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always" codeName="ThisWorkbook" defaultThemeVersion="166925"/>
  <mc:AlternateContent xmlns:mc="http://schemas.openxmlformats.org/markup-compatibility/2006">
    <mc:Choice Requires="x15">
      <x15ac:absPath xmlns:x15ac="http://schemas.microsoft.com/office/spreadsheetml/2010/11/ac" url="C:\Users\Jack Brayan\Documents\WORK\NAUMUR\App_PADESCE\"/>
    </mc:Choice>
  </mc:AlternateContent>
  <xr:revisionPtr revIDLastSave="0" documentId="8_{1A668092-4C4C-44A0-9BDC-FDC2CD5EC0BD}" xr6:coauthVersionLast="47" xr6:coauthVersionMax="47" xr10:uidLastSave="{00000000-0000-0000-0000-000000000000}"/>
  <bookViews>
    <workbookView xWindow="-110" yWindow="-110" windowWidth="19420" windowHeight="11500" tabRatio="855" xr2:uid="{0618A523-7B6C-442D-854A-B3C0DD5BCB57}"/>
  </bookViews>
  <sheets>
    <sheet name="Consolidation" sheetId="17" r:id="rId1"/>
    <sheet name="Apprenants" sheetId="11" r:id="rId2"/>
    <sheet name="Prestations" sheetId="6" r:id="rId3"/>
    <sheet name="Classes" sheetId="10" r:id="rId4"/>
    <sheet name="Beneficiaires" sheetId="5" r:id="rId5"/>
    <sheet name="Individus" sheetId="7" r:id="rId6"/>
    <sheet name="PADESCE Ccontractuelle" sheetId="14" r:id="rId7"/>
    <sheet name="Formations" sheetId="16" r:id="rId8"/>
    <sheet name="Prestataires" sheetId="4" r:id="rId9"/>
    <sheet name="Lieux" sheetId="2" r:id="rId10"/>
    <sheet name="Sites" sheetId="22" r:id="rId11"/>
    <sheet name="Inspecteurs" sheetId="8" r:id="rId12"/>
    <sheet name="ListesDV" sheetId="13" state="veryHidden" r:id="rId13"/>
  </sheets>
  <functionGroups builtInGroupCount="19"/>
  <definedNames>
    <definedName name="_xlnm._FilterDatabase" localSheetId="1" hidden="1">Apprenants!$A$1:$G$3523</definedName>
    <definedName name="_xlnm._FilterDatabase" localSheetId="4" hidden="1">Beneficiaires!$A$1:$I$159</definedName>
    <definedName name="_xlnm._FilterDatabase" localSheetId="0" hidden="1">Consolidation!$A$1:$Z$90</definedName>
    <definedName name="_xlnm._FilterDatabase" localSheetId="7" hidden="1">Formations!$A$1:$F$147</definedName>
    <definedName name="_xlnm._FilterDatabase" localSheetId="5" hidden="1">Individus!$A$1:$H$6087</definedName>
    <definedName name="_xlnm._FilterDatabase" localSheetId="6" hidden="1">'PADESCE Ccontractuelle'!$A$1:$N$176</definedName>
    <definedName name="_xlnm._FilterDatabase" localSheetId="8" hidden="1">Prestataires!$A$1:$K$79</definedName>
    <definedName name="_xlnm._FilterDatabase" localSheetId="2" hidden="1">Prestations!$A$1:$R$383</definedName>
    <definedName name="Cell_Comment_Eq">#REF!</definedName>
    <definedName name="Cell_Comment_Global">#REF!</definedName>
    <definedName name="Cell_Comment_Salle">#REF!</definedName>
    <definedName name="Cell_IDClasse">#REF!</definedName>
    <definedName name="Cell_Inspecteur">#REF!</definedName>
    <definedName name="Cell_LieuID">#REF!</definedName>
    <definedName name="Cell_NomLieu">#REF!</definedName>
    <definedName name="DV_Classes">ListesDV!$B$2:$B$5</definedName>
    <definedName name="DV_Inspecteurs">ListesDV!$A$2:$A$5</definedName>
    <definedName name="ListeClasses" localSheetId="10">#REF!</definedName>
    <definedName name="ListeClasses">ListesDV!$B$2:$B$75</definedName>
    <definedName name="ListeClassesIDs">ListesDV!$C$2:$C$75</definedName>
    <definedName name="ListeInspecteurs" localSheetId="10">#REF!</definedName>
    <definedName name="ListeInspecteurs">ListesDV!$A$2:$A$25</definedName>
    <definedName name="LNK_AccesEau">#REF!</definedName>
    <definedName name="LNK_Accessibilite">#REF!</definedName>
    <definedName name="LNK_Chaises">#REF!</definedName>
    <definedName name="LNK_Commodite">#REF!</definedName>
    <definedName name="LNK_Eclairage">#REF!</definedName>
    <definedName name="LNK_Ecran">#REF!</definedName>
    <definedName name="LNK_EspacementEleves">#REF!</definedName>
    <definedName name="LNK_MaterielPedagogique">#REF!</definedName>
    <definedName name="LNK_PrisesElectriques">#REF!</definedName>
    <definedName name="LNK_SalleAccessible">#REF!</definedName>
    <definedName name="LNK_SallePropre">#REF!</definedName>
    <definedName name="LNK_SalleSecurisee">#REF!</definedName>
    <definedName name="LNK_Securite">#REF!</definedName>
    <definedName name="LNK_Signaletique">#REF!</definedName>
    <definedName name="LNK_Tables">#REF!</definedName>
    <definedName name="LNK_Ventilation">#REF!</definedName>
    <definedName name="LNK_Videoprojecteur">#REF!</definedName>
    <definedName name="SAT_Cell_CodeAppr">#REF!</definedName>
    <definedName name="SAT_Cell_Comment">#REF!</definedName>
    <definedName name="SAT_Cell_FormationID">#REF!</definedName>
    <definedName name="SAT_Cell_Inspecteur">#REF!</definedName>
    <definedName name="SAT_Cell_NomAppr">#REF!</definedName>
    <definedName name="SAT_Cell_NomFormation">#REF!</definedName>
    <definedName name="SAT_Cell_PrestataireID">#REF!</definedName>
    <definedName name="SAT_Cell_PrestationID">#REF!</definedName>
    <definedName name="SAT_Cell_Reco">#REF!</definedName>
    <definedName name="SAT_Q_1">#REF!</definedName>
    <definedName name="SAT_Q_2">#REF!</definedName>
    <definedName name="SAT_Q_3">#REF!</definedName>
    <definedName name="SAT_Q_4">#REF!</definedName>
    <definedName name="SAT_Q_5">#REF!</definedName>
    <definedName name="SAT_Q_6">#REF!</definedName>
    <definedName name="SAT_Q_7">#REF!</definedName>
    <definedName name="SAT_Q_8">#REF!</definedName>
    <definedName name="SAT_Q_9">#REF!</definedName>
    <definedName name="SATP_Cell_Comment">#REF!</definedName>
    <definedName name="SATP_Cell_FormationID">#REF!</definedName>
    <definedName name="SATP_Cell_Inspecteur">#REF!</definedName>
    <definedName name="SATP_Cell_NomFormation">#REF!</definedName>
    <definedName name="SATP_Cell_NomPrestataire">#REF!</definedName>
    <definedName name="SATP_Cell_PrestataireID">#REF!</definedName>
    <definedName name="SATP_Cell_PrestationID">#REF!</definedName>
    <definedName name="SATP_Cell_Reco">#REF!</definedName>
    <definedName name="SATP_FormList">#REF!</definedName>
    <definedName name="SATP_Q_1">#REF!</definedName>
    <definedName name="SATP_Q_2">#REF!</definedName>
    <definedName name="SATP_Q_3">#REF!</definedName>
    <definedName name="SATP_Q_4">#REF!</definedName>
    <definedName name="SATP_Q_5">#REF!</definedName>
    <definedName name="SATP_Q_6">#REF!</definedName>
    <definedName name="SATP_Q_7">#REF!</definedName>
    <definedName name="SATP_Q_8">#REF!</definedName>
    <definedName name="SATP_Q_9">#REF!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0" i="5" l="1"/>
  <c r="C20" i="5" s="1"/>
  <c r="B1003" i="11"/>
  <c r="B1004" i="11"/>
  <c r="B1005" i="11"/>
  <c r="B1006" i="11"/>
  <c r="B1007" i="11"/>
  <c r="B1008" i="11"/>
  <c r="B1009" i="11"/>
  <c r="B1010" i="11"/>
  <c r="B1011" i="11"/>
  <c r="B1012" i="11"/>
  <c r="B1013" i="11"/>
  <c r="B1014" i="11"/>
  <c r="D1003" i="11"/>
  <c r="E1003" i="11"/>
  <c r="G1003" i="11"/>
  <c r="H1003" i="11"/>
  <c r="I1003" i="11" s="1"/>
  <c r="D1004" i="11"/>
  <c r="E1004" i="11"/>
  <c r="G1004" i="11"/>
  <c r="H1004" i="11"/>
  <c r="I1004" i="11" s="1"/>
  <c r="D1005" i="11"/>
  <c r="E1005" i="11"/>
  <c r="G1005" i="11"/>
  <c r="H1005" i="11"/>
  <c r="I1005" i="11" s="1"/>
  <c r="D1006" i="11"/>
  <c r="E1006" i="11"/>
  <c r="G1006" i="11"/>
  <c r="H1006" i="11"/>
  <c r="I1006" i="11" s="1"/>
  <c r="D1007" i="11"/>
  <c r="E1007" i="11"/>
  <c r="G1007" i="11"/>
  <c r="H1007" i="11"/>
  <c r="I1007" i="11" s="1"/>
  <c r="D1008" i="11"/>
  <c r="E1008" i="11"/>
  <c r="G1008" i="11"/>
  <c r="H1008" i="11"/>
  <c r="I1008" i="11" s="1"/>
  <c r="D1009" i="11"/>
  <c r="E1009" i="11"/>
  <c r="G1009" i="11"/>
  <c r="H1009" i="11"/>
  <c r="I1009" i="11" s="1"/>
  <c r="D1010" i="11"/>
  <c r="E1010" i="11"/>
  <c r="G1010" i="11"/>
  <c r="H1010" i="11"/>
  <c r="I1010" i="11" s="1"/>
  <c r="D1011" i="11"/>
  <c r="E1011" i="11"/>
  <c r="G1011" i="11"/>
  <c r="H1011" i="11"/>
  <c r="I1011" i="11" s="1"/>
  <c r="D1012" i="11"/>
  <c r="E1012" i="11"/>
  <c r="G1012" i="11"/>
  <c r="H1012" i="11"/>
  <c r="I1012" i="11"/>
  <c r="D1013" i="11"/>
  <c r="E1013" i="11"/>
  <c r="G1013" i="11"/>
  <c r="H1013" i="11"/>
  <c r="I1013" i="11" s="1"/>
  <c r="D1014" i="11"/>
  <c r="E1014" i="11"/>
  <c r="G1014" i="11"/>
  <c r="H1014" i="11"/>
  <c r="I1014" i="11"/>
  <c r="G19" i="6"/>
  <c r="F19" i="6" s="1"/>
  <c r="I19" i="6"/>
  <c r="G20" i="6"/>
  <c r="F20" i="6" s="1"/>
  <c r="H20" i="6"/>
  <c r="I20" i="6"/>
  <c r="C176" i="6"/>
  <c r="E176" i="6"/>
  <c r="G176" i="6"/>
  <c r="F176" i="6" s="1"/>
  <c r="H176" i="6"/>
  <c r="I176" i="6"/>
  <c r="K176" i="6"/>
  <c r="L176" i="6"/>
  <c r="M176" i="6"/>
  <c r="N176" i="6"/>
  <c r="O176" i="6"/>
  <c r="P176" i="6"/>
  <c r="Q176" i="6"/>
  <c r="AB1003" i="17"/>
  <c r="AB1004" i="17"/>
  <c r="G166" i="6"/>
  <c r="AA1002" i="17"/>
  <c r="AA2" i="17"/>
  <c r="AB2" i="17"/>
  <c r="AA3" i="17"/>
  <c r="AB3" i="17"/>
  <c r="AA4" i="17"/>
  <c r="AB4" i="17"/>
  <c r="AA5" i="17"/>
  <c r="AB5" i="17"/>
  <c r="AA6" i="17"/>
  <c r="AB6" i="17"/>
  <c r="AA7" i="17"/>
  <c r="AB7" i="17"/>
  <c r="AA8" i="17"/>
  <c r="AB8" i="17"/>
  <c r="AA9" i="17"/>
  <c r="AB9" i="17"/>
  <c r="AA10" i="17"/>
  <c r="AB10" i="17"/>
  <c r="AA11" i="17"/>
  <c r="AB11" i="17"/>
  <c r="AA12" i="17"/>
  <c r="AB12" i="17"/>
  <c r="AA13" i="17"/>
  <c r="AB13" i="17"/>
  <c r="AA14" i="17"/>
  <c r="AB14" i="17"/>
  <c r="AA15" i="17"/>
  <c r="AB15" i="17"/>
  <c r="AA16" i="17"/>
  <c r="AB16" i="17"/>
  <c r="AA17" i="17"/>
  <c r="AB17" i="17"/>
  <c r="AA18" i="17"/>
  <c r="AB18" i="17"/>
  <c r="AA19" i="17"/>
  <c r="AB19" i="17"/>
  <c r="AA20" i="17"/>
  <c r="AB20" i="17"/>
  <c r="AA21" i="17"/>
  <c r="AB21" i="17"/>
  <c r="AA22" i="17"/>
  <c r="AB22" i="17"/>
  <c r="AA23" i="17"/>
  <c r="AB23" i="17"/>
  <c r="AA24" i="17"/>
  <c r="AB24" i="17"/>
  <c r="AA25" i="17"/>
  <c r="AB25" i="17"/>
  <c r="AA26" i="17"/>
  <c r="AB26" i="17"/>
  <c r="AA27" i="17"/>
  <c r="AB27" i="17"/>
  <c r="AA28" i="17"/>
  <c r="AB28" i="17"/>
  <c r="AA29" i="17"/>
  <c r="AB29" i="17"/>
  <c r="AA30" i="17"/>
  <c r="AB30" i="17"/>
  <c r="AA31" i="17"/>
  <c r="AB31" i="17"/>
  <c r="AA32" i="17"/>
  <c r="AB32" i="17"/>
  <c r="AA33" i="17"/>
  <c r="AB33" i="17"/>
  <c r="AA34" i="17"/>
  <c r="AB34" i="17"/>
  <c r="AA35" i="17"/>
  <c r="AB35" i="17"/>
  <c r="AA36" i="17"/>
  <c r="AB36" i="17"/>
  <c r="AA37" i="17"/>
  <c r="AB37" i="17"/>
  <c r="AA38" i="17"/>
  <c r="AB38" i="17"/>
  <c r="AA39" i="17"/>
  <c r="AB39" i="17"/>
  <c r="AA40" i="17"/>
  <c r="AB40" i="17"/>
  <c r="AA41" i="17"/>
  <c r="AB41" i="17"/>
  <c r="AA42" i="17"/>
  <c r="AB42" i="17"/>
  <c r="AA43" i="17"/>
  <c r="AB43" i="17"/>
  <c r="AA44" i="17"/>
  <c r="AB44" i="17"/>
  <c r="AA45" i="17"/>
  <c r="AB45" i="17"/>
  <c r="AA46" i="17"/>
  <c r="AB46" i="17"/>
  <c r="AA47" i="17"/>
  <c r="AB47" i="17"/>
  <c r="AA48" i="17"/>
  <c r="AB48" i="17"/>
  <c r="AA49" i="17"/>
  <c r="AB49" i="17"/>
  <c r="AA50" i="17"/>
  <c r="AB50" i="17"/>
  <c r="AA51" i="17"/>
  <c r="AB51" i="17"/>
  <c r="AA52" i="17"/>
  <c r="AB52" i="17"/>
  <c r="AA53" i="17"/>
  <c r="AB53" i="17"/>
  <c r="AA54" i="17"/>
  <c r="AB54" i="17"/>
  <c r="AA55" i="17"/>
  <c r="AB55" i="17"/>
  <c r="AA56" i="17"/>
  <c r="AB56" i="17"/>
  <c r="AA57" i="17"/>
  <c r="AB57" i="17"/>
  <c r="AA58" i="17"/>
  <c r="AB58" i="17"/>
  <c r="AA59" i="17"/>
  <c r="AB59" i="17"/>
  <c r="AA60" i="17"/>
  <c r="AB60" i="17"/>
  <c r="AA61" i="17"/>
  <c r="AB61" i="17"/>
  <c r="AA62" i="17"/>
  <c r="AB62" i="17"/>
  <c r="AA63" i="17"/>
  <c r="AB63" i="17"/>
  <c r="AA64" i="17"/>
  <c r="AB64" i="17"/>
  <c r="AA65" i="17"/>
  <c r="AB65" i="17"/>
  <c r="AA66" i="17"/>
  <c r="AB66" i="17"/>
  <c r="AA67" i="17"/>
  <c r="AB67" i="17"/>
  <c r="AA68" i="17"/>
  <c r="AB68" i="17"/>
  <c r="AA69" i="17"/>
  <c r="AB69" i="17"/>
  <c r="AA70" i="17"/>
  <c r="AB70" i="17"/>
  <c r="AA71" i="17"/>
  <c r="AB71" i="17"/>
  <c r="AA72" i="17"/>
  <c r="AB72" i="17"/>
  <c r="AA73" i="17"/>
  <c r="AB73" i="17"/>
  <c r="AA74" i="17"/>
  <c r="AB74" i="17"/>
  <c r="AA75" i="17"/>
  <c r="AB75" i="17"/>
  <c r="AA76" i="17"/>
  <c r="AB76" i="17"/>
  <c r="AA77" i="17"/>
  <c r="AB77" i="17"/>
  <c r="AA78" i="17"/>
  <c r="AB78" i="17"/>
  <c r="AA79" i="17"/>
  <c r="AB79" i="17"/>
  <c r="AA80" i="17"/>
  <c r="AB80" i="17"/>
  <c r="AA81" i="17"/>
  <c r="AB81" i="17"/>
  <c r="AA82" i="17"/>
  <c r="AB82" i="17"/>
  <c r="AA83" i="17"/>
  <c r="AB83" i="17"/>
  <c r="AA84" i="17"/>
  <c r="AB84" i="17"/>
  <c r="AA85" i="17"/>
  <c r="AB85" i="17"/>
  <c r="AA86" i="17"/>
  <c r="AB86" i="17"/>
  <c r="AA87" i="17"/>
  <c r="AB87" i="17"/>
  <c r="AA88" i="17"/>
  <c r="AB88" i="17"/>
  <c r="AA89" i="17"/>
  <c r="AB89" i="17"/>
  <c r="AA90" i="17"/>
  <c r="AB90" i="17"/>
  <c r="AA91" i="17"/>
  <c r="AB91" i="17"/>
  <c r="AA92" i="17"/>
  <c r="AB92" i="17"/>
  <c r="AA117" i="17"/>
  <c r="AB117" i="17"/>
  <c r="AA118" i="17"/>
  <c r="AB118" i="17"/>
  <c r="AA119" i="17"/>
  <c r="AB119" i="17"/>
  <c r="AA120" i="17"/>
  <c r="AB120" i="17"/>
  <c r="AA121" i="17"/>
  <c r="AB121" i="17"/>
  <c r="AA122" i="17"/>
  <c r="AB122" i="17"/>
  <c r="AA123" i="17"/>
  <c r="AB123" i="17"/>
  <c r="AA124" i="17"/>
  <c r="AB124" i="17"/>
  <c r="AA125" i="17"/>
  <c r="AB125" i="17"/>
  <c r="AA126" i="17"/>
  <c r="AB126" i="17"/>
  <c r="AA127" i="17"/>
  <c r="AB127" i="17"/>
  <c r="AB266" i="17"/>
  <c r="AB267" i="17"/>
  <c r="A268" i="17"/>
  <c r="AH2" i="17"/>
  <c r="AI2" i="17"/>
  <c r="AH3" i="17"/>
  <c r="AI3" i="17"/>
  <c r="AH4" i="17"/>
  <c r="AI4" i="17"/>
  <c r="AH5" i="17"/>
  <c r="AI5" i="17"/>
  <c r="AH6" i="17"/>
  <c r="AI6" i="17"/>
  <c r="AH7" i="17"/>
  <c r="AI7" i="17"/>
  <c r="AH8" i="17"/>
  <c r="AI8" i="17"/>
  <c r="AH9" i="17"/>
  <c r="AI9" i="17"/>
  <c r="AH10" i="17"/>
  <c r="AI10" i="17"/>
  <c r="AH11" i="17"/>
  <c r="AI11" i="17"/>
  <c r="AH12" i="17"/>
  <c r="AI12" i="17"/>
  <c r="AH13" i="17"/>
  <c r="AI13" i="17"/>
  <c r="AH14" i="17"/>
  <c r="AI14" i="17"/>
  <c r="AH15" i="17"/>
  <c r="AI15" i="17"/>
  <c r="AH16" i="17"/>
  <c r="AI16" i="17"/>
  <c r="AH17" i="17"/>
  <c r="AI17" i="17"/>
  <c r="AH18" i="17"/>
  <c r="AI18" i="17"/>
  <c r="AH19" i="17"/>
  <c r="AI19" i="17"/>
  <c r="AH20" i="17"/>
  <c r="AI20" i="17"/>
  <c r="AH21" i="17"/>
  <c r="AI21" i="17"/>
  <c r="AH22" i="17"/>
  <c r="AI22" i="17"/>
  <c r="AH23" i="17"/>
  <c r="AI23" i="17"/>
  <c r="AH24" i="17"/>
  <c r="AI24" i="17"/>
  <c r="AH25" i="17"/>
  <c r="AI25" i="17"/>
  <c r="AH26" i="17"/>
  <c r="AI26" i="17"/>
  <c r="AH27" i="17"/>
  <c r="AI27" i="17"/>
  <c r="AH28" i="17"/>
  <c r="AI28" i="17"/>
  <c r="AH29" i="17"/>
  <c r="AI29" i="17"/>
  <c r="AH30" i="17"/>
  <c r="AI30" i="17"/>
  <c r="AH31" i="17"/>
  <c r="AI31" i="17"/>
  <c r="AH32" i="17"/>
  <c r="AI32" i="17"/>
  <c r="AH33" i="17"/>
  <c r="AI33" i="17"/>
  <c r="AH34" i="17"/>
  <c r="AI34" i="17"/>
  <c r="AH35" i="17"/>
  <c r="AI35" i="17"/>
  <c r="AH36" i="17"/>
  <c r="AI36" i="17"/>
  <c r="AH37" i="17"/>
  <c r="AI37" i="17"/>
  <c r="AH38" i="17"/>
  <c r="AI38" i="17"/>
  <c r="AH39" i="17"/>
  <c r="AI39" i="17"/>
  <c r="AH40" i="17"/>
  <c r="AI40" i="17"/>
  <c r="AH41" i="17"/>
  <c r="AI41" i="17"/>
  <c r="AH42" i="17"/>
  <c r="AI42" i="17"/>
  <c r="AH43" i="17"/>
  <c r="AI43" i="17"/>
  <c r="AH44" i="17"/>
  <c r="AI44" i="17"/>
  <c r="AH45" i="17"/>
  <c r="AI45" i="17"/>
  <c r="AH46" i="17"/>
  <c r="AI46" i="17"/>
  <c r="AH47" i="17"/>
  <c r="AI47" i="17"/>
  <c r="AH48" i="17"/>
  <c r="AI48" i="17"/>
  <c r="AH49" i="17"/>
  <c r="AI49" i="17"/>
  <c r="AH50" i="17"/>
  <c r="AI50" i="17"/>
  <c r="AH51" i="17"/>
  <c r="AI51" i="17"/>
  <c r="AH52" i="17"/>
  <c r="AI52" i="17"/>
  <c r="AH53" i="17"/>
  <c r="AI53" i="17"/>
  <c r="AH54" i="17"/>
  <c r="AI54" i="17"/>
  <c r="AH55" i="17"/>
  <c r="AI55" i="17"/>
  <c r="AH56" i="17"/>
  <c r="AI56" i="17"/>
  <c r="AH57" i="17"/>
  <c r="AI57" i="17"/>
  <c r="AH58" i="17"/>
  <c r="AI58" i="17"/>
  <c r="AH59" i="17"/>
  <c r="AI59" i="17"/>
  <c r="AH60" i="17"/>
  <c r="AI60" i="17"/>
  <c r="AH61" i="17"/>
  <c r="AI61" i="17"/>
  <c r="AH62" i="17"/>
  <c r="AI62" i="17"/>
  <c r="AH63" i="17"/>
  <c r="AI63" i="17"/>
  <c r="AH64" i="17"/>
  <c r="AI64" i="17"/>
  <c r="AH65" i="17"/>
  <c r="AI65" i="17"/>
  <c r="AH66" i="17"/>
  <c r="AI66" i="17"/>
  <c r="AH67" i="17"/>
  <c r="AI67" i="17"/>
  <c r="AH68" i="17"/>
  <c r="AI68" i="17"/>
  <c r="AH69" i="17"/>
  <c r="AI69" i="17"/>
  <c r="AH70" i="17"/>
  <c r="AI70" i="17"/>
  <c r="AH71" i="17"/>
  <c r="AI71" i="17"/>
  <c r="AH72" i="17"/>
  <c r="AI72" i="17"/>
  <c r="AH73" i="17"/>
  <c r="AI73" i="17"/>
  <c r="AH74" i="17"/>
  <c r="AI74" i="17"/>
  <c r="AH75" i="17"/>
  <c r="AI75" i="17"/>
  <c r="AH76" i="17"/>
  <c r="AI76" i="17"/>
  <c r="AH77" i="17"/>
  <c r="AI77" i="17"/>
  <c r="AH78" i="17"/>
  <c r="AI78" i="17"/>
  <c r="AH79" i="17"/>
  <c r="AI79" i="17"/>
  <c r="AH80" i="17"/>
  <c r="AI80" i="17"/>
  <c r="AH81" i="17"/>
  <c r="AI81" i="17"/>
  <c r="AH82" i="17"/>
  <c r="AI82" i="17"/>
  <c r="AH83" i="17"/>
  <c r="AI83" i="17"/>
  <c r="AH84" i="17"/>
  <c r="AI84" i="17"/>
  <c r="AH85" i="17"/>
  <c r="AI85" i="17"/>
  <c r="AH86" i="17"/>
  <c r="AI86" i="17"/>
  <c r="AH87" i="17"/>
  <c r="AI87" i="17"/>
  <c r="AH88" i="17"/>
  <c r="AI88" i="17"/>
  <c r="AH89" i="17"/>
  <c r="AI89" i="17"/>
  <c r="AH90" i="17"/>
  <c r="AI90" i="17"/>
  <c r="AH91" i="17"/>
  <c r="AI91" i="17"/>
  <c r="AH92" i="17"/>
  <c r="AI92" i="17"/>
  <c r="AH93" i="17"/>
  <c r="AI93" i="17"/>
  <c r="AH94" i="17"/>
  <c r="AI94" i="17"/>
  <c r="AH95" i="17"/>
  <c r="AI95" i="17"/>
  <c r="AH96" i="17"/>
  <c r="AI96" i="17"/>
  <c r="AH97" i="17"/>
  <c r="AI97" i="17"/>
  <c r="AH98" i="17"/>
  <c r="AI98" i="17"/>
  <c r="AH99" i="17"/>
  <c r="AI99" i="17"/>
  <c r="AH100" i="17"/>
  <c r="AI100" i="17"/>
  <c r="AH101" i="17"/>
  <c r="AI101" i="17"/>
  <c r="AH102" i="17"/>
  <c r="AI102" i="17"/>
  <c r="AH103" i="17"/>
  <c r="AI103" i="17"/>
  <c r="AH104" i="17"/>
  <c r="AI104" i="17"/>
  <c r="AH105" i="17"/>
  <c r="AI105" i="17"/>
  <c r="AH106" i="17"/>
  <c r="AI106" i="17"/>
  <c r="AH107" i="17"/>
  <c r="AI107" i="17"/>
  <c r="AH108" i="17"/>
  <c r="AI108" i="17"/>
  <c r="AH109" i="17"/>
  <c r="AI109" i="17"/>
  <c r="AH110" i="17"/>
  <c r="AI110" i="17"/>
  <c r="AH111" i="17"/>
  <c r="AI111" i="17"/>
  <c r="AH112" i="17"/>
  <c r="AI112" i="17"/>
  <c r="AH113" i="17"/>
  <c r="AI113" i="17"/>
  <c r="AH114" i="17"/>
  <c r="AI114" i="17"/>
  <c r="AH115" i="17"/>
  <c r="AI115" i="17"/>
  <c r="AH116" i="17"/>
  <c r="AI116" i="17"/>
  <c r="AH117" i="17"/>
  <c r="AI117" i="17"/>
  <c r="AH118" i="17"/>
  <c r="AI118" i="17"/>
  <c r="AH119" i="17"/>
  <c r="AI119" i="17"/>
  <c r="AH120" i="17"/>
  <c r="AI120" i="17"/>
  <c r="AH121" i="17"/>
  <c r="AI121" i="17"/>
  <c r="AH122" i="17"/>
  <c r="AI122" i="17"/>
  <c r="AH123" i="17"/>
  <c r="AI123" i="17"/>
  <c r="AH124" i="17"/>
  <c r="AI124" i="17"/>
  <c r="AH125" i="17"/>
  <c r="AI125" i="17"/>
  <c r="AH126" i="17"/>
  <c r="AI126" i="17"/>
  <c r="AH127" i="17"/>
  <c r="AI127" i="17"/>
  <c r="AH128" i="17"/>
  <c r="AI128" i="17"/>
  <c r="AH129" i="17"/>
  <c r="AI129" i="17"/>
  <c r="AH130" i="17"/>
  <c r="AI130" i="17"/>
  <c r="AH131" i="17"/>
  <c r="AI131" i="17"/>
  <c r="AH132" i="17"/>
  <c r="AI132" i="17"/>
  <c r="AH133" i="17"/>
  <c r="AI133" i="17"/>
  <c r="AH134" i="17"/>
  <c r="AI134" i="17"/>
  <c r="AH135" i="17"/>
  <c r="AI135" i="17"/>
  <c r="AH136" i="17"/>
  <c r="AI136" i="17"/>
  <c r="AH137" i="17"/>
  <c r="AI137" i="17"/>
  <c r="AH138" i="17"/>
  <c r="AI138" i="17"/>
  <c r="AH139" i="17"/>
  <c r="AI139" i="17"/>
  <c r="AH140" i="17"/>
  <c r="AI140" i="17"/>
  <c r="AH141" i="17"/>
  <c r="AI141" i="17"/>
  <c r="AH142" i="17"/>
  <c r="AI142" i="17"/>
  <c r="AH143" i="17"/>
  <c r="AI143" i="17"/>
  <c r="AH144" i="17"/>
  <c r="AI144" i="17"/>
  <c r="AH145" i="17"/>
  <c r="AI145" i="17"/>
  <c r="AH146" i="17"/>
  <c r="AI146" i="17"/>
  <c r="AH147" i="17"/>
  <c r="AI147" i="17"/>
  <c r="AH148" i="17"/>
  <c r="AI148" i="17"/>
  <c r="AH149" i="17"/>
  <c r="AI149" i="17"/>
  <c r="AH150" i="17"/>
  <c r="AI150" i="17"/>
  <c r="AH151" i="17"/>
  <c r="AI151" i="17"/>
  <c r="AH152" i="17"/>
  <c r="AI152" i="17"/>
  <c r="AH153" i="17"/>
  <c r="AI153" i="17"/>
  <c r="AH154" i="17"/>
  <c r="AI154" i="17"/>
  <c r="AH155" i="17"/>
  <c r="AI155" i="17"/>
  <c r="AH156" i="17"/>
  <c r="AI156" i="17"/>
  <c r="AH157" i="17"/>
  <c r="AI157" i="17"/>
  <c r="AH158" i="17"/>
  <c r="AI158" i="17"/>
  <c r="AH159" i="17"/>
  <c r="AI159" i="17"/>
  <c r="AH160" i="17"/>
  <c r="AI160" i="17"/>
  <c r="AH161" i="17"/>
  <c r="AI161" i="17"/>
  <c r="AH162" i="17"/>
  <c r="AI162" i="17"/>
  <c r="AH163" i="17"/>
  <c r="AI163" i="17"/>
  <c r="AH164" i="17"/>
  <c r="AI164" i="17"/>
  <c r="AH165" i="17"/>
  <c r="AI165" i="17"/>
  <c r="AH166" i="17"/>
  <c r="AI166" i="17"/>
  <c r="AH167" i="17"/>
  <c r="AI167" i="17"/>
  <c r="AH168" i="17"/>
  <c r="AI168" i="17"/>
  <c r="AH169" i="17"/>
  <c r="AI169" i="17"/>
  <c r="AH170" i="17"/>
  <c r="AI170" i="17"/>
  <c r="AH171" i="17"/>
  <c r="AI171" i="17"/>
  <c r="AH172" i="17"/>
  <c r="AI172" i="17"/>
  <c r="AH173" i="17"/>
  <c r="AI173" i="17"/>
  <c r="AH174" i="17"/>
  <c r="AI174" i="17"/>
  <c r="AH175" i="17"/>
  <c r="AI175" i="17"/>
  <c r="AH176" i="17"/>
  <c r="AI176" i="17"/>
  <c r="AH177" i="17"/>
  <c r="AI177" i="17"/>
  <c r="AH178" i="17"/>
  <c r="AI178" i="17"/>
  <c r="AH179" i="17"/>
  <c r="AI179" i="17"/>
  <c r="AH180" i="17"/>
  <c r="AI180" i="17"/>
  <c r="AH181" i="17"/>
  <c r="AI181" i="17"/>
  <c r="AH182" i="17"/>
  <c r="AI182" i="17"/>
  <c r="AH183" i="17"/>
  <c r="AI183" i="17"/>
  <c r="AH184" i="17"/>
  <c r="AI184" i="17"/>
  <c r="AH185" i="17"/>
  <c r="AI185" i="17"/>
  <c r="AH186" i="17"/>
  <c r="AI186" i="17"/>
  <c r="AH187" i="17"/>
  <c r="AI187" i="17"/>
  <c r="AH188" i="17"/>
  <c r="AI188" i="17"/>
  <c r="AH189" i="17"/>
  <c r="AI189" i="17"/>
  <c r="AH190" i="17"/>
  <c r="AI190" i="17"/>
  <c r="AH191" i="17"/>
  <c r="AI191" i="17"/>
  <c r="AH192" i="17"/>
  <c r="AI192" i="17"/>
  <c r="AH193" i="17"/>
  <c r="AI193" i="17"/>
  <c r="AH194" i="17"/>
  <c r="AI194" i="17"/>
  <c r="AH195" i="17"/>
  <c r="AI195" i="17"/>
  <c r="AH196" i="17"/>
  <c r="AI196" i="17"/>
  <c r="AH197" i="17"/>
  <c r="AI197" i="17"/>
  <c r="AH198" i="17"/>
  <c r="AI198" i="17"/>
  <c r="AH199" i="17"/>
  <c r="AI199" i="17"/>
  <c r="AH200" i="17"/>
  <c r="AI200" i="17"/>
  <c r="AH201" i="17"/>
  <c r="AI201" i="17"/>
  <c r="AH202" i="17"/>
  <c r="AI202" i="17"/>
  <c r="AH203" i="17"/>
  <c r="AI203" i="17"/>
  <c r="AH204" i="17"/>
  <c r="AI204" i="17"/>
  <c r="AH205" i="17"/>
  <c r="AI205" i="17"/>
  <c r="AH206" i="17"/>
  <c r="AI206" i="17"/>
  <c r="AH207" i="17"/>
  <c r="AI207" i="17"/>
  <c r="AH208" i="17"/>
  <c r="AI208" i="17"/>
  <c r="AH209" i="17"/>
  <c r="AI209" i="17"/>
  <c r="AH210" i="17"/>
  <c r="AI210" i="17"/>
  <c r="AH211" i="17"/>
  <c r="AI211" i="17"/>
  <c r="AH212" i="17"/>
  <c r="AI212" i="17"/>
  <c r="AH213" i="17"/>
  <c r="AI213" i="17"/>
  <c r="AH214" i="17"/>
  <c r="AI214" i="17"/>
  <c r="AH215" i="17"/>
  <c r="AI215" i="17"/>
  <c r="AH216" i="17"/>
  <c r="AI216" i="17"/>
  <c r="AH217" i="17"/>
  <c r="AI217" i="17"/>
  <c r="AH218" i="17"/>
  <c r="AI218" i="17"/>
  <c r="AH219" i="17"/>
  <c r="AI219" i="17"/>
  <c r="AH220" i="17"/>
  <c r="AI220" i="17"/>
  <c r="AH221" i="17"/>
  <c r="AI221" i="17"/>
  <c r="AH222" i="17"/>
  <c r="AI222" i="17"/>
  <c r="AH223" i="17"/>
  <c r="AI223" i="17"/>
  <c r="AH224" i="17"/>
  <c r="AI224" i="17"/>
  <c r="AH225" i="17"/>
  <c r="AI225" i="17"/>
  <c r="AH226" i="17"/>
  <c r="AI226" i="17"/>
  <c r="AH227" i="17"/>
  <c r="AI227" i="17"/>
  <c r="AH228" i="17"/>
  <c r="AI228" i="17"/>
  <c r="AH229" i="17"/>
  <c r="AI229" i="17"/>
  <c r="AH230" i="17"/>
  <c r="AI230" i="17"/>
  <c r="AH231" i="17"/>
  <c r="AI231" i="17"/>
  <c r="AH232" i="17"/>
  <c r="AI232" i="17"/>
  <c r="AH233" i="17"/>
  <c r="AI233" i="17"/>
  <c r="AH234" i="17"/>
  <c r="AI234" i="17"/>
  <c r="AH235" i="17"/>
  <c r="AI235" i="17"/>
  <c r="AH236" i="17"/>
  <c r="AI236" i="17"/>
  <c r="AH237" i="17"/>
  <c r="AI237" i="17"/>
  <c r="AH238" i="17"/>
  <c r="AI238" i="17"/>
  <c r="AH239" i="17"/>
  <c r="AI239" i="17"/>
  <c r="AH240" i="17"/>
  <c r="AI240" i="17"/>
  <c r="AH241" i="17"/>
  <c r="AI241" i="17"/>
  <c r="AH242" i="17"/>
  <c r="AI242" i="17"/>
  <c r="AH243" i="17"/>
  <c r="AI243" i="17"/>
  <c r="AH244" i="17"/>
  <c r="AI244" i="17"/>
  <c r="AH245" i="17"/>
  <c r="AI245" i="17"/>
  <c r="AH246" i="17"/>
  <c r="AI246" i="17"/>
  <c r="AH247" i="17"/>
  <c r="AI247" i="17"/>
  <c r="AH248" i="17"/>
  <c r="AI248" i="17"/>
  <c r="AH249" i="17"/>
  <c r="AI249" i="17"/>
  <c r="AH250" i="17"/>
  <c r="AI250" i="17"/>
  <c r="AH251" i="17"/>
  <c r="AI251" i="17"/>
  <c r="AH252" i="17"/>
  <c r="AI252" i="17"/>
  <c r="AH253" i="17"/>
  <c r="AI253" i="17"/>
  <c r="AH254" i="17"/>
  <c r="AI254" i="17"/>
  <c r="AH255" i="17"/>
  <c r="AI255" i="17"/>
  <c r="AH256" i="17"/>
  <c r="AI256" i="17"/>
  <c r="AH257" i="17"/>
  <c r="AI257" i="17"/>
  <c r="AH258" i="17"/>
  <c r="AI258" i="17"/>
  <c r="AH259" i="17"/>
  <c r="AI259" i="17"/>
  <c r="AH260" i="17"/>
  <c r="AI260" i="17"/>
  <c r="AH261" i="17"/>
  <c r="AI261" i="17"/>
  <c r="AH262" i="17"/>
  <c r="AI262" i="17"/>
  <c r="AH263" i="17"/>
  <c r="AI263" i="17"/>
  <c r="AH264" i="17"/>
  <c r="AI264" i="17"/>
  <c r="AH265" i="17"/>
  <c r="AI265" i="17"/>
  <c r="AH266" i="17"/>
  <c r="AI266" i="17"/>
  <c r="AH267" i="17"/>
  <c r="AI267" i="17"/>
  <c r="AH270" i="17"/>
  <c r="AI270" i="17"/>
  <c r="AH273" i="17"/>
  <c r="AI273" i="17"/>
  <c r="AH275" i="17"/>
  <c r="AI275" i="17"/>
  <c r="AH277" i="17"/>
  <c r="AI277" i="17"/>
  <c r="AH278" i="17"/>
  <c r="AI278" i="17"/>
  <c r="AH280" i="17"/>
  <c r="AI280" i="17"/>
  <c r="AH281" i="17"/>
  <c r="AI281" i="17"/>
  <c r="AH282" i="17"/>
  <c r="AI282" i="17"/>
  <c r="AH284" i="17"/>
  <c r="AI284" i="17"/>
  <c r="AH286" i="17"/>
  <c r="AI286" i="17"/>
  <c r="AH287" i="17"/>
  <c r="AI287" i="17"/>
  <c r="AH288" i="17"/>
  <c r="AI288" i="17"/>
  <c r="AH292" i="17"/>
  <c r="AI292" i="17"/>
  <c r="AH294" i="17"/>
  <c r="AI294" i="17"/>
  <c r="AH295" i="17"/>
  <c r="AI295" i="17"/>
  <c r="AH297" i="17"/>
  <c r="AI297" i="17"/>
  <c r="AH298" i="17"/>
  <c r="AI298" i="17"/>
  <c r="AH299" i="17"/>
  <c r="AI299" i="17"/>
  <c r="AH300" i="17"/>
  <c r="AI300" i="17"/>
  <c r="AH301" i="17"/>
  <c r="AI301" i="17"/>
  <c r="AH302" i="17"/>
  <c r="AI302" i="17"/>
  <c r="AH303" i="17"/>
  <c r="AI303" i="17"/>
  <c r="AH304" i="17"/>
  <c r="AI304" i="17"/>
  <c r="AH305" i="17"/>
  <c r="AI305" i="17"/>
  <c r="AH306" i="17"/>
  <c r="AI306" i="17"/>
  <c r="AH307" i="17"/>
  <c r="AI307" i="17"/>
  <c r="AH308" i="17"/>
  <c r="AI308" i="17"/>
  <c r="AH309" i="17"/>
  <c r="AI309" i="17"/>
  <c r="AH310" i="17"/>
  <c r="AI310" i="17"/>
  <c r="AH311" i="17"/>
  <c r="AI311" i="17"/>
  <c r="AH312" i="17"/>
  <c r="AI312" i="17"/>
  <c r="AH313" i="17"/>
  <c r="AI313" i="17"/>
  <c r="AH314" i="17"/>
  <c r="AI314" i="17"/>
  <c r="AH315" i="17"/>
  <c r="AI315" i="17"/>
  <c r="AH316" i="17"/>
  <c r="AI316" i="17"/>
  <c r="AH317" i="17"/>
  <c r="AI317" i="17"/>
  <c r="AH318" i="17"/>
  <c r="AI318" i="17"/>
  <c r="AH319" i="17"/>
  <c r="AI319" i="17"/>
  <c r="AH320" i="17"/>
  <c r="AI320" i="17"/>
  <c r="AH321" i="17"/>
  <c r="AI321" i="17"/>
  <c r="AH322" i="17"/>
  <c r="AI322" i="17"/>
  <c r="AH323" i="17"/>
  <c r="AI323" i="17"/>
  <c r="AH324" i="17"/>
  <c r="AI324" i="17"/>
  <c r="AH325" i="17"/>
  <c r="AI325" i="17"/>
  <c r="AH326" i="17"/>
  <c r="AI326" i="17"/>
  <c r="AH327" i="17"/>
  <c r="AI327" i="17"/>
  <c r="AH328" i="17"/>
  <c r="AI328" i="17"/>
  <c r="AH329" i="17"/>
  <c r="AI329" i="17"/>
  <c r="AH330" i="17"/>
  <c r="AI330" i="17"/>
  <c r="AH331" i="17"/>
  <c r="AI331" i="17"/>
  <c r="AH332" i="17"/>
  <c r="AI332" i="17"/>
  <c r="AH333" i="17"/>
  <c r="AI333" i="17"/>
  <c r="AH334" i="17"/>
  <c r="AI334" i="17"/>
  <c r="AH335" i="17"/>
  <c r="AI335" i="17"/>
  <c r="AH336" i="17"/>
  <c r="AI336" i="17"/>
  <c r="AH337" i="17"/>
  <c r="AI337" i="17"/>
  <c r="AH338" i="17"/>
  <c r="AI338" i="17"/>
  <c r="AH339" i="17"/>
  <c r="AI339" i="17"/>
  <c r="AH340" i="17"/>
  <c r="AI340" i="17"/>
  <c r="AH341" i="17"/>
  <c r="AI341" i="17"/>
  <c r="AH342" i="17"/>
  <c r="AI342" i="17"/>
  <c r="AH343" i="17"/>
  <c r="AI343" i="17"/>
  <c r="AH344" i="17"/>
  <c r="AI344" i="17"/>
  <c r="AH345" i="17"/>
  <c r="AI345" i="17"/>
  <c r="AH346" i="17"/>
  <c r="AI346" i="17"/>
  <c r="AH347" i="17"/>
  <c r="AI347" i="17"/>
  <c r="AH348" i="17"/>
  <c r="AI348" i="17"/>
  <c r="AH349" i="17"/>
  <c r="AI349" i="17"/>
  <c r="AH350" i="17"/>
  <c r="AI350" i="17"/>
  <c r="AH351" i="17"/>
  <c r="AI351" i="17"/>
  <c r="AH352" i="17"/>
  <c r="AI352" i="17"/>
  <c r="AH353" i="17"/>
  <c r="AI353" i="17"/>
  <c r="AH354" i="17"/>
  <c r="AI354" i="17"/>
  <c r="AH355" i="17"/>
  <c r="AI355" i="17"/>
  <c r="AH356" i="17"/>
  <c r="AI356" i="17"/>
  <c r="AH357" i="17"/>
  <c r="AI357" i="17"/>
  <c r="AH358" i="17"/>
  <c r="AI358" i="17"/>
  <c r="AH359" i="17"/>
  <c r="AI359" i="17"/>
  <c r="AH360" i="17"/>
  <c r="AI360" i="17"/>
  <c r="AH361" i="17"/>
  <c r="AI361" i="17"/>
  <c r="AH362" i="17"/>
  <c r="AI362" i="17"/>
  <c r="AH363" i="17"/>
  <c r="AI363" i="17"/>
  <c r="AH364" i="17"/>
  <c r="AI364" i="17"/>
  <c r="AH365" i="17"/>
  <c r="AI365" i="17"/>
  <c r="AH366" i="17"/>
  <c r="AI366" i="17"/>
  <c r="AH367" i="17"/>
  <c r="AI367" i="17"/>
  <c r="AH368" i="17"/>
  <c r="AI368" i="17"/>
  <c r="AH369" i="17"/>
  <c r="AI369" i="17"/>
  <c r="AH370" i="17"/>
  <c r="AI370" i="17"/>
  <c r="AH371" i="17"/>
  <c r="AI371" i="17"/>
  <c r="AH372" i="17"/>
  <c r="AI372" i="17"/>
  <c r="AH373" i="17"/>
  <c r="AI373" i="17"/>
  <c r="AH374" i="17"/>
  <c r="AI374" i="17"/>
  <c r="AH375" i="17"/>
  <c r="AI375" i="17"/>
  <c r="AH376" i="17"/>
  <c r="AI376" i="17"/>
  <c r="AH377" i="17"/>
  <c r="AI377" i="17"/>
  <c r="AH378" i="17"/>
  <c r="AI378" i="17"/>
  <c r="AH379" i="17"/>
  <c r="AI379" i="17"/>
  <c r="AH380" i="17"/>
  <c r="AI380" i="17"/>
  <c r="AH381" i="17"/>
  <c r="AI381" i="17"/>
  <c r="AH382" i="17"/>
  <c r="AI382" i="17"/>
  <c r="AH383" i="17"/>
  <c r="AI383" i="17"/>
  <c r="AH384" i="17"/>
  <c r="AI384" i="17"/>
  <c r="AH385" i="17"/>
  <c r="AI385" i="17"/>
  <c r="AH386" i="17"/>
  <c r="AI386" i="17"/>
  <c r="AH387" i="17"/>
  <c r="AI387" i="17"/>
  <c r="AH388" i="17"/>
  <c r="AI388" i="17"/>
  <c r="AH389" i="17"/>
  <c r="AI389" i="17"/>
  <c r="AH390" i="17"/>
  <c r="AI390" i="17"/>
  <c r="AH391" i="17"/>
  <c r="AI391" i="17"/>
  <c r="AH392" i="17"/>
  <c r="AI392" i="17"/>
  <c r="AH393" i="17"/>
  <c r="AI393" i="17"/>
  <c r="AH394" i="17"/>
  <c r="AI394" i="17"/>
  <c r="AH395" i="17"/>
  <c r="AI395" i="17"/>
  <c r="AH396" i="17"/>
  <c r="AI396" i="17"/>
  <c r="AH397" i="17"/>
  <c r="AI397" i="17"/>
  <c r="AH398" i="17"/>
  <c r="AI398" i="17"/>
  <c r="AH399" i="17"/>
  <c r="AI399" i="17"/>
  <c r="AH400" i="17"/>
  <c r="AI400" i="17"/>
  <c r="AH401" i="17"/>
  <c r="AI401" i="17"/>
  <c r="AH402" i="17"/>
  <c r="AI402" i="17"/>
  <c r="AH403" i="17"/>
  <c r="AI403" i="17"/>
  <c r="AH404" i="17"/>
  <c r="AI404" i="17"/>
  <c r="AH405" i="17"/>
  <c r="AI405" i="17"/>
  <c r="AH406" i="17"/>
  <c r="AI406" i="17"/>
  <c r="AH407" i="17"/>
  <c r="AI407" i="17"/>
  <c r="AH408" i="17"/>
  <c r="AI408" i="17"/>
  <c r="AH409" i="17"/>
  <c r="AI409" i="17"/>
  <c r="AH410" i="17"/>
  <c r="AI410" i="17"/>
  <c r="AH411" i="17"/>
  <c r="AI411" i="17"/>
  <c r="AH412" i="17"/>
  <c r="AI412" i="17"/>
  <c r="AH413" i="17"/>
  <c r="AI413" i="17"/>
  <c r="AH414" i="17"/>
  <c r="AI414" i="17"/>
  <c r="AH415" i="17"/>
  <c r="AI415" i="17"/>
  <c r="AH416" i="17"/>
  <c r="AI416" i="17"/>
  <c r="AH417" i="17"/>
  <c r="AI417" i="17"/>
  <c r="AH418" i="17"/>
  <c r="AI418" i="17"/>
  <c r="AH419" i="17"/>
  <c r="AI419" i="17"/>
  <c r="AH420" i="17"/>
  <c r="AI420" i="17"/>
  <c r="AH421" i="17"/>
  <c r="AI421" i="17"/>
  <c r="AH422" i="17"/>
  <c r="AI422" i="17"/>
  <c r="AH423" i="17"/>
  <c r="AI423" i="17"/>
  <c r="AH424" i="17"/>
  <c r="AI424" i="17"/>
  <c r="AH425" i="17"/>
  <c r="AI425" i="17"/>
  <c r="AH426" i="17"/>
  <c r="AI426" i="17"/>
  <c r="AH427" i="17"/>
  <c r="AI427" i="17"/>
  <c r="AH428" i="17"/>
  <c r="AI428" i="17"/>
  <c r="AH429" i="17"/>
  <c r="AI429" i="17"/>
  <c r="AH430" i="17"/>
  <c r="AI430" i="17"/>
  <c r="AH431" i="17"/>
  <c r="AI431" i="17"/>
  <c r="AH432" i="17"/>
  <c r="AI432" i="17"/>
  <c r="AH433" i="17"/>
  <c r="AI433" i="17"/>
  <c r="AH434" i="17"/>
  <c r="AI434" i="17"/>
  <c r="AH435" i="17"/>
  <c r="AI435" i="17"/>
  <c r="AH436" i="17"/>
  <c r="AI436" i="17"/>
  <c r="AH437" i="17"/>
  <c r="AI437" i="17"/>
  <c r="AH438" i="17"/>
  <c r="AI438" i="17"/>
  <c r="AH439" i="17"/>
  <c r="AI439" i="17"/>
  <c r="AH440" i="17"/>
  <c r="AI440" i="17"/>
  <c r="AH441" i="17"/>
  <c r="AI441" i="17"/>
  <c r="AH442" i="17"/>
  <c r="AI442" i="17"/>
  <c r="AH443" i="17"/>
  <c r="AI443" i="17"/>
  <c r="AH444" i="17"/>
  <c r="AI444" i="17"/>
  <c r="AH445" i="17"/>
  <c r="AI445" i="17"/>
  <c r="AH446" i="17"/>
  <c r="AI446" i="17"/>
  <c r="AH447" i="17"/>
  <c r="AI447" i="17"/>
  <c r="AH448" i="17"/>
  <c r="AI448" i="17"/>
  <c r="AH449" i="17"/>
  <c r="AI449" i="17"/>
  <c r="AH450" i="17"/>
  <c r="AI450" i="17"/>
  <c r="AH451" i="17"/>
  <c r="AI451" i="17"/>
  <c r="AH452" i="17"/>
  <c r="AI452" i="17"/>
  <c r="AH453" i="17"/>
  <c r="AI453" i="17"/>
  <c r="AH454" i="17"/>
  <c r="AI454" i="17"/>
  <c r="AH455" i="17"/>
  <c r="AI455" i="17"/>
  <c r="AH456" i="17"/>
  <c r="AI456" i="17"/>
  <c r="AH457" i="17"/>
  <c r="AI457" i="17"/>
  <c r="AH458" i="17"/>
  <c r="AI458" i="17"/>
  <c r="AH459" i="17"/>
  <c r="AI459" i="17"/>
  <c r="AH460" i="17"/>
  <c r="AI460" i="17"/>
  <c r="AH461" i="17"/>
  <c r="AI461" i="17"/>
  <c r="AH462" i="17"/>
  <c r="AI462" i="17"/>
  <c r="AH463" i="17"/>
  <c r="AI463" i="17"/>
  <c r="AH464" i="17"/>
  <c r="AI464" i="17"/>
  <c r="AH465" i="17"/>
  <c r="AI465" i="17"/>
  <c r="AH466" i="17"/>
  <c r="AI466" i="17"/>
  <c r="AH467" i="17"/>
  <c r="AI467" i="17"/>
  <c r="AH468" i="17"/>
  <c r="AI468" i="17"/>
  <c r="AH469" i="17"/>
  <c r="AI469" i="17"/>
  <c r="AH470" i="17"/>
  <c r="AI470" i="17"/>
  <c r="AH471" i="17"/>
  <c r="AI471" i="17"/>
  <c r="AH472" i="17"/>
  <c r="AI472" i="17"/>
  <c r="AH473" i="17"/>
  <c r="AI473" i="17"/>
  <c r="AH474" i="17"/>
  <c r="AI474" i="17"/>
  <c r="AH475" i="17"/>
  <c r="AI475" i="17"/>
  <c r="AH476" i="17"/>
  <c r="AI476" i="17"/>
  <c r="AH477" i="17"/>
  <c r="AI477" i="17"/>
  <c r="AH478" i="17"/>
  <c r="AI478" i="17"/>
  <c r="AH479" i="17"/>
  <c r="AI479" i="17"/>
  <c r="AH480" i="17"/>
  <c r="AI480" i="17"/>
  <c r="AH481" i="17"/>
  <c r="AI481" i="17"/>
  <c r="AH482" i="17"/>
  <c r="AI482" i="17"/>
  <c r="AH483" i="17"/>
  <c r="AI483" i="17"/>
  <c r="AH484" i="17"/>
  <c r="AI484" i="17"/>
  <c r="AH485" i="17"/>
  <c r="AI485" i="17"/>
  <c r="AH486" i="17"/>
  <c r="AI486" i="17"/>
  <c r="AH487" i="17"/>
  <c r="AI487" i="17"/>
  <c r="AH488" i="17"/>
  <c r="AI488" i="17"/>
  <c r="AH489" i="17"/>
  <c r="AI489" i="17"/>
  <c r="AH490" i="17"/>
  <c r="AI490" i="17"/>
  <c r="AH491" i="17"/>
  <c r="AI491" i="17"/>
  <c r="AH492" i="17"/>
  <c r="AI492" i="17"/>
  <c r="AH493" i="17"/>
  <c r="AI493" i="17"/>
  <c r="AH494" i="17"/>
  <c r="AI494" i="17"/>
  <c r="AH495" i="17"/>
  <c r="AI495" i="17"/>
  <c r="AH496" i="17"/>
  <c r="AI496" i="17"/>
  <c r="AH497" i="17"/>
  <c r="AI497" i="17"/>
  <c r="AH498" i="17"/>
  <c r="AI498" i="17"/>
  <c r="AH499" i="17"/>
  <c r="AI499" i="17"/>
  <c r="AH500" i="17"/>
  <c r="AI500" i="17"/>
  <c r="AH501" i="17"/>
  <c r="AI501" i="17"/>
  <c r="AH502" i="17"/>
  <c r="AI502" i="17"/>
  <c r="AH503" i="17"/>
  <c r="AI503" i="17"/>
  <c r="AH504" i="17"/>
  <c r="AI504" i="17"/>
  <c r="AH505" i="17"/>
  <c r="AI505" i="17"/>
  <c r="AH506" i="17"/>
  <c r="AI506" i="17"/>
  <c r="AH507" i="17"/>
  <c r="AI507" i="17"/>
  <c r="AH508" i="17"/>
  <c r="AI508" i="17"/>
  <c r="AH509" i="17"/>
  <c r="AI509" i="17"/>
  <c r="AH510" i="17"/>
  <c r="AI510" i="17"/>
  <c r="AH511" i="17"/>
  <c r="AI511" i="17"/>
  <c r="AH512" i="17"/>
  <c r="AI512" i="17"/>
  <c r="AH513" i="17"/>
  <c r="AI513" i="17"/>
  <c r="AH514" i="17"/>
  <c r="AI514" i="17"/>
  <c r="AH515" i="17"/>
  <c r="AI515" i="17"/>
  <c r="AH516" i="17"/>
  <c r="AI516" i="17"/>
  <c r="AH517" i="17"/>
  <c r="AI517" i="17"/>
  <c r="AH519" i="17"/>
  <c r="AI519" i="17"/>
  <c r="AH520" i="17"/>
  <c r="AI520" i="17"/>
  <c r="AH521" i="17"/>
  <c r="AI521" i="17"/>
  <c r="AH522" i="17"/>
  <c r="AI522" i="17"/>
  <c r="AH523" i="17"/>
  <c r="AI523" i="17"/>
  <c r="AH524" i="17"/>
  <c r="AI524" i="17"/>
  <c r="AH526" i="17"/>
  <c r="AI526" i="17"/>
  <c r="AH527" i="17"/>
  <c r="AI527" i="17"/>
  <c r="AH528" i="17"/>
  <c r="AI528" i="17"/>
  <c r="AH530" i="17"/>
  <c r="AI530" i="17"/>
  <c r="AH531" i="17"/>
  <c r="AI531" i="17"/>
  <c r="AH532" i="17"/>
  <c r="AI532" i="17"/>
  <c r="AH533" i="17"/>
  <c r="AI533" i="17"/>
  <c r="AH534" i="17"/>
  <c r="AI534" i="17"/>
  <c r="AH535" i="17"/>
  <c r="AI535" i="17"/>
  <c r="AH536" i="17"/>
  <c r="AI536" i="17"/>
  <c r="AH537" i="17"/>
  <c r="AI537" i="17"/>
  <c r="AH538" i="17"/>
  <c r="AI538" i="17"/>
  <c r="AH539" i="17"/>
  <c r="AI539" i="17"/>
  <c r="AH540" i="17"/>
  <c r="AI540" i="17"/>
  <c r="AH541" i="17"/>
  <c r="AI541" i="17"/>
  <c r="AH542" i="17"/>
  <c r="AI542" i="17"/>
  <c r="AH543" i="17"/>
  <c r="AI543" i="17"/>
  <c r="AH544" i="17"/>
  <c r="AI544" i="17"/>
  <c r="AH545" i="17"/>
  <c r="AI545" i="17"/>
  <c r="AH546" i="17"/>
  <c r="AI546" i="17"/>
  <c r="AH547" i="17"/>
  <c r="AI547" i="17"/>
  <c r="AH548" i="17"/>
  <c r="AI548" i="17"/>
  <c r="AH549" i="17"/>
  <c r="AI549" i="17"/>
  <c r="AH550" i="17"/>
  <c r="AI550" i="17"/>
  <c r="AH551" i="17"/>
  <c r="AI551" i="17"/>
  <c r="AH552" i="17"/>
  <c r="AI552" i="17"/>
  <c r="AH553" i="17"/>
  <c r="AI553" i="17"/>
  <c r="AH554" i="17"/>
  <c r="AI554" i="17"/>
  <c r="AH555" i="17"/>
  <c r="AI555" i="17"/>
  <c r="AH556" i="17"/>
  <c r="AI556" i="17"/>
  <c r="AH557" i="17"/>
  <c r="AI557" i="17"/>
  <c r="AH558" i="17"/>
  <c r="AI558" i="17"/>
  <c r="AH559" i="17"/>
  <c r="AI559" i="17"/>
  <c r="AH560" i="17"/>
  <c r="AI560" i="17"/>
  <c r="AH561" i="17"/>
  <c r="AI561" i="17"/>
  <c r="AH562" i="17"/>
  <c r="AI562" i="17"/>
  <c r="AH563" i="17"/>
  <c r="AI563" i="17"/>
  <c r="AH564" i="17"/>
  <c r="AI564" i="17"/>
  <c r="AH565" i="17"/>
  <c r="AI565" i="17"/>
  <c r="AH566" i="17"/>
  <c r="AI566" i="17"/>
  <c r="AH567" i="17"/>
  <c r="AI567" i="17"/>
  <c r="AH568" i="17"/>
  <c r="AI568" i="17"/>
  <c r="AH569" i="17"/>
  <c r="AI569" i="17"/>
  <c r="AH570" i="17"/>
  <c r="AI570" i="17"/>
  <c r="AH571" i="17"/>
  <c r="AI571" i="17"/>
  <c r="AH572" i="17"/>
  <c r="AI572" i="17"/>
  <c r="AH573" i="17"/>
  <c r="AI573" i="17"/>
  <c r="AH574" i="17"/>
  <c r="AI574" i="17"/>
  <c r="AH575" i="17"/>
  <c r="AI575" i="17"/>
  <c r="AH576" i="17"/>
  <c r="AI576" i="17"/>
  <c r="AH577" i="17"/>
  <c r="AI577" i="17"/>
  <c r="AH578" i="17"/>
  <c r="AI578" i="17"/>
  <c r="AH579" i="17"/>
  <c r="AI579" i="17"/>
  <c r="AH580" i="17"/>
  <c r="AI580" i="17"/>
  <c r="AH581" i="17"/>
  <c r="AI581" i="17"/>
  <c r="AH582" i="17"/>
  <c r="AI582" i="17"/>
  <c r="AH583" i="17"/>
  <c r="AI583" i="17"/>
  <c r="AH584" i="17"/>
  <c r="AI584" i="17"/>
  <c r="AH585" i="17"/>
  <c r="AI585" i="17"/>
  <c r="AH586" i="17"/>
  <c r="AI586" i="17"/>
  <c r="AH587" i="17"/>
  <c r="AI587" i="17"/>
  <c r="AH588" i="17"/>
  <c r="AI588" i="17"/>
  <c r="AH589" i="17"/>
  <c r="AI589" i="17"/>
  <c r="AH590" i="17"/>
  <c r="AI590" i="17"/>
  <c r="AH591" i="17"/>
  <c r="AI591" i="17"/>
  <c r="AH592" i="17"/>
  <c r="AI592" i="17"/>
  <c r="AH593" i="17"/>
  <c r="AI593" i="17"/>
  <c r="AH594" i="17"/>
  <c r="AI594" i="17"/>
  <c r="AH595" i="17"/>
  <c r="AI595" i="17"/>
  <c r="AH596" i="17"/>
  <c r="AI596" i="17"/>
  <c r="AH597" i="17"/>
  <c r="AI597" i="17"/>
  <c r="AH598" i="17"/>
  <c r="AI598" i="17"/>
  <c r="AH599" i="17"/>
  <c r="AI599" i="17"/>
  <c r="AH600" i="17"/>
  <c r="AI600" i="17"/>
  <c r="AH601" i="17"/>
  <c r="AI601" i="17"/>
  <c r="AH602" i="17"/>
  <c r="AI602" i="17"/>
  <c r="AH603" i="17"/>
  <c r="AI603" i="17"/>
  <c r="AH604" i="17"/>
  <c r="AI604" i="17"/>
  <c r="AH605" i="17"/>
  <c r="AI605" i="17"/>
  <c r="AH606" i="17"/>
  <c r="AI606" i="17"/>
  <c r="AH607" i="17"/>
  <c r="AI607" i="17"/>
  <c r="AH608" i="17"/>
  <c r="AI608" i="17"/>
  <c r="AH609" i="17"/>
  <c r="AI609" i="17"/>
  <c r="AH610" i="17"/>
  <c r="AI610" i="17"/>
  <c r="AH611" i="17"/>
  <c r="AI611" i="17"/>
  <c r="AH612" i="17"/>
  <c r="AI612" i="17"/>
  <c r="AH613" i="17"/>
  <c r="AI613" i="17"/>
  <c r="AH614" i="17"/>
  <c r="AI614" i="17"/>
  <c r="AH615" i="17"/>
  <c r="AI615" i="17"/>
  <c r="AH616" i="17"/>
  <c r="AI616" i="17"/>
  <c r="AH617" i="17"/>
  <c r="AI617" i="17"/>
  <c r="AH618" i="17"/>
  <c r="AI618" i="17"/>
  <c r="AH619" i="17"/>
  <c r="AI619" i="17"/>
  <c r="AH620" i="17"/>
  <c r="AI620" i="17"/>
  <c r="AH621" i="17"/>
  <c r="AI621" i="17"/>
  <c r="AH622" i="17"/>
  <c r="AI622" i="17"/>
  <c r="AH623" i="17"/>
  <c r="AI623" i="17"/>
  <c r="AH624" i="17"/>
  <c r="AI624" i="17"/>
  <c r="AH625" i="17"/>
  <c r="AI625" i="17"/>
  <c r="AH626" i="17"/>
  <c r="AI626" i="17"/>
  <c r="AH627" i="17"/>
  <c r="AI627" i="17"/>
  <c r="AH628" i="17"/>
  <c r="AI628" i="17"/>
  <c r="AH629" i="17"/>
  <c r="AI629" i="17"/>
  <c r="AH630" i="17"/>
  <c r="AI630" i="17"/>
  <c r="AH631" i="17"/>
  <c r="AI631" i="17"/>
  <c r="AH632" i="17"/>
  <c r="AI632" i="17"/>
  <c r="AH633" i="17"/>
  <c r="AI633" i="17"/>
  <c r="AH634" i="17"/>
  <c r="AI634" i="17"/>
  <c r="AH635" i="17"/>
  <c r="AI635" i="17"/>
  <c r="AH636" i="17"/>
  <c r="AI636" i="17"/>
  <c r="AH637" i="17"/>
  <c r="AI637" i="17"/>
  <c r="AH638" i="17"/>
  <c r="AI638" i="17"/>
  <c r="AH639" i="17"/>
  <c r="AI639" i="17"/>
  <c r="AH640" i="17"/>
  <c r="AI640" i="17"/>
  <c r="AH641" i="17"/>
  <c r="AI641" i="17"/>
  <c r="AH642" i="17"/>
  <c r="AI642" i="17"/>
  <c r="AH643" i="17"/>
  <c r="AI643" i="17"/>
  <c r="AH644" i="17"/>
  <c r="AI644" i="17"/>
  <c r="AH645" i="17"/>
  <c r="AI645" i="17"/>
  <c r="AH646" i="17"/>
  <c r="AI646" i="17"/>
  <c r="AH647" i="17"/>
  <c r="AI647" i="17"/>
  <c r="AH648" i="17"/>
  <c r="AI648" i="17"/>
  <c r="AH649" i="17"/>
  <c r="AI649" i="17"/>
  <c r="AH650" i="17"/>
  <c r="AI650" i="17"/>
  <c r="AH651" i="17"/>
  <c r="AI651" i="17"/>
  <c r="AH652" i="17"/>
  <c r="AI652" i="17"/>
  <c r="AH653" i="17"/>
  <c r="AI653" i="17"/>
  <c r="AH654" i="17"/>
  <c r="AI654" i="17"/>
  <c r="AH655" i="17"/>
  <c r="AI655" i="17"/>
  <c r="AH656" i="17"/>
  <c r="AI656" i="17"/>
  <c r="AH657" i="17"/>
  <c r="AI657" i="17"/>
  <c r="AH658" i="17"/>
  <c r="AI658" i="17"/>
  <c r="AH659" i="17"/>
  <c r="AI659" i="17"/>
  <c r="AH660" i="17"/>
  <c r="AI660" i="17"/>
  <c r="AH661" i="17"/>
  <c r="AI661" i="17"/>
  <c r="AH662" i="17"/>
  <c r="AI662" i="17"/>
  <c r="AH663" i="17"/>
  <c r="AI663" i="17"/>
  <c r="AH664" i="17"/>
  <c r="AI664" i="17"/>
  <c r="AH665" i="17"/>
  <c r="AI665" i="17"/>
  <c r="AH666" i="17"/>
  <c r="AI666" i="17"/>
  <c r="AH667" i="17"/>
  <c r="AI667" i="17"/>
  <c r="AH668" i="17"/>
  <c r="AI668" i="17"/>
  <c r="AH669" i="17"/>
  <c r="AI669" i="17"/>
  <c r="AH670" i="17"/>
  <c r="AI670" i="17"/>
  <c r="AH671" i="17"/>
  <c r="AI671" i="17"/>
  <c r="AH672" i="17"/>
  <c r="AI672" i="17"/>
  <c r="AH673" i="17"/>
  <c r="AI673" i="17"/>
  <c r="AH674" i="17"/>
  <c r="AI674" i="17"/>
  <c r="AH675" i="17"/>
  <c r="AI675" i="17"/>
  <c r="AH676" i="17"/>
  <c r="AI676" i="17"/>
  <c r="AH677" i="17"/>
  <c r="AI677" i="17"/>
  <c r="AH678" i="17"/>
  <c r="AI678" i="17"/>
  <c r="AH679" i="17"/>
  <c r="AI679" i="17"/>
  <c r="AH680" i="17"/>
  <c r="AI680" i="17"/>
  <c r="AH681" i="17"/>
  <c r="AI681" i="17"/>
  <c r="AH682" i="17"/>
  <c r="AI682" i="17"/>
  <c r="AH683" i="17"/>
  <c r="AI683" i="17"/>
  <c r="AH684" i="17"/>
  <c r="AI684" i="17"/>
  <c r="AH685" i="17"/>
  <c r="AI685" i="17"/>
  <c r="AH686" i="17"/>
  <c r="AI686" i="17"/>
  <c r="AH687" i="17"/>
  <c r="AI687" i="17"/>
  <c r="AH688" i="17"/>
  <c r="AI688" i="17"/>
  <c r="AH689" i="17"/>
  <c r="AI689" i="17"/>
  <c r="AH690" i="17"/>
  <c r="AI690" i="17"/>
  <c r="AH691" i="17"/>
  <c r="AI691" i="17"/>
  <c r="AH692" i="17"/>
  <c r="AI692" i="17"/>
  <c r="AH693" i="17"/>
  <c r="AI693" i="17"/>
  <c r="AH694" i="17"/>
  <c r="AI694" i="17"/>
  <c r="AH695" i="17"/>
  <c r="AI695" i="17"/>
  <c r="AH696" i="17"/>
  <c r="AI696" i="17"/>
  <c r="AH697" i="17"/>
  <c r="AI697" i="17"/>
  <c r="AH698" i="17"/>
  <c r="AI698" i="17"/>
  <c r="AH699" i="17"/>
  <c r="AI699" i="17"/>
  <c r="AH700" i="17"/>
  <c r="AI700" i="17"/>
  <c r="AH701" i="17"/>
  <c r="AI701" i="17"/>
  <c r="AH702" i="17"/>
  <c r="AI702" i="17"/>
  <c r="AH703" i="17"/>
  <c r="AI703" i="17"/>
  <c r="AH704" i="17"/>
  <c r="AI704" i="17"/>
  <c r="AH705" i="17"/>
  <c r="AI705" i="17"/>
  <c r="AH706" i="17"/>
  <c r="AI706" i="17"/>
  <c r="AH707" i="17"/>
  <c r="AI707" i="17"/>
  <c r="AH708" i="17"/>
  <c r="AI708" i="17"/>
  <c r="AH709" i="17"/>
  <c r="AI709" i="17"/>
  <c r="AH710" i="17"/>
  <c r="AI710" i="17"/>
  <c r="AH711" i="17"/>
  <c r="AI711" i="17"/>
  <c r="AH712" i="17"/>
  <c r="AI712" i="17"/>
  <c r="AH713" i="17"/>
  <c r="AI713" i="17"/>
  <c r="AH714" i="17"/>
  <c r="AI714" i="17"/>
  <c r="AH715" i="17"/>
  <c r="AI715" i="17"/>
  <c r="AH716" i="17"/>
  <c r="AI716" i="17"/>
  <c r="AH717" i="17"/>
  <c r="AI717" i="17"/>
  <c r="AH718" i="17"/>
  <c r="AI718" i="17"/>
  <c r="AH719" i="17"/>
  <c r="AI719" i="17"/>
  <c r="AH720" i="17"/>
  <c r="AI720" i="17"/>
  <c r="AH721" i="17"/>
  <c r="AI721" i="17"/>
  <c r="AH722" i="17"/>
  <c r="AI722" i="17"/>
  <c r="AH723" i="17"/>
  <c r="AI723" i="17"/>
  <c r="AH724" i="17"/>
  <c r="AI724" i="17"/>
  <c r="AH725" i="17"/>
  <c r="AI725" i="17"/>
  <c r="AH726" i="17"/>
  <c r="AI726" i="17"/>
  <c r="AH727" i="17"/>
  <c r="AI727" i="17"/>
  <c r="AH728" i="17"/>
  <c r="AI728" i="17"/>
  <c r="AH729" i="17"/>
  <c r="AI729" i="17"/>
  <c r="AH730" i="17"/>
  <c r="AI730" i="17"/>
  <c r="AH731" i="17"/>
  <c r="AI731" i="17"/>
  <c r="AH732" i="17"/>
  <c r="AI732" i="17"/>
  <c r="AH733" i="17"/>
  <c r="AI733" i="17"/>
  <c r="AH734" i="17"/>
  <c r="AI734" i="17"/>
  <c r="AH735" i="17"/>
  <c r="AI735" i="17"/>
  <c r="AH736" i="17"/>
  <c r="AI736" i="17"/>
  <c r="AH737" i="17"/>
  <c r="AI737" i="17"/>
  <c r="AH738" i="17"/>
  <c r="AI738" i="17"/>
  <c r="AH739" i="17"/>
  <c r="AI739" i="17"/>
  <c r="AH740" i="17"/>
  <c r="AI740" i="17"/>
  <c r="AH741" i="17"/>
  <c r="AI741" i="17"/>
  <c r="AH742" i="17"/>
  <c r="AI742" i="17"/>
  <c r="AH743" i="17"/>
  <c r="AI743" i="17"/>
  <c r="AH744" i="17"/>
  <c r="AI744" i="17"/>
  <c r="AH745" i="17"/>
  <c r="AI745" i="17"/>
  <c r="AH746" i="17"/>
  <c r="AI746" i="17"/>
  <c r="AH747" i="17"/>
  <c r="AI747" i="17"/>
  <c r="AH748" i="17"/>
  <c r="AI748" i="17"/>
  <c r="AH749" i="17"/>
  <c r="AI749" i="17"/>
  <c r="AH750" i="17"/>
  <c r="AI750" i="17"/>
  <c r="AH751" i="17"/>
  <c r="AI751" i="17"/>
  <c r="AH752" i="17"/>
  <c r="AI752" i="17"/>
  <c r="AH753" i="17"/>
  <c r="AI753" i="17"/>
  <c r="AH754" i="17"/>
  <c r="AI754" i="17"/>
  <c r="AH755" i="17"/>
  <c r="AI755" i="17"/>
  <c r="AH756" i="17"/>
  <c r="AI756" i="17"/>
  <c r="AH757" i="17"/>
  <c r="AI757" i="17"/>
  <c r="AH758" i="17"/>
  <c r="AI758" i="17"/>
  <c r="AH759" i="17"/>
  <c r="AI759" i="17"/>
  <c r="AH760" i="17"/>
  <c r="AI760" i="17"/>
  <c r="AH761" i="17"/>
  <c r="AI761" i="17"/>
  <c r="AH763" i="17"/>
  <c r="AI763" i="17"/>
  <c r="AH764" i="17"/>
  <c r="AI764" i="17"/>
  <c r="AH765" i="17"/>
  <c r="AI765" i="17"/>
  <c r="AH766" i="17"/>
  <c r="AI766" i="17"/>
  <c r="AH767" i="17"/>
  <c r="AI767" i="17"/>
  <c r="AH768" i="17"/>
  <c r="AI768" i="17"/>
  <c r="AH769" i="17"/>
  <c r="AI769" i="17"/>
  <c r="AH770" i="17"/>
  <c r="AI770" i="17"/>
  <c r="AH771" i="17"/>
  <c r="AI771" i="17"/>
  <c r="AH772" i="17"/>
  <c r="AI772" i="17"/>
  <c r="AH773" i="17"/>
  <c r="AI773" i="17"/>
  <c r="AH774" i="17"/>
  <c r="AI774" i="17"/>
  <c r="AH775" i="17"/>
  <c r="AI775" i="17"/>
  <c r="AH776" i="17"/>
  <c r="AI776" i="17"/>
  <c r="AH777" i="17"/>
  <c r="AI777" i="17"/>
  <c r="AH778" i="17"/>
  <c r="AI778" i="17"/>
  <c r="AH779" i="17"/>
  <c r="AI779" i="17"/>
  <c r="AH780" i="17"/>
  <c r="AI780" i="17"/>
  <c r="AH781" i="17"/>
  <c r="AI781" i="17"/>
  <c r="AH782" i="17"/>
  <c r="AI782" i="17"/>
  <c r="AH783" i="17"/>
  <c r="AI783" i="17"/>
  <c r="AH784" i="17"/>
  <c r="AI784" i="17"/>
  <c r="AH785" i="17"/>
  <c r="AI785" i="17"/>
  <c r="AH786" i="17"/>
  <c r="AI786" i="17"/>
  <c r="AH787" i="17"/>
  <c r="AI787" i="17"/>
  <c r="AH788" i="17"/>
  <c r="AI788" i="17"/>
  <c r="AH789" i="17"/>
  <c r="AI789" i="17"/>
  <c r="AH790" i="17"/>
  <c r="AI790" i="17"/>
  <c r="AH791" i="17"/>
  <c r="AI791" i="17"/>
  <c r="AH792" i="17"/>
  <c r="AI792" i="17"/>
  <c r="AH793" i="17"/>
  <c r="AI793" i="17"/>
  <c r="AH794" i="17"/>
  <c r="AI794" i="17"/>
  <c r="AH795" i="17"/>
  <c r="AI795" i="17"/>
  <c r="AH796" i="17"/>
  <c r="AI796" i="17"/>
  <c r="AH797" i="17"/>
  <c r="AI797" i="17"/>
  <c r="AH798" i="17"/>
  <c r="AI798" i="17"/>
  <c r="AH799" i="17"/>
  <c r="AI799" i="17"/>
  <c r="AH800" i="17"/>
  <c r="AI800" i="17"/>
  <c r="AH801" i="17"/>
  <c r="AI801" i="17"/>
  <c r="AH802" i="17"/>
  <c r="AI802" i="17"/>
  <c r="AH803" i="17"/>
  <c r="AI803" i="17"/>
  <c r="AH804" i="17"/>
  <c r="AI804" i="17"/>
  <c r="AH805" i="17"/>
  <c r="AI805" i="17"/>
  <c r="AH806" i="17"/>
  <c r="AI806" i="17"/>
  <c r="AH807" i="17"/>
  <c r="AI807" i="17"/>
  <c r="AH808" i="17"/>
  <c r="AI808" i="17"/>
  <c r="AH809" i="17"/>
  <c r="AI809" i="17"/>
  <c r="AH810" i="17"/>
  <c r="AI810" i="17"/>
  <c r="AH811" i="17"/>
  <c r="AI811" i="17"/>
  <c r="AH812" i="17"/>
  <c r="AI812" i="17"/>
  <c r="AH813" i="17"/>
  <c r="AI813" i="17"/>
  <c r="AH814" i="17"/>
  <c r="AI814" i="17"/>
  <c r="AH815" i="17"/>
  <c r="AI815" i="17"/>
  <c r="AH816" i="17"/>
  <c r="AI816" i="17"/>
  <c r="AH817" i="17"/>
  <c r="AI817" i="17"/>
  <c r="AH818" i="17"/>
  <c r="AI818" i="17"/>
  <c r="AH819" i="17"/>
  <c r="AI819" i="17"/>
  <c r="AH820" i="17"/>
  <c r="AI820" i="17"/>
  <c r="AH821" i="17"/>
  <c r="AI821" i="17"/>
  <c r="AH822" i="17"/>
  <c r="AI822" i="17"/>
  <c r="AH823" i="17"/>
  <c r="AI823" i="17"/>
  <c r="AH824" i="17"/>
  <c r="AI824" i="17"/>
  <c r="AH825" i="17"/>
  <c r="AI825" i="17"/>
  <c r="AH826" i="17"/>
  <c r="AI826" i="17"/>
  <c r="AH827" i="17"/>
  <c r="AI827" i="17"/>
  <c r="AH828" i="17"/>
  <c r="AI828" i="17"/>
  <c r="AH829" i="17"/>
  <c r="AI829" i="17"/>
  <c r="AH830" i="17"/>
  <c r="AI830" i="17"/>
  <c r="AH831" i="17"/>
  <c r="AI831" i="17"/>
  <c r="AH832" i="17"/>
  <c r="AI832" i="17"/>
  <c r="AH833" i="17"/>
  <c r="AI833" i="17"/>
  <c r="AH834" i="17"/>
  <c r="AI834" i="17"/>
  <c r="AH835" i="17"/>
  <c r="AI835" i="17"/>
  <c r="AH836" i="17"/>
  <c r="AI836" i="17"/>
  <c r="AH837" i="17"/>
  <c r="AI837" i="17"/>
  <c r="AH838" i="17"/>
  <c r="AI838" i="17"/>
  <c r="AH839" i="17"/>
  <c r="AI839" i="17"/>
  <c r="AH840" i="17"/>
  <c r="AI840" i="17"/>
  <c r="AH841" i="17"/>
  <c r="AI841" i="17"/>
  <c r="AH842" i="17"/>
  <c r="AI842" i="17"/>
  <c r="AH843" i="17"/>
  <c r="AI843" i="17"/>
  <c r="AH844" i="17"/>
  <c r="AI844" i="17"/>
  <c r="AH845" i="17"/>
  <c r="AI845" i="17"/>
  <c r="AH846" i="17"/>
  <c r="AI846" i="17"/>
  <c r="AH847" i="17"/>
  <c r="AI847" i="17"/>
  <c r="AH848" i="17"/>
  <c r="AI848" i="17"/>
  <c r="AH849" i="17"/>
  <c r="AI849" i="17"/>
  <c r="AH850" i="17"/>
  <c r="AI850" i="17"/>
  <c r="AH851" i="17"/>
  <c r="AI851" i="17"/>
  <c r="AH852" i="17"/>
  <c r="AI852" i="17"/>
  <c r="AH853" i="17"/>
  <c r="AI853" i="17"/>
  <c r="AH854" i="17"/>
  <c r="AI854" i="17"/>
  <c r="AH855" i="17"/>
  <c r="AI855" i="17"/>
  <c r="AH856" i="17"/>
  <c r="AI856" i="17"/>
  <c r="AH857" i="17"/>
  <c r="AI857" i="17"/>
  <c r="AH858" i="17"/>
  <c r="AI858" i="17"/>
  <c r="AH859" i="17"/>
  <c r="AI859" i="17"/>
  <c r="AH860" i="17"/>
  <c r="AI860" i="17"/>
  <c r="AH861" i="17"/>
  <c r="AI861" i="17"/>
  <c r="AH862" i="17"/>
  <c r="AI862" i="17"/>
  <c r="AH863" i="17"/>
  <c r="AI863" i="17"/>
  <c r="AH864" i="17"/>
  <c r="AI864" i="17"/>
  <c r="AH865" i="17"/>
  <c r="AI865" i="17"/>
  <c r="AH866" i="17"/>
  <c r="AI866" i="17"/>
  <c r="AH867" i="17"/>
  <c r="AI867" i="17"/>
  <c r="AH868" i="17"/>
  <c r="AI868" i="17"/>
  <c r="AH869" i="17"/>
  <c r="AI869" i="17"/>
  <c r="AH870" i="17"/>
  <c r="AI870" i="17"/>
  <c r="AH871" i="17"/>
  <c r="AI871" i="17"/>
  <c r="AH872" i="17"/>
  <c r="AI872" i="17"/>
  <c r="AH873" i="17"/>
  <c r="AI873" i="17"/>
  <c r="AH874" i="17"/>
  <c r="AI874" i="17"/>
  <c r="AH875" i="17"/>
  <c r="AI875" i="17"/>
  <c r="AH876" i="17"/>
  <c r="AI876" i="17"/>
  <c r="AH877" i="17"/>
  <c r="AI877" i="17"/>
  <c r="AH878" i="17"/>
  <c r="AI878" i="17"/>
  <c r="AH879" i="17"/>
  <c r="AI879" i="17"/>
  <c r="AH880" i="17"/>
  <c r="AI880" i="17"/>
  <c r="AH881" i="17"/>
  <c r="AI881" i="17"/>
  <c r="AH882" i="17"/>
  <c r="AI882" i="17"/>
  <c r="AH883" i="17"/>
  <c r="AI883" i="17"/>
  <c r="AH884" i="17"/>
  <c r="AI884" i="17"/>
  <c r="AH885" i="17"/>
  <c r="AI885" i="17"/>
  <c r="AH886" i="17"/>
  <c r="AI886" i="17"/>
  <c r="AH887" i="17"/>
  <c r="AI887" i="17"/>
  <c r="AH888" i="17"/>
  <c r="AI888" i="17"/>
  <c r="AH889" i="17"/>
  <c r="AI889" i="17"/>
  <c r="AH890" i="17"/>
  <c r="AI890" i="17"/>
  <c r="AH891" i="17"/>
  <c r="AI891" i="17"/>
  <c r="AH892" i="17"/>
  <c r="AI892" i="17"/>
  <c r="AH893" i="17"/>
  <c r="AI893" i="17"/>
  <c r="AH894" i="17"/>
  <c r="AI894" i="17"/>
  <c r="AH895" i="17"/>
  <c r="AI895" i="17"/>
  <c r="AH896" i="17"/>
  <c r="AI896" i="17"/>
  <c r="AH897" i="17"/>
  <c r="AI897" i="17"/>
  <c r="AH898" i="17"/>
  <c r="AI898" i="17"/>
  <c r="AH899" i="17"/>
  <c r="AI899" i="17"/>
  <c r="AH900" i="17"/>
  <c r="AI900" i="17"/>
  <c r="AH901" i="17"/>
  <c r="AI901" i="17"/>
  <c r="AH902" i="17"/>
  <c r="AI902" i="17"/>
  <c r="AH903" i="17"/>
  <c r="AI903" i="17"/>
  <c r="AH904" i="17"/>
  <c r="AI904" i="17"/>
  <c r="AH905" i="17"/>
  <c r="AI905" i="17"/>
  <c r="AH907" i="17"/>
  <c r="AI907" i="17"/>
  <c r="AH909" i="17"/>
  <c r="AI909" i="17"/>
  <c r="AH910" i="17"/>
  <c r="AI910" i="17"/>
  <c r="AH911" i="17"/>
  <c r="AI911" i="17"/>
  <c r="AH912" i="17"/>
  <c r="AI912" i="17"/>
  <c r="AH913" i="17"/>
  <c r="AI913" i="17"/>
  <c r="AH914" i="17"/>
  <c r="AI914" i="17"/>
  <c r="AH915" i="17"/>
  <c r="AI915" i="17"/>
  <c r="AH916" i="17"/>
  <c r="AI916" i="17"/>
  <c r="AH917" i="17"/>
  <c r="AI917" i="17"/>
  <c r="AH918" i="17"/>
  <c r="AI918" i="17"/>
  <c r="AH919" i="17"/>
  <c r="AI919" i="17"/>
  <c r="AH920" i="17"/>
  <c r="AI920" i="17"/>
  <c r="AH921" i="17"/>
  <c r="AI921" i="17"/>
  <c r="AH922" i="17"/>
  <c r="AI922" i="17"/>
  <c r="AH923" i="17"/>
  <c r="AI923" i="17"/>
  <c r="AH924" i="17"/>
  <c r="AI924" i="17"/>
  <c r="AH925" i="17"/>
  <c r="AI925" i="17"/>
  <c r="AH926" i="17"/>
  <c r="AI926" i="17"/>
  <c r="AH927" i="17"/>
  <c r="AI927" i="17"/>
  <c r="AH928" i="17"/>
  <c r="AI928" i="17"/>
  <c r="AH929" i="17"/>
  <c r="AI929" i="17"/>
  <c r="AH931" i="17"/>
  <c r="AI931" i="17"/>
  <c r="AH934" i="17"/>
  <c r="AI934" i="17"/>
  <c r="AH935" i="17"/>
  <c r="AI935" i="17"/>
  <c r="AH936" i="17"/>
  <c r="AI936" i="17"/>
  <c r="AH937" i="17"/>
  <c r="AI937" i="17"/>
  <c r="AH938" i="17"/>
  <c r="AI938" i="17"/>
  <c r="AH939" i="17"/>
  <c r="AI939" i="17"/>
  <c r="AH940" i="17"/>
  <c r="AI940" i="17"/>
  <c r="AH942" i="17"/>
  <c r="AI942" i="17"/>
  <c r="AH943" i="17"/>
  <c r="AI943" i="17"/>
  <c r="AH944" i="17"/>
  <c r="AI944" i="17"/>
  <c r="AH945" i="17"/>
  <c r="AI945" i="17"/>
  <c r="AH946" i="17"/>
  <c r="AI946" i="17"/>
  <c r="AH948" i="17"/>
  <c r="AI948" i="17"/>
  <c r="AH949" i="17"/>
  <c r="AI949" i="17"/>
  <c r="AH950" i="17"/>
  <c r="AI950" i="17"/>
  <c r="AH951" i="17"/>
  <c r="AI951" i="17"/>
  <c r="AH952" i="17"/>
  <c r="AI952" i="17"/>
  <c r="AH953" i="17"/>
  <c r="AI953" i="17"/>
  <c r="AH954" i="17"/>
  <c r="AI954" i="17"/>
  <c r="AH956" i="17"/>
  <c r="AI956" i="17"/>
  <c r="AH957" i="17"/>
  <c r="AI957" i="17"/>
  <c r="AH958" i="17"/>
  <c r="AI958" i="17"/>
  <c r="AH959" i="17"/>
  <c r="AI959" i="17"/>
  <c r="AH960" i="17"/>
  <c r="AI960" i="17"/>
  <c r="AH961" i="17"/>
  <c r="AI961" i="17"/>
  <c r="AH962" i="17"/>
  <c r="AI962" i="17"/>
  <c r="AH963" i="17"/>
  <c r="AI963" i="17"/>
  <c r="AH964" i="17"/>
  <c r="AI964" i="17"/>
  <c r="AH966" i="17"/>
  <c r="AI966" i="17"/>
  <c r="AH968" i="17"/>
  <c r="AI968" i="17"/>
  <c r="AH969" i="17"/>
  <c r="AI969" i="17"/>
  <c r="AH970" i="17"/>
  <c r="AI970" i="17"/>
  <c r="AH971" i="17"/>
  <c r="AI971" i="17"/>
  <c r="AH972" i="17"/>
  <c r="AI972" i="17"/>
  <c r="AH974" i="17"/>
  <c r="AI974" i="17"/>
  <c r="AH975" i="17"/>
  <c r="AI975" i="17"/>
  <c r="AH976" i="17"/>
  <c r="AI976" i="17"/>
  <c r="AH977" i="17"/>
  <c r="AI977" i="17"/>
  <c r="AH978" i="17"/>
  <c r="AI978" i="17"/>
  <c r="AH979" i="17"/>
  <c r="AI979" i="17"/>
  <c r="AH980" i="17"/>
  <c r="AI980" i="17"/>
  <c r="AH981" i="17"/>
  <c r="AI981" i="17"/>
  <c r="AH982" i="17"/>
  <c r="AI982" i="17"/>
  <c r="AH984" i="17"/>
  <c r="AI984" i="17"/>
  <c r="AH985" i="17"/>
  <c r="AI985" i="17"/>
  <c r="AH986" i="17"/>
  <c r="AI986" i="17"/>
  <c r="AH988" i="17"/>
  <c r="AI988" i="17"/>
  <c r="AH989" i="17"/>
  <c r="AI989" i="17"/>
  <c r="AH990" i="17"/>
  <c r="AI990" i="17"/>
  <c r="AH991" i="17"/>
  <c r="AI991" i="17"/>
  <c r="AH992" i="17"/>
  <c r="AI992" i="17"/>
  <c r="AH993" i="17"/>
  <c r="AI993" i="17"/>
  <c r="AH994" i="17"/>
  <c r="AI994" i="17"/>
  <c r="AH995" i="17"/>
  <c r="AI995" i="17"/>
  <c r="AH996" i="17"/>
  <c r="AI996" i="17"/>
  <c r="AH997" i="17"/>
  <c r="AI997" i="17"/>
  <c r="AH998" i="17"/>
  <c r="AI998" i="17"/>
  <c r="AH999" i="17"/>
  <c r="AI999" i="17"/>
  <c r="AH1000" i="17"/>
  <c r="AI1000" i="17"/>
  <c r="AH1001" i="17"/>
  <c r="AI1001" i="17"/>
  <c r="AH1002" i="17"/>
  <c r="AI1002" i="17"/>
  <c r="AH1003" i="17"/>
  <c r="AI1003" i="17"/>
  <c r="AH1004" i="17"/>
  <c r="AI1004" i="17"/>
  <c r="AH1005" i="17"/>
  <c r="AI1005" i="17"/>
  <c r="AH1006" i="17"/>
  <c r="AI1006" i="17"/>
  <c r="AH1007" i="17"/>
  <c r="AI1007" i="17"/>
  <c r="AH1008" i="17"/>
  <c r="AI1008" i="17"/>
  <c r="AH1009" i="17"/>
  <c r="AI1009" i="17"/>
  <c r="AH1010" i="17"/>
  <c r="AI1010" i="17"/>
  <c r="AH1011" i="17"/>
  <c r="AI1011" i="17"/>
  <c r="AH1012" i="17"/>
  <c r="AI1012" i="17"/>
  <c r="AH1013" i="17"/>
  <c r="AI1013" i="17"/>
  <c r="AH1014" i="17"/>
  <c r="AI1014" i="17"/>
  <c r="AH1015" i="17"/>
  <c r="AI1015" i="17"/>
  <c r="AH1016" i="17"/>
  <c r="AI1016" i="17"/>
  <c r="AH1017" i="17"/>
  <c r="AI1017" i="17"/>
  <c r="AH1018" i="17"/>
  <c r="AI1018" i="17"/>
  <c r="AH1019" i="17"/>
  <c r="AI1019" i="17"/>
  <c r="AH1020" i="17"/>
  <c r="AI1020" i="17"/>
  <c r="AH1021" i="17"/>
  <c r="AI1021" i="17"/>
  <c r="AH1022" i="17"/>
  <c r="AI1022" i="17"/>
  <c r="AH1023" i="17"/>
  <c r="AI1023" i="17"/>
  <c r="AH1024" i="17"/>
  <c r="AI1024" i="17"/>
  <c r="AH1025" i="17"/>
  <c r="AI1025" i="17"/>
  <c r="AH1026" i="17"/>
  <c r="AI1026" i="17"/>
  <c r="AH1027" i="17"/>
  <c r="AI1027" i="17"/>
  <c r="AH1028" i="17"/>
  <c r="AI1028" i="17"/>
  <c r="AH1029" i="17"/>
  <c r="AI1029" i="17"/>
  <c r="AH1030" i="17"/>
  <c r="AI1030" i="17"/>
  <c r="AH1031" i="17"/>
  <c r="AI1031" i="17"/>
  <c r="AH1032" i="17"/>
  <c r="AI1032" i="17"/>
  <c r="AH1033" i="17"/>
  <c r="AI1033" i="17"/>
  <c r="AH1034" i="17"/>
  <c r="AI1034" i="17"/>
  <c r="AH1035" i="17"/>
  <c r="AI1035" i="17"/>
  <c r="AH1036" i="17"/>
  <c r="AI1036" i="17"/>
  <c r="AH1037" i="17"/>
  <c r="AI1037" i="17"/>
  <c r="AH1038" i="17"/>
  <c r="AI1038" i="17"/>
  <c r="AH1039" i="17"/>
  <c r="AI1039" i="17"/>
  <c r="AH1040" i="17"/>
  <c r="AI1040" i="17"/>
  <c r="AH1041" i="17"/>
  <c r="AI1041" i="17"/>
  <c r="AH1042" i="17"/>
  <c r="AI1042" i="17"/>
  <c r="AH1043" i="17"/>
  <c r="AI1043" i="17"/>
  <c r="AH1044" i="17"/>
  <c r="AI1044" i="17"/>
  <c r="AH1045" i="17"/>
  <c r="AI1045" i="17"/>
  <c r="AH1046" i="17"/>
  <c r="AI1046" i="17"/>
  <c r="AH1047" i="17"/>
  <c r="AI1047" i="17"/>
  <c r="AH1048" i="17"/>
  <c r="AI1048" i="17"/>
  <c r="AH1049" i="17"/>
  <c r="AI1049" i="17"/>
  <c r="AH1050" i="17"/>
  <c r="AI1050" i="17"/>
  <c r="AH1051" i="17"/>
  <c r="AI1051" i="17"/>
  <c r="AH1052" i="17"/>
  <c r="AI1052" i="17"/>
  <c r="AH1053" i="17"/>
  <c r="AI1053" i="17"/>
  <c r="AH1054" i="17"/>
  <c r="AI1054" i="17"/>
  <c r="AH1055" i="17"/>
  <c r="AI1055" i="17"/>
  <c r="AH1056" i="17"/>
  <c r="AI1056" i="17"/>
  <c r="AH1057" i="17"/>
  <c r="AI1057" i="17"/>
  <c r="AH1058" i="17"/>
  <c r="AI1058" i="17"/>
  <c r="AH1059" i="17"/>
  <c r="AI1059" i="17"/>
  <c r="AH1060" i="17"/>
  <c r="AI1060" i="17"/>
  <c r="AH1061" i="17"/>
  <c r="AI1061" i="17"/>
  <c r="AH1062" i="17"/>
  <c r="AI1062" i="17"/>
  <c r="AH1063" i="17"/>
  <c r="AI1063" i="17"/>
  <c r="AH1064" i="17"/>
  <c r="AI1064" i="17"/>
  <c r="AH1065" i="17"/>
  <c r="AI1065" i="17"/>
  <c r="AH1066" i="17"/>
  <c r="AI1066" i="17"/>
  <c r="AH1067" i="17"/>
  <c r="AI1067" i="17"/>
  <c r="AH1068" i="17"/>
  <c r="AI1068" i="17"/>
  <c r="AH1069" i="17"/>
  <c r="AI1069" i="17"/>
  <c r="AH1070" i="17"/>
  <c r="AI1070" i="17"/>
  <c r="AH1071" i="17"/>
  <c r="AI1071" i="17"/>
  <c r="AH1072" i="17"/>
  <c r="AI1072" i="17"/>
  <c r="AH1073" i="17"/>
  <c r="AI1073" i="17"/>
  <c r="AH1074" i="17"/>
  <c r="AI1074" i="17"/>
  <c r="AH1075" i="17"/>
  <c r="AI1075" i="17"/>
  <c r="AH1076" i="17"/>
  <c r="AI1076" i="17"/>
  <c r="AH1077" i="17"/>
  <c r="AI1077" i="17"/>
  <c r="AH1078" i="17"/>
  <c r="AI1078" i="17"/>
  <c r="AH1079" i="17"/>
  <c r="AI1079" i="17"/>
  <c r="AH1080" i="17"/>
  <c r="AI1080" i="17"/>
  <c r="AH1081" i="17"/>
  <c r="AI1081" i="17"/>
  <c r="AH1082" i="17"/>
  <c r="AI1082" i="17"/>
  <c r="AH1083" i="17"/>
  <c r="AI1083" i="17"/>
  <c r="AH1084" i="17"/>
  <c r="AI1084" i="17"/>
  <c r="AH1085" i="17"/>
  <c r="AI1085" i="17"/>
  <c r="AH1086" i="17"/>
  <c r="AI1086" i="17"/>
  <c r="AH1087" i="17"/>
  <c r="AI1087" i="17"/>
  <c r="AH1088" i="17"/>
  <c r="AI1088" i="17"/>
  <c r="AH1089" i="17"/>
  <c r="AI1089" i="17"/>
  <c r="AH1090" i="17"/>
  <c r="AI1090" i="17"/>
  <c r="AH1091" i="17"/>
  <c r="AI1091" i="17"/>
  <c r="AH1092" i="17"/>
  <c r="AI1092" i="17"/>
  <c r="AH1093" i="17"/>
  <c r="AI1093" i="17"/>
  <c r="AH1094" i="17"/>
  <c r="AI1094" i="17"/>
  <c r="AH1095" i="17"/>
  <c r="AI1095" i="17"/>
  <c r="AH1096" i="17"/>
  <c r="AI1096" i="17"/>
  <c r="AH1097" i="17"/>
  <c r="AI1097" i="17"/>
  <c r="AH1098" i="17"/>
  <c r="AI1098" i="17"/>
  <c r="AH1099" i="17"/>
  <c r="AI1099" i="17"/>
  <c r="AH1100" i="17"/>
  <c r="AI1100" i="17"/>
  <c r="AH1101" i="17"/>
  <c r="AI1101" i="17"/>
  <c r="AH1102" i="17"/>
  <c r="AI1102" i="17"/>
  <c r="AH1103" i="17"/>
  <c r="AI1103" i="17"/>
  <c r="AH1104" i="17"/>
  <c r="AI1104" i="17"/>
  <c r="AH1105" i="17"/>
  <c r="AI1105" i="17"/>
  <c r="AH1106" i="17"/>
  <c r="AI1106" i="17"/>
  <c r="AH1107" i="17"/>
  <c r="AI1107" i="17"/>
  <c r="AH1108" i="17"/>
  <c r="AI1108" i="17"/>
  <c r="AH1109" i="17"/>
  <c r="AI1109" i="17"/>
  <c r="AH1110" i="17"/>
  <c r="AI1110" i="17"/>
  <c r="AH1111" i="17"/>
  <c r="AI1111" i="17"/>
  <c r="AH1112" i="17"/>
  <c r="AI1112" i="17"/>
  <c r="AH1113" i="17"/>
  <c r="AI1113" i="17"/>
  <c r="AH1114" i="17"/>
  <c r="AI1114" i="17"/>
  <c r="AH1115" i="17"/>
  <c r="AI1115" i="17"/>
  <c r="G167" i="6"/>
  <c r="G168" i="6"/>
  <c r="G165" i="6"/>
  <c r="AA4975" i="17"/>
  <c r="AB4975" i="17"/>
  <c r="AC4975" i="17"/>
  <c r="AA4974" i="17"/>
  <c r="AB4974" i="17"/>
  <c r="AC4974" i="17"/>
  <c r="AA4973" i="17"/>
  <c r="AB4973" i="17"/>
  <c r="AC4973" i="17"/>
  <c r="C175" i="6"/>
  <c r="K156" i="6"/>
  <c r="L156" i="6"/>
  <c r="M156" i="6"/>
  <c r="N156" i="6"/>
  <c r="O156" i="6"/>
  <c r="P156" i="6"/>
  <c r="Q156" i="6"/>
  <c r="K157" i="6"/>
  <c r="L157" i="6"/>
  <c r="M157" i="6"/>
  <c r="N157" i="6"/>
  <c r="O157" i="6"/>
  <c r="P157" i="6"/>
  <c r="Q157" i="6"/>
  <c r="K158" i="6"/>
  <c r="L158" i="6"/>
  <c r="M158" i="6"/>
  <c r="N158" i="6"/>
  <c r="O158" i="6"/>
  <c r="P158" i="6"/>
  <c r="Q158" i="6"/>
  <c r="K159" i="6"/>
  <c r="L159" i="6"/>
  <c r="M159" i="6"/>
  <c r="N159" i="6"/>
  <c r="O159" i="6"/>
  <c r="P159" i="6"/>
  <c r="Q159" i="6"/>
  <c r="K160" i="6"/>
  <c r="L160" i="6"/>
  <c r="M160" i="6"/>
  <c r="N160" i="6"/>
  <c r="O160" i="6"/>
  <c r="P160" i="6"/>
  <c r="Q160" i="6"/>
  <c r="K161" i="6"/>
  <c r="L161" i="6"/>
  <c r="M161" i="6"/>
  <c r="N161" i="6"/>
  <c r="O161" i="6"/>
  <c r="P161" i="6"/>
  <c r="Q161" i="6"/>
  <c r="K162" i="6"/>
  <c r="L162" i="6"/>
  <c r="M162" i="6"/>
  <c r="N162" i="6"/>
  <c r="O162" i="6"/>
  <c r="P162" i="6"/>
  <c r="Q162" i="6"/>
  <c r="K163" i="6"/>
  <c r="L163" i="6"/>
  <c r="M163" i="6"/>
  <c r="N163" i="6"/>
  <c r="O163" i="6"/>
  <c r="P163" i="6"/>
  <c r="Q163" i="6"/>
  <c r="K164" i="6"/>
  <c r="L164" i="6"/>
  <c r="M164" i="6"/>
  <c r="N164" i="6"/>
  <c r="O164" i="6"/>
  <c r="P164" i="6"/>
  <c r="Q164" i="6"/>
  <c r="K165" i="6"/>
  <c r="L165" i="6"/>
  <c r="M165" i="6"/>
  <c r="N165" i="6"/>
  <c r="O165" i="6"/>
  <c r="P165" i="6"/>
  <c r="Q165" i="6"/>
  <c r="K166" i="6"/>
  <c r="L166" i="6"/>
  <c r="M166" i="6"/>
  <c r="N166" i="6"/>
  <c r="O166" i="6"/>
  <c r="P166" i="6"/>
  <c r="Q166" i="6"/>
  <c r="K167" i="6"/>
  <c r="L167" i="6"/>
  <c r="M167" i="6"/>
  <c r="N167" i="6"/>
  <c r="O167" i="6"/>
  <c r="P167" i="6"/>
  <c r="Q167" i="6"/>
  <c r="K168" i="6"/>
  <c r="L168" i="6"/>
  <c r="M168" i="6"/>
  <c r="N168" i="6"/>
  <c r="O168" i="6"/>
  <c r="P168" i="6"/>
  <c r="Q168" i="6"/>
  <c r="K169" i="6"/>
  <c r="L169" i="6"/>
  <c r="M169" i="6"/>
  <c r="N169" i="6"/>
  <c r="O169" i="6"/>
  <c r="P169" i="6"/>
  <c r="Q169" i="6"/>
  <c r="K170" i="6"/>
  <c r="L170" i="6"/>
  <c r="M170" i="6"/>
  <c r="N170" i="6"/>
  <c r="O170" i="6"/>
  <c r="P170" i="6"/>
  <c r="Q170" i="6"/>
  <c r="K171" i="6"/>
  <c r="L171" i="6"/>
  <c r="M171" i="6"/>
  <c r="N171" i="6"/>
  <c r="O171" i="6"/>
  <c r="P171" i="6"/>
  <c r="Q171" i="6"/>
  <c r="K172" i="6"/>
  <c r="L172" i="6"/>
  <c r="M172" i="6"/>
  <c r="N172" i="6"/>
  <c r="O172" i="6"/>
  <c r="P172" i="6"/>
  <c r="Q172" i="6"/>
  <c r="K173" i="6"/>
  <c r="L173" i="6"/>
  <c r="M173" i="6"/>
  <c r="N173" i="6"/>
  <c r="O173" i="6"/>
  <c r="P173" i="6"/>
  <c r="Q173" i="6"/>
  <c r="K174" i="6"/>
  <c r="L174" i="6"/>
  <c r="M174" i="6"/>
  <c r="N174" i="6"/>
  <c r="O174" i="6"/>
  <c r="P174" i="6"/>
  <c r="Q174" i="6"/>
  <c r="K175" i="6"/>
  <c r="L175" i="6"/>
  <c r="M175" i="6"/>
  <c r="N175" i="6"/>
  <c r="O175" i="6"/>
  <c r="P175" i="6"/>
  <c r="Q175" i="6"/>
  <c r="K39" i="6"/>
  <c r="L39" i="6"/>
  <c r="M39" i="6"/>
  <c r="N39" i="6"/>
  <c r="O39" i="6"/>
  <c r="P39" i="6"/>
  <c r="Q39" i="6"/>
  <c r="K40" i="6"/>
  <c r="L40" i="6"/>
  <c r="M40" i="6"/>
  <c r="N40" i="6"/>
  <c r="O40" i="6"/>
  <c r="P40" i="6"/>
  <c r="Q40" i="6"/>
  <c r="K41" i="6"/>
  <c r="L41" i="6"/>
  <c r="M41" i="6"/>
  <c r="N41" i="6"/>
  <c r="O41" i="6"/>
  <c r="P41" i="6"/>
  <c r="Q41" i="6"/>
  <c r="K42" i="6"/>
  <c r="L42" i="6"/>
  <c r="M42" i="6"/>
  <c r="N42" i="6"/>
  <c r="O42" i="6"/>
  <c r="P42" i="6"/>
  <c r="Q42" i="6"/>
  <c r="K43" i="6"/>
  <c r="L43" i="6"/>
  <c r="M43" i="6"/>
  <c r="N43" i="6"/>
  <c r="O43" i="6"/>
  <c r="P43" i="6"/>
  <c r="Q43" i="6"/>
  <c r="K44" i="6"/>
  <c r="L44" i="6"/>
  <c r="M44" i="6"/>
  <c r="N44" i="6"/>
  <c r="O44" i="6"/>
  <c r="P44" i="6"/>
  <c r="Q44" i="6"/>
  <c r="K45" i="6"/>
  <c r="L45" i="6"/>
  <c r="M45" i="6"/>
  <c r="N45" i="6"/>
  <c r="O45" i="6"/>
  <c r="P45" i="6"/>
  <c r="Q45" i="6"/>
  <c r="K46" i="6"/>
  <c r="L46" i="6"/>
  <c r="M46" i="6"/>
  <c r="N46" i="6"/>
  <c r="O46" i="6"/>
  <c r="P46" i="6"/>
  <c r="Q46" i="6"/>
  <c r="K47" i="6"/>
  <c r="L47" i="6"/>
  <c r="M47" i="6"/>
  <c r="N47" i="6"/>
  <c r="O47" i="6"/>
  <c r="P47" i="6"/>
  <c r="Q47" i="6"/>
  <c r="K48" i="6"/>
  <c r="L48" i="6"/>
  <c r="M48" i="6"/>
  <c r="N48" i="6"/>
  <c r="O48" i="6"/>
  <c r="P48" i="6"/>
  <c r="Q48" i="6"/>
  <c r="K49" i="6"/>
  <c r="L49" i="6"/>
  <c r="M49" i="6"/>
  <c r="N49" i="6"/>
  <c r="O49" i="6"/>
  <c r="P49" i="6"/>
  <c r="Q49" i="6"/>
  <c r="K50" i="6"/>
  <c r="L50" i="6"/>
  <c r="M50" i="6"/>
  <c r="N50" i="6"/>
  <c r="O50" i="6"/>
  <c r="P50" i="6"/>
  <c r="Q50" i="6"/>
  <c r="K51" i="6"/>
  <c r="L51" i="6"/>
  <c r="M51" i="6"/>
  <c r="N51" i="6"/>
  <c r="O51" i="6"/>
  <c r="P51" i="6"/>
  <c r="Q51" i="6"/>
  <c r="K52" i="6"/>
  <c r="L52" i="6"/>
  <c r="M52" i="6"/>
  <c r="N52" i="6"/>
  <c r="O52" i="6"/>
  <c r="P52" i="6"/>
  <c r="Q52" i="6"/>
  <c r="K53" i="6"/>
  <c r="L53" i="6"/>
  <c r="M53" i="6"/>
  <c r="N53" i="6"/>
  <c r="O53" i="6"/>
  <c r="P53" i="6"/>
  <c r="Q53" i="6"/>
  <c r="K54" i="6"/>
  <c r="L54" i="6"/>
  <c r="M54" i="6"/>
  <c r="N54" i="6"/>
  <c r="O54" i="6"/>
  <c r="P54" i="6"/>
  <c r="Q54" i="6"/>
  <c r="K55" i="6"/>
  <c r="L55" i="6"/>
  <c r="M55" i="6"/>
  <c r="N55" i="6"/>
  <c r="O55" i="6"/>
  <c r="P55" i="6"/>
  <c r="Q55" i="6"/>
  <c r="K56" i="6"/>
  <c r="L56" i="6"/>
  <c r="M56" i="6"/>
  <c r="N56" i="6"/>
  <c r="O56" i="6"/>
  <c r="P56" i="6"/>
  <c r="Q56" i="6"/>
  <c r="K57" i="6"/>
  <c r="L57" i="6"/>
  <c r="M57" i="6"/>
  <c r="N57" i="6"/>
  <c r="O57" i="6"/>
  <c r="P57" i="6"/>
  <c r="Q57" i="6"/>
  <c r="K58" i="6"/>
  <c r="L58" i="6"/>
  <c r="M58" i="6"/>
  <c r="N58" i="6"/>
  <c r="O58" i="6"/>
  <c r="P58" i="6"/>
  <c r="Q58" i="6"/>
  <c r="K59" i="6"/>
  <c r="L59" i="6"/>
  <c r="M59" i="6"/>
  <c r="N59" i="6"/>
  <c r="O59" i="6"/>
  <c r="P59" i="6"/>
  <c r="Q59" i="6"/>
  <c r="K60" i="6"/>
  <c r="L60" i="6"/>
  <c r="M60" i="6"/>
  <c r="N60" i="6"/>
  <c r="O60" i="6"/>
  <c r="P60" i="6"/>
  <c r="Q60" i="6"/>
  <c r="K61" i="6"/>
  <c r="L61" i="6"/>
  <c r="M61" i="6"/>
  <c r="N61" i="6"/>
  <c r="O61" i="6"/>
  <c r="P61" i="6"/>
  <c r="Q61" i="6"/>
  <c r="K62" i="6"/>
  <c r="L62" i="6"/>
  <c r="M62" i="6"/>
  <c r="N62" i="6"/>
  <c r="O62" i="6"/>
  <c r="P62" i="6"/>
  <c r="Q62" i="6"/>
  <c r="K63" i="6"/>
  <c r="L63" i="6"/>
  <c r="M63" i="6"/>
  <c r="N63" i="6"/>
  <c r="O63" i="6"/>
  <c r="P63" i="6"/>
  <c r="Q63" i="6"/>
  <c r="K64" i="6"/>
  <c r="L64" i="6"/>
  <c r="M64" i="6"/>
  <c r="N64" i="6"/>
  <c r="O64" i="6"/>
  <c r="P64" i="6"/>
  <c r="Q64" i="6"/>
  <c r="K65" i="6"/>
  <c r="L65" i="6"/>
  <c r="M65" i="6"/>
  <c r="N65" i="6"/>
  <c r="O65" i="6"/>
  <c r="P65" i="6"/>
  <c r="Q65" i="6"/>
  <c r="K66" i="6"/>
  <c r="L66" i="6"/>
  <c r="M66" i="6"/>
  <c r="N66" i="6"/>
  <c r="O66" i="6"/>
  <c r="P66" i="6"/>
  <c r="Q66" i="6"/>
  <c r="K67" i="6"/>
  <c r="L67" i="6"/>
  <c r="M67" i="6"/>
  <c r="N67" i="6"/>
  <c r="O67" i="6"/>
  <c r="P67" i="6"/>
  <c r="Q67" i="6"/>
  <c r="K68" i="6"/>
  <c r="L68" i="6"/>
  <c r="M68" i="6"/>
  <c r="N68" i="6"/>
  <c r="O68" i="6"/>
  <c r="P68" i="6"/>
  <c r="Q68" i="6"/>
  <c r="K69" i="6"/>
  <c r="L69" i="6"/>
  <c r="M69" i="6"/>
  <c r="N69" i="6"/>
  <c r="O69" i="6"/>
  <c r="P69" i="6"/>
  <c r="Q69" i="6"/>
  <c r="K70" i="6"/>
  <c r="L70" i="6"/>
  <c r="M70" i="6"/>
  <c r="N70" i="6"/>
  <c r="O70" i="6"/>
  <c r="P70" i="6"/>
  <c r="Q70" i="6"/>
  <c r="K71" i="6"/>
  <c r="L71" i="6"/>
  <c r="M71" i="6"/>
  <c r="N71" i="6"/>
  <c r="O71" i="6"/>
  <c r="P71" i="6"/>
  <c r="Q71" i="6"/>
  <c r="K72" i="6"/>
  <c r="L72" i="6"/>
  <c r="M72" i="6"/>
  <c r="N72" i="6"/>
  <c r="O72" i="6"/>
  <c r="P72" i="6"/>
  <c r="Q72" i="6"/>
  <c r="K73" i="6"/>
  <c r="L73" i="6"/>
  <c r="M73" i="6"/>
  <c r="N73" i="6"/>
  <c r="O73" i="6"/>
  <c r="P73" i="6"/>
  <c r="Q73" i="6"/>
  <c r="K74" i="6"/>
  <c r="L74" i="6"/>
  <c r="M74" i="6"/>
  <c r="N74" i="6"/>
  <c r="O74" i="6"/>
  <c r="P74" i="6"/>
  <c r="Q74" i="6"/>
  <c r="K75" i="6"/>
  <c r="L75" i="6"/>
  <c r="M75" i="6"/>
  <c r="N75" i="6"/>
  <c r="O75" i="6"/>
  <c r="P75" i="6"/>
  <c r="Q75" i="6"/>
  <c r="K76" i="6"/>
  <c r="L76" i="6"/>
  <c r="M76" i="6"/>
  <c r="N76" i="6"/>
  <c r="O76" i="6"/>
  <c r="P76" i="6"/>
  <c r="Q76" i="6"/>
  <c r="K77" i="6"/>
  <c r="L77" i="6"/>
  <c r="M77" i="6"/>
  <c r="N77" i="6"/>
  <c r="O77" i="6"/>
  <c r="P77" i="6"/>
  <c r="Q77" i="6"/>
  <c r="K78" i="6"/>
  <c r="L78" i="6"/>
  <c r="M78" i="6"/>
  <c r="N78" i="6"/>
  <c r="O78" i="6"/>
  <c r="P78" i="6"/>
  <c r="Q78" i="6"/>
  <c r="K79" i="6"/>
  <c r="L79" i="6"/>
  <c r="M79" i="6"/>
  <c r="N79" i="6"/>
  <c r="O79" i="6"/>
  <c r="P79" i="6"/>
  <c r="Q79" i="6"/>
  <c r="K80" i="6"/>
  <c r="L80" i="6"/>
  <c r="M80" i="6"/>
  <c r="N80" i="6"/>
  <c r="O80" i="6"/>
  <c r="P80" i="6"/>
  <c r="Q80" i="6"/>
  <c r="K81" i="6"/>
  <c r="L81" i="6"/>
  <c r="M81" i="6"/>
  <c r="N81" i="6"/>
  <c r="O81" i="6"/>
  <c r="P81" i="6"/>
  <c r="Q81" i="6"/>
  <c r="K82" i="6"/>
  <c r="L82" i="6"/>
  <c r="M82" i="6"/>
  <c r="N82" i="6"/>
  <c r="O82" i="6"/>
  <c r="P82" i="6"/>
  <c r="Q82" i="6"/>
  <c r="K83" i="6"/>
  <c r="L83" i="6"/>
  <c r="M83" i="6"/>
  <c r="N83" i="6"/>
  <c r="O83" i="6"/>
  <c r="P83" i="6"/>
  <c r="Q83" i="6"/>
  <c r="K84" i="6"/>
  <c r="L84" i="6"/>
  <c r="M84" i="6"/>
  <c r="N84" i="6"/>
  <c r="O84" i="6"/>
  <c r="P84" i="6"/>
  <c r="Q84" i="6"/>
  <c r="K85" i="6"/>
  <c r="L85" i="6"/>
  <c r="M85" i="6"/>
  <c r="N85" i="6"/>
  <c r="O85" i="6"/>
  <c r="P85" i="6"/>
  <c r="Q85" i="6"/>
  <c r="K86" i="6"/>
  <c r="L86" i="6"/>
  <c r="M86" i="6"/>
  <c r="N86" i="6"/>
  <c r="O86" i="6"/>
  <c r="P86" i="6"/>
  <c r="Q86" i="6"/>
  <c r="K87" i="6"/>
  <c r="L87" i="6"/>
  <c r="M87" i="6"/>
  <c r="N87" i="6"/>
  <c r="O87" i="6"/>
  <c r="P87" i="6"/>
  <c r="Q87" i="6"/>
  <c r="K88" i="6"/>
  <c r="L88" i="6"/>
  <c r="M88" i="6"/>
  <c r="N88" i="6"/>
  <c r="O88" i="6"/>
  <c r="P88" i="6"/>
  <c r="Q88" i="6"/>
  <c r="K89" i="6"/>
  <c r="L89" i="6"/>
  <c r="M89" i="6"/>
  <c r="N89" i="6"/>
  <c r="O89" i="6"/>
  <c r="P89" i="6"/>
  <c r="Q89" i="6"/>
  <c r="K90" i="6"/>
  <c r="L90" i="6"/>
  <c r="M90" i="6"/>
  <c r="N90" i="6"/>
  <c r="O90" i="6"/>
  <c r="P90" i="6"/>
  <c r="Q90" i="6"/>
  <c r="K91" i="6"/>
  <c r="L91" i="6"/>
  <c r="M91" i="6"/>
  <c r="N91" i="6"/>
  <c r="O91" i="6"/>
  <c r="P91" i="6"/>
  <c r="Q91" i="6"/>
  <c r="K92" i="6"/>
  <c r="L92" i="6"/>
  <c r="M92" i="6"/>
  <c r="N92" i="6"/>
  <c r="O92" i="6"/>
  <c r="P92" i="6"/>
  <c r="Q92" i="6"/>
  <c r="K93" i="6"/>
  <c r="L93" i="6"/>
  <c r="M93" i="6"/>
  <c r="N93" i="6"/>
  <c r="O93" i="6"/>
  <c r="P93" i="6"/>
  <c r="Q93" i="6"/>
  <c r="K94" i="6"/>
  <c r="L94" i="6"/>
  <c r="M94" i="6"/>
  <c r="N94" i="6"/>
  <c r="O94" i="6"/>
  <c r="P94" i="6"/>
  <c r="Q94" i="6"/>
  <c r="K95" i="6"/>
  <c r="L95" i="6"/>
  <c r="M95" i="6"/>
  <c r="N95" i="6"/>
  <c r="O95" i="6"/>
  <c r="P95" i="6"/>
  <c r="Q95" i="6"/>
  <c r="K96" i="6"/>
  <c r="L96" i="6"/>
  <c r="M96" i="6"/>
  <c r="N96" i="6"/>
  <c r="O96" i="6"/>
  <c r="P96" i="6"/>
  <c r="Q96" i="6"/>
  <c r="K97" i="6"/>
  <c r="L97" i="6"/>
  <c r="M97" i="6"/>
  <c r="N97" i="6"/>
  <c r="O97" i="6"/>
  <c r="P97" i="6"/>
  <c r="Q97" i="6"/>
  <c r="K98" i="6"/>
  <c r="L98" i="6"/>
  <c r="M98" i="6"/>
  <c r="N98" i="6"/>
  <c r="O98" i="6"/>
  <c r="P98" i="6"/>
  <c r="Q98" i="6"/>
  <c r="K99" i="6"/>
  <c r="L99" i="6"/>
  <c r="M99" i="6"/>
  <c r="N99" i="6"/>
  <c r="O99" i="6"/>
  <c r="P99" i="6"/>
  <c r="Q99" i="6"/>
  <c r="K100" i="6"/>
  <c r="L100" i="6"/>
  <c r="M100" i="6"/>
  <c r="N100" i="6"/>
  <c r="O100" i="6"/>
  <c r="P100" i="6"/>
  <c r="Q100" i="6"/>
  <c r="K101" i="6"/>
  <c r="L101" i="6"/>
  <c r="M101" i="6"/>
  <c r="N101" i="6"/>
  <c r="O101" i="6"/>
  <c r="P101" i="6"/>
  <c r="Q101" i="6"/>
  <c r="K102" i="6"/>
  <c r="L102" i="6"/>
  <c r="M102" i="6"/>
  <c r="N102" i="6"/>
  <c r="O102" i="6"/>
  <c r="P102" i="6"/>
  <c r="Q102" i="6"/>
  <c r="K103" i="6"/>
  <c r="L103" i="6"/>
  <c r="M103" i="6"/>
  <c r="N103" i="6"/>
  <c r="O103" i="6"/>
  <c r="P103" i="6"/>
  <c r="Q103" i="6"/>
  <c r="K104" i="6"/>
  <c r="L104" i="6"/>
  <c r="M104" i="6"/>
  <c r="N104" i="6"/>
  <c r="O104" i="6"/>
  <c r="P104" i="6"/>
  <c r="Q104" i="6"/>
  <c r="K105" i="6"/>
  <c r="L105" i="6"/>
  <c r="M105" i="6"/>
  <c r="N105" i="6"/>
  <c r="O105" i="6"/>
  <c r="P105" i="6"/>
  <c r="Q105" i="6"/>
  <c r="K106" i="6"/>
  <c r="L106" i="6"/>
  <c r="M106" i="6"/>
  <c r="N106" i="6"/>
  <c r="O106" i="6"/>
  <c r="P106" i="6"/>
  <c r="Q106" i="6"/>
  <c r="K107" i="6"/>
  <c r="L107" i="6"/>
  <c r="M107" i="6"/>
  <c r="N107" i="6"/>
  <c r="O107" i="6"/>
  <c r="P107" i="6"/>
  <c r="Q107" i="6"/>
  <c r="K108" i="6"/>
  <c r="L108" i="6"/>
  <c r="M108" i="6"/>
  <c r="N108" i="6"/>
  <c r="O108" i="6"/>
  <c r="P108" i="6"/>
  <c r="Q108" i="6"/>
  <c r="K109" i="6"/>
  <c r="L109" i="6"/>
  <c r="M109" i="6"/>
  <c r="N109" i="6"/>
  <c r="O109" i="6"/>
  <c r="P109" i="6"/>
  <c r="Q109" i="6"/>
  <c r="K110" i="6"/>
  <c r="L110" i="6"/>
  <c r="M110" i="6"/>
  <c r="N110" i="6"/>
  <c r="O110" i="6"/>
  <c r="P110" i="6"/>
  <c r="Q110" i="6"/>
  <c r="K111" i="6"/>
  <c r="L111" i="6"/>
  <c r="M111" i="6"/>
  <c r="N111" i="6"/>
  <c r="O111" i="6"/>
  <c r="P111" i="6"/>
  <c r="Q111" i="6"/>
  <c r="K112" i="6"/>
  <c r="L112" i="6"/>
  <c r="M112" i="6"/>
  <c r="N112" i="6"/>
  <c r="O112" i="6"/>
  <c r="P112" i="6"/>
  <c r="Q112" i="6"/>
  <c r="K113" i="6"/>
  <c r="L113" i="6"/>
  <c r="M113" i="6"/>
  <c r="N113" i="6"/>
  <c r="O113" i="6"/>
  <c r="P113" i="6"/>
  <c r="Q113" i="6"/>
  <c r="K114" i="6"/>
  <c r="L114" i="6"/>
  <c r="M114" i="6"/>
  <c r="N114" i="6"/>
  <c r="O114" i="6"/>
  <c r="P114" i="6"/>
  <c r="Q114" i="6"/>
  <c r="K115" i="6"/>
  <c r="L115" i="6"/>
  <c r="M115" i="6"/>
  <c r="N115" i="6"/>
  <c r="O115" i="6"/>
  <c r="P115" i="6"/>
  <c r="Q115" i="6"/>
  <c r="K116" i="6"/>
  <c r="L116" i="6"/>
  <c r="M116" i="6"/>
  <c r="N116" i="6"/>
  <c r="O116" i="6"/>
  <c r="P116" i="6"/>
  <c r="Q116" i="6"/>
  <c r="K117" i="6"/>
  <c r="L117" i="6"/>
  <c r="M117" i="6"/>
  <c r="N117" i="6"/>
  <c r="O117" i="6"/>
  <c r="P117" i="6"/>
  <c r="Q117" i="6"/>
  <c r="K118" i="6"/>
  <c r="L118" i="6"/>
  <c r="M118" i="6"/>
  <c r="N118" i="6"/>
  <c r="O118" i="6"/>
  <c r="P118" i="6"/>
  <c r="Q118" i="6"/>
  <c r="K119" i="6"/>
  <c r="L119" i="6"/>
  <c r="M119" i="6"/>
  <c r="N119" i="6"/>
  <c r="O119" i="6"/>
  <c r="P119" i="6"/>
  <c r="Q119" i="6"/>
  <c r="K120" i="6"/>
  <c r="L120" i="6"/>
  <c r="M120" i="6"/>
  <c r="N120" i="6"/>
  <c r="O120" i="6"/>
  <c r="P120" i="6"/>
  <c r="Q120" i="6"/>
  <c r="K121" i="6"/>
  <c r="L121" i="6"/>
  <c r="M121" i="6"/>
  <c r="N121" i="6"/>
  <c r="O121" i="6"/>
  <c r="P121" i="6"/>
  <c r="Q121" i="6"/>
  <c r="K122" i="6"/>
  <c r="L122" i="6"/>
  <c r="M122" i="6"/>
  <c r="N122" i="6"/>
  <c r="O122" i="6"/>
  <c r="P122" i="6"/>
  <c r="Q122" i="6"/>
  <c r="K123" i="6"/>
  <c r="L123" i="6"/>
  <c r="M123" i="6"/>
  <c r="N123" i="6"/>
  <c r="O123" i="6"/>
  <c r="P123" i="6"/>
  <c r="Q123" i="6"/>
  <c r="K124" i="6"/>
  <c r="L124" i="6"/>
  <c r="M124" i="6"/>
  <c r="N124" i="6"/>
  <c r="O124" i="6"/>
  <c r="P124" i="6"/>
  <c r="Q124" i="6"/>
  <c r="K125" i="6"/>
  <c r="L125" i="6"/>
  <c r="M125" i="6"/>
  <c r="N125" i="6"/>
  <c r="O125" i="6"/>
  <c r="P125" i="6"/>
  <c r="Q125" i="6"/>
  <c r="K126" i="6"/>
  <c r="L126" i="6"/>
  <c r="M126" i="6"/>
  <c r="N126" i="6"/>
  <c r="O126" i="6"/>
  <c r="P126" i="6"/>
  <c r="Q126" i="6"/>
  <c r="K127" i="6"/>
  <c r="L127" i="6"/>
  <c r="M127" i="6"/>
  <c r="N127" i="6"/>
  <c r="O127" i="6"/>
  <c r="P127" i="6"/>
  <c r="Q127" i="6"/>
  <c r="K128" i="6"/>
  <c r="L128" i="6"/>
  <c r="M128" i="6"/>
  <c r="N128" i="6"/>
  <c r="O128" i="6"/>
  <c r="P128" i="6"/>
  <c r="Q128" i="6"/>
  <c r="K129" i="6"/>
  <c r="L129" i="6"/>
  <c r="M129" i="6"/>
  <c r="N129" i="6"/>
  <c r="O129" i="6"/>
  <c r="P129" i="6"/>
  <c r="Q129" i="6"/>
  <c r="K130" i="6"/>
  <c r="L130" i="6"/>
  <c r="M130" i="6"/>
  <c r="N130" i="6"/>
  <c r="O130" i="6"/>
  <c r="P130" i="6"/>
  <c r="Q130" i="6"/>
  <c r="K131" i="6"/>
  <c r="L131" i="6"/>
  <c r="M131" i="6"/>
  <c r="N131" i="6"/>
  <c r="O131" i="6"/>
  <c r="P131" i="6"/>
  <c r="Q131" i="6"/>
  <c r="K132" i="6"/>
  <c r="L132" i="6"/>
  <c r="M132" i="6"/>
  <c r="N132" i="6"/>
  <c r="O132" i="6"/>
  <c r="P132" i="6"/>
  <c r="Q132" i="6"/>
  <c r="K133" i="6"/>
  <c r="L133" i="6"/>
  <c r="M133" i="6"/>
  <c r="N133" i="6"/>
  <c r="O133" i="6"/>
  <c r="P133" i="6"/>
  <c r="Q133" i="6"/>
  <c r="K134" i="6"/>
  <c r="L134" i="6"/>
  <c r="M134" i="6"/>
  <c r="N134" i="6"/>
  <c r="O134" i="6"/>
  <c r="P134" i="6"/>
  <c r="Q134" i="6"/>
  <c r="K135" i="6"/>
  <c r="L135" i="6"/>
  <c r="M135" i="6"/>
  <c r="N135" i="6"/>
  <c r="O135" i="6"/>
  <c r="P135" i="6"/>
  <c r="Q135" i="6"/>
  <c r="K136" i="6"/>
  <c r="L136" i="6"/>
  <c r="M136" i="6"/>
  <c r="N136" i="6"/>
  <c r="O136" i="6"/>
  <c r="P136" i="6"/>
  <c r="Q136" i="6"/>
  <c r="K137" i="6"/>
  <c r="L137" i="6"/>
  <c r="M137" i="6"/>
  <c r="N137" i="6"/>
  <c r="O137" i="6"/>
  <c r="P137" i="6"/>
  <c r="Q137" i="6"/>
  <c r="K138" i="6"/>
  <c r="L138" i="6"/>
  <c r="M138" i="6"/>
  <c r="N138" i="6"/>
  <c r="O138" i="6"/>
  <c r="P138" i="6"/>
  <c r="Q138" i="6"/>
  <c r="K139" i="6"/>
  <c r="L139" i="6"/>
  <c r="M139" i="6"/>
  <c r="N139" i="6"/>
  <c r="O139" i="6"/>
  <c r="P139" i="6"/>
  <c r="Q139" i="6"/>
  <c r="K140" i="6"/>
  <c r="L140" i="6"/>
  <c r="M140" i="6"/>
  <c r="N140" i="6"/>
  <c r="O140" i="6"/>
  <c r="P140" i="6"/>
  <c r="Q140" i="6"/>
  <c r="K141" i="6"/>
  <c r="L141" i="6"/>
  <c r="M141" i="6"/>
  <c r="N141" i="6"/>
  <c r="O141" i="6"/>
  <c r="P141" i="6"/>
  <c r="Q141" i="6"/>
  <c r="K142" i="6"/>
  <c r="L142" i="6"/>
  <c r="M142" i="6"/>
  <c r="N142" i="6"/>
  <c r="O142" i="6"/>
  <c r="P142" i="6"/>
  <c r="Q142" i="6"/>
  <c r="K143" i="6"/>
  <c r="L143" i="6"/>
  <c r="M143" i="6"/>
  <c r="N143" i="6"/>
  <c r="O143" i="6"/>
  <c r="P143" i="6"/>
  <c r="Q143" i="6"/>
  <c r="K144" i="6"/>
  <c r="L144" i="6"/>
  <c r="M144" i="6"/>
  <c r="N144" i="6"/>
  <c r="O144" i="6"/>
  <c r="P144" i="6"/>
  <c r="Q144" i="6"/>
  <c r="K145" i="6"/>
  <c r="L145" i="6"/>
  <c r="M145" i="6"/>
  <c r="N145" i="6"/>
  <c r="O145" i="6"/>
  <c r="P145" i="6"/>
  <c r="Q145" i="6"/>
  <c r="K146" i="6"/>
  <c r="L146" i="6"/>
  <c r="M146" i="6"/>
  <c r="N146" i="6"/>
  <c r="O146" i="6"/>
  <c r="P146" i="6"/>
  <c r="Q146" i="6"/>
  <c r="K147" i="6"/>
  <c r="L147" i="6"/>
  <c r="M147" i="6"/>
  <c r="N147" i="6"/>
  <c r="O147" i="6"/>
  <c r="P147" i="6"/>
  <c r="Q147" i="6"/>
  <c r="K148" i="6"/>
  <c r="L148" i="6"/>
  <c r="M148" i="6"/>
  <c r="N148" i="6"/>
  <c r="O148" i="6"/>
  <c r="P148" i="6"/>
  <c r="Q148" i="6"/>
  <c r="K149" i="6"/>
  <c r="L149" i="6"/>
  <c r="M149" i="6"/>
  <c r="N149" i="6"/>
  <c r="O149" i="6"/>
  <c r="P149" i="6"/>
  <c r="Q149" i="6"/>
  <c r="K150" i="6"/>
  <c r="L150" i="6"/>
  <c r="M150" i="6"/>
  <c r="N150" i="6"/>
  <c r="O150" i="6"/>
  <c r="P150" i="6"/>
  <c r="Q150" i="6"/>
  <c r="K151" i="6"/>
  <c r="L151" i="6"/>
  <c r="M151" i="6"/>
  <c r="N151" i="6"/>
  <c r="O151" i="6"/>
  <c r="P151" i="6"/>
  <c r="Q151" i="6"/>
  <c r="K152" i="6"/>
  <c r="L152" i="6"/>
  <c r="M152" i="6"/>
  <c r="N152" i="6"/>
  <c r="O152" i="6"/>
  <c r="P152" i="6"/>
  <c r="Q152" i="6"/>
  <c r="K153" i="6"/>
  <c r="L153" i="6"/>
  <c r="M153" i="6"/>
  <c r="N153" i="6"/>
  <c r="O153" i="6"/>
  <c r="P153" i="6"/>
  <c r="Q153" i="6"/>
  <c r="K154" i="6"/>
  <c r="L154" i="6"/>
  <c r="M154" i="6"/>
  <c r="N154" i="6"/>
  <c r="O154" i="6"/>
  <c r="P154" i="6"/>
  <c r="Q154" i="6"/>
  <c r="K155" i="6"/>
  <c r="L155" i="6"/>
  <c r="M155" i="6"/>
  <c r="N155" i="6"/>
  <c r="O155" i="6"/>
  <c r="P155" i="6"/>
  <c r="Q155" i="6"/>
  <c r="C39" i="6"/>
  <c r="E39" i="6"/>
  <c r="G39" i="6"/>
  <c r="F39" i="6" s="1"/>
  <c r="H39" i="6"/>
  <c r="C40" i="6"/>
  <c r="E40" i="6"/>
  <c r="G40" i="6"/>
  <c r="F40" i="6" s="1"/>
  <c r="H40" i="6"/>
  <c r="I40" i="6"/>
  <c r="C41" i="6"/>
  <c r="E41" i="6"/>
  <c r="G41" i="6"/>
  <c r="F41" i="6" s="1"/>
  <c r="I41" i="6"/>
  <c r="C42" i="6"/>
  <c r="E42" i="6"/>
  <c r="G42" i="6"/>
  <c r="F42" i="6" s="1"/>
  <c r="H42" i="6"/>
  <c r="I42" i="6"/>
  <c r="C43" i="6"/>
  <c r="E43" i="6"/>
  <c r="G43" i="6"/>
  <c r="F43" i="6" s="1"/>
  <c r="I43" i="6"/>
  <c r="C44" i="6"/>
  <c r="E44" i="6"/>
  <c r="G44" i="6"/>
  <c r="F44" i="6" s="1"/>
  <c r="H44" i="6"/>
  <c r="I44" i="6"/>
  <c r="C45" i="6"/>
  <c r="E45" i="6"/>
  <c r="G45" i="6"/>
  <c r="F45" i="6" s="1"/>
  <c r="C46" i="6"/>
  <c r="E46" i="6"/>
  <c r="G46" i="6"/>
  <c r="F46" i="6" s="1"/>
  <c r="H46" i="6"/>
  <c r="C47" i="6"/>
  <c r="E47" i="6"/>
  <c r="G47" i="6"/>
  <c r="F47" i="6" s="1"/>
  <c r="C48" i="6"/>
  <c r="E48" i="6"/>
  <c r="G48" i="6"/>
  <c r="F48" i="6" s="1"/>
  <c r="C49" i="6"/>
  <c r="E49" i="6"/>
  <c r="G49" i="6"/>
  <c r="F49" i="6" s="1"/>
  <c r="H49" i="6"/>
  <c r="I49" i="6"/>
  <c r="C50" i="6"/>
  <c r="E50" i="6"/>
  <c r="G50" i="6"/>
  <c r="F50" i="6" s="1"/>
  <c r="H50" i="6"/>
  <c r="C51" i="6"/>
  <c r="E51" i="6"/>
  <c r="G51" i="6"/>
  <c r="F51" i="6" s="1"/>
  <c r="C52" i="6"/>
  <c r="E52" i="6"/>
  <c r="G52" i="6"/>
  <c r="F52" i="6" s="1"/>
  <c r="C53" i="6"/>
  <c r="E53" i="6"/>
  <c r="G53" i="6"/>
  <c r="F53" i="6" s="1"/>
  <c r="I53" i="6"/>
  <c r="C54" i="6"/>
  <c r="E54" i="6"/>
  <c r="G54" i="6"/>
  <c r="F54" i="6" s="1"/>
  <c r="H54" i="6"/>
  <c r="I54" i="6"/>
  <c r="C55" i="6"/>
  <c r="E55" i="6"/>
  <c r="G55" i="6"/>
  <c r="F55" i="6" s="1"/>
  <c r="H55" i="6"/>
  <c r="C56" i="6"/>
  <c r="E56" i="6"/>
  <c r="G56" i="6"/>
  <c r="F56" i="6" s="1"/>
  <c r="H56" i="6"/>
  <c r="I56" i="6"/>
  <c r="C57" i="6"/>
  <c r="E57" i="6"/>
  <c r="G57" i="6"/>
  <c r="F57" i="6" s="1"/>
  <c r="I57" i="6"/>
  <c r="C58" i="6"/>
  <c r="E58" i="6"/>
  <c r="G58" i="6"/>
  <c r="F58" i="6" s="1"/>
  <c r="H58" i="6"/>
  <c r="I58" i="6"/>
  <c r="C59" i="6"/>
  <c r="E59" i="6"/>
  <c r="G59" i="6"/>
  <c r="F59" i="6" s="1"/>
  <c r="I59" i="6"/>
  <c r="C60" i="6"/>
  <c r="E60" i="6"/>
  <c r="G60" i="6"/>
  <c r="F60" i="6" s="1"/>
  <c r="H60" i="6"/>
  <c r="I60" i="6"/>
  <c r="C61" i="6"/>
  <c r="E61" i="6"/>
  <c r="G61" i="6"/>
  <c r="F61" i="6" s="1"/>
  <c r="C62" i="6"/>
  <c r="E62" i="6"/>
  <c r="G62" i="6"/>
  <c r="F62" i="6" s="1"/>
  <c r="H62" i="6"/>
  <c r="C63" i="6"/>
  <c r="E63" i="6"/>
  <c r="G63" i="6"/>
  <c r="F63" i="6" s="1"/>
  <c r="C64" i="6"/>
  <c r="E64" i="6"/>
  <c r="G64" i="6"/>
  <c r="F64" i="6" s="1"/>
  <c r="C65" i="6"/>
  <c r="E65" i="6"/>
  <c r="G65" i="6"/>
  <c r="F65" i="6" s="1"/>
  <c r="H65" i="6"/>
  <c r="I65" i="6"/>
  <c r="C66" i="6"/>
  <c r="E66" i="6"/>
  <c r="G66" i="6"/>
  <c r="F66" i="6" s="1"/>
  <c r="H66" i="6"/>
  <c r="C67" i="6"/>
  <c r="E67" i="6"/>
  <c r="G67" i="6"/>
  <c r="F67" i="6" s="1"/>
  <c r="C68" i="6"/>
  <c r="E68" i="6"/>
  <c r="G68" i="6"/>
  <c r="F68" i="6" s="1"/>
  <c r="C69" i="6"/>
  <c r="E69" i="6"/>
  <c r="G69" i="6"/>
  <c r="F69" i="6" s="1"/>
  <c r="I69" i="6"/>
  <c r="C70" i="6"/>
  <c r="E70" i="6"/>
  <c r="G70" i="6"/>
  <c r="F70" i="6" s="1"/>
  <c r="H70" i="6"/>
  <c r="I70" i="6"/>
  <c r="C71" i="6"/>
  <c r="E71" i="6"/>
  <c r="G71" i="6"/>
  <c r="F71" i="6" s="1"/>
  <c r="H71" i="6"/>
  <c r="C72" i="6"/>
  <c r="E72" i="6"/>
  <c r="G72" i="6"/>
  <c r="F72" i="6" s="1"/>
  <c r="H72" i="6"/>
  <c r="I72" i="6"/>
  <c r="C73" i="6"/>
  <c r="E73" i="6"/>
  <c r="G73" i="6"/>
  <c r="F73" i="6" s="1"/>
  <c r="I73" i="6"/>
  <c r="C74" i="6"/>
  <c r="E74" i="6"/>
  <c r="G74" i="6"/>
  <c r="F74" i="6" s="1"/>
  <c r="H74" i="6"/>
  <c r="I74" i="6"/>
  <c r="C75" i="6"/>
  <c r="E75" i="6"/>
  <c r="G75" i="6"/>
  <c r="F75" i="6" s="1"/>
  <c r="I75" i="6"/>
  <c r="C76" i="6"/>
  <c r="E76" i="6"/>
  <c r="G76" i="6"/>
  <c r="F76" i="6" s="1"/>
  <c r="H76" i="6"/>
  <c r="I76" i="6"/>
  <c r="C77" i="6"/>
  <c r="E77" i="6"/>
  <c r="G77" i="6"/>
  <c r="F77" i="6" s="1"/>
  <c r="C78" i="6"/>
  <c r="E78" i="6"/>
  <c r="G78" i="6"/>
  <c r="F78" i="6" s="1"/>
  <c r="H78" i="6"/>
  <c r="C79" i="6"/>
  <c r="E79" i="6"/>
  <c r="G79" i="6"/>
  <c r="F79" i="6" s="1"/>
  <c r="C80" i="6"/>
  <c r="E80" i="6"/>
  <c r="G80" i="6"/>
  <c r="F80" i="6" s="1"/>
  <c r="C81" i="6"/>
  <c r="E81" i="6"/>
  <c r="G81" i="6"/>
  <c r="F81" i="6" s="1"/>
  <c r="H81" i="6"/>
  <c r="I81" i="6"/>
  <c r="C82" i="6"/>
  <c r="E82" i="6"/>
  <c r="G82" i="6"/>
  <c r="F82" i="6" s="1"/>
  <c r="H82" i="6"/>
  <c r="C83" i="6"/>
  <c r="E83" i="6"/>
  <c r="G83" i="6"/>
  <c r="F83" i="6" s="1"/>
  <c r="C84" i="6"/>
  <c r="E84" i="6"/>
  <c r="G84" i="6"/>
  <c r="F84" i="6" s="1"/>
  <c r="C85" i="6"/>
  <c r="E85" i="6"/>
  <c r="G85" i="6"/>
  <c r="F85" i="6" s="1"/>
  <c r="I85" i="6"/>
  <c r="C86" i="6"/>
  <c r="E86" i="6"/>
  <c r="G86" i="6"/>
  <c r="F86" i="6" s="1"/>
  <c r="H86" i="6"/>
  <c r="I86" i="6"/>
  <c r="C87" i="6"/>
  <c r="E87" i="6"/>
  <c r="G87" i="6"/>
  <c r="F87" i="6" s="1"/>
  <c r="H87" i="6"/>
  <c r="C88" i="6"/>
  <c r="E88" i="6"/>
  <c r="G88" i="6"/>
  <c r="F88" i="6" s="1"/>
  <c r="H88" i="6"/>
  <c r="I88" i="6"/>
  <c r="C89" i="6"/>
  <c r="E89" i="6"/>
  <c r="G89" i="6"/>
  <c r="F89" i="6" s="1"/>
  <c r="I89" i="6"/>
  <c r="C90" i="6"/>
  <c r="E90" i="6"/>
  <c r="G90" i="6"/>
  <c r="F90" i="6" s="1"/>
  <c r="H90" i="6"/>
  <c r="I90" i="6"/>
  <c r="C91" i="6"/>
  <c r="E91" i="6"/>
  <c r="G91" i="6"/>
  <c r="F91" i="6" s="1"/>
  <c r="I91" i="6"/>
  <c r="C92" i="6"/>
  <c r="E92" i="6"/>
  <c r="G92" i="6"/>
  <c r="F92" i="6" s="1"/>
  <c r="H92" i="6"/>
  <c r="I92" i="6"/>
  <c r="C93" i="6"/>
  <c r="E93" i="6"/>
  <c r="G93" i="6"/>
  <c r="F93" i="6" s="1"/>
  <c r="C94" i="6"/>
  <c r="E94" i="6"/>
  <c r="G94" i="6"/>
  <c r="F94" i="6" s="1"/>
  <c r="H94" i="6"/>
  <c r="C95" i="6"/>
  <c r="E95" i="6"/>
  <c r="G95" i="6"/>
  <c r="F95" i="6" s="1"/>
  <c r="C96" i="6"/>
  <c r="E96" i="6"/>
  <c r="G96" i="6"/>
  <c r="F96" i="6" s="1"/>
  <c r="C97" i="6"/>
  <c r="E97" i="6"/>
  <c r="G97" i="6"/>
  <c r="F97" i="6" s="1"/>
  <c r="H97" i="6"/>
  <c r="I97" i="6"/>
  <c r="C98" i="6"/>
  <c r="E98" i="6"/>
  <c r="G98" i="6"/>
  <c r="F98" i="6" s="1"/>
  <c r="H98" i="6"/>
  <c r="C99" i="6"/>
  <c r="E99" i="6"/>
  <c r="G99" i="6"/>
  <c r="F99" i="6" s="1"/>
  <c r="C100" i="6"/>
  <c r="E100" i="6"/>
  <c r="G100" i="6"/>
  <c r="F100" i="6" s="1"/>
  <c r="C101" i="6"/>
  <c r="E101" i="6"/>
  <c r="G101" i="6"/>
  <c r="F101" i="6" s="1"/>
  <c r="I101" i="6"/>
  <c r="C102" i="6"/>
  <c r="E102" i="6"/>
  <c r="G102" i="6"/>
  <c r="F102" i="6" s="1"/>
  <c r="H102" i="6"/>
  <c r="I102" i="6"/>
  <c r="C103" i="6"/>
  <c r="E103" i="6"/>
  <c r="G103" i="6"/>
  <c r="F103" i="6" s="1"/>
  <c r="H103" i="6"/>
  <c r="C104" i="6"/>
  <c r="E104" i="6"/>
  <c r="G104" i="6"/>
  <c r="F104" i="6" s="1"/>
  <c r="H104" i="6"/>
  <c r="I104" i="6"/>
  <c r="C105" i="6"/>
  <c r="E105" i="6"/>
  <c r="G105" i="6"/>
  <c r="F105" i="6" s="1"/>
  <c r="I105" i="6"/>
  <c r="C106" i="6"/>
  <c r="E106" i="6"/>
  <c r="G106" i="6"/>
  <c r="F106" i="6" s="1"/>
  <c r="H106" i="6"/>
  <c r="I106" i="6"/>
  <c r="C107" i="6"/>
  <c r="E107" i="6"/>
  <c r="G107" i="6"/>
  <c r="F107" i="6" s="1"/>
  <c r="I107" i="6"/>
  <c r="C108" i="6"/>
  <c r="E108" i="6"/>
  <c r="G108" i="6"/>
  <c r="F108" i="6" s="1"/>
  <c r="H108" i="6"/>
  <c r="I108" i="6"/>
  <c r="C109" i="6"/>
  <c r="E109" i="6"/>
  <c r="G109" i="6"/>
  <c r="F109" i="6" s="1"/>
  <c r="C110" i="6"/>
  <c r="E110" i="6"/>
  <c r="G110" i="6"/>
  <c r="F110" i="6" s="1"/>
  <c r="H110" i="6"/>
  <c r="C111" i="6"/>
  <c r="E111" i="6"/>
  <c r="G111" i="6"/>
  <c r="F111" i="6" s="1"/>
  <c r="C112" i="6"/>
  <c r="E112" i="6"/>
  <c r="G112" i="6"/>
  <c r="F112" i="6" s="1"/>
  <c r="C113" i="6"/>
  <c r="E113" i="6"/>
  <c r="G113" i="6"/>
  <c r="F113" i="6" s="1"/>
  <c r="H113" i="6"/>
  <c r="I113" i="6"/>
  <c r="C114" i="6"/>
  <c r="E114" i="6"/>
  <c r="G114" i="6"/>
  <c r="F114" i="6" s="1"/>
  <c r="H114" i="6"/>
  <c r="C115" i="6"/>
  <c r="E115" i="6"/>
  <c r="G115" i="6"/>
  <c r="F115" i="6" s="1"/>
  <c r="C116" i="6"/>
  <c r="E116" i="6"/>
  <c r="G116" i="6"/>
  <c r="F116" i="6" s="1"/>
  <c r="C117" i="6"/>
  <c r="E117" i="6"/>
  <c r="G117" i="6"/>
  <c r="F117" i="6" s="1"/>
  <c r="I117" i="6"/>
  <c r="C118" i="6"/>
  <c r="E118" i="6"/>
  <c r="G118" i="6"/>
  <c r="F118" i="6" s="1"/>
  <c r="H118" i="6"/>
  <c r="I118" i="6"/>
  <c r="C119" i="6"/>
  <c r="E119" i="6"/>
  <c r="G119" i="6"/>
  <c r="F119" i="6" s="1"/>
  <c r="H119" i="6"/>
  <c r="C120" i="6"/>
  <c r="E120" i="6"/>
  <c r="G120" i="6"/>
  <c r="F120" i="6" s="1"/>
  <c r="H120" i="6"/>
  <c r="I120" i="6"/>
  <c r="C121" i="6"/>
  <c r="E121" i="6"/>
  <c r="G121" i="6"/>
  <c r="F121" i="6" s="1"/>
  <c r="I121" i="6"/>
  <c r="C122" i="6"/>
  <c r="E122" i="6"/>
  <c r="G122" i="6"/>
  <c r="F122" i="6" s="1"/>
  <c r="H122" i="6"/>
  <c r="I122" i="6"/>
  <c r="C123" i="6"/>
  <c r="E123" i="6"/>
  <c r="G123" i="6"/>
  <c r="F123" i="6" s="1"/>
  <c r="I123" i="6"/>
  <c r="C124" i="6"/>
  <c r="E124" i="6"/>
  <c r="G124" i="6"/>
  <c r="F124" i="6" s="1"/>
  <c r="H124" i="6"/>
  <c r="I124" i="6"/>
  <c r="C125" i="6"/>
  <c r="E125" i="6"/>
  <c r="G125" i="6"/>
  <c r="F125" i="6" s="1"/>
  <c r="C126" i="6"/>
  <c r="E126" i="6"/>
  <c r="G126" i="6"/>
  <c r="F126" i="6" s="1"/>
  <c r="H126" i="6"/>
  <c r="C127" i="6"/>
  <c r="E127" i="6"/>
  <c r="G127" i="6"/>
  <c r="F127" i="6" s="1"/>
  <c r="C128" i="6"/>
  <c r="E128" i="6"/>
  <c r="G128" i="6"/>
  <c r="F128" i="6" s="1"/>
  <c r="C129" i="6"/>
  <c r="E129" i="6"/>
  <c r="G129" i="6"/>
  <c r="F129" i="6" s="1"/>
  <c r="H129" i="6"/>
  <c r="I129" i="6"/>
  <c r="C130" i="6"/>
  <c r="E130" i="6"/>
  <c r="G130" i="6"/>
  <c r="F130" i="6" s="1"/>
  <c r="H130" i="6"/>
  <c r="C131" i="6"/>
  <c r="E131" i="6"/>
  <c r="G131" i="6"/>
  <c r="F131" i="6" s="1"/>
  <c r="C132" i="6"/>
  <c r="E132" i="6"/>
  <c r="G132" i="6"/>
  <c r="F132" i="6" s="1"/>
  <c r="C133" i="6"/>
  <c r="E133" i="6"/>
  <c r="G133" i="6"/>
  <c r="F133" i="6" s="1"/>
  <c r="I133" i="6"/>
  <c r="C134" i="6"/>
  <c r="E134" i="6"/>
  <c r="G134" i="6"/>
  <c r="F134" i="6" s="1"/>
  <c r="H134" i="6"/>
  <c r="I134" i="6"/>
  <c r="C135" i="6"/>
  <c r="E135" i="6"/>
  <c r="G135" i="6"/>
  <c r="F135" i="6" s="1"/>
  <c r="H135" i="6"/>
  <c r="C136" i="6"/>
  <c r="E136" i="6"/>
  <c r="G136" i="6"/>
  <c r="F136" i="6" s="1"/>
  <c r="H136" i="6"/>
  <c r="I136" i="6"/>
  <c r="C137" i="6"/>
  <c r="E137" i="6"/>
  <c r="G137" i="6"/>
  <c r="F137" i="6" s="1"/>
  <c r="I137" i="6"/>
  <c r="C138" i="6"/>
  <c r="E138" i="6"/>
  <c r="G138" i="6"/>
  <c r="F138" i="6" s="1"/>
  <c r="H138" i="6"/>
  <c r="I138" i="6"/>
  <c r="C139" i="6"/>
  <c r="E139" i="6"/>
  <c r="G139" i="6"/>
  <c r="F139" i="6" s="1"/>
  <c r="I139" i="6"/>
  <c r="C140" i="6"/>
  <c r="E140" i="6"/>
  <c r="G140" i="6"/>
  <c r="F140" i="6" s="1"/>
  <c r="H140" i="6"/>
  <c r="I140" i="6"/>
  <c r="C141" i="6"/>
  <c r="E141" i="6"/>
  <c r="G141" i="6"/>
  <c r="F141" i="6" s="1"/>
  <c r="C142" i="6"/>
  <c r="E142" i="6"/>
  <c r="G142" i="6"/>
  <c r="F142" i="6" s="1"/>
  <c r="H142" i="6"/>
  <c r="C143" i="6"/>
  <c r="E143" i="6"/>
  <c r="G143" i="6"/>
  <c r="F143" i="6" s="1"/>
  <c r="C144" i="6"/>
  <c r="E144" i="6"/>
  <c r="G144" i="6"/>
  <c r="F144" i="6" s="1"/>
  <c r="C145" i="6"/>
  <c r="E145" i="6"/>
  <c r="G145" i="6"/>
  <c r="F145" i="6" s="1"/>
  <c r="H145" i="6"/>
  <c r="I145" i="6"/>
  <c r="C146" i="6"/>
  <c r="E146" i="6"/>
  <c r="G146" i="6"/>
  <c r="F146" i="6" s="1"/>
  <c r="H146" i="6"/>
  <c r="C147" i="6"/>
  <c r="E147" i="6"/>
  <c r="G147" i="6"/>
  <c r="F147" i="6" s="1"/>
  <c r="C148" i="6"/>
  <c r="E148" i="6"/>
  <c r="G148" i="6"/>
  <c r="F148" i="6" s="1"/>
  <c r="C149" i="6"/>
  <c r="E149" i="6"/>
  <c r="G149" i="6"/>
  <c r="F149" i="6" s="1"/>
  <c r="I149" i="6"/>
  <c r="C150" i="6"/>
  <c r="E150" i="6"/>
  <c r="G150" i="6"/>
  <c r="F150" i="6" s="1"/>
  <c r="H150" i="6"/>
  <c r="I150" i="6"/>
  <c r="C151" i="6"/>
  <c r="E151" i="6"/>
  <c r="G151" i="6"/>
  <c r="F151" i="6" s="1"/>
  <c r="H151" i="6"/>
  <c r="C152" i="6"/>
  <c r="E152" i="6"/>
  <c r="G152" i="6"/>
  <c r="F152" i="6" s="1"/>
  <c r="H152" i="6"/>
  <c r="I152" i="6"/>
  <c r="C153" i="6"/>
  <c r="E153" i="6"/>
  <c r="G153" i="6"/>
  <c r="F153" i="6" s="1"/>
  <c r="I153" i="6"/>
  <c r="C154" i="6"/>
  <c r="E154" i="6"/>
  <c r="G154" i="6"/>
  <c r="F154" i="6" s="1"/>
  <c r="H154" i="6"/>
  <c r="I154" i="6"/>
  <c r="C155" i="6"/>
  <c r="E155" i="6"/>
  <c r="G155" i="6"/>
  <c r="F155" i="6" s="1"/>
  <c r="I155" i="6"/>
  <c r="C156" i="6"/>
  <c r="E156" i="6"/>
  <c r="G156" i="6"/>
  <c r="F156" i="6" s="1"/>
  <c r="H156" i="6"/>
  <c r="I156" i="6"/>
  <c r="C157" i="6"/>
  <c r="E157" i="6"/>
  <c r="G157" i="6"/>
  <c r="F157" i="6" s="1"/>
  <c r="C158" i="6"/>
  <c r="E158" i="6"/>
  <c r="G158" i="6"/>
  <c r="F158" i="6" s="1"/>
  <c r="H158" i="6"/>
  <c r="C159" i="6"/>
  <c r="E159" i="6"/>
  <c r="G159" i="6"/>
  <c r="F159" i="6" s="1"/>
  <c r="C160" i="6"/>
  <c r="E160" i="6"/>
  <c r="G160" i="6"/>
  <c r="F160" i="6" s="1"/>
  <c r="C161" i="6"/>
  <c r="E161" i="6"/>
  <c r="G161" i="6"/>
  <c r="F161" i="6" s="1"/>
  <c r="H161" i="6"/>
  <c r="I161" i="6"/>
  <c r="C162" i="6"/>
  <c r="E162" i="6"/>
  <c r="G162" i="6"/>
  <c r="F162" i="6" s="1"/>
  <c r="H162" i="6"/>
  <c r="C163" i="6"/>
  <c r="E163" i="6"/>
  <c r="G163" i="6"/>
  <c r="F163" i="6" s="1"/>
  <c r="C164" i="6"/>
  <c r="E164" i="6"/>
  <c r="G164" i="6"/>
  <c r="F164" i="6" s="1"/>
  <c r="C165" i="6"/>
  <c r="E165" i="6"/>
  <c r="C166" i="6"/>
  <c r="E166" i="6"/>
  <c r="F166" i="6"/>
  <c r="H166" i="6"/>
  <c r="I166" i="6"/>
  <c r="C167" i="6"/>
  <c r="E167" i="6"/>
  <c r="D167" i="6" s="1"/>
  <c r="F167" i="6"/>
  <c r="H167" i="6"/>
  <c r="I167" i="6"/>
  <c r="C168" i="6"/>
  <c r="E168" i="6"/>
  <c r="D168" i="6" s="1"/>
  <c r="F168" i="6"/>
  <c r="H168" i="6"/>
  <c r="I168" i="6"/>
  <c r="C169" i="6"/>
  <c r="E169" i="6"/>
  <c r="G169" i="6"/>
  <c r="F169" i="6" s="1"/>
  <c r="H169" i="6"/>
  <c r="C170" i="6"/>
  <c r="E170" i="6"/>
  <c r="G170" i="6"/>
  <c r="F170" i="6" s="1"/>
  <c r="C171" i="6"/>
  <c r="E171" i="6"/>
  <c r="D171" i="6" s="1"/>
  <c r="G171" i="6"/>
  <c r="F171" i="6" s="1"/>
  <c r="C172" i="6"/>
  <c r="E172" i="6"/>
  <c r="D172" i="6" s="1"/>
  <c r="G172" i="6"/>
  <c r="F172" i="6" s="1"/>
  <c r="I172" i="6"/>
  <c r="C173" i="6"/>
  <c r="E173" i="6"/>
  <c r="D173" i="6" s="1"/>
  <c r="G173" i="6"/>
  <c r="F173" i="6" s="1"/>
  <c r="H173" i="6"/>
  <c r="I173" i="6"/>
  <c r="C174" i="6"/>
  <c r="E174" i="6"/>
  <c r="D174" i="6" s="1"/>
  <c r="G174" i="6"/>
  <c r="F174" i="6" s="1"/>
  <c r="H174" i="6"/>
  <c r="E175" i="6"/>
  <c r="D175" i="6" s="1"/>
  <c r="G175" i="6"/>
  <c r="F175" i="6" s="1"/>
  <c r="I175" i="6"/>
  <c r="A1003" i="17"/>
  <c r="A1004" i="17"/>
  <c r="A1005" i="17"/>
  <c r="A1006" i="17"/>
  <c r="A1007" i="17"/>
  <c r="A1008" i="17"/>
  <c r="A1009" i="17"/>
  <c r="A1010" i="17"/>
  <c r="A1011" i="17"/>
  <c r="A1012" i="17"/>
  <c r="A1013" i="17"/>
  <c r="A1014" i="17"/>
  <c r="A1015" i="17"/>
  <c r="A1016" i="17"/>
  <c r="A1017" i="17"/>
  <c r="A1018" i="17"/>
  <c r="A1019" i="17"/>
  <c r="A1020" i="17"/>
  <c r="A1021" i="17"/>
  <c r="A1022" i="17"/>
  <c r="A1023" i="17"/>
  <c r="A1024" i="17"/>
  <c r="A1025" i="17"/>
  <c r="A1026" i="17"/>
  <c r="A1027" i="17"/>
  <c r="A1028" i="17"/>
  <c r="A1029" i="17"/>
  <c r="A1030" i="17"/>
  <c r="A1031" i="17"/>
  <c r="A1032" i="17"/>
  <c r="A1033" i="17"/>
  <c r="A1034" i="17"/>
  <c r="A1035" i="17"/>
  <c r="A1036" i="17"/>
  <c r="A1037" i="17"/>
  <c r="A1038" i="17"/>
  <c r="A1039" i="17"/>
  <c r="A1040" i="17"/>
  <c r="A1041" i="17"/>
  <c r="A1042" i="17"/>
  <c r="A1043" i="17"/>
  <c r="A1044" i="17"/>
  <c r="A1045" i="17"/>
  <c r="A1046" i="17"/>
  <c r="A1047" i="17"/>
  <c r="A1048" i="17"/>
  <c r="A1049" i="17"/>
  <c r="A1050" i="17"/>
  <c r="A1051" i="17"/>
  <c r="A1052" i="17"/>
  <c r="A1053" i="17"/>
  <c r="A1054" i="17"/>
  <c r="A1055" i="17"/>
  <c r="A1056" i="17"/>
  <c r="A1057" i="17"/>
  <c r="A1058" i="17"/>
  <c r="A1059" i="17"/>
  <c r="A1060" i="17"/>
  <c r="A1061" i="17"/>
  <c r="A1062" i="17"/>
  <c r="A1063" i="17"/>
  <c r="A1064" i="17"/>
  <c r="A1065" i="17"/>
  <c r="A1066" i="17"/>
  <c r="A1067" i="17"/>
  <c r="A1068" i="17"/>
  <c r="A1069" i="17"/>
  <c r="A1070" i="17"/>
  <c r="A1071" i="17"/>
  <c r="A1072" i="17"/>
  <c r="A1073" i="17"/>
  <c r="A1074" i="17"/>
  <c r="A1075" i="17"/>
  <c r="A1076" i="17"/>
  <c r="A1077" i="17"/>
  <c r="A1078" i="17"/>
  <c r="A1079" i="17"/>
  <c r="A1080" i="17"/>
  <c r="A1081" i="17"/>
  <c r="A1082" i="17"/>
  <c r="A1083" i="17"/>
  <c r="A1084" i="17"/>
  <c r="A1085" i="17"/>
  <c r="A1086" i="17"/>
  <c r="A1087" i="17"/>
  <c r="A1088" i="17"/>
  <c r="A1089" i="17"/>
  <c r="A1090" i="17"/>
  <c r="A1091" i="17"/>
  <c r="A1092" i="17"/>
  <c r="A1093" i="17"/>
  <c r="A1094" i="17"/>
  <c r="A1095" i="17"/>
  <c r="A1096" i="17"/>
  <c r="A1097" i="17"/>
  <c r="A1098" i="17"/>
  <c r="A1099" i="17"/>
  <c r="A1100" i="17"/>
  <c r="A1101" i="17"/>
  <c r="A1102" i="17"/>
  <c r="A1103" i="17"/>
  <c r="A1104" i="17"/>
  <c r="A1105" i="17"/>
  <c r="A1106" i="17"/>
  <c r="A1107" i="17"/>
  <c r="A1108" i="17"/>
  <c r="A1109" i="17"/>
  <c r="A1110" i="17"/>
  <c r="A1111" i="17"/>
  <c r="A1112" i="17"/>
  <c r="A1113" i="17"/>
  <c r="A1114" i="17"/>
  <c r="A1115" i="17"/>
  <c r="A1116" i="17"/>
  <c r="A1117" i="17"/>
  <c r="A1118" i="17"/>
  <c r="A1119" i="17"/>
  <c r="A1120" i="17"/>
  <c r="A1121" i="17"/>
  <c r="A1122" i="17"/>
  <c r="A1123" i="17"/>
  <c r="A1124" i="17"/>
  <c r="A1125" i="17"/>
  <c r="A1126" i="17"/>
  <c r="A1127" i="17"/>
  <c r="A1128" i="17"/>
  <c r="A1129" i="17"/>
  <c r="A1130" i="17"/>
  <c r="A1131" i="17"/>
  <c r="A1132" i="17"/>
  <c r="A1133" i="17"/>
  <c r="A1134" i="17"/>
  <c r="A1135" i="17"/>
  <c r="A1136" i="17"/>
  <c r="A1137" i="17"/>
  <c r="A1138" i="17"/>
  <c r="A1139" i="17"/>
  <c r="A1140" i="17"/>
  <c r="A1141" i="17"/>
  <c r="A1142" i="17"/>
  <c r="A1143" i="17"/>
  <c r="A1144" i="17"/>
  <c r="A1145" i="17"/>
  <c r="A1146" i="17"/>
  <c r="A1147" i="17"/>
  <c r="A1148" i="17"/>
  <c r="A1149" i="17"/>
  <c r="A1150" i="17"/>
  <c r="A1151" i="17"/>
  <c r="A1152" i="17"/>
  <c r="A1153" i="17"/>
  <c r="A1154" i="17"/>
  <c r="A1155" i="17"/>
  <c r="A1156" i="17"/>
  <c r="A1157" i="17"/>
  <c r="A1158" i="17"/>
  <c r="A1159" i="17"/>
  <c r="A1160" i="17"/>
  <c r="A1161" i="17"/>
  <c r="A1162" i="17"/>
  <c r="A1163" i="17"/>
  <c r="A1164" i="17"/>
  <c r="A1165" i="17"/>
  <c r="A1166" i="17"/>
  <c r="A1167" i="17"/>
  <c r="A1168" i="17"/>
  <c r="A1169" i="17"/>
  <c r="A1170" i="17"/>
  <c r="A1171" i="17"/>
  <c r="A1172" i="17"/>
  <c r="A1173" i="17"/>
  <c r="A1174" i="17"/>
  <c r="A1175" i="17"/>
  <c r="A1176" i="17"/>
  <c r="A1177" i="17"/>
  <c r="A1178" i="17"/>
  <c r="A1179" i="17"/>
  <c r="A1180" i="17"/>
  <c r="A1181" i="17"/>
  <c r="A1182" i="17"/>
  <c r="A1183" i="17"/>
  <c r="A1184" i="17"/>
  <c r="A1185" i="17"/>
  <c r="A1186" i="17"/>
  <c r="A1187" i="17"/>
  <c r="A1188" i="17"/>
  <c r="A1189" i="17"/>
  <c r="A1190" i="17"/>
  <c r="A1191" i="17"/>
  <c r="A1192" i="17"/>
  <c r="A1193" i="17"/>
  <c r="A1194" i="17"/>
  <c r="A1195" i="17"/>
  <c r="A1196" i="17"/>
  <c r="A1197" i="17"/>
  <c r="A1198" i="17"/>
  <c r="A1199" i="17"/>
  <c r="A1200" i="17"/>
  <c r="A1201" i="17"/>
  <c r="A1202" i="17"/>
  <c r="A1203" i="17"/>
  <c r="A1204" i="17"/>
  <c r="A1205" i="17"/>
  <c r="A1206" i="17"/>
  <c r="A1207" i="17"/>
  <c r="A1208" i="17"/>
  <c r="A1209" i="17"/>
  <c r="A1210" i="17"/>
  <c r="A1211" i="17"/>
  <c r="A1212" i="17"/>
  <c r="A1213" i="17"/>
  <c r="A1214" i="17"/>
  <c r="A1215" i="17"/>
  <c r="A1216" i="17"/>
  <c r="A1217" i="17"/>
  <c r="A1218" i="17"/>
  <c r="A1219" i="17"/>
  <c r="A1220" i="17"/>
  <c r="A1221" i="17"/>
  <c r="A1222" i="17"/>
  <c r="A1223" i="17"/>
  <c r="A1224" i="17"/>
  <c r="A1225" i="17"/>
  <c r="A1226" i="17"/>
  <c r="A1227" i="17"/>
  <c r="A1228" i="17"/>
  <c r="A1229" i="17"/>
  <c r="A1230" i="17"/>
  <c r="A1231" i="17"/>
  <c r="A1232" i="17"/>
  <c r="A1233" i="17"/>
  <c r="A1234" i="17"/>
  <c r="A1235" i="17"/>
  <c r="A1236" i="17"/>
  <c r="A1237" i="17"/>
  <c r="A1238" i="17"/>
  <c r="A1239" i="17"/>
  <c r="A1240" i="17"/>
  <c r="A1241" i="17"/>
  <c r="A1242" i="17"/>
  <c r="A1243" i="17"/>
  <c r="A1244" i="17"/>
  <c r="A1245" i="17"/>
  <c r="A1246" i="17"/>
  <c r="A1247" i="17"/>
  <c r="A1248" i="17"/>
  <c r="A1249" i="17"/>
  <c r="A1250" i="17"/>
  <c r="A1251" i="17"/>
  <c r="A1252" i="17"/>
  <c r="A1253" i="17"/>
  <c r="A1254" i="17"/>
  <c r="A1255" i="17"/>
  <c r="A1256" i="17"/>
  <c r="A1257" i="17"/>
  <c r="A1258" i="17"/>
  <c r="A1259" i="17"/>
  <c r="A1260" i="17"/>
  <c r="A1261" i="17"/>
  <c r="A1262" i="17"/>
  <c r="A1263" i="17"/>
  <c r="A1264" i="17"/>
  <c r="A1265" i="17"/>
  <c r="A1266" i="17"/>
  <c r="A1267" i="17"/>
  <c r="A1268" i="17"/>
  <c r="A1269" i="17"/>
  <c r="A1270" i="17"/>
  <c r="A1271" i="17"/>
  <c r="A1272" i="17"/>
  <c r="A1273" i="17"/>
  <c r="A1274" i="17"/>
  <c r="A1275" i="17"/>
  <c r="A1276" i="17"/>
  <c r="A1277" i="17"/>
  <c r="A1278" i="17"/>
  <c r="A1279" i="17"/>
  <c r="A1280" i="17"/>
  <c r="A1281" i="17"/>
  <c r="A1282" i="17"/>
  <c r="A1283" i="17"/>
  <c r="A1284" i="17"/>
  <c r="A1285" i="17"/>
  <c r="A1286" i="17"/>
  <c r="A1287" i="17"/>
  <c r="A1288" i="17"/>
  <c r="A1289" i="17"/>
  <c r="A1290" i="17"/>
  <c r="A1291" i="17"/>
  <c r="A1292" i="17"/>
  <c r="A1293" i="17"/>
  <c r="A1294" i="17"/>
  <c r="A1295" i="17"/>
  <c r="A1296" i="17"/>
  <c r="A1297" i="17"/>
  <c r="A1298" i="17"/>
  <c r="A1299" i="17"/>
  <c r="A1300" i="17"/>
  <c r="A1301" i="17"/>
  <c r="A1302" i="17"/>
  <c r="A1303" i="17"/>
  <c r="A1304" i="17"/>
  <c r="A1305" i="17"/>
  <c r="A1306" i="17"/>
  <c r="A1307" i="17"/>
  <c r="A1308" i="17"/>
  <c r="A1309" i="17"/>
  <c r="A1310" i="17"/>
  <c r="A1311" i="17"/>
  <c r="A1312" i="17"/>
  <c r="A1313" i="17"/>
  <c r="A1314" i="17"/>
  <c r="A1315" i="17"/>
  <c r="A1316" i="17"/>
  <c r="A1317" i="17"/>
  <c r="A1318" i="17"/>
  <c r="A1319" i="17"/>
  <c r="A1320" i="17"/>
  <c r="A1321" i="17"/>
  <c r="A1322" i="17"/>
  <c r="A1323" i="17"/>
  <c r="A1324" i="17"/>
  <c r="A1325" i="17"/>
  <c r="A1326" i="17"/>
  <c r="A1327" i="17"/>
  <c r="A1328" i="17"/>
  <c r="A1329" i="17"/>
  <c r="A1330" i="17"/>
  <c r="A1331" i="17"/>
  <c r="A1332" i="17"/>
  <c r="A1333" i="17"/>
  <c r="A1334" i="17"/>
  <c r="A1335" i="17"/>
  <c r="A1336" i="17"/>
  <c r="A1337" i="17"/>
  <c r="A1338" i="17"/>
  <c r="A1339" i="17"/>
  <c r="A1340" i="17"/>
  <c r="A1341" i="17"/>
  <c r="A1342" i="17"/>
  <c r="A1343" i="17"/>
  <c r="A1344" i="17"/>
  <c r="A1345" i="17"/>
  <c r="A1346" i="17"/>
  <c r="A1347" i="17"/>
  <c r="A1348" i="17"/>
  <c r="A1349" i="17"/>
  <c r="A1350" i="17"/>
  <c r="A1351" i="17"/>
  <c r="A1352" i="17"/>
  <c r="A1353" i="17"/>
  <c r="A1354" i="17"/>
  <c r="A1355" i="17"/>
  <c r="A1356" i="17"/>
  <c r="A1357" i="17"/>
  <c r="A1358" i="17"/>
  <c r="A1359" i="17"/>
  <c r="A1360" i="17"/>
  <c r="A1361" i="17"/>
  <c r="A1362" i="17"/>
  <c r="A1363" i="17"/>
  <c r="A1364" i="17"/>
  <c r="A1365" i="17"/>
  <c r="A1366" i="17"/>
  <c r="A1367" i="17"/>
  <c r="A1368" i="17"/>
  <c r="A1369" i="17"/>
  <c r="A1370" i="17"/>
  <c r="A1371" i="17"/>
  <c r="A1372" i="17"/>
  <c r="A1373" i="17"/>
  <c r="A1374" i="17"/>
  <c r="A1375" i="17"/>
  <c r="A1376" i="17"/>
  <c r="A1377" i="17"/>
  <c r="A1378" i="17"/>
  <c r="A1379" i="17"/>
  <c r="A1380" i="17"/>
  <c r="A1381" i="17"/>
  <c r="A1382" i="17"/>
  <c r="A1383" i="17"/>
  <c r="A1384" i="17"/>
  <c r="A1385" i="17"/>
  <c r="A1386" i="17"/>
  <c r="A1387" i="17"/>
  <c r="A1388" i="17"/>
  <c r="A1389" i="17"/>
  <c r="A1390" i="17"/>
  <c r="A1391" i="17"/>
  <c r="A1392" i="17"/>
  <c r="A1393" i="17"/>
  <c r="A1394" i="17"/>
  <c r="A1395" i="17"/>
  <c r="A1396" i="17"/>
  <c r="A1397" i="17"/>
  <c r="A1398" i="17"/>
  <c r="A1399" i="17"/>
  <c r="A1400" i="17"/>
  <c r="A1401" i="17"/>
  <c r="A1402" i="17"/>
  <c r="A1403" i="17"/>
  <c r="A1404" i="17"/>
  <c r="A1405" i="17"/>
  <c r="A1406" i="17"/>
  <c r="A1407" i="17"/>
  <c r="A1408" i="17"/>
  <c r="A1409" i="17"/>
  <c r="A1410" i="17"/>
  <c r="A1411" i="17"/>
  <c r="A1412" i="17"/>
  <c r="A1413" i="17"/>
  <c r="A1414" i="17"/>
  <c r="A1415" i="17"/>
  <c r="A1416" i="17"/>
  <c r="A1417" i="17"/>
  <c r="A1418" i="17"/>
  <c r="A1419" i="17"/>
  <c r="A1420" i="17"/>
  <c r="A1421" i="17"/>
  <c r="A1422" i="17"/>
  <c r="A1423" i="17"/>
  <c r="A1424" i="17"/>
  <c r="A1425" i="17"/>
  <c r="A1426" i="17"/>
  <c r="A1427" i="17"/>
  <c r="A1428" i="17"/>
  <c r="A1429" i="17"/>
  <c r="A1430" i="17"/>
  <c r="A1431" i="17"/>
  <c r="A1432" i="17"/>
  <c r="A1433" i="17"/>
  <c r="A1434" i="17"/>
  <c r="A1435" i="17"/>
  <c r="A1436" i="17"/>
  <c r="A1437" i="17"/>
  <c r="A1438" i="17"/>
  <c r="A1439" i="17"/>
  <c r="A1440" i="17"/>
  <c r="A1441" i="17"/>
  <c r="A1442" i="17"/>
  <c r="A1443" i="17"/>
  <c r="A1444" i="17"/>
  <c r="A1445" i="17"/>
  <c r="A1446" i="17"/>
  <c r="A1447" i="17"/>
  <c r="A1448" i="17"/>
  <c r="A1449" i="17"/>
  <c r="A1450" i="17"/>
  <c r="A1451" i="17"/>
  <c r="A1452" i="17"/>
  <c r="A1453" i="17"/>
  <c r="A1454" i="17"/>
  <c r="A1455" i="17"/>
  <c r="A1456" i="17"/>
  <c r="A1457" i="17"/>
  <c r="A1458" i="17"/>
  <c r="A1459" i="17"/>
  <c r="A1460" i="17"/>
  <c r="A1461" i="17"/>
  <c r="A1462" i="17"/>
  <c r="A1463" i="17"/>
  <c r="A1464" i="17"/>
  <c r="A1465" i="17"/>
  <c r="A1466" i="17"/>
  <c r="A1467" i="17"/>
  <c r="A1468" i="17"/>
  <c r="A1469" i="17"/>
  <c r="A1470" i="17"/>
  <c r="A1471" i="17"/>
  <c r="A1472" i="17"/>
  <c r="A1473" i="17"/>
  <c r="A1474" i="17"/>
  <c r="A1475" i="17"/>
  <c r="A1476" i="17"/>
  <c r="A1477" i="17"/>
  <c r="A1478" i="17"/>
  <c r="A1479" i="17"/>
  <c r="A1480" i="17"/>
  <c r="A1481" i="17"/>
  <c r="A1482" i="17"/>
  <c r="A1483" i="17"/>
  <c r="A1484" i="17"/>
  <c r="A1485" i="17"/>
  <c r="A1486" i="17"/>
  <c r="A1487" i="17"/>
  <c r="A1488" i="17"/>
  <c r="A1489" i="17"/>
  <c r="A1490" i="17"/>
  <c r="A1491" i="17"/>
  <c r="A1492" i="17"/>
  <c r="A1493" i="17"/>
  <c r="A1494" i="17"/>
  <c r="A1495" i="17"/>
  <c r="A1496" i="17"/>
  <c r="A1497" i="17"/>
  <c r="A1498" i="17"/>
  <c r="A1499" i="17"/>
  <c r="A1500" i="17"/>
  <c r="A1501" i="17"/>
  <c r="A1502" i="17"/>
  <c r="A1503" i="17"/>
  <c r="A1504" i="17"/>
  <c r="A1505" i="17"/>
  <c r="A1506" i="17"/>
  <c r="A1507" i="17"/>
  <c r="A1508" i="17"/>
  <c r="A1509" i="17"/>
  <c r="A1510" i="17"/>
  <c r="A1511" i="17"/>
  <c r="A1512" i="17"/>
  <c r="A1513" i="17"/>
  <c r="A1514" i="17"/>
  <c r="A1515" i="17"/>
  <c r="A1516" i="17"/>
  <c r="A1517" i="17"/>
  <c r="A1518" i="17"/>
  <c r="A1519" i="17"/>
  <c r="A1520" i="17"/>
  <c r="A1521" i="17"/>
  <c r="A1522" i="17"/>
  <c r="A1523" i="17"/>
  <c r="A1524" i="17"/>
  <c r="A1525" i="17"/>
  <c r="A1526" i="17"/>
  <c r="A1527" i="17"/>
  <c r="A1528" i="17"/>
  <c r="A1529" i="17"/>
  <c r="A1530" i="17"/>
  <c r="A1531" i="17"/>
  <c r="A1532" i="17"/>
  <c r="A1533" i="17"/>
  <c r="A1534" i="17"/>
  <c r="A1535" i="17"/>
  <c r="A1536" i="17"/>
  <c r="A1537" i="17"/>
  <c r="A1538" i="17"/>
  <c r="A1539" i="17"/>
  <c r="A1540" i="17"/>
  <c r="A1541" i="17"/>
  <c r="A1542" i="17"/>
  <c r="A1543" i="17"/>
  <c r="A1544" i="17"/>
  <c r="A1545" i="17"/>
  <c r="A1546" i="17"/>
  <c r="A1547" i="17"/>
  <c r="A1548" i="17"/>
  <c r="A1549" i="17"/>
  <c r="A1550" i="17"/>
  <c r="A1551" i="17"/>
  <c r="A1552" i="17"/>
  <c r="A1553" i="17"/>
  <c r="A1554" i="17"/>
  <c r="A1555" i="17"/>
  <c r="A1556" i="17"/>
  <c r="A1557" i="17"/>
  <c r="A1558" i="17"/>
  <c r="A1559" i="17"/>
  <c r="A1560" i="17"/>
  <c r="A1561" i="17"/>
  <c r="A1562" i="17"/>
  <c r="A1563" i="17"/>
  <c r="A1564" i="17"/>
  <c r="A1565" i="17"/>
  <c r="A1566" i="17"/>
  <c r="A1567" i="17"/>
  <c r="A1568" i="17"/>
  <c r="A1569" i="17"/>
  <c r="A1570" i="17"/>
  <c r="A1571" i="17"/>
  <c r="A1572" i="17"/>
  <c r="A1573" i="17"/>
  <c r="A1574" i="17"/>
  <c r="A1575" i="17"/>
  <c r="A1576" i="17"/>
  <c r="A1577" i="17"/>
  <c r="A1578" i="17"/>
  <c r="A1579" i="17"/>
  <c r="A1580" i="17"/>
  <c r="A1581" i="17"/>
  <c r="A1582" i="17"/>
  <c r="A1583" i="17"/>
  <c r="A1584" i="17"/>
  <c r="A1585" i="17"/>
  <c r="A1586" i="17"/>
  <c r="A1587" i="17"/>
  <c r="A1588" i="17"/>
  <c r="A1589" i="17"/>
  <c r="A1590" i="17"/>
  <c r="A1591" i="17"/>
  <c r="A1592" i="17"/>
  <c r="A1593" i="17"/>
  <c r="A1594" i="17"/>
  <c r="A1595" i="17"/>
  <c r="A1596" i="17"/>
  <c r="A1597" i="17"/>
  <c r="A1598" i="17"/>
  <c r="A1599" i="17"/>
  <c r="A1600" i="17"/>
  <c r="A1601" i="17"/>
  <c r="A1602" i="17"/>
  <c r="A1603" i="17"/>
  <c r="A1604" i="17"/>
  <c r="A1605" i="17"/>
  <c r="A1606" i="17"/>
  <c r="A1607" i="17"/>
  <c r="A1608" i="17"/>
  <c r="A1609" i="17"/>
  <c r="A1610" i="17"/>
  <c r="A1611" i="17"/>
  <c r="A1612" i="17"/>
  <c r="A1613" i="17"/>
  <c r="A1614" i="17"/>
  <c r="A1615" i="17"/>
  <c r="A1616" i="17"/>
  <c r="A1617" i="17"/>
  <c r="A1618" i="17"/>
  <c r="A1619" i="17"/>
  <c r="A1620" i="17"/>
  <c r="A1621" i="17"/>
  <c r="A1622" i="17"/>
  <c r="A1623" i="17"/>
  <c r="A1624" i="17"/>
  <c r="A1625" i="17"/>
  <c r="A1626" i="17"/>
  <c r="A1627" i="17"/>
  <c r="A1628" i="17"/>
  <c r="A1629" i="17"/>
  <c r="A1630" i="17"/>
  <c r="A1631" i="17"/>
  <c r="A1632" i="17"/>
  <c r="A1633" i="17"/>
  <c r="A1634" i="17"/>
  <c r="A1635" i="17"/>
  <c r="A1636" i="17"/>
  <c r="A1637" i="17"/>
  <c r="A1638" i="17"/>
  <c r="A1639" i="17"/>
  <c r="A1640" i="17"/>
  <c r="A1641" i="17"/>
  <c r="A1642" i="17"/>
  <c r="A1643" i="17"/>
  <c r="A1644" i="17"/>
  <c r="A1645" i="17"/>
  <c r="A1646" i="17"/>
  <c r="A1647" i="17"/>
  <c r="A1648" i="17"/>
  <c r="A1649" i="17"/>
  <c r="A1650" i="17"/>
  <c r="A1651" i="17"/>
  <c r="A1652" i="17"/>
  <c r="A1653" i="17"/>
  <c r="A1654" i="17"/>
  <c r="A1655" i="17"/>
  <c r="A1656" i="17"/>
  <c r="A1657" i="17"/>
  <c r="A1658" i="17"/>
  <c r="A1659" i="17"/>
  <c r="A1660" i="17"/>
  <c r="A1661" i="17"/>
  <c r="A1662" i="17"/>
  <c r="A1663" i="17"/>
  <c r="A1664" i="17"/>
  <c r="A1665" i="17"/>
  <c r="A1666" i="17"/>
  <c r="A1667" i="17"/>
  <c r="A1668" i="17"/>
  <c r="A1669" i="17"/>
  <c r="A1670" i="17"/>
  <c r="A1671" i="17"/>
  <c r="A1672" i="17"/>
  <c r="A1673" i="17"/>
  <c r="A1674" i="17"/>
  <c r="A1675" i="17"/>
  <c r="A1676" i="17"/>
  <c r="A1677" i="17"/>
  <c r="A1678" i="17"/>
  <c r="A1679" i="17"/>
  <c r="A1680" i="17"/>
  <c r="A1681" i="17"/>
  <c r="A1682" i="17"/>
  <c r="A1683" i="17"/>
  <c r="A1684" i="17"/>
  <c r="A1685" i="17"/>
  <c r="A1686" i="17"/>
  <c r="A1687" i="17"/>
  <c r="A1688" i="17"/>
  <c r="A1689" i="17"/>
  <c r="A1690" i="17"/>
  <c r="A1691" i="17"/>
  <c r="A1692" i="17"/>
  <c r="A1693" i="17"/>
  <c r="A1694" i="17"/>
  <c r="A1695" i="17"/>
  <c r="A1696" i="17"/>
  <c r="A1697" i="17"/>
  <c r="A1698" i="17"/>
  <c r="A1699" i="17"/>
  <c r="A1700" i="17"/>
  <c r="A1701" i="17"/>
  <c r="A1702" i="17"/>
  <c r="A1703" i="17"/>
  <c r="A1704" i="17"/>
  <c r="A1705" i="17"/>
  <c r="A1706" i="17"/>
  <c r="A1707" i="17"/>
  <c r="A1708" i="17"/>
  <c r="A1709" i="17"/>
  <c r="A1710" i="17"/>
  <c r="A1711" i="17"/>
  <c r="A1712" i="17"/>
  <c r="A1713" i="17"/>
  <c r="A1714" i="17"/>
  <c r="A1715" i="17"/>
  <c r="A1716" i="17"/>
  <c r="A1717" i="17"/>
  <c r="A1718" i="17"/>
  <c r="A1719" i="17"/>
  <c r="A1720" i="17"/>
  <c r="A1721" i="17"/>
  <c r="A1722" i="17"/>
  <c r="A1723" i="17"/>
  <c r="A1724" i="17"/>
  <c r="A1725" i="17"/>
  <c r="A1726" i="17"/>
  <c r="A1727" i="17"/>
  <c r="A1728" i="17"/>
  <c r="A1729" i="17"/>
  <c r="A1730" i="17"/>
  <c r="A1731" i="17"/>
  <c r="A1732" i="17"/>
  <c r="A1733" i="17"/>
  <c r="A1734" i="17"/>
  <c r="A1735" i="17"/>
  <c r="A1736" i="17"/>
  <c r="A1737" i="17"/>
  <c r="A1738" i="17"/>
  <c r="A1739" i="17"/>
  <c r="A1740" i="17"/>
  <c r="A1741" i="17"/>
  <c r="A1742" i="17"/>
  <c r="A1743" i="17"/>
  <c r="A1744" i="17"/>
  <c r="A1745" i="17"/>
  <c r="A1746" i="17"/>
  <c r="A1747" i="17"/>
  <c r="A1748" i="17"/>
  <c r="A1749" i="17"/>
  <c r="A1750" i="17"/>
  <c r="A1751" i="17"/>
  <c r="A1752" i="17"/>
  <c r="A1753" i="17"/>
  <c r="A1754" i="17"/>
  <c r="A1755" i="17"/>
  <c r="A1756" i="17"/>
  <c r="A1757" i="17"/>
  <c r="A1758" i="17"/>
  <c r="A1759" i="17"/>
  <c r="A1760" i="17"/>
  <c r="A1761" i="17"/>
  <c r="A1762" i="17"/>
  <c r="A1763" i="17"/>
  <c r="A1764" i="17"/>
  <c r="A1765" i="17"/>
  <c r="A1766" i="17"/>
  <c r="A1767" i="17"/>
  <c r="A1768" i="17"/>
  <c r="A1769" i="17"/>
  <c r="A1770" i="17"/>
  <c r="A1771" i="17"/>
  <c r="A1772" i="17"/>
  <c r="A1773" i="17"/>
  <c r="A1774" i="17"/>
  <c r="A1775" i="17"/>
  <c r="A1776" i="17"/>
  <c r="A1777" i="17"/>
  <c r="A1778" i="17"/>
  <c r="A1779" i="17"/>
  <c r="A1780" i="17"/>
  <c r="A1781" i="17"/>
  <c r="A1782" i="17"/>
  <c r="A1783" i="17"/>
  <c r="A1784" i="17"/>
  <c r="A1785" i="17"/>
  <c r="A1786" i="17"/>
  <c r="A1787" i="17"/>
  <c r="A1788" i="17"/>
  <c r="A1789" i="17"/>
  <c r="A1790" i="17"/>
  <c r="A1791" i="17"/>
  <c r="A1792" i="17"/>
  <c r="A1793" i="17"/>
  <c r="A1794" i="17"/>
  <c r="A1795" i="17"/>
  <c r="A1796" i="17"/>
  <c r="A1797" i="17"/>
  <c r="A1798" i="17"/>
  <c r="A1799" i="17"/>
  <c r="A1800" i="17"/>
  <c r="A1801" i="17"/>
  <c r="A1802" i="17"/>
  <c r="A1803" i="17"/>
  <c r="A1804" i="17"/>
  <c r="A1805" i="17"/>
  <c r="A1806" i="17"/>
  <c r="A1807" i="17"/>
  <c r="A1808" i="17"/>
  <c r="A1809" i="17"/>
  <c r="A1810" i="17"/>
  <c r="A1811" i="17"/>
  <c r="A1812" i="17"/>
  <c r="A1813" i="17"/>
  <c r="A1814" i="17"/>
  <c r="A1815" i="17"/>
  <c r="A1816" i="17"/>
  <c r="A1817" i="17"/>
  <c r="A1818" i="17"/>
  <c r="A1819" i="17"/>
  <c r="A1820" i="17"/>
  <c r="A1821" i="17"/>
  <c r="A1822" i="17"/>
  <c r="A1823" i="17"/>
  <c r="A1824" i="17"/>
  <c r="A1825" i="17"/>
  <c r="A1826" i="17"/>
  <c r="A1827" i="17"/>
  <c r="A1828" i="17"/>
  <c r="A1829" i="17"/>
  <c r="A1830" i="17"/>
  <c r="A1831" i="17"/>
  <c r="A1832" i="17"/>
  <c r="A1833" i="17"/>
  <c r="A1834" i="17"/>
  <c r="A1835" i="17"/>
  <c r="A1836" i="17"/>
  <c r="A1837" i="17"/>
  <c r="A1838" i="17"/>
  <c r="A1839" i="17"/>
  <c r="A1840" i="17"/>
  <c r="A1841" i="17"/>
  <c r="A1842" i="17"/>
  <c r="A1843" i="17"/>
  <c r="A1844" i="17"/>
  <c r="A1845" i="17"/>
  <c r="A1846" i="17"/>
  <c r="A1847" i="17"/>
  <c r="A1848" i="17"/>
  <c r="A1849" i="17"/>
  <c r="A1850" i="17"/>
  <c r="A1851" i="17"/>
  <c r="A1852" i="17"/>
  <c r="A1853" i="17"/>
  <c r="A1854" i="17"/>
  <c r="A1855" i="17"/>
  <c r="A1856" i="17"/>
  <c r="A1857" i="17"/>
  <c r="A1858" i="17"/>
  <c r="A1859" i="17"/>
  <c r="A1860" i="17"/>
  <c r="A1861" i="17"/>
  <c r="A1862" i="17"/>
  <c r="A1863" i="17"/>
  <c r="A1864" i="17"/>
  <c r="A1865" i="17"/>
  <c r="A1866" i="17"/>
  <c r="A1867" i="17"/>
  <c r="A1868" i="17"/>
  <c r="A1869" i="17"/>
  <c r="A1870" i="17"/>
  <c r="A1871" i="17"/>
  <c r="A1872" i="17"/>
  <c r="A1873" i="17"/>
  <c r="A1874" i="17"/>
  <c r="A1875" i="17"/>
  <c r="A1876" i="17"/>
  <c r="A1877" i="17"/>
  <c r="A1878" i="17"/>
  <c r="A1879" i="17"/>
  <c r="A1880" i="17"/>
  <c r="A1881" i="17"/>
  <c r="A1882" i="17"/>
  <c r="A1883" i="17"/>
  <c r="A1884" i="17"/>
  <c r="A1885" i="17"/>
  <c r="A1886" i="17"/>
  <c r="A1887" i="17"/>
  <c r="A1888" i="17"/>
  <c r="A1889" i="17"/>
  <c r="A1890" i="17"/>
  <c r="A1891" i="17"/>
  <c r="A1892" i="17"/>
  <c r="A1893" i="17"/>
  <c r="A1894" i="17"/>
  <c r="A1895" i="17"/>
  <c r="A1896" i="17"/>
  <c r="A1897" i="17"/>
  <c r="A1898" i="17"/>
  <c r="A1899" i="17"/>
  <c r="A1900" i="17"/>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2" i="16"/>
  <c r="A2" i="16"/>
  <c r="A71" i="16"/>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2" i="8"/>
  <c r="A3" i="22"/>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2" i="2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3" i="16"/>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2" i="4"/>
  <c r="A3" i="5"/>
  <c r="A4" i="5"/>
  <c r="A5" i="5"/>
  <c r="A6" i="5"/>
  <c r="A7" i="5"/>
  <c r="A8" i="5"/>
  <c r="A9" i="5"/>
  <c r="A10" i="5"/>
  <c r="A11" i="5"/>
  <c r="A12" i="5"/>
  <c r="A13" i="5"/>
  <c r="A14" i="5"/>
  <c r="A15" i="5"/>
  <c r="A16" i="5"/>
  <c r="A17" i="5"/>
  <c r="A18" i="5"/>
  <c r="A19"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2" i="5"/>
  <c r="E1002" i="7"/>
  <c r="A2" i="17"/>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A1901" i="17"/>
  <c r="A1902" i="17"/>
  <c r="A1903" i="17"/>
  <c r="A1904" i="17"/>
  <c r="A1905" i="17"/>
  <c r="A1906" i="17"/>
  <c r="A1907" i="17"/>
  <c r="A1908" i="17"/>
  <c r="A1909" i="17"/>
  <c r="A1910" i="17"/>
  <c r="A1911" i="17"/>
  <c r="A1912" i="17"/>
  <c r="A1913" i="17"/>
  <c r="A1914" i="17"/>
  <c r="A1915" i="17"/>
  <c r="A1916" i="17"/>
  <c r="A1917" i="17"/>
  <c r="A1918" i="17"/>
  <c r="A1919" i="17"/>
  <c r="A1920" i="17"/>
  <c r="A1921" i="17"/>
  <c r="A1922" i="17"/>
  <c r="A1923" i="17"/>
  <c r="A1924" i="17"/>
  <c r="A1925" i="17"/>
  <c r="A1926" i="17"/>
  <c r="A1927" i="17"/>
  <c r="A1928" i="17"/>
  <c r="A1929" i="17"/>
  <c r="A1930" i="17"/>
  <c r="A1931" i="17"/>
  <c r="A1932" i="17"/>
  <c r="A1933" i="17"/>
  <c r="A1934" i="17"/>
  <c r="A1935" i="17"/>
  <c r="A1936" i="17"/>
  <c r="A1937" i="17"/>
  <c r="A1938" i="17"/>
  <c r="A1939" i="17"/>
  <c r="A1940" i="17"/>
  <c r="A1941" i="17"/>
  <c r="A1942" i="17"/>
  <c r="A1943" i="17"/>
  <c r="A1944" i="17"/>
  <c r="A1945" i="17"/>
  <c r="A1946" i="17"/>
  <c r="A1947" i="17"/>
  <c r="A1948" i="17"/>
  <c r="A1949" i="17"/>
  <c r="A1950" i="17"/>
  <c r="A1951" i="17"/>
  <c r="A1952" i="17"/>
  <c r="A1953" i="17"/>
  <c r="A1954" i="17"/>
  <c r="A1955" i="17"/>
  <c r="A1956" i="17"/>
  <c r="A1957" i="17"/>
  <c r="A1958" i="17"/>
  <c r="A1959" i="17"/>
  <c r="A1960" i="17"/>
  <c r="A1961" i="17"/>
  <c r="A1962" i="17"/>
  <c r="A1963" i="17"/>
  <c r="A1964" i="17"/>
  <c r="A1965" i="17"/>
  <c r="A1966" i="17"/>
  <c r="A1967" i="17"/>
  <c r="A1968" i="17"/>
  <c r="A1969" i="17"/>
  <c r="A1970" i="17"/>
  <c r="A1971" i="17"/>
  <c r="A1972" i="17"/>
  <c r="A1973" i="17"/>
  <c r="A1974" i="17"/>
  <c r="A1975" i="17"/>
  <c r="A1976" i="17"/>
  <c r="A1977" i="17"/>
  <c r="A1978" i="17"/>
  <c r="A1979" i="17"/>
  <c r="A1980" i="17"/>
  <c r="A1981" i="17"/>
  <c r="A1982" i="17"/>
  <c r="A1983" i="17"/>
  <c r="A1984" i="17"/>
  <c r="A1985" i="17"/>
  <c r="A1986" i="17"/>
  <c r="A1987" i="17"/>
  <c r="A1988" i="17"/>
  <c r="A1989" i="17"/>
  <c r="A1990" i="17"/>
  <c r="A1991" i="17"/>
  <c r="A1992" i="17"/>
  <c r="A1993" i="17"/>
  <c r="A1994" i="17"/>
  <c r="A1995" i="17"/>
  <c r="A1996" i="17"/>
  <c r="A1997" i="17"/>
  <c r="A1998" i="17"/>
  <c r="A1999" i="17"/>
  <c r="A2000" i="17"/>
  <c r="A2001" i="17"/>
  <c r="A2002" i="17"/>
  <c r="A2003" i="17"/>
  <c r="A2004" i="17"/>
  <c r="A3" i="17"/>
  <c r="A4" i="17"/>
  <c r="A5" i="17"/>
  <c r="A6" i="17"/>
  <c r="A7" i="17"/>
  <c r="A8" i="17"/>
  <c r="A9" i="17"/>
  <c r="A10" i="17"/>
  <c r="A11" i="17"/>
  <c r="A12" i="17"/>
  <c r="A13" i="17"/>
  <c r="A14" i="17"/>
  <c r="A15" i="17"/>
  <c r="A16" i="17"/>
  <c r="A17" i="17"/>
  <c r="A18" i="17"/>
  <c r="A19" i="17"/>
  <c r="A20" i="17"/>
  <c r="A21" i="17"/>
  <c r="A22" i="17"/>
  <c r="A23" i="17"/>
  <c r="A24" i="17"/>
  <c r="A25" i="17"/>
  <c r="A26" i="17"/>
  <c r="A27" i="17"/>
  <c r="A28" i="17"/>
  <c r="A29" i="17"/>
  <c r="A30" i="17"/>
  <c r="A31" i="17"/>
  <c r="A32" i="17"/>
  <c r="A33" i="17"/>
  <c r="A34" i="17"/>
  <c r="A35" i="17"/>
  <c r="A36" i="17"/>
  <c r="A37" i="17"/>
  <c r="A38" i="17"/>
  <c r="A39" i="17"/>
  <c r="A40" i="17"/>
  <c r="A41" i="17"/>
  <c r="A42" i="17"/>
  <c r="A43" i="17"/>
  <c r="A44" i="17"/>
  <c r="A45" i="17"/>
  <c r="A46" i="17"/>
  <c r="A47" i="17"/>
  <c r="A48" i="17"/>
  <c r="A49" i="17"/>
  <c r="A50" i="17"/>
  <c r="A51" i="17"/>
  <c r="A52" i="17"/>
  <c r="A53" i="17"/>
  <c r="A54" i="17"/>
  <c r="A55" i="17"/>
  <c r="A56" i="17"/>
  <c r="A57" i="17"/>
  <c r="A58" i="17"/>
  <c r="A59" i="17"/>
  <c r="A60" i="17"/>
  <c r="A61" i="17"/>
  <c r="A62" i="17"/>
  <c r="A63" i="17"/>
  <c r="A64" i="17"/>
  <c r="A65" i="17"/>
  <c r="A66" i="17"/>
  <c r="A67" i="17"/>
  <c r="A68" i="17"/>
  <c r="A69" i="17"/>
  <c r="A70" i="17"/>
  <c r="A71" i="17"/>
  <c r="A72" i="17"/>
  <c r="A73" i="17"/>
  <c r="A74" i="17"/>
  <c r="A75" i="17"/>
  <c r="A76" i="17"/>
  <c r="A77" i="17"/>
  <c r="A78" i="17"/>
  <c r="A79" i="17"/>
  <c r="A80" i="17"/>
  <c r="A81" i="17"/>
  <c r="A82" i="17"/>
  <c r="A83" i="17"/>
  <c r="A84" i="17"/>
  <c r="A85" i="17"/>
  <c r="A86" i="17"/>
  <c r="A87" i="17"/>
  <c r="A88" i="17"/>
  <c r="A89" i="17"/>
  <c r="A90" i="17"/>
  <c r="A91" i="17"/>
  <c r="A92" i="17"/>
  <c r="A93" i="17"/>
  <c r="A94" i="17"/>
  <c r="A95" i="17"/>
  <c r="A96" i="17"/>
  <c r="A97" i="17"/>
  <c r="A98" i="17"/>
  <c r="A99" i="17"/>
  <c r="A100" i="17"/>
  <c r="A101" i="17"/>
  <c r="A102" i="17"/>
  <c r="A103" i="17"/>
  <c r="A104" i="17"/>
  <c r="A105" i="17"/>
  <c r="A106" i="17"/>
  <c r="A107" i="17"/>
  <c r="A108" i="17"/>
  <c r="A109" i="17"/>
  <c r="A110" i="17"/>
  <c r="A111" i="17"/>
  <c r="A112" i="17"/>
  <c r="A113" i="17"/>
  <c r="A114" i="17"/>
  <c r="A115" i="17"/>
  <c r="A116" i="17"/>
  <c r="A117" i="17"/>
  <c r="A118" i="17"/>
  <c r="A119" i="17"/>
  <c r="A120" i="17"/>
  <c r="A121" i="17"/>
  <c r="A122" i="17"/>
  <c r="A123" i="17"/>
  <c r="A124" i="17"/>
  <c r="A125" i="17"/>
  <c r="A126" i="17"/>
  <c r="A127" i="17"/>
  <c r="A128" i="17"/>
  <c r="A129" i="17"/>
  <c r="A130" i="17"/>
  <c r="A131" i="17"/>
  <c r="A132" i="17"/>
  <c r="A133" i="17"/>
  <c r="A134" i="17"/>
  <c r="A135" i="17"/>
  <c r="A136" i="17"/>
  <c r="A137" i="17"/>
  <c r="A138" i="17"/>
  <c r="A139" i="17"/>
  <c r="A140" i="17"/>
  <c r="A141" i="17"/>
  <c r="A142" i="17"/>
  <c r="A143" i="17"/>
  <c r="A144" i="17"/>
  <c r="A145" i="17"/>
  <c r="A146" i="17"/>
  <c r="A147" i="17"/>
  <c r="A148" i="17"/>
  <c r="A149" i="17"/>
  <c r="A150" i="17"/>
  <c r="A151" i="17"/>
  <c r="A152" i="17"/>
  <c r="A153" i="17"/>
  <c r="A154" i="17"/>
  <c r="A155" i="17"/>
  <c r="A156" i="17"/>
  <c r="A157" i="17"/>
  <c r="A158" i="17"/>
  <c r="A159" i="17"/>
  <c r="A160" i="17"/>
  <c r="A161" i="17"/>
  <c r="A162" i="17"/>
  <c r="A163" i="17"/>
  <c r="A164" i="17"/>
  <c r="A165" i="17"/>
  <c r="A166" i="17"/>
  <c r="A167" i="17"/>
  <c r="A168" i="17"/>
  <c r="A169" i="17"/>
  <c r="A170" i="17"/>
  <c r="A171" i="17"/>
  <c r="A172" i="17"/>
  <c r="A173" i="17"/>
  <c r="A174" i="17"/>
  <c r="A175" i="17"/>
  <c r="A176" i="17"/>
  <c r="A177" i="17"/>
  <c r="A178" i="17"/>
  <c r="A179" i="17"/>
  <c r="A180" i="17"/>
  <c r="A181" i="17"/>
  <c r="A182" i="17"/>
  <c r="A183" i="17"/>
  <c r="A184" i="17"/>
  <c r="A185" i="17"/>
  <c r="A186" i="17"/>
  <c r="A187" i="17"/>
  <c r="A188" i="17"/>
  <c r="A189" i="17"/>
  <c r="A190" i="17"/>
  <c r="A191" i="17"/>
  <c r="A192" i="17"/>
  <c r="A193" i="17"/>
  <c r="A194" i="17"/>
  <c r="A195" i="17"/>
  <c r="A196" i="17"/>
  <c r="A197" i="17"/>
  <c r="A198" i="17"/>
  <c r="A199" i="17"/>
  <c r="A200" i="17"/>
  <c r="A201" i="17"/>
  <c r="A202" i="17"/>
  <c r="A203" i="17"/>
  <c r="A204" i="17"/>
  <c r="A205" i="17"/>
  <c r="A206" i="17"/>
  <c r="A207" i="17"/>
  <c r="A208" i="17"/>
  <c r="A209" i="17"/>
  <c r="A210" i="17"/>
  <c r="A211" i="17"/>
  <c r="A212" i="17"/>
  <c r="A213" i="17"/>
  <c r="A214" i="17"/>
  <c r="A215" i="17"/>
  <c r="A216" i="17"/>
  <c r="A217" i="17"/>
  <c r="A218" i="17"/>
  <c r="A219" i="17"/>
  <c r="A220" i="17"/>
  <c r="A221" i="17"/>
  <c r="A222" i="17"/>
  <c r="A223" i="17"/>
  <c r="A224" i="17"/>
  <c r="A225" i="17"/>
  <c r="A226" i="17"/>
  <c r="A227" i="17"/>
  <c r="A228" i="17"/>
  <c r="A229" i="17"/>
  <c r="A230" i="17"/>
  <c r="A231" i="17"/>
  <c r="A232" i="17"/>
  <c r="A233" i="17"/>
  <c r="A234" i="17"/>
  <c r="A235" i="17"/>
  <c r="A236" i="17"/>
  <c r="A237" i="17"/>
  <c r="A238" i="17"/>
  <c r="A239" i="17"/>
  <c r="A240" i="17"/>
  <c r="A241" i="17"/>
  <c r="A242" i="17"/>
  <c r="A243" i="17"/>
  <c r="A244" i="17"/>
  <c r="A245" i="17"/>
  <c r="A246" i="17"/>
  <c r="A247" i="17"/>
  <c r="A248" i="17"/>
  <c r="A249" i="17"/>
  <c r="A250" i="17"/>
  <c r="A251" i="17"/>
  <c r="A252" i="17"/>
  <c r="A253" i="17"/>
  <c r="A254" i="17"/>
  <c r="A255" i="17"/>
  <c r="A256" i="17"/>
  <c r="A257" i="17"/>
  <c r="A258" i="17"/>
  <c r="A259" i="17"/>
  <c r="A260" i="17"/>
  <c r="A261" i="17"/>
  <c r="A262" i="17"/>
  <c r="A263" i="17"/>
  <c r="A264" i="17"/>
  <c r="A265" i="17"/>
  <c r="A266" i="17"/>
  <c r="A267" i="17"/>
  <c r="A269" i="17"/>
  <c r="A270" i="17"/>
  <c r="A271" i="17"/>
  <c r="A272" i="17"/>
  <c r="A273" i="17"/>
  <c r="A274" i="17"/>
  <c r="A275" i="17"/>
  <c r="A276" i="17"/>
  <c r="A277" i="17"/>
  <c r="A278" i="17"/>
  <c r="A279" i="17"/>
  <c r="A280" i="17"/>
  <c r="A281" i="17"/>
  <c r="A282" i="17"/>
  <c r="A283" i="17"/>
  <c r="A284" i="17"/>
  <c r="A285" i="17"/>
  <c r="A286" i="17"/>
  <c r="A287" i="17"/>
  <c r="A288" i="17"/>
  <c r="A289" i="17"/>
  <c r="A290" i="17"/>
  <c r="A291" i="17"/>
  <c r="A292" i="17"/>
  <c r="A293" i="17"/>
  <c r="A294" i="17"/>
  <c r="A295" i="17"/>
  <c r="A296" i="17"/>
  <c r="A297" i="17"/>
  <c r="A298" i="17"/>
  <c r="A299" i="17"/>
  <c r="A300" i="17"/>
  <c r="A301" i="17"/>
  <c r="A302" i="17"/>
  <c r="A303" i="17"/>
  <c r="A304" i="17"/>
  <c r="A305" i="17"/>
  <c r="A306" i="17"/>
  <c r="A307" i="17"/>
  <c r="A308" i="17"/>
  <c r="A309" i="17"/>
  <c r="A310" i="17"/>
  <c r="A311" i="17"/>
  <c r="A312" i="17"/>
  <c r="A313" i="17"/>
  <c r="A314" i="17"/>
  <c r="A315" i="17"/>
  <c r="A316" i="17"/>
  <c r="A317" i="17"/>
  <c r="A318" i="17"/>
  <c r="A319" i="17"/>
  <c r="A320" i="17"/>
  <c r="A321" i="17"/>
  <c r="A322" i="17"/>
  <c r="A323" i="17"/>
  <c r="A324" i="17"/>
  <c r="A325" i="17"/>
  <c r="A326" i="17"/>
  <c r="A327" i="17"/>
  <c r="A328" i="17"/>
  <c r="A329" i="17"/>
  <c r="A330" i="17"/>
  <c r="A331" i="17"/>
  <c r="A332" i="17"/>
  <c r="A333" i="17"/>
  <c r="A334" i="17"/>
  <c r="A335" i="17"/>
  <c r="A336" i="17"/>
  <c r="A337" i="17"/>
  <c r="A338" i="17"/>
  <c r="A339" i="17"/>
  <c r="A340" i="17"/>
  <c r="A341" i="17"/>
  <c r="A342" i="17"/>
  <c r="A343" i="17"/>
  <c r="A344" i="17"/>
  <c r="A345" i="17"/>
  <c r="A346" i="17"/>
  <c r="A347" i="17"/>
  <c r="A348" i="17"/>
  <c r="A349" i="17"/>
  <c r="A350" i="17"/>
  <c r="A351" i="17"/>
  <c r="A352" i="17"/>
  <c r="A353" i="17"/>
  <c r="A354" i="17"/>
  <c r="A355" i="17"/>
  <c r="A356" i="17"/>
  <c r="A357" i="17"/>
  <c r="A358" i="17"/>
  <c r="A359" i="17"/>
  <c r="A360" i="17"/>
  <c r="A361" i="17"/>
  <c r="A362" i="17"/>
  <c r="A363" i="17"/>
  <c r="A364" i="17"/>
  <c r="A365" i="17"/>
  <c r="A366" i="17"/>
  <c r="A367" i="17"/>
  <c r="A368" i="17"/>
  <c r="A369" i="17"/>
  <c r="A370" i="17"/>
  <c r="A371" i="17"/>
  <c r="A372" i="17"/>
  <c r="A373" i="17"/>
  <c r="A374" i="17"/>
  <c r="A375" i="17"/>
  <c r="A376" i="17"/>
  <c r="A377" i="17"/>
  <c r="A378" i="17"/>
  <c r="A379" i="17"/>
  <c r="A380" i="17"/>
  <c r="A381" i="17"/>
  <c r="A382" i="17"/>
  <c r="A383" i="17"/>
  <c r="A384" i="17"/>
  <c r="A385" i="17"/>
  <c r="A386" i="17"/>
  <c r="A387" i="17"/>
  <c r="A388" i="17"/>
  <c r="A389" i="17"/>
  <c r="A390" i="17"/>
  <c r="A391" i="17"/>
  <c r="A392" i="17"/>
  <c r="A393" i="17"/>
  <c r="A394" i="17"/>
  <c r="A395" i="17"/>
  <c r="A396" i="17"/>
  <c r="A397" i="17"/>
  <c r="A398" i="17"/>
  <c r="A399" i="17"/>
  <c r="A400" i="17"/>
  <c r="A401" i="17"/>
  <c r="A402" i="17"/>
  <c r="A403" i="17"/>
  <c r="A404" i="17"/>
  <c r="A405" i="17"/>
  <c r="A406" i="17"/>
  <c r="A407" i="17"/>
  <c r="A408" i="17"/>
  <c r="A409" i="17"/>
  <c r="A410" i="17"/>
  <c r="A411" i="17"/>
  <c r="A412" i="17"/>
  <c r="A413" i="17"/>
  <c r="A414" i="17"/>
  <c r="A415" i="17"/>
  <c r="A416" i="17"/>
  <c r="A417" i="17"/>
  <c r="A418" i="17"/>
  <c r="A419" i="17"/>
  <c r="A420" i="17"/>
  <c r="A421" i="17"/>
  <c r="A422" i="17"/>
  <c r="A423" i="17"/>
  <c r="A424" i="17"/>
  <c r="A425" i="17"/>
  <c r="A426" i="17"/>
  <c r="A427" i="17"/>
  <c r="A428" i="17"/>
  <c r="A429" i="17"/>
  <c r="A430" i="17"/>
  <c r="A431" i="17"/>
  <c r="A432" i="17"/>
  <c r="A433" i="17"/>
  <c r="A434" i="17"/>
  <c r="A435" i="17"/>
  <c r="A436" i="17"/>
  <c r="A437" i="17"/>
  <c r="A438" i="17"/>
  <c r="A439" i="17"/>
  <c r="A440" i="17"/>
  <c r="A441" i="17"/>
  <c r="A442" i="17"/>
  <c r="A443" i="17"/>
  <c r="A444" i="17"/>
  <c r="A445" i="17"/>
  <c r="A446" i="17"/>
  <c r="A447" i="17"/>
  <c r="A448" i="17"/>
  <c r="A449" i="17"/>
  <c r="A450" i="17"/>
  <c r="A451" i="17"/>
  <c r="A452" i="17"/>
  <c r="A453" i="17"/>
  <c r="A454" i="17"/>
  <c r="A455" i="17"/>
  <c r="A456" i="17"/>
  <c r="A457" i="17"/>
  <c r="A458" i="17"/>
  <c r="A459" i="17"/>
  <c r="A460" i="17"/>
  <c r="A461" i="17"/>
  <c r="A462" i="17"/>
  <c r="A463" i="17"/>
  <c r="A464" i="17"/>
  <c r="A465" i="17"/>
  <c r="A466" i="17"/>
  <c r="A467" i="17"/>
  <c r="A468" i="17"/>
  <c r="A469" i="17"/>
  <c r="A470" i="17"/>
  <c r="A471" i="17"/>
  <c r="AA93" i="17"/>
  <c r="AB93" i="17"/>
  <c r="AA94" i="17"/>
  <c r="AB94" i="17"/>
  <c r="AA95" i="17"/>
  <c r="AB95" i="17"/>
  <c r="AA96" i="17"/>
  <c r="AB96" i="17"/>
  <c r="AA97" i="17"/>
  <c r="AB97" i="17"/>
  <c r="AA98" i="17"/>
  <c r="AB98" i="17"/>
  <c r="AA99" i="17"/>
  <c r="AB99" i="17"/>
  <c r="AA100" i="17"/>
  <c r="AB100" i="17"/>
  <c r="AA101" i="17"/>
  <c r="AB101" i="17"/>
  <c r="AA102" i="17"/>
  <c r="AB102" i="17"/>
  <c r="AA103" i="17"/>
  <c r="AB103" i="17"/>
  <c r="AA104" i="17"/>
  <c r="AB104" i="17"/>
  <c r="AA105" i="17"/>
  <c r="AB105" i="17"/>
  <c r="AA106" i="17"/>
  <c r="AB106" i="17"/>
  <c r="AA107" i="17"/>
  <c r="AB107" i="17"/>
  <c r="AA108" i="17"/>
  <c r="AB108" i="17"/>
  <c r="AA109" i="17"/>
  <c r="AB109" i="17"/>
  <c r="AA110" i="17"/>
  <c r="AB110" i="17"/>
  <c r="AA111" i="17"/>
  <c r="AB111" i="17"/>
  <c r="AA112" i="17"/>
  <c r="AB112" i="17"/>
  <c r="AA113" i="17"/>
  <c r="AB113" i="17"/>
  <c r="AA114" i="17"/>
  <c r="AB114" i="17"/>
  <c r="AA115" i="17"/>
  <c r="AB115" i="17"/>
  <c r="AA116" i="17"/>
  <c r="AB116" i="17"/>
  <c r="AA128" i="17"/>
  <c r="AB128" i="17"/>
  <c r="AA129" i="17"/>
  <c r="AB129" i="17"/>
  <c r="AA130" i="17"/>
  <c r="AB130" i="17"/>
  <c r="AA131" i="17"/>
  <c r="AB131" i="17"/>
  <c r="AA132" i="17"/>
  <c r="AB132" i="17"/>
  <c r="AA133" i="17"/>
  <c r="AB133" i="17"/>
  <c r="AA134" i="17"/>
  <c r="AB134" i="17"/>
  <c r="AA135" i="17"/>
  <c r="AB135" i="17"/>
  <c r="AA136" i="17"/>
  <c r="AB136" i="17"/>
  <c r="AA137" i="17"/>
  <c r="AB137" i="17"/>
  <c r="AA138" i="17"/>
  <c r="AB138" i="17"/>
  <c r="AA139" i="17"/>
  <c r="AB139" i="17"/>
  <c r="AA140" i="17"/>
  <c r="AB140" i="17"/>
  <c r="AA141" i="17"/>
  <c r="AB141" i="17"/>
  <c r="AA142" i="17"/>
  <c r="AB142" i="17"/>
  <c r="AA143" i="17"/>
  <c r="AB143" i="17"/>
  <c r="AA144" i="17"/>
  <c r="AB144" i="17"/>
  <c r="AA145" i="17"/>
  <c r="AB145" i="17"/>
  <c r="AA146" i="17"/>
  <c r="AB146" i="17"/>
  <c r="AA147" i="17"/>
  <c r="AB147" i="17"/>
  <c r="AA148" i="17"/>
  <c r="AB148" i="17"/>
  <c r="AA149" i="17"/>
  <c r="AB149" i="17"/>
  <c r="AA150" i="17"/>
  <c r="AB150" i="17"/>
  <c r="AA151" i="17"/>
  <c r="AB151" i="17"/>
  <c r="AA152" i="17"/>
  <c r="AB152" i="17"/>
  <c r="AA153" i="17"/>
  <c r="AB153" i="17"/>
  <c r="AA154" i="17"/>
  <c r="AB154" i="17"/>
  <c r="AA155" i="17"/>
  <c r="AB155" i="17"/>
  <c r="AA156" i="17"/>
  <c r="AB156" i="17"/>
  <c r="AA157" i="17"/>
  <c r="AB157" i="17"/>
  <c r="AA158" i="17"/>
  <c r="AB158" i="17"/>
  <c r="AA159" i="17"/>
  <c r="AB159" i="17"/>
  <c r="AA160" i="17"/>
  <c r="AB160" i="17"/>
  <c r="AA161" i="17"/>
  <c r="AB161" i="17"/>
  <c r="AA162" i="17"/>
  <c r="AB162" i="17"/>
  <c r="AA163" i="17"/>
  <c r="AB163" i="17"/>
  <c r="AA164" i="17"/>
  <c r="AB164" i="17"/>
  <c r="AA165" i="17"/>
  <c r="AB165" i="17"/>
  <c r="AA166" i="17"/>
  <c r="AB166" i="17"/>
  <c r="AA167" i="17"/>
  <c r="AB167" i="17"/>
  <c r="AA168" i="17"/>
  <c r="AB168" i="17"/>
  <c r="AA169" i="17"/>
  <c r="AB169" i="17"/>
  <c r="AA170" i="17"/>
  <c r="AB170" i="17"/>
  <c r="AA171" i="17"/>
  <c r="AB171" i="17"/>
  <c r="AA172" i="17"/>
  <c r="AB172" i="17"/>
  <c r="AA173" i="17"/>
  <c r="AB173" i="17"/>
  <c r="AA174" i="17"/>
  <c r="AB174" i="17"/>
  <c r="AA175" i="17"/>
  <c r="AB175" i="17"/>
  <c r="AA176" i="17"/>
  <c r="AB176" i="17"/>
  <c r="AA177" i="17"/>
  <c r="AB177" i="17"/>
  <c r="AA178" i="17"/>
  <c r="AB178" i="17"/>
  <c r="AA179" i="17"/>
  <c r="AB179" i="17"/>
  <c r="AA180" i="17"/>
  <c r="AB180" i="17"/>
  <c r="AA181" i="17"/>
  <c r="AB181" i="17"/>
  <c r="AA182" i="17"/>
  <c r="AB182" i="17"/>
  <c r="AA183" i="17"/>
  <c r="AB183" i="17"/>
  <c r="AA184" i="17"/>
  <c r="AB184" i="17"/>
  <c r="AA185" i="17"/>
  <c r="AB185" i="17"/>
  <c r="AA186" i="17"/>
  <c r="AB186" i="17"/>
  <c r="AA187" i="17"/>
  <c r="AB187" i="17"/>
  <c r="AA188" i="17"/>
  <c r="AB188" i="17"/>
  <c r="AA189" i="17"/>
  <c r="AB189" i="17"/>
  <c r="AA190" i="17"/>
  <c r="AB190" i="17"/>
  <c r="AA191" i="17"/>
  <c r="AB191" i="17"/>
  <c r="AA192" i="17"/>
  <c r="AB192" i="17"/>
  <c r="AA193" i="17"/>
  <c r="AB193" i="17"/>
  <c r="AA194" i="17"/>
  <c r="AB194" i="17"/>
  <c r="AA195" i="17"/>
  <c r="AB195" i="17"/>
  <c r="AA196" i="17"/>
  <c r="AB196" i="17"/>
  <c r="AA197" i="17"/>
  <c r="AB197" i="17"/>
  <c r="AA198" i="17"/>
  <c r="AB198" i="17"/>
  <c r="AA199" i="17"/>
  <c r="AB199" i="17"/>
  <c r="AA200" i="17"/>
  <c r="AB200" i="17"/>
  <c r="AA201" i="17"/>
  <c r="AB201" i="17"/>
  <c r="AA202" i="17"/>
  <c r="AB202" i="17"/>
  <c r="AA203" i="17"/>
  <c r="AB203" i="17"/>
  <c r="AA204" i="17"/>
  <c r="AB204" i="17"/>
  <c r="AA205" i="17"/>
  <c r="AB205" i="17"/>
  <c r="AA206" i="17"/>
  <c r="AB206" i="17"/>
  <c r="AA207" i="17"/>
  <c r="AB207" i="17"/>
  <c r="AA208" i="17"/>
  <c r="AB208" i="17"/>
  <c r="AA209" i="17"/>
  <c r="AB209" i="17"/>
  <c r="AA210" i="17"/>
  <c r="AB210" i="17"/>
  <c r="AA211" i="17"/>
  <c r="AB211" i="17"/>
  <c r="AA212" i="17"/>
  <c r="AB212" i="17"/>
  <c r="AA213" i="17"/>
  <c r="AB213" i="17"/>
  <c r="AA214" i="17"/>
  <c r="AB214" i="17"/>
  <c r="AA215" i="17"/>
  <c r="AB215" i="17"/>
  <c r="AA216" i="17"/>
  <c r="AB216" i="17"/>
  <c r="AA217" i="17"/>
  <c r="AB217" i="17"/>
  <c r="AA218" i="17"/>
  <c r="AB218" i="17"/>
  <c r="AA219" i="17"/>
  <c r="AB219" i="17"/>
  <c r="AA220" i="17"/>
  <c r="AB220" i="17"/>
  <c r="AA221" i="17"/>
  <c r="AB221" i="17"/>
  <c r="AA222" i="17"/>
  <c r="AB222" i="17"/>
  <c r="AA223" i="17"/>
  <c r="AB223" i="17"/>
  <c r="AA224" i="17"/>
  <c r="AB224" i="17"/>
  <c r="AA225" i="17"/>
  <c r="AB225" i="17"/>
  <c r="AA226" i="17"/>
  <c r="AB226" i="17"/>
  <c r="AA227" i="17"/>
  <c r="AB227" i="17"/>
  <c r="AA228" i="17"/>
  <c r="AB228" i="17"/>
  <c r="AA229" i="17"/>
  <c r="AB229" i="17"/>
  <c r="AA230" i="17"/>
  <c r="AB230" i="17"/>
  <c r="AA231" i="17"/>
  <c r="AB231" i="17"/>
  <c r="AA232" i="17"/>
  <c r="AB232" i="17"/>
  <c r="AA233" i="17"/>
  <c r="AB233" i="17"/>
  <c r="AA234" i="17"/>
  <c r="AB234" i="17"/>
  <c r="AA235" i="17"/>
  <c r="AB235" i="17"/>
  <c r="AA236" i="17"/>
  <c r="AB236" i="17"/>
  <c r="AA237" i="17"/>
  <c r="AB237" i="17"/>
  <c r="AA238" i="17"/>
  <c r="AB238" i="17"/>
  <c r="AA239" i="17"/>
  <c r="AB239" i="17"/>
  <c r="AA240" i="17"/>
  <c r="AB240" i="17"/>
  <c r="AA241" i="17"/>
  <c r="AB241" i="17"/>
  <c r="AA242" i="17"/>
  <c r="AB242" i="17"/>
  <c r="AA243" i="17"/>
  <c r="AB243" i="17"/>
  <c r="AA244" i="17"/>
  <c r="AB244" i="17"/>
  <c r="AA245" i="17"/>
  <c r="AB245" i="17"/>
  <c r="AA246" i="17"/>
  <c r="AB246" i="17"/>
  <c r="AA247" i="17"/>
  <c r="AB247" i="17"/>
  <c r="AA248" i="17"/>
  <c r="AB248" i="17"/>
  <c r="AA249" i="17"/>
  <c r="AB249" i="17"/>
  <c r="AA250" i="17"/>
  <c r="AB250" i="17"/>
  <c r="AA251" i="17"/>
  <c r="AB251" i="17"/>
  <c r="AA252" i="17"/>
  <c r="AB252" i="17"/>
  <c r="AA253" i="17"/>
  <c r="AB253" i="17"/>
  <c r="AA254" i="17"/>
  <c r="AB254" i="17"/>
  <c r="AA255" i="17"/>
  <c r="AB255" i="17"/>
  <c r="AA256" i="17"/>
  <c r="AB256" i="17"/>
  <c r="AA257" i="17"/>
  <c r="AB257" i="17"/>
  <c r="AA258" i="17"/>
  <c r="AB258" i="17"/>
  <c r="AA259" i="17"/>
  <c r="AB259" i="17"/>
  <c r="AA260" i="17"/>
  <c r="AB260" i="17"/>
  <c r="AA261" i="17"/>
  <c r="AB261" i="17"/>
  <c r="AA262" i="17"/>
  <c r="AB262" i="17"/>
  <c r="AA263" i="17"/>
  <c r="AB263" i="17"/>
  <c r="AA264" i="17"/>
  <c r="AB264" i="17"/>
  <c r="AA265" i="17"/>
  <c r="AB265" i="17"/>
  <c r="AA266" i="17"/>
  <c r="AA267" i="17"/>
  <c r="AA268" i="17"/>
  <c r="AB268" i="17"/>
  <c r="AA269" i="17"/>
  <c r="AB269" i="17"/>
  <c r="AA270" i="17"/>
  <c r="AB270" i="17"/>
  <c r="AA271" i="17"/>
  <c r="AB271" i="17"/>
  <c r="AA272" i="17"/>
  <c r="AB272" i="17"/>
  <c r="AA273" i="17"/>
  <c r="AB273" i="17"/>
  <c r="AA274" i="17"/>
  <c r="AB274" i="17"/>
  <c r="AA275" i="17"/>
  <c r="AB275" i="17"/>
  <c r="AA276" i="17"/>
  <c r="AB276" i="17"/>
  <c r="AA277" i="17"/>
  <c r="AB277" i="17"/>
  <c r="AA278" i="17"/>
  <c r="AB278" i="17"/>
  <c r="AA279" i="17"/>
  <c r="AB279" i="17"/>
  <c r="AA280" i="17"/>
  <c r="AB280" i="17"/>
  <c r="AA281" i="17"/>
  <c r="AB281" i="17"/>
  <c r="AA282" i="17"/>
  <c r="AB282" i="17"/>
  <c r="AA283" i="17"/>
  <c r="AB283" i="17"/>
  <c r="AA284" i="17"/>
  <c r="AB284" i="17"/>
  <c r="AA285" i="17"/>
  <c r="AB285" i="17"/>
  <c r="AA286" i="17"/>
  <c r="AB286" i="17"/>
  <c r="AA287" i="17"/>
  <c r="AB287" i="17"/>
  <c r="AA288" i="17"/>
  <c r="AB288" i="17"/>
  <c r="AA289" i="17"/>
  <c r="AB289" i="17"/>
  <c r="AA290" i="17"/>
  <c r="AB290" i="17"/>
  <c r="AA291" i="17"/>
  <c r="AB291" i="17"/>
  <c r="AA292" i="17"/>
  <c r="AB292" i="17"/>
  <c r="AA293" i="17"/>
  <c r="AB293" i="17"/>
  <c r="AA294" i="17"/>
  <c r="AB294" i="17"/>
  <c r="AA295" i="17"/>
  <c r="AB295" i="17"/>
  <c r="AA296" i="17"/>
  <c r="AB296" i="17"/>
  <c r="AA297" i="17"/>
  <c r="AB297" i="17"/>
  <c r="AA298" i="17"/>
  <c r="AB298" i="17"/>
  <c r="AA299" i="17"/>
  <c r="AB299" i="17"/>
  <c r="AA300" i="17"/>
  <c r="AB300" i="17"/>
  <c r="AA301" i="17"/>
  <c r="AB301" i="17"/>
  <c r="AA302" i="17"/>
  <c r="AB302" i="17"/>
  <c r="AA303" i="17"/>
  <c r="AB303" i="17"/>
  <c r="AA304" i="17"/>
  <c r="AB304" i="17"/>
  <c r="AA305" i="17"/>
  <c r="AB305" i="17"/>
  <c r="AA306" i="17"/>
  <c r="AB306" i="17"/>
  <c r="AA307" i="17"/>
  <c r="AB307" i="17"/>
  <c r="AA308" i="17"/>
  <c r="AB308" i="17"/>
  <c r="AA309" i="17"/>
  <c r="AB309" i="17"/>
  <c r="AA310" i="17"/>
  <c r="AB310" i="17"/>
  <c r="AA311" i="17"/>
  <c r="AB311" i="17"/>
  <c r="AA312" i="17"/>
  <c r="AB312" i="17"/>
  <c r="AA313" i="17"/>
  <c r="AB313" i="17"/>
  <c r="AA314" i="17"/>
  <c r="AB314" i="17"/>
  <c r="AA315" i="17"/>
  <c r="AB315" i="17"/>
  <c r="AA316" i="17"/>
  <c r="AB316" i="17"/>
  <c r="AA317" i="17"/>
  <c r="AB317" i="17"/>
  <c r="AA318" i="17"/>
  <c r="AB318" i="17"/>
  <c r="AA319" i="17"/>
  <c r="AB319" i="17"/>
  <c r="AA320" i="17"/>
  <c r="AB320" i="17"/>
  <c r="AA321" i="17"/>
  <c r="AB321" i="17"/>
  <c r="AA322" i="17"/>
  <c r="AB322" i="17"/>
  <c r="AA323" i="17"/>
  <c r="AB323" i="17"/>
  <c r="AA324" i="17"/>
  <c r="AB324" i="17"/>
  <c r="AA325" i="17"/>
  <c r="AB325" i="17"/>
  <c r="AA326" i="17"/>
  <c r="AB326" i="17"/>
  <c r="AA327" i="17"/>
  <c r="AB327" i="17"/>
  <c r="AA328" i="17"/>
  <c r="AB328" i="17"/>
  <c r="AA329" i="17"/>
  <c r="AB329" i="17"/>
  <c r="AA330" i="17"/>
  <c r="AB330" i="17"/>
  <c r="AA331" i="17"/>
  <c r="AB331" i="17"/>
  <c r="AA332" i="17"/>
  <c r="AB332" i="17"/>
  <c r="AA333" i="17"/>
  <c r="AB333" i="17"/>
  <c r="AA334" i="17"/>
  <c r="AB334" i="17"/>
  <c r="AA335" i="17"/>
  <c r="AB335" i="17"/>
  <c r="AA336" i="17"/>
  <c r="AB336" i="17"/>
  <c r="AA337" i="17"/>
  <c r="AB337" i="17"/>
  <c r="AA338" i="17"/>
  <c r="AB338" i="17"/>
  <c r="AA339" i="17"/>
  <c r="AB339" i="17"/>
  <c r="AA340" i="17"/>
  <c r="AB340" i="17"/>
  <c r="AA341" i="17"/>
  <c r="AB341" i="17"/>
  <c r="AA342" i="17"/>
  <c r="AB342" i="17"/>
  <c r="AA343" i="17"/>
  <c r="AB343" i="17"/>
  <c r="AA344" i="17"/>
  <c r="AB344" i="17"/>
  <c r="AA345" i="17"/>
  <c r="AB345" i="17"/>
  <c r="AA346" i="17"/>
  <c r="AB346" i="17"/>
  <c r="AA347" i="17"/>
  <c r="AB347" i="17"/>
  <c r="AA348" i="17"/>
  <c r="AB348" i="17"/>
  <c r="AA349" i="17"/>
  <c r="AB349" i="17"/>
  <c r="AA350" i="17"/>
  <c r="AB350" i="17"/>
  <c r="AA351" i="17"/>
  <c r="AB351" i="17"/>
  <c r="AA352" i="17"/>
  <c r="AB352" i="17"/>
  <c r="AA353" i="17"/>
  <c r="AB353" i="17"/>
  <c r="AA354" i="17"/>
  <c r="AB354" i="17"/>
  <c r="AA355" i="17"/>
  <c r="AB355" i="17"/>
  <c r="AA356" i="17"/>
  <c r="AB356" i="17"/>
  <c r="AA357" i="17"/>
  <c r="AB357" i="17"/>
  <c r="AA358" i="17"/>
  <c r="AB358" i="17"/>
  <c r="AA359" i="17"/>
  <c r="AB359" i="17"/>
  <c r="AA360" i="17"/>
  <c r="AB360" i="17"/>
  <c r="AA361" i="17"/>
  <c r="AB361" i="17"/>
  <c r="AA362" i="17"/>
  <c r="AB362" i="17"/>
  <c r="AA363" i="17"/>
  <c r="AB363" i="17"/>
  <c r="AA364" i="17"/>
  <c r="AB364" i="17"/>
  <c r="AA365" i="17"/>
  <c r="AB365" i="17"/>
  <c r="AA366" i="17"/>
  <c r="AB366" i="17"/>
  <c r="AA367" i="17"/>
  <c r="AB367" i="17"/>
  <c r="AA368" i="17"/>
  <c r="AB368" i="17"/>
  <c r="AA369" i="17"/>
  <c r="AB369" i="17"/>
  <c r="AA370" i="17"/>
  <c r="AB370" i="17"/>
  <c r="AA371" i="17"/>
  <c r="AB371" i="17"/>
  <c r="AA372" i="17"/>
  <c r="AB372" i="17"/>
  <c r="AA373" i="17"/>
  <c r="AB373" i="17"/>
  <c r="AA374" i="17"/>
  <c r="AB374" i="17"/>
  <c r="AA375" i="17"/>
  <c r="AB375" i="17"/>
  <c r="AA376" i="17"/>
  <c r="AB376" i="17"/>
  <c r="AA377" i="17"/>
  <c r="AB377" i="17"/>
  <c r="AA378" i="17"/>
  <c r="AB378" i="17"/>
  <c r="AA379" i="17"/>
  <c r="AB379" i="17"/>
  <c r="AA380" i="17"/>
  <c r="AB380" i="17"/>
  <c r="AA381" i="17"/>
  <c r="AB381" i="17"/>
  <c r="AA382" i="17"/>
  <c r="AB382" i="17"/>
  <c r="AA383" i="17"/>
  <c r="AB383" i="17"/>
  <c r="AA384" i="17"/>
  <c r="AB384" i="17"/>
  <c r="AA385" i="17"/>
  <c r="AB385" i="17"/>
  <c r="AA386" i="17"/>
  <c r="AB386" i="17"/>
  <c r="AA387" i="17"/>
  <c r="AB387" i="17"/>
  <c r="AA388" i="17"/>
  <c r="AB388" i="17"/>
  <c r="AA389" i="17"/>
  <c r="AB389" i="17"/>
  <c r="AA390" i="17"/>
  <c r="AB390" i="17"/>
  <c r="AA391" i="17"/>
  <c r="AB391" i="17"/>
  <c r="AA392" i="17"/>
  <c r="AB392" i="17"/>
  <c r="AA393" i="17"/>
  <c r="AB393" i="17"/>
  <c r="AA394" i="17"/>
  <c r="AB394" i="17"/>
  <c r="AA395" i="17"/>
  <c r="AB395" i="17"/>
  <c r="AA396" i="17"/>
  <c r="AB396" i="17"/>
  <c r="AA397" i="17"/>
  <c r="AB397" i="17"/>
  <c r="AA398" i="17"/>
  <c r="AB398" i="17"/>
  <c r="AA399" i="17"/>
  <c r="AB399" i="17"/>
  <c r="AA400" i="17"/>
  <c r="AB400" i="17"/>
  <c r="AA401" i="17"/>
  <c r="AB401" i="17"/>
  <c r="AA402" i="17"/>
  <c r="AB402" i="17"/>
  <c r="AA403" i="17"/>
  <c r="AB403" i="17"/>
  <c r="AA404" i="17"/>
  <c r="AB404" i="17"/>
  <c r="AA405" i="17"/>
  <c r="AB405" i="17"/>
  <c r="AA406" i="17"/>
  <c r="AB406" i="17"/>
  <c r="AA407" i="17"/>
  <c r="AB407" i="17"/>
  <c r="AA408" i="17"/>
  <c r="AB408" i="17"/>
  <c r="AA409" i="17"/>
  <c r="AB409" i="17"/>
  <c r="AA410" i="17"/>
  <c r="AB410" i="17"/>
  <c r="AA411" i="17"/>
  <c r="AB411" i="17"/>
  <c r="AA412" i="17"/>
  <c r="AB412" i="17"/>
  <c r="AA413" i="17"/>
  <c r="AB413" i="17"/>
  <c r="AA414" i="17"/>
  <c r="AB414" i="17"/>
  <c r="AA415" i="17"/>
  <c r="AB415" i="17"/>
  <c r="AA416" i="17"/>
  <c r="AB416" i="17"/>
  <c r="AA417" i="17"/>
  <c r="AB417" i="17"/>
  <c r="AA418" i="17"/>
  <c r="AB418" i="17"/>
  <c r="AA419" i="17"/>
  <c r="AB419" i="17"/>
  <c r="AA420" i="17"/>
  <c r="AB420" i="17"/>
  <c r="AA421" i="17"/>
  <c r="AB421" i="17"/>
  <c r="AA422" i="17"/>
  <c r="AB422" i="17"/>
  <c r="AA423" i="17"/>
  <c r="AB423" i="17"/>
  <c r="AA424" i="17"/>
  <c r="AB424" i="17"/>
  <c r="AA425" i="17"/>
  <c r="AB425" i="17"/>
  <c r="AA426" i="17"/>
  <c r="AB426" i="17"/>
  <c r="AA427" i="17"/>
  <c r="AB427" i="17"/>
  <c r="AA428" i="17"/>
  <c r="AB428" i="17"/>
  <c r="AA429" i="17"/>
  <c r="AB429" i="17"/>
  <c r="AA430" i="17"/>
  <c r="AB430" i="17"/>
  <c r="AA431" i="17"/>
  <c r="AB431" i="17"/>
  <c r="AA432" i="17"/>
  <c r="AB432" i="17"/>
  <c r="AA433" i="17"/>
  <c r="AB433" i="17"/>
  <c r="AA434" i="17"/>
  <c r="AB434" i="17"/>
  <c r="AA435" i="17"/>
  <c r="AB435" i="17"/>
  <c r="AA436" i="17"/>
  <c r="AB436" i="17"/>
  <c r="AA437" i="17"/>
  <c r="AB437" i="17"/>
  <c r="AA438" i="17"/>
  <c r="AB438" i="17"/>
  <c r="AA439" i="17"/>
  <c r="AB439" i="17"/>
  <c r="AA440" i="17"/>
  <c r="AB440" i="17"/>
  <c r="AA441" i="17"/>
  <c r="AB441" i="17"/>
  <c r="AA442" i="17"/>
  <c r="AB442" i="17"/>
  <c r="AA443" i="17"/>
  <c r="AB443" i="17"/>
  <c r="AA444" i="17"/>
  <c r="AB444" i="17"/>
  <c r="AA445" i="17"/>
  <c r="AB445" i="17"/>
  <c r="AA446" i="17"/>
  <c r="AB446" i="17"/>
  <c r="AA447" i="17"/>
  <c r="AB447" i="17"/>
  <c r="AA448" i="17"/>
  <c r="AB448" i="17"/>
  <c r="AA449" i="17"/>
  <c r="AB449" i="17"/>
  <c r="AA450" i="17"/>
  <c r="AB450" i="17"/>
  <c r="AA451" i="17"/>
  <c r="AB451" i="17"/>
  <c r="AA452" i="17"/>
  <c r="AB452" i="17"/>
  <c r="AA453" i="17"/>
  <c r="AB453" i="17"/>
  <c r="AA454" i="17"/>
  <c r="AB454" i="17"/>
  <c r="AA455" i="17"/>
  <c r="AB455" i="17"/>
  <c r="AA456" i="17"/>
  <c r="AB456" i="17"/>
  <c r="AA457" i="17"/>
  <c r="AB457" i="17"/>
  <c r="AA458" i="17"/>
  <c r="AB458" i="17"/>
  <c r="AA459" i="17"/>
  <c r="AB459" i="17"/>
  <c r="AA460" i="17"/>
  <c r="AB460" i="17"/>
  <c r="AA461" i="17"/>
  <c r="AB461" i="17"/>
  <c r="AA462" i="17"/>
  <c r="AB462" i="17"/>
  <c r="AA463" i="17"/>
  <c r="AB463" i="17"/>
  <c r="AA464" i="17"/>
  <c r="AB464" i="17"/>
  <c r="AA465" i="17"/>
  <c r="AB465" i="17"/>
  <c r="AA466" i="17"/>
  <c r="AB466" i="17"/>
  <c r="AA467" i="17"/>
  <c r="AB467" i="17"/>
  <c r="AA468" i="17"/>
  <c r="AB468" i="17"/>
  <c r="AA469" i="17"/>
  <c r="AB469" i="17"/>
  <c r="AA470" i="17"/>
  <c r="AB470" i="17"/>
  <c r="AA917" i="17"/>
  <c r="AB917" i="17"/>
  <c r="AA472" i="17"/>
  <c r="AB472" i="17"/>
  <c r="AA471" i="17"/>
  <c r="AB471" i="17"/>
  <c r="AA474" i="17"/>
  <c r="AB474" i="17"/>
  <c r="AA899" i="17"/>
  <c r="AB899" i="17"/>
  <c r="AA476" i="17"/>
  <c r="AB476" i="17"/>
  <c r="AA477" i="17"/>
  <c r="AB477" i="17"/>
  <c r="AA824" i="17"/>
  <c r="AB824" i="17"/>
  <c r="AA479" i="17"/>
  <c r="AB479" i="17"/>
  <c r="AA480" i="17"/>
  <c r="AB480" i="17"/>
  <c r="AA481" i="17"/>
  <c r="AB481" i="17"/>
  <c r="AA482" i="17"/>
  <c r="AB482" i="17"/>
  <c r="AA483" i="17"/>
  <c r="AB483" i="17"/>
  <c r="AA484" i="17"/>
  <c r="AB484" i="17"/>
  <c r="AA485" i="17"/>
  <c r="AB485" i="17"/>
  <c r="AA486" i="17"/>
  <c r="AB486" i="17"/>
  <c r="AA487" i="17"/>
  <c r="AB487" i="17"/>
  <c r="AA819" i="17"/>
  <c r="AB819" i="17"/>
  <c r="AA489" i="17"/>
  <c r="AB489" i="17"/>
  <c r="AA490" i="17"/>
  <c r="AB490" i="17"/>
  <c r="AA491" i="17"/>
  <c r="AB491" i="17"/>
  <c r="AA595" i="17"/>
  <c r="AB595" i="17"/>
  <c r="AA493" i="17"/>
  <c r="AB493" i="17"/>
  <c r="AA494" i="17"/>
  <c r="AB494" i="17"/>
  <c r="AA473" i="17"/>
  <c r="AB473" i="17"/>
  <c r="AA496" i="17"/>
  <c r="AB496" i="17"/>
  <c r="AA497" i="17"/>
  <c r="AB497" i="17"/>
  <c r="AA498" i="17"/>
  <c r="AB498" i="17"/>
  <c r="AA499" i="17"/>
  <c r="AB499" i="17"/>
  <c r="AA500" i="17"/>
  <c r="AB500" i="17"/>
  <c r="AA501" i="17"/>
  <c r="AB501" i="17"/>
  <c r="AA502" i="17"/>
  <c r="AB502" i="17"/>
  <c r="AA503" i="17"/>
  <c r="AB503" i="17"/>
  <c r="AA597" i="17"/>
  <c r="AB597" i="17"/>
  <c r="AA505" i="17"/>
  <c r="AB505" i="17"/>
  <c r="AA506" i="17"/>
  <c r="AB506" i="17"/>
  <c r="AA507" i="17"/>
  <c r="AB507" i="17"/>
  <c r="AA508" i="17"/>
  <c r="AB508" i="17"/>
  <c r="AA475" i="17"/>
  <c r="AB475" i="17"/>
  <c r="AA478" i="17"/>
  <c r="AB478" i="17"/>
  <c r="AA488" i="17"/>
  <c r="AB488" i="17"/>
  <c r="AA512" i="17"/>
  <c r="AB512" i="17"/>
  <c r="AA513" i="17"/>
  <c r="AB513" i="17"/>
  <c r="AA599" i="17"/>
  <c r="AB599" i="17"/>
  <c r="AA515" i="17"/>
  <c r="AB515" i="17"/>
  <c r="AA492" i="17"/>
  <c r="AB492" i="17"/>
  <c r="AA821" i="17"/>
  <c r="AB821" i="17"/>
  <c r="AA518" i="17"/>
  <c r="AB518" i="17"/>
  <c r="AA519" i="17"/>
  <c r="AB519" i="17"/>
  <c r="AA520" i="17"/>
  <c r="AB520" i="17"/>
  <c r="AA521" i="17"/>
  <c r="AB521" i="17"/>
  <c r="AA522" i="17"/>
  <c r="AB522" i="17"/>
  <c r="AA523" i="17"/>
  <c r="AB523" i="17"/>
  <c r="AA524" i="17"/>
  <c r="AB524" i="17"/>
  <c r="AA525" i="17"/>
  <c r="AB525" i="17"/>
  <c r="AA526" i="17"/>
  <c r="AB526" i="17"/>
  <c r="AA527" i="17"/>
  <c r="AB527" i="17"/>
  <c r="AA528" i="17"/>
  <c r="AB528" i="17"/>
  <c r="AA529" i="17"/>
  <c r="AB529" i="17"/>
  <c r="AA530" i="17"/>
  <c r="AB530" i="17"/>
  <c r="AA531" i="17"/>
  <c r="AB531" i="17"/>
  <c r="AA532" i="17"/>
  <c r="AB532" i="17"/>
  <c r="AA533" i="17"/>
  <c r="AB533" i="17"/>
  <c r="AA534" i="17"/>
  <c r="AB534" i="17"/>
  <c r="AA535" i="17"/>
  <c r="AB535" i="17"/>
  <c r="AA536" i="17"/>
  <c r="AB536" i="17"/>
  <c r="AA537" i="17"/>
  <c r="AB537" i="17"/>
  <c r="AA538" i="17"/>
  <c r="AB538" i="17"/>
  <c r="AA539" i="17"/>
  <c r="AB539" i="17"/>
  <c r="AA540" i="17"/>
  <c r="AB540" i="17"/>
  <c r="AA541" i="17"/>
  <c r="AB541" i="17"/>
  <c r="AA542" i="17"/>
  <c r="AB542" i="17"/>
  <c r="AA543" i="17"/>
  <c r="AB543" i="17"/>
  <c r="AA544" i="17"/>
  <c r="AB544" i="17"/>
  <c r="AA545" i="17"/>
  <c r="AB545" i="17"/>
  <c r="AA546" i="17"/>
  <c r="AB546" i="17"/>
  <c r="AA547" i="17"/>
  <c r="AB547" i="17"/>
  <c r="AA548" i="17"/>
  <c r="AB548" i="17"/>
  <c r="AA549" i="17"/>
  <c r="AB549" i="17"/>
  <c r="AA550" i="17"/>
  <c r="AB550" i="17"/>
  <c r="AA551" i="17"/>
  <c r="AB551" i="17"/>
  <c r="AA552" i="17"/>
  <c r="AB552" i="17"/>
  <c r="AA553" i="17"/>
  <c r="AB553" i="17"/>
  <c r="AA554" i="17"/>
  <c r="AB554" i="17"/>
  <c r="AA555" i="17"/>
  <c r="AB555" i="17"/>
  <c r="AA556" i="17"/>
  <c r="AB556" i="17"/>
  <c r="AA557" i="17"/>
  <c r="AB557" i="17"/>
  <c r="AA558" i="17"/>
  <c r="AB558" i="17"/>
  <c r="AA559" i="17"/>
  <c r="AB559" i="17"/>
  <c r="AA560" i="17"/>
  <c r="AB560" i="17"/>
  <c r="AA561" i="17"/>
  <c r="AB561" i="17"/>
  <c r="AA562" i="17"/>
  <c r="AB562" i="17"/>
  <c r="AA563" i="17"/>
  <c r="AB563" i="17"/>
  <c r="AA564" i="17"/>
  <c r="AB564" i="17"/>
  <c r="AA565" i="17"/>
  <c r="AB565" i="17"/>
  <c r="AA566" i="17"/>
  <c r="AB566" i="17"/>
  <c r="AA567" i="17"/>
  <c r="AB567" i="17"/>
  <c r="AA568" i="17"/>
  <c r="AB568" i="17"/>
  <c r="AA569" i="17"/>
  <c r="AB569" i="17"/>
  <c r="AA570" i="17"/>
  <c r="AB570" i="17"/>
  <c r="AA571" i="17"/>
  <c r="AB571" i="17"/>
  <c r="AA572" i="17"/>
  <c r="AB572" i="17"/>
  <c r="AA573" i="17"/>
  <c r="AB573" i="17"/>
  <c r="AA574" i="17"/>
  <c r="AB574" i="17"/>
  <c r="AA575" i="17"/>
  <c r="AB575" i="17"/>
  <c r="AA576" i="17"/>
  <c r="AB576" i="17"/>
  <c r="AA577" i="17"/>
  <c r="AB577" i="17"/>
  <c r="AA578" i="17"/>
  <c r="AB578" i="17"/>
  <c r="AA579" i="17"/>
  <c r="AB579" i="17"/>
  <c r="AA580" i="17"/>
  <c r="AB580" i="17"/>
  <c r="AA581" i="17"/>
  <c r="AB581" i="17"/>
  <c r="AA582" i="17"/>
  <c r="AB582" i="17"/>
  <c r="AA583" i="17"/>
  <c r="AB583" i="17"/>
  <c r="AA584" i="17"/>
  <c r="AB584" i="17"/>
  <c r="AA585" i="17"/>
  <c r="AB585" i="17"/>
  <c r="AA586" i="17"/>
  <c r="AB586" i="17"/>
  <c r="AA587" i="17"/>
  <c r="AB587" i="17"/>
  <c r="AA588" i="17"/>
  <c r="AB588" i="17"/>
  <c r="AA589" i="17"/>
  <c r="AB589" i="17"/>
  <c r="AA590" i="17"/>
  <c r="AB590" i="17"/>
  <c r="AA591" i="17"/>
  <c r="AB591" i="17"/>
  <c r="AA592" i="17"/>
  <c r="AB592" i="17"/>
  <c r="AA593" i="17"/>
  <c r="AB593" i="17"/>
  <c r="AA594" i="17"/>
  <c r="AB594" i="17"/>
  <c r="AA781" i="17"/>
  <c r="AB781" i="17"/>
  <c r="AA596" i="17"/>
  <c r="AB596" i="17"/>
  <c r="AA812" i="17"/>
  <c r="AB812" i="17"/>
  <c r="AA598" i="17"/>
  <c r="AB598" i="17"/>
  <c r="AA778" i="17"/>
  <c r="AB778" i="17"/>
  <c r="AA600" i="17"/>
  <c r="AB600" i="17"/>
  <c r="AA601" i="17"/>
  <c r="AB601" i="17"/>
  <c r="AA602" i="17"/>
  <c r="AB602" i="17"/>
  <c r="AA603" i="17"/>
  <c r="AB603" i="17"/>
  <c r="AA886" i="17"/>
  <c r="AB886" i="17"/>
  <c r="AA605" i="17"/>
  <c r="AB605" i="17"/>
  <c r="AA606" i="17"/>
  <c r="AB606" i="17"/>
  <c r="AA607" i="17"/>
  <c r="AB607" i="17"/>
  <c r="AA608" i="17"/>
  <c r="AB608" i="17"/>
  <c r="AA609" i="17"/>
  <c r="AB609" i="17"/>
  <c r="AA610" i="17"/>
  <c r="AB610" i="17"/>
  <c r="AA887" i="17"/>
  <c r="AB887" i="17"/>
  <c r="AA888" i="17"/>
  <c r="AB888" i="17"/>
  <c r="AA613" i="17"/>
  <c r="AB613" i="17"/>
  <c r="AA614" i="17"/>
  <c r="AB614" i="17"/>
  <c r="AA615" i="17"/>
  <c r="AB615" i="17"/>
  <c r="AA892" i="17"/>
  <c r="AB892" i="17"/>
  <c r="AA617" i="17"/>
  <c r="AB617" i="17"/>
  <c r="AA618" i="17"/>
  <c r="AB618" i="17"/>
  <c r="AA619" i="17"/>
  <c r="AB619" i="17"/>
  <c r="AA620" i="17"/>
  <c r="AB620" i="17"/>
  <c r="AA621" i="17"/>
  <c r="AB621" i="17"/>
  <c r="AA622" i="17"/>
  <c r="AB622" i="17"/>
  <c r="AA623" i="17"/>
  <c r="AB623" i="17"/>
  <c r="AA624" i="17"/>
  <c r="AB624" i="17"/>
  <c r="AA625" i="17"/>
  <c r="AB625" i="17"/>
  <c r="AA626" i="17"/>
  <c r="AB626" i="17"/>
  <c r="AA627" i="17"/>
  <c r="AB627" i="17"/>
  <c r="AA628" i="17"/>
  <c r="AB628" i="17"/>
  <c r="AA629" i="17"/>
  <c r="AB629" i="17"/>
  <c r="AA630" i="17"/>
  <c r="AB630" i="17"/>
  <c r="AA631" i="17"/>
  <c r="AB631" i="17"/>
  <c r="AA632" i="17"/>
  <c r="AB632" i="17"/>
  <c r="AA633" i="17"/>
  <c r="AB633" i="17"/>
  <c r="AA634" i="17"/>
  <c r="AB634" i="17"/>
  <c r="AA635" i="17"/>
  <c r="AB635" i="17"/>
  <c r="AA636" i="17"/>
  <c r="AB636" i="17"/>
  <c r="AA637" i="17"/>
  <c r="AB637" i="17"/>
  <c r="AA638" i="17"/>
  <c r="AB638" i="17"/>
  <c r="AA639" i="17"/>
  <c r="AB639" i="17"/>
  <c r="AA640" i="17"/>
  <c r="AB640" i="17"/>
  <c r="AA641" i="17"/>
  <c r="AB641" i="17"/>
  <c r="AA642" i="17"/>
  <c r="AB642" i="17"/>
  <c r="AA643" i="17"/>
  <c r="AB643" i="17"/>
  <c r="AA644" i="17"/>
  <c r="AB644" i="17"/>
  <c r="AA645" i="17"/>
  <c r="AB645" i="17"/>
  <c r="AA646" i="17"/>
  <c r="AB646" i="17"/>
  <c r="AA647" i="17"/>
  <c r="AB647" i="17"/>
  <c r="AA648" i="17"/>
  <c r="AB648" i="17"/>
  <c r="AA649" i="17"/>
  <c r="AB649" i="17"/>
  <c r="AA650" i="17"/>
  <c r="AB650" i="17"/>
  <c r="AA651" i="17"/>
  <c r="AB651" i="17"/>
  <c r="AA652" i="17"/>
  <c r="AB652" i="17"/>
  <c r="AA653" i="17"/>
  <c r="AB653" i="17"/>
  <c r="AA654" i="17"/>
  <c r="AB654" i="17"/>
  <c r="AA655" i="17"/>
  <c r="AB655" i="17"/>
  <c r="AA656" i="17"/>
  <c r="AB656" i="17"/>
  <c r="AA657" i="17"/>
  <c r="AB657" i="17"/>
  <c r="AA658" i="17"/>
  <c r="AB658" i="17"/>
  <c r="AA659" i="17"/>
  <c r="AB659" i="17"/>
  <c r="AA660" i="17"/>
  <c r="AB660" i="17"/>
  <c r="AA661" i="17"/>
  <c r="AB661" i="17"/>
  <c r="AA662" i="17"/>
  <c r="AB662" i="17"/>
  <c r="AA663" i="17"/>
  <c r="AB663" i="17"/>
  <c r="AA664" i="17"/>
  <c r="AB664" i="17"/>
  <c r="AA665" i="17"/>
  <c r="AB665" i="17"/>
  <c r="AA666" i="17"/>
  <c r="AB666" i="17"/>
  <c r="AA667" i="17"/>
  <c r="AB667" i="17"/>
  <c r="AA668" i="17"/>
  <c r="AB668" i="17"/>
  <c r="AA669" i="17"/>
  <c r="AB669" i="17"/>
  <c r="AA670" i="17"/>
  <c r="AB670" i="17"/>
  <c r="AA671" i="17"/>
  <c r="AB671" i="17"/>
  <c r="AA672" i="17"/>
  <c r="AB672" i="17"/>
  <c r="AA673" i="17"/>
  <c r="AB673" i="17"/>
  <c r="AA674" i="17"/>
  <c r="AB674" i="17"/>
  <c r="AA675" i="17"/>
  <c r="AB675" i="17"/>
  <c r="AA676" i="17"/>
  <c r="AB676" i="17"/>
  <c r="AA677" i="17"/>
  <c r="AB677" i="17"/>
  <c r="AA678" i="17"/>
  <c r="AB678" i="17"/>
  <c r="AA679" i="17"/>
  <c r="AB679" i="17"/>
  <c r="AA680" i="17"/>
  <c r="AB680" i="17"/>
  <c r="AA681" i="17"/>
  <c r="AB681" i="17"/>
  <c r="AA682" i="17"/>
  <c r="AB682" i="17"/>
  <c r="AA683" i="17"/>
  <c r="AB683" i="17"/>
  <c r="AA684" i="17"/>
  <c r="AB684" i="17"/>
  <c r="AA685" i="17"/>
  <c r="AB685" i="17"/>
  <c r="AA686" i="17"/>
  <c r="AB686" i="17"/>
  <c r="AA687" i="17"/>
  <c r="AB687" i="17"/>
  <c r="AA688" i="17"/>
  <c r="AB688" i="17"/>
  <c r="AA689" i="17"/>
  <c r="AB689" i="17"/>
  <c r="AA690" i="17"/>
  <c r="AB690" i="17"/>
  <c r="AA691" i="17"/>
  <c r="AB691" i="17"/>
  <c r="AA692" i="17"/>
  <c r="AB692" i="17"/>
  <c r="AA693" i="17"/>
  <c r="AB693" i="17"/>
  <c r="AA694" i="17"/>
  <c r="AB694" i="17"/>
  <c r="AA695" i="17"/>
  <c r="AB695" i="17"/>
  <c r="AA696" i="17"/>
  <c r="AB696" i="17"/>
  <c r="AA697" i="17"/>
  <c r="AB697" i="17"/>
  <c r="AA698" i="17"/>
  <c r="AB698" i="17"/>
  <c r="AA699" i="17"/>
  <c r="AB699" i="17"/>
  <c r="AA700" i="17"/>
  <c r="AB700" i="17"/>
  <c r="AA701" i="17"/>
  <c r="AB701" i="17"/>
  <c r="AA702" i="17"/>
  <c r="AB702" i="17"/>
  <c r="AA703" i="17"/>
  <c r="AB703" i="17"/>
  <c r="AA704" i="17"/>
  <c r="AB704" i="17"/>
  <c r="AA705" i="17"/>
  <c r="AB705" i="17"/>
  <c r="AA706" i="17"/>
  <c r="AB706" i="17"/>
  <c r="AA707" i="17"/>
  <c r="AB707" i="17"/>
  <c r="AA708" i="17"/>
  <c r="AB708" i="17"/>
  <c r="AA709" i="17"/>
  <c r="AB709" i="17"/>
  <c r="AA710" i="17"/>
  <c r="AB710" i="17"/>
  <c r="AA711" i="17"/>
  <c r="AB711" i="17"/>
  <c r="AA712" i="17"/>
  <c r="AB712" i="17"/>
  <c r="AA713" i="17"/>
  <c r="AB713" i="17"/>
  <c r="AA714" i="17"/>
  <c r="AB714" i="17"/>
  <c r="AA715" i="17"/>
  <c r="AB715" i="17"/>
  <c r="AA716" i="17"/>
  <c r="AB716" i="17"/>
  <c r="AA717" i="17"/>
  <c r="AB717" i="17"/>
  <c r="AA718" i="17"/>
  <c r="AB718" i="17"/>
  <c r="AA719" i="17"/>
  <c r="AB719" i="17"/>
  <c r="AA720" i="17"/>
  <c r="AB720" i="17"/>
  <c r="AA721" i="17"/>
  <c r="AB721" i="17"/>
  <c r="AA722" i="17"/>
  <c r="AB722" i="17"/>
  <c r="AA723" i="17"/>
  <c r="AB723" i="17"/>
  <c r="AA724" i="17"/>
  <c r="AB724" i="17"/>
  <c r="AA725" i="17"/>
  <c r="AB725" i="17"/>
  <c r="AA726" i="17"/>
  <c r="AB726" i="17"/>
  <c r="AA727" i="17"/>
  <c r="AB727" i="17"/>
  <c r="AA728" i="17"/>
  <c r="AB728" i="17"/>
  <c r="AA729" i="17"/>
  <c r="AB729" i="17"/>
  <c r="AA730" i="17"/>
  <c r="AB730" i="17"/>
  <c r="AA731" i="17"/>
  <c r="AB731" i="17"/>
  <c r="AA732" i="17"/>
  <c r="AB732" i="17"/>
  <c r="AA733" i="17"/>
  <c r="AB733" i="17"/>
  <c r="AA734" i="17"/>
  <c r="AB734" i="17"/>
  <c r="AA735" i="17"/>
  <c r="AB735" i="17"/>
  <c r="AA736" i="17"/>
  <c r="AB736" i="17"/>
  <c r="AA737" i="17"/>
  <c r="AB737" i="17"/>
  <c r="AA738" i="17"/>
  <c r="AB738" i="17"/>
  <c r="AA739" i="17"/>
  <c r="AB739" i="17"/>
  <c r="AA740" i="17"/>
  <c r="AB740" i="17"/>
  <c r="AA741" i="17"/>
  <c r="AB741" i="17"/>
  <c r="AA742" i="17"/>
  <c r="AB742" i="17"/>
  <c r="AA743" i="17"/>
  <c r="AB743" i="17"/>
  <c r="AA744" i="17"/>
  <c r="AB744" i="17"/>
  <c r="AA745" i="17"/>
  <c r="AB745" i="17"/>
  <c r="AA746" i="17"/>
  <c r="AB746" i="17"/>
  <c r="AA747" i="17"/>
  <c r="AB747" i="17"/>
  <c r="AA748" i="17"/>
  <c r="AB748" i="17"/>
  <c r="AA749" i="17"/>
  <c r="AB749" i="17"/>
  <c r="AA750" i="17"/>
  <c r="AB750" i="17"/>
  <c r="AA751" i="17"/>
  <c r="AB751" i="17"/>
  <c r="AA752" i="17"/>
  <c r="AB752" i="17"/>
  <c r="AA753" i="17"/>
  <c r="AB753" i="17"/>
  <c r="AA754" i="17"/>
  <c r="AB754" i="17"/>
  <c r="AA825" i="17"/>
  <c r="AB825" i="17"/>
  <c r="AA756" i="17"/>
  <c r="AB756" i="17"/>
  <c r="AA918" i="17"/>
  <c r="AB918" i="17"/>
  <c r="AA758" i="17"/>
  <c r="AB758" i="17"/>
  <c r="AA759" i="17"/>
  <c r="AB759" i="17"/>
  <c r="AA760" i="17"/>
  <c r="AB760" i="17"/>
  <c r="AA761" i="17"/>
  <c r="AB761" i="17"/>
  <c r="AA495" i="17"/>
  <c r="AB495" i="17"/>
  <c r="AA763" i="17"/>
  <c r="AB763" i="17"/>
  <c r="AA764" i="17"/>
  <c r="AB764" i="17"/>
  <c r="AA765" i="17"/>
  <c r="AB765" i="17"/>
  <c r="AA766" i="17"/>
  <c r="AB766" i="17"/>
  <c r="AA767" i="17"/>
  <c r="AB767" i="17"/>
  <c r="AA768" i="17"/>
  <c r="AB768" i="17"/>
  <c r="AA769" i="17"/>
  <c r="AB769" i="17"/>
  <c r="AA770" i="17"/>
  <c r="AB770" i="17"/>
  <c r="AA771" i="17"/>
  <c r="AB771" i="17"/>
  <c r="AA772" i="17"/>
  <c r="AB772" i="17"/>
  <c r="AA773" i="17"/>
  <c r="AB773" i="17"/>
  <c r="AA774" i="17"/>
  <c r="AB774" i="17"/>
  <c r="AA775" i="17"/>
  <c r="AB775" i="17"/>
  <c r="AA776" i="17"/>
  <c r="AB776" i="17"/>
  <c r="AA777" i="17"/>
  <c r="AB777" i="17"/>
  <c r="AA504" i="17"/>
  <c r="AB504" i="17"/>
  <c r="AA779" i="17"/>
  <c r="AB779" i="17"/>
  <c r="AA780" i="17"/>
  <c r="AB780" i="17"/>
  <c r="AA755" i="17"/>
  <c r="AB755" i="17"/>
  <c r="AA782" i="17"/>
  <c r="AB782" i="17"/>
  <c r="AA783" i="17"/>
  <c r="AB783" i="17"/>
  <c r="AA784" i="17"/>
  <c r="AB784" i="17"/>
  <c r="AA785" i="17"/>
  <c r="AB785" i="17"/>
  <c r="AA786" i="17"/>
  <c r="AB786" i="17"/>
  <c r="AA787" i="17"/>
  <c r="AB787" i="17"/>
  <c r="AA788" i="17"/>
  <c r="AB788" i="17"/>
  <c r="AA789" i="17"/>
  <c r="AB789" i="17"/>
  <c r="AA790" i="17"/>
  <c r="AB790" i="17"/>
  <c r="AA791" i="17"/>
  <c r="AB791" i="17"/>
  <c r="AA792" i="17"/>
  <c r="AB792" i="17"/>
  <c r="AA793" i="17"/>
  <c r="AB793" i="17"/>
  <c r="AA794" i="17"/>
  <c r="AB794" i="17"/>
  <c r="AA795" i="17"/>
  <c r="AB795" i="17"/>
  <c r="AA796" i="17"/>
  <c r="AB796" i="17"/>
  <c r="AA797" i="17"/>
  <c r="AB797" i="17"/>
  <c r="AA798" i="17"/>
  <c r="AB798" i="17"/>
  <c r="AA799" i="17"/>
  <c r="AB799" i="17"/>
  <c r="AA800" i="17"/>
  <c r="AB800" i="17"/>
  <c r="AA801" i="17"/>
  <c r="AB801" i="17"/>
  <c r="AA802" i="17"/>
  <c r="AB802" i="17"/>
  <c r="AA803" i="17"/>
  <c r="AB803" i="17"/>
  <c r="AA804" i="17"/>
  <c r="AB804" i="17"/>
  <c r="AA805" i="17"/>
  <c r="AB805" i="17"/>
  <c r="AA806" i="17"/>
  <c r="AB806" i="17"/>
  <c r="AA807" i="17"/>
  <c r="AB807" i="17"/>
  <c r="AA808" i="17"/>
  <c r="AB808" i="17"/>
  <c r="AA809" i="17"/>
  <c r="AB809" i="17"/>
  <c r="AA810" i="17"/>
  <c r="AB810" i="17"/>
  <c r="AA811" i="17"/>
  <c r="AB811" i="17"/>
  <c r="AA900" i="17"/>
  <c r="AB900" i="17"/>
  <c r="AA813" i="17"/>
  <c r="AB813" i="17"/>
  <c r="AA814" i="17"/>
  <c r="AB814" i="17"/>
  <c r="AA815" i="17"/>
  <c r="AB815" i="17"/>
  <c r="AA816" i="17"/>
  <c r="AB816" i="17"/>
  <c r="AA817" i="17"/>
  <c r="AB817" i="17"/>
  <c r="AA818" i="17"/>
  <c r="AB818" i="17"/>
  <c r="AA901" i="17"/>
  <c r="AB901" i="17"/>
  <c r="AA820" i="17"/>
  <c r="AB820" i="17"/>
  <c r="AA829" i="17"/>
  <c r="AB829" i="17"/>
  <c r="AA832" i="17"/>
  <c r="AB832" i="17"/>
  <c r="AA823" i="17"/>
  <c r="AB823" i="17"/>
  <c r="AA604" i="17"/>
  <c r="AB604" i="17"/>
  <c r="AA842" i="17"/>
  <c r="AB842" i="17"/>
  <c r="AA826" i="17"/>
  <c r="AB826" i="17"/>
  <c r="AA827" i="17"/>
  <c r="AB827" i="17"/>
  <c r="AA828" i="17"/>
  <c r="AB828" i="17"/>
  <c r="AA611" i="17"/>
  <c r="AB611" i="17"/>
  <c r="AA830" i="17"/>
  <c r="AB830" i="17"/>
  <c r="AA831" i="17"/>
  <c r="AB831" i="17"/>
  <c r="AA517" i="17"/>
  <c r="AB517" i="17"/>
  <c r="AA833" i="17"/>
  <c r="AB833" i="17"/>
  <c r="AA834" i="17"/>
  <c r="AB834" i="17"/>
  <c r="AA835" i="17"/>
  <c r="AB835" i="17"/>
  <c r="AA836" i="17"/>
  <c r="AB836" i="17"/>
  <c r="AA837" i="17"/>
  <c r="AB837" i="17"/>
  <c r="AA838" i="17"/>
  <c r="AB838" i="17"/>
  <c r="AA839" i="17"/>
  <c r="AB839" i="17"/>
  <c r="AA840" i="17"/>
  <c r="AB840" i="17"/>
  <c r="AA841" i="17"/>
  <c r="AB841" i="17"/>
  <c r="AA881" i="17"/>
  <c r="AB881" i="17"/>
  <c r="AA843" i="17"/>
  <c r="AB843" i="17"/>
  <c r="AA844" i="17"/>
  <c r="AB844" i="17"/>
  <c r="AA845" i="17"/>
  <c r="AB845" i="17"/>
  <c r="AA846" i="17"/>
  <c r="AB846" i="17"/>
  <c r="AA847" i="17"/>
  <c r="AB847" i="17"/>
  <c r="AA848" i="17"/>
  <c r="AB848" i="17"/>
  <c r="AA849" i="17"/>
  <c r="AB849" i="17"/>
  <c r="AA850" i="17"/>
  <c r="AB850" i="17"/>
  <c r="AA851" i="17"/>
  <c r="AB851" i="17"/>
  <c r="AA852" i="17"/>
  <c r="AB852" i="17"/>
  <c r="AA853" i="17"/>
  <c r="AB853" i="17"/>
  <c r="AA509" i="17"/>
  <c r="AB509" i="17"/>
  <c r="AA855" i="17"/>
  <c r="AB855" i="17"/>
  <c r="AA856" i="17"/>
  <c r="AB856" i="17"/>
  <c r="AA857" i="17"/>
  <c r="AB857" i="17"/>
  <c r="AA858" i="17"/>
  <c r="AB858" i="17"/>
  <c r="AA859" i="17"/>
  <c r="AB859" i="17"/>
  <c r="AA860" i="17"/>
  <c r="AB860" i="17"/>
  <c r="AA861" i="17"/>
  <c r="AB861" i="17"/>
  <c r="AA862" i="17"/>
  <c r="AB862" i="17"/>
  <c r="AA863" i="17"/>
  <c r="AB863" i="17"/>
  <c r="AA864" i="17"/>
  <c r="AB864" i="17"/>
  <c r="AA912" i="17"/>
  <c r="AB912" i="17"/>
  <c r="AA866" i="17"/>
  <c r="AB866" i="17"/>
  <c r="AA510" i="17"/>
  <c r="AB510" i="17"/>
  <c r="AA868" i="17"/>
  <c r="AB868" i="17"/>
  <c r="AA869" i="17"/>
  <c r="AB869" i="17"/>
  <c r="AA511" i="17"/>
  <c r="AB511" i="17"/>
  <c r="AA612" i="17"/>
  <c r="AB612" i="17"/>
  <c r="AA514" i="17"/>
  <c r="AB514" i="17"/>
  <c r="AA873" i="17"/>
  <c r="AB873" i="17"/>
  <c r="AA874" i="17"/>
  <c r="AB874" i="17"/>
  <c r="AA875" i="17"/>
  <c r="AB875" i="17"/>
  <c r="AA876" i="17"/>
  <c r="AB876" i="17"/>
  <c r="AA877" i="17"/>
  <c r="AB877" i="17"/>
  <c r="AA878" i="17"/>
  <c r="AB878" i="17"/>
  <c r="AA879" i="17"/>
  <c r="AB879" i="17"/>
  <c r="AA880" i="17"/>
  <c r="AB880" i="17"/>
  <c r="AA914" i="17"/>
  <c r="AB914" i="17"/>
  <c r="AA882" i="17"/>
  <c r="AB882" i="17"/>
  <c r="AA883" i="17"/>
  <c r="AB883" i="17"/>
  <c r="AA884" i="17"/>
  <c r="AB884" i="17"/>
  <c r="AA885" i="17"/>
  <c r="AB885" i="17"/>
  <c r="AA854" i="17"/>
  <c r="AB854" i="17"/>
  <c r="AA870" i="17"/>
  <c r="AB870" i="17"/>
  <c r="AA865" i="17"/>
  <c r="AB865" i="17"/>
  <c r="AA889" i="17"/>
  <c r="AB889" i="17"/>
  <c r="AA890" i="17"/>
  <c r="AB890" i="17"/>
  <c r="AA891" i="17"/>
  <c r="AB891" i="17"/>
  <c r="AA871" i="17"/>
  <c r="AB871" i="17"/>
  <c r="AA893" i="17"/>
  <c r="AB893" i="17"/>
  <c r="AA894" i="17"/>
  <c r="AB894" i="17"/>
  <c r="AA895" i="17"/>
  <c r="AB895" i="17"/>
  <c r="AA896" i="17"/>
  <c r="AB896" i="17"/>
  <c r="AA897" i="17"/>
  <c r="AB897" i="17"/>
  <c r="AA898" i="17"/>
  <c r="AB898" i="17"/>
  <c r="AA867" i="17"/>
  <c r="AB867" i="17"/>
  <c r="AA872" i="17"/>
  <c r="AB872" i="17"/>
  <c r="AA616" i="17"/>
  <c r="AB616" i="17"/>
  <c r="AA902" i="17"/>
  <c r="AB902" i="17"/>
  <c r="AA903" i="17"/>
  <c r="AB903" i="17"/>
  <c r="AA904" i="17"/>
  <c r="AB904" i="17"/>
  <c r="AA905" i="17"/>
  <c r="AB905" i="17"/>
  <c r="AA906" i="17"/>
  <c r="AB906" i="17"/>
  <c r="AA907" i="17"/>
  <c r="AB907" i="17"/>
  <c r="AA908" i="17"/>
  <c r="AB908" i="17"/>
  <c r="AA909" i="17"/>
  <c r="AB909" i="17"/>
  <c r="AA910" i="17"/>
  <c r="AB910" i="17"/>
  <c r="AA911" i="17"/>
  <c r="AB911" i="17"/>
  <c r="AA762" i="17"/>
  <c r="AB762" i="17"/>
  <c r="AA913" i="17"/>
  <c r="AB913" i="17"/>
  <c r="AA757" i="17"/>
  <c r="AB757" i="17"/>
  <c r="AA915" i="17"/>
  <c r="AB915" i="17"/>
  <c r="AA916" i="17"/>
  <c r="AB916" i="17"/>
  <c r="AA516" i="17"/>
  <c r="AB516" i="17"/>
  <c r="AA822" i="17"/>
  <c r="AB822" i="17"/>
  <c r="AA919" i="17"/>
  <c r="AB919" i="17"/>
  <c r="AA920" i="17"/>
  <c r="AB920" i="17"/>
  <c r="AA921" i="17"/>
  <c r="AB921" i="17"/>
  <c r="AA922" i="17"/>
  <c r="AB922" i="17"/>
  <c r="AA923" i="17"/>
  <c r="AB923" i="17"/>
  <c r="AA924" i="17"/>
  <c r="AB924" i="17"/>
  <c r="AA925" i="17"/>
  <c r="AB925" i="17"/>
  <c r="AA926" i="17"/>
  <c r="AB926" i="17"/>
  <c r="AA927" i="17"/>
  <c r="AB927" i="17"/>
  <c r="AA928" i="17"/>
  <c r="AB928" i="17"/>
  <c r="AA929" i="17"/>
  <c r="AB929" i="17"/>
  <c r="AA930" i="17"/>
  <c r="AB930" i="17"/>
  <c r="AA931" i="17"/>
  <c r="AB931" i="17"/>
  <c r="AA932" i="17"/>
  <c r="AB932" i="17"/>
  <c r="AA933" i="17"/>
  <c r="AB933" i="17"/>
  <c r="AA934" i="17"/>
  <c r="AB934" i="17"/>
  <c r="AA935" i="17"/>
  <c r="AB935" i="17"/>
  <c r="AA936" i="17"/>
  <c r="AB936" i="17"/>
  <c r="AA937" i="17"/>
  <c r="AB937" i="17"/>
  <c r="AA938" i="17"/>
  <c r="AB938" i="17"/>
  <c r="AA939" i="17"/>
  <c r="AB939" i="17"/>
  <c r="AA940" i="17"/>
  <c r="AB940" i="17"/>
  <c r="AA941" i="17"/>
  <c r="AB941" i="17"/>
  <c r="AA942" i="17"/>
  <c r="AB942" i="17"/>
  <c r="AA943" i="17"/>
  <c r="AB943" i="17"/>
  <c r="AA944" i="17"/>
  <c r="AB944" i="17"/>
  <c r="AA945" i="17"/>
  <c r="AB945" i="17"/>
  <c r="AA946" i="17"/>
  <c r="AB946" i="17"/>
  <c r="AA947" i="17"/>
  <c r="AB947" i="17"/>
  <c r="AA948" i="17"/>
  <c r="AB948" i="17"/>
  <c r="AA949" i="17"/>
  <c r="AB949" i="17"/>
  <c r="AA950" i="17"/>
  <c r="AB950" i="17"/>
  <c r="AA951" i="17"/>
  <c r="AB951" i="17"/>
  <c r="AA952" i="17"/>
  <c r="AB952" i="17"/>
  <c r="AA953" i="17"/>
  <c r="AB953" i="17"/>
  <c r="AA954" i="17"/>
  <c r="AB954" i="17"/>
  <c r="AA955" i="17"/>
  <c r="AB955" i="17"/>
  <c r="AA956" i="17"/>
  <c r="AB956" i="17"/>
  <c r="AA957" i="17"/>
  <c r="AB957" i="17"/>
  <c r="AA958" i="17"/>
  <c r="AB958" i="17"/>
  <c r="AA959" i="17"/>
  <c r="AB959" i="17"/>
  <c r="AA960" i="17"/>
  <c r="AB960" i="17"/>
  <c r="AA961" i="17"/>
  <c r="AB961" i="17"/>
  <c r="AA962" i="17"/>
  <c r="AB962" i="17"/>
  <c r="AA963" i="17"/>
  <c r="AB963" i="17"/>
  <c r="AA964" i="17"/>
  <c r="AB964" i="17"/>
  <c r="AA965" i="17"/>
  <c r="AB965" i="17"/>
  <c r="AA966" i="17"/>
  <c r="AB966" i="17"/>
  <c r="AA967" i="17"/>
  <c r="AB967" i="17"/>
  <c r="AA968" i="17"/>
  <c r="AB968" i="17"/>
  <c r="AA969" i="17"/>
  <c r="AB969" i="17"/>
  <c r="AA970" i="17"/>
  <c r="AB970" i="17"/>
  <c r="AA971" i="17"/>
  <c r="AB971" i="17"/>
  <c r="AA972" i="17"/>
  <c r="AB972" i="17"/>
  <c r="AA973" i="17"/>
  <c r="AB973" i="17"/>
  <c r="AA974" i="17"/>
  <c r="AB974" i="17"/>
  <c r="AA975" i="17"/>
  <c r="AB975" i="17"/>
  <c r="AA976" i="17"/>
  <c r="AB976" i="17"/>
  <c r="AA977" i="17"/>
  <c r="AB977" i="17"/>
  <c r="AA978" i="17"/>
  <c r="AB978" i="17"/>
  <c r="AA979" i="17"/>
  <c r="AB979" i="17"/>
  <c r="AA980" i="17"/>
  <c r="AB980" i="17"/>
  <c r="AA981" i="17"/>
  <c r="AB981" i="17"/>
  <c r="AA982" i="17"/>
  <c r="AB982" i="17"/>
  <c r="AA983" i="17"/>
  <c r="AB983" i="17"/>
  <c r="AA984" i="17"/>
  <c r="AB984" i="17"/>
  <c r="AA985" i="17"/>
  <c r="AB985" i="17"/>
  <c r="AA986" i="17"/>
  <c r="AB986" i="17"/>
  <c r="AA987" i="17"/>
  <c r="AB987" i="17"/>
  <c r="AA988" i="17"/>
  <c r="AB988" i="17"/>
  <c r="AA989" i="17"/>
  <c r="AB989" i="17"/>
  <c r="AA990" i="17"/>
  <c r="AB990" i="17"/>
  <c r="AA991" i="17"/>
  <c r="AB991" i="17"/>
  <c r="AA992" i="17"/>
  <c r="AB992" i="17"/>
  <c r="AA993" i="17"/>
  <c r="AB993" i="17"/>
  <c r="AA994" i="17"/>
  <c r="AB994" i="17"/>
  <c r="AA995" i="17"/>
  <c r="AB995" i="17"/>
  <c r="AA996" i="17"/>
  <c r="AB996" i="17"/>
  <c r="AA997" i="17"/>
  <c r="AB997" i="17"/>
  <c r="AA998" i="17"/>
  <c r="AB998" i="17"/>
  <c r="AA999" i="17"/>
  <c r="AB999" i="17"/>
  <c r="AA1000" i="17"/>
  <c r="AB1000" i="17"/>
  <c r="AA1001" i="17"/>
  <c r="AB1001" i="17"/>
  <c r="AB1002" i="17"/>
  <c r="AA1003" i="17"/>
  <c r="AA1004" i="17"/>
  <c r="AA1005" i="17"/>
  <c r="AB1005" i="17"/>
  <c r="AA1006" i="17"/>
  <c r="AB1006" i="17"/>
  <c r="AA1007" i="17"/>
  <c r="AB1007" i="17"/>
  <c r="AA1008" i="17"/>
  <c r="AB1008" i="17"/>
  <c r="AA1009" i="17"/>
  <c r="AB1009" i="17"/>
  <c r="AA1010" i="17"/>
  <c r="AB1010" i="17"/>
  <c r="AA1011" i="17"/>
  <c r="AB1011" i="17"/>
  <c r="AA1012" i="17"/>
  <c r="AB1012" i="17"/>
  <c r="AA1013" i="17"/>
  <c r="AB1013" i="17"/>
  <c r="AA1014" i="17"/>
  <c r="AB1014" i="17"/>
  <c r="AA1015" i="17"/>
  <c r="AB1015" i="17"/>
  <c r="AA1016" i="17"/>
  <c r="AB1016" i="17"/>
  <c r="AA1017" i="17"/>
  <c r="AB1017" i="17"/>
  <c r="AA1018" i="17"/>
  <c r="AB1018" i="17"/>
  <c r="AA1019" i="17"/>
  <c r="AB1019" i="17"/>
  <c r="AA1020" i="17"/>
  <c r="AB1020" i="17"/>
  <c r="AA1021" i="17"/>
  <c r="AB1021" i="17"/>
  <c r="AA1022" i="17"/>
  <c r="AB1022" i="17"/>
  <c r="AA1023" i="17"/>
  <c r="AB1023" i="17"/>
  <c r="AA1024" i="17"/>
  <c r="AB1024" i="17"/>
  <c r="AA1025" i="17"/>
  <c r="AB1025" i="17"/>
  <c r="AA1026" i="17"/>
  <c r="AB1026" i="17"/>
  <c r="AA1027" i="17"/>
  <c r="AB1027" i="17"/>
  <c r="AA1028" i="17"/>
  <c r="AB1028" i="17"/>
  <c r="AA1029" i="17"/>
  <c r="AB1029" i="17"/>
  <c r="AA1030" i="17"/>
  <c r="AB1030" i="17"/>
  <c r="AA1031" i="17"/>
  <c r="AB1031" i="17"/>
  <c r="AC3523" i="17"/>
  <c r="AC3524" i="17"/>
  <c r="AC3525" i="17"/>
  <c r="AC3526" i="17"/>
  <c r="AC3527" i="17"/>
  <c r="AC3528" i="17"/>
  <c r="AC3529" i="17"/>
  <c r="AC3530" i="17"/>
  <c r="AC3531" i="17"/>
  <c r="AC3532" i="17"/>
  <c r="AC3533" i="17"/>
  <c r="AC3534" i="17"/>
  <c r="AC3535" i="17"/>
  <c r="AC3536" i="17"/>
  <c r="AC3537" i="17"/>
  <c r="AC3538" i="17"/>
  <c r="AC3539" i="17"/>
  <c r="AC3540" i="17"/>
  <c r="AC3541" i="17"/>
  <c r="AC3542" i="17"/>
  <c r="AC3543" i="17"/>
  <c r="AC3544" i="17"/>
  <c r="AC3545" i="17"/>
  <c r="AC3546" i="17"/>
  <c r="AC3547" i="17"/>
  <c r="AC3548" i="17"/>
  <c r="AC3549" i="17"/>
  <c r="AC3550" i="17"/>
  <c r="AC3551" i="17"/>
  <c r="AC3552" i="17"/>
  <c r="AC3553" i="17"/>
  <c r="AC3554" i="17"/>
  <c r="AC3555" i="17"/>
  <c r="AC3556" i="17"/>
  <c r="AC3557" i="17"/>
  <c r="AC3558" i="17"/>
  <c r="AC3559" i="17"/>
  <c r="AC3560" i="17"/>
  <c r="AC3561" i="17"/>
  <c r="AC3562" i="17"/>
  <c r="AC3563" i="17"/>
  <c r="AC3564" i="17"/>
  <c r="AC3565" i="17"/>
  <c r="AC3566" i="17"/>
  <c r="AC3567" i="17"/>
  <c r="AC3568" i="17"/>
  <c r="AC3569" i="17"/>
  <c r="AC3570" i="17"/>
  <c r="AC3571" i="17"/>
  <c r="AC3572" i="17"/>
  <c r="AC3573" i="17"/>
  <c r="AC3574" i="17"/>
  <c r="AC3575" i="17"/>
  <c r="AC3576" i="17"/>
  <c r="AC3577" i="17"/>
  <c r="AC3578" i="17"/>
  <c r="AC3579" i="17"/>
  <c r="AC3580" i="17"/>
  <c r="AC3581" i="17"/>
  <c r="AC3582" i="17"/>
  <c r="AC3583" i="17"/>
  <c r="AC3584" i="17"/>
  <c r="AC3585" i="17"/>
  <c r="AC3586" i="17"/>
  <c r="AC3587" i="17"/>
  <c r="AC3588" i="17"/>
  <c r="AC3589" i="17"/>
  <c r="AC3590" i="17"/>
  <c r="AC3591" i="17"/>
  <c r="AC3592" i="17"/>
  <c r="AC3593" i="17"/>
  <c r="AC3594" i="17"/>
  <c r="AC3595" i="17"/>
  <c r="AC3596" i="17"/>
  <c r="AC3597" i="17"/>
  <c r="AC3598" i="17"/>
  <c r="AC3599" i="17"/>
  <c r="AC3600" i="17"/>
  <c r="AC3601" i="17"/>
  <c r="AC3602" i="17"/>
  <c r="AC3603" i="17"/>
  <c r="AC3604" i="17"/>
  <c r="AC3605" i="17"/>
  <c r="AC3606" i="17"/>
  <c r="AC3607" i="17"/>
  <c r="AC3608" i="17"/>
  <c r="AC3609" i="17"/>
  <c r="AC3610" i="17"/>
  <c r="AC3611" i="17"/>
  <c r="AC3612" i="17"/>
  <c r="AC3613" i="17"/>
  <c r="AC3614" i="17"/>
  <c r="AC3615" i="17"/>
  <c r="AC3616" i="17"/>
  <c r="AC3617" i="17"/>
  <c r="AC3618" i="17"/>
  <c r="AC3619" i="17"/>
  <c r="AC3620" i="17"/>
  <c r="AC3621" i="17"/>
  <c r="AC3622" i="17"/>
  <c r="AC3623" i="17"/>
  <c r="AC3624" i="17"/>
  <c r="AC3625" i="17"/>
  <c r="AC3626" i="17"/>
  <c r="AC3627" i="17"/>
  <c r="AC3628" i="17"/>
  <c r="AC3629" i="17"/>
  <c r="AC3630" i="17"/>
  <c r="AC3631" i="17"/>
  <c r="AC3632" i="17"/>
  <c r="AC3633" i="17"/>
  <c r="AC3634" i="17"/>
  <c r="AC3635" i="17"/>
  <c r="AC3636" i="17"/>
  <c r="AC3637" i="17"/>
  <c r="AC3638" i="17"/>
  <c r="AC3639" i="17"/>
  <c r="AC3640" i="17"/>
  <c r="AC3641" i="17"/>
  <c r="AC3642" i="17"/>
  <c r="AC3643" i="17"/>
  <c r="AC3644" i="17"/>
  <c r="AC3645" i="17"/>
  <c r="AC3646" i="17"/>
  <c r="AC3647" i="17"/>
  <c r="AC3648" i="17"/>
  <c r="AC3649" i="17"/>
  <c r="AC3650" i="17"/>
  <c r="AC3651" i="17"/>
  <c r="AC3652" i="17"/>
  <c r="AC3653" i="17"/>
  <c r="AC3654" i="17"/>
  <c r="AC3655" i="17"/>
  <c r="AC3656" i="17"/>
  <c r="AC3657" i="17"/>
  <c r="AC3658" i="17"/>
  <c r="AC3659" i="17"/>
  <c r="AC3660" i="17"/>
  <c r="AC3661" i="17"/>
  <c r="AC3662" i="17"/>
  <c r="AC3663" i="17"/>
  <c r="AC3664" i="17"/>
  <c r="AC3665" i="17"/>
  <c r="AC3666" i="17"/>
  <c r="AC3667" i="17"/>
  <c r="AC3668" i="17"/>
  <c r="AC3669" i="17"/>
  <c r="AC3670" i="17"/>
  <c r="AC3671" i="17"/>
  <c r="AC3672" i="17"/>
  <c r="AC3673" i="17"/>
  <c r="AC3674" i="17"/>
  <c r="AC3675" i="17"/>
  <c r="AC3676" i="17"/>
  <c r="AC3677" i="17"/>
  <c r="AC3678" i="17"/>
  <c r="AC3679" i="17"/>
  <c r="AC3680" i="17"/>
  <c r="AC3681" i="17"/>
  <c r="AC3682" i="17"/>
  <c r="AC3683" i="17"/>
  <c r="AC3684" i="17"/>
  <c r="AC3685" i="17"/>
  <c r="AC3686" i="17"/>
  <c r="AC3687" i="17"/>
  <c r="AC3688" i="17"/>
  <c r="AC3689" i="17"/>
  <c r="AC3690" i="17"/>
  <c r="AC3691" i="17"/>
  <c r="AC3692" i="17"/>
  <c r="AC3693" i="17"/>
  <c r="AC3694" i="17"/>
  <c r="AC3695" i="17"/>
  <c r="AC3696" i="17"/>
  <c r="AC3697" i="17"/>
  <c r="AC3698" i="17"/>
  <c r="AC3699" i="17"/>
  <c r="AC3700" i="17"/>
  <c r="AC3701" i="17"/>
  <c r="AC3702" i="17"/>
  <c r="AC3703" i="17"/>
  <c r="AC3704" i="17"/>
  <c r="AC3705" i="17"/>
  <c r="AC3706" i="17"/>
  <c r="AC3707" i="17"/>
  <c r="AC3708" i="17"/>
  <c r="AC3709" i="17"/>
  <c r="AC3710" i="17"/>
  <c r="AC3711" i="17"/>
  <c r="AC3712" i="17"/>
  <c r="AC3713" i="17"/>
  <c r="AC3714" i="17"/>
  <c r="AC3715" i="17"/>
  <c r="AC3716" i="17"/>
  <c r="AC3717" i="17"/>
  <c r="AC3718" i="17"/>
  <c r="AC3719" i="17"/>
  <c r="AC3720" i="17"/>
  <c r="AC3721" i="17"/>
  <c r="AC3722" i="17"/>
  <c r="AC3723" i="17"/>
  <c r="AC3724" i="17"/>
  <c r="AC3725" i="17"/>
  <c r="AC3726" i="17"/>
  <c r="AC3727" i="17"/>
  <c r="AC3728" i="17"/>
  <c r="AC3729" i="17"/>
  <c r="AC3730" i="17"/>
  <c r="AC3731" i="17"/>
  <c r="AC3732" i="17"/>
  <c r="AC3733" i="17"/>
  <c r="AC3734" i="17"/>
  <c r="AC3735" i="17"/>
  <c r="AC3736" i="17"/>
  <c r="AC3737" i="17"/>
  <c r="AC3738" i="17"/>
  <c r="AC3739" i="17"/>
  <c r="AC3740" i="17"/>
  <c r="AC3741" i="17"/>
  <c r="AC3742" i="17"/>
  <c r="AC3743" i="17"/>
  <c r="AC3744" i="17"/>
  <c r="AC3745" i="17"/>
  <c r="AC3746" i="17"/>
  <c r="AC3747" i="17"/>
  <c r="AC3748" i="17"/>
  <c r="AC3749" i="17"/>
  <c r="AC3750" i="17"/>
  <c r="AC3751" i="17"/>
  <c r="AC3752" i="17"/>
  <c r="AC3753" i="17"/>
  <c r="AC3754" i="17"/>
  <c r="AC3755" i="17"/>
  <c r="AC3756" i="17"/>
  <c r="AC3757" i="17"/>
  <c r="AC3758" i="17"/>
  <c r="AC3759" i="17"/>
  <c r="AC3760" i="17"/>
  <c r="AC3761" i="17"/>
  <c r="AC3762" i="17"/>
  <c r="AC3763" i="17"/>
  <c r="AC3764" i="17"/>
  <c r="AC3765" i="17"/>
  <c r="AC3766" i="17"/>
  <c r="AC3767" i="17"/>
  <c r="AC3768" i="17"/>
  <c r="AC3769" i="17"/>
  <c r="AC3770" i="17"/>
  <c r="AC3771" i="17"/>
  <c r="AC3772" i="17"/>
  <c r="AC3773" i="17"/>
  <c r="AC3774" i="17"/>
  <c r="AC3775" i="17"/>
  <c r="AC3776" i="17"/>
  <c r="AC3777" i="17"/>
  <c r="AC3778" i="17"/>
  <c r="AC3779" i="17"/>
  <c r="AC3780" i="17"/>
  <c r="AC3781" i="17"/>
  <c r="AC3782" i="17"/>
  <c r="AC3783" i="17"/>
  <c r="AC3784" i="17"/>
  <c r="AC3785" i="17"/>
  <c r="AC3786" i="17"/>
  <c r="AC3787" i="17"/>
  <c r="AC3788" i="17"/>
  <c r="AC3789" i="17"/>
  <c r="AC3790" i="17"/>
  <c r="AC3791" i="17"/>
  <c r="AC3792" i="17"/>
  <c r="AC3793" i="17"/>
  <c r="AC3794" i="17"/>
  <c r="AC3795" i="17"/>
  <c r="AC3796" i="17"/>
  <c r="AC3797" i="17"/>
  <c r="AC3798" i="17"/>
  <c r="AC3799" i="17"/>
  <c r="AC3800" i="17"/>
  <c r="AC3801" i="17"/>
  <c r="AC3802" i="17"/>
  <c r="AC3803" i="17"/>
  <c r="AC3804" i="17"/>
  <c r="AC3805" i="17"/>
  <c r="AC3806" i="17"/>
  <c r="AC3807" i="17"/>
  <c r="AC3808" i="17"/>
  <c r="AC3809" i="17"/>
  <c r="AC3810" i="17"/>
  <c r="AC3811" i="17"/>
  <c r="AC3812" i="17"/>
  <c r="AC3813" i="17"/>
  <c r="AC3814" i="17"/>
  <c r="AC3815" i="17"/>
  <c r="AC3816" i="17"/>
  <c r="AC3817" i="17"/>
  <c r="AC3818" i="17"/>
  <c r="AC3819" i="17"/>
  <c r="AC3820" i="17"/>
  <c r="AC3821" i="17"/>
  <c r="AC3822" i="17"/>
  <c r="AC3823" i="17"/>
  <c r="AC3824" i="17"/>
  <c r="AC3825" i="17"/>
  <c r="AC3826" i="17"/>
  <c r="AC3827" i="17"/>
  <c r="AC3828" i="17"/>
  <c r="AC3829" i="17"/>
  <c r="AC3830" i="17"/>
  <c r="AC3831" i="17"/>
  <c r="AC3832" i="17"/>
  <c r="AC3833" i="17"/>
  <c r="AC3834" i="17"/>
  <c r="AC3835" i="17"/>
  <c r="AC3836" i="17"/>
  <c r="AC3837" i="17"/>
  <c r="AC3838" i="17"/>
  <c r="AC3839" i="17"/>
  <c r="AC3840" i="17"/>
  <c r="AC3841" i="17"/>
  <c r="AC3842" i="17"/>
  <c r="AC3843" i="17"/>
  <c r="AC3844" i="17"/>
  <c r="AC3845" i="17"/>
  <c r="AC3846" i="17"/>
  <c r="AC3847" i="17"/>
  <c r="AC3848" i="17"/>
  <c r="AC3849" i="17"/>
  <c r="AC3850" i="17"/>
  <c r="AC3851" i="17"/>
  <c r="AC3852" i="17"/>
  <c r="AC3853" i="17"/>
  <c r="AC3854" i="17"/>
  <c r="AC3855" i="17"/>
  <c r="AC3856" i="17"/>
  <c r="AC3857" i="17"/>
  <c r="AC3858" i="17"/>
  <c r="AC3859" i="17"/>
  <c r="AC3860" i="17"/>
  <c r="AC3861" i="17"/>
  <c r="AC3862" i="17"/>
  <c r="AC3863" i="17"/>
  <c r="AC3864" i="17"/>
  <c r="AC3865" i="17"/>
  <c r="AC3866" i="17"/>
  <c r="AC3867" i="17"/>
  <c r="AC3868" i="17"/>
  <c r="AC3869" i="17"/>
  <c r="AC3870" i="17"/>
  <c r="AC3871" i="17"/>
  <c r="AC3872" i="17"/>
  <c r="AC3873" i="17"/>
  <c r="AC3874" i="17"/>
  <c r="AC3875" i="17"/>
  <c r="AC3876" i="17"/>
  <c r="AC3877" i="17"/>
  <c r="AC3878" i="17"/>
  <c r="AC3879" i="17"/>
  <c r="AC3880" i="17"/>
  <c r="AC3881" i="17"/>
  <c r="AC3882" i="17"/>
  <c r="AC3883" i="17"/>
  <c r="AC3884" i="17"/>
  <c r="AC3885" i="17"/>
  <c r="AC3886" i="17"/>
  <c r="AC3887" i="17"/>
  <c r="AC3888" i="17"/>
  <c r="AC3889" i="17"/>
  <c r="AC3890" i="17"/>
  <c r="AC3891" i="17"/>
  <c r="AC3892" i="17"/>
  <c r="AC3893" i="17"/>
  <c r="AC3894" i="17"/>
  <c r="AC3895" i="17"/>
  <c r="AC3896" i="17"/>
  <c r="AC3897" i="17"/>
  <c r="AC3898" i="17"/>
  <c r="AC3899" i="17"/>
  <c r="AC3900" i="17"/>
  <c r="AC3901" i="17"/>
  <c r="AC3902" i="17"/>
  <c r="AC3903" i="17"/>
  <c r="AC3904" i="17"/>
  <c r="AC3905" i="17"/>
  <c r="AC3906" i="17"/>
  <c r="AC3907" i="17"/>
  <c r="AC3908" i="17"/>
  <c r="AC3909" i="17"/>
  <c r="AC3910" i="17"/>
  <c r="AC3911" i="17"/>
  <c r="AC3912" i="17"/>
  <c r="AC3913" i="17"/>
  <c r="AC3914" i="17"/>
  <c r="AC3915" i="17"/>
  <c r="AC3916" i="17"/>
  <c r="AC3917" i="17"/>
  <c r="AC3918" i="17"/>
  <c r="AC3919" i="17"/>
  <c r="AC3920" i="17"/>
  <c r="AC3921" i="17"/>
  <c r="AC3922" i="17"/>
  <c r="AC3923" i="17"/>
  <c r="AC3924" i="17"/>
  <c r="AC3925" i="17"/>
  <c r="AC3926" i="17"/>
  <c r="AC3927" i="17"/>
  <c r="AC3928" i="17"/>
  <c r="AC3929" i="17"/>
  <c r="AC3930" i="17"/>
  <c r="AC3931" i="17"/>
  <c r="AC3932" i="17"/>
  <c r="AC3933" i="17"/>
  <c r="AC3934" i="17"/>
  <c r="AC3935" i="17"/>
  <c r="AC3936" i="17"/>
  <c r="AC3937" i="17"/>
  <c r="AC3938" i="17"/>
  <c r="AC3939" i="17"/>
  <c r="AC3940" i="17"/>
  <c r="AC3941" i="17"/>
  <c r="AC3942" i="17"/>
  <c r="AC3943" i="17"/>
  <c r="AC3944" i="17"/>
  <c r="AC3945" i="17"/>
  <c r="AC3946" i="17"/>
  <c r="AC3947" i="17"/>
  <c r="AC3948" i="17"/>
  <c r="AC3949" i="17"/>
  <c r="AC3950" i="17"/>
  <c r="AC3951" i="17"/>
  <c r="AC3952" i="17"/>
  <c r="AC3953" i="17"/>
  <c r="AC3954" i="17"/>
  <c r="AC3955" i="17"/>
  <c r="AC3956" i="17"/>
  <c r="AC3957" i="17"/>
  <c r="AC3958" i="17"/>
  <c r="AC3959" i="17"/>
  <c r="AC3960" i="17"/>
  <c r="AC3961" i="17"/>
  <c r="AC3962" i="17"/>
  <c r="AC3963" i="17"/>
  <c r="AC3964" i="17"/>
  <c r="AC3965" i="17"/>
  <c r="AC3966" i="17"/>
  <c r="AC3967" i="17"/>
  <c r="AC3968" i="17"/>
  <c r="AC3969" i="17"/>
  <c r="AC3970" i="17"/>
  <c r="AC3971" i="17"/>
  <c r="AC3972" i="17"/>
  <c r="AC3973" i="17"/>
  <c r="AC3974" i="17"/>
  <c r="AC3975" i="17"/>
  <c r="AC3976" i="17"/>
  <c r="AC3977" i="17"/>
  <c r="AC3978" i="17"/>
  <c r="AC3979" i="17"/>
  <c r="AC3980" i="17"/>
  <c r="AC3981" i="17"/>
  <c r="AC3982" i="17"/>
  <c r="AC3983" i="17"/>
  <c r="AC3984" i="17"/>
  <c r="AC3985" i="17"/>
  <c r="AC3986" i="17"/>
  <c r="AC3987" i="17"/>
  <c r="AC3988" i="17"/>
  <c r="AC3989" i="17"/>
  <c r="AC3990" i="17"/>
  <c r="AC3991" i="17"/>
  <c r="AC3992" i="17"/>
  <c r="AC3993" i="17"/>
  <c r="AC3994" i="17"/>
  <c r="AC3995" i="17"/>
  <c r="AC3996" i="17"/>
  <c r="AC3997" i="17"/>
  <c r="AC3998" i="17"/>
  <c r="AC3999" i="17"/>
  <c r="AC4000" i="17"/>
  <c r="AC4001" i="17"/>
  <c r="AC4002" i="17"/>
  <c r="AC4003" i="17"/>
  <c r="AC4004" i="17"/>
  <c r="AC4005" i="17"/>
  <c r="AC4006" i="17"/>
  <c r="AC4007" i="17"/>
  <c r="AC4008" i="17"/>
  <c r="AC4009" i="17"/>
  <c r="AC4010" i="17"/>
  <c r="AC4011" i="17"/>
  <c r="AC4012" i="17"/>
  <c r="AC4013" i="17"/>
  <c r="AC4014" i="17"/>
  <c r="AC4015" i="17"/>
  <c r="AC4016" i="17"/>
  <c r="AC4017" i="17"/>
  <c r="AC4018" i="17"/>
  <c r="AC4019" i="17"/>
  <c r="AC4020" i="17"/>
  <c r="AC4021" i="17"/>
  <c r="AC4022" i="17"/>
  <c r="AC4023" i="17"/>
  <c r="AC4024" i="17"/>
  <c r="AC4025" i="17"/>
  <c r="AC4026" i="17"/>
  <c r="AC4027" i="17"/>
  <c r="AC4028" i="17"/>
  <c r="AC4029" i="17"/>
  <c r="AC4030" i="17"/>
  <c r="AC4031" i="17"/>
  <c r="AC4032" i="17"/>
  <c r="AC4033" i="17"/>
  <c r="AC4034" i="17"/>
  <c r="AC4035" i="17"/>
  <c r="AC4036" i="17"/>
  <c r="AC4037" i="17"/>
  <c r="AC4038" i="17"/>
  <c r="AC4039" i="17"/>
  <c r="AC4040" i="17"/>
  <c r="AC4041" i="17"/>
  <c r="AC4042" i="17"/>
  <c r="AC4043" i="17"/>
  <c r="AC4044" i="17"/>
  <c r="AC4045" i="17"/>
  <c r="AC4046" i="17"/>
  <c r="AC4047" i="17"/>
  <c r="AC4048" i="17"/>
  <c r="AC4049" i="17"/>
  <c r="AC4050" i="17"/>
  <c r="AC4051" i="17"/>
  <c r="AC4052" i="17"/>
  <c r="AC4053" i="17"/>
  <c r="AC4054" i="17"/>
  <c r="AC4055" i="17"/>
  <c r="AC4056" i="17"/>
  <c r="AC4057" i="17"/>
  <c r="AC4058" i="17"/>
  <c r="AC4059" i="17"/>
  <c r="AC4060" i="17"/>
  <c r="AC4061" i="17"/>
  <c r="AC4062" i="17"/>
  <c r="AC4063" i="17"/>
  <c r="AC4064" i="17"/>
  <c r="AC4065" i="17"/>
  <c r="AC4066" i="17"/>
  <c r="AC4067" i="17"/>
  <c r="AC4068" i="17"/>
  <c r="AC4069" i="17"/>
  <c r="AC4070" i="17"/>
  <c r="AC4071" i="17"/>
  <c r="AC4072" i="17"/>
  <c r="AC4073" i="17"/>
  <c r="AC4074" i="17"/>
  <c r="AC4075" i="17"/>
  <c r="AC4076" i="17"/>
  <c r="AC4077" i="17"/>
  <c r="AC4078" i="17"/>
  <c r="AC4079" i="17"/>
  <c r="AC4080" i="17"/>
  <c r="AC4081" i="17"/>
  <c r="AC4082" i="17"/>
  <c r="AC4083" i="17"/>
  <c r="AC4084" i="17"/>
  <c r="AC4085" i="17"/>
  <c r="AC4086" i="17"/>
  <c r="AC4087" i="17"/>
  <c r="AC4088" i="17"/>
  <c r="AC4089" i="17"/>
  <c r="AC4090" i="17"/>
  <c r="AC4091" i="17"/>
  <c r="AC4092" i="17"/>
  <c r="AC4093" i="17"/>
  <c r="AC4094" i="17"/>
  <c r="AC4095" i="17"/>
  <c r="AC4096" i="17"/>
  <c r="AC4097" i="17"/>
  <c r="AC4098" i="17"/>
  <c r="AC4099" i="17"/>
  <c r="AC4100" i="17"/>
  <c r="AC4101" i="17"/>
  <c r="AC4102" i="17"/>
  <c r="AC4103" i="17"/>
  <c r="AC4104" i="17"/>
  <c r="AC4105" i="17"/>
  <c r="AC4106" i="17"/>
  <c r="AC4107" i="17"/>
  <c r="AC4108" i="17"/>
  <c r="AC4109" i="17"/>
  <c r="AC4110" i="17"/>
  <c r="AC4111" i="17"/>
  <c r="AC4112" i="17"/>
  <c r="AC4113" i="17"/>
  <c r="AC4114" i="17"/>
  <c r="AC4115" i="17"/>
  <c r="AC4116" i="17"/>
  <c r="AC4117" i="17"/>
  <c r="AC4118" i="17"/>
  <c r="AC4119" i="17"/>
  <c r="AC4120" i="17"/>
  <c r="AC4121" i="17"/>
  <c r="AC4122" i="17"/>
  <c r="AC4123" i="17"/>
  <c r="AC4124" i="17"/>
  <c r="AC4125" i="17"/>
  <c r="AC4126" i="17"/>
  <c r="AC4127" i="17"/>
  <c r="AC4128" i="17"/>
  <c r="AC4129" i="17"/>
  <c r="AC4130" i="17"/>
  <c r="AC4131" i="17"/>
  <c r="AC4132" i="17"/>
  <c r="AC4133" i="17"/>
  <c r="AC4134" i="17"/>
  <c r="AC4135" i="17"/>
  <c r="AC4136" i="17"/>
  <c r="AC4137" i="17"/>
  <c r="AC4138" i="17"/>
  <c r="AC4139" i="17"/>
  <c r="AC4140" i="17"/>
  <c r="AC4141" i="17"/>
  <c r="AC4142" i="17"/>
  <c r="AC4143" i="17"/>
  <c r="AC4144" i="17"/>
  <c r="AC4145" i="17"/>
  <c r="AC4146" i="17"/>
  <c r="AC4147" i="17"/>
  <c r="AC4148" i="17"/>
  <c r="AC4149" i="17"/>
  <c r="AC4150" i="17"/>
  <c r="AC4151" i="17"/>
  <c r="AC4152" i="17"/>
  <c r="AC4153" i="17"/>
  <c r="AC4154" i="17"/>
  <c r="AC4155" i="17"/>
  <c r="AC4156" i="17"/>
  <c r="AC4157" i="17"/>
  <c r="AC4158" i="17"/>
  <c r="AC4159" i="17"/>
  <c r="AC4160" i="17"/>
  <c r="AC4161" i="17"/>
  <c r="AC4162" i="17"/>
  <c r="AC4163" i="17"/>
  <c r="AC4164" i="17"/>
  <c r="AC4165" i="17"/>
  <c r="AC4166" i="17"/>
  <c r="AC4167" i="17"/>
  <c r="AC4168" i="17"/>
  <c r="AC4169" i="17"/>
  <c r="AC4170" i="17"/>
  <c r="AC4171" i="17"/>
  <c r="AC4172" i="17"/>
  <c r="AC4173" i="17"/>
  <c r="AC4174" i="17"/>
  <c r="AC4175" i="17"/>
  <c r="AC4176" i="17"/>
  <c r="AC4177" i="17"/>
  <c r="AC4178" i="17"/>
  <c r="AC4179" i="17"/>
  <c r="AC4180" i="17"/>
  <c r="AC4181" i="17"/>
  <c r="AC4182" i="17"/>
  <c r="AC4183" i="17"/>
  <c r="AC4184" i="17"/>
  <c r="AC4185" i="17"/>
  <c r="AC4186" i="17"/>
  <c r="AC4187" i="17"/>
  <c r="AC4188" i="17"/>
  <c r="AC4189" i="17"/>
  <c r="AC4190" i="17"/>
  <c r="AC4191" i="17"/>
  <c r="AC4192" i="17"/>
  <c r="AC4193" i="17"/>
  <c r="AC4194" i="17"/>
  <c r="AC4195" i="17"/>
  <c r="AC4196" i="17"/>
  <c r="AC4197" i="17"/>
  <c r="AC4198" i="17"/>
  <c r="AC4199" i="17"/>
  <c r="AC4200" i="17"/>
  <c r="AC4201" i="17"/>
  <c r="AC4202" i="17"/>
  <c r="AC4203" i="17"/>
  <c r="AC4204" i="17"/>
  <c r="AC4205" i="17"/>
  <c r="AC4206" i="17"/>
  <c r="AC4207" i="17"/>
  <c r="AC4208" i="17"/>
  <c r="AC4209" i="17"/>
  <c r="AC4210" i="17"/>
  <c r="AC4211" i="17"/>
  <c r="AC4212" i="17"/>
  <c r="AC4213" i="17"/>
  <c r="AC4214" i="17"/>
  <c r="AC4215" i="17"/>
  <c r="AC4216" i="17"/>
  <c r="AC4217" i="17"/>
  <c r="AC4218" i="17"/>
  <c r="AC4219" i="17"/>
  <c r="AC4220" i="17"/>
  <c r="AC4221" i="17"/>
  <c r="AC4222" i="17"/>
  <c r="AC4223" i="17"/>
  <c r="AC4224" i="17"/>
  <c r="AC4225" i="17"/>
  <c r="AC4226" i="17"/>
  <c r="AC4227" i="17"/>
  <c r="AC4228" i="17"/>
  <c r="AC4229" i="17"/>
  <c r="AC4230" i="17"/>
  <c r="AC4231" i="17"/>
  <c r="AC4232" i="17"/>
  <c r="AC4233" i="17"/>
  <c r="AC4234" i="17"/>
  <c r="AC4235" i="17"/>
  <c r="AC4236" i="17"/>
  <c r="AC4237" i="17"/>
  <c r="AC4238" i="17"/>
  <c r="AC4239" i="17"/>
  <c r="AC4240" i="17"/>
  <c r="AC4241" i="17"/>
  <c r="AC4242" i="17"/>
  <c r="AC4243" i="17"/>
  <c r="AC4244" i="17"/>
  <c r="AC4245" i="17"/>
  <c r="AC4246" i="17"/>
  <c r="AC4247" i="17"/>
  <c r="AC4248" i="17"/>
  <c r="AC4249" i="17"/>
  <c r="AC4250" i="17"/>
  <c r="AC4251" i="17"/>
  <c r="AC4252" i="17"/>
  <c r="AC4253" i="17"/>
  <c r="AC4254" i="17"/>
  <c r="AC4255" i="17"/>
  <c r="AC4256" i="17"/>
  <c r="AC4257" i="17"/>
  <c r="AC4258" i="17"/>
  <c r="AC4259" i="17"/>
  <c r="AC4260" i="17"/>
  <c r="AC4261" i="17"/>
  <c r="AC4262" i="17"/>
  <c r="AC4263" i="17"/>
  <c r="AC4264" i="17"/>
  <c r="AC4265" i="17"/>
  <c r="AC4266" i="17"/>
  <c r="AC4267" i="17"/>
  <c r="AC4268" i="17"/>
  <c r="AC4269" i="17"/>
  <c r="AC4270" i="17"/>
  <c r="AC4271" i="17"/>
  <c r="AC4272" i="17"/>
  <c r="AC4273" i="17"/>
  <c r="AC4274" i="17"/>
  <c r="AC4275" i="17"/>
  <c r="AC4276" i="17"/>
  <c r="AC4277" i="17"/>
  <c r="AC4278" i="17"/>
  <c r="AC4279" i="17"/>
  <c r="AC4280" i="17"/>
  <c r="AC4281" i="17"/>
  <c r="AC4282" i="17"/>
  <c r="AC4283" i="17"/>
  <c r="AC4284" i="17"/>
  <c r="AC4285" i="17"/>
  <c r="AC4286" i="17"/>
  <c r="AC4287" i="17"/>
  <c r="AC4288" i="17"/>
  <c r="AC4289" i="17"/>
  <c r="AC4290" i="17"/>
  <c r="AC4291" i="17"/>
  <c r="AC4292" i="17"/>
  <c r="AC4293" i="17"/>
  <c r="AC4294" i="17"/>
  <c r="AC4295" i="17"/>
  <c r="AC4296" i="17"/>
  <c r="AC4297" i="17"/>
  <c r="AC4298" i="17"/>
  <c r="AC4299" i="17"/>
  <c r="AC4300" i="17"/>
  <c r="AC4301" i="17"/>
  <c r="AC4302" i="17"/>
  <c r="AC4303" i="17"/>
  <c r="AC4304" i="17"/>
  <c r="AC4305" i="17"/>
  <c r="AC4306" i="17"/>
  <c r="AC4307" i="17"/>
  <c r="AC4308" i="17"/>
  <c r="AC4309" i="17"/>
  <c r="AC4310" i="17"/>
  <c r="AC4311" i="17"/>
  <c r="AC4312" i="17"/>
  <c r="AC4313" i="17"/>
  <c r="AC4314" i="17"/>
  <c r="AC4315" i="17"/>
  <c r="AC4316" i="17"/>
  <c r="AC4317" i="17"/>
  <c r="AC4318" i="17"/>
  <c r="AC4319" i="17"/>
  <c r="AC4320" i="17"/>
  <c r="AC4321" i="17"/>
  <c r="AC4322" i="17"/>
  <c r="AC4323" i="17"/>
  <c r="AC4324" i="17"/>
  <c r="AC4325" i="17"/>
  <c r="AC4326" i="17"/>
  <c r="AC4327" i="17"/>
  <c r="AC4328" i="17"/>
  <c r="AC4329" i="17"/>
  <c r="AC4330" i="17"/>
  <c r="AC4331" i="17"/>
  <c r="AC4332" i="17"/>
  <c r="AC4333" i="17"/>
  <c r="AC4334" i="17"/>
  <c r="AC4335" i="17"/>
  <c r="AC4336" i="17"/>
  <c r="AC4337" i="17"/>
  <c r="AC4338" i="17"/>
  <c r="AC4339" i="17"/>
  <c r="AC4340" i="17"/>
  <c r="AC4341" i="17"/>
  <c r="AC4342" i="17"/>
  <c r="AC4343" i="17"/>
  <c r="AC4344" i="17"/>
  <c r="AC4345" i="17"/>
  <c r="AC4346" i="17"/>
  <c r="AC4347" i="17"/>
  <c r="AC4348" i="17"/>
  <c r="AC4349" i="17"/>
  <c r="AC4350" i="17"/>
  <c r="AC4351" i="17"/>
  <c r="AC4352" i="17"/>
  <c r="AC4353" i="17"/>
  <c r="AC4354" i="17"/>
  <c r="AC4355" i="17"/>
  <c r="AC4356" i="17"/>
  <c r="AC4357" i="17"/>
  <c r="AC4358" i="17"/>
  <c r="AC4359" i="17"/>
  <c r="AC4360" i="17"/>
  <c r="AC4361" i="17"/>
  <c r="AC4362" i="17"/>
  <c r="AC4363" i="17"/>
  <c r="AC4364" i="17"/>
  <c r="AC4365" i="17"/>
  <c r="AC4366" i="17"/>
  <c r="AC4367" i="17"/>
  <c r="AC4368" i="17"/>
  <c r="AC4369" i="17"/>
  <c r="AC4370" i="17"/>
  <c r="AC4371" i="17"/>
  <c r="AC4372" i="17"/>
  <c r="AC4373" i="17"/>
  <c r="AC4374" i="17"/>
  <c r="AC4375" i="17"/>
  <c r="AC4376" i="17"/>
  <c r="AC4377" i="17"/>
  <c r="AC4378" i="17"/>
  <c r="AC4379" i="17"/>
  <c r="AC4380" i="17"/>
  <c r="AC4381" i="17"/>
  <c r="AC4382" i="17"/>
  <c r="AC4383" i="17"/>
  <c r="AC4384" i="17"/>
  <c r="AC4385" i="17"/>
  <c r="AC4386" i="17"/>
  <c r="AC4387" i="17"/>
  <c r="AC4388" i="17"/>
  <c r="AC4389" i="17"/>
  <c r="AC4390" i="17"/>
  <c r="AC4391" i="17"/>
  <c r="AC4392" i="17"/>
  <c r="AC4393" i="17"/>
  <c r="AC4394" i="17"/>
  <c r="AC4395" i="17"/>
  <c r="AC4396" i="17"/>
  <c r="AC4397" i="17"/>
  <c r="AC4398" i="17"/>
  <c r="AC4399" i="17"/>
  <c r="AC4400" i="17"/>
  <c r="AC4401" i="17"/>
  <c r="AC4402" i="17"/>
  <c r="AC4403" i="17"/>
  <c r="AC4404" i="17"/>
  <c r="AC4405" i="17"/>
  <c r="AC4406" i="17"/>
  <c r="AC4407" i="17"/>
  <c r="AC4408" i="17"/>
  <c r="AC4409" i="17"/>
  <c r="AC4410" i="17"/>
  <c r="AC4411" i="17"/>
  <c r="AC4412" i="17"/>
  <c r="AC4413" i="17"/>
  <c r="AC4414" i="17"/>
  <c r="AC4415" i="17"/>
  <c r="AC4416" i="17"/>
  <c r="AC4417" i="17"/>
  <c r="AC4418" i="17"/>
  <c r="AC4419" i="17"/>
  <c r="AC4420" i="17"/>
  <c r="AC4421" i="17"/>
  <c r="AC4422" i="17"/>
  <c r="AC4423" i="17"/>
  <c r="AC4424" i="17"/>
  <c r="AC4425" i="17"/>
  <c r="AC4426" i="17"/>
  <c r="AC4427" i="17"/>
  <c r="AC4428" i="17"/>
  <c r="AC4429" i="17"/>
  <c r="AC4430" i="17"/>
  <c r="AC4431" i="17"/>
  <c r="AC4432" i="17"/>
  <c r="AC4433" i="17"/>
  <c r="AC4434" i="17"/>
  <c r="AC4435" i="17"/>
  <c r="AC4436" i="17"/>
  <c r="AC4437" i="17"/>
  <c r="AC4438" i="17"/>
  <c r="AC4439" i="17"/>
  <c r="AC4440" i="17"/>
  <c r="AC4441" i="17"/>
  <c r="AC4442" i="17"/>
  <c r="AC4443" i="17"/>
  <c r="AC4444" i="17"/>
  <c r="AC4445" i="17"/>
  <c r="AC4446" i="17"/>
  <c r="AC4447" i="17"/>
  <c r="AC4448" i="17"/>
  <c r="AC4449" i="17"/>
  <c r="AC4450" i="17"/>
  <c r="AC4451" i="17"/>
  <c r="AC4452" i="17"/>
  <c r="AC4453" i="17"/>
  <c r="AC4454" i="17"/>
  <c r="AC4455" i="17"/>
  <c r="AC4456" i="17"/>
  <c r="AC4457" i="17"/>
  <c r="AC4458" i="17"/>
  <c r="AC4459" i="17"/>
  <c r="AC4460" i="17"/>
  <c r="AC4461" i="17"/>
  <c r="AC4462" i="17"/>
  <c r="AC4463" i="17"/>
  <c r="AC4464" i="17"/>
  <c r="AC4465" i="17"/>
  <c r="AC4466" i="17"/>
  <c r="AC4467" i="17"/>
  <c r="AC4468" i="17"/>
  <c r="AC4469" i="17"/>
  <c r="AC4470" i="17"/>
  <c r="AC4471" i="17"/>
  <c r="AC4472" i="17"/>
  <c r="AC4473" i="17"/>
  <c r="AC4474" i="17"/>
  <c r="AC4475" i="17"/>
  <c r="AC4476" i="17"/>
  <c r="AC4477" i="17"/>
  <c r="AC4478" i="17"/>
  <c r="AC4479" i="17"/>
  <c r="AC4480" i="17"/>
  <c r="AC4481" i="17"/>
  <c r="AC4482" i="17"/>
  <c r="AC4483" i="17"/>
  <c r="AC4484" i="17"/>
  <c r="AC4485" i="17"/>
  <c r="AC4486" i="17"/>
  <c r="AC4487" i="17"/>
  <c r="AC4488" i="17"/>
  <c r="AC4489" i="17"/>
  <c r="AC4490" i="17"/>
  <c r="AC4491" i="17"/>
  <c r="AC4492" i="17"/>
  <c r="AC4493" i="17"/>
  <c r="AC4494" i="17"/>
  <c r="AC4495" i="17"/>
  <c r="AC4496" i="17"/>
  <c r="AC4497" i="17"/>
  <c r="AC4498" i="17"/>
  <c r="AC4499" i="17"/>
  <c r="AC4500" i="17"/>
  <c r="AC4501" i="17"/>
  <c r="AC4502" i="17"/>
  <c r="AC4503" i="17"/>
  <c r="AC4504" i="17"/>
  <c r="AC4505" i="17"/>
  <c r="AC4506" i="17"/>
  <c r="AC4507" i="17"/>
  <c r="AC4508" i="17"/>
  <c r="AC4509" i="17"/>
  <c r="AC4510" i="17"/>
  <c r="AC4511" i="17"/>
  <c r="AC4512" i="17"/>
  <c r="AC4513" i="17"/>
  <c r="AC4514" i="17"/>
  <c r="AC4515" i="17"/>
  <c r="AC4516" i="17"/>
  <c r="AC4517" i="17"/>
  <c r="AC4518" i="17"/>
  <c r="AC4519" i="17"/>
  <c r="AC4520" i="17"/>
  <c r="AC4521" i="17"/>
  <c r="AC4522" i="17"/>
  <c r="AC4523" i="17"/>
  <c r="AC4524" i="17"/>
  <c r="AC4525" i="17"/>
  <c r="AC4526" i="17"/>
  <c r="AC4527" i="17"/>
  <c r="AC4528" i="17"/>
  <c r="AC4529" i="17"/>
  <c r="AC4530" i="17"/>
  <c r="AC4531" i="17"/>
  <c r="AC4532" i="17"/>
  <c r="AC4533" i="17"/>
  <c r="AC4534" i="17"/>
  <c r="AC4535" i="17"/>
  <c r="AC4536" i="17"/>
  <c r="AC4537" i="17"/>
  <c r="AC4538" i="17"/>
  <c r="AC4539" i="17"/>
  <c r="AC4540" i="17"/>
  <c r="AC4541" i="17"/>
  <c r="AC4542" i="17"/>
  <c r="AC4543" i="17"/>
  <c r="AC4544" i="17"/>
  <c r="AC4545" i="17"/>
  <c r="AC4546" i="17"/>
  <c r="AC4547" i="17"/>
  <c r="AC4548" i="17"/>
  <c r="AC4549" i="17"/>
  <c r="AC4550" i="17"/>
  <c r="AC4551" i="17"/>
  <c r="AC4552" i="17"/>
  <c r="AC4553" i="17"/>
  <c r="AC4554" i="17"/>
  <c r="AC4555" i="17"/>
  <c r="AC4556" i="17"/>
  <c r="AC4557" i="17"/>
  <c r="AC4558" i="17"/>
  <c r="AC4559" i="17"/>
  <c r="AC4560" i="17"/>
  <c r="AC4561" i="17"/>
  <c r="AC4562" i="17"/>
  <c r="AC4563" i="17"/>
  <c r="AC4564" i="17"/>
  <c r="AC4565" i="17"/>
  <c r="AC4566" i="17"/>
  <c r="AC4567" i="17"/>
  <c r="AC4568" i="17"/>
  <c r="AC4569" i="17"/>
  <c r="AC4570" i="17"/>
  <c r="AC4571" i="17"/>
  <c r="AC4572" i="17"/>
  <c r="AC4573" i="17"/>
  <c r="AC4574" i="17"/>
  <c r="AC4575" i="17"/>
  <c r="AC4576" i="17"/>
  <c r="AC4577" i="17"/>
  <c r="AC4578" i="17"/>
  <c r="AC4579" i="17"/>
  <c r="AC4580" i="17"/>
  <c r="AC4581" i="17"/>
  <c r="AC4582" i="17"/>
  <c r="AC4583" i="17"/>
  <c r="AC4584" i="17"/>
  <c r="AC4585" i="17"/>
  <c r="AC4586" i="17"/>
  <c r="AC4587" i="17"/>
  <c r="AC4588" i="17"/>
  <c r="AC4589" i="17"/>
  <c r="AC4590" i="17"/>
  <c r="AC4591" i="17"/>
  <c r="AC4592" i="17"/>
  <c r="AC4593" i="17"/>
  <c r="AC4594" i="17"/>
  <c r="AC4595" i="17"/>
  <c r="AC4596" i="17"/>
  <c r="AC4597" i="17"/>
  <c r="AC4598" i="17"/>
  <c r="AC4599" i="17"/>
  <c r="AC4600" i="17"/>
  <c r="AC4601" i="17"/>
  <c r="AC4602" i="17"/>
  <c r="AC4603" i="17"/>
  <c r="AC4604" i="17"/>
  <c r="AC4605" i="17"/>
  <c r="AC4606" i="17"/>
  <c r="AC4607" i="17"/>
  <c r="AC4608" i="17"/>
  <c r="AC4609" i="17"/>
  <c r="AC4610" i="17"/>
  <c r="AC4611" i="17"/>
  <c r="AC4612" i="17"/>
  <c r="AC4613" i="17"/>
  <c r="AC4614" i="17"/>
  <c r="AC4615" i="17"/>
  <c r="AC4616" i="17"/>
  <c r="AC4617" i="17"/>
  <c r="AC4618" i="17"/>
  <c r="AC4619" i="17"/>
  <c r="AC4620" i="17"/>
  <c r="AC4621" i="17"/>
  <c r="AC4622" i="17"/>
  <c r="AC4623" i="17"/>
  <c r="AC4624" i="17"/>
  <c r="AC4625" i="17"/>
  <c r="AC4626" i="17"/>
  <c r="AC4627" i="17"/>
  <c r="AC4628" i="17"/>
  <c r="AC4629" i="17"/>
  <c r="AC4630" i="17"/>
  <c r="AC4631" i="17"/>
  <c r="AC4632" i="17"/>
  <c r="AC4633" i="17"/>
  <c r="AC4634" i="17"/>
  <c r="AC4635" i="17"/>
  <c r="AC4636" i="17"/>
  <c r="AC4637" i="17"/>
  <c r="AC4638" i="17"/>
  <c r="AC4639" i="17"/>
  <c r="AC4640" i="17"/>
  <c r="AC4641" i="17"/>
  <c r="AC4642" i="17"/>
  <c r="AC4643" i="17"/>
  <c r="AC4644" i="17"/>
  <c r="AC4645" i="17"/>
  <c r="AC4646" i="17"/>
  <c r="AC4647" i="17"/>
  <c r="AC4648" i="17"/>
  <c r="AC4649" i="17"/>
  <c r="AC4650" i="17"/>
  <c r="AC4651" i="17"/>
  <c r="AC4652" i="17"/>
  <c r="AC4653" i="17"/>
  <c r="AC4654" i="17"/>
  <c r="AC4655" i="17"/>
  <c r="AC4656" i="17"/>
  <c r="AC4657" i="17"/>
  <c r="AC4658" i="17"/>
  <c r="AC4659" i="17"/>
  <c r="AC4660" i="17"/>
  <c r="AC4661" i="17"/>
  <c r="AC4662" i="17"/>
  <c r="AC4663" i="17"/>
  <c r="AC4664" i="17"/>
  <c r="AC4665" i="17"/>
  <c r="AC4666" i="17"/>
  <c r="AC4667" i="17"/>
  <c r="AC4668" i="17"/>
  <c r="AC4669" i="17"/>
  <c r="AC4670" i="17"/>
  <c r="AC4671" i="17"/>
  <c r="AC4672" i="17"/>
  <c r="AC4673" i="17"/>
  <c r="AC4674" i="17"/>
  <c r="AC4675" i="17"/>
  <c r="AC4676" i="17"/>
  <c r="AC4677" i="17"/>
  <c r="AC4678" i="17"/>
  <c r="AC4679" i="17"/>
  <c r="AC4680" i="17"/>
  <c r="AC4681" i="17"/>
  <c r="AC4682" i="17"/>
  <c r="AC4683" i="17"/>
  <c r="AC4684" i="17"/>
  <c r="AC4685" i="17"/>
  <c r="AC4686" i="17"/>
  <c r="AC4687" i="17"/>
  <c r="AC4688" i="17"/>
  <c r="AC4689" i="17"/>
  <c r="AC4690" i="17"/>
  <c r="AC4691" i="17"/>
  <c r="AC4692" i="17"/>
  <c r="AC4693" i="17"/>
  <c r="AC4694" i="17"/>
  <c r="AC4695" i="17"/>
  <c r="AC4696" i="17"/>
  <c r="AC4697" i="17"/>
  <c r="AC4698" i="17"/>
  <c r="AC4699" i="17"/>
  <c r="AC4700" i="17"/>
  <c r="AC4701" i="17"/>
  <c r="AC4702" i="17"/>
  <c r="AC4703" i="17"/>
  <c r="AC4704" i="17"/>
  <c r="AC4705" i="17"/>
  <c r="AC4706" i="17"/>
  <c r="AC4707" i="17"/>
  <c r="AC4708" i="17"/>
  <c r="AC4709" i="17"/>
  <c r="AC4710" i="17"/>
  <c r="AC4711" i="17"/>
  <c r="AC4712" i="17"/>
  <c r="AC4713" i="17"/>
  <c r="AC4714" i="17"/>
  <c r="AC4715" i="17"/>
  <c r="AC4716" i="17"/>
  <c r="AC4717" i="17"/>
  <c r="AC4718" i="17"/>
  <c r="AC4719" i="17"/>
  <c r="AC4720" i="17"/>
  <c r="AC4721" i="17"/>
  <c r="AC4722" i="17"/>
  <c r="AC4723" i="17"/>
  <c r="AC4724" i="17"/>
  <c r="AC4725" i="17"/>
  <c r="AC4726" i="17"/>
  <c r="AC4727" i="17"/>
  <c r="AC4728" i="17"/>
  <c r="AC4729" i="17"/>
  <c r="AC4730" i="17"/>
  <c r="AC4731" i="17"/>
  <c r="AC4732" i="17"/>
  <c r="AC4733" i="17"/>
  <c r="AC4734" i="17"/>
  <c r="AC4735" i="17"/>
  <c r="AC4736" i="17"/>
  <c r="AC4737" i="17"/>
  <c r="AC4738" i="17"/>
  <c r="AC4739" i="17"/>
  <c r="AC4740" i="17"/>
  <c r="AC4741" i="17"/>
  <c r="AC4742" i="17"/>
  <c r="AC4743" i="17"/>
  <c r="AC4744" i="17"/>
  <c r="AC4745" i="17"/>
  <c r="AC4746" i="17"/>
  <c r="AC4747" i="17"/>
  <c r="AC4748" i="17"/>
  <c r="AC4749" i="17"/>
  <c r="AC4750" i="17"/>
  <c r="AC4751" i="17"/>
  <c r="AC4752" i="17"/>
  <c r="AC4753" i="17"/>
  <c r="AC4754" i="17"/>
  <c r="AC4755" i="17"/>
  <c r="AC4756" i="17"/>
  <c r="AC4757" i="17"/>
  <c r="AC4758" i="17"/>
  <c r="AC4759" i="17"/>
  <c r="AC4760" i="17"/>
  <c r="AC4761" i="17"/>
  <c r="AC4762" i="17"/>
  <c r="AC4763" i="17"/>
  <c r="AC4764" i="17"/>
  <c r="AC4765" i="17"/>
  <c r="AC4766" i="17"/>
  <c r="AC4767" i="17"/>
  <c r="AC4768" i="17"/>
  <c r="AC4769" i="17"/>
  <c r="AC4770" i="17"/>
  <c r="AC4771" i="17"/>
  <c r="AC4772" i="17"/>
  <c r="AC4773" i="17"/>
  <c r="AC4774" i="17"/>
  <c r="AC4775" i="17"/>
  <c r="AC4776" i="17"/>
  <c r="AC4777" i="17"/>
  <c r="AC4778" i="17"/>
  <c r="AC4779" i="17"/>
  <c r="AC4780" i="17"/>
  <c r="AC4781" i="17"/>
  <c r="AC4782" i="17"/>
  <c r="AC4783" i="17"/>
  <c r="AC4784" i="17"/>
  <c r="AC4785" i="17"/>
  <c r="AC4786" i="17"/>
  <c r="AC4787" i="17"/>
  <c r="AC4788" i="17"/>
  <c r="AC4789" i="17"/>
  <c r="AC4790" i="17"/>
  <c r="AC4791" i="17"/>
  <c r="AC4792" i="17"/>
  <c r="AC4793" i="17"/>
  <c r="AC4794" i="17"/>
  <c r="AC4795" i="17"/>
  <c r="AC4796" i="17"/>
  <c r="AC4797" i="17"/>
  <c r="AC4798" i="17"/>
  <c r="AC4799" i="17"/>
  <c r="AC4800" i="17"/>
  <c r="AC4801" i="17"/>
  <c r="AC4802" i="17"/>
  <c r="AC4803" i="17"/>
  <c r="AC4804" i="17"/>
  <c r="AC4805" i="17"/>
  <c r="AC4806" i="17"/>
  <c r="AC4807" i="17"/>
  <c r="AC4808" i="17"/>
  <c r="AC4809" i="17"/>
  <c r="AC4810" i="17"/>
  <c r="AC4811" i="17"/>
  <c r="AC4812" i="17"/>
  <c r="AC4813" i="17"/>
  <c r="AC4814" i="17"/>
  <c r="AC4815" i="17"/>
  <c r="AC4816" i="17"/>
  <c r="AC4817" i="17"/>
  <c r="AC4818" i="17"/>
  <c r="AC4819" i="17"/>
  <c r="AC4820" i="17"/>
  <c r="AC4821" i="17"/>
  <c r="AC4822" i="17"/>
  <c r="AC4823" i="17"/>
  <c r="AC4824" i="17"/>
  <c r="AC4825" i="17"/>
  <c r="AC4826" i="17"/>
  <c r="AC4827" i="17"/>
  <c r="AC4828" i="17"/>
  <c r="AC4829" i="17"/>
  <c r="AC4830" i="17"/>
  <c r="AC4831" i="17"/>
  <c r="AC4832" i="17"/>
  <c r="AC4833" i="17"/>
  <c r="AC4834" i="17"/>
  <c r="AC4835" i="17"/>
  <c r="AC4836" i="17"/>
  <c r="AC4837" i="17"/>
  <c r="AC4838" i="17"/>
  <c r="AC4839" i="17"/>
  <c r="AC4840" i="17"/>
  <c r="AC4841" i="17"/>
  <c r="AC4842" i="17"/>
  <c r="AC4843" i="17"/>
  <c r="AC4844" i="17"/>
  <c r="AC4845" i="17"/>
  <c r="AC4846" i="17"/>
  <c r="AC4847" i="17"/>
  <c r="AC4848" i="17"/>
  <c r="AC4849" i="17"/>
  <c r="AC4850" i="17"/>
  <c r="AC4851" i="17"/>
  <c r="AC4852" i="17"/>
  <c r="AC4853" i="17"/>
  <c r="AC4854" i="17"/>
  <c r="AC4855" i="17"/>
  <c r="AC4856" i="17"/>
  <c r="AC4857" i="17"/>
  <c r="AC4858" i="17"/>
  <c r="AC4859" i="17"/>
  <c r="AC4860" i="17"/>
  <c r="AC4861" i="17"/>
  <c r="AC4862" i="17"/>
  <c r="AC4863" i="17"/>
  <c r="AC4864" i="17"/>
  <c r="AC4865" i="17"/>
  <c r="AC4866" i="17"/>
  <c r="AC4867" i="17"/>
  <c r="AC4868" i="17"/>
  <c r="AC4869" i="17"/>
  <c r="AC4870" i="17"/>
  <c r="AC4871" i="17"/>
  <c r="AC4872" i="17"/>
  <c r="AC4873" i="17"/>
  <c r="AC4874" i="17"/>
  <c r="AC4875" i="17"/>
  <c r="AC4876" i="17"/>
  <c r="AC4877" i="17"/>
  <c r="AC4878" i="17"/>
  <c r="AC4879" i="17"/>
  <c r="AC4880" i="17"/>
  <c r="AC4881" i="17"/>
  <c r="AC4882" i="17"/>
  <c r="AC4883" i="17"/>
  <c r="AC4884" i="17"/>
  <c r="AC4885" i="17"/>
  <c r="AC4886" i="17"/>
  <c r="AC4887" i="17"/>
  <c r="AC4888" i="17"/>
  <c r="AC4889" i="17"/>
  <c r="AC4890" i="17"/>
  <c r="AC4891" i="17"/>
  <c r="AC4892" i="17"/>
  <c r="AC4893" i="17"/>
  <c r="AC4894" i="17"/>
  <c r="AC4895" i="17"/>
  <c r="AC4896" i="17"/>
  <c r="AC4897" i="17"/>
  <c r="AC4898" i="17"/>
  <c r="AC4899" i="17"/>
  <c r="AC4900" i="17"/>
  <c r="AC4901" i="17"/>
  <c r="AC4902" i="17"/>
  <c r="AC4903" i="17"/>
  <c r="AC4904" i="17"/>
  <c r="AC4905" i="17"/>
  <c r="AC4906" i="17"/>
  <c r="AC4907" i="17"/>
  <c r="AC4908" i="17"/>
  <c r="AC4909" i="17"/>
  <c r="AC4910" i="17"/>
  <c r="AC4911" i="17"/>
  <c r="AC4912" i="17"/>
  <c r="AC4913" i="17"/>
  <c r="AC4914" i="17"/>
  <c r="AC4915" i="17"/>
  <c r="AC4916" i="17"/>
  <c r="AC4917" i="17"/>
  <c r="AC4918" i="17"/>
  <c r="AC4919" i="17"/>
  <c r="AC4920" i="17"/>
  <c r="AC4921" i="17"/>
  <c r="AC4922" i="17"/>
  <c r="AC4923" i="17"/>
  <c r="AC4924" i="17"/>
  <c r="AC4925" i="17"/>
  <c r="AC4926" i="17"/>
  <c r="AC4927" i="17"/>
  <c r="AC4928" i="17"/>
  <c r="AC4929" i="17"/>
  <c r="AC4930" i="17"/>
  <c r="AC4931" i="17"/>
  <c r="AC4932" i="17"/>
  <c r="AC4933" i="17"/>
  <c r="AC4934" i="17"/>
  <c r="AC4935" i="17"/>
  <c r="AC4936" i="17"/>
  <c r="AC4937" i="17"/>
  <c r="AC4938" i="17"/>
  <c r="AC4939" i="17"/>
  <c r="AC4940" i="17"/>
  <c r="AC4941" i="17"/>
  <c r="AC4942" i="17"/>
  <c r="AC4943" i="17"/>
  <c r="AC4944" i="17"/>
  <c r="AC4945" i="17"/>
  <c r="AC4946" i="17"/>
  <c r="AC4947" i="17"/>
  <c r="AC4948" i="17"/>
  <c r="AC4949" i="17"/>
  <c r="AC4950" i="17"/>
  <c r="AC4951" i="17"/>
  <c r="AC4952" i="17"/>
  <c r="AC4953" i="17"/>
  <c r="AC4954" i="17"/>
  <c r="AC4955" i="17"/>
  <c r="AC4956" i="17"/>
  <c r="AC4957" i="17"/>
  <c r="AC4958" i="17"/>
  <c r="AC4959" i="17"/>
  <c r="AC4960" i="17"/>
  <c r="AC4961" i="17"/>
  <c r="AC4962" i="17"/>
  <c r="AC4963" i="17"/>
  <c r="AC4964" i="17"/>
  <c r="AC4965" i="17"/>
  <c r="AC4966" i="17"/>
  <c r="AC4967" i="17"/>
  <c r="AC4968" i="17"/>
  <c r="AC4969" i="17"/>
  <c r="AC4970" i="17"/>
  <c r="AC4971" i="17"/>
  <c r="AC4972" i="17"/>
  <c r="D886" i="11"/>
  <c r="H886" i="11" s="1"/>
  <c r="H153" i="6" l="1"/>
  <c r="H137" i="6"/>
  <c r="H121" i="6"/>
  <c r="H105" i="6"/>
  <c r="H89" i="6"/>
  <c r="H73" i="6"/>
  <c r="H57" i="6"/>
  <c r="H41" i="6"/>
  <c r="I159" i="6"/>
  <c r="I143" i="6"/>
  <c r="I127" i="6"/>
  <c r="I111" i="6"/>
  <c r="I95" i="6"/>
  <c r="I79" i="6"/>
  <c r="I63" i="6"/>
  <c r="I47" i="6"/>
  <c r="I169" i="6"/>
  <c r="I162" i="6"/>
  <c r="H159" i="6"/>
  <c r="I146" i="6"/>
  <c r="H143" i="6"/>
  <c r="I130" i="6"/>
  <c r="H127" i="6"/>
  <c r="I114" i="6"/>
  <c r="H111" i="6"/>
  <c r="I98" i="6"/>
  <c r="H95" i="6"/>
  <c r="I82" i="6"/>
  <c r="H79" i="6"/>
  <c r="I66" i="6"/>
  <c r="H63" i="6"/>
  <c r="I50" i="6"/>
  <c r="H47" i="6"/>
  <c r="H19" i="6"/>
  <c r="H172" i="6"/>
  <c r="H149" i="6"/>
  <c r="H133" i="6"/>
  <c r="H117" i="6"/>
  <c r="H101" i="6"/>
  <c r="H85" i="6"/>
  <c r="H69" i="6"/>
  <c r="H53" i="6"/>
  <c r="H175" i="6"/>
  <c r="I158" i="6"/>
  <c r="H155" i="6"/>
  <c r="I142" i="6"/>
  <c r="H139" i="6"/>
  <c r="I126" i="6"/>
  <c r="H123" i="6"/>
  <c r="I110" i="6"/>
  <c r="H107" i="6"/>
  <c r="I94" i="6"/>
  <c r="H91" i="6"/>
  <c r="I78" i="6"/>
  <c r="H75" i="6"/>
  <c r="I62" i="6"/>
  <c r="H59" i="6"/>
  <c r="I46" i="6"/>
  <c r="H43" i="6"/>
  <c r="I171" i="6"/>
  <c r="I164" i="6"/>
  <c r="I148" i="6"/>
  <c r="I132" i="6"/>
  <c r="I116" i="6"/>
  <c r="I100" i="6"/>
  <c r="I84" i="6"/>
  <c r="I68" i="6"/>
  <c r="I52" i="6"/>
  <c r="I174" i="6"/>
  <c r="H171" i="6"/>
  <c r="H164" i="6"/>
  <c r="I151" i="6"/>
  <c r="H148" i="6"/>
  <c r="I135" i="6"/>
  <c r="H132" i="6"/>
  <c r="I119" i="6"/>
  <c r="H116" i="6"/>
  <c r="I103" i="6"/>
  <c r="H100" i="6"/>
  <c r="I87" i="6"/>
  <c r="H84" i="6"/>
  <c r="I71" i="6"/>
  <c r="H68" i="6"/>
  <c r="I55" i="6"/>
  <c r="H52" i="6"/>
  <c r="I39" i="6"/>
  <c r="I157" i="6"/>
  <c r="I141" i="6"/>
  <c r="I125" i="6"/>
  <c r="I109" i="6"/>
  <c r="I93" i="6"/>
  <c r="I77" i="6"/>
  <c r="I61" i="6"/>
  <c r="I45" i="6"/>
  <c r="I160" i="6"/>
  <c r="H157" i="6"/>
  <c r="I144" i="6"/>
  <c r="H141" i="6"/>
  <c r="I128" i="6"/>
  <c r="H125" i="6"/>
  <c r="I112" i="6"/>
  <c r="H109" i="6"/>
  <c r="I96" i="6"/>
  <c r="H93" i="6"/>
  <c r="I80" i="6"/>
  <c r="H77" i="6"/>
  <c r="I64" i="6"/>
  <c r="H61" i="6"/>
  <c r="I48" i="6"/>
  <c r="H45" i="6"/>
  <c r="I170" i="6"/>
  <c r="I163" i="6"/>
  <c r="H160" i="6"/>
  <c r="I147" i="6"/>
  <c r="H144" i="6"/>
  <c r="I131" i="6"/>
  <c r="H128" i="6"/>
  <c r="I115" i="6"/>
  <c r="H112" i="6"/>
  <c r="I99" i="6"/>
  <c r="H96" i="6"/>
  <c r="I83" i="6"/>
  <c r="H80" i="6"/>
  <c r="I67" i="6"/>
  <c r="H64" i="6"/>
  <c r="I51" i="6"/>
  <c r="H48" i="6"/>
  <c r="H170" i="6"/>
  <c r="H163" i="6"/>
  <c r="H147" i="6"/>
  <c r="H131" i="6"/>
  <c r="H115" i="6"/>
  <c r="H99" i="6"/>
  <c r="H83" i="6"/>
  <c r="H67" i="6"/>
  <c r="H51" i="6"/>
  <c r="D85" i="6"/>
  <c r="D123" i="6"/>
  <c r="D150" i="6"/>
  <c r="D77" i="6"/>
  <c r="D124" i="6"/>
  <c r="D143" i="6"/>
  <c r="D59" i="6"/>
  <c r="D126" i="6"/>
  <c r="D133" i="6"/>
  <c r="D101" i="6"/>
  <c r="D113" i="6"/>
  <c r="D140" i="6"/>
  <c r="D92" i="6"/>
  <c r="D132" i="6"/>
  <c r="D93" i="6"/>
  <c r="D82" i="6"/>
  <c r="D148" i="6"/>
  <c r="D169" i="6"/>
  <c r="D65" i="6"/>
  <c r="D134" i="6"/>
  <c r="D69" i="6"/>
  <c r="D86" i="6"/>
  <c r="D147" i="6"/>
  <c r="D165" i="6"/>
  <c r="D117" i="6"/>
  <c r="D155" i="6"/>
  <c r="D170" i="6"/>
  <c r="D70" i="6"/>
  <c r="D131" i="6"/>
  <c r="D164" i="6"/>
  <c r="D142" i="6"/>
  <c r="D45" i="6"/>
  <c r="D52" i="6"/>
  <c r="D53" i="6"/>
  <c r="D54" i="6"/>
  <c r="D55" i="6"/>
  <c r="D56" i="6"/>
  <c r="D57" i="6"/>
  <c r="D58" i="6"/>
  <c r="D60" i="6"/>
  <c r="D63" i="6"/>
  <c r="D64" i="6"/>
  <c r="D42" i="6"/>
  <c r="D95" i="6"/>
  <c r="D99" i="6"/>
  <c r="D100" i="6"/>
  <c r="D102" i="6"/>
  <c r="D107" i="6"/>
  <c r="D119" i="6"/>
  <c r="D120" i="6"/>
  <c r="D122" i="6"/>
  <c r="D125" i="6"/>
  <c r="D72" i="6"/>
  <c r="D176" i="6"/>
  <c r="D71" i="6"/>
  <c r="D87" i="6"/>
  <c r="B176" i="6"/>
  <c r="A472" i="17"/>
  <c r="D166" i="6"/>
  <c r="D138" i="6"/>
  <c r="D163" i="6"/>
  <c r="D162" i="6"/>
  <c r="D161" i="6"/>
  <c r="D160" i="6"/>
  <c r="D159" i="6"/>
  <c r="D158" i="6"/>
  <c r="D157" i="6"/>
  <c r="D156" i="6"/>
  <c r="D154" i="6"/>
  <c r="D153" i="6"/>
  <c r="D152" i="6"/>
  <c r="D151" i="6"/>
  <c r="D149" i="6"/>
  <c r="D146" i="6"/>
  <c r="D145" i="6"/>
  <c r="D144" i="6"/>
  <c r="D141" i="6"/>
  <c r="D139" i="6"/>
  <c r="D137" i="6"/>
  <c r="D136" i="6"/>
  <c r="D135" i="6"/>
  <c r="D130" i="6"/>
  <c r="D129" i="6"/>
  <c r="D128" i="6"/>
  <c r="D127" i="6"/>
  <c r="D121" i="6"/>
  <c r="D118" i="6"/>
  <c r="D116" i="6"/>
  <c r="D115" i="6"/>
  <c r="D114" i="6"/>
  <c r="D112" i="6"/>
  <c r="D111" i="6"/>
  <c r="D110" i="6"/>
  <c r="D109" i="6"/>
  <c r="D108" i="6"/>
  <c r="D106" i="6"/>
  <c r="D105" i="6"/>
  <c r="D104" i="6"/>
  <c r="D103" i="6"/>
  <c r="D98" i="6"/>
  <c r="D97" i="6"/>
  <c r="D96" i="6"/>
  <c r="D94" i="6"/>
  <c r="D91" i="6"/>
  <c r="D90" i="6"/>
  <c r="D89" i="6"/>
  <c r="D88" i="6"/>
  <c r="D84" i="6"/>
  <c r="D83" i="6"/>
  <c r="D81" i="6"/>
  <c r="D80" i="6"/>
  <c r="D79" i="6"/>
  <c r="D78" i="6"/>
  <c r="D76" i="6"/>
  <c r="D75" i="6"/>
  <c r="D74" i="6"/>
  <c r="D73" i="6"/>
  <c r="D68" i="6"/>
  <c r="D67" i="6"/>
  <c r="D66" i="6"/>
  <c r="D62" i="6"/>
  <c r="D61" i="6"/>
  <c r="D51" i="6"/>
  <c r="D50" i="6"/>
  <c r="D49" i="6"/>
  <c r="D48" i="6"/>
  <c r="D47" i="6"/>
  <c r="D46" i="6"/>
  <c r="D44" i="6"/>
  <c r="D43" i="6"/>
  <c r="D41" i="6"/>
  <c r="D40" i="6"/>
  <c r="D39" i="6"/>
  <c r="B175" i="6"/>
  <c r="B174" i="6"/>
  <c r="B173" i="6"/>
  <c r="B172" i="6"/>
  <c r="B171" i="6"/>
  <c r="B170" i="6"/>
  <c r="B169" i="6"/>
  <c r="B168" i="6"/>
  <c r="B167" i="6"/>
  <c r="B166" i="6"/>
  <c r="B165" i="6"/>
  <c r="B164" i="6"/>
  <c r="B163" i="6"/>
  <c r="B162" i="6"/>
  <c r="B161" i="6"/>
  <c r="B160" i="6"/>
  <c r="B159" i="6"/>
  <c r="B158" i="6"/>
  <c r="B157" i="6"/>
  <c r="B156" i="6"/>
  <c r="B155" i="6"/>
  <c r="B154" i="6"/>
  <c r="B153" i="6"/>
  <c r="B152" i="6"/>
  <c r="B151" i="6"/>
  <c r="B150" i="6"/>
  <c r="B149" i="6"/>
  <c r="B148" i="6"/>
  <c r="B147" i="6"/>
  <c r="B146" i="6"/>
  <c r="B145" i="6"/>
  <c r="B144" i="6"/>
  <c r="B143" i="6"/>
  <c r="B142" i="6"/>
  <c r="B141" i="6"/>
  <c r="B140" i="6"/>
  <c r="B139" i="6"/>
  <c r="B138" i="6"/>
  <c r="B137" i="6"/>
  <c r="B136" i="6"/>
  <c r="B135" i="6"/>
  <c r="B134" i="6"/>
  <c r="B133" i="6"/>
  <c r="B132" i="6"/>
  <c r="B131" i="6"/>
  <c r="B130" i="6"/>
  <c r="B129" i="6"/>
  <c r="B128" i="6"/>
  <c r="B127" i="6"/>
  <c r="B126" i="6"/>
  <c r="B125" i="6"/>
  <c r="B124" i="6"/>
  <c r="B123" i="6"/>
  <c r="B122" i="6"/>
  <c r="B121"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D2" i="10" a="1"/>
  <c r="G39" i="10" s="1"/>
  <c r="G886" i="11"/>
  <c r="E886" i="11"/>
  <c r="I886" i="11"/>
  <c r="H6087" i="7"/>
  <c r="G31" i="10" l="1"/>
  <c r="G32" i="10"/>
  <c r="G33" i="10"/>
  <c r="G34" i="10"/>
  <c r="G35" i="10"/>
  <c r="G36" i="10"/>
  <c r="G37" i="10"/>
  <c r="F42" i="10"/>
  <c r="A39" i="10"/>
  <c r="A40" i="10"/>
  <c r="A41" i="10"/>
  <c r="A42" i="10"/>
  <c r="A43" i="10"/>
  <c r="C35" i="10"/>
  <c r="C39" i="10"/>
  <c r="C40" i="10"/>
  <c r="C41" i="10"/>
  <c r="C42" i="10"/>
  <c r="F39" i="10"/>
  <c r="F40" i="10"/>
  <c r="F41" i="10"/>
  <c r="A473" i="17"/>
  <c r="A3" i="10"/>
  <c r="C36" i="10"/>
  <c r="C32" i="10"/>
  <c r="C22" i="10"/>
  <c r="C12" i="10"/>
  <c r="C7" i="10"/>
  <c r="F33" i="10"/>
  <c r="F18" i="10"/>
  <c r="F8" i="10"/>
  <c r="A37" i="10"/>
  <c r="A27" i="10"/>
  <c r="A17" i="10"/>
  <c r="A7" i="10"/>
  <c r="C26" i="10"/>
  <c r="C11" i="10"/>
  <c r="F32" i="10"/>
  <c r="F7" i="10"/>
  <c r="A36" i="10"/>
  <c r="A31" i="10"/>
  <c r="A26" i="10"/>
  <c r="A21" i="10"/>
  <c r="A16" i="10"/>
  <c r="A11" i="10"/>
  <c r="A6" i="10"/>
  <c r="C31" i="10"/>
  <c r="C21" i="10"/>
  <c r="C16" i="10"/>
  <c r="C6" i="10"/>
  <c r="F37" i="10"/>
  <c r="F27" i="10"/>
  <c r="F22" i="10"/>
  <c r="F17" i="10"/>
  <c r="F12" i="10"/>
  <c r="C20" i="10"/>
  <c r="F36" i="10"/>
  <c r="F31" i="10"/>
  <c r="F21" i="10"/>
  <c r="F16" i="10"/>
  <c r="F11" i="10"/>
  <c r="F6" i="10"/>
  <c r="A35" i="10"/>
  <c r="A30" i="10"/>
  <c r="A25" i="10"/>
  <c r="A20" i="10"/>
  <c r="A15" i="10"/>
  <c r="A10" i="10"/>
  <c r="A5" i="10"/>
  <c r="D2" i="10"/>
  <c r="C37" i="10"/>
  <c r="C27" i="10"/>
  <c r="C17" i="10"/>
  <c r="F38" i="10"/>
  <c r="F28" i="10"/>
  <c r="F23" i="10"/>
  <c r="F13" i="10"/>
  <c r="F3" i="10"/>
  <c r="A32" i="10"/>
  <c r="A22" i="10"/>
  <c r="A12" i="10"/>
  <c r="A2" i="10"/>
  <c r="C30" i="10"/>
  <c r="C25" i="10"/>
  <c r="C15" i="10"/>
  <c r="C10" i="10"/>
  <c r="C5" i="10"/>
  <c r="F26" i="10"/>
  <c r="C29" i="10"/>
  <c r="C19" i="10"/>
  <c r="C14" i="10"/>
  <c r="C9" i="10"/>
  <c r="C4" i="10"/>
  <c r="F35" i="10"/>
  <c r="F30" i="10"/>
  <c r="F25" i="10"/>
  <c r="F20" i="10"/>
  <c r="F15" i="10"/>
  <c r="F10" i="10"/>
  <c r="F5" i="10"/>
  <c r="A34" i="10"/>
  <c r="A29" i="10"/>
  <c r="A24" i="10"/>
  <c r="A19" i="10"/>
  <c r="A14" i="10"/>
  <c r="A9" i="10"/>
  <c r="A4" i="10"/>
  <c r="C34" i="10"/>
  <c r="C24" i="10"/>
  <c r="C38" i="10"/>
  <c r="C33" i="10"/>
  <c r="C28" i="10"/>
  <c r="C23" i="10"/>
  <c r="C18" i="10"/>
  <c r="C13" i="10"/>
  <c r="C8" i="10"/>
  <c r="C3" i="10"/>
  <c r="F34" i="10"/>
  <c r="F29" i="10"/>
  <c r="F24" i="10"/>
  <c r="F19" i="10"/>
  <c r="F14" i="10"/>
  <c r="F9" i="10"/>
  <c r="F4" i="10"/>
  <c r="A38" i="10"/>
  <c r="A33" i="10"/>
  <c r="A28" i="10"/>
  <c r="A23" i="10"/>
  <c r="A18" i="10"/>
  <c r="A13" i="10"/>
  <c r="A8" i="10"/>
  <c r="V4972" i="17"/>
  <c r="V4971" i="17"/>
  <c r="V4970" i="17"/>
  <c r="V4969" i="17"/>
  <c r="V4968" i="17"/>
  <c r="V4967" i="17"/>
  <c r="V4966" i="17"/>
  <c r="V4965" i="17"/>
  <c r="V4964" i="17"/>
  <c r="V4963" i="17"/>
  <c r="V4962" i="17"/>
  <c r="V4961" i="17"/>
  <c r="V4960" i="17"/>
  <c r="V4959" i="17"/>
  <c r="V4958" i="17"/>
  <c r="V4957" i="17"/>
  <c r="V4956" i="17"/>
  <c r="V4955" i="17"/>
  <c r="V4954" i="17"/>
  <c r="V4953" i="17"/>
  <c r="V4952" i="17"/>
  <c r="V4951" i="17"/>
  <c r="V4950" i="17"/>
  <c r="V4949" i="17"/>
  <c r="V4948" i="17"/>
  <c r="V4947" i="17"/>
  <c r="V4946" i="17"/>
  <c r="V4945" i="17"/>
  <c r="V4944" i="17"/>
  <c r="V4943" i="17"/>
  <c r="V4942" i="17"/>
  <c r="V4941" i="17"/>
  <c r="V4940" i="17"/>
  <c r="V4939" i="17"/>
  <c r="V4938" i="17"/>
  <c r="V4937" i="17"/>
  <c r="V4936" i="17"/>
  <c r="V4935" i="17"/>
  <c r="V4934" i="17"/>
  <c r="V4933" i="17"/>
  <c r="V4932" i="17"/>
  <c r="V4931" i="17"/>
  <c r="V4930" i="17"/>
  <c r="V4929" i="17"/>
  <c r="V4928" i="17"/>
  <c r="V4927" i="17"/>
  <c r="V4926" i="17"/>
  <c r="V4925" i="17"/>
  <c r="V4924" i="17"/>
  <c r="V4923" i="17"/>
  <c r="V4922" i="17"/>
  <c r="V4921" i="17"/>
  <c r="V4920" i="17"/>
  <c r="V4919" i="17"/>
  <c r="V4918" i="17"/>
  <c r="V4917" i="17"/>
  <c r="V4916" i="17"/>
  <c r="V4915" i="17"/>
  <c r="V4914" i="17"/>
  <c r="V4913" i="17"/>
  <c r="V4912" i="17"/>
  <c r="V4911" i="17"/>
  <c r="V4910" i="17"/>
  <c r="V4909" i="17"/>
  <c r="V4908" i="17"/>
  <c r="V4907" i="17"/>
  <c r="V4906" i="17"/>
  <c r="V4905" i="17"/>
  <c r="V4904" i="17"/>
  <c r="V4903" i="17"/>
  <c r="V4902" i="17"/>
  <c r="V4901" i="17"/>
  <c r="V4900" i="17"/>
  <c r="V4899" i="17"/>
  <c r="V4898" i="17"/>
  <c r="V4897" i="17"/>
  <c r="V4896" i="17"/>
  <c r="V4895" i="17"/>
  <c r="V4894" i="17"/>
  <c r="V4893" i="17"/>
  <c r="V4892" i="17"/>
  <c r="V4891" i="17"/>
  <c r="V4890" i="17"/>
  <c r="V4889" i="17"/>
  <c r="V4888" i="17"/>
  <c r="V4887" i="17"/>
  <c r="V4886" i="17"/>
  <c r="V4885" i="17"/>
  <c r="V4884" i="17"/>
  <c r="V4883" i="17"/>
  <c r="V4882" i="17"/>
  <c r="V4881" i="17"/>
  <c r="V4880" i="17"/>
  <c r="V4879" i="17"/>
  <c r="V4878" i="17"/>
  <c r="V4877" i="17"/>
  <c r="V4876" i="17"/>
  <c r="V4875" i="17"/>
  <c r="V4874" i="17"/>
  <c r="V4873" i="17"/>
  <c r="V4872" i="17"/>
  <c r="V4871" i="17"/>
  <c r="V4870" i="17"/>
  <c r="V4869" i="17"/>
  <c r="V4868" i="17"/>
  <c r="V4867" i="17"/>
  <c r="V4866" i="17"/>
  <c r="V4865" i="17"/>
  <c r="V4864" i="17"/>
  <c r="V4863" i="17"/>
  <c r="V4862" i="17"/>
  <c r="V4861" i="17"/>
  <c r="V4860" i="17"/>
  <c r="V4859" i="17"/>
  <c r="V4858" i="17"/>
  <c r="V4857" i="17"/>
  <c r="V4856" i="17"/>
  <c r="V4855" i="17"/>
  <c r="V4854" i="17"/>
  <c r="V4853" i="17"/>
  <c r="V4852" i="17"/>
  <c r="V4851" i="17"/>
  <c r="V4850" i="17"/>
  <c r="V4849" i="17"/>
  <c r="V4848" i="17"/>
  <c r="V4847" i="17"/>
  <c r="V4846" i="17"/>
  <c r="V4845" i="17"/>
  <c r="V4844" i="17"/>
  <c r="V4843" i="17"/>
  <c r="V4842" i="17"/>
  <c r="V4841" i="17"/>
  <c r="V4840" i="17"/>
  <c r="V4839" i="17"/>
  <c r="V4838" i="17"/>
  <c r="V4837" i="17"/>
  <c r="V4836" i="17"/>
  <c r="V4835" i="17"/>
  <c r="V4834" i="17"/>
  <c r="V4833" i="17"/>
  <c r="V4832" i="17"/>
  <c r="V4831" i="17"/>
  <c r="V4830" i="17"/>
  <c r="V4829" i="17"/>
  <c r="V4828" i="17"/>
  <c r="V4827" i="17"/>
  <c r="V4826" i="17"/>
  <c r="V4825" i="17"/>
  <c r="V4824" i="17"/>
  <c r="V4823" i="17"/>
  <c r="V4822" i="17"/>
  <c r="V4821" i="17"/>
  <c r="V4820" i="17"/>
  <c r="V4819" i="17"/>
  <c r="V4818" i="17"/>
  <c r="V4817" i="17"/>
  <c r="V4816" i="17"/>
  <c r="V4815" i="17"/>
  <c r="V4814" i="17"/>
  <c r="V4813" i="17"/>
  <c r="V4812" i="17"/>
  <c r="V4811" i="17"/>
  <c r="V4810" i="17"/>
  <c r="V4809" i="17"/>
  <c r="V4808" i="17"/>
  <c r="V4807" i="17"/>
  <c r="V4806" i="17"/>
  <c r="V4805" i="17"/>
  <c r="V4804" i="17"/>
  <c r="V4803" i="17"/>
  <c r="V4802" i="17"/>
  <c r="V4801" i="17"/>
  <c r="V4800" i="17"/>
  <c r="V4799" i="17"/>
  <c r="V4798" i="17"/>
  <c r="V4797" i="17"/>
  <c r="V4796" i="17"/>
  <c r="V4795" i="17"/>
  <c r="V4794" i="17"/>
  <c r="V4793" i="17"/>
  <c r="V4792" i="17"/>
  <c r="V4791" i="17"/>
  <c r="V4790" i="17"/>
  <c r="V4789" i="17"/>
  <c r="V4788" i="17"/>
  <c r="V4787" i="17"/>
  <c r="V4786" i="17"/>
  <c r="V4785" i="17"/>
  <c r="V4784" i="17"/>
  <c r="V4783" i="17"/>
  <c r="V4782" i="17"/>
  <c r="V4781" i="17"/>
  <c r="V4780" i="17"/>
  <c r="V4779" i="17"/>
  <c r="V4778" i="17"/>
  <c r="V4777" i="17"/>
  <c r="V4776" i="17"/>
  <c r="V4775" i="17"/>
  <c r="V4774" i="17"/>
  <c r="V4773" i="17"/>
  <c r="V4772" i="17"/>
  <c r="V4771" i="17"/>
  <c r="V4770" i="17"/>
  <c r="V4769" i="17"/>
  <c r="V4768" i="17"/>
  <c r="V4767" i="17"/>
  <c r="V4766" i="17"/>
  <c r="V4765" i="17"/>
  <c r="V4764" i="17"/>
  <c r="V4763" i="17"/>
  <c r="V4762" i="17"/>
  <c r="V4761" i="17"/>
  <c r="V4760" i="17"/>
  <c r="V4759" i="17"/>
  <c r="V4758" i="17"/>
  <c r="V4757" i="17"/>
  <c r="V4756" i="17"/>
  <c r="V4755" i="17"/>
  <c r="V4754" i="17"/>
  <c r="V4753" i="17"/>
  <c r="V4752" i="17"/>
  <c r="V4751" i="17"/>
  <c r="V4750" i="17"/>
  <c r="V4749" i="17"/>
  <c r="V4748" i="17"/>
  <c r="V4747" i="17"/>
  <c r="V4746" i="17"/>
  <c r="V4745" i="17"/>
  <c r="V4744" i="17"/>
  <c r="V4743" i="17"/>
  <c r="V4742" i="17"/>
  <c r="V4741" i="17"/>
  <c r="V4740" i="17"/>
  <c r="V4739" i="17"/>
  <c r="V4738" i="17"/>
  <c r="V4737" i="17"/>
  <c r="V4736" i="17"/>
  <c r="V4735" i="17"/>
  <c r="V4734" i="17"/>
  <c r="V4733" i="17"/>
  <c r="V4732" i="17"/>
  <c r="V4731" i="17"/>
  <c r="V4730" i="17"/>
  <c r="V4729" i="17"/>
  <c r="V4728" i="17"/>
  <c r="V4727" i="17"/>
  <c r="V4726" i="17"/>
  <c r="V4725" i="17"/>
  <c r="V4724" i="17"/>
  <c r="V4723" i="17"/>
  <c r="V4722" i="17"/>
  <c r="V4721" i="17"/>
  <c r="V4720" i="17"/>
  <c r="V4719" i="17"/>
  <c r="V4718" i="17"/>
  <c r="V4717" i="17"/>
  <c r="V4716" i="17"/>
  <c r="V4715" i="17"/>
  <c r="V4714" i="17"/>
  <c r="V4713" i="17"/>
  <c r="V4712" i="17"/>
  <c r="V4711" i="17"/>
  <c r="V4710" i="17"/>
  <c r="V4709" i="17"/>
  <c r="V4708" i="17"/>
  <c r="V4707" i="17"/>
  <c r="V4706" i="17"/>
  <c r="V4705" i="17"/>
  <c r="V4704" i="17"/>
  <c r="V4703" i="17"/>
  <c r="V4702" i="17"/>
  <c r="V4701" i="17"/>
  <c r="V4700" i="17"/>
  <c r="V4699" i="17"/>
  <c r="V4698" i="17"/>
  <c r="V4697" i="17"/>
  <c r="V4696" i="17"/>
  <c r="V4695" i="17"/>
  <c r="V4694" i="17"/>
  <c r="V4693" i="17"/>
  <c r="V4692" i="17"/>
  <c r="V4691" i="17"/>
  <c r="V4690" i="17"/>
  <c r="V4689" i="17"/>
  <c r="V4688" i="17"/>
  <c r="V4687" i="17"/>
  <c r="V4686" i="17"/>
  <c r="V4685" i="17"/>
  <c r="V4684" i="17"/>
  <c r="V4683" i="17"/>
  <c r="V4682" i="17"/>
  <c r="V4681" i="17"/>
  <c r="V4680" i="17"/>
  <c r="V4679" i="17"/>
  <c r="V4678" i="17"/>
  <c r="V4677" i="17"/>
  <c r="V4676" i="17"/>
  <c r="V4675" i="17"/>
  <c r="V4674" i="17"/>
  <c r="V4673" i="17"/>
  <c r="V4672" i="17"/>
  <c r="V4671" i="17"/>
  <c r="V4670" i="17"/>
  <c r="V4669" i="17"/>
  <c r="V4668" i="17"/>
  <c r="V4667" i="17"/>
  <c r="V4666" i="17"/>
  <c r="V4665" i="17"/>
  <c r="V4664" i="17"/>
  <c r="V4663" i="17"/>
  <c r="V4662" i="17"/>
  <c r="V4661" i="17"/>
  <c r="V4660" i="17"/>
  <c r="V4659" i="17"/>
  <c r="V4658" i="17"/>
  <c r="V4657" i="17"/>
  <c r="V4656" i="17"/>
  <c r="V4655" i="17"/>
  <c r="V4654" i="17"/>
  <c r="V4653" i="17"/>
  <c r="V4652" i="17"/>
  <c r="V4651" i="17"/>
  <c r="V4650" i="17"/>
  <c r="V4649" i="17"/>
  <c r="V4648" i="17"/>
  <c r="V4647" i="17"/>
  <c r="V4646" i="17"/>
  <c r="V4645" i="17"/>
  <c r="V4644" i="17"/>
  <c r="V4643" i="17"/>
  <c r="V4642" i="17"/>
  <c r="V4641" i="17"/>
  <c r="V4640" i="17"/>
  <c r="V4639" i="17"/>
  <c r="V4638" i="17"/>
  <c r="V4637" i="17"/>
  <c r="V4636" i="17"/>
  <c r="V4635" i="17"/>
  <c r="V4634" i="17"/>
  <c r="V4633" i="17"/>
  <c r="V4632" i="17"/>
  <c r="V4631" i="17"/>
  <c r="V4630" i="17"/>
  <c r="V4629" i="17"/>
  <c r="V4628" i="17"/>
  <c r="V4627" i="17"/>
  <c r="V4626" i="17"/>
  <c r="V4625" i="17"/>
  <c r="V4624" i="17"/>
  <c r="V4623" i="17"/>
  <c r="V4622" i="17"/>
  <c r="V4621" i="17"/>
  <c r="V4620" i="17"/>
  <c r="V4619" i="17"/>
  <c r="V4618" i="17"/>
  <c r="V4617" i="17"/>
  <c r="V4616" i="17"/>
  <c r="V4615" i="17"/>
  <c r="V4614" i="17"/>
  <c r="V4613" i="17"/>
  <c r="V4612" i="17"/>
  <c r="V4611" i="17"/>
  <c r="V4610" i="17"/>
  <c r="V4609" i="17"/>
  <c r="V4608" i="17"/>
  <c r="V4607" i="17"/>
  <c r="V4606" i="17"/>
  <c r="V4605" i="17"/>
  <c r="V4604" i="17"/>
  <c r="V4603" i="17"/>
  <c r="V4602" i="17"/>
  <c r="V4601" i="17"/>
  <c r="V4600" i="17"/>
  <c r="V4599" i="17"/>
  <c r="V4598" i="17"/>
  <c r="V4597" i="17"/>
  <c r="V4596" i="17"/>
  <c r="V4595" i="17"/>
  <c r="V4594" i="17"/>
  <c r="V4593" i="17"/>
  <c r="V4592" i="17"/>
  <c r="V4591" i="17"/>
  <c r="V4590" i="17"/>
  <c r="V4589" i="17"/>
  <c r="V4588" i="17"/>
  <c r="V4587" i="17"/>
  <c r="V4586" i="17"/>
  <c r="V4585" i="17"/>
  <c r="V4584" i="17"/>
  <c r="V4583" i="17"/>
  <c r="V4582" i="17"/>
  <c r="V4581" i="17"/>
  <c r="V4580" i="17"/>
  <c r="V4579" i="17"/>
  <c r="V4578" i="17"/>
  <c r="V4577" i="17"/>
  <c r="V4576" i="17"/>
  <c r="V4575" i="17"/>
  <c r="V4574" i="17"/>
  <c r="V4573" i="17"/>
  <c r="V4572" i="17"/>
  <c r="V4571" i="17"/>
  <c r="V4570" i="17"/>
  <c r="V4569" i="17"/>
  <c r="V4568" i="17"/>
  <c r="V4567" i="17"/>
  <c r="V4566" i="17"/>
  <c r="V4565" i="17"/>
  <c r="V4564" i="17"/>
  <c r="V4563" i="17"/>
  <c r="V4562" i="17"/>
  <c r="V4561" i="17"/>
  <c r="V4560" i="17"/>
  <c r="V4559" i="17"/>
  <c r="V4558" i="17"/>
  <c r="V4557" i="17"/>
  <c r="V4556" i="17"/>
  <c r="V4555" i="17"/>
  <c r="V4554" i="17"/>
  <c r="V4553" i="17"/>
  <c r="V4552" i="17"/>
  <c r="V4551" i="17"/>
  <c r="V4550" i="17"/>
  <c r="V4549" i="17"/>
  <c r="V4548" i="17"/>
  <c r="V4547" i="17"/>
  <c r="V4546" i="17"/>
  <c r="V4545" i="17"/>
  <c r="V4544" i="17"/>
  <c r="V4543" i="17"/>
  <c r="V4542" i="17"/>
  <c r="V4541" i="17"/>
  <c r="V4540" i="17"/>
  <c r="V4539" i="17"/>
  <c r="V4538" i="17"/>
  <c r="V4537" i="17"/>
  <c r="V4536" i="17"/>
  <c r="V4535" i="17"/>
  <c r="V4534" i="17"/>
  <c r="V4533" i="17"/>
  <c r="V4532" i="17"/>
  <c r="V4531" i="17"/>
  <c r="V4530" i="17"/>
  <c r="V4529" i="17"/>
  <c r="V4528" i="17"/>
  <c r="V4527" i="17"/>
  <c r="V4526" i="17"/>
  <c r="V4525" i="17"/>
  <c r="V4524" i="17"/>
  <c r="V4523" i="17"/>
  <c r="V4522" i="17"/>
  <c r="V4521" i="17"/>
  <c r="V4520" i="17"/>
  <c r="V4519" i="17"/>
  <c r="V4518" i="17"/>
  <c r="V4517" i="17"/>
  <c r="V4516" i="17"/>
  <c r="V4515" i="17"/>
  <c r="V4514" i="17"/>
  <c r="V4513" i="17"/>
  <c r="V4512" i="17"/>
  <c r="V4511" i="17"/>
  <c r="V4510" i="17"/>
  <c r="V4509" i="17"/>
  <c r="V4508" i="17"/>
  <c r="V4507" i="17"/>
  <c r="V4506" i="17"/>
  <c r="V4505" i="17"/>
  <c r="V4504" i="17"/>
  <c r="V4503" i="17"/>
  <c r="V4502" i="17"/>
  <c r="V4501" i="17"/>
  <c r="V4500" i="17"/>
  <c r="V4499" i="17"/>
  <c r="V4498" i="17"/>
  <c r="V4497" i="17"/>
  <c r="V4496" i="17"/>
  <c r="V4495" i="17"/>
  <c r="V4494" i="17"/>
  <c r="V4493" i="17"/>
  <c r="V4492" i="17"/>
  <c r="V4491" i="17"/>
  <c r="V4490" i="17"/>
  <c r="V4489" i="17"/>
  <c r="V4488" i="17"/>
  <c r="V4487" i="17"/>
  <c r="V4486" i="17"/>
  <c r="V4485" i="17"/>
  <c r="V4484" i="17"/>
  <c r="V4483" i="17"/>
  <c r="V4482" i="17"/>
  <c r="V4481" i="17"/>
  <c r="V4480" i="17"/>
  <c r="V4479" i="17"/>
  <c r="V4478" i="17"/>
  <c r="V4477" i="17"/>
  <c r="V4476" i="17"/>
  <c r="V4475" i="17"/>
  <c r="V4474" i="17"/>
  <c r="V4473" i="17"/>
  <c r="V4472" i="17"/>
  <c r="V4471" i="17"/>
  <c r="V4470" i="17"/>
  <c r="V4469" i="17"/>
  <c r="V4468" i="17"/>
  <c r="V4467" i="17"/>
  <c r="V4466" i="17"/>
  <c r="V4465" i="17"/>
  <c r="V4464" i="17"/>
  <c r="V4463" i="17"/>
  <c r="V4462" i="17"/>
  <c r="V4461" i="17"/>
  <c r="V4460" i="17"/>
  <c r="V4459" i="17"/>
  <c r="V4458" i="17"/>
  <c r="V4457" i="17"/>
  <c r="V4456" i="17"/>
  <c r="V4455" i="17"/>
  <c r="V4454" i="17"/>
  <c r="V4453" i="17"/>
  <c r="V4452" i="17"/>
  <c r="V4451" i="17"/>
  <c r="V4450" i="17"/>
  <c r="V4449" i="17"/>
  <c r="V4448" i="17"/>
  <c r="V4447" i="17"/>
  <c r="V4446" i="17"/>
  <c r="V4445" i="17"/>
  <c r="V4444" i="17"/>
  <c r="V4443" i="17"/>
  <c r="V4442" i="17"/>
  <c r="V4441" i="17"/>
  <c r="V4440" i="17"/>
  <c r="V4439" i="17"/>
  <c r="V4438" i="17"/>
  <c r="V4437" i="17"/>
  <c r="V4436" i="17"/>
  <c r="V4435" i="17"/>
  <c r="V4434" i="17"/>
  <c r="V4433" i="17"/>
  <c r="V4432" i="17"/>
  <c r="V4431" i="17"/>
  <c r="V4430" i="17"/>
  <c r="V4429" i="17"/>
  <c r="V4428" i="17"/>
  <c r="V4427" i="17"/>
  <c r="V4426" i="17"/>
  <c r="V4425" i="17"/>
  <c r="V4424" i="17"/>
  <c r="V4423" i="17"/>
  <c r="V4422" i="17"/>
  <c r="V4421" i="17"/>
  <c r="V4420" i="17"/>
  <c r="V4419" i="17"/>
  <c r="V4418" i="17"/>
  <c r="V4417" i="17"/>
  <c r="V4416" i="17"/>
  <c r="V4415" i="17"/>
  <c r="V4414" i="17"/>
  <c r="V4413" i="17"/>
  <c r="V4412" i="17"/>
  <c r="V4411" i="17"/>
  <c r="V4410" i="17"/>
  <c r="V4409" i="17"/>
  <c r="V4408" i="17"/>
  <c r="V4407" i="17"/>
  <c r="V4406" i="17"/>
  <c r="V4405" i="17"/>
  <c r="V4404" i="17"/>
  <c r="V4403" i="17"/>
  <c r="V4402" i="17"/>
  <c r="V4401" i="17"/>
  <c r="V4400" i="17"/>
  <c r="V4399" i="17"/>
  <c r="V4398" i="17"/>
  <c r="V4397" i="17"/>
  <c r="V4396" i="17"/>
  <c r="V4395" i="17"/>
  <c r="V4394" i="17"/>
  <c r="V4393" i="17"/>
  <c r="V4392" i="17"/>
  <c r="V4391" i="17"/>
  <c r="V4390" i="17"/>
  <c r="V4389" i="17"/>
  <c r="V4388" i="17"/>
  <c r="V4387" i="17"/>
  <c r="V4386" i="17"/>
  <c r="V4385" i="17"/>
  <c r="V4384" i="17"/>
  <c r="V4383" i="17"/>
  <c r="V4382" i="17"/>
  <c r="V4381" i="17"/>
  <c r="V4380" i="17"/>
  <c r="V4379" i="17"/>
  <c r="V4378" i="17"/>
  <c r="V4377" i="17"/>
  <c r="V4376" i="17"/>
  <c r="V4375" i="17"/>
  <c r="V4374" i="17"/>
  <c r="V4373" i="17"/>
  <c r="V4372" i="17"/>
  <c r="V4371" i="17"/>
  <c r="V4370" i="17"/>
  <c r="V4369" i="17"/>
  <c r="V4368" i="17"/>
  <c r="V4367" i="17"/>
  <c r="V4366" i="17"/>
  <c r="V4365" i="17"/>
  <c r="V4364" i="17"/>
  <c r="V4363" i="17"/>
  <c r="V4362" i="17"/>
  <c r="V4361" i="17"/>
  <c r="V4360" i="17"/>
  <c r="V4359" i="17"/>
  <c r="V4358" i="17"/>
  <c r="V4357" i="17"/>
  <c r="V4356" i="17"/>
  <c r="V4355" i="17"/>
  <c r="V4354" i="17"/>
  <c r="V4353" i="17"/>
  <c r="V4352" i="17"/>
  <c r="V4351" i="17"/>
  <c r="V4350" i="17"/>
  <c r="V4349" i="17"/>
  <c r="V4348" i="17"/>
  <c r="V4347" i="17"/>
  <c r="V4346" i="17"/>
  <c r="V4345" i="17"/>
  <c r="V4344" i="17"/>
  <c r="V4343" i="17"/>
  <c r="V4342" i="17"/>
  <c r="V4341" i="17"/>
  <c r="V4340" i="17"/>
  <c r="V4339" i="17"/>
  <c r="V4338" i="17"/>
  <c r="V4337" i="17"/>
  <c r="V4336" i="17"/>
  <c r="V4335" i="17"/>
  <c r="V4334" i="17"/>
  <c r="V4333" i="17"/>
  <c r="V4332" i="17"/>
  <c r="V4331" i="17"/>
  <c r="V4330" i="17"/>
  <c r="V4329" i="17"/>
  <c r="V4328" i="17"/>
  <c r="V4327" i="17"/>
  <c r="V4326" i="17"/>
  <c r="V4325" i="17"/>
  <c r="V4324" i="17"/>
  <c r="V4323" i="17"/>
  <c r="V4322" i="17"/>
  <c r="V4321" i="17"/>
  <c r="V4320" i="17"/>
  <c r="V4319" i="17"/>
  <c r="V4318" i="17"/>
  <c r="V4317" i="17"/>
  <c r="V4316" i="17"/>
  <c r="V4315" i="17"/>
  <c r="V4314" i="17"/>
  <c r="V4313" i="17"/>
  <c r="V4312" i="17"/>
  <c r="V4311" i="17"/>
  <c r="V4310" i="17"/>
  <c r="V4309" i="17"/>
  <c r="V4308" i="17"/>
  <c r="V4307" i="17"/>
  <c r="V4306" i="17"/>
  <c r="V4305" i="17"/>
  <c r="V4304" i="17"/>
  <c r="V4303" i="17"/>
  <c r="V4302" i="17"/>
  <c r="V4301" i="17"/>
  <c r="V4300" i="17"/>
  <c r="V4299" i="17"/>
  <c r="V4298" i="17"/>
  <c r="V4297" i="17"/>
  <c r="V4296" i="17"/>
  <c r="V4295" i="17"/>
  <c r="V4294" i="17"/>
  <c r="V4293" i="17"/>
  <c r="V4292" i="17"/>
  <c r="V4291" i="17"/>
  <c r="V4290" i="17"/>
  <c r="V4289" i="17"/>
  <c r="V4288" i="17"/>
  <c r="V4287" i="17"/>
  <c r="V4286" i="17"/>
  <c r="V4285" i="17"/>
  <c r="V4284" i="17"/>
  <c r="V4283" i="17"/>
  <c r="V4282" i="17"/>
  <c r="V4281" i="17"/>
  <c r="V4280" i="17"/>
  <c r="V4279" i="17"/>
  <c r="V4278" i="17"/>
  <c r="V4277" i="17"/>
  <c r="V4276" i="17"/>
  <c r="V4275" i="17"/>
  <c r="V4274" i="17"/>
  <c r="V4273" i="17"/>
  <c r="V4272" i="17"/>
  <c r="V4271" i="17"/>
  <c r="V4270" i="17"/>
  <c r="V4269" i="17"/>
  <c r="V4268" i="17"/>
  <c r="V4267" i="17"/>
  <c r="V4266" i="17"/>
  <c r="V4265" i="17"/>
  <c r="V4264" i="17"/>
  <c r="V4263" i="17"/>
  <c r="V4262" i="17"/>
  <c r="V4261" i="17"/>
  <c r="V4260" i="17"/>
  <c r="V4259" i="17"/>
  <c r="V4258" i="17"/>
  <c r="V4257" i="17"/>
  <c r="V4256" i="17"/>
  <c r="V4255" i="17"/>
  <c r="V4254" i="17"/>
  <c r="V4253" i="17"/>
  <c r="V4252" i="17"/>
  <c r="V4251" i="17"/>
  <c r="V4250" i="17"/>
  <c r="V4249" i="17"/>
  <c r="V4248" i="17"/>
  <c r="V4247" i="17"/>
  <c r="V4246" i="17"/>
  <c r="V4245" i="17"/>
  <c r="V4244" i="17"/>
  <c r="V4243" i="17"/>
  <c r="V4242" i="17"/>
  <c r="V4241" i="17"/>
  <c r="V4240" i="17"/>
  <c r="V4239" i="17"/>
  <c r="V4238" i="17"/>
  <c r="V4237" i="17"/>
  <c r="V4236" i="17"/>
  <c r="V4235" i="17"/>
  <c r="V4234" i="17"/>
  <c r="V4233" i="17"/>
  <c r="V4232" i="17"/>
  <c r="V4231" i="17"/>
  <c r="V4230" i="17"/>
  <c r="V4229" i="17"/>
  <c r="V4228" i="17"/>
  <c r="V4227" i="17"/>
  <c r="V4226" i="17"/>
  <c r="V4225" i="17"/>
  <c r="V4224" i="17"/>
  <c r="V4223" i="17"/>
  <c r="V4222" i="17"/>
  <c r="V4221" i="17"/>
  <c r="V4220" i="17"/>
  <c r="V4219" i="17"/>
  <c r="V4218" i="17"/>
  <c r="V4217" i="17"/>
  <c r="V4216" i="17"/>
  <c r="V4215" i="17"/>
  <c r="V4214" i="17"/>
  <c r="V4213" i="17"/>
  <c r="V4212" i="17"/>
  <c r="V4211" i="17"/>
  <c r="V4210" i="17"/>
  <c r="V4209" i="17"/>
  <c r="V4208" i="17"/>
  <c r="V4207" i="17"/>
  <c r="V4206" i="17"/>
  <c r="V4205" i="17"/>
  <c r="V4204" i="17"/>
  <c r="V4203" i="17"/>
  <c r="V4202" i="17"/>
  <c r="V4201" i="17"/>
  <c r="V4200" i="17"/>
  <c r="V4199" i="17"/>
  <c r="V4198" i="17"/>
  <c r="V4197" i="17"/>
  <c r="V4196" i="17"/>
  <c r="V4195" i="17"/>
  <c r="V4194" i="17"/>
  <c r="V4193" i="17"/>
  <c r="V4192" i="17"/>
  <c r="V4191" i="17"/>
  <c r="V4190" i="17"/>
  <c r="V4189" i="17"/>
  <c r="V4188" i="17"/>
  <c r="V4187" i="17"/>
  <c r="V4186" i="17"/>
  <c r="V4185" i="17"/>
  <c r="V4184" i="17"/>
  <c r="V4183" i="17"/>
  <c r="V4182" i="17"/>
  <c r="V4181" i="17"/>
  <c r="V4180" i="17"/>
  <c r="V4179" i="17"/>
  <c r="V4178" i="17"/>
  <c r="V4177" i="17"/>
  <c r="V4176" i="17"/>
  <c r="V4175" i="17"/>
  <c r="V4174" i="17"/>
  <c r="V4173" i="17"/>
  <c r="V4172" i="17"/>
  <c r="V4171" i="17"/>
  <c r="V4170" i="17"/>
  <c r="V4169" i="17"/>
  <c r="V4168" i="17"/>
  <c r="V4167" i="17"/>
  <c r="V4166" i="17"/>
  <c r="V4165" i="17"/>
  <c r="V4164" i="17"/>
  <c r="V4163" i="17"/>
  <c r="V4162" i="17"/>
  <c r="V4161" i="17"/>
  <c r="V4160" i="17"/>
  <c r="V4159" i="17"/>
  <c r="V4158" i="17"/>
  <c r="V4157" i="17"/>
  <c r="V4156" i="17"/>
  <c r="V4155" i="17"/>
  <c r="V4154" i="17"/>
  <c r="V4153" i="17"/>
  <c r="V4152" i="17"/>
  <c r="V4151" i="17"/>
  <c r="V4150" i="17"/>
  <c r="V4149" i="17"/>
  <c r="V4148" i="17"/>
  <c r="V4147" i="17"/>
  <c r="V4146" i="17"/>
  <c r="V4145" i="17"/>
  <c r="V4144" i="17"/>
  <c r="V4143" i="17"/>
  <c r="V4142" i="17"/>
  <c r="V4141" i="17"/>
  <c r="V4140" i="17"/>
  <c r="V4139" i="17"/>
  <c r="V4138" i="17"/>
  <c r="V4137" i="17"/>
  <c r="V4136" i="17"/>
  <c r="V4135" i="17"/>
  <c r="V4134" i="17"/>
  <c r="V4133" i="17"/>
  <c r="V4132" i="17"/>
  <c r="V4131" i="17"/>
  <c r="V4130" i="17"/>
  <c r="V4129" i="17"/>
  <c r="V4128" i="17"/>
  <c r="V4127" i="17"/>
  <c r="V4126" i="17"/>
  <c r="V4125" i="17"/>
  <c r="V4124" i="17"/>
  <c r="V4123" i="17"/>
  <c r="V4122" i="17"/>
  <c r="V4121" i="17"/>
  <c r="V4120" i="17"/>
  <c r="V4119" i="17"/>
  <c r="V4118" i="17"/>
  <c r="V4117" i="17"/>
  <c r="V4116" i="17"/>
  <c r="V4115" i="17"/>
  <c r="V4114" i="17"/>
  <c r="V4113" i="17"/>
  <c r="V4112" i="17"/>
  <c r="V4111" i="17"/>
  <c r="V4110" i="17"/>
  <c r="V4109" i="17"/>
  <c r="V4108" i="17"/>
  <c r="V4107" i="17"/>
  <c r="V4106" i="17"/>
  <c r="V4105" i="17"/>
  <c r="V4104" i="17"/>
  <c r="V4103" i="17"/>
  <c r="V4102" i="17"/>
  <c r="V4101" i="17"/>
  <c r="V4100" i="17"/>
  <c r="V4099" i="17"/>
  <c r="V4098" i="17"/>
  <c r="V4097" i="17"/>
  <c r="V4096" i="17"/>
  <c r="V4095" i="17"/>
  <c r="V4094" i="17"/>
  <c r="V4093" i="17"/>
  <c r="V4092" i="17"/>
  <c r="V4091" i="17"/>
  <c r="V4090" i="17"/>
  <c r="V4089" i="17"/>
  <c r="V4088" i="17"/>
  <c r="V4087" i="17"/>
  <c r="V4086" i="17"/>
  <c r="V4085" i="17"/>
  <c r="V4084" i="17"/>
  <c r="V4083" i="17"/>
  <c r="V4082" i="17"/>
  <c r="V4081" i="17"/>
  <c r="V4080" i="17"/>
  <c r="V4079" i="17"/>
  <c r="V4078" i="17"/>
  <c r="V4077" i="17"/>
  <c r="V4076" i="17"/>
  <c r="V4075" i="17"/>
  <c r="V4074" i="17"/>
  <c r="V4073" i="17"/>
  <c r="V4072" i="17"/>
  <c r="V4071" i="17"/>
  <c r="V4070" i="17"/>
  <c r="V4069" i="17"/>
  <c r="V4068" i="17"/>
  <c r="V4067" i="17"/>
  <c r="V4066" i="17"/>
  <c r="V4065" i="17"/>
  <c r="V4064" i="17"/>
  <c r="V4063" i="17"/>
  <c r="V4062" i="17"/>
  <c r="V4061" i="17"/>
  <c r="V4060" i="17"/>
  <c r="V4059" i="17"/>
  <c r="V4058" i="17"/>
  <c r="V4057" i="17"/>
  <c r="V4056" i="17"/>
  <c r="V4055" i="17"/>
  <c r="V4054" i="17"/>
  <c r="V4053" i="17"/>
  <c r="V4052" i="17"/>
  <c r="V4051" i="17"/>
  <c r="V4050" i="17"/>
  <c r="V4049" i="17"/>
  <c r="V4048" i="17"/>
  <c r="V4047" i="17"/>
  <c r="V4046" i="17"/>
  <c r="V4045" i="17"/>
  <c r="V4044" i="17"/>
  <c r="V4043" i="17"/>
  <c r="V4042" i="17"/>
  <c r="V4041" i="17"/>
  <c r="V4040" i="17"/>
  <c r="V4039" i="17"/>
  <c r="V4038" i="17"/>
  <c r="V4037" i="17"/>
  <c r="V4036" i="17"/>
  <c r="V4035" i="17"/>
  <c r="V4034" i="17"/>
  <c r="V4033" i="17"/>
  <c r="V4032" i="17"/>
  <c r="V4031" i="17"/>
  <c r="V4030" i="17"/>
  <c r="V4029" i="17"/>
  <c r="V4028" i="17"/>
  <c r="V4027" i="17"/>
  <c r="V4026" i="17"/>
  <c r="V4025" i="17"/>
  <c r="V4024" i="17"/>
  <c r="V4023" i="17"/>
  <c r="V4022" i="17"/>
  <c r="V4021" i="17"/>
  <c r="V4020" i="17"/>
  <c r="V4019" i="17"/>
  <c r="V4018" i="17"/>
  <c r="V4017" i="17"/>
  <c r="V4016" i="17"/>
  <c r="V4015" i="17"/>
  <c r="V4014" i="17"/>
  <c r="V4013" i="17"/>
  <c r="V4012" i="17"/>
  <c r="V4011" i="17"/>
  <c r="V4010" i="17"/>
  <c r="V4009" i="17"/>
  <c r="V4008" i="17"/>
  <c r="V4007" i="17"/>
  <c r="V4006" i="17"/>
  <c r="V4005" i="17"/>
  <c r="V4004" i="17"/>
  <c r="V4003" i="17"/>
  <c r="V4002" i="17"/>
  <c r="V4001" i="17"/>
  <c r="V4000" i="17"/>
  <c r="V3999" i="17"/>
  <c r="V3998" i="17"/>
  <c r="V3997" i="17"/>
  <c r="V3996" i="17"/>
  <c r="V3995" i="17"/>
  <c r="V3994" i="17"/>
  <c r="V3993" i="17"/>
  <c r="V3992" i="17"/>
  <c r="V3991" i="17"/>
  <c r="V3990" i="17"/>
  <c r="V3989" i="17"/>
  <c r="V3988" i="17"/>
  <c r="V3987" i="17"/>
  <c r="V3986" i="17"/>
  <c r="V3985" i="17"/>
  <c r="V3984" i="17"/>
  <c r="V3983" i="17"/>
  <c r="V3982" i="17"/>
  <c r="V3981" i="17"/>
  <c r="V3980" i="17"/>
  <c r="V3979" i="17"/>
  <c r="V3978" i="17"/>
  <c r="V3977" i="17"/>
  <c r="V3976" i="17"/>
  <c r="V3975" i="17"/>
  <c r="V3974" i="17"/>
  <c r="V3973" i="17"/>
  <c r="V3972" i="17"/>
  <c r="V3971" i="17"/>
  <c r="V3970" i="17"/>
  <c r="V3969" i="17"/>
  <c r="V3968" i="17"/>
  <c r="V3967" i="17"/>
  <c r="V3966" i="17"/>
  <c r="V3965" i="17"/>
  <c r="V3964" i="17"/>
  <c r="V3963" i="17"/>
  <c r="V3962" i="17"/>
  <c r="V3961" i="17"/>
  <c r="V3960" i="17"/>
  <c r="V3959" i="17"/>
  <c r="V3958" i="17"/>
  <c r="V3957" i="17"/>
  <c r="V3956" i="17"/>
  <c r="V3955" i="17"/>
  <c r="V3954" i="17"/>
  <c r="V3953" i="17"/>
  <c r="V3952" i="17"/>
  <c r="V3951" i="17"/>
  <c r="V3950" i="17"/>
  <c r="V3949" i="17"/>
  <c r="V3948" i="17"/>
  <c r="V3947" i="17"/>
  <c r="V3946" i="17"/>
  <c r="V3945" i="17"/>
  <c r="V3944" i="17"/>
  <c r="V3943" i="17"/>
  <c r="V3942" i="17"/>
  <c r="V3941" i="17"/>
  <c r="V3940" i="17"/>
  <c r="V3939" i="17"/>
  <c r="V3938" i="17"/>
  <c r="V3937" i="17"/>
  <c r="V3936" i="17"/>
  <c r="V3935" i="17"/>
  <c r="V3934" i="17"/>
  <c r="V3933" i="17"/>
  <c r="V3932" i="17"/>
  <c r="V3931" i="17"/>
  <c r="V3930" i="17"/>
  <c r="V3929" i="17"/>
  <c r="V3928" i="17"/>
  <c r="V3927" i="17"/>
  <c r="V3926" i="17"/>
  <c r="V3925" i="17"/>
  <c r="V3924" i="17"/>
  <c r="V3923" i="17"/>
  <c r="V3922" i="17"/>
  <c r="V3921" i="17"/>
  <c r="V3920" i="17"/>
  <c r="V3919" i="17"/>
  <c r="V3918" i="17"/>
  <c r="V3917" i="17"/>
  <c r="V3916" i="17"/>
  <c r="V3915" i="17"/>
  <c r="V3914" i="17"/>
  <c r="V3913" i="17"/>
  <c r="V3912" i="17"/>
  <c r="V3911" i="17"/>
  <c r="V3910" i="17"/>
  <c r="V3909" i="17"/>
  <c r="V3908" i="17"/>
  <c r="V3907" i="17"/>
  <c r="V3906" i="17"/>
  <c r="V3905" i="17"/>
  <c r="V3904" i="17"/>
  <c r="V3903" i="17"/>
  <c r="V3902" i="17"/>
  <c r="V3901" i="17"/>
  <c r="V3900" i="17"/>
  <c r="V3899" i="17"/>
  <c r="V3898" i="17"/>
  <c r="V3897" i="17"/>
  <c r="V3896" i="17"/>
  <c r="V3895" i="17"/>
  <c r="V3894" i="17"/>
  <c r="V3893" i="17"/>
  <c r="V3892" i="17"/>
  <c r="V3891" i="17"/>
  <c r="V3890" i="17"/>
  <c r="V3889" i="17"/>
  <c r="V3888" i="17"/>
  <c r="V3887" i="17"/>
  <c r="V3886" i="17"/>
  <c r="V3885" i="17"/>
  <c r="V3884" i="17"/>
  <c r="V3883" i="17"/>
  <c r="V3882" i="17"/>
  <c r="V3881" i="17"/>
  <c r="V3880" i="17"/>
  <c r="V3879" i="17"/>
  <c r="V3878" i="17"/>
  <c r="V3877" i="17"/>
  <c r="V3876" i="17"/>
  <c r="V3875" i="17"/>
  <c r="V3874" i="17"/>
  <c r="V3873" i="17"/>
  <c r="V3872" i="17"/>
  <c r="V3871" i="17"/>
  <c r="V3870" i="17"/>
  <c r="V3869" i="17"/>
  <c r="V3868" i="17"/>
  <c r="V3867" i="17"/>
  <c r="V3866" i="17"/>
  <c r="V3865" i="17"/>
  <c r="V3864" i="17"/>
  <c r="V3863" i="17"/>
  <c r="V3862" i="17"/>
  <c r="V3861" i="17"/>
  <c r="V3860" i="17"/>
  <c r="V3859" i="17"/>
  <c r="V3858" i="17"/>
  <c r="V3857" i="17"/>
  <c r="V3856" i="17"/>
  <c r="V3855" i="17"/>
  <c r="V3854" i="17"/>
  <c r="V3853" i="17"/>
  <c r="V3852" i="17"/>
  <c r="V3851" i="17"/>
  <c r="V3850" i="17"/>
  <c r="V3849" i="17"/>
  <c r="V3848" i="17"/>
  <c r="V3847" i="17"/>
  <c r="V3846" i="17"/>
  <c r="V3845" i="17"/>
  <c r="V3844" i="17"/>
  <c r="V3843" i="17"/>
  <c r="V3842" i="17"/>
  <c r="V3841" i="17"/>
  <c r="V3840" i="17"/>
  <c r="V3839" i="17"/>
  <c r="V3838" i="17"/>
  <c r="V3837" i="17"/>
  <c r="V3836" i="17"/>
  <c r="V3835" i="17"/>
  <c r="V3834" i="17"/>
  <c r="V3833" i="17"/>
  <c r="V3832" i="17"/>
  <c r="V3831" i="17"/>
  <c r="V3830" i="17"/>
  <c r="V3829" i="17"/>
  <c r="V3828" i="17"/>
  <c r="V3827" i="17"/>
  <c r="V3826" i="17"/>
  <c r="V3825" i="17"/>
  <c r="V3824" i="17"/>
  <c r="V3823" i="17"/>
  <c r="V3822" i="17"/>
  <c r="V3821" i="17"/>
  <c r="V3820" i="17"/>
  <c r="V3819" i="17"/>
  <c r="V3818" i="17"/>
  <c r="V3817" i="17"/>
  <c r="V3816" i="17"/>
  <c r="V3815" i="17"/>
  <c r="V3814" i="17"/>
  <c r="V3813" i="17"/>
  <c r="V3812" i="17"/>
  <c r="V3811" i="17"/>
  <c r="V3810" i="17"/>
  <c r="V3809" i="17"/>
  <c r="V3808" i="17"/>
  <c r="V3807" i="17"/>
  <c r="V3806" i="17"/>
  <c r="V3805" i="17"/>
  <c r="V3804" i="17"/>
  <c r="V3803" i="17"/>
  <c r="V3802" i="17"/>
  <c r="V3801" i="17"/>
  <c r="V3800" i="17"/>
  <c r="V3799" i="17"/>
  <c r="V3798" i="17"/>
  <c r="V3797" i="17"/>
  <c r="V3796" i="17"/>
  <c r="V3795" i="17"/>
  <c r="V3794" i="17"/>
  <c r="V3793" i="17"/>
  <c r="V3792" i="17"/>
  <c r="V3791" i="17"/>
  <c r="V3790" i="17"/>
  <c r="V3789" i="17"/>
  <c r="V3788" i="17"/>
  <c r="V3787" i="17"/>
  <c r="V3786" i="17"/>
  <c r="V3785" i="17"/>
  <c r="V3784" i="17"/>
  <c r="V3783" i="17"/>
  <c r="V3782" i="17"/>
  <c r="V3781" i="17"/>
  <c r="V3780" i="17"/>
  <c r="V3779" i="17"/>
  <c r="V3778" i="17"/>
  <c r="V3777" i="17"/>
  <c r="V3776" i="17"/>
  <c r="V3775" i="17"/>
  <c r="V3774" i="17"/>
  <c r="V3773" i="17"/>
  <c r="V3772" i="17"/>
  <c r="V3771" i="17"/>
  <c r="V3770" i="17"/>
  <c r="V3769" i="17"/>
  <c r="V3768" i="17"/>
  <c r="V3767" i="17"/>
  <c r="V3766" i="17"/>
  <c r="V3765" i="17"/>
  <c r="V3764" i="17"/>
  <c r="V3763" i="17"/>
  <c r="V3762" i="17"/>
  <c r="V3761" i="17"/>
  <c r="V3760" i="17"/>
  <c r="V3759" i="17"/>
  <c r="V3758" i="17"/>
  <c r="V3757" i="17"/>
  <c r="V3756" i="17"/>
  <c r="V3755" i="17"/>
  <c r="V3754" i="17"/>
  <c r="V3753" i="17"/>
  <c r="V3752" i="17"/>
  <c r="V3751" i="17"/>
  <c r="V3750" i="17"/>
  <c r="V3749" i="17"/>
  <c r="V3748" i="17"/>
  <c r="V3747" i="17"/>
  <c r="V3746" i="17"/>
  <c r="V3745" i="17"/>
  <c r="V3744" i="17"/>
  <c r="V3743" i="17"/>
  <c r="V3742" i="17"/>
  <c r="V3741" i="17"/>
  <c r="V3740" i="17"/>
  <c r="V3739" i="17"/>
  <c r="V3738" i="17"/>
  <c r="V3737" i="17"/>
  <c r="V3736" i="17"/>
  <c r="V3735" i="17"/>
  <c r="V3734" i="17"/>
  <c r="V3733" i="17"/>
  <c r="V3732" i="17"/>
  <c r="V3731" i="17"/>
  <c r="V3730" i="17"/>
  <c r="V3729" i="17"/>
  <c r="V3728" i="17"/>
  <c r="V3727" i="17"/>
  <c r="V3726" i="17"/>
  <c r="V3725" i="17"/>
  <c r="V3724" i="17"/>
  <c r="V3723" i="17"/>
  <c r="V3722" i="17"/>
  <c r="V3721" i="17"/>
  <c r="V3720" i="17"/>
  <c r="V3719" i="17"/>
  <c r="V3718" i="17"/>
  <c r="V3717" i="17"/>
  <c r="V3716" i="17"/>
  <c r="V3715" i="17"/>
  <c r="V3714" i="17"/>
  <c r="V3713" i="17"/>
  <c r="V3712" i="17"/>
  <c r="V3711" i="17"/>
  <c r="V3710" i="17"/>
  <c r="V3709" i="17"/>
  <c r="V3708" i="17"/>
  <c r="V3707" i="17"/>
  <c r="V3706" i="17"/>
  <c r="V3705" i="17"/>
  <c r="V3704" i="17"/>
  <c r="V3703" i="17"/>
  <c r="V3702" i="17"/>
  <c r="V3701" i="17"/>
  <c r="V3700" i="17"/>
  <c r="V3699" i="17"/>
  <c r="V3698" i="17"/>
  <c r="V3697" i="17"/>
  <c r="V3696" i="17"/>
  <c r="V3695" i="17"/>
  <c r="V3694" i="17"/>
  <c r="V3693" i="17"/>
  <c r="V3692" i="17"/>
  <c r="V3691" i="17"/>
  <c r="V3690" i="17"/>
  <c r="V3689" i="17"/>
  <c r="V3688" i="17"/>
  <c r="V3687" i="17"/>
  <c r="V3686" i="17"/>
  <c r="V3685" i="17"/>
  <c r="V3684" i="17"/>
  <c r="V3683" i="17"/>
  <c r="V3682" i="17"/>
  <c r="V3681" i="17"/>
  <c r="V3680" i="17"/>
  <c r="V3679" i="17"/>
  <c r="V3678" i="17"/>
  <c r="V3677" i="17"/>
  <c r="V3676" i="17"/>
  <c r="V3675" i="17"/>
  <c r="V3674" i="17"/>
  <c r="V3673" i="17"/>
  <c r="V3672" i="17"/>
  <c r="V3671" i="17"/>
  <c r="V3670" i="17"/>
  <c r="V3669" i="17"/>
  <c r="V3668" i="17"/>
  <c r="V3667" i="17"/>
  <c r="V3666" i="17"/>
  <c r="V3665" i="17"/>
  <c r="V3664" i="17"/>
  <c r="V3663" i="17"/>
  <c r="V3662" i="17"/>
  <c r="V3661" i="17"/>
  <c r="V3660" i="17"/>
  <c r="V3659" i="17"/>
  <c r="V3658" i="17"/>
  <c r="V3657" i="17"/>
  <c r="V3656" i="17"/>
  <c r="V3655" i="17"/>
  <c r="V3654" i="17"/>
  <c r="V3653" i="17"/>
  <c r="V3652" i="17"/>
  <c r="V3651" i="17"/>
  <c r="V3650" i="17"/>
  <c r="V3649" i="17"/>
  <c r="V3648" i="17"/>
  <c r="V3647" i="17"/>
  <c r="V3646" i="17"/>
  <c r="V3645" i="17"/>
  <c r="V3644" i="17"/>
  <c r="V3643" i="17"/>
  <c r="V3642" i="17"/>
  <c r="V3641" i="17"/>
  <c r="V3640" i="17"/>
  <c r="V3639" i="17"/>
  <c r="V3638" i="17"/>
  <c r="V3637" i="17"/>
  <c r="V3636" i="17"/>
  <c r="V3635" i="17"/>
  <c r="V3634" i="17"/>
  <c r="V3633" i="17"/>
  <c r="V3632" i="17"/>
  <c r="V3631" i="17"/>
  <c r="V3630" i="17"/>
  <c r="V3629" i="17"/>
  <c r="V3628" i="17"/>
  <c r="V3627" i="17"/>
  <c r="V3626" i="17"/>
  <c r="V3625" i="17"/>
  <c r="V3624" i="17"/>
  <c r="V3623" i="17"/>
  <c r="V3622" i="17"/>
  <c r="V3621" i="17"/>
  <c r="V3620" i="17"/>
  <c r="V3619" i="17"/>
  <c r="V3618" i="17"/>
  <c r="V3617" i="17"/>
  <c r="V3616" i="17"/>
  <c r="V3615" i="17"/>
  <c r="V3614" i="17"/>
  <c r="V3613" i="17"/>
  <c r="V3612" i="17"/>
  <c r="V3611" i="17"/>
  <c r="V3610" i="17"/>
  <c r="V3609" i="17"/>
  <c r="V3608" i="17"/>
  <c r="V3607" i="17"/>
  <c r="V3606" i="17"/>
  <c r="V3605" i="17"/>
  <c r="V3604" i="17"/>
  <c r="V3603" i="17"/>
  <c r="V3602" i="17"/>
  <c r="V3601" i="17"/>
  <c r="V3600" i="17"/>
  <c r="V3599" i="17"/>
  <c r="V3598" i="17"/>
  <c r="V3597" i="17"/>
  <c r="V3596" i="17"/>
  <c r="V3595" i="17"/>
  <c r="V3594" i="17"/>
  <c r="V3593" i="17"/>
  <c r="V3592" i="17"/>
  <c r="V3591" i="17"/>
  <c r="V3590" i="17"/>
  <c r="V3589" i="17"/>
  <c r="V3588" i="17"/>
  <c r="V3587" i="17"/>
  <c r="V3586" i="17"/>
  <c r="V3585" i="17"/>
  <c r="V3584" i="17"/>
  <c r="V3583" i="17"/>
  <c r="V3582" i="17"/>
  <c r="V3581" i="17"/>
  <c r="V3580" i="17"/>
  <c r="V3579" i="17"/>
  <c r="V3578" i="17"/>
  <c r="V3577" i="17"/>
  <c r="V3576" i="17"/>
  <c r="V3575" i="17"/>
  <c r="V3574" i="17"/>
  <c r="V3573" i="17"/>
  <c r="V3572" i="17"/>
  <c r="V3571" i="17"/>
  <c r="V3570" i="17"/>
  <c r="V3569" i="17"/>
  <c r="V3568" i="17"/>
  <c r="V3567" i="17"/>
  <c r="V3566" i="17"/>
  <c r="V3565" i="17"/>
  <c r="V3564" i="17"/>
  <c r="V3563" i="17"/>
  <c r="V3562" i="17"/>
  <c r="V3561" i="17"/>
  <c r="V3560" i="17"/>
  <c r="V3559" i="17"/>
  <c r="V3558" i="17"/>
  <c r="V3557" i="17"/>
  <c r="V3556" i="17"/>
  <c r="V3555" i="17"/>
  <c r="V3554" i="17"/>
  <c r="V3553" i="17"/>
  <c r="V3552" i="17"/>
  <c r="V3551" i="17"/>
  <c r="V3550" i="17"/>
  <c r="V3549" i="17"/>
  <c r="V3548" i="17"/>
  <c r="V3547" i="17"/>
  <c r="V3546" i="17"/>
  <c r="V3545" i="17"/>
  <c r="V3544" i="17"/>
  <c r="V3543" i="17"/>
  <c r="V3542" i="17"/>
  <c r="V3541" i="17"/>
  <c r="V3540" i="17"/>
  <c r="V3539" i="17"/>
  <c r="V3538" i="17"/>
  <c r="V3537" i="17"/>
  <c r="V3536" i="17"/>
  <c r="V3535" i="17"/>
  <c r="V3534" i="17"/>
  <c r="V3533" i="17"/>
  <c r="V3532" i="17"/>
  <c r="V3531" i="17"/>
  <c r="V3530" i="17"/>
  <c r="V3529" i="17"/>
  <c r="V3528" i="17"/>
  <c r="V3527" i="17"/>
  <c r="V3526" i="17"/>
  <c r="V3525" i="17"/>
  <c r="V3524" i="17"/>
  <c r="V3523" i="17"/>
  <c r="V3522" i="17"/>
  <c r="V3521" i="17"/>
  <c r="V3520" i="17"/>
  <c r="V3519" i="17"/>
  <c r="V3518" i="17"/>
  <c r="V3517" i="17"/>
  <c r="V3516" i="17"/>
  <c r="V3515" i="17"/>
  <c r="V3514" i="17"/>
  <c r="V3513" i="17"/>
  <c r="V3512" i="17"/>
  <c r="V3511" i="17"/>
  <c r="V3510" i="17"/>
  <c r="V3509" i="17"/>
  <c r="V3508" i="17"/>
  <c r="V3507" i="17"/>
  <c r="V3506" i="17"/>
  <c r="V3505" i="17"/>
  <c r="V3504" i="17"/>
  <c r="V3503" i="17"/>
  <c r="V3502" i="17"/>
  <c r="V3501" i="17"/>
  <c r="V3500" i="17"/>
  <c r="V3499" i="17"/>
  <c r="V3498" i="17"/>
  <c r="V3497" i="17"/>
  <c r="V3496" i="17"/>
  <c r="V3495" i="17"/>
  <c r="V3494" i="17"/>
  <c r="V3493" i="17"/>
  <c r="V3492" i="17"/>
  <c r="V3491" i="17"/>
  <c r="V3490" i="17"/>
  <c r="V3489" i="17"/>
  <c r="V3488" i="17"/>
  <c r="V3487" i="17"/>
  <c r="V3486" i="17"/>
  <c r="V3485" i="17"/>
  <c r="V3484" i="17"/>
  <c r="V3483" i="17"/>
  <c r="V3482" i="17"/>
  <c r="V3481" i="17"/>
  <c r="V3480" i="17"/>
  <c r="V3479" i="17"/>
  <c r="V3478" i="17"/>
  <c r="V3477" i="17"/>
  <c r="V3476" i="17"/>
  <c r="V3475" i="17"/>
  <c r="V3474" i="17"/>
  <c r="V3473" i="17"/>
  <c r="V3472" i="17"/>
  <c r="V3471" i="17"/>
  <c r="V3470" i="17"/>
  <c r="V3469" i="17"/>
  <c r="V3468" i="17"/>
  <c r="V3467" i="17"/>
  <c r="V3466" i="17"/>
  <c r="V3465" i="17"/>
  <c r="V3464" i="17"/>
  <c r="V3463" i="17"/>
  <c r="V3462" i="17"/>
  <c r="V3461" i="17"/>
  <c r="V3460" i="17"/>
  <c r="V3459" i="17"/>
  <c r="V3458" i="17"/>
  <c r="V3457" i="17"/>
  <c r="V3456" i="17"/>
  <c r="V3455" i="17"/>
  <c r="V3454" i="17"/>
  <c r="V3453" i="17"/>
  <c r="V3452" i="17"/>
  <c r="V3451" i="17"/>
  <c r="V3450" i="17"/>
  <c r="V3449" i="17"/>
  <c r="V3448" i="17"/>
  <c r="V3447" i="17"/>
  <c r="V3446" i="17"/>
  <c r="V3445" i="17"/>
  <c r="V3444" i="17"/>
  <c r="V3443" i="17"/>
  <c r="V3442" i="17"/>
  <c r="V3441" i="17"/>
  <c r="V3440" i="17"/>
  <c r="V3439" i="17"/>
  <c r="V3438" i="17"/>
  <c r="V3437" i="17"/>
  <c r="V3436" i="17"/>
  <c r="V3435" i="17"/>
  <c r="V3434" i="17"/>
  <c r="V3433" i="17"/>
  <c r="V3432" i="17"/>
  <c r="V3431" i="17"/>
  <c r="V3430" i="17"/>
  <c r="V3429" i="17"/>
  <c r="V3428" i="17"/>
  <c r="V3427" i="17"/>
  <c r="V3426" i="17"/>
  <c r="V3425" i="17"/>
  <c r="V3424" i="17"/>
  <c r="V3423" i="17"/>
  <c r="V3422" i="17"/>
  <c r="V3421" i="17"/>
  <c r="V3420" i="17"/>
  <c r="V3419" i="17"/>
  <c r="V3418" i="17"/>
  <c r="V3417" i="17"/>
  <c r="V3416" i="17"/>
  <c r="V3415" i="17"/>
  <c r="V3414" i="17"/>
  <c r="V3413" i="17"/>
  <c r="V3412" i="17"/>
  <c r="V3411" i="17"/>
  <c r="V3410" i="17"/>
  <c r="V3409" i="17"/>
  <c r="V3408" i="17"/>
  <c r="V3407" i="17"/>
  <c r="V3406" i="17"/>
  <c r="V3405" i="17"/>
  <c r="V3404" i="17"/>
  <c r="V3403" i="17"/>
  <c r="V3402" i="17"/>
  <c r="V3401" i="17"/>
  <c r="V3400" i="17"/>
  <c r="V3399" i="17"/>
  <c r="V3398" i="17"/>
  <c r="V3397" i="17"/>
  <c r="V3396" i="17"/>
  <c r="V3395" i="17"/>
  <c r="V3394" i="17"/>
  <c r="V3393" i="17"/>
  <c r="V3392" i="17"/>
  <c r="V3391" i="17"/>
  <c r="V3390" i="17"/>
  <c r="V3389" i="17"/>
  <c r="V3388" i="17"/>
  <c r="V3387" i="17"/>
  <c r="V3386" i="17"/>
  <c r="V3385" i="17"/>
  <c r="V3384" i="17"/>
  <c r="V3383" i="17"/>
  <c r="V3382" i="17"/>
  <c r="V3381" i="17"/>
  <c r="V3380" i="17"/>
  <c r="V3379" i="17"/>
  <c r="V3378" i="17"/>
  <c r="V3377" i="17"/>
  <c r="V3376" i="17"/>
  <c r="V3375" i="17"/>
  <c r="V3374" i="17"/>
  <c r="V3373" i="17"/>
  <c r="V3372" i="17"/>
  <c r="V3371" i="17"/>
  <c r="V3370" i="17"/>
  <c r="V3369" i="17"/>
  <c r="V3368" i="17"/>
  <c r="V3367" i="17"/>
  <c r="V3366" i="17"/>
  <c r="V3365" i="17"/>
  <c r="V3364" i="17"/>
  <c r="V3363" i="17"/>
  <c r="V3362" i="17"/>
  <c r="V3361" i="17"/>
  <c r="V3360" i="17"/>
  <c r="V3359" i="17"/>
  <c r="V3358" i="17"/>
  <c r="V3357" i="17"/>
  <c r="V3356" i="17"/>
  <c r="V3355" i="17"/>
  <c r="V3354" i="17"/>
  <c r="V3353" i="17"/>
  <c r="V3352" i="17"/>
  <c r="V3351" i="17"/>
  <c r="V3350" i="17"/>
  <c r="V3349" i="17"/>
  <c r="V3348" i="17"/>
  <c r="V3347" i="17"/>
  <c r="V3346" i="17"/>
  <c r="V3345" i="17"/>
  <c r="V3344" i="17"/>
  <c r="V3343" i="17"/>
  <c r="V3342" i="17"/>
  <c r="V3341" i="17"/>
  <c r="V3340" i="17"/>
  <c r="V3339" i="17"/>
  <c r="V3338" i="17"/>
  <c r="V3337" i="17"/>
  <c r="V3336" i="17"/>
  <c r="V3335" i="17"/>
  <c r="V3334" i="17"/>
  <c r="V3333" i="17"/>
  <c r="V3332" i="17"/>
  <c r="V3331" i="17"/>
  <c r="V3330" i="17"/>
  <c r="V3329" i="17"/>
  <c r="V3328" i="17"/>
  <c r="V3327" i="17"/>
  <c r="V3326" i="17"/>
  <c r="V3325" i="17"/>
  <c r="V3324" i="17"/>
  <c r="V3323" i="17"/>
  <c r="V3322" i="17"/>
  <c r="V3321" i="17"/>
  <c r="V3320" i="17"/>
  <c r="V3319" i="17"/>
  <c r="V3318" i="17"/>
  <c r="V3317" i="17"/>
  <c r="V3316" i="17"/>
  <c r="V3315" i="17"/>
  <c r="V3314" i="17"/>
  <c r="V3313" i="17"/>
  <c r="V3312" i="17"/>
  <c r="V3311" i="17"/>
  <c r="V3310" i="17"/>
  <c r="V3309" i="17"/>
  <c r="V3308" i="17"/>
  <c r="V3307" i="17"/>
  <c r="V3306" i="17"/>
  <c r="V3305" i="17"/>
  <c r="V3304" i="17"/>
  <c r="V3303" i="17"/>
  <c r="V3302" i="17"/>
  <c r="V3301" i="17"/>
  <c r="V3300" i="17"/>
  <c r="V3299" i="17"/>
  <c r="V3298" i="17"/>
  <c r="V3297" i="17"/>
  <c r="V3296" i="17"/>
  <c r="V3295" i="17"/>
  <c r="V3294" i="17"/>
  <c r="V3293" i="17"/>
  <c r="V3292" i="17"/>
  <c r="V3291" i="17"/>
  <c r="V3290" i="17"/>
  <c r="V3289" i="17"/>
  <c r="V3288" i="17"/>
  <c r="V3287" i="17"/>
  <c r="V3286" i="17"/>
  <c r="V3285" i="17"/>
  <c r="V3284" i="17"/>
  <c r="V3283" i="17"/>
  <c r="V3282" i="17"/>
  <c r="V3281" i="17"/>
  <c r="V3280" i="17"/>
  <c r="V3279" i="17"/>
  <c r="V3278" i="17"/>
  <c r="V3277" i="17"/>
  <c r="V3276" i="17"/>
  <c r="V3275" i="17"/>
  <c r="V3274" i="17"/>
  <c r="V3273" i="17"/>
  <c r="V3272" i="17"/>
  <c r="V3271" i="17"/>
  <c r="V3270" i="17"/>
  <c r="V3269" i="17"/>
  <c r="V3268" i="17"/>
  <c r="V3267" i="17"/>
  <c r="V3266" i="17"/>
  <c r="V3265" i="17"/>
  <c r="V3264" i="17"/>
  <c r="V3263" i="17"/>
  <c r="V3262" i="17"/>
  <c r="V3261" i="17"/>
  <c r="V3260" i="17"/>
  <c r="V3259" i="17"/>
  <c r="V3258" i="17"/>
  <c r="V3257" i="17"/>
  <c r="V3256" i="17"/>
  <c r="V3255" i="17"/>
  <c r="V3254" i="17"/>
  <c r="V3253" i="17"/>
  <c r="V3252" i="17"/>
  <c r="V3251" i="17"/>
  <c r="V3250" i="17"/>
  <c r="V3249" i="17"/>
  <c r="V3248" i="17"/>
  <c r="V3247" i="17"/>
  <c r="V3246" i="17"/>
  <c r="V3245" i="17"/>
  <c r="V3244" i="17"/>
  <c r="V3243" i="17"/>
  <c r="V3242" i="17"/>
  <c r="V3241" i="17"/>
  <c r="V3240" i="17"/>
  <c r="V3239" i="17"/>
  <c r="V3238" i="17"/>
  <c r="V3237" i="17"/>
  <c r="V3236" i="17"/>
  <c r="V3235" i="17"/>
  <c r="V3234" i="17"/>
  <c r="V3233" i="17"/>
  <c r="V3232" i="17"/>
  <c r="V3231" i="17"/>
  <c r="V3230" i="17"/>
  <c r="V3229" i="17"/>
  <c r="V3228" i="17"/>
  <c r="V3227" i="17"/>
  <c r="V3226" i="17"/>
  <c r="V3225" i="17"/>
  <c r="V3224" i="17"/>
  <c r="V3223" i="17"/>
  <c r="V3222" i="17"/>
  <c r="V3221" i="17"/>
  <c r="V3220" i="17"/>
  <c r="V3219" i="17"/>
  <c r="V3218" i="17"/>
  <c r="V3217" i="17"/>
  <c r="V3216" i="17"/>
  <c r="V3215" i="17"/>
  <c r="V3214" i="17"/>
  <c r="V3213" i="17"/>
  <c r="V3212" i="17"/>
  <c r="V3211" i="17"/>
  <c r="V3210" i="17"/>
  <c r="V3209" i="17"/>
  <c r="V3208" i="17"/>
  <c r="V3207" i="17"/>
  <c r="V3206" i="17"/>
  <c r="V3205" i="17"/>
  <c r="V3204" i="17"/>
  <c r="V3203" i="17"/>
  <c r="V3202" i="17"/>
  <c r="V3201" i="17"/>
  <c r="V3200" i="17"/>
  <c r="V3199" i="17"/>
  <c r="V3198" i="17"/>
  <c r="V3197" i="17"/>
  <c r="V3196" i="17"/>
  <c r="V3195" i="17"/>
  <c r="V3194" i="17"/>
  <c r="V3193" i="17"/>
  <c r="V3192" i="17"/>
  <c r="V3191" i="17"/>
  <c r="V3190" i="17"/>
  <c r="V3189" i="17"/>
  <c r="V3188" i="17"/>
  <c r="V3187" i="17"/>
  <c r="V3186" i="17"/>
  <c r="V3185" i="17"/>
  <c r="V3184" i="17"/>
  <c r="V3183" i="17"/>
  <c r="V3182" i="17"/>
  <c r="V3181" i="17"/>
  <c r="V3180" i="17"/>
  <c r="V3179" i="17"/>
  <c r="V3178" i="17"/>
  <c r="V3177" i="17"/>
  <c r="V3176" i="17"/>
  <c r="V3175" i="17"/>
  <c r="V3174" i="17"/>
  <c r="V3173" i="17"/>
  <c r="V3172" i="17"/>
  <c r="V3171" i="17"/>
  <c r="V3170" i="17"/>
  <c r="V3169" i="17"/>
  <c r="V3168" i="17"/>
  <c r="V3167" i="17"/>
  <c r="V3166" i="17"/>
  <c r="V3165" i="17"/>
  <c r="V3164" i="17"/>
  <c r="V3163" i="17"/>
  <c r="V3162" i="17"/>
  <c r="V3161" i="17"/>
  <c r="V3160" i="17"/>
  <c r="V3159" i="17"/>
  <c r="V3158" i="17"/>
  <c r="V3157" i="17"/>
  <c r="V3156" i="17"/>
  <c r="V3155" i="17"/>
  <c r="V3154" i="17"/>
  <c r="V3153" i="17"/>
  <c r="V3152" i="17"/>
  <c r="V3151" i="17"/>
  <c r="V3150" i="17"/>
  <c r="V3149" i="17"/>
  <c r="V3148" i="17"/>
  <c r="V3147" i="17"/>
  <c r="V3146" i="17"/>
  <c r="V3145" i="17"/>
  <c r="V3144" i="17"/>
  <c r="V3143" i="17"/>
  <c r="V3142" i="17"/>
  <c r="V3141" i="17"/>
  <c r="V3140" i="17"/>
  <c r="V3139" i="17"/>
  <c r="V3138" i="17"/>
  <c r="V3137" i="17"/>
  <c r="V3136" i="17"/>
  <c r="V3135" i="17"/>
  <c r="V3134" i="17"/>
  <c r="V3133" i="17"/>
  <c r="V3132" i="17"/>
  <c r="V3131" i="17"/>
  <c r="V3130" i="17"/>
  <c r="V3129" i="17"/>
  <c r="V3128" i="17"/>
  <c r="V3127" i="17"/>
  <c r="V3126" i="17"/>
  <c r="V3125" i="17"/>
  <c r="V3124" i="17"/>
  <c r="V3123" i="17"/>
  <c r="V3122" i="17"/>
  <c r="V3121" i="17"/>
  <c r="V3120" i="17"/>
  <c r="V3119" i="17"/>
  <c r="V3118" i="17"/>
  <c r="V3117" i="17"/>
  <c r="V3116" i="17"/>
  <c r="V3115" i="17"/>
  <c r="V3114" i="17"/>
  <c r="V3113" i="17"/>
  <c r="V3112" i="17"/>
  <c r="V3111" i="17"/>
  <c r="V3110" i="17"/>
  <c r="V3109" i="17"/>
  <c r="V3108" i="17"/>
  <c r="V3107" i="17"/>
  <c r="V3106" i="17"/>
  <c r="V3105" i="17"/>
  <c r="V3104" i="17"/>
  <c r="V3103" i="17"/>
  <c r="V3102" i="17"/>
  <c r="V3101" i="17"/>
  <c r="V3100" i="17"/>
  <c r="V3099" i="17"/>
  <c r="V3098" i="17"/>
  <c r="V3097" i="17"/>
  <c r="V3096" i="17"/>
  <c r="V3095" i="17"/>
  <c r="V3094" i="17"/>
  <c r="V3093" i="17"/>
  <c r="V3092" i="17"/>
  <c r="V3091" i="17"/>
  <c r="V3090" i="17"/>
  <c r="V3089" i="17"/>
  <c r="V3088" i="17"/>
  <c r="V3087" i="17"/>
  <c r="V3086" i="17"/>
  <c r="V3085" i="17"/>
  <c r="V3084" i="17"/>
  <c r="V3083" i="17"/>
  <c r="V3082" i="17"/>
  <c r="V3081" i="17"/>
  <c r="V3080" i="17"/>
  <c r="V3079" i="17"/>
  <c r="V3078" i="17"/>
  <c r="V3077" i="17"/>
  <c r="V3076" i="17"/>
  <c r="V3075" i="17"/>
  <c r="V3074" i="17"/>
  <c r="V3073" i="17"/>
  <c r="V3072" i="17"/>
  <c r="V3071" i="17"/>
  <c r="V3070" i="17"/>
  <c r="V3069" i="17"/>
  <c r="V3068" i="17"/>
  <c r="V3067" i="17"/>
  <c r="V3066" i="17"/>
  <c r="V3065" i="17"/>
  <c r="V3064" i="17"/>
  <c r="V3063" i="17"/>
  <c r="V3062" i="17"/>
  <c r="V3061" i="17"/>
  <c r="V3060" i="17"/>
  <c r="V3059" i="17"/>
  <c r="V3058" i="17"/>
  <c r="V3057" i="17"/>
  <c r="V3056" i="17"/>
  <c r="V3055" i="17"/>
  <c r="V3054" i="17"/>
  <c r="V3053" i="17"/>
  <c r="V3052" i="17"/>
  <c r="V3051" i="17"/>
  <c r="V3050" i="17"/>
  <c r="V3049" i="17"/>
  <c r="V3048" i="17"/>
  <c r="V3047" i="17"/>
  <c r="V3046" i="17"/>
  <c r="V3045" i="17"/>
  <c r="V3044" i="17"/>
  <c r="V3043" i="17"/>
  <c r="V3042" i="17"/>
  <c r="V3041" i="17"/>
  <c r="V3040" i="17"/>
  <c r="V3039" i="17"/>
  <c r="V3038" i="17"/>
  <c r="V3037" i="17"/>
  <c r="V3036" i="17"/>
  <c r="V3035" i="17"/>
  <c r="V3034" i="17"/>
  <c r="V3033" i="17"/>
  <c r="V3032" i="17"/>
  <c r="V3031" i="17"/>
  <c r="V3030" i="17"/>
  <c r="V3029" i="17"/>
  <c r="V3028" i="17"/>
  <c r="V3027" i="17"/>
  <c r="V3026" i="17"/>
  <c r="V3025" i="17"/>
  <c r="V3024" i="17"/>
  <c r="V3023" i="17"/>
  <c r="V3022" i="17"/>
  <c r="V3021" i="17"/>
  <c r="V3020" i="17"/>
  <c r="V3019" i="17"/>
  <c r="V3018" i="17"/>
  <c r="V3017" i="17"/>
  <c r="V3016" i="17"/>
  <c r="V3015" i="17"/>
  <c r="V3014" i="17"/>
  <c r="V3013" i="17"/>
  <c r="V3012" i="17"/>
  <c r="V3011" i="17"/>
  <c r="V3010" i="17"/>
  <c r="V3009" i="17"/>
  <c r="V3008" i="17"/>
  <c r="V3007" i="17"/>
  <c r="V3006" i="17"/>
  <c r="V3005" i="17"/>
  <c r="V3004" i="17"/>
  <c r="V3003" i="17"/>
  <c r="V3002" i="17"/>
  <c r="V3001" i="17"/>
  <c r="V3000" i="17"/>
  <c r="V2999" i="17"/>
  <c r="V2998" i="17"/>
  <c r="V2997" i="17"/>
  <c r="V2996" i="17"/>
  <c r="V2995" i="17"/>
  <c r="V2994" i="17"/>
  <c r="V2993" i="17"/>
  <c r="V2992" i="17"/>
  <c r="V2991" i="17"/>
  <c r="V2990" i="17"/>
  <c r="V2989" i="17"/>
  <c r="V2988" i="17"/>
  <c r="V2987" i="17"/>
  <c r="V2986" i="17"/>
  <c r="V2985" i="17"/>
  <c r="V2984" i="17"/>
  <c r="V2983" i="17"/>
  <c r="V2982" i="17"/>
  <c r="V2981" i="17"/>
  <c r="V2980" i="17"/>
  <c r="V2979" i="17"/>
  <c r="V2978" i="17"/>
  <c r="V2977" i="17"/>
  <c r="V2976" i="17"/>
  <c r="V2975" i="17"/>
  <c r="V2974" i="17"/>
  <c r="V2973" i="17"/>
  <c r="V2972" i="17"/>
  <c r="V2971" i="17"/>
  <c r="V2970" i="17"/>
  <c r="V2969" i="17"/>
  <c r="V2968" i="17"/>
  <c r="V2967" i="17"/>
  <c r="V2966" i="17"/>
  <c r="V2965" i="17"/>
  <c r="V2964" i="17"/>
  <c r="V2963" i="17"/>
  <c r="V2962" i="17"/>
  <c r="V2961" i="17"/>
  <c r="V2960" i="17"/>
  <c r="V2959" i="17"/>
  <c r="V2958" i="17"/>
  <c r="V2957" i="17"/>
  <c r="V2956" i="17"/>
  <c r="V2955" i="17"/>
  <c r="V2954" i="17"/>
  <c r="V2953" i="17"/>
  <c r="V2952" i="17"/>
  <c r="V2951" i="17"/>
  <c r="V2950" i="17"/>
  <c r="V2949" i="17"/>
  <c r="V2948" i="17"/>
  <c r="V2947" i="17"/>
  <c r="V2946" i="17"/>
  <c r="V2945" i="17"/>
  <c r="V2944" i="17"/>
  <c r="V2943" i="17"/>
  <c r="V2942" i="17"/>
  <c r="V2941" i="17"/>
  <c r="V2940" i="17"/>
  <c r="V2939" i="17"/>
  <c r="V2938" i="17"/>
  <c r="V2937" i="17"/>
  <c r="V2936" i="17"/>
  <c r="V2935" i="17"/>
  <c r="V2934" i="17"/>
  <c r="V2933" i="17"/>
  <c r="V2932" i="17"/>
  <c r="V2931" i="17"/>
  <c r="V2930" i="17"/>
  <c r="V2929" i="17"/>
  <c r="V2928" i="17"/>
  <c r="V2927" i="17"/>
  <c r="V2926" i="17"/>
  <c r="V2925" i="17"/>
  <c r="V2924" i="17"/>
  <c r="V2923" i="17"/>
  <c r="V2922" i="17"/>
  <c r="V2921" i="17"/>
  <c r="V2920" i="17"/>
  <c r="V2919" i="17"/>
  <c r="V2918" i="17"/>
  <c r="V2917" i="17"/>
  <c r="V2916" i="17"/>
  <c r="V2915" i="17"/>
  <c r="V2914" i="17"/>
  <c r="V2913" i="17"/>
  <c r="V2912" i="17"/>
  <c r="V2911" i="17"/>
  <c r="V2910" i="17"/>
  <c r="V2909" i="17"/>
  <c r="V2908" i="17"/>
  <c r="V2907" i="17"/>
  <c r="V2906" i="17"/>
  <c r="V2905" i="17"/>
  <c r="V2904" i="17"/>
  <c r="V2903" i="17"/>
  <c r="V2902" i="17"/>
  <c r="V2901" i="17"/>
  <c r="V2900" i="17"/>
  <c r="V2899" i="17"/>
  <c r="V2898" i="17"/>
  <c r="V2897" i="17"/>
  <c r="V2896" i="17"/>
  <c r="V2895" i="17"/>
  <c r="V2894" i="17"/>
  <c r="V2893" i="17"/>
  <c r="V2892" i="17"/>
  <c r="V2891" i="17"/>
  <c r="V2890" i="17"/>
  <c r="V2889" i="17"/>
  <c r="V2888" i="17"/>
  <c r="V2887" i="17"/>
  <c r="V2886" i="17"/>
  <c r="V2885" i="17"/>
  <c r="V2884" i="17"/>
  <c r="V2883" i="17"/>
  <c r="V2882" i="17"/>
  <c r="V2881" i="17"/>
  <c r="V2880" i="17"/>
  <c r="V2879" i="17"/>
  <c r="V2878" i="17"/>
  <c r="V2877" i="17"/>
  <c r="V2876" i="17"/>
  <c r="V2875" i="17"/>
  <c r="V2874" i="17"/>
  <c r="V2873" i="17"/>
  <c r="V2872" i="17"/>
  <c r="V2871" i="17"/>
  <c r="V2870" i="17"/>
  <c r="V2869" i="17"/>
  <c r="V2868" i="17"/>
  <c r="V2867" i="17"/>
  <c r="V2866" i="17"/>
  <c r="V2865" i="17"/>
  <c r="V2864" i="17"/>
  <c r="V2863" i="17"/>
  <c r="V2862" i="17"/>
  <c r="V2861" i="17"/>
  <c r="V2860" i="17"/>
  <c r="V2859" i="17"/>
  <c r="V2858" i="17"/>
  <c r="V2857" i="17"/>
  <c r="V2856" i="17"/>
  <c r="V2855" i="17"/>
  <c r="V2854" i="17"/>
  <c r="V2853" i="17"/>
  <c r="V2852" i="17"/>
  <c r="V2851" i="17"/>
  <c r="V2850" i="17"/>
  <c r="V2849" i="17"/>
  <c r="V2848" i="17"/>
  <c r="V2847" i="17"/>
  <c r="V2846" i="17"/>
  <c r="V2845" i="17"/>
  <c r="V2844" i="17"/>
  <c r="V2843" i="17"/>
  <c r="V2842" i="17"/>
  <c r="V2841" i="17"/>
  <c r="V2840" i="17"/>
  <c r="V2839" i="17"/>
  <c r="V2838" i="17"/>
  <c r="V2837" i="17"/>
  <c r="V2836" i="17"/>
  <c r="V2835" i="17"/>
  <c r="V2834" i="17"/>
  <c r="V2833" i="17"/>
  <c r="V2832" i="17"/>
  <c r="V2831" i="17"/>
  <c r="V2830" i="17"/>
  <c r="V2829" i="17"/>
  <c r="V2828" i="17"/>
  <c r="V2827" i="17"/>
  <c r="V2826" i="17"/>
  <c r="V2825" i="17"/>
  <c r="V2824" i="17"/>
  <c r="V2823" i="17"/>
  <c r="V2822" i="17"/>
  <c r="V2821" i="17"/>
  <c r="V2820" i="17"/>
  <c r="V2819" i="17"/>
  <c r="V2818" i="17"/>
  <c r="V2817" i="17"/>
  <c r="V2816" i="17"/>
  <c r="V2815" i="17"/>
  <c r="V2814" i="17"/>
  <c r="V2813" i="17"/>
  <c r="V2812" i="17"/>
  <c r="V2811" i="17"/>
  <c r="V2810" i="17"/>
  <c r="V2809" i="17"/>
  <c r="V2808" i="17"/>
  <c r="V2807" i="17"/>
  <c r="V2806" i="17"/>
  <c r="V2805" i="17"/>
  <c r="V2804" i="17"/>
  <c r="V2803" i="17"/>
  <c r="V2802" i="17"/>
  <c r="V2801" i="17"/>
  <c r="V2800" i="17"/>
  <c r="V2799" i="17"/>
  <c r="V2798" i="17"/>
  <c r="V2797" i="17"/>
  <c r="V2796" i="17"/>
  <c r="V2795" i="17"/>
  <c r="V2794" i="17"/>
  <c r="V2793" i="17"/>
  <c r="V2792" i="17"/>
  <c r="V2791" i="17"/>
  <c r="V2790" i="17"/>
  <c r="V2789" i="17"/>
  <c r="V2788" i="17"/>
  <c r="V2787" i="17"/>
  <c r="V2786" i="17"/>
  <c r="V2785" i="17"/>
  <c r="V2784" i="17"/>
  <c r="V2783" i="17"/>
  <c r="V2782" i="17"/>
  <c r="V2781" i="17"/>
  <c r="V2780" i="17"/>
  <c r="V2779" i="17"/>
  <c r="V2778" i="17"/>
  <c r="V2777" i="17"/>
  <c r="V2776" i="17"/>
  <c r="V2775" i="17"/>
  <c r="V2774" i="17"/>
  <c r="V2773" i="17"/>
  <c r="V2772" i="17"/>
  <c r="V2771" i="17"/>
  <c r="V2770" i="17"/>
  <c r="V2769" i="17"/>
  <c r="V2768" i="17"/>
  <c r="V2767" i="17"/>
  <c r="V2766" i="17"/>
  <c r="V2765" i="17"/>
  <c r="V2764" i="17"/>
  <c r="V2763" i="17"/>
  <c r="V2762" i="17"/>
  <c r="V2761" i="17"/>
  <c r="V2760" i="17"/>
  <c r="V2759" i="17"/>
  <c r="V2758" i="17"/>
  <c r="V2757" i="17"/>
  <c r="V2756" i="17"/>
  <c r="V2755" i="17"/>
  <c r="V2754" i="17"/>
  <c r="V2753" i="17"/>
  <c r="V2752" i="17"/>
  <c r="V2751" i="17"/>
  <c r="V2750" i="17"/>
  <c r="V2749" i="17"/>
  <c r="V2748" i="17"/>
  <c r="V2747" i="17"/>
  <c r="V2746" i="17"/>
  <c r="V2745" i="17"/>
  <c r="V2744" i="17"/>
  <c r="V2743" i="17"/>
  <c r="V2742" i="17"/>
  <c r="V2741" i="17"/>
  <c r="V2740" i="17"/>
  <c r="V2739" i="17"/>
  <c r="V2738" i="17"/>
  <c r="V2737" i="17"/>
  <c r="V2736" i="17"/>
  <c r="V2735" i="17"/>
  <c r="V2734" i="17"/>
  <c r="V2733" i="17"/>
  <c r="V2732" i="17"/>
  <c r="V2731" i="17"/>
  <c r="V2730" i="17"/>
  <c r="V2729" i="17"/>
  <c r="V2728" i="17"/>
  <c r="V2727" i="17"/>
  <c r="V2726" i="17"/>
  <c r="V2725" i="17"/>
  <c r="V2724" i="17"/>
  <c r="V2723" i="17"/>
  <c r="V2722" i="17"/>
  <c r="V2721" i="17"/>
  <c r="V2720" i="17"/>
  <c r="V2719" i="17"/>
  <c r="V2718" i="17"/>
  <c r="V2717" i="17"/>
  <c r="V2716" i="17"/>
  <c r="V2715" i="17"/>
  <c r="V2714" i="17"/>
  <c r="V2713" i="17"/>
  <c r="V2712" i="17"/>
  <c r="V2711" i="17"/>
  <c r="V2710" i="17"/>
  <c r="V2709" i="17"/>
  <c r="V2708" i="17"/>
  <c r="V2707" i="17"/>
  <c r="V2706" i="17"/>
  <c r="V2705" i="17"/>
  <c r="V2704" i="17"/>
  <c r="V2703" i="17"/>
  <c r="V2702" i="17"/>
  <c r="V2701" i="17"/>
  <c r="V2700" i="17"/>
  <c r="V2699" i="17"/>
  <c r="V2698" i="17"/>
  <c r="V2697" i="17"/>
  <c r="V2696" i="17"/>
  <c r="V2695" i="17"/>
  <c r="V2694" i="17"/>
  <c r="V2693" i="17"/>
  <c r="V2692" i="17"/>
  <c r="V2691" i="17"/>
  <c r="V2690" i="17"/>
  <c r="V2689" i="17"/>
  <c r="V2688" i="17"/>
  <c r="V2687" i="17"/>
  <c r="V2686" i="17"/>
  <c r="V2685" i="17"/>
  <c r="V2684" i="17"/>
  <c r="V2683" i="17"/>
  <c r="V2682" i="17"/>
  <c r="V2681" i="17"/>
  <c r="V2680" i="17"/>
  <c r="V2679" i="17"/>
  <c r="V2678" i="17"/>
  <c r="V2677" i="17"/>
  <c r="V2676" i="17"/>
  <c r="V2675" i="17"/>
  <c r="V2674" i="17"/>
  <c r="V2673" i="17"/>
  <c r="V2672" i="17"/>
  <c r="V2671" i="17"/>
  <c r="V2670" i="17"/>
  <c r="V2669" i="17"/>
  <c r="V2668" i="17"/>
  <c r="V2667" i="17"/>
  <c r="V2666" i="17"/>
  <c r="V2665" i="17"/>
  <c r="V2664" i="17"/>
  <c r="V2663" i="17"/>
  <c r="V2662" i="17"/>
  <c r="V2661" i="17"/>
  <c r="V2660" i="17"/>
  <c r="V2659" i="17"/>
  <c r="V2658" i="17"/>
  <c r="V2657" i="17"/>
  <c r="V2656" i="17"/>
  <c r="V2655" i="17"/>
  <c r="V2654" i="17"/>
  <c r="V2653" i="17"/>
  <c r="V2652" i="17"/>
  <c r="V2651" i="17"/>
  <c r="V2650" i="17"/>
  <c r="V2649" i="17"/>
  <c r="V2648" i="17"/>
  <c r="V2647" i="17"/>
  <c r="V2646" i="17"/>
  <c r="V2645" i="17"/>
  <c r="V2644" i="17"/>
  <c r="V2643" i="17"/>
  <c r="V2642" i="17"/>
  <c r="V2641" i="17"/>
  <c r="V2640" i="17"/>
  <c r="V2639" i="17"/>
  <c r="V2638" i="17"/>
  <c r="V2637" i="17"/>
  <c r="V2636" i="17"/>
  <c r="V2635" i="17"/>
  <c r="V2634" i="17"/>
  <c r="V2633" i="17"/>
  <c r="V2632" i="17"/>
  <c r="V2631" i="17"/>
  <c r="V2630" i="17"/>
  <c r="V2629" i="17"/>
  <c r="V2628" i="17"/>
  <c r="V2627" i="17"/>
  <c r="V2626" i="17"/>
  <c r="V2625" i="17"/>
  <c r="V2624" i="17"/>
  <c r="V2623" i="17"/>
  <c r="V2622" i="17"/>
  <c r="V2621" i="17"/>
  <c r="V2620" i="17"/>
  <c r="V2619" i="17"/>
  <c r="V2618" i="17"/>
  <c r="V2617" i="17"/>
  <c r="V2616" i="17"/>
  <c r="V2615" i="17"/>
  <c r="V2614" i="17"/>
  <c r="V2613" i="17"/>
  <c r="V2612" i="17"/>
  <c r="V2611" i="17"/>
  <c r="V2610" i="17"/>
  <c r="V2609" i="17"/>
  <c r="V2608" i="17"/>
  <c r="V2607" i="17"/>
  <c r="V2606" i="17"/>
  <c r="V2605" i="17"/>
  <c r="V2604" i="17"/>
  <c r="V2603" i="17"/>
  <c r="V2602" i="17"/>
  <c r="V2601" i="17"/>
  <c r="V2600" i="17"/>
  <c r="V2599" i="17"/>
  <c r="V2598" i="17"/>
  <c r="V2597" i="17"/>
  <c r="V2596" i="17"/>
  <c r="V2595" i="17"/>
  <c r="V2594" i="17"/>
  <c r="V2593" i="17"/>
  <c r="V2592" i="17"/>
  <c r="V2591" i="17"/>
  <c r="V2590" i="17"/>
  <c r="V2589" i="17"/>
  <c r="V2588" i="17"/>
  <c r="V2587" i="17"/>
  <c r="V2586" i="17"/>
  <c r="V2585" i="17"/>
  <c r="V2584" i="17"/>
  <c r="V2583" i="17"/>
  <c r="V2582" i="17"/>
  <c r="V2581" i="17"/>
  <c r="V2580" i="17"/>
  <c r="V2579" i="17"/>
  <c r="V2578" i="17"/>
  <c r="V2577" i="17"/>
  <c r="V2576" i="17"/>
  <c r="V2575" i="17"/>
  <c r="V2574" i="17"/>
  <c r="V2573" i="17"/>
  <c r="V2572" i="17"/>
  <c r="V2571" i="17"/>
  <c r="V2570" i="17"/>
  <c r="V2569" i="17"/>
  <c r="V2568" i="17"/>
  <c r="V2567" i="17"/>
  <c r="V2566" i="17"/>
  <c r="V2565" i="17"/>
  <c r="V2564" i="17"/>
  <c r="V2563" i="17"/>
  <c r="V2562" i="17"/>
  <c r="V2561" i="17"/>
  <c r="V2560" i="17"/>
  <c r="V2559" i="17"/>
  <c r="V2558" i="17"/>
  <c r="V2557" i="17"/>
  <c r="V2556" i="17"/>
  <c r="V2555" i="17"/>
  <c r="V2554" i="17"/>
  <c r="V2553" i="17"/>
  <c r="V2552" i="17"/>
  <c r="V2551" i="17"/>
  <c r="V2550" i="17"/>
  <c r="V2549" i="17"/>
  <c r="V2548" i="17"/>
  <c r="V2547" i="17"/>
  <c r="V2546" i="17"/>
  <c r="V2545" i="17"/>
  <c r="V2544" i="17"/>
  <c r="V2543" i="17"/>
  <c r="V2542" i="17"/>
  <c r="V2541" i="17"/>
  <c r="V2540" i="17"/>
  <c r="V2539" i="17"/>
  <c r="V2538" i="17"/>
  <c r="V2537" i="17"/>
  <c r="V2536" i="17"/>
  <c r="V2535" i="17"/>
  <c r="V2534" i="17"/>
  <c r="V2533" i="17"/>
  <c r="V2532" i="17"/>
  <c r="V2531" i="17"/>
  <c r="V2530" i="17"/>
  <c r="V2529" i="17"/>
  <c r="V2528" i="17"/>
  <c r="V2527" i="17"/>
  <c r="V2526" i="17"/>
  <c r="V2525" i="17"/>
  <c r="V2524" i="17"/>
  <c r="V2523" i="17"/>
  <c r="V2522" i="17"/>
  <c r="V2521" i="17"/>
  <c r="V2520" i="17"/>
  <c r="V2519" i="17"/>
  <c r="V2518" i="17"/>
  <c r="V2517" i="17"/>
  <c r="V2516" i="17"/>
  <c r="V2515" i="17"/>
  <c r="V2514" i="17"/>
  <c r="V2513" i="17"/>
  <c r="V2512" i="17"/>
  <c r="V2511" i="17"/>
  <c r="V2510" i="17"/>
  <c r="V2509" i="17"/>
  <c r="V2508" i="17"/>
  <c r="V2507" i="17"/>
  <c r="V2506" i="17"/>
  <c r="V2505" i="17"/>
  <c r="V2504" i="17"/>
  <c r="V2503" i="17"/>
  <c r="V2502" i="17"/>
  <c r="V2501" i="17"/>
  <c r="V2500" i="17"/>
  <c r="V2499" i="17"/>
  <c r="V2498" i="17"/>
  <c r="V2497" i="17"/>
  <c r="V2496" i="17"/>
  <c r="V2495" i="17"/>
  <c r="V2494" i="17"/>
  <c r="V2493" i="17"/>
  <c r="V2492" i="17"/>
  <c r="V2491" i="17"/>
  <c r="V2490" i="17"/>
  <c r="V2489" i="17"/>
  <c r="V2488" i="17"/>
  <c r="V2487" i="17"/>
  <c r="V2486" i="17"/>
  <c r="V2485" i="17"/>
  <c r="V2484" i="17"/>
  <c r="V2483" i="17"/>
  <c r="V2482" i="17"/>
  <c r="V2481" i="17"/>
  <c r="V2480" i="17"/>
  <c r="V2479" i="17"/>
  <c r="V2478" i="17"/>
  <c r="V2477" i="17"/>
  <c r="V2476" i="17"/>
  <c r="V2475" i="17"/>
  <c r="V2474" i="17"/>
  <c r="V2473" i="17"/>
  <c r="V2472" i="17"/>
  <c r="V2471" i="17"/>
  <c r="V2470" i="17"/>
  <c r="V2469" i="17"/>
  <c r="V2468" i="17"/>
  <c r="V2467" i="17"/>
  <c r="V2466" i="17"/>
  <c r="V2465" i="17"/>
  <c r="V2464" i="17"/>
  <c r="V2463" i="17"/>
  <c r="V2462" i="17"/>
  <c r="V2461" i="17"/>
  <c r="V2460" i="17"/>
  <c r="V2459" i="17"/>
  <c r="V2458" i="17"/>
  <c r="V2457" i="17"/>
  <c r="V2456" i="17"/>
  <c r="V2455" i="17"/>
  <c r="V2454" i="17"/>
  <c r="V2453" i="17"/>
  <c r="V2452" i="17"/>
  <c r="V2451" i="17"/>
  <c r="V2450" i="17"/>
  <c r="V2449" i="17"/>
  <c r="V2448" i="17"/>
  <c r="V2447" i="17"/>
  <c r="V2446" i="17"/>
  <c r="V2445" i="17"/>
  <c r="V2444" i="17"/>
  <c r="V2443" i="17"/>
  <c r="V2442" i="17"/>
  <c r="V2441" i="17"/>
  <c r="V2440" i="17"/>
  <c r="V2439" i="17"/>
  <c r="V2438" i="17"/>
  <c r="V2437" i="17"/>
  <c r="V2436" i="17"/>
  <c r="V2435" i="17"/>
  <c r="V2434" i="17"/>
  <c r="V2433" i="17"/>
  <c r="V2432" i="17"/>
  <c r="V2431" i="17"/>
  <c r="V2430" i="17"/>
  <c r="V2429" i="17"/>
  <c r="V2428" i="17"/>
  <c r="V2427" i="17"/>
  <c r="V2426" i="17"/>
  <c r="V2425" i="17"/>
  <c r="V2424" i="17"/>
  <c r="V2423" i="17"/>
  <c r="V2422" i="17"/>
  <c r="V2421" i="17"/>
  <c r="V2420" i="17"/>
  <c r="V2419" i="17"/>
  <c r="V2418" i="17"/>
  <c r="V2417" i="17"/>
  <c r="V2416" i="17"/>
  <c r="V2415" i="17"/>
  <c r="V2414" i="17"/>
  <c r="V2413" i="17"/>
  <c r="V2412" i="17"/>
  <c r="V2411" i="17"/>
  <c r="V2410" i="17"/>
  <c r="V2409" i="17"/>
  <c r="V2408" i="17"/>
  <c r="V2407" i="17"/>
  <c r="V2406" i="17"/>
  <c r="V2405" i="17"/>
  <c r="V2404" i="17"/>
  <c r="V2403" i="17"/>
  <c r="V2402" i="17"/>
  <c r="V2401" i="17"/>
  <c r="V2400" i="17"/>
  <c r="V2399" i="17"/>
  <c r="V2398" i="17"/>
  <c r="V2397" i="17"/>
  <c r="V2396" i="17"/>
  <c r="V2395" i="17"/>
  <c r="V2394" i="17"/>
  <c r="V2393" i="17"/>
  <c r="V2392" i="17"/>
  <c r="V2391" i="17"/>
  <c r="V2390" i="17"/>
  <c r="V2389" i="17"/>
  <c r="V2388" i="17"/>
  <c r="V2387" i="17"/>
  <c r="V2386" i="17"/>
  <c r="V2385" i="17"/>
  <c r="V2384" i="17"/>
  <c r="V2383" i="17"/>
  <c r="V2382" i="17"/>
  <c r="V2381" i="17"/>
  <c r="V2380" i="17"/>
  <c r="V2379" i="17"/>
  <c r="V2378" i="17"/>
  <c r="V2377" i="17"/>
  <c r="V2376" i="17"/>
  <c r="V2375" i="17"/>
  <c r="V2374" i="17"/>
  <c r="V2373" i="17"/>
  <c r="V2372" i="17"/>
  <c r="V2371" i="17"/>
  <c r="V2370" i="17"/>
  <c r="V2369" i="17"/>
  <c r="V2368" i="17"/>
  <c r="V2367" i="17"/>
  <c r="V2366" i="17"/>
  <c r="V2365" i="17"/>
  <c r="V2364" i="17"/>
  <c r="V2363" i="17"/>
  <c r="V2362" i="17"/>
  <c r="V2361" i="17"/>
  <c r="V2360" i="17"/>
  <c r="V2359" i="17"/>
  <c r="F1014" i="11" l="1" a="1"/>
  <c r="F1014" i="11" s="1"/>
  <c r="F1013" i="11" a="1"/>
  <c r="F1013" i="11" s="1"/>
  <c r="F1012" i="11" a="1"/>
  <c r="F1012" i="11" s="1"/>
  <c r="F1011" i="11" a="1"/>
  <c r="F1011" i="11" s="1"/>
  <c r="F1010" i="11" a="1"/>
  <c r="F1010" i="11" s="1"/>
  <c r="F1009" i="11" a="1"/>
  <c r="F1009" i="11" s="1"/>
  <c r="F1008" i="11" a="1"/>
  <c r="F1008" i="11" s="1"/>
  <c r="F1007" i="11" a="1"/>
  <c r="F1007" i="11" s="1"/>
  <c r="F1006" i="11" a="1"/>
  <c r="F1006" i="11" s="1"/>
  <c r="F1005" i="11" a="1"/>
  <c r="F1005" i="11" s="1"/>
  <c r="F1004" i="11" a="1"/>
  <c r="F1004" i="11" s="1"/>
  <c r="F1003" i="11" a="1"/>
  <c r="F1003" i="11" s="1"/>
  <c r="A474" i="17"/>
  <c r="F2" i="10"/>
  <c r="C2" i="10"/>
  <c r="R176" i="6" s="1"/>
  <c r="F886" i="11" a="1"/>
  <c r="F886" i="11" s="1"/>
  <c r="H176" i="14"/>
  <c r="I176" i="14"/>
  <c r="J176" i="14"/>
  <c r="K176" i="14"/>
  <c r="L176" i="14"/>
  <c r="E176" i="14"/>
  <c r="D176" i="14"/>
  <c r="AB4972" i="17"/>
  <c r="AB4971" i="17"/>
  <c r="AB4970" i="17"/>
  <c r="AB4969" i="17"/>
  <c r="AB4968" i="17"/>
  <c r="AB4967" i="17"/>
  <c r="AB4966" i="17"/>
  <c r="AB4965" i="17"/>
  <c r="AB4964" i="17"/>
  <c r="AB4963" i="17"/>
  <c r="AB4962" i="17"/>
  <c r="AB4961" i="17"/>
  <c r="AB4960" i="17"/>
  <c r="AB4959" i="17"/>
  <c r="AB4958" i="17"/>
  <c r="AB4957" i="17"/>
  <c r="AB4956" i="17"/>
  <c r="AB4955" i="17"/>
  <c r="AB4954" i="17"/>
  <c r="AB4953" i="17"/>
  <c r="AB4952" i="17"/>
  <c r="AB4951" i="17"/>
  <c r="AB4950" i="17"/>
  <c r="AB4949" i="17"/>
  <c r="AB4948" i="17"/>
  <c r="AB4947" i="17"/>
  <c r="AB4946" i="17"/>
  <c r="AB4945" i="17"/>
  <c r="AB4944" i="17"/>
  <c r="AB4943" i="17"/>
  <c r="AB4942" i="17"/>
  <c r="AB4941" i="17"/>
  <c r="AB4940" i="17"/>
  <c r="AB4939" i="17"/>
  <c r="AB4938" i="17"/>
  <c r="AB4937" i="17"/>
  <c r="AB4936" i="17"/>
  <c r="AB4935" i="17"/>
  <c r="AB4934" i="17"/>
  <c r="AB4933" i="17"/>
  <c r="AB4932" i="17"/>
  <c r="AB4931" i="17"/>
  <c r="AB4930" i="17"/>
  <c r="AB4929" i="17"/>
  <c r="AB4928" i="17"/>
  <c r="AB4927" i="17"/>
  <c r="AB4926" i="17"/>
  <c r="AB4925" i="17"/>
  <c r="AB4924" i="17"/>
  <c r="AB4923" i="17"/>
  <c r="AB4922" i="17"/>
  <c r="AB4921" i="17"/>
  <c r="AB4920" i="17"/>
  <c r="AB4919" i="17"/>
  <c r="AB4918" i="17"/>
  <c r="AB4917" i="17"/>
  <c r="AB4916" i="17"/>
  <c r="AB4915" i="17"/>
  <c r="AB4914" i="17"/>
  <c r="AB4913" i="17"/>
  <c r="AB4912" i="17"/>
  <c r="AB4911" i="17"/>
  <c r="AB4910" i="17"/>
  <c r="AB4909" i="17"/>
  <c r="AB4908" i="17"/>
  <c r="AB4907" i="17"/>
  <c r="AB4906" i="17"/>
  <c r="AB4905" i="17"/>
  <c r="AB4904" i="17"/>
  <c r="AB4903" i="17"/>
  <c r="AB4902" i="17"/>
  <c r="AB4901" i="17"/>
  <c r="AB4900" i="17"/>
  <c r="AB4899" i="17"/>
  <c r="AB4898" i="17"/>
  <c r="AB4897" i="17"/>
  <c r="AB4896" i="17"/>
  <c r="AB4895" i="17"/>
  <c r="AB4894" i="17"/>
  <c r="AB4893" i="17"/>
  <c r="AB4892" i="17"/>
  <c r="AB4891" i="17"/>
  <c r="AB4890" i="17"/>
  <c r="AB4889" i="17"/>
  <c r="AB4888" i="17"/>
  <c r="AB4887" i="17"/>
  <c r="AB4886" i="17"/>
  <c r="AB4885" i="17"/>
  <c r="AB4884" i="17"/>
  <c r="AB4883" i="17"/>
  <c r="AB4882" i="17"/>
  <c r="AB4881" i="17"/>
  <c r="AB4880" i="17"/>
  <c r="AB4879" i="17"/>
  <c r="AB4878" i="17"/>
  <c r="AB4877" i="17"/>
  <c r="AB4876" i="17"/>
  <c r="AB4875" i="17"/>
  <c r="AB4874" i="17"/>
  <c r="AB4873" i="17"/>
  <c r="AB4872" i="17"/>
  <c r="AB4871" i="17"/>
  <c r="AB4870" i="17"/>
  <c r="AB4869" i="17"/>
  <c r="AB4868" i="17"/>
  <c r="AB4867" i="17"/>
  <c r="AB4866" i="17"/>
  <c r="AB4865" i="17"/>
  <c r="AB4864" i="17"/>
  <c r="AB4863" i="17"/>
  <c r="AB4862" i="17"/>
  <c r="AB4861" i="17"/>
  <c r="AB4860" i="17"/>
  <c r="AB4859" i="17"/>
  <c r="AB4858" i="17"/>
  <c r="AB4857" i="17"/>
  <c r="AB4856" i="17"/>
  <c r="AB4855" i="17"/>
  <c r="AB4854" i="17"/>
  <c r="AB4853" i="17"/>
  <c r="AB4852" i="17"/>
  <c r="AB4851" i="17"/>
  <c r="AB4850" i="17"/>
  <c r="AB4849" i="17"/>
  <c r="AB4848" i="17"/>
  <c r="AB4847" i="17"/>
  <c r="AB4846" i="17"/>
  <c r="AB4845" i="17"/>
  <c r="AB4844" i="17"/>
  <c r="AB4843" i="17"/>
  <c r="AB4842" i="17"/>
  <c r="AB4841" i="17"/>
  <c r="AB4840" i="17"/>
  <c r="AB4839" i="17"/>
  <c r="AB4838" i="17"/>
  <c r="AB4837" i="17"/>
  <c r="AB4836" i="17"/>
  <c r="AB4835" i="17"/>
  <c r="AB4834" i="17"/>
  <c r="AB4833" i="17"/>
  <c r="AB4832" i="17"/>
  <c r="AB4831" i="17"/>
  <c r="AB4830" i="17"/>
  <c r="AB4829" i="17"/>
  <c r="AB4828" i="17"/>
  <c r="AB4827" i="17"/>
  <c r="AB4826" i="17"/>
  <c r="AB4825" i="17"/>
  <c r="AB4824" i="17"/>
  <c r="AB4823" i="17"/>
  <c r="AB4822" i="17"/>
  <c r="AB4821" i="17"/>
  <c r="AB4820" i="17"/>
  <c r="AB4819" i="17"/>
  <c r="AB4818" i="17"/>
  <c r="AB4817" i="17"/>
  <c r="AB4816" i="17"/>
  <c r="AB4815" i="17"/>
  <c r="AB4814" i="17"/>
  <c r="AB4813" i="17"/>
  <c r="AB4812" i="17"/>
  <c r="AB4811" i="17"/>
  <c r="AB4810" i="17"/>
  <c r="AB4809" i="17"/>
  <c r="AB4808" i="17"/>
  <c r="AB4807" i="17"/>
  <c r="AB4806" i="17"/>
  <c r="AB4805" i="17"/>
  <c r="AB4804" i="17"/>
  <c r="AB4803" i="17"/>
  <c r="AB4802" i="17"/>
  <c r="AB4801" i="17"/>
  <c r="AB4800" i="17"/>
  <c r="AB4799" i="17"/>
  <c r="AB4798" i="17"/>
  <c r="AB4797" i="17"/>
  <c r="AB4796" i="17"/>
  <c r="AB4795" i="17"/>
  <c r="AB4794" i="17"/>
  <c r="AB4793" i="17"/>
  <c r="AB4792" i="17"/>
  <c r="AB4791" i="17"/>
  <c r="AB4790" i="17"/>
  <c r="AB4789" i="17"/>
  <c r="AB4788" i="17"/>
  <c r="AB4787" i="17"/>
  <c r="AB4786" i="17"/>
  <c r="AB4785" i="17"/>
  <c r="AB4784" i="17"/>
  <c r="AB4783" i="17"/>
  <c r="AB4782" i="17"/>
  <c r="AB4781" i="17"/>
  <c r="AB4780" i="17"/>
  <c r="AB4779" i="17"/>
  <c r="AB4778" i="17"/>
  <c r="AB4777" i="17"/>
  <c r="AB4776" i="17"/>
  <c r="AB4775" i="17"/>
  <c r="AB4774" i="17"/>
  <c r="AB4773" i="17"/>
  <c r="AB4772" i="17"/>
  <c r="AB4771" i="17"/>
  <c r="AB4770" i="17"/>
  <c r="AB4769" i="17"/>
  <c r="AB4768" i="17"/>
  <c r="AB4767" i="17"/>
  <c r="AB4766" i="17"/>
  <c r="AB4765" i="17"/>
  <c r="AB4764" i="17"/>
  <c r="AB4763" i="17"/>
  <c r="AB4762" i="17"/>
  <c r="AB4761" i="17"/>
  <c r="AB4760" i="17"/>
  <c r="AB4759" i="17"/>
  <c r="AB4758" i="17"/>
  <c r="AB4757" i="17"/>
  <c r="AB4756" i="17"/>
  <c r="AB4755" i="17"/>
  <c r="AB4754" i="17"/>
  <c r="AB4753" i="17"/>
  <c r="AB4752" i="17"/>
  <c r="AB4751" i="17"/>
  <c r="AB4750" i="17"/>
  <c r="AB4749" i="17"/>
  <c r="AB4748" i="17"/>
  <c r="AB4747" i="17"/>
  <c r="AB4746" i="17"/>
  <c r="AB4745" i="17"/>
  <c r="AB4744" i="17"/>
  <c r="AB4743" i="17"/>
  <c r="AB4742" i="17"/>
  <c r="AB4741" i="17"/>
  <c r="AB4740" i="17"/>
  <c r="AB4739" i="17"/>
  <c r="AB4738" i="17"/>
  <c r="AB4737" i="17"/>
  <c r="AB4736" i="17"/>
  <c r="AB4735" i="17"/>
  <c r="AB4734" i="17"/>
  <c r="AB4733" i="17"/>
  <c r="AB4732" i="17"/>
  <c r="AB4731" i="17"/>
  <c r="AB4730" i="17"/>
  <c r="AB4729" i="17"/>
  <c r="AB4728" i="17"/>
  <c r="AB4727" i="17"/>
  <c r="AB4726" i="17"/>
  <c r="AB4725" i="17"/>
  <c r="AB4724" i="17"/>
  <c r="AB4723" i="17"/>
  <c r="AB4722" i="17"/>
  <c r="AB4721" i="17"/>
  <c r="AB4720" i="17"/>
  <c r="AB4719" i="17"/>
  <c r="AB4718" i="17"/>
  <c r="AB4717" i="17"/>
  <c r="AB4716" i="17"/>
  <c r="AB4715" i="17"/>
  <c r="AB4714" i="17"/>
  <c r="AB4713" i="17"/>
  <c r="AB4712" i="17"/>
  <c r="AB4711" i="17"/>
  <c r="AB4710" i="17"/>
  <c r="AB4709" i="17"/>
  <c r="AB4708" i="17"/>
  <c r="AB4707" i="17"/>
  <c r="AB4706" i="17"/>
  <c r="AB4705" i="17"/>
  <c r="AB4704" i="17"/>
  <c r="AB4703" i="17"/>
  <c r="AB4702" i="17"/>
  <c r="AB4701" i="17"/>
  <c r="AB4700" i="17"/>
  <c r="AB4699" i="17"/>
  <c r="AB4698" i="17"/>
  <c r="AB4697" i="17"/>
  <c r="AB4696" i="17"/>
  <c r="AB4695" i="17"/>
  <c r="AB4694" i="17"/>
  <c r="AB4693" i="17"/>
  <c r="AB4692" i="17"/>
  <c r="AB4691" i="17"/>
  <c r="AB4690" i="17"/>
  <c r="AB4689" i="17"/>
  <c r="AB4688" i="17"/>
  <c r="AB4687" i="17"/>
  <c r="AB4686" i="17"/>
  <c r="AB4685" i="17"/>
  <c r="AB4684" i="17"/>
  <c r="AB4683" i="17"/>
  <c r="AB4682" i="17"/>
  <c r="AB4681" i="17"/>
  <c r="AB4680" i="17"/>
  <c r="AB4679" i="17"/>
  <c r="AB4678" i="17"/>
  <c r="AB4677" i="17"/>
  <c r="AB4676" i="17"/>
  <c r="AB4675" i="17"/>
  <c r="AB4674" i="17"/>
  <c r="AB4673" i="17"/>
  <c r="AB4672" i="17"/>
  <c r="AB4671" i="17"/>
  <c r="AB4670" i="17"/>
  <c r="AB4669" i="17"/>
  <c r="AB4668" i="17"/>
  <c r="AB4667" i="17"/>
  <c r="AB4666" i="17"/>
  <c r="AB4665" i="17"/>
  <c r="AB4664" i="17"/>
  <c r="AB4663" i="17"/>
  <c r="AB4662" i="17"/>
  <c r="AB4661" i="17"/>
  <c r="AB4660" i="17"/>
  <c r="AB4659" i="17"/>
  <c r="AB4658" i="17"/>
  <c r="AB4657" i="17"/>
  <c r="AB4656" i="17"/>
  <c r="AB4655" i="17"/>
  <c r="AB4654" i="17"/>
  <c r="AB4653" i="17"/>
  <c r="AB4652" i="17"/>
  <c r="AB4651" i="17"/>
  <c r="AB4650" i="17"/>
  <c r="AB4649" i="17"/>
  <c r="AB4648" i="17"/>
  <c r="AB4647" i="17"/>
  <c r="AB4646" i="17"/>
  <c r="AB4645" i="17"/>
  <c r="AB4644" i="17"/>
  <c r="AB4643" i="17"/>
  <c r="AB4642" i="17"/>
  <c r="AB4641" i="17"/>
  <c r="AB4640" i="17"/>
  <c r="AB4639" i="17"/>
  <c r="AB4638" i="17"/>
  <c r="AB4637" i="17"/>
  <c r="AB4636" i="17"/>
  <c r="AB4635" i="17"/>
  <c r="AB4634" i="17"/>
  <c r="AB4633" i="17"/>
  <c r="AB4632" i="17"/>
  <c r="AB4631" i="17"/>
  <c r="AB4630" i="17"/>
  <c r="AB4629" i="17"/>
  <c r="AB4628" i="17"/>
  <c r="AB4627" i="17"/>
  <c r="AB4626" i="17"/>
  <c r="AB4625" i="17"/>
  <c r="AB4624" i="17"/>
  <c r="AB4623" i="17"/>
  <c r="AB4622" i="17"/>
  <c r="AB4621" i="17"/>
  <c r="AB4620" i="17"/>
  <c r="AB4619" i="17"/>
  <c r="AB4618" i="17"/>
  <c r="AB4617" i="17"/>
  <c r="AB4616" i="17"/>
  <c r="AB4615" i="17"/>
  <c r="AB4614" i="17"/>
  <c r="AB4613" i="17"/>
  <c r="AB4612" i="17"/>
  <c r="AB4611" i="17"/>
  <c r="AB4610" i="17"/>
  <c r="AB4609" i="17"/>
  <c r="AB4608" i="17"/>
  <c r="AB4607" i="17"/>
  <c r="AB4606" i="17"/>
  <c r="AB4605" i="17"/>
  <c r="AB4604" i="17"/>
  <c r="AB4603" i="17"/>
  <c r="AB4602" i="17"/>
  <c r="AB4601" i="17"/>
  <c r="AB4600" i="17"/>
  <c r="AB4599" i="17"/>
  <c r="AB4598" i="17"/>
  <c r="AB4597" i="17"/>
  <c r="AB4596" i="17"/>
  <c r="AB4595" i="17"/>
  <c r="AB4594" i="17"/>
  <c r="AB4593" i="17"/>
  <c r="AB4592" i="17"/>
  <c r="AB4591" i="17"/>
  <c r="AB4590" i="17"/>
  <c r="AB4589" i="17"/>
  <c r="AB4588" i="17"/>
  <c r="AB4587" i="17"/>
  <c r="AB4586" i="17"/>
  <c r="AB4585" i="17"/>
  <c r="AB4584" i="17"/>
  <c r="AB4583" i="17"/>
  <c r="AB4582" i="17"/>
  <c r="AB4581" i="17"/>
  <c r="AB4580" i="17"/>
  <c r="AB4579" i="17"/>
  <c r="AB4578" i="17"/>
  <c r="AB4577" i="17"/>
  <c r="AB4576" i="17"/>
  <c r="AB4575" i="17"/>
  <c r="AB4574" i="17"/>
  <c r="AB4573" i="17"/>
  <c r="AB4572" i="17"/>
  <c r="AB4571" i="17"/>
  <c r="AB4570" i="17"/>
  <c r="AB4569" i="17"/>
  <c r="AB4568" i="17"/>
  <c r="AB4567" i="17"/>
  <c r="AB4566" i="17"/>
  <c r="AB4565" i="17"/>
  <c r="AB4564" i="17"/>
  <c r="AB4563" i="17"/>
  <c r="AB4562" i="17"/>
  <c r="AB4561" i="17"/>
  <c r="AB4560" i="17"/>
  <c r="AB4559" i="17"/>
  <c r="AB4558" i="17"/>
  <c r="AB4557" i="17"/>
  <c r="AB4556" i="17"/>
  <c r="AB4555" i="17"/>
  <c r="AB4554" i="17"/>
  <c r="AB4553" i="17"/>
  <c r="AB4552" i="17"/>
  <c r="AB4551" i="17"/>
  <c r="AB4550" i="17"/>
  <c r="AB4549" i="17"/>
  <c r="AB4548" i="17"/>
  <c r="AB4547" i="17"/>
  <c r="AB4546" i="17"/>
  <c r="AB4545" i="17"/>
  <c r="AB4544" i="17"/>
  <c r="AB4543" i="17"/>
  <c r="AB4542" i="17"/>
  <c r="AB4541" i="17"/>
  <c r="AB4540" i="17"/>
  <c r="AB4539" i="17"/>
  <c r="AB4538" i="17"/>
  <c r="AB4537" i="17"/>
  <c r="AB4536" i="17"/>
  <c r="AB4535" i="17"/>
  <c r="AB4534" i="17"/>
  <c r="AB4533" i="17"/>
  <c r="AB4532" i="17"/>
  <c r="AB4531" i="17"/>
  <c r="AB4530" i="17"/>
  <c r="AB4529" i="17"/>
  <c r="AB4528" i="17"/>
  <c r="AB4527" i="17"/>
  <c r="AB4526" i="17"/>
  <c r="AB4525" i="17"/>
  <c r="AB4524" i="17"/>
  <c r="AB4523" i="17"/>
  <c r="AB4522" i="17"/>
  <c r="AB4521" i="17"/>
  <c r="AB4520" i="17"/>
  <c r="AB4519" i="17"/>
  <c r="AB4518" i="17"/>
  <c r="AB4517" i="17"/>
  <c r="AB4516" i="17"/>
  <c r="AB4515" i="17"/>
  <c r="AB4514" i="17"/>
  <c r="AB4513" i="17"/>
  <c r="AB4512" i="17"/>
  <c r="AB4511" i="17"/>
  <c r="AB4510" i="17"/>
  <c r="AB4509" i="17"/>
  <c r="AB4508" i="17"/>
  <c r="AB4507" i="17"/>
  <c r="AB4506" i="17"/>
  <c r="AB4505" i="17"/>
  <c r="AB4504" i="17"/>
  <c r="AB4503" i="17"/>
  <c r="AB4502" i="17"/>
  <c r="AB4501" i="17"/>
  <c r="AB4500" i="17"/>
  <c r="AB4499" i="17"/>
  <c r="AB4498" i="17"/>
  <c r="AB4497" i="17"/>
  <c r="AB4496" i="17"/>
  <c r="AB4495" i="17"/>
  <c r="AB4494" i="17"/>
  <c r="AB4493" i="17"/>
  <c r="AB4492" i="17"/>
  <c r="AB4491" i="17"/>
  <c r="AB4490" i="17"/>
  <c r="AB4489" i="17"/>
  <c r="AB4488" i="17"/>
  <c r="AB4487" i="17"/>
  <c r="AB4486" i="17"/>
  <c r="AB4485" i="17"/>
  <c r="AB4484" i="17"/>
  <c r="AB4483" i="17"/>
  <c r="AB4482" i="17"/>
  <c r="AB4481" i="17"/>
  <c r="AB4480" i="17"/>
  <c r="AB4479" i="17"/>
  <c r="AB4478" i="17"/>
  <c r="AB4477" i="17"/>
  <c r="AB4476" i="17"/>
  <c r="AB4475" i="17"/>
  <c r="AB4474" i="17"/>
  <c r="AB4473" i="17"/>
  <c r="AB4472" i="17"/>
  <c r="AB4471" i="17"/>
  <c r="AB4470" i="17"/>
  <c r="AB4469" i="17"/>
  <c r="AB4468" i="17"/>
  <c r="AB4467" i="17"/>
  <c r="AB4466" i="17"/>
  <c r="AB4465" i="17"/>
  <c r="AB4464" i="17"/>
  <c r="AB4463" i="17"/>
  <c r="AB4462" i="17"/>
  <c r="AB4461" i="17"/>
  <c r="AB4460" i="17"/>
  <c r="AB4459" i="17"/>
  <c r="AB4458" i="17"/>
  <c r="AB4457" i="17"/>
  <c r="AB4456" i="17"/>
  <c r="AB4455" i="17"/>
  <c r="AB4454" i="17"/>
  <c r="AB4453" i="17"/>
  <c r="AB4452" i="17"/>
  <c r="AB4451" i="17"/>
  <c r="AB4450" i="17"/>
  <c r="AB4449" i="17"/>
  <c r="AB4448" i="17"/>
  <c r="AB4447" i="17"/>
  <c r="AB4446" i="17"/>
  <c r="AB4445" i="17"/>
  <c r="AB4444" i="17"/>
  <c r="AB4443" i="17"/>
  <c r="AB4442" i="17"/>
  <c r="AB4441" i="17"/>
  <c r="AB4440" i="17"/>
  <c r="AB4439" i="17"/>
  <c r="AB4438" i="17"/>
  <c r="AB4437" i="17"/>
  <c r="AB4436" i="17"/>
  <c r="AB4435" i="17"/>
  <c r="AB4434" i="17"/>
  <c r="AB4433" i="17"/>
  <c r="AB4432" i="17"/>
  <c r="AB4431" i="17"/>
  <c r="AB4430" i="17"/>
  <c r="AB4429" i="17"/>
  <c r="AB4428" i="17"/>
  <c r="AB4427" i="17"/>
  <c r="AB4426" i="17"/>
  <c r="AB4425" i="17"/>
  <c r="AB4424" i="17"/>
  <c r="AB4423" i="17"/>
  <c r="AB4422" i="17"/>
  <c r="AB4421" i="17"/>
  <c r="AB4420" i="17"/>
  <c r="AB4419" i="17"/>
  <c r="AB4418" i="17"/>
  <c r="AB4417" i="17"/>
  <c r="AB4416" i="17"/>
  <c r="AB4415" i="17"/>
  <c r="AB4414" i="17"/>
  <c r="AB4413" i="17"/>
  <c r="AB4412" i="17"/>
  <c r="AB4411" i="17"/>
  <c r="AB4410" i="17"/>
  <c r="AB4409" i="17"/>
  <c r="AB4408" i="17"/>
  <c r="AB4407" i="17"/>
  <c r="AB4406" i="17"/>
  <c r="AB4405" i="17"/>
  <c r="AB4404" i="17"/>
  <c r="AB4403" i="17"/>
  <c r="AB4402" i="17"/>
  <c r="AB4401" i="17"/>
  <c r="AB4400" i="17"/>
  <c r="AB4399" i="17"/>
  <c r="AB4398" i="17"/>
  <c r="AB4397" i="17"/>
  <c r="AB4396" i="17"/>
  <c r="AB4395" i="17"/>
  <c r="AB4394" i="17"/>
  <c r="AB4393" i="17"/>
  <c r="AB4392" i="17"/>
  <c r="AB4391" i="17"/>
  <c r="AB4390" i="17"/>
  <c r="AB4389" i="17"/>
  <c r="AB4388" i="17"/>
  <c r="AB4387" i="17"/>
  <c r="AB4386" i="17"/>
  <c r="AB4385" i="17"/>
  <c r="AB4384" i="17"/>
  <c r="AB4383" i="17"/>
  <c r="AB4382" i="17"/>
  <c r="AB4381" i="17"/>
  <c r="AB4380" i="17"/>
  <c r="AB4379" i="17"/>
  <c r="AB4378" i="17"/>
  <c r="AB4377" i="17"/>
  <c r="AB4376" i="17"/>
  <c r="AB4375" i="17"/>
  <c r="AB4374" i="17"/>
  <c r="AB4373" i="17"/>
  <c r="AB4372" i="17"/>
  <c r="AB4371" i="17"/>
  <c r="AB4370" i="17"/>
  <c r="AB4369" i="17"/>
  <c r="AB4368" i="17"/>
  <c r="AB4367" i="17"/>
  <c r="AB4366" i="17"/>
  <c r="AB4365" i="17"/>
  <c r="AB4364" i="17"/>
  <c r="AB4363" i="17"/>
  <c r="AB4362" i="17"/>
  <c r="AB4361" i="17"/>
  <c r="AB4360" i="17"/>
  <c r="AB4359" i="17"/>
  <c r="AB4358" i="17"/>
  <c r="AB4357" i="17"/>
  <c r="AB4356" i="17"/>
  <c r="AB4355" i="17"/>
  <c r="AB4354" i="17"/>
  <c r="AB4353" i="17"/>
  <c r="AB4352" i="17"/>
  <c r="AB4351" i="17"/>
  <c r="AB4350" i="17"/>
  <c r="AB4349" i="17"/>
  <c r="AB4348" i="17"/>
  <c r="AB4347" i="17"/>
  <c r="AB4346" i="17"/>
  <c r="AB4345" i="17"/>
  <c r="AB4344" i="17"/>
  <c r="AB4343" i="17"/>
  <c r="AB4342" i="17"/>
  <c r="AB4341" i="17"/>
  <c r="AB4340" i="17"/>
  <c r="AB4339" i="17"/>
  <c r="AB4338" i="17"/>
  <c r="AB4337" i="17"/>
  <c r="AB4336" i="17"/>
  <c r="AB4335" i="17"/>
  <c r="AB4334" i="17"/>
  <c r="AB4333" i="17"/>
  <c r="AB4332" i="17"/>
  <c r="AB4331" i="17"/>
  <c r="AB4330" i="17"/>
  <c r="AB4329" i="17"/>
  <c r="AB4328" i="17"/>
  <c r="AB4327" i="17"/>
  <c r="AB4326" i="17"/>
  <c r="AB4325" i="17"/>
  <c r="AB4324" i="17"/>
  <c r="AB4323" i="17"/>
  <c r="AB4322" i="17"/>
  <c r="AB4321" i="17"/>
  <c r="AB4320" i="17"/>
  <c r="AB4319" i="17"/>
  <c r="AB4318" i="17"/>
  <c r="AB4317" i="17"/>
  <c r="AB4316" i="17"/>
  <c r="AB4315" i="17"/>
  <c r="AB4314" i="17"/>
  <c r="AB4313" i="17"/>
  <c r="AB4312" i="17"/>
  <c r="AB4311" i="17"/>
  <c r="AB4310" i="17"/>
  <c r="AB4309" i="17"/>
  <c r="AB4308" i="17"/>
  <c r="AB4307" i="17"/>
  <c r="AB4306" i="17"/>
  <c r="AB4305" i="17"/>
  <c r="AB4304" i="17"/>
  <c r="AB4303" i="17"/>
  <c r="AB4302" i="17"/>
  <c r="AB4301" i="17"/>
  <c r="AB4300" i="17"/>
  <c r="AB4299" i="17"/>
  <c r="AB4298" i="17"/>
  <c r="AB4297" i="17"/>
  <c r="AB4296" i="17"/>
  <c r="AB4295" i="17"/>
  <c r="AB4294" i="17"/>
  <c r="AB4293" i="17"/>
  <c r="AB4292" i="17"/>
  <c r="AB4291" i="17"/>
  <c r="AB4290" i="17"/>
  <c r="AB4289" i="17"/>
  <c r="AB4288" i="17"/>
  <c r="AB4287" i="17"/>
  <c r="AB4286" i="17"/>
  <c r="AB4285" i="17"/>
  <c r="AB4284" i="17"/>
  <c r="AB4283" i="17"/>
  <c r="AB4282" i="17"/>
  <c r="AB4281" i="17"/>
  <c r="AB4280" i="17"/>
  <c r="AB4279" i="17"/>
  <c r="AB4278" i="17"/>
  <c r="AB4277" i="17"/>
  <c r="AB4276" i="17"/>
  <c r="AB4275" i="17"/>
  <c r="AB4274" i="17"/>
  <c r="AB4273" i="17"/>
  <c r="AB4272" i="17"/>
  <c r="AB4271" i="17"/>
  <c r="AB4270" i="17"/>
  <c r="AB4269" i="17"/>
  <c r="AB4268" i="17"/>
  <c r="AB4267" i="17"/>
  <c r="AB4266" i="17"/>
  <c r="AB4265" i="17"/>
  <c r="AB4264" i="17"/>
  <c r="AB4263" i="17"/>
  <c r="AB4262" i="17"/>
  <c r="AB4261" i="17"/>
  <c r="AB4260" i="17"/>
  <c r="AB4259" i="17"/>
  <c r="AB4258" i="17"/>
  <c r="AB4257" i="17"/>
  <c r="AB4256" i="17"/>
  <c r="AB4255" i="17"/>
  <c r="AB4254" i="17"/>
  <c r="AB4253" i="17"/>
  <c r="AB4252" i="17"/>
  <c r="AB4251" i="17"/>
  <c r="AB4250" i="17"/>
  <c r="AB4249" i="17"/>
  <c r="AB4248" i="17"/>
  <c r="AB4247" i="17"/>
  <c r="AB4246" i="17"/>
  <c r="AB4245" i="17"/>
  <c r="AB4244" i="17"/>
  <c r="AB4243" i="17"/>
  <c r="AB4242" i="17"/>
  <c r="AB4241" i="17"/>
  <c r="AB4240" i="17"/>
  <c r="AB4239" i="17"/>
  <c r="AB4238" i="17"/>
  <c r="AB4237" i="17"/>
  <c r="AB4236" i="17"/>
  <c r="AB4235" i="17"/>
  <c r="AB4234" i="17"/>
  <c r="AB4233" i="17"/>
  <c r="AB4232" i="17"/>
  <c r="AB4231" i="17"/>
  <c r="AB4230" i="17"/>
  <c r="AB4229" i="17"/>
  <c r="AB4228" i="17"/>
  <c r="AB4227" i="17"/>
  <c r="AB4226" i="17"/>
  <c r="AB4225" i="17"/>
  <c r="AB4224" i="17"/>
  <c r="AB4223" i="17"/>
  <c r="AB4222" i="17"/>
  <c r="AB4221" i="17"/>
  <c r="AB4220" i="17"/>
  <c r="AB4219" i="17"/>
  <c r="AB4218" i="17"/>
  <c r="AB4217" i="17"/>
  <c r="AB4216" i="17"/>
  <c r="AB4215" i="17"/>
  <c r="AB4214" i="17"/>
  <c r="AB4213" i="17"/>
  <c r="AB4212" i="17"/>
  <c r="AB4211" i="17"/>
  <c r="AB4210" i="17"/>
  <c r="AB4209" i="17"/>
  <c r="AB4208" i="17"/>
  <c r="AB4207" i="17"/>
  <c r="AB4206" i="17"/>
  <c r="AB4205" i="17"/>
  <c r="AB4204" i="17"/>
  <c r="AB4203" i="17"/>
  <c r="AB4202" i="17"/>
  <c r="AB4201" i="17"/>
  <c r="AB4200" i="17"/>
  <c r="AB4199" i="17"/>
  <c r="AB4198" i="17"/>
  <c r="AB4197" i="17"/>
  <c r="AB4196" i="17"/>
  <c r="AB4195" i="17"/>
  <c r="AB4194" i="17"/>
  <c r="AB4193" i="17"/>
  <c r="AB4192" i="17"/>
  <c r="AB4191" i="17"/>
  <c r="AB4190" i="17"/>
  <c r="AB4189" i="17"/>
  <c r="AB4188" i="17"/>
  <c r="AB4187" i="17"/>
  <c r="AB4186" i="17"/>
  <c r="AB4185" i="17"/>
  <c r="AB4184" i="17"/>
  <c r="AB4183" i="17"/>
  <c r="AB4182" i="17"/>
  <c r="AB4181" i="17"/>
  <c r="AB4180" i="17"/>
  <c r="AB4179" i="17"/>
  <c r="AB4178" i="17"/>
  <c r="AB4177" i="17"/>
  <c r="AB4176" i="17"/>
  <c r="AB4175" i="17"/>
  <c r="AB4174" i="17"/>
  <c r="AB4173" i="17"/>
  <c r="AB4172" i="17"/>
  <c r="AB4171" i="17"/>
  <c r="AB4170" i="17"/>
  <c r="AB4169" i="17"/>
  <c r="AB4168" i="17"/>
  <c r="AB4167" i="17"/>
  <c r="AB4166" i="17"/>
  <c r="AB4165" i="17"/>
  <c r="AB4164" i="17"/>
  <c r="AB4163" i="17"/>
  <c r="AB4162" i="17"/>
  <c r="AB4161" i="17"/>
  <c r="AB4160" i="17"/>
  <c r="AB4159" i="17"/>
  <c r="AB4158" i="17"/>
  <c r="AB4157" i="17"/>
  <c r="AB4156" i="17"/>
  <c r="AB4155" i="17"/>
  <c r="AB4154" i="17"/>
  <c r="AB4153" i="17"/>
  <c r="AB4152" i="17"/>
  <c r="AB4151" i="17"/>
  <c r="AB4150" i="17"/>
  <c r="AB4149" i="17"/>
  <c r="AB4148" i="17"/>
  <c r="AB4147" i="17"/>
  <c r="AB4146" i="17"/>
  <c r="AB4145" i="17"/>
  <c r="AB4144" i="17"/>
  <c r="AB4143" i="17"/>
  <c r="AB4142" i="17"/>
  <c r="AB4141" i="17"/>
  <c r="AB4140" i="17"/>
  <c r="AB4139" i="17"/>
  <c r="AB4138" i="17"/>
  <c r="AB4137" i="17"/>
  <c r="AB4136" i="17"/>
  <c r="AB4135" i="17"/>
  <c r="AB4134" i="17"/>
  <c r="AB4133" i="17"/>
  <c r="AB4132" i="17"/>
  <c r="AB4131" i="17"/>
  <c r="AB4130" i="17"/>
  <c r="AB4129" i="17"/>
  <c r="AB4128" i="17"/>
  <c r="AB4127" i="17"/>
  <c r="AB4126" i="17"/>
  <c r="AB4125" i="17"/>
  <c r="AB4124" i="17"/>
  <c r="AB4123" i="17"/>
  <c r="AB4122" i="17"/>
  <c r="AB4121" i="17"/>
  <c r="AB4120" i="17"/>
  <c r="AB4119" i="17"/>
  <c r="AB4118" i="17"/>
  <c r="AB4117" i="17"/>
  <c r="AB4116" i="17"/>
  <c r="AB4115" i="17"/>
  <c r="AB4114" i="17"/>
  <c r="AB4113" i="17"/>
  <c r="AB4112" i="17"/>
  <c r="AB4111" i="17"/>
  <c r="AB4110" i="17"/>
  <c r="AB4109" i="17"/>
  <c r="AB4108" i="17"/>
  <c r="AB4107" i="17"/>
  <c r="AB4106" i="17"/>
  <c r="AB4105" i="17"/>
  <c r="AB4104" i="17"/>
  <c r="AB4103" i="17"/>
  <c r="AB4102" i="17"/>
  <c r="AB4101" i="17"/>
  <c r="AB4100" i="17"/>
  <c r="AB4099" i="17"/>
  <c r="AB4098" i="17"/>
  <c r="AB4097" i="17"/>
  <c r="AB4096" i="17"/>
  <c r="AB4095" i="17"/>
  <c r="AB4094" i="17"/>
  <c r="AB4093" i="17"/>
  <c r="AB4092" i="17"/>
  <c r="AB4091" i="17"/>
  <c r="AB4090" i="17"/>
  <c r="AB4089" i="17"/>
  <c r="AB4088" i="17"/>
  <c r="AB4087" i="17"/>
  <c r="AB4086" i="17"/>
  <c r="AB4085" i="17"/>
  <c r="AB4084" i="17"/>
  <c r="AB4083" i="17"/>
  <c r="AB4082" i="17"/>
  <c r="AB4081" i="17"/>
  <c r="AB4080" i="17"/>
  <c r="AB4079" i="17"/>
  <c r="AB4078" i="17"/>
  <c r="AB4077" i="17"/>
  <c r="AB4076" i="17"/>
  <c r="AB4075" i="17"/>
  <c r="AB4074" i="17"/>
  <c r="AB4073" i="17"/>
  <c r="AB4072" i="17"/>
  <c r="AB4071" i="17"/>
  <c r="AB4070" i="17"/>
  <c r="AB4069" i="17"/>
  <c r="AB4068" i="17"/>
  <c r="AB4067" i="17"/>
  <c r="AB4066" i="17"/>
  <c r="AB4065" i="17"/>
  <c r="AB4064" i="17"/>
  <c r="AB4063" i="17"/>
  <c r="AB4062" i="17"/>
  <c r="AB4061" i="17"/>
  <c r="AB4060" i="17"/>
  <c r="AB4059" i="17"/>
  <c r="AB4058" i="17"/>
  <c r="AB4057" i="17"/>
  <c r="AB4056" i="17"/>
  <c r="AB4055" i="17"/>
  <c r="AB4054" i="17"/>
  <c r="AB4053" i="17"/>
  <c r="AB4052" i="17"/>
  <c r="AB4051" i="17"/>
  <c r="AB4050" i="17"/>
  <c r="AB4049" i="17"/>
  <c r="AB4048" i="17"/>
  <c r="AB4047" i="17"/>
  <c r="AB4046" i="17"/>
  <c r="AB4045" i="17"/>
  <c r="AB4044" i="17"/>
  <c r="AB4043" i="17"/>
  <c r="AB4042" i="17"/>
  <c r="AB4041" i="17"/>
  <c r="AB4040" i="17"/>
  <c r="AB4039" i="17"/>
  <c r="AB4038" i="17"/>
  <c r="AB4037" i="17"/>
  <c r="AB4036" i="17"/>
  <c r="AB4035" i="17"/>
  <c r="AB4034" i="17"/>
  <c r="AB4033" i="17"/>
  <c r="AB4032" i="17"/>
  <c r="AB4031" i="17"/>
  <c r="AB4030" i="17"/>
  <c r="AB4029" i="17"/>
  <c r="AB4028" i="17"/>
  <c r="AB4027" i="17"/>
  <c r="AB4026" i="17"/>
  <c r="AB4025" i="17"/>
  <c r="AB4024" i="17"/>
  <c r="AB4023" i="17"/>
  <c r="AB4022" i="17"/>
  <c r="AB4021" i="17"/>
  <c r="AB4020" i="17"/>
  <c r="AB4019" i="17"/>
  <c r="AB4018" i="17"/>
  <c r="AB4017" i="17"/>
  <c r="AB4016" i="17"/>
  <c r="AB4015" i="17"/>
  <c r="AB4014" i="17"/>
  <c r="AB4013" i="17"/>
  <c r="AB4012" i="17"/>
  <c r="AB4011" i="17"/>
  <c r="AB4010" i="17"/>
  <c r="AB4009" i="17"/>
  <c r="AB4008" i="17"/>
  <c r="AB4007" i="17"/>
  <c r="AB4006" i="17"/>
  <c r="AB4005" i="17"/>
  <c r="AB4004" i="17"/>
  <c r="AB4003" i="17"/>
  <c r="AB4002" i="17"/>
  <c r="AB4001" i="17"/>
  <c r="AB4000" i="17"/>
  <c r="AB3999" i="17"/>
  <c r="AB3998" i="17"/>
  <c r="AB3997" i="17"/>
  <c r="AB3996" i="17"/>
  <c r="AB3995" i="17"/>
  <c r="AB3994" i="17"/>
  <c r="AB3993" i="17"/>
  <c r="AB3992" i="17"/>
  <c r="AB3991" i="17"/>
  <c r="AB3990" i="17"/>
  <c r="AB3989" i="17"/>
  <c r="AB3988" i="17"/>
  <c r="AB3987" i="17"/>
  <c r="AB3986" i="17"/>
  <c r="AB3985" i="17"/>
  <c r="AB3984" i="17"/>
  <c r="AB3983" i="17"/>
  <c r="AB3982" i="17"/>
  <c r="AB3981" i="17"/>
  <c r="AB3980" i="17"/>
  <c r="AB3979" i="17"/>
  <c r="AB3978" i="17"/>
  <c r="AB3977" i="17"/>
  <c r="AB3976" i="17"/>
  <c r="AB3975" i="17"/>
  <c r="AB3974" i="17"/>
  <c r="AB3973" i="17"/>
  <c r="AB3972" i="17"/>
  <c r="AB3971" i="17"/>
  <c r="AB3970" i="17"/>
  <c r="AB3969" i="17"/>
  <c r="AB3968" i="17"/>
  <c r="AB3967" i="17"/>
  <c r="AB3966" i="17"/>
  <c r="AB3965" i="17"/>
  <c r="AB3964" i="17"/>
  <c r="AB3963" i="17"/>
  <c r="AB3962" i="17"/>
  <c r="AB3961" i="17"/>
  <c r="AB3960" i="17"/>
  <c r="AB3959" i="17"/>
  <c r="AB3958" i="17"/>
  <c r="AB3957" i="17"/>
  <c r="AB3956" i="17"/>
  <c r="AB3955" i="17"/>
  <c r="AB3954" i="17"/>
  <c r="AB3953" i="17"/>
  <c r="AB3952" i="17"/>
  <c r="AB3951" i="17"/>
  <c r="AB3950" i="17"/>
  <c r="AB3949" i="17"/>
  <c r="AB3948" i="17"/>
  <c r="AB3947" i="17"/>
  <c r="AB3946" i="17"/>
  <c r="AB3945" i="17"/>
  <c r="AB3944" i="17"/>
  <c r="AB3943" i="17"/>
  <c r="AB3942" i="17"/>
  <c r="AB3941" i="17"/>
  <c r="AB3940" i="17"/>
  <c r="AB3939" i="17"/>
  <c r="AB3938" i="17"/>
  <c r="AB3937" i="17"/>
  <c r="AB3936" i="17"/>
  <c r="AB3935" i="17"/>
  <c r="AB3934" i="17"/>
  <c r="AB3933" i="17"/>
  <c r="AB3932" i="17"/>
  <c r="AB3931" i="17"/>
  <c r="AB3930" i="17"/>
  <c r="AB3929" i="17"/>
  <c r="AB3928" i="17"/>
  <c r="AB3927" i="17"/>
  <c r="AB3926" i="17"/>
  <c r="AB3925" i="17"/>
  <c r="AB3924" i="17"/>
  <c r="AB3923" i="17"/>
  <c r="AB3922" i="17"/>
  <c r="AB3921" i="17"/>
  <c r="AB3920" i="17"/>
  <c r="AB3919" i="17"/>
  <c r="AB3918" i="17"/>
  <c r="AB3917" i="17"/>
  <c r="AB3916" i="17"/>
  <c r="AB3915" i="17"/>
  <c r="AB3914" i="17"/>
  <c r="AB3913" i="17"/>
  <c r="AB3912" i="17"/>
  <c r="AB3911" i="17"/>
  <c r="AB3910" i="17"/>
  <c r="AB3909" i="17"/>
  <c r="AB3908" i="17"/>
  <c r="AB3907" i="17"/>
  <c r="AB3906" i="17"/>
  <c r="AB3905" i="17"/>
  <c r="AB3904" i="17"/>
  <c r="AB3903" i="17"/>
  <c r="AB3902" i="17"/>
  <c r="AB3901" i="17"/>
  <c r="AB3900" i="17"/>
  <c r="AB3899" i="17"/>
  <c r="AB3898" i="17"/>
  <c r="AB3897" i="17"/>
  <c r="AB3896" i="17"/>
  <c r="AB3895" i="17"/>
  <c r="AB3894" i="17"/>
  <c r="AB3893" i="17"/>
  <c r="AB3892" i="17"/>
  <c r="AB3891" i="17"/>
  <c r="AB3890" i="17"/>
  <c r="AB3889" i="17"/>
  <c r="AB3888" i="17"/>
  <c r="AB3887" i="17"/>
  <c r="AB3886" i="17"/>
  <c r="AB3885" i="17"/>
  <c r="AB3884" i="17"/>
  <c r="AB3883" i="17"/>
  <c r="AB3882" i="17"/>
  <c r="AB3881" i="17"/>
  <c r="AB3880" i="17"/>
  <c r="AB3879" i="17"/>
  <c r="AB3878" i="17"/>
  <c r="AB3877" i="17"/>
  <c r="AB3876" i="17"/>
  <c r="AB3875" i="17"/>
  <c r="AB3874" i="17"/>
  <c r="AB3873" i="17"/>
  <c r="AB3872" i="17"/>
  <c r="AB3871" i="17"/>
  <c r="AB3870" i="17"/>
  <c r="AB3869" i="17"/>
  <c r="AB3868" i="17"/>
  <c r="AB3867" i="17"/>
  <c r="AB3866" i="17"/>
  <c r="AB3865" i="17"/>
  <c r="AB3864" i="17"/>
  <c r="AB3863" i="17"/>
  <c r="AB3862" i="17"/>
  <c r="AB3861" i="17"/>
  <c r="AB3860" i="17"/>
  <c r="AB3859" i="17"/>
  <c r="AB3858" i="17"/>
  <c r="AB3857" i="17"/>
  <c r="AB3856" i="17"/>
  <c r="AB3855" i="17"/>
  <c r="AB3854" i="17"/>
  <c r="AB3853" i="17"/>
  <c r="AB3852" i="17"/>
  <c r="AB3851" i="17"/>
  <c r="AB3850" i="17"/>
  <c r="AB3849" i="17"/>
  <c r="AB3848" i="17"/>
  <c r="AB3847" i="17"/>
  <c r="AB3846" i="17"/>
  <c r="AB3845" i="17"/>
  <c r="AB3844" i="17"/>
  <c r="AB3843" i="17"/>
  <c r="AB3842" i="17"/>
  <c r="AB3841" i="17"/>
  <c r="AB3840" i="17"/>
  <c r="AB3839" i="17"/>
  <c r="AB3838" i="17"/>
  <c r="AB3837" i="17"/>
  <c r="AB3836" i="17"/>
  <c r="AB3835" i="17"/>
  <c r="AB3834" i="17"/>
  <c r="AB3833" i="17"/>
  <c r="AB3832" i="17"/>
  <c r="AB3831" i="17"/>
  <c r="AB3830" i="17"/>
  <c r="AB3829" i="17"/>
  <c r="AB3828" i="17"/>
  <c r="AB3827" i="17"/>
  <c r="AB3826" i="17"/>
  <c r="AB3825" i="17"/>
  <c r="AB3824" i="17"/>
  <c r="AB3823" i="17"/>
  <c r="AB3822" i="17"/>
  <c r="AB3821" i="17"/>
  <c r="AB3820" i="17"/>
  <c r="AB3819" i="17"/>
  <c r="AB3818" i="17"/>
  <c r="AB3817" i="17"/>
  <c r="AB3816" i="17"/>
  <c r="AB3815" i="17"/>
  <c r="AB3814" i="17"/>
  <c r="AB3813" i="17"/>
  <c r="AB3812" i="17"/>
  <c r="AB3811" i="17"/>
  <c r="AB3810" i="17"/>
  <c r="AB3809" i="17"/>
  <c r="AB3808" i="17"/>
  <c r="AB3807" i="17"/>
  <c r="AB3806" i="17"/>
  <c r="AB3805" i="17"/>
  <c r="AB3804" i="17"/>
  <c r="AB3803" i="17"/>
  <c r="AB3802" i="17"/>
  <c r="AB3801" i="17"/>
  <c r="AB3800" i="17"/>
  <c r="AB3799" i="17"/>
  <c r="AB3798" i="17"/>
  <c r="AB3797" i="17"/>
  <c r="AB3796" i="17"/>
  <c r="AB3795" i="17"/>
  <c r="AB3794" i="17"/>
  <c r="AB3793" i="17"/>
  <c r="AB3792" i="17"/>
  <c r="AB3791" i="17"/>
  <c r="AB3790" i="17"/>
  <c r="AB3789" i="17"/>
  <c r="AB3788" i="17"/>
  <c r="AB3787" i="17"/>
  <c r="AB3786" i="17"/>
  <c r="AB3785" i="17"/>
  <c r="AB3784" i="17"/>
  <c r="AB3783" i="17"/>
  <c r="AB3782" i="17"/>
  <c r="AB3781" i="17"/>
  <c r="AB3780" i="17"/>
  <c r="AB3779" i="17"/>
  <c r="AB3778" i="17"/>
  <c r="AB3777" i="17"/>
  <c r="AB3776" i="17"/>
  <c r="AB3775" i="17"/>
  <c r="AB3774" i="17"/>
  <c r="AB3773" i="17"/>
  <c r="AB3772" i="17"/>
  <c r="AB3771" i="17"/>
  <c r="AB3770" i="17"/>
  <c r="AB3769" i="17"/>
  <c r="AB3768" i="17"/>
  <c r="AB3767" i="17"/>
  <c r="AB3766" i="17"/>
  <c r="AB3765" i="17"/>
  <c r="AB3764" i="17"/>
  <c r="AB3763" i="17"/>
  <c r="AB3762" i="17"/>
  <c r="AB3761" i="17"/>
  <c r="AB3760" i="17"/>
  <c r="AB3759" i="17"/>
  <c r="AB3758" i="17"/>
  <c r="AB3757" i="17"/>
  <c r="AB3756" i="17"/>
  <c r="AB3755" i="17"/>
  <c r="AB3754" i="17"/>
  <c r="AB3753" i="17"/>
  <c r="AB3752" i="17"/>
  <c r="AB3751" i="17"/>
  <c r="AB3750" i="17"/>
  <c r="AB3749" i="17"/>
  <c r="AB3748" i="17"/>
  <c r="AB3747" i="17"/>
  <c r="AB3746" i="17"/>
  <c r="AB3745" i="17"/>
  <c r="AB3744" i="17"/>
  <c r="AB3743" i="17"/>
  <c r="AB3742" i="17"/>
  <c r="AB3741" i="17"/>
  <c r="AB3740" i="17"/>
  <c r="AB3739" i="17"/>
  <c r="AB3738" i="17"/>
  <c r="AB3737" i="17"/>
  <c r="AB3736" i="17"/>
  <c r="AB3735" i="17"/>
  <c r="AB3734" i="17"/>
  <c r="AB3733" i="17"/>
  <c r="AB3732" i="17"/>
  <c r="AB3731" i="17"/>
  <c r="AB3730" i="17"/>
  <c r="AB3729" i="17"/>
  <c r="AB3728" i="17"/>
  <c r="AB3727" i="17"/>
  <c r="AB3726" i="17"/>
  <c r="AB3725" i="17"/>
  <c r="AB3724" i="17"/>
  <c r="AB3723" i="17"/>
  <c r="AB3722" i="17"/>
  <c r="AB3721" i="17"/>
  <c r="AB3720" i="17"/>
  <c r="AB3719" i="17"/>
  <c r="AB3718" i="17"/>
  <c r="AB3717" i="17"/>
  <c r="AB3716" i="17"/>
  <c r="AB3715" i="17"/>
  <c r="AB3714" i="17"/>
  <c r="AB3713" i="17"/>
  <c r="AB3712" i="17"/>
  <c r="AB3711" i="17"/>
  <c r="AB3710" i="17"/>
  <c r="AB3709" i="17"/>
  <c r="AB3708" i="17"/>
  <c r="AB3707" i="17"/>
  <c r="AB3706" i="17"/>
  <c r="AB3705" i="17"/>
  <c r="AB3704" i="17"/>
  <c r="AB3703" i="17"/>
  <c r="AB3702" i="17"/>
  <c r="AB3701" i="17"/>
  <c r="AB3700" i="17"/>
  <c r="AB3699" i="17"/>
  <c r="AB3698" i="17"/>
  <c r="AB3697" i="17"/>
  <c r="AB3696" i="17"/>
  <c r="AB3695" i="17"/>
  <c r="AB3694" i="17"/>
  <c r="AB3693" i="17"/>
  <c r="AB3692" i="17"/>
  <c r="AB3691" i="17"/>
  <c r="AB3690" i="17"/>
  <c r="AB3689" i="17"/>
  <c r="AB3688" i="17"/>
  <c r="AB3687" i="17"/>
  <c r="AB3686" i="17"/>
  <c r="AB3685" i="17"/>
  <c r="AB3684" i="17"/>
  <c r="AB3683" i="17"/>
  <c r="AB3682" i="17"/>
  <c r="AB3681" i="17"/>
  <c r="AB3680" i="17"/>
  <c r="AB3679" i="17"/>
  <c r="AB3678" i="17"/>
  <c r="AB3677" i="17"/>
  <c r="AB3676" i="17"/>
  <c r="AB3675" i="17"/>
  <c r="AB3674" i="17"/>
  <c r="AB3673" i="17"/>
  <c r="AB3672" i="17"/>
  <c r="AB3671" i="17"/>
  <c r="AB3670" i="17"/>
  <c r="AB3669" i="17"/>
  <c r="AB3668" i="17"/>
  <c r="AB3667" i="17"/>
  <c r="AB3666" i="17"/>
  <c r="AB3665" i="17"/>
  <c r="AB3664" i="17"/>
  <c r="AB3663" i="17"/>
  <c r="AB3662" i="17"/>
  <c r="AB3661" i="17"/>
  <c r="AB3660" i="17"/>
  <c r="AB3659" i="17"/>
  <c r="AB3658" i="17"/>
  <c r="AB3657" i="17"/>
  <c r="AB3656" i="17"/>
  <c r="AB3655" i="17"/>
  <c r="AB3654" i="17"/>
  <c r="AB3653" i="17"/>
  <c r="AB3652" i="17"/>
  <c r="AB3651" i="17"/>
  <c r="AB3650" i="17"/>
  <c r="AB3649" i="17"/>
  <c r="AB3648" i="17"/>
  <c r="AB3647" i="17"/>
  <c r="AB3646" i="17"/>
  <c r="AB3645" i="17"/>
  <c r="AB3644" i="17"/>
  <c r="AB3643" i="17"/>
  <c r="AB3642" i="17"/>
  <c r="AB3641" i="17"/>
  <c r="AB3640" i="17"/>
  <c r="AB3639" i="17"/>
  <c r="AB3638" i="17"/>
  <c r="AB3637" i="17"/>
  <c r="AB3636" i="17"/>
  <c r="AB3635" i="17"/>
  <c r="AB3634" i="17"/>
  <c r="AB3633" i="17"/>
  <c r="AB3632" i="17"/>
  <c r="AB3631" i="17"/>
  <c r="AB3630" i="17"/>
  <c r="AB3629" i="17"/>
  <c r="AB3628" i="17"/>
  <c r="AB3627" i="17"/>
  <c r="AB3626" i="17"/>
  <c r="AB3625" i="17"/>
  <c r="AB3624" i="17"/>
  <c r="AB3623" i="17"/>
  <c r="AB3622" i="17"/>
  <c r="AB3621" i="17"/>
  <c r="AB3620" i="17"/>
  <c r="AB3619" i="17"/>
  <c r="AB3618" i="17"/>
  <c r="AB3617" i="17"/>
  <c r="AB3616" i="17"/>
  <c r="AB3615" i="17"/>
  <c r="AB3614" i="17"/>
  <c r="AB3613" i="17"/>
  <c r="AB3612" i="17"/>
  <c r="AB3611" i="17"/>
  <c r="AB3610" i="17"/>
  <c r="AB3609" i="17"/>
  <c r="AB3608" i="17"/>
  <c r="AB3607" i="17"/>
  <c r="AB3606" i="17"/>
  <c r="AB3605" i="17"/>
  <c r="AB3604" i="17"/>
  <c r="AB3603" i="17"/>
  <c r="AB3602" i="17"/>
  <c r="AB3601" i="17"/>
  <c r="AB3600" i="17"/>
  <c r="AB3599" i="17"/>
  <c r="AB3598" i="17"/>
  <c r="AB3597" i="17"/>
  <c r="AB3596" i="17"/>
  <c r="AB3595" i="17"/>
  <c r="AB3594" i="17"/>
  <c r="AB3593" i="17"/>
  <c r="AB3592" i="17"/>
  <c r="AB3591" i="17"/>
  <c r="AB3590" i="17"/>
  <c r="AB3589" i="17"/>
  <c r="AB3588" i="17"/>
  <c r="AB3587" i="17"/>
  <c r="AB3586" i="17"/>
  <c r="AB3585" i="17"/>
  <c r="AB3584" i="17"/>
  <c r="AB3583" i="17"/>
  <c r="AB3582" i="17"/>
  <c r="AB3581" i="17"/>
  <c r="AB3580" i="17"/>
  <c r="AB3579" i="17"/>
  <c r="AB3578" i="17"/>
  <c r="AB3577" i="17"/>
  <c r="AB3576" i="17"/>
  <c r="AB3575" i="17"/>
  <c r="AB3574" i="17"/>
  <c r="AB3573" i="17"/>
  <c r="AB3572" i="17"/>
  <c r="AB3571" i="17"/>
  <c r="AB3570" i="17"/>
  <c r="AB3569" i="17"/>
  <c r="AB3568" i="17"/>
  <c r="AB3567" i="17"/>
  <c r="AB3566" i="17"/>
  <c r="AB3565" i="17"/>
  <c r="AB3564" i="17"/>
  <c r="AB3563" i="17"/>
  <c r="AB3562" i="17"/>
  <c r="AB3561" i="17"/>
  <c r="AB3560" i="17"/>
  <c r="AB3559" i="17"/>
  <c r="AB3558" i="17"/>
  <c r="AB3557" i="17"/>
  <c r="AB3556" i="17"/>
  <c r="AB3555" i="17"/>
  <c r="AB3554" i="17"/>
  <c r="AB3553" i="17"/>
  <c r="AB3552" i="17"/>
  <c r="AB3551" i="17"/>
  <c r="AB3550" i="17"/>
  <c r="AB3549" i="17"/>
  <c r="AB3548" i="17"/>
  <c r="AB3547" i="17"/>
  <c r="AB3546" i="17"/>
  <c r="AB3545" i="17"/>
  <c r="AB3544" i="17"/>
  <c r="AB3543" i="17"/>
  <c r="AB3542" i="17"/>
  <c r="AB3541" i="17"/>
  <c r="AB3540" i="17"/>
  <c r="AB3539" i="17"/>
  <c r="AB3538" i="17"/>
  <c r="AB3537" i="17"/>
  <c r="AB3536" i="17"/>
  <c r="AB3535" i="17"/>
  <c r="AB3534" i="17"/>
  <c r="AB3533" i="17"/>
  <c r="AB3532" i="17"/>
  <c r="AB3531" i="17"/>
  <c r="AB3530" i="17"/>
  <c r="AB3529" i="17"/>
  <c r="AB3528" i="17"/>
  <c r="AB3527" i="17"/>
  <c r="AB3526" i="17"/>
  <c r="AB3525" i="17"/>
  <c r="AB3524" i="17"/>
  <c r="AB3523" i="17"/>
  <c r="AB3522" i="17"/>
  <c r="AB3521" i="17"/>
  <c r="AB3520" i="17"/>
  <c r="AB3519" i="17"/>
  <c r="AB3518" i="17"/>
  <c r="AB3517" i="17"/>
  <c r="AB3516" i="17"/>
  <c r="AB3515" i="17"/>
  <c r="AB3514" i="17"/>
  <c r="AB3513" i="17"/>
  <c r="AB3512" i="17"/>
  <c r="AB3511" i="17"/>
  <c r="AB3510" i="17"/>
  <c r="AB3509" i="17"/>
  <c r="AB3508" i="17"/>
  <c r="AB3507" i="17"/>
  <c r="AB3506" i="17"/>
  <c r="AB3505" i="17"/>
  <c r="AB3504" i="17"/>
  <c r="AB3503" i="17"/>
  <c r="AB3502" i="17"/>
  <c r="AB3501" i="17"/>
  <c r="AB3500" i="17"/>
  <c r="AB3499" i="17"/>
  <c r="AB3498" i="17"/>
  <c r="AB3497" i="17"/>
  <c r="AB3496" i="17"/>
  <c r="AB3495" i="17"/>
  <c r="AB3494" i="17"/>
  <c r="AB3493" i="17"/>
  <c r="AB3492" i="17"/>
  <c r="AB3491" i="17"/>
  <c r="AB3490" i="17"/>
  <c r="AB3489" i="17"/>
  <c r="AB3488" i="17"/>
  <c r="AB3487" i="17"/>
  <c r="AB3486" i="17"/>
  <c r="AB3485" i="17"/>
  <c r="AB3484" i="17"/>
  <c r="AB3483" i="17"/>
  <c r="AB3482" i="17"/>
  <c r="AB3481" i="17"/>
  <c r="AB3480" i="17"/>
  <c r="AB3479" i="17"/>
  <c r="AB3478" i="17"/>
  <c r="AB3477" i="17"/>
  <c r="AB3476" i="17"/>
  <c r="AB3475" i="17"/>
  <c r="AB3474" i="17"/>
  <c r="AB3473" i="17"/>
  <c r="AB3472" i="17"/>
  <c r="AB3471" i="17"/>
  <c r="AB3470" i="17"/>
  <c r="AB3469" i="17"/>
  <c r="AB3468" i="17"/>
  <c r="AB3467" i="17"/>
  <c r="AB3466" i="17"/>
  <c r="AB3465" i="17"/>
  <c r="AB3464" i="17"/>
  <c r="AB3463" i="17"/>
  <c r="AB3462" i="17"/>
  <c r="AB3461" i="17"/>
  <c r="AB3460" i="17"/>
  <c r="AB3459" i="17"/>
  <c r="AB3458" i="17"/>
  <c r="AB3457" i="17"/>
  <c r="AB3456" i="17"/>
  <c r="AB3455" i="17"/>
  <c r="AB3454" i="17"/>
  <c r="AB3453" i="17"/>
  <c r="AB3452" i="17"/>
  <c r="AB3451" i="17"/>
  <c r="AB3450" i="17"/>
  <c r="AB3449" i="17"/>
  <c r="AB3448" i="17"/>
  <c r="AB3447" i="17"/>
  <c r="AB3446" i="17"/>
  <c r="AB3445" i="17"/>
  <c r="AB3444" i="17"/>
  <c r="AB3443" i="17"/>
  <c r="AB3442" i="17"/>
  <c r="AB3441" i="17"/>
  <c r="AB3440" i="17"/>
  <c r="AB3439" i="17"/>
  <c r="AB3438" i="17"/>
  <c r="AB3437" i="17"/>
  <c r="AB3436" i="17"/>
  <c r="AB3435" i="17"/>
  <c r="AB3434" i="17"/>
  <c r="AB3433" i="17"/>
  <c r="AB3432" i="17"/>
  <c r="AB3431" i="17"/>
  <c r="AB3430" i="17"/>
  <c r="AB3429" i="17"/>
  <c r="AB3428" i="17"/>
  <c r="AB3427" i="17"/>
  <c r="AB3426" i="17"/>
  <c r="AB3425" i="17"/>
  <c r="AB3424" i="17"/>
  <c r="AB3423" i="17"/>
  <c r="AB3422" i="17"/>
  <c r="AB3421" i="17"/>
  <c r="AB3420" i="17"/>
  <c r="AB3419" i="17"/>
  <c r="AB3418" i="17"/>
  <c r="AB3417" i="17"/>
  <c r="AB3416" i="17"/>
  <c r="AB3415" i="17"/>
  <c r="AB3414" i="17"/>
  <c r="AB3413" i="17"/>
  <c r="AB3412" i="17"/>
  <c r="AB3411" i="17"/>
  <c r="AB3410" i="17"/>
  <c r="AB3409" i="17"/>
  <c r="AB3408" i="17"/>
  <c r="AB3407" i="17"/>
  <c r="AB3406" i="17"/>
  <c r="AB3405" i="17"/>
  <c r="AB3404" i="17"/>
  <c r="AB3403" i="17"/>
  <c r="AB3402" i="17"/>
  <c r="AB3401" i="17"/>
  <c r="AB3400" i="17"/>
  <c r="AB3399" i="17"/>
  <c r="AB3398" i="17"/>
  <c r="AB3397" i="17"/>
  <c r="AB3396" i="17"/>
  <c r="AB3395" i="17"/>
  <c r="AB3394" i="17"/>
  <c r="AB3393" i="17"/>
  <c r="AB3392" i="17"/>
  <c r="AB3391" i="17"/>
  <c r="AB3390" i="17"/>
  <c r="AB3389" i="17"/>
  <c r="AB3388" i="17"/>
  <c r="AB3387" i="17"/>
  <c r="AB3386" i="17"/>
  <c r="AB3385" i="17"/>
  <c r="AB3384" i="17"/>
  <c r="AB3383" i="17"/>
  <c r="AB3382" i="17"/>
  <c r="AB3381" i="17"/>
  <c r="AB3380" i="17"/>
  <c r="AB3379" i="17"/>
  <c r="AB3378" i="17"/>
  <c r="AB3377" i="17"/>
  <c r="AB3376" i="17"/>
  <c r="AB3375" i="17"/>
  <c r="AB3374" i="17"/>
  <c r="AB3373" i="17"/>
  <c r="AB3372" i="17"/>
  <c r="AB3371" i="17"/>
  <c r="AB3370" i="17"/>
  <c r="AB3369" i="17"/>
  <c r="AB3368" i="17"/>
  <c r="AB3367" i="17"/>
  <c r="AB3366" i="17"/>
  <c r="AB3365" i="17"/>
  <c r="AB3364" i="17"/>
  <c r="AB3363" i="17"/>
  <c r="AB3362" i="17"/>
  <c r="AB3361" i="17"/>
  <c r="AB3360" i="17"/>
  <c r="AB3359" i="17"/>
  <c r="AB3358" i="17"/>
  <c r="AB3357" i="17"/>
  <c r="AB3356" i="17"/>
  <c r="AB3355" i="17"/>
  <c r="AB3354" i="17"/>
  <c r="AB3353" i="17"/>
  <c r="AB3352" i="17"/>
  <c r="AB3351" i="17"/>
  <c r="AB3350" i="17"/>
  <c r="AB3349" i="17"/>
  <c r="AB3348" i="17"/>
  <c r="AB3347" i="17"/>
  <c r="AB3346" i="17"/>
  <c r="AB3345" i="17"/>
  <c r="AB3344" i="17"/>
  <c r="AB3343" i="17"/>
  <c r="AB3342" i="17"/>
  <c r="AB3341" i="17"/>
  <c r="AB3340" i="17"/>
  <c r="AB3339" i="17"/>
  <c r="AB3338" i="17"/>
  <c r="AB3337" i="17"/>
  <c r="AB3336" i="17"/>
  <c r="AB3335" i="17"/>
  <c r="AB3334" i="17"/>
  <c r="AB3333" i="17"/>
  <c r="AB3332" i="17"/>
  <c r="AB3331" i="17"/>
  <c r="AB3330" i="17"/>
  <c r="AB3329" i="17"/>
  <c r="AB3328" i="17"/>
  <c r="AB3327" i="17"/>
  <c r="AB3326" i="17"/>
  <c r="AB3325" i="17"/>
  <c r="AB3324" i="17"/>
  <c r="AB3323" i="17"/>
  <c r="AB3322" i="17"/>
  <c r="AB3321" i="17"/>
  <c r="AB3320" i="17"/>
  <c r="AB3319" i="17"/>
  <c r="AB3318" i="17"/>
  <c r="AB3317" i="17"/>
  <c r="AB3316" i="17"/>
  <c r="AB3315" i="17"/>
  <c r="AB3314" i="17"/>
  <c r="AB3313" i="17"/>
  <c r="AB3312" i="17"/>
  <c r="AB3311" i="17"/>
  <c r="AB3310" i="17"/>
  <c r="AB3309" i="17"/>
  <c r="AB3308" i="17"/>
  <c r="AB3307" i="17"/>
  <c r="AB3306" i="17"/>
  <c r="AB3305" i="17"/>
  <c r="AB3304" i="17"/>
  <c r="AB3303" i="17"/>
  <c r="AB3302" i="17"/>
  <c r="AB3301" i="17"/>
  <c r="AB3300" i="17"/>
  <c r="AB3299" i="17"/>
  <c r="AB3298" i="17"/>
  <c r="AB3297" i="17"/>
  <c r="AB3296" i="17"/>
  <c r="AB3295" i="17"/>
  <c r="AB3294" i="17"/>
  <c r="AB3293" i="17"/>
  <c r="AB3292" i="17"/>
  <c r="AB3291" i="17"/>
  <c r="AB3290" i="17"/>
  <c r="AB3289" i="17"/>
  <c r="AB3288" i="17"/>
  <c r="AB3287" i="17"/>
  <c r="AB3286" i="17"/>
  <c r="AB3285" i="17"/>
  <c r="AB3284" i="17"/>
  <c r="AB3283" i="17"/>
  <c r="AB3282" i="17"/>
  <c r="AB3281" i="17"/>
  <c r="AB3280" i="17"/>
  <c r="AB3279" i="17"/>
  <c r="AB3278" i="17"/>
  <c r="AB3277" i="17"/>
  <c r="AB3276" i="17"/>
  <c r="AB3275" i="17"/>
  <c r="AB3274" i="17"/>
  <c r="AB3273" i="17"/>
  <c r="AB3272" i="17"/>
  <c r="AB3271" i="17"/>
  <c r="AB3270" i="17"/>
  <c r="AB3269" i="17"/>
  <c r="AB3268" i="17"/>
  <c r="AB3267" i="17"/>
  <c r="AB3266" i="17"/>
  <c r="AB3265" i="17"/>
  <c r="AB3264" i="17"/>
  <c r="AB3263" i="17"/>
  <c r="AB3262" i="17"/>
  <c r="AB3261" i="17"/>
  <c r="AB3260" i="17"/>
  <c r="AB3259" i="17"/>
  <c r="AB3258" i="17"/>
  <c r="AB3257" i="17"/>
  <c r="AB3256" i="17"/>
  <c r="AB3255" i="17"/>
  <c r="AB3254" i="17"/>
  <c r="AB3253" i="17"/>
  <c r="AB3252" i="17"/>
  <c r="AB3251" i="17"/>
  <c r="AB3250" i="17"/>
  <c r="AB3249" i="17"/>
  <c r="AB3248" i="17"/>
  <c r="AB3247" i="17"/>
  <c r="AB3246" i="17"/>
  <c r="AB3245" i="17"/>
  <c r="AB3244" i="17"/>
  <c r="AB3243" i="17"/>
  <c r="AB3242" i="17"/>
  <c r="AB3241" i="17"/>
  <c r="AB3240" i="17"/>
  <c r="AB3239" i="17"/>
  <c r="AB3238" i="17"/>
  <c r="AB3237" i="17"/>
  <c r="AB3236" i="17"/>
  <c r="AB3235" i="17"/>
  <c r="AB3234" i="17"/>
  <c r="AB3233" i="17"/>
  <c r="AB3232" i="17"/>
  <c r="AB3231" i="17"/>
  <c r="AB3230" i="17"/>
  <c r="AB3229" i="17"/>
  <c r="AB3228" i="17"/>
  <c r="AB3227" i="17"/>
  <c r="AB3226" i="17"/>
  <c r="AB3225" i="17"/>
  <c r="AB3224" i="17"/>
  <c r="AB3223" i="17"/>
  <c r="AB3222" i="17"/>
  <c r="AB3221" i="17"/>
  <c r="AB3220" i="17"/>
  <c r="AB3219" i="17"/>
  <c r="AB3218" i="17"/>
  <c r="AB3217" i="17"/>
  <c r="AB3216" i="17"/>
  <c r="AB3215" i="17"/>
  <c r="AB3214" i="17"/>
  <c r="AB3213" i="17"/>
  <c r="AB3212" i="17"/>
  <c r="AB3211" i="17"/>
  <c r="AB3210" i="17"/>
  <c r="AB3209" i="17"/>
  <c r="AB3208" i="17"/>
  <c r="AB3207" i="17"/>
  <c r="AB3206" i="17"/>
  <c r="AB3205" i="17"/>
  <c r="AB3204" i="17"/>
  <c r="AB3203" i="17"/>
  <c r="AB3202" i="17"/>
  <c r="AB3201" i="17"/>
  <c r="AB3200" i="17"/>
  <c r="AB3199" i="17"/>
  <c r="AB3198" i="17"/>
  <c r="AB3197" i="17"/>
  <c r="AB3196" i="17"/>
  <c r="AB3195" i="17"/>
  <c r="AB3194" i="17"/>
  <c r="AB3193" i="17"/>
  <c r="AB3192" i="17"/>
  <c r="AB3191" i="17"/>
  <c r="AB3190" i="17"/>
  <c r="AB3189" i="17"/>
  <c r="AB3188" i="17"/>
  <c r="AB3187" i="17"/>
  <c r="AB3186" i="17"/>
  <c r="AB3185" i="17"/>
  <c r="AB3184" i="17"/>
  <c r="AB3183" i="17"/>
  <c r="AB3182" i="17"/>
  <c r="AB3181" i="17"/>
  <c r="AB3180" i="17"/>
  <c r="AB3179" i="17"/>
  <c r="AB3178" i="17"/>
  <c r="AB3177" i="17"/>
  <c r="AB3176" i="17"/>
  <c r="AB3175" i="17"/>
  <c r="AB3174" i="17"/>
  <c r="AB3173" i="17"/>
  <c r="AB3172" i="17"/>
  <c r="AB3171" i="17"/>
  <c r="AB3170" i="17"/>
  <c r="AB3169" i="17"/>
  <c r="AB3168" i="17"/>
  <c r="AB3167" i="17"/>
  <c r="AB3166" i="17"/>
  <c r="AB3165" i="17"/>
  <c r="AB3164" i="17"/>
  <c r="AB3163" i="17"/>
  <c r="AB3162" i="17"/>
  <c r="AB3161" i="17"/>
  <c r="AB3160" i="17"/>
  <c r="AB3159" i="17"/>
  <c r="AB3158" i="17"/>
  <c r="AB3157" i="17"/>
  <c r="AB3156" i="17"/>
  <c r="AB3155" i="17"/>
  <c r="AB3154" i="17"/>
  <c r="AB3153" i="17"/>
  <c r="AB3152" i="17"/>
  <c r="AB3151" i="17"/>
  <c r="AB3150" i="17"/>
  <c r="AB3149" i="17"/>
  <c r="AB3148" i="17"/>
  <c r="AB3147" i="17"/>
  <c r="AB3146" i="17"/>
  <c r="AB3145" i="17"/>
  <c r="AB3144" i="17"/>
  <c r="AB3143" i="17"/>
  <c r="AB3142" i="17"/>
  <c r="AB3141" i="17"/>
  <c r="AB3140" i="17"/>
  <c r="AB3139" i="17"/>
  <c r="AB3138" i="17"/>
  <c r="AB3137" i="17"/>
  <c r="AB3136" i="17"/>
  <c r="AB3135" i="17"/>
  <c r="AB3134" i="17"/>
  <c r="AB3133" i="17"/>
  <c r="AB3132" i="17"/>
  <c r="AB3131" i="17"/>
  <c r="AB3130" i="17"/>
  <c r="AB3129" i="17"/>
  <c r="AB3128" i="17"/>
  <c r="AB3127" i="17"/>
  <c r="AB3126" i="17"/>
  <c r="AB3125" i="17"/>
  <c r="AB3124" i="17"/>
  <c r="AB3123" i="17"/>
  <c r="AB3122" i="17"/>
  <c r="AB3121" i="17"/>
  <c r="AB3120" i="17"/>
  <c r="AB3119" i="17"/>
  <c r="AB3118" i="17"/>
  <c r="AB3117" i="17"/>
  <c r="AB3116" i="17"/>
  <c r="AB3115" i="17"/>
  <c r="AB3114" i="17"/>
  <c r="AB3113" i="17"/>
  <c r="AB3112" i="17"/>
  <c r="AB3111" i="17"/>
  <c r="AB3110" i="17"/>
  <c r="AB3109" i="17"/>
  <c r="AB3108" i="17"/>
  <c r="AB3107" i="17"/>
  <c r="AB3106" i="17"/>
  <c r="AB3105" i="17"/>
  <c r="AB3104" i="17"/>
  <c r="AB3103" i="17"/>
  <c r="AB3102" i="17"/>
  <c r="AB3101" i="17"/>
  <c r="AB3100" i="17"/>
  <c r="AB3099" i="17"/>
  <c r="AB3098" i="17"/>
  <c r="AB3097" i="17"/>
  <c r="AB3096" i="17"/>
  <c r="AB3095" i="17"/>
  <c r="AB3094" i="17"/>
  <c r="AB3093" i="17"/>
  <c r="AB3092" i="17"/>
  <c r="AB3091" i="17"/>
  <c r="AB3090" i="17"/>
  <c r="AB3089" i="17"/>
  <c r="AB3088" i="17"/>
  <c r="AB3087" i="17"/>
  <c r="AB3086" i="17"/>
  <c r="AB3085" i="17"/>
  <c r="AB3084" i="17"/>
  <c r="AB3083" i="17"/>
  <c r="AB3082" i="17"/>
  <c r="AB3081" i="17"/>
  <c r="AB3080" i="17"/>
  <c r="AB3079" i="17"/>
  <c r="AB3078" i="17"/>
  <c r="AB3077" i="17"/>
  <c r="AB3076" i="17"/>
  <c r="AB3075" i="17"/>
  <c r="AB3074" i="17"/>
  <c r="AB3073" i="17"/>
  <c r="AB3072" i="17"/>
  <c r="AB3071" i="17"/>
  <c r="AB3070" i="17"/>
  <c r="AB3069" i="17"/>
  <c r="AB3068" i="17"/>
  <c r="AB3067" i="17"/>
  <c r="AB3066" i="17"/>
  <c r="AB3065" i="17"/>
  <c r="AB3064" i="17"/>
  <c r="AB3063" i="17"/>
  <c r="AB3062" i="17"/>
  <c r="AB3061" i="17"/>
  <c r="AB3060" i="17"/>
  <c r="AB3059" i="17"/>
  <c r="AB3058" i="17"/>
  <c r="AB3057" i="17"/>
  <c r="AB3056" i="17"/>
  <c r="AB3055" i="17"/>
  <c r="AB3054" i="17"/>
  <c r="AB3053" i="17"/>
  <c r="AB3052" i="17"/>
  <c r="AB3051" i="17"/>
  <c r="AB3050" i="17"/>
  <c r="AB3049" i="17"/>
  <c r="AB3048" i="17"/>
  <c r="AB3047" i="17"/>
  <c r="AB3046" i="17"/>
  <c r="AB3045" i="17"/>
  <c r="AB3044" i="17"/>
  <c r="AB3043" i="17"/>
  <c r="AB3042" i="17"/>
  <c r="AB3041" i="17"/>
  <c r="AB3040" i="17"/>
  <c r="AB3039" i="17"/>
  <c r="AB3038" i="17"/>
  <c r="AB3037" i="17"/>
  <c r="AB3036" i="17"/>
  <c r="AB3035" i="17"/>
  <c r="AB3034" i="17"/>
  <c r="AB3033" i="17"/>
  <c r="AB3032" i="17"/>
  <c r="AB3031" i="17"/>
  <c r="AB3030" i="17"/>
  <c r="AB3029" i="17"/>
  <c r="AB3028" i="17"/>
  <c r="AB3027" i="17"/>
  <c r="AB3026" i="17"/>
  <c r="AB3025" i="17"/>
  <c r="AB3024" i="17"/>
  <c r="AB3023" i="17"/>
  <c r="AB3022" i="17"/>
  <c r="AB3021" i="17"/>
  <c r="AB3020" i="17"/>
  <c r="AB3019" i="17"/>
  <c r="AB3018" i="17"/>
  <c r="AB3017" i="17"/>
  <c r="AB3016" i="17"/>
  <c r="AB3015" i="17"/>
  <c r="AB3014" i="17"/>
  <c r="AB3013" i="17"/>
  <c r="AB3012" i="17"/>
  <c r="AB3011" i="17"/>
  <c r="AB3010" i="17"/>
  <c r="AB3009" i="17"/>
  <c r="AB3008" i="17"/>
  <c r="AB3007" i="17"/>
  <c r="AB3006" i="17"/>
  <c r="AB3005" i="17"/>
  <c r="AB3004" i="17"/>
  <c r="AB3003" i="17"/>
  <c r="AB3002" i="17"/>
  <c r="AB3001" i="17"/>
  <c r="AB3000" i="17"/>
  <c r="AB2999" i="17"/>
  <c r="AB2998" i="17"/>
  <c r="AB2997" i="17"/>
  <c r="AB2996" i="17"/>
  <c r="AB2995" i="17"/>
  <c r="AB2994" i="17"/>
  <c r="AB2993" i="17"/>
  <c r="AB2992" i="17"/>
  <c r="AB2991" i="17"/>
  <c r="AB2990" i="17"/>
  <c r="AB2989" i="17"/>
  <c r="AB2988" i="17"/>
  <c r="AB2987" i="17"/>
  <c r="AB2986" i="17"/>
  <c r="AB2985" i="17"/>
  <c r="AB2984" i="17"/>
  <c r="AB2983" i="17"/>
  <c r="AB2982" i="17"/>
  <c r="AB2981" i="17"/>
  <c r="AB2980" i="17"/>
  <c r="AB2979" i="17"/>
  <c r="AB2978" i="17"/>
  <c r="AB2977" i="17"/>
  <c r="AB2976" i="17"/>
  <c r="AB2975" i="17"/>
  <c r="AB2974" i="17"/>
  <c r="AB2973" i="17"/>
  <c r="AB2972" i="17"/>
  <c r="AB2971" i="17"/>
  <c r="AB2970" i="17"/>
  <c r="AB2969" i="17"/>
  <c r="AB2968" i="17"/>
  <c r="AB2967" i="17"/>
  <c r="AB2966" i="17"/>
  <c r="AB2965" i="17"/>
  <c r="AB2964" i="17"/>
  <c r="AB2963" i="17"/>
  <c r="AB2962" i="17"/>
  <c r="AB2961" i="17"/>
  <c r="AB2960" i="17"/>
  <c r="AB2959" i="17"/>
  <c r="AB2958" i="17"/>
  <c r="AB2957" i="17"/>
  <c r="AB2956" i="17"/>
  <c r="AB2955" i="17"/>
  <c r="AB2954" i="17"/>
  <c r="AB2953" i="17"/>
  <c r="AB2952" i="17"/>
  <c r="AB2951" i="17"/>
  <c r="AB2950" i="17"/>
  <c r="AB2949" i="17"/>
  <c r="AB2948" i="17"/>
  <c r="AB2947" i="17"/>
  <c r="AB2946" i="17"/>
  <c r="AB2945" i="17"/>
  <c r="AB2944" i="17"/>
  <c r="AB2943" i="17"/>
  <c r="AB2942" i="17"/>
  <c r="AB2941" i="17"/>
  <c r="AB2940" i="17"/>
  <c r="AB2939" i="17"/>
  <c r="AB2938" i="17"/>
  <c r="AB2937" i="17"/>
  <c r="AB2936" i="17"/>
  <c r="AB2935" i="17"/>
  <c r="AB2934" i="17"/>
  <c r="AB2933" i="17"/>
  <c r="AB2932" i="17"/>
  <c r="AB2931" i="17"/>
  <c r="AB2930" i="17"/>
  <c r="AB2929" i="17"/>
  <c r="AB2928" i="17"/>
  <c r="AB2927" i="17"/>
  <c r="AB2926" i="17"/>
  <c r="AB2925" i="17"/>
  <c r="AB2924" i="17"/>
  <c r="AB2923" i="17"/>
  <c r="AB2922" i="17"/>
  <c r="AB2921" i="17"/>
  <c r="AB2920" i="17"/>
  <c r="AB2919" i="17"/>
  <c r="AB2918" i="17"/>
  <c r="AB2917" i="17"/>
  <c r="AB2916" i="17"/>
  <c r="AB2915" i="17"/>
  <c r="AB2914" i="17"/>
  <c r="AB2913" i="17"/>
  <c r="AB2912" i="17"/>
  <c r="AB2911" i="17"/>
  <c r="AB2910" i="17"/>
  <c r="AB2909" i="17"/>
  <c r="AB2908" i="17"/>
  <c r="AB2907" i="17"/>
  <c r="AB2906" i="17"/>
  <c r="AB2905" i="17"/>
  <c r="AB2904" i="17"/>
  <c r="AB2903" i="17"/>
  <c r="AB2902" i="17"/>
  <c r="AB2901" i="17"/>
  <c r="AB2900" i="17"/>
  <c r="AB2899" i="17"/>
  <c r="AB2898" i="17"/>
  <c r="AB2897" i="17"/>
  <c r="AB2896" i="17"/>
  <c r="AB2895" i="17"/>
  <c r="AB2894" i="17"/>
  <c r="AB2893" i="17"/>
  <c r="AB2892" i="17"/>
  <c r="AB2891" i="17"/>
  <c r="AB2890" i="17"/>
  <c r="AB2889" i="17"/>
  <c r="AB2888" i="17"/>
  <c r="AB2887" i="17"/>
  <c r="AB2886" i="17"/>
  <c r="AB2885" i="17"/>
  <c r="AB2884" i="17"/>
  <c r="AB2883" i="17"/>
  <c r="AB2882" i="17"/>
  <c r="AB2881" i="17"/>
  <c r="AB2880" i="17"/>
  <c r="AB2879" i="17"/>
  <c r="AB2878" i="17"/>
  <c r="AB2877" i="17"/>
  <c r="AB2876" i="17"/>
  <c r="AB2875" i="17"/>
  <c r="AB2874" i="17"/>
  <c r="AB2873" i="17"/>
  <c r="AB2872" i="17"/>
  <c r="AB2871" i="17"/>
  <c r="AB2870" i="17"/>
  <c r="AB2869" i="17"/>
  <c r="AB2868" i="17"/>
  <c r="AB2867" i="17"/>
  <c r="AB2866" i="17"/>
  <c r="AB2865" i="17"/>
  <c r="AB2864" i="17"/>
  <c r="AB2863" i="17"/>
  <c r="AB2862" i="17"/>
  <c r="AB2861" i="17"/>
  <c r="AB2860" i="17"/>
  <c r="AB2859" i="17"/>
  <c r="AB2858" i="17"/>
  <c r="AB2857" i="17"/>
  <c r="AB2856" i="17"/>
  <c r="AB2855" i="17"/>
  <c r="AB2854" i="17"/>
  <c r="AB2853" i="17"/>
  <c r="AB2852" i="17"/>
  <c r="AB2851" i="17"/>
  <c r="AB2850" i="17"/>
  <c r="AB2849" i="17"/>
  <c r="AB2848" i="17"/>
  <c r="AB2847" i="17"/>
  <c r="AB2846" i="17"/>
  <c r="AB2845" i="17"/>
  <c r="AB2844" i="17"/>
  <c r="AB2843" i="17"/>
  <c r="AB2842" i="17"/>
  <c r="AB2841" i="17"/>
  <c r="AB2840" i="17"/>
  <c r="AB2839" i="17"/>
  <c r="AB2838" i="17"/>
  <c r="AB2837" i="17"/>
  <c r="AB2836" i="17"/>
  <c r="AB2835" i="17"/>
  <c r="AB2834" i="17"/>
  <c r="AB2833" i="17"/>
  <c r="AB2832" i="17"/>
  <c r="AB2831" i="17"/>
  <c r="AB2830" i="17"/>
  <c r="AB2829" i="17"/>
  <c r="AB2828" i="17"/>
  <c r="AB2827" i="17"/>
  <c r="AB2826" i="17"/>
  <c r="AB2825" i="17"/>
  <c r="AB2824" i="17"/>
  <c r="AB2823" i="17"/>
  <c r="AB2822" i="17"/>
  <c r="AB2821" i="17"/>
  <c r="AB2820" i="17"/>
  <c r="AB2819" i="17"/>
  <c r="AB2818" i="17"/>
  <c r="AB2817" i="17"/>
  <c r="AB2816" i="17"/>
  <c r="AB2815" i="17"/>
  <c r="AB2814" i="17"/>
  <c r="AB2813" i="17"/>
  <c r="AB2812" i="17"/>
  <c r="AB2811" i="17"/>
  <c r="AB2810" i="17"/>
  <c r="AB2809" i="17"/>
  <c r="AB2808" i="17"/>
  <c r="AB2807" i="17"/>
  <c r="AB2806" i="17"/>
  <c r="AB2805" i="17"/>
  <c r="AB2804" i="17"/>
  <c r="AB2803" i="17"/>
  <c r="AB2802" i="17"/>
  <c r="AB2801" i="17"/>
  <c r="AB2800" i="17"/>
  <c r="AB2799" i="17"/>
  <c r="AB2798" i="17"/>
  <c r="AB2797" i="17"/>
  <c r="AB2796" i="17"/>
  <c r="AB2795" i="17"/>
  <c r="AB2794" i="17"/>
  <c r="AB2793" i="17"/>
  <c r="AB2792" i="17"/>
  <c r="AB2791" i="17"/>
  <c r="AB2790" i="17"/>
  <c r="AB2789" i="17"/>
  <c r="AB2788" i="17"/>
  <c r="AB2787" i="17"/>
  <c r="AB2786" i="17"/>
  <c r="AB2785" i="17"/>
  <c r="AB2784" i="17"/>
  <c r="AB2783" i="17"/>
  <c r="AB2782" i="17"/>
  <c r="AB2781" i="17"/>
  <c r="AB2780" i="17"/>
  <c r="AB2779" i="17"/>
  <c r="AB2778" i="17"/>
  <c r="AB2777" i="17"/>
  <c r="AB2776" i="17"/>
  <c r="AB2775" i="17"/>
  <c r="AB2774" i="17"/>
  <c r="AB2773" i="17"/>
  <c r="AB2772" i="17"/>
  <c r="AB2771" i="17"/>
  <c r="AB2770" i="17"/>
  <c r="AB2769" i="17"/>
  <c r="AB2768" i="17"/>
  <c r="AB2767" i="17"/>
  <c r="AB2766" i="17"/>
  <c r="AB2765" i="17"/>
  <c r="AB2764" i="17"/>
  <c r="AB2763" i="17"/>
  <c r="AB2762" i="17"/>
  <c r="AB2761" i="17"/>
  <c r="AB2760" i="17"/>
  <c r="AB2759" i="17"/>
  <c r="AB2758" i="17"/>
  <c r="AB2757" i="17"/>
  <c r="AB2756" i="17"/>
  <c r="AB2755" i="17"/>
  <c r="AB2754" i="17"/>
  <c r="AB2753" i="17"/>
  <c r="AB2752" i="17"/>
  <c r="AB2751" i="17"/>
  <c r="AB2750" i="17"/>
  <c r="AB2749" i="17"/>
  <c r="AB2748" i="17"/>
  <c r="AB2747" i="17"/>
  <c r="AB2746" i="17"/>
  <c r="AB2745" i="17"/>
  <c r="AB2744" i="17"/>
  <c r="AB2743" i="17"/>
  <c r="AB2742" i="17"/>
  <c r="AB2741" i="17"/>
  <c r="AB2740" i="17"/>
  <c r="AB2739" i="17"/>
  <c r="AB2738" i="17"/>
  <c r="AB2737" i="17"/>
  <c r="AB2736" i="17"/>
  <c r="AB2735" i="17"/>
  <c r="AB2734" i="17"/>
  <c r="AB2733" i="17"/>
  <c r="AB2732" i="17"/>
  <c r="AB2731" i="17"/>
  <c r="AB2730" i="17"/>
  <c r="AB2729" i="17"/>
  <c r="AB2728" i="17"/>
  <c r="AB2727" i="17"/>
  <c r="AB2726" i="17"/>
  <c r="AB2725" i="17"/>
  <c r="AB2724" i="17"/>
  <c r="AB2723" i="17"/>
  <c r="AB2722" i="17"/>
  <c r="AB2721" i="17"/>
  <c r="AB2720" i="17"/>
  <c r="AB2719" i="17"/>
  <c r="AB2718" i="17"/>
  <c r="AB2717" i="17"/>
  <c r="AB2716" i="17"/>
  <c r="AB2715" i="17"/>
  <c r="AB2714" i="17"/>
  <c r="AB2713" i="17"/>
  <c r="AB2712" i="17"/>
  <c r="AB2711" i="17"/>
  <c r="AB2710" i="17"/>
  <c r="AB2709" i="17"/>
  <c r="AB2708" i="17"/>
  <c r="AB2707" i="17"/>
  <c r="AB2706" i="17"/>
  <c r="AB2705" i="17"/>
  <c r="AB2704" i="17"/>
  <c r="AB2703" i="17"/>
  <c r="AB2702" i="17"/>
  <c r="AB2701" i="17"/>
  <c r="AB2700" i="17"/>
  <c r="AB2699" i="17"/>
  <c r="AB2698" i="17"/>
  <c r="AB2697" i="17"/>
  <c r="AB2696" i="17"/>
  <c r="AB2695" i="17"/>
  <c r="AB2694" i="17"/>
  <c r="AB2693" i="17"/>
  <c r="AB2692" i="17"/>
  <c r="AB2691" i="17"/>
  <c r="AB2690" i="17"/>
  <c r="AB2689" i="17"/>
  <c r="AB2688" i="17"/>
  <c r="AB2687" i="17"/>
  <c r="AB2686" i="17"/>
  <c r="AB2685" i="17"/>
  <c r="AB2684" i="17"/>
  <c r="AB2683" i="17"/>
  <c r="AB2682" i="17"/>
  <c r="AB2681" i="17"/>
  <c r="AB2680" i="17"/>
  <c r="AB2679" i="17"/>
  <c r="AB2678" i="17"/>
  <c r="AB2677" i="17"/>
  <c r="AB2676" i="17"/>
  <c r="AB2675" i="17"/>
  <c r="AB2674" i="17"/>
  <c r="AB2673" i="17"/>
  <c r="AB2672" i="17"/>
  <c r="AB2671" i="17"/>
  <c r="AB2670" i="17"/>
  <c r="AB2669" i="17"/>
  <c r="AB2668" i="17"/>
  <c r="AB2667" i="17"/>
  <c r="AB2666" i="17"/>
  <c r="AB2665" i="17"/>
  <c r="AB2664" i="17"/>
  <c r="AB2663" i="17"/>
  <c r="AB2662" i="17"/>
  <c r="AB2661" i="17"/>
  <c r="AB2660" i="17"/>
  <c r="AB2659" i="17"/>
  <c r="AB2658" i="17"/>
  <c r="AB2657" i="17"/>
  <c r="AB2656" i="17"/>
  <c r="AB2655" i="17"/>
  <c r="AB2654" i="17"/>
  <c r="AB2653" i="17"/>
  <c r="AB2652" i="17"/>
  <c r="AB2651" i="17"/>
  <c r="AB2650" i="17"/>
  <c r="AB2649" i="17"/>
  <c r="AB2648" i="17"/>
  <c r="AB2647" i="17"/>
  <c r="AB2646" i="17"/>
  <c r="AB2645" i="17"/>
  <c r="AB2644" i="17"/>
  <c r="AB2643" i="17"/>
  <c r="AB2642" i="17"/>
  <c r="AB2641" i="17"/>
  <c r="AB2640" i="17"/>
  <c r="AB2639" i="17"/>
  <c r="AB2638" i="17"/>
  <c r="AB2637" i="17"/>
  <c r="AB2636" i="17"/>
  <c r="AB2635" i="17"/>
  <c r="AB2634" i="17"/>
  <c r="AB2633" i="17"/>
  <c r="AB2632" i="17"/>
  <c r="AB2631" i="17"/>
  <c r="AB2630" i="17"/>
  <c r="AB2629" i="17"/>
  <c r="AB2628" i="17"/>
  <c r="AB2627" i="17"/>
  <c r="AB2626" i="17"/>
  <c r="AB2625" i="17"/>
  <c r="AB2624" i="17"/>
  <c r="AB2623" i="17"/>
  <c r="AB2622" i="17"/>
  <c r="AB2621" i="17"/>
  <c r="AB2620" i="17"/>
  <c r="AB2619" i="17"/>
  <c r="AB2618" i="17"/>
  <c r="AB2617" i="17"/>
  <c r="AB2616" i="17"/>
  <c r="AB2615" i="17"/>
  <c r="AB2614" i="17"/>
  <c r="AB2613" i="17"/>
  <c r="AB2612" i="17"/>
  <c r="AB2611" i="17"/>
  <c r="AB2610" i="17"/>
  <c r="AB2609" i="17"/>
  <c r="AB2608" i="17"/>
  <c r="AB2607" i="17"/>
  <c r="AB2606" i="17"/>
  <c r="AB2605" i="17"/>
  <c r="AB2604" i="17"/>
  <c r="AB2603" i="17"/>
  <c r="AB2602" i="17"/>
  <c r="AB2601" i="17"/>
  <c r="AB2600" i="17"/>
  <c r="AB2599" i="17"/>
  <c r="AB2598" i="17"/>
  <c r="AB2597" i="17"/>
  <c r="AB2596" i="17"/>
  <c r="AB2595" i="17"/>
  <c r="AB2594" i="17"/>
  <c r="AB2593" i="17"/>
  <c r="AB2592" i="17"/>
  <c r="AB2591" i="17"/>
  <c r="AB2590" i="17"/>
  <c r="AB2589" i="17"/>
  <c r="AB2588" i="17"/>
  <c r="AB2587" i="17"/>
  <c r="AB2586" i="17"/>
  <c r="AB2585" i="17"/>
  <c r="AB2584" i="17"/>
  <c r="AB2583" i="17"/>
  <c r="AB2582" i="17"/>
  <c r="AB2581" i="17"/>
  <c r="AB2580" i="17"/>
  <c r="AB2579" i="17"/>
  <c r="AB2578" i="17"/>
  <c r="AB2577" i="17"/>
  <c r="AB2576" i="17"/>
  <c r="AB2575" i="17"/>
  <c r="AB2574" i="17"/>
  <c r="AB2573" i="17"/>
  <c r="AB2572" i="17"/>
  <c r="AB2571" i="17"/>
  <c r="AB2570" i="17"/>
  <c r="AB2569" i="17"/>
  <c r="AB2568" i="17"/>
  <c r="AB2567" i="17"/>
  <c r="AB2566" i="17"/>
  <c r="AB2565" i="17"/>
  <c r="AB2564" i="17"/>
  <c r="AB2563" i="17"/>
  <c r="AB2562" i="17"/>
  <c r="AB2561" i="17"/>
  <c r="AB2560" i="17"/>
  <c r="AB2559" i="17"/>
  <c r="AB2558" i="17"/>
  <c r="AB2557" i="17"/>
  <c r="AB2556" i="17"/>
  <c r="AB2555" i="17"/>
  <c r="AB2554" i="17"/>
  <c r="AB2553" i="17"/>
  <c r="AB2552" i="17"/>
  <c r="AB2551" i="17"/>
  <c r="AB2550" i="17"/>
  <c r="AB2549" i="17"/>
  <c r="AB2548" i="17"/>
  <c r="AB2547" i="17"/>
  <c r="AB2546" i="17"/>
  <c r="AB2545" i="17"/>
  <c r="AB2544" i="17"/>
  <c r="AB2543" i="17"/>
  <c r="AB2542" i="17"/>
  <c r="AB2541" i="17"/>
  <c r="AB2540" i="17"/>
  <c r="AB2539" i="17"/>
  <c r="AB2538" i="17"/>
  <c r="AB2537" i="17"/>
  <c r="AB2536" i="17"/>
  <c r="AB2535" i="17"/>
  <c r="AB2534" i="17"/>
  <c r="AB2533" i="17"/>
  <c r="AB2532" i="17"/>
  <c r="AB2531" i="17"/>
  <c r="AB2530" i="17"/>
  <c r="AB2529" i="17"/>
  <c r="AB2528" i="17"/>
  <c r="AB2527" i="17"/>
  <c r="AB2526" i="17"/>
  <c r="AB2525" i="17"/>
  <c r="AB2524" i="17"/>
  <c r="AB2523" i="17"/>
  <c r="AB2522" i="17"/>
  <c r="AB2521" i="17"/>
  <c r="AB2520" i="17"/>
  <c r="AB2519" i="17"/>
  <c r="AB2518" i="17"/>
  <c r="AB2517" i="17"/>
  <c r="AB2516" i="17"/>
  <c r="AB2515" i="17"/>
  <c r="AB2514" i="17"/>
  <c r="AB2513" i="17"/>
  <c r="AB2512" i="17"/>
  <c r="AB2511" i="17"/>
  <c r="AB2510" i="17"/>
  <c r="AB2509" i="17"/>
  <c r="AB2508" i="17"/>
  <c r="AB2507" i="17"/>
  <c r="AB2506" i="17"/>
  <c r="AB2505" i="17"/>
  <c r="AB2504" i="17"/>
  <c r="AB2503" i="17"/>
  <c r="AB2502" i="17"/>
  <c r="AB2501" i="17"/>
  <c r="AB2500" i="17"/>
  <c r="AB2499" i="17"/>
  <c r="AB2498" i="17"/>
  <c r="AB2497" i="17"/>
  <c r="AB2496" i="17"/>
  <c r="AB2495" i="17"/>
  <c r="AB2494" i="17"/>
  <c r="AB2493" i="17"/>
  <c r="AB2492" i="17"/>
  <c r="AB2491" i="17"/>
  <c r="AB2490" i="17"/>
  <c r="AB2489" i="17"/>
  <c r="AB2488" i="17"/>
  <c r="AB2487" i="17"/>
  <c r="AB2486" i="17"/>
  <c r="AB2485" i="17"/>
  <c r="AB2484" i="17"/>
  <c r="AB2483" i="17"/>
  <c r="AB2482" i="17"/>
  <c r="AB2481" i="17"/>
  <c r="AB2480" i="17"/>
  <c r="AB2479" i="17"/>
  <c r="AB2478" i="17"/>
  <c r="AB2477" i="17"/>
  <c r="AB2476" i="17"/>
  <c r="AB2475" i="17"/>
  <c r="AB2474" i="17"/>
  <c r="AB2473" i="17"/>
  <c r="AB2472" i="17"/>
  <c r="AB2471" i="17"/>
  <c r="AB2470" i="17"/>
  <c r="AB2469" i="17"/>
  <c r="AB2468" i="17"/>
  <c r="AB2467" i="17"/>
  <c r="AB2466" i="17"/>
  <c r="AB2465" i="17"/>
  <c r="AB2464" i="17"/>
  <c r="AB2463" i="17"/>
  <c r="AB2462" i="17"/>
  <c r="AB2461" i="17"/>
  <c r="AB2460" i="17"/>
  <c r="AB2459" i="17"/>
  <c r="AB2458" i="17"/>
  <c r="AB2457" i="17"/>
  <c r="AB2456" i="17"/>
  <c r="AB2455" i="17"/>
  <c r="AB2454" i="17"/>
  <c r="AB2453" i="17"/>
  <c r="AB2452" i="17"/>
  <c r="AB2451" i="17"/>
  <c r="AB2450" i="17"/>
  <c r="AB2449" i="17"/>
  <c r="AB2448" i="17"/>
  <c r="AB2447" i="17"/>
  <c r="AB2446" i="17"/>
  <c r="AB2445" i="17"/>
  <c r="AB2444" i="17"/>
  <c r="AB2443" i="17"/>
  <c r="AB2442" i="17"/>
  <c r="AB2441" i="17"/>
  <c r="AB2440" i="17"/>
  <c r="AB2439" i="17"/>
  <c r="AB2438" i="17"/>
  <c r="AB2437" i="17"/>
  <c r="AB2436" i="17"/>
  <c r="AB2435" i="17"/>
  <c r="AB2434" i="17"/>
  <c r="AB2433" i="17"/>
  <c r="AB2432" i="17"/>
  <c r="AB2431" i="17"/>
  <c r="AB2430" i="17"/>
  <c r="AB2429" i="17"/>
  <c r="AB2428" i="17"/>
  <c r="AB2427" i="17"/>
  <c r="AB2426" i="17"/>
  <c r="AB2425" i="17"/>
  <c r="AB2424" i="17"/>
  <c r="AB2423" i="17"/>
  <c r="AB2422" i="17"/>
  <c r="AB2421" i="17"/>
  <c r="AB2420" i="17"/>
  <c r="AB2419" i="17"/>
  <c r="AB2418" i="17"/>
  <c r="AB2417" i="17"/>
  <c r="AB2416" i="17"/>
  <c r="AB2415" i="17"/>
  <c r="AB2414" i="17"/>
  <c r="AB2413" i="17"/>
  <c r="AB2412" i="17"/>
  <c r="AB2411" i="17"/>
  <c r="AB2410" i="17"/>
  <c r="AB2409" i="17"/>
  <c r="AB2408" i="17"/>
  <c r="AB2407" i="17"/>
  <c r="AB2406" i="17"/>
  <c r="AB2405" i="17"/>
  <c r="AB2404" i="17"/>
  <c r="AB2403" i="17"/>
  <c r="AB2402" i="17"/>
  <c r="AB2401" i="17"/>
  <c r="AB2400" i="17"/>
  <c r="AB2399" i="17"/>
  <c r="AB2398" i="17"/>
  <c r="AB2397" i="17"/>
  <c r="AB2396" i="17"/>
  <c r="AB2395" i="17"/>
  <c r="AB2394" i="17"/>
  <c r="AB2393" i="17"/>
  <c r="AB2392" i="17"/>
  <c r="AB2391" i="17"/>
  <c r="AB2390" i="17"/>
  <c r="AB2389" i="17"/>
  <c r="AB2388" i="17"/>
  <c r="AB2387" i="17"/>
  <c r="AB2386" i="17"/>
  <c r="AB2385" i="17"/>
  <c r="AB2384" i="17"/>
  <c r="AB2383" i="17"/>
  <c r="AB2382" i="17"/>
  <c r="AB2381" i="17"/>
  <c r="AB2380" i="17"/>
  <c r="AB2379" i="17"/>
  <c r="AB2378" i="17"/>
  <c r="AB2377" i="17"/>
  <c r="AB2376" i="17"/>
  <c r="AB2375" i="17"/>
  <c r="AB2374" i="17"/>
  <c r="AB2373" i="17"/>
  <c r="AB2372" i="17"/>
  <c r="AB2371" i="17"/>
  <c r="AB2370" i="17"/>
  <c r="AB2369" i="17"/>
  <c r="AB2368" i="17"/>
  <c r="AB2367" i="17"/>
  <c r="AB2366" i="17"/>
  <c r="AB2365" i="17"/>
  <c r="AB2364" i="17"/>
  <c r="AB2363" i="17"/>
  <c r="AB2362" i="17"/>
  <c r="AB2361" i="17"/>
  <c r="AB2360" i="17"/>
  <c r="AB2359" i="17"/>
  <c r="R39" i="6" l="1"/>
  <c r="R40" i="6"/>
  <c r="R41" i="6"/>
  <c r="R42" i="6"/>
  <c r="R43" i="6"/>
  <c r="R44" i="6"/>
  <c r="R45" i="6"/>
  <c r="R46" i="6"/>
  <c r="R47" i="6"/>
  <c r="R48" i="6"/>
  <c r="R49" i="6"/>
  <c r="R50" i="6"/>
  <c r="R51" i="6"/>
  <c r="R52" i="6"/>
  <c r="R53" i="6"/>
  <c r="R54" i="6"/>
  <c r="R55" i="6"/>
  <c r="R56" i="6"/>
  <c r="R57" i="6"/>
  <c r="R58" i="6"/>
  <c r="R59" i="6"/>
  <c r="R60" i="6"/>
  <c r="R61" i="6"/>
  <c r="R62" i="6"/>
  <c r="R63" i="6"/>
  <c r="R64" i="6"/>
  <c r="R65" i="6"/>
  <c r="R66" i="6"/>
  <c r="R67" i="6"/>
  <c r="R68" i="6"/>
  <c r="R69" i="6"/>
  <c r="R70" i="6"/>
  <c r="R71" i="6"/>
  <c r="R72" i="6"/>
  <c r="R73" i="6"/>
  <c r="R74" i="6"/>
  <c r="R75" i="6"/>
  <c r="R76" i="6"/>
  <c r="R77" i="6"/>
  <c r="R78" i="6"/>
  <c r="R79" i="6"/>
  <c r="R80" i="6"/>
  <c r="R81" i="6"/>
  <c r="R82" i="6"/>
  <c r="R83" i="6"/>
  <c r="R84" i="6"/>
  <c r="R85" i="6"/>
  <c r="R86" i="6"/>
  <c r="R87" i="6"/>
  <c r="R88" i="6"/>
  <c r="R89" i="6"/>
  <c r="R90" i="6"/>
  <c r="R91" i="6"/>
  <c r="R92" i="6"/>
  <c r="R93" i="6"/>
  <c r="R94" i="6"/>
  <c r="R95" i="6"/>
  <c r="R96" i="6"/>
  <c r="R97" i="6"/>
  <c r="R98" i="6"/>
  <c r="R99" i="6"/>
  <c r="R100" i="6"/>
  <c r="R101" i="6"/>
  <c r="R102" i="6"/>
  <c r="R103" i="6"/>
  <c r="R104" i="6"/>
  <c r="R105" i="6"/>
  <c r="R106" i="6"/>
  <c r="R107" i="6"/>
  <c r="R108" i="6"/>
  <c r="R109" i="6"/>
  <c r="R110" i="6"/>
  <c r="R111" i="6"/>
  <c r="R112" i="6"/>
  <c r="R113" i="6"/>
  <c r="R114" i="6"/>
  <c r="R115" i="6"/>
  <c r="R116" i="6"/>
  <c r="R117" i="6"/>
  <c r="R118" i="6"/>
  <c r="R119" i="6"/>
  <c r="R120" i="6"/>
  <c r="R121" i="6"/>
  <c r="R122" i="6"/>
  <c r="R123" i="6"/>
  <c r="R124" i="6"/>
  <c r="R125" i="6"/>
  <c r="R126" i="6"/>
  <c r="R127" i="6"/>
  <c r="R128" i="6"/>
  <c r="R129" i="6"/>
  <c r="R130" i="6"/>
  <c r="R131" i="6"/>
  <c r="R132" i="6"/>
  <c r="R133" i="6"/>
  <c r="R134" i="6"/>
  <c r="R135" i="6"/>
  <c r="R136" i="6"/>
  <c r="R137" i="6"/>
  <c r="R138" i="6"/>
  <c r="R139" i="6"/>
  <c r="R140" i="6"/>
  <c r="R141" i="6"/>
  <c r="R142" i="6"/>
  <c r="R143" i="6"/>
  <c r="R144" i="6"/>
  <c r="R145" i="6"/>
  <c r="R146" i="6"/>
  <c r="R147" i="6"/>
  <c r="R148" i="6"/>
  <c r="R149" i="6"/>
  <c r="R150" i="6"/>
  <c r="R151" i="6"/>
  <c r="R152" i="6"/>
  <c r="R153" i="6"/>
  <c r="R154" i="6"/>
  <c r="R155" i="6"/>
  <c r="R156" i="6"/>
  <c r="R157" i="6"/>
  <c r="R158" i="6"/>
  <c r="R159" i="6"/>
  <c r="R160" i="6"/>
  <c r="R161" i="6"/>
  <c r="R162" i="6"/>
  <c r="R163" i="6"/>
  <c r="R164" i="6"/>
  <c r="R165" i="6"/>
  <c r="R166" i="6"/>
  <c r="R167" i="6"/>
  <c r="R168" i="6"/>
  <c r="R169" i="6"/>
  <c r="R170" i="6"/>
  <c r="R171" i="6"/>
  <c r="R172" i="6"/>
  <c r="R173" i="6"/>
  <c r="R174" i="6"/>
  <c r="R175" i="6"/>
  <c r="A475" i="17"/>
  <c r="A476" i="17" l="1"/>
  <c r="A477" i="17"/>
  <c r="C3" i="5"/>
  <c r="C4" i="5"/>
  <c r="C5" i="5"/>
  <c r="C6" i="5"/>
  <c r="C7" i="5"/>
  <c r="C8" i="5"/>
  <c r="C9" i="5"/>
  <c r="C10" i="5"/>
  <c r="C11" i="5"/>
  <c r="C12" i="5"/>
  <c r="C13" i="5"/>
  <c r="C14" i="5"/>
  <c r="C15" i="5"/>
  <c r="C16" i="5"/>
  <c r="C17" i="5"/>
  <c r="C18" i="5"/>
  <c r="C19" i="5"/>
  <c r="C21" i="5"/>
  <c r="C22" i="5"/>
  <c r="C23" i="5"/>
  <c r="C24" i="5"/>
  <c r="C886" i="11" s="1"/>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2" i="5"/>
  <c r="C1003" i="11" l="1"/>
  <c r="C1004" i="11"/>
  <c r="C1007" i="11"/>
  <c r="C1010" i="11"/>
  <c r="C1014" i="11"/>
  <c r="C1006" i="11"/>
  <c r="C1011" i="11"/>
  <c r="C1013" i="11"/>
  <c r="C1005" i="11"/>
  <c r="C1008" i="11"/>
  <c r="C1009" i="11"/>
  <c r="C1012" i="11"/>
  <c r="A478" i="17"/>
  <c r="B2" i="7"/>
  <c r="D3" i="11"/>
  <c r="H3" i="11" s="1"/>
  <c r="D4" i="11"/>
  <c r="H4" i="11" s="1"/>
  <c r="I4" i="11" s="1"/>
  <c r="D5" i="11"/>
  <c r="H5" i="11" s="1"/>
  <c r="D6" i="11"/>
  <c r="H6" i="11" s="1"/>
  <c r="D7" i="11"/>
  <c r="H7" i="11" s="1"/>
  <c r="D8" i="11"/>
  <c r="H8" i="11" s="1"/>
  <c r="D9" i="11"/>
  <c r="H9" i="11" s="1"/>
  <c r="D10" i="11"/>
  <c r="H10" i="11" s="1"/>
  <c r="D11" i="11"/>
  <c r="H11" i="11" s="1"/>
  <c r="D12" i="11"/>
  <c r="H12" i="11" s="1"/>
  <c r="D13" i="11"/>
  <c r="H13" i="11" s="1"/>
  <c r="D14" i="11"/>
  <c r="H14" i="11" s="1"/>
  <c r="D15" i="11"/>
  <c r="H15" i="11" s="1"/>
  <c r="D16" i="11"/>
  <c r="H16" i="11" s="1"/>
  <c r="D17" i="11"/>
  <c r="H17" i="11" s="1"/>
  <c r="D18" i="11"/>
  <c r="H18" i="11" s="1"/>
  <c r="D19" i="11"/>
  <c r="H19" i="11" s="1"/>
  <c r="D20" i="11"/>
  <c r="H20" i="11" s="1"/>
  <c r="D21" i="11"/>
  <c r="H21" i="11" s="1"/>
  <c r="D22" i="11"/>
  <c r="H22" i="11" s="1"/>
  <c r="D23" i="11"/>
  <c r="H23" i="11" s="1"/>
  <c r="D24" i="11"/>
  <c r="H24" i="11" s="1"/>
  <c r="D25" i="11"/>
  <c r="H25" i="11" s="1"/>
  <c r="D26" i="11"/>
  <c r="H26" i="11" s="1"/>
  <c r="D27" i="11"/>
  <c r="H27" i="11" s="1"/>
  <c r="D28" i="11"/>
  <c r="H28" i="11" s="1"/>
  <c r="D29" i="11"/>
  <c r="H29" i="11" s="1"/>
  <c r="D30" i="11"/>
  <c r="H30" i="11" s="1"/>
  <c r="D31" i="11"/>
  <c r="H31" i="11" s="1"/>
  <c r="D32" i="11"/>
  <c r="H32" i="11" s="1"/>
  <c r="D33" i="11"/>
  <c r="H33" i="11" s="1"/>
  <c r="D34" i="11"/>
  <c r="H34" i="11" s="1"/>
  <c r="D35" i="11"/>
  <c r="H35" i="11" s="1"/>
  <c r="D36" i="11"/>
  <c r="H36" i="11" s="1"/>
  <c r="D37" i="11"/>
  <c r="H37" i="11" s="1"/>
  <c r="D38" i="11"/>
  <c r="H38" i="11" s="1"/>
  <c r="D39" i="11"/>
  <c r="H39" i="11" s="1"/>
  <c r="D40" i="11"/>
  <c r="H40" i="11" s="1"/>
  <c r="D41" i="11"/>
  <c r="H41" i="11" s="1"/>
  <c r="D42" i="11"/>
  <c r="H42" i="11" s="1"/>
  <c r="D43" i="11"/>
  <c r="H43" i="11" s="1"/>
  <c r="D44" i="11"/>
  <c r="H44" i="11" s="1"/>
  <c r="D45" i="11"/>
  <c r="H45" i="11" s="1"/>
  <c r="D46" i="11"/>
  <c r="H46" i="11" s="1"/>
  <c r="D47" i="11"/>
  <c r="H47" i="11" s="1"/>
  <c r="D48" i="11"/>
  <c r="H48" i="11" s="1"/>
  <c r="D49" i="11"/>
  <c r="H49" i="11" s="1"/>
  <c r="D50" i="11"/>
  <c r="H50" i="11" s="1"/>
  <c r="D51" i="11"/>
  <c r="H51" i="11" s="1"/>
  <c r="D52" i="11"/>
  <c r="H52" i="11" s="1"/>
  <c r="D53" i="11"/>
  <c r="H53" i="11" s="1"/>
  <c r="D54" i="11"/>
  <c r="H54" i="11" s="1"/>
  <c r="D55" i="11"/>
  <c r="H55" i="11" s="1"/>
  <c r="D56" i="11"/>
  <c r="H56" i="11" s="1"/>
  <c r="D57" i="11"/>
  <c r="H57" i="11" s="1"/>
  <c r="D58" i="11"/>
  <c r="H58" i="11" s="1"/>
  <c r="D59" i="11"/>
  <c r="H59" i="11" s="1"/>
  <c r="D60" i="11"/>
  <c r="H60" i="11" s="1"/>
  <c r="D61" i="11"/>
  <c r="H61" i="11" s="1"/>
  <c r="D62" i="11"/>
  <c r="H62" i="11" s="1"/>
  <c r="D63" i="11"/>
  <c r="H63" i="11" s="1"/>
  <c r="D64" i="11"/>
  <c r="H64" i="11" s="1"/>
  <c r="D65" i="11"/>
  <c r="H65" i="11" s="1"/>
  <c r="D66" i="11"/>
  <c r="H66" i="11" s="1"/>
  <c r="D67" i="11"/>
  <c r="H67" i="11" s="1"/>
  <c r="D68" i="11"/>
  <c r="H68" i="11" s="1"/>
  <c r="D69" i="11"/>
  <c r="H69" i="11" s="1"/>
  <c r="D70" i="11"/>
  <c r="H70" i="11" s="1"/>
  <c r="D71" i="11"/>
  <c r="H71" i="11" s="1"/>
  <c r="D72" i="11"/>
  <c r="H72" i="11" s="1"/>
  <c r="D73" i="11"/>
  <c r="H73" i="11" s="1"/>
  <c r="D74" i="11"/>
  <c r="H74" i="11" s="1"/>
  <c r="D75" i="11"/>
  <c r="H75" i="11" s="1"/>
  <c r="D76" i="11"/>
  <c r="H76" i="11" s="1"/>
  <c r="D77" i="11"/>
  <c r="H77" i="11" s="1"/>
  <c r="D78" i="11"/>
  <c r="H78" i="11" s="1"/>
  <c r="D79" i="11"/>
  <c r="H79" i="11" s="1"/>
  <c r="D80" i="11"/>
  <c r="H80" i="11" s="1"/>
  <c r="D81" i="11"/>
  <c r="H81" i="11" s="1"/>
  <c r="D82" i="11"/>
  <c r="H82" i="11" s="1"/>
  <c r="D83" i="11"/>
  <c r="H83" i="11" s="1"/>
  <c r="D84" i="11"/>
  <c r="H84" i="11" s="1"/>
  <c r="D85" i="11"/>
  <c r="H85" i="11" s="1"/>
  <c r="D86" i="11"/>
  <c r="H86" i="11" s="1"/>
  <c r="D87" i="11"/>
  <c r="H87" i="11" s="1"/>
  <c r="D88" i="11"/>
  <c r="H88" i="11" s="1"/>
  <c r="D89" i="11"/>
  <c r="H89" i="11" s="1"/>
  <c r="D90" i="11"/>
  <c r="H90" i="11" s="1"/>
  <c r="D91" i="11"/>
  <c r="H91" i="11" s="1"/>
  <c r="D92" i="11"/>
  <c r="H92" i="11" s="1"/>
  <c r="D93" i="11"/>
  <c r="H93" i="11" s="1"/>
  <c r="D94" i="11"/>
  <c r="H94" i="11" s="1"/>
  <c r="D95" i="11"/>
  <c r="H95" i="11" s="1"/>
  <c r="D96" i="11"/>
  <c r="H96" i="11" s="1"/>
  <c r="D97" i="11"/>
  <c r="H97" i="11" s="1"/>
  <c r="D98" i="11"/>
  <c r="H98" i="11" s="1"/>
  <c r="D99" i="11"/>
  <c r="H99" i="11" s="1"/>
  <c r="D100" i="11"/>
  <c r="H100" i="11" s="1"/>
  <c r="D101" i="11"/>
  <c r="H101" i="11" s="1"/>
  <c r="D102" i="11"/>
  <c r="H102" i="11" s="1"/>
  <c r="D103" i="11"/>
  <c r="H103" i="11" s="1"/>
  <c r="D104" i="11"/>
  <c r="H104" i="11" s="1"/>
  <c r="D105" i="11"/>
  <c r="H105" i="11" s="1"/>
  <c r="D106" i="11"/>
  <c r="H106" i="11" s="1"/>
  <c r="D107" i="11"/>
  <c r="H107" i="11" s="1"/>
  <c r="D108" i="11"/>
  <c r="H108" i="11" s="1"/>
  <c r="D109" i="11"/>
  <c r="H109" i="11" s="1"/>
  <c r="D110" i="11"/>
  <c r="H110" i="11" s="1"/>
  <c r="D111" i="11"/>
  <c r="H111" i="11" s="1"/>
  <c r="D112" i="11"/>
  <c r="H112" i="11" s="1"/>
  <c r="D113" i="11"/>
  <c r="H113" i="11" s="1"/>
  <c r="D114" i="11"/>
  <c r="H114" i="11" s="1"/>
  <c r="D115" i="11"/>
  <c r="H115" i="11" s="1"/>
  <c r="D116" i="11"/>
  <c r="H116" i="11" s="1"/>
  <c r="D117" i="11"/>
  <c r="H117" i="11" s="1"/>
  <c r="D118" i="11"/>
  <c r="H118" i="11" s="1"/>
  <c r="D119" i="11"/>
  <c r="H119" i="11" s="1"/>
  <c r="D120" i="11"/>
  <c r="H120" i="11" s="1"/>
  <c r="D121" i="11"/>
  <c r="H121" i="11" s="1"/>
  <c r="D122" i="11"/>
  <c r="H122" i="11" s="1"/>
  <c r="D123" i="11"/>
  <c r="H123" i="11" s="1"/>
  <c r="D124" i="11"/>
  <c r="H124" i="11" s="1"/>
  <c r="D125" i="11"/>
  <c r="H125" i="11" s="1"/>
  <c r="D126" i="11"/>
  <c r="H126" i="11" s="1"/>
  <c r="D127" i="11"/>
  <c r="H127" i="11" s="1"/>
  <c r="D128" i="11"/>
  <c r="H128" i="11" s="1"/>
  <c r="D129" i="11"/>
  <c r="H129" i="11" s="1"/>
  <c r="D130" i="11"/>
  <c r="H130" i="11" s="1"/>
  <c r="D131" i="11"/>
  <c r="H131" i="11" s="1"/>
  <c r="D132" i="11"/>
  <c r="H132" i="11" s="1"/>
  <c r="D133" i="11"/>
  <c r="H133" i="11" s="1"/>
  <c r="D134" i="11"/>
  <c r="H134" i="11" s="1"/>
  <c r="D135" i="11"/>
  <c r="H135" i="11" s="1"/>
  <c r="D136" i="11"/>
  <c r="H136" i="11" s="1"/>
  <c r="D137" i="11"/>
  <c r="H137" i="11" s="1"/>
  <c r="D138" i="11"/>
  <c r="H138" i="11" s="1"/>
  <c r="D139" i="11"/>
  <c r="H139" i="11" s="1"/>
  <c r="D140" i="11"/>
  <c r="H140" i="11" s="1"/>
  <c r="D141" i="11"/>
  <c r="H141" i="11" s="1"/>
  <c r="D142" i="11"/>
  <c r="H142" i="11" s="1"/>
  <c r="D143" i="11"/>
  <c r="H143" i="11" s="1"/>
  <c r="D144" i="11"/>
  <c r="H144" i="11" s="1"/>
  <c r="D145" i="11"/>
  <c r="H145" i="11" s="1"/>
  <c r="D146" i="11"/>
  <c r="H146" i="11" s="1"/>
  <c r="D147" i="11"/>
  <c r="H147" i="11" s="1"/>
  <c r="D148" i="11"/>
  <c r="H148" i="11" s="1"/>
  <c r="D149" i="11"/>
  <c r="H149" i="11" s="1"/>
  <c r="D150" i="11"/>
  <c r="H150" i="11" s="1"/>
  <c r="D151" i="11"/>
  <c r="H151" i="11" s="1"/>
  <c r="D152" i="11"/>
  <c r="H152" i="11" s="1"/>
  <c r="D153" i="11"/>
  <c r="H153" i="11" s="1"/>
  <c r="D154" i="11"/>
  <c r="H154" i="11" s="1"/>
  <c r="D155" i="11"/>
  <c r="H155" i="11" s="1"/>
  <c r="D156" i="11"/>
  <c r="H156" i="11" s="1"/>
  <c r="D157" i="11"/>
  <c r="H157" i="11" s="1"/>
  <c r="D158" i="11"/>
  <c r="H158" i="11" s="1"/>
  <c r="D159" i="11"/>
  <c r="H159" i="11" s="1"/>
  <c r="D160" i="11"/>
  <c r="H160" i="11" s="1"/>
  <c r="D161" i="11"/>
  <c r="H161" i="11" s="1"/>
  <c r="D162" i="11"/>
  <c r="H162" i="11" s="1"/>
  <c r="D163" i="11"/>
  <c r="H163" i="11" s="1"/>
  <c r="D164" i="11"/>
  <c r="H164" i="11" s="1"/>
  <c r="D165" i="11"/>
  <c r="H165" i="11" s="1"/>
  <c r="D166" i="11"/>
  <c r="H166" i="11" s="1"/>
  <c r="D167" i="11"/>
  <c r="H167" i="11" s="1"/>
  <c r="D168" i="11"/>
  <c r="H168" i="11" s="1"/>
  <c r="D169" i="11"/>
  <c r="H169" i="11" s="1"/>
  <c r="D170" i="11"/>
  <c r="H170" i="11" s="1"/>
  <c r="D171" i="11"/>
  <c r="H171" i="11" s="1"/>
  <c r="D172" i="11"/>
  <c r="H172" i="11" s="1"/>
  <c r="D173" i="11"/>
  <c r="H173" i="11" s="1"/>
  <c r="D174" i="11"/>
  <c r="H174" i="11" s="1"/>
  <c r="D175" i="11"/>
  <c r="H175" i="11" s="1"/>
  <c r="D176" i="11"/>
  <c r="H176" i="11" s="1"/>
  <c r="D177" i="11"/>
  <c r="H177" i="11" s="1"/>
  <c r="D178" i="11"/>
  <c r="H178" i="11" s="1"/>
  <c r="D179" i="11"/>
  <c r="H179" i="11" s="1"/>
  <c r="D180" i="11"/>
  <c r="H180" i="11" s="1"/>
  <c r="D181" i="11"/>
  <c r="H181" i="11" s="1"/>
  <c r="D182" i="11"/>
  <c r="H182" i="11" s="1"/>
  <c r="D183" i="11"/>
  <c r="H183" i="11" s="1"/>
  <c r="D184" i="11"/>
  <c r="H184" i="11" s="1"/>
  <c r="D185" i="11"/>
  <c r="H185" i="11" s="1"/>
  <c r="D186" i="11"/>
  <c r="H186" i="11" s="1"/>
  <c r="D187" i="11"/>
  <c r="H187" i="11" s="1"/>
  <c r="D188" i="11"/>
  <c r="H188" i="11" s="1"/>
  <c r="D189" i="11"/>
  <c r="H189" i="11" s="1"/>
  <c r="D190" i="11"/>
  <c r="H190" i="11" s="1"/>
  <c r="D191" i="11"/>
  <c r="H191" i="11" s="1"/>
  <c r="D192" i="11"/>
  <c r="H192" i="11" s="1"/>
  <c r="D193" i="11"/>
  <c r="H193" i="11" s="1"/>
  <c r="D194" i="11"/>
  <c r="H194" i="11" s="1"/>
  <c r="D195" i="11"/>
  <c r="H195" i="11" s="1"/>
  <c r="D196" i="11"/>
  <c r="H196" i="11" s="1"/>
  <c r="D197" i="11"/>
  <c r="H197" i="11" s="1"/>
  <c r="D198" i="11"/>
  <c r="H198" i="11" s="1"/>
  <c r="D199" i="11"/>
  <c r="H199" i="11" s="1"/>
  <c r="D200" i="11"/>
  <c r="H200" i="11" s="1"/>
  <c r="D201" i="11"/>
  <c r="H201" i="11" s="1"/>
  <c r="D202" i="11"/>
  <c r="H202" i="11" s="1"/>
  <c r="D203" i="11"/>
  <c r="H203" i="11" s="1"/>
  <c r="D204" i="11"/>
  <c r="H204" i="11" s="1"/>
  <c r="D205" i="11"/>
  <c r="H205" i="11" s="1"/>
  <c r="D206" i="11"/>
  <c r="H206" i="11" s="1"/>
  <c r="D207" i="11"/>
  <c r="H207" i="11" s="1"/>
  <c r="D208" i="11"/>
  <c r="H208" i="11" s="1"/>
  <c r="D209" i="11"/>
  <c r="H209" i="11" s="1"/>
  <c r="D210" i="11"/>
  <c r="H210" i="11" s="1"/>
  <c r="D211" i="11"/>
  <c r="H211" i="11" s="1"/>
  <c r="D212" i="11"/>
  <c r="H212" i="11" s="1"/>
  <c r="D213" i="11"/>
  <c r="H213" i="11" s="1"/>
  <c r="D214" i="11"/>
  <c r="H214" i="11" s="1"/>
  <c r="D215" i="11"/>
  <c r="H215" i="11" s="1"/>
  <c r="D216" i="11"/>
  <c r="H216" i="11" s="1"/>
  <c r="D217" i="11"/>
  <c r="H217" i="11" s="1"/>
  <c r="D218" i="11"/>
  <c r="H218" i="11" s="1"/>
  <c r="D219" i="11"/>
  <c r="H219" i="11" s="1"/>
  <c r="D220" i="11"/>
  <c r="H220" i="11" s="1"/>
  <c r="D221" i="11"/>
  <c r="H221" i="11" s="1"/>
  <c r="D222" i="11"/>
  <c r="H222" i="11" s="1"/>
  <c r="D223" i="11"/>
  <c r="H223" i="11" s="1"/>
  <c r="D224" i="11"/>
  <c r="H224" i="11" s="1"/>
  <c r="D225" i="11"/>
  <c r="H225" i="11" s="1"/>
  <c r="D226" i="11"/>
  <c r="H226" i="11" s="1"/>
  <c r="D227" i="11"/>
  <c r="H227" i="11" s="1"/>
  <c r="D228" i="11"/>
  <c r="H228" i="11" s="1"/>
  <c r="D229" i="11"/>
  <c r="H229" i="11" s="1"/>
  <c r="D230" i="11"/>
  <c r="H230" i="11" s="1"/>
  <c r="D231" i="11"/>
  <c r="H231" i="11" s="1"/>
  <c r="D232" i="11"/>
  <c r="H232" i="11" s="1"/>
  <c r="D233" i="11"/>
  <c r="H233" i="11" s="1"/>
  <c r="D234" i="11"/>
  <c r="H234" i="11" s="1"/>
  <c r="D235" i="11"/>
  <c r="H235" i="11" s="1"/>
  <c r="D236" i="11"/>
  <c r="H236" i="11" s="1"/>
  <c r="D237" i="11"/>
  <c r="H237" i="11" s="1"/>
  <c r="D238" i="11"/>
  <c r="H238" i="11" s="1"/>
  <c r="D239" i="11"/>
  <c r="H239" i="11" s="1"/>
  <c r="D240" i="11"/>
  <c r="H240" i="11" s="1"/>
  <c r="D241" i="11"/>
  <c r="H241" i="11" s="1"/>
  <c r="D242" i="11"/>
  <c r="H242" i="11" s="1"/>
  <c r="D243" i="11"/>
  <c r="H243" i="11" s="1"/>
  <c r="D244" i="11"/>
  <c r="H244" i="11" s="1"/>
  <c r="D245" i="11"/>
  <c r="H245" i="11" s="1"/>
  <c r="D246" i="11"/>
  <c r="H246" i="11" s="1"/>
  <c r="D247" i="11"/>
  <c r="H247" i="11" s="1"/>
  <c r="D248" i="11"/>
  <c r="H248" i="11" s="1"/>
  <c r="D249" i="11"/>
  <c r="H249" i="11" s="1"/>
  <c r="D250" i="11"/>
  <c r="H250" i="11" s="1"/>
  <c r="D251" i="11"/>
  <c r="H251" i="11" s="1"/>
  <c r="D252" i="11"/>
  <c r="H252" i="11" s="1"/>
  <c r="D253" i="11"/>
  <c r="H253" i="11" s="1"/>
  <c r="D254" i="11"/>
  <c r="H254" i="11" s="1"/>
  <c r="D255" i="11"/>
  <c r="H255" i="11" s="1"/>
  <c r="D256" i="11"/>
  <c r="H256" i="11" s="1"/>
  <c r="D257" i="11"/>
  <c r="H257" i="11" s="1"/>
  <c r="D258" i="11"/>
  <c r="H258" i="11" s="1"/>
  <c r="D259" i="11"/>
  <c r="H259" i="11" s="1"/>
  <c r="D260" i="11"/>
  <c r="H260" i="11" s="1"/>
  <c r="D261" i="11"/>
  <c r="H261" i="11" s="1"/>
  <c r="D262" i="11"/>
  <c r="H262" i="11" s="1"/>
  <c r="D263" i="11"/>
  <c r="H263" i="11" s="1"/>
  <c r="D264" i="11"/>
  <c r="H264" i="11" s="1"/>
  <c r="D265" i="11"/>
  <c r="H265" i="11" s="1"/>
  <c r="D266" i="11"/>
  <c r="H266" i="11" s="1"/>
  <c r="D267" i="11"/>
  <c r="H267" i="11" s="1"/>
  <c r="D268" i="11"/>
  <c r="H268" i="11" s="1"/>
  <c r="D269" i="11"/>
  <c r="H269" i="11" s="1"/>
  <c r="D270" i="11"/>
  <c r="H270" i="11" s="1"/>
  <c r="D271" i="11"/>
  <c r="H271" i="11" s="1"/>
  <c r="D272" i="11"/>
  <c r="H272" i="11" s="1"/>
  <c r="D273" i="11"/>
  <c r="H273" i="11" s="1"/>
  <c r="D274" i="11"/>
  <c r="H274" i="11" s="1"/>
  <c r="D275" i="11"/>
  <c r="H275" i="11" s="1"/>
  <c r="D276" i="11"/>
  <c r="H276" i="11" s="1"/>
  <c r="D277" i="11"/>
  <c r="H277" i="11" s="1"/>
  <c r="D278" i="11"/>
  <c r="H278" i="11" s="1"/>
  <c r="D279" i="11"/>
  <c r="H279" i="11" s="1"/>
  <c r="D280" i="11"/>
  <c r="H280" i="11" s="1"/>
  <c r="D281" i="11"/>
  <c r="H281" i="11" s="1"/>
  <c r="D282" i="11"/>
  <c r="H282" i="11" s="1"/>
  <c r="D283" i="11"/>
  <c r="H283" i="11" s="1"/>
  <c r="D284" i="11"/>
  <c r="H284" i="11" s="1"/>
  <c r="D285" i="11"/>
  <c r="H285" i="11" s="1"/>
  <c r="D286" i="11"/>
  <c r="H286" i="11" s="1"/>
  <c r="D287" i="11"/>
  <c r="H287" i="11" s="1"/>
  <c r="D288" i="11"/>
  <c r="H288" i="11" s="1"/>
  <c r="D289" i="11"/>
  <c r="H289" i="11" s="1"/>
  <c r="D290" i="11"/>
  <c r="H290" i="11" s="1"/>
  <c r="D291" i="11"/>
  <c r="H291" i="11" s="1"/>
  <c r="D292" i="11"/>
  <c r="H292" i="11" s="1"/>
  <c r="D293" i="11"/>
  <c r="H293" i="11" s="1"/>
  <c r="D294" i="11"/>
  <c r="H294" i="11" s="1"/>
  <c r="D295" i="11"/>
  <c r="H295" i="11" s="1"/>
  <c r="D296" i="11"/>
  <c r="H296" i="11" s="1"/>
  <c r="D297" i="11"/>
  <c r="H297" i="11" s="1"/>
  <c r="D298" i="11"/>
  <c r="H298" i="11" s="1"/>
  <c r="D299" i="11"/>
  <c r="H299" i="11" s="1"/>
  <c r="D300" i="11"/>
  <c r="H300" i="11" s="1"/>
  <c r="D301" i="11"/>
  <c r="H301" i="11" s="1"/>
  <c r="D302" i="11"/>
  <c r="H302" i="11" s="1"/>
  <c r="D303" i="11"/>
  <c r="H303" i="11" s="1"/>
  <c r="D304" i="11"/>
  <c r="H304" i="11" s="1"/>
  <c r="D305" i="11"/>
  <c r="H305" i="11" s="1"/>
  <c r="D306" i="11"/>
  <c r="H306" i="11" s="1"/>
  <c r="D307" i="11"/>
  <c r="H307" i="11" s="1"/>
  <c r="D308" i="11"/>
  <c r="H308" i="11" s="1"/>
  <c r="D309" i="11"/>
  <c r="H309" i="11" s="1"/>
  <c r="D310" i="11"/>
  <c r="H310" i="11" s="1"/>
  <c r="D311" i="11"/>
  <c r="H311" i="11" s="1"/>
  <c r="D312" i="11"/>
  <c r="H312" i="11" s="1"/>
  <c r="D313" i="11"/>
  <c r="H313" i="11" s="1"/>
  <c r="D314" i="11"/>
  <c r="H314" i="11" s="1"/>
  <c r="D315" i="11"/>
  <c r="H315" i="11" s="1"/>
  <c r="D316" i="11"/>
  <c r="H316" i="11" s="1"/>
  <c r="D317" i="11"/>
  <c r="H317" i="11" s="1"/>
  <c r="D318" i="11"/>
  <c r="H318" i="11" s="1"/>
  <c r="D319" i="11"/>
  <c r="H319" i="11" s="1"/>
  <c r="D320" i="11"/>
  <c r="H320" i="11" s="1"/>
  <c r="D321" i="11"/>
  <c r="H321" i="11" s="1"/>
  <c r="D322" i="11"/>
  <c r="H322" i="11" s="1"/>
  <c r="D323" i="11"/>
  <c r="H323" i="11" s="1"/>
  <c r="D324" i="11"/>
  <c r="H324" i="11" s="1"/>
  <c r="D325" i="11"/>
  <c r="H325" i="11" s="1"/>
  <c r="D326" i="11"/>
  <c r="H326" i="11" s="1"/>
  <c r="D327" i="11"/>
  <c r="H327" i="11" s="1"/>
  <c r="D328" i="11"/>
  <c r="H328" i="11" s="1"/>
  <c r="D329" i="11"/>
  <c r="H329" i="11" s="1"/>
  <c r="D330" i="11"/>
  <c r="H330" i="11" s="1"/>
  <c r="D331" i="11"/>
  <c r="H331" i="11" s="1"/>
  <c r="D332" i="11"/>
  <c r="H332" i="11" s="1"/>
  <c r="D333" i="11"/>
  <c r="H333" i="11" s="1"/>
  <c r="D334" i="11"/>
  <c r="H334" i="11" s="1"/>
  <c r="D335" i="11"/>
  <c r="H335" i="11" s="1"/>
  <c r="D336" i="11"/>
  <c r="H336" i="11" s="1"/>
  <c r="D337" i="11"/>
  <c r="H337" i="11" s="1"/>
  <c r="D338" i="11"/>
  <c r="H338" i="11" s="1"/>
  <c r="D339" i="11"/>
  <c r="H339" i="11" s="1"/>
  <c r="D340" i="11"/>
  <c r="H340" i="11" s="1"/>
  <c r="D341" i="11"/>
  <c r="H341" i="11" s="1"/>
  <c r="D342" i="11"/>
  <c r="H342" i="11" s="1"/>
  <c r="D343" i="11"/>
  <c r="H343" i="11" s="1"/>
  <c r="D344" i="11"/>
  <c r="H344" i="11" s="1"/>
  <c r="D345" i="11"/>
  <c r="H345" i="11" s="1"/>
  <c r="D346" i="11"/>
  <c r="H346" i="11" s="1"/>
  <c r="D347" i="11"/>
  <c r="H347" i="11" s="1"/>
  <c r="D348" i="11"/>
  <c r="H348" i="11" s="1"/>
  <c r="D349" i="11"/>
  <c r="H349" i="11" s="1"/>
  <c r="D350" i="11"/>
  <c r="H350" i="11" s="1"/>
  <c r="D351" i="11"/>
  <c r="H351" i="11" s="1"/>
  <c r="D352" i="11"/>
  <c r="H352" i="11" s="1"/>
  <c r="D353" i="11"/>
  <c r="H353" i="11" s="1"/>
  <c r="D354" i="11"/>
  <c r="H354" i="11" s="1"/>
  <c r="D355" i="11"/>
  <c r="H355" i="11" s="1"/>
  <c r="D356" i="11"/>
  <c r="H356" i="11" s="1"/>
  <c r="D357" i="11"/>
  <c r="H357" i="11" s="1"/>
  <c r="D358" i="11"/>
  <c r="H358" i="11" s="1"/>
  <c r="D359" i="11"/>
  <c r="H359" i="11" s="1"/>
  <c r="D360" i="11"/>
  <c r="H360" i="11" s="1"/>
  <c r="D361" i="11"/>
  <c r="H361" i="11" s="1"/>
  <c r="D362" i="11"/>
  <c r="H362" i="11" s="1"/>
  <c r="D363" i="11"/>
  <c r="H363" i="11" s="1"/>
  <c r="D364" i="11"/>
  <c r="H364" i="11" s="1"/>
  <c r="D365" i="11"/>
  <c r="H365" i="11" s="1"/>
  <c r="D366" i="11"/>
  <c r="H366" i="11" s="1"/>
  <c r="D367" i="11"/>
  <c r="H367" i="11" s="1"/>
  <c r="D368" i="11"/>
  <c r="H368" i="11" s="1"/>
  <c r="D369" i="11"/>
  <c r="H369" i="11" s="1"/>
  <c r="D370" i="11"/>
  <c r="H370" i="11" s="1"/>
  <c r="D371" i="11"/>
  <c r="H371" i="11" s="1"/>
  <c r="D372" i="11"/>
  <c r="H372" i="11" s="1"/>
  <c r="D373" i="11"/>
  <c r="H373" i="11" s="1"/>
  <c r="D374" i="11"/>
  <c r="H374" i="11" s="1"/>
  <c r="D375" i="11"/>
  <c r="H375" i="11" s="1"/>
  <c r="D376" i="11"/>
  <c r="H376" i="11" s="1"/>
  <c r="D377" i="11"/>
  <c r="H377" i="11" s="1"/>
  <c r="D378" i="11"/>
  <c r="H378" i="11" s="1"/>
  <c r="D379" i="11"/>
  <c r="H379" i="11" s="1"/>
  <c r="D380" i="11"/>
  <c r="H380" i="11" s="1"/>
  <c r="D381" i="11"/>
  <c r="H381" i="11" s="1"/>
  <c r="D382" i="11"/>
  <c r="H382" i="11" s="1"/>
  <c r="D383" i="11"/>
  <c r="H383" i="11" s="1"/>
  <c r="D384" i="11"/>
  <c r="H384" i="11" s="1"/>
  <c r="D385" i="11"/>
  <c r="H385" i="11" s="1"/>
  <c r="D386" i="11"/>
  <c r="H386" i="11" s="1"/>
  <c r="D387" i="11"/>
  <c r="H387" i="11" s="1"/>
  <c r="D388" i="11"/>
  <c r="H388" i="11" s="1"/>
  <c r="D389" i="11"/>
  <c r="H389" i="11" s="1"/>
  <c r="D390" i="11"/>
  <c r="H390" i="11" s="1"/>
  <c r="D391" i="11"/>
  <c r="H391" i="11" s="1"/>
  <c r="D392" i="11"/>
  <c r="H392" i="11" s="1"/>
  <c r="D393" i="11"/>
  <c r="H393" i="11" s="1"/>
  <c r="D394" i="11"/>
  <c r="H394" i="11" s="1"/>
  <c r="D395" i="11"/>
  <c r="H395" i="11" s="1"/>
  <c r="D396" i="11"/>
  <c r="H396" i="11" s="1"/>
  <c r="D397" i="11"/>
  <c r="H397" i="11" s="1"/>
  <c r="D398" i="11"/>
  <c r="H398" i="11" s="1"/>
  <c r="D399" i="11"/>
  <c r="H399" i="11" s="1"/>
  <c r="D400" i="11"/>
  <c r="H400" i="11" s="1"/>
  <c r="D401" i="11"/>
  <c r="H401" i="11" s="1"/>
  <c r="D402" i="11"/>
  <c r="H402" i="11" s="1"/>
  <c r="D403" i="11"/>
  <c r="H403" i="11" s="1"/>
  <c r="D404" i="11"/>
  <c r="H404" i="11" s="1"/>
  <c r="D405" i="11"/>
  <c r="H405" i="11" s="1"/>
  <c r="D406" i="11"/>
  <c r="H406" i="11" s="1"/>
  <c r="D407" i="11"/>
  <c r="H407" i="11" s="1"/>
  <c r="D408" i="11"/>
  <c r="H408" i="11" s="1"/>
  <c r="D409" i="11"/>
  <c r="H409" i="11" s="1"/>
  <c r="D410" i="11"/>
  <c r="H410" i="11" s="1"/>
  <c r="D411" i="11"/>
  <c r="H411" i="11" s="1"/>
  <c r="D412" i="11"/>
  <c r="H412" i="11" s="1"/>
  <c r="D413" i="11"/>
  <c r="H413" i="11" s="1"/>
  <c r="D414" i="11"/>
  <c r="H414" i="11" s="1"/>
  <c r="D415" i="11"/>
  <c r="H415" i="11" s="1"/>
  <c r="D416" i="11"/>
  <c r="H416" i="11" s="1"/>
  <c r="D417" i="11"/>
  <c r="H417" i="11" s="1"/>
  <c r="D418" i="11"/>
  <c r="H418" i="11" s="1"/>
  <c r="D419" i="11"/>
  <c r="H419" i="11" s="1"/>
  <c r="D420" i="11"/>
  <c r="H420" i="11" s="1"/>
  <c r="D421" i="11"/>
  <c r="H421" i="11" s="1"/>
  <c r="D422" i="11"/>
  <c r="H422" i="11" s="1"/>
  <c r="D423" i="11"/>
  <c r="H423" i="11" s="1"/>
  <c r="D424" i="11"/>
  <c r="H424" i="11" s="1"/>
  <c r="D425" i="11"/>
  <c r="H425" i="11" s="1"/>
  <c r="D426" i="11"/>
  <c r="H426" i="11" s="1"/>
  <c r="D427" i="11"/>
  <c r="H427" i="11" s="1"/>
  <c r="D428" i="11"/>
  <c r="H428" i="11" s="1"/>
  <c r="D429" i="11"/>
  <c r="H429" i="11" s="1"/>
  <c r="D430" i="11"/>
  <c r="H430" i="11" s="1"/>
  <c r="D431" i="11"/>
  <c r="H431" i="11" s="1"/>
  <c r="D432" i="11"/>
  <c r="H432" i="11" s="1"/>
  <c r="D433" i="11"/>
  <c r="H433" i="11" s="1"/>
  <c r="D434" i="11"/>
  <c r="H434" i="11" s="1"/>
  <c r="D435" i="11"/>
  <c r="H435" i="11" s="1"/>
  <c r="D436" i="11"/>
  <c r="H436" i="11" s="1"/>
  <c r="D437" i="11"/>
  <c r="H437" i="11" s="1"/>
  <c r="D438" i="11"/>
  <c r="H438" i="11" s="1"/>
  <c r="D439" i="11"/>
  <c r="H439" i="11" s="1"/>
  <c r="D440" i="11"/>
  <c r="H440" i="11" s="1"/>
  <c r="D441" i="11"/>
  <c r="H441" i="11" s="1"/>
  <c r="D442" i="11"/>
  <c r="H442" i="11" s="1"/>
  <c r="D443" i="11"/>
  <c r="H443" i="11" s="1"/>
  <c r="D444" i="11"/>
  <c r="H444" i="11" s="1"/>
  <c r="D445" i="11"/>
  <c r="H445" i="11" s="1"/>
  <c r="D446" i="11"/>
  <c r="H446" i="11" s="1"/>
  <c r="D447" i="11"/>
  <c r="H447" i="11" s="1"/>
  <c r="D448" i="11"/>
  <c r="H448" i="11" s="1"/>
  <c r="D449" i="11"/>
  <c r="H449" i="11" s="1"/>
  <c r="D450" i="11"/>
  <c r="H450" i="11" s="1"/>
  <c r="D451" i="11"/>
  <c r="H451" i="11" s="1"/>
  <c r="D452" i="11"/>
  <c r="H452" i="11" s="1"/>
  <c r="D453" i="11"/>
  <c r="H453" i="11" s="1"/>
  <c r="D454" i="11"/>
  <c r="H454" i="11" s="1"/>
  <c r="D455" i="11"/>
  <c r="H455" i="11" s="1"/>
  <c r="D456" i="11"/>
  <c r="H456" i="11" s="1"/>
  <c r="D457" i="11"/>
  <c r="H457" i="11" s="1"/>
  <c r="D458" i="11"/>
  <c r="H458" i="11" s="1"/>
  <c r="D459" i="11"/>
  <c r="H459" i="11" s="1"/>
  <c r="D460" i="11"/>
  <c r="H460" i="11" s="1"/>
  <c r="D461" i="11"/>
  <c r="H461" i="11" s="1"/>
  <c r="D462" i="11"/>
  <c r="H462" i="11" s="1"/>
  <c r="D463" i="11"/>
  <c r="H463" i="11" s="1"/>
  <c r="D464" i="11"/>
  <c r="H464" i="11" s="1"/>
  <c r="D465" i="11"/>
  <c r="H465" i="11" s="1"/>
  <c r="D466" i="11"/>
  <c r="H466" i="11" s="1"/>
  <c r="D467" i="11"/>
  <c r="H467" i="11" s="1"/>
  <c r="D468" i="11"/>
  <c r="H468" i="11" s="1"/>
  <c r="D469" i="11"/>
  <c r="H469" i="11" s="1"/>
  <c r="D470" i="11"/>
  <c r="H470" i="11" s="1"/>
  <c r="D471" i="11"/>
  <c r="H471" i="11" s="1"/>
  <c r="D472" i="11"/>
  <c r="H472" i="11" s="1"/>
  <c r="D473" i="11"/>
  <c r="H473" i="11" s="1"/>
  <c r="D474" i="11"/>
  <c r="H474" i="11" s="1"/>
  <c r="D475" i="11"/>
  <c r="H475" i="11" s="1"/>
  <c r="D476" i="11"/>
  <c r="H476" i="11" s="1"/>
  <c r="D477" i="11"/>
  <c r="H477" i="11" s="1"/>
  <c r="D478" i="11"/>
  <c r="H478" i="11" s="1"/>
  <c r="D479" i="11"/>
  <c r="H479" i="11" s="1"/>
  <c r="D480" i="11"/>
  <c r="H480" i="11" s="1"/>
  <c r="D481" i="11"/>
  <c r="H481" i="11" s="1"/>
  <c r="D482" i="11"/>
  <c r="H482" i="11" s="1"/>
  <c r="D483" i="11"/>
  <c r="H483" i="11" s="1"/>
  <c r="D484" i="11"/>
  <c r="H484" i="11" s="1"/>
  <c r="D485" i="11"/>
  <c r="H485" i="11" s="1"/>
  <c r="D486" i="11"/>
  <c r="H486" i="11" s="1"/>
  <c r="D487" i="11"/>
  <c r="H487" i="11" s="1"/>
  <c r="D488" i="11"/>
  <c r="H488" i="11" s="1"/>
  <c r="D489" i="11"/>
  <c r="H489" i="11" s="1"/>
  <c r="D490" i="11"/>
  <c r="H490" i="11" s="1"/>
  <c r="D491" i="11"/>
  <c r="H491" i="11" s="1"/>
  <c r="D492" i="11"/>
  <c r="H492" i="11" s="1"/>
  <c r="D493" i="11"/>
  <c r="H493" i="11" s="1"/>
  <c r="D494" i="11"/>
  <c r="H494" i="11" s="1"/>
  <c r="D495" i="11"/>
  <c r="H495" i="11" s="1"/>
  <c r="D496" i="11"/>
  <c r="H496" i="11" s="1"/>
  <c r="D497" i="11"/>
  <c r="H497" i="11" s="1"/>
  <c r="D498" i="11"/>
  <c r="H498" i="11" s="1"/>
  <c r="D499" i="11"/>
  <c r="H499" i="11" s="1"/>
  <c r="D500" i="11"/>
  <c r="H500" i="11" s="1"/>
  <c r="D501" i="11"/>
  <c r="H501" i="11" s="1"/>
  <c r="D502" i="11"/>
  <c r="H502" i="11" s="1"/>
  <c r="D503" i="11"/>
  <c r="H503" i="11" s="1"/>
  <c r="D504" i="11"/>
  <c r="H504" i="11" s="1"/>
  <c r="D505" i="11"/>
  <c r="H505" i="11" s="1"/>
  <c r="D506" i="11"/>
  <c r="H506" i="11" s="1"/>
  <c r="D507" i="11"/>
  <c r="H507" i="11" s="1"/>
  <c r="D508" i="11"/>
  <c r="H508" i="11" s="1"/>
  <c r="D509" i="11"/>
  <c r="H509" i="11" s="1"/>
  <c r="D510" i="11"/>
  <c r="H510" i="11" s="1"/>
  <c r="D511" i="11"/>
  <c r="H511" i="11" s="1"/>
  <c r="D512" i="11"/>
  <c r="H512" i="11" s="1"/>
  <c r="D513" i="11"/>
  <c r="H513" i="11" s="1"/>
  <c r="D514" i="11"/>
  <c r="H514" i="11" s="1"/>
  <c r="D515" i="11"/>
  <c r="H515" i="11" s="1"/>
  <c r="D516" i="11"/>
  <c r="H516" i="11" s="1"/>
  <c r="D517" i="11"/>
  <c r="H517" i="11" s="1"/>
  <c r="D518" i="11"/>
  <c r="H518" i="11" s="1"/>
  <c r="D519" i="11"/>
  <c r="H519" i="11" s="1"/>
  <c r="D520" i="11"/>
  <c r="H520" i="11" s="1"/>
  <c r="D521" i="11"/>
  <c r="H521" i="11" s="1"/>
  <c r="D522" i="11"/>
  <c r="H522" i="11" s="1"/>
  <c r="D523" i="11"/>
  <c r="H523" i="11" s="1"/>
  <c r="D524" i="11"/>
  <c r="H524" i="11" s="1"/>
  <c r="D525" i="11"/>
  <c r="H525" i="11" s="1"/>
  <c r="D526" i="11"/>
  <c r="H526" i="11" s="1"/>
  <c r="D527" i="11"/>
  <c r="H527" i="11" s="1"/>
  <c r="D528" i="11"/>
  <c r="H528" i="11" s="1"/>
  <c r="D529" i="11"/>
  <c r="H529" i="11" s="1"/>
  <c r="D530" i="11"/>
  <c r="H530" i="11" s="1"/>
  <c r="D531" i="11"/>
  <c r="H531" i="11" s="1"/>
  <c r="D532" i="11"/>
  <c r="H532" i="11" s="1"/>
  <c r="D533" i="11"/>
  <c r="H533" i="11" s="1"/>
  <c r="D534" i="11"/>
  <c r="H534" i="11" s="1"/>
  <c r="D535" i="11"/>
  <c r="H535" i="11" s="1"/>
  <c r="D536" i="11"/>
  <c r="H536" i="11" s="1"/>
  <c r="D537" i="11"/>
  <c r="H537" i="11" s="1"/>
  <c r="D538" i="11"/>
  <c r="H538" i="11" s="1"/>
  <c r="D539" i="11"/>
  <c r="H539" i="11" s="1"/>
  <c r="D540" i="11"/>
  <c r="H540" i="11" s="1"/>
  <c r="D541" i="11"/>
  <c r="H541" i="11" s="1"/>
  <c r="D542" i="11"/>
  <c r="H542" i="11" s="1"/>
  <c r="D543" i="11"/>
  <c r="H543" i="11" s="1"/>
  <c r="D544" i="11"/>
  <c r="H544" i="11" s="1"/>
  <c r="D545" i="11"/>
  <c r="H545" i="11" s="1"/>
  <c r="D546" i="11"/>
  <c r="H546" i="11" s="1"/>
  <c r="D547" i="11"/>
  <c r="H547" i="11" s="1"/>
  <c r="D548" i="11"/>
  <c r="H548" i="11" s="1"/>
  <c r="D549" i="11"/>
  <c r="H549" i="11" s="1"/>
  <c r="D550" i="11"/>
  <c r="H550" i="11" s="1"/>
  <c r="D551" i="11"/>
  <c r="H551" i="11" s="1"/>
  <c r="D552" i="11"/>
  <c r="H552" i="11" s="1"/>
  <c r="D553" i="11"/>
  <c r="H553" i="11" s="1"/>
  <c r="D554" i="11"/>
  <c r="H554" i="11" s="1"/>
  <c r="D555" i="11"/>
  <c r="H555" i="11" s="1"/>
  <c r="D556" i="11"/>
  <c r="H556" i="11" s="1"/>
  <c r="D557" i="11"/>
  <c r="H557" i="11" s="1"/>
  <c r="D558" i="11"/>
  <c r="H558" i="11" s="1"/>
  <c r="D559" i="11"/>
  <c r="H559" i="11" s="1"/>
  <c r="D560" i="11"/>
  <c r="H560" i="11" s="1"/>
  <c r="D561" i="11"/>
  <c r="H561" i="11" s="1"/>
  <c r="D562" i="11"/>
  <c r="H562" i="11" s="1"/>
  <c r="D563" i="11"/>
  <c r="H563" i="11" s="1"/>
  <c r="D564" i="11"/>
  <c r="H564" i="11" s="1"/>
  <c r="D565" i="11"/>
  <c r="H565" i="11" s="1"/>
  <c r="D566" i="11"/>
  <c r="H566" i="11" s="1"/>
  <c r="D567" i="11"/>
  <c r="H567" i="11" s="1"/>
  <c r="D568" i="11"/>
  <c r="H568" i="11" s="1"/>
  <c r="D569" i="11"/>
  <c r="H569" i="11" s="1"/>
  <c r="D570" i="11"/>
  <c r="H570" i="11" s="1"/>
  <c r="D571" i="11"/>
  <c r="H571" i="11" s="1"/>
  <c r="D572" i="11"/>
  <c r="H572" i="11" s="1"/>
  <c r="D573" i="11"/>
  <c r="H573" i="11" s="1"/>
  <c r="D574" i="11"/>
  <c r="H574" i="11" s="1"/>
  <c r="D575" i="11"/>
  <c r="H575" i="11" s="1"/>
  <c r="D576" i="11"/>
  <c r="H576" i="11" s="1"/>
  <c r="D577" i="11"/>
  <c r="H577" i="11" s="1"/>
  <c r="D578" i="11"/>
  <c r="H578" i="11" s="1"/>
  <c r="D579" i="11"/>
  <c r="H579" i="11" s="1"/>
  <c r="D580" i="11"/>
  <c r="H580" i="11" s="1"/>
  <c r="D581" i="11"/>
  <c r="H581" i="11" s="1"/>
  <c r="D582" i="11"/>
  <c r="H582" i="11" s="1"/>
  <c r="D583" i="11"/>
  <c r="H583" i="11" s="1"/>
  <c r="D584" i="11"/>
  <c r="H584" i="11" s="1"/>
  <c r="D585" i="11"/>
  <c r="H585" i="11" s="1"/>
  <c r="D586" i="11"/>
  <c r="H586" i="11" s="1"/>
  <c r="D587" i="11"/>
  <c r="H587" i="11" s="1"/>
  <c r="D588" i="11"/>
  <c r="H588" i="11" s="1"/>
  <c r="D589" i="11"/>
  <c r="H589" i="11" s="1"/>
  <c r="D590" i="11"/>
  <c r="H590" i="11" s="1"/>
  <c r="D591" i="11"/>
  <c r="H591" i="11" s="1"/>
  <c r="D592" i="11"/>
  <c r="H592" i="11" s="1"/>
  <c r="D593" i="11"/>
  <c r="H593" i="11" s="1"/>
  <c r="D594" i="11"/>
  <c r="H594" i="11" s="1"/>
  <c r="D595" i="11"/>
  <c r="H595" i="11" s="1"/>
  <c r="D596" i="11"/>
  <c r="H596" i="11" s="1"/>
  <c r="D597" i="11"/>
  <c r="H597" i="11" s="1"/>
  <c r="D598" i="11"/>
  <c r="H598" i="11" s="1"/>
  <c r="D599" i="11"/>
  <c r="H599" i="11" s="1"/>
  <c r="D600" i="11"/>
  <c r="H600" i="11" s="1"/>
  <c r="D601" i="11"/>
  <c r="H601" i="11" s="1"/>
  <c r="D602" i="11"/>
  <c r="H602" i="11" s="1"/>
  <c r="D603" i="11"/>
  <c r="H603" i="11" s="1"/>
  <c r="D604" i="11"/>
  <c r="H604" i="11" s="1"/>
  <c r="D605" i="11"/>
  <c r="H605" i="11" s="1"/>
  <c r="D606" i="11"/>
  <c r="H606" i="11" s="1"/>
  <c r="D607" i="11"/>
  <c r="H607" i="11" s="1"/>
  <c r="D608" i="11"/>
  <c r="H608" i="11" s="1"/>
  <c r="D609" i="11"/>
  <c r="H609" i="11" s="1"/>
  <c r="D610" i="11"/>
  <c r="H610" i="11" s="1"/>
  <c r="D611" i="11"/>
  <c r="H611" i="11" s="1"/>
  <c r="D612" i="11"/>
  <c r="H612" i="11" s="1"/>
  <c r="D613" i="11"/>
  <c r="H613" i="11" s="1"/>
  <c r="D614" i="11"/>
  <c r="H614" i="11" s="1"/>
  <c r="D615" i="11"/>
  <c r="H615" i="11" s="1"/>
  <c r="D616" i="11"/>
  <c r="H616" i="11" s="1"/>
  <c r="D617" i="11"/>
  <c r="H617" i="11" s="1"/>
  <c r="D618" i="11"/>
  <c r="H618" i="11" s="1"/>
  <c r="D619" i="11"/>
  <c r="H619" i="11" s="1"/>
  <c r="D620" i="11"/>
  <c r="H620" i="11" s="1"/>
  <c r="D621" i="11"/>
  <c r="H621" i="11" s="1"/>
  <c r="D622" i="11"/>
  <c r="H622" i="11" s="1"/>
  <c r="D623" i="11"/>
  <c r="H623" i="11" s="1"/>
  <c r="D624" i="11"/>
  <c r="H624" i="11" s="1"/>
  <c r="D625" i="11"/>
  <c r="H625" i="11" s="1"/>
  <c r="D626" i="11"/>
  <c r="H626" i="11" s="1"/>
  <c r="D627" i="11"/>
  <c r="H627" i="11" s="1"/>
  <c r="D628" i="11"/>
  <c r="H628" i="11" s="1"/>
  <c r="D629" i="11"/>
  <c r="H629" i="11" s="1"/>
  <c r="D630" i="11"/>
  <c r="H630" i="11" s="1"/>
  <c r="D631" i="11"/>
  <c r="H631" i="11" s="1"/>
  <c r="D632" i="11"/>
  <c r="H632" i="11" s="1"/>
  <c r="D633" i="11"/>
  <c r="H633" i="11" s="1"/>
  <c r="D634" i="11"/>
  <c r="H634" i="11" s="1"/>
  <c r="D635" i="11"/>
  <c r="H635" i="11" s="1"/>
  <c r="D636" i="11"/>
  <c r="H636" i="11" s="1"/>
  <c r="D637" i="11"/>
  <c r="H637" i="11" s="1"/>
  <c r="D638" i="11"/>
  <c r="H638" i="11" s="1"/>
  <c r="D639" i="11"/>
  <c r="H639" i="11" s="1"/>
  <c r="D640" i="11"/>
  <c r="H640" i="11" s="1"/>
  <c r="D641" i="11"/>
  <c r="H641" i="11" s="1"/>
  <c r="D642" i="11"/>
  <c r="H642" i="11" s="1"/>
  <c r="D643" i="11"/>
  <c r="H643" i="11" s="1"/>
  <c r="D644" i="11"/>
  <c r="H644" i="11" s="1"/>
  <c r="D645" i="11"/>
  <c r="H645" i="11" s="1"/>
  <c r="D646" i="11"/>
  <c r="H646" i="11" s="1"/>
  <c r="D647" i="11"/>
  <c r="H647" i="11" s="1"/>
  <c r="D648" i="11"/>
  <c r="H648" i="11" s="1"/>
  <c r="D649" i="11"/>
  <c r="H649" i="11" s="1"/>
  <c r="D650" i="11"/>
  <c r="H650" i="11" s="1"/>
  <c r="D651" i="11"/>
  <c r="H651" i="11" s="1"/>
  <c r="D652" i="11"/>
  <c r="H652" i="11" s="1"/>
  <c r="D653" i="11"/>
  <c r="H653" i="11" s="1"/>
  <c r="D654" i="11"/>
  <c r="H654" i="11" s="1"/>
  <c r="D655" i="11"/>
  <c r="H655" i="11" s="1"/>
  <c r="D656" i="11"/>
  <c r="H656" i="11" s="1"/>
  <c r="D657" i="11"/>
  <c r="H657" i="11" s="1"/>
  <c r="D658" i="11"/>
  <c r="H658" i="11" s="1"/>
  <c r="D659" i="11"/>
  <c r="H659" i="11" s="1"/>
  <c r="D660" i="11"/>
  <c r="H660" i="11" s="1"/>
  <c r="D661" i="11"/>
  <c r="H661" i="11" s="1"/>
  <c r="D662" i="11"/>
  <c r="H662" i="11" s="1"/>
  <c r="D663" i="11"/>
  <c r="H663" i="11" s="1"/>
  <c r="D664" i="11"/>
  <c r="H664" i="11" s="1"/>
  <c r="D665" i="11"/>
  <c r="H665" i="11" s="1"/>
  <c r="D666" i="11"/>
  <c r="H666" i="11" s="1"/>
  <c r="D667" i="11"/>
  <c r="H667" i="11" s="1"/>
  <c r="D668" i="11"/>
  <c r="H668" i="11" s="1"/>
  <c r="D669" i="11"/>
  <c r="H669" i="11" s="1"/>
  <c r="D670" i="11"/>
  <c r="H670" i="11" s="1"/>
  <c r="D671" i="11"/>
  <c r="H671" i="11" s="1"/>
  <c r="D672" i="11"/>
  <c r="H672" i="11" s="1"/>
  <c r="D673" i="11"/>
  <c r="H673" i="11" s="1"/>
  <c r="D674" i="11"/>
  <c r="H674" i="11" s="1"/>
  <c r="D675" i="11"/>
  <c r="H675" i="11" s="1"/>
  <c r="D676" i="11"/>
  <c r="H676" i="11" s="1"/>
  <c r="D677" i="11"/>
  <c r="H677" i="11" s="1"/>
  <c r="D678" i="11"/>
  <c r="H678" i="11" s="1"/>
  <c r="D679" i="11"/>
  <c r="H679" i="11" s="1"/>
  <c r="D680" i="11"/>
  <c r="H680" i="11" s="1"/>
  <c r="D681" i="11"/>
  <c r="H681" i="11" s="1"/>
  <c r="D682" i="11"/>
  <c r="H682" i="11" s="1"/>
  <c r="D683" i="11"/>
  <c r="H683" i="11" s="1"/>
  <c r="D684" i="11"/>
  <c r="H684" i="11" s="1"/>
  <c r="D685" i="11"/>
  <c r="H685" i="11" s="1"/>
  <c r="D686" i="11"/>
  <c r="H686" i="11" s="1"/>
  <c r="D687" i="11"/>
  <c r="H687" i="11" s="1"/>
  <c r="D688" i="11"/>
  <c r="H688" i="11" s="1"/>
  <c r="D689" i="11"/>
  <c r="H689" i="11" s="1"/>
  <c r="D690" i="11"/>
  <c r="H690" i="11" s="1"/>
  <c r="D691" i="11"/>
  <c r="H691" i="11" s="1"/>
  <c r="D692" i="11"/>
  <c r="H692" i="11" s="1"/>
  <c r="D693" i="11"/>
  <c r="H693" i="11" s="1"/>
  <c r="D694" i="11"/>
  <c r="H694" i="11" s="1"/>
  <c r="D695" i="11"/>
  <c r="H695" i="11" s="1"/>
  <c r="D696" i="11"/>
  <c r="H696" i="11" s="1"/>
  <c r="D697" i="11"/>
  <c r="H697" i="11" s="1"/>
  <c r="D698" i="11"/>
  <c r="H698" i="11" s="1"/>
  <c r="D699" i="11"/>
  <c r="H699" i="11" s="1"/>
  <c r="D700" i="11"/>
  <c r="H700" i="11" s="1"/>
  <c r="D701" i="11"/>
  <c r="H701" i="11" s="1"/>
  <c r="D702" i="11"/>
  <c r="H702" i="11" s="1"/>
  <c r="D703" i="11"/>
  <c r="H703" i="11" s="1"/>
  <c r="D704" i="11"/>
  <c r="H704" i="11" s="1"/>
  <c r="D705" i="11"/>
  <c r="H705" i="11" s="1"/>
  <c r="D706" i="11"/>
  <c r="H706" i="11" s="1"/>
  <c r="D707" i="11"/>
  <c r="H707" i="11" s="1"/>
  <c r="D708" i="11"/>
  <c r="H708" i="11" s="1"/>
  <c r="D709" i="11"/>
  <c r="H709" i="11" s="1"/>
  <c r="D710" i="11"/>
  <c r="H710" i="11" s="1"/>
  <c r="D711" i="11"/>
  <c r="H711" i="11" s="1"/>
  <c r="D712" i="11"/>
  <c r="H712" i="11" s="1"/>
  <c r="D713" i="11"/>
  <c r="H713" i="11" s="1"/>
  <c r="D714" i="11"/>
  <c r="H714" i="11" s="1"/>
  <c r="D715" i="11"/>
  <c r="H715" i="11" s="1"/>
  <c r="D716" i="11"/>
  <c r="H716" i="11" s="1"/>
  <c r="D717" i="11"/>
  <c r="H717" i="11" s="1"/>
  <c r="D718" i="11"/>
  <c r="H718" i="11" s="1"/>
  <c r="D719" i="11"/>
  <c r="H719" i="11" s="1"/>
  <c r="D720" i="11"/>
  <c r="H720" i="11" s="1"/>
  <c r="D721" i="11"/>
  <c r="H721" i="11" s="1"/>
  <c r="D722" i="11"/>
  <c r="H722" i="11" s="1"/>
  <c r="D723" i="11"/>
  <c r="H723" i="11" s="1"/>
  <c r="D724" i="11"/>
  <c r="H724" i="11" s="1"/>
  <c r="D725" i="11"/>
  <c r="H725" i="11" s="1"/>
  <c r="D726" i="11"/>
  <c r="H726" i="11" s="1"/>
  <c r="D727" i="11"/>
  <c r="H727" i="11" s="1"/>
  <c r="D728" i="11"/>
  <c r="H728" i="11" s="1"/>
  <c r="D729" i="11"/>
  <c r="H729" i="11" s="1"/>
  <c r="D730" i="11"/>
  <c r="H730" i="11" s="1"/>
  <c r="D731" i="11"/>
  <c r="H731" i="11" s="1"/>
  <c r="D732" i="11"/>
  <c r="H732" i="11" s="1"/>
  <c r="D733" i="11"/>
  <c r="H733" i="11" s="1"/>
  <c r="D734" i="11"/>
  <c r="H734" i="11" s="1"/>
  <c r="D735" i="11"/>
  <c r="H735" i="11" s="1"/>
  <c r="D736" i="11"/>
  <c r="H736" i="11" s="1"/>
  <c r="D737" i="11"/>
  <c r="H737" i="11" s="1"/>
  <c r="D738" i="11"/>
  <c r="H738" i="11" s="1"/>
  <c r="D739" i="11"/>
  <c r="H739" i="11" s="1"/>
  <c r="D740" i="11"/>
  <c r="H740" i="11" s="1"/>
  <c r="D741" i="11"/>
  <c r="H741" i="11" s="1"/>
  <c r="D742" i="11"/>
  <c r="H742" i="11" s="1"/>
  <c r="D743" i="11"/>
  <c r="H743" i="11" s="1"/>
  <c r="D744" i="11"/>
  <c r="H744" i="11" s="1"/>
  <c r="D745" i="11"/>
  <c r="H745" i="11" s="1"/>
  <c r="D746" i="11"/>
  <c r="H746" i="11" s="1"/>
  <c r="D747" i="11"/>
  <c r="H747" i="11" s="1"/>
  <c r="D748" i="11"/>
  <c r="H748" i="11" s="1"/>
  <c r="D749" i="11"/>
  <c r="H749" i="11" s="1"/>
  <c r="D750" i="11"/>
  <c r="H750" i="11" s="1"/>
  <c r="D751" i="11"/>
  <c r="H751" i="11" s="1"/>
  <c r="D752" i="11"/>
  <c r="H752" i="11" s="1"/>
  <c r="D753" i="11"/>
  <c r="H753" i="11" s="1"/>
  <c r="D754" i="11"/>
  <c r="H754" i="11" s="1"/>
  <c r="D755" i="11"/>
  <c r="H755" i="11" s="1"/>
  <c r="D756" i="11"/>
  <c r="H756" i="11" s="1"/>
  <c r="D757" i="11"/>
  <c r="H757" i="11" s="1"/>
  <c r="D758" i="11"/>
  <c r="H758" i="11" s="1"/>
  <c r="D759" i="11"/>
  <c r="H759" i="11" s="1"/>
  <c r="D760" i="11"/>
  <c r="H760" i="11" s="1"/>
  <c r="D761" i="11"/>
  <c r="H761" i="11" s="1"/>
  <c r="D762" i="11"/>
  <c r="H762" i="11" s="1"/>
  <c r="D763" i="11"/>
  <c r="H763" i="11" s="1"/>
  <c r="D764" i="11"/>
  <c r="H764" i="11" s="1"/>
  <c r="D765" i="11"/>
  <c r="H765" i="11" s="1"/>
  <c r="D766" i="11"/>
  <c r="H766" i="11" s="1"/>
  <c r="D767" i="11"/>
  <c r="H767" i="11" s="1"/>
  <c r="D768" i="11"/>
  <c r="H768" i="11" s="1"/>
  <c r="D769" i="11"/>
  <c r="H769" i="11" s="1"/>
  <c r="D770" i="11"/>
  <c r="H770" i="11" s="1"/>
  <c r="D771" i="11"/>
  <c r="H771" i="11" s="1"/>
  <c r="D772" i="11"/>
  <c r="H772" i="11" s="1"/>
  <c r="D773" i="11"/>
  <c r="H773" i="11" s="1"/>
  <c r="D774" i="11"/>
  <c r="H774" i="11" s="1"/>
  <c r="D775" i="11"/>
  <c r="H775" i="11" s="1"/>
  <c r="D776" i="11"/>
  <c r="H776" i="11" s="1"/>
  <c r="D777" i="11"/>
  <c r="H777" i="11" s="1"/>
  <c r="D778" i="11"/>
  <c r="H778" i="11" s="1"/>
  <c r="D779" i="11"/>
  <c r="H779" i="11" s="1"/>
  <c r="D780" i="11"/>
  <c r="H780" i="11" s="1"/>
  <c r="D781" i="11"/>
  <c r="H781" i="11" s="1"/>
  <c r="D782" i="11"/>
  <c r="H782" i="11" s="1"/>
  <c r="D783" i="11"/>
  <c r="H783" i="11" s="1"/>
  <c r="D784" i="11"/>
  <c r="H784" i="11" s="1"/>
  <c r="D785" i="11"/>
  <c r="H785" i="11" s="1"/>
  <c r="D786" i="11"/>
  <c r="H786" i="11" s="1"/>
  <c r="D787" i="11"/>
  <c r="H787" i="11" s="1"/>
  <c r="D788" i="11"/>
  <c r="H788" i="11" s="1"/>
  <c r="D789" i="11"/>
  <c r="H789" i="11" s="1"/>
  <c r="D790" i="11"/>
  <c r="H790" i="11" s="1"/>
  <c r="D791" i="11"/>
  <c r="H791" i="11" s="1"/>
  <c r="D792" i="11"/>
  <c r="H792" i="11" s="1"/>
  <c r="D793" i="11"/>
  <c r="H793" i="11" s="1"/>
  <c r="D794" i="11"/>
  <c r="H794" i="11" s="1"/>
  <c r="D795" i="11"/>
  <c r="H795" i="11" s="1"/>
  <c r="D796" i="11"/>
  <c r="H796" i="11" s="1"/>
  <c r="D797" i="11"/>
  <c r="H797" i="11" s="1"/>
  <c r="D798" i="11"/>
  <c r="H798" i="11" s="1"/>
  <c r="D799" i="11"/>
  <c r="H799" i="11" s="1"/>
  <c r="D800" i="11"/>
  <c r="H800" i="11" s="1"/>
  <c r="D801" i="11"/>
  <c r="H801" i="11" s="1"/>
  <c r="D802" i="11"/>
  <c r="H802" i="11" s="1"/>
  <c r="D803" i="11"/>
  <c r="H803" i="11" s="1"/>
  <c r="D804" i="11"/>
  <c r="H804" i="11" s="1"/>
  <c r="D805" i="11"/>
  <c r="H805" i="11" s="1"/>
  <c r="D806" i="11"/>
  <c r="H806" i="11" s="1"/>
  <c r="D807" i="11"/>
  <c r="H807" i="11" s="1"/>
  <c r="D808" i="11"/>
  <c r="H808" i="11" s="1"/>
  <c r="D809" i="11"/>
  <c r="H809" i="11" s="1"/>
  <c r="D810" i="11"/>
  <c r="H810" i="11" s="1"/>
  <c r="D811" i="11"/>
  <c r="H811" i="11" s="1"/>
  <c r="D812" i="11"/>
  <c r="H812" i="11" s="1"/>
  <c r="D813" i="11"/>
  <c r="H813" i="11" s="1"/>
  <c r="D814" i="11"/>
  <c r="H814" i="11" s="1"/>
  <c r="D815" i="11"/>
  <c r="H815" i="11" s="1"/>
  <c r="D816" i="11"/>
  <c r="H816" i="11" s="1"/>
  <c r="D817" i="11"/>
  <c r="H817" i="11" s="1"/>
  <c r="D818" i="11"/>
  <c r="H818" i="11" s="1"/>
  <c r="D819" i="11"/>
  <c r="H819" i="11" s="1"/>
  <c r="D820" i="11"/>
  <c r="H820" i="11" s="1"/>
  <c r="D821" i="11"/>
  <c r="H821" i="11" s="1"/>
  <c r="D822" i="11"/>
  <c r="H822" i="11" s="1"/>
  <c r="D823" i="11"/>
  <c r="H823" i="11" s="1"/>
  <c r="D824" i="11"/>
  <c r="H824" i="11" s="1"/>
  <c r="D825" i="11"/>
  <c r="H825" i="11" s="1"/>
  <c r="D826" i="11"/>
  <c r="H826" i="11" s="1"/>
  <c r="D827" i="11"/>
  <c r="H827" i="11" s="1"/>
  <c r="D828" i="11"/>
  <c r="H828" i="11" s="1"/>
  <c r="D829" i="11"/>
  <c r="H829" i="11" s="1"/>
  <c r="D830" i="11"/>
  <c r="H830" i="11" s="1"/>
  <c r="D831" i="11"/>
  <c r="H831" i="11" s="1"/>
  <c r="D832" i="11"/>
  <c r="H832" i="11" s="1"/>
  <c r="D833" i="11"/>
  <c r="H833" i="11" s="1"/>
  <c r="D834" i="11"/>
  <c r="H834" i="11" s="1"/>
  <c r="D835" i="11"/>
  <c r="H835" i="11" s="1"/>
  <c r="D836" i="11"/>
  <c r="H836" i="11" s="1"/>
  <c r="D837" i="11"/>
  <c r="H837" i="11" s="1"/>
  <c r="D838" i="11"/>
  <c r="H838" i="11" s="1"/>
  <c r="D839" i="11"/>
  <c r="H839" i="11" s="1"/>
  <c r="D840" i="11"/>
  <c r="H840" i="11" s="1"/>
  <c r="D841" i="11"/>
  <c r="H841" i="11" s="1"/>
  <c r="D842" i="11"/>
  <c r="H842" i="11" s="1"/>
  <c r="D843" i="11"/>
  <c r="H843" i="11" s="1"/>
  <c r="D844" i="11"/>
  <c r="H844" i="11" s="1"/>
  <c r="D845" i="11"/>
  <c r="H845" i="11" s="1"/>
  <c r="D846" i="11"/>
  <c r="H846" i="11" s="1"/>
  <c r="D847" i="11"/>
  <c r="H847" i="11" s="1"/>
  <c r="D848" i="11"/>
  <c r="H848" i="11" s="1"/>
  <c r="D849" i="11"/>
  <c r="H849" i="11" s="1"/>
  <c r="D850" i="11"/>
  <c r="H850" i="11" s="1"/>
  <c r="D851" i="11"/>
  <c r="H851" i="11" s="1"/>
  <c r="D852" i="11"/>
  <c r="H852" i="11" s="1"/>
  <c r="D853" i="11"/>
  <c r="H853" i="11" s="1"/>
  <c r="D854" i="11"/>
  <c r="H854" i="11" s="1"/>
  <c r="D855" i="11"/>
  <c r="H855" i="11" s="1"/>
  <c r="D856" i="11"/>
  <c r="H856" i="11" s="1"/>
  <c r="D857" i="11"/>
  <c r="H857" i="11" s="1"/>
  <c r="D858" i="11"/>
  <c r="H858" i="11" s="1"/>
  <c r="D859" i="11"/>
  <c r="H859" i="11" s="1"/>
  <c r="D860" i="11"/>
  <c r="H860" i="11" s="1"/>
  <c r="D861" i="11"/>
  <c r="H861" i="11" s="1"/>
  <c r="D862" i="11"/>
  <c r="H862" i="11" s="1"/>
  <c r="D863" i="11"/>
  <c r="H863" i="11" s="1"/>
  <c r="D864" i="11"/>
  <c r="H864" i="11" s="1"/>
  <c r="D865" i="11"/>
  <c r="H865" i="11" s="1"/>
  <c r="D866" i="11"/>
  <c r="H866" i="11" s="1"/>
  <c r="D867" i="11"/>
  <c r="H867" i="11" s="1"/>
  <c r="D868" i="11"/>
  <c r="H868" i="11" s="1"/>
  <c r="D869" i="11"/>
  <c r="H869" i="11" s="1"/>
  <c r="D870" i="11"/>
  <c r="H870" i="11" s="1"/>
  <c r="D871" i="11"/>
  <c r="H871" i="11" s="1"/>
  <c r="D872" i="11"/>
  <c r="H872" i="11" s="1"/>
  <c r="D873" i="11"/>
  <c r="H873" i="11" s="1"/>
  <c r="D874" i="11"/>
  <c r="H874" i="11" s="1"/>
  <c r="D875" i="11"/>
  <c r="H875" i="11" s="1"/>
  <c r="D876" i="11"/>
  <c r="H876" i="11" s="1"/>
  <c r="D877" i="11"/>
  <c r="H877" i="11" s="1"/>
  <c r="D878" i="11"/>
  <c r="H878" i="11" s="1"/>
  <c r="D879" i="11"/>
  <c r="H879" i="11" s="1"/>
  <c r="D880" i="11"/>
  <c r="H880" i="11" s="1"/>
  <c r="D881" i="11"/>
  <c r="H881" i="11" s="1"/>
  <c r="D882" i="11"/>
  <c r="H882" i="11" s="1"/>
  <c r="D883" i="11"/>
  <c r="H883" i="11" s="1"/>
  <c r="D884" i="11"/>
  <c r="H884" i="11" s="1"/>
  <c r="D885" i="11"/>
  <c r="H885" i="11" s="1"/>
  <c r="D887" i="11"/>
  <c r="H887" i="11" s="1"/>
  <c r="D888" i="11"/>
  <c r="H888" i="11" s="1"/>
  <c r="D889" i="11"/>
  <c r="H889" i="11" s="1"/>
  <c r="D890" i="11"/>
  <c r="H890" i="11" s="1"/>
  <c r="D891" i="11"/>
  <c r="H891" i="11" s="1"/>
  <c r="D892" i="11"/>
  <c r="H892" i="11" s="1"/>
  <c r="D893" i="11"/>
  <c r="H893" i="11" s="1"/>
  <c r="D894" i="11"/>
  <c r="H894" i="11" s="1"/>
  <c r="D895" i="11"/>
  <c r="H895" i="11" s="1"/>
  <c r="D896" i="11"/>
  <c r="H896" i="11" s="1"/>
  <c r="D897" i="11"/>
  <c r="H897" i="11" s="1"/>
  <c r="D898" i="11"/>
  <c r="H898" i="11" s="1"/>
  <c r="D899" i="11"/>
  <c r="H899" i="11" s="1"/>
  <c r="D900" i="11"/>
  <c r="H900" i="11" s="1"/>
  <c r="D901" i="11"/>
  <c r="H901" i="11" s="1"/>
  <c r="D902" i="11"/>
  <c r="H902" i="11" s="1"/>
  <c r="D903" i="11"/>
  <c r="H903" i="11" s="1"/>
  <c r="D904" i="11"/>
  <c r="H904" i="11" s="1"/>
  <c r="D905" i="11"/>
  <c r="H905" i="11" s="1"/>
  <c r="D906" i="11"/>
  <c r="H906" i="11" s="1"/>
  <c r="D907" i="11"/>
  <c r="H907" i="11" s="1"/>
  <c r="D908" i="11"/>
  <c r="H908" i="11" s="1"/>
  <c r="D909" i="11"/>
  <c r="H909" i="11" s="1"/>
  <c r="D910" i="11"/>
  <c r="H910" i="11" s="1"/>
  <c r="D911" i="11"/>
  <c r="H911" i="11" s="1"/>
  <c r="D912" i="11"/>
  <c r="H912" i="11" s="1"/>
  <c r="D913" i="11"/>
  <c r="H913" i="11" s="1"/>
  <c r="D914" i="11"/>
  <c r="H914" i="11" s="1"/>
  <c r="D915" i="11"/>
  <c r="H915" i="11" s="1"/>
  <c r="D916" i="11"/>
  <c r="H916" i="11" s="1"/>
  <c r="D917" i="11"/>
  <c r="H917" i="11" s="1"/>
  <c r="D918" i="11"/>
  <c r="H918" i="11" s="1"/>
  <c r="D919" i="11"/>
  <c r="H919" i="11" s="1"/>
  <c r="D920" i="11"/>
  <c r="H920" i="11" s="1"/>
  <c r="D921" i="11"/>
  <c r="H921" i="11" s="1"/>
  <c r="D922" i="11"/>
  <c r="H922" i="11" s="1"/>
  <c r="D923" i="11"/>
  <c r="H923" i="11" s="1"/>
  <c r="D924" i="11"/>
  <c r="H924" i="11" s="1"/>
  <c r="D925" i="11"/>
  <c r="H925" i="11" s="1"/>
  <c r="D926" i="11"/>
  <c r="H926" i="11" s="1"/>
  <c r="D927" i="11"/>
  <c r="H927" i="11" s="1"/>
  <c r="D928" i="11"/>
  <c r="H928" i="11" s="1"/>
  <c r="D929" i="11"/>
  <c r="H929" i="11" s="1"/>
  <c r="D930" i="11"/>
  <c r="H930" i="11" s="1"/>
  <c r="D931" i="11"/>
  <c r="H931" i="11" s="1"/>
  <c r="D932" i="11"/>
  <c r="H932" i="11" s="1"/>
  <c r="D933" i="11"/>
  <c r="H933" i="11" s="1"/>
  <c r="D934" i="11"/>
  <c r="H934" i="11" s="1"/>
  <c r="D935" i="11"/>
  <c r="H935" i="11" s="1"/>
  <c r="D936" i="11"/>
  <c r="H936" i="11" s="1"/>
  <c r="D937" i="11"/>
  <c r="H937" i="11" s="1"/>
  <c r="D938" i="11"/>
  <c r="H938" i="11" s="1"/>
  <c r="D939" i="11"/>
  <c r="H939" i="11" s="1"/>
  <c r="D940" i="11"/>
  <c r="H940" i="11" s="1"/>
  <c r="D941" i="11"/>
  <c r="H941" i="11" s="1"/>
  <c r="D942" i="11"/>
  <c r="H942" i="11" s="1"/>
  <c r="D943" i="11"/>
  <c r="H943" i="11" s="1"/>
  <c r="D944" i="11"/>
  <c r="H944" i="11" s="1"/>
  <c r="D945" i="11"/>
  <c r="H945" i="11" s="1"/>
  <c r="D946" i="11"/>
  <c r="H946" i="11" s="1"/>
  <c r="D947" i="11"/>
  <c r="H947" i="11" s="1"/>
  <c r="D948" i="11"/>
  <c r="H948" i="11" s="1"/>
  <c r="D949" i="11"/>
  <c r="H949" i="11" s="1"/>
  <c r="D950" i="11"/>
  <c r="H950" i="11" s="1"/>
  <c r="D951" i="11"/>
  <c r="H951" i="11" s="1"/>
  <c r="D952" i="11"/>
  <c r="H952" i="11" s="1"/>
  <c r="D953" i="11"/>
  <c r="H953" i="11" s="1"/>
  <c r="D954" i="11"/>
  <c r="H954" i="11" s="1"/>
  <c r="D955" i="11"/>
  <c r="H955" i="11" s="1"/>
  <c r="D956" i="11"/>
  <c r="H956" i="11" s="1"/>
  <c r="D957" i="11"/>
  <c r="H957" i="11" s="1"/>
  <c r="D958" i="11"/>
  <c r="H958" i="11" s="1"/>
  <c r="D959" i="11"/>
  <c r="H959" i="11" s="1"/>
  <c r="D960" i="11"/>
  <c r="H960" i="11" s="1"/>
  <c r="D961" i="11"/>
  <c r="H961" i="11" s="1"/>
  <c r="D962" i="11"/>
  <c r="H962" i="11" s="1"/>
  <c r="D963" i="11"/>
  <c r="H963" i="11" s="1"/>
  <c r="D964" i="11"/>
  <c r="H964" i="11" s="1"/>
  <c r="D965" i="11"/>
  <c r="H965" i="11" s="1"/>
  <c r="D966" i="11"/>
  <c r="H966" i="11" s="1"/>
  <c r="D967" i="11"/>
  <c r="H967" i="11" s="1"/>
  <c r="D968" i="11"/>
  <c r="H968" i="11" s="1"/>
  <c r="D969" i="11"/>
  <c r="H969" i="11" s="1"/>
  <c r="D970" i="11"/>
  <c r="H970" i="11" s="1"/>
  <c r="D971" i="11"/>
  <c r="H971" i="11" s="1"/>
  <c r="D972" i="11"/>
  <c r="H972" i="11" s="1"/>
  <c r="D973" i="11"/>
  <c r="H973" i="11" s="1"/>
  <c r="D974" i="11"/>
  <c r="H974" i="11" s="1"/>
  <c r="D975" i="11"/>
  <c r="H975" i="11" s="1"/>
  <c r="D976" i="11"/>
  <c r="H976" i="11" s="1"/>
  <c r="D977" i="11"/>
  <c r="H977" i="11" s="1"/>
  <c r="D978" i="11"/>
  <c r="H978" i="11" s="1"/>
  <c r="D979" i="11"/>
  <c r="H979" i="11" s="1"/>
  <c r="D980" i="11"/>
  <c r="H980" i="11" s="1"/>
  <c r="D981" i="11"/>
  <c r="H981" i="11" s="1"/>
  <c r="D982" i="11"/>
  <c r="H982" i="11" s="1"/>
  <c r="D983" i="11"/>
  <c r="H983" i="11" s="1"/>
  <c r="D984" i="11"/>
  <c r="H984" i="11" s="1"/>
  <c r="D985" i="11"/>
  <c r="H985" i="11" s="1"/>
  <c r="D986" i="11"/>
  <c r="H986" i="11" s="1"/>
  <c r="D987" i="11"/>
  <c r="H987" i="11" s="1"/>
  <c r="D988" i="11"/>
  <c r="H988" i="11" s="1"/>
  <c r="D989" i="11"/>
  <c r="H989" i="11" s="1"/>
  <c r="D990" i="11"/>
  <c r="H990" i="11" s="1"/>
  <c r="D991" i="11"/>
  <c r="H991" i="11" s="1"/>
  <c r="D992" i="11"/>
  <c r="H992" i="11" s="1"/>
  <c r="D993" i="11"/>
  <c r="H993" i="11" s="1"/>
  <c r="D994" i="11"/>
  <c r="H994" i="11" s="1"/>
  <c r="D995" i="11"/>
  <c r="H995" i="11" s="1"/>
  <c r="D996" i="11"/>
  <c r="H996" i="11" s="1"/>
  <c r="D997" i="11"/>
  <c r="H997" i="11" s="1"/>
  <c r="D998" i="11"/>
  <c r="H998" i="11" s="1"/>
  <c r="D999" i="11"/>
  <c r="H999" i="11" s="1"/>
  <c r="D1000" i="11"/>
  <c r="H1000" i="11" s="1"/>
  <c r="D1001" i="11"/>
  <c r="H1001" i="11" s="1"/>
  <c r="D1002" i="11"/>
  <c r="H1002" i="11" s="1"/>
  <c r="D2" i="11"/>
  <c r="F6087" i="7"/>
  <c r="G6087" i="7"/>
  <c r="E6087" i="7"/>
  <c r="B3" i="7"/>
  <c r="A3" i="7" s="1"/>
  <c r="B3" i="11" s="1"/>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403" i="7"/>
  <c r="B404" i="7"/>
  <c r="B405" i="7"/>
  <c r="B406" i="7"/>
  <c r="B407" i="7"/>
  <c r="B408" i="7"/>
  <c r="B409" i="7"/>
  <c r="B410" i="7"/>
  <c r="B411" i="7"/>
  <c r="B412" i="7"/>
  <c r="B413" i="7"/>
  <c r="B414" i="7"/>
  <c r="B415" i="7"/>
  <c r="B416" i="7"/>
  <c r="B417" i="7"/>
  <c r="B418" i="7"/>
  <c r="B419" i="7"/>
  <c r="B420" i="7"/>
  <c r="B421" i="7"/>
  <c r="B422" i="7"/>
  <c r="B423" i="7"/>
  <c r="B424" i="7"/>
  <c r="B425" i="7"/>
  <c r="B426" i="7"/>
  <c r="B427" i="7"/>
  <c r="B428" i="7"/>
  <c r="B429" i="7"/>
  <c r="B430" i="7"/>
  <c r="B431" i="7"/>
  <c r="B432" i="7"/>
  <c r="B433" i="7"/>
  <c r="B434" i="7"/>
  <c r="B435" i="7"/>
  <c r="B436" i="7"/>
  <c r="B437" i="7"/>
  <c r="B438" i="7"/>
  <c r="B439" i="7"/>
  <c r="B440" i="7"/>
  <c r="B441" i="7"/>
  <c r="B442" i="7"/>
  <c r="B443" i="7"/>
  <c r="B444" i="7"/>
  <c r="B445" i="7"/>
  <c r="B446" i="7"/>
  <c r="B447" i="7"/>
  <c r="B448" i="7"/>
  <c r="B449" i="7"/>
  <c r="B450" i="7"/>
  <c r="B451" i="7"/>
  <c r="B452" i="7"/>
  <c r="B453" i="7"/>
  <c r="B454" i="7"/>
  <c r="B455" i="7"/>
  <c r="B456" i="7"/>
  <c r="B457" i="7"/>
  <c r="B458" i="7"/>
  <c r="B459" i="7"/>
  <c r="B460" i="7"/>
  <c r="B461" i="7"/>
  <c r="B462" i="7"/>
  <c r="B463" i="7"/>
  <c r="B464" i="7"/>
  <c r="B465" i="7"/>
  <c r="B466" i="7"/>
  <c r="B467" i="7"/>
  <c r="B468" i="7"/>
  <c r="B469" i="7"/>
  <c r="B470" i="7"/>
  <c r="B471" i="7"/>
  <c r="B472" i="7"/>
  <c r="B473" i="7"/>
  <c r="B474" i="7"/>
  <c r="B475" i="7"/>
  <c r="B476" i="7"/>
  <c r="B477" i="7"/>
  <c r="B478" i="7"/>
  <c r="B479" i="7"/>
  <c r="B480" i="7"/>
  <c r="B481" i="7"/>
  <c r="B482" i="7"/>
  <c r="B483" i="7"/>
  <c r="B484" i="7"/>
  <c r="B485" i="7"/>
  <c r="B486" i="7"/>
  <c r="B487" i="7"/>
  <c r="B488" i="7"/>
  <c r="B489" i="7"/>
  <c r="B490" i="7"/>
  <c r="B491" i="7"/>
  <c r="B492" i="7"/>
  <c r="B493" i="7"/>
  <c r="B494" i="7"/>
  <c r="B495" i="7"/>
  <c r="B496" i="7"/>
  <c r="B497" i="7"/>
  <c r="B498" i="7"/>
  <c r="B499" i="7"/>
  <c r="B500" i="7"/>
  <c r="B501" i="7"/>
  <c r="B502" i="7"/>
  <c r="B503" i="7"/>
  <c r="B504" i="7"/>
  <c r="B505" i="7"/>
  <c r="B506" i="7"/>
  <c r="B507" i="7"/>
  <c r="B508" i="7"/>
  <c r="B509" i="7"/>
  <c r="B510" i="7"/>
  <c r="B511" i="7"/>
  <c r="B512" i="7"/>
  <c r="B513" i="7"/>
  <c r="B514" i="7"/>
  <c r="B515" i="7"/>
  <c r="B516" i="7"/>
  <c r="B517" i="7"/>
  <c r="B518" i="7"/>
  <c r="B519" i="7"/>
  <c r="B520" i="7"/>
  <c r="B521" i="7"/>
  <c r="B522" i="7"/>
  <c r="B523" i="7"/>
  <c r="B524" i="7"/>
  <c r="B525" i="7"/>
  <c r="B526" i="7"/>
  <c r="B527" i="7"/>
  <c r="B528" i="7"/>
  <c r="B529" i="7"/>
  <c r="B530" i="7"/>
  <c r="B531" i="7"/>
  <c r="B532" i="7"/>
  <c r="B533" i="7"/>
  <c r="B534" i="7"/>
  <c r="B535" i="7"/>
  <c r="B536" i="7"/>
  <c r="B537" i="7"/>
  <c r="B538" i="7"/>
  <c r="B539" i="7"/>
  <c r="B540" i="7"/>
  <c r="B541" i="7"/>
  <c r="B542" i="7"/>
  <c r="B543" i="7"/>
  <c r="B544" i="7"/>
  <c r="B545" i="7"/>
  <c r="B546" i="7"/>
  <c r="B547" i="7"/>
  <c r="B548" i="7"/>
  <c r="B549" i="7"/>
  <c r="B550" i="7"/>
  <c r="B551" i="7"/>
  <c r="B552" i="7"/>
  <c r="B553" i="7"/>
  <c r="B554" i="7"/>
  <c r="B555" i="7"/>
  <c r="B556" i="7"/>
  <c r="B557" i="7"/>
  <c r="B558" i="7"/>
  <c r="B559" i="7"/>
  <c r="B560" i="7"/>
  <c r="B561" i="7"/>
  <c r="B562" i="7"/>
  <c r="B563" i="7"/>
  <c r="B564" i="7"/>
  <c r="B565" i="7"/>
  <c r="B566" i="7"/>
  <c r="B567" i="7"/>
  <c r="B568" i="7"/>
  <c r="B569" i="7"/>
  <c r="B570" i="7"/>
  <c r="B571" i="7"/>
  <c r="B572" i="7"/>
  <c r="B573" i="7"/>
  <c r="B574" i="7"/>
  <c r="B575" i="7"/>
  <c r="B576" i="7"/>
  <c r="B577" i="7"/>
  <c r="B578" i="7"/>
  <c r="B579" i="7"/>
  <c r="B580" i="7"/>
  <c r="B581" i="7"/>
  <c r="B582" i="7"/>
  <c r="B583" i="7"/>
  <c r="B584" i="7"/>
  <c r="B585" i="7"/>
  <c r="B586" i="7"/>
  <c r="B587" i="7"/>
  <c r="B588" i="7"/>
  <c r="B589" i="7"/>
  <c r="B590" i="7"/>
  <c r="B591" i="7"/>
  <c r="B592" i="7"/>
  <c r="B593" i="7"/>
  <c r="B594" i="7"/>
  <c r="B595" i="7"/>
  <c r="B596" i="7"/>
  <c r="B597" i="7"/>
  <c r="B598" i="7"/>
  <c r="B599" i="7"/>
  <c r="B600" i="7"/>
  <c r="B601" i="7"/>
  <c r="B602" i="7"/>
  <c r="B603" i="7"/>
  <c r="B604" i="7"/>
  <c r="B605" i="7"/>
  <c r="B606" i="7"/>
  <c r="B607" i="7"/>
  <c r="B608" i="7"/>
  <c r="B609" i="7"/>
  <c r="B610" i="7"/>
  <c r="B611" i="7"/>
  <c r="B612" i="7"/>
  <c r="B613" i="7"/>
  <c r="B614" i="7"/>
  <c r="B615" i="7"/>
  <c r="B616" i="7"/>
  <c r="B617" i="7"/>
  <c r="B618" i="7"/>
  <c r="B619" i="7"/>
  <c r="B620" i="7"/>
  <c r="B621" i="7"/>
  <c r="B622" i="7"/>
  <c r="B623" i="7"/>
  <c r="B624" i="7"/>
  <c r="B625" i="7"/>
  <c r="B626" i="7"/>
  <c r="B627" i="7"/>
  <c r="B628" i="7"/>
  <c r="B629" i="7"/>
  <c r="B630" i="7"/>
  <c r="B631" i="7"/>
  <c r="B632" i="7"/>
  <c r="B633" i="7"/>
  <c r="B634" i="7"/>
  <c r="B635" i="7"/>
  <c r="B636" i="7"/>
  <c r="B637" i="7"/>
  <c r="B638" i="7"/>
  <c r="B639" i="7"/>
  <c r="B640" i="7"/>
  <c r="B641" i="7"/>
  <c r="B642" i="7"/>
  <c r="B643" i="7"/>
  <c r="B644" i="7"/>
  <c r="B645" i="7"/>
  <c r="B646" i="7"/>
  <c r="B647" i="7"/>
  <c r="B648" i="7"/>
  <c r="B649" i="7"/>
  <c r="B650" i="7"/>
  <c r="B651" i="7"/>
  <c r="B652" i="7"/>
  <c r="B653" i="7"/>
  <c r="B654" i="7"/>
  <c r="B655" i="7"/>
  <c r="B656" i="7"/>
  <c r="B657" i="7"/>
  <c r="B658" i="7"/>
  <c r="B659" i="7"/>
  <c r="B660" i="7"/>
  <c r="B661" i="7"/>
  <c r="B662" i="7"/>
  <c r="B663" i="7"/>
  <c r="B664" i="7"/>
  <c r="B665" i="7"/>
  <c r="B666" i="7"/>
  <c r="B667" i="7"/>
  <c r="B668" i="7"/>
  <c r="B669" i="7"/>
  <c r="B670" i="7"/>
  <c r="B671" i="7"/>
  <c r="B672" i="7"/>
  <c r="B673" i="7"/>
  <c r="B674" i="7"/>
  <c r="B675" i="7"/>
  <c r="B676" i="7"/>
  <c r="B677" i="7"/>
  <c r="B678" i="7"/>
  <c r="B679" i="7"/>
  <c r="B680" i="7"/>
  <c r="B681" i="7"/>
  <c r="B682" i="7"/>
  <c r="B683" i="7"/>
  <c r="B684" i="7"/>
  <c r="B685" i="7"/>
  <c r="B686" i="7"/>
  <c r="B687" i="7"/>
  <c r="B688" i="7"/>
  <c r="B689" i="7"/>
  <c r="B690" i="7"/>
  <c r="B691" i="7"/>
  <c r="B692" i="7"/>
  <c r="B693" i="7"/>
  <c r="B694" i="7"/>
  <c r="B695" i="7"/>
  <c r="B696" i="7"/>
  <c r="B697" i="7"/>
  <c r="B698" i="7"/>
  <c r="B699" i="7"/>
  <c r="B700" i="7"/>
  <c r="B701" i="7"/>
  <c r="B702" i="7"/>
  <c r="B703" i="7"/>
  <c r="B704" i="7"/>
  <c r="B705" i="7"/>
  <c r="B706" i="7"/>
  <c r="B707" i="7"/>
  <c r="B708" i="7"/>
  <c r="B709" i="7"/>
  <c r="B710" i="7"/>
  <c r="B711" i="7"/>
  <c r="B712" i="7"/>
  <c r="B713" i="7"/>
  <c r="B714" i="7"/>
  <c r="B715" i="7"/>
  <c r="B716" i="7"/>
  <c r="B717" i="7"/>
  <c r="B718" i="7"/>
  <c r="B719" i="7"/>
  <c r="B720" i="7"/>
  <c r="B721" i="7"/>
  <c r="B722" i="7"/>
  <c r="B723" i="7"/>
  <c r="B724" i="7"/>
  <c r="B725" i="7"/>
  <c r="B726" i="7"/>
  <c r="B727" i="7"/>
  <c r="B728" i="7"/>
  <c r="B729" i="7"/>
  <c r="B730" i="7"/>
  <c r="B731" i="7"/>
  <c r="B732" i="7"/>
  <c r="B733" i="7"/>
  <c r="B734" i="7"/>
  <c r="B735" i="7"/>
  <c r="B736" i="7"/>
  <c r="B737" i="7"/>
  <c r="B738" i="7"/>
  <c r="B739" i="7"/>
  <c r="B740" i="7"/>
  <c r="B741" i="7"/>
  <c r="B742" i="7"/>
  <c r="B743" i="7"/>
  <c r="B744" i="7"/>
  <c r="B745" i="7"/>
  <c r="B746" i="7"/>
  <c r="B747" i="7"/>
  <c r="B748" i="7"/>
  <c r="B749" i="7"/>
  <c r="B750" i="7"/>
  <c r="B751" i="7"/>
  <c r="B752" i="7"/>
  <c r="B753" i="7"/>
  <c r="B754" i="7"/>
  <c r="B755" i="7"/>
  <c r="B756" i="7"/>
  <c r="B757" i="7"/>
  <c r="B758" i="7"/>
  <c r="B759" i="7"/>
  <c r="B760" i="7"/>
  <c r="B761" i="7"/>
  <c r="B762" i="7"/>
  <c r="B763" i="7"/>
  <c r="B764" i="7"/>
  <c r="B765" i="7"/>
  <c r="B766" i="7"/>
  <c r="B767" i="7"/>
  <c r="B768" i="7"/>
  <c r="B769" i="7"/>
  <c r="B770" i="7"/>
  <c r="B771" i="7"/>
  <c r="B772" i="7"/>
  <c r="B773" i="7"/>
  <c r="B774" i="7"/>
  <c r="B775" i="7"/>
  <c r="B776" i="7"/>
  <c r="B777" i="7"/>
  <c r="B778" i="7"/>
  <c r="B779" i="7"/>
  <c r="B780" i="7"/>
  <c r="B781" i="7"/>
  <c r="B782" i="7"/>
  <c r="B783" i="7"/>
  <c r="B784" i="7"/>
  <c r="B785" i="7"/>
  <c r="B786" i="7"/>
  <c r="B787" i="7"/>
  <c r="B788" i="7"/>
  <c r="B789" i="7"/>
  <c r="B790" i="7"/>
  <c r="B791" i="7"/>
  <c r="B792" i="7"/>
  <c r="B793" i="7"/>
  <c r="B794" i="7"/>
  <c r="B795" i="7"/>
  <c r="B796" i="7"/>
  <c r="B797" i="7"/>
  <c r="B798" i="7"/>
  <c r="B799" i="7"/>
  <c r="B800" i="7"/>
  <c r="B801" i="7"/>
  <c r="B802" i="7"/>
  <c r="B803" i="7"/>
  <c r="B804" i="7"/>
  <c r="B805" i="7"/>
  <c r="B806" i="7"/>
  <c r="B807" i="7"/>
  <c r="B808" i="7"/>
  <c r="B809" i="7"/>
  <c r="B810" i="7"/>
  <c r="B811" i="7"/>
  <c r="B812" i="7"/>
  <c r="B813" i="7"/>
  <c r="B814" i="7"/>
  <c r="B815" i="7"/>
  <c r="B816" i="7"/>
  <c r="B817" i="7"/>
  <c r="B818" i="7"/>
  <c r="B819" i="7"/>
  <c r="B820" i="7"/>
  <c r="B821" i="7"/>
  <c r="B822" i="7"/>
  <c r="B823" i="7"/>
  <c r="B824" i="7"/>
  <c r="B825" i="7"/>
  <c r="B826" i="7"/>
  <c r="B827" i="7"/>
  <c r="B828" i="7"/>
  <c r="B829" i="7"/>
  <c r="B830" i="7"/>
  <c r="B831" i="7"/>
  <c r="B832" i="7"/>
  <c r="B833" i="7"/>
  <c r="B834" i="7"/>
  <c r="B835" i="7"/>
  <c r="B836" i="7"/>
  <c r="B837" i="7"/>
  <c r="B838" i="7"/>
  <c r="B839" i="7"/>
  <c r="B840" i="7"/>
  <c r="B841" i="7"/>
  <c r="B842" i="7"/>
  <c r="B843" i="7"/>
  <c r="B844" i="7"/>
  <c r="B845" i="7"/>
  <c r="B846" i="7"/>
  <c r="B847" i="7"/>
  <c r="B848" i="7"/>
  <c r="B849" i="7"/>
  <c r="B850" i="7"/>
  <c r="B851" i="7"/>
  <c r="B852" i="7"/>
  <c r="B853" i="7"/>
  <c r="B854" i="7"/>
  <c r="B855" i="7"/>
  <c r="B856" i="7"/>
  <c r="B857" i="7"/>
  <c r="B858" i="7"/>
  <c r="B859" i="7"/>
  <c r="B860" i="7"/>
  <c r="B861" i="7"/>
  <c r="B862" i="7"/>
  <c r="B863" i="7"/>
  <c r="B864" i="7"/>
  <c r="B865" i="7"/>
  <c r="B866" i="7"/>
  <c r="B867" i="7"/>
  <c r="B868" i="7"/>
  <c r="B869" i="7"/>
  <c r="B870" i="7"/>
  <c r="B871" i="7"/>
  <c r="B872" i="7"/>
  <c r="B873" i="7"/>
  <c r="B874" i="7"/>
  <c r="B875" i="7"/>
  <c r="B876" i="7"/>
  <c r="B877" i="7"/>
  <c r="B878" i="7"/>
  <c r="B879" i="7"/>
  <c r="B880" i="7"/>
  <c r="B881" i="7"/>
  <c r="B882" i="7"/>
  <c r="B883" i="7"/>
  <c r="B884" i="7"/>
  <c r="B885" i="7"/>
  <c r="B886" i="7"/>
  <c r="B887" i="7"/>
  <c r="B888" i="7"/>
  <c r="B889" i="7"/>
  <c r="B890" i="7"/>
  <c r="B891" i="7"/>
  <c r="B892" i="7"/>
  <c r="B893" i="7"/>
  <c r="B894" i="7"/>
  <c r="B895" i="7"/>
  <c r="B896" i="7"/>
  <c r="B897" i="7"/>
  <c r="B898" i="7"/>
  <c r="B899" i="7"/>
  <c r="B900" i="7"/>
  <c r="B901" i="7"/>
  <c r="B902" i="7"/>
  <c r="B903" i="7"/>
  <c r="B904" i="7"/>
  <c r="B905" i="7"/>
  <c r="B906" i="7"/>
  <c r="B907" i="7"/>
  <c r="B908" i="7"/>
  <c r="B909" i="7"/>
  <c r="B910" i="7"/>
  <c r="B911" i="7"/>
  <c r="B912" i="7"/>
  <c r="B913" i="7"/>
  <c r="B914" i="7"/>
  <c r="B915" i="7"/>
  <c r="B916" i="7"/>
  <c r="B917" i="7"/>
  <c r="B918" i="7"/>
  <c r="B919" i="7"/>
  <c r="B920" i="7"/>
  <c r="B921" i="7"/>
  <c r="B922" i="7"/>
  <c r="B923" i="7"/>
  <c r="B924" i="7"/>
  <c r="B925" i="7"/>
  <c r="B926" i="7"/>
  <c r="B927" i="7"/>
  <c r="B928" i="7"/>
  <c r="B929" i="7"/>
  <c r="B930" i="7"/>
  <c r="B931" i="7"/>
  <c r="B932" i="7"/>
  <c r="B933" i="7"/>
  <c r="B934" i="7"/>
  <c r="B935" i="7"/>
  <c r="B936" i="7"/>
  <c r="B937" i="7"/>
  <c r="B938" i="7"/>
  <c r="B939" i="7"/>
  <c r="B940" i="7"/>
  <c r="B941" i="7"/>
  <c r="B942" i="7"/>
  <c r="B943" i="7"/>
  <c r="B944" i="7"/>
  <c r="B945" i="7"/>
  <c r="B946" i="7"/>
  <c r="B947" i="7"/>
  <c r="B948" i="7"/>
  <c r="B949" i="7"/>
  <c r="B950" i="7"/>
  <c r="B951" i="7"/>
  <c r="B952" i="7"/>
  <c r="B953" i="7"/>
  <c r="B954" i="7"/>
  <c r="B955" i="7"/>
  <c r="B956" i="7"/>
  <c r="B957" i="7"/>
  <c r="B958" i="7"/>
  <c r="B959" i="7"/>
  <c r="B960" i="7"/>
  <c r="B961" i="7"/>
  <c r="B962" i="7"/>
  <c r="B963" i="7"/>
  <c r="B964" i="7"/>
  <c r="B965" i="7"/>
  <c r="B966" i="7"/>
  <c r="B967" i="7"/>
  <c r="B968" i="7"/>
  <c r="B969" i="7"/>
  <c r="B970" i="7"/>
  <c r="B971" i="7"/>
  <c r="B972" i="7"/>
  <c r="B973" i="7"/>
  <c r="B974" i="7"/>
  <c r="B975" i="7"/>
  <c r="B976" i="7"/>
  <c r="B977" i="7"/>
  <c r="B978" i="7"/>
  <c r="B979" i="7"/>
  <c r="B980" i="7"/>
  <c r="B981" i="7"/>
  <c r="B982" i="7"/>
  <c r="B983" i="7"/>
  <c r="B984" i="7"/>
  <c r="B985" i="7"/>
  <c r="B986" i="7"/>
  <c r="B987" i="7"/>
  <c r="B988" i="7"/>
  <c r="B989" i="7"/>
  <c r="B990" i="7"/>
  <c r="B991" i="7"/>
  <c r="B992" i="7"/>
  <c r="B993" i="7"/>
  <c r="B994" i="7"/>
  <c r="B995" i="7"/>
  <c r="B996" i="7"/>
  <c r="B997" i="7"/>
  <c r="B998" i="7"/>
  <c r="B999" i="7"/>
  <c r="B1000" i="7"/>
  <c r="B1001" i="7"/>
  <c r="B1002" i="7"/>
  <c r="B2354" i="7"/>
  <c r="B2355" i="7"/>
  <c r="B2356" i="7"/>
  <c r="B2357" i="7"/>
  <c r="B2358" i="7"/>
  <c r="B2359" i="7"/>
  <c r="B2360" i="7"/>
  <c r="B2361" i="7"/>
  <c r="B2362" i="7"/>
  <c r="B2363" i="7"/>
  <c r="B2364" i="7"/>
  <c r="B2365" i="7"/>
  <c r="B2366" i="7"/>
  <c r="B2367" i="7"/>
  <c r="B2368" i="7"/>
  <c r="B2369" i="7"/>
  <c r="B2370" i="7"/>
  <c r="B2371" i="7"/>
  <c r="B2372" i="7"/>
  <c r="B2373" i="7"/>
  <c r="B2374" i="7"/>
  <c r="B2375" i="7"/>
  <c r="B2376" i="7"/>
  <c r="B2377" i="7"/>
  <c r="B2378" i="7"/>
  <c r="B2379" i="7"/>
  <c r="B2380" i="7"/>
  <c r="B2381" i="7"/>
  <c r="B2382" i="7"/>
  <c r="B2383" i="7"/>
  <c r="B2384" i="7"/>
  <c r="B2385" i="7"/>
  <c r="B2386" i="7"/>
  <c r="B2387" i="7"/>
  <c r="B2388" i="7"/>
  <c r="B2389" i="7"/>
  <c r="B2390" i="7"/>
  <c r="B2391" i="7"/>
  <c r="B2392" i="7"/>
  <c r="B2393" i="7"/>
  <c r="B2394" i="7"/>
  <c r="B2395" i="7"/>
  <c r="B2396" i="7"/>
  <c r="B2397" i="7"/>
  <c r="B2398" i="7"/>
  <c r="B2399" i="7"/>
  <c r="B2400" i="7"/>
  <c r="B2401" i="7"/>
  <c r="B2402" i="7"/>
  <c r="B2403" i="7"/>
  <c r="B2404" i="7"/>
  <c r="B2405" i="7"/>
  <c r="B2406" i="7"/>
  <c r="B2407" i="7"/>
  <c r="B2408" i="7"/>
  <c r="B2409" i="7"/>
  <c r="B2410" i="7"/>
  <c r="B2411" i="7"/>
  <c r="B2412" i="7"/>
  <c r="B2413" i="7"/>
  <c r="B2414" i="7"/>
  <c r="B2415" i="7"/>
  <c r="B2416" i="7"/>
  <c r="B2417" i="7"/>
  <c r="B2418" i="7"/>
  <c r="B2419" i="7"/>
  <c r="B2420" i="7"/>
  <c r="B2421" i="7"/>
  <c r="B2422" i="7"/>
  <c r="B2423" i="7"/>
  <c r="B2424" i="7"/>
  <c r="B2425" i="7"/>
  <c r="B2426" i="7"/>
  <c r="B2427" i="7"/>
  <c r="B2428" i="7"/>
  <c r="B2429" i="7"/>
  <c r="B2430" i="7"/>
  <c r="B2431" i="7"/>
  <c r="B2432" i="7"/>
  <c r="B2433" i="7"/>
  <c r="B2434" i="7"/>
  <c r="B2435" i="7"/>
  <c r="B2436" i="7"/>
  <c r="B2437" i="7"/>
  <c r="B2438" i="7"/>
  <c r="B2439" i="7"/>
  <c r="B2440" i="7"/>
  <c r="B2441" i="7"/>
  <c r="B2442" i="7"/>
  <c r="B2443" i="7"/>
  <c r="B2444" i="7"/>
  <c r="B2445" i="7"/>
  <c r="B2446" i="7"/>
  <c r="B2447" i="7"/>
  <c r="B2448" i="7"/>
  <c r="B2449" i="7"/>
  <c r="B2450" i="7"/>
  <c r="B2451" i="7"/>
  <c r="B2452" i="7"/>
  <c r="B2453" i="7"/>
  <c r="B2454" i="7"/>
  <c r="B2455" i="7"/>
  <c r="B2456" i="7"/>
  <c r="B2457" i="7"/>
  <c r="B2458" i="7"/>
  <c r="B2459" i="7"/>
  <c r="B2460" i="7"/>
  <c r="B2461" i="7"/>
  <c r="B2462" i="7"/>
  <c r="B2463" i="7"/>
  <c r="B2464" i="7"/>
  <c r="B2465" i="7"/>
  <c r="B2466" i="7"/>
  <c r="B2467" i="7"/>
  <c r="B2468" i="7"/>
  <c r="B2469" i="7"/>
  <c r="B2470" i="7"/>
  <c r="B2471" i="7"/>
  <c r="B2472" i="7"/>
  <c r="B2473" i="7"/>
  <c r="B2474" i="7"/>
  <c r="B2475" i="7"/>
  <c r="B2476" i="7"/>
  <c r="B2477" i="7"/>
  <c r="B2478" i="7"/>
  <c r="B2479" i="7"/>
  <c r="B2480" i="7"/>
  <c r="B2481" i="7"/>
  <c r="B2482" i="7"/>
  <c r="B2483" i="7"/>
  <c r="B2484" i="7"/>
  <c r="B2485" i="7"/>
  <c r="B2486" i="7"/>
  <c r="B2487" i="7"/>
  <c r="B2488" i="7"/>
  <c r="B2489" i="7"/>
  <c r="B2490" i="7"/>
  <c r="B2491" i="7"/>
  <c r="B2492" i="7"/>
  <c r="B2493" i="7"/>
  <c r="B2494" i="7"/>
  <c r="B2495" i="7"/>
  <c r="B2496" i="7"/>
  <c r="B2497" i="7"/>
  <c r="B2498" i="7"/>
  <c r="B2499" i="7"/>
  <c r="B2500" i="7"/>
  <c r="B2501" i="7"/>
  <c r="B2502" i="7"/>
  <c r="B2503" i="7"/>
  <c r="B2504" i="7"/>
  <c r="B2505" i="7"/>
  <c r="B2506" i="7"/>
  <c r="B2507" i="7"/>
  <c r="B2508" i="7"/>
  <c r="B2509" i="7"/>
  <c r="B2510" i="7"/>
  <c r="B2511" i="7"/>
  <c r="B2512" i="7"/>
  <c r="B2513" i="7"/>
  <c r="B2514" i="7"/>
  <c r="B2515" i="7"/>
  <c r="B2516" i="7"/>
  <c r="B2517" i="7"/>
  <c r="B2518" i="7"/>
  <c r="B2519" i="7"/>
  <c r="B2520" i="7"/>
  <c r="B2521" i="7"/>
  <c r="B2522" i="7"/>
  <c r="B2523" i="7"/>
  <c r="B2524" i="7"/>
  <c r="B2525" i="7"/>
  <c r="B2526" i="7"/>
  <c r="B2527" i="7"/>
  <c r="B2528" i="7"/>
  <c r="B2529" i="7"/>
  <c r="B2530" i="7"/>
  <c r="B2531" i="7"/>
  <c r="B2532" i="7"/>
  <c r="B2533" i="7"/>
  <c r="B2534" i="7"/>
  <c r="B2535" i="7"/>
  <c r="B2536" i="7"/>
  <c r="B2537" i="7"/>
  <c r="B2538" i="7"/>
  <c r="B2539" i="7"/>
  <c r="B2540" i="7"/>
  <c r="B2541" i="7"/>
  <c r="B2542" i="7"/>
  <c r="B2543" i="7"/>
  <c r="B2544" i="7"/>
  <c r="B2545" i="7"/>
  <c r="B2546" i="7"/>
  <c r="B2547" i="7"/>
  <c r="B2548" i="7"/>
  <c r="B2549" i="7"/>
  <c r="B2550" i="7"/>
  <c r="B2551" i="7"/>
  <c r="B2552" i="7"/>
  <c r="B2553" i="7"/>
  <c r="B2554" i="7"/>
  <c r="B2555" i="7"/>
  <c r="B2556" i="7"/>
  <c r="B2557" i="7"/>
  <c r="B2558" i="7"/>
  <c r="B2559" i="7"/>
  <c r="B2560" i="7"/>
  <c r="B2561" i="7"/>
  <c r="B2562" i="7"/>
  <c r="B2563" i="7"/>
  <c r="B2564" i="7"/>
  <c r="B2565" i="7"/>
  <c r="B2566" i="7"/>
  <c r="B2567" i="7"/>
  <c r="B2568" i="7"/>
  <c r="B2569" i="7"/>
  <c r="B2570" i="7"/>
  <c r="B2571" i="7"/>
  <c r="B2572" i="7"/>
  <c r="B2573" i="7"/>
  <c r="B2574" i="7"/>
  <c r="B2575" i="7"/>
  <c r="B2576" i="7"/>
  <c r="B2577" i="7"/>
  <c r="B2578" i="7"/>
  <c r="B2579" i="7"/>
  <c r="B2580" i="7"/>
  <c r="B2581" i="7"/>
  <c r="B2582" i="7"/>
  <c r="B2583" i="7"/>
  <c r="B2584" i="7"/>
  <c r="B2585" i="7"/>
  <c r="B2586" i="7"/>
  <c r="B2587" i="7"/>
  <c r="B2588" i="7"/>
  <c r="B2589" i="7"/>
  <c r="B2590" i="7"/>
  <c r="B2591" i="7"/>
  <c r="B2592" i="7"/>
  <c r="B2593" i="7"/>
  <c r="B2594" i="7"/>
  <c r="B2595" i="7"/>
  <c r="B2596" i="7"/>
  <c r="B2597" i="7"/>
  <c r="B2598" i="7"/>
  <c r="B2599" i="7"/>
  <c r="B2600" i="7"/>
  <c r="B2601" i="7"/>
  <c r="B2602" i="7"/>
  <c r="B2603" i="7"/>
  <c r="B2604" i="7"/>
  <c r="B2605" i="7"/>
  <c r="B2606" i="7"/>
  <c r="B2607" i="7"/>
  <c r="B2608" i="7"/>
  <c r="B2609" i="7"/>
  <c r="B2610" i="7"/>
  <c r="B2611" i="7"/>
  <c r="B2612" i="7"/>
  <c r="B2613" i="7"/>
  <c r="B2614" i="7"/>
  <c r="B2615" i="7"/>
  <c r="B2616" i="7"/>
  <c r="B2617" i="7"/>
  <c r="B2618" i="7"/>
  <c r="B2619" i="7"/>
  <c r="B2620" i="7"/>
  <c r="B2621" i="7"/>
  <c r="B2622" i="7"/>
  <c r="B2623" i="7"/>
  <c r="B2624" i="7"/>
  <c r="B2625" i="7"/>
  <c r="B2626" i="7"/>
  <c r="B2627" i="7"/>
  <c r="B2628" i="7"/>
  <c r="B2629" i="7"/>
  <c r="B2630" i="7"/>
  <c r="B2631" i="7"/>
  <c r="B2632" i="7"/>
  <c r="B2633" i="7"/>
  <c r="B2634" i="7"/>
  <c r="B2635" i="7"/>
  <c r="B2636" i="7"/>
  <c r="B2637" i="7"/>
  <c r="B2638" i="7"/>
  <c r="B2639" i="7"/>
  <c r="B2640" i="7"/>
  <c r="B2641" i="7"/>
  <c r="B2642" i="7"/>
  <c r="B2643" i="7"/>
  <c r="B2644" i="7"/>
  <c r="B2645" i="7"/>
  <c r="B2646" i="7"/>
  <c r="B2647" i="7"/>
  <c r="B2648" i="7"/>
  <c r="B2649" i="7"/>
  <c r="B2650" i="7"/>
  <c r="B2651" i="7"/>
  <c r="B2652" i="7"/>
  <c r="B2653" i="7"/>
  <c r="B2654" i="7"/>
  <c r="B2655" i="7"/>
  <c r="B2656" i="7"/>
  <c r="B2657" i="7"/>
  <c r="B2658" i="7"/>
  <c r="B2659" i="7"/>
  <c r="B2660" i="7"/>
  <c r="B2661" i="7"/>
  <c r="B2662" i="7"/>
  <c r="B2663" i="7"/>
  <c r="B2664" i="7"/>
  <c r="B2665" i="7"/>
  <c r="B2666" i="7"/>
  <c r="B2667" i="7"/>
  <c r="B2668" i="7"/>
  <c r="B2669" i="7"/>
  <c r="B2670" i="7"/>
  <c r="B2671" i="7"/>
  <c r="B2672" i="7"/>
  <c r="B2673" i="7"/>
  <c r="B2674" i="7"/>
  <c r="B2675" i="7"/>
  <c r="B2676" i="7"/>
  <c r="B2677" i="7"/>
  <c r="B2678" i="7"/>
  <c r="B2679" i="7"/>
  <c r="B2680" i="7"/>
  <c r="B2681" i="7"/>
  <c r="B2682" i="7"/>
  <c r="B2683" i="7"/>
  <c r="B2684" i="7"/>
  <c r="B2685" i="7"/>
  <c r="B2686" i="7"/>
  <c r="B2687" i="7"/>
  <c r="B2688" i="7"/>
  <c r="B2689" i="7"/>
  <c r="B2690" i="7"/>
  <c r="B2691" i="7"/>
  <c r="B2692" i="7"/>
  <c r="B2693" i="7"/>
  <c r="B2694" i="7"/>
  <c r="B2695" i="7"/>
  <c r="B2696" i="7"/>
  <c r="B2697" i="7"/>
  <c r="B2698" i="7"/>
  <c r="B2699" i="7"/>
  <c r="B2700" i="7"/>
  <c r="B2701" i="7"/>
  <c r="B2702" i="7"/>
  <c r="B2703" i="7"/>
  <c r="B2704" i="7"/>
  <c r="B2705" i="7"/>
  <c r="B2706" i="7"/>
  <c r="B2707" i="7"/>
  <c r="B2708" i="7"/>
  <c r="B2709" i="7"/>
  <c r="B2710" i="7"/>
  <c r="B2711" i="7"/>
  <c r="B2712" i="7"/>
  <c r="B2713" i="7"/>
  <c r="B2714" i="7"/>
  <c r="B2715" i="7"/>
  <c r="B2716" i="7"/>
  <c r="B2717" i="7"/>
  <c r="B2718" i="7"/>
  <c r="B2719" i="7"/>
  <c r="B2720" i="7"/>
  <c r="B2721" i="7"/>
  <c r="B2722" i="7"/>
  <c r="B2723" i="7"/>
  <c r="B2724" i="7"/>
  <c r="B2725" i="7"/>
  <c r="B2726" i="7"/>
  <c r="B2727" i="7"/>
  <c r="B2728" i="7"/>
  <c r="B2729" i="7"/>
  <c r="B2730" i="7"/>
  <c r="B2731" i="7"/>
  <c r="B2732" i="7"/>
  <c r="B2733" i="7"/>
  <c r="B2734" i="7"/>
  <c r="B2735" i="7"/>
  <c r="B2736" i="7"/>
  <c r="B2737" i="7"/>
  <c r="B2738" i="7"/>
  <c r="B2739" i="7"/>
  <c r="B2740" i="7"/>
  <c r="B2741" i="7"/>
  <c r="B2742" i="7"/>
  <c r="B2743" i="7"/>
  <c r="B2744" i="7"/>
  <c r="B2745" i="7"/>
  <c r="B2746" i="7"/>
  <c r="B2747" i="7"/>
  <c r="B2748" i="7"/>
  <c r="B2749" i="7"/>
  <c r="B2750" i="7"/>
  <c r="B2751" i="7"/>
  <c r="B2752" i="7"/>
  <c r="B2753" i="7"/>
  <c r="B2754" i="7"/>
  <c r="B2755" i="7"/>
  <c r="B2756" i="7"/>
  <c r="B2757" i="7"/>
  <c r="B2758" i="7"/>
  <c r="B2759" i="7"/>
  <c r="B2760" i="7"/>
  <c r="B2761" i="7"/>
  <c r="B2762" i="7"/>
  <c r="B2763" i="7"/>
  <c r="B2764" i="7"/>
  <c r="B2765" i="7"/>
  <c r="B2766" i="7"/>
  <c r="B2767" i="7"/>
  <c r="B2768" i="7"/>
  <c r="B2769" i="7"/>
  <c r="B2770" i="7"/>
  <c r="B2771" i="7"/>
  <c r="B2772" i="7"/>
  <c r="B2773" i="7"/>
  <c r="B2774" i="7"/>
  <c r="B2775" i="7"/>
  <c r="B2776" i="7"/>
  <c r="B2777" i="7"/>
  <c r="B2778" i="7"/>
  <c r="B2779" i="7"/>
  <c r="B2780" i="7"/>
  <c r="B2781" i="7"/>
  <c r="B2782" i="7"/>
  <c r="B2783" i="7"/>
  <c r="B2784" i="7"/>
  <c r="B2785" i="7"/>
  <c r="B2786" i="7"/>
  <c r="B2787" i="7"/>
  <c r="B2788" i="7"/>
  <c r="B2789" i="7"/>
  <c r="B2790" i="7"/>
  <c r="B2791" i="7"/>
  <c r="B2792" i="7"/>
  <c r="B2793" i="7"/>
  <c r="B2794" i="7"/>
  <c r="B2795" i="7"/>
  <c r="B2796" i="7"/>
  <c r="B2797" i="7"/>
  <c r="B2798" i="7"/>
  <c r="B2799" i="7"/>
  <c r="B2800" i="7"/>
  <c r="B2801" i="7"/>
  <c r="B2802" i="7"/>
  <c r="B2803" i="7"/>
  <c r="B2804" i="7"/>
  <c r="B2805" i="7"/>
  <c r="B2806" i="7"/>
  <c r="B2807" i="7"/>
  <c r="B2808" i="7"/>
  <c r="B2809" i="7"/>
  <c r="B2810" i="7"/>
  <c r="B2811" i="7"/>
  <c r="B2812" i="7"/>
  <c r="B2813" i="7"/>
  <c r="B2814" i="7"/>
  <c r="B2815" i="7"/>
  <c r="B2816" i="7"/>
  <c r="B2817" i="7"/>
  <c r="B2818" i="7"/>
  <c r="B2819" i="7"/>
  <c r="B2820" i="7"/>
  <c r="B2821" i="7"/>
  <c r="B2822" i="7"/>
  <c r="B2823" i="7"/>
  <c r="B2824" i="7"/>
  <c r="B2825" i="7"/>
  <c r="B2826" i="7"/>
  <c r="B2827" i="7"/>
  <c r="B2828" i="7"/>
  <c r="B2829" i="7"/>
  <c r="B2830" i="7"/>
  <c r="B2831" i="7"/>
  <c r="B2832" i="7"/>
  <c r="B2833" i="7"/>
  <c r="B2834" i="7"/>
  <c r="B2835" i="7"/>
  <c r="B2836" i="7"/>
  <c r="B2837" i="7"/>
  <c r="B2838" i="7"/>
  <c r="B2839" i="7"/>
  <c r="B2840" i="7"/>
  <c r="B2841" i="7"/>
  <c r="B2842" i="7"/>
  <c r="B2843" i="7"/>
  <c r="B2844" i="7"/>
  <c r="B2845" i="7"/>
  <c r="B2846" i="7"/>
  <c r="B2847" i="7"/>
  <c r="B2848" i="7"/>
  <c r="B2849" i="7"/>
  <c r="B2850" i="7"/>
  <c r="B2851" i="7"/>
  <c r="B2852" i="7"/>
  <c r="B2853" i="7"/>
  <c r="B2854" i="7"/>
  <c r="B2855" i="7"/>
  <c r="B2856" i="7"/>
  <c r="B2857" i="7"/>
  <c r="B2858" i="7"/>
  <c r="B2859" i="7"/>
  <c r="B2860" i="7"/>
  <c r="B2861" i="7"/>
  <c r="B2862" i="7"/>
  <c r="B2863" i="7"/>
  <c r="B2864" i="7"/>
  <c r="B2865" i="7"/>
  <c r="B2866" i="7"/>
  <c r="B2867" i="7"/>
  <c r="B2868" i="7"/>
  <c r="B2869" i="7"/>
  <c r="B2870" i="7"/>
  <c r="B2871" i="7"/>
  <c r="B2872" i="7"/>
  <c r="B2873" i="7"/>
  <c r="B2874" i="7"/>
  <c r="B2875" i="7"/>
  <c r="B2876" i="7"/>
  <c r="B2877" i="7"/>
  <c r="B2878" i="7"/>
  <c r="B2879" i="7"/>
  <c r="B2880" i="7"/>
  <c r="B2881" i="7"/>
  <c r="B2882" i="7"/>
  <c r="B2883" i="7"/>
  <c r="B2884" i="7"/>
  <c r="B2885" i="7"/>
  <c r="B2886" i="7"/>
  <c r="B2887" i="7"/>
  <c r="B2888" i="7"/>
  <c r="B2889" i="7"/>
  <c r="B2890" i="7"/>
  <c r="B2891" i="7"/>
  <c r="B2892" i="7"/>
  <c r="B2893" i="7"/>
  <c r="B2894" i="7"/>
  <c r="B2895" i="7"/>
  <c r="B2896" i="7"/>
  <c r="B2897" i="7"/>
  <c r="B2898" i="7"/>
  <c r="B2899" i="7"/>
  <c r="B2900" i="7"/>
  <c r="B2901" i="7"/>
  <c r="B2902" i="7"/>
  <c r="B2903" i="7"/>
  <c r="B2904" i="7"/>
  <c r="B2905" i="7"/>
  <c r="B2906" i="7"/>
  <c r="B2907" i="7"/>
  <c r="B2908" i="7"/>
  <c r="B2909" i="7"/>
  <c r="B2910" i="7"/>
  <c r="B2911" i="7"/>
  <c r="B2912" i="7"/>
  <c r="B2913" i="7"/>
  <c r="B2914" i="7"/>
  <c r="B2915" i="7"/>
  <c r="B2916" i="7"/>
  <c r="B2917" i="7"/>
  <c r="B2918" i="7"/>
  <c r="B2919" i="7"/>
  <c r="B2920" i="7"/>
  <c r="B2921" i="7"/>
  <c r="B2922" i="7"/>
  <c r="B2923" i="7"/>
  <c r="B2924" i="7"/>
  <c r="B2925" i="7"/>
  <c r="B2926" i="7"/>
  <c r="B2927" i="7"/>
  <c r="B2928" i="7"/>
  <c r="B2929" i="7"/>
  <c r="B2930" i="7"/>
  <c r="B2931" i="7"/>
  <c r="B2932" i="7"/>
  <c r="B2933" i="7"/>
  <c r="B2934" i="7"/>
  <c r="B2935" i="7"/>
  <c r="B2936" i="7"/>
  <c r="B2937" i="7"/>
  <c r="B2938" i="7"/>
  <c r="B2939" i="7"/>
  <c r="B2940" i="7"/>
  <c r="B2941" i="7"/>
  <c r="B2942" i="7"/>
  <c r="B2943" i="7"/>
  <c r="B2944" i="7"/>
  <c r="B2945" i="7"/>
  <c r="B2946" i="7"/>
  <c r="B2947" i="7"/>
  <c r="B2948" i="7"/>
  <c r="B2949" i="7"/>
  <c r="B2950" i="7"/>
  <c r="B2951" i="7"/>
  <c r="B2952" i="7"/>
  <c r="B2953" i="7"/>
  <c r="B2954" i="7"/>
  <c r="B2955" i="7"/>
  <c r="B2956" i="7"/>
  <c r="B2957" i="7"/>
  <c r="B2958" i="7"/>
  <c r="B2959" i="7"/>
  <c r="B2960" i="7"/>
  <c r="B2961" i="7"/>
  <c r="B2962" i="7"/>
  <c r="B2963" i="7"/>
  <c r="B2964" i="7"/>
  <c r="B2965" i="7"/>
  <c r="B2966" i="7"/>
  <c r="B2967" i="7"/>
  <c r="B2968" i="7"/>
  <c r="B2969" i="7"/>
  <c r="B2970" i="7"/>
  <c r="B2971" i="7"/>
  <c r="B2972" i="7"/>
  <c r="B2973" i="7"/>
  <c r="B2974" i="7"/>
  <c r="B2975" i="7"/>
  <c r="B2976" i="7"/>
  <c r="B2977" i="7"/>
  <c r="B2978" i="7"/>
  <c r="B2979" i="7"/>
  <c r="B2980" i="7"/>
  <c r="B2981" i="7"/>
  <c r="B2982" i="7"/>
  <c r="B2983" i="7"/>
  <c r="B2984" i="7"/>
  <c r="B2985" i="7"/>
  <c r="B2986" i="7"/>
  <c r="B2987" i="7"/>
  <c r="B2988" i="7"/>
  <c r="B2989" i="7"/>
  <c r="B2990" i="7"/>
  <c r="B2991" i="7"/>
  <c r="B2992" i="7"/>
  <c r="B2993" i="7"/>
  <c r="B2994" i="7"/>
  <c r="B2995" i="7"/>
  <c r="B2996" i="7"/>
  <c r="B2997" i="7"/>
  <c r="B2998" i="7"/>
  <c r="B2999" i="7"/>
  <c r="B3000" i="7"/>
  <c r="B3001" i="7"/>
  <c r="B3002" i="7"/>
  <c r="B3003" i="7"/>
  <c r="B3004" i="7"/>
  <c r="B3005" i="7"/>
  <c r="B3006" i="7"/>
  <c r="B3007" i="7"/>
  <c r="B3008" i="7"/>
  <c r="B3009" i="7"/>
  <c r="B3010" i="7"/>
  <c r="B3011" i="7"/>
  <c r="B3012" i="7"/>
  <c r="B3013" i="7"/>
  <c r="B3014" i="7"/>
  <c r="B3015" i="7"/>
  <c r="B3016" i="7"/>
  <c r="B3017" i="7"/>
  <c r="B3018" i="7"/>
  <c r="B3019" i="7"/>
  <c r="B3020" i="7"/>
  <c r="B3021" i="7"/>
  <c r="B3022" i="7"/>
  <c r="B3023" i="7"/>
  <c r="B3024" i="7"/>
  <c r="B3025" i="7"/>
  <c r="B3026" i="7"/>
  <c r="B3027" i="7"/>
  <c r="B3028" i="7"/>
  <c r="B3029" i="7"/>
  <c r="B3030" i="7"/>
  <c r="B3031" i="7"/>
  <c r="B3032" i="7"/>
  <c r="B3033" i="7"/>
  <c r="B3034" i="7"/>
  <c r="B3035" i="7"/>
  <c r="B3036" i="7"/>
  <c r="B3037" i="7"/>
  <c r="B3038" i="7"/>
  <c r="B3039" i="7"/>
  <c r="B3040" i="7"/>
  <c r="B3041" i="7"/>
  <c r="B3042" i="7"/>
  <c r="B3043" i="7"/>
  <c r="B3044" i="7"/>
  <c r="B3045" i="7"/>
  <c r="B3046" i="7"/>
  <c r="B3047" i="7"/>
  <c r="B3048" i="7"/>
  <c r="B3049" i="7"/>
  <c r="B3050" i="7"/>
  <c r="B3051" i="7"/>
  <c r="B3052" i="7"/>
  <c r="B3053" i="7"/>
  <c r="B3054" i="7"/>
  <c r="B3055" i="7"/>
  <c r="B3056" i="7"/>
  <c r="B3057" i="7"/>
  <c r="B3058" i="7"/>
  <c r="B3059" i="7"/>
  <c r="B3060" i="7"/>
  <c r="B3061" i="7"/>
  <c r="B3062" i="7"/>
  <c r="B3063" i="7"/>
  <c r="B3064" i="7"/>
  <c r="B3065" i="7"/>
  <c r="B3066" i="7"/>
  <c r="B3067" i="7"/>
  <c r="B3068" i="7"/>
  <c r="B3069" i="7"/>
  <c r="B3070" i="7"/>
  <c r="B3071" i="7"/>
  <c r="B3072" i="7"/>
  <c r="B3073" i="7"/>
  <c r="B3074" i="7"/>
  <c r="B3075" i="7"/>
  <c r="B3076" i="7"/>
  <c r="B3077" i="7"/>
  <c r="B3078" i="7"/>
  <c r="B3079" i="7"/>
  <c r="B3080" i="7"/>
  <c r="B3081" i="7"/>
  <c r="B3082" i="7"/>
  <c r="B3083" i="7"/>
  <c r="B3084" i="7"/>
  <c r="B3085" i="7"/>
  <c r="B3086" i="7"/>
  <c r="B3087" i="7"/>
  <c r="B3088" i="7"/>
  <c r="B3089" i="7"/>
  <c r="B3090" i="7"/>
  <c r="B3091" i="7"/>
  <c r="B3092" i="7"/>
  <c r="B3093" i="7"/>
  <c r="B3094" i="7"/>
  <c r="B3095" i="7"/>
  <c r="B3096" i="7"/>
  <c r="B3097" i="7"/>
  <c r="B3098" i="7"/>
  <c r="B3099" i="7"/>
  <c r="B3100" i="7"/>
  <c r="B3101" i="7"/>
  <c r="B3102" i="7"/>
  <c r="B3103" i="7"/>
  <c r="B3104" i="7"/>
  <c r="B3105" i="7"/>
  <c r="B3106" i="7"/>
  <c r="B3107" i="7"/>
  <c r="B3108" i="7"/>
  <c r="B3109" i="7"/>
  <c r="B3110" i="7"/>
  <c r="B3111" i="7"/>
  <c r="B3112" i="7"/>
  <c r="B3113" i="7"/>
  <c r="B3114" i="7"/>
  <c r="B3115" i="7"/>
  <c r="B3116" i="7"/>
  <c r="B3117" i="7"/>
  <c r="B3118" i="7"/>
  <c r="B3119" i="7"/>
  <c r="B3120" i="7"/>
  <c r="B3121" i="7"/>
  <c r="B3122" i="7"/>
  <c r="B3123" i="7"/>
  <c r="B3124" i="7"/>
  <c r="B3125" i="7"/>
  <c r="B3126" i="7"/>
  <c r="B3127" i="7"/>
  <c r="B3128" i="7"/>
  <c r="B3129" i="7"/>
  <c r="B3130" i="7"/>
  <c r="B3131" i="7"/>
  <c r="B3132" i="7"/>
  <c r="B3133" i="7"/>
  <c r="B3134" i="7"/>
  <c r="B3135" i="7"/>
  <c r="B3136" i="7"/>
  <c r="B3137" i="7"/>
  <c r="B3138" i="7"/>
  <c r="B3139" i="7"/>
  <c r="B3140" i="7"/>
  <c r="B3141" i="7"/>
  <c r="B3142" i="7"/>
  <c r="B3143" i="7"/>
  <c r="B3144" i="7"/>
  <c r="B3145" i="7"/>
  <c r="B3146" i="7"/>
  <c r="B3147" i="7"/>
  <c r="B3148" i="7"/>
  <c r="B3149" i="7"/>
  <c r="B3150" i="7"/>
  <c r="B3151" i="7"/>
  <c r="B3152" i="7"/>
  <c r="B3153" i="7"/>
  <c r="B3154" i="7"/>
  <c r="B3155" i="7"/>
  <c r="B3156" i="7"/>
  <c r="B3157" i="7"/>
  <c r="B3158" i="7"/>
  <c r="B3159" i="7"/>
  <c r="B3160" i="7"/>
  <c r="B3161" i="7"/>
  <c r="B3162" i="7"/>
  <c r="B3163" i="7"/>
  <c r="B3164" i="7"/>
  <c r="B3165" i="7"/>
  <c r="B3166" i="7"/>
  <c r="B3167" i="7"/>
  <c r="B3168" i="7"/>
  <c r="B3169" i="7"/>
  <c r="B3170" i="7"/>
  <c r="B3171" i="7"/>
  <c r="B3172" i="7"/>
  <c r="B3173" i="7"/>
  <c r="B3174" i="7"/>
  <c r="B3175" i="7"/>
  <c r="B3176" i="7"/>
  <c r="B3177" i="7"/>
  <c r="B3178" i="7"/>
  <c r="B3179" i="7"/>
  <c r="B3180" i="7"/>
  <c r="B3181" i="7"/>
  <c r="B3182" i="7"/>
  <c r="B3183" i="7"/>
  <c r="B3184" i="7"/>
  <c r="B3185" i="7"/>
  <c r="B3186" i="7"/>
  <c r="B3187" i="7"/>
  <c r="B3188" i="7"/>
  <c r="B3189" i="7"/>
  <c r="B3190" i="7"/>
  <c r="B3191" i="7"/>
  <c r="B3192" i="7"/>
  <c r="B3193" i="7"/>
  <c r="B3194" i="7"/>
  <c r="B3195" i="7"/>
  <c r="B3196" i="7"/>
  <c r="B3197" i="7"/>
  <c r="B3198" i="7"/>
  <c r="B3199" i="7"/>
  <c r="B3200" i="7"/>
  <c r="B3201" i="7"/>
  <c r="B3202" i="7"/>
  <c r="B3203" i="7"/>
  <c r="B3204" i="7"/>
  <c r="B3205" i="7"/>
  <c r="B3206" i="7"/>
  <c r="B3207" i="7"/>
  <c r="B3208" i="7"/>
  <c r="B3209" i="7"/>
  <c r="B3210" i="7"/>
  <c r="B3211" i="7"/>
  <c r="B3212" i="7"/>
  <c r="B3213" i="7"/>
  <c r="B3214" i="7"/>
  <c r="B3215" i="7"/>
  <c r="B3216" i="7"/>
  <c r="B3217" i="7"/>
  <c r="B3218" i="7"/>
  <c r="B3219" i="7"/>
  <c r="B3220" i="7"/>
  <c r="B3221" i="7"/>
  <c r="B3222" i="7"/>
  <c r="B3223" i="7"/>
  <c r="B3224" i="7"/>
  <c r="B3225" i="7"/>
  <c r="B3226" i="7"/>
  <c r="B3227" i="7"/>
  <c r="B3228" i="7"/>
  <c r="B3229" i="7"/>
  <c r="B3230" i="7"/>
  <c r="B3231" i="7"/>
  <c r="B3232" i="7"/>
  <c r="B3233" i="7"/>
  <c r="B3234" i="7"/>
  <c r="B3235" i="7"/>
  <c r="B3236" i="7"/>
  <c r="B3237" i="7"/>
  <c r="B3238" i="7"/>
  <c r="B3239" i="7"/>
  <c r="B3240" i="7"/>
  <c r="B3241" i="7"/>
  <c r="B3242" i="7"/>
  <c r="B3243" i="7"/>
  <c r="B3244" i="7"/>
  <c r="B3245" i="7"/>
  <c r="B3246" i="7"/>
  <c r="B3247" i="7"/>
  <c r="B3248" i="7"/>
  <c r="B3249" i="7"/>
  <c r="B3250" i="7"/>
  <c r="B3251" i="7"/>
  <c r="B3252" i="7"/>
  <c r="B3253" i="7"/>
  <c r="B3254" i="7"/>
  <c r="B3255" i="7"/>
  <c r="B3256" i="7"/>
  <c r="B3257" i="7"/>
  <c r="B3258" i="7"/>
  <c r="B3259" i="7"/>
  <c r="B3260" i="7"/>
  <c r="B3261" i="7"/>
  <c r="B3262" i="7"/>
  <c r="B3263" i="7"/>
  <c r="B3264" i="7"/>
  <c r="B3265" i="7"/>
  <c r="B3266" i="7"/>
  <c r="B3267" i="7"/>
  <c r="B3268" i="7"/>
  <c r="B3269" i="7"/>
  <c r="B3270" i="7"/>
  <c r="B3271" i="7"/>
  <c r="B3272" i="7"/>
  <c r="B3273" i="7"/>
  <c r="B3274" i="7"/>
  <c r="B3275" i="7"/>
  <c r="B3276" i="7"/>
  <c r="B3277" i="7"/>
  <c r="B3278" i="7"/>
  <c r="B3279" i="7"/>
  <c r="B3280" i="7"/>
  <c r="B3281" i="7"/>
  <c r="B3282" i="7"/>
  <c r="B3283" i="7"/>
  <c r="B3284" i="7"/>
  <c r="B3285" i="7"/>
  <c r="B3286" i="7"/>
  <c r="B3287" i="7"/>
  <c r="B3288" i="7"/>
  <c r="B3289" i="7"/>
  <c r="B3290" i="7"/>
  <c r="B3291" i="7"/>
  <c r="B3292" i="7"/>
  <c r="B3293" i="7"/>
  <c r="B3294" i="7"/>
  <c r="B3295" i="7"/>
  <c r="B3296" i="7"/>
  <c r="B3297" i="7"/>
  <c r="B3298" i="7"/>
  <c r="B3299" i="7"/>
  <c r="B3300" i="7"/>
  <c r="B3301" i="7"/>
  <c r="B3302" i="7"/>
  <c r="B3303" i="7"/>
  <c r="B3304" i="7"/>
  <c r="B3305" i="7"/>
  <c r="B3306" i="7"/>
  <c r="B3307" i="7"/>
  <c r="B3308" i="7"/>
  <c r="B3309" i="7"/>
  <c r="B3310" i="7"/>
  <c r="B3311" i="7"/>
  <c r="B3312" i="7"/>
  <c r="B3313" i="7"/>
  <c r="B3314" i="7"/>
  <c r="B3315" i="7"/>
  <c r="B3316" i="7"/>
  <c r="B3317" i="7"/>
  <c r="B3318" i="7"/>
  <c r="B3319" i="7"/>
  <c r="B3320" i="7"/>
  <c r="B3321" i="7"/>
  <c r="B3322" i="7"/>
  <c r="B3323" i="7"/>
  <c r="B3324" i="7"/>
  <c r="B3325" i="7"/>
  <c r="B3326" i="7"/>
  <c r="B3327" i="7"/>
  <c r="B3328" i="7"/>
  <c r="B3329" i="7"/>
  <c r="B3330" i="7"/>
  <c r="B3331" i="7"/>
  <c r="B3332" i="7"/>
  <c r="B3333" i="7"/>
  <c r="B3334" i="7"/>
  <c r="B3335" i="7"/>
  <c r="B3336" i="7"/>
  <c r="B3337" i="7"/>
  <c r="B3338" i="7"/>
  <c r="B3339" i="7"/>
  <c r="B3340" i="7"/>
  <c r="B3341" i="7"/>
  <c r="B3342" i="7"/>
  <c r="B3343" i="7"/>
  <c r="B3344" i="7"/>
  <c r="B3345" i="7"/>
  <c r="B3346" i="7"/>
  <c r="B3347" i="7"/>
  <c r="B3348" i="7"/>
  <c r="B3349" i="7"/>
  <c r="B3350" i="7"/>
  <c r="B3351" i="7"/>
  <c r="B3352" i="7"/>
  <c r="B3353" i="7"/>
  <c r="B3354" i="7"/>
  <c r="B3355" i="7"/>
  <c r="B3356" i="7"/>
  <c r="B3357" i="7"/>
  <c r="B3358" i="7"/>
  <c r="B3359" i="7"/>
  <c r="B3360" i="7"/>
  <c r="B3361" i="7"/>
  <c r="B3362" i="7"/>
  <c r="B3363" i="7"/>
  <c r="B3364" i="7"/>
  <c r="B3365" i="7"/>
  <c r="B3366" i="7"/>
  <c r="B3367" i="7"/>
  <c r="B3368" i="7"/>
  <c r="B3369" i="7"/>
  <c r="B3370" i="7"/>
  <c r="B3371" i="7"/>
  <c r="B3372" i="7"/>
  <c r="B3373" i="7"/>
  <c r="B3374" i="7"/>
  <c r="B3375" i="7"/>
  <c r="B3376" i="7"/>
  <c r="B3377" i="7"/>
  <c r="B3378" i="7"/>
  <c r="B3379" i="7"/>
  <c r="B3380" i="7"/>
  <c r="B3381" i="7"/>
  <c r="B3382" i="7"/>
  <c r="B3383" i="7"/>
  <c r="B3384" i="7"/>
  <c r="B3385" i="7"/>
  <c r="B3386" i="7"/>
  <c r="B3387" i="7"/>
  <c r="B3388" i="7"/>
  <c r="B3389" i="7"/>
  <c r="B3390" i="7"/>
  <c r="B3391" i="7"/>
  <c r="B3392" i="7"/>
  <c r="B3393" i="7"/>
  <c r="B3394" i="7"/>
  <c r="B3395" i="7"/>
  <c r="B3396" i="7"/>
  <c r="B3397" i="7"/>
  <c r="B3398" i="7"/>
  <c r="B3399" i="7"/>
  <c r="B3400" i="7"/>
  <c r="B3401" i="7"/>
  <c r="B3402" i="7"/>
  <c r="B3403" i="7"/>
  <c r="B3404" i="7"/>
  <c r="B3405" i="7"/>
  <c r="B3406" i="7"/>
  <c r="B3407" i="7"/>
  <c r="B3408" i="7"/>
  <c r="B3409" i="7"/>
  <c r="B3410" i="7"/>
  <c r="B3411" i="7"/>
  <c r="B3412" i="7"/>
  <c r="B3413" i="7"/>
  <c r="B3414" i="7"/>
  <c r="B3415" i="7"/>
  <c r="B3416" i="7"/>
  <c r="B3417" i="7"/>
  <c r="B3418" i="7"/>
  <c r="B3419" i="7"/>
  <c r="B3420" i="7"/>
  <c r="B3421" i="7"/>
  <c r="B3422" i="7"/>
  <c r="B3423" i="7"/>
  <c r="B3424" i="7"/>
  <c r="B3425" i="7"/>
  <c r="B3426" i="7"/>
  <c r="B3427" i="7"/>
  <c r="B3428" i="7"/>
  <c r="B3429" i="7"/>
  <c r="B3430" i="7"/>
  <c r="B3431" i="7"/>
  <c r="B3432" i="7"/>
  <c r="B3433" i="7"/>
  <c r="B3434" i="7"/>
  <c r="B3435" i="7"/>
  <c r="B3436" i="7"/>
  <c r="B3437" i="7"/>
  <c r="B3438" i="7"/>
  <c r="B3439" i="7"/>
  <c r="B3440" i="7"/>
  <c r="B3441" i="7"/>
  <c r="B3442" i="7"/>
  <c r="B3443" i="7"/>
  <c r="B3444" i="7"/>
  <c r="B3445" i="7"/>
  <c r="B3446" i="7"/>
  <c r="B3447" i="7"/>
  <c r="B3448" i="7"/>
  <c r="B3449" i="7"/>
  <c r="B3450" i="7"/>
  <c r="B3451" i="7"/>
  <c r="B3452" i="7"/>
  <c r="B3453" i="7"/>
  <c r="B3454" i="7"/>
  <c r="B3455" i="7"/>
  <c r="B3456" i="7"/>
  <c r="B3457" i="7"/>
  <c r="B3458" i="7"/>
  <c r="B3459" i="7"/>
  <c r="B3460" i="7"/>
  <c r="B3461" i="7"/>
  <c r="B3462" i="7"/>
  <c r="B3463" i="7"/>
  <c r="B3464" i="7"/>
  <c r="B3465" i="7"/>
  <c r="B3466" i="7"/>
  <c r="B3467" i="7"/>
  <c r="B3468" i="7"/>
  <c r="B3469" i="7"/>
  <c r="B3470" i="7"/>
  <c r="B3471" i="7"/>
  <c r="B3472" i="7"/>
  <c r="B3473" i="7"/>
  <c r="B3474" i="7"/>
  <c r="B3475" i="7"/>
  <c r="B3476" i="7"/>
  <c r="B3477" i="7"/>
  <c r="B3478" i="7"/>
  <c r="B3479" i="7"/>
  <c r="B3480" i="7"/>
  <c r="B3481" i="7"/>
  <c r="B3482" i="7"/>
  <c r="B3483" i="7"/>
  <c r="B3484" i="7"/>
  <c r="B3485" i="7"/>
  <c r="B3486" i="7"/>
  <c r="B3487" i="7"/>
  <c r="B3488" i="7"/>
  <c r="B3489" i="7"/>
  <c r="B3490" i="7"/>
  <c r="B3491" i="7"/>
  <c r="B3492" i="7"/>
  <c r="B3493" i="7"/>
  <c r="B3494" i="7"/>
  <c r="B3495" i="7"/>
  <c r="B3496" i="7"/>
  <c r="B3497" i="7"/>
  <c r="B3498" i="7"/>
  <c r="B3499" i="7"/>
  <c r="B3500" i="7"/>
  <c r="B3501" i="7"/>
  <c r="B3502" i="7"/>
  <c r="B3503" i="7"/>
  <c r="B3504" i="7"/>
  <c r="B3505" i="7"/>
  <c r="B3506" i="7"/>
  <c r="B3507" i="7"/>
  <c r="B3508" i="7"/>
  <c r="B3509" i="7"/>
  <c r="B3510" i="7"/>
  <c r="B3511" i="7"/>
  <c r="B3512" i="7"/>
  <c r="B3513" i="7"/>
  <c r="B3514" i="7"/>
  <c r="B3515" i="7"/>
  <c r="B3516" i="7"/>
  <c r="B3517" i="7"/>
  <c r="B3518" i="7"/>
  <c r="B3519" i="7"/>
  <c r="B3520" i="7"/>
  <c r="B3521" i="7"/>
  <c r="B3522" i="7"/>
  <c r="B3523" i="7"/>
  <c r="B3524" i="7"/>
  <c r="B3525" i="7"/>
  <c r="B3526" i="7"/>
  <c r="B3527" i="7"/>
  <c r="B3528" i="7"/>
  <c r="B3529" i="7"/>
  <c r="B3530" i="7"/>
  <c r="B3531" i="7"/>
  <c r="B3532" i="7"/>
  <c r="B3533" i="7"/>
  <c r="B3534" i="7"/>
  <c r="B3535" i="7"/>
  <c r="B3536" i="7"/>
  <c r="B3537" i="7"/>
  <c r="B3538" i="7"/>
  <c r="B3539" i="7"/>
  <c r="B3540" i="7"/>
  <c r="B3541" i="7"/>
  <c r="B3542" i="7"/>
  <c r="B3543" i="7"/>
  <c r="B3544" i="7"/>
  <c r="B3545" i="7"/>
  <c r="B3546" i="7"/>
  <c r="B3547" i="7"/>
  <c r="B3548" i="7"/>
  <c r="B3549" i="7"/>
  <c r="B3550" i="7"/>
  <c r="B3551" i="7"/>
  <c r="B3552" i="7"/>
  <c r="B3553" i="7"/>
  <c r="B3554" i="7"/>
  <c r="B3555" i="7"/>
  <c r="B3556" i="7"/>
  <c r="B3557" i="7"/>
  <c r="B3558" i="7"/>
  <c r="B3559" i="7"/>
  <c r="B3560" i="7"/>
  <c r="B3561" i="7"/>
  <c r="B3562" i="7"/>
  <c r="B3563" i="7"/>
  <c r="B3564" i="7"/>
  <c r="B3565" i="7"/>
  <c r="B3566" i="7"/>
  <c r="B3567" i="7"/>
  <c r="B3568" i="7"/>
  <c r="B3569" i="7"/>
  <c r="B3570" i="7"/>
  <c r="B3571" i="7"/>
  <c r="B3572" i="7"/>
  <c r="B3573" i="7"/>
  <c r="B3574" i="7"/>
  <c r="B3575" i="7"/>
  <c r="B3576" i="7"/>
  <c r="B3577" i="7"/>
  <c r="B3578" i="7"/>
  <c r="B3579" i="7"/>
  <c r="B3580" i="7"/>
  <c r="B3581" i="7"/>
  <c r="B3582" i="7"/>
  <c r="B3583" i="7"/>
  <c r="B3584" i="7"/>
  <c r="B3585" i="7"/>
  <c r="B3586" i="7"/>
  <c r="B3587" i="7"/>
  <c r="B3588" i="7"/>
  <c r="B3589" i="7"/>
  <c r="B3590" i="7"/>
  <c r="B3591" i="7"/>
  <c r="B3592" i="7"/>
  <c r="B3593" i="7"/>
  <c r="B3594" i="7"/>
  <c r="B3595" i="7"/>
  <c r="B3596" i="7"/>
  <c r="B3597" i="7"/>
  <c r="B3598" i="7"/>
  <c r="B3599" i="7"/>
  <c r="B3600" i="7"/>
  <c r="B3601" i="7"/>
  <c r="B3602" i="7"/>
  <c r="B3603" i="7"/>
  <c r="B3604" i="7"/>
  <c r="B3605" i="7"/>
  <c r="B3606" i="7"/>
  <c r="B3607" i="7"/>
  <c r="B3608" i="7"/>
  <c r="B3609" i="7"/>
  <c r="B3610" i="7"/>
  <c r="B3611" i="7"/>
  <c r="B3612" i="7"/>
  <c r="B3613" i="7"/>
  <c r="B3614" i="7"/>
  <c r="B3615" i="7"/>
  <c r="B3616" i="7"/>
  <c r="B3617" i="7"/>
  <c r="B3618" i="7"/>
  <c r="B3619" i="7"/>
  <c r="B3620" i="7"/>
  <c r="B3621" i="7"/>
  <c r="B3622" i="7"/>
  <c r="B3623" i="7"/>
  <c r="B3624" i="7"/>
  <c r="B3625" i="7"/>
  <c r="B3626" i="7"/>
  <c r="B3627" i="7"/>
  <c r="B3628" i="7"/>
  <c r="B3629" i="7"/>
  <c r="B3630" i="7"/>
  <c r="B3631" i="7"/>
  <c r="B3632" i="7"/>
  <c r="B3633" i="7"/>
  <c r="B3634" i="7"/>
  <c r="B3635" i="7"/>
  <c r="B3636" i="7"/>
  <c r="B3637" i="7"/>
  <c r="B3638" i="7"/>
  <c r="B3639" i="7"/>
  <c r="B3640" i="7"/>
  <c r="B3641" i="7"/>
  <c r="B3642" i="7"/>
  <c r="B3643" i="7"/>
  <c r="B3644" i="7"/>
  <c r="B3645" i="7"/>
  <c r="B3646" i="7"/>
  <c r="B3647" i="7"/>
  <c r="B3648" i="7"/>
  <c r="B3649" i="7"/>
  <c r="B3650" i="7"/>
  <c r="B3651" i="7"/>
  <c r="B3652" i="7"/>
  <c r="B3653" i="7"/>
  <c r="B3654" i="7"/>
  <c r="B3655" i="7"/>
  <c r="B3656" i="7"/>
  <c r="B3657" i="7"/>
  <c r="B3658" i="7"/>
  <c r="B3659" i="7"/>
  <c r="B3660" i="7"/>
  <c r="B3661" i="7"/>
  <c r="B3662" i="7"/>
  <c r="B3663" i="7"/>
  <c r="B3664" i="7"/>
  <c r="B3665" i="7"/>
  <c r="B3666" i="7"/>
  <c r="B3667" i="7"/>
  <c r="B3668" i="7"/>
  <c r="B3669" i="7"/>
  <c r="B3670" i="7"/>
  <c r="B3671" i="7"/>
  <c r="B3672" i="7"/>
  <c r="B3673" i="7"/>
  <c r="B3674" i="7"/>
  <c r="B3675" i="7"/>
  <c r="B3676" i="7"/>
  <c r="B3677" i="7"/>
  <c r="B3678" i="7"/>
  <c r="B3679" i="7"/>
  <c r="B3680" i="7"/>
  <c r="B3681" i="7"/>
  <c r="B3682" i="7"/>
  <c r="B3683" i="7"/>
  <c r="B3684" i="7"/>
  <c r="B3685" i="7"/>
  <c r="B3686" i="7"/>
  <c r="B3687" i="7"/>
  <c r="B3688" i="7"/>
  <c r="B3689" i="7"/>
  <c r="B3690" i="7"/>
  <c r="B3691" i="7"/>
  <c r="B3692" i="7"/>
  <c r="B3693" i="7"/>
  <c r="B3694" i="7"/>
  <c r="B3695" i="7"/>
  <c r="B3696" i="7"/>
  <c r="B3697" i="7"/>
  <c r="B3698" i="7"/>
  <c r="B3699" i="7"/>
  <c r="B3700" i="7"/>
  <c r="B3701" i="7"/>
  <c r="B3702" i="7"/>
  <c r="B3703" i="7"/>
  <c r="B3704" i="7"/>
  <c r="B3705" i="7"/>
  <c r="B3706" i="7"/>
  <c r="B3707" i="7"/>
  <c r="B3708" i="7"/>
  <c r="B3709" i="7"/>
  <c r="B3710" i="7"/>
  <c r="B3711" i="7"/>
  <c r="B3712" i="7"/>
  <c r="B3713" i="7"/>
  <c r="B3714" i="7"/>
  <c r="B3715" i="7"/>
  <c r="B3716" i="7"/>
  <c r="B3717" i="7"/>
  <c r="B3718" i="7"/>
  <c r="B3719" i="7"/>
  <c r="B3720" i="7"/>
  <c r="B3721" i="7"/>
  <c r="B3722" i="7"/>
  <c r="B3723" i="7"/>
  <c r="B3724" i="7"/>
  <c r="B3725" i="7"/>
  <c r="B3726" i="7"/>
  <c r="B3727" i="7"/>
  <c r="B3728" i="7"/>
  <c r="B3729" i="7"/>
  <c r="B3730" i="7"/>
  <c r="B3731" i="7"/>
  <c r="B3732" i="7"/>
  <c r="B3733" i="7"/>
  <c r="B3734" i="7"/>
  <c r="B3735" i="7"/>
  <c r="B3736" i="7"/>
  <c r="B3737" i="7"/>
  <c r="B3738" i="7"/>
  <c r="B3739" i="7"/>
  <c r="B3740" i="7"/>
  <c r="B3741" i="7"/>
  <c r="B3742" i="7"/>
  <c r="B3743" i="7"/>
  <c r="B3744" i="7"/>
  <c r="B3745" i="7"/>
  <c r="B3746" i="7"/>
  <c r="B3747" i="7"/>
  <c r="B3748" i="7"/>
  <c r="B3749" i="7"/>
  <c r="B3750" i="7"/>
  <c r="B3751" i="7"/>
  <c r="B3752" i="7"/>
  <c r="B3753" i="7"/>
  <c r="B3754" i="7"/>
  <c r="B3755" i="7"/>
  <c r="B3756" i="7"/>
  <c r="B3757" i="7"/>
  <c r="B3758" i="7"/>
  <c r="B3759" i="7"/>
  <c r="B3760" i="7"/>
  <c r="B3761" i="7"/>
  <c r="B3762" i="7"/>
  <c r="B3763" i="7"/>
  <c r="B3764" i="7"/>
  <c r="B3765" i="7"/>
  <c r="B3766" i="7"/>
  <c r="B3767" i="7"/>
  <c r="B3768" i="7"/>
  <c r="B3769" i="7"/>
  <c r="B3770" i="7"/>
  <c r="B3771" i="7"/>
  <c r="B3772" i="7"/>
  <c r="B3773" i="7"/>
  <c r="B3774" i="7"/>
  <c r="B3775" i="7"/>
  <c r="B3776" i="7"/>
  <c r="B3777" i="7"/>
  <c r="B3778" i="7"/>
  <c r="B3779" i="7"/>
  <c r="B3780" i="7"/>
  <c r="B3781" i="7"/>
  <c r="B3782" i="7"/>
  <c r="B3783" i="7"/>
  <c r="B3784" i="7"/>
  <c r="B3785" i="7"/>
  <c r="B3786" i="7"/>
  <c r="B3787" i="7"/>
  <c r="B3788" i="7"/>
  <c r="B3789" i="7"/>
  <c r="B3790" i="7"/>
  <c r="B3791" i="7"/>
  <c r="B3792" i="7"/>
  <c r="B3793" i="7"/>
  <c r="B3794" i="7"/>
  <c r="B3795" i="7"/>
  <c r="B3796" i="7"/>
  <c r="B3797" i="7"/>
  <c r="B3798" i="7"/>
  <c r="B3799" i="7"/>
  <c r="B3800" i="7"/>
  <c r="B3801" i="7"/>
  <c r="B3802" i="7"/>
  <c r="B3803" i="7"/>
  <c r="B3804" i="7"/>
  <c r="B3805" i="7"/>
  <c r="B3806" i="7"/>
  <c r="B3807" i="7"/>
  <c r="B3808" i="7"/>
  <c r="B3809" i="7"/>
  <c r="B3810" i="7"/>
  <c r="B3811" i="7"/>
  <c r="B3812" i="7"/>
  <c r="B3813" i="7"/>
  <c r="B3814" i="7"/>
  <c r="B3815" i="7"/>
  <c r="B3816" i="7"/>
  <c r="B3817" i="7"/>
  <c r="B3818" i="7"/>
  <c r="B3819" i="7"/>
  <c r="B3820" i="7"/>
  <c r="B3821" i="7"/>
  <c r="B3822" i="7"/>
  <c r="B3823" i="7"/>
  <c r="B3824" i="7"/>
  <c r="B3825" i="7"/>
  <c r="B3826" i="7"/>
  <c r="B3827" i="7"/>
  <c r="B3828" i="7"/>
  <c r="B3829" i="7"/>
  <c r="B3830" i="7"/>
  <c r="B3831" i="7"/>
  <c r="B3832" i="7"/>
  <c r="B3833" i="7"/>
  <c r="B3834" i="7"/>
  <c r="B3835" i="7"/>
  <c r="B3836" i="7"/>
  <c r="B3837" i="7"/>
  <c r="B3838" i="7"/>
  <c r="B3839" i="7"/>
  <c r="B3840" i="7"/>
  <c r="B3841" i="7"/>
  <c r="B3842" i="7"/>
  <c r="B3843" i="7"/>
  <c r="B3844" i="7"/>
  <c r="B3845" i="7"/>
  <c r="B3846" i="7"/>
  <c r="B3847" i="7"/>
  <c r="B3848" i="7"/>
  <c r="B3849" i="7"/>
  <c r="B3850" i="7"/>
  <c r="B3851" i="7"/>
  <c r="B3852" i="7"/>
  <c r="B3853" i="7"/>
  <c r="B3854" i="7"/>
  <c r="B3855" i="7"/>
  <c r="B3856" i="7"/>
  <c r="B3857" i="7"/>
  <c r="B3858" i="7"/>
  <c r="B3859" i="7"/>
  <c r="B3860" i="7"/>
  <c r="B3861" i="7"/>
  <c r="B3862" i="7"/>
  <c r="B3863" i="7"/>
  <c r="B3864" i="7"/>
  <c r="B3865" i="7"/>
  <c r="B3866" i="7"/>
  <c r="B3867" i="7"/>
  <c r="B3868" i="7"/>
  <c r="B3869" i="7"/>
  <c r="B3870" i="7"/>
  <c r="B3871" i="7"/>
  <c r="B3872" i="7"/>
  <c r="B3873" i="7"/>
  <c r="B3874" i="7"/>
  <c r="B3875" i="7"/>
  <c r="B3876" i="7"/>
  <c r="B3877" i="7"/>
  <c r="B3878" i="7"/>
  <c r="B3879" i="7"/>
  <c r="B3880" i="7"/>
  <c r="B3881" i="7"/>
  <c r="B3882" i="7"/>
  <c r="B3883" i="7"/>
  <c r="B3884" i="7"/>
  <c r="B3885" i="7"/>
  <c r="B3886" i="7"/>
  <c r="B3887" i="7"/>
  <c r="B3888" i="7"/>
  <c r="B3889" i="7"/>
  <c r="B3890" i="7"/>
  <c r="B3891" i="7"/>
  <c r="B3892" i="7"/>
  <c r="B3893" i="7"/>
  <c r="B3894" i="7"/>
  <c r="B3895" i="7"/>
  <c r="B3896" i="7"/>
  <c r="B3897" i="7"/>
  <c r="B3898" i="7"/>
  <c r="B3899" i="7"/>
  <c r="B3900" i="7"/>
  <c r="B3901" i="7"/>
  <c r="B3902" i="7"/>
  <c r="B3903" i="7"/>
  <c r="B3904" i="7"/>
  <c r="B3905" i="7"/>
  <c r="B3906" i="7"/>
  <c r="B3907" i="7"/>
  <c r="B3908" i="7"/>
  <c r="B3909" i="7"/>
  <c r="B3910" i="7"/>
  <c r="B3911" i="7"/>
  <c r="B3912" i="7"/>
  <c r="B3913" i="7"/>
  <c r="B3914" i="7"/>
  <c r="B3915" i="7"/>
  <c r="B3916" i="7"/>
  <c r="B3917" i="7"/>
  <c r="B3918" i="7"/>
  <c r="B3919" i="7"/>
  <c r="B3920" i="7"/>
  <c r="B3921" i="7"/>
  <c r="B3922" i="7"/>
  <c r="B3923" i="7"/>
  <c r="B3924" i="7"/>
  <c r="B3925" i="7"/>
  <c r="B3926" i="7"/>
  <c r="B3927" i="7"/>
  <c r="B3928" i="7"/>
  <c r="B3929" i="7"/>
  <c r="B3930" i="7"/>
  <c r="B3931" i="7"/>
  <c r="B3932" i="7"/>
  <c r="B3933" i="7"/>
  <c r="B3934" i="7"/>
  <c r="B3935" i="7"/>
  <c r="B3936" i="7"/>
  <c r="B3937" i="7"/>
  <c r="B3938" i="7"/>
  <c r="B3939" i="7"/>
  <c r="B3940" i="7"/>
  <c r="B3941" i="7"/>
  <c r="B3942" i="7"/>
  <c r="B3943" i="7"/>
  <c r="B3944" i="7"/>
  <c r="B3945" i="7"/>
  <c r="B3946" i="7"/>
  <c r="B3947" i="7"/>
  <c r="B3948" i="7"/>
  <c r="B3949" i="7"/>
  <c r="B3950" i="7"/>
  <c r="B3951" i="7"/>
  <c r="B3952" i="7"/>
  <c r="B3953" i="7"/>
  <c r="B3954" i="7"/>
  <c r="B3955" i="7"/>
  <c r="B3956" i="7"/>
  <c r="B3957" i="7"/>
  <c r="B3958" i="7"/>
  <c r="B3959" i="7"/>
  <c r="B3960" i="7"/>
  <c r="B3961" i="7"/>
  <c r="B3962" i="7"/>
  <c r="B3963" i="7"/>
  <c r="B3964" i="7"/>
  <c r="B3965" i="7"/>
  <c r="B3966" i="7"/>
  <c r="B3967" i="7"/>
  <c r="B3968" i="7"/>
  <c r="B3969" i="7"/>
  <c r="B3970" i="7"/>
  <c r="B3971" i="7"/>
  <c r="B3972" i="7"/>
  <c r="B3973" i="7"/>
  <c r="B3974" i="7"/>
  <c r="B3975" i="7"/>
  <c r="B3976" i="7"/>
  <c r="B3977" i="7"/>
  <c r="B3978" i="7"/>
  <c r="B3979" i="7"/>
  <c r="B3980" i="7"/>
  <c r="B3981" i="7"/>
  <c r="B3982" i="7"/>
  <c r="B3983" i="7"/>
  <c r="B3984" i="7"/>
  <c r="B3985" i="7"/>
  <c r="B3986" i="7"/>
  <c r="B3987" i="7"/>
  <c r="B3988" i="7"/>
  <c r="B3989" i="7"/>
  <c r="B3990" i="7"/>
  <c r="B3991" i="7"/>
  <c r="B3992" i="7"/>
  <c r="B3993" i="7"/>
  <c r="B3994" i="7"/>
  <c r="B3995" i="7"/>
  <c r="B3996" i="7"/>
  <c r="B3997" i="7"/>
  <c r="B3998" i="7"/>
  <c r="B3999" i="7"/>
  <c r="B4000" i="7"/>
  <c r="B4001" i="7"/>
  <c r="B4002" i="7"/>
  <c r="B4003" i="7"/>
  <c r="B4004" i="7"/>
  <c r="B4005" i="7"/>
  <c r="B4006" i="7"/>
  <c r="B4007" i="7"/>
  <c r="B4008" i="7"/>
  <c r="B4009" i="7"/>
  <c r="B4010" i="7"/>
  <c r="B4011" i="7"/>
  <c r="B4012" i="7"/>
  <c r="B4013" i="7"/>
  <c r="B4014" i="7"/>
  <c r="B4015" i="7"/>
  <c r="B4016" i="7"/>
  <c r="B4017" i="7"/>
  <c r="B4018" i="7"/>
  <c r="B4019" i="7"/>
  <c r="B4020" i="7"/>
  <c r="B4021" i="7"/>
  <c r="B4022" i="7"/>
  <c r="B4023" i="7"/>
  <c r="B4024" i="7"/>
  <c r="B4025" i="7"/>
  <c r="B4026" i="7"/>
  <c r="B4027" i="7"/>
  <c r="B4028" i="7"/>
  <c r="B4029" i="7"/>
  <c r="B4030" i="7"/>
  <c r="B4031" i="7"/>
  <c r="B4032" i="7"/>
  <c r="B4033" i="7"/>
  <c r="B4034" i="7"/>
  <c r="B4035" i="7"/>
  <c r="B4036" i="7"/>
  <c r="B4037" i="7"/>
  <c r="B4038" i="7"/>
  <c r="B4039" i="7"/>
  <c r="B4040" i="7"/>
  <c r="B4041" i="7"/>
  <c r="B4042" i="7"/>
  <c r="B4043" i="7"/>
  <c r="B4044" i="7"/>
  <c r="B4045" i="7"/>
  <c r="B4046" i="7"/>
  <c r="B4047" i="7"/>
  <c r="B4048" i="7"/>
  <c r="B4049" i="7"/>
  <c r="B4050" i="7"/>
  <c r="B4051" i="7"/>
  <c r="B4052" i="7"/>
  <c r="B4053" i="7"/>
  <c r="B4054" i="7"/>
  <c r="B4055" i="7"/>
  <c r="B4056" i="7"/>
  <c r="B4057" i="7"/>
  <c r="B4058" i="7"/>
  <c r="B4059" i="7"/>
  <c r="B4060" i="7"/>
  <c r="B4061" i="7"/>
  <c r="B4062" i="7"/>
  <c r="B4063" i="7"/>
  <c r="B4064" i="7"/>
  <c r="B4065" i="7"/>
  <c r="B4066" i="7"/>
  <c r="B4067" i="7"/>
  <c r="B4068" i="7"/>
  <c r="B4069" i="7"/>
  <c r="B4070" i="7"/>
  <c r="B4071" i="7"/>
  <c r="B4072" i="7"/>
  <c r="B4073" i="7"/>
  <c r="B4074" i="7"/>
  <c r="B4075" i="7"/>
  <c r="B4076" i="7"/>
  <c r="B4077" i="7"/>
  <c r="B4078" i="7"/>
  <c r="B4079" i="7"/>
  <c r="B4080" i="7"/>
  <c r="B4081" i="7"/>
  <c r="B4082" i="7"/>
  <c r="B4083" i="7"/>
  <c r="B4084" i="7"/>
  <c r="B4085" i="7"/>
  <c r="B4086" i="7"/>
  <c r="B4087" i="7"/>
  <c r="B4088" i="7"/>
  <c r="B4089" i="7"/>
  <c r="B4090" i="7"/>
  <c r="B4091" i="7"/>
  <c r="B4092" i="7"/>
  <c r="B4093" i="7"/>
  <c r="B4094" i="7"/>
  <c r="B4095" i="7"/>
  <c r="B4096" i="7"/>
  <c r="B4097" i="7"/>
  <c r="B4098" i="7"/>
  <c r="B4099" i="7"/>
  <c r="B4100" i="7"/>
  <c r="B4101" i="7"/>
  <c r="B4102" i="7"/>
  <c r="B4103" i="7"/>
  <c r="B4104" i="7"/>
  <c r="B4105" i="7"/>
  <c r="B4106" i="7"/>
  <c r="B4107" i="7"/>
  <c r="B4108" i="7"/>
  <c r="B4109" i="7"/>
  <c r="B4110" i="7"/>
  <c r="B4111" i="7"/>
  <c r="B4112" i="7"/>
  <c r="B4113" i="7"/>
  <c r="B4114" i="7"/>
  <c r="B4115" i="7"/>
  <c r="B4116" i="7"/>
  <c r="B4117" i="7"/>
  <c r="B4118" i="7"/>
  <c r="B4119" i="7"/>
  <c r="B4120" i="7"/>
  <c r="B4121" i="7"/>
  <c r="B4122" i="7"/>
  <c r="B4123" i="7"/>
  <c r="B4124" i="7"/>
  <c r="B4125" i="7"/>
  <c r="B4126" i="7"/>
  <c r="B4127" i="7"/>
  <c r="B4128" i="7"/>
  <c r="B4129" i="7"/>
  <c r="B4130" i="7"/>
  <c r="B4131" i="7"/>
  <c r="B4132" i="7"/>
  <c r="B4133" i="7"/>
  <c r="B4134" i="7"/>
  <c r="B4135" i="7"/>
  <c r="B4136" i="7"/>
  <c r="B4137" i="7"/>
  <c r="B4138" i="7"/>
  <c r="B4139" i="7"/>
  <c r="B4140" i="7"/>
  <c r="B4141" i="7"/>
  <c r="B4142" i="7"/>
  <c r="B4143" i="7"/>
  <c r="B4144" i="7"/>
  <c r="B4145" i="7"/>
  <c r="B4146" i="7"/>
  <c r="B4147" i="7"/>
  <c r="B4148" i="7"/>
  <c r="B4149" i="7"/>
  <c r="B4150" i="7"/>
  <c r="B4151" i="7"/>
  <c r="B4152" i="7"/>
  <c r="B4153" i="7"/>
  <c r="B4154" i="7"/>
  <c r="B4155" i="7"/>
  <c r="B4156" i="7"/>
  <c r="B4157" i="7"/>
  <c r="B4158" i="7"/>
  <c r="B4159" i="7"/>
  <c r="B4160" i="7"/>
  <c r="B4161" i="7"/>
  <c r="B4162" i="7"/>
  <c r="B4163" i="7"/>
  <c r="B4164" i="7"/>
  <c r="B4165" i="7"/>
  <c r="B4166" i="7"/>
  <c r="B4167" i="7"/>
  <c r="B4168" i="7"/>
  <c r="B4169" i="7"/>
  <c r="B4170" i="7"/>
  <c r="B4171" i="7"/>
  <c r="B4172" i="7"/>
  <c r="B4173" i="7"/>
  <c r="B4174" i="7"/>
  <c r="B4175" i="7"/>
  <c r="B4176" i="7"/>
  <c r="B4177" i="7"/>
  <c r="B4178" i="7"/>
  <c r="B4179" i="7"/>
  <c r="B4180" i="7"/>
  <c r="B4181" i="7"/>
  <c r="B4182" i="7"/>
  <c r="B4183" i="7"/>
  <c r="B4184" i="7"/>
  <c r="B4185" i="7"/>
  <c r="B4186" i="7"/>
  <c r="B4187" i="7"/>
  <c r="B4188" i="7"/>
  <c r="B4189" i="7"/>
  <c r="B4190" i="7"/>
  <c r="B4191" i="7"/>
  <c r="B4192" i="7"/>
  <c r="B4193" i="7"/>
  <c r="B4194" i="7"/>
  <c r="B4195" i="7"/>
  <c r="B4196" i="7"/>
  <c r="B4197" i="7"/>
  <c r="B4198" i="7"/>
  <c r="B4199" i="7"/>
  <c r="B4200" i="7"/>
  <c r="B4201" i="7"/>
  <c r="B4202" i="7"/>
  <c r="B4203" i="7"/>
  <c r="B4204" i="7"/>
  <c r="B4205" i="7"/>
  <c r="B4206" i="7"/>
  <c r="B4207" i="7"/>
  <c r="B4208" i="7"/>
  <c r="B4209" i="7"/>
  <c r="B4210" i="7"/>
  <c r="B4211" i="7"/>
  <c r="B4212" i="7"/>
  <c r="B4213" i="7"/>
  <c r="B4214" i="7"/>
  <c r="B4215" i="7"/>
  <c r="B4216" i="7"/>
  <c r="B4217" i="7"/>
  <c r="B4218" i="7"/>
  <c r="B4219" i="7"/>
  <c r="B4220" i="7"/>
  <c r="B4221" i="7"/>
  <c r="B4222" i="7"/>
  <c r="B4223" i="7"/>
  <c r="B4224" i="7"/>
  <c r="B4225" i="7"/>
  <c r="B4226" i="7"/>
  <c r="B4227" i="7"/>
  <c r="B4228" i="7"/>
  <c r="B4229" i="7"/>
  <c r="B4230" i="7"/>
  <c r="B4231" i="7"/>
  <c r="B4232" i="7"/>
  <c r="B4233" i="7"/>
  <c r="B4234" i="7"/>
  <c r="B4235" i="7"/>
  <c r="B4236" i="7"/>
  <c r="B4237" i="7"/>
  <c r="B4238" i="7"/>
  <c r="B4239" i="7"/>
  <c r="B4240" i="7"/>
  <c r="B4241" i="7"/>
  <c r="B4242" i="7"/>
  <c r="B4243" i="7"/>
  <c r="B4244" i="7"/>
  <c r="B4245" i="7"/>
  <c r="B4246" i="7"/>
  <c r="B4247" i="7"/>
  <c r="B4248" i="7"/>
  <c r="B4249" i="7"/>
  <c r="B4250" i="7"/>
  <c r="B4251" i="7"/>
  <c r="B4252" i="7"/>
  <c r="B4253" i="7"/>
  <c r="B4254" i="7"/>
  <c r="B4255" i="7"/>
  <c r="B4256" i="7"/>
  <c r="B4257" i="7"/>
  <c r="B4258" i="7"/>
  <c r="B4259" i="7"/>
  <c r="B4260" i="7"/>
  <c r="B4261" i="7"/>
  <c r="B4262" i="7"/>
  <c r="B4263" i="7"/>
  <c r="B4264" i="7"/>
  <c r="B4265" i="7"/>
  <c r="B4266" i="7"/>
  <c r="B4267" i="7"/>
  <c r="B4268" i="7"/>
  <c r="B4269" i="7"/>
  <c r="B4270" i="7"/>
  <c r="B4271" i="7"/>
  <c r="B4272" i="7"/>
  <c r="B4273" i="7"/>
  <c r="B4274" i="7"/>
  <c r="B4275" i="7"/>
  <c r="B4276" i="7"/>
  <c r="B4277" i="7"/>
  <c r="B4278" i="7"/>
  <c r="B4279" i="7"/>
  <c r="B4280" i="7"/>
  <c r="B4281" i="7"/>
  <c r="B4282" i="7"/>
  <c r="B4283" i="7"/>
  <c r="B4284" i="7"/>
  <c r="B4285" i="7"/>
  <c r="B4286" i="7"/>
  <c r="B4287" i="7"/>
  <c r="B4288" i="7"/>
  <c r="B4289" i="7"/>
  <c r="B4290" i="7"/>
  <c r="B4291" i="7"/>
  <c r="B4292" i="7"/>
  <c r="B4293" i="7"/>
  <c r="B4294" i="7"/>
  <c r="B4295" i="7"/>
  <c r="B4296" i="7"/>
  <c r="B4297" i="7"/>
  <c r="B4298" i="7"/>
  <c r="B4299" i="7"/>
  <c r="B4300" i="7"/>
  <c r="B4301" i="7"/>
  <c r="B4302" i="7"/>
  <c r="B4303" i="7"/>
  <c r="B4304" i="7"/>
  <c r="B4305" i="7"/>
  <c r="B4306" i="7"/>
  <c r="B4307" i="7"/>
  <c r="B4308" i="7"/>
  <c r="B4309" i="7"/>
  <c r="B4310" i="7"/>
  <c r="B4311" i="7"/>
  <c r="B4312" i="7"/>
  <c r="B4313" i="7"/>
  <c r="B4314" i="7"/>
  <c r="B4315" i="7"/>
  <c r="B4316" i="7"/>
  <c r="B4317" i="7"/>
  <c r="B4318" i="7"/>
  <c r="B4319" i="7"/>
  <c r="B4320" i="7"/>
  <c r="B4321" i="7"/>
  <c r="B4322" i="7"/>
  <c r="B4323" i="7"/>
  <c r="B4324" i="7"/>
  <c r="B4325" i="7"/>
  <c r="B4326" i="7"/>
  <c r="B4327" i="7"/>
  <c r="B4328" i="7"/>
  <c r="B4329" i="7"/>
  <c r="B4330" i="7"/>
  <c r="B4331" i="7"/>
  <c r="B4332" i="7"/>
  <c r="B4333" i="7"/>
  <c r="B4334" i="7"/>
  <c r="B4335" i="7"/>
  <c r="B4336" i="7"/>
  <c r="B4337" i="7"/>
  <c r="B4338" i="7"/>
  <c r="B4339" i="7"/>
  <c r="B4340" i="7"/>
  <c r="B4341" i="7"/>
  <c r="B4342" i="7"/>
  <c r="B4343" i="7"/>
  <c r="B4344" i="7"/>
  <c r="B4345" i="7"/>
  <c r="B4346" i="7"/>
  <c r="B4347" i="7"/>
  <c r="B4348" i="7"/>
  <c r="B4349" i="7"/>
  <c r="B4350" i="7"/>
  <c r="B4351" i="7"/>
  <c r="B4352" i="7"/>
  <c r="B4353" i="7"/>
  <c r="B4354" i="7"/>
  <c r="B4355" i="7"/>
  <c r="B4356" i="7"/>
  <c r="B4357" i="7"/>
  <c r="B4358" i="7"/>
  <c r="B4359" i="7"/>
  <c r="B4360" i="7"/>
  <c r="B4361" i="7"/>
  <c r="B4362" i="7"/>
  <c r="B4363" i="7"/>
  <c r="B4364" i="7"/>
  <c r="B4365" i="7"/>
  <c r="B4366" i="7"/>
  <c r="B4367" i="7"/>
  <c r="B4368" i="7"/>
  <c r="B4369" i="7"/>
  <c r="B4370" i="7"/>
  <c r="B4371" i="7"/>
  <c r="B4372" i="7"/>
  <c r="B4373" i="7"/>
  <c r="B4374" i="7"/>
  <c r="B4375" i="7"/>
  <c r="B4376" i="7"/>
  <c r="B4377" i="7"/>
  <c r="B4378" i="7"/>
  <c r="B4379" i="7"/>
  <c r="B4380" i="7"/>
  <c r="B4381" i="7"/>
  <c r="B4382" i="7"/>
  <c r="B4383" i="7"/>
  <c r="B4384" i="7"/>
  <c r="B4385" i="7"/>
  <c r="B4386" i="7"/>
  <c r="B4387" i="7"/>
  <c r="B4388" i="7"/>
  <c r="B4389" i="7"/>
  <c r="B4390" i="7"/>
  <c r="B4391" i="7"/>
  <c r="B4392" i="7"/>
  <c r="B4393" i="7"/>
  <c r="B4394" i="7"/>
  <c r="B4395" i="7"/>
  <c r="B4396" i="7"/>
  <c r="B4397" i="7"/>
  <c r="B4398" i="7"/>
  <c r="B4399" i="7"/>
  <c r="B4400" i="7"/>
  <c r="B4401" i="7"/>
  <c r="B4402" i="7"/>
  <c r="B4403" i="7"/>
  <c r="B4404" i="7"/>
  <c r="B4405" i="7"/>
  <c r="B4406" i="7"/>
  <c r="B4407" i="7"/>
  <c r="B4408" i="7"/>
  <c r="B4409" i="7"/>
  <c r="B4410" i="7"/>
  <c r="B4411" i="7"/>
  <c r="B4412" i="7"/>
  <c r="B4413" i="7"/>
  <c r="B4414" i="7"/>
  <c r="B4415" i="7"/>
  <c r="B4416" i="7"/>
  <c r="B4417" i="7"/>
  <c r="B4418" i="7"/>
  <c r="B4419" i="7"/>
  <c r="B4420" i="7"/>
  <c r="B4421" i="7"/>
  <c r="B4422" i="7"/>
  <c r="B4423" i="7"/>
  <c r="B4424" i="7"/>
  <c r="B4425" i="7"/>
  <c r="B4426" i="7"/>
  <c r="B4427" i="7"/>
  <c r="B4428" i="7"/>
  <c r="B4429" i="7"/>
  <c r="B4430" i="7"/>
  <c r="B4431" i="7"/>
  <c r="B4432" i="7"/>
  <c r="B4433" i="7"/>
  <c r="B4434" i="7"/>
  <c r="B4435" i="7"/>
  <c r="B4436" i="7"/>
  <c r="B4437" i="7"/>
  <c r="B4438" i="7"/>
  <c r="B4439" i="7"/>
  <c r="B4440" i="7"/>
  <c r="B4441" i="7"/>
  <c r="B4442" i="7"/>
  <c r="B4443" i="7"/>
  <c r="B4444" i="7"/>
  <c r="B4445" i="7"/>
  <c r="B4446" i="7"/>
  <c r="B4447" i="7"/>
  <c r="B4448" i="7"/>
  <c r="B4449" i="7"/>
  <c r="B4450" i="7"/>
  <c r="B4451" i="7"/>
  <c r="B4452" i="7"/>
  <c r="B4453" i="7"/>
  <c r="B4454" i="7"/>
  <c r="B4455" i="7"/>
  <c r="B4456" i="7"/>
  <c r="B4457" i="7"/>
  <c r="B4458" i="7"/>
  <c r="B4459" i="7"/>
  <c r="B4460" i="7"/>
  <c r="B4461" i="7"/>
  <c r="B4462" i="7"/>
  <c r="B4463" i="7"/>
  <c r="B4464" i="7"/>
  <c r="B4465" i="7"/>
  <c r="B4466" i="7"/>
  <c r="B4467" i="7"/>
  <c r="B4468" i="7"/>
  <c r="B4469" i="7"/>
  <c r="B4470" i="7"/>
  <c r="B4471" i="7"/>
  <c r="B4472" i="7"/>
  <c r="B4473" i="7"/>
  <c r="B4474" i="7"/>
  <c r="B4475" i="7"/>
  <c r="B4476" i="7"/>
  <c r="B4477" i="7"/>
  <c r="B4478" i="7"/>
  <c r="B4479" i="7"/>
  <c r="B4480" i="7"/>
  <c r="B4481" i="7"/>
  <c r="B4482" i="7"/>
  <c r="B4483" i="7"/>
  <c r="B4484" i="7"/>
  <c r="B4485" i="7"/>
  <c r="B4486" i="7"/>
  <c r="B4487" i="7"/>
  <c r="B4488" i="7"/>
  <c r="B4489" i="7"/>
  <c r="B4490" i="7"/>
  <c r="B4491" i="7"/>
  <c r="B4492" i="7"/>
  <c r="B4493" i="7"/>
  <c r="B4494" i="7"/>
  <c r="B4495" i="7"/>
  <c r="B4496" i="7"/>
  <c r="B4497" i="7"/>
  <c r="B4498" i="7"/>
  <c r="B4499" i="7"/>
  <c r="B4500" i="7"/>
  <c r="B4501" i="7"/>
  <c r="B4502" i="7"/>
  <c r="B4503" i="7"/>
  <c r="B4504" i="7"/>
  <c r="B4505" i="7"/>
  <c r="B4506" i="7"/>
  <c r="B4507" i="7"/>
  <c r="B4508" i="7"/>
  <c r="B4509" i="7"/>
  <c r="B4510" i="7"/>
  <c r="B4511" i="7"/>
  <c r="B4512" i="7"/>
  <c r="B4513" i="7"/>
  <c r="B4514" i="7"/>
  <c r="B4515" i="7"/>
  <c r="B4516" i="7"/>
  <c r="B4517" i="7"/>
  <c r="B4518" i="7"/>
  <c r="B4519" i="7"/>
  <c r="B4520" i="7"/>
  <c r="B4521" i="7"/>
  <c r="B4522" i="7"/>
  <c r="B4523" i="7"/>
  <c r="B4524" i="7"/>
  <c r="B4525" i="7"/>
  <c r="B4526" i="7"/>
  <c r="B4527" i="7"/>
  <c r="B4528" i="7"/>
  <c r="B4529" i="7"/>
  <c r="B4530" i="7"/>
  <c r="B4531" i="7"/>
  <c r="B4532" i="7"/>
  <c r="B4533" i="7"/>
  <c r="B4534" i="7"/>
  <c r="B4535" i="7"/>
  <c r="B4536" i="7"/>
  <c r="B4537" i="7"/>
  <c r="B4538" i="7"/>
  <c r="B4539" i="7"/>
  <c r="B4540" i="7"/>
  <c r="B4541" i="7"/>
  <c r="B4542" i="7"/>
  <c r="B4543" i="7"/>
  <c r="B4544" i="7"/>
  <c r="B4545" i="7"/>
  <c r="B4546" i="7"/>
  <c r="B4547" i="7"/>
  <c r="B4548" i="7"/>
  <c r="B4549" i="7"/>
  <c r="B4550" i="7"/>
  <c r="B4551" i="7"/>
  <c r="B4552" i="7"/>
  <c r="B4553" i="7"/>
  <c r="B4554" i="7"/>
  <c r="B4555" i="7"/>
  <c r="B4556" i="7"/>
  <c r="B4557" i="7"/>
  <c r="B4558" i="7"/>
  <c r="B4559" i="7"/>
  <c r="B4560" i="7"/>
  <c r="B4561" i="7"/>
  <c r="B4562" i="7"/>
  <c r="B4563" i="7"/>
  <c r="B4564" i="7"/>
  <c r="B4565" i="7"/>
  <c r="B4566" i="7"/>
  <c r="B4567" i="7"/>
  <c r="B4568" i="7"/>
  <c r="B4569" i="7"/>
  <c r="B4570" i="7"/>
  <c r="B4571" i="7"/>
  <c r="B4572" i="7"/>
  <c r="B4573" i="7"/>
  <c r="B4574" i="7"/>
  <c r="B4575" i="7"/>
  <c r="B4576" i="7"/>
  <c r="B4577" i="7"/>
  <c r="B4578" i="7"/>
  <c r="B4579" i="7"/>
  <c r="B4580" i="7"/>
  <c r="B4581" i="7"/>
  <c r="B4582" i="7"/>
  <c r="B4583" i="7"/>
  <c r="B4584" i="7"/>
  <c r="B4585" i="7"/>
  <c r="B4586" i="7"/>
  <c r="B4587" i="7"/>
  <c r="B4588" i="7"/>
  <c r="B4589" i="7"/>
  <c r="B4590" i="7"/>
  <c r="B4591" i="7"/>
  <c r="B4592" i="7"/>
  <c r="B4593" i="7"/>
  <c r="B4594" i="7"/>
  <c r="B4595" i="7"/>
  <c r="B4596" i="7"/>
  <c r="B4597" i="7"/>
  <c r="B4598" i="7"/>
  <c r="B4599" i="7"/>
  <c r="B4600" i="7"/>
  <c r="B4601" i="7"/>
  <c r="B4602" i="7"/>
  <c r="B4603" i="7"/>
  <c r="B4604" i="7"/>
  <c r="B4605" i="7"/>
  <c r="B4606" i="7"/>
  <c r="B4607" i="7"/>
  <c r="B4608" i="7"/>
  <c r="B4609" i="7"/>
  <c r="B4610" i="7"/>
  <c r="B4611" i="7"/>
  <c r="B4612" i="7"/>
  <c r="B4613" i="7"/>
  <c r="B4614" i="7"/>
  <c r="B4615" i="7"/>
  <c r="B4616" i="7"/>
  <c r="B4617" i="7"/>
  <c r="B4618" i="7"/>
  <c r="B4619" i="7"/>
  <c r="B4620" i="7"/>
  <c r="B4621" i="7"/>
  <c r="B4622" i="7"/>
  <c r="B4623" i="7"/>
  <c r="B4624" i="7"/>
  <c r="B4625" i="7"/>
  <c r="B4626" i="7"/>
  <c r="B4627" i="7"/>
  <c r="B4628" i="7"/>
  <c r="B4629" i="7"/>
  <c r="B4630" i="7"/>
  <c r="B4631" i="7"/>
  <c r="B4632" i="7"/>
  <c r="B4633" i="7"/>
  <c r="B4634" i="7"/>
  <c r="B4635" i="7"/>
  <c r="B4636" i="7"/>
  <c r="B4637" i="7"/>
  <c r="B4638" i="7"/>
  <c r="B4639" i="7"/>
  <c r="B4640" i="7"/>
  <c r="B4641" i="7"/>
  <c r="B4642" i="7"/>
  <c r="B4643" i="7"/>
  <c r="B4644" i="7"/>
  <c r="B4645" i="7"/>
  <c r="B4646" i="7"/>
  <c r="B4647" i="7"/>
  <c r="B4648" i="7"/>
  <c r="B4649" i="7"/>
  <c r="B4650" i="7"/>
  <c r="B4651" i="7"/>
  <c r="B4652" i="7"/>
  <c r="B4653" i="7"/>
  <c r="B4654" i="7"/>
  <c r="B4655" i="7"/>
  <c r="B4656" i="7"/>
  <c r="B4657" i="7"/>
  <c r="B4658" i="7"/>
  <c r="B4659" i="7"/>
  <c r="B4660" i="7"/>
  <c r="B4661" i="7"/>
  <c r="B4662" i="7"/>
  <c r="B4663" i="7"/>
  <c r="B4664" i="7"/>
  <c r="B4665" i="7"/>
  <c r="B4666" i="7"/>
  <c r="B4667" i="7"/>
  <c r="B4668" i="7"/>
  <c r="B4669" i="7"/>
  <c r="B4670" i="7"/>
  <c r="B4671" i="7"/>
  <c r="B4672" i="7"/>
  <c r="B4673" i="7"/>
  <c r="B4674" i="7"/>
  <c r="B4675" i="7"/>
  <c r="B4676" i="7"/>
  <c r="B4677" i="7"/>
  <c r="B4678" i="7"/>
  <c r="B4679" i="7"/>
  <c r="B4680" i="7"/>
  <c r="B4681" i="7"/>
  <c r="B4682" i="7"/>
  <c r="B4683" i="7"/>
  <c r="B4684" i="7"/>
  <c r="B4685" i="7"/>
  <c r="B4686" i="7"/>
  <c r="B4687" i="7"/>
  <c r="B4688" i="7"/>
  <c r="B4689" i="7"/>
  <c r="B4690" i="7"/>
  <c r="B4691" i="7"/>
  <c r="B4692" i="7"/>
  <c r="B4693" i="7"/>
  <c r="B4694" i="7"/>
  <c r="B4695" i="7"/>
  <c r="B4696" i="7"/>
  <c r="B4697" i="7"/>
  <c r="B4698" i="7"/>
  <c r="B4699" i="7"/>
  <c r="B4700" i="7"/>
  <c r="B4701" i="7"/>
  <c r="B4702" i="7"/>
  <c r="B4703" i="7"/>
  <c r="B4704" i="7"/>
  <c r="B4705" i="7"/>
  <c r="B4706" i="7"/>
  <c r="B4707" i="7"/>
  <c r="B4708" i="7"/>
  <c r="B4709" i="7"/>
  <c r="B4710" i="7"/>
  <c r="B4711" i="7"/>
  <c r="B4712" i="7"/>
  <c r="B4713" i="7"/>
  <c r="B4714" i="7"/>
  <c r="B4715" i="7"/>
  <c r="B4716" i="7"/>
  <c r="B4717" i="7"/>
  <c r="B4718" i="7"/>
  <c r="B4719" i="7"/>
  <c r="B4720" i="7"/>
  <c r="B4721" i="7"/>
  <c r="B4722" i="7"/>
  <c r="B4723" i="7"/>
  <c r="B4724" i="7"/>
  <c r="B4725" i="7"/>
  <c r="B4726" i="7"/>
  <c r="B4727" i="7"/>
  <c r="B4728" i="7"/>
  <c r="B4729" i="7"/>
  <c r="B4730" i="7"/>
  <c r="B4731" i="7"/>
  <c r="B4732" i="7"/>
  <c r="B4733" i="7"/>
  <c r="B4734" i="7"/>
  <c r="B4735" i="7"/>
  <c r="B4736" i="7"/>
  <c r="B4737" i="7"/>
  <c r="B4738" i="7"/>
  <c r="B4739" i="7"/>
  <c r="B4740" i="7"/>
  <c r="B4741" i="7"/>
  <c r="B4742" i="7"/>
  <c r="B4743" i="7"/>
  <c r="B4744" i="7"/>
  <c r="B4745" i="7"/>
  <c r="B4746" i="7"/>
  <c r="B4747" i="7"/>
  <c r="B4748" i="7"/>
  <c r="B4749" i="7"/>
  <c r="B4750" i="7"/>
  <c r="B4751" i="7"/>
  <c r="B4752" i="7"/>
  <c r="B4753" i="7"/>
  <c r="B4754" i="7"/>
  <c r="B4755" i="7"/>
  <c r="B4756" i="7"/>
  <c r="B4757" i="7"/>
  <c r="B4758" i="7"/>
  <c r="B4759" i="7"/>
  <c r="B4760" i="7"/>
  <c r="B4761" i="7"/>
  <c r="B4762" i="7"/>
  <c r="B4763" i="7"/>
  <c r="B4764" i="7"/>
  <c r="B4765" i="7"/>
  <c r="B4766" i="7"/>
  <c r="B4767" i="7"/>
  <c r="B4768" i="7"/>
  <c r="B4769" i="7"/>
  <c r="B4770" i="7"/>
  <c r="B4771" i="7"/>
  <c r="B4772" i="7"/>
  <c r="B4773" i="7"/>
  <c r="B4774" i="7"/>
  <c r="B4775" i="7"/>
  <c r="B4776" i="7"/>
  <c r="B4777" i="7"/>
  <c r="B4778" i="7"/>
  <c r="B4779" i="7"/>
  <c r="B4780" i="7"/>
  <c r="B4781" i="7"/>
  <c r="B4782" i="7"/>
  <c r="B4783" i="7"/>
  <c r="B4784" i="7"/>
  <c r="B4785" i="7"/>
  <c r="B4786" i="7"/>
  <c r="B4787" i="7"/>
  <c r="B4788" i="7"/>
  <c r="B4789" i="7"/>
  <c r="B4790" i="7"/>
  <c r="B4791" i="7"/>
  <c r="B4792" i="7"/>
  <c r="B4793" i="7"/>
  <c r="B4794" i="7"/>
  <c r="B4795" i="7"/>
  <c r="B4796" i="7"/>
  <c r="B4797" i="7"/>
  <c r="B4798" i="7"/>
  <c r="B4799" i="7"/>
  <c r="B4800" i="7"/>
  <c r="B4801" i="7"/>
  <c r="B4802" i="7"/>
  <c r="B4803" i="7"/>
  <c r="B4804" i="7"/>
  <c r="B4805" i="7"/>
  <c r="B4806" i="7"/>
  <c r="B4807" i="7"/>
  <c r="B4808" i="7"/>
  <c r="B4809" i="7"/>
  <c r="B4810" i="7"/>
  <c r="B4811" i="7"/>
  <c r="B4812" i="7"/>
  <c r="B4813" i="7"/>
  <c r="B4814" i="7"/>
  <c r="B4815" i="7"/>
  <c r="B4816" i="7"/>
  <c r="B4817" i="7"/>
  <c r="B4818" i="7"/>
  <c r="B4819" i="7"/>
  <c r="B4820" i="7"/>
  <c r="B4821" i="7"/>
  <c r="B4822" i="7"/>
  <c r="B4823" i="7"/>
  <c r="B4824" i="7"/>
  <c r="B4825" i="7"/>
  <c r="B4826" i="7"/>
  <c r="B4827" i="7"/>
  <c r="B4828" i="7"/>
  <c r="B4829" i="7"/>
  <c r="B4830" i="7"/>
  <c r="B4831" i="7"/>
  <c r="B4832" i="7"/>
  <c r="B4833" i="7"/>
  <c r="B4834" i="7"/>
  <c r="B4835" i="7"/>
  <c r="B4836" i="7"/>
  <c r="B4837" i="7"/>
  <c r="B4838" i="7"/>
  <c r="B4839" i="7"/>
  <c r="B4840" i="7"/>
  <c r="B4841" i="7"/>
  <c r="B4842" i="7"/>
  <c r="B4843" i="7"/>
  <c r="B4844" i="7"/>
  <c r="B4845" i="7"/>
  <c r="B4846" i="7"/>
  <c r="B4847" i="7"/>
  <c r="B4848" i="7"/>
  <c r="B4849" i="7"/>
  <c r="B4850" i="7"/>
  <c r="B4851" i="7"/>
  <c r="B4852" i="7"/>
  <c r="B4853" i="7"/>
  <c r="B4854" i="7"/>
  <c r="B4855" i="7"/>
  <c r="B4856" i="7"/>
  <c r="B4857" i="7"/>
  <c r="B4858" i="7"/>
  <c r="B4859" i="7"/>
  <c r="B4860" i="7"/>
  <c r="B4861" i="7"/>
  <c r="B4862" i="7"/>
  <c r="B4863" i="7"/>
  <c r="B4864" i="7"/>
  <c r="B4865" i="7"/>
  <c r="B4866" i="7"/>
  <c r="B4867" i="7"/>
  <c r="B4868" i="7"/>
  <c r="B4869" i="7"/>
  <c r="B4870" i="7"/>
  <c r="B4871" i="7"/>
  <c r="B4872" i="7"/>
  <c r="B4873" i="7"/>
  <c r="B4874" i="7"/>
  <c r="B4875" i="7"/>
  <c r="B4876" i="7"/>
  <c r="B4877" i="7"/>
  <c r="B4878" i="7"/>
  <c r="B4879" i="7"/>
  <c r="B4880" i="7"/>
  <c r="B4881" i="7"/>
  <c r="B4882" i="7"/>
  <c r="B4883" i="7"/>
  <c r="B4884" i="7"/>
  <c r="B4885" i="7"/>
  <c r="B4886" i="7"/>
  <c r="B4887" i="7"/>
  <c r="B4888" i="7"/>
  <c r="B4889" i="7"/>
  <c r="B4890" i="7"/>
  <c r="B4891" i="7"/>
  <c r="B4892" i="7"/>
  <c r="B4893" i="7"/>
  <c r="B4894" i="7"/>
  <c r="B4895" i="7"/>
  <c r="B4896" i="7"/>
  <c r="B4897" i="7"/>
  <c r="B4898" i="7"/>
  <c r="B4899" i="7"/>
  <c r="B4900" i="7"/>
  <c r="B4901" i="7"/>
  <c r="B4902" i="7"/>
  <c r="B4903" i="7"/>
  <c r="B4904" i="7"/>
  <c r="B4905" i="7"/>
  <c r="B4906" i="7"/>
  <c r="B4907" i="7"/>
  <c r="B4908" i="7"/>
  <c r="B4909" i="7"/>
  <c r="B4910" i="7"/>
  <c r="B4911" i="7"/>
  <c r="B4912" i="7"/>
  <c r="B4913" i="7"/>
  <c r="B4914" i="7"/>
  <c r="B4915" i="7"/>
  <c r="B4916" i="7"/>
  <c r="B4917" i="7"/>
  <c r="B4918" i="7"/>
  <c r="B4919" i="7"/>
  <c r="B4920" i="7"/>
  <c r="B4921" i="7"/>
  <c r="B4922" i="7"/>
  <c r="B4923" i="7"/>
  <c r="B4924" i="7"/>
  <c r="B4925" i="7"/>
  <c r="B4926" i="7"/>
  <c r="B4927" i="7"/>
  <c r="B4928" i="7"/>
  <c r="B4929" i="7"/>
  <c r="B4930" i="7"/>
  <c r="B4931" i="7"/>
  <c r="B4932" i="7"/>
  <c r="B4933" i="7"/>
  <c r="B4934" i="7"/>
  <c r="B4935" i="7"/>
  <c r="B4936" i="7"/>
  <c r="B4937" i="7"/>
  <c r="B4938" i="7"/>
  <c r="B4939" i="7"/>
  <c r="B4940" i="7"/>
  <c r="B4941" i="7"/>
  <c r="B4942" i="7"/>
  <c r="B4943" i="7"/>
  <c r="B4944" i="7"/>
  <c r="B4945" i="7"/>
  <c r="B4946" i="7"/>
  <c r="B4947" i="7"/>
  <c r="B4948" i="7"/>
  <c r="B4949" i="7"/>
  <c r="B4950" i="7"/>
  <c r="B4951" i="7"/>
  <c r="B4952" i="7"/>
  <c r="B4953" i="7"/>
  <c r="B4954" i="7"/>
  <c r="B4955" i="7"/>
  <c r="B4956" i="7"/>
  <c r="B4957" i="7"/>
  <c r="B4958" i="7"/>
  <c r="B4959" i="7"/>
  <c r="B4960" i="7"/>
  <c r="B4961" i="7"/>
  <c r="B4962" i="7"/>
  <c r="B4963" i="7"/>
  <c r="B4964" i="7"/>
  <c r="B4965" i="7"/>
  <c r="B4966" i="7"/>
  <c r="B4967" i="7"/>
  <c r="B4968" i="7"/>
  <c r="B4969" i="7"/>
  <c r="B4970" i="7"/>
  <c r="B4971" i="7"/>
  <c r="B4972" i="7"/>
  <c r="B4973" i="7"/>
  <c r="B4974" i="7"/>
  <c r="B4975" i="7"/>
  <c r="B4976" i="7"/>
  <c r="B4977" i="7"/>
  <c r="B4978" i="7"/>
  <c r="B4979" i="7"/>
  <c r="A4979" i="7" s="1"/>
  <c r="B4980" i="7"/>
  <c r="B4981" i="7"/>
  <c r="B4982" i="7"/>
  <c r="B4983" i="7"/>
  <c r="B4984" i="7"/>
  <c r="B4985" i="7"/>
  <c r="B4986" i="7"/>
  <c r="B4987" i="7"/>
  <c r="A4987" i="7" s="1"/>
  <c r="B4988" i="7"/>
  <c r="B4989" i="7"/>
  <c r="B4990" i="7"/>
  <c r="B4991" i="7"/>
  <c r="B4992" i="7"/>
  <c r="B4993" i="7"/>
  <c r="B4994" i="7"/>
  <c r="B4995" i="7"/>
  <c r="B4996" i="7"/>
  <c r="B4997" i="7"/>
  <c r="B4998" i="7"/>
  <c r="B4999" i="7"/>
  <c r="B5000" i="7"/>
  <c r="B5001" i="7"/>
  <c r="B5002" i="7"/>
  <c r="B5003" i="7"/>
  <c r="B5004" i="7"/>
  <c r="B5005" i="7"/>
  <c r="B5006" i="7"/>
  <c r="B5007" i="7"/>
  <c r="B5008" i="7"/>
  <c r="B5009" i="7"/>
  <c r="B5010" i="7"/>
  <c r="B5011" i="7"/>
  <c r="A5011" i="7" s="1"/>
  <c r="B5012" i="7"/>
  <c r="B5013" i="7"/>
  <c r="B5014" i="7"/>
  <c r="B5015" i="7"/>
  <c r="B5016" i="7"/>
  <c r="B5017" i="7"/>
  <c r="B5018" i="7"/>
  <c r="B5019" i="7"/>
  <c r="A5019" i="7" s="1"/>
  <c r="B5020" i="7"/>
  <c r="B5021" i="7"/>
  <c r="B5022" i="7"/>
  <c r="B5023" i="7"/>
  <c r="B5024" i="7"/>
  <c r="B5025" i="7"/>
  <c r="B5026" i="7"/>
  <c r="B5027" i="7"/>
  <c r="A5027" i="7" s="1"/>
  <c r="B5028" i="7"/>
  <c r="B5029" i="7"/>
  <c r="B5030" i="7"/>
  <c r="B5031" i="7"/>
  <c r="B5032" i="7"/>
  <c r="B5033" i="7"/>
  <c r="B5034" i="7"/>
  <c r="B5035" i="7"/>
  <c r="B5036" i="7"/>
  <c r="B5037" i="7"/>
  <c r="B5038" i="7"/>
  <c r="B5039" i="7"/>
  <c r="B5040" i="7"/>
  <c r="B5041" i="7"/>
  <c r="B5042" i="7"/>
  <c r="B5043" i="7"/>
  <c r="B5044" i="7"/>
  <c r="B5045" i="7"/>
  <c r="B5046" i="7"/>
  <c r="B5047" i="7"/>
  <c r="B5048" i="7"/>
  <c r="B5049" i="7"/>
  <c r="B5050" i="7"/>
  <c r="B5051" i="7"/>
  <c r="A5051" i="7" s="1"/>
  <c r="B5052" i="7"/>
  <c r="B5053" i="7"/>
  <c r="B5054" i="7"/>
  <c r="B5055" i="7"/>
  <c r="B5056" i="7"/>
  <c r="B5057" i="7"/>
  <c r="B5058" i="7"/>
  <c r="B5059" i="7"/>
  <c r="B5060" i="7"/>
  <c r="B5061" i="7"/>
  <c r="B5062" i="7"/>
  <c r="B5063" i="7"/>
  <c r="B5064" i="7"/>
  <c r="B5065" i="7"/>
  <c r="B5066" i="7"/>
  <c r="B5067" i="7"/>
  <c r="A5067" i="7" s="1"/>
  <c r="B5068" i="7"/>
  <c r="B5069" i="7"/>
  <c r="B5070" i="7"/>
  <c r="B5071" i="7"/>
  <c r="B5072" i="7"/>
  <c r="B5073" i="7"/>
  <c r="B5074" i="7"/>
  <c r="B5075" i="7"/>
  <c r="B5076" i="7"/>
  <c r="B5077" i="7"/>
  <c r="B5078" i="7"/>
  <c r="B5079" i="7"/>
  <c r="B5080" i="7"/>
  <c r="B5081" i="7"/>
  <c r="B5082" i="7"/>
  <c r="B5083" i="7"/>
  <c r="B5084" i="7"/>
  <c r="B5085" i="7"/>
  <c r="B5086" i="7"/>
  <c r="B5087" i="7"/>
  <c r="B5088" i="7"/>
  <c r="B5089" i="7"/>
  <c r="B5090" i="7"/>
  <c r="B5091" i="7"/>
  <c r="B5092" i="7"/>
  <c r="B5093" i="7"/>
  <c r="B5094" i="7"/>
  <c r="B5095" i="7"/>
  <c r="B5096" i="7"/>
  <c r="B5097" i="7"/>
  <c r="B5098" i="7"/>
  <c r="B5099" i="7"/>
  <c r="A5099" i="7" s="1"/>
  <c r="B5100" i="7"/>
  <c r="B5101" i="7"/>
  <c r="B5102" i="7"/>
  <c r="B5103" i="7"/>
  <c r="B5104" i="7"/>
  <c r="B5105" i="7"/>
  <c r="B5106" i="7"/>
  <c r="B5107" i="7"/>
  <c r="A5107" i="7" s="1"/>
  <c r="B5108" i="7"/>
  <c r="B5109" i="7"/>
  <c r="B5110" i="7"/>
  <c r="B5111" i="7"/>
  <c r="B5112" i="7"/>
  <c r="B5113" i="7"/>
  <c r="B5114" i="7"/>
  <c r="B5115" i="7"/>
  <c r="A5115" i="7" s="1"/>
  <c r="B5116" i="7"/>
  <c r="B5117" i="7"/>
  <c r="B5118" i="7"/>
  <c r="B5119" i="7"/>
  <c r="B5120" i="7"/>
  <c r="B5121" i="7"/>
  <c r="B5122" i="7"/>
  <c r="B5123" i="7"/>
  <c r="B5124" i="7"/>
  <c r="B5125" i="7"/>
  <c r="B5126" i="7"/>
  <c r="B5127" i="7"/>
  <c r="B5128" i="7"/>
  <c r="B5129" i="7"/>
  <c r="B5130" i="7"/>
  <c r="B5131" i="7"/>
  <c r="B5132" i="7"/>
  <c r="B5133" i="7"/>
  <c r="B5134" i="7"/>
  <c r="B5135" i="7"/>
  <c r="B5136" i="7"/>
  <c r="B5137" i="7"/>
  <c r="B5138" i="7"/>
  <c r="B5139" i="7"/>
  <c r="A5139" i="7" s="1"/>
  <c r="B5140" i="7"/>
  <c r="B5141" i="7"/>
  <c r="B5142" i="7"/>
  <c r="B5143" i="7"/>
  <c r="B5144" i="7"/>
  <c r="B5145" i="7"/>
  <c r="B5146" i="7"/>
  <c r="B5147" i="7"/>
  <c r="A5147" i="7" s="1"/>
  <c r="B5148" i="7"/>
  <c r="B5149" i="7"/>
  <c r="B5150" i="7"/>
  <c r="B5151" i="7"/>
  <c r="B5152" i="7"/>
  <c r="B5153" i="7"/>
  <c r="B5154" i="7"/>
  <c r="B5155" i="7"/>
  <c r="B5156" i="7"/>
  <c r="B5157" i="7"/>
  <c r="B5158" i="7"/>
  <c r="B5159" i="7"/>
  <c r="B5160" i="7"/>
  <c r="B5161" i="7"/>
  <c r="B5162" i="7"/>
  <c r="B5163" i="7"/>
  <c r="B5164" i="7"/>
  <c r="B5165" i="7"/>
  <c r="B5166" i="7"/>
  <c r="B5167" i="7"/>
  <c r="B5168" i="7"/>
  <c r="B5169" i="7"/>
  <c r="B5170" i="7"/>
  <c r="B5171" i="7"/>
  <c r="A5171" i="7" s="1"/>
  <c r="B5172" i="7"/>
  <c r="B5173" i="7"/>
  <c r="B5174" i="7"/>
  <c r="B5175" i="7"/>
  <c r="B5176" i="7"/>
  <c r="B5177" i="7"/>
  <c r="B5178" i="7"/>
  <c r="B5179" i="7"/>
  <c r="A5179" i="7" s="1"/>
  <c r="B5180" i="7"/>
  <c r="B5181" i="7"/>
  <c r="B5182" i="7"/>
  <c r="B5183" i="7"/>
  <c r="B5184" i="7"/>
  <c r="B5185" i="7"/>
  <c r="B5186" i="7"/>
  <c r="B5187" i="7"/>
  <c r="B5188" i="7"/>
  <c r="B5189" i="7"/>
  <c r="B5190" i="7"/>
  <c r="B5191" i="7"/>
  <c r="B5192" i="7"/>
  <c r="B5193" i="7"/>
  <c r="B5194" i="7"/>
  <c r="B5195" i="7"/>
  <c r="B5196" i="7"/>
  <c r="B5197" i="7"/>
  <c r="B5198" i="7"/>
  <c r="B5199" i="7"/>
  <c r="B5200" i="7"/>
  <c r="B5201" i="7"/>
  <c r="B5202" i="7"/>
  <c r="B5203" i="7"/>
  <c r="B5204" i="7"/>
  <c r="B5205" i="7"/>
  <c r="B5206" i="7"/>
  <c r="B5207" i="7"/>
  <c r="B5208" i="7"/>
  <c r="B5209" i="7"/>
  <c r="B5210" i="7"/>
  <c r="B5211" i="7"/>
  <c r="B5212" i="7"/>
  <c r="B5213" i="7"/>
  <c r="B5214" i="7"/>
  <c r="B5215" i="7"/>
  <c r="B5216" i="7"/>
  <c r="B5217" i="7"/>
  <c r="B5218" i="7"/>
  <c r="B5219" i="7"/>
  <c r="B5220" i="7"/>
  <c r="B5221" i="7"/>
  <c r="B5222" i="7"/>
  <c r="B5223" i="7"/>
  <c r="B5224" i="7"/>
  <c r="B5225" i="7"/>
  <c r="B5226" i="7"/>
  <c r="B5227" i="7"/>
  <c r="A5227" i="7" s="1"/>
  <c r="B5228" i="7"/>
  <c r="B5229" i="7"/>
  <c r="B5230" i="7"/>
  <c r="B5231" i="7"/>
  <c r="B5232" i="7"/>
  <c r="B5233" i="7"/>
  <c r="B5234" i="7"/>
  <c r="B5235" i="7"/>
  <c r="A5235" i="7" s="1"/>
  <c r="B5236" i="7"/>
  <c r="B5237" i="7"/>
  <c r="B5238" i="7"/>
  <c r="B5239" i="7"/>
  <c r="B5240" i="7"/>
  <c r="B5241" i="7"/>
  <c r="B5242" i="7"/>
  <c r="B5243" i="7"/>
  <c r="A5243" i="7" s="1"/>
  <c r="B5244" i="7"/>
  <c r="B5245" i="7"/>
  <c r="B5246" i="7"/>
  <c r="B5247" i="7"/>
  <c r="B5248" i="7"/>
  <c r="B5249" i="7"/>
  <c r="B5250" i="7"/>
  <c r="B5251" i="7"/>
  <c r="B5252" i="7"/>
  <c r="B5253" i="7"/>
  <c r="B5254" i="7"/>
  <c r="B5255" i="7"/>
  <c r="B5256" i="7"/>
  <c r="B5257" i="7"/>
  <c r="B5258" i="7"/>
  <c r="B5259" i="7"/>
  <c r="B5260" i="7"/>
  <c r="B5261" i="7"/>
  <c r="B5262" i="7"/>
  <c r="B5263" i="7"/>
  <c r="B5264" i="7"/>
  <c r="B5265" i="7"/>
  <c r="B5266" i="7"/>
  <c r="B5267" i="7"/>
  <c r="B5268" i="7"/>
  <c r="B5269" i="7"/>
  <c r="B5270" i="7"/>
  <c r="B5271" i="7"/>
  <c r="B5272" i="7"/>
  <c r="B5273" i="7"/>
  <c r="B5274" i="7"/>
  <c r="B5275" i="7"/>
  <c r="A5275" i="7" s="1"/>
  <c r="B5276" i="7"/>
  <c r="B5277" i="7"/>
  <c r="B5278" i="7"/>
  <c r="B5279" i="7"/>
  <c r="B5280" i="7"/>
  <c r="B5281" i="7"/>
  <c r="B5282" i="7"/>
  <c r="B5283" i="7"/>
  <c r="A5283" i="7" s="1"/>
  <c r="B5284" i="7"/>
  <c r="B5285" i="7"/>
  <c r="B5286" i="7"/>
  <c r="B5287" i="7"/>
  <c r="B5288" i="7"/>
  <c r="B5289" i="7"/>
  <c r="B5290" i="7"/>
  <c r="B5291" i="7"/>
  <c r="B5292" i="7"/>
  <c r="B5293" i="7"/>
  <c r="B5294" i="7"/>
  <c r="B5295" i="7"/>
  <c r="B5296" i="7"/>
  <c r="B5297" i="7"/>
  <c r="B5298" i="7"/>
  <c r="B5299" i="7"/>
  <c r="B5300" i="7"/>
  <c r="B5301" i="7"/>
  <c r="B5302" i="7"/>
  <c r="B5303" i="7"/>
  <c r="B5304" i="7"/>
  <c r="B5305" i="7"/>
  <c r="B5306" i="7"/>
  <c r="B5307" i="7"/>
  <c r="A5307" i="7" s="1"/>
  <c r="B5308" i="7"/>
  <c r="B5309" i="7"/>
  <c r="B5310" i="7"/>
  <c r="B5311" i="7"/>
  <c r="B5312" i="7"/>
  <c r="B5313" i="7"/>
  <c r="B5314" i="7"/>
  <c r="B5315" i="7"/>
  <c r="B5316" i="7"/>
  <c r="B5317" i="7"/>
  <c r="B5318" i="7"/>
  <c r="B5319" i="7"/>
  <c r="B5320" i="7"/>
  <c r="B5321" i="7"/>
  <c r="B5322" i="7"/>
  <c r="B5323" i="7"/>
  <c r="B5324" i="7"/>
  <c r="B5325" i="7"/>
  <c r="B5326" i="7"/>
  <c r="B5327" i="7"/>
  <c r="B5328" i="7"/>
  <c r="B5329" i="7"/>
  <c r="B5330" i="7"/>
  <c r="B5331" i="7"/>
  <c r="B5332" i="7"/>
  <c r="B5333" i="7"/>
  <c r="B5334" i="7"/>
  <c r="B5335" i="7"/>
  <c r="B5336" i="7"/>
  <c r="B5337" i="7"/>
  <c r="B5338" i="7"/>
  <c r="B5339" i="7"/>
  <c r="A5339" i="7" s="1"/>
  <c r="B5340" i="7"/>
  <c r="B5341" i="7"/>
  <c r="B5342" i="7"/>
  <c r="B5343" i="7"/>
  <c r="B5344" i="7"/>
  <c r="B5345" i="7"/>
  <c r="B5346" i="7"/>
  <c r="B5347" i="7"/>
  <c r="A5347" i="7" s="1"/>
  <c r="B5348" i="7"/>
  <c r="B5349" i="7"/>
  <c r="B5350" i="7"/>
  <c r="B5351" i="7"/>
  <c r="B5352" i="7"/>
  <c r="B5353" i="7"/>
  <c r="B5354" i="7"/>
  <c r="B5355" i="7"/>
  <c r="A5355" i="7" s="1"/>
  <c r="B5356" i="7"/>
  <c r="B5357" i="7"/>
  <c r="B5358" i="7"/>
  <c r="B5359" i="7"/>
  <c r="B5360" i="7"/>
  <c r="B5361" i="7"/>
  <c r="B5362" i="7"/>
  <c r="B5363" i="7"/>
  <c r="B5364" i="7"/>
  <c r="B5365" i="7"/>
  <c r="B5366" i="7"/>
  <c r="B5367" i="7"/>
  <c r="B5368" i="7"/>
  <c r="B5369" i="7"/>
  <c r="B5370" i="7"/>
  <c r="B5371" i="7"/>
  <c r="A5371" i="7" s="1"/>
  <c r="B5372" i="7"/>
  <c r="B5373" i="7"/>
  <c r="B5374" i="7"/>
  <c r="B5375" i="7"/>
  <c r="B5376" i="7"/>
  <c r="B5377" i="7"/>
  <c r="B5378" i="7"/>
  <c r="B5379" i="7"/>
  <c r="B5380" i="7"/>
  <c r="B5381" i="7"/>
  <c r="B5382" i="7"/>
  <c r="B5383" i="7"/>
  <c r="B5384" i="7"/>
  <c r="B5385" i="7"/>
  <c r="B5386" i="7"/>
  <c r="B5387" i="7"/>
  <c r="B5388" i="7"/>
  <c r="B5389" i="7"/>
  <c r="B5390" i="7"/>
  <c r="B5391" i="7"/>
  <c r="B5392" i="7"/>
  <c r="B5393" i="7"/>
  <c r="B5394" i="7"/>
  <c r="B5395" i="7"/>
  <c r="B5396" i="7"/>
  <c r="B5397" i="7"/>
  <c r="B5398" i="7"/>
  <c r="B5399" i="7"/>
  <c r="B5400" i="7"/>
  <c r="B5401" i="7"/>
  <c r="B5402" i="7"/>
  <c r="B5403" i="7"/>
  <c r="A5403" i="7" s="1"/>
  <c r="B5404" i="7"/>
  <c r="B5405" i="7"/>
  <c r="B5406" i="7"/>
  <c r="B5407" i="7"/>
  <c r="B5408" i="7"/>
  <c r="B5409" i="7"/>
  <c r="B5410" i="7"/>
  <c r="B5411" i="7"/>
  <c r="B5412" i="7"/>
  <c r="B5413" i="7"/>
  <c r="B5414" i="7"/>
  <c r="B5415" i="7"/>
  <c r="B5416" i="7"/>
  <c r="B5417" i="7"/>
  <c r="B5418" i="7"/>
  <c r="B5419" i="7"/>
  <c r="A5419" i="7" s="1"/>
  <c r="B5420" i="7"/>
  <c r="B5421" i="7"/>
  <c r="B5422" i="7"/>
  <c r="B5423" i="7"/>
  <c r="B5424" i="7"/>
  <c r="B5425" i="7"/>
  <c r="B5426" i="7"/>
  <c r="B5427" i="7"/>
  <c r="A5427" i="7" s="1"/>
  <c r="B5428" i="7"/>
  <c r="B5429" i="7"/>
  <c r="B5430" i="7"/>
  <c r="B5431" i="7"/>
  <c r="B5432" i="7"/>
  <c r="B5433" i="7"/>
  <c r="B5434" i="7"/>
  <c r="B5435" i="7"/>
  <c r="A5435" i="7" s="1"/>
  <c r="B5436" i="7"/>
  <c r="B5437" i="7"/>
  <c r="B5438" i="7"/>
  <c r="B5439" i="7"/>
  <c r="B5440" i="7"/>
  <c r="B5441" i="7"/>
  <c r="B5442" i="7"/>
  <c r="B5443" i="7"/>
  <c r="B5444" i="7"/>
  <c r="B5445" i="7"/>
  <c r="B5446" i="7"/>
  <c r="B5447" i="7"/>
  <c r="B5448" i="7"/>
  <c r="B5449" i="7"/>
  <c r="B5450" i="7"/>
  <c r="B5451" i="7"/>
  <c r="B5452" i="7"/>
  <c r="B5453" i="7"/>
  <c r="B5454" i="7"/>
  <c r="B5455" i="7"/>
  <c r="B5456" i="7"/>
  <c r="B5457" i="7"/>
  <c r="B5458" i="7"/>
  <c r="B5459" i="7"/>
  <c r="B5460" i="7"/>
  <c r="B5461" i="7"/>
  <c r="B5462" i="7"/>
  <c r="B5463" i="7"/>
  <c r="B5464" i="7"/>
  <c r="B5465" i="7"/>
  <c r="B5466" i="7"/>
  <c r="B5467" i="7"/>
  <c r="A5467" i="7" s="1"/>
  <c r="B5468" i="7"/>
  <c r="B5469" i="7"/>
  <c r="B5470" i="7"/>
  <c r="B5471" i="7"/>
  <c r="B5472" i="7"/>
  <c r="B5473" i="7"/>
  <c r="B5474" i="7"/>
  <c r="B5475" i="7"/>
  <c r="A5475" i="7" s="1"/>
  <c r="B5476" i="7"/>
  <c r="B5477" i="7"/>
  <c r="B5478" i="7"/>
  <c r="B5479" i="7"/>
  <c r="B5480" i="7"/>
  <c r="B5481" i="7"/>
  <c r="B5482" i="7"/>
  <c r="B5483" i="7"/>
  <c r="A5483" i="7" s="1"/>
  <c r="B5484" i="7"/>
  <c r="B5485" i="7"/>
  <c r="B5486" i="7"/>
  <c r="B5487" i="7"/>
  <c r="B5488" i="7"/>
  <c r="B5489" i="7"/>
  <c r="B5490" i="7"/>
  <c r="B5491" i="7"/>
  <c r="A5491" i="7" s="1"/>
  <c r="B5492" i="7"/>
  <c r="B5493" i="7"/>
  <c r="B5494" i="7"/>
  <c r="B5495" i="7"/>
  <c r="B5496" i="7"/>
  <c r="B5497" i="7"/>
  <c r="B5498" i="7"/>
  <c r="B5499" i="7"/>
  <c r="A5499" i="7" s="1"/>
  <c r="B5500" i="7"/>
  <c r="B5501" i="7"/>
  <c r="B5502" i="7"/>
  <c r="B5503" i="7"/>
  <c r="B5504" i="7"/>
  <c r="B5505" i="7"/>
  <c r="B5506" i="7"/>
  <c r="B5507" i="7"/>
  <c r="B5508" i="7"/>
  <c r="B5509" i="7"/>
  <c r="B5510" i="7"/>
  <c r="B5511" i="7"/>
  <c r="B5512" i="7"/>
  <c r="B5513" i="7"/>
  <c r="B5514" i="7"/>
  <c r="B5515" i="7"/>
  <c r="B5516" i="7"/>
  <c r="B5517" i="7"/>
  <c r="B5518" i="7"/>
  <c r="B5519" i="7"/>
  <c r="B5520" i="7"/>
  <c r="B5521" i="7"/>
  <c r="B5522" i="7"/>
  <c r="B5523" i="7"/>
  <c r="B5524" i="7"/>
  <c r="B5525" i="7"/>
  <c r="B5526" i="7"/>
  <c r="B5527" i="7"/>
  <c r="B5528" i="7"/>
  <c r="B5529" i="7"/>
  <c r="B5530" i="7"/>
  <c r="B5531" i="7"/>
  <c r="A5531" i="7" s="1"/>
  <c r="B5532" i="7"/>
  <c r="B5533" i="7"/>
  <c r="B5534" i="7"/>
  <c r="B5535" i="7"/>
  <c r="B5536" i="7"/>
  <c r="B5537" i="7"/>
  <c r="B5538" i="7"/>
  <c r="B5539" i="7"/>
  <c r="A5539" i="7" s="1"/>
  <c r="B5540" i="7"/>
  <c r="B5541" i="7"/>
  <c r="B5542" i="7"/>
  <c r="B5543" i="7"/>
  <c r="B5544" i="7"/>
  <c r="B5545" i="7"/>
  <c r="B5546" i="7"/>
  <c r="B5547" i="7"/>
  <c r="B5548" i="7"/>
  <c r="B5549" i="7"/>
  <c r="B5550" i="7"/>
  <c r="B5551" i="7"/>
  <c r="B5552" i="7"/>
  <c r="B5553" i="7"/>
  <c r="B5554" i="7"/>
  <c r="B5555" i="7"/>
  <c r="A5555" i="7" s="1"/>
  <c r="B5556" i="7"/>
  <c r="B5557" i="7"/>
  <c r="B5558" i="7"/>
  <c r="B5559" i="7"/>
  <c r="B5560" i="7"/>
  <c r="B5561" i="7"/>
  <c r="B5562" i="7"/>
  <c r="B5563" i="7"/>
  <c r="A5563" i="7" s="1"/>
  <c r="B5564" i="7"/>
  <c r="B5565" i="7"/>
  <c r="B5566" i="7"/>
  <c r="B5567" i="7"/>
  <c r="B5568" i="7"/>
  <c r="B5569" i="7"/>
  <c r="B5570" i="7"/>
  <c r="B5571" i="7"/>
  <c r="B5572" i="7"/>
  <c r="B5573" i="7"/>
  <c r="B5574" i="7"/>
  <c r="B5575" i="7"/>
  <c r="B5576" i="7"/>
  <c r="B5577" i="7"/>
  <c r="B5578" i="7"/>
  <c r="B5579" i="7"/>
  <c r="B5580" i="7"/>
  <c r="B5581" i="7"/>
  <c r="B5582" i="7"/>
  <c r="B5583" i="7"/>
  <c r="B5584" i="7"/>
  <c r="B5585" i="7"/>
  <c r="B5586" i="7"/>
  <c r="B5587" i="7"/>
  <c r="B5588" i="7"/>
  <c r="B5589" i="7"/>
  <c r="B5590" i="7"/>
  <c r="B5591" i="7"/>
  <c r="B5592" i="7"/>
  <c r="B5593" i="7"/>
  <c r="B5594" i="7"/>
  <c r="B5595" i="7"/>
  <c r="A5595" i="7" s="1"/>
  <c r="B5596" i="7"/>
  <c r="B5597" i="7"/>
  <c r="B5598" i="7"/>
  <c r="B5599" i="7"/>
  <c r="B5600" i="7"/>
  <c r="B5601" i="7"/>
  <c r="B5602" i="7"/>
  <c r="B5603" i="7"/>
  <c r="A5603" i="7" s="1"/>
  <c r="B5604" i="7"/>
  <c r="B5605" i="7"/>
  <c r="B5606" i="7"/>
  <c r="B5607" i="7"/>
  <c r="B5608" i="7"/>
  <c r="B5609" i="7"/>
  <c r="B5610" i="7"/>
  <c r="B5611" i="7"/>
  <c r="B5612" i="7"/>
  <c r="B5613" i="7"/>
  <c r="B5614" i="7"/>
  <c r="B5615" i="7"/>
  <c r="B5616" i="7"/>
  <c r="B5617" i="7"/>
  <c r="B5618" i="7"/>
  <c r="B5619" i="7"/>
  <c r="B5620" i="7"/>
  <c r="B5621" i="7"/>
  <c r="B5622" i="7"/>
  <c r="B5623" i="7"/>
  <c r="B5624" i="7"/>
  <c r="B5625" i="7"/>
  <c r="B5626" i="7"/>
  <c r="B5627" i="7"/>
  <c r="A5627" i="7" s="1"/>
  <c r="B5628" i="7"/>
  <c r="B5629" i="7"/>
  <c r="B5630" i="7"/>
  <c r="B5631" i="7"/>
  <c r="B5632" i="7"/>
  <c r="B5633" i="7"/>
  <c r="B5634" i="7"/>
  <c r="B5635" i="7"/>
  <c r="B5636" i="7"/>
  <c r="B5637" i="7"/>
  <c r="B5638" i="7"/>
  <c r="A5638" i="7" s="1"/>
  <c r="B5639" i="7"/>
  <c r="A5639" i="7" s="1"/>
  <c r="B5640" i="7"/>
  <c r="B5641" i="7"/>
  <c r="B5642" i="7"/>
  <c r="B5643" i="7"/>
  <c r="B5644" i="7"/>
  <c r="B5645" i="7"/>
  <c r="B5646" i="7"/>
  <c r="A5646" i="7" s="1"/>
  <c r="B5647" i="7"/>
  <c r="A5647" i="7" s="1"/>
  <c r="B5648" i="7"/>
  <c r="B5649" i="7"/>
  <c r="B5650" i="7"/>
  <c r="B5651" i="7"/>
  <c r="A5651" i="7" s="1"/>
  <c r="B5652" i="7"/>
  <c r="B5653" i="7"/>
  <c r="B5654" i="7"/>
  <c r="B5655" i="7"/>
  <c r="B5656" i="7"/>
  <c r="B5657" i="7"/>
  <c r="B5658" i="7"/>
  <c r="B5659" i="7"/>
  <c r="B5660" i="7"/>
  <c r="B5661" i="7"/>
  <c r="B5662" i="7"/>
  <c r="A5662" i="7" s="1"/>
  <c r="B5663" i="7"/>
  <c r="A5663" i="7" s="1"/>
  <c r="B5664" i="7"/>
  <c r="B5665" i="7"/>
  <c r="B5666" i="7"/>
  <c r="B5667" i="7"/>
  <c r="A5667" i="7" s="1"/>
  <c r="B5668" i="7"/>
  <c r="B5669" i="7"/>
  <c r="B5670" i="7"/>
  <c r="A5670" i="7" s="1"/>
  <c r="B5671" i="7"/>
  <c r="A5671" i="7" s="1"/>
  <c r="B5672" i="7"/>
  <c r="B5673" i="7"/>
  <c r="B5674" i="7"/>
  <c r="B5675" i="7"/>
  <c r="B5676" i="7"/>
  <c r="B5677" i="7"/>
  <c r="B5678" i="7"/>
  <c r="B5679" i="7"/>
  <c r="B5680" i="7"/>
  <c r="B5681" i="7"/>
  <c r="B5682" i="7"/>
  <c r="B5683" i="7"/>
  <c r="B5684" i="7"/>
  <c r="B5685" i="7"/>
  <c r="B5686" i="7"/>
  <c r="A5686" i="7" s="1"/>
  <c r="B5687" i="7"/>
  <c r="A5687" i="7" s="1"/>
  <c r="B5688" i="7"/>
  <c r="B5689" i="7"/>
  <c r="B5690" i="7"/>
  <c r="B5691" i="7"/>
  <c r="B5692" i="7"/>
  <c r="B5693" i="7"/>
  <c r="B5694" i="7"/>
  <c r="A5694" i="7" s="1"/>
  <c r="B5695" i="7"/>
  <c r="B5696" i="7"/>
  <c r="B5697" i="7"/>
  <c r="B5698" i="7"/>
  <c r="B5699" i="7"/>
  <c r="B5700" i="7"/>
  <c r="B5701" i="7"/>
  <c r="B5702" i="7"/>
  <c r="A5702" i="7" s="1"/>
  <c r="B5703" i="7"/>
  <c r="A5703" i="7" s="1"/>
  <c r="B5704" i="7"/>
  <c r="B5705" i="7"/>
  <c r="B5706" i="7"/>
  <c r="B5707" i="7"/>
  <c r="B5708" i="7"/>
  <c r="B5709" i="7"/>
  <c r="B5710" i="7"/>
  <c r="A5710" i="7" s="1"/>
  <c r="B5711" i="7"/>
  <c r="A5711" i="7" s="1"/>
  <c r="B5712" i="7"/>
  <c r="B5713" i="7"/>
  <c r="B5714" i="7"/>
  <c r="B5715" i="7"/>
  <c r="A5715" i="7" s="1"/>
  <c r="B5716" i="7"/>
  <c r="B5717" i="7"/>
  <c r="B5718" i="7"/>
  <c r="B5719" i="7"/>
  <c r="B5720" i="7"/>
  <c r="B5721" i="7"/>
  <c r="B5722" i="7"/>
  <c r="B5723" i="7"/>
  <c r="B5724" i="7"/>
  <c r="B5725" i="7"/>
  <c r="B5726" i="7"/>
  <c r="A5726" i="7" s="1"/>
  <c r="B5727" i="7"/>
  <c r="A5727" i="7" s="1"/>
  <c r="B5728" i="7"/>
  <c r="B5729" i="7"/>
  <c r="B5730" i="7"/>
  <c r="B5731" i="7"/>
  <c r="A5731" i="7" s="1"/>
  <c r="B5732" i="7"/>
  <c r="B5733" i="7"/>
  <c r="B5734" i="7"/>
  <c r="A5734" i="7" s="1"/>
  <c r="B5735" i="7"/>
  <c r="A5735" i="7" s="1"/>
  <c r="B5736" i="7"/>
  <c r="B5737" i="7"/>
  <c r="B5738" i="7"/>
  <c r="B5739" i="7"/>
  <c r="B5740" i="7"/>
  <c r="B5741" i="7"/>
  <c r="B5742" i="7"/>
  <c r="B5743" i="7"/>
  <c r="B5744" i="7"/>
  <c r="B5745" i="7"/>
  <c r="B5746" i="7"/>
  <c r="B5747" i="7"/>
  <c r="B5748" i="7"/>
  <c r="B5749" i="7"/>
  <c r="B5750" i="7"/>
  <c r="A5750" i="7" s="1"/>
  <c r="B5751" i="7"/>
  <c r="A5751" i="7" s="1"/>
  <c r="B5752" i="7"/>
  <c r="B5753" i="7"/>
  <c r="B5754" i="7"/>
  <c r="B5755" i="7"/>
  <c r="A5755" i="7" s="1"/>
  <c r="B5756" i="7"/>
  <c r="B5757" i="7"/>
  <c r="B5758" i="7"/>
  <c r="A5758" i="7" s="1"/>
  <c r="B5759" i="7"/>
  <c r="B5760" i="7"/>
  <c r="B5761" i="7"/>
  <c r="B5762" i="7"/>
  <c r="B5763" i="7"/>
  <c r="B5764" i="7"/>
  <c r="B5765" i="7"/>
  <c r="B5766" i="7"/>
  <c r="A5766" i="7" s="1"/>
  <c r="B5767" i="7"/>
  <c r="A5767" i="7" s="1"/>
  <c r="B5768" i="7"/>
  <c r="B5769" i="7"/>
  <c r="B5770" i="7"/>
  <c r="B5771" i="7"/>
  <c r="B5772" i="7"/>
  <c r="B5773" i="7"/>
  <c r="B5774" i="7"/>
  <c r="A5774" i="7" s="1"/>
  <c r="B5775" i="7"/>
  <c r="B5776" i="7"/>
  <c r="B5777" i="7"/>
  <c r="B5778" i="7"/>
  <c r="B5779" i="7"/>
  <c r="B5780" i="7"/>
  <c r="B5781" i="7"/>
  <c r="B5782" i="7"/>
  <c r="A5782" i="7" s="1"/>
  <c r="B5783" i="7"/>
  <c r="A5783" i="7" s="1"/>
  <c r="B5784" i="7"/>
  <c r="B5785" i="7"/>
  <c r="B5786" i="7"/>
  <c r="B5787" i="7"/>
  <c r="B5788" i="7"/>
  <c r="B5789" i="7"/>
  <c r="B5790" i="7"/>
  <c r="A5790" i="7" s="1"/>
  <c r="B5791" i="7"/>
  <c r="B5792" i="7"/>
  <c r="B5793" i="7"/>
  <c r="B5794" i="7"/>
  <c r="B5795" i="7"/>
  <c r="A5795" i="7" s="1"/>
  <c r="B5796" i="7"/>
  <c r="B5797" i="7"/>
  <c r="B5798" i="7"/>
  <c r="A5798" i="7" s="1"/>
  <c r="B5799" i="7"/>
  <c r="A5799" i="7" s="1"/>
  <c r="B5800" i="7"/>
  <c r="A5800" i="7" s="1"/>
  <c r="B5801" i="7"/>
  <c r="B5802" i="7"/>
  <c r="B5803" i="7"/>
  <c r="B5804" i="7"/>
  <c r="A5804" i="7" s="1"/>
  <c r="B5805" i="7"/>
  <c r="A5805" i="7" s="1"/>
  <c r="B5806" i="7"/>
  <c r="A5806" i="7" s="1"/>
  <c r="B5807" i="7"/>
  <c r="A5807" i="7" s="1"/>
  <c r="B5808" i="7"/>
  <c r="A5808" i="7" s="1"/>
  <c r="B5809" i="7"/>
  <c r="B5810" i="7"/>
  <c r="B5811" i="7"/>
  <c r="A5811" i="7" s="1"/>
  <c r="B5812" i="7"/>
  <c r="A5812" i="7" s="1"/>
  <c r="B5813" i="7"/>
  <c r="A5813" i="7" s="1"/>
  <c r="B5814" i="7"/>
  <c r="A5814" i="7" s="1"/>
  <c r="B5815" i="7"/>
  <c r="A5815" i="7" s="1"/>
  <c r="B5816" i="7"/>
  <c r="A5816" i="7" s="1"/>
  <c r="B5817" i="7"/>
  <c r="B5818" i="7"/>
  <c r="B5819" i="7"/>
  <c r="B5820" i="7"/>
  <c r="B5821" i="7"/>
  <c r="A5821" i="7" s="1"/>
  <c r="B5822" i="7"/>
  <c r="A5822" i="7" s="1"/>
  <c r="B5823" i="7"/>
  <c r="A5823" i="7" s="1"/>
  <c r="B5824" i="7"/>
  <c r="A5824" i="7" s="1"/>
  <c r="B5825" i="7"/>
  <c r="B5826" i="7"/>
  <c r="B5827" i="7"/>
  <c r="B5828" i="7"/>
  <c r="B5829" i="7"/>
  <c r="A5829" i="7" s="1"/>
  <c r="B5830" i="7"/>
  <c r="A5830" i="7" s="1"/>
  <c r="B5831" i="7"/>
  <c r="A5831" i="7" s="1"/>
  <c r="B5832" i="7"/>
  <c r="A5832" i="7" s="1"/>
  <c r="B5833" i="7"/>
  <c r="B5834" i="7"/>
  <c r="B5835" i="7"/>
  <c r="B5836" i="7"/>
  <c r="A5836" i="7" s="1"/>
  <c r="B5837" i="7"/>
  <c r="A5837" i="7" s="1"/>
  <c r="B5838" i="7"/>
  <c r="A5838" i="7" s="1"/>
  <c r="B5839" i="7"/>
  <c r="A5839" i="7" s="1"/>
  <c r="B5840" i="7"/>
  <c r="A5840" i="7" s="1"/>
  <c r="B5841" i="7"/>
  <c r="B5842" i="7"/>
  <c r="B5843" i="7"/>
  <c r="B5844" i="7"/>
  <c r="B5845" i="7"/>
  <c r="A5845" i="7" s="1"/>
  <c r="B5846" i="7"/>
  <c r="A5846" i="7" s="1"/>
  <c r="B5847" i="7"/>
  <c r="A5847" i="7" s="1"/>
  <c r="B5848" i="7"/>
  <c r="A5848" i="7" s="1"/>
  <c r="B5849" i="7"/>
  <c r="B5850" i="7"/>
  <c r="B5851" i="7"/>
  <c r="A5851" i="7" s="1"/>
  <c r="B5852" i="7"/>
  <c r="B5853" i="7"/>
  <c r="A5853" i="7" s="1"/>
  <c r="B5854" i="7"/>
  <c r="A5854" i="7" s="1"/>
  <c r="B5855" i="7"/>
  <c r="A5855" i="7" s="1"/>
  <c r="B5856" i="7"/>
  <c r="A5856" i="7" s="1"/>
  <c r="B5857" i="7"/>
  <c r="B5858" i="7"/>
  <c r="B5859" i="7"/>
  <c r="A5859" i="7" s="1"/>
  <c r="B5860" i="7"/>
  <c r="A5860" i="7" s="1"/>
  <c r="B5861" i="7"/>
  <c r="A5861" i="7" s="1"/>
  <c r="B5862" i="7"/>
  <c r="A5862" i="7" s="1"/>
  <c r="B5863" i="7"/>
  <c r="A5863" i="7" s="1"/>
  <c r="B5864" i="7"/>
  <c r="A5864" i="7" s="1"/>
  <c r="B5865" i="7"/>
  <c r="B5866" i="7"/>
  <c r="B5867" i="7"/>
  <c r="B5868" i="7"/>
  <c r="B5869" i="7"/>
  <c r="A5869" i="7" s="1"/>
  <c r="B5870" i="7"/>
  <c r="A5870" i="7" s="1"/>
  <c r="B5871" i="7"/>
  <c r="A5871" i="7" s="1"/>
  <c r="B5872" i="7"/>
  <c r="A5872" i="7" s="1"/>
  <c r="B5873" i="7"/>
  <c r="B5874" i="7"/>
  <c r="B5875" i="7"/>
  <c r="B5876" i="7"/>
  <c r="A5876" i="7" s="1"/>
  <c r="B5877" i="7"/>
  <c r="A5877" i="7" s="1"/>
  <c r="B5878" i="7"/>
  <c r="A5878" i="7" s="1"/>
  <c r="B5879" i="7"/>
  <c r="A5879" i="7" s="1"/>
  <c r="B5880" i="7"/>
  <c r="A5880" i="7" s="1"/>
  <c r="B5881" i="7"/>
  <c r="B5882" i="7"/>
  <c r="B5883" i="7"/>
  <c r="B5884" i="7"/>
  <c r="B5885" i="7"/>
  <c r="A5885" i="7" s="1"/>
  <c r="B5886" i="7"/>
  <c r="A5886" i="7" s="1"/>
  <c r="B5887" i="7"/>
  <c r="A5887" i="7" s="1"/>
  <c r="B5888" i="7"/>
  <c r="A5888" i="7" s="1"/>
  <c r="B5889" i="7"/>
  <c r="B5890" i="7"/>
  <c r="B5891" i="7"/>
  <c r="B5892" i="7"/>
  <c r="A5892" i="7" s="1"/>
  <c r="B5893" i="7"/>
  <c r="A5893" i="7" s="1"/>
  <c r="B5894" i="7"/>
  <c r="A5894" i="7" s="1"/>
  <c r="B5895" i="7"/>
  <c r="A5895" i="7" s="1"/>
  <c r="B5896" i="7"/>
  <c r="A5896" i="7" s="1"/>
  <c r="B5897" i="7"/>
  <c r="B5898" i="7"/>
  <c r="B5899" i="7"/>
  <c r="B5900" i="7"/>
  <c r="B5901" i="7"/>
  <c r="A5901" i="7" s="1"/>
  <c r="B5902" i="7"/>
  <c r="A5902" i="7" s="1"/>
  <c r="B5903" i="7"/>
  <c r="A5903" i="7" s="1"/>
  <c r="B5904" i="7"/>
  <c r="A5904" i="7" s="1"/>
  <c r="B5905" i="7"/>
  <c r="B5906" i="7"/>
  <c r="B5907" i="7"/>
  <c r="A5907" i="7" s="1"/>
  <c r="B5908" i="7"/>
  <c r="B5909" i="7"/>
  <c r="A5909" i="7" s="1"/>
  <c r="B5910" i="7"/>
  <c r="A5910" i="7" s="1"/>
  <c r="B5911" i="7"/>
  <c r="A5911" i="7" s="1"/>
  <c r="B5912" i="7"/>
  <c r="A5912" i="7" s="1"/>
  <c r="B5913" i="7"/>
  <c r="B5914" i="7"/>
  <c r="B5915" i="7"/>
  <c r="A5915" i="7" s="1"/>
  <c r="B5916" i="7"/>
  <c r="A5916" i="7" s="1"/>
  <c r="B5917" i="7"/>
  <c r="A5917" i="7" s="1"/>
  <c r="B5918" i="7"/>
  <c r="A5918" i="7" s="1"/>
  <c r="B5919" i="7"/>
  <c r="A5919" i="7" s="1"/>
  <c r="B5920" i="7"/>
  <c r="A5920" i="7" s="1"/>
  <c r="B5921" i="7"/>
  <c r="B5922" i="7"/>
  <c r="B5923" i="7"/>
  <c r="B5924" i="7"/>
  <c r="B5925" i="7"/>
  <c r="A5925" i="7" s="1"/>
  <c r="B5926" i="7"/>
  <c r="A5926" i="7" s="1"/>
  <c r="B5927" i="7"/>
  <c r="A5927" i="7" s="1"/>
  <c r="B5928" i="7"/>
  <c r="A5928" i="7" s="1"/>
  <c r="B5929" i="7"/>
  <c r="B5930" i="7"/>
  <c r="B5931" i="7"/>
  <c r="B5932" i="7"/>
  <c r="A5932" i="7" s="1"/>
  <c r="B5933" i="7"/>
  <c r="A5933" i="7" s="1"/>
  <c r="B5934" i="7"/>
  <c r="A5934" i="7" s="1"/>
  <c r="B5935" i="7"/>
  <c r="A5935" i="7" s="1"/>
  <c r="B5936" i="7"/>
  <c r="A5936" i="7" s="1"/>
  <c r="B5937" i="7"/>
  <c r="B5938" i="7"/>
  <c r="B5939" i="7"/>
  <c r="B5940" i="7"/>
  <c r="B5941" i="7"/>
  <c r="A5941" i="7" s="1"/>
  <c r="B5942" i="7"/>
  <c r="A5942" i="7" s="1"/>
  <c r="B5943" i="7"/>
  <c r="A5943" i="7" s="1"/>
  <c r="B5944" i="7"/>
  <c r="A5944" i="7" s="1"/>
  <c r="B5945" i="7"/>
  <c r="B5946" i="7"/>
  <c r="B5947" i="7"/>
  <c r="B5948" i="7"/>
  <c r="B5949" i="7"/>
  <c r="A5949" i="7" s="1"/>
  <c r="B5950" i="7"/>
  <c r="A5950" i="7" s="1"/>
  <c r="B5951" i="7"/>
  <c r="A5951" i="7" s="1"/>
  <c r="B5952" i="7"/>
  <c r="A5952" i="7" s="1"/>
  <c r="B5953" i="7"/>
  <c r="B5954" i="7"/>
  <c r="B5955" i="7"/>
  <c r="B5956" i="7"/>
  <c r="A5956" i="7" s="1"/>
  <c r="B5957" i="7"/>
  <c r="A5957" i="7" s="1"/>
  <c r="B5958" i="7"/>
  <c r="A5958" i="7" s="1"/>
  <c r="B5959" i="7"/>
  <c r="A5959" i="7" s="1"/>
  <c r="B5960" i="7"/>
  <c r="A5960" i="7" s="1"/>
  <c r="B5961" i="7"/>
  <c r="B5962" i="7"/>
  <c r="B5963" i="7"/>
  <c r="A5963" i="7" s="1"/>
  <c r="B5964" i="7"/>
  <c r="A5964" i="7" s="1"/>
  <c r="B5965" i="7"/>
  <c r="A5965" i="7" s="1"/>
  <c r="B5966" i="7"/>
  <c r="A5966" i="7" s="1"/>
  <c r="B5967" i="7"/>
  <c r="A5967" i="7" s="1"/>
  <c r="B5968" i="7"/>
  <c r="A5968" i="7" s="1"/>
  <c r="B5969" i="7"/>
  <c r="B5970" i="7"/>
  <c r="B5971" i="7"/>
  <c r="A5971" i="7" s="1"/>
  <c r="B5972" i="7"/>
  <c r="B5973" i="7"/>
  <c r="A5973" i="7" s="1"/>
  <c r="B5974" i="7"/>
  <c r="A5974" i="7" s="1"/>
  <c r="B5975" i="7"/>
  <c r="A5975" i="7" s="1"/>
  <c r="B5976" i="7"/>
  <c r="A5976" i="7" s="1"/>
  <c r="B5977" i="7"/>
  <c r="B5978" i="7"/>
  <c r="B5979" i="7"/>
  <c r="B5980" i="7"/>
  <c r="B5981" i="7"/>
  <c r="A5981" i="7" s="1"/>
  <c r="B5982" i="7"/>
  <c r="A5982" i="7" s="1"/>
  <c r="B5983" i="7"/>
  <c r="A5983" i="7" s="1"/>
  <c r="B5984" i="7"/>
  <c r="A5984" i="7" s="1"/>
  <c r="B5985" i="7"/>
  <c r="B5986" i="7"/>
  <c r="B5987" i="7"/>
  <c r="B5988" i="7"/>
  <c r="A5988" i="7" s="1"/>
  <c r="B5989" i="7"/>
  <c r="A5989" i="7" s="1"/>
  <c r="B5990" i="7"/>
  <c r="A5990" i="7" s="1"/>
  <c r="B5991" i="7"/>
  <c r="A5991" i="7" s="1"/>
  <c r="B5992" i="7"/>
  <c r="A5992" i="7" s="1"/>
  <c r="B5993" i="7"/>
  <c r="B5994" i="7"/>
  <c r="B5995" i="7"/>
  <c r="B5996" i="7"/>
  <c r="B5997" i="7"/>
  <c r="A5997" i="7" s="1"/>
  <c r="B5998" i="7"/>
  <c r="A5998" i="7" s="1"/>
  <c r="B5999" i="7"/>
  <c r="A5999" i="7" s="1"/>
  <c r="B6000" i="7"/>
  <c r="A6000" i="7" s="1"/>
  <c r="B6001" i="7"/>
  <c r="B6002" i="7"/>
  <c r="B6003" i="7"/>
  <c r="B6004" i="7"/>
  <c r="B6005" i="7"/>
  <c r="A6005" i="7" s="1"/>
  <c r="B6006" i="7"/>
  <c r="A6006" i="7" s="1"/>
  <c r="B6007" i="7"/>
  <c r="A6007" i="7" s="1"/>
  <c r="B6008" i="7"/>
  <c r="A6008" i="7" s="1"/>
  <c r="B6009" i="7"/>
  <c r="B6010" i="7"/>
  <c r="B6011" i="7"/>
  <c r="B6012" i="7"/>
  <c r="A6012" i="7" s="1"/>
  <c r="B6013" i="7"/>
  <c r="A6013" i="7" s="1"/>
  <c r="B6014" i="7"/>
  <c r="A6014" i="7" s="1"/>
  <c r="B6015" i="7"/>
  <c r="A6015" i="7" s="1"/>
  <c r="B6016" i="7"/>
  <c r="A6016" i="7" s="1"/>
  <c r="B6017" i="7"/>
  <c r="B6018" i="7"/>
  <c r="B6019" i="7"/>
  <c r="A6019" i="7" s="1"/>
  <c r="B6020" i="7"/>
  <c r="A6020" i="7" s="1"/>
  <c r="B6021" i="7"/>
  <c r="A6021" i="7" s="1"/>
  <c r="B6022" i="7"/>
  <c r="A6022" i="7" s="1"/>
  <c r="B6023" i="7"/>
  <c r="A6023" i="7" s="1"/>
  <c r="B6024" i="7"/>
  <c r="A6024" i="7" s="1"/>
  <c r="B6025" i="7"/>
  <c r="B6026" i="7"/>
  <c r="B6027" i="7"/>
  <c r="A6027" i="7" s="1"/>
  <c r="B6028" i="7"/>
  <c r="B6029" i="7"/>
  <c r="A6029" i="7" s="1"/>
  <c r="B6030" i="7"/>
  <c r="A6030" i="7" s="1"/>
  <c r="B6031" i="7"/>
  <c r="A6031" i="7" s="1"/>
  <c r="B6032" i="7"/>
  <c r="A6032" i="7" s="1"/>
  <c r="B6033" i="7"/>
  <c r="B6034" i="7"/>
  <c r="B6035" i="7"/>
  <c r="B6036" i="7"/>
  <c r="B6037" i="7"/>
  <c r="A6037" i="7" s="1"/>
  <c r="B6038" i="7"/>
  <c r="A6038" i="7" s="1"/>
  <c r="B6039" i="7"/>
  <c r="A6039" i="7" s="1"/>
  <c r="B6040" i="7"/>
  <c r="A6040" i="7" s="1"/>
  <c r="B6041" i="7"/>
  <c r="B6042" i="7"/>
  <c r="B6043" i="7"/>
  <c r="B6044" i="7"/>
  <c r="B6045" i="7"/>
  <c r="A6045" i="7" s="1"/>
  <c r="B6046" i="7"/>
  <c r="A6046" i="7" s="1"/>
  <c r="B6047" i="7"/>
  <c r="A6047" i="7" s="1"/>
  <c r="B6048" i="7"/>
  <c r="A6048" i="7" s="1"/>
  <c r="B6049" i="7"/>
  <c r="B6050" i="7"/>
  <c r="B6051" i="7"/>
  <c r="B6052" i="7"/>
  <c r="A6052" i="7" s="1"/>
  <c r="B6053" i="7"/>
  <c r="A6053" i="7" s="1"/>
  <c r="B6054" i="7"/>
  <c r="A6054" i="7" s="1"/>
  <c r="B6055" i="7"/>
  <c r="A6055" i="7" s="1"/>
  <c r="B6056" i="7"/>
  <c r="A6056" i="7" s="1"/>
  <c r="B6057" i="7"/>
  <c r="B6058" i="7"/>
  <c r="B6059" i="7"/>
  <c r="B6060" i="7"/>
  <c r="B6061" i="7"/>
  <c r="A6061" i="7" s="1"/>
  <c r="B6062" i="7"/>
  <c r="A6062" i="7" s="1"/>
  <c r="B6063" i="7"/>
  <c r="A6063" i="7" s="1"/>
  <c r="B6064" i="7"/>
  <c r="A6064" i="7" s="1"/>
  <c r="B6065" i="7"/>
  <c r="B6066" i="7"/>
  <c r="B6067" i="7"/>
  <c r="A6067" i="7" s="1"/>
  <c r="B6068" i="7"/>
  <c r="A6068" i="7" s="1"/>
  <c r="B6069" i="7"/>
  <c r="A6069" i="7" s="1"/>
  <c r="B6070" i="7"/>
  <c r="A6070" i="7" s="1"/>
  <c r="B6071" i="7"/>
  <c r="A6071" i="7" s="1"/>
  <c r="B6072" i="7"/>
  <c r="A6072" i="7" s="1"/>
  <c r="B6073" i="7"/>
  <c r="B6074" i="7"/>
  <c r="B6075" i="7"/>
  <c r="B6076" i="7"/>
  <c r="A6076" i="7" s="1"/>
  <c r="B6077" i="7"/>
  <c r="A6077" i="7" s="1"/>
  <c r="B6078" i="7"/>
  <c r="A6078" i="7" s="1"/>
  <c r="B6079" i="7"/>
  <c r="A6079" i="7" s="1"/>
  <c r="B6080" i="7"/>
  <c r="A6080" i="7" s="1"/>
  <c r="B6081" i="7"/>
  <c r="B6082" i="7"/>
  <c r="B6083" i="7"/>
  <c r="A6083" i="7" s="1"/>
  <c r="B6084" i="7"/>
  <c r="B6085" i="7"/>
  <c r="A6085" i="7" s="1"/>
  <c r="B6086" i="7"/>
  <c r="A6086" i="7" s="1"/>
  <c r="B6087" i="7"/>
  <c r="A6087" i="7" s="1"/>
  <c r="A1014" i="11" l="1"/>
  <c r="A1013" i="11"/>
  <c r="A1012" i="11"/>
  <c r="A1011" i="11"/>
  <c r="A1010" i="11"/>
  <c r="A1009" i="11"/>
  <c r="A1008" i="11"/>
  <c r="A1007" i="11"/>
  <c r="A1006" i="11"/>
  <c r="A1005" i="11"/>
  <c r="A1004" i="11"/>
  <c r="A1003" i="11"/>
  <c r="AC1003" i="17"/>
  <c r="AC1004" i="17"/>
  <c r="A479" i="17"/>
  <c r="A480" i="17" s="1"/>
  <c r="H2" i="11"/>
  <c r="A982" i="7"/>
  <c r="A1002" i="7"/>
  <c r="B1002" i="11" s="1"/>
  <c r="A1001" i="7"/>
  <c r="A999" i="7"/>
  <c r="B999" i="11" s="1"/>
  <c r="A996" i="7"/>
  <c r="B996" i="11" s="1"/>
  <c r="A993" i="7"/>
  <c r="B993" i="11" s="1"/>
  <c r="A990" i="7"/>
  <c r="B990" i="11" s="1"/>
  <c r="A987" i="7"/>
  <c r="B987" i="11" s="1"/>
  <c r="A645" i="7"/>
  <c r="B645" i="11" s="1"/>
  <c r="A450" i="7"/>
  <c r="B450" i="11" s="1"/>
  <c r="A447" i="7"/>
  <c r="B447" i="11" s="1"/>
  <c r="A444" i="7"/>
  <c r="B444" i="11" s="1"/>
  <c r="A441" i="7"/>
  <c r="B441" i="11" s="1"/>
  <c r="A438" i="7"/>
  <c r="B438" i="11" s="1"/>
  <c r="A435" i="7"/>
  <c r="B435" i="11" s="1"/>
  <c r="A432" i="7"/>
  <c r="B432" i="11" s="1"/>
  <c r="A429" i="7"/>
  <c r="B429" i="11" s="1"/>
  <c r="A426" i="7"/>
  <c r="B426" i="11" s="1"/>
  <c r="A423" i="7"/>
  <c r="B423" i="11" s="1"/>
  <c r="A420" i="7"/>
  <c r="B420" i="11" s="1"/>
  <c r="A417" i="7"/>
  <c r="B417" i="11" s="1"/>
  <c r="A414" i="7"/>
  <c r="B414" i="11" s="1"/>
  <c r="A411" i="7"/>
  <c r="B411" i="11" s="1"/>
  <c r="A408" i="7"/>
  <c r="B408" i="11" s="1"/>
  <c r="A405" i="7"/>
  <c r="B405" i="11" s="1"/>
  <c r="A402" i="7"/>
  <c r="B402" i="11" s="1"/>
  <c r="A399" i="7"/>
  <c r="B399" i="11" s="1"/>
  <c r="A396" i="7"/>
  <c r="B396" i="11" s="1"/>
  <c r="A390" i="7"/>
  <c r="B390" i="11" s="1"/>
  <c r="A387" i="7"/>
  <c r="B387" i="11" s="1"/>
  <c r="A384" i="7"/>
  <c r="B384" i="11" s="1"/>
  <c r="A381" i="7"/>
  <c r="B381" i="11" s="1"/>
  <c r="A378" i="7"/>
  <c r="B378" i="11" s="1"/>
  <c r="A375" i="7"/>
  <c r="B375" i="11" s="1"/>
  <c r="A372" i="7"/>
  <c r="B372" i="11" s="1"/>
  <c r="A369" i="7"/>
  <c r="B369" i="11" s="1"/>
  <c r="A366" i="7"/>
  <c r="B366" i="11" s="1"/>
  <c r="A363" i="7"/>
  <c r="B363" i="11" s="1"/>
  <c r="A360" i="7"/>
  <c r="B360" i="11" s="1"/>
  <c r="A357" i="7"/>
  <c r="B357" i="11" s="1"/>
  <c r="A354" i="7"/>
  <c r="B354" i="11" s="1"/>
  <c r="A351" i="7"/>
  <c r="B351" i="11" s="1"/>
  <c r="A348" i="7"/>
  <c r="B348" i="11" s="1"/>
  <c r="A345" i="7"/>
  <c r="B345" i="11" s="1"/>
  <c r="A342" i="7"/>
  <c r="B342" i="11" s="1"/>
  <c r="A339" i="7"/>
  <c r="B339" i="11" s="1"/>
  <c r="A336" i="7"/>
  <c r="B336" i="11" s="1"/>
  <c r="A333" i="7"/>
  <c r="B333" i="11" s="1"/>
  <c r="A330" i="7"/>
  <c r="B330" i="11" s="1"/>
  <c r="A324" i="7"/>
  <c r="B324" i="11" s="1"/>
  <c r="A315" i="7"/>
  <c r="B315" i="11" s="1"/>
  <c r="A306" i="7"/>
  <c r="B306" i="11" s="1"/>
  <c r="A303" i="7"/>
  <c r="B303" i="11" s="1"/>
  <c r="A300" i="7"/>
  <c r="B300" i="11" s="1"/>
  <c r="A291" i="7"/>
  <c r="B291" i="11" s="1"/>
  <c r="A282" i="7"/>
  <c r="B282" i="11" s="1"/>
  <c r="A276" i="7"/>
  <c r="B276" i="11" s="1"/>
  <c r="A267" i="7"/>
  <c r="B267" i="11" s="1"/>
  <c r="A261" i="7"/>
  <c r="B261" i="11" s="1"/>
  <c r="A258" i="7"/>
  <c r="B258" i="11" s="1"/>
  <c r="A252" i="7"/>
  <c r="B252" i="11" s="1"/>
  <c r="A243" i="7"/>
  <c r="B243" i="11" s="1"/>
  <c r="A234" i="7"/>
  <c r="B234" i="11" s="1"/>
  <c r="A231" i="7"/>
  <c r="B231" i="11" s="1"/>
  <c r="A228" i="7"/>
  <c r="B228" i="11" s="1"/>
  <c r="A219" i="7"/>
  <c r="B219" i="11" s="1"/>
  <c r="A210" i="7"/>
  <c r="B210" i="11" s="1"/>
  <c r="A195" i="7"/>
  <c r="B195" i="11" s="1"/>
  <c r="A186" i="7"/>
  <c r="B186" i="11" s="1"/>
  <c r="A180" i="7"/>
  <c r="B180" i="11" s="1"/>
  <c r="A171" i="7"/>
  <c r="B171" i="11" s="1"/>
  <c r="A162" i="7"/>
  <c r="B162" i="11" s="1"/>
  <c r="A156" i="7"/>
  <c r="B156" i="11" s="1"/>
  <c r="A147" i="7"/>
  <c r="B147" i="11" s="1"/>
  <c r="A138" i="7"/>
  <c r="B138" i="11" s="1"/>
  <c r="A135" i="7"/>
  <c r="B135" i="11" s="1"/>
  <c r="A123" i="7"/>
  <c r="B123" i="11" s="1"/>
  <c r="A120" i="7"/>
  <c r="B120" i="11" s="1"/>
  <c r="A117" i="7"/>
  <c r="B117" i="11" s="1"/>
  <c r="A114" i="7"/>
  <c r="B114" i="11" s="1"/>
  <c r="A111" i="7"/>
  <c r="B111" i="11" s="1"/>
  <c r="A108" i="7"/>
  <c r="B108" i="11" s="1"/>
  <c r="A105" i="7"/>
  <c r="B105" i="11" s="1"/>
  <c r="A102" i="7"/>
  <c r="B102" i="11" s="1"/>
  <c r="A99" i="7"/>
  <c r="B99" i="11" s="1"/>
  <c r="A93" i="7"/>
  <c r="B93" i="11" s="1"/>
  <c r="A90" i="7"/>
  <c r="B90" i="11" s="1"/>
  <c r="A84" i="7"/>
  <c r="B84" i="11" s="1"/>
  <c r="A78" i="7"/>
  <c r="B78" i="11" s="1"/>
  <c r="A75" i="7"/>
  <c r="B75" i="11" s="1"/>
  <c r="A69" i="7"/>
  <c r="B69" i="11" s="1"/>
  <c r="A66" i="7"/>
  <c r="B66" i="11" s="1"/>
  <c r="A63" i="7"/>
  <c r="B63" i="11" s="1"/>
  <c r="A60" i="7"/>
  <c r="B60" i="11" s="1"/>
  <c r="A54" i="7"/>
  <c r="B54" i="11" s="1"/>
  <c r="A51" i="7"/>
  <c r="B51" i="11" s="1"/>
  <c r="A45" i="7"/>
  <c r="B45" i="11" s="1"/>
  <c r="A42" i="7"/>
  <c r="B42" i="11" s="1"/>
  <c r="A36" i="7"/>
  <c r="B36" i="11" s="1"/>
  <c r="A30" i="7"/>
  <c r="B30" i="11" s="1"/>
  <c r="A27" i="7"/>
  <c r="B27" i="11" s="1"/>
  <c r="A21" i="7"/>
  <c r="B21" i="11" s="1"/>
  <c r="A18" i="7"/>
  <c r="B18" i="11" s="1"/>
  <c r="A12" i="7"/>
  <c r="B12" i="11" s="1"/>
  <c r="A6" i="7"/>
  <c r="B6" i="11" s="1"/>
  <c r="A4885" i="7"/>
  <c r="A4882" i="7"/>
  <c r="A4879" i="7"/>
  <c r="A4876" i="7"/>
  <c r="A4873" i="7"/>
  <c r="A4870" i="7"/>
  <c r="A4867" i="7"/>
  <c r="A4864" i="7"/>
  <c r="A4861" i="7"/>
  <c r="A4858" i="7"/>
  <c r="A4855" i="7"/>
  <c r="A4852" i="7"/>
  <c r="A4849" i="7"/>
  <c r="A4846" i="7"/>
  <c r="A4843" i="7"/>
  <c r="A4840" i="7"/>
  <c r="A4837" i="7"/>
  <c r="A4834" i="7"/>
  <c r="A4831" i="7"/>
  <c r="A4828" i="7"/>
  <c r="A4825" i="7"/>
  <c r="A4822" i="7"/>
  <c r="A4816" i="7"/>
  <c r="A4813" i="7"/>
  <c r="A4810" i="7"/>
  <c r="A4807" i="7"/>
  <c r="A4804" i="7"/>
  <c r="A4801" i="7"/>
  <c r="A4798" i="7"/>
  <c r="A4792" i="7"/>
  <c r="A4789" i="7"/>
  <c r="A4786" i="7"/>
  <c r="A4783" i="7"/>
  <c r="A4780" i="7"/>
  <c r="A4777" i="7"/>
  <c r="A4774" i="7"/>
  <c r="A4768" i="7"/>
  <c r="A4765" i="7"/>
  <c r="A4762" i="7"/>
  <c r="A4759" i="7"/>
  <c r="A4756" i="7"/>
  <c r="A4753" i="7"/>
  <c r="A4750" i="7"/>
  <c r="A4744" i="7"/>
  <c r="A4741" i="7"/>
  <c r="A4738" i="7"/>
  <c r="A4735" i="7"/>
  <c r="A4732" i="7"/>
  <c r="A4729" i="7"/>
  <c r="A4726" i="7"/>
  <c r="A4720" i="7"/>
  <c r="A4717" i="7"/>
  <c r="A4714" i="7"/>
  <c r="A4711" i="7"/>
  <c r="A4708" i="7"/>
  <c r="A4705" i="7"/>
  <c r="A4702" i="7"/>
  <c r="A4696" i="7"/>
  <c r="A4693" i="7"/>
  <c r="A4690" i="7"/>
  <c r="A4687" i="7"/>
  <c r="A4684" i="7"/>
  <c r="A4681" i="7"/>
  <c r="A4678" i="7"/>
  <c r="A4675" i="7"/>
  <c r="A4672" i="7"/>
  <c r="A4669" i="7"/>
  <c r="A4666" i="7"/>
  <c r="A4663" i="7"/>
  <c r="A4660" i="7"/>
  <c r="A4657" i="7"/>
  <c r="A4654" i="7"/>
  <c r="A4648" i="7"/>
  <c r="A4645" i="7"/>
  <c r="A4642" i="7"/>
  <c r="A4639" i="7"/>
  <c r="A4636" i="7"/>
  <c r="A4633" i="7"/>
  <c r="A4630" i="7"/>
  <c r="A4627" i="7"/>
  <c r="A4624" i="7"/>
  <c r="A4621" i="7"/>
  <c r="A4618" i="7"/>
  <c r="A4615" i="7"/>
  <c r="A4612" i="7"/>
  <c r="A4609" i="7"/>
  <c r="A4606" i="7"/>
  <c r="A4600" i="7"/>
  <c r="A4597" i="7"/>
  <c r="A4594" i="7"/>
  <c r="A4591" i="7"/>
  <c r="A4588" i="7"/>
  <c r="A4585" i="7"/>
  <c r="A4582" i="7"/>
  <c r="A4579" i="7"/>
  <c r="A4576" i="7"/>
  <c r="A4573" i="7"/>
  <c r="A4570" i="7"/>
  <c r="A4567" i="7"/>
  <c r="A4564" i="7"/>
  <c r="A4561" i="7"/>
  <c r="A4558" i="7"/>
  <c r="A4555" i="7"/>
  <c r="A4552" i="7"/>
  <c r="A4549" i="7"/>
  <c r="A4546" i="7"/>
  <c r="A4543" i="7"/>
  <c r="A4540" i="7"/>
  <c r="A4537" i="7"/>
  <c r="A4534" i="7"/>
  <c r="A4528" i="7"/>
  <c r="A4525" i="7"/>
  <c r="A4522" i="7"/>
  <c r="A4519" i="7"/>
  <c r="A4516" i="7"/>
  <c r="A4513" i="7"/>
  <c r="A4510" i="7"/>
  <c r="A4507" i="7"/>
  <c r="A4504" i="7"/>
  <c r="A4501" i="7"/>
  <c r="A4498" i="7"/>
  <c r="A4495" i="7"/>
  <c r="A4492" i="7"/>
  <c r="A4489" i="7"/>
  <c r="A4486" i="7"/>
  <c r="A4483" i="7"/>
  <c r="A4480" i="7"/>
  <c r="A4477" i="7"/>
  <c r="A4474" i="7"/>
  <c r="A4471" i="7"/>
  <c r="A4468" i="7"/>
  <c r="A4465" i="7"/>
  <c r="A4462" i="7"/>
  <c r="A4456" i="7"/>
  <c r="A4453" i="7"/>
  <c r="A4450" i="7"/>
  <c r="A4447" i="7"/>
  <c r="A4444" i="7"/>
  <c r="A4441" i="7"/>
  <c r="A4438" i="7"/>
  <c r="A4435" i="7"/>
  <c r="A4432" i="7"/>
  <c r="A4429" i="7"/>
  <c r="A4426" i="7"/>
  <c r="A4423" i="7"/>
  <c r="A4420" i="7"/>
  <c r="A4417" i="7"/>
  <c r="A4414" i="7"/>
  <c r="A4408" i="7"/>
  <c r="A4405" i="7"/>
  <c r="A4402" i="7"/>
  <c r="A4399" i="7"/>
  <c r="A4396" i="7"/>
  <c r="A4393" i="7"/>
  <c r="A4390" i="7"/>
  <c r="A4384" i="7"/>
  <c r="A4381" i="7"/>
  <c r="A4378" i="7"/>
  <c r="A4375" i="7"/>
  <c r="A4372" i="7"/>
  <c r="A4369" i="7"/>
  <c r="A4366" i="7"/>
  <c r="A4360" i="7"/>
  <c r="A4357" i="7"/>
  <c r="A4354" i="7"/>
  <c r="A4351" i="7"/>
  <c r="A4348" i="7"/>
  <c r="A4345" i="7"/>
  <c r="A4342" i="7"/>
  <c r="A4336" i="7"/>
  <c r="A4333" i="7"/>
  <c r="A4330" i="7"/>
  <c r="A4327" i="7"/>
  <c r="A4324" i="7"/>
  <c r="A4321" i="7"/>
  <c r="A4318" i="7"/>
  <c r="A4312" i="7"/>
  <c r="A4309" i="7"/>
  <c r="A4306" i="7"/>
  <c r="A4303" i="7"/>
  <c r="A4300" i="7"/>
  <c r="A4297" i="7"/>
  <c r="A4294" i="7"/>
  <c r="A4291" i="7"/>
  <c r="A4288" i="7"/>
  <c r="A4285" i="7"/>
  <c r="A4282" i="7"/>
  <c r="A4279" i="7"/>
  <c r="A4276" i="7"/>
  <c r="A4273" i="7"/>
  <c r="A4270" i="7"/>
  <c r="A4264" i="7"/>
  <c r="A4261" i="7"/>
  <c r="A4258" i="7"/>
  <c r="A4255" i="7"/>
  <c r="A4252" i="7"/>
  <c r="A4249" i="7"/>
  <c r="A4246" i="7"/>
  <c r="A4240" i="7"/>
  <c r="A4237" i="7"/>
  <c r="A4234" i="7"/>
  <c r="A4231" i="7"/>
  <c r="A4228" i="7"/>
  <c r="A4225" i="7"/>
  <c r="A4222" i="7"/>
  <c r="A4216" i="7"/>
  <c r="A4213" i="7"/>
  <c r="A4210" i="7"/>
  <c r="A4207" i="7"/>
  <c r="A4204" i="7"/>
  <c r="A4201" i="7"/>
  <c r="A4198" i="7"/>
  <c r="A4195" i="7"/>
  <c r="A4192" i="7"/>
  <c r="A4189" i="7"/>
  <c r="A4186" i="7"/>
  <c r="A4183" i="7"/>
  <c r="A4180" i="7"/>
  <c r="A4177" i="7"/>
  <c r="A4174" i="7"/>
  <c r="A4171" i="7"/>
  <c r="A4168" i="7"/>
  <c r="A4165" i="7"/>
  <c r="A4162" i="7"/>
  <c r="A4159" i="7"/>
  <c r="A4156" i="7"/>
  <c r="A4153" i="7"/>
  <c r="A4150" i="7"/>
  <c r="A4144" i="7"/>
  <c r="A4141" i="7"/>
  <c r="A4138" i="7"/>
  <c r="A4135" i="7"/>
  <c r="A4132" i="7"/>
  <c r="A4129" i="7"/>
  <c r="A4126" i="7"/>
  <c r="A4120" i="7"/>
  <c r="A4117" i="7"/>
  <c r="A4114" i="7"/>
  <c r="A4111" i="7"/>
  <c r="A4108" i="7"/>
  <c r="A4105" i="7"/>
  <c r="A4102" i="7"/>
  <c r="A4099" i="7"/>
  <c r="A4096" i="7"/>
  <c r="A984" i="7"/>
  <c r="B984" i="11" s="1"/>
  <c r="A981" i="7"/>
  <c r="B981" i="11" s="1"/>
  <c r="A978" i="7"/>
  <c r="B978" i="11" s="1"/>
  <c r="A4093" i="7"/>
  <c r="A4090" i="7"/>
  <c r="A4087" i="7"/>
  <c r="A4084" i="7"/>
  <c r="A4081" i="7"/>
  <c r="A4078" i="7"/>
  <c r="A4072" i="7"/>
  <c r="A4069" i="7"/>
  <c r="A4066" i="7"/>
  <c r="A4063" i="7"/>
  <c r="A4060" i="7"/>
  <c r="A4057" i="7"/>
  <c r="A4054" i="7"/>
  <c r="A4051" i="7"/>
  <c r="A4048" i="7"/>
  <c r="A4045" i="7"/>
  <c r="A4042" i="7"/>
  <c r="A4039" i="7"/>
  <c r="A4036" i="7"/>
  <c r="A4033" i="7"/>
  <c r="A4030" i="7"/>
  <c r="A4024" i="7"/>
  <c r="A4021" i="7"/>
  <c r="A4018" i="7"/>
  <c r="A4015" i="7"/>
  <c r="A4012" i="7"/>
  <c r="A4009" i="7"/>
  <c r="A4006" i="7"/>
  <c r="A4003" i="7"/>
  <c r="A4000" i="7"/>
  <c r="A3997" i="7"/>
  <c r="A3994" i="7"/>
  <c r="A3991" i="7"/>
  <c r="A3988" i="7"/>
  <c r="A3985" i="7"/>
  <c r="A3982" i="7"/>
  <c r="A3979" i="7"/>
  <c r="A3976" i="7"/>
  <c r="A3973" i="7"/>
  <c r="A3970" i="7"/>
  <c r="A3967" i="7"/>
  <c r="A3964" i="7"/>
  <c r="A3961" i="7"/>
  <c r="A3958" i="7"/>
  <c r="A3952" i="7"/>
  <c r="A3949" i="7"/>
  <c r="A3946" i="7"/>
  <c r="A3943" i="7"/>
  <c r="A3940" i="7"/>
  <c r="A3937" i="7"/>
  <c r="A3934" i="7"/>
  <c r="A3928" i="7"/>
  <c r="A3925" i="7"/>
  <c r="A3922" i="7"/>
  <c r="A3919" i="7"/>
  <c r="A3916" i="7"/>
  <c r="A3913" i="7"/>
  <c r="A3910" i="7"/>
  <c r="A3907" i="7"/>
  <c r="A3904" i="7"/>
  <c r="A3901" i="7"/>
  <c r="A3898" i="7"/>
  <c r="A3895" i="7"/>
  <c r="A3892" i="7"/>
  <c r="A3889" i="7"/>
  <c r="A3886" i="7"/>
  <c r="A3880" i="7"/>
  <c r="A3877" i="7"/>
  <c r="A3874" i="7"/>
  <c r="A3871" i="7"/>
  <c r="A3868" i="7"/>
  <c r="A3865" i="7"/>
  <c r="A3862" i="7"/>
  <c r="A3859" i="7"/>
  <c r="A3856" i="7"/>
  <c r="A3853" i="7"/>
  <c r="A3850" i="7"/>
  <c r="A3847" i="7"/>
  <c r="A3844" i="7"/>
  <c r="A3841" i="7"/>
  <c r="A3838" i="7"/>
  <c r="A3832" i="7"/>
  <c r="A3829" i="7"/>
  <c r="A3826" i="7"/>
  <c r="A3823" i="7"/>
  <c r="A3820" i="7"/>
  <c r="A3817" i="7"/>
  <c r="A3814" i="7"/>
  <c r="A3811" i="7"/>
  <c r="A3808" i="7"/>
  <c r="A3805" i="7"/>
  <c r="A3802" i="7"/>
  <c r="A3799" i="7"/>
  <c r="A3796" i="7"/>
  <c r="A3793" i="7"/>
  <c r="A3790" i="7"/>
  <c r="A3784" i="7"/>
  <c r="A3781" i="7"/>
  <c r="A3778" i="7"/>
  <c r="A3775" i="7"/>
  <c r="A3772" i="7"/>
  <c r="A3769" i="7"/>
  <c r="A3766" i="7"/>
  <c r="A3760" i="7"/>
  <c r="A3757" i="7"/>
  <c r="A3754" i="7"/>
  <c r="A3751" i="7"/>
  <c r="A3748" i="7"/>
  <c r="A3745" i="7"/>
  <c r="A3742" i="7"/>
  <c r="A3739" i="7"/>
  <c r="A3736" i="7"/>
  <c r="A3733" i="7"/>
  <c r="A3730" i="7"/>
  <c r="A3727" i="7"/>
  <c r="A3724" i="7"/>
  <c r="A3721" i="7"/>
  <c r="A3718" i="7"/>
  <c r="A3715" i="7"/>
  <c r="A3712" i="7"/>
  <c r="A3709" i="7"/>
  <c r="A3706" i="7"/>
  <c r="A3703" i="7"/>
  <c r="A3700" i="7"/>
  <c r="A3697" i="7"/>
  <c r="A3694" i="7"/>
  <c r="A3688" i="7"/>
  <c r="A3685" i="7"/>
  <c r="A3682" i="7"/>
  <c r="A3679" i="7"/>
  <c r="A3676" i="7"/>
  <c r="A3673" i="7"/>
  <c r="A3670" i="7"/>
  <c r="A3664" i="7"/>
  <c r="A3661" i="7"/>
  <c r="A3658" i="7"/>
  <c r="A3655" i="7"/>
  <c r="A3652" i="7"/>
  <c r="A3649" i="7"/>
  <c r="A3646" i="7"/>
  <c r="A3640" i="7"/>
  <c r="A3637" i="7"/>
  <c r="A3634" i="7"/>
  <c r="A3631" i="7"/>
  <c r="A3628" i="7"/>
  <c r="A3625" i="7"/>
  <c r="A3622" i="7"/>
  <c r="A3616" i="7"/>
  <c r="A3613" i="7"/>
  <c r="A3610" i="7"/>
  <c r="A3607" i="7"/>
  <c r="A3604" i="7"/>
  <c r="A3601" i="7"/>
  <c r="A3598" i="7"/>
  <c r="A3595" i="7"/>
  <c r="A3592" i="7"/>
  <c r="A3589" i="7"/>
  <c r="A3586" i="7"/>
  <c r="A3583" i="7"/>
  <c r="A3580" i="7"/>
  <c r="A3577" i="7"/>
  <c r="A3574" i="7"/>
  <c r="A3568" i="7"/>
  <c r="A3565" i="7"/>
  <c r="A3562" i="7"/>
  <c r="A3559" i="7"/>
  <c r="A3556" i="7"/>
  <c r="A3553" i="7"/>
  <c r="A3550" i="7"/>
  <c r="A3547" i="7"/>
  <c r="A3544" i="7"/>
  <c r="A3541" i="7"/>
  <c r="A3538" i="7"/>
  <c r="A3535" i="7"/>
  <c r="A3532" i="7"/>
  <c r="A3529" i="7"/>
  <c r="A3526" i="7"/>
  <c r="A3523" i="7"/>
  <c r="A3520" i="7"/>
  <c r="A3517" i="7"/>
  <c r="A3514" i="7"/>
  <c r="A3511" i="7"/>
  <c r="A3508" i="7"/>
  <c r="A3505" i="7"/>
  <c r="A3502" i="7"/>
  <c r="A3496" i="7"/>
  <c r="A3493" i="7"/>
  <c r="A3490" i="7"/>
  <c r="A3487" i="7"/>
  <c r="A3484" i="7"/>
  <c r="A3481" i="7"/>
  <c r="A3478" i="7"/>
  <c r="A3475" i="7"/>
  <c r="A3472" i="7"/>
  <c r="A3469" i="7"/>
  <c r="A3466" i="7"/>
  <c r="A3463" i="7"/>
  <c r="A3460" i="7"/>
  <c r="A3457" i="7"/>
  <c r="A3454" i="7"/>
  <c r="A3448" i="7"/>
  <c r="A3445" i="7"/>
  <c r="A3442" i="7"/>
  <c r="A3439" i="7"/>
  <c r="A3436" i="7"/>
  <c r="A3433" i="7"/>
  <c r="A3430" i="7"/>
  <c r="A3427" i="7"/>
  <c r="A3424" i="7"/>
  <c r="A3421" i="7"/>
  <c r="A3418" i="7"/>
  <c r="A3415" i="7"/>
  <c r="A3412" i="7"/>
  <c r="A3409" i="7"/>
  <c r="A3406" i="7"/>
  <c r="A3403" i="7"/>
  <c r="A3400" i="7"/>
  <c r="A3397" i="7"/>
  <c r="A3394" i="7"/>
  <c r="A3391" i="7"/>
  <c r="A3388" i="7"/>
  <c r="A3385" i="7"/>
  <c r="A3382" i="7"/>
  <c r="A3376" i="7"/>
  <c r="A3373" i="7"/>
  <c r="A3370" i="7"/>
  <c r="A3367" i="7"/>
  <c r="A3364" i="7"/>
  <c r="A3361" i="7"/>
  <c r="A3358" i="7"/>
  <c r="A3352" i="7"/>
  <c r="A3349" i="7"/>
  <c r="A3346" i="7"/>
  <c r="A3343" i="7"/>
  <c r="A3340" i="7"/>
  <c r="A3337" i="7"/>
  <c r="A3334" i="7"/>
  <c r="A3331" i="7"/>
  <c r="A3328" i="7"/>
  <c r="A3325" i="7"/>
  <c r="A3322" i="7"/>
  <c r="A3319" i="7"/>
  <c r="A3316" i="7"/>
  <c r="A3313" i="7"/>
  <c r="A3310" i="7"/>
  <c r="A3304" i="7"/>
  <c r="A3301" i="7"/>
  <c r="A3298" i="7"/>
  <c r="A3295" i="7"/>
  <c r="A3292" i="7"/>
  <c r="A3289" i="7"/>
  <c r="A3286" i="7"/>
  <c r="A3283" i="7"/>
  <c r="A3280" i="7"/>
  <c r="A3277" i="7"/>
  <c r="A3274" i="7"/>
  <c r="A3271" i="7"/>
  <c r="A3268" i="7"/>
  <c r="A3265" i="7"/>
  <c r="A3262" i="7"/>
  <c r="A3259" i="7"/>
  <c r="A3256" i="7"/>
  <c r="A3253" i="7"/>
  <c r="A3250" i="7"/>
  <c r="A3247" i="7"/>
  <c r="A3244" i="7"/>
  <c r="A3241" i="7"/>
  <c r="A3238" i="7"/>
  <c r="A3235" i="7"/>
  <c r="A3232" i="7"/>
  <c r="A3229" i="7"/>
  <c r="A3226" i="7"/>
  <c r="A3223" i="7"/>
  <c r="A3220" i="7"/>
  <c r="A3217" i="7"/>
  <c r="A3214" i="7"/>
  <c r="A3211" i="7"/>
  <c r="A3208" i="7"/>
  <c r="A3205" i="7"/>
  <c r="A3202" i="7"/>
  <c r="A3199" i="7"/>
  <c r="A3196" i="7"/>
  <c r="A3193" i="7"/>
  <c r="A3190" i="7"/>
  <c r="A3187" i="7"/>
  <c r="A3184" i="7"/>
  <c r="A3181" i="7"/>
  <c r="A3178" i="7"/>
  <c r="A3175" i="7"/>
  <c r="A3172" i="7"/>
  <c r="A3169" i="7"/>
  <c r="A3163" i="7"/>
  <c r="A3160" i="7"/>
  <c r="A3157" i="7"/>
  <c r="A3154" i="7"/>
  <c r="A3151" i="7"/>
  <c r="A3148" i="7"/>
  <c r="A3145" i="7"/>
  <c r="A3142" i="7"/>
  <c r="A3139" i="7"/>
  <c r="A3136" i="7"/>
  <c r="A3133" i="7"/>
  <c r="A3130" i="7"/>
  <c r="A3127" i="7"/>
  <c r="A3124" i="7"/>
  <c r="A3121" i="7"/>
  <c r="A3118" i="7"/>
  <c r="A3115" i="7"/>
  <c r="A3112" i="7"/>
  <c r="A3109" i="7"/>
  <c r="A3106" i="7"/>
  <c r="A3103" i="7"/>
  <c r="A3100" i="7"/>
  <c r="A3097" i="7"/>
  <c r="A3094" i="7"/>
  <c r="A3091" i="7"/>
  <c r="A3088" i="7"/>
  <c r="A3085" i="7"/>
  <c r="A3082" i="7"/>
  <c r="A3079" i="7"/>
  <c r="A3076" i="7"/>
  <c r="A3073" i="7"/>
  <c r="A3067" i="7"/>
  <c r="A3064" i="7"/>
  <c r="A3061" i="7"/>
  <c r="A3058" i="7"/>
  <c r="A3055" i="7"/>
  <c r="A3052" i="7"/>
  <c r="A3049" i="7"/>
  <c r="A3046" i="7"/>
  <c r="A3043" i="7"/>
  <c r="A3040" i="7"/>
  <c r="A3037" i="7"/>
  <c r="A3034" i="7"/>
  <c r="A3031" i="7"/>
  <c r="A3028" i="7"/>
  <c r="A3025" i="7"/>
  <c r="A3022" i="7"/>
  <c r="A3019" i="7"/>
  <c r="A3016" i="7"/>
  <c r="A3013" i="7"/>
  <c r="A3010" i="7"/>
  <c r="A3007" i="7"/>
  <c r="A3004" i="7"/>
  <c r="A3001" i="7"/>
  <c r="A2998" i="7"/>
  <c r="A2995" i="7"/>
  <c r="A2992" i="7"/>
  <c r="A2989" i="7"/>
  <c r="A2986" i="7"/>
  <c r="A2983" i="7"/>
  <c r="A2980" i="7"/>
  <c r="A2977" i="7"/>
  <c r="A2974" i="7"/>
  <c r="A2971" i="7"/>
  <c r="A2968" i="7"/>
  <c r="A2965" i="7"/>
  <c r="A2962" i="7"/>
  <c r="A2959" i="7"/>
  <c r="A2956" i="7"/>
  <c r="A2953" i="7"/>
  <c r="A2950" i="7"/>
  <c r="A2947" i="7"/>
  <c r="A2944" i="7"/>
  <c r="A2941" i="7"/>
  <c r="A2938" i="7"/>
  <c r="A2935" i="7"/>
  <c r="A2932" i="7"/>
  <c r="A2929" i="7"/>
  <c r="A2926" i="7"/>
  <c r="A2923" i="7"/>
  <c r="A2920" i="7"/>
  <c r="A2917" i="7"/>
  <c r="A2914" i="7"/>
  <c r="A2911" i="7"/>
  <c r="A2908" i="7"/>
  <c r="A2905" i="7"/>
  <c r="A2902" i="7"/>
  <c r="A2899" i="7"/>
  <c r="A2896" i="7"/>
  <c r="A2893" i="7"/>
  <c r="A2890" i="7"/>
  <c r="A2884" i="7"/>
  <c r="A2881" i="7"/>
  <c r="A2878" i="7"/>
  <c r="A2875" i="7"/>
  <c r="A2872" i="7"/>
  <c r="A2869" i="7"/>
  <c r="A2866" i="7"/>
  <c r="A2863" i="7"/>
  <c r="A2860" i="7"/>
  <c r="A2857" i="7"/>
  <c r="A2854" i="7"/>
  <c r="A2851" i="7"/>
  <c r="A2848" i="7"/>
  <c r="A2845" i="7"/>
  <c r="A2842" i="7"/>
  <c r="A2839" i="7"/>
  <c r="A2836" i="7"/>
  <c r="A2833" i="7"/>
  <c r="A2830" i="7"/>
  <c r="A2827" i="7"/>
  <c r="A2824" i="7"/>
  <c r="A2821" i="7"/>
  <c r="A2818" i="7"/>
  <c r="A2815" i="7"/>
  <c r="A2812" i="7"/>
  <c r="A2809" i="7"/>
  <c r="A2806" i="7"/>
  <c r="A2803" i="7"/>
  <c r="A2800" i="7"/>
  <c r="A2797" i="7"/>
  <c r="A2794" i="7"/>
  <c r="A2791" i="7"/>
  <c r="A2788" i="7"/>
  <c r="A2785" i="7"/>
  <c r="A2782" i="7"/>
  <c r="A2779" i="7"/>
  <c r="A2776" i="7"/>
  <c r="A2773" i="7"/>
  <c r="A2770" i="7"/>
  <c r="A2767" i="7"/>
  <c r="A2764" i="7"/>
  <c r="A2761" i="7"/>
  <c r="A2758" i="7"/>
  <c r="A2755" i="7"/>
  <c r="A2752" i="7"/>
  <c r="A2749" i="7"/>
  <c r="A2746" i="7"/>
  <c r="A2743" i="7"/>
  <c r="A2740" i="7"/>
  <c r="A2737" i="7"/>
  <c r="A2734" i="7"/>
  <c r="A2731" i="7"/>
  <c r="A2728" i="7"/>
  <c r="A2725" i="7"/>
  <c r="A2722" i="7"/>
  <c r="A2719" i="7"/>
  <c r="A2716" i="7"/>
  <c r="A2713" i="7"/>
  <c r="A2710" i="7"/>
  <c r="A2707" i="7"/>
  <c r="A2704" i="7"/>
  <c r="A2701" i="7"/>
  <c r="A2698" i="7"/>
  <c r="A2692" i="7"/>
  <c r="A2689" i="7"/>
  <c r="A2686" i="7"/>
  <c r="A2683" i="7"/>
  <c r="A2680" i="7"/>
  <c r="A2677" i="7"/>
  <c r="A2674" i="7"/>
  <c r="A2671" i="7"/>
  <c r="A2668" i="7"/>
  <c r="A2665" i="7"/>
  <c r="A2662" i="7"/>
  <c r="A2659" i="7"/>
  <c r="A2656" i="7"/>
  <c r="A2653" i="7"/>
  <c r="A2650" i="7"/>
  <c r="A2647" i="7"/>
  <c r="A2644" i="7"/>
  <c r="A2641" i="7"/>
  <c r="A2638" i="7"/>
  <c r="A2635" i="7"/>
  <c r="A2632" i="7"/>
  <c r="A2629" i="7"/>
  <c r="A2626" i="7"/>
  <c r="A2623" i="7"/>
  <c r="A2620" i="7"/>
  <c r="A2617" i="7"/>
  <c r="A2614" i="7"/>
  <c r="A2611" i="7"/>
  <c r="A2608" i="7"/>
  <c r="A2605" i="7"/>
  <c r="A2602" i="7"/>
  <c r="A2599" i="7"/>
  <c r="A2596" i="7"/>
  <c r="A2593" i="7"/>
  <c r="A2590" i="7"/>
  <c r="A2587" i="7"/>
  <c r="A2584" i="7"/>
  <c r="A2581" i="7"/>
  <c r="A2578" i="7"/>
  <c r="A2575" i="7"/>
  <c r="A2572" i="7"/>
  <c r="A2569" i="7"/>
  <c r="A2566" i="7"/>
  <c r="A2563" i="7"/>
  <c r="A2560" i="7"/>
  <c r="A2557" i="7"/>
  <c r="A2554" i="7"/>
  <c r="A2551" i="7"/>
  <c r="A2548" i="7"/>
  <c r="A2545" i="7"/>
  <c r="A2542" i="7"/>
  <c r="A2539" i="7"/>
  <c r="A2536" i="7"/>
  <c r="A2533" i="7"/>
  <c r="A2530" i="7"/>
  <c r="A2527" i="7"/>
  <c r="A2524" i="7"/>
  <c r="A2521" i="7"/>
  <c r="A2518" i="7"/>
  <c r="A2515" i="7"/>
  <c r="A2512" i="7"/>
  <c r="A2509" i="7"/>
  <c r="A2506" i="7"/>
  <c r="A2503" i="7"/>
  <c r="A2500" i="7"/>
  <c r="A2497" i="7"/>
  <c r="A2494" i="7"/>
  <c r="A2491" i="7"/>
  <c r="A2488" i="7"/>
  <c r="A2485" i="7"/>
  <c r="A2482" i="7"/>
  <c r="A2479" i="7"/>
  <c r="A2476" i="7"/>
  <c r="A2473" i="7"/>
  <c r="A2470" i="7"/>
  <c r="A2467" i="7"/>
  <c r="A2464" i="7"/>
  <c r="A2461" i="7"/>
  <c r="A2458" i="7"/>
  <c r="A2455" i="7"/>
  <c r="A2452" i="7"/>
  <c r="A2449" i="7"/>
  <c r="A2446" i="7"/>
  <c r="A2443" i="7"/>
  <c r="A2440" i="7"/>
  <c r="A2437" i="7"/>
  <c r="A2434" i="7"/>
  <c r="A2431" i="7"/>
  <c r="A2428" i="7"/>
  <c r="A2425" i="7"/>
  <c r="A2422" i="7"/>
  <c r="A2419" i="7"/>
  <c r="A2416" i="7"/>
  <c r="A2413" i="7"/>
  <c r="A2410" i="7"/>
  <c r="A2407" i="7"/>
  <c r="A2404" i="7"/>
  <c r="A2401" i="7"/>
  <c r="A2398" i="7"/>
  <c r="A2395" i="7"/>
  <c r="A2392" i="7"/>
  <c r="A2389" i="7"/>
  <c r="A2386" i="7"/>
  <c r="A2383" i="7"/>
  <c r="A2380" i="7"/>
  <c r="A2377" i="7"/>
  <c r="A2374" i="7"/>
  <c r="A2371" i="7"/>
  <c r="A2368" i="7"/>
  <c r="A2365" i="7"/>
  <c r="A2362" i="7"/>
  <c r="A2359" i="7"/>
  <c r="A2356" i="7"/>
  <c r="B1001" i="11"/>
  <c r="A998" i="7"/>
  <c r="B998" i="11" s="1"/>
  <c r="A995" i="7"/>
  <c r="B995" i="11" s="1"/>
  <c r="A992" i="7"/>
  <c r="B992" i="11" s="1"/>
  <c r="A989" i="7"/>
  <c r="B989" i="11" s="1"/>
  <c r="A986" i="7"/>
  <c r="B986" i="11" s="1"/>
  <c r="A983" i="7"/>
  <c r="B983" i="11" s="1"/>
  <c r="A980" i="7"/>
  <c r="B980" i="11" s="1"/>
  <c r="A977" i="7"/>
  <c r="B977" i="11" s="1"/>
  <c r="A449" i="7"/>
  <c r="B449" i="11" s="1"/>
  <c r="A446" i="7"/>
  <c r="B446" i="11" s="1"/>
  <c r="A443" i="7"/>
  <c r="B443" i="11" s="1"/>
  <c r="A440" i="7"/>
  <c r="B440" i="11" s="1"/>
  <c r="A437" i="7"/>
  <c r="B437" i="11" s="1"/>
  <c r="A434" i="7"/>
  <c r="B434" i="11" s="1"/>
  <c r="A431" i="7"/>
  <c r="B431" i="11" s="1"/>
  <c r="A428" i="7"/>
  <c r="B428" i="11" s="1"/>
  <c r="A425" i="7"/>
  <c r="B425" i="11" s="1"/>
  <c r="A1000" i="7"/>
  <c r="B1000" i="11" s="1"/>
  <c r="A997" i="7"/>
  <c r="B997" i="11" s="1"/>
  <c r="A994" i="7"/>
  <c r="B994" i="11" s="1"/>
  <c r="A991" i="7"/>
  <c r="B991" i="11" s="1"/>
  <c r="A988" i="7"/>
  <c r="B988" i="11" s="1"/>
  <c r="A985" i="7"/>
  <c r="B985" i="11" s="1"/>
  <c r="B982" i="11"/>
  <c r="A979" i="7"/>
  <c r="B979" i="11" s="1"/>
  <c r="A976" i="7"/>
  <c r="B976" i="11" s="1"/>
  <c r="A448" i="7"/>
  <c r="B448" i="11" s="1"/>
  <c r="A445" i="7"/>
  <c r="B445" i="11" s="1"/>
  <c r="A442" i="7"/>
  <c r="B442" i="11" s="1"/>
  <c r="A439" i="7"/>
  <c r="B439" i="11" s="1"/>
  <c r="A436" i="7"/>
  <c r="B436" i="11" s="1"/>
  <c r="A433" i="7"/>
  <c r="B433" i="11" s="1"/>
  <c r="A430" i="7"/>
  <c r="B430" i="11" s="1"/>
  <c r="A427" i="7"/>
  <c r="B427" i="11" s="1"/>
  <c r="A424" i="7"/>
  <c r="B424" i="11" s="1"/>
  <c r="A422" i="7"/>
  <c r="B422" i="11" s="1"/>
  <c r="A419" i="7"/>
  <c r="B419" i="11" s="1"/>
  <c r="A416" i="7"/>
  <c r="B416" i="11" s="1"/>
  <c r="A413" i="7"/>
  <c r="B413" i="11" s="1"/>
  <c r="A410" i="7"/>
  <c r="B410" i="11" s="1"/>
  <c r="A407" i="7"/>
  <c r="B407" i="11" s="1"/>
  <c r="A404" i="7"/>
  <c r="B404" i="11" s="1"/>
  <c r="A401" i="7"/>
  <c r="B401" i="11" s="1"/>
  <c r="A398" i="7"/>
  <c r="B398" i="11" s="1"/>
  <c r="A395" i="7"/>
  <c r="B395" i="11" s="1"/>
  <c r="A392" i="7"/>
  <c r="B392" i="11" s="1"/>
  <c r="A389" i="7"/>
  <c r="B389" i="11" s="1"/>
  <c r="A386" i="7"/>
  <c r="B386" i="11" s="1"/>
  <c r="A383" i="7"/>
  <c r="B383" i="11" s="1"/>
  <c r="A380" i="7"/>
  <c r="B380" i="11" s="1"/>
  <c r="A377" i="7"/>
  <c r="B377" i="11" s="1"/>
  <c r="A374" i="7"/>
  <c r="B374" i="11" s="1"/>
  <c r="A368" i="7"/>
  <c r="B368" i="11" s="1"/>
  <c r="A365" i="7"/>
  <c r="B365" i="11" s="1"/>
  <c r="A362" i="7"/>
  <c r="B362" i="11" s="1"/>
  <c r="A359" i="7"/>
  <c r="B359" i="11" s="1"/>
  <c r="A356" i="7"/>
  <c r="B356" i="11" s="1"/>
  <c r="A353" i="7"/>
  <c r="B353" i="11" s="1"/>
  <c r="A350" i="7"/>
  <c r="B350" i="11" s="1"/>
  <c r="A347" i="7"/>
  <c r="B347" i="11" s="1"/>
  <c r="A344" i="7"/>
  <c r="B344" i="11" s="1"/>
  <c r="A341" i="7"/>
  <c r="B341" i="11" s="1"/>
  <c r="A338" i="7"/>
  <c r="B338" i="11" s="1"/>
  <c r="A335" i="7"/>
  <c r="B335" i="11" s="1"/>
  <c r="A332" i="7"/>
  <c r="B332" i="11" s="1"/>
  <c r="A329" i="7"/>
  <c r="B329" i="11" s="1"/>
  <c r="A323" i="7"/>
  <c r="B323" i="11" s="1"/>
  <c r="A311" i="7"/>
  <c r="B311" i="11" s="1"/>
  <c r="A308" i="7"/>
  <c r="B308" i="11" s="1"/>
  <c r="A290" i="7"/>
  <c r="B290" i="11" s="1"/>
  <c r="A284" i="7"/>
  <c r="B284" i="11" s="1"/>
  <c r="A275" i="7"/>
  <c r="B275" i="11" s="1"/>
  <c r="A266" i="7"/>
  <c r="B266" i="11" s="1"/>
  <c r="A260" i="7"/>
  <c r="B260" i="11" s="1"/>
  <c r="A251" i="7"/>
  <c r="B251" i="11" s="1"/>
  <c r="A242" i="7"/>
  <c r="B242" i="11" s="1"/>
  <c r="A236" i="7"/>
  <c r="B236" i="11" s="1"/>
  <c r="A227" i="7"/>
  <c r="B227" i="11" s="1"/>
  <c r="A218" i="7"/>
  <c r="B218" i="11" s="1"/>
  <c r="A203" i="7"/>
  <c r="B203" i="11" s="1"/>
  <c r="A197" i="7"/>
  <c r="B197" i="11" s="1"/>
  <c r="A194" i="7"/>
  <c r="B194" i="11" s="1"/>
  <c r="A191" i="7"/>
  <c r="B191" i="11" s="1"/>
  <c r="A188" i="7"/>
  <c r="B188" i="11" s="1"/>
  <c r="A179" i="7"/>
  <c r="B179" i="11" s="1"/>
  <c r="A170" i="7"/>
  <c r="B170" i="11" s="1"/>
  <c r="A164" i="7"/>
  <c r="B164" i="11" s="1"/>
  <c r="A155" i="7"/>
  <c r="B155" i="11" s="1"/>
  <c r="A146" i="7"/>
  <c r="B146" i="11" s="1"/>
  <c r="A131" i="7"/>
  <c r="B131" i="11" s="1"/>
  <c r="A122" i="7"/>
  <c r="B122" i="11" s="1"/>
  <c r="A119" i="7"/>
  <c r="B119" i="11" s="1"/>
  <c r="A116" i="7"/>
  <c r="B116" i="11" s="1"/>
  <c r="A113" i="7"/>
  <c r="B113" i="11" s="1"/>
  <c r="A110" i="7"/>
  <c r="B110" i="11" s="1"/>
  <c r="A107" i="7"/>
  <c r="B107" i="11" s="1"/>
  <c r="A104" i="7"/>
  <c r="B104" i="11" s="1"/>
  <c r="A101" i="7"/>
  <c r="B101" i="11" s="1"/>
  <c r="A98" i="7"/>
  <c r="B98" i="11" s="1"/>
  <c r="A95" i="7"/>
  <c r="B95" i="11" s="1"/>
  <c r="A92" i="7"/>
  <c r="B92" i="11" s="1"/>
  <c r="A86" i="7"/>
  <c r="B86" i="11" s="1"/>
  <c r="A83" i="7"/>
  <c r="B83" i="11" s="1"/>
  <c r="A77" i="7"/>
  <c r="B77" i="11" s="1"/>
  <c r="A74" i="7"/>
  <c r="B74" i="11" s="1"/>
  <c r="A68" i="7"/>
  <c r="B68" i="11" s="1"/>
  <c r="A62" i="7"/>
  <c r="B62" i="11" s="1"/>
  <c r="A59" i="7"/>
  <c r="B59" i="11" s="1"/>
  <c r="A53" i="7"/>
  <c r="B53" i="11" s="1"/>
  <c r="A50" i="7"/>
  <c r="B50" i="11" s="1"/>
  <c r="A44" i="7"/>
  <c r="B44" i="11" s="1"/>
  <c r="A35" i="7"/>
  <c r="B35" i="11" s="1"/>
  <c r="A32" i="7"/>
  <c r="B32" i="11" s="1"/>
  <c r="A29" i="7"/>
  <c r="B29" i="11" s="1"/>
  <c r="A26" i="7"/>
  <c r="B26" i="11" s="1"/>
  <c r="A20" i="7"/>
  <c r="B20" i="11" s="1"/>
  <c r="A14" i="7"/>
  <c r="B14" i="11" s="1"/>
  <c r="A11" i="7"/>
  <c r="B11" i="11" s="1"/>
  <c r="A8" i="7"/>
  <c r="B8" i="11" s="1"/>
  <c r="A5" i="7"/>
  <c r="B5" i="11" s="1"/>
  <c r="A421" i="7"/>
  <c r="B421" i="11" s="1"/>
  <c r="A418" i="7"/>
  <c r="B418" i="11" s="1"/>
  <c r="A415" i="7"/>
  <c r="B415" i="11" s="1"/>
  <c r="A412" i="7"/>
  <c r="B412" i="11" s="1"/>
  <c r="A409" i="7"/>
  <c r="B409" i="11" s="1"/>
  <c r="A406" i="7"/>
  <c r="B406" i="11" s="1"/>
  <c r="A403" i="7"/>
  <c r="B403" i="11" s="1"/>
  <c r="A400" i="7"/>
  <c r="B400" i="11" s="1"/>
  <c r="A397" i="7"/>
  <c r="B397" i="11" s="1"/>
  <c r="A391" i="7"/>
  <c r="B391" i="11" s="1"/>
  <c r="A388" i="7"/>
  <c r="B388" i="11" s="1"/>
  <c r="A385" i="7"/>
  <c r="B385" i="11" s="1"/>
  <c r="A382" i="7"/>
  <c r="B382" i="11" s="1"/>
  <c r="A379" i="7"/>
  <c r="B379" i="11" s="1"/>
  <c r="A376" i="7"/>
  <c r="B376" i="11" s="1"/>
  <c r="A373" i="7"/>
  <c r="B373" i="11" s="1"/>
  <c r="A367" i="7"/>
  <c r="B367" i="11" s="1"/>
  <c r="A364" i="7"/>
  <c r="B364" i="11" s="1"/>
  <c r="A361" i="7"/>
  <c r="B361" i="11" s="1"/>
  <c r="A358" i="7"/>
  <c r="B358" i="11" s="1"/>
  <c r="A355" i="7"/>
  <c r="B355" i="11" s="1"/>
  <c r="A352" i="7"/>
  <c r="B352" i="11" s="1"/>
  <c r="A349" i="7"/>
  <c r="B349" i="11" s="1"/>
  <c r="A346" i="7"/>
  <c r="B346" i="11" s="1"/>
  <c r="A343" i="7"/>
  <c r="B343" i="11" s="1"/>
  <c r="A340" i="7"/>
  <c r="B340" i="11" s="1"/>
  <c r="A337" i="7"/>
  <c r="B337" i="11" s="1"/>
  <c r="A334" i="7"/>
  <c r="B334" i="11" s="1"/>
  <c r="A331" i="7"/>
  <c r="B331" i="11" s="1"/>
  <c r="A322" i="7"/>
  <c r="B322" i="11" s="1"/>
  <c r="A319" i="7"/>
  <c r="B319" i="11" s="1"/>
  <c r="A316" i="7"/>
  <c r="B316" i="11" s="1"/>
  <c r="A307" i="7"/>
  <c r="B307" i="11" s="1"/>
  <c r="A295" i="7"/>
  <c r="B295" i="11" s="1"/>
  <c r="A292" i="7"/>
  <c r="B292" i="11" s="1"/>
  <c r="A283" i="7"/>
  <c r="B283" i="11" s="1"/>
  <c r="A274" i="7"/>
  <c r="B274" i="11" s="1"/>
  <c r="A268" i="7"/>
  <c r="B268" i="11" s="1"/>
  <c r="A259" i="7"/>
  <c r="B259" i="11" s="1"/>
  <c r="A250" i="7"/>
  <c r="B250" i="11" s="1"/>
  <c r="A244" i="7"/>
  <c r="B244" i="11" s="1"/>
  <c r="A235" i="7"/>
  <c r="B235" i="11" s="1"/>
  <c r="A226" i="7"/>
  <c r="B226" i="11" s="1"/>
  <c r="A220" i="7"/>
  <c r="B220" i="11" s="1"/>
  <c r="A211" i="7"/>
  <c r="B211" i="11" s="1"/>
  <c r="A202" i="7"/>
  <c r="B202" i="11" s="1"/>
  <c r="A199" i="7"/>
  <c r="B199" i="11" s="1"/>
  <c r="A187" i="7"/>
  <c r="B187" i="11" s="1"/>
  <c r="A178" i="7"/>
  <c r="B178" i="11" s="1"/>
  <c r="A172" i="7"/>
  <c r="B172" i="11" s="1"/>
  <c r="A163" i="7"/>
  <c r="B163" i="11" s="1"/>
  <c r="A154" i="7"/>
  <c r="B154" i="11" s="1"/>
  <c r="A139" i="7"/>
  <c r="B139" i="11" s="1"/>
  <c r="A133" i="7"/>
  <c r="B133" i="11" s="1"/>
  <c r="A130" i="7"/>
  <c r="B130" i="11" s="1"/>
  <c r="A127" i="7"/>
  <c r="B127" i="11" s="1"/>
  <c r="A124" i="7"/>
  <c r="B124" i="11" s="1"/>
  <c r="A118" i="7"/>
  <c r="B118" i="11" s="1"/>
  <c r="A115" i="7"/>
  <c r="B115" i="11" s="1"/>
  <c r="A112" i="7"/>
  <c r="B112" i="11" s="1"/>
  <c r="A106" i="7"/>
  <c r="B106" i="11" s="1"/>
  <c r="A103" i="7"/>
  <c r="B103" i="11" s="1"/>
  <c r="A100" i="7"/>
  <c r="B100" i="11" s="1"/>
  <c r="A97" i="7"/>
  <c r="B97" i="11" s="1"/>
  <c r="A94" i="7"/>
  <c r="B94" i="11" s="1"/>
  <c r="A85" i="7"/>
  <c r="B85" i="11" s="1"/>
  <c r="A82" i="7"/>
  <c r="B82" i="11" s="1"/>
  <c r="A76" i="7"/>
  <c r="B76" i="11" s="1"/>
  <c r="A67" i="7"/>
  <c r="B67" i="11" s="1"/>
  <c r="A64" i="7"/>
  <c r="B64" i="11" s="1"/>
  <c r="A61" i="7"/>
  <c r="B61" i="11" s="1"/>
  <c r="A58" i="7"/>
  <c r="B58" i="11" s="1"/>
  <c r="A52" i="7"/>
  <c r="B52" i="11" s="1"/>
  <c r="A43" i="7"/>
  <c r="B43" i="11" s="1"/>
  <c r="A40" i="7"/>
  <c r="B40" i="11" s="1"/>
  <c r="A37" i="7"/>
  <c r="B37" i="11" s="1"/>
  <c r="A34" i="7"/>
  <c r="B34" i="11" s="1"/>
  <c r="A31" i="7"/>
  <c r="B31" i="11" s="1"/>
  <c r="A28" i="7"/>
  <c r="B28" i="11" s="1"/>
  <c r="A22" i="7"/>
  <c r="B22" i="11" s="1"/>
  <c r="A19" i="7"/>
  <c r="B19" i="11" s="1"/>
  <c r="A13" i="7"/>
  <c r="B13" i="11" s="1"/>
  <c r="A10" i="7"/>
  <c r="B10" i="11" s="1"/>
  <c r="A7" i="7"/>
  <c r="B7" i="11" s="1"/>
  <c r="A4" i="7"/>
  <c r="B4" i="11" s="1"/>
  <c r="A4973" i="7"/>
  <c r="A4970" i="7"/>
  <c r="A4967" i="7"/>
  <c r="A4964" i="7"/>
  <c r="A4961" i="7"/>
  <c r="A4958" i="7"/>
  <c r="A4955" i="7"/>
  <c r="A4952" i="7"/>
  <c r="A4949" i="7"/>
  <c r="A4946" i="7"/>
  <c r="A4943" i="7"/>
  <c r="A4940" i="7"/>
  <c r="A4937" i="7"/>
  <c r="A4934" i="7"/>
  <c r="A4931" i="7"/>
  <c r="A4928" i="7"/>
  <c r="A4925" i="7"/>
  <c r="A4922" i="7"/>
  <c r="A4919" i="7"/>
  <c r="A4916" i="7"/>
  <c r="A4913" i="7"/>
  <c r="A4910" i="7"/>
  <c r="A4904" i="7"/>
  <c r="A4901" i="7"/>
  <c r="A4898" i="7"/>
  <c r="A4895" i="7"/>
  <c r="A4892" i="7"/>
  <c r="A4889" i="7"/>
  <c r="A4886" i="7"/>
  <c r="A4883" i="7"/>
  <c r="A4880" i="7"/>
  <c r="A4877" i="7"/>
  <c r="A4874" i="7"/>
  <c r="H6073" i="7"/>
  <c r="A6074" i="7"/>
  <c r="H6043" i="7"/>
  <c r="A6044" i="7"/>
  <c r="H6016" i="7"/>
  <c r="A6017" i="7"/>
  <c r="H6010" i="7"/>
  <c r="A6011" i="7"/>
  <c r="H5992" i="7"/>
  <c r="A5993" i="7"/>
  <c r="H5971" i="7"/>
  <c r="A5972" i="7"/>
  <c r="H5968" i="7"/>
  <c r="A5969" i="7"/>
  <c r="H5953" i="7"/>
  <c r="A5954" i="7"/>
  <c r="H5947" i="7"/>
  <c r="A5948" i="7"/>
  <c r="H5929" i="7"/>
  <c r="A5930" i="7"/>
  <c r="H5899" i="7"/>
  <c r="A5900" i="7"/>
  <c r="H5872" i="7"/>
  <c r="A5873" i="7"/>
  <c r="H5866" i="7"/>
  <c r="A5867" i="7"/>
  <c r="H5848" i="7"/>
  <c r="A5849" i="7"/>
  <c r="H5842" i="7"/>
  <c r="A5843" i="7"/>
  <c r="H5824" i="7"/>
  <c r="A5825" i="7"/>
  <c r="H5809" i="7"/>
  <c r="A5810" i="7"/>
  <c r="H5776" i="7"/>
  <c r="A5777" i="7"/>
  <c r="H5767" i="7"/>
  <c r="A5768" i="7"/>
  <c r="H5743" i="7"/>
  <c r="A5744" i="7"/>
  <c r="H5740" i="7"/>
  <c r="A5741" i="7"/>
  <c r="H5737" i="7"/>
  <c r="A5738" i="7"/>
  <c r="H5731" i="7"/>
  <c r="A5732" i="7"/>
  <c r="H5722" i="7"/>
  <c r="A5723" i="7"/>
  <c r="H5716" i="7"/>
  <c r="A5717" i="7"/>
  <c r="H5713" i="7"/>
  <c r="A5714" i="7"/>
  <c r="H5707" i="7"/>
  <c r="A5708" i="7"/>
  <c r="H5656" i="7"/>
  <c r="A5657" i="7"/>
  <c r="H5653" i="7"/>
  <c r="A5654" i="7"/>
  <c r="H5647" i="7"/>
  <c r="A5648" i="7"/>
  <c r="H5644" i="7"/>
  <c r="A5645" i="7"/>
  <c r="H5635" i="7"/>
  <c r="A5636" i="7"/>
  <c r="H5629" i="7"/>
  <c r="A5630" i="7"/>
  <c r="H5620" i="7"/>
  <c r="A5621" i="7"/>
  <c r="H5614" i="7"/>
  <c r="A5615" i="7"/>
  <c r="H5608" i="7"/>
  <c r="A5609" i="7"/>
  <c r="H5596" i="7"/>
  <c r="A5597" i="7"/>
  <c r="H5587" i="7"/>
  <c r="A5588" i="7"/>
  <c r="H5578" i="7"/>
  <c r="A5579" i="7"/>
  <c r="H5569" i="7"/>
  <c r="A5570" i="7"/>
  <c r="H5563" i="7"/>
  <c r="A5564" i="7"/>
  <c r="H5560" i="7"/>
  <c r="A5561" i="7"/>
  <c r="H5551" i="7"/>
  <c r="A5552" i="7"/>
  <c r="H5542" i="7"/>
  <c r="A5543" i="7"/>
  <c r="H5536" i="7"/>
  <c r="A5537" i="7"/>
  <c r="H5527" i="7"/>
  <c r="A5528" i="7"/>
  <c r="H5455" i="7"/>
  <c r="A5456" i="7"/>
  <c r="H5449" i="7"/>
  <c r="A5450" i="7"/>
  <c r="H5446" i="7"/>
  <c r="A5447" i="7"/>
  <c r="H5440" i="7"/>
  <c r="A5441" i="7"/>
  <c r="H5437" i="7"/>
  <c r="A5438" i="7"/>
  <c r="H5431" i="7"/>
  <c r="A5432" i="7"/>
  <c r="H5425" i="7"/>
  <c r="A5426" i="7"/>
  <c r="H5419" i="7"/>
  <c r="A5420" i="7"/>
  <c r="H5413" i="7"/>
  <c r="A5414" i="7"/>
  <c r="H5407" i="7"/>
  <c r="A5408" i="7"/>
  <c r="H5401" i="7"/>
  <c r="A5402" i="7"/>
  <c r="H5395" i="7"/>
  <c r="A5396" i="7"/>
  <c r="H5386" i="7"/>
  <c r="A5387" i="7"/>
  <c r="H5380" i="7"/>
  <c r="A5381" i="7"/>
  <c r="H5374" i="7"/>
  <c r="A5375" i="7"/>
  <c r="H5368" i="7"/>
  <c r="A5369" i="7"/>
  <c r="H5362" i="7"/>
  <c r="A5363" i="7"/>
  <c r="H5353" i="7"/>
  <c r="A5354" i="7"/>
  <c r="H5332" i="7"/>
  <c r="A5333" i="7"/>
  <c r="H5326" i="7"/>
  <c r="A5327" i="7"/>
  <c r="H5320" i="7"/>
  <c r="A5321" i="7"/>
  <c r="H5314" i="7"/>
  <c r="A5315" i="7"/>
  <c r="H5308" i="7"/>
  <c r="A5309" i="7"/>
  <c r="H5302" i="7"/>
  <c r="A5303" i="7"/>
  <c r="H5296" i="7"/>
  <c r="A5297" i="7"/>
  <c r="H5290" i="7"/>
  <c r="A5291" i="7"/>
  <c r="H5284" i="7"/>
  <c r="A5285" i="7"/>
  <c r="H5278" i="7"/>
  <c r="A5279" i="7"/>
  <c r="H5272" i="7"/>
  <c r="A5273" i="7"/>
  <c r="H5263" i="7"/>
  <c r="A5264" i="7"/>
  <c r="H5236" i="7"/>
  <c r="A5237" i="7"/>
  <c r="H5230" i="7"/>
  <c r="A5231" i="7"/>
  <c r="H5224" i="7"/>
  <c r="A5225" i="7"/>
  <c r="H5218" i="7"/>
  <c r="A5219" i="7"/>
  <c r="H5212" i="7"/>
  <c r="A5213" i="7"/>
  <c r="H5206" i="7"/>
  <c r="A5207" i="7"/>
  <c r="H5200" i="7"/>
  <c r="A5201" i="7"/>
  <c r="H5194" i="7"/>
  <c r="A5195" i="7"/>
  <c r="H5188" i="7"/>
  <c r="A5189" i="7"/>
  <c r="H5182" i="7"/>
  <c r="A5183" i="7"/>
  <c r="H5176" i="7"/>
  <c r="A5177" i="7"/>
  <c r="H5173" i="7"/>
  <c r="A5174" i="7"/>
  <c r="H5140" i="7"/>
  <c r="A5141" i="7"/>
  <c r="H5134" i="7"/>
  <c r="A5135" i="7"/>
  <c r="H5128" i="7"/>
  <c r="A5129" i="7"/>
  <c r="H5122" i="7"/>
  <c r="A5123" i="7"/>
  <c r="H5116" i="7"/>
  <c r="A5117" i="7"/>
  <c r="H5101" i="7"/>
  <c r="A5102" i="7"/>
  <c r="H4906" i="7"/>
  <c r="A4907" i="7"/>
  <c r="A4871" i="7"/>
  <c r="A4868" i="7"/>
  <c r="A4865" i="7"/>
  <c r="A4862" i="7"/>
  <c r="H4858" i="7"/>
  <c r="A4859" i="7"/>
  <c r="A4856" i="7"/>
  <c r="A4853" i="7"/>
  <c r="A4850" i="7"/>
  <c r="A4847" i="7"/>
  <c r="A4844" i="7"/>
  <c r="A4841" i="7"/>
  <c r="A4838" i="7"/>
  <c r="H4834" i="7"/>
  <c r="A4835" i="7"/>
  <c r="A4832" i="7"/>
  <c r="A4829" i="7"/>
  <c r="A4826" i="7"/>
  <c r="A4823" i="7"/>
  <c r="A4820" i="7"/>
  <c r="A4817" i="7"/>
  <c r="A4814" i="7"/>
  <c r="A4811" i="7"/>
  <c r="A4808" i="7"/>
  <c r="A4805" i="7"/>
  <c r="A4802" i="7"/>
  <c r="A4799" i="7"/>
  <c r="A4796" i="7"/>
  <c r="A4793" i="7"/>
  <c r="A4790" i="7"/>
  <c r="H4786" i="7"/>
  <c r="A4787" i="7"/>
  <c r="A4784" i="7"/>
  <c r="A4781" i="7"/>
  <c r="A4778" i="7"/>
  <c r="A4775" i="7"/>
  <c r="A4772" i="7"/>
  <c r="A4769" i="7"/>
  <c r="A4766" i="7"/>
  <c r="H4762" i="7"/>
  <c r="A4763" i="7"/>
  <c r="A4760" i="7"/>
  <c r="H6064" i="7"/>
  <c r="A6065" i="7"/>
  <c r="H6049" i="7"/>
  <c r="A6050" i="7"/>
  <c r="H6034" i="7"/>
  <c r="A6035" i="7"/>
  <c r="H6025" i="7"/>
  <c r="A6026" i="7"/>
  <c r="H6001" i="7"/>
  <c r="A6002" i="7"/>
  <c r="H5995" i="7"/>
  <c r="A5996" i="7"/>
  <c r="H5977" i="7"/>
  <c r="A5978" i="7"/>
  <c r="H5938" i="7"/>
  <c r="A5939" i="7"/>
  <c r="H5896" i="7"/>
  <c r="A5897" i="7"/>
  <c r="H5890" i="7"/>
  <c r="A5891" i="7"/>
  <c r="H5857" i="7"/>
  <c r="A5858" i="7"/>
  <c r="H5851" i="7"/>
  <c r="A5852" i="7"/>
  <c r="H5833" i="7"/>
  <c r="A5834" i="7"/>
  <c r="H5827" i="7"/>
  <c r="A5828" i="7"/>
  <c r="H5800" i="7"/>
  <c r="A5801" i="7"/>
  <c r="H5791" i="7"/>
  <c r="A5792" i="7"/>
  <c r="H5764" i="7"/>
  <c r="A5765" i="7"/>
  <c r="H5758" i="7"/>
  <c r="A5759" i="7"/>
  <c r="H5752" i="7"/>
  <c r="A5753" i="7"/>
  <c r="H5704" i="7"/>
  <c r="A5705" i="7"/>
  <c r="H5698" i="7"/>
  <c r="A5699" i="7"/>
  <c r="H5692" i="7"/>
  <c r="A5693" i="7"/>
  <c r="H5683" i="7"/>
  <c r="A5684" i="7"/>
  <c r="H5677" i="7"/>
  <c r="A5678" i="7"/>
  <c r="H5671" i="7"/>
  <c r="A5672" i="7"/>
  <c r="H5668" i="7"/>
  <c r="A5669" i="7"/>
  <c r="H5659" i="7"/>
  <c r="A5660" i="7"/>
  <c r="H5632" i="7"/>
  <c r="A5633" i="7"/>
  <c r="H5623" i="7"/>
  <c r="A5624" i="7"/>
  <c r="H5617" i="7"/>
  <c r="A5618" i="7"/>
  <c r="H5611" i="7"/>
  <c r="A5612" i="7"/>
  <c r="H5605" i="7"/>
  <c r="A5606" i="7"/>
  <c r="H5599" i="7"/>
  <c r="A5600" i="7"/>
  <c r="H5590" i="7"/>
  <c r="A5591" i="7"/>
  <c r="H5581" i="7"/>
  <c r="A5582" i="7"/>
  <c r="H5572" i="7"/>
  <c r="A5573" i="7"/>
  <c r="H5545" i="7"/>
  <c r="A5546" i="7"/>
  <c r="H5539" i="7"/>
  <c r="A5540" i="7"/>
  <c r="H5533" i="7"/>
  <c r="A5534" i="7"/>
  <c r="H5524" i="7"/>
  <c r="A5525" i="7"/>
  <c r="H5518" i="7"/>
  <c r="A5519" i="7"/>
  <c r="H5509" i="7"/>
  <c r="A5510" i="7"/>
  <c r="H5476" i="7"/>
  <c r="A5477" i="7"/>
  <c r="H5467" i="7"/>
  <c r="A5468" i="7"/>
  <c r="H5461" i="7"/>
  <c r="A5462" i="7"/>
  <c r="H5458" i="7"/>
  <c r="A5459" i="7"/>
  <c r="H5452" i="7"/>
  <c r="A5453" i="7"/>
  <c r="H5443" i="7"/>
  <c r="A5444" i="7"/>
  <c r="H5389" i="7"/>
  <c r="A5390" i="7"/>
  <c r="H6072" i="7"/>
  <c r="A6073" i="7"/>
  <c r="H5994" i="7"/>
  <c r="A5995" i="7"/>
  <c r="H5985" i="7"/>
  <c r="A5986" i="7"/>
  <c r="H5979" i="7"/>
  <c r="A5980" i="7"/>
  <c r="H5937" i="7"/>
  <c r="A5938" i="7"/>
  <c r="H5928" i="7"/>
  <c r="A5929" i="7"/>
  <c r="H5907" i="7"/>
  <c r="A5908" i="7"/>
  <c r="H5904" i="7"/>
  <c r="A5905" i="7"/>
  <c r="H5889" i="7"/>
  <c r="A5890" i="7"/>
  <c r="H5865" i="7"/>
  <c r="A5866" i="7"/>
  <c r="H5856" i="7"/>
  <c r="A5857" i="7"/>
  <c r="H5841" i="7"/>
  <c r="A5842" i="7"/>
  <c r="H5832" i="7"/>
  <c r="A5833" i="7"/>
  <c r="H5817" i="7"/>
  <c r="A5818" i="7"/>
  <c r="H5808" i="7"/>
  <c r="A5809" i="7"/>
  <c r="H5793" i="7"/>
  <c r="A5794" i="7"/>
  <c r="H5760" i="7"/>
  <c r="A5761" i="7"/>
  <c r="H5748" i="7"/>
  <c r="A5749" i="7"/>
  <c r="H5742" i="7"/>
  <c r="A5743" i="7"/>
  <c r="H5736" i="7"/>
  <c r="A5737" i="7"/>
  <c r="H5724" i="7"/>
  <c r="A5725" i="7"/>
  <c r="H5703" i="7"/>
  <c r="A5704" i="7"/>
  <c r="H5700" i="7"/>
  <c r="A5701" i="7"/>
  <c r="H5679" i="7"/>
  <c r="A5680" i="7"/>
  <c r="H5673" i="7"/>
  <c r="A5674" i="7"/>
  <c r="H5655" i="7"/>
  <c r="A5656" i="7"/>
  <c r="H5649" i="7"/>
  <c r="A5650" i="7"/>
  <c r="H5631" i="7"/>
  <c r="A5632" i="7"/>
  <c r="H5625" i="7"/>
  <c r="A5626" i="7"/>
  <c r="H5619" i="7"/>
  <c r="A5620" i="7"/>
  <c r="H5613" i="7"/>
  <c r="A5614" i="7"/>
  <c r="H5607" i="7"/>
  <c r="A5608" i="7"/>
  <c r="H5601" i="7"/>
  <c r="A5602" i="7"/>
  <c r="H5595" i="7"/>
  <c r="A5596" i="7"/>
  <c r="H5589" i="7"/>
  <c r="A5590" i="7"/>
  <c r="H5583" i="7"/>
  <c r="A5584" i="7"/>
  <c r="H5580" i="7"/>
  <c r="A5581" i="7"/>
  <c r="H5574" i="7"/>
  <c r="A5575" i="7"/>
  <c r="H5571" i="7"/>
  <c r="A5572" i="7"/>
  <c r="H5568" i="7"/>
  <c r="A5569" i="7"/>
  <c r="H5565" i="7"/>
  <c r="A5566" i="7"/>
  <c r="H5559" i="7"/>
  <c r="A5560" i="7"/>
  <c r="H5535" i="7"/>
  <c r="A5536" i="7"/>
  <c r="H5529" i="7"/>
  <c r="A5530" i="7"/>
  <c r="H5523" i="7"/>
  <c r="A5524" i="7"/>
  <c r="H5517" i="7"/>
  <c r="A5518" i="7"/>
  <c r="H5511" i="7"/>
  <c r="A5512" i="7"/>
  <c r="H5505" i="7"/>
  <c r="A5506" i="7"/>
  <c r="H5487" i="7"/>
  <c r="A5488" i="7"/>
  <c r="H5484" i="7"/>
  <c r="A5485" i="7"/>
  <c r="H5481" i="7"/>
  <c r="A5482" i="7"/>
  <c r="H5478" i="7"/>
  <c r="A5479" i="7"/>
  <c r="H5475" i="7"/>
  <c r="A5476" i="7"/>
  <c r="H5472" i="7"/>
  <c r="A5473" i="7"/>
  <c r="H5469" i="7"/>
  <c r="A5470" i="7"/>
  <c r="H5463" i="7"/>
  <c r="A5464" i="7"/>
  <c r="H5457" i="7"/>
  <c r="A5458" i="7"/>
  <c r="H5451" i="7"/>
  <c r="A5452" i="7"/>
  <c r="H5445" i="7"/>
  <c r="A5446" i="7"/>
  <c r="H5436" i="7"/>
  <c r="A5437" i="7"/>
  <c r="H5412" i="7"/>
  <c r="A5413" i="7"/>
  <c r="H5406" i="7"/>
  <c r="A5407" i="7"/>
  <c r="H5400" i="7"/>
  <c r="A5401" i="7"/>
  <c r="H5394" i="7"/>
  <c r="A5395" i="7"/>
  <c r="H5388" i="7"/>
  <c r="A5389" i="7"/>
  <c r="H5364" i="7"/>
  <c r="A5365" i="7"/>
  <c r="H5361" i="7"/>
  <c r="A5362" i="7"/>
  <c r="H5358" i="7"/>
  <c r="A5359" i="7"/>
  <c r="H5355" i="7"/>
  <c r="A5356" i="7"/>
  <c r="H5352" i="7"/>
  <c r="A5353" i="7"/>
  <c r="H5349" i="7"/>
  <c r="A5350" i="7"/>
  <c r="H5343" i="7"/>
  <c r="A5344" i="7"/>
  <c r="H5337" i="7"/>
  <c r="A5338" i="7"/>
  <c r="H5331" i="7"/>
  <c r="A5332" i="7"/>
  <c r="H5325" i="7"/>
  <c r="A5326" i="7"/>
  <c r="H5319" i="7"/>
  <c r="A5320" i="7"/>
  <c r="H5316" i="7"/>
  <c r="A5317" i="7"/>
  <c r="H5310" i="7"/>
  <c r="A5311" i="7"/>
  <c r="H5304" i="7"/>
  <c r="A5305" i="7"/>
  <c r="H5298" i="7"/>
  <c r="A5299" i="7"/>
  <c r="H5292" i="7"/>
  <c r="A5293" i="7"/>
  <c r="H5283" i="7"/>
  <c r="A5284" i="7"/>
  <c r="H5271" i="7"/>
  <c r="A5272" i="7"/>
  <c r="H5268" i="7"/>
  <c r="A5269" i="7"/>
  <c r="H5265" i="7"/>
  <c r="A5266" i="7"/>
  <c r="H5262" i="7"/>
  <c r="A5263" i="7"/>
  <c r="H5259" i="7"/>
  <c r="A5260" i="7"/>
  <c r="H5256" i="7"/>
  <c r="A5257" i="7"/>
  <c r="H5253" i="7"/>
  <c r="A5254" i="7"/>
  <c r="H5250" i="7"/>
  <c r="A5251" i="7"/>
  <c r="H5247" i="7"/>
  <c r="A5248" i="7"/>
  <c r="H5244" i="7"/>
  <c r="A5245" i="7"/>
  <c r="H5241" i="7"/>
  <c r="A5242" i="7"/>
  <c r="H5238" i="7"/>
  <c r="A5239" i="7"/>
  <c r="H5235" i="7"/>
  <c r="A5236" i="7"/>
  <c r="H5232" i="7"/>
  <c r="A5233" i="7"/>
  <c r="H5229" i="7"/>
  <c r="A5230" i="7"/>
  <c r="H5223" i="7"/>
  <c r="A5224" i="7"/>
  <c r="H5217" i="7"/>
  <c r="A5218" i="7"/>
  <c r="H5211" i="7"/>
  <c r="A5212" i="7"/>
  <c r="H5205" i="7"/>
  <c r="A5206" i="7"/>
  <c r="H5202" i="7"/>
  <c r="A5203" i="7"/>
  <c r="H5199" i="7"/>
  <c r="A5200" i="7"/>
  <c r="H5196" i="7"/>
  <c r="A5197" i="7"/>
  <c r="H5193" i="7"/>
  <c r="A5194" i="7"/>
  <c r="H5190" i="7"/>
  <c r="A5191" i="7"/>
  <c r="H5187" i="7"/>
  <c r="A5188" i="7"/>
  <c r="H5184" i="7"/>
  <c r="A5185" i="7"/>
  <c r="H5181" i="7"/>
  <c r="A5182" i="7"/>
  <c r="H5175" i="7"/>
  <c r="A5176" i="7"/>
  <c r="H5169" i="7"/>
  <c r="A5170" i="7"/>
  <c r="H5163" i="7"/>
  <c r="A5164" i="7"/>
  <c r="H5157" i="7"/>
  <c r="A5158" i="7"/>
  <c r="H5151" i="7"/>
  <c r="A5152" i="7"/>
  <c r="H5145" i="7"/>
  <c r="A5146" i="7"/>
  <c r="H5139" i="7"/>
  <c r="A5140" i="7"/>
  <c r="H5133" i="7"/>
  <c r="A5134" i="7"/>
  <c r="H5100" i="7"/>
  <c r="A5101" i="7"/>
  <c r="H5094" i="7"/>
  <c r="A5095" i="7"/>
  <c r="H5088" i="7"/>
  <c r="A5089" i="7"/>
  <c r="H5082" i="7"/>
  <c r="A5083" i="7"/>
  <c r="H5076" i="7"/>
  <c r="A5077" i="7"/>
  <c r="H5070" i="7"/>
  <c r="A5071" i="7"/>
  <c r="H5064" i="7"/>
  <c r="A5065" i="7"/>
  <c r="H5061" i="7"/>
  <c r="A5062" i="7"/>
  <c r="H5055" i="7"/>
  <c r="A5056" i="7"/>
  <c r="H5049" i="7"/>
  <c r="A5050" i="7"/>
  <c r="H5043" i="7"/>
  <c r="A5044" i="7"/>
  <c r="H5037" i="7"/>
  <c r="A5038" i="7"/>
  <c r="H5031" i="7"/>
  <c r="A5032" i="7"/>
  <c r="H5028" i="7"/>
  <c r="A5029" i="7"/>
  <c r="H5022" i="7"/>
  <c r="A5023" i="7"/>
  <c r="H5019" i="7"/>
  <c r="A5020" i="7"/>
  <c r="H5016" i="7"/>
  <c r="A5017" i="7"/>
  <c r="H5007" i="7"/>
  <c r="A5008" i="7"/>
  <c r="H5004" i="7"/>
  <c r="A5005" i="7"/>
  <c r="H5001" i="7"/>
  <c r="A5002" i="7"/>
  <c r="H4998" i="7"/>
  <c r="A4999" i="7"/>
  <c r="H4995" i="7"/>
  <c r="A4996" i="7"/>
  <c r="H4992" i="7"/>
  <c r="A4993" i="7"/>
  <c r="H4989" i="7"/>
  <c r="A4990" i="7"/>
  <c r="H4983" i="7"/>
  <c r="A4984" i="7"/>
  <c r="H4980" i="7"/>
  <c r="A4981" i="7"/>
  <c r="H4977" i="7"/>
  <c r="A4978" i="7"/>
  <c r="H4974" i="7"/>
  <c r="A4975" i="7"/>
  <c r="A4969" i="7"/>
  <c r="A4960" i="7"/>
  <c r="A4954" i="7"/>
  <c r="A4948" i="7"/>
  <c r="A4942" i="7"/>
  <c r="A4936" i="7"/>
  <c r="A4930" i="7"/>
  <c r="A4924" i="7"/>
  <c r="A4918" i="7"/>
  <c r="H4914" i="7"/>
  <c r="A4915" i="7"/>
  <c r="A4909" i="7"/>
  <c r="A4903" i="7"/>
  <c r="A4897" i="7"/>
  <c r="A4888" i="7"/>
  <c r="H4818" i="7"/>
  <c r="A4819" i="7"/>
  <c r="H4770" i="7"/>
  <c r="A4771" i="7"/>
  <c r="H4722" i="7"/>
  <c r="A4723" i="7"/>
  <c r="H6058" i="7"/>
  <c r="A6059" i="7"/>
  <c r="H6040" i="7"/>
  <c r="A6041" i="7"/>
  <c r="H5986" i="7"/>
  <c r="A5987" i="7"/>
  <c r="H5944" i="7"/>
  <c r="A5945" i="7"/>
  <c r="H5923" i="7"/>
  <c r="A5924" i="7"/>
  <c r="H5920" i="7"/>
  <c r="A5921" i="7"/>
  <c r="H5905" i="7"/>
  <c r="A5906" i="7"/>
  <c r="H5881" i="7"/>
  <c r="A5882" i="7"/>
  <c r="H5818" i="7"/>
  <c r="A5819" i="7"/>
  <c r="H5788" i="7"/>
  <c r="A5789" i="7"/>
  <c r="H5785" i="7"/>
  <c r="A5786" i="7"/>
  <c r="H5779" i="7"/>
  <c r="A5780" i="7"/>
  <c r="H5770" i="7"/>
  <c r="A5771" i="7"/>
  <c r="H5761" i="7"/>
  <c r="A5762" i="7"/>
  <c r="H5755" i="7"/>
  <c r="A5756" i="7"/>
  <c r="H5746" i="7"/>
  <c r="A5747" i="7"/>
  <c r="H5728" i="7"/>
  <c r="A5729" i="7"/>
  <c r="H5719" i="7"/>
  <c r="A5720" i="7"/>
  <c r="H5695" i="7"/>
  <c r="A5696" i="7"/>
  <c r="H5689" i="7"/>
  <c r="A5690" i="7"/>
  <c r="H5680" i="7"/>
  <c r="A5681" i="7"/>
  <c r="H5674" i="7"/>
  <c r="A5675" i="7"/>
  <c r="H5665" i="7"/>
  <c r="A5666" i="7"/>
  <c r="H5641" i="7"/>
  <c r="A5642" i="7"/>
  <c r="H5593" i="7"/>
  <c r="A5594" i="7"/>
  <c r="H5584" i="7"/>
  <c r="A5585" i="7"/>
  <c r="H5575" i="7"/>
  <c r="A5576" i="7"/>
  <c r="H5566" i="7"/>
  <c r="A5567" i="7"/>
  <c r="H5557" i="7"/>
  <c r="A5558" i="7"/>
  <c r="H5548" i="7"/>
  <c r="A5549" i="7"/>
  <c r="H5521" i="7"/>
  <c r="A5522" i="7"/>
  <c r="H5515" i="7"/>
  <c r="A5516" i="7"/>
  <c r="H5512" i="7"/>
  <c r="A5513" i="7"/>
  <c r="H5506" i="7"/>
  <c r="A5507" i="7"/>
  <c r="H5503" i="7"/>
  <c r="A5504" i="7"/>
  <c r="H5500" i="7"/>
  <c r="A5501" i="7"/>
  <c r="H5497" i="7"/>
  <c r="A5498" i="7"/>
  <c r="H5494" i="7"/>
  <c r="A5495" i="7"/>
  <c r="H5491" i="7"/>
  <c r="A5492" i="7"/>
  <c r="H5488" i="7"/>
  <c r="A5489" i="7"/>
  <c r="H5485" i="7"/>
  <c r="A5486" i="7"/>
  <c r="H5479" i="7"/>
  <c r="A5480" i="7"/>
  <c r="H5473" i="7"/>
  <c r="A5474" i="7"/>
  <c r="H5470" i="7"/>
  <c r="A5471" i="7"/>
  <c r="H5464" i="7"/>
  <c r="A5465" i="7"/>
  <c r="H5428" i="7"/>
  <c r="A5429" i="7"/>
  <c r="H5422" i="7"/>
  <c r="A5423" i="7"/>
  <c r="H5416" i="7"/>
  <c r="A5417" i="7"/>
  <c r="H5410" i="7"/>
  <c r="A5411" i="7"/>
  <c r="H5404" i="7"/>
  <c r="A5405" i="7"/>
  <c r="H5398" i="7"/>
  <c r="A5399" i="7"/>
  <c r="H5392" i="7"/>
  <c r="A5393" i="7"/>
  <c r="H5383" i="7"/>
  <c r="A5384" i="7"/>
  <c r="H5377" i="7"/>
  <c r="A5378" i="7"/>
  <c r="H5371" i="7"/>
  <c r="A5372" i="7"/>
  <c r="H5365" i="7"/>
  <c r="A5366" i="7"/>
  <c r="H5359" i="7"/>
  <c r="A5360" i="7"/>
  <c r="H5356" i="7"/>
  <c r="A5357" i="7"/>
  <c r="H5350" i="7"/>
  <c r="A5351" i="7"/>
  <c r="H5347" i="7"/>
  <c r="A5348" i="7"/>
  <c r="H5344" i="7"/>
  <c r="A5345" i="7"/>
  <c r="H5341" i="7"/>
  <c r="A5342" i="7"/>
  <c r="H5335" i="7"/>
  <c r="A5336" i="7"/>
  <c r="H5329" i="7"/>
  <c r="A5330" i="7"/>
  <c r="H5323" i="7"/>
  <c r="A5324" i="7"/>
  <c r="H5317" i="7"/>
  <c r="A5318" i="7"/>
  <c r="H5311" i="7"/>
  <c r="A5312" i="7"/>
  <c r="H5305" i="7"/>
  <c r="A5306" i="7"/>
  <c r="H5299" i="7"/>
  <c r="A5300" i="7"/>
  <c r="H5293" i="7"/>
  <c r="A5294" i="7"/>
  <c r="H5287" i="7"/>
  <c r="A5288" i="7"/>
  <c r="H5281" i="7"/>
  <c r="A5282" i="7"/>
  <c r="H5275" i="7"/>
  <c r="A5276" i="7"/>
  <c r="H5269" i="7"/>
  <c r="A5270" i="7"/>
  <c r="H5266" i="7"/>
  <c r="A5267" i="7"/>
  <c r="H5260" i="7"/>
  <c r="A5261" i="7"/>
  <c r="H5257" i="7"/>
  <c r="A5258" i="7"/>
  <c r="H5254" i="7"/>
  <c r="A5255" i="7"/>
  <c r="H5251" i="7"/>
  <c r="A5252" i="7"/>
  <c r="H5248" i="7"/>
  <c r="A5249" i="7"/>
  <c r="H5245" i="7"/>
  <c r="A5246" i="7"/>
  <c r="H5239" i="7"/>
  <c r="A5240" i="7"/>
  <c r="H5233" i="7"/>
  <c r="A5234" i="7"/>
  <c r="H5227" i="7"/>
  <c r="A5228" i="7"/>
  <c r="H5221" i="7"/>
  <c r="A5222" i="7"/>
  <c r="H5215" i="7"/>
  <c r="A5216" i="7"/>
  <c r="H5209" i="7"/>
  <c r="A5210" i="7"/>
  <c r="H5203" i="7"/>
  <c r="A5204" i="7"/>
  <c r="H5197" i="7"/>
  <c r="A5198" i="7"/>
  <c r="H5191" i="7"/>
  <c r="A5192" i="7"/>
  <c r="H5185" i="7"/>
  <c r="A5186" i="7"/>
  <c r="H5179" i="7"/>
  <c r="A5180" i="7"/>
  <c r="H5167" i="7"/>
  <c r="A5168" i="7"/>
  <c r="H5164" i="7"/>
  <c r="A5165" i="7"/>
  <c r="H5161" i="7"/>
  <c r="A5162" i="7"/>
  <c r="H5158" i="7"/>
  <c r="A5159" i="7"/>
  <c r="H5155" i="7"/>
  <c r="A5156" i="7"/>
  <c r="H5152" i="7"/>
  <c r="A5153" i="7"/>
  <c r="H5149" i="7"/>
  <c r="A5150" i="7"/>
  <c r="H5143" i="7"/>
  <c r="A5144" i="7"/>
  <c r="H5137" i="7"/>
  <c r="A5138" i="7"/>
  <c r="H5131" i="7"/>
  <c r="A5132" i="7"/>
  <c r="H5125" i="7"/>
  <c r="A5126" i="7"/>
  <c r="H5119" i="7"/>
  <c r="A5120" i="7"/>
  <c r="H5113" i="7"/>
  <c r="A5114" i="7"/>
  <c r="H5110" i="7"/>
  <c r="A5111" i="7"/>
  <c r="H5107" i="7"/>
  <c r="A5108" i="7"/>
  <c r="H5104" i="7"/>
  <c r="A5105" i="7"/>
  <c r="H5095" i="7"/>
  <c r="A5096" i="7"/>
  <c r="H5092" i="7"/>
  <c r="A5093" i="7"/>
  <c r="H5089" i="7"/>
  <c r="A5090" i="7"/>
  <c r="H5086" i="7"/>
  <c r="A5087" i="7"/>
  <c r="H5083" i="7"/>
  <c r="A5084" i="7"/>
  <c r="H5080" i="7"/>
  <c r="A5081" i="7"/>
  <c r="H5077" i="7"/>
  <c r="A5078" i="7"/>
  <c r="H5074" i="7"/>
  <c r="A5075" i="7"/>
  <c r="H5071" i="7"/>
  <c r="A5072" i="7"/>
  <c r="H5068" i="7"/>
  <c r="A5069" i="7"/>
  <c r="H5065" i="7"/>
  <c r="A5066" i="7"/>
  <c r="H5062" i="7"/>
  <c r="A5063" i="7"/>
  <c r="H5059" i="7"/>
  <c r="A5060" i="7"/>
  <c r="H5056" i="7"/>
  <c r="A5057" i="7"/>
  <c r="H5053" i="7"/>
  <c r="A5054" i="7"/>
  <c r="H5047" i="7"/>
  <c r="A5048" i="7"/>
  <c r="H5044" i="7"/>
  <c r="A5045" i="7"/>
  <c r="H5041" i="7"/>
  <c r="A5042" i="7"/>
  <c r="H5038" i="7"/>
  <c r="A5039" i="7"/>
  <c r="H5035" i="7"/>
  <c r="A5036" i="7"/>
  <c r="H5032" i="7"/>
  <c r="A5033" i="7"/>
  <c r="H5029" i="7"/>
  <c r="A5030" i="7"/>
  <c r="H5023" i="7"/>
  <c r="A5024" i="7"/>
  <c r="H5020" i="7"/>
  <c r="A5021" i="7"/>
  <c r="H5017" i="7"/>
  <c r="A5018" i="7"/>
  <c r="H5014" i="7"/>
  <c r="A5015" i="7"/>
  <c r="H5011" i="7"/>
  <c r="A5012" i="7"/>
  <c r="H5008" i="7"/>
  <c r="A5009" i="7"/>
  <c r="H5005" i="7"/>
  <c r="A5006" i="7"/>
  <c r="H5002" i="7"/>
  <c r="A5003" i="7"/>
  <c r="H4999" i="7"/>
  <c r="A5000" i="7"/>
  <c r="H4996" i="7"/>
  <c r="A4997" i="7"/>
  <c r="H4993" i="7"/>
  <c r="A4994" i="7"/>
  <c r="H4990" i="7"/>
  <c r="A4991" i="7"/>
  <c r="H4987" i="7"/>
  <c r="A4988" i="7"/>
  <c r="H4984" i="7"/>
  <c r="A4985" i="7"/>
  <c r="H4981" i="7"/>
  <c r="A4982" i="7"/>
  <c r="H4975" i="7"/>
  <c r="A4976" i="7"/>
  <c r="H6081" i="7"/>
  <c r="A6082" i="7"/>
  <c r="H6057" i="7"/>
  <c r="A6058" i="7"/>
  <c r="H6048" i="7"/>
  <c r="A6049" i="7"/>
  <c r="H6042" i="7"/>
  <c r="A6043" i="7"/>
  <c r="H6033" i="7"/>
  <c r="A6034" i="7"/>
  <c r="H6027" i="7"/>
  <c r="A6028" i="7"/>
  <c r="H6024" i="7"/>
  <c r="A6025" i="7"/>
  <c r="H6009" i="7"/>
  <c r="A6010" i="7"/>
  <c r="H6003" i="7"/>
  <c r="A6004" i="7"/>
  <c r="H6000" i="7"/>
  <c r="A6001" i="7"/>
  <c r="H5976" i="7"/>
  <c r="A5977" i="7"/>
  <c r="H5961" i="7"/>
  <c r="A5962" i="7"/>
  <c r="H5952" i="7"/>
  <c r="A5953" i="7"/>
  <c r="H5946" i="7"/>
  <c r="A5947" i="7"/>
  <c r="H5922" i="7"/>
  <c r="A5923" i="7"/>
  <c r="H5913" i="7"/>
  <c r="A5914" i="7"/>
  <c r="H5898" i="7"/>
  <c r="A5899" i="7"/>
  <c r="H5883" i="7"/>
  <c r="A5884" i="7"/>
  <c r="H5880" i="7"/>
  <c r="A5881" i="7"/>
  <c r="H5874" i="7"/>
  <c r="A5875" i="7"/>
  <c r="H5826" i="7"/>
  <c r="A5827" i="7"/>
  <c r="H5802" i="7"/>
  <c r="A5803" i="7"/>
  <c r="H5796" i="7"/>
  <c r="A5797" i="7"/>
  <c r="H5790" i="7"/>
  <c r="A5791" i="7"/>
  <c r="H5787" i="7"/>
  <c r="A5788" i="7"/>
  <c r="H5784" i="7"/>
  <c r="A5785" i="7"/>
  <c r="H5778" i="7"/>
  <c r="A5779" i="7"/>
  <c r="H5775" i="7"/>
  <c r="A5776" i="7"/>
  <c r="H5772" i="7"/>
  <c r="A5773" i="7"/>
  <c r="H5769" i="7"/>
  <c r="A5770" i="7"/>
  <c r="H5763" i="7"/>
  <c r="A5764" i="7"/>
  <c r="H5751" i="7"/>
  <c r="A5752" i="7"/>
  <c r="H5745" i="7"/>
  <c r="A5746" i="7"/>
  <c r="H5739" i="7"/>
  <c r="A5740" i="7"/>
  <c r="H5727" i="7"/>
  <c r="A5728" i="7"/>
  <c r="H5721" i="7"/>
  <c r="A5722" i="7"/>
  <c r="H5718" i="7"/>
  <c r="A5719" i="7"/>
  <c r="H5715" i="7"/>
  <c r="A5716" i="7"/>
  <c r="H5712" i="7"/>
  <c r="A5713" i="7"/>
  <c r="H5706" i="7"/>
  <c r="A5707" i="7"/>
  <c r="H5697" i="7"/>
  <c r="A5698" i="7"/>
  <c r="H5694" i="7"/>
  <c r="A5695" i="7"/>
  <c r="H5691" i="7"/>
  <c r="A5692" i="7"/>
  <c r="H5688" i="7"/>
  <c r="A5689" i="7"/>
  <c r="H5682" i="7"/>
  <c r="A5683" i="7"/>
  <c r="H5676" i="7"/>
  <c r="A5677" i="7"/>
  <c r="H5667" i="7"/>
  <c r="A5668" i="7"/>
  <c r="H5664" i="7"/>
  <c r="A5665" i="7"/>
  <c r="H5658" i="7"/>
  <c r="A5659" i="7"/>
  <c r="H5652" i="7"/>
  <c r="A5653" i="7"/>
  <c r="H5643" i="7"/>
  <c r="A5644" i="7"/>
  <c r="H5640" i="7"/>
  <c r="A5641" i="7"/>
  <c r="H5634" i="7"/>
  <c r="A5635" i="7"/>
  <c r="H5628" i="7"/>
  <c r="A5629" i="7"/>
  <c r="H5622" i="7"/>
  <c r="A5623" i="7"/>
  <c r="H5616" i="7"/>
  <c r="A5617" i="7"/>
  <c r="H5610" i="7"/>
  <c r="A5611" i="7"/>
  <c r="H5604" i="7"/>
  <c r="A5605" i="7"/>
  <c r="H5598" i="7"/>
  <c r="A5599" i="7"/>
  <c r="H5592" i="7"/>
  <c r="A5593" i="7"/>
  <c r="H5586" i="7"/>
  <c r="A5587" i="7"/>
  <c r="H5577" i="7"/>
  <c r="A5578" i="7"/>
  <c r="H5556" i="7"/>
  <c r="A5557" i="7"/>
  <c r="H5553" i="7"/>
  <c r="A5554" i="7"/>
  <c r="H5550" i="7"/>
  <c r="A5551" i="7"/>
  <c r="H5547" i="7"/>
  <c r="A5548" i="7"/>
  <c r="H5544" i="7"/>
  <c r="A5545" i="7"/>
  <c r="H5541" i="7"/>
  <c r="A5542" i="7"/>
  <c r="H5532" i="7"/>
  <c r="A5533" i="7"/>
  <c r="H5526" i="7"/>
  <c r="A5527" i="7"/>
  <c r="H5520" i="7"/>
  <c r="A5521" i="7"/>
  <c r="H5514" i="7"/>
  <c r="A5515" i="7"/>
  <c r="H5508" i="7"/>
  <c r="A5509" i="7"/>
  <c r="H5502" i="7"/>
  <c r="A5503" i="7"/>
  <c r="H5499" i="7"/>
  <c r="A5500" i="7"/>
  <c r="H5496" i="7"/>
  <c r="A5497" i="7"/>
  <c r="H5493" i="7"/>
  <c r="A5494" i="7"/>
  <c r="H5460" i="7"/>
  <c r="A5461" i="7"/>
  <c r="H5454" i="7"/>
  <c r="A5455" i="7"/>
  <c r="H5448" i="7"/>
  <c r="A5449" i="7"/>
  <c r="H5442" i="7"/>
  <c r="A5443" i="7"/>
  <c r="H5439" i="7"/>
  <c r="A5440" i="7"/>
  <c r="H5433" i="7"/>
  <c r="A5434" i="7"/>
  <c r="H5430" i="7"/>
  <c r="A5431" i="7"/>
  <c r="H5427" i="7"/>
  <c r="A5428" i="7"/>
  <c r="H5424" i="7"/>
  <c r="A5425" i="7"/>
  <c r="H5421" i="7"/>
  <c r="A5422" i="7"/>
  <c r="H5415" i="7"/>
  <c r="A5416" i="7"/>
  <c r="H5409" i="7"/>
  <c r="A5410" i="7"/>
  <c r="H5403" i="7"/>
  <c r="A5404" i="7"/>
  <c r="H5397" i="7"/>
  <c r="A5398" i="7"/>
  <c r="H5391" i="7"/>
  <c r="A5392" i="7"/>
  <c r="H5385" i="7"/>
  <c r="A5386" i="7"/>
  <c r="H5382" i="7"/>
  <c r="A5383" i="7"/>
  <c r="H5379" i="7"/>
  <c r="A5380" i="7"/>
  <c r="H5376" i="7"/>
  <c r="A5377" i="7"/>
  <c r="H5373" i="7"/>
  <c r="A5374" i="7"/>
  <c r="H5367" i="7"/>
  <c r="A5368" i="7"/>
  <c r="H5340" i="7"/>
  <c r="A5341" i="7"/>
  <c r="H5334" i="7"/>
  <c r="A5335" i="7"/>
  <c r="H5328" i="7"/>
  <c r="A5329" i="7"/>
  <c r="H5322" i="7"/>
  <c r="A5323" i="7"/>
  <c r="H5313" i="7"/>
  <c r="A5314" i="7"/>
  <c r="H5307" i="7"/>
  <c r="A5308" i="7"/>
  <c r="H5301" i="7"/>
  <c r="A5302" i="7"/>
  <c r="H5295" i="7"/>
  <c r="A5296" i="7"/>
  <c r="H5289" i="7"/>
  <c r="A5290" i="7"/>
  <c r="H5286" i="7"/>
  <c r="A5287" i="7"/>
  <c r="H5280" i="7"/>
  <c r="A5281" i="7"/>
  <c r="H5277" i="7"/>
  <c r="A5278" i="7"/>
  <c r="H5220" i="7"/>
  <c r="A5221" i="7"/>
  <c r="H5214" i="7"/>
  <c r="A5215" i="7"/>
  <c r="H5208" i="7"/>
  <c r="A5209" i="7"/>
  <c r="H5172" i="7"/>
  <c r="A5173" i="7"/>
  <c r="H5166" i="7"/>
  <c r="A5167" i="7"/>
  <c r="H5160" i="7"/>
  <c r="A5161" i="7"/>
  <c r="H5154" i="7"/>
  <c r="A5155" i="7"/>
  <c r="H5148" i="7"/>
  <c r="A5149" i="7"/>
  <c r="H5142" i="7"/>
  <c r="A5143" i="7"/>
  <c r="H5136" i="7"/>
  <c r="A5137" i="7"/>
  <c r="H5130" i="7"/>
  <c r="A5131" i="7"/>
  <c r="H5127" i="7"/>
  <c r="A5128" i="7"/>
  <c r="H5124" i="7"/>
  <c r="A5125" i="7"/>
  <c r="H5121" i="7"/>
  <c r="A5122" i="7"/>
  <c r="H5118" i="7"/>
  <c r="A5119" i="7"/>
  <c r="H5115" i="7"/>
  <c r="A5116" i="7"/>
  <c r="H5112" i="7"/>
  <c r="A5113" i="7"/>
  <c r="H5109" i="7"/>
  <c r="A5110" i="7"/>
  <c r="H5103" i="7"/>
  <c r="A5104" i="7"/>
  <c r="H5097" i="7"/>
  <c r="A5098" i="7"/>
  <c r="H5091" i="7"/>
  <c r="A5092" i="7"/>
  <c r="H5085" i="7"/>
  <c r="A5086" i="7"/>
  <c r="H5079" i="7"/>
  <c r="A5080" i="7"/>
  <c r="H5073" i="7"/>
  <c r="A5074" i="7"/>
  <c r="H5067" i="7"/>
  <c r="A5068" i="7"/>
  <c r="H5058" i="7"/>
  <c r="A5059" i="7"/>
  <c r="H5052" i="7"/>
  <c r="A5053" i="7"/>
  <c r="H5046" i="7"/>
  <c r="A5047" i="7"/>
  <c r="H5040" i="7"/>
  <c r="A5041" i="7"/>
  <c r="H5034" i="7"/>
  <c r="A5035" i="7"/>
  <c r="H5025" i="7"/>
  <c r="A5026" i="7"/>
  <c r="H5013" i="7"/>
  <c r="A5014" i="7"/>
  <c r="A4972" i="7"/>
  <c r="A4966" i="7"/>
  <c r="H4962" i="7"/>
  <c r="A4963" i="7"/>
  <c r="A4957" i="7"/>
  <c r="A4951" i="7"/>
  <c r="A4945" i="7"/>
  <c r="A4939" i="7"/>
  <c r="A4933" i="7"/>
  <c r="A4927" i="7"/>
  <c r="A4921" i="7"/>
  <c r="A4912" i="7"/>
  <c r="A4906" i="7"/>
  <c r="A4900" i="7"/>
  <c r="A4894" i="7"/>
  <c r="H4890" i="7"/>
  <c r="A4891" i="7"/>
  <c r="H4794" i="7"/>
  <c r="A4795" i="7"/>
  <c r="H4746" i="7"/>
  <c r="A4747" i="7"/>
  <c r="H4698" i="7"/>
  <c r="A4699" i="7"/>
  <c r="A4757" i="7"/>
  <c r="A4754" i="7"/>
  <c r="A4751" i="7"/>
  <c r="A4748" i="7"/>
  <c r="A4745" i="7"/>
  <c r="A4742" i="7"/>
  <c r="A4739" i="7"/>
  <c r="A4736" i="7"/>
  <c r="A4733" i="7"/>
  <c r="A4730" i="7"/>
  <c r="A4727" i="7"/>
  <c r="A4724" i="7"/>
  <c r="A4721" i="7"/>
  <c r="A4718" i="7"/>
  <c r="H4714" i="7"/>
  <c r="A4715" i="7"/>
  <c r="A4712" i="7"/>
  <c r="A4709" i="7"/>
  <c r="A4706" i="7"/>
  <c r="A4703" i="7"/>
  <c r="A4700" i="7"/>
  <c r="A4697" i="7"/>
  <c r="A4694" i="7"/>
  <c r="A4691" i="7"/>
  <c r="A4688" i="7"/>
  <c r="A4685" i="7"/>
  <c r="A4682" i="7"/>
  <c r="A4679" i="7"/>
  <c r="A4676" i="7"/>
  <c r="A4673" i="7"/>
  <c r="A4670" i="7"/>
  <c r="H4666" i="7"/>
  <c r="A4667" i="7"/>
  <c r="A4664" i="7"/>
  <c r="A4661" i="7"/>
  <c r="A4658" i="7"/>
  <c r="A4655" i="7"/>
  <c r="A4652" i="7"/>
  <c r="A4649" i="7"/>
  <c r="A4646" i="7"/>
  <c r="H4642" i="7"/>
  <c r="A4643" i="7"/>
  <c r="A4640" i="7"/>
  <c r="A4637" i="7"/>
  <c r="A4634" i="7"/>
  <c r="A4631" i="7"/>
  <c r="A4628" i="7"/>
  <c r="A4625" i="7"/>
  <c r="A4622" i="7"/>
  <c r="A4619" i="7"/>
  <c r="A4616" i="7"/>
  <c r="A4613" i="7"/>
  <c r="A4610" i="7"/>
  <c r="A4607" i="7"/>
  <c r="A4604" i="7"/>
  <c r="A4601" i="7"/>
  <c r="A4598" i="7"/>
  <c r="H4594" i="7"/>
  <c r="A4595" i="7"/>
  <c r="A4592" i="7"/>
  <c r="A4589" i="7"/>
  <c r="A4586" i="7"/>
  <c r="A4583" i="7"/>
  <c r="A4580" i="7"/>
  <c r="A4577" i="7"/>
  <c r="A4574" i="7"/>
  <c r="A4571" i="7"/>
  <c r="A4568" i="7"/>
  <c r="A4565" i="7"/>
  <c r="A4562" i="7"/>
  <c r="A4559" i="7"/>
  <c r="A4556" i="7"/>
  <c r="A4553" i="7"/>
  <c r="A4550" i="7"/>
  <c r="A4547" i="7"/>
  <c r="A4544" i="7"/>
  <c r="A4541" i="7"/>
  <c r="A4538" i="7"/>
  <c r="A4535" i="7"/>
  <c r="A4532" i="7"/>
  <c r="A4529" i="7"/>
  <c r="A4526" i="7"/>
  <c r="A4523" i="7"/>
  <c r="A4520" i="7"/>
  <c r="A4517" i="7"/>
  <c r="A4514" i="7"/>
  <c r="A4511" i="7"/>
  <c r="A4508" i="7"/>
  <c r="A4505" i="7"/>
  <c r="A4502" i="7"/>
  <c r="A4499" i="7"/>
  <c r="A4496" i="7"/>
  <c r="A4493" i="7"/>
  <c r="A4490" i="7"/>
  <c r="A4487" i="7"/>
  <c r="A4484" i="7"/>
  <c r="A4481" i="7"/>
  <c r="A4478" i="7"/>
  <c r="H4474" i="7"/>
  <c r="A4475" i="7"/>
  <c r="A4472" i="7"/>
  <c r="A4469" i="7"/>
  <c r="A4466" i="7"/>
  <c r="A4463" i="7"/>
  <c r="A4460" i="7"/>
  <c r="A4457" i="7"/>
  <c r="A4454" i="7"/>
  <c r="H4450" i="7"/>
  <c r="A4451" i="7"/>
  <c r="A4448" i="7"/>
  <c r="A4445" i="7"/>
  <c r="A4442" i="7"/>
  <c r="A4439" i="7"/>
  <c r="A4436" i="7"/>
  <c r="A4433" i="7"/>
  <c r="A4430" i="7"/>
  <c r="A4427" i="7"/>
  <c r="A4424" i="7"/>
  <c r="A4421" i="7"/>
  <c r="A4418" i="7"/>
  <c r="A4415" i="7"/>
  <c r="A4412" i="7"/>
  <c r="A4409" i="7"/>
  <c r="A4406" i="7"/>
  <c r="H4402" i="7"/>
  <c r="A4403" i="7"/>
  <c r="A4400" i="7"/>
  <c r="A4397" i="7"/>
  <c r="A4394" i="7"/>
  <c r="A4391" i="7"/>
  <c r="A4388" i="7"/>
  <c r="A4385" i="7"/>
  <c r="A4382" i="7"/>
  <c r="A4379" i="7"/>
  <c r="A4376" i="7"/>
  <c r="A4373" i="7"/>
  <c r="A4370" i="7"/>
  <c r="A4367" i="7"/>
  <c r="A4364" i="7"/>
  <c r="A4361" i="7"/>
  <c r="A4358" i="7"/>
  <c r="A4355" i="7"/>
  <c r="A4352" i="7"/>
  <c r="A4349" i="7"/>
  <c r="A4346" i="7"/>
  <c r="A4343" i="7"/>
  <c r="A4340" i="7"/>
  <c r="A4337" i="7"/>
  <c r="A4334" i="7"/>
  <c r="A4331" i="7"/>
  <c r="A4328" i="7"/>
  <c r="A4325" i="7"/>
  <c r="A4322" i="7"/>
  <c r="A4319" i="7"/>
  <c r="A4316" i="7"/>
  <c r="A4313" i="7"/>
  <c r="A4310" i="7"/>
  <c r="A4307" i="7"/>
  <c r="A4304" i="7"/>
  <c r="A4301" i="7"/>
  <c r="A4298" i="7"/>
  <c r="A4295" i="7"/>
  <c r="A4292" i="7"/>
  <c r="A4289" i="7"/>
  <c r="A4286" i="7"/>
  <c r="H4282" i="7"/>
  <c r="A4283" i="7"/>
  <c r="A4280" i="7"/>
  <c r="A4277" i="7"/>
  <c r="A4274" i="7"/>
  <c r="A4271" i="7"/>
  <c r="A4268" i="7"/>
  <c r="A4265" i="7"/>
  <c r="A4262" i="7"/>
  <c r="A4259" i="7"/>
  <c r="A4256" i="7"/>
  <c r="A4253" i="7"/>
  <c r="A4250" i="7"/>
  <c r="A4247" i="7"/>
  <c r="A4244" i="7"/>
  <c r="A4241" i="7"/>
  <c r="A4238" i="7"/>
  <c r="A4235" i="7"/>
  <c r="A4232" i="7"/>
  <c r="A4229" i="7"/>
  <c r="A4226" i="7"/>
  <c r="A4223" i="7"/>
  <c r="A4220" i="7"/>
  <c r="A4217" i="7"/>
  <c r="A4214" i="7"/>
  <c r="H4210" i="7"/>
  <c r="A4211" i="7"/>
  <c r="A4208" i="7"/>
  <c r="A4205" i="7"/>
  <c r="A4202" i="7"/>
  <c r="A4199" i="7"/>
  <c r="A4196" i="7"/>
  <c r="A4193" i="7"/>
  <c r="A4190" i="7"/>
  <c r="A4187" i="7"/>
  <c r="A4184" i="7"/>
  <c r="A4181" i="7"/>
  <c r="A4178" i="7"/>
  <c r="A4175" i="7"/>
  <c r="A4172" i="7"/>
  <c r="A4169" i="7"/>
  <c r="A4166" i="7"/>
  <c r="A4163" i="7"/>
  <c r="A4160" i="7"/>
  <c r="A4157" i="7"/>
  <c r="A4154" i="7"/>
  <c r="A4151" i="7"/>
  <c r="A4148" i="7"/>
  <c r="A4145" i="7"/>
  <c r="A4142" i="7"/>
  <c r="H4138" i="7"/>
  <c r="A4139" i="7"/>
  <c r="A4136" i="7"/>
  <c r="A4133" i="7"/>
  <c r="A4130" i="7"/>
  <c r="A4127" i="7"/>
  <c r="A4124" i="7"/>
  <c r="A4121" i="7"/>
  <c r="A4118" i="7"/>
  <c r="A4115" i="7"/>
  <c r="A4112" i="7"/>
  <c r="A4109" i="7"/>
  <c r="A4106" i="7"/>
  <c r="A4103" i="7"/>
  <c r="A4100" i="7"/>
  <c r="A4097" i="7"/>
  <c r="A4094" i="7"/>
  <c r="H4090" i="7"/>
  <c r="A4091" i="7"/>
  <c r="A4088" i="7"/>
  <c r="A4085" i="7"/>
  <c r="A4082" i="7"/>
  <c r="A4079" i="7"/>
  <c r="A4076" i="7"/>
  <c r="A4073" i="7"/>
  <c r="A4070" i="7"/>
  <c r="H4066" i="7"/>
  <c r="A4067" i="7"/>
  <c r="A4064" i="7"/>
  <c r="A4061" i="7"/>
  <c r="A4058" i="7"/>
  <c r="A4055" i="7"/>
  <c r="A4052" i="7"/>
  <c r="A4049" i="7"/>
  <c r="A4046" i="7"/>
  <c r="A4043" i="7"/>
  <c r="A4040" i="7"/>
  <c r="A4037" i="7"/>
  <c r="A4034" i="7"/>
  <c r="A4031" i="7"/>
  <c r="A4028" i="7"/>
  <c r="A4025" i="7"/>
  <c r="A4022" i="7"/>
  <c r="H4018" i="7"/>
  <c r="A4019" i="7"/>
  <c r="A4016" i="7"/>
  <c r="A4013" i="7"/>
  <c r="A4010" i="7"/>
  <c r="A4007" i="7"/>
  <c r="A4004" i="7"/>
  <c r="A4001" i="7"/>
  <c r="A3998" i="7"/>
  <c r="A3995" i="7"/>
  <c r="A3992" i="7"/>
  <c r="A3989" i="7"/>
  <c r="A3986" i="7"/>
  <c r="A3983" i="7"/>
  <c r="A3980" i="7"/>
  <c r="A3977" i="7"/>
  <c r="A3974" i="7"/>
  <c r="A3971" i="7"/>
  <c r="A3968" i="7"/>
  <c r="A3965" i="7"/>
  <c r="A3962" i="7"/>
  <c r="A3959" i="7"/>
  <c r="A3956" i="7"/>
  <c r="A3953" i="7"/>
  <c r="A3950" i="7"/>
  <c r="A3947" i="7"/>
  <c r="A3944" i="7"/>
  <c r="A3941" i="7"/>
  <c r="A3938" i="7"/>
  <c r="A3935" i="7"/>
  <c r="A3932" i="7"/>
  <c r="A3929" i="7"/>
  <c r="A3926" i="7"/>
  <c r="A3923" i="7"/>
  <c r="A3920" i="7"/>
  <c r="A3917" i="7"/>
  <c r="A3914" i="7"/>
  <c r="A3911" i="7"/>
  <c r="A3908" i="7"/>
  <c r="A3905" i="7"/>
  <c r="A3902" i="7"/>
  <c r="H3898" i="7"/>
  <c r="A3899" i="7"/>
  <c r="A3896" i="7"/>
  <c r="A3893" i="7"/>
  <c r="A3890" i="7"/>
  <c r="A3887" i="7"/>
  <c r="A3884" i="7"/>
  <c r="A3881" i="7"/>
  <c r="A3878" i="7"/>
  <c r="H3874" i="7"/>
  <c r="A3875" i="7"/>
  <c r="A3872" i="7"/>
  <c r="A3869" i="7"/>
  <c r="A3866" i="7"/>
  <c r="A3863" i="7"/>
  <c r="A3860" i="7"/>
  <c r="A3857" i="7"/>
  <c r="A3854" i="7"/>
  <c r="A3851" i="7"/>
  <c r="A3848" i="7"/>
  <c r="A3845" i="7"/>
  <c r="A3842" i="7"/>
  <c r="A3839" i="7"/>
  <c r="A3836" i="7"/>
  <c r="A3833" i="7"/>
  <c r="A3830" i="7"/>
  <c r="H3826" i="7"/>
  <c r="A3827" i="7"/>
  <c r="A3824" i="7"/>
  <c r="A3821" i="7"/>
  <c r="A3818" i="7"/>
  <c r="A3815" i="7"/>
  <c r="A3812" i="7"/>
  <c r="A3809" i="7"/>
  <c r="A3806" i="7"/>
  <c r="A3803" i="7"/>
  <c r="A3800" i="7"/>
  <c r="A3797" i="7"/>
  <c r="A3794" i="7"/>
  <c r="A3791" i="7"/>
  <c r="A3788" i="7"/>
  <c r="A3785" i="7"/>
  <c r="A3782" i="7"/>
  <c r="A3779" i="7"/>
  <c r="A3776" i="7"/>
  <c r="A3773" i="7"/>
  <c r="A3770" i="7"/>
  <c r="A3767" i="7"/>
  <c r="A3764" i="7"/>
  <c r="A3761" i="7"/>
  <c r="A3758" i="7"/>
  <c r="H3754" i="7"/>
  <c r="A3755" i="7"/>
  <c r="A3752" i="7"/>
  <c r="A3749" i="7"/>
  <c r="A3746" i="7"/>
  <c r="A3743" i="7"/>
  <c r="A3740" i="7"/>
  <c r="A3737" i="7"/>
  <c r="A3734" i="7"/>
  <c r="H3730" i="7"/>
  <c r="A3731" i="7"/>
  <c r="A3728" i="7"/>
  <c r="A3725" i="7"/>
  <c r="A3722" i="7"/>
  <c r="A3719" i="7"/>
  <c r="A3716" i="7"/>
  <c r="A3713" i="7"/>
  <c r="A3710" i="7"/>
  <c r="H3706" i="7"/>
  <c r="A3707" i="7"/>
  <c r="A3704" i="7"/>
  <c r="A3701" i="7"/>
  <c r="A3698" i="7"/>
  <c r="H4602" i="7"/>
  <c r="A4603" i="7"/>
  <c r="H4386" i="7"/>
  <c r="A4387" i="7"/>
  <c r="H4338" i="7"/>
  <c r="A4339" i="7"/>
  <c r="H4314" i="7"/>
  <c r="A4315" i="7"/>
  <c r="H4266" i="7"/>
  <c r="A4267" i="7"/>
  <c r="H4242" i="7"/>
  <c r="A4243" i="7"/>
  <c r="H4218" i="7"/>
  <c r="A4219" i="7"/>
  <c r="H4146" i="7"/>
  <c r="A4147" i="7"/>
  <c r="H4122" i="7"/>
  <c r="A4123" i="7"/>
  <c r="H4074" i="7"/>
  <c r="A4075" i="7"/>
  <c r="H4026" i="7"/>
  <c r="A4027" i="7"/>
  <c r="H3954" i="7"/>
  <c r="A3955" i="7"/>
  <c r="H3930" i="7"/>
  <c r="A3931" i="7"/>
  <c r="H3882" i="7"/>
  <c r="A3883" i="7"/>
  <c r="H3834" i="7"/>
  <c r="A3835" i="7"/>
  <c r="H3786" i="7"/>
  <c r="A3787" i="7"/>
  <c r="H3762" i="7"/>
  <c r="A3763" i="7"/>
  <c r="H3690" i="7"/>
  <c r="A3691" i="7"/>
  <c r="H3666" i="7"/>
  <c r="A3667" i="7"/>
  <c r="H3642" i="7"/>
  <c r="A3643" i="7"/>
  <c r="H3618" i="7"/>
  <c r="A3619" i="7"/>
  <c r="H3570" i="7"/>
  <c r="A3571" i="7"/>
  <c r="H3498" i="7"/>
  <c r="A3499" i="7"/>
  <c r="H3450" i="7"/>
  <c r="A3451" i="7"/>
  <c r="H4650" i="7"/>
  <c r="A4651" i="7"/>
  <c r="H4530" i="7"/>
  <c r="A4531" i="7"/>
  <c r="H4458" i="7"/>
  <c r="A4459" i="7"/>
  <c r="H4410" i="7"/>
  <c r="A4411" i="7"/>
  <c r="H4362" i="7"/>
  <c r="A4363" i="7"/>
  <c r="H6083" i="7"/>
  <c r="A6084" i="7"/>
  <c r="H6080" i="7"/>
  <c r="A6081" i="7"/>
  <c r="H6074" i="7"/>
  <c r="A6075" i="7"/>
  <c r="H6065" i="7"/>
  <c r="A6066" i="7"/>
  <c r="H6059" i="7"/>
  <c r="A6060" i="7"/>
  <c r="H6056" i="7"/>
  <c r="A6057" i="7"/>
  <c r="H6050" i="7"/>
  <c r="A6051" i="7"/>
  <c r="H6041" i="7"/>
  <c r="A6042" i="7"/>
  <c r="H6035" i="7"/>
  <c r="A6036" i="7"/>
  <c r="H6032" i="7"/>
  <c r="A6033" i="7"/>
  <c r="H6017" i="7"/>
  <c r="A6018" i="7"/>
  <c r="H6008" i="7"/>
  <c r="A6009" i="7"/>
  <c r="H6002" i="7"/>
  <c r="A6003" i="7"/>
  <c r="H5993" i="7"/>
  <c r="A5994" i="7"/>
  <c r="H5984" i="7"/>
  <c r="A5985" i="7"/>
  <c r="H5978" i="7"/>
  <c r="A5979" i="7"/>
  <c r="H5969" i="7"/>
  <c r="A5970" i="7"/>
  <c r="H5960" i="7"/>
  <c r="A5961" i="7"/>
  <c r="H5954" i="7"/>
  <c r="A5955" i="7"/>
  <c r="H5945" i="7"/>
  <c r="A5946" i="7"/>
  <c r="H5939" i="7"/>
  <c r="A5940" i="7"/>
  <c r="H5936" i="7"/>
  <c r="A5937" i="7"/>
  <c r="H5930" i="7"/>
  <c r="A5931" i="7"/>
  <c r="H5921" i="7"/>
  <c r="A5922" i="7"/>
  <c r="H5912" i="7"/>
  <c r="A5913" i="7"/>
  <c r="H5897" i="7"/>
  <c r="A5898" i="7"/>
  <c r="H5888" i="7"/>
  <c r="A5889" i="7"/>
  <c r="H5882" i="7"/>
  <c r="A5883" i="7"/>
  <c r="H5873" i="7"/>
  <c r="A5874" i="7"/>
  <c r="H5867" i="7"/>
  <c r="A5868" i="7"/>
  <c r="H5864" i="7"/>
  <c r="A5865" i="7"/>
  <c r="H5849" i="7"/>
  <c r="A5850" i="7"/>
  <c r="H5843" i="7"/>
  <c r="A5844" i="7"/>
  <c r="H5840" i="7"/>
  <c r="A5841" i="7"/>
  <c r="H5834" i="7"/>
  <c r="A5835" i="7"/>
  <c r="H5825" i="7"/>
  <c r="A5826" i="7"/>
  <c r="H5819" i="7"/>
  <c r="A5820" i="7"/>
  <c r="H5816" i="7"/>
  <c r="A5817" i="7"/>
  <c r="H5801" i="7"/>
  <c r="A5802" i="7"/>
  <c r="H5795" i="7"/>
  <c r="A5796" i="7"/>
  <c r="H5792" i="7"/>
  <c r="A5793" i="7"/>
  <c r="H5786" i="7"/>
  <c r="A5787" i="7"/>
  <c r="H5783" i="7"/>
  <c r="A5784" i="7"/>
  <c r="H5780" i="7"/>
  <c r="A5781" i="7"/>
  <c r="H5777" i="7"/>
  <c r="A5778" i="7"/>
  <c r="H5774" i="7"/>
  <c r="A5775" i="7"/>
  <c r="H5771" i="7"/>
  <c r="A5772" i="7"/>
  <c r="H5768" i="7"/>
  <c r="A5769" i="7"/>
  <c r="H5762" i="7"/>
  <c r="A5763" i="7"/>
  <c r="H5759" i="7"/>
  <c r="A5760" i="7"/>
  <c r="H5756" i="7"/>
  <c r="A5757" i="7"/>
  <c r="H5753" i="7"/>
  <c r="A5754" i="7"/>
  <c r="H5747" i="7"/>
  <c r="A5748" i="7"/>
  <c r="H5744" i="7"/>
  <c r="A5745" i="7"/>
  <c r="H5741" i="7"/>
  <c r="A5742" i="7"/>
  <c r="H5738" i="7"/>
  <c r="A5739" i="7"/>
  <c r="H5735" i="7"/>
  <c r="A5736" i="7"/>
  <c r="H5732" i="7"/>
  <c r="A5733" i="7"/>
  <c r="H5729" i="7"/>
  <c r="A5730" i="7"/>
  <c r="H5723" i="7"/>
  <c r="A5724" i="7"/>
  <c r="H5720" i="7"/>
  <c r="A5721" i="7"/>
  <c r="H5717" i="7"/>
  <c r="A5718" i="7"/>
  <c r="H5711" i="7"/>
  <c r="A5712" i="7"/>
  <c r="H5708" i="7"/>
  <c r="A5709" i="7"/>
  <c r="H5705" i="7"/>
  <c r="A5706" i="7"/>
  <c r="H5699" i="7"/>
  <c r="A5700" i="7"/>
  <c r="H5696" i="7"/>
  <c r="A5697" i="7"/>
  <c r="H5690" i="7"/>
  <c r="A5691" i="7"/>
  <c r="H5687" i="7"/>
  <c r="A5688" i="7"/>
  <c r="H5684" i="7"/>
  <c r="A5685" i="7"/>
  <c r="H5681" i="7"/>
  <c r="A5682" i="7"/>
  <c r="H5678" i="7"/>
  <c r="A5679" i="7"/>
  <c r="H5675" i="7"/>
  <c r="A5676" i="7"/>
  <c r="H5672" i="7"/>
  <c r="A5673" i="7"/>
  <c r="H5663" i="7"/>
  <c r="A5664" i="7"/>
  <c r="H5660" i="7"/>
  <c r="A5661" i="7"/>
  <c r="H5657" i="7"/>
  <c r="A5658" i="7"/>
  <c r="H5654" i="7"/>
  <c r="A5655" i="7"/>
  <c r="H5651" i="7"/>
  <c r="A5652" i="7"/>
  <c r="H5648" i="7"/>
  <c r="A5649" i="7"/>
  <c r="H5642" i="7"/>
  <c r="A5643" i="7"/>
  <c r="H5639" i="7"/>
  <c r="A5640" i="7"/>
  <c r="H5636" i="7"/>
  <c r="A5637" i="7"/>
  <c r="H5633" i="7"/>
  <c r="A5634" i="7"/>
  <c r="H5630" i="7"/>
  <c r="A5631" i="7"/>
  <c r="H5627" i="7"/>
  <c r="A5628" i="7"/>
  <c r="H5624" i="7"/>
  <c r="A5625" i="7"/>
  <c r="H5621" i="7"/>
  <c r="A5622" i="7"/>
  <c r="H5618" i="7"/>
  <c r="A5619" i="7"/>
  <c r="H5615" i="7"/>
  <c r="A5616" i="7"/>
  <c r="H5612" i="7"/>
  <c r="A5613" i="7"/>
  <c r="H5609" i="7"/>
  <c r="A5610" i="7"/>
  <c r="H5606" i="7"/>
  <c r="A5607" i="7"/>
  <c r="H5603" i="7"/>
  <c r="A5604" i="7"/>
  <c r="H5600" i="7"/>
  <c r="A5601" i="7"/>
  <c r="H5597" i="7"/>
  <c r="A5598" i="7"/>
  <c r="H5591" i="7"/>
  <c r="A5592" i="7"/>
  <c r="H5588" i="7"/>
  <c r="A5589" i="7"/>
  <c r="H5585" i="7"/>
  <c r="A5586" i="7"/>
  <c r="H5582" i="7"/>
  <c r="A5583" i="7"/>
  <c r="H5579" i="7"/>
  <c r="A5580" i="7"/>
  <c r="H5576" i="7"/>
  <c r="A5577" i="7"/>
  <c r="H5573" i="7"/>
  <c r="A5574" i="7"/>
  <c r="H5570" i="7"/>
  <c r="A5571" i="7"/>
  <c r="H5567" i="7"/>
  <c r="A5568" i="7"/>
  <c r="H5564" i="7"/>
  <c r="A5565" i="7"/>
  <c r="H5561" i="7"/>
  <c r="A5562" i="7"/>
  <c r="H5558" i="7"/>
  <c r="A5559" i="7"/>
  <c r="H5555" i="7"/>
  <c r="A5556" i="7"/>
  <c r="H5552" i="7"/>
  <c r="A5553" i="7"/>
  <c r="H5549" i="7"/>
  <c r="A5550" i="7"/>
  <c r="H5546" i="7"/>
  <c r="A5547" i="7"/>
  <c r="H5543" i="7"/>
  <c r="A5544" i="7"/>
  <c r="H5540" i="7"/>
  <c r="A5541" i="7"/>
  <c r="H5537" i="7"/>
  <c r="A5538" i="7"/>
  <c r="H5534" i="7"/>
  <c r="A5535" i="7"/>
  <c r="H5531" i="7"/>
  <c r="A5532" i="7"/>
  <c r="H5528" i="7"/>
  <c r="A5529" i="7"/>
  <c r="H5525" i="7"/>
  <c r="A5526" i="7"/>
  <c r="H5522" i="7"/>
  <c r="A5523" i="7"/>
  <c r="H5519" i="7"/>
  <c r="A5520" i="7"/>
  <c r="H5516" i="7"/>
  <c r="A5517" i="7"/>
  <c r="H5513" i="7"/>
  <c r="A5514" i="7"/>
  <c r="H5510" i="7"/>
  <c r="A5511" i="7"/>
  <c r="H5507" i="7"/>
  <c r="A5508" i="7"/>
  <c r="H5504" i="7"/>
  <c r="A5505" i="7"/>
  <c r="H5501" i="7"/>
  <c r="A5502" i="7"/>
  <c r="H5495" i="7"/>
  <c r="A5496" i="7"/>
  <c r="H5492" i="7"/>
  <c r="A5493" i="7"/>
  <c r="H5489" i="7"/>
  <c r="A5490" i="7"/>
  <c r="H5486" i="7"/>
  <c r="A5487" i="7"/>
  <c r="H5483" i="7"/>
  <c r="A5484" i="7"/>
  <c r="H5480" i="7"/>
  <c r="A5481" i="7"/>
  <c r="H5477" i="7"/>
  <c r="A5478" i="7"/>
  <c r="H5471" i="7"/>
  <c r="A5472" i="7"/>
  <c r="H5468" i="7"/>
  <c r="A5469" i="7"/>
  <c r="H5465" i="7"/>
  <c r="A5466" i="7"/>
  <c r="H5462" i="7"/>
  <c r="A5463" i="7"/>
  <c r="H5459" i="7"/>
  <c r="A5460" i="7"/>
  <c r="H5456" i="7"/>
  <c r="A5457" i="7"/>
  <c r="H5453" i="7"/>
  <c r="A5454" i="7"/>
  <c r="H5450" i="7"/>
  <c r="A5451" i="7"/>
  <c r="H5447" i="7"/>
  <c r="A5448" i="7"/>
  <c r="H5444" i="7"/>
  <c r="A5445" i="7"/>
  <c r="H5441" i="7"/>
  <c r="A5442" i="7"/>
  <c r="H5438" i="7"/>
  <c r="A5439" i="7"/>
  <c r="H5435" i="7"/>
  <c r="A5436" i="7"/>
  <c r="H5432" i="7"/>
  <c r="A5433" i="7"/>
  <c r="H5429" i="7"/>
  <c r="A5430" i="7"/>
  <c r="H5423" i="7"/>
  <c r="A5424" i="7"/>
  <c r="H5420" i="7"/>
  <c r="A5421" i="7"/>
  <c r="H5417" i="7"/>
  <c r="A5418" i="7"/>
  <c r="H5414" i="7"/>
  <c r="A5415" i="7"/>
  <c r="H5411" i="7"/>
  <c r="A5412" i="7"/>
  <c r="H5408" i="7"/>
  <c r="A5409" i="7"/>
  <c r="H5405" i="7"/>
  <c r="A5406" i="7"/>
  <c r="H5399" i="7"/>
  <c r="A5400" i="7"/>
  <c r="H5396" i="7"/>
  <c r="A5397" i="7"/>
  <c r="H5393" i="7"/>
  <c r="A5394" i="7"/>
  <c r="H5390" i="7"/>
  <c r="A5391" i="7"/>
  <c r="H5387" i="7"/>
  <c r="A5388" i="7"/>
  <c r="H5384" i="7"/>
  <c r="A5385" i="7"/>
  <c r="H5381" i="7"/>
  <c r="A5382" i="7"/>
  <c r="H5378" i="7"/>
  <c r="A5379" i="7"/>
  <c r="H5375" i="7"/>
  <c r="A5376" i="7"/>
  <c r="H5372" i="7"/>
  <c r="A5373" i="7"/>
  <c r="H5369" i="7"/>
  <c r="A5370" i="7"/>
  <c r="H5366" i="7"/>
  <c r="A5367" i="7"/>
  <c r="H5363" i="7"/>
  <c r="A5364" i="7"/>
  <c r="H5360" i="7"/>
  <c r="A5361" i="7"/>
  <c r="H5357" i="7"/>
  <c r="A5358" i="7"/>
  <c r="H5351" i="7"/>
  <c r="A5352" i="7"/>
  <c r="H5348" i="7"/>
  <c r="A5349" i="7"/>
  <c r="H5345" i="7"/>
  <c r="A5346" i="7"/>
  <c r="H5342" i="7"/>
  <c r="A5343" i="7"/>
  <c r="H5339" i="7"/>
  <c r="A5340" i="7"/>
  <c r="H5336" i="7"/>
  <c r="A5337" i="7"/>
  <c r="H5333" i="7"/>
  <c r="A5334" i="7"/>
  <c r="H5330" i="7"/>
  <c r="A5331" i="7"/>
  <c r="H5327" i="7"/>
  <c r="A5328" i="7"/>
  <c r="H5324" i="7"/>
  <c r="A5325" i="7"/>
  <c r="H5321" i="7"/>
  <c r="A5322" i="7"/>
  <c r="H5318" i="7"/>
  <c r="A5319" i="7"/>
  <c r="H5315" i="7"/>
  <c r="A5316" i="7"/>
  <c r="H5312" i="7"/>
  <c r="A5313" i="7"/>
  <c r="H5309" i="7"/>
  <c r="A5310" i="7"/>
  <c r="H5303" i="7"/>
  <c r="A5304" i="7"/>
  <c r="H5300" i="7"/>
  <c r="A5301" i="7"/>
  <c r="H5297" i="7"/>
  <c r="A5298" i="7"/>
  <c r="H5294" i="7"/>
  <c r="A5295" i="7"/>
  <c r="H5291" i="7"/>
  <c r="A5292" i="7"/>
  <c r="H5288" i="7"/>
  <c r="A5289" i="7"/>
  <c r="H5285" i="7"/>
  <c r="A5286" i="7"/>
  <c r="H5279" i="7"/>
  <c r="A5280" i="7"/>
  <c r="H5276" i="7"/>
  <c r="A5277" i="7"/>
  <c r="H5273" i="7"/>
  <c r="A5274" i="7"/>
  <c r="H5270" i="7"/>
  <c r="A5271" i="7"/>
  <c r="H5267" i="7"/>
  <c r="A5268" i="7"/>
  <c r="H5264" i="7"/>
  <c r="A5265" i="7"/>
  <c r="H5261" i="7"/>
  <c r="A5262" i="7"/>
  <c r="H5258" i="7"/>
  <c r="A5259" i="7"/>
  <c r="H5255" i="7"/>
  <c r="A5256" i="7"/>
  <c r="H5252" i="7"/>
  <c r="A5253" i="7"/>
  <c r="H5249" i="7"/>
  <c r="A5250" i="7"/>
  <c r="H5246" i="7"/>
  <c r="A5247" i="7"/>
  <c r="H5243" i="7"/>
  <c r="A5244" i="7"/>
  <c r="H5240" i="7"/>
  <c r="A5241" i="7"/>
  <c r="H5237" i="7"/>
  <c r="A5238" i="7"/>
  <c r="H5231" i="7"/>
  <c r="A5232" i="7"/>
  <c r="H5228" i="7"/>
  <c r="A5229" i="7"/>
  <c r="H5225" i="7"/>
  <c r="A5226" i="7"/>
  <c r="H5222" i="7"/>
  <c r="A5223" i="7"/>
  <c r="H5219" i="7"/>
  <c r="A5220" i="7"/>
  <c r="H5216" i="7"/>
  <c r="A5217" i="7"/>
  <c r="H5213" i="7"/>
  <c r="A5214" i="7"/>
  <c r="H5210" i="7"/>
  <c r="A5211" i="7"/>
  <c r="H5207" i="7"/>
  <c r="A5208" i="7"/>
  <c r="H5204" i="7"/>
  <c r="A5205" i="7"/>
  <c r="H5201" i="7"/>
  <c r="A5202" i="7"/>
  <c r="H5198" i="7"/>
  <c r="A5199" i="7"/>
  <c r="H5195" i="7"/>
  <c r="A5196" i="7"/>
  <c r="H5192" i="7"/>
  <c r="A5193" i="7"/>
  <c r="H5189" i="7"/>
  <c r="A5190" i="7"/>
  <c r="H5186" i="7"/>
  <c r="A5187" i="7"/>
  <c r="H5183" i="7"/>
  <c r="A5184" i="7"/>
  <c r="H5180" i="7"/>
  <c r="A5181" i="7"/>
  <c r="H5177" i="7"/>
  <c r="A5178" i="7"/>
  <c r="H5174" i="7"/>
  <c r="A5175" i="7"/>
  <c r="H5171" i="7"/>
  <c r="A5172" i="7"/>
  <c r="H5168" i="7"/>
  <c r="A5169" i="7"/>
  <c r="H5165" i="7"/>
  <c r="A5166" i="7"/>
  <c r="H5162" i="7"/>
  <c r="A5163" i="7"/>
  <c r="H5159" i="7"/>
  <c r="A5160" i="7"/>
  <c r="H5156" i="7"/>
  <c r="A5157" i="7"/>
  <c r="H5153" i="7"/>
  <c r="A5154" i="7"/>
  <c r="H5150" i="7"/>
  <c r="A5151" i="7"/>
  <c r="H5147" i="7"/>
  <c r="A5148" i="7"/>
  <c r="H5144" i="7"/>
  <c r="A5145" i="7"/>
  <c r="H5141" i="7"/>
  <c r="A5142" i="7"/>
  <c r="H5135" i="7"/>
  <c r="A5136" i="7"/>
  <c r="H5132" i="7"/>
  <c r="A5133" i="7"/>
  <c r="H5129" i="7"/>
  <c r="A5130" i="7"/>
  <c r="H5126" i="7"/>
  <c r="A5127" i="7"/>
  <c r="H5123" i="7"/>
  <c r="A5124" i="7"/>
  <c r="H5120" i="7"/>
  <c r="A5121" i="7"/>
  <c r="H5117" i="7"/>
  <c r="A5118" i="7"/>
  <c r="H5111" i="7"/>
  <c r="A5112" i="7"/>
  <c r="H5108" i="7"/>
  <c r="A5109" i="7"/>
  <c r="H5105" i="7"/>
  <c r="A5106" i="7"/>
  <c r="H5102" i="7"/>
  <c r="A5103" i="7"/>
  <c r="H5099" i="7"/>
  <c r="A5100" i="7"/>
  <c r="H5096" i="7"/>
  <c r="A5097" i="7"/>
  <c r="H5093" i="7"/>
  <c r="A5094" i="7"/>
  <c r="H5090" i="7"/>
  <c r="A5091" i="7"/>
  <c r="H5087" i="7"/>
  <c r="A5088" i="7"/>
  <c r="H5084" i="7"/>
  <c r="A5085" i="7"/>
  <c r="H5081" i="7"/>
  <c r="A5082" i="7"/>
  <c r="H5078" i="7"/>
  <c r="A5079" i="7"/>
  <c r="H5075" i="7"/>
  <c r="A5076" i="7"/>
  <c r="H5072" i="7"/>
  <c r="A5073" i="7"/>
  <c r="H5069" i="7"/>
  <c r="A5070" i="7"/>
  <c r="H5063" i="7"/>
  <c r="A5064" i="7"/>
  <c r="H5060" i="7"/>
  <c r="A5061" i="7"/>
  <c r="H5057" i="7"/>
  <c r="A5058" i="7"/>
  <c r="H5054" i="7"/>
  <c r="A5055" i="7"/>
  <c r="H5051" i="7"/>
  <c r="A5052" i="7"/>
  <c r="H5048" i="7"/>
  <c r="A5049" i="7"/>
  <c r="H5045" i="7"/>
  <c r="A5046" i="7"/>
  <c r="H5042" i="7"/>
  <c r="A5043" i="7"/>
  <c r="H5039" i="7"/>
  <c r="A5040" i="7"/>
  <c r="H5036" i="7"/>
  <c r="A5037" i="7"/>
  <c r="H5033" i="7"/>
  <c r="A5034" i="7"/>
  <c r="H5030" i="7"/>
  <c r="A5031" i="7"/>
  <c r="H5027" i="7"/>
  <c r="A5028" i="7"/>
  <c r="H5024" i="7"/>
  <c r="A5025" i="7"/>
  <c r="H5021" i="7"/>
  <c r="A5022" i="7"/>
  <c r="H5015" i="7"/>
  <c r="A5016" i="7"/>
  <c r="H5012" i="7"/>
  <c r="A5013" i="7"/>
  <c r="H5009" i="7"/>
  <c r="A5010" i="7"/>
  <c r="H5006" i="7"/>
  <c r="A5007" i="7"/>
  <c r="H5003" i="7"/>
  <c r="A5004" i="7"/>
  <c r="H5000" i="7"/>
  <c r="A5001" i="7"/>
  <c r="H4997" i="7"/>
  <c r="A4998" i="7"/>
  <c r="H4994" i="7"/>
  <c r="A4995" i="7"/>
  <c r="H4991" i="7"/>
  <c r="A4992" i="7"/>
  <c r="H4988" i="7"/>
  <c r="A4989" i="7"/>
  <c r="H4985" i="7"/>
  <c r="A4986" i="7"/>
  <c r="H4982" i="7"/>
  <c r="A4983" i="7"/>
  <c r="H4979" i="7"/>
  <c r="A4980" i="7"/>
  <c r="H4976" i="7"/>
  <c r="A4977" i="7"/>
  <c r="H4973" i="7"/>
  <c r="A4974" i="7"/>
  <c r="H4970" i="7"/>
  <c r="A4971" i="7"/>
  <c r="A4968" i="7"/>
  <c r="A4965" i="7"/>
  <c r="A4962" i="7"/>
  <c r="A4959" i="7"/>
  <c r="A4956" i="7"/>
  <c r="A4953" i="7"/>
  <c r="A4950" i="7"/>
  <c r="H4946" i="7"/>
  <c r="A4947" i="7"/>
  <c r="A4944" i="7"/>
  <c r="A4941" i="7"/>
  <c r="A4938" i="7"/>
  <c r="A4935" i="7"/>
  <c r="A4932" i="7"/>
  <c r="A4929" i="7"/>
  <c r="A4926" i="7"/>
  <c r="H4922" i="7"/>
  <c r="A4923" i="7"/>
  <c r="A4920" i="7"/>
  <c r="A4917" i="7"/>
  <c r="A4914" i="7"/>
  <c r="A4911" i="7"/>
  <c r="A4908" i="7"/>
  <c r="A4905" i="7"/>
  <c r="A4902" i="7"/>
  <c r="A4899" i="7"/>
  <c r="A4896" i="7"/>
  <c r="A4893" i="7"/>
  <c r="A4890" i="7"/>
  <c r="A4887" i="7"/>
  <c r="A4884" i="7"/>
  <c r="A4881" i="7"/>
  <c r="A4878" i="7"/>
  <c r="H4874" i="7"/>
  <c r="A4875" i="7"/>
  <c r="A4872" i="7"/>
  <c r="A4869" i="7"/>
  <c r="A4866" i="7"/>
  <c r="A4863" i="7"/>
  <c r="A4860" i="7"/>
  <c r="A4857" i="7"/>
  <c r="A4854" i="7"/>
  <c r="A4851" i="7"/>
  <c r="A4848" i="7"/>
  <c r="A4845" i="7"/>
  <c r="A4842" i="7"/>
  <c r="A4839" i="7"/>
  <c r="A4836" i="7"/>
  <c r="A4833" i="7"/>
  <c r="A4830" i="7"/>
  <c r="A4827" i="7"/>
  <c r="A4824" i="7"/>
  <c r="A4821" i="7"/>
  <c r="A4818" i="7"/>
  <c r="A4815" i="7"/>
  <c r="A4812" i="7"/>
  <c r="A4809" i="7"/>
  <c r="A4806" i="7"/>
  <c r="A4803" i="7"/>
  <c r="A4800" i="7"/>
  <c r="A4797" i="7"/>
  <c r="A4794" i="7"/>
  <c r="A4791" i="7"/>
  <c r="A4788" i="7"/>
  <c r="A4785" i="7"/>
  <c r="A4782" i="7"/>
  <c r="H4778" i="7"/>
  <c r="A4779" i="7"/>
  <c r="A4776" i="7"/>
  <c r="A4773" i="7"/>
  <c r="A4770" i="7"/>
  <c r="A4767" i="7"/>
  <c r="A4764" i="7"/>
  <c r="A4761" i="7"/>
  <c r="A4758" i="7"/>
  <c r="A4755" i="7"/>
  <c r="A4752" i="7"/>
  <c r="A4749" i="7"/>
  <c r="A4746" i="7"/>
  <c r="A4743" i="7"/>
  <c r="A4740" i="7"/>
  <c r="A4737" i="7"/>
  <c r="A4734" i="7"/>
  <c r="H4730" i="7"/>
  <c r="A4731" i="7"/>
  <c r="A4728" i="7"/>
  <c r="A4725" i="7"/>
  <c r="A4722" i="7"/>
  <c r="A4719" i="7"/>
  <c r="A4716" i="7"/>
  <c r="A4713" i="7"/>
  <c r="A4710" i="7"/>
  <c r="H4706" i="7"/>
  <c r="A4707" i="7"/>
  <c r="A4704" i="7"/>
  <c r="A4701" i="7"/>
  <c r="A4698" i="7"/>
  <c r="A4695" i="7"/>
  <c r="A4692" i="7"/>
  <c r="A4689" i="7"/>
  <c r="A4686" i="7"/>
  <c r="A4683" i="7"/>
  <c r="A4680" i="7"/>
  <c r="A4677" i="7"/>
  <c r="A4674" i="7"/>
  <c r="A4671" i="7"/>
  <c r="A4668" i="7"/>
  <c r="A4665" i="7"/>
  <c r="A4662" i="7"/>
  <c r="H4658" i="7"/>
  <c r="A4659" i="7"/>
  <c r="A4656" i="7"/>
  <c r="A4653" i="7"/>
  <c r="A4650" i="7"/>
  <c r="A4647" i="7"/>
  <c r="A4644" i="7"/>
  <c r="A4641" i="7"/>
  <c r="A4638" i="7"/>
  <c r="H4634" i="7"/>
  <c r="A4635" i="7"/>
  <c r="A4632" i="7"/>
  <c r="A4629" i="7"/>
  <c r="A4626" i="7"/>
  <c r="A4623" i="7"/>
  <c r="A4620" i="7"/>
  <c r="A4617" i="7"/>
  <c r="A4614" i="7"/>
  <c r="A4611" i="7"/>
  <c r="A4608" i="7"/>
  <c r="A4605" i="7"/>
  <c r="A4602" i="7"/>
  <c r="A4599" i="7"/>
  <c r="A4596" i="7"/>
  <c r="A4593" i="7"/>
  <c r="A4590" i="7"/>
  <c r="H4586" i="7"/>
  <c r="A4587" i="7"/>
  <c r="A4584" i="7"/>
  <c r="A4581" i="7"/>
  <c r="A4578" i="7"/>
  <c r="A4575" i="7"/>
  <c r="A4572" i="7"/>
  <c r="A4569" i="7"/>
  <c r="A4566" i="7"/>
  <c r="A4563" i="7"/>
  <c r="A4560" i="7"/>
  <c r="A4557" i="7"/>
  <c r="A4554" i="7"/>
  <c r="A4551" i="7"/>
  <c r="A4548" i="7"/>
  <c r="A4545" i="7"/>
  <c r="A4542" i="7"/>
  <c r="H4538" i="7"/>
  <c r="A4539" i="7"/>
  <c r="A4536" i="7"/>
  <c r="A4533" i="7"/>
  <c r="A4530" i="7"/>
  <c r="A4527" i="7"/>
  <c r="A4524" i="7"/>
  <c r="A4521" i="7"/>
  <c r="A4518" i="7"/>
  <c r="H4514" i="7"/>
  <c r="A4515" i="7"/>
  <c r="A4512" i="7"/>
  <c r="A4509" i="7"/>
  <c r="A4506" i="7"/>
  <c r="A4503" i="7"/>
  <c r="A4500" i="7"/>
  <c r="A4497" i="7"/>
  <c r="A4494" i="7"/>
  <c r="H4490" i="7"/>
  <c r="A4491" i="7"/>
  <c r="A4488" i="7"/>
  <c r="A4485" i="7"/>
  <c r="A4482" i="7"/>
  <c r="A4479" i="7"/>
  <c r="A4476" i="7"/>
  <c r="A4473" i="7"/>
  <c r="A4470" i="7"/>
  <c r="H4466" i="7"/>
  <c r="A4467" i="7"/>
  <c r="A4464" i="7"/>
  <c r="A4461" i="7"/>
  <c r="A4458" i="7"/>
  <c r="A4455" i="7"/>
  <c r="A4452" i="7"/>
  <c r="A4449" i="7"/>
  <c r="A4446" i="7"/>
  <c r="A4443" i="7"/>
  <c r="A4440" i="7"/>
  <c r="A4437" i="7"/>
  <c r="A4434" i="7"/>
  <c r="A4431" i="7"/>
  <c r="A4428" i="7"/>
  <c r="A4425" i="7"/>
  <c r="A4422" i="7"/>
  <c r="A4419" i="7"/>
  <c r="A4416" i="7"/>
  <c r="A4413" i="7"/>
  <c r="A4410" i="7"/>
  <c r="A4407" i="7"/>
  <c r="A4404" i="7"/>
  <c r="A4401" i="7"/>
  <c r="A4398" i="7"/>
  <c r="H4394" i="7"/>
  <c r="A4395" i="7"/>
  <c r="A4392" i="7"/>
  <c r="A4389" i="7"/>
  <c r="A4386" i="7"/>
  <c r="A4383" i="7"/>
  <c r="A4380" i="7"/>
  <c r="A4377" i="7"/>
  <c r="A4374" i="7"/>
  <c r="A4371" i="7"/>
  <c r="A4368" i="7"/>
  <c r="A4365" i="7"/>
  <c r="A4362" i="7"/>
  <c r="A4359" i="7"/>
  <c r="A4356" i="7"/>
  <c r="A4353" i="7"/>
  <c r="A4350" i="7"/>
  <c r="H4346" i="7"/>
  <c r="A4347" i="7"/>
  <c r="A4344" i="7"/>
  <c r="A4341" i="7"/>
  <c r="A4338" i="7"/>
  <c r="A4335" i="7"/>
  <c r="A4332" i="7"/>
  <c r="A4329" i="7"/>
  <c r="A4326" i="7"/>
  <c r="H4322" i="7"/>
  <c r="A4323" i="7"/>
  <c r="A4320" i="7"/>
  <c r="A4317" i="7"/>
  <c r="A4314" i="7"/>
  <c r="A4311" i="7"/>
  <c r="A4308" i="7"/>
  <c r="A4305" i="7"/>
  <c r="A4302" i="7"/>
  <c r="A4299" i="7"/>
  <c r="A4296" i="7"/>
  <c r="A4293" i="7"/>
  <c r="A4290" i="7"/>
  <c r="A4287" i="7"/>
  <c r="A4284" i="7"/>
  <c r="A4281" i="7"/>
  <c r="A4278" i="7"/>
  <c r="H4274" i="7"/>
  <c r="A4275" i="7"/>
  <c r="A4272" i="7"/>
  <c r="A4269" i="7"/>
  <c r="A4266" i="7"/>
  <c r="A4263" i="7"/>
  <c r="A4260" i="7"/>
  <c r="A4257" i="7"/>
  <c r="A4254" i="7"/>
  <c r="A4251" i="7"/>
  <c r="A4248" i="7"/>
  <c r="A4245" i="7"/>
  <c r="A4242" i="7"/>
  <c r="A4239" i="7"/>
  <c r="A4236" i="7"/>
  <c r="A4233" i="7"/>
  <c r="A4230" i="7"/>
  <c r="A4227" i="7"/>
  <c r="A4224" i="7"/>
  <c r="A4221" i="7"/>
  <c r="A4218" i="7"/>
  <c r="A4215" i="7"/>
  <c r="A4212" i="7"/>
  <c r="A4209" i="7"/>
  <c r="A4206" i="7"/>
  <c r="H4202" i="7"/>
  <c r="A4203" i="7"/>
  <c r="A4200" i="7"/>
  <c r="A4197" i="7"/>
  <c r="A4194" i="7"/>
  <c r="A4191" i="7"/>
  <c r="A4188" i="7"/>
  <c r="A4185" i="7"/>
  <c r="A4182" i="7"/>
  <c r="H4178" i="7"/>
  <c r="A4179" i="7"/>
  <c r="A4176" i="7"/>
  <c r="A4173" i="7"/>
  <c r="A4170" i="7"/>
  <c r="A4167" i="7"/>
  <c r="A4164" i="7"/>
  <c r="A4161" i="7"/>
  <c r="A4158" i="7"/>
  <c r="H4154" i="7"/>
  <c r="A4155" i="7"/>
  <c r="A4152" i="7"/>
  <c r="A4149" i="7"/>
  <c r="A4146" i="7"/>
  <c r="A4143" i="7"/>
  <c r="A4140" i="7"/>
  <c r="A4137" i="7"/>
  <c r="A4134" i="7"/>
  <c r="H4130" i="7"/>
  <c r="A4131" i="7"/>
  <c r="A4128" i="7"/>
  <c r="A4125" i="7"/>
  <c r="A4122" i="7"/>
  <c r="A4119" i="7"/>
  <c r="A4116" i="7"/>
  <c r="A4113" i="7"/>
  <c r="A4110" i="7"/>
  <c r="A4107" i="7"/>
  <c r="A4104" i="7"/>
  <c r="A4101" i="7"/>
  <c r="A4098" i="7"/>
  <c r="A4095" i="7"/>
  <c r="A4092" i="7"/>
  <c r="A4089" i="7"/>
  <c r="A4086" i="7"/>
  <c r="H4082" i="7"/>
  <c r="A4083" i="7"/>
  <c r="A4080" i="7"/>
  <c r="A4077" i="7"/>
  <c r="A4074" i="7"/>
  <c r="A4071" i="7"/>
  <c r="A4068" i="7"/>
  <c r="A4065" i="7"/>
  <c r="A4062" i="7"/>
  <c r="H4058" i="7"/>
  <c r="A4059" i="7"/>
  <c r="A4056" i="7"/>
  <c r="A4053" i="7"/>
  <c r="A4050" i="7"/>
  <c r="A4047" i="7"/>
  <c r="A4044" i="7"/>
  <c r="A4041" i="7"/>
  <c r="A4038" i="7"/>
  <c r="A4035" i="7"/>
  <c r="A4032" i="7"/>
  <c r="A4029" i="7"/>
  <c r="A4026" i="7"/>
  <c r="A4023" i="7"/>
  <c r="A4020" i="7"/>
  <c r="A4017" i="7"/>
  <c r="A4014" i="7"/>
  <c r="H4010" i="7"/>
  <c r="A4011" i="7"/>
  <c r="A4008" i="7"/>
  <c r="A4005" i="7"/>
  <c r="A4002" i="7"/>
  <c r="A3999" i="7"/>
  <c r="A3996" i="7"/>
  <c r="A3695" i="7"/>
  <c r="A3692" i="7"/>
  <c r="A3689" i="7"/>
  <c r="A3686" i="7"/>
  <c r="H3682" i="7"/>
  <c r="A3683" i="7"/>
  <c r="A3680" i="7"/>
  <c r="A3677" i="7"/>
  <c r="A3674" i="7"/>
  <c r="A3671" i="7"/>
  <c r="A3668" i="7"/>
  <c r="A3665" i="7"/>
  <c r="A3662" i="7"/>
  <c r="A3659" i="7"/>
  <c r="A3656" i="7"/>
  <c r="A3653" i="7"/>
  <c r="A3650" i="7"/>
  <c r="A3647" i="7"/>
  <c r="A3644" i="7"/>
  <c r="A3641" i="7"/>
  <c r="A3638" i="7"/>
  <c r="H3634" i="7"/>
  <c r="A3635" i="7"/>
  <c r="A3632" i="7"/>
  <c r="A3629" i="7"/>
  <c r="A3626" i="7"/>
  <c r="A3623" i="7"/>
  <c r="A3620" i="7"/>
  <c r="A3617" i="7"/>
  <c r="A3614" i="7"/>
  <c r="A3611" i="7"/>
  <c r="A3608" i="7"/>
  <c r="A3605" i="7"/>
  <c r="A3602" i="7"/>
  <c r="A3599" i="7"/>
  <c r="A3596" i="7"/>
  <c r="A3593" i="7"/>
  <c r="A3590" i="7"/>
  <c r="A3587" i="7"/>
  <c r="A3584" i="7"/>
  <c r="A3581" i="7"/>
  <c r="A3578" i="7"/>
  <c r="A3575" i="7"/>
  <c r="A3572" i="7"/>
  <c r="A3569" i="7"/>
  <c r="A3566" i="7"/>
  <c r="H3562" i="7"/>
  <c r="A3563" i="7"/>
  <c r="A3560" i="7"/>
  <c r="A3557" i="7"/>
  <c r="A3554" i="7"/>
  <c r="A3551" i="7"/>
  <c r="A3548" i="7"/>
  <c r="A3545" i="7"/>
  <c r="A3542" i="7"/>
  <c r="H3538" i="7"/>
  <c r="A3539" i="7"/>
  <c r="A3536" i="7"/>
  <c r="A3533" i="7"/>
  <c r="A3530" i="7"/>
  <c r="A3527" i="7"/>
  <c r="A3524" i="7"/>
  <c r="A3521" i="7"/>
  <c r="A3518" i="7"/>
  <c r="H3514" i="7"/>
  <c r="A3515" i="7"/>
  <c r="A3512" i="7"/>
  <c r="A3509" i="7"/>
  <c r="A3506" i="7"/>
  <c r="A3503" i="7"/>
  <c r="A3500" i="7"/>
  <c r="A3497" i="7"/>
  <c r="A3494" i="7"/>
  <c r="H3490" i="7"/>
  <c r="A3491" i="7"/>
  <c r="A3488" i="7"/>
  <c r="A3485" i="7"/>
  <c r="A3482" i="7"/>
  <c r="A3479" i="7"/>
  <c r="A3476" i="7"/>
  <c r="A3473" i="7"/>
  <c r="A3470" i="7"/>
  <c r="H3466" i="7"/>
  <c r="A3467" i="7"/>
  <c r="A3464" i="7"/>
  <c r="A3461" i="7"/>
  <c r="A3458" i="7"/>
  <c r="A3455" i="7"/>
  <c r="A3452" i="7"/>
  <c r="A3449" i="7"/>
  <c r="A3446" i="7"/>
  <c r="H3442" i="7"/>
  <c r="A3443" i="7"/>
  <c r="A3440" i="7"/>
  <c r="A3437" i="7"/>
  <c r="A3434" i="7"/>
  <c r="A3431" i="7"/>
  <c r="A3428" i="7"/>
  <c r="A3425" i="7"/>
  <c r="A3422" i="7"/>
  <c r="H3418" i="7"/>
  <c r="A3419" i="7"/>
  <c r="A3416" i="7"/>
  <c r="A3413" i="7"/>
  <c r="A3410" i="7"/>
  <c r="A3407" i="7"/>
  <c r="A3404" i="7"/>
  <c r="A3401" i="7"/>
  <c r="A3398" i="7"/>
  <c r="A3395" i="7"/>
  <c r="A3392" i="7"/>
  <c r="A3389" i="7"/>
  <c r="A3386" i="7"/>
  <c r="A3383" i="7"/>
  <c r="A3380" i="7"/>
  <c r="A3377" i="7"/>
  <c r="A3374" i="7"/>
  <c r="A3371" i="7"/>
  <c r="A3368" i="7"/>
  <c r="A3365" i="7"/>
  <c r="A3362" i="7"/>
  <c r="A3359" i="7"/>
  <c r="A3356" i="7"/>
  <c r="A3353" i="7"/>
  <c r="A3350" i="7"/>
  <c r="H3346" i="7"/>
  <c r="A3347" i="7"/>
  <c r="A3344" i="7"/>
  <c r="A3341" i="7"/>
  <c r="A3338" i="7"/>
  <c r="A3335" i="7"/>
  <c r="A3332" i="7"/>
  <c r="A3329" i="7"/>
  <c r="A3326" i="7"/>
  <c r="H3322" i="7"/>
  <c r="A3323" i="7"/>
  <c r="A3320" i="7"/>
  <c r="A3317" i="7"/>
  <c r="A3314" i="7"/>
  <c r="A3311" i="7"/>
  <c r="A3308" i="7"/>
  <c r="A3305" i="7"/>
  <c r="A3302" i="7"/>
  <c r="H3298" i="7"/>
  <c r="A3299" i="7"/>
  <c r="A3296" i="7"/>
  <c r="A3293" i="7"/>
  <c r="A3290" i="7"/>
  <c r="A3287" i="7"/>
  <c r="A3284" i="7"/>
  <c r="A3281" i="7"/>
  <c r="A3278" i="7"/>
  <c r="A3275" i="7"/>
  <c r="A3272" i="7"/>
  <c r="A3269" i="7"/>
  <c r="A3266" i="7"/>
  <c r="A3263" i="7"/>
  <c r="A3260" i="7"/>
  <c r="A3257" i="7"/>
  <c r="A3254" i="7"/>
  <c r="A3251" i="7"/>
  <c r="A3248" i="7"/>
  <c r="A3245" i="7"/>
  <c r="A3242" i="7"/>
  <c r="A3239" i="7"/>
  <c r="A3236" i="7"/>
  <c r="A3233" i="7"/>
  <c r="A3230" i="7"/>
  <c r="A3227" i="7"/>
  <c r="A3224" i="7"/>
  <c r="A3221" i="7"/>
  <c r="A3218" i="7"/>
  <c r="A3215" i="7"/>
  <c r="A3212" i="7"/>
  <c r="A3209" i="7"/>
  <c r="A3206" i="7"/>
  <c r="A3203" i="7"/>
  <c r="A3200" i="7"/>
  <c r="A3197" i="7"/>
  <c r="A3194" i="7"/>
  <c r="A3191" i="7"/>
  <c r="A3188" i="7"/>
  <c r="A3185" i="7"/>
  <c r="A3182" i="7"/>
  <c r="A3179" i="7"/>
  <c r="A3176" i="7"/>
  <c r="A3173" i="7"/>
  <c r="A3170" i="7"/>
  <c r="A3167" i="7"/>
  <c r="A3164" i="7"/>
  <c r="A3161" i="7"/>
  <c r="A3158" i="7"/>
  <c r="A3155" i="7"/>
  <c r="A3152" i="7"/>
  <c r="A3149" i="7"/>
  <c r="A3146" i="7"/>
  <c r="A3143" i="7"/>
  <c r="A3140" i="7"/>
  <c r="A3137" i="7"/>
  <c r="H3133" i="7"/>
  <c r="A3134" i="7"/>
  <c r="A3131" i="7"/>
  <c r="A3128" i="7"/>
  <c r="A3125" i="7"/>
  <c r="A3122" i="7"/>
  <c r="A3119" i="7"/>
  <c r="A3116" i="7"/>
  <c r="A3113" i="7"/>
  <c r="A3110" i="7"/>
  <c r="A3107" i="7"/>
  <c r="A3104" i="7"/>
  <c r="A3101" i="7"/>
  <c r="A3098" i="7"/>
  <c r="A3095" i="7"/>
  <c r="A3092" i="7"/>
  <c r="A3089" i="7"/>
  <c r="A3086" i="7"/>
  <c r="A3083" i="7"/>
  <c r="A3080" i="7"/>
  <c r="A3077" i="7"/>
  <c r="A3074" i="7"/>
  <c r="A3071" i="7"/>
  <c r="A3068" i="7"/>
  <c r="A3065" i="7"/>
  <c r="A3062" i="7"/>
  <c r="A3059" i="7"/>
  <c r="A3056" i="7"/>
  <c r="A3053" i="7"/>
  <c r="A3050" i="7"/>
  <c r="A3047" i="7"/>
  <c r="A3044" i="7"/>
  <c r="A3041" i="7"/>
  <c r="A3038" i="7"/>
  <c r="A3035" i="7"/>
  <c r="A3032" i="7"/>
  <c r="A3029" i="7"/>
  <c r="A3026" i="7"/>
  <c r="A3023" i="7"/>
  <c r="A3020" i="7"/>
  <c r="A3017" i="7"/>
  <c r="A3014" i="7"/>
  <c r="A3011" i="7"/>
  <c r="A3008" i="7"/>
  <c r="A3005" i="7"/>
  <c r="A3002" i="7"/>
  <c r="A2999" i="7"/>
  <c r="A2996" i="7"/>
  <c r="A2993" i="7"/>
  <c r="A2990" i="7"/>
  <c r="A2987" i="7"/>
  <c r="A2984" i="7"/>
  <c r="A2981" i="7"/>
  <c r="A2978" i="7"/>
  <c r="A2975" i="7"/>
  <c r="A2972" i="7"/>
  <c r="A2969" i="7"/>
  <c r="A2966" i="7"/>
  <c r="A2963" i="7"/>
  <c r="A2960" i="7"/>
  <c r="A2957" i="7"/>
  <c r="A2954" i="7"/>
  <c r="H2950" i="7"/>
  <c r="A2951" i="7"/>
  <c r="A2948" i="7"/>
  <c r="A2945" i="7"/>
  <c r="A2942" i="7"/>
  <c r="A2939" i="7"/>
  <c r="A2936" i="7"/>
  <c r="A2933" i="7"/>
  <c r="A2930" i="7"/>
  <c r="A2927" i="7"/>
  <c r="A2924" i="7"/>
  <c r="A2921" i="7"/>
  <c r="A2918" i="7"/>
  <c r="A2915" i="7"/>
  <c r="A2912" i="7"/>
  <c r="A2909" i="7"/>
  <c r="A2906" i="7"/>
  <c r="A2903" i="7"/>
  <c r="A2900" i="7"/>
  <c r="A2897" i="7"/>
  <c r="A2894" i="7"/>
  <c r="A2891" i="7"/>
  <c r="A2888" i="7"/>
  <c r="A2885" i="7"/>
  <c r="A2882" i="7"/>
  <c r="A2879" i="7"/>
  <c r="A2876" i="7"/>
  <c r="A2873" i="7"/>
  <c r="A2870" i="7"/>
  <c r="A2867" i="7"/>
  <c r="A2864" i="7"/>
  <c r="A2861" i="7"/>
  <c r="A2858" i="7"/>
  <c r="A2855" i="7"/>
  <c r="A2852" i="7"/>
  <c r="A2849" i="7"/>
  <c r="A2846" i="7"/>
  <c r="A2843" i="7"/>
  <c r="A2840" i="7"/>
  <c r="A2837" i="7"/>
  <c r="A2834" i="7"/>
  <c r="A2831" i="7"/>
  <c r="A2828" i="7"/>
  <c r="A2825" i="7"/>
  <c r="A2822" i="7"/>
  <c r="A2819" i="7"/>
  <c r="A2816" i="7"/>
  <c r="A2813" i="7"/>
  <c r="A2810" i="7"/>
  <c r="A2807" i="7"/>
  <c r="A2804" i="7"/>
  <c r="A2801" i="7"/>
  <c r="A2798" i="7"/>
  <c r="A2795" i="7"/>
  <c r="A2792" i="7"/>
  <c r="A2789" i="7"/>
  <c r="A2786" i="7"/>
  <c r="A2783" i="7"/>
  <c r="A2780" i="7"/>
  <c r="A2777" i="7"/>
  <c r="A2774" i="7"/>
  <c r="A2771" i="7"/>
  <c r="A2768" i="7"/>
  <c r="A2765" i="7"/>
  <c r="A2762" i="7"/>
  <c r="H2758" i="7"/>
  <c r="A2759" i="7"/>
  <c r="A2756" i="7"/>
  <c r="A2753" i="7"/>
  <c r="A2750" i="7"/>
  <c r="A2747" i="7"/>
  <c r="A2744" i="7"/>
  <c r="A2741" i="7"/>
  <c r="A2738" i="7"/>
  <c r="H3378" i="7"/>
  <c r="A3379" i="7"/>
  <c r="H3354" i="7"/>
  <c r="A3355" i="7"/>
  <c r="H3306" i="7"/>
  <c r="A3307" i="7"/>
  <c r="H3165" i="7"/>
  <c r="A3166" i="7"/>
  <c r="H3069" i="7"/>
  <c r="A3070" i="7"/>
  <c r="H2886" i="7"/>
  <c r="A2887" i="7"/>
  <c r="H2694" i="7"/>
  <c r="A2695" i="7"/>
  <c r="A3993" i="7"/>
  <c r="A3990" i="7"/>
  <c r="H3986" i="7"/>
  <c r="A3987" i="7"/>
  <c r="A3984" i="7"/>
  <c r="A3981" i="7"/>
  <c r="A3978" i="7"/>
  <c r="A3975" i="7"/>
  <c r="A3972" i="7"/>
  <c r="A3969" i="7"/>
  <c r="A3966" i="7"/>
  <c r="H3962" i="7"/>
  <c r="A3963" i="7"/>
  <c r="A3960" i="7"/>
  <c r="A3957" i="7"/>
  <c r="A3954" i="7"/>
  <c r="A3951" i="7"/>
  <c r="A3948" i="7"/>
  <c r="A3945" i="7"/>
  <c r="A3942" i="7"/>
  <c r="H3938" i="7"/>
  <c r="A3939" i="7"/>
  <c r="A3936" i="7"/>
  <c r="A3933" i="7"/>
  <c r="A3930" i="7"/>
  <c r="A3927" i="7"/>
  <c r="A3924" i="7"/>
  <c r="A3921" i="7"/>
  <c r="A3918" i="7"/>
  <c r="A3915" i="7"/>
  <c r="A3912" i="7"/>
  <c r="A3909" i="7"/>
  <c r="A3906" i="7"/>
  <c r="A3903" i="7"/>
  <c r="A3900" i="7"/>
  <c r="A3897" i="7"/>
  <c r="A3894" i="7"/>
  <c r="H3890" i="7"/>
  <c r="A3891" i="7"/>
  <c r="A3888" i="7"/>
  <c r="A3885" i="7"/>
  <c r="A3882" i="7"/>
  <c r="A3879" i="7"/>
  <c r="A3876" i="7"/>
  <c r="A3873" i="7"/>
  <c r="A3870" i="7"/>
  <c r="A3867" i="7"/>
  <c r="A3864" i="7"/>
  <c r="A3861" i="7"/>
  <c r="A3858" i="7"/>
  <c r="A3855" i="7"/>
  <c r="A3852" i="7"/>
  <c r="A3849" i="7"/>
  <c r="A3846" i="7"/>
  <c r="A3843" i="7"/>
  <c r="A3840" i="7"/>
  <c r="A3837" i="7"/>
  <c r="A3834" i="7"/>
  <c r="A3831" i="7"/>
  <c r="A3828" i="7"/>
  <c r="A3825" i="7"/>
  <c r="A3822" i="7"/>
  <c r="H3818" i="7"/>
  <c r="A3819" i="7"/>
  <c r="A3816" i="7"/>
  <c r="A3813" i="7"/>
  <c r="A3810" i="7"/>
  <c r="A3807" i="7"/>
  <c r="A3804" i="7"/>
  <c r="A3801" i="7"/>
  <c r="A3798" i="7"/>
  <c r="H3794" i="7"/>
  <c r="A3795" i="7"/>
  <c r="A3792" i="7"/>
  <c r="A3789" i="7"/>
  <c r="A3786" i="7"/>
  <c r="A3783" i="7"/>
  <c r="A3780" i="7"/>
  <c r="A3777" i="7"/>
  <c r="A3774" i="7"/>
  <c r="H3770" i="7"/>
  <c r="A3771" i="7"/>
  <c r="A3768" i="7"/>
  <c r="A3765" i="7"/>
  <c r="A3762" i="7"/>
  <c r="A3759" i="7"/>
  <c r="A3756" i="7"/>
  <c r="A3753" i="7"/>
  <c r="A3750" i="7"/>
  <c r="A3747" i="7"/>
  <c r="A3744" i="7"/>
  <c r="A3741" i="7"/>
  <c r="A3738" i="7"/>
  <c r="A3735" i="7"/>
  <c r="A3732" i="7"/>
  <c r="A3729" i="7"/>
  <c r="A3726" i="7"/>
  <c r="A3723" i="7"/>
  <c r="A3720" i="7"/>
  <c r="A3717" i="7"/>
  <c r="A3714" i="7"/>
  <c r="A3711" i="7"/>
  <c r="A3708" i="7"/>
  <c r="A3705" i="7"/>
  <c r="A3702" i="7"/>
  <c r="H3698" i="7"/>
  <c r="A3699" i="7"/>
  <c r="A3696" i="7"/>
  <c r="A3693" i="7"/>
  <c r="A3690" i="7"/>
  <c r="A3687" i="7"/>
  <c r="A3684" i="7"/>
  <c r="A3681" i="7"/>
  <c r="A3678" i="7"/>
  <c r="A3675" i="7"/>
  <c r="A3672" i="7"/>
  <c r="A3669" i="7"/>
  <c r="A3666" i="7"/>
  <c r="A3663" i="7"/>
  <c r="A3660" i="7"/>
  <c r="A3657" i="7"/>
  <c r="A3654" i="7"/>
  <c r="A3651" i="7"/>
  <c r="A3648" i="7"/>
  <c r="A3645" i="7"/>
  <c r="A3642" i="7"/>
  <c r="A3639" i="7"/>
  <c r="A3636" i="7"/>
  <c r="A3633" i="7"/>
  <c r="A3630" i="7"/>
  <c r="A3627" i="7"/>
  <c r="A3624" i="7"/>
  <c r="A3621" i="7"/>
  <c r="A3618" i="7"/>
  <c r="A3615" i="7"/>
  <c r="A3612" i="7"/>
  <c r="A3609" i="7"/>
  <c r="A3606" i="7"/>
  <c r="A3603" i="7"/>
  <c r="A3600" i="7"/>
  <c r="A3597" i="7"/>
  <c r="A3594" i="7"/>
  <c r="A3591" i="7"/>
  <c r="A3588" i="7"/>
  <c r="A3585" i="7"/>
  <c r="A3582" i="7"/>
  <c r="H3578" i="7"/>
  <c r="A3579" i="7"/>
  <c r="A3576" i="7"/>
  <c r="A3573" i="7"/>
  <c r="A3570" i="7"/>
  <c r="A3567" i="7"/>
  <c r="A3564" i="7"/>
  <c r="A3561" i="7"/>
  <c r="A3558" i="7"/>
  <c r="H3554" i="7"/>
  <c r="A3555" i="7"/>
  <c r="A3552" i="7"/>
  <c r="A3549" i="7"/>
  <c r="A3546" i="7"/>
  <c r="A3543" i="7"/>
  <c r="A3540" i="7"/>
  <c r="A3537" i="7"/>
  <c r="A3534" i="7"/>
  <c r="A3531" i="7"/>
  <c r="A3528" i="7"/>
  <c r="A3525" i="7"/>
  <c r="A3522" i="7"/>
  <c r="A3519" i="7"/>
  <c r="A3516" i="7"/>
  <c r="A3513" i="7"/>
  <c r="A3510" i="7"/>
  <c r="H3506" i="7"/>
  <c r="A3507" i="7"/>
  <c r="A3504" i="7"/>
  <c r="A3501" i="7"/>
  <c r="A3498" i="7"/>
  <c r="A3495" i="7"/>
  <c r="A3492" i="7"/>
  <c r="A3489" i="7"/>
  <c r="A3486" i="7"/>
  <c r="A3483" i="7"/>
  <c r="A3480" i="7"/>
  <c r="A3477" i="7"/>
  <c r="A3474" i="7"/>
  <c r="A3471" i="7"/>
  <c r="A3468" i="7"/>
  <c r="A3465" i="7"/>
  <c r="A3462" i="7"/>
  <c r="A3459" i="7"/>
  <c r="A3456" i="7"/>
  <c r="A3453" i="7"/>
  <c r="A3450" i="7"/>
  <c r="A3447" i="7"/>
  <c r="A3444" i="7"/>
  <c r="A3441" i="7"/>
  <c r="A3438" i="7"/>
  <c r="H3434" i="7"/>
  <c r="A3435" i="7"/>
  <c r="A3432" i="7"/>
  <c r="A3429" i="7"/>
  <c r="A3426" i="7"/>
  <c r="A3423" i="7"/>
  <c r="A3420" i="7"/>
  <c r="A3417" i="7"/>
  <c r="A3414" i="7"/>
  <c r="H3410" i="7"/>
  <c r="A3411" i="7"/>
  <c r="A3408" i="7"/>
  <c r="A3405" i="7"/>
  <c r="A3402" i="7"/>
  <c r="A3399" i="7"/>
  <c r="A3396" i="7"/>
  <c r="A3393" i="7"/>
  <c r="A3390" i="7"/>
  <c r="H3386" i="7"/>
  <c r="A3387" i="7"/>
  <c r="A3384" i="7"/>
  <c r="A3381" i="7"/>
  <c r="A3378" i="7"/>
  <c r="A3375" i="7"/>
  <c r="A3372" i="7"/>
  <c r="A3369" i="7"/>
  <c r="A3366" i="7"/>
  <c r="H3362" i="7"/>
  <c r="A3363" i="7"/>
  <c r="A3360" i="7"/>
  <c r="A3357" i="7"/>
  <c r="A3354" i="7"/>
  <c r="A3351" i="7"/>
  <c r="A3348" i="7"/>
  <c r="A3345" i="7"/>
  <c r="A3342" i="7"/>
  <c r="A3339" i="7"/>
  <c r="A3336" i="7"/>
  <c r="A3333" i="7"/>
  <c r="A3330" i="7"/>
  <c r="A3327" i="7"/>
  <c r="A3324" i="7"/>
  <c r="A3321" i="7"/>
  <c r="A3318" i="7"/>
  <c r="H3314" i="7"/>
  <c r="A3315" i="7"/>
  <c r="A3312" i="7"/>
  <c r="A3309" i="7"/>
  <c r="A3306" i="7"/>
  <c r="A3303" i="7"/>
  <c r="A3300" i="7"/>
  <c r="A3297" i="7"/>
  <c r="A3294" i="7"/>
  <c r="H3290" i="7"/>
  <c r="A3291" i="7"/>
  <c r="A3288" i="7"/>
  <c r="A3285" i="7"/>
  <c r="A3282" i="7"/>
  <c r="A3279" i="7"/>
  <c r="A3276" i="7"/>
  <c r="A3273" i="7"/>
  <c r="A3270" i="7"/>
  <c r="A3267" i="7"/>
  <c r="A3264" i="7"/>
  <c r="A3261" i="7"/>
  <c r="A3258" i="7"/>
  <c r="A3255" i="7"/>
  <c r="A3252" i="7"/>
  <c r="A3249" i="7"/>
  <c r="A3246" i="7"/>
  <c r="A3243" i="7"/>
  <c r="A3240" i="7"/>
  <c r="A3237" i="7"/>
  <c r="A3234" i="7"/>
  <c r="A3231" i="7"/>
  <c r="A3228" i="7"/>
  <c r="A3225" i="7"/>
  <c r="A3222" i="7"/>
  <c r="A3219" i="7"/>
  <c r="A3216" i="7"/>
  <c r="A3213" i="7"/>
  <c r="A3210" i="7"/>
  <c r="A3207" i="7"/>
  <c r="A3204" i="7"/>
  <c r="A3201" i="7"/>
  <c r="H3197" i="7"/>
  <c r="A3198" i="7"/>
  <c r="A3195" i="7"/>
  <c r="A3192" i="7"/>
  <c r="A3189" i="7"/>
  <c r="A3186" i="7"/>
  <c r="A3183" i="7"/>
  <c r="A3180" i="7"/>
  <c r="A3177" i="7"/>
  <c r="A3174" i="7"/>
  <c r="A3171" i="7"/>
  <c r="A3168" i="7"/>
  <c r="A3165" i="7"/>
  <c r="A3162" i="7"/>
  <c r="A3159" i="7"/>
  <c r="A3156" i="7"/>
  <c r="A3153" i="7"/>
  <c r="A3150" i="7"/>
  <c r="A3147" i="7"/>
  <c r="A3144" i="7"/>
  <c r="A3141" i="7"/>
  <c r="A3138" i="7"/>
  <c r="A3135" i="7"/>
  <c r="A3132" i="7"/>
  <c r="A3129" i="7"/>
  <c r="A3126" i="7"/>
  <c r="A3123" i="7"/>
  <c r="A3120" i="7"/>
  <c r="A3117" i="7"/>
  <c r="A3114" i="7"/>
  <c r="A3111" i="7"/>
  <c r="A3108" i="7"/>
  <c r="A3105" i="7"/>
  <c r="H3101" i="7"/>
  <c r="A3102" i="7"/>
  <c r="A3099" i="7"/>
  <c r="A3096" i="7"/>
  <c r="A3093" i="7"/>
  <c r="A3090" i="7"/>
  <c r="A3087" i="7"/>
  <c r="A3084" i="7"/>
  <c r="A3081" i="7"/>
  <c r="A3078" i="7"/>
  <c r="A3075" i="7"/>
  <c r="A3072" i="7"/>
  <c r="A3069" i="7"/>
  <c r="A3066" i="7"/>
  <c r="A3063" i="7"/>
  <c r="A3060" i="7"/>
  <c r="A3057" i="7"/>
  <c r="A3054" i="7"/>
  <c r="A3051" i="7"/>
  <c r="A3048" i="7"/>
  <c r="A3045" i="7"/>
  <c r="A3042" i="7"/>
  <c r="A3039" i="7"/>
  <c r="A3036" i="7"/>
  <c r="A3033" i="7"/>
  <c r="A3030" i="7"/>
  <c r="A3027" i="7"/>
  <c r="A3024" i="7"/>
  <c r="A3021" i="7"/>
  <c r="A3018" i="7"/>
  <c r="A3015" i="7"/>
  <c r="A3012" i="7"/>
  <c r="A3009" i="7"/>
  <c r="A3006" i="7"/>
  <c r="A3003" i="7"/>
  <c r="A3000" i="7"/>
  <c r="A2997" i="7"/>
  <c r="A2994" i="7"/>
  <c r="A2991" i="7"/>
  <c r="A2988" i="7"/>
  <c r="A2985" i="7"/>
  <c r="A2982" i="7"/>
  <c r="A2979" i="7"/>
  <c r="A2976" i="7"/>
  <c r="A2973" i="7"/>
  <c r="A2970" i="7"/>
  <c r="A2967" i="7"/>
  <c r="A2964" i="7"/>
  <c r="A2961" i="7"/>
  <c r="A2958" i="7"/>
  <c r="A2955" i="7"/>
  <c r="A2952" i="7"/>
  <c r="A2949" i="7"/>
  <c r="A2946" i="7"/>
  <c r="A2943" i="7"/>
  <c r="A2940" i="7"/>
  <c r="A2937" i="7"/>
  <c r="A2934" i="7"/>
  <c r="A2735" i="7"/>
  <c r="A2732" i="7"/>
  <c r="A2729" i="7"/>
  <c r="A2726" i="7"/>
  <c r="A2723" i="7"/>
  <c r="A2720" i="7"/>
  <c r="A2717" i="7"/>
  <c r="A2714" i="7"/>
  <c r="A2711" i="7"/>
  <c r="A2708" i="7"/>
  <c r="A2705" i="7"/>
  <c r="A2702" i="7"/>
  <c r="A2699" i="7"/>
  <c r="A2696" i="7"/>
  <c r="A2693" i="7"/>
  <c r="A2690" i="7"/>
  <c r="A2687" i="7"/>
  <c r="A2684" i="7"/>
  <c r="A2681" i="7"/>
  <c r="A2678" i="7"/>
  <c r="A2675" i="7"/>
  <c r="A2672" i="7"/>
  <c r="A2669" i="7"/>
  <c r="A2666" i="7"/>
  <c r="A2663" i="7"/>
  <c r="A2660" i="7"/>
  <c r="A2657" i="7"/>
  <c r="A2654" i="7"/>
  <c r="A2651" i="7"/>
  <c r="A2648" i="7"/>
  <c r="A2645" i="7"/>
  <c r="A2642" i="7"/>
  <c r="A2639" i="7"/>
  <c r="A2636" i="7"/>
  <c r="A2633" i="7"/>
  <c r="A2630" i="7"/>
  <c r="A2627" i="7"/>
  <c r="A2624" i="7"/>
  <c r="A2621" i="7"/>
  <c r="A2618" i="7"/>
  <c r="A2615" i="7"/>
  <c r="A2612" i="7"/>
  <c r="A2609" i="7"/>
  <c r="A2606" i="7"/>
  <c r="A2603" i="7"/>
  <c r="A2600" i="7"/>
  <c r="A2597" i="7"/>
  <c r="A2594" i="7"/>
  <c r="A2591" i="7"/>
  <c r="A2588" i="7"/>
  <c r="A2585" i="7"/>
  <c r="A2582" i="7"/>
  <c r="A2579" i="7"/>
  <c r="A2576" i="7"/>
  <c r="A2573" i="7"/>
  <c r="A2570" i="7"/>
  <c r="A2567" i="7"/>
  <c r="A2564" i="7"/>
  <c r="A2561" i="7"/>
  <c r="A2558" i="7"/>
  <c r="A2555" i="7"/>
  <c r="A2552" i="7"/>
  <c r="A2549" i="7"/>
  <c r="A2546" i="7"/>
  <c r="A2543" i="7"/>
  <c r="A2540" i="7"/>
  <c r="A2537" i="7"/>
  <c r="A2534" i="7"/>
  <c r="A2531" i="7"/>
  <c r="A2528" i="7"/>
  <c r="A2525" i="7"/>
  <c r="A2522" i="7"/>
  <c r="A2519" i="7"/>
  <c r="A2516" i="7"/>
  <c r="A2513" i="7"/>
  <c r="A2510" i="7"/>
  <c r="A2507" i="7"/>
  <c r="A2504" i="7"/>
  <c r="A2501" i="7"/>
  <c r="A2498" i="7"/>
  <c r="A2495" i="7"/>
  <c r="A2492" i="7"/>
  <c r="A2489" i="7"/>
  <c r="A2486" i="7"/>
  <c r="A2483" i="7"/>
  <c r="A2480" i="7"/>
  <c r="A2477" i="7"/>
  <c r="A2474" i="7"/>
  <c r="A2471" i="7"/>
  <c r="A2468" i="7"/>
  <c r="A2465" i="7"/>
  <c r="A2462" i="7"/>
  <c r="A2459" i="7"/>
  <c r="A2456" i="7"/>
  <c r="A2453" i="7"/>
  <c r="A2450" i="7"/>
  <c r="A2447" i="7"/>
  <c r="A2444" i="7"/>
  <c r="A2441" i="7"/>
  <c r="A2438" i="7"/>
  <c r="A2435" i="7"/>
  <c r="A2432" i="7"/>
  <c r="A2429" i="7"/>
  <c r="A2426" i="7"/>
  <c r="A2423" i="7"/>
  <c r="A2420" i="7"/>
  <c r="A2417" i="7"/>
  <c r="A2414" i="7"/>
  <c r="A2411" i="7"/>
  <c r="A2408" i="7"/>
  <c r="A2405" i="7"/>
  <c r="A2402" i="7"/>
  <c r="A2399" i="7"/>
  <c r="A2396" i="7"/>
  <c r="A2393" i="7"/>
  <c r="A2390" i="7"/>
  <c r="A2387" i="7"/>
  <c r="A2384" i="7"/>
  <c r="A2381" i="7"/>
  <c r="A2378" i="7"/>
  <c r="H2374" i="7"/>
  <c r="A2375" i="7"/>
  <c r="A2372" i="7"/>
  <c r="A2369" i="7"/>
  <c r="A2366" i="7"/>
  <c r="A2363" i="7"/>
  <c r="A2360" i="7"/>
  <c r="A2357" i="7"/>
  <c r="A2354" i="7"/>
  <c r="A2931" i="7"/>
  <c r="A2928" i="7"/>
  <c r="A2925" i="7"/>
  <c r="A2922" i="7"/>
  <c r="A2919" i="7"/>
  <c r="A2916" i="7"/>
  <c r="A2913" i="7"/>
  <c r="A2910" i="7"/>
  <c r="A2907" i="7"/>
  <c r="A2904" i="7"/>
  <c r="A2901" i="7"/>
  <c r="A2898" i="7"/>
  <c r="A2895" i="7"/>
  <c r="A2892" i="7"/>
  <c r="A2889" i="7"/>
  <c r="A2886" i="7"/>
  <c r="A2883" i="7"/>
  <c r="A2880" i="7"/>
  <c r="A2877" i="7"/>
  <c r="A2874" i="7"/>
  <c r="A2871" i="7"/>
  <c r="A2868" i="7"/>
  <c r="A2865" i="7"/>
  <c r="A2862" i="7"/>
  <c r="A2859" i="7"/>
  <c r="A2856" i="7"/>
  <c r="A2853" i="7"/>
  <c r="A2850" i="7"/>
  <c r="A2847" i="7"/>
  <c r="A2844" i="7"/>
  <c r="A2841" i="7"/>
  <c r="A2838" i="7"/>
  <c r="A2835" i="7"/>
  <c r="A2832" i="7"/>
  <c r="A2829" i="7"/>
  <c r="A2826" i="7"/>
  <c r="H2822" i="7"/>
  <c r="A2823" i="7"/>
  <c r="A2820" i="7"/>
  <c r="A2817" i="7"/>
  <c r="A2814" i="7"/>
  <c r="A2811" i="7"/>
  <c r="A2808" i="7"/>
  <c r="A2805" i="7"/>
  <c r="A2802" i="7"/>
  <c r="A2799" i="7"/>
  <c r="A2796" i="7"/>
  <c r="A2793" i="7"/>
  <c r="A2790" i="7"/>
  <c r="A2787" i="7"/>
  <c r="A2784" i="7"/>
  <c r="A2781" i="7"/>
  <c r="A2778" i="7"/>
  <c r="A2775" i="7"/>
  <c r="A2772" i="7"/>
  <c r="A2769" i="7"/>
  <c r="A2766" i="7"/>
  <c r="A2763" i="7"/>
  <c r="A2760" i="7"/>
  <c r="A2757" i="7"/>
  <c r="A2754" i="7"/>
  <c r="A2751" i="7"/>
  <c r="A2748" i="7"/>
  <c r="A2745" i="7"/>
  <c r="A2742" i="7"/>
  <c r="A2739" i="7"/>
  <c r="A2736" i="7"/>
  <c r="A2733" i="7"/>
  <c r="A2730" i="7"/>
  <c r="A2727" i="7"/>
  <c r="A2724" i="7"/>
  <c r="A2721" i="7"/>
  <c r="A2718" i="7"/>
  <c r="A2715" i="7"/>
  <c r="A2712" i="7"/>
  <c r="A2709" i="7"/>
  <c r="A2706" i="7"/>
  <c r="A2703" i="7"/>
  <c r="A2700" i="7"/>
  <c r="A2697" i="7"/>
  <c r="A2694" i="7"/>
  <c r="A2691" i="7"/>
  <c r="A2688" i="7"/>
  <c r="A2685" i="7"/>
  <c r="A2682" i="7"/>
  <c r="A2679" i="7"/>
  <c r="A2676" i="7"/>
  <c r="A2673" i="7"/>
  <c r="A2670" i="7"/>
  <c r="A2667" i="7"/>
  <c r="A2664" i="7"/>
  <c r="A2661" i="7"/>
  <c r="A2658" i="7"/>
  <c r="A2655" i="7"/>
  <c r="A2652" i="7"/>
  <c r="A2649" i="7"/>
  <c r="A2646" i="7"/>
  <c r="A2643" i="7"/>
  <c r="A2640" i="7"/>
  <c r="A2637" i="7"/>
  <c r="A2634" i="7"/>
  <c r="A2631" i="7"/>
  <c r="A2628" i="7"/>
  <c r="A2625" i="7"/>
  <c r="A2622" i="7"/>
  <c r="A2619" i="7"/>
  <c r="A2616" i="7"/>
  <c r="A2613" i="7"/>
  <c r="A2610" i="7"/>
  <c r="A2607" i="7"/>
  <c r="A2604" i="7"/>
  <c r="A2601" i="7"/>
  <c r="A2598" i="7"/>
  <c r="A2595" i="7"/>
  <c r="A2592" i="7"/>
  <c r="A2589" i="7"/>
  <c r="A2586" i="7"/>
  <c r="A2583" i="7"/>
  <c r="A2580" i="7"/>
  <c r="A2577" i="7"/>
  <c r="A2574" i="7"/>
  <c r="A2571" i="7"/>
  <c r="A2568" i="7"/>
  <c r="A2565" i="7"/>
  <c r="A2562" i="7"/>
  <c r="A2559" i="7"/>
  <c r="A2556" i="7"/>
  <c r="A2553" i="7"/>
  <c r="A2550" i="7"/>
  <c r="A2547" i="7"/>
  <c r="A2544" i="7"/>
  <c r="A2541" i="7"/>
  <c r="A2538" i="7"/>
  <c r="A2535" i="7"/>
  <c r="A2532" i="7"/>
  <c r="A2529" i="7"/>
  <c r="A2526" i="7"/>
  <c r="A2523" i="7"/>
  <c r="A2520" i="7"/>
  <c r="A2517" i="7"/>
  <c r="A2514" i="7"/>
  <c r="A2511" i="7"/>
  <c r="A2508" i="7"/>
  <c r="A2505" i="7"/>
  <c r="A2502" i="7"/>
  <c r="A2499" i="7"/>
  <c r="A2496" i="7"/>
  <c r="A2493" i="7"/>
  <c r="A2490" i="7"/>
  <c r="A2487" i="7"/>
  <c r="A2484" i="7"/>
  <c r="A2481" i="7"/>
  <c r="A2478" i="7"/>
  <c r="A2475" i="7"/>
  <c r="A2472" i="7"/>
  <c r="A2469" i="7"/>
  <c r="A2466" i="7"/>
  <c r="A2463" i="7"/>
  <c r="A2460" i="7"/>
  <c r="A2457" i="7"/>
  <c r="A2454" i="7"/>
  <c r="A2451" i="7"/>
  <c r="A2448" i="7"/>
  <c r="A2445" i="7"/>
  <c r="A2442" i="7"/>
  <c r="H2438" i="7"/>
  <c r="A2439" i="7"/>
  <c r="A2436" i="7"/>
  <c r="A2433" i="7"/>
  <c r="A2430" i="7"/>
  <c r="A2427" i="7"/>
  <c r="A2424" i="7"/>
  <c r="A2421" i="7"/>
  <c r="A2418" i="7"/>
  <c r="A2415" i="7"/>
  <c r="A2412" i="7"/>
  <c r="A2409" i="7"/>
  <c r="A2406" i="7"/>
  <c r="A2403" i="7"/>
  <c r="A2400" i="7"/>
  <c r="A2397" i="7"/>
  <c r="A2394" i="7"/>
  <c r="A2391" i="7"/>
  <c r="A2388" i="7"/>
  <c r="A2385" i="7"/>
  <c r="A2382" i="7"/>
  <c r="A2379" i="7"/>
  <c r="A2376" i="7"/>
  <c r="A2373" i="7"/>
  <c r="A2370" i="7"/>
  <c r="A2367" i="7"/>
  <c r="A2364" i="7"/>
  <c r="A2361" i="7"/>
  <c r="A2358" i="7"/>
  <c r="A2355" i="7"/>
  <c r="H974" i="7"/>
  <c r="A975" i="7"/>
  <c r="B975" i="11" s="1"/>
  <c r="H973" i="7"/>
  <c r="A974" i="7"/>
  <c r="B974" i="11" s="1"/>
  <c r="H972" i="7"/>
  <c r="A973" i="7"/>
  <c r="B973" i="11" s="1"/>
  <c r="H971" i="7"/>
  <c r="A972" i="7"/>
  <c r="B972" i="11" s="1"/>
  <c r="H970" i="7"/>
  <c r="A971" i="7"/>
  <c r="B971" i="11" s="1"/>
  <c r="H969" i="7"/>
  <c r="A970" i="7"/>
  <c r="B970" i="11" s="1"/>
  <c r="H968" i="7"/>
  <c r="A969" i="7"/>
  <c r="B969" i="11" s="1"/>
  <c r="H967" i="7"/>
  <c r="A968" i="7"/>
  <c r="B968" i="11" s="1"/>
  <c r="H966" i="7"/>
  <c r="A967" i="7"/>
  <c r="B967" i="11" s="1"/>
  <c r="H965" i="7"/>
  <c r="A966" i="7"/>
  <c r="B966" i="11" s="1"/>
  <c r="H964" i="7"/>
  <c r="A965" i="7"/>
  <c r="B965" i="11" s="1"/>
  <c r="H963" i="7"/>
  <c r="A964" i="7"/>
  <c r="B964" i="11" s="1"/>
  <c r="H962" i="7"/>
  <c r="A963" i="7"/>
  <c r="B963" i="11" s="1"/>
  <c r="H961" i="7"/>
  <c r="A962" i="7"/>
  <c r="B962" i="11" s="1"/>
  <c r="H960" i="7"/>
  <c r="A961" i="7"/>
  <c r="B961" i="11" s="1"/>
  <c r="H959" i="7"/>
  <c r="A960" i="7"/>
  <c r="B960" i="11" s="1"/>
  <c r="H958" i="7"/>
  <c r="A959" i="7"/>
  <c r="B959" i="11" s="1"/>
  <c r="H957" i="7"/>
  <c r="A958" i="7"/>
  <c r="B958" i="11" s="1"/>
  <c r="H956" i="7"/>
  <c r="A957" i="7"/>
  <c r="B957" i="11" s="1"/>
  <c r="H955" i="7"/>
  <c r="A956" i="7"/>
  <c r="B956" i="11" s="1"/>
  <c r="H954" i="7"/>
  <c r="A955" i="7"/>
  <c r="B955" i="11" s="1"/>
  <c r="H953" i="7"/>
  <c r="A954" i="7"/>
  <c r="B954" i="11" s="1"/>
  <c r="H952" i="7"/>
  <c r="A953" i="7"/>
  <c r="B953" i="11" s="1"/>
  <c r="H951" i="7"/>
  <c r="A952" i="7"/>
  <c r="B952" i="11" s="1"/>
  <c r="H950" i="7"/>
  <c r="A951" i="7"/>
  <c r="B951" i="11" s="1"/>
  <c r="H949" i="7"/>
  <c r="A950" i="7"/>
  <c r="B950" i="11" s="1"/>
  <c r="H948" i="7"/>
  <c r="A949" i="7"/>
  <c r="B949" i="11" s="1"/>
  <c r="H947" i="7"/>
  <c r="A948" i="7"/>
  <c r="B948" i="11" s="1"/>
  <c r="H946" i="7"/>
  <c r="A947" i="7"/>
  <c r="B947" i="11" s="1"/>
  <c r="H945" i="7"/>
  <c r="A946" i="7"/>
  <c r="B946" i="11" s="1"/>
  <c r="H944" i="7"/>
  <c r="A945" i="7"/>
  <c r="B945" i="11" s="1"/>
  <c r="H943" i="7"/>
  <c r="A944" i="7"/>
  <c r="B944" i="11" s="1"/>
  <c r="H942" i="7"/>
  <c r="A943" i="7"/>
  <c r="B943" i="11" s="1"/>
  <c r="H941" i="7"/>
  <c r="A942" i="7"/>
  <c r="B942" i="11" s="1"/>
  <c r="H940" i="7"/>
  <c r="A941" i="7"/>
  <c r="B941" i="11" s="1"/>
  <c r="H939" i="7"/>
  <c r="A940" i="7"/>
  <c r="B940" i="11" s="1"/>
  <c r="H938" i="7"/>
  <c r="A939" i="7"/>
  <c r="B939" i="11" s="1"/>
  <c r="H937" i="7"/>
  <c r="A938" i="7"/>
  <c r="B938" i="11" s="1"/>
  <c r="H936" i="7"/>
  <c r="A937" i="7"/>
  <c r="B937" i="11" s="1"/>
  <c r="H935" i="7"/>
  <c r="A936" i="7"/>
  <c r="B936" i="11" s="1"/>
  <c r="H934" i="7"/>
  <c r="A935" i="7"/>
  <c r="B935" i="11" s="1"/>
  <c r="H933" i="7"/>
  <c r="A934" i="7"/>
  <c r="B934" i="11" s="1"/>
  <c r="H932" i="7"/>
  <c r="A933" i="7"/>
  <c r="B933" i="11" s="1"/>
  <c r="H931" i="7"/>
  <c r="A932" i="7"/>
  <c r="B932" i="11" s="1"/>
  <c r="H930" i="7"/>
  <c r="A931" i="7"/>
  <c r="B931" i="11" s="1"/>
  <c r="H929" i="7"/>
  <c r="A930" i="7"/>
  <c r="B930" i="11" s="1"/>
  <c r="H928" i="7"/>
  <c r="A929" i="7"/>
  <c r="B929" i="11" s="1"/>
  <c r="H927" i="7"/>
  <c r="A928" i="7"/>
  <c r="B928" i="11" s="1"/>
  <c r="H926" i="7"/>
  <c r="A927" i="7"/>
  <c r="B927" i="11" s="1"/>
  <c r="H925" i="7"/>
  <c r="A926" i="7"/>
  <c r="B926" i="11" s="1"/>
  <c r="H924" i="7"/>
  <c r="A925" i="7"/>
  <c r="B925" i="11" s="1"/>
  <c r="H923" i="7"/>
  <c r="A924" i="7"/>
  <c r="B924" i="11" s="1"/>
  <c r="H922" i="7"/>
  <c r="A923" i="7"/>
  <c r="B923" i="11" s="1"/>
  <c r="H921" i="7"/>
  <c r="A922" i="7"/>
  <c r="B922" i="11" s="1"/>
  <c r="H920" i="7"/>
  <c r="A921" i="7"/>
  <c r="B921" i="11" s="1"/>
  <c r="H919" i="7"/>
  <c r="A920" i="7"/>
  <c r="B920" i="11" s="1"/>
  <c r="H918" i="7"/>
  <c r="A919" i="7"/>
  <c r="B919" i="11" s="1"/>
  <c r="H917" i="7"/>
  <c r="A918" i="7"/>
  <c r="B918" i="11" s="1"/>
  <c r="H916" i="7"/>
  <c r="A917" i="7"/>
  <c r="B917" i="11" s="1"/>
  <c r="H915" i="7"/>
  <c r="A916" i="7"/>
  <c r="B916" i="11" s="1"/>
  <c r="H914" i="7"/>
  <c r="A915" i="7"/>
  <c r="B915" i="11" s="1"/>
  <c r="H913" i="7"/>
  <c r="A914" i="7"/>
  <c r="B914" i="11" s="1"/>
  <c r="H912" i="7"/>
  <c r="A913" i="7"/>
  <c r="B913" i="11" s="1"/>
  <c r="H911" i="7"/>
  <c r="A912" i="7"/>
  <c r="B912" i="11" s="1"/>
  <c r="H910" i="7"/>
  <c r="A911" i="7"/>
  <c r="B911" i="11" s="1"/>
  <c r="H909" i="7"/>
  <c r="A910" i="7"/>
  <c r="B910" i="11" s="1"/>
  <c r="H908" i="7"/>
  <c r="A909" i="7"/>
  <c r="B909" i="11" s="1"/>
  <c r="H907" i="7"/>
  <c r="A908" i="7"/>
  <c r="B908" i="11" s="1"/>
  <c r="H906" i="7"/>
  <c r="A907" i="7"/>
  <c r="B907" i="11" s="1"/>
  <c r="H905" i="7"/>
  <c r="A906" i="7"/>
  <c r="B906" i="11" s="1"/>
  <c r="H904" i="7"/>
  <c r="A905" i="7"/>
  <c r="B905" i="11" s="1"/>
  <c r="H903" i="7"/>
  <c r="A904" i="7"/>
  <c r="B904" i="11" s="1"/>
  <c r="H902" i="7"/>
  <c r="A903" i="7"/>
  <c r="B903" i="11" s="1"/>
  <c r="H901" i="7"/>
  <c r="A902" i="7"/>
  <c r="B902" i="11" s="1"/>
  <c r="H900" i="7"/>
  <c r="A901" i="7"/>
  <c r="B901" i="11" s="1"/>
  <c r="H899" i="7"/>
  <c r="A900" i="7"/>
  <c r="B900" i="11" s="1"/>
  <c r="H898" i="7"/>
  <c r="A899" i="7"/>
  <c r="B899" i="11" s="1"/>
  <c r="H897" i="7"/>
  <c r="A898" i="7"/>
  <c r="B898" i="11" s="1"/>
  <c r="H896" i="7"/>
  <c r="A897" i="7"/>
  <c r="B897" i="11" s="1"/>
  <c r="H895" i="7"/>
  <c r="A896" i="7"/>
  <c r="B896" i="11" s="1"/>
  <c r="H894" i="7"/>
  <c r="A895" i="7"/>
  <c r="B895" i="11" s="1"/>
  <c r="H893" i="7"/>
  <c r="A894" i="7"/>
  <c r="B894" i="11" s="1"/>
  <c r="H892" i="7"/>
  <c r="A893" i="7"/>
  <c r="B893" i="11" s="1"/>
  <c r="H891" i="7"/>
  <c r="A892" i="7"/>
  <c r="B892" i="11" s="1"/>
  <c r="H890" i="7"/>
  <c r="A891" i="7"/>
  <c r="B891" i="11" s="1"/>
  <c r="H889" i="7"/>
  <c r="A890" i="7"/>
  <c r="B890" i="11" s="1"/>
  <c r="H888" i="7"/>
  <c r="A889" i="7"/>
  <c r="B889" i="11" s="1"/>
  <c r="H887" i="7"/>
  <c r="A888" i="7"/>
  <c r="B888" i="11" s="1"/>
  <c r="H886" i="7"/>
  <c r="A887" i="7"/>
  <c r="B887" i="11" s="1"/>
  <c r="H885" i="7"/>
  <c r="A886" i="7"/>
  <c r="B886" i="11" s="1"/>
  <c r="H884" i="7"/>
  <c r="A885" i="7"/>
  <c r="B885" i="11" s="1"/>
  <c r="H883" i="7"/>
  <c r="A884" i="7"/>
  <c r="B884" i="11" s="1"/>
  <c r="H882" i="7"/>
  <c r="A883" i="7"/>
  <c r="B883" i="11" s="1"/>
  <c r="H881" i="7"/>
  <c r="A882" i="7"/>
  <c r="B882" i="11" s="1"/>
  <c r="H880" i="7"/>
  <c r="A881" i="7"/>
  <c r="B881" i="11" s="1"/>
  <c r="H879" i="7"/>
  <c r="A880" i="7"/>
  <c r="B880" i="11" s="1"/>
  <c r="H878" i="7"/>
  <c r="A879" i="7"/>
  <c r="B879" i="11" s="1"/>
  <c r="H877" i="7"/>
  <c r="A878" i="7"/>
  <c r="B878" i="11" s="1"/>
  <c r="H876" i="7"/>
  <c r="A877" i="7"/>
  <c r="B877" i="11" s="1"/>
  <c r="H875" i="7"/>
  <c r="A876" i="7"/>
  <c r="B876" i="11" s="1"/>
  <c r="H874" i="7"/>
  <c r="A875" i="7"/>
  <c r="B875" i="11" s="1"/>
  <c r="H873" i="7"/>
  <c r="A874" i="7"/>
  <c r="B874" i="11" s="1"/>
  <c r="H872" i="7"/>
  <c r="A873" i="7"/>
  <c r="B873" i="11" s="1"/>
  <c r="H871" i="7"/>
  <c r="A872" i="7"/>
  <c r="B872" i="11" s="1"/>
  <c r="H870" i="7"/>
  <c r="A871" i="7"/>
  <c r="B871" i="11" s="1"/>
  <c r="H869" i="7"/>
  <c r="A870" i="7"/>
  <c r="B870" i="11" s="1"/>
  <c r="H868" i="7"/>
  <c r="A869" i="7"/>
  <c r="B869" i="11" s="1"/>
  <c r="H867" i="7"/>
  <c r="A868" i="7"/>
  <c r="B868" i="11" s="1"/>
  <c r="H866" i="7"/>
  <c r="A867" i="7"/>
  <c r="B867" i="11" s="1"/>
  <c r="H865" i="7"/>
  <c r="A866" i="7"/>
  <c r="B866" i="11" s="1"/>
  <c r="H864" i="7"/>
  <c r="A865" i="7"/>
  <c r="B865" i="11" s="1"/>
  <c r="H863" i="7"/>
  <c r="A864" i="7"/>
  <c r="B864" i="11" s="1"/>
  <c r="H862" i="7"/>
  <c r="A863" i="7"/>
  <c r="B863" i="11" s="1"/>
  <c r="H861" i="7"/>
  <c r="A862" i="7"/>
  <c r="B862" i="11" s="1"/>
  <c r="H860" i="7"/>
  <c r="A861" i="7"/>
  <c r="B861" i="11" s="1"/>
  <c r="H859" i="7"/>
  <c r="A860" i="7"/>
  <c r="B860" i="11" s="1"/>
  <c r="H858" i="7"/>
  <c r="A859" i="7"/>
  <c r="B859" i="11" s="1"/>
  <c r="H857" i="7"/>
  <c r="A858" i="7"/>
  <c r="B858" i="11" s="1"/>
  <c r="H856" i="7"/>
  <c r="A857" i="7"/>
  <c r="B857" i="11" s="1"/>
  <c r="H855" i="7"/>
  <c r="A856" i="7"/>
  <c r="B856" i="11" s="1"/>
  <c r="H854" i="7"/>
  <c r="A855" i="7"/>
  <c r="B855" i="11" s="1"/>
  <c r="H853" i="7"/>
  <c r="A854" i="7"/>
  <c r="B854" i="11" s="1"/>
  <c r="H852" i="7"/>
  <c r="A853" i="7"/>
  <c r="B853" i="11" s="1"/>
  <c r="H851" i="7"/>
  <c r="A852" i="7"/>
  <c r="B852" i="11" s="1"/>
  <c r="H850" i="7"/>
  <c r="A851" i="7"/>
  <c r="B851" i="11" s="1"/>
  <c r="H849" i="7"/>
  <c r="A850" i="7"/>
  <c r="B850" i="11" s="1"/>
  <c r="H848" i="7"/>
  <c r="A849" i="7"/>
  <c r="B849" i="11" s="1"/>
  <c r="H847" i="7"/>
  <c r="A848" i="7"/>
  <c r="B848" i="11" s="1"/>
  <c r="H846" i="7"/>
  <c r="A847" i="7"/>
  <c r="B847" i="11" s="1"/>
  <c r="H845" i="7"/>
  <c r="A846" i="7"/>
  <c r="B846" i="11" s="1"/>
  <c r="H844" i="7"/>
  <c r="A845" i="7"/>
  <c r="B845" i="11" s="1"/>
  <c r="H843" i="7"/>
  <c r="A844" i="7"/>
  <c r="B844" i="11" s="1"/>
  <c r="H842" i="7"/>
  <c r="A843" i="7"/>
  <c r="B843" i="11" s="1"/>
  <c r="H841" i="7"/>
  <c r="A842" i="7"/>
  <c r="B842" i="11" s="1"/>
  <c r="H840" i="7"/>
  <c r="A841" i="7"/>
  <c r="B841" i="11" s="1"/>
  <c r="H839" i="7"/>
  <c r="A840" i="7"/>
  <c r="B840" i="11" s="1"/>
  <c r="H838" i="7"/>
  <c r="A839" i="7"/>
  <c r="B839" i="11" s="1"/>
  <c r="H837" i="7"/>
  <c r="A838" i="7"/>
  <c r="B838" i="11" s="1"/>
  <c r="H836" i="7"/>
  <c r="A837" i="7"/>
  <c r="B837" i="11" s="1"/>
  <c r="H835" i="7"/>
  <c r="A836" i="7"/>
  <c r="B836" i="11" s="1"/>
  <c r="H834" i="7"/>
  <c r="A835" i="7"/>
  <c r="B835" i="11" s="1"/>
  <c r="H833" i="7"/>
  <c r="A834" i="7"/>
  <c r="B834" i="11" s="1"/>
  <c r="H832" i="7"/>
  <c r="A833" i="7"/>
  <c r="B833" i="11" s="1"/>
  <c r="H831" i="7"/>
  <c r="A832" i="7"/>
  <c r="B832" i="11" s="1"/>
  <c r="H830" i="7"/>
  <c r="A831" i="7"/>
  <c r="B831" i="11" s="1"/>
  <c r="H829" i="7"/>
  <c r="A830" i="7"/>
  <c r="B830" i="11" s="1"/>
  <c r="H828" i="7"/>
  <c r="A829" i="7"/>
  <c r="B829" i="11" s="1"/>
  <c r="H827" i="7"/>
  <c r="A828" i="7"/>
  <c r="B828" i="11" s="1"/>
  <c r="H826" i="7"/>
  <c r="A827" i="7"/>
  <c r="B827" i="11" s="1"/>
  <c r="H825" i="7"/>
  <c r="A826" i="7"/>
  <c r="B826" i="11" s="1"/>
  <c r="H824" i="7"/>
  <c r="A825" i="7"/>
  <c r="B825" i="11" s="1"/>
  <c r="H823" i="7"/>
  <c r="A824" i="7"/>
  <c r="B824" i="11" s="1"/>
  <c r="H822" i="7"/>
  <c r="A823" i="7"/>
  <c r="B823" i="11" s="1"/>
  <c r="H821" i="7"/>
  <c r="A822" i="7"/>
  <c r="B822" i="11" s="1"/>
  <c r="H820" i="7"/>
  <c r="A821" i="7"/>
  <c r="B821" i="11" s="1"/>
  <c r="H819" i="7"/>
  <c r="A820" i="7"/>
  <c r="B820" i="11" s="1"/>
  <c r="H818" i="7"/>
  <c r="A819" i="7"/>
  <c r="B819" i="11" s="1"/>
  <c r="H817" i="7"/>
  <c r="A818" i="7"/>
  <c r="B818" i="11" s="1"/>
  <c r="H816" i="7"/>
  <c r="A817" i="7"/>
  <c r="B817" i="11" s="1"/>
  <c r="H815" i="7"/>
  <c r="A816" i="7"/>
  <c r="B816" i="11" s="1"/>
  <c r="H814" i="7"/>
  <c r="A815" i="7"/>
  <c r="B815" i="11" s="1"/>
  <c r="H813" i="7"/>
  <c r="A814" i="7"/>
  <c r="B814" i="11" s="1"/>
  <c r="H812" i="7"/>
  <c r="A813" i="7"/>
  <c r="B813" i="11" s="1"/>
  <c r="H811" i="7"/>
  <c r="A812" i="7"/>
  <c r="B812" i="11" s="1"/>
  <c r="H810" i="7"/>
  <c r="A811" i="7"/>
  <c r="B811" i="11" s="1"/>
  <c r="H809" i="7"/>
  <c r="A810" i="7"/>
  <c r="B810" i="11" s="1"/>
  <c r="H808" i="7"/>
  <c r="A809" i="7"/>
  <c r="B809" i="11" s="1"/>
  <c r="H807" i="7"/>
  <c r="A808" i="7"/>
  <c r="B808" i="11" s="1"/>
  <c r="H806" i="7"/>
  <c r="A807" i="7"/>
  <c r="B807" i="11" s="1"/>
  <c r="H805" i="7"/>
  <c r="A806" i="7"/>
  <c r="B806" i="11" s="1"/>
  <c r="H804" i="7"/>
  <c r="A805" i="7"/>
  <c r="B805" i="11" s="1"/>
  <c r="H803" i="7"/>
  <c r="A804" i="7"/>
  <c r="B804" i="11" s="1"/>
  <c r="H802" i="7"/>
  <c r="A803" i="7"/>
  <c r="B803" i="11" s="1"/>
  <c r="H801" i="7"/>
  <c r="A802" i="7"/>
  <c r="B802" i="11" s="1"/>
  <c r="H800" i="7"/>
  <c r="A801" i="7"/>
  <c r="B801" i="11" s="1"/>
  <c r="H799" i="7"/>
  <c r="A800" i="7"/>
  <c r="B800" i="11" s="1"/>
  <c r="H798" i="7"/>
  <c r="A799" i="7"/>
  <c r="B799" i="11" s="1"/>
  <c r="H797" i="7"/>
  <c r="A798" i="7"/>
  <c r="B798" i="11" s="1"/>
  <c r="H796" i="7"/>
  <c r="A797" i="7"/>
  <c r="B797" i="11" s="1"/>
  <c r="H795" i="7"/>
  <c r="A796" i="7"/>
  <c r="B796" i="11" s="1"/>
  <c r="H794" i="7"/>
  <c r="A795" i="7"/>
  <c r="B795" i="11" s="1"/>
  <c r="H793" i="7"/>
  <c r="A794" i="7"/>
  <c r="B794" i="11" s="1"/>
  <c r="H792" i="7"/>
  <c r="A793" i="7"/>
  <c r="B793" i="11" s="1"/>
  <c r="H791" i="7"/>
  <c r="A792" i="7"/>
  <c r="B792" i="11" s="1"/>
  <c r="H790" i="7"/>
  <c r="A791" i="7"/>
  <c r="B791" i="11" s="1"/>
  <c r="H789" i="7"/>
  <c r="A790" i="7"/>
  <c r="B790" i="11" s="1"/>
  <c r="H788" i="7"/>
  <c r="A789" i="7"/>
  <c r="B789" i="11" s="1"/>
  <c r="H787" i="7"/>
  <c r="A788" i="7"/>
  <c r="B788" i="11" s="1"/>
  <c r="H786" i="7"/>
  <c r="A787" i="7"/>
  <c r="B787" i="11" s="1"/>
  <c r="H785" i="7"/>
  <c r="A786" i="7"/>
  <c r="B786" i="11" s="1"/>
  <c r="H784" i="7"/>
  <c r="A785" i="7"/>
  <c r="B785" i="11" s="1"/>
  <c r="H783" i="7"/>
  <c r="A784" i="7"/>
  <c r="B784" i="11" s="1"/>
  <c r="H782" i="7"/>
  <c r="A783" i="7"/>
  <c r="B783" i="11" s="1"/>
  <c r="H781" i="7"/>
  <c r="A782" i="7"/>
  <c r="B782" i="11" s="1"/>
  <c r="H780" i="7"/>
  <c r="A781" i="7"/>
  <c r="B781" i="11" s="1"/>
  <c r="H779" i="7"/>
  <c r="A780" i="7"/>
  <c r="B780" i="11" s="1"/>
  <c r="H778" i="7"/>
  <c r="A779" i="7"/>
  <c r="B779" i="11" s="1"/>
  <c r="H777" i="7"/>
  <c r="A778" i="7"/>
  <c r="B778" i="11" s="1"/>
  <c r="H776" i="7"/>
  <c r="A777" i="7"/>
  <c r="B777" i="11" s="1"/>
  <c r="H775" i="7"/>
  <c r="A776" i="7"/>
  <c r="B776" i="11" s="1"/>
  <c r="H774" i="7"/>
  <c r="A775" i="7"/>
  <c r="B775" i="11" s="1"/>
  <c r="H773" i="7"/>
  <c r="A774" i="7"/>
  <c r="B774" i="11" s="1"/>
  <c r="H772" i="7"/>
  <c r="A773" i="7"/>
  <c r="B773" i="11" s="1"/>
  <c r="H771" i="7"/>
  <c r="A772" i="7"/>
  <c r="B772" i="11" s="1"/>
  <c r="H770" i="7"/>
  <c r="A771" i="7"/>
  <c r="B771" i="11" s="1"/>
  <c r="H769" i="7"/>
  <c r="A770" i="7"/>
  <c r="B770" i="11" s="1"/>
  <c r="H768" i="7"/>
  <c r="A769" i="7"/>
  <c r="B769" i="11" s="1"/>
  <c r="H767" i="7"/>
  <c r="A768" i="7"/>
  <c r="B768" i="11" s="1"/>
  <c r="H766" i="7"/>
  <c r="A767" i="7"/>
  <c r="B767" i="11" s="1"/>
  <c r="H765" i="7"/>
  <c r="A766" i="7"/>
  <c r="B766" i="11" s="1"/>
  <c r="H764" i="7"/>
  <c r="A765" i="7"/>
  <c r="B765" i="11" s="1"/>
  <c r="H763" i="7"/>
  <c r="A764" i="7"/>
  <c r="B764" i="11" s="1"/>
  <c r="H762" i="7"/>
  <c r="A763" i="7"/>
  <c r="B763" i="11" s="1"/>
  <c r="H761" i="7"/>
  <c r="A762" i="7"/>
  <c r="B762" i="11" s="1"/>
  <c r="H760" i="7"/>
  <c r="A761" i="7"/>
  <c r="B761" i="11" s="1"/>
  <c r="H759" i="7"/>
  <c r="A760" i="7"/>
  <c r="B760" i="11" s="1"/>
  <c r="H758" i="7"/>
  <c r="A759" i="7"/>
  <c r="B759" i="11" s="1"/>
  <c r="H757" i="7"/>
  <c r="A758" i="7"/>
  <c r="B758" i="11" s="1"/>
  <c r="H756" i="7"/>
  <c r="A757" i="7"/>
  <c r="B757" i="11" s="1"/>
  <c r="H755" i="7"/>
  <c r="A756" i="7"/>
  <c r="B756" i="11" s="1"/>
  <c r="H754" i="7"/>
  <c r="A755" i="7"/>
  <c r="B755" i="11" s="1"/>
  <c r="H753" i="7"/>
  <c r="A754" i="7"/>
  <c r="B754" i="11" s="1"/>
  <c r="H752" i="7"/>
  <c r="A753" i="7"/>
  <c r="B753" i="11" s="1"/>
  <c r="H751" i="7"/>
  <c r="A752" i="7"/>
  <c r="B752" i="11" s="1"/>
  <c r="H750" i="7"/>
  <c r="A751" i="7"/>
  <c r="B751" i="11" s="1"/>
  <c r="H749" i="7"/>
  <c r="A750" i="7"/>
  <c r="B750" i="11" s="1"/>
  <c r="H748" i="7"/>
  <c r="A749" i="7"/>
  <c r="B749" i="11" s="1"/>
  <c r="H747" i="7"/>
  <c r="A748" i="7"/>
  <c r="B748" i="11" s="1"/>
  <c r="H746" i="7"/>
  <c r="A747" i="7"/>
  <c r="B747" i="11" s="1"/>
  <c r="H745" i="7"/>
  <c r="A746" i="7"/>
  <c r="B746" i="11" s="1"/>
  <c r="H744" i="7"/>
  <c r="A745" i="7"/>
  <c r="B745" i="11" s="1"/>
  <c r="H743" i="7"/>
  <c r="A744" i="7"/>
  <c r="B744" i="11" s="1"/>
  <c r="H742" i="7"/>
  <c r="A743" i="7"/>
  <c r="B743" i="11" s="1"/>
  <c r="H741" i="7"/>
  <c r="A742" i="7"/>
  <c r="B742" i="11" s="1"/>
  <c r="H740" i="7"/>
  <c r="A741" i="7"/>
  <c r="B741" i="11" s="1"/>
  <c r="H739" i="7"/>
  <c r="A740" i="7"/>
  <c r="B740" i="11" s="1"/>
  <c r="H738" i="7"/>
  <c r="A739" i="7"/>
  <c r="B739" i="11" s="1"/>
  <c r="H737" i="7"/>
  <c r="A738" i="7"/>
  <c r="B738" i="11" s="1"/>
  <c r="H736" i="7"/>
  <c r="A737" i="7"/>
  <c r="B737" i="11" s="1"/>
  <c r="H735" i="7"/>
  <c r="A736" i="7"/>
  <c r="B736" i="11" s="1"/>
  <c r="H734" i="7"/>
  <c r="A735" i="7"/>
  <c r="B735" i="11" s="1"/>
  <c r="H733" i="7"/>
  <c r="A734" i="7"/>
  <c r="B734" i="11" s="1"/>
  <c r="H732" i="7"/>
  <c r="A733" i="7"/>
  <c r="B733" i="11" s="1"/>
  <c r="H731" i="7"/>
  <c r="A732" i="7"/>
  <c r="B732" i="11" s="1"/>
  <c r="H730" i="7"/>
  <c r="A731" i="7"/>
  <c r="B731" i="11" s="1"/>
  <c r="H729" i="7"/>
  <c r="A730" i="7"/>
  <c r="B730" i="11" s="1"/>
  <c r="H728" i="7"/>
  <c r="A729" i="7"/>
  <c r="B729" i="11" s="1"/>
  <c r="H727" i="7"/>
  <c r="A728" i="7"/>
  <c r="B728" i="11" s="1"/>
  <c r="H726" i="7"/>
  <c r="A727" i="7"/>
  <c r="B727" i="11" s="1"/>
  <c r="H725" i="7"/>
  <c r="A726" i="7"/>
  <c r="B726" i="11" s="1"/>
  <c r="H724" i="7"/>
  <c r="A725" i="7"/>
  <c r="B725" i="11" s="1"/>
  <c r="H723" i="7"/>
  <c r="A724" i="7"/>
  <c r="B724" i="11" s="1"/>
  <c r="H722" i="7"/>
  <c r="A723" i="7"/>
  <c r="B723" i="11" s="1"/>
  <c r="H721" i="7"/>
  <c r="A722" i="7"/>
  <c r="B722" i="11" s="1"/>
  <c r="H720" i="7"/>
  <c r="A721" i="7"/>
  <c r="B721" i="11" s="1"/>
  <c r="H719" i="7"/>
  <c r="A720" i="7"/>
  <c r="B720" i="11" s="1"/>
  <c r="H718" i="7"/>
  <c r="A719" i="7"/>
  <c r="B719" i="11" s="1"/>
  <c r="H717" i="7"/>
  <c r="A718" i="7"/>
  <c r="B718" i="11" s="1"/>
  <c r="H716" i="7"/>
  <c r="A717" i="7"/>
  <c r="B717" i="11" s="1"/>
  <c r="H715" i="7"/>
  <c r="A716" i="7"/>
  <c r="B716" i="11" s="1"/>
  <c r="H714" i="7"/>
  <c r="A715" i="7"/>
  <c r="B715" i="11" s="1"/>
  <c r="H713" i="7"/>
  <c r="A714" i="7"/>
  <c r="B714" i="11" s="1"/>
  <c r="H712" i="7"/>
  <c r="A713" i="7"/>
  <c r="B713" i="11" s="1"/>
  <c r="H711" i="7"/>
  <c r="A712" i="7"/>
  <c r="B712" i="11" s="1"/>
  <c r="H710" i="7"/>
  <c r="A711" i="7"/>
  <c r="B711" i="11" s="1"/>
  <c r="H709" i="7"/>
  <c r="A710" i="7"/>
  <c r="B710" i="11" s="1"/>
  <c r="H708" i="7"/>
  <c r="A709" i="7"/>
  <c r="B709" i="11" s="1"/>
  <c r="H707" i="7"/>
  <c r="A708" i="7"/>
  <c r="B708" i="11" s="1"/>
  <c r="H706" i="7"/>
  <c r="A707" i="7"/>
  <c r="B707" i="11" s="1"/>
  <c r="H705" i="7"/>
  <c r="A706" i="7"/>
  <c r="B706" i="11" s="1"/>
  <c r="H704" i="7"/>
  <c r="A705" i="7"/>
  <c r="B705" i="11" s="1"/>
  <c r="H703" i="7"/>
  <c r="A704" i="7"/>
  <c r="B704" i="11" s="1"/>
  <c r="H702" i="7"/>
  <c r="A703" i="7"/>
  <c r="B703" i="11" s="1"/>
  <c r="H701" i="7"/>
  <c r="A702" i="7"/>
  <c r="B702" i="11" s="1"/>
  <c r="H700" i="7"/>
  <c r="A701" i="7"/>
  <c r="B701" i="11" s="1"/>
  <c r="H699" i="7"/>
  <c r="A700" i="7"/>
  <c r="B700" i="11" s="1"/>
  <c r="H698" i="7"/>
  <c r="A699" i="7"/>
  <c r="B699" i="11" s="1"/>
  <c r="H697" i="7"/>
  <c r="A698" i="7"/>
  <c r="B698" i="11" s="1"/>
  <c r="H696" i="7"/>
  <c r="A697" i="7"/>
  <c r="B697" i="11" s="1"/>
  <c r="H695" i="7"/>
  <c r="A696" i="7"/>
  <c r="B696" i="11" s="1"/>
  <c r="H694" i="7"/>
  <c r="A695" i="7"/>
  <c r="B695" i="11" s="1"/>
  <c r="H693" i="7"/>
  <c r="A694" i="7"/>
  <c r="B694" i="11" s="1"/>
  <c r="H692" i="7"/>
  <c r="A693" i="7"/>
  <c r="B693" i="11" s="1"/>
  <c r="H691" i="7"/>
  <c r="A692" i="7"/>
  <c r="B692" i="11" s="1"/>
  <c r="H690" i="7"/>
  <c r="A691" i="7"/>
  <c r="B691" i="11" s="1"/>
  <c r="H689" i="7"/>
  <c r="A690" i="7"/>
  <c r="B690" i="11" s="1"/>
  <c r="H688" i="7"/>
  <c r="A689" i="7"/>
  <c r="B689" i="11" s="1"/>
  <c r="H687" i="7"/>
  <c r="A688" i="7"/>
  <c r="B688" i="11" s="1"/>
  <c r="H686" i="7"/>
  <c r="A687" i="7"/>
  <c r="B687" i="11" s="1"/>
  <c r="H685" i="7"/>
  <c r="A686" i="7"/>
  <c r="B686" i="11" s="1"/>
  <c r="H684" i="7"/>
  <c r="A685" i="7"/>
  <c r="B685" i="11" s="1"/>
  <c r="H683" i="7"/>
  <c r="A684" i="7"/>
  <c r="B684" i="11" s="1"/>
  <c r="H682" i="7"/>
  <c r="A683" i="7"/>
  <c r="B683" i="11" s="1"/>
  <c r="H681" i="7"/>
  <c r="A682" i="7"/>
  <c r="B682" i="11" s="1"/>
  <c r="H680" i="7"/>
  <c r="A681" i="7"/>
  <c r="B681" i="11" s="1"/>
  <c r="H679" i="7"/>
  <c r="A680" i="7"/>
  <c r="B680" i="11" s="1"/>
  <c r="H678" i="7"/>
  <c r="A679" i="7"/>
  <c r="B679" i="11" s="1"/>
  <c r="H677" i="7"/>
  <c r="A678" i="7"/>
  <c r="B678" i="11" s="1"/>
  <c r="H676" i="7"/>
  <c r="A677" i="7"/>
  <c r="B677" i="11" s="1"/>
  <c r="H675" i="7"/>
  <c r="A676" i="7"/>
  <c r="B676" i="11" s="1"/>
  <c r="H674" i="7"/>
  <c r="A675" i="7"/>
  <c r="B675" i="11" s="1"/>
  <c r="H673" i="7"/>
  <c r="A674" i="7"/>
  <c r="B674" i="11" s="1"/>
  <c r="H672" i="7"/>
  <c r="A673" i="7"/>
  <c r="B673" i="11" s="1"/>
  <c r="H671" i="7"/>
  <c r="A672" i="7"/>
  <c r="B672" i="11" s="1"/>
  <c r="H670" i="7"/>
  <c r="A671" i="7"/>
  <c r="B671" i="11" s="1"/>
  <c r="H669" i="7"/>
  <c r="A670" i="7"/>
  <c r="B670" i="11" s="1"/>
  <c r="H668" i="7"/>
  <c r="A669" i="7"/>
  <c r="B669" i="11" s="1"/>
  <c r="H667" i="7"/>
  <c r="A668" i="7"/>
  <c r="B668" i="11" s="1"/>
  <c r="H666" i="7"/>
  <c r="A667" i="7"/>
  <c r="B667" i="11" s="1"/>
  <c r="H665" i="7"/>
  <c r="A666" i="7"/>
  <c r="B666" i="11" s="1"/>
  <c r="H664" i="7"/>
  <c r="A665" i="7"/>
  <c r="B665" i="11" s="1"/>
  <c r="H663" i="7"/>
  <c r="A664" i="7"/>
  <c r="B664" i="11" s="1"/>
  <c r="H662" i="7"/>
  <c r="A663" i="7"/>
  <c r="B663" i="11" s="1"/>
  <c r="H661" i="7"/>
  <c r="A662" i="7"/>
  <c r="B662" i="11" s="1"/>
  <c r="H660" i="7"/>
  <c r="A661" i="7"/>
  <c r="B661" i="11" s="1"/>
  <c r="H659" i="7"/>
  <c r="A660" i="7"/>
  <c r="B660" i="11" s="1"/>
  <c r="H658" i="7"/>
  <c r="A659" i="7"/>
  <c r="B659" i="11" s="1"/>
  <c r="H657" i="7"/>
  <c r="A658" i="7"/>
  <c r="B658" i="11" s="1"/>
  <c r="H656" i="7"/>
  <c r="A657" i="7"/>
  <c r="B657" i="11" s="1"/>
  <c r="H655" i="7"/>
  <c r="A656" i="7"/>
  <c r="B656" i="11" s="1"/>
  <c r="H654" i="7"/>
  <c r="A655" i="7"/>
  <c r="B655" i="11" s="1"/>
  <c r="H653" i="7"/>
  <c r="A654" i="7"/>
  <c r="B654" i="11" s="1"/>
  <c r="H652" i="7"/>
  <c r="A653" i="7"/>
  <c r="B653" i="11" s="1"/>
  <c r="H651" i="7"/>
  <c r="A652" i="7"/>
  <c r="B652" i="11" s="1"/>
  <c r="H650" i="7"/>
  <c r="A651" i="7"/>
  <c r="B651" i="11" s="1"/>
  <c r="H649" i="7"/>
  <c r="A650" i="7"/>
  <c r="B650" i="11" s="1"/>
  <c r="H648" i="7"/>
  <c r="A649" i="7"/>
  <c r="B649" i="11" s="1"/>
  <c r="H647" i="7"/>
  <c r="A648" i="7"/>
  <c r="B648" i="11" s="1"/>
  <c r="H646" i="7"/>
  <c r="A647" i="7"/>
  <c r="B647" i="11" s="1"/>
  <c r="H645" i="7"/>
  <c r="A646" i="7"/>
  <c r="B646" i="11" s="1"/>
  <c r="H643" i="7"/>
  <c r="A644" i="7"/>
  <c r="B644" i="11" s="1"/>
  <c r="H642" i="7"/>
  <c r="A643" i="7"/>
  <c r="B643" i="11" s="1"/>
  <c r="H641" i="7"/>
  <c r="A642" i="7"/>
  <c r="B642" i="11" s="1"/>
  <c r="H640" i="7"/>
  <c r="A641" i="7"/>
  <c r="B641" i="11" s="1"/>
  <c r="H639" i="7"/>
  <c r="A640" i="7"/>
  <c r="B640" i="11" s="1"/>
  <c r="H638" i="7"/>
  <c r="A639" i="7"/>
  <c r="B639" i="11" s="1"/>
  <c r="H637" i="7"/>
  <c r="A638" i="7"/>
  <c r="B638" i="11" s="1"/>
  <c r="H636" i="7"/>
  <c r="A637" i="7"/>
  <c r="B637" i="11" s="1"/>
  <c r="H635" i="7"/>
  <c r="A636" i="7"/>
  <c r="B636" i="11" s="1"/>
  <c r="H634" i="7"/>
  <c r="A635" i="7"/>
  <c r="B635" i="11" s="1"/>
  <c r="H633" i="7"/>
  <c r="A634" i="7"/>
  <c r="B634" i="11" s="1"/>
  <c r="H632" i="7"/>
  <c r="A633" i="7"/>
  <c r="B633" i="11" s="1"/>
  <c r="H631" i="7"/>
  <c r="A632" i="7"/>
  <c r="B632" i="11" s="1"/>
  <c r="H630" i="7"/>
  <c r="A631" i="7"/>
  <c r="B631" i="11" s="1"/>
  <c r="H629" i="7"/>
  <c r="A630" i="7"/>
  <c r="B630" i="11" s="1"/>
  <c r="H628" i="7"/>
  <c r="A629" i="7"/>
  <c r="B629" i="11" s="1"/>
  <c r="H627" i="7"/>
  <c r="A628" i="7"/>
  <c r="B628" i="11" s="1"/>
  <c r="H626" i="7"/>
  <c r="A627" i="7"/>
  <c r="B627" i="11" s="1"/>
  <c r="H625" i="7"/>
  <c r="A626" i="7"/>
  <c r="B626" i="11" s="1"/>
  <c r="H624" i="7"/>
  <c r="A625" i="7"/>
  <c r="B625" i="11" s="1"/>
  <c r="H623" i="7"/>
  <c r="A624" i="7"/>
  <c r="B624" i="11" s="1"/>
  <c r="H622" i="7"/>
  <c r="A623" i="7"/>
  <c r="B623" i="11" s="1"/>
  <c r="H621" i="7"/>
  <c r="A622" i="7"/>
  <c r="B622" i="11" s="1"/>
  <c r="H620" i="7"/>
  <c r="A621" i="7"/>
  <c r="B621" i="11" s="1"/>
  <c r="H619" i="7"/>
  <c r="A620" i="7"/>
  <c r="B620" i="11" s="1"/>
  <c r="H618" i="7"/>
  <c r="A619" i="7"/>
  <c r="B619" i="11" s="1"/>
  <c r="H617" i="7"/>
  <c r="A618" i="7"/>
  <c r="B618" i="11" s="1"/>
  <c r="H616" i="7"/>
  <c r="A617" i="7"/>
  <c r="B617" i="11" s="1"/>
  <c r="H615" i="7"/>
  <c r="A616" i="7"/>
  <c r="B616" i="11" s="1"/>
  <c r="H614" i="7"/>
  <c r="A615" i="7"/>
  <c r="B615" i="11" s="1"/>
  <c r="H613" i="7"/>
  <c r="A614" i="7"/>
  <c r="B614" i="11" s="1"/>
  <c r="H612" i="7"/>
  <c r="A613" i="7"/>
  <c r="B613" i="11" s="1"/>
  <c r="H611" i="7"/>
  <c r="A612" i="7"/>
  <c r="B612" i="11" s="1"/>
  <c r="H610" i="7"/>
  <c r="A611" i="7"/>
  <c r="B611" i="11" s="1"/>
  <c r="H609" i="7"/>
  <c r="A610" i="7"/>
  <c r="B610" i="11" s="1"/>
  <c r="H608" i="7"/>
  <c r="A609" i="7"/>
  <c r="B609" i="11" s="1"/>
  <c r="H607" i="7"/>
  <c r="A608" i="7"/>
  <c r="B608" i="11" s="1"/>
  <c r="H606" i="7"/>
  <c r="A607" i="7"/>
  <c r="B607" i="11" s="1"/>
  <c r="H605" i="7"/>
  <c r="A606" i="7"/>
  <c r="B606" i="11" s="1"/>
  <c r="H604" i="7"/>
  <c r="A605" i="7"/>
  <c r="B605" i="11" s="1"/>
  <c r="H603" i="7"/>
  <c r="A604" i="7"/>
  <c r="B604" i="11" s="1"/>
  <c r="H602" i="7"/>
  <c r="A603" i="7"/>
  <c r="B603" i="11" s="1"/>
  <c r="H601" i="7"/>
  <c r="A602" i="7"/>
  <c r="B602" i="11" s="1"/>
  <c r="H600" i="7"/>
  <c r="A601" i="7"/>
  <c r="B601" i="11" s="1"/>
  <c r="H599" i="7"/>
  <c r="A600" i="7"/>
  <c r="B600" i="11" s="1"/>
  <c r="H598" i="7"/>
  <c r="A599" i="7"/>
  <c r="B599" i="11" s="1"/>
  <c r="H597" i="7"/>
  <c r="A598" i="7"/>
  <c r="B598" i="11" s="1"/>
  <c r="H596" i="7"/>
  <c r="A597" i="7"/>
  <c r="B597" i="11" s="1"/>
  <c r="H595" i="7"/>
  <c r="A596" i="7"/>
  <c r="B596" i="11" s="1"/>
  <c r="H594" i="7"/>
  <c r="A595" i="7"/>
  <c r="B595" i="11" s="1"/>
  <c r="H593" i="7"/>
  <c r="A594" i="7"/>
  <c r="B594" i="11" s="1"/>
  <c r="H592" i="7"/>
  <c r="A593" i="7"/>
  <c r="B593" i="11" s="1"/>
  <c r="H591" i="7"/>
  <c r="A592" i="7"/>
  <c r="B592" i="11" s="1"/>
  <c r="H590" i="7"/>
  <c r="A591" i="7"/>
  <c r="B591" i="11" s="1"/>
  <c r="H589" i="7"/>
  <c r="A590" i="7"/>
  <c r="B590" i="11" s="1"/>
  <c r="H588" i="7"/>
  <c r="A589" i="7"/>
  <c r="B589" i="11" s="1"/>
  <c r="H587" i="7"/>
  <c r="A588" i="7"/>
  <c r="B588" i="11" s="1"/>
  <c r="H586" i="7"/>
  <c r="A587" i="7"/>
  <c r="B587" i="11" s="1"/>
  <c r="H585" i="7"/>
  <c r="A586" i="7"/>
  <c r="B586" i="11" s="1"/>
  <c r="H584" i="7"/>
  <c r="A585" i="7"/>
  <c r="B585" i="11" s="1"/>
  <c r="H583" i="7"/>
  <c r="A584" i="7"/>
  <c r="B584" i="11" s="1"/>
  <c r="H582" i="7"/>
  <c r="A583" i="7"/>
  <c r="B583" i="11" s="1"/>
  <c r="H581" i="7"/>
  <c r="A582" i="7"/>
  <c r="B582" i="11" s="1"/>
  <c r="H580" i="7"/>
  <c r="A581" i="7"/>
  <c r="B581" i="11" s="1"/>
  <c r="H579" i="7"/>
  <c r="A580" i="7"/>
  <c r="B580" i="11" s="1"/>
  <c r="H578" i="7"/>
  <c r="A579" i="7"/>
  <c r="B579" i="11" s="1"/>
  <c r="H577" i="7"/>
  <c r="A578" i="7"/>
  <c r="B578" i="11" s="1"/>
  <c r="H576" i="7"/>
  <c r="A577" i="7"/>
  <c r="B577" i="11" s="1"/>
  <c r="H575" i="7"/>
  <c r="A576" i="7"/>
  <c r="B576" i="11" s="1"/>
  <c r="H574" i="7"/>
  <c r="A575" i="7"/>
  <c r="B575" i="11" s="1"/>
  <c r="H573" i="7"/>
  <c r="A574" i="7"/>
  <c r="B574" i="11" s="1"/>
  <c r="H572" i="7"/>
  <c r="A573" i="7"/>
  <c r="B573" i="11" s="1"/>
  <c r="H571" i="7"/>
  <c r="A572" i="7"/>
  <c r="B572" i="11" s="1"/>
  <c r="H570" i="7"/>
  <c r="A571" i="7"/>
  <c r="B571" i="11" s="1"/>
  <c r="H569" i="7"/>
  <c r="A570" i="7"/>
  <c r="B570" i="11" s="1"/>
  <c r="H568" i="7"/>
  <c r="A569" i="7"/>
  <c r="B569" i="11" s="1"/>
  <c r="H567" i="7"/>
  <c r="A568" i="7"/>
  <c r="B568" i="11" s="1"/>
  <c r="H566" i="7"/>
  <c r="A567" i="7"/>
  <c r="B567" i="11" s="1"/>
  <c r="H565" i="7"/>
  <c r="A566" i="7"/>
  <c r="B566" i="11" s="1"/>
  <c r="H564" i="7"/>
  <c r="A565" i="7"/>
  <c r="B565" i="11" s="1"/>
  <c r="H563" i="7"/>
  <c r="A564" i="7"/>
  <c r="B564" i="11" s="1"/>
  <c r="H562" i="7"/>
  <c r="A563" i="7"/>
  <c r="B563" i="11" s="1"/>
  <c r="H561" i="7"/>
  <c r="A562" i="7"/>
  <c r="B562" i="11" s="1"/>
  <c r="H560" i="7"/>
  <c r="A561" i="7"/>
  <c r="B561" i="11" s="1"/>
  <c r="H559" i="7"/>
  <c r="A560" i="7"/>
  <c r="B560" i="11" s="1"/>
  <c r="H558" i="7"/>
  <c r="A559" i="7"/>
  <c r="B559" i="11" s="1"/>
  <c r="H557" i="7"/>
  <c r="A558" i="7"/>
  <c r="B558" i="11" s="1"/>
  <c r="H556" i="7"/>
  <c r="A557" i="7"/>
  <c r="B557" i="11" s="1"/>
  <c r="H555" i="7"/>
  <c r="A556" i="7"/>
  <c r="B556" i="11" s="1"/>
  <c r="H554" i="7"/>
  <c r="A555" i="7"/>
  <c r="B555" i="11" s="1"/>
  <c r="H553" i="7"/>
  <c r="A554" i="7"/>
  <c r="B554" i="11" s="1"/>
  <c r="H552" i="7"/>
  <c r="A553" i="7"/>
  <c r="B553" i="11" s="1"/>
  <c r="H551" i="7"/>
  <c r="A552" i="7"/>
  <c r="B552" i="11" s="1"/>
  <c r="H550" i="7"/>
  <c r="A551" i="7"/>
  <c r="B551" i="11" s="1"/>
  <c r="H549" i="7"/>
  <c r="A550" i="7"/>
  <c r="B550" i="11" s="1"/>
  <c r="H548" i="7"/>
  <c r="A549" i="7"/>
  <c r="B549" i="11" s="1"/>
  <c r="H547" i="7"/>
  <c r="A548" i="7"/>
  <c r="B548" i="11" s="1"/>
  <c r="H546" i="7"/>
  <c r="A547" i="7"/>
  <c r="B547" i="11" s="1"/>
  <c r="H545" i="7"/>
  <c r="A546" i="7"/>
  <c r="B546" i="11" s="1"/>
  <c r="H544" i="7"/>
  <c r="A545" i="7"/>
  <c r="B545" i="11" s="1"/>
  <c r="H543" i="7"/>
  <c r="A544" i="7"/>
  <c r="B544" i="11" s="1"/>
  <c r="H542" i="7"/>
  <c r="A543" i="7"/>
  <c r="B543" i="11" s="1"/>
  <c r="H541" i="7"/>
  <c r="A542" i="7"/>
  <c r="B542" i="11" s="1"/>
  <c r="H540" i="7"/>
  <c r="A541" i="7"/>
  <c r="B541" i="11" s="1"/>
  <c r="H539" i="7"/>
  <c r="A540" i="7"/>
  <c r="B540" i="11" s="1"/>
  <c r="H538" i="7"/>
  <c r="A539" i="7"/>
  <c r="B539" i="11" s="1"/>
  <c r="H537" i="7"/>
  <c r="A538" i="7"/>
  <c r="B538" i="11" s="1"/>
  <c r="H536" i="7"/>
  <c r="A537" i="7"/>
  <c r="B537" i="11" s="1"/>
  <c r="H535" i="7"/>
  <c r="A536" i="7"/>
  <c r="B536" i="11" s="1"/>
  <c r="H534" i="7"/>
  <c r="A535" i="7"/>
  <c r="B535" i="11" s="1"/>
  <c r="H533" i="7"/>
  <c r="A534" i="7"/>
  <c r="B534" i="11" s="1"/>
  <c r="H532" i="7"/>
  <c r="A533" i="7"/>
  <c r="B533" i="11" s="1"/>
  <c r="H531" i="7"/>
  <c r="A532" i="7"/>
  <c r="B532" i="11" s="1"/>
  <c r="H530" i="7"/>
  <c r="A531" i="7"/>
  <c r="B531" i="11" s="1"/>
  <c r="H529" i="7"/>
  <c r="A530" i="7"/>
  <c r="B530" i="11" s="1"/>
  <c r="H528" i="7"/>
  <c r="A529" i="7"/>
  <c r="B529" i="11" s="1"/>
  <c r="H527" i="7"/>
  <c r="A528" i="7"/>
  <c r="B528" i="11" s="1"/>
  <c r="H526" i="7"/>
  <c r="A527" i="7"/>
  <c r="B527" i="11" s="1"/>
  <c r="H525" i="7"/>
  <c r="A526" i="7"/>
  <c r="B526" i="11" s="1"/>
  <c r="H524" i="7"/>
  <c r="A525" i="7"/>
  <c r="B525" i="11" s="1"/>
  <c r="H523" i="7"/>
  <c r="A524" i="7"/>
  <c r="B524" i="11" s="1"/>
  <c r="H522" i="7"/>
  <c r="A523" i="7"/>
  <c r="B523" i="11" s="1"/>
  <c r="H521" i="7"/>
  <c r="A522" i="7"/>
  <c r="B522" i="11" s="1"/>
  <c r="H520" i="7"/>
  <c r="A521" i="7"/>
  <c r="B521" i="11" s="1"/>
  <c r="H519" i="7"/>
  <c r="A520" i="7"/>
  <c r="B520" i="11" s="1"/>
  <c r="H518" i="7"/>
  <c r="A519" i="7"/>
  <c r="B519" i="11" s="1"/>
  <c r="H517" i="7"/>
  <c r="A518" i="7"/>
  <c r="B518" i="11" s="1"/>
  <c r="H516" i="7"/>
  <c r="A517" i="7"/>
  <c r="B517" i="11" s="1"/>
  <c r="H515" i="7"/>
  <c r="A516" i="7"/>
  <c r="B516" i="11" s="1"/>
  <c r="H514" i="7"/>
  <c r="A515" i="7"/>
  <c r="B515" i="11" s="1"/>
  <c r="H513" i="7"/>
  <c r="A514" i="7"/>
  <c r="B514" i="11" s="1"/>
  <c r="H512" i="7"/>
  <c r="A513" i="7"/>
  <c r="B513" i="11" s="1"/>
  <c r="H511" i="7"/>
  <c r="A512" i="7"/>
  <c r="B512" i="11" s="1"/>
  <c r="H510" i="7"/>
  <c r="A511" i="7"/>
  <c r="B511" i="11" s="1"/>
  <c r="H509" i="7"/>
  <c r="A510" i="7"/>
  <c r="B510" i="11" s="1"/>
  <c r="H508" i="7"/>
  <c r="A509" i="7"/>
  <c r="B509" i="11" s="1"/>
  <c r="H507" i="7"/>
  <c r="A508" i="7"/>
  <c r="B508" i="11" s="1"/>
  <c r="H506" i="7"/>
  <c r="A507" i="7"/>
  <c r="B507" i="11" s="1"/>
  <c r="H505" i="7"/>
  <c r="A506" i="7"/>
  <c r="B506" i="11" s="1"/>
  <c r="H504" i="7"/>
  <c r="A505" i="7"/>
  <c r="B505" i="11" s="1"/>
  <c r="H503" i="7"/>
  <c r="A504" i="7"/>
  <c r="B504" i="11" s="1"/>
  <c r="H502" i="7"/>
  <c r="A503" i="7"/>
  <c r="B503" i="11" s="1"/>
  <c r="H501" i="7"/>
  <c r="A502" i="7"/>
  <c r="B502" i="11" s="1"/>
  <c r="H500" i="7"/>
  <c r="A501" i="7"/>
  <c r="B501" i="11" s="1"/>
  <c r="H499" i="7"/>
  <c r="A500" i="7"/>
  <c r="B500" i="11" s="1"/>
  <c r="H498" i="7"/>
  <c r="A499" i="7"/>
  <c r="B499" i="11" s="1"/>
  <c r="H497" i="7"/>
  <c r="A498" i="7"/>
  <c r="B498" i="11" s="1"/>
  <c r="H496" i="7"/>
  <c r="A497" i="7"/>
  <c r="B497" i="11" s="1"/>
  <c r="H495" i="7"/>
  <c r="A496" i="7"/>
  <c r="B496" i="11" s="1"/>
  <c r="H494" i="7"/>
  <c r="A495" i="7"/>
  <c r="B495" i="11" s="1"/>
  <c r="H493" i="7"/>
  <c r="A494" i="7"/>
  <c r="B494" i="11" s="1"/>
  <c r="H492" i="7"/>
  <c r="A493" i="7"/>
  <c r="B493" i="11" s="1"/>
  <c r="H491" i="7"/>
  <c r="A492" i="7"/>
  <c r="B492" i="11" s="1"/>
  <c r="H490" i="7"/>
  <c r="A491" i="7"/>
  <c r="B491" i="11" s="1"/>
  <c r="H489" i="7"/>
  <c r="A490" i="7"/>
  <c r="B490" i="11" s="1"/>
  <c r="H488" i="7"/>
  <c r="A489" i="7"/>
  <c r="B489" i="11" s="1"/>
  <c r="H487" i="7"/>
  <c r="A488" i="7"/>
  <c r="B488" i="11" s="1"/>
  <c r="H486" i="7"/>
  <c r="A487" i="7"/>
  <c r="B487" i="11" s="1"/>
  <c r="H485" i="7"/>
  <c r="A486" i="7"/>
  <c r="B486" i="11" s="1"/>
  <c r="H484" i="7"/>
  <c r="A485" i="7"/>
  <c r="B485" i="11" s="1"/>
  <c r="H483" i="7"/>
  <c r="A484" i="7"/>
  <c r="B484" i="11" s="1"/>
  <c r="H482" i="7"/>
  <c r="A483" i="7"/>
  <c r="B483" i="11" s="1"/>
  <c r="H481" i="7"/>
  <c r="A482" i="7"/>
  <c r="B482" i="11" s="1"/>
  <c r="H480" i="7"/>
  <c r="A481" i="7"/>
  <c r="B481" i="11" s="1"/>
  <c r="H479" i="7"/>
  <c r="A480" i="7"/>
  <c r="B480" i="11" s="1"/>
  <c r="H478" i="7"/>
  <c r="A479" i="7"/>
  <c r="B479" i="11" s="1"/>
  <c r="H477" i="7"/>
  <c r="A478" i="7"/>
  <c r="B478" i="11" s="1"/>
  <c r="H476" i="7"/>
  <c r="A477" i="7"/>
  <c r="B477" i="11" s="1"/>
  <c r="H475" i="7"/>
  <c r="A476" i="7"/>
  <c r="B476" i="11" s="1"/>
  <c r="H474" i="7"/>
  <c r="A475" i="7"/>
  <c r="B475" i="11" s="1"/>
  <c r="H473" i="7"/>
  <c r="A474" i="7"/>
  <c r="B474" i="11" s="1"/>
  <c r="H472" i="7"/>
  <c r="A473" i="7"/>
  <c r="B473" i="11" s="1"/>
  <c r="H471" i="7"/>
  <c r="A472" i="7"/>
  <c r="B472" i="11" s="1"/>
  <c r="H470" i="7"/>
  <c r="A471" i="7"/>
  <c r="B471" i="11" s="1"/>
  <c r="H469" i="7"/>
  <c r="A470" i="7"/>
  <c r="B470" i="11" s="1"/>
  <c r="H468" i="7"/>
  <c r="A469" i="7"/>
  <c r="B469" i="11" s="1"/>
  <c r="H467" i="7"/>
  <c r="A468" i="7"/>
  <c r="B468" i="11" s="1"/>
  <c r="H466" i="7"/>
  <c r="A467" i="7"/>
  <c r="B467" i="11" s="1"/>
  <c r="H465" i="7"/>
  <c r="A466" i="7"/>
  <c r="B466" i="11" s="1"/>
  <c r="H464" i="7"/>
  <c r="A465" i="7"/>
  <c r="B465" i="11" s="1"/>
  <c r="H463" i="7"/>
  <c r="A464" i="7"/>
  <c r="B464" i="11" s="1"/>
  <c r="H462" i="7"/>
  <c r="A463" i="7"/>
  <c r="B463" i="11" s="1"/>
  <c r="H461" i="7"/>
  <c r="A462" i="7"/>
  <c r="B462" i="11" s="1"/>
  <c r="H460" i="7"/>
  <c r="A461" i="7"/>
  <c r="B461" i="11" s="1"/>
  <c r="H459" i="7"/>
  <c r="A460" i="7"/>
  <c r="B460" i="11" s="1"/>
  <c r="H458" i="7"/>
  <c r="A459" i="7"/>
  <c r="B459" i="11" s="1"/>
  <c r="H457" i="7"/>
  <c r="A458" i="7"/>
  <c r="B458" i="11" s="1"/>
  <c r="H456" i="7"/>
  <c r="A457" i="7"/>
  <c r="B457" i="11" s="1"/>
  <c r="H455" i="7"/>
  <c r="A456" i="7"/>
  <c r="B456" i="11" s="1"/>
  <c r="H454" i="7"/>
  <c r="A455" i="7"/>
  <c r="B455" i="11" s="1"/>
  <c r="H453" i="7"/>
  <c r="A454" i="7"/>
  <c r="B454" i="11" s="1"/>
  <c r="H452" i="7"/>
  <c r="A453" i="7"/>
  <c r="B453" i="11" s="1"/>
  <c r="H451" i="7"/>
  <c r="A452" i="7"/>
  <c r="B452" i="11" s="1"/>
  <c r="H450" i="7"/>
  <c r="A451" i="7"/>
  <c r="B451" i="11" s="1"/>
  <c r="H393" i="7"/>
  <c r="A394" i="7"/>
  <c r="B394" i="11" s="1"/>
  <c r="H392" i="7"/>
  <c r="A393" i="7"/>
  <c r="B393" i="11" s="1"/>
  <c r="H370" i="7"/>
  <c r="A371" i="7"/>
  <c r="B371" i="11" s="1"/>
  <c r="H369" i="7"/>
  <c r="A370" i="7"/>
  <c r="B370" i="11" s="1"/>
  <c r="H327" i="7"/>
  <c r="A328" i="7"/>
  <c r="B328" i="11" s="1"/>
  <c r="H326" i="7"/>
  <c r="A327" i="7"/>
  <c r="B327" i="11" s="1"/>
  <c r="H325" i="7"/>
  <c r="A326" i="7"/>
  <c r="B326" i="11" s="1"/>
  <c r="H324" i="7"/>
  <c r="A325" i="7"/>
  <c r="B325" i="11" s="1"/>
  <c r="H320" i="7"/>
  <c r="A321" i="7"/>
  <c r="B321" i="11" s="1"/>
  <c r="H319" i="7"/>
  <c r="A320" i="7"/>
  <c r="B320" i="11" s="1"/>
  <c r="H317" i="7"/>
  <c r="A318" i="7"/>
  <c r="B318" i="11" s="1"/>
  <c r="H316" i="7"/>
  <c r="A317" i="7"/>
  <c r="B317" i="11" s="1"/>
  <c r="H313" i="7"/>
  <c r="A314" i="7"/>
  <c r="B314" i="11" s="1"/>
  <c r="H312" i="7"/>
  <c r="A313" i="7"/>
  <c r="B313" i="11" s="1"/>
  <c r="H311" i="7"/>
  <c r="A312" i="7"/>
  <c r="B312" i="11" s="1"/>
  <c r="H309" i="7"/>
  <c r="A310" i="7"/>
  <c r="B310" i="11" s="1"/>
  <c r="H308" i="7"/>
  <c r="A309" i="7"/>
  <c r="B309" i="11" s="1"/>
  <c r="H304" i="7"/>
  <c r="A305" i="7"/>
  <c r="B305" i="11" s="1"/>
  <c r="H303" i="7"/>
  <c r="A304" i="7"/>
  <c r="B304" i="11" s="1"/>
  <c r="H301" i="7"/>
  <c r="A302" i="7"/>
  <c r="B302" i="11" s="1"/>
  <c r="H300" i="7"/>
  <c r="A301" i="7"/>
  <c r="B301" i="11" s="1"/>
  <c r="H298" i="7"/>
  <c r="A299" i="7"/>
  <c r="B299" i="11" s="1"/>
  <c r="H297" i="7"/>
  <c r="A298" i="7"/>
  <c r="B298" i="11" s="1"/>
  <c r="H296" i="7"/>
  <c r="A297" i="7"/>
  <c r="B297" i="11" s="1"/>
  <c r="H295" i="7"/>
  <c r="A296" i="7"/>
  <c r="B296" i="11" s="1"/>
  <c r="H293" i="7"/>
  <c r="A294" i="7"/>
  <c r="B294" i="11" s="1"/>
  <c r="H292" i="7"/>
  <c r="A293" i="7"/>
  <c r="B293" i="11" s="1"/>
  <c r="H288" i="7"/>
  <c r="A289" i="7"/>
  <c r="B289" i="11" s="1"/>
  <c r="H287" i="7"/>
  <c r="A288" i="7"/>
  <c r="B288" i="11" s="1"/>
  <c r="H286" i="7"/>
  <c r="A287" i="7"/>
  <c r="B287" i="11" s="1"/>
  <c r="H285" i="7"/>
  <c r="A286" i="7"/>
  <c r="B286" i="11" s="1"/>
  <c r="H284" i="7"/>
  <c r="A285" i="7"/>
  <c r="B285" i="11" s="1"/>
  <c r="H280" i="7"/>
  <c r="A281" i="7"/>
  <c r="B281" i="11" s="1"/>
  <c r="H279" i="7"/>
  <c r="A280" i="7"/>
  <c r="B280" i="11" s="1"/>
  <c r="H278" i="7"/>
  <c r="A279" i="7"/>
  <c r="B279" i="11" s="1"/>
  <c r="H277" i="7"/>
  <c r="A278" i="7"/>
  <c r="B278" i="11" s="1"/>
  <c r="H276" i="7"/>
  <c r="A277" i="7"/>
  <c r="B277" i="11" s="1"/>
  <c r="H272" i="7"/>
  <c r="A273" i="7"/>
  <c r="B273" i="11" s="1"/>
  <c r="H271" i="7"/>
  <c r="A272" i="7"/>
  <c r="B272" i="11" s="1"/>
  <c r="H270" i="7"/>
  <c r="A271" i="7"/>
  <c r="B271" i="11" s="1"/>
  <c r="H269" i="7"/>
  <c r="A270" i="7"/>
  <c r="B270" i="11" s="1"/>
  <c r="H268" i="7"/>
  <c r="A269" i="7"/>
  <c r="B269" i="11" s="1"/>
  <c r="H264" i="7"/>
  <c r="A265" i="7"/>
  <c r="B265" i="11" s="1"/>
  <c r="H263" i="7"/>
  <c r="A264" i="7"/>
  <c r="B264" i="11" s="1"/>
  <c r="H262" i="7"/>
  <c r="A263" i="7"/>
  <c r="B263" i="11" s="1"/>
  <c r="H261" i="7"/>
  <c r="A262" i="7"/>
  <c r="B262" i="11" s="1"/>
  <c r="H256" i="7"/>
  <c r="A257" i="7"/>
  <c r="B257" i="11" s="1"/>
  <c r="H255" i="7"/>
  <c r="A256" i="7"/>
  <c r="B256" i="11" s="1"/>
  <c r="H254" i="7"/>
  <c r="A255" i="7"/>
  <c r="B255" i="11" s="1"/>
  <c r="H253" i="7"/>
  <c r="A254" i="7"/>
  <c r="B254" i="11" s="1"/>
  <c r="H252" i="7"/>
  <c r="A253" i="7"/>
  <c r="B253" i="11" s="1"/>
  <c r="H248" i="7"/>
  <c r="A249" i="7"/>
  <c r="B249" i="11" s="1"/>
  <c r="H247" i="7"/>
  <c r="A248" i="7"/>
  <c r="B248" i="11" s="1"/>
  <c r="H246" i="7"/>
  <c r="A247" i="7"/>
  <c r="B247" i="11" s="1"/>
  <c r="H245" i="7"/>
  <c r="A246" i="7"/>
  <c r="B246" i="11" s="1"/>
  <c r="H244" i="7"/>
  <c r="A245" i="7"/>
  <c r="B245" i="11" s="1"/>
  <c r="H240" i="7"/>
  <c r="A241" i="7"/>
  <c r="B241" i="11" s="1"/>
  <c r="H239" i="7"/>
  <c r="A240" i="7"/>
  <c r="B240" i="11" s="1"/>
  <c r="H238" i="7"/>
  <c r="A239" i="7"/>
  <c r="B239" i="11" s="1"/>
  <c r="H237" i="7"/>
  <c r="A238" i="7"/>
  <c r="B238" i="11" s="1"/>
  <c r="H236" i="7"/>
  <c r="A237" i="7"/>
  <c r="B237" i="11" s="1"/>
  <c r="H232" i="7"/>
  <c r="A233" i="7"/>
  <c r="B233" i="11" s="1"/>
  <c r="H231" i="7"/>
  <c r="A232" i="7"/>
  <c r="B232" i="11" s="1"/>
  <c r="H229" i="7"/>
  <c r="A230" i="7"/>
  <c r="B230" i="11" s="1"/>
  <c r="H228" i="7"/>
  <c r="A229" i="7"/>
  <c r="B229" i="11" s="1"/>
  <c r="H224" i="7"/>
  <c r="A225" i="7"/>
  <c r="B225" i="11" s="1"/>
  <c r="H223" i="7"/>
  <c r="A224" i="7"/>
  <c r="B224" i="11" s="1"/>
  <c r="H222" i="7"/>
  <c r="A223" i="7"/>
  <c r="B223" i="11" s="1"/>
  <c r="H221" i="7"/>
  <c r="A222" i="7"/>
  <c r="B222" i="11" s="1"/>
  <c r="H220" i="7"/>
  <c r="A221" i="7"/>
  <c r="B221" i="11" s="1"/>
  <c r="H216" i="7"/>
  <c r="A217" i="7"/>
  <c r="B217" i="11" s="1"/>
  <c r="H215" i="7"/>
  <c r="A216" i="7"/>
  <c r="B216" i="11" s="1"/>
  <c r="H214" i="7"/>
  <c r="A215" i="7"/>
  <c r="B215" i="11" s="1"/>
  <c r="H213" i="7"/>
  <c r="A214" i="7"/>
  <c r="B214" i="11" s="1"/>
  <c r="H212" i="7"/>
  <c r="A213" i="7"/>
  <c r="B213" i="11" s="1"/>
  <c r="H211" i="7"/>
  <c r="A212" i="7"/>
  <c r="B212" i="11" s="1"/>
  <c r="H208" i="7"/>
  <c r="A209" i="7"/>
  <c r="B209" i="11" s="1"/>
  <c r="H207" i="7"/>
  <c r="A208" i="7"/>
  <c r="B208" i="11" s="1"/>
  <c r="H206" i="7"/>
  <c r="A207" i="7"/>
  <c r="B207" i="11" s="1"/>
  <c r="H205" i="7"/>
  <c r="A206" i="7"/>
  <c r="B206" i="11" s="1"/>
  <c r="H204" i="7"/>
  <c r="A205" i="7"/>
  <c r="B205" i="11" s="1"/>
  <c r="H203" i="7"/>
  <c r="A204" i="7"/>
  <c r="B204" i="11" s="1"/>
  <c r="H200" i="7"/>
  <c r="A201" i="7"/>
  <c r="B201" i="11" s="1"/>
  <c r="H199" i="7"/>
  <c r="A200" i="7"/>
  <c r="B200" i="11" s="1"/>
  <c r="H197" i="7"/>
  <c r="A198" i="7"/>
  <c r="B198" i="11" s="1"/>
  <c r="H195" i="7"/>
  <c r="A196" i="7"/>
  <c r="B196" i="11" s="1"/>
  <c r="H192" i="7"/>
  <c r="A193" i="7"/>
  <c r="B193" i="11" s="1"/>
  <c r="H191" i="7"/>
  <c r="A192" i="7"/>
  <c r="B192" i="11" s="1"/>
  <c r="H189" i="7"/>
  <c r="A190" i="7"/>
  <c r="B190" i="11" s="1"/>
  <c r="H188" i="7"/>
  <c r="A189" i="7"/>
  <c r="B189" i="11" s="1"/>
  <c r="H184" i="7"/>
  <c r="A185" i="7"/>
  <c r="B185" i="11" s="1"/>
  <c r="H183" i="7"/>
  <c r="A184" i="7"/>
  <c r="B184" i="11" s="1"/>
  <c r="H182" i="7"/>
  <c r="A183" i="7"/>
  <c r="B183" i="11" s="1"/>
  <c r="H181" i="7"/>
  <c r="A182" i="7"/>
  <c r="B182" i="11" s="1"/>
  <c r="H180" i="7"/>
  <c r="A181" i="7"/>
  <c r="B181" i="11" s="1"/>
  <c r="H176" i="7"/>
  <c r="A177" i="7"/>
  <c r="B177" i="11" s="1"/>
  <c r="H175" i="7"/>
  <c r="A176" i="7"/>
  <c r="B176" i="11" s="1"/>
  <c r="H174" i="7"/>
  <c r="A175" i="7"/>
  <c r="B175" i="11" s="1"/>
  <c r="H173" i="7"/>
  <c r="A174" i="7"/>
  <c r="B174" i="11" s="1"/>
  <c r="H172" i="7"/>
  <c r="A173" i="7"/>
  <c r="B173" i="11" s="1"/>
  <c r="H168" i="7"/>
  <c r="A169" i="7"/>
  <c r="B169" i="11" s="1"/>
  <c r="H167" i="7"/>
  <c r="A168" i="7"/>
  <c r="B168" i="11" s="1"/>
  <c r="H166" i="7"/>
  <c r="A167" i="7"/>
  <c r="B167" i="11" s="1"/>
  <c r="H165" i="7"/>
  <c r="A166" i="7"/>
  <c r="B166" i="11" s="1"/>
  <c r="H164" i="7"/>
  <c r="A165" i="7"/>
  <c r="B165" i="11" s="1"/>
  <c r="H160" i="7"/>
  <c r="A161" i="7"/>
  <c r="B161" i="11" s="1"/>
  <c r="H159" i="7"/>
  <c r="A160" i="7"/>
  <c r="B160" i="11" s="1"/>
  <c r="H158" i="7"/>
  <c r="A159" i="7"/>
  <c r="B159" i="11" s="1"/>
  <c r="H157" i="7"/>
  <c r="A158" i="7"/>
  <c r="B158" i="11" s="1"/>
  <c r="H156" i="7"/>
  <c r="A157" i="7"/>
  <c r="B157" i="11" s="1"/>
  <c r="H152" i="7"/>
  <c r="A153" i="7"/>
  <c r="B153" i="11" s="1"/>
  <c r="H151" i="7"/>
  <c r="A152" i="7"/>
  <c r="B152" i="11" s="1"/>
  <c r="H150" i="7"/>
  <c r="A151" i="7"/>
  <c r="B151" i="11" s="1"/>
  <c r="H149" i="7"/>
  <c r="A150" i="7"/>
  <c r="B150" i="11" s="1"/>
  <c r="H148" i="7"/>
  <c r="A149" i="7"/>
  <c r="B149" i="11" s="1"/>
  <c r="H147" i="7"/>
  <c r="A148" i="7"/>
  <c r="B148" i="11" s="1"/>
  <c r="H144" i="7"/>
  <c r="A145" i="7"/>
  <c r="B145" i="11" s="1"/>
  <c r="H143" i="7"/>
  <c r="A144" i="7"/>
  <c r="B144" i="11" s="1"/>
  <c r="H142" i="7"/>
  <c r="A143" i="7"/>
  <c r="B143" i="11" s="1"/>
  <c r="H141" i="7"/>
  <c r="A142" i="7"/>
  <c r="B142" i="11" s="1"/>
  <c r="H140" i="7"/>
  <c r="A141" i="7"/>
  <c r="B141" i="11" s="1"/>
  <c r="H139" i="7"/>
  <c r="A140" i="7"/>
  <c r="B140" i="11" s="1"/>
  <c r="H136" i="7"/>
  <c r="A137" i="7"/>
  <c r="B137" i="11" s="1"/>
  <c r="H135" i="7"/>
  <c r="A136" i="7"/>
  <c r="B136" i="11" s="1"/>
  <c r="H133" i="7"/>
  <c r="A134" i="7"/>
  <c r="B134" i="11" s="1"/>
  <c r="H131" i="7"/>
  <c r="A132" i="7"/>
  <c r="B132" i="11" s="1"/>
  <c r="H128" i="7"/>
  <c r="A129" i="7"/>
  <c r="B129" i="11" s="1"/>
  <c r="H127" i="7"/>
  <c r="A128" i="7"/>
  <c r="B128" i="11" s="1"/>
  <c r="H125" i="7"/>
  <c r="A126" i="7"/>
  <c r="B126" i="11" s="1"/>
  <c r="H124" i="7"/>
  <c r="A125" i="7"/>
  <c r="B125" i="11" s="1"/>
  <c r="H120" i="7"/>
  <c r="A121" i="7"/>
  <c r="B121" i="11" s="1"/>
  <c r="H108" i="7"/>
  <c r="A109" i="7"/>
  <c r="B109" i="11" s="1"/>
  <c r="H95" i="7"/>
  <c r="A96" i="7"/>
  <c r="B96" i="11" s="1"/>
  <c r="H90" i="7"/>
  <c r="A91" i="7"/>
  <c r="B91" i="11" s="1"/>
  <c r="H88" i="7"/>
  <c r="A89" i="7"/>
  <c r="B89" i="11" s="1"/>
  <c r="H87" i="7"/>
  <c r="A88" i="7"/>
  <c r="B88" i="11" s="1"/>
  <c r="H86" i="7"/>
  <c r="A87" i="7"/>
  <c r="B87" i="11" s="1"/>
  <c r="H80" i="7"/>
  <c r="A81" i="7"/>
  <c r="B81" i="11" s="1"/>
  <c r="H79" i="7"/>
  <c r="A80" i="7"/>
  <c r="B80" i="11" s="1"/>
  <c r="H78" i="7"/>
  <c r="A79" i="7"/>
  <c r="B79" i="11" s="1"/>
  <c r="H72" i="7"/>
  <c r="A73" i="7"/>
  <c r="B73" i="11" s="1"/>
  <c r="H71" i="7"/>
  <c r="A72" i="7"/>
  <c r="B72" i="11" s="1"/>
  <c r="H70" i="7"/>
  <c r="A71" i="7"/>
  <c r="B71" i="11" s="1"/>
  <c r="H69" i="7"/>
  <c r="A70" i="7"/>
  <c r="B70" i="11" s="1"/>
  <c r="H64" i="7"/>
  <c r="A65" i="7"/>
  <c r="B65" i="11" s="1"/>
  <c r="H56" i="7"/>
  <c r="A57" i="7"/>
  <c r="B57" i="11" s="1"/>
  <c r="H55" i="7"/>
  <c r="A56" i="7"/>
  <c r="B56" i="11" s="1"/>
  <c r="H54" i="7"/>
  <c r="A55" i="7"/>
  <c r="B55" i="11" s="1"/>
  <c r="H48" i="7"/>
  <c r="A49" i="7"/>
  <c r="B49" i="11" s="1"/>
  <c r="H47" i="7"/>
  <c r="A48" i="7"/>
  <c r="B48" i="11" s="1"/>
  <c r="H46" i="7"/>
  <c r="A47" i="7"/>
  <c r="B47" i="11" s="1"/>
  <c r="H45" i="7"/>
  <c r="A46" i="7"/>
  <c r="B46" i="11" s="1"/>
  <c r="H40" i="7"/>
  <c r="A41" i="7"/>
  <c r="B41" i="11" s="1"/>
  <c r="H38" i="7"/>
  <c r="A39" i="7"/>
  <c r="B39" i="11" s="1"/>
  <c r="H37" i="7"/>
  <c r="A38" i="7"/>
  <c r="B38" i="11" s="1"/>
  <c r="H32" i="7"/>
  <c r="A33" i="7"/>
  <c r="B33" i="11" s="1"/>
  <c r="H24" i="7"/>
  <c r="A25" i="7"/>
  <c r="B25" i="11" s="1"/>
  <c r="H23" i="7"/>
  <c r="A24" i="7"/>
  <c r="B24" i="11" s="1"/>
  <c r="H22" i="7"/>
  <c r="A23" i="7"/>
  <c r="B23" i="11" s="1"/>
  <c r="H16" i="7"/>
  <c r="A17" i="7"/>
  <c r="B17" i="11" s="1"/>
  <c r="H15" i="7"/>
  <c r="A16" i="7"/>
  <c r="B16" i="11" s="1"/>
  <c r="H14" i="7"/>
  <c r="A15" i="7"/>
  <c r="B15" i="11" s="1"/>
  <c r="H8" i="7"/>
  <c r="A9" i="7"/>
  <c r="B9" i="11" s="1"/>
  <c r="D2" i="7"/>
  <c r="A2" i="7"/>
  <c r="B2" i="11" s="1"/>
  <c r="A2" i="11"/>
  <c r="A886" i="11"/>
  <c r="A1002" i="11"/>
  <c r="A1001" i="11"/>
  <c r="A1000" i="11"/>
  <c r="A999" i="11"/>
  <c r="A998" i="11"/>
  <c r="A997" i="11"/>
  <c r="A996" i="11"/>
  <c r="A995" i="11"/>
  <c r="A994" i="11"/>
  <c r="A993" i="11"/>
  <c r="A992" i="11"/>
  <c r="A991" i="11"/>
  <c r="A990" i="11"/>
  <c r="A989" i="11"/>
  <c r="A988" i="11"/>
  <c r="A987" i="11"/>
  <c r="A986" i="11"/>
  <c r="A985" i="11"/>
  <c r="A984" i="11"/>
  <c r="A983" i="11"/>
  <c r="A982" i="11"/>
  <c r="A981" i="11"/>
  <c r="A980" i="11"/>
  <c r="A979" i="11"/>
  <c r="A978" i="11"/>
  <c r="A977" i="11"/>
  <c r="A976" i="11"/>
  <c r="A975" i="11"/>
  <c r="A974" i="11"/>
  <c r="A973" i="11"/>
  <c r="A972" i="11"/>
  <c r="A971" i="11"/>
  <c r="A970" i="11"/>
  <c r="A969" i="11"/>
  <c r="A968" i="11"/>
  <c r="A967" i="11"/>
  <c r="A966" i="11"/>
  <c r="A965" i="11"/>
  <c r="A964" i="11"/>
  <c r="A963" i="11"/>
  <c r="A962" i="11"/>
  <c r="A961" i="11"/>
  <c r="A960" i="11"/>
  <c r="A959" i="11"/>
  <c r="A958" i="11"/>
  <c r="A957" i="11"/>
  <c r="A956" i="11"/>
  <c r="A955" i="11"/>
  <c r="A954" i="11"/>
  <c r="A953" i="11"/>
  <c r="A952" i="11"/>
  <c r="A951" i="11"/>
  <c r="A950" i="11"/>
  <c r="A949" i="11"/>
  <c r="A948" i="11"/>
  <c r="A947" i="11"/>
  <c r="A946" i="11"/>
  <c r="A945" i="11"/>
  <c r="A944" i="11"/>
  <c r="A943" i="11"/>
  <c r="A942" i="11"/>
  <c r="A941" i="11"/>
  <c r="A940" i="11"/>
  <c r="A939" i="11"/>
  <c r="A938" i="11"/>
  <c r="A937" i="11"/>
  <c r="A936" i="11"/>
  <c r="A935" i="11"/>
  <c r="A934" i="11"/>
  <c r="A933" i="11"/>
  <c r="A932" i="11"/>
  <c r="A931" i="11"/>
  <c r="A930" i="11"/>
  <c r="A929" i="11"/>
  <c r="A928" i="11"/>
  <c r="A927" i="11"/>
  <c r="A926" i="11"/>
  <c r="A925" i="11"/>
  <c r="A924" i="11"/>
  <c r="A923" i="11"/>
  <c r="A922" i="11"/>
  <c r="A921" i="11"/>
  <c r="A920" i="11"/>
  <c r="A919" i="11"/>
  <c r="A918" i="11"/>
  <c r="A917" i="11"/>
  <c r="A916" i="11"/>
  <c r="A915" i="11"/>
  <c r="A914" i="11"/>
  <c r="A913" i="11"/>
  <c r="A912" i="11"/>
  <c r="A911" i="11"/>
  <c r="A910" i="11"/>
  <c r="A909" i="11"/>
  <c r="A908" i="11"/>
  <c r="A907" i="11"/>
  <c r="A906" i="11"/>
  <c r="A905" i="11"/>
  <c r="A904" i="11"/>
  <c r="A903" i="11"/>
  <c r="A902" i="11"/>
  <c r="A901" i="11"/>
  <c r="A900" i="11"/>
  <c r="A899" i="11"/>
  <c r="A898" i="11"/>
  <c r="A897" i="11"/>
  <c r="A896" i="11"/>
  <c r="A895" i="11"/>
  <c r="A894" i="11"/>
  <c r="A893" i="11"/>
  <c r="A892" i="11"/>
  <c r="A891" i="11"/>
  <c r="A890" i="11"/>
  <c r="A889" i="11"/>
  <c r="A888" i="11"/>
  <c r="A887" i="11"/>
  <c r="A885" i="11"/>
  <c r="A884" i="11"/>
  <c r="A883" i="11"/>
  <c r="A882" i="11"/>
  <c r="A881" i="11"/>
  <c r="A880" i="11"/>
  <c r="A879" i="11"/>
  <c r="A878" i="11"/>
  <c r="A877" i="11"/>
  <c r="A876" i="11"/>
  <c r="A875" i="11"/>
  <c r="A874" i="11"/>
  <c r="A873" i="11"/>
  <c r="A872" i="11"/>
  <c r="A871" i="11"/>
  <c r="A870" i="11"/>
  <c r="A869" i="11"/>
  <c r="A868" i="11"/>
  <c r="A867" i="11"/>
  <c r="A866" i="11"/>
  <c r="A865" i="11"/>
  <c r="A864" i="11"/>
  <c r="A863" i="11"/>
  <c r="A862" i="11"/>
  <c r="A861" i="11"/>
  <c r="A860" i="11"/>
  <c r="A859" i="11"/>
  <c r="A858" i="11"/>
  <c r="A857" i="11"/>
  <c r="A856" i="11"/>
  <c r="A855" i="11"/>
  <c r="A854" i="11"/>
  <c r="A853" i="11"/>
  <c r="A852" i="11"/>
  <c r="A851" i="11"/>
  <c r="A850" i="11"/>
  <c r="A849" i="11"/>
  <c r="A848" i="11"/>
  <c r="A847" i="11"/>
  <c r="A846" i="11"/>
  <c r="A845" i="11"/>
  <c r="A844" i="11"/>
  <c r="A843" i="11"/>
  <c r="A842" i="11"/>
  <c r="A841" i="11"/>
  <c r="A840" i="11"/>
  <c r="A839" i="11"/>
  <c r="A838" i="11"/>
  <c r="A837" i="11"/>
  <c r="A836" i="11"/>
  <c r="A835" i="11"/>
  <c r="A834" i="11"/>
  <c r="A833" i="11"/>
  <c r="A832" i="11"/>
  <c r="A831" i="11"/>
  <c r="A830" i="11"/>
  <c r="A829" i="11"/>
  <c r="A828" i="11"/>
  <c r="A827" i="11"/>
  <c r="A826" i="11"/>
  <c r="A825" i="11"/>
  <c r="A824" i="11"/>
  <c r="A823" i="11"/>
  <c r="A822" i="11"/>
  <c r="A821" i="11"/>
  <c r="A820" i="11"/>
  <c r="A819" i="11"/>
  <c r="A818" i="11"/>
  <c r="A817" i="11"/>
  <c r="A816" i="11"/>
  <c r="A815" i="11"/>
  <c r="A814" i="11"/>
  <c r="A813" i="11"/>
  <c r="A812" i="11"/>
  <c r="A811" i="11"/>
  <c r="A810" i="11"/>
  <c r="A809" i="11"/>
  <c r="A808" i="11"/>
  <c r="A807" i="11"/>
  <c r="A806" i="11"/>
  <c r="A805" i="11"/>
  <c r="A804" i="11"/>
  <c r="A803" i="11"/>
  <c r="A802" i="11"/>
  <c r="A801" i="11"/>
  <c r="A800" i="11"/>
  <c r="A799" i="11"/>
  <c r="A798" i="11"/>
  <c r="A797" i="11"/>
  <c r="A796" i="11"/>
  <c r="A795" i="11"/>
  <c r="A794" i="11"/>
  <c r="A793" i="11"/>
  <c r="A792" i="11"/>
  <c r="A791" i="11"/>
  <c r="A790" i="11"/>
  <c r="A789" i="11"/>
  <c r="A788" i="11"/>
  <c r="A787" i="11"/>
  <c r="A786" i="11"/>
  <c r="A785" i="11"/>
  <c r="A784" i="11"/>
  <c r="A783" i="11"/>
  <c r="A782" i="11"/>
  <c r="A781" i="11"/>
  <c r="A780" i="11"/>
  <c r="A779" i="11"/>
  <c r="A778" i="11"/>
  <c r="A777" i="11"/>
  <c r="A776" i="11"/>
  <c r="A775" i="11"/>
  <c r="A774" i="11"/>
  <c r="A773" i="11"/>
  <c r="A772" i="11"/>
  <c r="A771" i="11"/>
  <c r="A770" i="11"/>
  <c r="A769" i="11"/>
  <c r="A768" i="11"/>
  <c r="A767" i="11"/>
  <c r="A766" i="11"/>
  <c r="A765" i="11"/>
  <c r="A764" i="11"/>
  <c r="A763" i="11"/>
  <c r="A762" i="11"/>
  <c r="A761" i="11"/>
  <c r="A760" i="11"/>
  <c r="A759" i="11"/>
  <c r="A758" i="11"/>
  <c r="A757" i="11"/>
  <c r="A756" i="11"/>
  <c r="A755" i="11"/>
  <c r="A754" i="11"/>
  <c r="A753" i="11"/>
  <c r="A752" i="11"/>
  <c r="A751" i="11"/>
  <c r="A750" i="11"/>
  <c r="A749" i="11"/>
  <c r="A748" i="11"/>
  <c r="A747" i="11"/>
  <c r="A746" i="11"/>
  <c r="A745" i="11"/>
  <c r="A744" i="11"/>
  <c r="A743" i="11"/>
  <c r="A742" i="11"/>
  <c r="A741" i="11"/>
  <c r="A740" i="11"/>
  <c r="A739" i="11"/>
  <c r="A738" i="11"/>
  <c r="A737" i="11"/>
  <c r="A736" i="11"/>
  <c r="A735" i="11"/>
  <c r="A734" i="11"/>
  <c r="A733" i="11"/>
  <c r="A732" i="11"/>
  <c r="A731" i="11"/>
  <c r="A730" i="11"/>
  <c r="A729" i="11"/>
  <c r="A728" i="11"/>
  <c r="A727" i="11"/>
  <c r="A726" i="11"/>
  <c r="A725" i="11"/>
  <c r="A724" i="11"/>
  <c r="A723" i="11"/>
  <c r="A722" i="11"/>
  <c r="A721" i="11"/>
  <c r="A720" i="11"/>
  <c r="A719" i="11"/>
  <c r="A718" i="11"/>
  <c r="A717" i="11"/>
  <c r="A716" i="11"/>
  <c r="A715" i="11"/>
  <c r="A714" i="11"/>
  <c r="A713" i="11"/>
  <c r="A712" i="11"/>
  <c r="A711" i="11"/>
  <c r="A710" i="11"/>
  <c r="A709" i="11"/>
  <c r="A708" i="11"/>
  <c r="A707" i="11"/>
  <c r="A706" i="11"/>
  <c r="A705" i="11"/>
  <c r="A704" i="11"/>
  <c r="A703" i="11"/>
  <c r="A702" i="11"/>
  <c r="A701" i="11"/>
  <c r="A700" i="11"/>
  <c r="A699" i="11"/>
  <c r="A698" i="11"/>
  <c r="A697" i="11"/>
  <c r="A696" i="11"/>
  <c r="A695" i="11"/>
  <c r="A694" i="11"/>
  <c r="A693" i="11"/>
  <c r="A692" i="11"/>
  <c r="A691" i="11"/>
  <c r="A690" i="11"/>
  <c r="A689" i="11"/>
  <c r="A688" i="11"/>
  <c r="A687" i="11"/>
  <c r="A686" i="11"/>
  <c r="A685" i="11"/>
  <c r="A684" i="11"/>
  <c r="A683" i="11"/>
  <c r="A682" i="11"/>
  <c r="A681" i="11"/>
  <c r="A680" i="11"/>
  <c r="A679" i="11"/>
  <c r="A678" i="11"/>
  <c r="A677" i="11"/>
  <c r="A676" i="11"/>
  <c r="A675" i="11"/>
  <c r="A674" i="11"/>
  <c r="A673" i="11"/>
  <c r="A672" i="11"/>
  <c r="A671" i="11"/>
  <c r="A670" i="11"/>
  <c r="A669" i="11"/>
  <c r="A668" i="11"/>
  <c r="A667" i="11"/>
  <c r="A666" i="11"/>
  <c r="A665" i="11"/>
  <c r="A664" i="11"/>
  <c r="A663" i="11"/>
  <c r="A662" i="11"/>
  <c r="A661" i="11"/>
  <c r="A660" i="11"/>
  <c r="A659" i="11"/>
  <c r="A658" i="11"/>
  <c r="A657" i="11"/>
  <c r="A656" i="11"/>
  <c r="A655" i="11"/>
  <c r="A654" i="11"/>
  <c r="A653" i="11"/>
  <c r="A652" i="11"/>
  <c r="A651" i="11"/>
  <c r="A650" i="11"/>
  <c r="A649" i="11"/>
  <c r="A648" i="11"/>
  <c r="A647" i="11"/>
  <c r="A646" i="11"/>
  <c r="A645" i="11"/>
  <c r="A644" i="11"/>
  <c r="A643" i="11"/>
  <c r="A642" i="11"/>
  <c r="A641" i="11"/>
  <c r="A640" i="11"/>
  <c r="A639" i="11"/>
  <c r="A638" i="11"/>
  <c r="A637" i="11"/>
  <c r="A636" i="11"/>
  <c r="A635" i="11"/>
  <c r="A634" i="11"/>
  <c r="A633" i="11"/>
  <c r="A632" i="11"/>
  <c r="A631" i="11"/>
  <c r="A630" i="11"/>
  <c r="A629" i="11"/>
  <c r="A628" i="11"/>
  <c r="A627" i="11"/>
  <c r="A626" i="11"/>
  <c r="A625" i="11"/>
  <c r="A624" i="11"/>
  <c r="A623" i="11"/>
  <c r="A622" i="11"/>
  <c r="A621" i="11"/>
  <c r="A620" i="11"/>
  <c r="A619" i="11"/>
  <c r="A618" i="11"/>
  <c r="A617" i="11"/>
  <c r="A616" i="11"/>
  <c r="A615" i="11"/>
  <c r="A614" i="11"/>
  <c r="A613" i="11"/>
  <c r="A612" i="11"/>
  <c r="A611" i="11"/>
  <c r="A610" i="11"/>
  <c r="A609" i="11"/>
  <c r="A608" i="11"/>
  <c r="A607" i="11"/>
  <c r="A606" i="11"/>
  <c r="A605" i="11"/>
  <c r="A604" i="11"/>
  <c r="A603" i="11"/>
  <c r="A602" i="11"/>
  <c r="A601" i="11"/>
  <c r="A600" i="11"/>
  <c r="A599" i="11"/>
  <c r="A598" i="11"/>
  <c r="A597" i="11"/>
  <c r="A596" i="11"/>
  <c r="A595" i="11"/>
  <c r="A594" i="11"/>
  <c r="A593" i="11"/>
  <c r="A592" i="11"/>
  <c r="A591" i="11"/>
  <c r="A590" i="11"/>
  <c r="A589" i="11"/>
  <c r="A588" i="11"/>
  <c r="A587" i="11"/>
  <c r="A586" i="11"/>
  <c r="A585" i="11"/>
  <c r="A584" i="11"/>
  <c r="A583" i="11"/>
  <c r="A582" i="11"/>
  <c r="A581" i="11"/>
  <c r="A580" i="11"/>
  <c r="A579" i="11"/>
  <c r="A578" i="11"/>
  <c r="A577" i="11"/>
  <c r="A576" i="11"/>
  <c r="A575" i="11"/>
  <c r="A574" i="11"/>
  <c r="A573" i="11"/>
  <c r="A572" i="11"/>
  <c r="A571" i="11"/>
  <c r="A570" i="11"/>
  <c r="A569" i="11"/>
  <c r="A568" i="11"/>
  <c r="A567" i="11"/>
  <c r="A566" i="11"/>
  <c r="A565" i="11"/>
  <c r="A564" i="11"/>
  <c r="A563" i="11"/>
  <c r="A562" i="11"/>
  <c r="A561" i="11"/>
  <c r="A560" i="11"/>
  <c r="A559" i="11"/>
  <c r="A558" i="11"/>
  <c r="A557" i="11"/>
  <c r="A556" i="11"/>
  <c r="A555" i="11"/>
  <c r="A554" i="11"/>
  <c r="A553" i="11"/>
  <c r="A552" i="11"/>
  <c r="A551" i="11"/>
  <c r="A550" i="11"/>
  <c r="A549" i="11"/>
  <c r="A548" i="11"/>
  <c r="A547" i="11"/>
  <c r="A546" i="11"/>
  <c r="A545" i="11"/>
  <c r="A544" i="11"/>
  <c r="A543" i="11"/>
  <c r="A542" i="11"/>
  <c r="A541" i="11"/>
  <c r="A540" i="11"/>
  <c r="A539" i="11"/>
  <c r="A538" i="11"/>
  <c r="A537" i="11"/>
  <c r="A536" i="11"/>
  <c r="A535" i="11"/>
  <c r="A534" i="11"/>
  <c r="A533" i="11"/>
  <c r="A532" i="11"/>
  <c r="A531" i="11"/>
  <c r="A530" i="11"/>
  <c r="A529" i="11"/>
  <c r="A528" i="11"/>
  <c r="A527" i="11"/>
  <c r="A526" i="11"/>
  <c r="A525" i="11"/>
  <c r="A524" i="11"/>
  <c r="A523" i="11"/>
  <c r="A522" i="11"/>
  <c r="A521" i="11"/>
  <c r="A520" i="11"/>
  <c r="A519" i="11"/>
  <c r="A518" i="11"/>
  <c r="A517" i="11"/>
  <c r="A516" i="11"/>
  <c r="A515" i="11"/>
  <c r="A514" i="11"/>
  <c r="A513" i="11"/>
  <c r="A512" i="11"/>
  <c r="A511" i="11"/>
  <c r="A510" i="11"/>
  <c r="A509" i="11"/>
  <c r="A508" i="11"/>
  <c r="A507" i="11"/>
  <c r="A506" i="11"/>
  <c r="A505" i="11"/>
  <c r="A504" i="11"/>
  <c r="A503" i="11"/>
  <c r="A502" i="11"/>
  <c r="A501" i="11"/>
  <c r="A500" i="11"/>
  <c r="A499" i="11"/>
  <c r="A498" i="11"/>
  <c r="A497" i="11"/>
  <c r="A496" i="11"/>
  <c r="A495" i="11"/>
  <c r="A494" i="11"/>
  <c r="A493" i="11"/>
  <c r="A492" i="11"/>
  <c r="A491" i="11"/>
  <c r="A490" i="11"/>
  <c r="A489" i="11"/>
  <c r="A488" i="11"/>
  <c r="A487" i="11"/>
  <c r="A486" i="11"/>
  <c r="A485" i="11"/>
  <c r="A484" i="11"/>
  <c r="A483" i="11"/>
  <c r="A482" i="11"/>
  <c r="A481" i="11"/>
  <c r="A480" i="11"/>
  <c r="A479" i="11"/>
  <c r="A478" i="11"/>
  <c r="A477" i="11"/>
  <c r="A476" i="11"/>
  <c r="A475" i="11"/>
  <c r="A474" i="11"/>
  <c r="A473" i="11"/>
  <c r="A472" i="11"/>
  <c r="A471" i="11"/>
  <c r="A470" i="11"/>
  <c r="A469" i="11"/>
  <c r="A468" i="11"/>
  <c r="A467" i="11"/>
  <c r="A466" i="11"/>
  <c r="A465" i="11"/>
  <c r="A464" i="11"/>
  <c r="A463" i="11"/>
  <c r="A462" i="11"/>
  <c r="A461" i="11"/>
  <c r="A460" i="11"/>
  <c r="A459" i="11"/>
  <c r="A458" i="11"/>
  <c r="A457" i="11"/>
  <c r="A456" i="11"/>
  <c r="A455" i="11"/>
  <c r="A454" i="11"/>
  <c r="A453" i="11"/>
  <c r="A452" i="11"/>
  <c r="A451" i="11"/>
  <c r="A450" i="11"/>
  <c r="A449" i="11"/>
  <c r="A448" i="11"/>
  <c r="A447" i="11"/>
  <c r="A446" i="11"/>
  <c r="A445" i="11"/>
  <c r="A444" i="11"/>
  <c r="A443" i="11"/>
  <c r="A442" i="11"/>
  <c r="A441" i="11"/>
  <c r="A440" i="11"/>
  <c r="A439" i="11"/>
  <c r="A438" i="11"/>
  <c r="A437" i="11"/>
  <c r="A436" i="11"/>
  <c r="A435" i="11"/>
  <c r="A434" i="11"/>
  <c r="A433" i="11"/>
  <c r="A432" i="11"/>
  <c r="A431" i="11"/>
  <c r="A430" i="11"/>
  <c r="A429" i="11"/>
  <c r="A428" i="11"/>
  <c r="A427" i="11"/>
  <c r="A426" i="11"/>
  <c r="A425" i="11"/>
  <c r="A424" i="11"/>
  <c r="A423" i="11"/>
  <c r="A422" i="11"/>
  <c r="A421" i="11"/>
  <c r="A420" i="11"/>
  <c r="A419" i="11"/>
  <c r="A418" i="11"/>
  <c r="A417" i="11"/>
  <c r="A416" i="11"/>
  <c r="A415" i="11"/>
  <c r="A414" i="11"/>
  <c r="A413" i="11"/>
  <c r="A412" i="11"/>
  <c r="A411" i="11"/>
  <c r="A410" i="11"/>
  <c r="A409" i="11"/>
  <c r="A408" i="11"/>
  <c r="A407" i="11"/>
  <c r="A406" i="11"/>
  <c r="A405" i="11"/>
  <c r="A404" i="11"/>
  <c r="A403" i="11"/>
  <c r="A402" i="11"/>
  <c r="A401" i="11"/>
  <c r="A400" i="11"/>
  <c r="A399" i="11"/>
  <c r="A398" i="11"/>
  <c r="A397" i="11"/>
  <c r="A396" i="11"/>
  <c r="A395" i="11"/>
  <c r="A394" i="11"/>
  <c r="A393" i="11"/>
  <c r="A392" i="11"/>
  <c r="A391" i="11"/>
  <c r="A390" i="11"/>
  <c r="A389" i="11"/>
  <c r="A388" i="11"/>
  <c r="A387" i="11"/>
  <c r="A386" i="11"/>
  <c r="A385" i="11"/>
  <c r="A384" i="11"/>
  <c r="A383" i="11"/>
  <c r="A382" i="11"/>
  <c r="A381" i="11"/>
  <c r="A380" i="11"/>
  <c r="A379" i="11"/>
  <c r="A378" i="11"/>
  <c r="A377" i="11"/>
  <c r="A376" i="11"/>
  <c r="A375" i="11"/>
  <c r="A374" i="11"/>
  <c r="A373" i="11"/>
  <c r="A372" i="11"/>
  <c r="A371" i="11"/>
  <c r="A370" i="11"/>
  <c r="A369" i="11"/>
  <c r="A368" i="11"/>
  <c r="A367" i="11"/>
  <c r="A366" i="11"/>
  <c r="A365" i="11"/>
  <c r="A364" i="11"/>
  <c r="A363" i="11"/>
  <c r="A362" i="11"/>
  <c r="A361" i="11"/>
  <c r="A360" i="11"/>
  <c r="A359" i="11"/>
  <c r="A358" i="11"/>
  <c r="A357" i="11"/>
  <c r="A356" i="11"/>
  <c r="A355" i="11"/>
  <c r="A354" i="11"/>
  <c r="A353" i="11"/>
  <c r="A352" i="11"/>
  <c r="A351" i="11"/>
  <c r="A350" i="11"/>
  <c r="A349" i="11"/>
  <c r="A348" i="11"/>
  <c r="A347" i="11"/>
  <c r="A346" i="11"/>
  <c r="A345" i="11"/>
  <c r="A344" i="11"/>
  <c r="A343" i="11"/>
  <c r="A342" i="11"/>
  <c r="A341" i="11"/>
  <c r="A340" i="11"/>
  <c r="A339" i="11"/>
  <c r="A338" i="11"/>
  <c r="A337" i="11"/>
  <c r="A336" i="11"/>
  <c r="A335" i="11"/>
  <c r="A334" i="11"/>
  <c r="A333" i="11"/>
  <c r="A332" i="11"/>
  <c r="A331" i="11"/>
  <c r="A330" i="11"/>
  <c r="A329" i="11"/>
  <c r="A328" i="11"/>
  <c r="A327" i="11"/>
  <c r="A326" i="11"/>
  <c r="A325" i="11"/>
  <c r="A324" i="11"/>
  <c r="A323" i="11"/>
  <c r="A322" i="11"/>
  <c r="A321" i="11"/>
  <c r="A320" i="11"/>
  <c r="A319" i="11"/>
  <c r="A318" i="11"/>
  <c r="A317" i="11"/>
  <c r="A316" i="11"/>
  <c r="A315" i="11"/>
  <c r="A314" i="11"/>
  <c r="A313" i="11"/>
  <c r="A312" i="11"/>
  <c r="A311" i="11"/>
  <c r="A310" i="11"/>
  <c r="A309" i="11"/>
  <c r="A308" i="11"/>
  <c r="A307" i="11"/>
  <c r="A306" i="11"/>
  <c r="A305" i="11"/>
  <c r="A304" i="11"/>
  <c r="A303" i="11"/>
  <c r="A302" i="11"/>
  <c r="A301" i="11"/>
  <c r="A300" i="11"/>
  <c r="A299" i="11"/>
  <c r="A298" i="11"/>
  <c r="A297" i="11"/>
  <c r="A296" i="11"/>
  <c r="A295" i="11"/>
  <c r="A294" i="11"/>
  <c r="A293" i="11"/>
  <c r="A292" i="11"/>
  <c r="A291" i="11"/>
  <c r="A290" i="11"/>
  <c r="A289" i="11"/>
  <c r="A288" i="11"/>
  <c r="A287" i="11"/>
  <c r="A286" i="11"/>
  <c r="A285" i="11"/>
  <c r="A284" i="11"/>
  <c r="A283" i="11"/>
  <c r="A282" i="11"/>
  <c r="A281" i="11"/>
  <c r="A280" i="11"/>
  <c r="A279" i="11"/>
  <c r="A278" i="11"/>
  <c r="A277" i="11"/>
  <c r="A276" i="11"/>
  <c r="A275" i="11"/>
  <c r="A274" i="11"/>
  <c r="A273" i="11"/>
  <c r="A272" i="11"/>
  <c r="A271" i="11"/>
  <c r="A270" i="11"/>
  <c r="A269" i="11"/>
  <c r="A268" i="11"/>
  <c r="A267" i="11"/>
  <c r="A266" i="11"/>
  <c r="A265" i="11"/>
  <c r="A264" i="11"/>
  <c r="A263" i="11"/>
  <c r="A262" i="11"/>
  <c r="A261" i="11"/>
  <c r="A260" i="11"/>
  <c r="A259" i="11"/>
  <c r="A258" i="11"/>
  <c r="A257" i="11"/>
  <c r="A256" i="11"/>
  <c r="A255" i="11"/>
  <c r="A254" i="11"/>
  <c r="A253" i="11"/>
  <c r="A252" i="11"/>
  <c r="A251" i="11"/>
  <c r="A250" i="11"/>
  <c r="A249" i="11"/>
  <c r="A248" i="11"/>
  <c r="A247" i="11"/>
  <c r="A246" i="11"/>
  <c r="A245" i="11"/>
  <c r="A244" i="11"/>
  <c r="A243" i="11"/>
  <c r="A242" i="11"/>
  <c r="A241" i="11"/>
  <c r="A240" i="11"/>
  <c r="A239" i="11"/>
  <c r="A238" i="11"/>
  <c r="A237" i="11"/>
  <c r="A236" i="11"/>
  <c r="A235" i="11"/>
  <c r="A234" i="11"/>
  <c r="A233" i="11"/>
  <c r="A232" i="11"/>
  <c r="A231" i="11"/>
  <c r="A230" i="11"/>
  <c r="A229" i="11"/>
  <c r="A228" i="11"/>
  <c r="A227" i="11"/>
  <c r="A226" i="11"/>
  <c r="A225" i="11"/>
  <c r="A224" i="11"/>
  <c r="A223" i="11"/>
  <c r="A222" i="11"/>
  <c r="A221" i="11"/>
  <c r="A220" i="11"/>
  <c r="A219" i="11"/>
  <c r="A218" i="11"/>
  <c r="A217" i="11"/>
  <c r="A216" i="11"/>
  <c r="A215" i="11"/>
  <c r="A214" i="11"/>
  <c r="A213" i="11"/>
  <c r="A212" i="11"/>
  <c r="A211" i="11"/>
  <c r="A210" i="11"/>
  <c r="A209" i="11"/>
  <c r="A208" i="11"/>
  <c r="A207" i="11"/>
  <c r="A206" i="11"/>
  <c r="A205" i="11"/>
  <c r="A204" i="11"/>
  <c r="A203" i="11"/>
  <c r="A202" i="11"/>
  <c r="A201" i="11"/>
  <c r="A200" i="11"/>
  <c r="A199" i="11"/>
  <c r="A198" i="11"/>
  <c r="A197" i="11"/>
  <c r="A196" i="11"/>
  <c r="A195" i="11"/>
  <c r="A194" i="11"/>
  <c r="A193" i="11"/>
  <c r="A192" i="11"/>
  <c r="A191" i="11"/>
  <c r="A190" i="11"/>
  <c r="A189" i="11"/>
  <c r="A188" i="11"/>
  <c r="A187" i="11"/>
  <c r="A186" i="11"/>
  <c r="A185" i="11"/>
  <c r="A184" i="11"/>
  <c r="A183" i="11"/>
  <c r="A182" i="11"/>
  <c r="A181" i="11"/>
  <c r="A180" i="11"/>
  <c r="A179" i="11"/>
  <c r="A178" i="11"/>
  <c r="A177" i="11"/>
  <c r="A176" i="11"/>
  <c r="A175" i="11"/>
  <c r="A174" i="11"/>
  <c r="A173" i="11"/>
  <c r="A172" i="11"/>
  <c r="A171" i="11"/>
  <c r="A170" i="11"/>
  <c r="A169" i="11"/>
  <c r="A168" i="11"/>
  <c r="A167" i="11"/>
  <c r="A166" i="11"/>
  <c r="A165" i="11"/>
  <c r="A164" i="11"/>
  <c r="A163" i="11"/>
  <c r="A162" i="11"/>
  <c r="A161" i="11"/>
  <c r="A160" i="11"/>
  <c r="A159" i="11"/>
  <c r="A158" i="11"/>
  <c r="A157" i="11"/>
  <c r="A156" i="11"/>
  <c r="A155" i="11"/>
  <c r="A154" i="11"/>
  <c r="A153" i="11"/>
  <c r="A152" i="11"/>
  <c r="A151" i="11"/>
  <c r="A150" i="11"/>
  <c r="A149" i="11"/>
  <c r="A148" i="11"/>
  <c r="A147" i="11"/>
  <c r="A146" i="11"/>
  <c r="A145" i="11"/>
  <c r="A144" i="11"/>
  <c r="A143" i="11"/>
  <c r="A142" i="11"/>
  <c r="A141" i="11"/>
  <c r="A140" i="11"/>
  <c r="A139" i="11"/>
  <c r="A138" i="11"/>
  <c r="A137" i="11"/>
  <c r="A136" i="11"/>
  <c r="A135" i="11"/>
  <c r="A134" i="11"/>
  <c r="A133" i="11"/>
  <c r="A132" i="11"/>
  <c r="A131" i="11"/>
  <c r="A130" i="11"/>
  <c r="A129" i="11"/>
  <c r="A128" i="11"/>
  <c r="A127" i="11"/>
  <c r="A126" i="11"/>
  <c r="A125" i="11"/>
  <c r="A124" i="11"/>
  <c r="A123" i="11"/>
  <c r="A122" i="11"/>
  <c r="A121" i="11"/>
  <c r="A120" i="11"/>
  <c r="A119" i="11"/>
  <c r="A118" i="11"/>
  <c r="A117" i="11"/>
  <c r="A116" i="11"/>
  <c r="A115" i="11"/>
  <c r="A114" i="11"/>
  <c r="A113" i="11"/>
  <c r="A112" i="11"/>
  <c r="A111" i="11"/>
  <c r="A110" i="11"/>
  <c r="A109" i="11"/>
  <c r="A108" i="11"/>
  <c r="A107" i="11"/>
  <c r="A106" i="11"/>
  <c r="A105" i="11"/>
  <c r="A104" i="11"/>
  <c r="A103" i="11"/>
  <c r="A102" i="11"/>
  <c r="A101" i="11"/>
  <c r="A100" i="11"/>
  <c r="A99" i="11"/>
  <c r="A98" i="11"/>
  <c r="A97" i="11"/>
  <c r="A96" i="11"/>
  <c r="A95" i="11"/>
  <c r="A94" i="11"/>
  <c r="A93" i="11"/>
  <c r="A92" i="11"/>
  <c r="A91" i="11"/>
  <c r="A90" i="11"/>
  <c r="A89" i="11"/>
  <c r="A88" i="11"/>
  <c r="A87" i="11"/>
  <c r="A86" i="11"/>
  <c r="A85" i="11"/>
  <c r="A84" i="11"/>
  <c r="A83" i="11"/>
  <c r="A82" i="11"/>
  <c r="A81" i="11"/>
  <c r="A80" i="11"/>
  <c r="A79" i="11"/>
  <c r="A78" i="11"/>
  <c r="A77" i="11"/>
  <c r="A76" i="11"/>
  <c r="A75" i="11"/>
  <c r="A74" i="11"/>
  <c r="A73" i="11"/>
  <c r="A72" i="11"/>
  <c r="A71" i="11"/>
  <c r="A70" i="11"/>
  <c r="A69" i="11"/>
  <c r="A68" i="11"/>
  <c r="A67" i="11"/>
  <c r="A66" i="11"/>
  <c r="A65" i="11"/>
  <c r="A64" i="11"/>
  <c r="A63" i="11"/>
  <c r="A62" i="11"/>
  <c r="A61" i="11"/>
  <c r="A60" i="11"/>
  <c r="A59" i="11"/>
  <c r="A58" i="11"/>
  <c r="A57" i="11"/>
  <c r="A56" i="11"/>
  <c r="A55" i="11"/>
  <c r="A54" i="11"/>
  <c r="A53" i="11"/>
  <c r="A52" i="11"/>
  <c r="A51" i="11"/>
  <c r="A50" i="11"/>
  <c r="A49" i="11"/>
  <c r="A48" i="11"/>
  <c r="A47" i="11"/>
  <c r="A46" i="11"/>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I298" i="11"/>
  <c r="I2" i="11"/>
  <c r="G1002" i="11"/>
  <c r="G1001" i="11"/>
  <c r="G1000" i="11"/>
  <c r="G999" i="11"/>
  <c r="G998" i="11"/>
  <c r="G997" i="11"/>
  <c r="G996" i="11"/>
  <c r="G995" i="11"/>
  <c r="G994" i="11"/>
  <c r="G993" i="11"/>
  <c r="G992" i="11"/>
  <c r="G991" i="11"/>
  <c r="G990" i="11"/>
  <c r="G989" i="11"/>
  <c r="G988" i="11"/>
  <c r="G987" i="11"/>
  <c r="G986" i="11"/>
  <c r="G985" i="11"/>
  <c r="G984" i="11"/>
  <c r="G983" i="11"/>
  <c r="G982" i="11"/>
  <c r="G981" i="11"/>
  <c r="G980" i="11"/>
  <c r="G979" i="11"/>
  <c r="G978" i="11"/>
  <c r="G977" i="11"/>
  <c r="G976" i="11"/>
  <c r="G975" i="11"/>
  <c r="G974" i="11"/>
  <c r="G973" i="11"/>
  <c r="G972" i="11"/>
  <c r="G971" i="11"/>
  <c r="G970" i="11"/>
  <c r="G969" i="11"/>
  <c r="G968" i="11"/>
  <c r="G967" i="11"/>
  <c r="G966" i="11"/>
  <c r="G965" i="11"/>
  <c r="G964" i="11"/>
  <c r="G963" i="11"/>
  <c r="G962" i="11"/>
  <c r="G961" i="11"/>
  <c r="G960" i="11"/>
  <c r="G959" i="11"/>
  <c r="G958" i="11"/>
  <c r="G957" i="11"/>
  <c r="G956" i="11"/>
  <c r="G955" i="11"/>
  <c r="G954" i="11"/>
  <c r="G953" i="11"/>
  <c r="G952" i="11"/>
  <c r="G951" i="11"/>
  <c r="G950" i="11"/>
  <c r="G949" i="11"/>
  <c r="G948" i="11"/>
  <c r="G947" i="11"/>
  <c r="G946" i="11"/>
  <c r="G945" i="11"/>
  <c r="G944" i="11"/>
  <c r="G943" i="11"/>
  <c r="G942" i="11"/>
  <c r="G941" i="11"/>
  <c r="G940" i="11"/>
  <c r="G939" i="11"/>
  <c r="G938" i="11"/>
  <c r="G937" i="11"/>
  <c r="G936" i="11"/>
  <c r="G935" i="11"/>
  <c r="G934" i="11"/>
  <c r="G933" i="11"/>
  <c r="G932" i="11"/>
  <c r="G931" i="11"/>
  <c r="G930" i="11"/>
  <c r="G929" i="11"/>
  <c r="G928" i="11"/>
  <c r="G927" i="11"/>
  <c r="G926" i="11"/>
  <c r="G925" i="11"/>
  <c r="G924" i="11"/>
  <c r="G923" i="11"/>
  <c r="G922" i="11"/>
  <c r="G921" i="11"/>
  <c r="G920" i="11"/>
  <c r="G919" i="11"/>
  <c r="G918" i="11"/>
  <c r="G917" i="11"/>
  <c r="G916" i="11"/>
  <c r="G915" i="11"/>
  <c r="G914" i="11"/>
  <c r="G913" i="11"/>
  <c r="G912" i="11"/>
  <c r="G911" i="11"/>
  <c r="G910" i="11"/>
  <c r="G909" i="11"/>
  <c r="G908" i="11"/>
  <c r="G907" i="11"/>
  <c r="G906" i="11"/>
  <c r="G905" i="11"/>
  <c r="G904" i="11"/>
  <c r="G903" i="11"/>
  <c r="G902" i="11"/>
  <c r="G901" i="11"/>
  <c r="G900" i="11"/>
  <c r="G899" i="11"/>
  <c r="G898" i="11"/>
  <c r="G897" i="11"/>
  <c r="G896" i="11"/>
  <c r="G895" i="11"/>
  <c r="G894" i="11"/>
  <c r="G893" i="11"/>
  <c r="G892" i="11"/>
  <c r="G891" i="11"/>
  <c r="G890" i="11"/>
  <c r="G889" i="11"/>
  <c r="G888" i="11"/>
  <c r="G887" i="11"/>
  <c r="G885" i="11"/>
  <c r="G884" i="11"/>
  <c r="G883" i="11"/>
  <c r="G882" i="11"/>
  <c r="G881" i="11"/>
  <c r="G880" i="11"/>
  <c r="G879" i="11"/>
  <c r="G878" i="11"/>
  <c r="G877" i="11"/>
  <c r="G876" i="11"/>
  <c r="G875" i="11"/>
  <c r="G874" i="11"/>
  <c r="G873" i="11"/>
  <c r="G872" i="11"/>
  <c r="G871" i="11"/>
  <c r="G870" i="11"/>
  <c r="G869" i="11"/>
  <c r="G868" i="11"/>
  <c r="G867" i="11"/>
  <c r="G866" i="11"/>
  <c r="G865" i="11"/>
  <c r="G864" i="11"/>
  <c r="G863" i="11"/>
  <c r="G862" i="11"/>
  <c r="G861" i="11"/>
  <c r="G860" i="11"/>
  <c r="G859" i="11"/>
  <c r="G858" i="11"/>
  <c r="G857" i="11"/>
  <c r="G856" i="11"/>
  <c r="G855" i="11"/>
  <c r="G854" i="11"/>
  <c r="G853" i="11"/>
  <c r="G852" i="11"/>
  <c r="G851" i="11"/>
  <c r="G850" i="11"/>
  <c r="G849" i="11"/>
  <c r="G848" i="11"/>
  <c r="G847" i="11"/>
  <c r="G846" i="11"/>
  <c r="G845" i="11"/>
  <c r="G844" i="11"/>
  <c r="G843" i="11"/>
  <c r="G842" i="11"/>
  <c r="G841" i="11"/>
  <c r="G840" i="11"/>
  <c r="G839" i="11"/>
  <c r="G838" i="11"/>
  <c r="G837" i="11"/>
  <c r="G836" i="11"/>
  <c r="G835" i="11"/>
  <c r="G834" i="11"/>
  <c r="G833" i="11"/>
  <c r="G832" i="11"/>
  <c r="G831" i="11"/>
  <c r="G830" i="11"/>
  <c r="G829" i="11"/>
  <c r="G828" i="11"/>
  <c r="G827" i="11"/>
  <c r="G826" i="11"/>
  <c r="G825" i="11"/>
  <c r="G824" i="11"/>
  <c r="G823" i="11"/>
  <c r="G822" i="11"/>
  <c r="G821" i="11"/>
  <c r="G820" i="11"/>
  <c r="G819" i="11"/>
  <c r="G818" i="11"/>
  <c r="G817" i="11"/>
  <c r="G816" i="11"/>
  <c r="G815" i="11"/>
  <c r="G814" i="11"/>
  <c r="G813" i="11"/>
  <c r="G812" i="11"/>
  <c r="G811" i="11"/>
  <c r="G810" i="11"/>
  <c r="G809" i="11"/>
  <c r="G808" i="11"/>
  <c r="G807" i="11"/>
  <c r="G806" i="11"/>
  <c r="G805" i="11"/>
  <c r="G804" i="11"/>
  <c r="G803" i="11"/>
  <c r="G802" i="11"/>
  <c r="G801" i="11"/>
  <c r="G800" i="11"/>
  <c r="G799" i="11"/>
  <c r="G798" i="11"/>
  <c r="G797" i="11"/>
  <c r="G796" i="11"/>
  <c r="G795" i="11"/>
  <c r="G794" i="11"/>
  <c r="G793" i="11"/>
  <c r="G792" i="11"/>
  <c r="G791" i="11"/>
  <c r="G790" i="11"/>
  <c r="G789" i="11"/>
  <c r="G788" i="11"/>
  <c r="G787" i="11"/>
  <c r="G786" i="11"/>
  <c r="G785" i="11"/>
  <c r="G784" i="11"/>
  <c r="G783" i="11"/>
  <c r="G782" i="11"/>
  <c r="G781" i="11"/>
  <c r="G780" i="11"/>
  <c r="G779" i="11"/>
  <c r="G778" i="11"/>
  <c r="G777" i="11"/>
  <c r="G776" i="11"/>
  <c r="G775" i="11"/>
  <c r="G774" i="11"/>
  <c r="G773" i="11"/>
  <c r="G772" i="11"/>
  <c r="G771" i="11"/>
  <c r="G770" i="11"/>
  <c r="G769" i="11"/>
  <c r="G768" i="11"/>
  <c r="G767" i="11"/>
  <c r="G766" i="11"/>
  <c r="G765" i="11"/>
  <c r="G764" i="11"/>
  <c r="G763" i="11"/>
  <c r="G762" i="11"/>
  <c r="G761" i="11"/>
  <c r="G760" i="11"/>
  <c r="G759" i="11"/>
  <c r="G758" i="11"/>
  <c r="G757" i="11"/>
  <c r="G756" i="11"/>
  <c r="G755" i="11"/>
  <c r="G754" i="11"/>
  <c r="G753" i="11"/>
  <c r="G752" i="11"/>
  <c r="G751" i="11"/>
  <c r="G750" i="11"/>
  <c r="G749" i="11"/>
  <c r="G748" i="11"/>
  <c r="G747" i="11"/>
  <c r="G746" i="11"/>
  <c r="G745" i="11"/>
  <c r="G744" i="11"/>
  <c r="G743" i="11"/>
  <c r="G742" i="11"/>
  <c r="G741" i="11"/>
  <c r="G740" i="11"/>
  <c r="G739" i="11"/>
  <c r="G738" i="11"/>
  <c r="G737" i="11"/>
  <c r="G736" i="11"/>
  <c r="G735" i="11"/>
  <c r="G734" i="11"/>
  <c r="G733" i="11"/>
  <c r="G732" i="11"/>
  <c r="G731" i="11"/>
  <c r="G730" i="11"/>
  <c r="G729" i="11"/>
  <c r="G728" i="11"/>
  <c r="G727" i="11"/>
  <c r="G726" i="11"/>
  <c r="G725" i="11"/>
  <c r="G724" i="11"/>
  <c r="G723" i="11"/>
  <c r="G722" i="11"/>
  <c r="G721" i="11"/>
  <c r="G720" i="11"/>
  <c r="G719" i="11"/>
  <c r="G718" i="11"/>
  <c r="G717" i="11"/>
  <c r="G716" i="11"/>
  <c r="G715" i="11"/>
  <c r="G714" i="11"/>
  <c r="G713" i="11"/>
  <c r="G712" i="11"/>
  <c r="G711" i="11"/>
  <c r="G710" i="11"/>
  <c r="G709" i="11"/>
  <c r="G708" i="11"/>
  <c r="G707" i="11"/>
  <c r="G706" i="11"/>
  <c r="G705" i="11"/>
  <c r="G704" i="11"/>
  <c r="G703" i="11"/>
  <c r="G702" i="11"/>
  <c r="G701" i="11"/>
  <c r="G700" i="11"/>
  <c r="G699" i="11"/>
  <c r="G698" i="11"/>
  <c r="G697" i="11"/>
  <c r="G696" i="11"/>
  <c r="G695" i="11"/>
  <c r="G694" i="11"/>
  <c r="G693" i="11"/>
  <c r="G692" i="11"/>
  <c r="G691" i="11"/>
  <c r="G690" i="11"/>
  <c r="G689" i="11"/>
  <c r="G688" i="11"/>
  <c r="G687" i="11"/>
  <c r="G686" i="11"/>
  <c r="G685" i="11"/>
  <c r="G684" i="11"/>
  <c r="G683" i="11"/>
  <c r="G682" i="11"/>
  <c r="G681" i="11"/>
  <c r="G680" i="11"/>
  <c r="G679" i="11"/>
  <c r="G678" i="11"/>
  <c r="G677" i="11"/>
  <c r="G676" i="11"/>
  <c r="G675" i="11"/>
  <c r="G674" i="11"/>
  <c r="G673" i="11"/>
  <c r="G672" i="11"/>
  <c r="G671" i="11"/>
  <c r="G670" i="11"/>
  <c r="G669" i="11"/>
  <c r="G668" i="11"/>
  <c r="G667" i="11"/>
  <c r="G666" i="11"/>
  <c r="G665" i="11"/>
  <c r="G664" i="11"/>
  <c r="G663" i="11"/>
  <c r="G662" i="11"/>
  <c r="G661" i="11"/>
  <c r="G660" i="11"/>
  <c r="G659" i="11"/>
  <c r="G658" i="11"/>
  <c r="G657" i="11"/>
  <c r="G656" i="11"/>
  <c r="G655" i="11"/>
  <c r="G654" i="11"/>
  <c r="G653" i="11"/>
  <c r="G652" i="11"/>
  <c r="G651" i="11"/>
  <c r="G650" i="11"/>
  <c r="G649" i="11"/>
  <c r="G648" i="11"/>
  <c r="G647" i="11"/>
  <c r="G646" i="11"/>
  <c r="G645" i="11"/>
  <c r="G644" i="11"/>
  <c r="G643" i="11"/>
  <c r="G642" i="11"/>
  <c r="G641" i="11"/>
  <c r="G640" i="11"/>
  <c r="G639" i="11"/>
  <c r="G638" i="11"/>
  <c r="G637" i="11"/>
  <c r="G636" i="11"/>
  <c r="G635" i="11"/>
  <c r="G634" i="11"/>
  <c r="G633" i="11"/>
  <c r="G632" i="11"/>
  <c r="G631" i="11"/>
  <c r="G630" i="11"/>
  <c r="G629" i="11"/>
  <c r="G628" i="11"/>
  <c r="G627" i="11"/>
  <c r="G626" i="11"/>
  <c r="G625" i="11"/>
  <c r="G624" i="11"/>
  <c r="G623" i="11"/>
  <c r="G622" i="11"/>
  <c r="G621" i="11"/>
  <c r="G620" i="11"/>
  <c r="G619" i="11"/>
  <c r="G618" i="11"/>
  <c r="G617" i="11"/>
  <c r="G616" i="11"/>
  <c r="G615" i="11"/>
  <c r="G614" i="11"/>
  <c r="G613" i="11"/>
  <c r="G612" i="11"/>
  <c r="G611" i="11"/>
  <c r="G610" i="11"/>
  <c r="G609" i="11"/>
  <c r="G608" i="11"/>
  <c r="G607" i="11"/>
  <c r="G606" i="11"/>
  <c r="G605" i="11"/>
  <c r="G604" i="11"/>
  <c r="G603" i="11"/>
  <c r="G602" i="11"/>
  <c r="G601" i="11"/>
  <c r="G600" i="11"/>
  <c r="G599" i="11"/>
  <c r="G598" i="11"/>
  <c r="G597" i="11"/>
  <c r="G596" i="11"/>
  <c r="G595" i="11"/>
  <c r="G594" i="11"/>
  <c r="G593" i="11"/>
  <c r="G592" i="11"/>
  <c r="G591" i="11"/>
  <c r="G590" i="11"/>
  <c r="G589" i="11"/>
  <c r="G588" i="11"/>
  <c r="G587" i="11"/>
  <c r="G586" i="11"/>
  <c r="G585" i="11"/>
  <c r="G584" i="11"/>
  <c r="G583" i="11"/>
  <c r="G582" i="11"/>
  <c r="G581" i="11"/>
  <c r="G580" i="11"/>
  <c r="G579" i="11"/>
  <c r="G578" i="11"/>
  <c r="G577" i="11"/>
  <c r="G576" i="11"/>
  <c r="G575" i="11"/>
  <c r="G574" i="11"/>
  <c r="G573" i="11"/>
  <c r="G572" i="11"/>
  <c r="G571" i="11"/>
  <c r="G570" i="11"/>
  <c r="G569" i="11"/>
  <c r="G568" i="11"/>
  <c r="G567" i="11"/>
  <c r="G566" i="11"/>
  <c r="G565" i="11"/>
  <c r="G564" i="11"/>
  <c r="G563" i="11"/>
  <c r="G562" i="11"/>
  <c r="G561" i="11"/>
  <c r="G560" i="11"/>
  <c r="G559" i="11"/>
  <c r="G558" i="11"/>
  <c r="G557" i="11"/>
  <c r="G556" i="11"/>
  <c r="G555" i="11"/>
  <c r="G554" i="11"/>
  <c r="G553" i="11"/>
  <c r="G552" i="11"/>
  <c r="G551" i="11"/>
  <c r="G550" i="11"/>
  <c r="G549" i="11"/>
  <c r="G548" i="11"/>
  <c r="G547" i="11"/>
  <c r="G546" i="11"/>
  <c r="G545" i="11"/>
  <c r="G544" i="11"/>
  <c r="G543" i="11"/>
  <c r="G542" i="11"/>
  <c r="G541" i="11"/>
  <c r="G540" i="11"/>
  <c r="G539" i="11"/>
  <c r="G538" i="11"/>
  <c r="G537" i="11"/>
  <c r="G536" i="11"/>
  <c r="G535" i="11"/>
  <c r="G534" i="11"/>
  <c r="G533" i="11"/>
  <c r="G532" i="11"/>
  <c r="G531" i="11"/>
  <c r="G530" i="11"/>
  <c r="G529" i="11"/>
  <c r="G528" i="11"/>
  <c r="G527" i="1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1" i="11"/>
  <c r="G490" i="11"/>
  <c r="G489" i="11"/>
  <c r="G488" i="11"/>
  <c r="G487" i="11"/>
  <c r="G486" i="11"/>
  <c r="G485" i="11"/>
  <c r="G484" i="11"/>
  <c r="G483" i="11"/>
  <c r="G482" i="11"/>
  <c r="G481" i="11"/>
  <c r="G480" i="11"/>
  <c r="G479" i="11"/>
  <c r="G478" i="11"/>
  <c r="G477" i="11"/>
  <c r="G476" i="11"/>
  <c r="G475" i="11"/>
  <c r="G474" i="11"/>
  <c r="G473" i="11"/>
  <c r="G472" i="11"/>
  <c r="G471" i="11"/>
  <c r="G470" i="11"/>
  <c r="G469" i="11"/>
  <c r="G468" i="11"/>
  <c r="G467" i="11"/>
  <c r="G466" i="11"/>
  <c r="G465" i="11"/>
  <c r="G464" i="11"/>
  <c r="G463" i="11"/>
  <c r="G462" i="11"/>
  <c r="G461" i="11"/>
  <c r="G460" i="11"/>
  <c r="G459" i="11"/>
  <c r="G458" i="11"/>
  <c r="G457" i="11"/>
  <c r="G456" i="11"/>
  <c r="G455" i="11"/>
  <c r="G454" i="11"/>
  <c r="G453" i="11"/>
  <c r="G452" i="11"/>
  <c r="G451" i="11"/>
  <c r="G450" i="11"/>
  <c r="G449" i="11"/>
  <c r="G448" i="11"/>
  <c r="G447" i="11"/>
  <c r="G446" i="11"/>
  <c r="G445" i="11"/>
  <c r="G444" i="11"/>
  <c r="G443" i="11"/>
  <c r="G442" i="11"/>
  <c r="G441" i="11"/>
  <c r="G440" i="11"/>
  <c r="G439" i="11"/>
  <c r="G438" i="11"/>
  <c r="G437" i="11"/>
  <c r="G436" i="11"/>
  <c r="G435" i="11"/>
  <c r="G434" i="11"/>
  <c r="G433" i="11"/>
  <c r="G432"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8" i="11"/>
  <c r="G397" i="11"/>
  <c r="G396" i="11"/>
  <c r="G395" i="11"/>
  <c r="G394" i="11"/>
  <c r="G393" i="11"/>
  <c r="G392" i="11"/>
  <c r="G391" i="11"/>
  <c r="G390" i="11"/>
  <c r="G389" i="11"/>
  <c r="G388" i="11"/>
  <c r="G387" i="11"/>
  <c r="G386" i="11"/>
  <c r="G385" i="11"/>
  <c r="G384" i="11"/>
  <c r="G383" i="11"/>
  <c r="G382" i="11"/>
  <c r="G381" i="11"/>
  <c r="G380" i="11"/>
  <c r="G379" i="11"/>
  <c r="G378" i="11"/>
  <c r="G377" i="11"/>
  <c r="G376" i="11"/>
  <c r="G375" i="11"/>
  <c r="G374" i="11"/>
  <c r="G373" i="11"/>
  <c r="G372" i="11"/>
  <c r="G371" i="11"/>
  <c r="G370" i="11"/>
  <c r="G369" i="11"/>
  <c r="G368" i="11"/>
  <c r="G367" i="11"/>
  <c r="G366" i="11"/>
  <c r="G365" i="11"/>
  <c r="G364" i="11"/>
  <c r="G363" i="11"/>
  <c r="G362" i="11"/>
  <c r="G361" i="11"/>
  <c r="G360" i="11"/>
  <c r="G359" i="11"/>
  <c r="G358" i="11"/>
  <c r="G357" i="11"/>
  <c r="G356" i="11"/>
  <c r="G355" i="11"/>
  <c r="G354" i="11"/>
  <c r="G353" i="11"/>
  <c r="G352" i="11"/>
  <c r="G351" i="11"/>
  <c r="G350" i="11"/>
  <c r="G349" i="11"/>
  <c r="G348" i="11"/>
  <c r="G347" i="11"/>
  <c r="G346"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7" i="11"/>
  <c r="G296" i="11"/>
  <c r="G295" i="11"/>
  <c r="G294" i="11"/>
  <c r="G293" i="11"/>
  <c r="G292" i="11"/>
  <c r="G291" i="11"/>
  <c r="G290" i="11"/>
  <c r="G289" i="11"/>
  <c r="G288" i="11"/>
  <c r="G287" i="11"/>
  <c r="G286" i="11"/>
  <c r="G285" i="11"/>
  <c r="G284" i="11"/>
  <c r="G283" i="11"/>
  <c r="G282" i="11"/>
  <c r="G281" i="11"/>
  <c r="G280" i="11"/>
  <c r="G279" i="11"/>
  <c r="G278" i="11"/>
  <c r="G277" i="11"/>
  <c r="G276" i="11"/>
  <c r="G275" i="11"/>
  <c r="G274" i="11"/>
  <c r="G273" i="11"/>
  <c r="G272" i="11"/>
  <c r="G271" i="11"/>
  <c r="G270" i="11"/>
  <c r="G269" i="11"/>
  <c r="G268" i="11"/>
  <c r="G267" i="11"/>
  <c r="G266" i="11"/>
  <c r="G265" i="11"/>
  <c r="G264" i="11"/>
  <c r="G263" i="11"/>
  <c r="G262" i="11"/>
  <c r="G261" i="11"/>
  <c r="G260" i="11"/>
  <c r="G259" i="11"/>
  <c r="G258" i="11"/>
  <c r="G257" i="11"/>
  <c r="G256" i="11"/>
  <c r="G255" i="11"/>
  <c r="G254" i="11"/>
  <c r="G253" i="11"/>
  <c r="G252" i="11"/>
  <c r="G251" i="11"/>
  <c r="G250" i="11"/>
  <c r="G249" i="11"/>
  <c r="G248" i="11"/>
  <c r="G247" i="11"/>
  <c r="G246" i="11"/>
  <c r="G245" i="11"/>
  <c r="G244" i="11"/>
  <c r="G243" i="11"/>
  <c r="G242" i="11"/>
  <c r="G241" i="11"/>
  <c r="G240" i="11"/>
  <c r="G239" i="11"/>
  <c r="G238" i="11"/>
  <c r="G237" i="11"/>
  <c r="G236" i="11"/>
  <c r="G235" i="11"/>
  <c r="G234" i="11"/>
  <c r="G233" i="11"/>
  <c r="G232" i="11"/>
  <c r="G231" i="11"/>
  <c r="G230" i="11"/>
  <c r="G229" i="11"/>
  <c r="G228" i="11"/>
  <c r="G227" i="11"/>
  <c r="G226" i="11"/>
  <c r="G225" i="11"/>
  <c r="G224" i="11"/>
  <c r="G223" i="11"/>
  <c r="G222" i="11"/>
  <c r="G221" i="11"/>
  <c r="G220" i="11"/>
  <c r="G219" i="11"/>
  <c r="G218" i="11"/>
  <c r="G217" i="11"/>
  <c r="G216" i="11"/>
  <c r="G215" i="11"/>
  <c r="G214" i="11"/>
  <c r="G213" i="11"/>
  <c r="G212" i="11"/>
  <c r="G211" i="11"/>
  <c r="G210" i="11"/>
  <c r="G209" i="11"/>
  <c r="G208" i="11"/>
  <c r="G207" i="11"/>
  <c r="G206" i="11"/>
  <c r="G205" i="11"/>
  <c r="G204" i="11"/>
  <c r="G203" i="11"/>
  <c r="G202" i="11"/>
  <c r="G201" i="11"/>
  <c r="G200" i="11"/>
  <c r="G199" i="11"/>
  <c r="G198" i="11"/>
  <c r="G197" i="11"/>
  <c r="G196" i="11"/>
  <c r="G195" i="11"/>
  <c r="G194" i="11"/>
  <c r="G193" i="11"/>
  <c r="G192" i="11"/>
  <c r="G191" i="11"/>
  <c r="G190" i="11"/>
  <c r="G189" i="11"/>
  <c r="G188" i="11"/>
  <c r="G187" i="11"/>
  <c r="G186" i="11"/>
  <c r="G185" i="11"/>
  <c r="G184" i="11"/>
  <c r="G183" i="11"/>
  <c r="G182" i="11"/>
  <c r="G181" i="11"/>
  <c r="G180" i="11"/>
  <c r="G179" i="11"/>
  <c r="G178" i="11"/>
  <c r="G177" i="11"/>
  <c r="G176" i="11"/>
  <c r="G175" i="11"/>
  <c r="G174" i="11"/>
  <c r="G173" i="11"/>
  <c r="G172" i="11"/>
  <c r="G171" i="11"/>
  <c r="G170" i="11"/>
  <c r="G169" i="11"/>
  <c r="G168" i="11"/>
  <c r="G167" i="11"/>
  <c r="G166" i="11"/>
  <c r="G165" i="11"/>
  <c r="G164" i="11"/>
  <c r="G163" i="11"/>
  <c r="G162" i="11"/>
  <c r="G161" i="11"/>
  <c r="G160" i="11"/>
  <c r="G159" i="11"/>
  <c r="G158" i="11"/>
  <c r="G157" i="11"/>
  <c r="G156" i="11"/>
  <c r="G155" i="11"/>
  <c r="G154" i="11"/>
  <c r="G153" i="11"/>
  <c r="G152" i="11"/>
  <c r="G151" i="11"/>
  <c r="G150" i="11"/>
  <c r="G149" i="11"/>
  <c r="G148" i="11"/>
  <c r="G147" i="11"/>
  <c r="G146" i="11"/>
  <c r="G145" i="11"/>
  <c r="G144" i="11"/>
  <c r="G143" i="11"/>
  <c r="G142" i="11"/>
  <c r="G141" i="11"/>
  <c r="G140" i="11"/>
  <c r="G139" i="11"/>
  <c r="G138" i="11"/>
  <c r="G137" i="11"/>
  <c r="G136" i="11"/>
  <c r="G135" i="11"/>
  <c r="G134" i="11"/>
  <c r="G133" i="11"/>
  <c r="G132" i="11"/>
  <c r="G131" i="11"/>
  <c r="G130" i="11"/>
  <c r="G129" i="11"/>
  <c r="G128" i="11"/>
  <c r="G127" i="11"/>
  <c r="G126" i="11"/>
  <c r="G125" i="11"/>
  <c r="G124" i="11"/>
  <c r="G123" i="11"/>
  <c r="G122" i="11"/>
  <c r="G121" i="11"/>
  <c r="G120" i="11"/>
  <c r="G119" i="11"/>
  <c r="G118" i="11"/>
  <c r="G117" i="11"/>
  <c r="G116" i="11"/>
  <c r="G115" i="11"/>
  <c r="G114" i="11"/>
  <c r="G113" i="11"/>
  <c r="G112" i="11"/>
  <c r="G111" i="11"/>
  <c r="G110" i="11"/>
  <c r="G109" i="11"/>
  <c r="G108" i="11"/>
  <c r="G107" i="11"/>
  <c r="G106" i="11"/>
  <c r="G105" i="11"/>
  <c r="G104" i="11"/>
  <c r="G103" i="11"/>
  <c r="G102" i="11"/>
  <c r="G101" i="11"/>
  <c r="G100" i="11"/>
  <c r="G99" i="11"/>
  <c r="G98" i="11"/>
  <c r="G97" i="11"/>
  <c r="G96" i="11"/>
  <c r="G95" i="11"/>
  <c r="G94" i="11"/>
  <c r="G93" i="11"/>
  <c r="G92" i="11"/>
  <c r="G91" i="11"/>
  <c r="G90" i="11"/>
  <c r="G89" i="11"/>
  <c r="G88" i="11"/>
  <c r="G87" i="11"/>
  <c r="G86" i="11"/>
  <c r="G85" i="11"/>
  <c r="G84" i="11"/>
  <c r="G83" i="11"/>
  <c r="G82" i="11"/>
  <c r="G81" i="11"/>
  <c r="G80" i="11"/>
  <c r="G79" i="11"/>
  <c r="G78" i="11"/>
  <c r="G77" i="11"/>
  <c r="G76" i="11"/>
  <c r="G75" i="11"/>
  <c r="G74" i="11"/>
  <c r="G73" i="11"/>
  <c r="G72" i="11"/>
  <c r="G71" i="11"/>
  <c r="G70" i="11"/>
  <c r="G69" i="11"/>
  <c r="G68" i="11"/>
  <c r="G67" i="11"/>
  <c r="G66" i="11"/>
  <c r="G65" i="11"/>
  <c r="G64" i="11"/>
  <c r="G63" i="11"/>
  <c r="G62" i="11"/>
  <c r="G61" i="11"/>
  <c r="G60" i="11"/>
  <c r="G59" i="11"/>
  <c r="G58" i="11"/>
  <c r="G57" i="11"/>
  <c r="G56" i="11"/>
  <c r="G55" i="11"/>
  <c r="G54" i="11"/>
  <c r="G53" i="11"/>
  <c r="G52" i="11"/>
  <c r="G51" i="11"/>
  <c r="G50" i="11"/>
  <c r="G49" i="11"/>
  <c r="G48" i="11"/>
  <c r="G47" i="11"/>
  <c r="G46" i="11"/>
  <c r="G45" i="11"/>
  <c r="G44" i="11"/>
  <c r="G43" i="11"/>
  <c r="G42" i="11"/>
  <c r="G41" i="11"/>
  <c r="G40" i="11"/>
  <c r="G39" i="11"/>
  <c r="G38" i="11"/>
  <c r="G37" i="11"/>
  <c r="G36" i="11"/>
  <c r="G35" i="11"/>
  <c r="G34" i="11"/>
  <c r="G33" i="11"/>
  <c r="G32" i="11"/>
  <c r="G31" i="11"/>
  <c r="G30" i="11"/>
  <c r="G29" i="11"/>
  <c r="G28" i="11"/>
  <c r="G27" i="11"/>
  <c r="G26" i="11"/>
  <c r="G25" i="11"/>
  <c r="G24" i="11"/>
  <c r="G23" i="11"/>
  <c r="G22" i="11"/>
  <c r="G21" i="11"/>
  <c r="G20" i="11"/>
  <c r="G19" i="11"/>
  <c r="G18" i="11"/>
  <c r="G17" i="11"/>
  <c r="G16" i="11"/>
  <c r="G15" i="11"/>
  <c r="G14" i="11"/>
  <c r="G13" i="11"/>
  <c r="G12" i="11"/>
  <c r="G11" i="11"/>
  <c r="G10" i="11"/>
  <c r="G9" i="11"/>
  <c r="G8" i="11"/>
  <c r="G7" i="11"/>
  <c r="G6" i="11"/>
  <c r="G5" i="11"/>
  <c r="G4" i="11"/>
  <c r="G3" i="11"/>
  <c r="G2" i="11"/>
  <c r="G298" i="11"/>
  <c r="E298" i="11"/>
  <c r="E6086" i="7"/>
  <c r="H6086" i="7"/>
  <c r="E6078" i="7"/>
  <c r="H6078" i="7"/>
  <c r="E6030" i="7"/>
  <c r="H6030" i="7"/>
  <c r="E5990" i="7"/>
  <c r="H5990" i="7"/>
  <c r="E5982" i="7"/>
  <c r="H5982" i="7"/>
  <c r="E5970" i="7"/>
  <c r="H5970" i="7"/>
  <c r="E5950" i="7"/>
  <c r="H5950" i="7"/>
  <c r="E5942" i="7"/>
  <c r="H5942" i="7"/>
  <c r="E5894" i="7"/>
  <c r="H5894" i="7"/>
  <c r="E5862" i="7"/>
  <c r="H5862" i="7"/>
  <c r="E5794" i="7"/>
  <c r="H5794" i="7"/>
  <c r="E5734" i="7"/>
  <c r="H5734" i="7"/>
  <c r="E5714" i="7"/>
  <c r="H5714" i="7"/>
  <c r="E5702" i="7"/>
  <c r="H5702" i="7"/>
  <c r="E5638" i="7"/>
  <c r="H5638" i="7"/>
  <c r="E5626" i="7"/>
  <c r="H5626" i="7"/>
  <c r="E5594" i="7"/>
  <c r="H5594" i="7"/>
  <c r="E5562" i="7"/>
  <c r="H5562" i="7"/>
  <c r="E5554" i="7"/>
  <c r="H5554" i="7"/>
  <c r="E5498" i="7"/>
  <c r="H5498" i="7"/>
  <c r="E5490" i="7"/>
  <c r="H5490" i="7"/>
  <c r="E5482" i="7"/>
  <c r="H5482" i="7"/>
  <c r="E5434" i="7"/>
  <c r="H5434" i="7"/>
  <c r="E5426" i="7"/>
  <c r="H5426" i="7"/>
  <c r="E5418" i="7"/>
  <c r="H5418" i="7"/>
  <c r="E5306" i="7"/>
  <c r="H5306" i="7"/>
  <c r="E5274" i="7"/>
  <c r="H5274" i="7"/>
  <c r="E5242" i="7"/>
  <c r="H5242" i="7"/>
  <c r="E5234" i="7"/>
  <c r="H5234" i="7"/>
  <c r="E5226" i="7"/>
  <c r="H5226" i="7"/>
  <c r="E5138" i="7"/>
  <c r="H5138" i="7"/>
  <c r="E5106" i="7"/>
  <c r="H5106" i="7"/>
  <c r="E5098" i="7"/>
  <c r="H5098" i="7"/>
  <c r="E4978" i="7"/>
  <c r="H4978" i="7"/>
  <c r="C4955" i="7"/>
  <c r="H4954" i="7"/>
  <c r="C4919" i="7"/>
  <c r="H4918" i="7"/>
  <c r="C4883" i="7"/>
  <c r="H4882" i="7"/>
  <c r="C4879" i="7"/>
  <c r="H4878" i="7"/>
  <c r="C4871" i="7"/>
  <c r="H4870" i="7"/>
  <c r="C4867" i="7"/>
  <c r="H4866" i="7"/>
  <c r="C4855" i="7"/>
  <c r="H4854" i="7"/>
  <c r="C4847" i="7"/>
  <c r="H4846" i="7"/>
  <c r="C4843" i="7"/>
  <c r="H4842" i="7"/>
  <c r="C4839" i="7"/>
  <c r="H4838" i="7"/>
  <c r="C4831" i="7"/>
  <c r="H4830" i="7"/>
  <c r="C4823" i="7"/>
  <c r="H4822" i="7"/>
  <c r="C4807" i="7"/>
  <c r="H4806" i="7"/>
  <c r="C4783" i="7"/>
  <c r="H4782" i="7"/>
  <c r="C4755" i="7"/>
  <c r="H4754" i="7"/>
  <c r="C4727" i="7"/>
  <c r="H4726" i="7"/>
  <c r="C4695" i="7"/>
  <c r="H4694" i="7"/>
  <c r="C4683" i="7"/>
  <c r="H4682" i="7"/>
  <c r="C4631" i="7"/>
  <c r="H4630" i="7"/>
  <c r="C4619" i="7"/>
  <c r="H4618" i="7"/>
  <c r="C4611" i="7"/>
  <c r="H4610" i="7"/>
  <c r="C4579" i="7"/>
  <c r="H4578" i="7"/>
  <c r="C4567" i="7"/>
  <c r="H4566" i="7"/>
  <c r="C4555" i="7"/>
  <c r="H4554" i="7"/>
  <c r="C4523" i="7"/>
  <c r="H4522" i="7"/>
  <c r="C4511" i="7"/>
  <c r="H4510" i="7"/>
  <c r="C4503" i="7"/>
  <c r="H4502" i="7"/>
  <c r="C4447" i="7"/>
  <c r="H4446" i="7"/>
  <c r="C4439" i="7"/>
  <c r="H4438" i="7"/>
  <c r="C4431" i="7"/>
  <c r="H4430" i="7"/>
  <c r="C4423" i="7"/>
  <c r="H4422" i="7"/>
  <c r="C4415" i="7"/>
  <c r="H4414" i="7"/>
  <c r="C4407" i="7"/>
  <c r="H4406" i="7"/>
  <c r="C4379" i="7"/>
  <c r="H4378" i="7"/>
  <c r="C4375" i="7"/>
  <c r="H4374" i="7"/>
  <c r="C4367" i="7"/>
  <c r="H4366" i="7"/>
  <c r="C4359" i="7"/>
  <c r="H4358" i="7"/>
  <c r="C4355" i="7"/>
  <c r="H4354" i="7"/>
  <c r="C4351" i="7"/>
  <c r="H4350" i="7"/>
  <c r="C4343" i="7"/>
  <c r="H4342" i="7"/>
  <c r="C4303" i="7"/>
  <c r="H4302" i="7"/>
  <c r="C4279" i="7"/>
  <c r="H4278" i="7"/>
  <c r="C4271" i="7"/>
  <c r="H4270" i="7"/>
  <c r="C4263" i="7"/>
  <c r="H4262" i="7"/>
  <c r="C4255" i="7"/>
  <c r="H4254" i="7"/>
  <c r="C4247" i="7"/>
  <c r="H4246" i="7"/>
  <c r="C4235" i="7"/>
  <c r="H4234" i="7"/>
  <c r="C4227" i="7"/>
  <c r="H4226" i="7"/>
  <c r="C4223" i="7"/>
  <c r="H4222" i="7"/>
  <c r="C4195" i="7"/>
  <c r="H4194" i="7"/>
  <c r="C4183" i="7"/>
  <c r="H4182" i="7"/>
  <c r="C4171" i="7"/>
  <c r="H4170" i="7"/>
  <c r="C4143" i="7"/>
  <c r="H4142" i="7"/>
  <c r="C4111" i="7"/>
  <c r="H4110" i="7"/>
  <c r="C4103" i="7"/>
  <c r="H4102" i="7"/>
  <c r="C4099" i="7"/>
  <c r="H4098" i="7"/>
  <c r="C4095" i="7"/>
  <c r="H4094" i="7"/>
  <c r="C4071" i="7"/>
  <c r="H4070" i="7"/>
  <c r="C4063" i="7"/>
  <c r="H4062" i="7"/>
  <c r="C4051" i="7"/>
  <c r="H4050" i="7"/>
  <c r="C4035" i="7"/>
  <c r="H4034" i="7"/>
  <c r="C3979" i="7"/>
  <c r="H3978" i="7"/>
  <c r="C3971" i="7"/>
  <c r="H3970" i="7"/>
  <c r="C3967" i="7"/>
  <c r="H3966" i="7"/>
  <c r="C3959" i="7"/>
  <c r="H3958" i="7"/>
  <c r="C3871" i="7"/>
  <c r="H3870" i="7"/>
  <c r="C3859" i="7"/>
  <c r="H3858" i="7"/>
  <c r="C3831" i="7"/>
  <c r="H3830" i="7"/>
  <c r="C3823" i="7"/>
  <c r="H3822" i="7"/>
  <c r="C3815" i="7"/>
  <c r="H3814" i="7"/>
  <c r="C3767" i="7"/>
  <c r="H3766" i="7"/>
  <c r="C3759" i="7"/>
  <c r="H3758" i="7"/>
  <c r="C3747" i="7"/>
  <c r="H3746" i="7"/>
  <c r="C3739" i="7"/>
  <c r="H3738" i="7"/>
  <c r="C3727" i="7"/>
  <c r="H3726" i="7"/>
  <c r="C3695" i="7"/>
  <c r="H3694" i="7"/>
  <c r="C3655" i="7"/>
  <c r="H3654" i="7"/>
  <c r="C3651" i="7"/>
  <c r="H3650" i="7"/>
  <c r="C3647" i="7"/>
  <c r="H3646" i="7"/>
  <c r="C3607" i="7"/>
  <c r="H3606" i="7"/>
  <c r="C3575" i="7"/>
  <c r="H3574" i="7"/>
  <c r="C3547" i="7"/>
  <c r="H3546" i="7"/>
  <c r="C3543" i="7"/>
  <c r="H3542" i="7"/>
  <c r="C3535" i="7"/>
  <c r="H3534" i="7"/>
  <c r="C3527" i="7"/>
  <c r="H3526" i="7"/>
  <c r="C3519" i="7"/>
  <c r="H3518" i="7"/>
  <c r="C3511" i="7"/>
  <c r="H3510" i="7"/>
  <c r="C3487" i="7"/>
  <c r="H3486" i="7"/>
  <c r="C3479" i="7"/>
  <c r="H3478" i="7"/>
  <c r="C3471" i="7"/>
  <c r="H3470" i="7"/>
  <c r="C3463" i="7"/>
  <c r="H3462" i="7"/>
  <c r="C3375" i="7"/>
  <c r="H3374" i="7"/>
  <c r="C3367" i="7"/>
  <c r="H3366" i="7"/>
  <c r="C3339" i="7"/>
  <c r="H3338" i="7"/>
  <c r="C3335" i="7"/>
  <c r="H3334" i="7"/>
  <c r="C3331" i="7"/>
  <c r="H3330" i="7"/>
  <c r="C3327" i="7"/>
  <c r="H3326" i="7"/>
  <c r="C3303" i="7"/>
  <c r="H3302" i="7"/>
  <c r="C3295" i="7"/>
  <c r="H3294" i="7"/>
  <c r="C3287" i="7"/>
  <c r="H3286" i="7"/>
  <c r="C3267" i="7"/>
  <c r="H3266" i="7"/>
  <c r="C3255" i="7"/>
  <c r="H3254" i="7"/>
  <c r="C3243" i="7"/>
  <c r="H3242" i="7"/>
  <c r="C3231" i="7"/>
  <c r="H3230" i="7"/>
  <c r="C3219" i="7"/>
  <c r="H3218" i="7"/>
  <c r="C3207" i="7"/>
  <c r="H3206" i="7"/>
  <c r="C3195" i="7"/>
  <c r="H3194" i="7"/>
  <c r="C3183" i="7"/>
  <c r="H3182" i="7"/>
  <c r="C3175" i="7"/>
  <c r="H3174" i="7"/>
  <c r="C3163" i="7"/>
  <c r="H3162" i="7"/>
  <c r="C3147" i="7"/>
  <c r="H3146" i="7"/>
  <c r="C3135" i="7"/>
  <c r="H3134" i="7"/>
  <c r="C3123" i="7"/>
  <c r="H3122" i="7"/>
  <c r="C3111" i="7"/>
  <c r="H3110" i="7"/>
  <c r="C3099" i="7"/>
  <c r="H3098" i="7"/>
  <c r="C3087" i="7"/>
  <c r="H3086" i="7"/>
  <c r="C3075" i="7"/>
  <c r="H3074" i="7"/>
  <c r="C3063" i="7"/>
  <c r="H3062" i="7"/>
  <c r="C3051" i="7"/>
  <c r="H3050" i="7"/>
  <c r="C3031" i="7"/>
  <c r="H3030" i="7"/>
  <c r="C3023" i="7"/>
  <c r="H3022" i="7"/>
  <c r="C3011" i="7"/>
  <c r="H3010" i="7"/>
  <c r="C3003" i="7"/>
  <c r="H3002" i="7"/>
  <c r="C2987" i="7"/>
  <c r="H2986" i="7"/>
  <c r="C2979" i="7"/>
  <c r="H2978" i="7"/>
  <c r="C2971" i="7"/>
  <c r="H2970" i="7"/>
  <c r="C2963" i="7"/>
  <c r="H2962" i="7"/>
  <c r="C2955" i="7"/>
  <c r="H2954" i="7"/>
  <c r="C2943" i="7"/>
  <c r="H2942" i="7"/>
  <c r="C2931" i="7"/>
  <c r="H2930" i="7"/>
  <c r="C2915" i="7"/>
  <c r="H2914" i="7"/>
  <c r="C2907" i="7"/>
  <c r="H2906" i="7"/>
  <c r="C2899" i="7"/>
  <c r="H2898" i="7"/>
  <c r="C2891" i="7"/>
  <c r="H2890" i="7"/>
  <c r="C2879" i="7"/>
  <c r="H2878" i="7"/>
  <c r="C2867" i="7"/>
  <c r="H2866" i="7"/>
  <c r="C2855" i="7"/>
  <c r="H2854" i="7"/>
  <c r="C2847" i="7"/>
  <c r="H2846" i="7"/>
  <c r="C2839" i="7"/>
  <c r="H2838" i="7"/>
  <c r="C2831" i="7"/>
  <c r="H2830" i="7"/>
  <c r="C2819" i="7"/>
  <c r="H2818" i="7"/>
  <c r="C2807" i="7"/>
  <c r="H2806" i="7"/>
  <c r="C2795" i="7"/>
  <c r="H2794" i="7"/>
  <c r="C2787" i="7"/>
  <c r="H2786" i="7"/>
  <c r="C2779" i="7"/>
  <c r="H2778" i="7"/>
  <c r="C2771" i="7"/>
  <c r="H2770" i="7"/>
  <c r="C2763" i="7"/>
  <c r="H2762" i="7"/>
  <c r="C2751" i="7"/>
  <c r="H2750" i="7"/>
  <c r="C2735" i="7"/>
  <c r="H2734" i="7"/>
  <c r="C2683" i="7"/>
  <c r="H2682" i="7"/>
  <c r="C2671" i="7"/>
  <c r="H2670" i="7"/>
  <c r="C2659" i="7"/>
  <c r="H2658" i="7"/>
  <c r="C2647" i="7"/>
  <c r="H2646" i="7"/>
  <c r="C2635" i="7"/>
  <c r="H2634" i="7"/>
  <c r="C2623" i="7"/>
  <c r="H2622" i="7"/>
  <c r="C2611" i="7"/>
  <c r="H2610" i="7"/>
  <c r="C2599" i="7"/>
  <c r="H2598" i="7"/>
  <c r="C2583" i="7"/>
  <c r="H2582" i="7"/>
  <c r="C2571" i="7"/>
  <c r="H2570" i="7"/>
  <c r="C2559" i="7"/>
  <c r="H2558" i="7"/>
  <c r="C2547" i="7"/>
  <c r="H2546" i="7"/>
  <c r="C2531" i="7"/>
  <c r="H2530" i="7"/>
  <c r="C2519" i="7"/>
  <c r="H2518" i="7"/>
  <c r="C2507" i="7"/>
  <c r="H2506" i="7"/>
  <c r="C2495" i="7"/>
  <c r="H2494" i="7"/>
  <c r="C2483" i="7"/>
  <c r="H2482" i="7"/>
  <c r="C2471" i="7"/>
  <c r="H2470" i="7"/>
  <c r="C2463" i="7"/>
  <c r="H2462" i="7"/>
  <c r="C2455" i="7"/>
  <c r="H2454" i="7"/>
  <c r="C2447" i="7"/>
  <c r="H2446" i="7"/>
  <c r="C2443" i="7"/>
  <c r="H2442" i="7"/>
  <c r="C2431" i="7"/>
  <c r="H2430" i="7"/>
  <c r="C2423" i="7"/>
  <c r="H2422" i="7"/>
  <c r="C2411" i="7"/>
  <c r="H2410" i="7"/>
  <c r="C2403" i="7"/>
  <c r="H2402" i="7"/>
  <c r="C2399" i="7"/>
  <c r="H2398" i="7"/>
  <c r="C2391" i="7"/>
  <c r="H2390" i="7"/>
  <c r="C2383" i="7"/>
  <c r="H2382" i="7"/>
  <c r="C2367" i="7"/>
  <c r="H2366" i="7"/>
  <c r="C2359" i="7"/>
  <c r="H2358" i="7"/>
  <c r="H1002" i="7"/>
  <c r="C999" i="7"/>
  <c r="H998" i="7"/>
  <c r="C991" i="7"/>
  <c r="H990" i="7"/>
  <c r="C979" i="7"/>
  <c r="H978" i="7"/>
  <c r="E6066" i="7"/>
  <c r="H6066" i="7"/>
  <c r="E6062" i="7"/>
  <c r="H6062" i="7"/>
  <c r="E6054" i="7"/>
  <c r="H6054" i="7"/>
  <c r="E6046" i="7"/>
  <c r="H6046" i="7"/>
  <c r="E6038" i="7"/>
  <c r="H6038" i="7"/>
  <c r="E6026" i="7"/>
  <c r="H6026" i="7"/>
  <c r="E6018" i="7"/>
  <c r="H6018" i="7"/>
  <c r="E5998" i="7"/>
  <c r="H5998" i="7"/>
  <c r="E5966" i="7"/>
  <c r="H5966" i="7"/>
  <c r="E5958" i="7"/>
  <c r="H5958" i="7"/>
  <c r="E5934" i="7"/>
  <c r="H5934" i="7"/>
  <c r="E5926" i="7"/>
  <c r="H5926" i="7"/>
  <c r="E5914" i="7"/>
  <c r="H5914" i="7"/>
  <c r="E5910" i="7"/>
  <c r="H5910" i="7"/>
  <c r="E5902" i="7"/>
  <c r="H5902" i="7"/>
  <c r="E5854" i="7"/>
  <c r="H5854" i="7"/>
  <c r="E5846" i="7"/>
  <c r="H5846" i="7"/>
  <c r="E5838" i="7"/>
  <c r="H5838" i="7"/>
  <c r="E5810" i="7"/>
  <c r="H5810" i="7"/>
  <c r="E5750" i="7"/>
  <c r="H5750" i="7"/>
  <c r="E5710" i="7"/>
  <c r="H5710" i="7"/>
  <c r="E5686" i="7"/>
  <c r="H5686" i="7"/>
  <c r="E5646" i="7"/>
  <c r="H5646" i="7"/>
  <c r="E5474" i="7"/>
  <c r="H5474" i="7"/>
  <c r="E5466" i="7"/>
  <c r="H5466" i="7"/>
  <c r="E5370" i="7"/>
  <c r="H5370" i="7"/>
  <c r="E5354" i="7"/>
  <c r="H5354" i="7"/>
  <c r="E5346" i="7"/>
  <c r="H5346" i="7"/>
  <c r="E5338" i="7"/>
  <c r="H5338" i="7"/>
  <c r="E5146" i="7"/>
  <c r="H5146" i="7"/>
  <c r="E5114" i="7"/>
  <c r="H5114" i="7"/>
  <c r="E5026" i="7"/>
  <c r="H5026" i="7"/>
  <c r="E5018" i="7"/>
  <c r="H5018" i="7"/>
  <c r="E4986" i="7"/>
  <c r="H4986" i="7"/>
  <c r="C4967" i="7"/>
  <c r="H4966" i="7"/>
  <c r="C4959" i="7"/>
  <c r="H4958" i="7"/>
  <c r="C4951" i="7"/>
  <c r="H4950" i="7"/>
  <c r="C4943" i="7"/>
  <c r="H4942" i="7"/>
  <c r="C4931" i="7"/>
  <c r="H4930" i="7"/>
  <c r="C4911" i="7"/>
  <c r="H4910" i="7"/>
  <c r="C4903" i="7"/>
  <c r="H4902" i="7"/>
  <c r="C4895" i="7"/>
  <c r="H4894" i="7"/>
  <c r="C4887" i="7"/>
  <c r="H4886" i="7"/>
  <c r="C4851" i="7"/>
  <c r="H4850" i="7"/>
  <c r="C4791" i="7"/>
  <c r="H4790" i="7"/>
  <c r="C4767" i="7"/>
  <c r="H4766" i="7"/>
  <c r="C4759" i="7"/>
  <c r="H4758" i="7"/>
  <c r="C4751" i="7"/>
  <c r="H4750" i="7"/>
  <c r="C4719" i="7"/>
  <c r="H4718" i="7"/>
  <c r="C4687" i="7"/>
  <c r="H4686" i="7"/>
  <c r="C4679" i="7"/>
  <c r="H4678" i="7"/>
  <c r="C4675" i="7"/>
  <c r="H4674" i="7"/>
  <c r="C4671" i="7"/>
  <c r="H4670" i="7"/>
  <c r="C4647" i="7"/>
  <c r="H4646" i="7"/>
  <c r="C4639" i="7"/>
  <c r="H4638" i="7"/>
  <c r="C4627" i="7"/>
  <c r="H4626" i="7"/>
  <c r="C4615" i="7"/>
  <c r="H4614" i="7"/>
  <c r="C4607" i="7"/>
  <c r="H4606" i="7"/>
  <c r="C4575" i="7"/>
  <c r="H4574" i="7"/>
  <c r="C4563" i="7"/>
  <c r="H4562" i="7"/>
  <c r="C4535" i="7"/>
  <c r="H4534" i="7"/>
  <c r="C4527" i="7"/>
  <c r="H4526" i="7"/>
  <c r="C4519" i="7"/>
  <c r="H4518" i="7"/>
  <c r="C4483" i="7"/>
  <c r="H4482" i="7"/>
  <c r="C4471" i="7"/>
  <c r="H4470" i="7"/>
  <c r="C4335" i="7"/>
  <c r="H4334" i="7"/>
  <c r="C4331" i="7"/>
  <c r="H4330" i="7"/>
  <c r="C4327" i="7"/>
  <c r="H4326" i="7"/>
  <c r="C4319" i="7"/>
  <c r="H4318" i="7"/>
  <c r="C4307" i="7"/>
  <c r="H4306" i="7"/>
  <c r="C4299" i="7"/>
  <c r="H4298" i="7"/>
  <c r="C4291" i="7"/>
  <c r="H4290" i="7"/>
  <c r="C4287" i="7"/>
  <c r="H4286" i="7"/>
  <c r="C4259" i="7"/>
  <c r="H4258" i="7"/>
  <c r="C4251" i="7"/>
  <c r="H4250" i="7"/>
  <c r="C4239" i="7"/>
  <c r="H4238" i="7"/>
  <c r="C4231" i="7"/>
  <c r="H4230" i="7"/>
  <c r="C4207" i="7"/>
  <c r="H4206" i="7"/>
  <c r="C4199" i="7"/>
  <c r="H4198" i="7"/>
  <c r="C4191" i="7"/>
  <c r="H4190" i="7"/>
  <c r="C4187" i="7"/>
  <c r="H4186" i="7"/>
  <c r="C4135" i="7"/>
  <c r="H4134" i="7"/>
  <c r="C4127" i="7"/>
  <c r="H4126" i="7"/>
  <c r="C4115" i="7"/>
  <c r="H4114" i="7"/>
  <c r="C4107" i="7"/>
  <c r="H4106" i="7"/>
  <c r="C4055" i="7"/>
  <c r="H4054" i="7"/>
  <c r="C4043" i="7"/>
  <c r="H4042" i="7"/>
  <c r="C4023" i="7"/>
  <c r="H4022" i="7"/>
  <c r="C4015" i="7"/>
  <c r="H4014" i="7"/>
  <c r="C4007" i="7"/>
  <c r="H4006" i="7"/>
  <c r="C3999" i="7"/>
  <c r="H3998" i="7"/>
  <c r="C3991" i="7"/>
  <c r="H3990" i="7"/>
  <c r="C3927" i="7"/>
  <c r="H3926" i="7"/>
  <c r="C3919" i="7"/>
  <c r="H3918" i="7"/>
  <c r="C3911" i="7"/>
  <c r="H3910" i="7"/>
  <c r="C3887" i="7"/>
  <c r="H3886" i="7"/>
  <c r="C3879" i="7"/>
  <c r="H3878" i="7"/>
  <c r="C3863" i="7"/>
  <c r="H3862" i="7"/>
  <c r="C3851" i="7"/>
  <c r="H3850" i="7"/>
  <c r="C3843" i="7"/>
  <c r="H3842" i="7"/>
  <c r="C3811" i="7"/>
  <c r="H3810" i="7"/>
  <c r="C3807" i="7"/>
  <c r="H3806" i="7"/>
  <c r="C3803" i="7"/>
  <c r="H3802" i="7"/>
  <c r="C3799" i="7"/>
  <c r="H3798" i="7"/>
  <c r="C3791" i="7"/>
  <c r="H3790" i="7"/>
  <c r="C3779" i="7"/>
  <c r="H3778" i="7"/>
  <c r="C3703" i="7"/>
  <c r="H3702" i="7"/>
  <c r="C3675" i="7"/>
  <c r="H3674" i="7"/>
  <c r="C3671" i="7"/>
  <c r="H3670" i="7"/>
  <c r="C3659" i="7"/>
  <c r="H3658" i="7"/>
  <c r="C3627" i="7"/>
  <c r="H3626" i="7"/>
  <c r="C3615" i="7"/>
  <c r="H3614" i="7"/>
  <c r="C3603" i="7"/>
  <c r="H3602" i="7"/>
  <c r="C3591" i="7"/>
  <c r="H3590" i="7"/>
  <c r="C3567" i="7"/>
  <c r="H3566" i="7"/>
  <c r="C3531" i="7"/>
  <c r="H3530" i="7"/>
  <c r="C3523" i="7"/>
  <c r="H3522" i="7"/>
  <c r="C3503" i="7"/>
  <c r="H3502" i="7"/>
  <c r="C3495" i="7"/>
  <c r="H3494" i="7"/>
  <c r="C3483" i="7"/>
  <c r="H3482" i="7"/>
  <c r="C3475" i="7"/>
  <c r="H3474" i="7"/>
  <c r="C3447" i="7"/>
  <c r="H3446" i="7"/>
  <c r="C3439" i="7"/>
  <c r="H3438" i="7"/>
  <c r="C3403" i="7"/>
  <c r="H3402" i="7"/>
  <c r="C3371" i="7"/>
  <c r="H3370" i="7"/>
  <c r="C3343" i="7"/>
  <c r="H3342" i="7"/>
  <c r="C3283" i="7"/>
  <c r="H3282" i="7"/>
  <c r="C3271" i="7"/>
  <c r="H3270" i="7"/>
  <c r="C3259" i="7"/>
  <c r="H3258" i="7"/>
  <c r="C3247" i="7"/>
  <c r="H3246" i="7"/>
  <c r="C3235" i="7"/>
  <c r="H3234" i="7"/>
  <c r="C3223" i="7"/>
  <c r="H3222" i="7"/>
  <c r="C3211" i="7"/>
  <c r="H3210" i="7"/>
  <c r="C3199" i="7"/>
  <c r="H3198" i="7"/>
  <c r="C3187" i="7"/>
  <c r="H3186" i="7"/>
  <c r="C3171" i="7"/>
  <c r="H3170" i="7"/>
  <c r="C3159" i="7"/>
  <c r="H3158" i="7"/>
  <c r="C3151" i="7"/>
  <c r="H3150" i="7"/>
  <c r="C3139" i="7"/>
  <c r="H3138" i="7"/>
  <c r="C3127" i="7"/>
  <c r="H3126" i="7"/>
  <c r="C3115" i="7"/>
  <c r="H3114" i="7"/>
  <c r="C3103" i="7"/>
  <c r="H3102" i="7"/>
  <c r="C3095" i="7"/>
  <c r="H3094" i="7"/>
  <c r="C3083" i="7"/>
  <c r="H3082" i="7"/>
  <c r="C3071" i="7"/>
  <c r="H3070" i="7"/>
  <c r="C3059" i="7"/>
  <c r="H3058" i="7"/>
  <c r="C3043" i="7"/>
  <c r="H3042" i="7"/>
  <c r="C3035" i="7"/>
  <c r="H3034" i="7"/>
  <c r="C3019" i="7"/>
  <c r="H3018" i="7"/>
  <c r="C3007" i="7"/>
  <c r="H3006" i="7"/>
  <c r="C2999" i="7"/>
  <c r="H2998" i="7"/>
  <c r="C2991" i="7"/>
  <c r="H2990" i="7"/>
  <c r="C2983" i="7"/>
  <c r="H2982" i="7"/>
  <c r="C2975" i="7"/>
  <c r="H2974" i="7"/>
  <c r="C2967" i="7"/>
  <c r="H2966" i="7"/>
  <c r="C2959" i="7"/>
  <c r="H2958" i="7"/>
  <c r="C2947" i="7"/>
  <c r="H2946" i="7"/>
  <c r="C2935" i="7"/>
  <c r="H2934" i="7"/>
  <c r="C2923" i="7"/>
  <c r="H2922" i="7"/>
  <c r="C2875" i="7"/>
  <c r="H2874" i="7"/>
  <c r="C2859" i="7"/>
  <c r="H2858" i="7"/>
  <c r="C2815" i="7"/>
  <c r="H2814" i="7"/>
  <c r="C2799" i="7"/>
  <c r="H2798" i="7"/>
  <c r="C2747" i="7"/>
  <c r="H2746" i="7"/>
  <c r="C2739" i="7"/>
  <c r="H2738" i="7"/>
  <c r="C2727" i="7"/>
  <c r="H2726" i="7"/>
  <c r="C2719" i="7"/>
  <c r="H2718" i="7"/>
  <c r="C2711" i="7"/>
  <c r="H2710" i="7"/>
  <c r="C2703" i="7"/>
  <c r="H2702" i="7"/>
  <c r="C2691" i="7"/>
  <c r="H2690" i="7"/>
  <c r="C2675" i="7"/>
  <c r="H2674" i="7"/>
  <c r="C2663" i="7"/>
  <c r="H2662" i="7"/>
  <c r="C2651" i="7"/>
  <c r="H2650" i="7"/>
  <c r="C2639" i="7"/>
  <c r="H2638" i="7"/>
  <c r="C2631" i="7"/>
  <c r="H2630" i="7"/>
  <c r="C2619" i="7"/>
  <c r="H2618" i="7"/>
  <c r="C2607" i="7"/>
  <c r="H2606" i="7"/>
  <c r="C2595" i="7"/>
  <c r="H2594" i="7"/>
  <c r="C2587" i="7"/>
  <c r="H2586" i="7"/>
  <c r="C2575" i="7"/>
  <c r="H2574" i="7"/>
  <c r="C2563" i="7"/>
  <c r="H2562" i="7"/>
  <c r="C2551" i="7"/>
  <c r="H2550" i="7"/>
  <c r="C2539" i="7"/>
  <c r="H2538" i="7"/>
  <c r="C2527" i="7"/>
  <c r="H2526" i="7"/>
  <c r="C2515" i="7"/>
  <c r="H2514" i="7"/>
  <c r="C2503" i="7"/>
  <c r="H2502" i="7"/>
  <c r="C2491" i="7"/>
  <c r="H2490" i="7"/>
  <c r="C2475" i="7"/>
  <c r="H2474" i="7"/>
  <c r="C2427" i="7"/>
  <c r="H2426" i="7"/>
  <c r="C2419" i="7"/>
  <c r="H2418" i="7"/>
  <c r="C2415" i="7"/>
  <c r="H2414" i="7"/>
  <c r="C2407" i="7"/>
  <c r="H2406" i="7"/>
  <c r="C2395" i="7"/>
  <c r="H2394" i="7"/>
  <c r="C2387" i="7"/>
  <c r="H2386" i="7"/>
  <c r="C2379" i="7"/>
  <c r="H2378" i="7"/>
  <c r="C2371" i="7"/>
  <c r="H2370" i="7"/>
  <c r="C2355" i="7"/>
  <c r="H2354" i="7"/>
  <c r="C995" i="7"/>
  <c r="H994" i="7"/>
  <c r="C987" i="7"/>
  <c r="H986" i="7"/>
  <c r="C983" i="7"/>
  <c r="H982" i="7"/>
  <c r="E6085" i="7"/>
  <c r="H6085" i="7"/>
  <c r="E6069" i="7"/>
  <c r="H6069" i="7"/>
  <c r="E6053" i="7"/>
  <c r="H6053" i="7"/>
  <c r="E6037" i="7"/>
  <c r="H6037" i="7"/>
  <c r="E6029" i="7"/>
  <c r="H6029" i="7"/>
  <c r="E6005" i="7"/>
  <c r="H6005" i="7"/>
  <c r="E5997" i="7"/>
  <c r="H5997" i="7"/>
  <c r="E5981" i="7"/>
  <c r="H5981" i="7"/>
  <c r="E5965" i="7"/>
  <c r="H5965" i="7"/>
  <c r="E5957" i="7"/>
  <c r="H5957" i="7"/>
  <c r="E5941" i="7"/>
  <c r="H5941" i="7"/>
  <c r="E5925" i="7"/>
  <c r="H5925" i="7"/>
  <c r="E5909" i="7"/>
  <c r="H5909" i="7"/>
  <c r="E5893" i="7"/>
  <c r="H5893" i="7"/>
  <c r="E5877" i="7"/>
  <c r="H5877" i="7"/>
  <c r="E5861" i="7"/>
  <c r="H5861" i="7"/>
  <c r="E5845" i="7"/>
  <c r="H5845" i="7"/>
  <c r="E5829" i="7"/>
  <c r="H5829" i="7"/>
  <c r="E5813" i="7"/>
  <c r="H5813" i="7"/>
  <c r="E5797" i="7"/>
  <c r="H5797" i="7"/>
  <c r="E5789" i="7"/>
  <c r="H5789" i="7"/>
  <c r="E5773" i="7"/>
  <c r="H5773" i="7"/>
  <c r="E5765" i="7"/>
  <c r="H5765" i="7"/>
  <c r="E5725" i="7"/>
  <c r="H5725" i="7"/>
  <c r="E5709" i="7"/>
  <c r="H5709" i="7"/>
  <c r="E5693" i="7"/>
  <c r="H5693" i="7"/>
  <c r="E5685" i="7"/>
  <c r="H5685" i="7"/>
  <c r="E5661" i="7"/>
  <c r="H5661" i="7"/>
  <c r="E5645" i="7"/>
  <c r="H5645" i="7"/>
  <c r="E5637" i="7"/>
  <c r="H5637" i="7"/>
  <c r="C4970" i="7"/>
  <c r="H4969" i="7"/>
  <c r="C4962" i="7"/>
  <c r="H4961" i="7"/>
  <c r="C4958" i="7"/>
  <c r="H4957" i="7"/>
  <c r="C4954" i="7"/>
  <c r="H4953" i="7"/>
  <c r="C4950" i="7"/>
  <c r="H4949" i="7"/>
  <c r="C4946" i="7"/>
  <c r="H4945" i="7"/>
  <c r="C4942" i="7"/>
  <c r="H4941" i="7"/>
  <c r="C4938" i="7"/>
  <c r="H4937" i="7"/>
  <c r="C4930" i="7"/>
  <c r="H4929" i="7"/>
  <c r="C4926" i="7"/>
  <c r="H4925" i="7"/>
  <c r="C4922" i="7"/>
  <c r="H4921" i="7"/>
  <c r="C4918" i="7"/>
  <c r="H4917" i="7"/>
  <c r="C4914" i="7"/>
  <c r="H4913" i="7"/>
  <c r="C4910" i="7"/>
  <c r="H4909" i="7"/>
  <c r="C4906" i="7"/>
  <c r="H4905" i="7"/>
  <c r="C4902" i="7"/>
  <c r="H4901" i="7"/>
  <c r="C4898" i="7"/>
  <c r="H4897" i="7"/>
  <c r="C4894" i="7"/>
  <c r="H4893" i="7"/>
  <c r="C4890" i="7"/>
  <c r="H4889" i="7"/>
  <c r="C4886" i="7"/>
  <c r="H4885" i="7"/>
  <c r="C4882" i="7"/>
  <c r="H4881" i="7"/>
  <c r="C4878" i="7"/>
  <c r="H4877" i="7"/>
  <c r="C4874" i="7"/>
  <c r="H4873" i="7"/>
  <c r="C4870" i="7"/>
  <c r="H4869" i="7"/>
  <c r="C4866" i="7"/>
  <c r="H4865" i="7"/>
  <c r="C4862" i="7"/>
  <c r="H4861" i="7"/>
  <c r="C4858" i="7"/>
  <c r="H4857" i="7"/>
  <c r="C4854" i="7"/>
  <c r="H4853" i="7"/>
  <c r="C4850" i="7"/>
  <c r="H4849" i="7"/>
  <c r="C4846" i="7"/>
  <c r="H4845" i="7"/>
  <c r="C4842" i="7"/>
  <c r="H4841" i="7"/>
  <c r="C4838" i="7"/>
  <c r="H4837" i="7"/>
  <c r="C4834" i="7"/>
  <c r="H4833" i="7"/>
  <c r="C4830" i="7"/>
  <c r="H4829" i="7"/>
  <c r="C4826" i="7"/>
  <c r="H4825" i="7"/>
  <c r="C4822" i="7"/>
  <c r="H4821" i="7"/>
  <c r="C4818" i="7"/>
  <c r="H4817" i="7"/>
  <c r="C4814" i="7"/>
  <c r="H4813" i="7"/>
  <c r="C4810" i="7"/>
  <c r="H4809" i="7"/>
  <c r="C4806" i="7"/>
  <c r="H4805" i="7"/>
  <c r="C4802" i="7"/>
  <c r="H4801" i="7"/>
  <c r="C4798" i="7"/>
  <c r="H4797" i="7"/>
  <c r="C4794" i="7"/>
  <c r="H4793" i="7"/>
  <c r="C4790" i="7"/>
  <c r="H4789" i="7"/>
  <c r="C4786" i="7"/>
  <c r="H4785" i="7"/>
  <c r="C4782" i="7"/>
  <c r="H4781" i="7"/>
  <c r="C4778" i="7"/>
  <c r="H4777" i="7"/>
  <c r="C4774" i="7"/>
  <c r="H4773" i="7"/>
  <c r="C4770" i="7"/>
  <c r="H4769" i="7"/>
  <c r="C4766" i="7"/>
  <c r="H4765" i="7"/>
  <c r="C4762" i="7"/>
  <c r="H4761" i="7"/>
  <c r="C4758" i="7"/>
  <c r="H4757" i="7"/>
  <c r="C4754" i="7"/>
  <c r="H4753" i="7"/>
  <c r="C4750" i="7"/>
  <c r="H4749" i="7"/>
  <c r="C4746" i="7"/>
  <c r="H4745" i="7"/>
  <c r="C4742" i="7"/>
  <c r="H4741" i="7"/>
  <c r="C4738" i="7"/>
  <c r="H4737" i="7"/>
  <c r="C4734" i="7"/>
  <c r="H4733" i="7"/>
  <c r="C4730" i="7"/>
  <c r="H4729" i="7"/>
  <c r="C4726" i="7"/>
  <c r="H4725" i="7"/>
  <c r="C4722" i="7"/>
  <c r="H4721" i="7"/>
  <c r="C4718" i="7"/>
  <c r="H4717" i="7"/>
  <c r="C4714" i="7"/>
  <c r="H4713" i="7"/>
  <c r="C4710" i="7"/>
  <c r="H4709" i="7"/>
  <c r="C4706" i="7"/>
  <c r="H4705" i="7"/>
  <c r="C4702" i="7"/>
  <c r="H4701" i="7"/>
  <c r="C4698" i="7"/>
  <c r="H4697" i="7"/>
  <c r="C4694" i="7"/>
  <c r="H4693" i="7"/>
  <c r="C4690" i="7"/>
  <c r="H4689" i="7"/>
  <c r="C4686" i="7"/>
  <c r="H4685" i="7"/>
  <c r="C4682" i="7"/>
  <c r="H4681" i="7"/>
  <c r="C4678" i="7"/>
  <c r="H4677" i="7"/>
  <c r="C4674" i="7"/>
  <c r="H4673" i="7"/>
  <c r="C4670" i="7"/>
  <c r="H4669" i="7"/>
  <c r="C4666" i="7"/>
  <c r="H4665" i="7"/>
  <c r="C4662" i="7"/>
  <c r="H4661" i="7"/>
  <c r="C4658" i="7"/>
  <c r="H4657" i="7"/>
  <c r="C4654" i="7"/>
  <c r="H4653" i="7"/>
  <c r="C4650" i="7"/>
  <c r="H4649" i="7"/>
  <c r="C4646" i="7"/>
  <c r="H4645" i="7"/>
  <c r="C4642" i="7"/>
  <c r="H4641" i="7"/>
  <c r="C4638" i="7"/>
  <c r="H4637" i="7"/>
  <c r="C4634" i="7"/>
  <c r="H4633" i="7"/>
  <c r="C4630" i="7"/>
  <c r="H4629" i="7"/>
  <c r="C4626" i="7"/>
  <c r="H4625" i="7"/>
  <c r="C4622" i="7"/>
  <c r="H4621" i="7"/>
  <c r="C4618" i="7"/>
  <c r="H4617" i="7"/>
  <c r="C4614" i="7"/>
  <c r="H4613" i="7"/>
  <c r="C4606" i="7"/>
  <c r="H4605" i="7"/>
  <c r="C4602" i="7"/>
  <c r="H4601" i="7"/>
  <c r="C4598" i="7"/>
  <c r="H4597" i="7"/>
  <c r="C4594" i="7"/>
  <c r="H4593" i="7"/>
  <c r="C4590" i="7"/>
  <c r="H4589" i="7"/>
  <c r="C4586" i="7"/>
  <c r="H4585" i="7"/>
  <c r="C4582" i="7"/>
  <c r="H4581" i="7"/>
  <c r="C4578" i="7"/>
  <c r="H4577" i="7"/>
  <c r="C4574" i="7"/>
  <c r="H4573" i="7"/>
  <c r="C4570" i="7"/>
  <c r="H4569" i="7"/>
  <c r="C4566" i="7"/>
  <c r="H4565" i="7"/>
  <c r="C4562" i="7"/>
  <c r="H4561" i="7"/>
  <c r="C4558" i="7"/>
  <c r="H4557" i="7"/>
  <c r="C4554" i="7"/>
  <c r="H4553" i="7"/>
  <c r="C4550" i="7"/>
  <c r="H4549" i="7"/>
  <c r="C4546" i="7"/>
  <c r="H4545" i="7"/>
  <c r="C4542" i="7"/>
  <c r="H4541" i="7"/>
  <c r="C4538" i="7"/>
  <c r="H4537" i="7"/>
  <c r="C4534" i="7"/>
  <c r="H4533" i="7"/>
  <c r="C4530" i="7"/>
  <c r="H4529" i="7"/>
  <c r="C4526" i="7"/>
  <c r="H4525" i="7"/>
  <c r="C4522" i="7"/>
  <c r="H4521" i="7"/>
  <c r="C4518" i="7"/>
  <c r="H4517" i="7"/>
  <c r="C4514" i="7"/>
  <c r="H4513" i="7"/>
  <c r="C4510" i="7"/>
  <c r="H4509" i="7"/>
  <c r="C4506" i="7"/>
  <c r="H4505" i="7"/>
  <c r="C4502" i="7"/>
  <c r="H4501" i="7"/>
  <c r="C4498" i="7"/>
  <c r="H4497" i="7"/>
  <c r="C4494" i="7"/>
  <c r="H4493" i="7"/>
  <c r="C4490" i="7"/>
  <c r="H4489" i="7"/>
  <c r="C4486" i="7"/>
  <c r="H4485" i="7"/>
  <c r="C4482" i="7"/>
  <c r="H4481" i="7"/>
  <c r="C4478" i="7"/>
  <c r="H4477" i="7"/>
  <c r="C4474" i="7"/>
  <c r="H4473" i="7"/>
  <c r="C4470" i="7"/>
  <c r="H4469" i="7"/>
  <c r="C4466" i="7"/>
  <c r="H4465" i="7"/>
  <c r="C4462" i="7"/>
  <c r="H4461" i="7"/>
  <c r="C4458" i="7"/>
  <c r="H4457" i="7"/>
  <c r="C4454" i="7"/>
  <c r="H4453" i="7"/>
  <c r="C4450" i="7"/>
  <c r="H4449" i="7"/>
  <c r="C4446" i="7"/>
  <c r="H4445" i="7"/>
  <c r="C4442" i="7"/>
  <c r="H4441" i="7"/>
  <c r="C4438" i="7"/>
  <c r="H4437" i="7"/>
  <c r="C4434" i="7"/>
  <c r="H4433" i="7"/>
  <c r="C4430" i="7"/>
  <c r="H4429" i="7"/>
  <c r="C4426" i="7"/>
  <c r="H4425" i="7"/>
  <c r="C4422" i="7"/>
  <c r="H4421" i="7"/>
  <c r="C4418" i="7"/>
  <c r="H4417" i="7"/>
  <c r="C4414" i="7"/>
  <c r="H4413" i="7"/>
  <c r="C4410" i="7"/>
  <c r="H4409" i="7"/>
  <c r="C4406" i="7"/>
  <c r="H4405" i="7"/>
  <c r="C4402" i="7"/>
  <c r="H4401" i="7"/>
  <c r="C4398" i="7"/>
  <c r="H4397" i="7"/>
  <c r="C4394" i="7"/>
  <c r="H4393" i="7"/>
  <c r="C4390" i="7"/>
  <c r="H4389" i="7"/>
  <c r="C4386" i="7"/>
  <c r="H4385" i="7"/>
  <c r="C4382" i="7"/>
  <c r="H4381" i="7"/>
  <c r="C4378" i="7"/>
  <c r="H4377" i="7"/>
  <c r="C4374" i="7"/>
  <c r="H4373" i="7"/>
  <c r="C4370" i="7"/>
  <c r="H4369" i="7"/>
  <c r="C4366" i="7"/>
  <c r="H4365" i="7"/>
  <c r="C4362" i="7"/>
  <c r="H4361" i="7"/>
  <c r="C4358" i="7"/>
  <c r="H4357" i="7"/>
  <c r="C4354" i="7"/>
  <c r="H4353" i="7"/>
  <c r="C4350" i="7"/>
  <c r="H4349" i="7"/>
  <c r="C4346" i="7"/>
  <c r="H4345" i="7"/>
  <c r="C4342" i="7"/>
  <c r="H4341" i="7"/>
  <c r="C4338" i="7"/>
  <c r="H4337" i="7"/>
  <c r="C4334" i="7"/>
  <c r="H4333" i="7"/>
  <c r="C4330" i="7"/>
  <c r="H4329" i="7"/>
  <c r="C4326" i="7"/>
  <c r="H4325" i="7"/>
  <c r="C4322" i="7"/>
  <c r="H4321" i="7"/>
  <c r="C4318" i="7"/>
  <c r="H4317" i="7"/>
  <c r="C4314" i="7"/>
  <c r="H4313" i="7"/>
  <c r="C4310" i="7"/>
  <c r="H4309" i="7"/>
  <c r="C4306" i="7"/>
  <c r="H4305" i="7"/>
  <c r="C4302" i="7"/>
  <c r="H4301" i="7"/>
  <c r="C4298" i="7"/>
  <c r="H4297" i="7"/>
  <c r="C4294" i="7"/>
  <c r="H4293" i="7"/>
  <c r="C4290" i="7"/>
  <c r="H4289" i="7"/>
  <c r="C4286" i="7"/>
  <c r="H4285" i="7"/>
  <c r="C4282" i="7"/>
  <c r="H4281" i="7"/>
  <c r="C4278" i="7"/>
  <c r="H4277" i="7"/>
  <c r="C4274" i="7"/>
  <c r="H4273" i="7"/>
  <c r="C4270" i="7"/>
  <c r="H4269" i="7"/>
  <c r="C4266" i="7"/>
  <c r="H4265" i="7"/>
  <c r="C4262" i="7"/>
  <c r="H4261" i="7"/>
  <c r="C4258" i="7"/>
  <c r="H4257" i="7"/>
  <c r="C4254" i="7"/>
  <c r="H4253" i="7"/>
  <c r="C4250" i="7"/>
  <c r="H4249" i="7"/>
  <c r="C4246" i="7"/>
  <c r="H4245" i="7"/>
  <c r="C4242" i="7"/>
  <c r="H4241" i="7"/>
  <c r="C4238" i="7"/>
  <c r="H4237" i="7"/>
  <c r="C4234" i="7"/>
  <c r="H4233" i="7"/>
  <c r="C4230" i="7"/>
  <c r="H4229" i="7"/>
  <c r="C4226" i="7"/>
  <c r="H4225" i="7"/>
  <c r="C4222" i="7"/>
  <c r="H4221" i="7"/>
  <c r="C4218" i="7"/>
  <c r="H4217" i="7"/>
  <c r="C4214" i="7"/>
  <c r="H4213" i="7"/>
  <c r="C4210" i="7"/>
  <c r="H4209" i="7"/>
  <c r="C4206" i="7"/>
  <c r="H4205" i="7"/>
  <c r="C4202" i="7"/>
  <c r="H4201" i="7"/>
  <c r="C4198" i="7"/>
  <c r="H4197" i="7"/>
  <c r="C4194" i="7"/>
  <c r="H4193" i="7"/>
  <c r="C4190" i="7"/>
  <c r="H4189" i="7"/>
  <c r="C4186" i="7"/>
  <c r="H4185" i="7"/>
  <c r="C4182" i="7"/>
  <c r="H4181" i="7"/>
  <c r="C4178" i="7"/>
  <c r="H4177" i="7"/>
  <c r="C4174" i="7"/>
  <c r="H4173" i="7"/>
  <c r="C4170" i="7"/>
  <c r="H4169" i="7"/>
  <c r="C4166" i="7"/>
  <c r="H4165" i="7"/>
  <c r="C4162" i="7"/>
  <c r="H4161" i="7"/>
  <c r="C4158" i="7"/>
  <c r="H4157" i="7"/>
  <c r="C4154" i="7"/>
  <c r="H4153" i="7"/>
  <c r="C4150" i="7"/>
  <c r="H4149" i="7"/>
  <c r="C4146" i="7"/>
  <c r="H4145" i="7"/>
  <c r="C4142" i="7"/>
  <c r="H4141" i="7"/>
  <c r="C4138" i="7"/>
  <c r="H4137" i="7"/>
  <c r="C4134" i="7"/>
  <c r="H4133" i="7"/>
  <c r="C4130" i="7"/>
  <c r="H4129" i="7"/>
  <c r="C4126" i="7"/>
  <c r="H4125" i="7"/>
  <c r="C4122" i="7"/>
  <c r="H4121" i="7"/>
  <c r="C4118" i="7"/>
  <c r="H4117" i="7"/>
  <c r="C4114" i="7"/>
  <c r="H4113" i="7"/>
  <c r="C4110" i="7"/>
  <c r="H4109" i="7"/>
  <c r="C4106" i="7"/>
  <c r="H4105" i="7"/>
  <c r="C4102" i="7"/>
  <c r="H4101" i="7"/>
  <c r="C4098" i="7"/>
  <c r="H4097" i="7"/>
  <c r="C4094" i="7"/>
  <c r="H4093" i="7"/>
  <c r="C4090" i="7"/>
  <c r="H4089" i="7"/>
  <c r="C4086" i="7"/>
  <c r="H4085" i="7"/>
  <c r="C4082" i="7"/>
  <c r="H4081" i="7"/>
  <c r="C4078" i="7"/>
  <c r="H4077" i="7"/>
  <c r="C4074" i="7"/>
  <c r="H4073" i="7"/>
  <c r="C4070" i="7"/>
  <c r="H4069" i="7"/>
  <c r="C4066" i="7"/>
  <c r="H4065" i="7"/>
  <c r="C4062" i="7"/>
  <c r="H4061" i="7"/>
  <c r="C4058" i="7"/>
  <c r="H4057" i="7"/>
  <c r="C4054" i="7"/>
  <c r="H4053" i="7"/>
  <c r="C4050" i="7"/>
  <c r="H4049" i="7"/>
  <c r="C4046" i="7"/>
  <c r="H4045" i="7"/>
  <c r="C4042" i="7"/>
  <c r="H4041" i="7"/>
  <c r="C4038" i="7"/>
  <c r="H4037" i="7"/>
  <c r="C4034" i="7"/>
  <c r="H4033" i="7"/>
  <c r="C4030" i="7"/>
  <c r="H4029" i="7"/>
  <c r="C4026" i="7"/>
  <c r="H4025" i="7"/>
  <c r="C4022" i="7"/>
  <c r="H4021" i="7"/>
  <c r="C4018" i="7"/>
  <c r="H4017" i="7"/>
  <c r="C4014" i="7"/>
  <c r="H4013" i="7"/>
  <c r="C4010" i="7"/>
  <c r="H4009" i="7"/>
  <c r="C4006" i="7"/>
  <c r="H4005" i="7"/>
  <c r="C4002" i="7"/>
  <c r="H4001" i="7"/>
  <c r="C3998" i="7"/>
  <c r="H3997" i="7"/>
  <c r="C3994" i="7"/>
  <c r="H3993" i="7"/>
  <c r="C3990" i="7"/>
  <c r="H3989" i="7"/>
  <c r="C3986" i="7"/>
  <c r="H3985" i="7"/>
  <c r="C3982" i="7"/>
  <c r="H3981" i="7"/>
  <c r="C3978" i="7"/>
  <c r="H3977" i="7"/>
  <c r="C3974" i="7"/>
  <c r="H3973" i="7"/>
  <c r="C3970" i="7"/>
  <c r="H3969" i="7"/>
  <c r="C3966" i="7"/>
  <c r="H3965" i="7"/>
  <c r="C3962" i="7"/>
  <c r="H3961" i="7"/>
  <c r="C3958" i="7"/>
  <c r="H3957" i="7"/>
  <c r="C3954" i="7"/>
  <c r="H3953" i="7"/>
  <c r="C3950" i="7"/>
  <c r="H3949" i="7"/>
  <c r="C3946" i="7"/>
  <c r="H3945" i="7"/>
  <c r="C3942" i="7"/>
  <c r="H3941" i="7"/>
  <c r="C3938" i="7"/>
  <c r="H3937" i="7"/>
  <c r="C3934" i="7"/>
  <c r="H3933" i="7"/>
  <c r="C3930" i="7"/>
  <c r="H3929" i="7"/>
  <c r="C3926" i="7"/>
  <c r="H3925" i="7"/>
  <c r="C3922" i="7"/>
  <c r="H3921" i="7"/>
  <c r="C3918" i="7"/>
  <c r="H3917" i="7"/>
  <c r="C3914" i="7"/>
  <c r="H3913" i="7"/>
  <c r="C3910" i="7"/>
  <c r="H3909" i="7"/>
  <c r="C3906" i="7"/>
  <c r="H3905" i="7"/>
  <c r="C3902" i="7"/>
  <c r="H3901" i="7"/>
  <c r="C3898" i="7"/>
  <c r="H3897" i="7"/>
  <c r="C3894" i="7"/>
  <c r="H3893" i="7"/>
  <c r="C3890" i="7"/>
  <c r="H3889" i="7"/>
  <c r="C3886" i="7"/>
  <c r="H3885" i="7"/>
  <c r="C3882" i="7"/>
  <c r="H3881" i="7"/>
  <c r="C3878" i="7"/>
  <c r="H3877" i="7"/>
  <c r="C3874" i="7"/>
  <c r="H3873" i="7"/>
  <c r="C3870" i="7"/>
  <c r="H3869" i="7"/>
  <c r="C3866" i="7"/>
  <c r="H3865" i="7"/>
  <c r="C3862" i="7"/>
  <c r="H3861" i="7"/>
  <c r="C3858" i="7"/>
  <c r="H3857" i="7"/>
  <c r="C3854" i="7"/>
  <c r="H3853" i="7"/>
  <c r="C3850" i="7"/>
  <c r="H3849" i="7"/>
  <c r="C3846" i="7"/>
  <c r="H3845" i="7"/>
  <c r="C3842" i="7"/>
  <c r="H3841" i="7"/>
  <c r="C3838" i="7"/>
  <c r="H3837" i="7"/>
  <c r="C3834" i="7"/>
  <c r="H3833" i="7"/>
  <c r="C3830" i="7"/>
  <c r="H3829" i="7"/>
  <c r="C3826" i="7"/>
  <c r="H3825" i="7"/>
  <c r="C3822" i="7"/>
  <c r="H3821" i="7"/>
  <c r="C3818" i="7"/>
  <c r="H3817" i="7"/>
  <c r="C3814" i="7"/>
  <c r="H3813" i="7"/>
  <c r="C3810" i="7"/>
  <c r="H3809" i="7"/>
  <c r="C3806" i="7"/>
  <c r="H3805" i="7"/>
  <c r="C3802" i="7"/>
  <c r="H3801" i="7"/>
  <c r="C3798" i="7"/>
  <c r="H3797" i="7"/>
  <c r="C3794" i="7"/>
  <c r="H3793" i="7"/>
  <c r="C3790" i="7"/>
  <c r="H3789" i="7"/>
  <c r="C3786" i="7"/>
  <c r="H3785" i="7"/>
  <c r="C3782" i="7"/>
  <c r="H3781" i="7"/>
  <c r="C3778" i="7"/>
  <c r="H3777" i="7"/>
  <c r="C3774" i="7"/>
  <c r="H3773" i="7"/>
  <c r="C3770" i="7"/>
  <c r="H3769" i="7"/>
  <c r="C3766" i="7"/>
  <c r="H3765" i="7"/>
  <c r="C3762" i="7"/>
  <c r="H3761" i="7"/>
  <c r="C3758" i="7"/>
  <c r="H3757" i="7"/>
  <c r="C3754" i="7"/>
  <c r="H3753" i="7"/>
  <c r="C3750" i="7"/>
  <c r="H3749" i="7"/>
  <c r="C3746" i="7"/>
  <c r="H3745" i="7"/>
  <c r="C3742" i="7"/>
  <c r="H3741" i="7"/>
  <c r="C3738" i="7"/>
  <c r="H3737" i="7"/>
  <c r="C3734" i="7"/>
  <c r="H3733" i="7"/>
  <c r="C3730" i="7"/>
  <c r="H3729" i="7"/>
  <c r="C3726" i="7"/>
  <c r="H3725" i="7"/>
  <c r="C3722" i="7"/>
  <c r="H3721" i="7"/>
  <c r="C3718" i="7"/>
  <c r="H3717" i="7"/>
  <c r="C3714" i="7"/>
  <c r="H3713" i="7"/>
  <c r="C3710" i="7"/>
  <c r="H3709" i="7"/>
  <c r="C3706" i="7"/>
  <c r="H3705" i="7"/>
  <c r="C3702" i="7"/>
  <c r="H3701" i="7"/>
  <c r="C3698" i="7"/>
  <c r="H3697" i="7"/>
  <c r="C3694" i="7"/>
  <c r="H3693" i="7"/>
  <c r="C3690" i="7"/>
  <c r="H3689" i="7"/>
  <c r="C3686" i="7"/>
  <c r="H3685" i="7"/>
  <c r="C3682" i="7"/>
  <c r="H3681" i="7"/>
  <c r="C3678" i="7"/>
  <c r="H3677" i="7"/>
  <c r="C3674" i="7"/>
  <c r="H3673" i="7"/>
  <c r="C3670" i="7"/>
  <c r="H3669" i="7"/>
  <c r="C3666" i="7"/>
  <c r="H3665" i="7"/>
  <c r="C3662" i="7"/>
  <c r="H3661" i="7"/>
  <c r="C3658" i="7"/>
  <c r="H3657" i="7"/>
  <c r="C3654" i="7"/>
  <c r="H3653" i="7"/>
  <c r="C3650" i="7"/>
  <c r="H3649" i="7"/>
  <c r="C3646" i="7"/>
  <c r="H3645" i="7"/>
  <c r="C3642" i="7"/>
  <c r="H3641" i="7"/>
  <c r="C3634" i="7"/>
  <c r="H3633" i="7"/>
  <c r="C3626" i="7"/>
  <c r="H3625" i="7"/>
  <c r="C3618" i="7"/>
  <c r="H3617" i="7"/>
  <c r="C3610" i="7"/>
  <c r="H3609" i="7"/>
  <c r="C3602" i="7"/>
  <c r="H3601" i="7"/>
  <c r="C3594" i="7"/>
  <c r="H3593" i="7"/>
  <c r="C3586" i="7"/>
  <c r="H3585" i="7"/>
  <c r="C3578" i="7"/>
  <c r="H3577" i="7"/>
  <c r="C3570" i="7"/>
  <c r="H3569" i="7"/>
  <c r="C3562" i="7"/>
  <c r="H3561" i="7"/>
  <c r="C3554" i="7"/>
  <c r="H3553" i="7"/>
  <c r="C3546" i="7"/>
  <c r="H3545" i="7"/>
  <c r="C3538" i="7"/>
  <c r="H3537" i="7"/>
  <c r="C3530" i="7"/>
  <c r="H3529" i="7"/>
  <c r="C3522" i="7"/>
  <c r="H3521" i="7"/>
  <c r="C3514" i="7"/>
  <c r="H3513" i="7"/>
  <c r="C3506" i="7"/>
  <c r="H3505" i="7"/>
  <c r="C3498" i="7"/>
  <c r="H3497" i="7"/>
  <c r="C3490" i="7"/>
  <c r="H3489" i="7"/>
  <c r="C3482" i="7"/>
  <c r="H3481" i="7"/>
  <c r="C3474" i="7"/>
  <c r="H3473" i="7"/>
  <c r="C3466" i="7"/>
  <c r="H3465" i="7"/>
  <c r="C3458" i="7"/>
  <c r="H3457" i="7"/>
  <c r="C3450" i="7"/>
  <c r="H3449" i="7"/>
  <c r="C3446" i="7"/>
  <c r="H3445" i="7"/>
  <c r="C3438" i="7"/>
  <c r="H3437" i="7"/>
  <c r="C3430" i="7"/>
  <c r="H3429" i="7"/>
  <c r="C3422" i="7"/>
  <c r="H3421" i="7"/>
  <c r="C3414" i="7"/>
  <c r="H3413" i="7"/>
  <c r="C3406" i="7"/>
  <c r="H3405" i="7"/>
  <c r="C3398" i="7"/>
  <c r="H3397" i="7"/>
  <c r="C3390" i="7"/>
  <c r="H3389" i="7"/>
  <c r="C3378" i="7"/>
  <c r="H3377" i="7"/>
  <c r="C3370" i="7"/>
  <c r="H3369" i="7"/>
  <c r="C3362" i="7"/>
  <c r="H3361" i="7"/>
  <c r="C3354" i="7"/>
  <c r="H3353" i="7"/>
  <c r="C3346" i="7"/>
  <c r="H3345" i="7"/>
  <c r="C3342" i="7"/>
  <c r="H3341" i="7"/>
  <c r="C3334" i="7"/>
  <c r="H3333" i="7"/>
  <c r="C3326" i="7"/>
  <c r="H3325" i="7"/>
  <c r="C3318" i="7"/>
  <c r="H3317" i="7"/>
  <c r="C3310" i="7"/>
  <c r="H3309" i="7"/>
  <c r="C3302" i="7"/>
  <c r="H3301" i="7"/>
  <c r="C3294" i="7"/>
  <c r="H3293" i="7"/>
  <c r="C3290" i="7"/>
  <c r="H3289" i="7"/>
  <c r="C3282" i="7"/>
  <c r="H3281" i="7"/>
  <c r="C3274" i="7"/>
  <c r="H3273" i="7"/>
  <c r="C3266" i="7"/>
  <c r="H3265" i="7"/>
  <c r="C3258" i="7"/>
  <c r="H3257" i="7"/>
  <c r="C3250" i="7"/>
  <c r="H3249" i="7"/>
  <c r="C3242" i="7"/>
  <c r="H3241" i="7"/>
  <c r="C3234" i="7"/>
  <c r="H3233" i="7"/>
  <c r="C3226" i="7"/>
  <c r="H3225" i="7"/>
  <c r="C3218" i="7"/>
  <c r="H3217" i="7"/>
  <c r="C3214" i="7"/>
  <c r="H3213" i="7"/>
  <c r="C3210" i="7"/>
  <c r="H3209" i="7"/>
  <c r="C3206" i="7"/>
  <c r="H3205" i="7"/>
  <c r="C3202" i="7"/>
  <c r="H3201" i="7"/>
  <c r="C3194" i="7"/>
  <c r="H3193" i="7"/>
  <c r="C3186" i="7"/>
  <c r="H3185" i="7"/>
  <c r="C3182" i="7"/>
  <c r="H3181" i="7"/>
  <c r="C3178" i="7"/>
  <c r="H3177" i="7"/>
  <c r="C3174" i="7"/>
  <c r="H3173" i="7"/>
  <c r="C3170" i="7"/>
  <c r="H3169" i="7"/>
  <c r="C3158" i="7"/>
  <c r="H3157" i="7"/>
  <c r="C3126" i="7"/>
  <c r="H3125" i="7"/>
  <c r="C3098" i="7"/>
  <c r="H3097" i="7"/>
  <c r="C3094" i="7"/>
  <c r="H3093" i="7"/>
  <c r="C3090" i="7"/>
  <c r="H3089" i="7"/>
  <c r="C3086" i="7"/>
  <c r="H3085" i="7"/>
  <c r="C3082" i="7"/>
  <c r="H3081" i="7"/>
  <c r="C3078" i="7"/>
  <c r="H3077" i="7"/>
  <c r="C3074" i="7"/>
  <c r="H3073" i="7"/>
  <c r="C3066" i="7"/>
  <c r="H3065" i="7"/>
  <c r="C3058" i="7"/>
  <c r="H3057" i="7"/>
  <c r="C3050" i="7"/>
  <c r="H3049" i="7"/>
  <c r="C3042" i="7"/>
  <c r="H3041" i="7"/>
  <c r="C3034" i="7"/>
  <c r="H3033" i="7"/>
  <c r="C3026" i="7"/>
  <c r="H3025" i="7"/>
  <c r="C3018" i="7"/>
  <c r="H3017" i="7"/>
  <c r="C3010" i="7"/>
  <c r="H3009" i="7"/>
  <c r="C3002" i="7"/>
  <c r="H3001" i="7"/>
  <c r="C2998" i="7"/>
  <c r="H2997" i="7"/>
  <c r="C2990" i="7"/>
  <c r="H2989" i="7"/>
  <c r="C2982" i="7"/>
  <c r="H2981" i="7"/>
  <c r="C2970" i="7"/>
  <c r="H2969" i="7"/>
  <c r="C2962" i="7"/>
  <c r="H2961" i="7"/>
  <c r="C2958" i="7"/>
  <c r="H2957" i="7"/>
  <c r="C2950" i="7"/>
  <c r="H2949" i="7"/>
  <c r="C2942" i="7"/>
  <c r="H2941" i="7"/>
  <c r="C2934" i="7"/>
  <c r="H2933" i="7"/>
  <c r="C2930" i="7"/>
  <c r="H2929" i="7"/>
  <c r="C2926" i="7"/>
  <c r="H2925" i="7"/>
  <c r="C2918" i="7"/>
  <c r="H2917" i="7"/>
  <c r="C2914" i="7"/>
  <c r="H2913" i="7"/>
  <c r="C2906" i="7"/>
  <c r="H2905" i="7"/>
  <c r="C2902" i="7"/>
  <c r="H2901" i="7"/>
  <c r="C2894" i="7"/>
  <c r="H2893" i="7"/>
  <c r="C2890" i="7"/>
  <c r="H2889" i="7"/>
  <c r="C2882" i="7"/>
  <c r="H2881" i="7"/>
  <c r="C2878" i="7"/>
  <c r="H2877" i="7"/>
  <c r="C2874" i="7"/>
  <c r="H2873" i="7"/>
  <c r="C2866" i="7"/>
  <c r="H2865" i="7"/>
  <c r="C2862" i="7"/>
  <c r="H2861" i="7"/>
  <c r="C2854" i="7"/>
  <c r="H2853" i="7"/>
  <c r="C2850" i="7"/>
  <c r="H2849" i="7"/>
  <c r="C2842" i="7"/>
  <c r="H2841" i="7"/>
  <c r="C2838" i="7"/>
  <c r="H2837" i="7"/>
  <c r="C2830" i="7"/>
  <c r="H2829" i="7"/>
  <c r="C2826" i="7"/>
  <c r="H2825" i="7"/>
  <c r="C2818" i="7"/>
  <c r="H2817" i="7"/>
  <c r="C2814" i="7"/>
  <c r="H2813" i="7"/>
  <c r="C2810" i="7"/>
  <c r="H2809" i="7"/>
  <c r="C2802" i="7"/>
  <c r="H2801" i="7"/>
  <c r="C2798" i="7"/>
  <c r="H2797" i="7"/>
  <c r="C2790" i="7"/>
  <c r="H2789" i="7"/>
  <c r="C2786" i="7"/>
  <c r="H2785" i="7"/>
  <c r="C2778" i="7"/>
  <c r="H2777" i="7"/>
  <c r="C2774" i="7"/>
  <c r="H2773" i="7"/>
  <c r="C2770" i="7"/>
  <c r="H2769" i="7"/>
  <c r="C2762" i="7"/>
  <c r="H2761" i="7"/>
  <c r="C2758" i="7"/>
  <c r="H2757" i="7"/>
  <c r="C2754" i="7"/>
  <c r="H2753" i="7"/>
  <c r="C2746" i="7"/>
  <c r="H2745" i="7"/>
  <c r="C2742" i="7"/>
  <c r="H2741" i="7"/>
  <c r="C2734" i="7"/>
  <c r="H2733" i="7"/>
  <c r="C2730" i="7"/>
  <c r="H2729" i="7"/>
  <c r="C2722" i="7"/>
  <c r="H2721" i="7"/>
  <c r="C2718" i="7"/>
  <c r="H2717" i="7"/>
  <c r="C2710" i="7"/>
  <c r="H2709" i="7"/>
  <c r="C2702" i="7"/>
  <c r="H2701" i="7"/>
  <c r="C2694" i="7"/>
  <c r="H2693" i="7"/>
  <c r="C2686" i="7"/>
  <c r="H2685" i="7"/>
  <c r="C2678" i="7"/>
  <c r="H2677" i="7"/>
  <c r="C2670" i="7"/>
  <c r="H2669" i="7"/>
  <c r="C2662" i="7"/>
  <c r="H2661" i="7"/>
  <c r="C2654" i="7"/>
  <c r="H2653" i="7"/>
  <c r="C2646" i="7"/>
  <c r="H2645" i="7"/>
  <c r="C2638" i="7"/>
  <c r="H2637" i="7"/>
  <c r="C2630" i="7"/>
  <c r="H2629" i="7"/>
  <c r="C2622" i="7"/>
  <c r="H2621" i="7"/>
  <c r="C2618" i="7"/>
  <c r="H2617" i="7"/>
  <c r="C2610" i="7"/>
  <c r="H2609" i="7"/>
  <c r="C2602" i="7"/>
  <c r="H2601" i="7"/>
  <c r="C2594" i="7"/>
  <c r="H2593" i="7"/>
  <c r="C2586" i="7"/>
  <c r="H2585" i="7"/>
  <c r="C2578" i="7"/>
  <c r="H2577" i="7"/>
  <c r="C2570" i="7"/>
  <c r="H2569" i="7"/>
  <c r="C2562" i="7"/>
  <c r="H2561" i="7"/>
  <c r="C2554" i="7"/>
  <c r="H2553" i="7"/>
  <c r="C2546" i="7"/>
  <c r="H2545" i="7"/>
  <c r="C2538" i="7"/>
  <c r="H2537" i="7"/>
  <c r="C2530" i="7"/>
  <c r="H2529" i="7"/>
  <c r="C2522" i="7"/>
  <c r="H2521" i="7"/>
  <c r="C2514" i="7"/>
  <c r="H2513" i="7"/>
  <c r="C2506" i="7"/>
  <c r="H2505" i="7"/>
  <c r="C2498" i="7"/>
  <c r="H2497" i="7"/>
  <c r="C2490" i="7"/>
  <c r="H2489" i="7"/>
  <c r="C2482" i="7"/>
  <c r="H2481" i="7"/>
  <c r="C2474" i="7"/>
  <c r="H2473" i="7"/>
  <c r="C2466" i="7"/>
  <c r="H2465" i="7"/>
  <c r="C2458" i="7"/>
  <c r="H2457" i="7"/>
  <c r="C2450" i="7"/>
  <c r="H2449" i="7"/>
  <c r="C2442" i="7"/>
  <c r="H2441" i="7"/>
  <c r="C2434" i="7"/>
  <c r="H2433" i="7"/>
  <c r="C2426" i="7"/>
  <c r="H2425" i="7"/>
  <c r="C2418" i="7"/>
  <c r="H2417" i="7"/>
  <c r="C2410" i="7"/>
  <c r="H2409" i="7"/>
  <c r="C2406" i="7"/>
  <c r="H2405" i="7"/>
  <c r="C2398" i="7"/>
  <c r="H2397" i="7"/>
  <c r="C2390" i="7"/>
  <c r="H2389" i="7"/>
  <c r="C2382" i="7"/>
  <c r="H2381" i="7"/>
  <c r="C2374" i="7"/>
  <c r="H2373" i="7"/>
  <c r="C2370" i="7"/>
  <c r="H2369" i="7"/>
  <c r="C2362" i="7"/>
  <c r="H2361" i="7"/>
  <c r="C2354" i="7"/>
  <c r="C1002" i="7"/>
  <c r="H1001" i="7"/>
  <c r="C998" i="7"/>
  <c r="H997" i="7"/>
  <c r="C994" i="7"/>
  <c r="H993" i="7"/>
  <c r="C990" i="7"/>
  <c r="H989" i="7"/>
  <c r="C986" i="7"/>
  <c r="H985" i="7"/>
  <c r="C982" i="7"/>
  <c r="H981" i="7"/>
  <c r="C978" i="7"/>
  <c r="H977" i="7"/>
  <c r="G449" i="7"/>
  <c r="H449" i="7"/>
  <c r="G441" i="7"/>
  <c r="H441" i="7"/>
  <c r="G437" i="7"/>
  <c r="H437" i="7"/>
  <c r="G429" i="7"/>
  <c r="H429" i="7"/>
  <c r="G425" i="7"/>
  <c r="H425" i="7"/>
  <c r="G421" i="7"/>
  <c r="H421" i="7"/>
  <c r="G417" i="7"/>
  <c r="H417" i="7"/>
  <c r="G413" i="7"/>
  <c r="H413" i="7"/>
  <c r="G409" i="7"/>
  <c r="H409" i="7"/>
  <c r="G405" i="7"/>
  <c r="H405" i="7"/>
  <c r="G401" i="7"/>
  <c r="H401" i="7"/>
  <c r="G397" i="7"/>
  <c r="H397" i="7"/>
  <c r="G389" i="7"/>
  <c r="H389" i="7"/>
  <c r="G361" i="7"/>
  <c r="H361" i="7"/>
  <c r="G353" i="7"/>
  <c r="H353" i="7"/>
  <c r="G345" i="7"/>
  <c r="H345" i="7"/>
  <c r="G337" i="7"/>
  <c r="H337" i="7"/>
  <c r="G321" i="7"/>
  <c r="H321" i="7"/>
  <c r="E289" i="7"/>
  <c r="H289" i="7"/>
  <c r="E281" i="7"/>
  <c r="H281" i="7"/>
  <c r="E273" i="7"/>
  <c r="H273" i="7"/>
  <c r="E265" i="7"/>
  <c r="H265" i="7"/>
  <c r="E257" i="7"/>
  <c r="H257" i="7"/>
  <c r="E241" i="7"/>
  <c r="H241" i="7"/>
  <c r="D226" i="7"/>
  <c r="H225" i="7"/>
  <c r="D218" i="7"/>
  <c r="H217" i="7"/>
  <c r="D202" i="7"/>
  <c r="H201" i="7"/>
  <c r="D186" i="7"/>
  <c r="H185" i="7"/>
  <c r="D170" i="7"/>
  <c r="H169" i="7"/>
  <c r="D154" i="7"/>
  <c r="H153" i="7"/>
  <c r="D138" i="7"/>
  <c r="H137" i="7"/>
  <c r="E117" i="7"/>
  <c r="H117" i="7"/>
  <c r="E109" i="7"/>
  <c r="H109" i="7"/>
  <c r="C106" i="7"/>
  <c r="H105" i="7"/>
  <c r="C98" i="7"/>
  <c r="H97" i="7"/>
  <c r="F93" i="7"/>
  <c r="H93" i="7"/>
  <c r="D90" i="7"/>
  <c r="H89" i="7"/>
  <c r="F85" i="7"/>
  <c r="H85" i="7"/>
  <c r="D82" i="7"/>
  <c r="H81" i="7"/>
  <c r="F77" i="7"/>
  <c r="H77" i="7"/>
  <c r="D74" i="7"/>
  <c r="H73" i="7"/>
  <c r="D66" i="7"/>
  <c r="H65" i="7"/>
  <c r="D58" i="7"/>
  <c r="H57" i="7"/>
  <c r="D50" i="7"/>
  <c r="H49" i="7"/>
  <c r="D42" i="7"/>
  <c r="H41" i="7"/>
  <c r="D34" i="7"/>
  <c r="H33" i="7"/>
  <c r="D26" i="7"/>
  <c r="H25" i="7"/>
  <c r="F21" i="7"/>
  <c r="H21" i="7"/>
  <c r="F13" i="7"/>
  <c r="H13" i="7"/>
  <c r="G5" i="7"/>
  <c r="H5" i="7"/>
  <c r="E6084" i="7"/>
  <c r="H6084" i="7"/>
  <c r="E6068" i="7"/>
  <c r="H6068" i="7"/>
  <c r="E6052" i="7"/>
  <c r="H6052" i="7"/>
  <c r="E6044" i="7"/>
  <c r="H6044" i="7"/>
  <c r="E6028" i="7"/>
  <c r="H6028" i="7"/>
  <c r="E6012" i="7"/>
  <c r="H6012" i="7"/>
  <c r="E5996" i="7"/>
  <c r="H5996" i="7"/>
  <c r="E5980" i="7"/>
  <c r="H5980" i="7"/>
  <c r="E5964" i="7"/>
  <c r="H5964" i="7"/>
  <c r="E5948" i="7"/>
  <c r="H5948" i="7"/>
  <c r="E5940" i="7"/>
  <c r="H5940" i="7"/>
  <c r="E5924" i="7"/>
  <c r="H5924" i="7"/>
  <c r="E5908" i="7"/>
  <c r="H5908" i="7"/>
  <c r="E5892" i="7"/>
  <c r="H5892" i="7"/>
  <c r="E5876" i="7"/>
  <c r="H5876" i="7"/>
  <c r="E5860" i="7"/>
  <c r="H5860" i="7"/>
  <c r="E5844" i="7"/>
  <c r="H5844" i="7"/>
  <c r="E5836" i="7"/>
  <c r="H5836" i="7"/>
  <c r="E5820" i="7"/>
  <c r="H5820" i="7"/>
  <c r="C4969" i="7"/>
  <c r="H4968" i="7"/>
  <c r="C4961" i="7"/>
  <c r="H4960" i="7"/>
  <c r="C4953" i="7"/>
  <c r="H4952" i="7"/>
  <c r="C4945" i="7"/>
  <c r="H4944" i="7"/>
  <c r="C4937" i="7"/>
  <c r="H4936" i="7"/>
  <c r="C4929" i="7"/>
  <c r="H4928" i="7"/>
  <c r="C4921" i="7"/>
  <c r="H4920" i="7"/>
  <c r="C4913" i="7"/>
  <c r="H4912" i="7"/>
  <c r="C4905" i="7"/>
  <c r="H4904" i="7"/>
  <c r="C4897" i="7"/>
  <c r="H4896" i="7"/>
  <c r="C4889" i="7"/>
  <c r="H4888" i="7"/>
  <c r="C4877" i="7"/>
  <c r="H4876" i="7"/>
  <c r="C4869" i="7"/>
  <c r="H4868" i="7"/>
  <c r="C4861" i="7"/>
  <c r="H4860" i="7"/>
  <c r="C4853" i="7"/>
  <c r="H4852" i="7"/>
  <c r="C4845" i="7"/>
  <c r="H4844" i="7"/>
  <c r="C4837" i="7"/>
  <c r="H4836" i="7"/>
  <c r="C4829" i="7"/>
  <c r="H4828" i="7"/>
  <c r="C4821" i="7"/>
  <c r="H4820" i="7"/>
  <c r="C4813" i="7"/>
  <c r="H4812" i="7"/>
  <c r="C4805" i="7"/>
  <c r="H4804" i="7"/>
  <c r="C4793" i="7"/>
  <c r="H4792" i="7"/>
  <c r="C4785" i="7"/>
  <c r="H4784" i="7"/>
  <c r="C4777" i="7"/>
  <c r="H4776" i="7"/>
  <c r="C4769" i="7"/>
  <c r="H4768" i="7"/>
  <c r="C4757" i="7"/>
  <c r="H4756" i="7"/>
  <c r="C4749" i="7"/>
  <c r="H4748" i="7"/>
  <c r="C4741" i="7"/>
  <c r="H4740" i="7"/>
  <c r="C4733" i="7"/>
  <c r="H4732" i="7"/>
  <c r="C4725" i="7"/>
  <c r="H4724" i="7"/>
  <c r="C4717" i="7"/>
  <c r="H4716" i="7"/>
  <c r="C4709" i="7"/>
  <c r="H4708" i="7"/>
  <c r="C4701" i="7"/>
  <c r="H4700" i="7"/>
  <c r="C4689" i="7"/>
  <c r="H4688" i="7"/>
  <c r="C4681" i="7"/>
  <c r="H4680" i="7"/>
  <c r="C4673" i="7"/>
  <c r="H4672" i="7"/>
  <c r="C4665" i="7"/>
  <c r="H4664" i="7"/>
  <c r="C4657" i="7"/>
  <c r="H4656" i="7"/>
  <c r="C4649" i="7"/>
  <c r="H4648" i="7"/>
  <c r="C4641" i="7"/>
  <c r="H4640" i="7"/>
  <c r="C4633" i="7"/>
  <c r="H4632" i="7"/>
  <c r="E6082" i="7"/>
  <c r="H6082" i="7"/>
  <c r="E6070" i="7"/>
  <c r="H6070" i="7"/>
  <c r="E6022" i="7"/>
  <c r="H6022" i="7"/>
  <c r="E6014" i="7"/>
  <c r="H6014" i="7"/>
  <c r="E6006" i="7"/>
  <c r="H6006" i="7"/>
  <c r="E5974" i="7"/>
  <c r="H5974" i="7"/>
  <c r="E5962" i="7"/>
  <c r="H5962" i="7"/>
  <c r="E5918" i="7"/>
  <c r="H5918" i="7"/>
  <c r="E5906" i="7"/>
  <c r="H5906" i="7"/>
  <c r="E5886" i="7"/>
  <c r="H5886" i="7"/>
  <c r="E5878" i="7"/>
  <c r="H5878" i="7"/>
  <c r="E5870" i="7"/>
  <c r="H5870" i="7"/>
  <c r="E5858" i="7"/>
  <c r="H5858" i="7"/>
  <c r="E5850" i="7"/>
  <c r="H5850" i="7"/>
  <c r="E5830" i="7"/>
  <c r="H5830" i="7"/>
  <c r="E5822" i="7"/>
  <c r="H5822" i="7"/>
  <c r="E5814" i="7"/>
  <c r="H5814" i="7"/>
  <c r="E5806" i="7"/>
  <c r="H5806" i="7"/>
  <c r="E5798" i="7"/>
  <c r="H5798" i="7"/>
  <c r="E5782" i="7"/>
  <c r="H5782" i="7"/>
  <c r="E5766" i="7"/>
  <c r="H5766" i="7"/>
  <c r="E5754" i="7"/>
  <c r="H5754" i="7"/>
  <c r="E5730" i="7"/>
  <c r="H5730" i="7"/>
  <c r="E5726" i="7"/>
  <c r="H5726" i="7"/>
  <c r="E5670" i="7"/>
  <c r="H5670" i="7"/>
  <c r="E5666" i="7"/>
  <c r="H5666" i="7"/>
  <c r="E5662" i="7"/>
  <c r="H5662" i="7"/>
  <c r="E5650" i="7"/>
  <c r="H5650" i="7"/>
  <c r="E5602" i="7"/>
  <c r="H5602" i="7"/>
  <c r="E5538" i="7"/>
  <c r="H5538" i="7"/>
  <c r="E5530" i="7"/>
  <c r="H5530" i="7"/>
  <c r="E5402" i="7"/>
  <c r="H5402" i="7"/>
  <c r="E5282" i="7"/>
  <c r="H5282" i="7"/>
  <c r="E5178" i="7"/>
  <c r="H5178" i="7"/>
  <c r="E5170" i="7"/>
  <c r="H5170" i="7"/>
  <c r="E5066" i="7"/>
  <c r="H5066" i="7"/>
  <c r="E5050" i="7"/>
  <c r="H5050" i="7"/>
  <c r="E5010" i="7"/>
  <c r="H5010" i="7"/>
  <c r="C4939" i="7"/>
  <c r="H4938" i="7"/>
  <c r="C4935" i="7"/>
  <c r="H4934" i="7"/>
  <c r="C4927" i="7"/>
  <c r="H4926" i="7"/>
  <c r="C4899" i="7"/>
  <c r="H4898" i="7"/>
  <c r="C4863" i="7"/>
  <c r="H4862" i="7"/>
  <c r="C4827" i="7"/>
  <c r="H4826" i="7"/>
  <c r="C4815" i="7"/>
  <c r="H4814" i="7"/>
  <c r="C4811" i="7"/>
  <c r="H4810" i="7"/>
  <c r="C4803" i="7"/>
  <c r="H4802" i="7"/>
  <c r="C4799" i="7"/>
  <c r="H4798" i="7"/>
  <c r="C4775" i="7"/>
  <c r="H4774" i="7"/>
  <c r="C4743" i="7"/>
  <c r="H4742" i="7"/>
  <c r="C4739" i="7"/>
  <c r="H4738" i="7"/>
  <c r="C4735" i="7"/>
  <c r="H4734" i="7"/>
  <c r="C4711" i="7"/>
  <c r="H4710" i="7"/>
  <c r="C4703" i="7"/>
  <c r="H4702" i="7"/>
  <c r="C4691" i="7"/>
  <c r="H4690" i="7"/>
  <c r="C4663" i="7"/>
  <c r="H4662" i="7"/>
  <c r="C4655" i="7"/>
  <c r="H4654" i="7"/>
  <c r="C4623" i="7"/>
  <c r="H4622" i="7"/>
  <c r="C4599" i="7"/>
  <c r="H4598" i="7"/>
  <c r="C4591" i="7"/>
  <c r="H4590" i="7"/>
  <c r="C4583" i="7"/>
  <c r="H4582" i="7"/>
  <c r="C4571" i="7"/>
  <c r="H4570" i="7"/>
  <c r="C4559" i="7"/>
  <c r="H4558" i="7"/>
  <c r="C4551" i="7"/>
  <c r="H4550" i="7"/>
  <c r="C4547" i="7"/>
  <c r="H4546" i="7"/>
  <c r="C4543" i="7"/>
  <c r="H4542" i="7"/>
  <c r="C4507" i="7"/>
  <c r="H4506" i="7"/>
  <c r="C4499" i="7"/>
  <c r="H4498" i="7"/>
  <c r="C4495" i="7"/>
  <c r="H4494" i="7"/>
  <c r="C4487" i="7"/>
  <c r="H4486" i="7"/>
  <c r="C4479" i="7"/>
  <c r="H4478" i="7"/>
  <c r="C4463" i="7"/>
  <c r="H4462" i="7"/>
  <c r="C4455" i="7"/>
  <c r="H4454" i="7"/>
  <c r="C4443" i="7"/>
  <c r="H4442" i="7"/>
  <c r="C4435" i="7"/>
  <c r="H4434" i="7"/>
  <c r="C4427" i="7"/>
  <c r="H4426" i="7"/>
  <c r="C4419" i="7"/>
  <c r="H4418" i="7"/>
  <c r="C4399" i="7"/>
  <c r="H4398" i="7"/>
  <c r="C4391" i="7"/>
  <c r="H4390" i="7"/>
  <c r="C4383" i="7"/>
  <c r="H4382" i="7"/>
  <c r="C4371" i="7"/>
  <c r="H4370" i="7"/>
  <c r="C4311" i="7"/>
  <c r="H4310" i="7"/>
  <c r="C4295" i="7"/>
  <c r="H4294" i="7"/>
  <c r="C4215" i="7"/>
  <c r="H4214" i="7"/>
  <c r="C4175" i="7"/>
  <c r="H4174" i="7"/>
  <c r="C4167" i="7"/>
  <c r="H4166" i="7"/>
  <c r="C4163" i="7"/>
  <c r="H4162" i="7"/>
  <c r="C4159" i="7"/>
  <c r="H4158" i="7"/>
  <c r="C4151" i="7"/>
  <c r="H4150" i="7"/>
  <c r="C4119" i="7"/>
  <c r="H4118" i="7"/>
  <c r="C4087" i="7"/>
  <c r="H4086" i="7"/>
  <c r="C4079" i="7"/>
  <c r="H4078" i="7"/>
  <c r="C4047" i="7"/>
  <c r="H4046" i="7"/>
  <c r="C4039" i="7"/>
  <c r="H4038" i="7"/>
  <c r="C4031" i="7"/>
  <c r="H4030" i="7"/>
  <c r="C4003" i="7"/>
  <c r="H4002" i="7"/>
  <c r="C3995" i="7"/>
  <c r="H3994" i="7"/>
  <c r="C3983" i="7"/>
  <c r="H3982" i="7"/>
  <c r="C3975" i="7"/>
  <c r="H3974" i="7"/>
  <c r="C3951" i="7"/>
  <c r="H3950" i="7"/>
  <c r="C3947" i="7"/>
  <c r="H3946" i="7"/>
  <c r="C3943" i="7"/>
  <c r="H3942" i="7"/>
  <c r="C3935" i="7"/>
  <c r="H3934" i="7"/>
  <c r="C3923" i="7"/>
  <c r="H3922" i="7"/>
  <c r="C3915" i="7"/>
  <c r="H3914" i="7"/>
  <c r="C3907" i="7"/>
  <c r="H3906" i="7"/>
  <c r="C3903" i="7"/>
  <c r="H3902" i="7"/>
  <c r="C3895" i="7"/>
  <c r="H3894" i="7"/>
  <c r="C3867" i="7"/>
  <c r="H3866" i="7"/>
  <c r="C3855" i="7"/>
  <c r="H3854" i="7"/>
  <c r="C3847" i="7"/>
  <c r="H3846" i="7"/>
  <c r="C3839" i="7"/>
  <c r="H3838" i="7"/>
  <c r="C3783" i="7"/>
  <c r="H3782" i="7"/>
  <c r="C3775" i="7"/>
  <c r="H3774" i="7"/>
  <c r="C3751" i="7"/>
  <c r="H3750" i="7"/>
  <c r="C3743" i="7"/>
  <c r="H3742" i="7"/>
  <c r="C3735" i="7"/>
  <c r="H3734" i="7"/>
  <c r="C3723" i="7"/>
  <c r="H3722" i="7"/>
  <c r="C3719" i="7"/>
  <c r="H3718" i="7"/>
  <c r="C3715" i="7"/>
  <c r="H3714" i="7"/>
  <c r="C3711" i="7"/>
  <c r="H3710" i="7"/>
  <c r="C3687" i="7"/>
  <c r="H3686" i="7"/>
  <c r="C3679" i="7"/>
  <c r="H3678" i="7"/>
  <c r="C3663" i="7"/>
  <c r="H3662" i="7"/>
  <c r="C3639" i="7"/>
  <c r="H3638" i="7"/>
  <c r="C3631" i="7"/>
  <c r="H3630" i="7"/>
  <c r="C3623" i="7"/>
  <c r="H3622" i="7"/>
  <c r="C3611" i="7"/>
  <c r="H3610" i="7"/>
  <c r="C3599" i="7"/>
  <c r="H3598" i="7"/>
  <c r="C3595" i="7"/>
  <c r="H3594" i="7"/>
  <c r="C3587" i="7"/>
  <c r="H3586" i="7"/>
  <c r="C3583" i="7"/>
  <c r="H3582" i="7"/>
  <c r="C3559" i="7"/>
  <c r="H3558" i="7"/>
  <c r="C3551" i="7"/>
  <c r="H3550" i="7"/>
  <c r="C3459" i="7"/>
  <c r="H3458" i="7"/>
  <c r="C3455" i="7"/>
  <c r="H3454" i="7"/>
  <c r="C3431" i="7"/>
  <c r="H3430" i="7"/>
  <c r="C3427" i="7"/>
  <c r="H3426" i="7"/>
  <c r="C3423" i="7"/>
  <c r="H3422" i="7"/>
  <c r="C3415" i="7"/>
  <c r="H3414" i="7"/>
  <c r="C3407" i="7"/>
  <c r="H3406" i="7"/>
  <c r="C3399" i="7"/>
  <c r="H3398" i="7"/>
  <c r="C3395" i="7"/>
  <c r="H3394" i="7"/>
  <c r="C3391" i="7"/>
  <c r="H3390" i="7"/>
  <c r="C3383" i="7"/>
  <c r="H3382" i="7"/>
  <c r="C3359" i="7"/>
  <c r="H3358" i="7"/>
  <c r="C3351" i="7"/>
  <c r="H3350" i="7"/>
  <c r="C3319" i="7"/>
  <c r="H3318" i="7"/>
  <c r="C3311" i="7"/>
  <c r="H3310" i="7"/>
  <c r="C3279" i="7"/>
  <c r="H3278" i="7"/>
  <c r="C3275" i="7"/>
  <c r="H3274" i="7"/>
  <c r="C3263" i="7"/>
  <c r="H3262" i="7"/>
  <c r="C3251" i="7"/>
  <c r="H3250" i="7"/>
  <c r="C3239" i="7"/>
  <c r="H3238" i="7"/>
  <c r="C3227" i="7"/>
  <c r="H3226" i="7"/>
  <c r="C3215" i="7"/>
  <c r="H3214" i="7"/>
  <c r="C3203" i="7"/>
  <c r="H3202" i="7"/>
  <c r="C3191" i="7"/>
  <c r="H3190" i="7"/>
  <c r="C3179" i="7"/>
  <c r="H3178" i="7"/>
  <c r="C3167" i="7"/>
  <c r="H3166" i="7"/>
  <c r="C3155" i="7"/>
  <c r="H3154" i="7"/>
  <c r="C3143" i="7"/>
  <c r="H3142" i="7"/>
  <c r="C3131" i="7"/>
  <c r="H3130" i="7"/>
  <c r="C3119" i="7"/>
  <c r="H3118" i="7"/>
  <c r="C3107" i="7"/>
  <c r="H3106" i="7"/>
  <c r="C3091" i="7"/>
  <c r="H3090" i="7"/>
  <c r="C3079" i="7"/>
  <c r="H3078" i="7"/>
  <c r="C3067" i="7"/>
  <c r="H3066" i="7"/>
  <c r="C3055" i="7"/>
  <c r="H3054" i="7"/>
  <c r="C3047" i="7"/>
  <c r="H3046" i="7"/>
  <c r="C3039" i="7"/>
  <c r="H3038" i="7"/>
  <c r="C3027" i="7"/>
  <c r="H3026" i="7"/>
  <c r="C3015" i="7"/>
  <c r="H3014" i="7"/>
  <c r="C2995" i="7"/>
  <c r="H2994" i="7"/>
  <c r="C2939" i="7"/>
  <c r="H2938" i="7"/>
  <c r="C2927" i="7"/>
  <c r="H2926" i="7"/>
  <c r="C2919" i="7"/>
  <c r="H2918" i="7"/>
  <c r="C2911" i="7"/>
  <c r="H2910" i="7"/>
  <c r="C2903" i="7"/>
  <c r="H2902" i="7"/>
  <c r="C2895" i="7"/>
  <c r="H2894" i="7"/>
  <c r="C2883" i="7"/>
  <c r="H2882" i="7"/>
  <c r="C2871" i="7"/>
  <c r="H2870" i="7"/>
  <c r="C2863" i="7"/>
  <c r="H2862" i="7"/>
  <c r="C2851" i="7"/>
  <c r="H2850" i="7"/>
  <c r="C2843" i="7"/>
  <c r="H2842" i="7"/>
  <c r="C2835" i="7"/>
  <c r="H2834" i="7"/>
  <c r="C2827" i="7"/>
  <c r="H2826" i="7"/>
  <c r="C2811" i="7"/>
  <c r="H2810" i="7"/>
  <c r="C2803" i="7"/>
  <c r="H2802" i="7"/>
  <c r="C2791" i="7"/>
  <c r="H2790" i="7"/>
  <c r="C2783" i="7"/>
  <c r="H2782" i="7"/>
  <c r="C2775" i="7"/>
  <c r="H2774" i="7"/>
  <c r="C2767" i="7"/>
  <c r="H2766" i="7"/>
  <c r="C2755" i="7"/>
  <c r="H2754" i="7"/>
  <c r="C2743" i="7"/>
  <c r="H2742" i="7"/>
  <c r="C2731" i="7"/>
  <c r="H2730" i="7"/>
  <c r="C2723" i="7"/>
  <c r="H2722" i="7"/>
  <c r="C2715" i="7"/>
  <c r="H2714" i="7"/>
  <c r="C2707" i="7"/>
  <c r="H2706" i="7"/>
  <c r="C2699" i="7"/>
  <c r="H2698" i="7"/>
  <c r="C2687" i="7"/>
  <c r="H2686" i="7"/>
  <c r="C2679" i="7"/>
  <c r="H2678" i="7"/>
  <c r="C2667" i="7"/>
  <c r="H2666" i="7"/>
  <c r="C2655" i="7"/>
  <c r="H2654" i="7"/>
  <c r="C2643" i="7"/>
  <c r="H2642" i="7"/>
  <c r="C2627" i="7"/>
  <c r="H2626" i="7"/>
  <c r="C2615" i="7"/>
  <c r="H2614" i="7"/>
  <c r="C2603" i="7"/>
  <c r="H2602" i="7"/>
  <c r="C2591" i="7"/>
  <c r="H2590" i="7"/>
  <c r="C2579" i="7"/>
  <c r="H2578" i="7"/>
  <c r="C2567" i="7"/>
  <c r="H2566" i="7"/>
  <c r="C2555" i="7"/>
  <c r="H2554" i="7"/>
  <c r="C2543" i="7"/>
  <c r="H2542" i="7"/>
  <c r="C2535" i="7"/>
  <c r="H2534" i="7"/>
  <c r="C2523" i="7"/>
  <c r="H2522" i="7"/>
  <c r="C2511" i="7"/>
  <c r="H2510" i="7"/>
  <c r="C2499" i="7"/>
  <c r="H2498" i="7"/>
  <c r="C2487" i="7"/>
  <c r="H2486" i="7"/>
  <c r="C2479" i="7"/>
  <c r="H2478" i="7"/>
  <c r="C2467" i="7"/>
  <c r="H2466" i="7"/>
  <c r="C2459" i="7"/>
  <c r="H2458" i="7"/>
  <c r="C2451" i="7"/>
  <c r="H2450" i="7"/>
  <c r="C2435" i="7"/>
  <c r="H2434" i="7"/>
  <c r="C2363" i="7"/>
  <c r="H2362" i="7"/>
  <c r="E6077" i="7"/>
  <c r="H6077" i="7"/>
  <c r="E6061" i="7"/>
  <c r="H6061" i="7"/>
  <c r="E6045" i="7"/>
  <c r="H6045" i="7"/>
  <c r="E6021" i="7"/>
  <c r="H6021" i="7"/>
  <c r="G6013" i="7"/>
  <c r="H6013" i="7"/>
  <c r="E5989" i="7"/>
  <c r="H5989" i="7"/>
  <c r="E5973" i="7"/>
  <c r="H5973" i="7"/>
  <c r="E5949" i="7"/>
  <c r="H5949" i="7"/>
  <c r="E5933" i="7"/>
  <c r="H5933" i="7"/>
  <c r="E5917" i="7"/>
  <c r="H5917" i="7"/>
  <c r="E5901" i="7"/>
  <c r="H5901" i="7"/>
  <c r="E5885" i="7"/>
  <c r="H5885" i="7"/>
  <c r="E5869" i="7"/>
  <c r="H5869" i="7"/>
  <c r="E5853" i="7"/>
  <c r="H5853" i="7"/>
  <c r="E5837" i="7"/>
  <c r="H5837" i="7"/>
  <c r="E5821" i="7"/>
  <c r="H5821" i="7"/>
  <c r="E5805" i="7"/>
  <c r="H5805" i="7"/>
  <c r="E5781" i="7"/>
  <c r="H5781" i="7"/>
  <c r="E5757" i="7"/>
  <c r="H5757" i="7"/>
  <c r="E5749" i="7"/>
  <c r="H5749" i="7"/>
  <c r="E5733" i="7"/>
  <c r="H5733" i="7"/>
  <c r="E5701" i="7"/>
  <c r="H5701" i="7"/>
  <c r="E5669" i="7"/>
  <c r="H5669" i="7"/>
  <c r="C4966" i="7"/>
  <c r="H4965" i="7"/>
  <c r="C4934" i="7"/>
  <c r="H4933" i="7"/>
  <c r="C4610" i="7"/>
  <c r="H4609" i="7"/>
  <c r="C3638" i="7"/>
  <c r="H3637" i="7"/>
  <c r="C3630" i="7"/>
  <c r="H3629" i="7"/>
  <c r="C3622" i="7"/>
  <c r="H3621" i="7"/>
  <c r="C3614" i="7"/>
  <c r="H3613" i="7"/>
  <c r="C3606" i="7"/>
  <c r="H3605" i="7"/>
  <c r="C3598" i="7"/>
  <c r="H3597" i="7"/>
  <c r="C3590" i="7"/>
  <c r="H3589" i="7"/>
  <c r="C3582" i="7"/>
  <c r="H3581" i="7"/>
  <c r="C3574" i="7"/>
  <c r="H3573" i="7"/>
  <c r="C3566" i="7"/>
  <c r="H3565" i="7"/>
  <c r="C3558" i="7"/>
  <c r="H3557" i="7"/>
  <c r="C3550" i="7"/>
  <c r="H3549" i="7"/>
  <c r="C3542" i="7"/>
  <c r="H3541" i="7"/>
  <c r="C3534" i="7"/>
  <c r="H3533" i="7"/>
  <c r="C3526" i="7"/>
  <c r="H3525" i="7"/>
  <c r="C3518" i="7"/>
  <c r="H3517" i="7"/>
  <c r="C3510" i="7"/>
  <c r="H3509" i="7"/>
  <c r="C3502" i="7"/>
  <c r="H3501" i="7"/>
  <c r="C3494" i="7"/>
  <c r="H3493" i="7"/>
  <c r="C3486" i="7"/>
  <c r="H3485" i="7"/>
  <c r="C3478" i="7"/>
  <c r="H3477" i="7"/>
  <c r="C3470" i="7"/>
  <c r="H3469" i="7"/>
  <c r="C3462" i="7"/>
  <c r="H3461" i="7"/>
  <c r="C3454" i="7"/>
  <c r="H3453" i="7"/>
  <c r="C3442" i="7"/>
  <c r="H3441" i="7"/>
  <c r="C3434" i="7"/>
  <c r="H3433" i="7"/>
  <c r="C3426" i="7"/>
  <c r="H3425" i="7"/>
  <c r="C3418" i="7"/>
  <c r="H3417" i="7"/>
  <c r="C3410" i="7"/>
  <c r="H3409" i="7"/>
  <c r="C3402" i="7"/>
  <c r="H3401" i="7"/>
  <c r="C3394" i="7"/>
  <c r="H3393" i="7"/>
  <c r="C3386" i="7"/>
  <c r="H3385" i="7"/>
  <c r="C3382" i="7"/>
  <c r="H3381" i="7"/>
  <c r="C3374" i="7"/>
  <c r="H3373" i="7"/>
  <c r="C3366" i="7"/>
  <c r="H3365" i="7"/>
  <c r="C3358" i="7"/>
  <c r="H3357" i="7"/>
  <c r="C3350" i="7"/>
  <c r="H3349" i="7"/>
  <c r="C3338" i="7"/>
  <c r="H3337" i="7"/>
  <c r="C3330" i="7"/>
  <c r="H3329" i="7"/>
  <c r="C3322" i="7"/>
  <c r="H3321" i="7"/>
  <c r="C3314" i="7"/>
  <c r="H3313" i="7"/>
  <c r="C3306" i="7"/>
  <c r="H3305" i="7"/>
  <c r="C3298" i="7"/>
  <c r="H3297" i="7"/>
  <c r="C3286" i="7"/>
  <c r="H3285" i="7"/>
  <c r="C3278" i="7"/>
  <c r="H3277" i="7"/>
  <c r="C3270" i="7"/>
  <c r="H3269" i="7"/>
  <c r="C3262" i="7"/>
  <c r="H3261" i="7"/>
  <c r="C3254" i="7"/>
  <c r="H3253" i="7"/>
  <c r="C3246" i="7"/>
  <c r="H3245" i="7"/>
  <c r="C3238" i="7"/>
  <c r="H3237" i="7"/>
  <c r="C3230" i="7"/>
  <c r="H3229" i="7"/>
  <c r="C3222" i="7"/>
  <c r="H3221" i="7"/>
  <c r="C3190" i="7"/>
  <c r="H3189" i="7"/>
  <c r="C3162" i="7"/>
  <c r="H3161" i="7"/>
  <c r="C3154" i="7"/>
  <c r="H3153" i="7"/>
  <c r="C3150" i="7"/>
  <c r="H3149" i="7"/>
  <c r="C3146" i="7"/>
  <c r="H3145" i="7"/>
  <c r="C3142" i="7"/>
  <c r="H3141" i="7"/>
  <c r="C3138" i="7"/>
  <c r="H3137" i="7"/>
  <c r="C3130" i="7"/>
  <c r="H3129" i="7"/>
  <c r="C3122" i="7"/>
  <c r="H3121" i="7"/>
  <c r="C3118" i="7"/>
  <c r="H3117" i="7"/>
  <c r="C3114" i="7"/>
  <c r="H3113" i="7"/>
  <c r="C3110" i="7"/>
  <c r="H3109" i="7"/>
  <c r="C3106" i="7"/>
  <c r="H3105" i="7"/>
  <c r="C3062" i="7"/>
  <c r="H3061" i="7"/>
  <c r="C3054" i="7"/>
  <c r="H3053" i="7"/>
  <c r="C3046" i="7"/>
  <c r="H3045" i="7"/>
  <c r="C3038" i="7"/>
  <c r="H3037" i="7"/>
  <c r="C3030" i="7"/>
  <c r="H3029" i="7"/>
  <c r="C3022" i="7"/>
  <c r="H3021" i="7"/>
  <c r="C3014" i="7"/>
  <c r="H3013" i="7"/>
  <c r="C3006" i="7"/>
  <c r="H3005" i="7"/>
  <c r="C2994" i="7"/>
  <c r="H2993" i="7"/>
  <c r="C2986" i="7"/>
  <c r="H2985" i="7"/>
  <c r="C2978" i="7"/>
  <c r="H2977" i="7"/>
  <c r="C2974" i="7"/>
  <c r="H2973" i="7"/>
  <c r="C2966" i="7"/>
  <c r="H2965" i="7"/>
  <c r="C2954" i="7"/>
  <c r="H2953" i="7"/>
  <c r="C2946" i="7"/>
  <c r="H2945" i="7"/>
  <c r="C2938" i="7"/>
  <c r="H2937" i="7"/>
  <c r="C2922" i="7"/>
  <c r="H2921" i="7"/>
  <c r="C2910" i="7"/>
  <c r="H2909" i="7"/>
  <c r="C2898" i="7"/>
  <c r="H2897" i="7"/>
  <c r="C2886" i="7"/>
  <c r="H2885" i="7"/>
  <c r="C2870" i="7"/>
  <c r="H2869" i="7"/>
  <c r="C2858" i="7"/>
  <c r="H2857" i="7"/>
  <c r="C2846" i="7"/>
  <c r="H2845" i="7"/>
  <c r="C2834" i="7"/>
  <c r="H2833" i="7"/>
  <c r="C2822" i="7"/>
  <c r="H2821" i="7"/>
  <c r="C2806" i="7"/>
  <c r="H2805" i="7"/>
  <c r="C2794" i="7"/>
  <c r="H2793" i="7"/>
  <c r="C2782" i="7"/>
  <c r="H2781" i="7"/>
  <c r="C2766" i="7"/>
  <c r="H2765" i="7"/>
  <c r="C2750" i="7"/>
  <c r="H2749" i="7"/>
  <c r="C2738" i="7"/>
  <c r="H2737" i="7"/>
  <c r="C2726" i="7"/>
  <c r="H2725" i="7"/>
  <c r="C2714" i="7"/>
  <c r="H2713" i="7"/>
  <c r="C2706" i="7"/>
  <c r="H2705" i="7"/>
  <c r="C2698" i="7"/>
  <c r="H2697" i="7"/>
  <c r="C2690" i="7"/>
  <c r="H2689" i="7"/>
  <c r="C2682" i="7"/>
  <c r="H2681" i="7"/>
  <c r="C2674" i="7"/>
  <c r="H2673" i="7"/>
  <c r="C2666" i="7"/>
  <c r="H2665" i="7"/>
  <c r="C2658" i="7"/>
  <c r="H2657" i="7"/>
  <c r="C2650" i="7"/>
  <c r="H2649" i="7"/>
  <c r="C2642" i="7"/>
  <c r="H2641" i="7"/>
  <c r="C2634" i="7"/>
  <c r="H2633" i="7"/>
  <c r="C2626" i="7"/>
  <c r="H2625" i="7"/>
  <c r="C2614" i="7"/>
  <c r="H2613" i="7"/>
  <c r="C2606" i="7"/>
  <c r="H2605" i="7"/>
  <c r="C2598" i="7"/>
  <c r="H2597" i="7"/>
  <c r="C2590" i="7"/>
  <c r="H2589" i="7"/>
  <c r="C2582" i="7"/>
  <c r="H2581" i="7"/>
  <c r="C2574" i="7"/>
  <c r="H2573" i="7"/>
  <c r="C2566" i="7"/>
  <c r="H2565" i="7"/>
  <c r="C2558" i="7"/>
  <c r="H2557" i="7"/>
  <c r="C2550" i="7"/>
  <c r="H2549" i="7"/>
  <c r="C2542" i="7"/>
  <c r="H2541" i="7"/>
  <c r="C2534" i="7"/>
  <c r="H2533" i="7"/>
  <c r="C2526" i="7"/>
  <c r="H2525" i="7"/>
  <c r="C2518" i="7"/>
  <c r="H2517" i="7"/>
  <c r="C2510" i="7"/>
  <c r="H2509" i="7"/>
  <c r="C2502" i="7"/>
  <c r="H2501" i="7"/>
  <c r="C2494" i="7"/>
  <c r="H2493" i="7"/>
  <c r="C2486" i="7"/>
  <c r="H2485" i="7"/>
  <c r="C2478" i="7"/>
  <c r="H2477" i="7"/>
  <c r="C2470" i="7"/>
  <c r="H2469" i="7"/>
  <c r="C2462" i="7"/>
  <c r="H2461" i="7"/>
  <c r="C2454" i="7"/>
  <c r="H2453" i="7"/>
  <c r="C2446" i="7"/>
  <c r="H2445" i="7"/>
  <c r="C2438" i="7"/>
  <c r="H2437" i="7"/>
  <c r="C2430" i="7"/>
  <c r="H2429" i="7"/>
  <c r="C2422" i="7"/>
  <c r="H2421" i="7"/>
  <c r="C2414" i="7"/>
  <c r="H2413" i="7"/>
  <c r="C2402" i="7"/>
  <c r="H2401" i="7"/>
  <c r="C2394" i="7"/>
  <c r="H2393" i="7"/>
  <c r="C2386" i="7"/>
  <c r="H2385" i="7"/>
  <c r="C2378" i="7"/>
  <c r="H2377" i="7"/>
  <c r="C2366" i="7"/>
  <c r="H2365" i="7"/>
  <c r="C2358" i="7"/>
  <c r="H2357" i="7"/>
  <c r="G445" i="7"/>
  <c r="H445" i="7"/>
  <c r="G433" i="7"/>
  <c r="H433" i="7"/>
  <c r="G385" i="7"/>
  <c r="H385" i="7"/>
  <c r="G381" i="7"/>
  <c r="H381" i="7"/>
  <c r="G377" i="7"/>
  <c r="H377" i="7"/>
  <c r="G373" i="7"/>
  <c r="H373" i="7"/>
  <c r="G365" i="7"/>
  <c r="H365" i="7"/>
  <c r="G357" i="7"/>
  <c r="H357" i="7"/>
  <c r="G349" i="7"/>
  <c r="H349" i="7"/>
  <c r="G341" i="7"/>
  <c r="H341" i="7"/>
  <c r="G333" i="7"/>
  <c r="H333" i="7"/>
  <c r="G329" i="7"/>
  <c r="H329" i="7"/>
  <c r="E305" i="7"/>
  <c r="H305" i="7"/>
  <c r="E249" i="7"/>
  <c r="H249" i="7"/>
  <c r="D234" i="7"/>
  <c r="H233" i="7"/>
  <c r="G209" i="7"/>
  <c r="H209" i="7"/>
  <c r="D194" i="7"/>
  <c r="H193" i="7"/>
  <c r="G177" i="7"/>
  <c r="H177" i="7"/>
  <c r="D162" i="7"/>
  <c r="H161" i="7"/>
  <c r="G145" i="7"/>
  <c r="H145" i="7"/>
  <c r="D130" i="7"/>
  <c r="H129" i="7"/>
  <c r="D122" i="7"/>
  <c r="H121" i="7"/>
  <c r="C114" i="7"/>
  <c r="H113" i="7"/>
  <c r="F101" i="7"/>
  <c r="H101" i="7"/>
  <c r="E61" i="7"/>
  <c r="H61" i="7"/>
  <c r="E53" i="7"/>
  <c r="H53" i="7"/>
  <c r="E29" i="7"/>
  <c r="H29" i="7"/>
  <c r="D18" i="7"/>
  <c r="H17" i="7"/>
  <c r="D10" i="7"/>
  <c r="H9" i="7"/>
  <c r="E6076" i="7"/>
  <c r="H6076" i="7"/>
  <c r="E6060" i="7"/>
  <c r="H6060" i="7"/>
  <c r="E6036" i="7"/>
  <c r="H6036" i="7"/>
  <c r="E6020" i="7"/>
  <c r="H6020" i="7"/>
  <c r="E6004" i="7"/>
  <c r="H6004" i="7"/>
  <c r="E5988" i="7"/>
  <c r="H5988" i="7"/>
  <c r="E5972" i="7"/>
  <c r="H5972" i="7"/>
  <c r="E5956" i="7"/>
  <c r="H5956" i="7"/>
  <c r="E5932" i="7"/>
  <c r="H5932" i="7"/>
  <c r="E5916" i="7"/>
  <c r="H5916" i="7"/>
  <c r="E5900" i="7"/>
  <c r="H5900" i="7"/>
  <c r="E5884" i="7"/>
  <c r="H5884" i="7"/>
  <c r="E5868" i="7"/>
  <c r="H5868" i="7"/>
  <c r="E5852" i="7"/>
  <c r="H5852" i="7"/>
  <c r="E5828" i="7"/>
  <c r="H5828" i="7"/>
  <c r="E5812" i="7"/>
  <c r="H5812" i="7"/>
  <c r="E5804" i="7"/>
  <c r="H5804" i="7"/>
  <c r="C4973" i="7"/>
  <c r="H4972" i="7"/>
  <c r="C4965" i="7"/>
  <c r="H4964" i="7"/>
  <c r="C4957" i="7"/>
  <c r="H4956" i="7"/>
  <c r="C4949" i="7"/>
  <c r="H4948" i="7"/>
  <c r="C4941" i="7"/>
  <c r="H4940" i="7"/>
  <c r="C4933" i="7"/>
  <c r="H4932" i="7"/>
  <c r="C4925" i="7"/>
  <c r="H4924" i="7"/>
  <c r="C4917" i="7"/>
  <c r="H4916" i="7"/>
  <c r="C4909" i="7"/>
  <c r="H4908" i="7"/>
  <c r="C4901" i="7"/>
  <c r="H4900" i="7"/>
  <c r="C4893" i="7"/>
  <c r="H4892" i="7"/>
  <c r="C4885" i="7"/>
  <c r="H4884" i="7"/>
  <c r="C4881" i="7"/>
  <c r="H4880" i="7"/>
  <c r="C4873" i="7"/>
  <c r="H4872" i="7"/>
  <c r="C4865" i="7"/>
  <c r="H4864" i="7"/>
  <c r="C4857" i="7"/>
  <c r="H4856" i="7"/>
  <c r="C4849" i="7"/>
  <c r="H4848" i="7"/>
  <c r="C4841" i="7"/>
  <c r="H4840" i="7"/>
  <c r="C4833" i="7"/>
  <c r="H4832" i="7"/>
  <c r="C4825" i="7"/>
  <c r="H4824" i="7"/>
  <c r="C4817" i="7"/>
  <c r="H4816" i="7"/>
  <c r="C4809" i="7"/>
  <c r="H4808" i="7"/>
  <c r="C4801" i="7"/>
  <c r="H4800" i="7"/>
  <c r="C4797" i="7"/>
  <c r="H4796" i="7"/>
  <c r="C4789" i="7"/>
  <c r="H4788" i="7"/>
  <c r="C4781" i="7"/>
  <c r="H4780" i="7"/>
  <c r="C4773" i="7"/>
  <c r="H4772" i="7"/>
  <c r="C4765" i="7"/>
  <c r="H4764" i="7"/>
  <c r="C4761" i="7"/>
  <c r="H4760" i="7"/>
  <c r="C4753" i="7"/>
  <c r="H4752" i="7"/>
  <c r="C4745" i="7"/>
  <c r="H4744" i="7"/>
  <c r="C4737" i="7"/>
  <c r="H4736" i="7"/>
  <c r="C4729" i="7"/>
  <c r="H4728" i="7"/>
  <c r="C4721" i="7"/>
  <c r="H4720" i="7"/>
  <c r="C4713" i="7"/>
  <c r="H4712" i="7"/>
  <c r="C4705" i="7"/>
  <c r="H4704" i="7"/>
  <c r="C4697" i="7"/>
  <c r="H4696" i="7"/>
  <c r="C4693" i="7"/>
  <c r="H4692" i="7"/>
  <c r="C4685" i="7"/>
  <c r="H4684" i="7"/>
  <c r="C4677" i="7"/>
  <c r="H4676" i="7"/>
  <c r="C4669" i="7"/>
  <c r="H4668" i="7"/>
  <c r="C4661" i="7"/>
  <c r="H4660" i="7"/>
  <c r="C4653" i="7"/>
  <c r="H4652" i="7"/>
  <c r="C4645" i="7"/>
  <c r="H4644" i="7"/>
  <c r="C4637" i="7"/>
  <c r="H4636" i="7"/>
  <c r="C4625" i="7"/>
  <c r="H4624" i="7"/>
  <c r="G446" i="7"/>
  <c r="H446" i="7"/>
  <c r="G442" i="7"/>
  <c r="H442" i="7"/>
  <c r="G438" i="7"/>
  <c r="H438" i="7"/>
  <c r="G434" i="7"/>
  <c r="H434" i="7"/>
  <c r="G430" i="7"/>
  <c r="H430" i="7"/>
  <c r="G426" i="7"/>
  <c r="H426" i="7"/>
  <c r="G422" i="7"/>
  <c r="H422" i="7"/>
  <c r="G418" i="7"/>
  <c r="H418" i="7"/>
  <c r="G414" i="7"/>
  <c r="H414" i="7"/>
  <c r="G410" i="7"/>
  <c r="H410" i="7"/>
  <c r="G406" i="7"/>
  <c r="H406" i="7"/>
  <c r="G402" i="7"/>
  <c r="H402" i="7"/>
  <c r="G398" i="7"/>
  <c r="H398" i="7"/>
  <c r="G394" i="7"/>
  <c r="H394" i="7"/>
  <c r="G390" i="7"/>
  <c r="H390" i="7"/>
  <c r="G386" i="7"/>
  <c r="H386" i="7"/>
  <c r="G382" i="7"/>
  <c r="H382" i="7"/>
  <c r="G378" i="7"/>
  <c r="H378" i="7"/>
  <c r="G374" i="7"/>
  <c r="H374" i="7"/>
  <c r="G366" i="7"/>
  <c r="H366" i="7"/>
  <c r="G362" i="7"/>
  <c r="H362" i="7"/>
  <c r="G358" i="7"/>
  <c r="H358" i="7"/>
  <c r="G354" i="7"/>
  <c r="H354" i="7"/>
  <c r="G350" i="7"/>
  <c r="H350" i="7"/>
  <c r="G346" i="7"/>
  <c r="H346" i="7"/>
  <c r="G342" i="7"/>
  <c r="H342" i="7"/>
  <c r="G338" i="7"/>
  <c r="H338" i="7"/>
  <c r="G334" i="7"/>
  <c r="H334" i="7"/>
  <c r="G330" i="7"/>
  <c r="H330" i="7"/>
  <c r="G322" i="7"/>
  <c r="H322" i="7"/>
  <c r="G318" i="7"/>
  <c r="H318" i="7"/>
  <c r="G314" i="7"/>
  <c r="H314" i="7"/>
  <c r="G310" i="7"/>
  <c r="H310" i="7"/>
  <c r="G306" i="7"/>
  <c r="H306" i="7"/>
  <c r="G302" i="7"/>
  <c r="H302" i="7"/>
  <c r="G294" i="7"/>
  <c r="H294" i="7"/>
  <c r="E290" i="7"/>
  <c r="H290" i="7"/>
  <c r="E282" i="7"/>
  <c r="H282" i="7"/>
  <c r="E274" i="7"/>
  <c r="H274" i="7"/>
  <c r="E266" i="7"/>
  <c r="H266" i="7"/>
  <c r="E258" i="7"/>
  <c r="H258" i="7"/>
  <c r="E250" i="7"/>
  <c r="H250" i="7"/>
  <c r="E242" i="7"/>
  <c r="H242" i="7"/>
  <c r="D235" i="7"/>
  <c r="H234" i="7"/>
  <c r="E230" i="7"/>
  <c r="H230" i="7"/>
  <c r="D227" i="7"/>
  <c r="H226" i="7"/>
  <c r="D219" i="7"/>
  <c r="H218" i="7"/>
  <c r="D211" i="7"/>
  <c r="H210" i="7"/>
  <c r="D203" i="7"/>
  <c r="H202" i="7"/>
  <c r="E198" i="7"/>
  <c r="H198" i="7"/>
  <c r="D195" i="7"/>
  <c r="H194" i="7"/>
  <c r="E190" i="7"/>
  <c r="H190" i="7"/>
  <c r="D187" i="7"/>
  <c r="H186" i="7"/>
  <c r="D179" i="7"/>
  <c r="H178" i="7"/>
  <c r="D171" i="7"/>
  <c r="H170" i="7"/>
  <c r="D163" i="7"/>
  <c r="H162" i="7"/>
  <c r="D155" i="7"/>
  <c r="H154" i="7"/>
  <c r="D147" i="7"/>
  <c r="H146" i="7"/>
  <c r="D139" i="7"/>
  <c r="H138" i="7"/>
  <c r="E134" i="7"/>
  <c r="H134" i="7"/>
  <c r="D131" i="7"/>
  <c r="H130" i="7"/>
  <c r="E126" i="7"/>
  <c r="H126" i="7"/>
  <c r="D123" i="7"/>
  <c r="H122" i="7"/>
  <c r="G118" i="7"/>
  <c r="H118" i="7"/>
  <c r="F114" i="7"/>
  <c r="H114" i="7"/>
  <c r="G110" i="7"/>
  <c r="H110" i="7"/>
  <c r="F106" i="7"/>
  <c r="H106" i="7"/>
  <c r="E102" i="7"/>
  <c r="H102" i="7"/>
  <c r="F98" i="7"/>
  <c r="H98" i="7"/>
  <c r="E94" i="7"/>
  <c r="H94" i="7"/>
  <c r="D83" i="7"/>
  <c r="H82" i="7"/>
  <c r="D75" i="7"/>
  <c r="H74" i="7"/>
  <c r="D67" i="7"/>
  <c r="H66" i="7"/>
  <c r="E62" i="7"/>
  <c r="H62" i="7"/>
  <c r="E58" i="7"/>
  <c r="H58" i="7"/>
  <c r="E50" i="7"/>
  <c r="H50" i="7"/>
  <c r="D43" i="7"/>
  <c r="H42" i="7"/>
  <c r="D35" i="7"/>
  <c r="H34" i="7"/>
  <c r="E30" i="7"/>
  <c r="H30" i="7"/>
  <c r="E26" i="7"/>
  <c r="H26" i="7"/>
  <c r="E18" i="7"/>
  <c r="H18" i="7"/>
  <c r="D11" i="7"/>
  <c r="H10" i="7"/>
  <c r="E6" i="7"/>
  <c r="H6" i="7"/>
  <c r="G2" i="7"/>
  <c r="H2" i="7"/>
  <c r="C4629" i="7"/>
  <c r="H4628" i="7"/>
  <c r="C4621" i="7"/>
  <c r="H4620" i="7"/>
  <c r="C4613" i="7"/>
  <c r="H4612" i="7"/>
  <c r="C4605" i="7"/>
  <c r="H4604" i="7"/>
  <c r="C4597" i="7"/>
  <c r="H4596" i="7"/>
  <c r="C4589" i="7"/>
  <c r="H4588" i="7"/>
  <c r="C4581" i="7"/>
  <c r="H4580" i="7"/>
  <c r="C4573" i="7"/>
  <c r="H4572" i="7"/>
  <c r="C4565" i="7"/>
  <c r="H4564" i="7"/>
  <c r="C4557" i="7"/>
  <c r="H4556" i="7"/>
  <c r="C4549" i="7"/>
  <c r="H4548" i="7"/>
  <c r="C4541" i="7"/>
  <c r="H4540" i="7"/>
  <c r="C4533" i="7"/>
  <c r="H4532" i="7"/>
  <c r="C4525" i="7"/>
  <c r="H4524" i="7"/>
  <c r="C4517" i="7"/>
  <c r="H4516" i="7"/>
  <c r="C4509" i="7"/>
  <c r="H4508" i="7"/>
  <c r="C4501" i="7"/>
  <c r="H4500" i="7"/>
  <c r="C4493" i="7"/>
  <c r="H4492" i="7"/>
  <c r="C4485" i="7"/>
  <c r="H4484" i="7"/>
  <c r="C4477" i="7"/>
  <c r="H4476" i="7"/>
  <c r="C4469" i="7"/>
  <c r="H4468" i="7"/>
  <c r="C4461" i="7"/>
  <c r="H4460" i="7"/>
  <c r="C4453" i="7"/>
  <c r="H4452" i="7"/>
  <c r="C4445" i="7"/>
  <c r="H4444" i="7"/>
  <c r="C4437" i="7"/>
  <c r="H4436" i="7"/>
  <c r="C4429" i="7"/>
  <c r="H4428" i="7"/>
  <c r="C4421" i="7"/>
  <c r="H4420" i="7"/>
  <c r="C4413" i="7"/>
  <c r="H4412" i="7"/>
  <c r="C4405" i="7"/>
  <c r="H4404" i="7"/>
  <c r="C4397" i="7"/>
  <c r="H4396" i="7"/>
  <c r="C4389" i="7"/>
  <c r="H4388" i="7"/>
  <c r="C4381" i="7"/>
  <c r="H4380" i="7"/>
  <c r="C4369" i="7"/>
  <c r="H4368" i="7"/>
  <c r="C4361" i="7"/>
  <c r="H4360" i="7"/>
  <c r="C4357" i="7"/>
  <c r="H4356" i="7"/>
  <c r="C4349" i="7"/>
  <c r="H4348" i="7"/>
  <c r="C4341" i="7"/>
  <c r="H4340" i="7"/>
  <c r="C4329" i="7"/>
  <c r="H4328" i="7"/>
  <c r="C4313" i="7"/>
  <c r="H4312" i="7"/>
  <c r="C4245" i="7"/>
  <c r="H4244" i="7"/>
  <c r="C3861" i="7"/>
  <c r="H3860" i="7"/>
  <c r="C4617" i="7"/>
  <c r="H4616" i="7"/>
  <c r="C4609" i="7"/>
  <c r="H4608" i="7"/>
  <c r="C4601" i="7"/>
  <c r="H4600" i="7"/>
  <c r="C4593" i="7"/>
  <c r="H4592" i="7"/>
  <c r="C4585" i="7"/>
  <c r="H4584" i="7"/>
  <c r="C4577" i="7"/>
  <c r="H4576" i="7"/>
  <c r="C4569" i="7"/>
  <c r="H4568" i="7"/>
  <c r="C4561" i="7"/>
  <c r="H4560" i="7"/>
  <c r="C4553" i="7"/>
  <c r="H4552" i="7"/>
  <c r="C4545" i="7"/>
  <c r="H4544" i="7"/>
  <c r="C4537" i="7"/>
  <c r="H4536" i="7"/>
  <c r="C4529" i="7"/>
  <c r="H4528" i="7"/>
  <c r="C4521" i="7"/>
  <c r="H4520" i="7"/>
  <c r="C4513" i="7"/>
  <c r="H4512" i="7"/>
  <c r="C4505" i="7"/>
  <c r="H4504" i="7"/>
  <c r="C4497" i="7"/>
  <c r="H4496" i="7"/>
  <c r="C4489" i="7"/>
  <c r="H4488" i="7"/>
  <c r="C4481" i="7"/>
  <c r="H4480" i="7"/>
  <c r="C4473" i="7"/>
  <c r="H4472" i="7"/>
  <c r="C4465" i="7"/>
  <c r="H4464" i="7"/>
  <c r="C4457" i="7"/>
  <c r="H4456" i="7"/>
  <c r="C4449" i="7"/>
  <c r="H4448" i="7"/>
  <c r="C4441" i="7"/>
  <c r="H4440" i="7"/>
  <c r="C4433" i="7"/>
  <c r="H4432" i="7"/>
  <c r="C4425" i="7"/>
  <c r="H4424" i="7"/>
  <c r="C4417" i="7"/>
  <c r="H4416" i="7"/>
  <c r="C4409" i="7"/>
  <c r="H4408" i="7"/>
  <c r="C4401" i="7"/>
  <c r="H4400" i="7"/>
  <c r="C4393" i="7"/>
  <c r="H4392" i="7"/>
  <c r="C4385" i="7"/>
  <c r="H4384" i="7"/>
  <c r="C4377" i="7"/>
  <c r="H4376" i="7"/>
  <c r="C4373" i="7"/>
  <c r="H4372" i="7"/>
  <c r="C4365" i="7"/>
  <c r="H4364" i="7"/>
  <c r="C4353" i="7"/>
  <c r="H4352" i="7"/>
  <c r="C4345" i="7"/>
  <c r="H4344" i="7"/>
  <c r="C4337" i="7"/>
  <c r="H4336" i="7"/>
  <c r="C4333" i="7"/>
  <c r="H4332" i="7"/>
  <c r="C4325" i="7"/>
  <c r="H4324" i="7"/>
  <c r="C4321" i="7"/>
  <c r="H4320" i="7"/>
  <c r="C4317" i="7"/>
  <c r="H4316" i="7"/>
  <c r="C4309" i="7"/>
  <c r="H4308" i="7"/>
  <c r="C4305" i="7"/>
  <c r="H4304" i="7"/>
  <c r="C4301" i="7"/>
  <c r="H4300" i="7"/>
  <c r="C4297" i="7"/>
  <c r="H4296" i="7"/>
  <c r="C4293" i="7"/>
  <c r="H4292" i="7"/>
  <c r="C4289" i="7"/>
  <c r="H4288" i="7"/>
  <c r="C4285" i="7"/>
  <c r="H4284" i="7"/>
  <c r="C4281" i="7"/>
  <c r="H4280" i="7"/>
  <c r="C4277" i="7"/>
  <c r="H4276" i="7"/>
  <c r="C4273" i="7"/>
  <c r="H4272" i="7"/>
  <c r="C4269" i="7"/>
  <c r="H4268" i="7"/>
  <c r="C4265" i="7"/>
  <c r="H4264" i="7"/>
  <c r="C4261" i="7"/>
  <c r="H4260" i="7"/>
  <c r="C4257" i="7"/>
  <c r="H4256" i="7"/>
  <c r="C4253" i="7"/>
  <c r="H4252" i="7"/>
  <c r="C4249" i="7"/>
  <c r="H4248" i="7"/>
  <c r="C4241" i="7"/>
  <c r="H4240" i="7"/>
  <c r="C4237" i="7"/>
  <c r="H4236" i="7"/>
  <c r="C4233" i="7"/>
  <c r="H4232" i="7"/>
  <c r="C4229" i="7"/>
  <c r="H4228" i="7"/>
  <c r="C4225" i="7"/>
  <c r="H4224" i="7"/>
  <c r="C4221" i="7"/>
  <c r="H4220" i="7"/>
  <c r="C4217" i="7"/>
  <c r="H4216" i="7"/>
  <c r="C4213" i="7"/>
  <c r="H4212" i="7"/>
  <c r="C4209" i="7"/>
  <c r="H4208" i="7"/>
  <c r="C4205" i="7"/>
  <c r="H4204" i="7"/>
  <c r="C4201" i="7"/>
  <c r="H4200" i="7"/>
  <c r="C4197" i="7"/>
  <c r="H4196" i="7"/>
  <c r="C4193" i="7"/>
  <c r="H4192" i="7"/>
  <c r="C4189" i="7"/>
  <c r="H4188" i="7"/>
  <c r="C4185" i="7"/>
  <c r="H4184" i="7"/>
  <c r="C4181" i="7"/>
  <c r="H4180" i="7"/>
  <c r="C4177" i="7"/>
  <c r="H4176" i="7"/>
  <c r="C4173" i="7"/>
  <c r="H4172" i="7"/>
  <c r="C4169" i="7"/>
  <c r="H4168" i="7"/>
  <c r="C4165" i="7"/>
  <c r="H4164" i="7"/>
  <c r="C4161" i="7"/>
  <c r="H4160" i="7"/>
  <c r="C4157" i="7"/>
  <c r="H4156" i="7"/>
  <c r="C4153" i="7"/>
  <c r="H4152" i="7"/>
  <c r="C4149" i="7"/>
  <c r="H4148" i="7"/>
  <c r="C4145" i="7"/>
  <c r="H4144" i="7"/>
  <c r="C4141" i="7"/>
  <c r="H4140" i="7"/>
  <c r="C4137" i="7"/>
  <c r="H4136" i="7"/>
  <c r="C4133" i="7"/>
  <c r="H4132" i="7"/>
  <c r="C4129" i="7"/>
  <c r="H4128" i="7"/>
  <c r="C4125" i="7"/>
  <c r="H4124" i="7"/>
  <c r="C4121" i="7"/>
  <c r="H4120" i="7"/>
  <c r="C4117" i="7"/>
  <c r="H4116" i="7"/>
  <c r="C4113" i="7"/>
  <c r="H4112" i="7"/>
  <c r="C4109" i="7"/>
  <c r="H4108" i="7"/>
  <c r="C4105" i="7"/>
  <c r="H4104" i="7"/>
  <c r="C4101" i="7"/>
  <c r="H4100" i="7"/>
  <c r="C4097" i="7"/>
  <c r="H4096" i="7"/>
  <c r="C4093" i="7"/>
  <c r="H4092" i="7"/>
  <c r="C4089" i="7"/>
  <c r="H4088" i="7"/>
  <c r="C4085" i="7"/>
  <c r="H4084" i="7"/>
  <c r="C4081" i="7"/>
  <c r="H4080" i="7"/>
  <c r="C4077" i="7"/>
  <c r="H4076" i="7"/>
  <c r="C4073" i="7"/>
  <c r="H4072" i="7"/>
  <c r="C4069" i="7"/>
  <c r="H4068" i="7"/>
  <c r="C4065" i="7"/>
  <c r="H4064" i="7"/>
  <c r="C4061" i="7"/>
  <c r="H4060" i="7"/>
  <c r="C4057" i="7"/>
  <c r="H4056" i="7"/>
  <c r="C4053" i="7"/>
  <c r="H4052" i="7"/>
  <c r="C4049" i="7"/>
  <c r="H4048" i="7"/>
  <c r="C4045" i="7"/>
  <c r="H4044" i="7"/>
  <c r="C4041" i="7"/>
  <c r="H4040" i="7"/>
  <c r="C4037" i="7"/>
  <c r="H4036" i="7"/>
  <c r="C4033" i="7"/>
  <c r="H4032" i="7"/>
  <c r="C4029" i="7"/>
  <c r="H4028" i="7"/>
  <c r="C4025" i="7"/>
  <c r="H4024" i="7"/>
  <c r="C4021" i="7"/>
  <c r="H4020" i="7"/>
  <c r="C4017" i="7"/>
  <c r="H4016" i="7"/>
  <c r="C4013" i="7"/>
  <c r="H4012" i="7"/>
  <c r="C4009" i="7"/>
  <c r="H4008" i="7"/>
  <c r="C4005" i="7"/>
  <c r="H4004" i="7"/>
  <c r="C4001" i="7"/>
  <c r="H4000" i="7"/>
  <c r="C3997" i="7"/>
  <c r="H3996" i="7"/>
  <c r="C3993" i="7"/>
  <c r="H3992" i="7"/>
  <c r="C3989" i="7"/>
  <c r="H3988" i="7"/>
  <c r="C3985" i="7"/>
  <c r="H3984" i="7"/>
  <c r="C3981" i="7"/>
  <c r="H3980" i="7"/>
  <c r="C3977" i="7"/>
  <c r="H3976" i="7"/>
  <c r="C3973" i="7"/>
  <c r="H3972" i="7"/>
  <c r="C3969" i="7"/>
  <c r="H3968" i="7"/>
  <c r="C3965" i="7"/>
  <c r="H3964" i="7"/>
  <c r="C3961" i="7"/>
  <c r="H3960" i="7"/>
  <c r="C3957" i="7"/>
  <c r="H3956" i="7"/>
  <c r="C3953" i="7"/>
  <c r="H3952" i="7"/>
  <c r="C3949" i="7"/>
  <c r="H3948" i="7"/>
  <c r="C3945" i="7"/>
  <c r="H3944" i="7"/>
  <c r="C3941" i="7"/>
  <c r="H3940" i="7"/>
  <c r="C3937" i="7"/>
  <c r="H3936" i="7"/>
  <c r="C3933" i="7"/>
  <c r="H3932" i="7"/>
  <c r="C3929" i="7"/>
  <c r="H3928" i="7"/>
  <c r="C3925" i="7"/>
  <c r="H3924" i="7"/>
  <c r="C3921" i="7"/>
  <c r="H3920" i="7"/>
  <c r="C3917" i="7"/>
  <c r="H3916" i="7"/>
  <c r="C3913" i="7"/>
  <c r="H3912" i="7"/>
  <c r="C3909" i="7"/>
  <c r="H3908" i="7"/>
  <c r="C3905" i="7"/>
  <c r="H3904" i="7"/>
  <c r="C3901" i="7"/>
  <c r="H3900" i="7"/>
  <c r="C3897" i="7"/>
  <c r="H3896" i="7"/>
  <c r="C3893" i="7"/>
  <c r="H3892" i="7"/>
  <c r="C3889" i="7"/>
  <c r="H3888" i="7"/>
  <c r="C3885" i="7"/>
  <c r="H3884" i="7"/>
  <c r="C3881" i="7"/>
  <c r="H3880" i="7"/>
  <c r="C3877" i="7"/>
  <c r="H3876" i="7"/>
  <c r="C3873" i="7"/>
  <c r="H3872" i="7"/>
  <c r="C3869" i="7"/>
  <c r="H3868" i="7"/>
  <c r="C3865" i="7"/>
  <c r="H3864" i="7"/>
  <c r="C3857" i="7"/>
  <c r="H3856" i="7"/>
  <c r="C3853" i="7"/>
  <c r="H3852" i="7"/>
  <c r="C3849" i="7"/>
  <c r="H3848" i="7"/>
  <c r="C3845" i="7"/>
  <c r="H3844" i="7"/>
  <c r="C3841" i="7"/>
  <c r="H3840" i="7"/>
  <c r="C3837" i="7"/>
  <c r="H3836" i="7"/>
  <c r="C3833" i="7"/>
  <c r="H3832" i="7"/>
  <c r="C3829" i="7"/>
  <c r="H3828" i="7"/>
  <c r="C3825" i="7"/>
  <c r="H3824" i="7"/>
  <c r="C3821" i="7"/>
  <c r="H3820" i="7"/>
  <c r="C3817" i="7"/>
  <c r="H3816" i="7"/>
  <c r="C3813" i="7"/>
  <c r="H3812" i="7"/>
  <c r="C3809" i="7"/>
  <c r="H3808" i="7"/>
  <c r="C3805" i="7"/>
  <c r="H3804" i="7"/>
  <c r="C3801" i="7"/>
  <c r="H3800" i="7"/>
  <c r="C3797" i="7"/>
  <c r="H3796" i="7"/>
  <c r="C3793" i="7"/>
  <c r="H3792" i="7"/>
  <c r="C3789" i="7"/>
  <c r="H3788" i="7"/>
  <c r="C3785" i="7"/>
  <c r="H3784" i="7"/>
  <c r="C3781" i="7"/>
  <c r="H3780" i="7"/>
  <c r="C3777" i="7"/>
  <c r="H3776" i="7"/>
  <c r="C3773" i="7"/>
  <c r="H3772" i="7"/>
  <c r="C3769" i="7"/>
  <c r="H3768" i="7"/>
  <c r="C3765" i="7"/>
  <c r="H3764" i="7"/>
  <c r="C3761" i="7"/>
  <c r="H3760" i="7"/>
  <c r="C3757" i="7"/>
  <c r="H3756" i="7"/>
  <c r="C3753" i="7"/>
  <c r="H3752" i="7"/>
  <c r="C3749" i="7"/>
  <c r="H3748" i="7"/>
  <c r="C3745" i="7"/>
  <c r="H3744" i="7"/>
  <c r="C3741" i="7"/>
  <c r="H3740" i="7"/>
  <c r="C3737" i="7"/>
  <c r="H3736" i="7"/>
  <c r="C3733" i="7"/>
  <c r="H3732" i="7"/>
  <c r="C3729" i="7"/>
  <c r="H3728" i="7"/>
  <c r="C3725" i="7"/>
  <c r="H3724" i="7"/>
  <c r="C3721" i="7"/>
  <c r="H3720" i="7"/>
  <c r="C3717" i="7"/>
  <c r="H3716" i="7"/>
  <c r="C3713" i="7"/>
  <c r="H3712" i="7"/>
  <c r="C3709" i="7"/>
  <c r="H3708" i="7"/>
  <c r="C3705" i="7"/>
  <c r="H3704" i="7"/>
  <c r="C3701" i="7"/>
  <c r="H3700" i="7"/>
  <c r="C3697" i="7"/>
  <c r="H3696" i="7"/>
  <c r="C3693" i="7"/>
  <c r="H3692" i="7"/>
  <c r="C3689" i="7"/>
  <c r="H3688" i="7"/>
  <c r="C3685" i="7"/>
  <c r="H3684" i="7"/>
  <c r="C3681" i="7"/>
  <c r="H3680" i="7"/>
  <c r="C3677" i="7"/>
  <c r="H3676" i="7"/>
  <c r="C3673" i="7"/>
  <c r="H3672" i="7"/>
  <c r="C3669" i="7"/>
  <c r="H3668" i="7"/>
  <c r="C3665" i="7"/>
  <c r="H3664" i="7"/>
  <c r="C3661" i="7"/>
  <c r="H3660" i="7"/>
  <c r="C3657" i="7"/>
  <c r="H3656" i="7"/>
  <c r="C3653" i="7"/>
  <c r="H3652" i="7"/>
  <c r="C3649" i="7"/>
  <c r="H3648" i="7"/>
  <c r="C3645" i="7"/>
  <c r="H3644" i="7"/>
  <c r="C3641" i="7"/>
  <c r="H3640" i="7"/>
  <c r="C3637" i="7"/>
  <c r="H3636" i="7"/>
  <c r="C3633" i="7"/>
  <c r="H3632" i="7"/>
  <c r="C3629" i="7"/>
  <c r="H3628" i="7"/>
  <c r="C3625" i="7"/>
  <c r="H3624" i="7"/>
  <c r="C3621" i="7"/>
  <c r="H3620" i="7"/>
  <c r="C3617" i="7"/>
  <c r="H3616" i="7"/>
  <c r="C3613" i="7"/>
  <c r="H3612" i="7"/>
  <c r="C3609" i="7"/>
  <c r="H3608" i="7"/>
  <c r="C3605" i="7"/>
  <c r="H3604" i="7"/>
  <c r="C3601" i="7"/>
  <c r="H3600" i="7"/>
  <c r="C3597" i="7"/>
  <c r="H3596" i="7"/>
  <c r="C3593" i="7"/>
  <c r="H3592" i="7"/>
  <c r="C3589" i="7"/>
  <c r="H3588" i="7"/>
  <c r="C3585" i="7"/>
  <c r="H3584" i="7"/>
  <c r="C3581" i="7"/>
  <c r="H3580" i="7"/>
  <c r="C3577" i="7"/>
  <c r="H3576" i="7"/>
  <c r="C3573" i="7"/>
  <c r="H3572" i="7"/>
  <c r="C3569" i="7"/>
  <c r="H3568" i="7"/>
  <c r="C3565" i="7"/>
  <c r="H3564" i="7"/>
  <c r="C3561" i="7"/>
  <c r="H3560" i="7"/>
  <c r="C3557" i="7"/>
  <c r="H3556" i="7"/>
  <c r="C3553" i="7"/>
  <c r="H3552" i="7"/>
  <c r="C3549" i="7"/>
  <c r="H3548" i="7"/>
  <c r="C3545" i="7"/>
  <c r="H3544" i="7"/>
  <c r="C3541" i="7"/>
  <c r="H3540" i="7"/>
  <c r="C3537" i="7"/>
  <c r="H3536" i="7"/>
  <c r="C3533" i="7"/>
  <c r="H3532" i="7"/>
  <c r="C3529" i="7"/>
  <c r="H3528" i="7"/>
  <c r="C3525" i="7"/>
  <c r="H3524" i="7"/>
  <c r="C3521" i="7"/>
  <c r="H3520" i="7"/>
  <c r="C3517" i="7"/>
  <c r="H3516" i="7"/>
  <c r="C3513" i="7"/>
  <c r="H3512" i="7"/>
  <c r="C3509" i="7"/>
  <c r="H3508" i="7"/>
  <c r="C3505" i="7"/>
  <c r="H3504" i="7"/>
  <c r="C3501" i="7"/>
  <c r="H3500" i="7"/>
  <c r="C3497" i="7"/>
  <c r="H3496" i="7"/>
  <c r="C3493" i="7"/>
  <c r="H3492" i="7"/>
  <c r="C3489" i="7"/>
  <c r="H3488" i="7"/>
  <c r="C3485" i="7"/>
  <c r="H3484" i="7"/>
  <c r="C3481" i="7"/>
  <c r="H3480" i="7"/>
  <c r="C3477" i="7"/>
  <c r="H3476" i="7"/>
  <c r="C3473" i="7"/>
  <c r="H3472" i="7"/>
  <c r="C3469" i="7"/>
  <c r="H3468" i="7"/>
  <c r="C3465" i="7"/>
  <c r="H3464" i="7"/>
  <c r="C3461" i="7"/>
  <c r="H3460" i="7"/>
  <c r="C3457" i="7"/>
  <c r="H3456" i="7"/>
  <c r="C3453" i="7"/>
  <c r="H3452" i="7"/>
  <c r="C3449" i="7"/>
  <c r="H3448" i="7"/>
  <c r="C3445" i="7"/>
  <c r="H3444" i="7"/>
  <c r="C3441" i="7"/>
  <c r="H3440" i="7"/>
  <c r="C3437" i="7"/>
  <c r="H3436" i="7"/>
  <c r="C3433" i="7"/>
  <c r="H3432" i="7"/>
  <c r="C3429" i="7"/>
  <c r="H3428" i="7"/>
  <c r="C3425" i="7"/>
  <c r="H3424" i="7"/>
  <c r="C3421" i="7"/>
  <c r="H3420" i="7"/>
  <c r="C3417" i="7"/>
  <c r="H3416" i="7"/>
  <c r="C3413" i="7"/>
  <c r="H3412" i="7"/>
  <c r="C3409" i="7"/>
  <c r="H3408" i="7"/>
  <c r="C3405" i="7"/>
  <c r="H3404" i="7"/>
  <c r="C3401" i="7"/>
  <c r="H3400" i="7"/>
  <c r="C3397" i="7"/>
  <c r="H3396" i="7"/>
  <c r="C3393" i="7"/>
  <c r="H3392" i="7"/>
  <c r="C3389" i="7"/>
  <c r="H3388" i="7"/>
  <c r="C3385" i="7"/>
  <c r="H3384" i="7"/>
  <c r="C3381" i="7"/>
  <c r="H3380" i="7"/>
  <c r="C3377" i="7"/>
  <c r="H3376" i="7"/>
  <c r="C3373" i="7"/>
  <c r="H3372" i="7"/>
  <c r="C3369" i="7"/>
  <c r="H3368" i="7"/>
  <c r="C3365" i="7"/>
  <c r="H3364" i="7"/>
  <c r="C3361" i="7"/>
  <c r="H3360" i="7"/>
  <c r="C3357" i="7"/>
  <c r="H3356" i="7"/>
  <c r="C3353" i="7"/>
  <c r="H3352" i="7"/>
  <c r="C3349" i="7"/>
  <c r="H3348" i="7"/>
  <c r="C3345" i="7"/>
  <c r="H3344" i="7"/>
  <c r="C3341" i="7"/>
  <c r="H3340" i="7"/>
  <c r="C3337" i="7"/>
  <c r="H3336" i="7"/>
  <c r="C3333" i="7"/>
  <c r="H3332" i="7"/>
  <c r="C3329" i="7"/>
  <c r="H3328" i="7"/>
  <c r="C3325" i="7"/>
  <c r="H3324" i="7"/>
  <c r="C3321" i="7"/>
  <c r="H3320" i="7"/>
  <c r="C3317" i="7"/>
  <c r="H3316" i="7"/>
  <c r="C3313" i="7"/>
  <c r="H3312" i="7"/>
  <c r="C3309" i="7"/>
  <c r="H3308" i="7"/>
  <c r="C3305" i="7"/>
  <c r="H3304" i="7"/>
  <c r="C3301" i="7"/>
  <c r="H3300" i="7"/>
  <c r="C3297" i="7"/>
  <c r="H3296" i="7"/>
  <c r="C3293" i="7"/>
  <c r="H3292" i="7"/>
  <c r="C3289" i="7"/>
  <c r="H3288" i="7"/>
  <c r="C3285" i="7"/>
  <c r="H3284" i="7"/>
  <c r="C3281" i="7"/>
  <c r="H3280" i="7"/>
  <c r="C3277" i="7"/>
  <c r="H3276" i="7"/>
  <c r="C3273" i="7"/>
  <c r="H3272" i="7"/>
  <c r="C3269" i="7"/>
  <c r="H3268" i="7"/>
  <c r="C3265" i="7"/>
  <c r="H3264" i="7"/>
  <c r="C3261" i="7"/>
  <c r="H3260" i="7"/>
  <c r="C3257" i="7"/>
  <c r="H3256" i="7"/>
  <c r="C3253" i="7"/>
  <c r="H3252" i="7"/>
  <c r="C3249" i="7"/>
  <c r="H3248" i="7"/>
  <c r="C3245" i="7"/>
  <c r="H3244" i="7"/>
  <c r="C3241" i="7"/>
  <c r="H3240" i="7"/>
  <c r="C3237" i="7"/>
  <c r="H3236" i="7"/>
  <c r="C3233" i="7"/>
  <c r="H3232" i="7"/>
  <c r="C3229" i="7"/>
  <c r="H3228" i="7"/>
  <c r="C3225" i="7"/>
  <c r="H3224" i="7"/>
  <c r="C3221" i="7"/>
  <c r="H3220" i="7"/>
  <c r="C3217" i="7"/>
  <c r="H3216" i="7"/>
  <c r="C3213" i="7"/>
  <c r="H3212" i="7"/>
  <c r="C3209" i="7"/>
  <c r="H3208" i="7"/>
  <c r="C3205" i="7"/>
  <c r="H3204" i="7"/>
  <c r="C3201" i="7"/>
  <c r="H3200" i="7"/>
  <c r="C3197" i="7"/>
  <c r="H3196" i="7"/>
  <c r="C3193" i="7"/>
  <c r="H3192" i="7"/>
  <c r="C3189" i="7"/>
  <c r="H3188" i="7"/>
  <c r="C3185" i="7"/>
  <c r="H3184" i="7"/>
  <c r="C3181" i="7"/>
  <c r="H3180" i="7"/>
  <c r="C3177" i="7"/>
  <c r="H3176" i="7"/>
  <c r="C3173" i="7"/>
  <c r="H3172" i="7"/>
  <c r="C3169" i="7"/>
  <c r="H3168" i="7"/>
  <c r="C3165" i="7"/>
  <c r="H3164" i="7"/>
  <c r="C3161" i="7"/>
  <c r="H3160" i="7"/>
  <c r="C3157" i="7"/>
  <c r="H3156" i="7"/>
  <c r="C3153" i="7"/>
  <c r="H3152" i="7"/>
  <c r="C3149" i="7"/>
  <c r="H3148" i="7"/>
  <c r="C3145" i="7"/>
  <c r="H3144" i="7"/>
  <c r="C3141" i="7"/>
  <c r="H3140" i="7"/>
  <c r="C3137" i="7"/>
  <c r="H3136" i="7"/>
  <c r="C3133" i="7"/>
  <c r="H3132" i="7"/>
  <c r="C3129" i="7"/>
  <c r="H3128" i="7"/>
  <c r="C3125" i="7"/>
  <c r="H3124" i="7"/>
  <c r="C3121" i="7"/>
  <c r="H3120" i="7"/>
  <c r="C3117" i="7"/>
  <c r="H3116" i="7"/>
  <c r="C3113" i="7"/>
  <c r="H3112" i="7"/>
  <c r="C3109" i="7"/>
  <c r="H3108" i="7"/>
  <c r="C3105" i="7"/>
  <c r="H3104" i="7"/>
  <c r="C3101" i="7"/>
  <c r="H3100" i="7"/>
  <c r="C3097" i="7"/>
  <c r="H3096" i="7"/>
  <c r="C3093" i="7"/>
  <c r="H3092" i="7"/>
  <c r="C3089" i="7"/>
  <c r="H3088" i="7"/>
  <c r="C3085" i="7"/>
  <c r="H3084" i="7"/>
  <c r="C3081" i="7"/>
  <c r="H3080" i="7"/>
  <c r="C3077" i="7"/>
  <c r="H3076" i="7"/>
  <c r="C3073" i="7"/>
  <c r="H3072" i="7"/>
  <c r="C3069" i="7"/>
  <c r="H3068" i="7"/>
  <c r="C3065" i="7"/>
  <c r="H3064" i="7"/>
  <c r="C3061" i="7"/>
  <c r="H3060" i="7"/>
  <c r="C3057" i="7"/>
  <c r="H3056" i="7"/>
  <c r="C3053" i="7"/>
  <c r="H3052" i="7"/>
  <c r="C3049" i="7"/>
  <c r="H3048" i="7"/>
  <c r="C3045" i="7"/>
  <c r="H3044" i="7"/>
  <c r="C3041" i="7"/>
  <c r="H3040" i="7"/>
  <c r="C3037" i="7"/>
  <c r="H3036" i="7"/>
  <c r="C3033" i="7"/>
  <c r="H3032" i="7"/>
  <c r="C3029" i="7"/>
  <c r="H3028" i="7"/>
  <c r="C3025" i="7"/>
  <c r="H3024" i="7"/>
  <c r="C3021" i="7"/>
  <c r="H3020" i="7"/>
  <c r="C3017" i="7"/>
  <c r="H3016" i="7"/>
  <c r="C3013" i="7"/>
  <c r="H3012" i="7"/>
  <c r="C3009" i="7"/>
  <c r="H3008" i="7"/>
  <c r="C3005" i="7"/>
  <c r="H3004" i="7"/>
  <c r="C3001" i="7"/>
  <c r="H3000" i="7"/>
  <c r="C2997" i="7"/>
  <c r="H2996" i="7"/>
  <c r="C2993" i="7"/>
  <c r="H2992" i="7"/>
  <c r="C2989" i="7"/>
  <c r="H2988" i="7"/>
  <c r="C2985" i="7"/>
  <c r="H2984" i="7"/>
  <c r="C2981" i="7"/>
  <c r="H2980" i="7"/>
  <c r="C2977" i="7"/>
  <c r="H2976" i="7"/>
  <c r="C2973" i="7"/>
  <c r="H2972" i="7"/>
  <c r="C2969" i="7"/>
  <c r="H2968" i="7"/>
  <c r="C2965" i="7"/>
  <c r="H2964" i="7"/>
  <c r="C2961" i="7"/>
  <c r="H2960" i="7"/>
  <c r="C2957" i="7"/>
  <c r="H2956" i="7"/>
  <c r="C2953" i="7"/>
  <c r="H2952" i="7"/>
  <c r="C2949" i="7"/>
  <c r="H2948" i="7"/>
  <c r="C2945" i="7"/>
  <c r="H2944" i="7"/>
  <c r="C2941" i="7"/>
  <c r="H2940" i="7"/>
  <c r="C2937" i="7"/>
  <c r="H2936" i="7"/>
  <c r="C2933" i="7"/>
  <c r="H2932" i="7"/>
  <c r="C2929" i="7"/>
  <c r="H2928" i="7"/>
  <c r="C2925" i="7"/>
  <c r="H2924" i="7"/>
  <c r="C2921" i="7"/>
  <c r="H2920" i="7"/>
  <c r="C2917" i="7"/>
  <c r="H2916" i="7"/>
  <c r="C2913" i="7"/>
  <c r="H2912" i="7"/>
  <c r="C2909" i="7"/>
  <c r="H2908" i="7"/>
  <c r="C2905" i="7"/>
  <c r="H2904" i="7"/>
  <c r="C2901" i="7"/>
  <c r="H2900" i="7"/>
  <c r="C2897" i="7"/>
  <c r="H2896" i="7"/>
  <c r="C2893" i="7"/>
  <c r="H2892" i="7"/>
  <c r="C2889" i="7"/>
  <c r="H2888" i="7"/>
  <c r="C2885" i="7"/>
  <c r="H2884" i="7"/>
  <c r="C2881" i="7"/>
  <c r="H2880" i="7"/>
  <c r="C2877" i="7"/>
  <c r="H2876" i="7"/>
  <c r="C2873" i="7"/>
  <c r="H2872" i="7"/>
  <c r="C2869" i="7"/>
  <c r="H2868" i="7"/>
  <c r="C2865" i="7"/>
  <c r="H2864" i="7"/>
  <c r="C2861" i="7"/>
  <c r="H2860" i="7"/>
  <c r="C2857" i="7"/>
  <c r="H2856" i="7"/>
  <c r="C2853" i="7"/>
  <c r="H2852" i="7"/>
  <c r="C2849" i="7"/>
  <c r="H2848" i="7"/>
  <c r="C2845" i="7"/>
  <c r="H2844" i="7"/>
  <c r="C2841" i="7"/>
  <c r="H2840" i="7"/>
  <c r="C2837" i="7"/>
  <c r="H2836" i="7"/>
  <c r="C2833" i="7"/>
  <c r="H2832" i="7"/>
  <c r="C2829" i="7"/>
  <c r="H2828" i="7"/>
  <c r="C2825" i="7"/>
  <c r="H2824" i="7"/>
  <c r="C2821" i="7"/>
  <c r="H2820" i="7"/>
  <c r="C2817" i="7"/>
  <c r="H2816" i="7"/>
  <c r="C2813" i="7"/>
  <c r="H2812" i="7"/>
  <c r="C2809" i="7"/>
  <c r="H2808" i="7"/>
  <c r="C2805" i="7"/>
  <c r="H2804" i="7"/>
  <c r="C2801" i="7"/>
  <c r="H2800" i="7"/>
  <c r="C2797" i="7"/>
  <c r="H2796" i="7"/>
  <c r="C2793" i="7"/>
  <c r="H2792" i="7"/>
  <c r="C2789" i="7"/>
  <c r="H2788" i="7"/>
  <c r="C2785" i="7"/>
  <c r="H2784" i="7"/>
  <c r="C2781" i="7"/>
  <c r="H2780" i="7"/>
  <c r="C2777" i="7"/>
  <c r="H2776" i="7"/>
  <c r="C2773" i="7"/>
  <c r="H2772" i="7"/>
  <c r="C2769" i="7"/>
  <c r="H2768" i="7"/>
  <c r="C2765" i="7"/>
  <c r="H2764" i="7"/>
  <c r="C2761" i="7"/>
  <c r="H2760" i="7"/>
  <c r="C2757" i="7"/>
  <c r="H2756" i="7"/>
  <c r="C2753" i="7"/>
  <c r="H2752" i="7"/>
  <c r="C2749" i="7"/>
  <c r="H2748" i="7"/>
  <c r="C2745" i="7"/>
  <c r="H2744" i="7"/>
  <c r="C2741" i="7"/>
  <c r="H2740" i="7"/>
  <c r="C2737" i="7"/>
  <c r="H2736" i="7"/>
  <c r="C2733" i="7"/>
  <c r="H2732" i="7"/>
  <c r="C2729" i="7"/>
  <c r="H2728" i="7"/>
  <c r="C2725" i="7"/>
  <c r="H2724" i="7"/>
  <c r="C2721" i="7"/>
  <c r="H2720" i="7"/>
  <c r="C2717" i="7"/>
  <c r="H2716" i="7"/>
  <c r="C2713" i="7"/>
  <c r="H2712" i="7"/>
  <c r="C2709" i="7"/>
  <c r="H2708" i="7"/>
  <c r="C2705" i="7"/>
  <c r="H2704" i="7"/>
  <c r="C2701" i="7"/>
  <c r="H2700" i="7"/>
  <c r="C2697" i="7"/>
  <c r="H2696" i="7"/>
  <c r="C2693" i="7"/>
  <c r="H2692" i="7"/>
  <c r="C2689" i="7"/>
  <c r="H2688" i="7"/>
  <c r="C2685" i="7"/>
  <c r="H2684" i="7"/>
  <c r="C2681" i="7"/>
  <c r="H2680" i="7"/>
  <c r="C2677" i="7"/>
  <c r="H2676" i="7"/>
  <c r="C2673" i="7"/>
  <c r="H2672" i="7"/>
  <c r="C2669" i="7"/>
  <c r="H2668" i="7"/>
  <c r="C2665" i="7"/>
  <c r="H2664" i="7"/>
  <c r="C2661" i="7"/>
  <c r="H2660" i="7"/>
  <c r="C2657" i="7"/>
  <c r="H2656" i="7"/>
  <c r="C2653" i="7"/>
  <c r="H2652" i="7"/>
  <c r="C2649" i="7"/>
  <c r="H2648" i="7"/>
  <c r="C2645" i="7"/>
  <c r="H2644" i="7"/>
  <c r="C2641" i="7"/>
  <c r="H2640" i="7"/>
  <c r="C2637" i="7"/>
  <c r="H2636" i="7"/>
  <c r="C2633" i="7"/>
  <c r="H2632" i="7"/>
  <c r="C2629" i="7"/>
  <c r="H2628" i="7"/>
  <c r="C2625" i="7"/>
  <c r="H2624" i="7"/>
  <c r="C2621" i="7"/>
  <c r="H2620" i="7"/>
  <c r="C2617" i="7"/>
  <c r="H2616" i="7"/>
  <c r="C2613" i="7"/>
  <c r="H2612" i="7"/>
  <c r="C2609" i="7"/>
  <c r="H2608" i="7"/>
  <c r="C2605" i="7"/>
  <c r="H2604" i="7"/>
  <c r="C2601" i="7"/>
  <c r="H2600" i="7"/>
  <c r="C2597" i="7"/>
  <c r="H2596" i="7"/>
  <c r="C2593" i="7"/>
  <c r="H2592" i="7"/>
  <c r="C2589" i="7"/>
  <c r="H2588" i="7"/>
  <c r="C2585" i="7"/>
  <c r="H2584" i="7"/>
  <c r="C2581" i="7"/>
  <c r="H2580" i="7"/>
  <c r="C2577" i="7"/>
  <c r="H2576" i="7"/>
  <c r="C2573" i="7"/>
  <c r="H2572" i="7"/>
  <c r="C2569" i="7"/>
  <c r="H2568" i="7"/>
  <c r="C2565" i="7"/>
  <c r="H2564" i="7"/>
  <c r="C2561" i="7"/>
  <c r="H2560" i="7"/>
  <c r="C2557" i="7"/>
  <c r="H2556" i="7"/>
  <c r="C2553" i="7"/>
  <c r="H2552" i="7"/>
  <c r="C2549" i="7"/>
  <c r="H2548" i="7"/>
  <c r="C2545" i="7"/>
  <c r="H2544" i="7"/>
  <c r="C2541" i="7"/>
  <c r="H2540" i="7"/>
  <c r="C2537" i="7"/>
  <c r="H2536" i="7"/>
  <c r="C2533" i="7"/>
  <c r="H2532" i="7"/>
  <c r="C2529" i="7"/>
  <c r="H2528" i="7"/>
  <c r="C2525" i="7"/>
  <c r="H2524" i="7"/>
  <c r="C2521" i="7"/>
  <c r="H2520" i="7"/>
  <c r="C2517" i="7"/>
  <c r="H2516" i="7"/>
  <c r="C2513" i="7"/>
  <c r="H2512" i="7"/>
  <c r="C2509" i="7"/>
  <c r="H2508" i="7"/>
  <c r="C2505" i="7"/>
  <c r="H2504" i="7"/>
  <c r="C2501" i="7"/>
  <c r="H2500" i="7"/>
  <c r="C2497" i="7"/>
  <c r="H2496" i="7"/>
  <c r="C2493" i="7"/>
  <c r="H2492" i="7"/>
  <c r="C2489" i="7"/>
  <c r="H2488" i="7"/>
  <c r="C2485" i="7"/>
  <c r="H2484" i="7"/>
  <c r="C2481" i="7"/>
  <c r="H2480" i="7"/>
  <c r="C2477" i="7"/>
  <c r="H2476" i="7"/>
  <c r="C2473" i="7"/>
  <c r="H2472" i="7"/>
  <c r="C2469" i="7"/>
  <c r="H2468" i="7"/>
  <c r="C2465" i="7"/>
  <c r="H2464" i="7"/>
  <c r="C2461" i="7"/>
  <c r="H2460" i="7"/>
  <c r="C2457" i="7"/>
  <c r="H2456" i="7"/>
  <c r="C2453" i="7"/>
  <c r="H2452" i="7"/>
  <c r="C2449" i="7"/>
  <c r="H2448" i="7"/>
  <c r="C2445" i="7"/>
  <c r="H2444" i="7"/>
  <c r="C2441" i="7"/>
  <c r="H2440" i="7"/>
  <c r="C2437" i="7"/>
  <c r="H2436" i="7"/>
  <c r="C2433" i="7"/>
  <c r="H2432" i="7"/>
  <c r="C2429" i="7"/>
  <c r="H2428" i="7"/>
  <c r="C2425" i="7"/>
  <c r="H2424" i="7"/>
  <c r="C2421" i="7"/>
  <c r="H2420" i="7"/>
  <c r="C2417" i="7"/>
  <c r="H2416" i="7"/>
  <c r="C2413" i="7"/>
  <c r="H2412" i="7"/>
  <c r="C2409" i="7"/>
  <c r="H2408" i="7"/>
  <c r="C2405" i="7"/>
  <c r="H2404" i="7"/>
  <c r="C2401" i="7"/>
  <c r="H2400" i="7"/>
  <c r="C2397" i="7"/>
  <c r="H2396" i="7"/>
  <c r="C2393" i="7"/>
  <c r="H2392" i="7"/>
  <c r="C2389" i="7"/>
  <c r="H2388" i="7"/>
  <c r="C2385" i="7"/>
  <c r="H2384" i="7"/>
  <c r="C2381" i="7"/>
  <c r="H2380" i="7"/>
  <c r="C2377" i="7"/>
  <c r="H2376" i="7"/>
  <c r="C2373" i="7"/>
  <c r="H2372" i="7"/>
  <c r="C2369" i="7"/>
  <c r="H2368" i="7"/>
  <c r="C2365" i="7"/>
  <c r="H2364" i="7"/>
  <c r="C2361" i="7"/>
  <c r="H2360" i="7"/>
  <c r="C2357" i="7"/>
  <c r="H2356" i="7"/>
  <c r="C1001" i="7"/>
  <c r="H1000" i="7"/>
  <c r="C997" i="7"/>
  <c r="H996" i="7"/>
  <c r="C993" i="7"/>
  <c r="H992" i="7"/>
  <c r="C989" i="7"/>
  <c r="H988" i="7"/>
  <c r="C985" i="7"/>
  <c r="H984" i="7"/>
  <c r="C981" i="7"/>
  <c r="H980" i="7"/>
  <c r="C977" i="7"/>
  <c r="H976" i="7"/>
  <c r="E644" i="7"/>
  <c r="H644" i="7"/>
  <c r="G448" i="7"/>
  <c r="H448" i="7"/>
  <c r="G444" i="7"/>
  <c r="H444" i="7"/>
  <c r="G440" i="7"/>
  <c r="H440" i="7"/>
  <c r="G436" i="7"/>
  <c r="H436" i="7"/>
  <c r="G432" i="7"/>
  <c r="H432" i="7"/>
  <c r="G428" i="7"/>
  <c r="H428" i="7"/>
  <c r="G424" i="7"/>
  <c r="H424" i="7"/>
  <c r="G420" i="7"/>
  <c r="H420" i="7"/>
  <c r="G416" i="7"/>
  <c r="H416" i="7"/>
  <c r="G412" i="7"/>
  <c r="H412" i="7"/>
  <c r="G408" i="7"/>
  <c r="H408" i="7"/>
  <c r="G404" i="7"/>
  <c r="H404" i="7"/>
  <c r="G400" i="7"/>
  <c r="H400" i="7"/>
  <c r="G396" i="7"/>
  <c r="H396" i="7"/>
  <c r="G388" i="7"/>
  <c r="H388" i="7"/>
  <c r="G384" i="7"/>
  <c r="H384" i="7"/>
  <c r="G380" i="7"/>
  <c r="H380" i="7"/>
  <c r="G376" i="7"/>
  <c r="H376" i="7"/>
  <c r="G372" i="7"/>
  <c r="H372" i="7"/>
  <c r="G368" i="7"/>
  <c r="H368" i="7"/>
  <c r="G364" i="7"/>
  <c r="H364" i="7"/>
  <c r="G360" i="7"/>
  <c r="H360" i="7"/>
  <c r="G356" i="7"/>
  <c r="H356" i="7"/>
  <c r="G352" i="7"/>
  <c r="H352" i="7"/>
  <c r="G348" i="7"/>
  <c r="H348" i="7"/>
  <c r="G344" i="7"/>
  <c r="H344" i="7"/>
  <c r="G340" i="7"/>
  <c r="H340" i="7"/>
  <c r="G336" i="7"/>
  <c r="H336" i="7"/>
  <c r="G332" i="7"/>
  <c r="H332" i="7"/>
  <c r="G328" i="7"/>
  <c r="H328" i="7"/>
  <c r="C261" i="7"/>
  <c r="H260" i="7"/>
  <c r="C197" i="7"/>
  <c r="H196" i="7"/>
  <c r="C133" i="7"/>
  <c r="H132" i="7"/>
  <c r="D117" i="7"/>
  <c r="H116" i="7"/>
  <c r="C113" i="7"/>
  <c r="H112" i="7"/>
  <c r="C105" i="7"/>
  <c r="H104" i="7"/>
  <c r="D101" i="7"/>
  <c r="H100" i="7"/>
  <c r="C97" i="7"/>
  <c r="H96" i="7"/>
  <c r="D93" i="7"/>
  <c r="H92" i="7"/>
  <c r="D85" i="7"/>
  <c r="H84" i="7"/>
  <c r="D77" i="7"/>
  <c r="H76" i="7"/>
  <c r="D69" i="7"/>
  <c r="H68" i="7"/>
  <c r="D61" i="7"/>
  <c r="H60" i="7"/>
  <c r="D53" i="7"/>
  <c r="H52" i="7"/>
  <c r="D45" i="7"/>
  <c r="H44" i="7"/>
  <c r="D37" i="7"/>
  <c r="H36" i="7"/>
  <c r="D29" i="7"/>
  <c r="H28" i="7"/>
  <c r="D21" i="7"/>
  <c r="H20" i="7"/>
  <c r="D13" i="7"/>
  <c r="H12" i="7"/>
  <c r="C5" i="7"/>
  <c r="H4" i="7"/>
  <c r="E6079" i="7"/>
  <c r="H6079" i="7"/>
  <c r="E6075" i="7"/>
  <c r="H6075" i="7"/>
  <c r="E6071" i="7"/>
  <c r="H6071" i="7"/>
  <c r="E6067" i="7"/>
  <c r="H6067" i="7"/>
  <c r="E6063" i="7"/>
  <c r="H6063" i="7"/>
  <c r="E6055" i="7"/>
  <c r="H6055" i="7"/>
  <c r="E6051" i="7"/>
  <c r="H6051" i="7"/>
  <c r="E6047" i="7"/>
  <c r="H6047" i="7"/>
  <c r="E6039" i="7"/>
  <c r="H6039" i="7"/>
  <c r="E6031" i="7"/>
  <c r="H6031" i="7"/>
  <c r="E6023" i="7"/>
  <c r="H6023" i="7"/>
  <c r="E6019" i="7"/>
  <c r="H6019" i="7"/>
  <c r="E6015" i="7"/>
  <c r="H6015" i="7"/>
  <c r="E6011" i="7"/>
  <c r="H6011" i="7"/>
  <c r="E6007" i="7"/>
  <c r="H6007" i="7"/>
  <c r="E5999" i="7"/>
  <c r="H5999" i="7"/>
  <c r="E5991" i="7"/>
  <c r="H5991" i="7"/>
  <c r="E5987" i="7"/>
  <c r="H5987" i="7"/>
  <c r="E5983" i="7"/>
  <c r="H5983" i="7"/>
  <c r="E5975" i="7"/>
  <c r="H5975" i="7"/>
  <c r="E5967" i="7"/>
  <c r="H5967" i="7"/>
  <c r="E5963" i="7"/>
  <c r="H5963" i="7"/>
  <c r="E5959" i="7"/>
  <c r="H5959" i="7"/>
  <c r="E5955" i="7"/>
  <c r="H5955" i="7"/>
  <c r="E5951" i="7"/>
  <c r="H5951" i="7"/>
  <c r="E5943" i="7"/>
  <c r="H5943" i="7"/>
  <c r="E5935" i="7"/>
  <c r="H5935" i="7"/>
  <c r="E5931" i="7"/>
  <c r="H5931" i="7"/>
  <c r="E5927" i="7"/>
  <c r="H5927" i="7"/>
  <c r="E5919" i="7"/>
  <c r="H5919" i="7"/>
  <c r="E5915" i="7"/>
  <c r="H5915" i="7"/>
  <c r="E5911" i="7"/>
  <c r="H5911" i="7"/>
  <c r="E5903" i="7"/>
  <c r="H5903" i="7"/>
  <c r="E5895" i="7"/>
  <c r="H5895" i="7"/>
  <c r="E5891" i="7"/>
  <c r="H5891" i="7"/>
  <c r="E5887" i="7"/>
  <c r="H5887" i="7"/>
  <c r="E5879" i="7"/>
  <c r="H5879" i="7"/>
  <c r="E5875" i="7"/>
  <c r="H5875" i="7"/>
  <c r="E5871" i="7"/>
  <c r="H5871" i="7"/>
  <c r="E5863" i="7"/>
  <c r="H5863" i="7"/>
  <c r="E5859" i="7"/>
  <c r="H5859" i="7"/>
  <c r="E5855" i="7"/>
  <c r="H5855" i="7"/>
  <c r="E5847" i="7"/>
  <c r="H5847" i="7"/>
  <c r="E5839" i="7"/>
  <c r="H5839" i="7"/>
  <c r="E5835" i="7"/>
  <c r="H5835" i="7"/>
  <c r="E5831" i="7"/>
  <c r="H5831" i="7"/>
  <c r="E5823" i="7"/>
  <c r="H5823" i="7"/>
  <c r="E5815" i="7"/>
  <c r="H5815" i="7"/>
  <c r="E5811" i="7"/>
  <c r="H5811" i="7"/>
  <c r="E5807" i="7"/>
  <c r="H5807" i="7"/>
  <c r="E5803" i="7"/>
  <c r="H5803" i="7"/>
  <c r="E5799" i="7"/>
  <c r="H5799" i="7"/>
  <c r="C4972" i="7"/>
  <c r="H4971" i="7"/>
  <c r="C4968" i="7"/>
  <c r="H4967" i="7"/>
  <c r="C4964" i="7"/>
  <c r="H4963" i="7"/>
  <c r="C4960" i="7"/>
  <c r="H4959" i="7"/>
  <c r="C4956" i="7"/>
  <c r="H4955" i="7"/>
  <c r="C4952" i="7"/>
  <c r="H4951" i="7"/>
  <c r="C4948" i="7"/>
  <c r="H4947" i="7"/>
  <c r="C4944" i="7"/>
  <c r="H4943" i="7"/>
  <c r="C4940" i="7"/>
  <c r="H4939" i="7"/>
  <c r="C4936" i="7"/>
  <c r="H4935" i="7"/>
  <c r="C4932" i="7"/>
  <c r="H4931" i="7"/>
  <c r="C4928" i="7"/>
  <c r="H4927" i="7"/>
  <c r="C4924" i="7"/>
  <c r="H4923" i="7"/>
  <c r="C4920" i="7"/>
  <c r="H4919" i="7"/>
  <c r="C4916" i="7"/>
  <c r="H4915" i="7"/>
  <c r="C4912" i="7"/>
  <c r="H4911" i="7"/>
  <c r="C4908" i="7"/>
  <c r="H4907" i="7"/>
  <c r="C4904" i="7"/>
  <c r="H4903" i="7"/>
  <c r="C4900" i="7"/>
  <c r="H4899" i="7"/>
  <c r="C4896" i="7"/>
  <c r="H4895" i="7"/>
  <c r="C4892" i="7"/>
  <c r="H4891" i="7"/>
  <c r="C4888" i="7"/>
  <c r="H4887" i="7"/>
  <c r="C4884" i="7"/>
  <c r="H4883" i="7"/>
  <c r="C4880" i="7"/>
  <c r="H4879" i="7"/>
  <c r="C4876" i="7"/>
  <c r="H4875" i="7"/>
  <c r="C4872" i="7"/>
  <c r="H4871" i="7"/>
  <c r="C4868" i="7"/>
  <c r="H4867" i="7"/>
  <c r="C4864" i="7"/>
  <c r="H4863" i="7"/>
  <c r="C4860" i="7"/>
  <c r="H4859" i="7"/>
  <c r="C4856" i="7"/>
  <c r="H4855" i="7"/>
  <c r="C4852" i="7"/>
  <c r="H4851" i="7"/>
  <c r="C4848" i="7"/>
  <c r="H4847" i="7"/>
  <c r="C4844" i="7"/>
  <c r="H4843" i="7"/>
  <c r="C4840" i="7"/>
  <c r="H4839" i="7"/>
  <c r="C4836" i="7"/>
  <c r="H4835" i="7"/>
  <c r="C4832" i="7"/>
  <c r="H4831" i="7"/>
  <c r="C4828" i="7"/>
  <c r="H4827" i="7"/>
  <c r="C4824" i="7"/>
  <c r="H4823" i="7"/>
  <c r="C4820" i="7"/>
  <c r="H4819" i="7"/>
  <c r="C4816" i="7"/>
  <c r="H4815" i="7"/>
  <c r="C4812" i="7"/>
  <c r="H4811" i="7"/>
  <c r="C4808" i="7"/>
  <c r="H4807" i="7"/>
  <c r="C4804" i="7"/>
  <c r="H4803" i="7"/>
  <c r="C4800" i="7"/>
  <c r="H4799" i="7"/>
  <c r="C4796" i="7"/>
  <c r="H4795" i="7"/>
  <c r="C4792" i="7"/>
  <c r="H4791" i="7"/>
  <c r="C4788" i="7"/>
  <c r="H4787" i="7"/>
  <c r="C4784" i="7"/>
  <c r="H4783" i="7"/>
  <c r="C4780" i="7"/>
  <c r="H4779" i="7"/>
  <c r="C4776" i="7"/>
  <c r="H4775" i="7"/>
  <c r="C4772" i="7"/>
  <c r="H4771" i="7"/>
  <c r="C4768" i="7"/>
  <c r="H4767" i="7"/>
  <c r="C4764" i="7"/>
  <c r="H4763" i="7"/>
  <c r="C4760" i="7"/>
  <c r="H4759" i="7"/>
  <c r="C4756" i="7"/>
  <c r="H4755" i="7"/>
  <c r="C4752" i="7"/>
  <c r="H4751" i="7"/>
  <c r="C4748" i="7"/>
  <c r="H4747" i="7"/>
  <c r="C4744" i="7"/>
  <c r="H4743" i="7"/>
  <c r="C4740" i="7"/>
  <c r="H4739" i="7"/>
  <c r="C4736" i="7"/>
  <c r="H4735" i="7"/>
  <c r="C4732" i="7"/>
  <c r="H4731" i="7"/>
  <c r="C4728" i="7"/>
  <c r="H4727" i="7"/>
  <c r="C4724" i="7"/>
  <c r="H4723" i="7"/>
  <c r="C4720" i="7"/>
  <c r="H4719" i="7"/>
  <c r="C4716" i="7"/>
  <c r="H4715" i="7"/>
  <c r="C4712" i="7"/>
  <c r="H4711" i="7"/>
  <c r="C4708" i="7"/>
  <c r="H4707" i="7"/>
  <c r="C4704" i="7"/>
  <c r="H4703" i="7"/>
  <c r="C4700" i="7"/>
  <c r="H4699" i="7"/>
  <c r="C4696" i="7"/>
  <c r="H4695" i="7"/>
  <c r="C4692" i="7"/>
  <c r="H4691" i="7"/>
  <c r="C4688" i="7"/>
  <c r="H4687" i="7"/>
  <c r="C4684" i="7"/>
  <c r="H4683" i="7"/>
  <c r="C4680" i="7"/>
  <c r="H4679" i="7"/>
  <c r="C4676" i="7"/>
  <c r="H4675" i="7"/>
  <c r="C4672" i="7"/>
  <c r="H4671" i="7"/>
  <c r="C4668" i="7"/>
  <c r="H4667" i="7"/>
  <c r="C4664" i="7"/>
  <c r="H4663" i="7"/>
  <c r="C4660" i="7"/>
  <c r="H4659" i="7"/>
  <c r="C4656" i="7"/>
  <c r="H4655" i="7"/>
  <c r="C4652" i="7"/>
  <c r="H4651" i="7"/>
  <c r="C4648" i="7"/>
  <c r="H4647" i="7"/>
  <c r="C4644" i="7"/>
  <c r="H4643" i="7"/>
  <c r="C4640" i="7"/>
  <c r="H4639" i="7"/>
  <c r="C4636" i="7"/>
  <c r="H4635" i="7"/>
  <c r="C4632" i="7"/>
  <c r="H4631" i="7"/>
  <c r="C4628" i="7"/>
  <c r="H4627" i="7"/>
  <c r="C4624" i="7"/>
  <c r="H4623" i="7"/>
  <c r="C4620" i="7"/>
  <c r="H4619" i="7"/>
  <c r="C4616" i="7"/>
  <c r="H4615" i="7"/>
  <c r="C4612" i="7"/>
  <c r="H4611" i="7"/>
  <c r="C4608" i="7"/>
  <c r="H4607" i="7"/>
  <c r="C4604" i="7"/>
  <c r="H4603" i="7"/>
  <c r="C4600" i="7"/>
  <c r="H4599" i="7"/>
  <c r="C4596" i="7"/>
  <c r="H4595" i="7"/>
  <c r="C4592" i="7"/>
  <c r="H4591" i="7"/>
  <c r="C4588" i="7"/>
  <c r="H4587" i="7"/>
  <c r="C4584" i="7"/>
  <c r="H4583" i="7"/>
  <c r="C4580" i="7"/>
  <c r="H4579" i="7"/>
  <c r="C4576" i="7"/>
  <c r="H4575" i="7"/>
  <c r="C4572" i="7"/>
  <c r="H4571" i="7"/>
  <c r="C4568" i="7"/>
  <c r="H4567" i="7"/>
  <c r="C4564" i="7"/>
  <c r="H4563" i="7"/>
  <c r="C4560" i="7"/>
  <c r="H4559" i="7"/>
  <c r="C4556" i="7"/>
  <c r="H4555" i="7"/>
  <c r="C4552" i="7"/>
  <c r="H4551" i="7"/>
  <c r="C4548" i="7"/>
  <c r="H4547" i="7"/>
  <c r="C4544" i="7"/>
  <c r="H4543" i="7"/>
  <c r="C4540" i="7"/>
  <c r="H4539" i="7"/>
  <c r="C4536" i="7"/>
  <c r="H4535" i="7"/>
  <c r="C4532" i="7"/>
  <c r="H4531" i="7"/>
  <c r="C4528" i="7"/>
  <c r="H4527" i="7"/>
  <c r="C4524" i="7"/>
  <c r="H4523" i="7"/>
  <c r="C4520" i="7"/>
  <c r="H4519" i="7"/>
  <c r="C4516" i="7"/>
  <c r="H4515" i="7"/>
  <c r="C4512" i="7"/>
  <c r="H4511" i="7"/>
  <c r="C4508" i="7"/>
  <c r="H4507" i="7"/>
  <c r="C4504" i="7"/>
  <c r="H4503" i="7"/>
  <c r="C4500" i="7"/>
  <c r="H4499" i="7"/>
  <c r="C4496" i="7"/>
  <c r="H4495" i="7"/>
  <c r="C4492" i="7"/>
  <c r="H4491" i="7"/>
  <c r="C4488" i="7"/>
  <c r="H4487" i="7"/>
  <c r="C4484" i="7"/>
  <c r="H4483" i="7"/>
  <c r="C4480" i="7"/>
  <c r="H4479" i="7"/>
  <c r="C4476" i="7"/>
  <c r="H4475" i="7"/>
  <c r="C4472" i="7"/>
  <c r="H4471" i="7"/>
  <c r="C4468" i="7"/>
  <c r="H4467" i="7"/>
  <c r="C4464" i="7"/>
  <c r="H4463" i="7"/>
  <c r="C4460" i="7"/>
  <c r="H4459" i="7"/>
  <c r="C4456" i="7"/>
  <c r="H4455" i="7"/>
  <c r="C4452" i="7"/>
  <c r="H4451" i="7"/>
  <c r="C4448" i="7"/>
  <c r="H4447" i="7"/>
  <c r="C4444" i="7"/>
  <c r="H4443" i="7"/>
  <c r="C4440" i="7"/>
  <c r="H4439" i="7"/>
  <c r="C4436" i="7"/>
  <c r="H4435" i="7"/>
  <c r="C4432" i="7"/>
  <c r="H4431" i="7"/>
  <c r="C4428" i="7"/>
  <c r="H4427" i="7"/>
  <c r="C4424" i="7"/>
  <c r="H4423" i="7"/>
  <c r="C4420" i="7"/>
  <c r="H4419" i="7"/>
  <c r="C4416" i="7"/>
  <c r="H4415" i="7"/>
  <c r="C4412" i="7"/>
  <c r="H4411" i="7"/>
  <c r="C4408" i="7"/>
  <c r="H4407" i="7"/>
  <c r="C4404" i="7"/>
  <c r="H4403" i="7"/>
  <c r="C4400" i="7"/>
  <c r="H4399" i="7"/>
  <c r="C4396" i="7"/>
  <c r="H4395" i="7"/>
  <c r="C4392" i="7"/>
  <c r="H4391" i="7"/>
  <c r="C4388" i="7"/>
  <c r="H4387" i="7"/>
  <c r="C4384" i="7"/>
  <c r="H4383" i="7"/>
  <c r="C4380" i="7"/>
  <c r="H4379" i="7"/>
  <c r="C4376" i="7"/>
  <c r="H4375" i="7"/>
  <c r="C4372" i="7"/>
  <c r="H4371" i="7"/>
  <c r="C4368" i="7"/>
  <c r="H4367" i="7"/>
  <c r="C4364" i="7"/>
  <c r="H4363" i="7"/>
  <c r="C4360" i="7"/>
  <c r="H4359" i="7"/>
  <c r="C4356" i="7"/>
  <c r="H4355" i="7"/>
  <c r="C4352" i="7"/>
  <c r="H4351" i="7"/>
  <c r="C4348" i="7"/>
  <c r="H4347" i="7"/>
  <c r="C4344" i="7"/>
  <c r="H4343" i="7"/>
  <c r="C4340" i="7"/>
  <c r="H4339" i="7"/>
  <c r="C4336" i="7"/>
  <c r="H4335" i="7"/>
  <c r="C4332" i="7"/>
  <c r="H4331" i="7"/>
  <c r="C4328" i="7"/>
  <c r="H4327" i="7"/>
  <c r="C4324" i="7"/>
  <c r="H4323" i="7"/>
  <c r="C4320" i="7"/>
  <c r="H4319" i="7"/>
  <c r="C4316" i="7"/>
  <c r="H4315" i="7"/>
  <c r="C4312" i="7"/>
  <c r="H4311" i="7"/>
  <c r="C4308" i="7"/>
  <c r="H4307" i="7"/>
  <c r="C4304" i="7"/>
  <c r="H4303" i="7"/>
  <c r="C4300" i="7"/>
  <c r="H4299" i="7"/>
  <c r="C4296" i="7"/>
  <c r="H4295" i="7"/>
  <c r="C4292" i="7"/>
  <c r="H4291" i="7"/>
  <c r="C4288" i="7"/>
  <c r="H4287" i="7"/>
  <c r="C4284" i="7"/>
  <c r="H4283" i="7"/>
  <c r="C4280" i="7"/>
  <c r="H4279" i="7"/>
  <c r="C4276" i="7"/>
  <c r="H4275" i="7"/>
  <c r="C4272" i="7"/>
  <c r="H4271" i="7"/>
  <c r="C4268" i="7"/>
  <c r="H4267" i="7"/>
  <c r="C4264" i="7"/>
  <c r="H4263" i="7"/>
  <c r="C4260" i="7"/>
  <c r="H4259" i="7"/>
  <c r="C4256" i="7"/>
  <c r="H4255" i="7"/>
  <c r="C4252" i="7"/>
  <c r="H4251" i="7"/>
  <c r="C4248" i="7"/>
  <c r="H4247" i="7"/>
  <c r="C4244" i="7"/>
  <c r="H4243" i="7"/>
  <c r="C4240" i="7"/>
  <c r="H4239" i="7"/>
  <c r="C4236" i="7"/>
  <c r="H4235" i="7"/>
  <c r="C4232" i="7"/>
  <c r="H4231" i="7"/>
  <c r="C4228" i="7"/>
  <c r="H4227" i="7"/>
  <c r="C4224" i="7"/>
  <c r="H4223" i="7"/>
  <c r="C4220" i="7"/>
  <c r="H4219" i="7"/>
  <c r="C4216" i="7"/>
  <c r="H4215" i="7"/>
  <c r="C4212" i="7"/>
  <c r="H4211" i="7"/>
  <c r="C4208" i="7"/>
  <c r="H4207" i="7"/>
  <c r="C4204" i="7"/>
  <c r="H4203" i="7"/>
  <c r="C4200" i="7"/>
  <c r="H4199" i="7"/>
  <c r="C4196" i="7"/>
  <c r="H4195" i="7"/>
  <c r="C4192" i="7"/>
  <c r="H4191" i="7"/>
  <c r="C4188" i="7"/>
  <c r="H4187" i="7"/>
  <c r="C4184" i="7"/>
  <c r="H4183" i="7"/>
  <c r="C4180" i="7"/>
  <c r="H4179" i="7"/>
  <c r="C4176" i="7"/>
  <c r="H4175" i="7"/>
  <c r="C4172" i="7"/>
  <c r="H4171" i="7"/>
  <c r="C4168" i="7"/>
  <c r="H4167" i="7"/>
  <c r="C4164" i="7"/>
  <c r="H4163" i="7"/>
  <c r="C4160" i="7"/>
  <c r="H4159" i="7"/>
  <c r="C4156" i="7"/>
  <c r="H4155" i="7"/>
  <c r="C4152" i="7"/>
  <c r="H4151" i="7"/>
  <c r="C4148" i="7"/>
  <c r="H4147" i="7"/>
  <c r="C4144" i="7"/>
  <c r="H4143" i="7"/>
  <c r="C4140" i="7"/>
  <c r="H4139" i="7"/>
  <c r="C4136" i="7"/>
  <c r="H4135" i="7"/>
  <c r="C4132" i="7"/>
  <c r="H4131" i="7"/>
  <c r="C4128" i="7"/>
  <c r="H4127" i="7"/>
  <c r="C4124" i="7"/>
  <c r="H4123" i="7"/>
  <c r="C4120" i="7"/>
  <c r="H4119" i="7"/>
  <c r="C4116" i="7"/>
  <c r="H4115" i="7"/>
  <c r="C4112" i="7"/>
  <c r="H4111" i="7"/>
  <c r="C4108" i="7"/>
  <c r="H4107" i="7"/>
  <c r="C4104" i="7"/>
  <c r="H4103" i="7"/>
  <c r="C4100" i="7"/>
  <c r="H4099" i="7"/>
  <c r="C4096" i="7"/>
  <c r="H4095" i="7"/>
  <c r="C4092" i="7"/>
  <c r="H4091" i="7"/>
  <c r="C4088" i="7"/>
  <c r="H4087" i="7"/>
  <c r="C4084" i="7"/>
  <c r="H4083" i="7"/>
  <c r="C4080" i="7"/>
  <c r="H4079" i="7"/>
  <c r="C4076" i="7"/>
  <c r="H4075" i="7"/>
  <c r="C4072" i="7"/>
  <c r="H4071" i="7"/>
  <c r="C4068" i="7"/>
  <c r="H4067" i="7"/>
  <c r="C4064" i="7"/>
  <c r="H4063" i="7"/>
  <c r="C4060" i="7"/>
  <c r="H4059" i="7"/>
  <c r="C4056" i="7"/>
  <c r="H4055" i="7"/>
  <c r="C4052" i="7"/>
  <c r="H4051" i="7"/>
  <c r="C4048" i="7"/>
  <c r="H4047" i="7"/>
  <c r="C4044" i="7"/>
  <c r="H4043" i="7"/>
  <c r="C4040" i="7"/>
  <c r="H4039" i="7"/>
  <c r="C4036" i="7"/>
  <c r="H4035" i="7"/>
  <c r="C4032" i="7"/>
  <c r="H4031" i="7"/>
  <c r="C4028" i="7"/>
  <c r="H4027" i="7"/>
  <c r="C4024" i="7"/>
  <c r="H4023" i="7"/>
  <c r="C4020" i="7"/>
  <c r="H4019" i="7"/>
  <c r="C4016" i="7"/>
  <c r="H4015" i="7"/>
  <c r="C4012" i="7"/>
  <c r="H4011" i="7"/>
  <c r="C4008" i="7"/>
  <c r="H4007" i="7"/>
  <c r="C4004" i="7"/>
  <c r="H4003" i="7"/>
  <c r="C4000" i="7"/>
  <c r="H3999" i="7"/>
  <c r="C3996" i="7"/>
  <c r="H3995" i="7"/>
  <c r="C3992" i="7"/>
  <c r="H3991" i="7"/>
  <c r="C3988" i="7"/>
  <c r="H3987" i="7"/>
  <c r="C3984" i="7"/>
  <c r="H3983" i="7"/>
  <c r="C3980" i="7"/>
  <c r="H3979" i="7"/>
  <c r="C3976" i="7"/>
  <c r="H3975" i="7"/>
  <c r="C3972" i="7"/>
  <c r="H3971" i="7"/>
  <c r="C3968" i="7"/>
  <c r="H3967" i="7"/>
  <c r="C3964" i="7"/>
  <c r="H3963" i="7"/>
  <c r="C3960" i="7"/>
  <c r="H3959" i="7"/>
  <c r="C3956" i="7"/>
  <c r="H3955" i="7"/>
  <c r="C3952" i="7"/>
  <c r="H3951" i="7"/>
  <c r="C3948" i="7"/>
  <c r="H3947" i="7"/>
  <c r="C3944" i="7"/>
  <c r="H3943" i="7"/>
  <c r="C3940" i="7"/>
  <c r="H3939" i="7"/>
  <c r="C3936" i="7"/>
  <c r="H3935" i="7"/>
  <c r="C3932" i="7"/>
  <c r="H3931" i="7"/>
  <c r="C3928" i="7"/>
  <c r="H3927" i="7"/>
  <c r="C3924" i="7"/>
  <c r="H3923" i="7"/>
  <c r="C3920" i="7"/>
  <c r="H3919" i="7"/>
  <c r="C3916" i="7"/>
  <c r="H3915" i="7"/>
  <c r="C3912" i="7"/>
  <c r="H3911" i="7"/>
  <c r="C3908" i="7"/>
  <c r="H3907" i="7"/>
  <c r="C3904" i="7"/>
  <c r="H3903" i="7"/>
  <c r="C3900" i="7"/>
  <c r="H3899" i="7"/>
  <c r="C3896" i="7"/>
  <c r="H3895" i="7"/>
  <c r="C3892" i="7"/>
  <c r="H3891" i="7"/>
  <c r="C3888" i="7"/>
  <c r="H3887" i="7"/>
  <c r="C3884" i="7"/>
  <c r="H3883" i="7"/>
  <c r="C3880" i="7"/>
  <c r="H3879" i="7"/>
  <c r="C3876" i="7"/>
  <c r="H3875" i="7"/>
  <c r="C3872" i="7"/>
  <c r="H3871" i="7"/>
  <c r="C3868" i="7"/>
  <c r="H3867" i="7"/>
  <c r="C3864" i="7"/>
  <c r="H3863" i="7"/>
  <c r="C3860" i="7"/>
  <c r="H3859" i="7"/>
  <c r="C3856" i="7"/>
  <c r="H3855" i="7"/>
  <c r="C3852" i="7"/>
  <c r="H3851" i="7"/>
  <c r="C3848" i="7"/>
  <c r="H3847" i="7"/>
  <c r="C3844" i="7"/>
  <c r="H3843" i="7"/>
  <c r="C3840" i="7"/>
  <c r="H3839" i="7"/>
  <c r="C3836" i="7"/>
  <c r="H3835" i="7"/>
  <c r="C3832" i="7"/>
  <c r="H3831" i="7"/>
  <c r="C3828" i="7"/>
  <c r="H3827" i="7"/>
  <c r="C3824" i="7"/>
  <c r="H3823" i="7"/>
  <c r="C3820" i="7"/>
  <c r="H3819" i="7"/>
  <c r="C3816" i="7"/>
  <c r="H3815" i="7"/>
  <c r="C3812" i="7"/>
  <c r="H3811" i="7"/>
  <c r="C3808" i="7"/>
  <c r="H3807" i="7"/>
  <c r="C3804" i="7"/>
  <c r="H3803" i="7"/>
  <c r="C3800" i="7"/>
  <c r="H3799" i="7"/>
  <c r="C3796" i="7"/>
  <c r="H3795" i="7"/>
  <c r="C3792" i="7"/>
  <c r="H3791" i="7"/>
  <c r="C3788" i="7"/>
  <c r="H3787" i="7"/>
  <c r="C3784" i="7"/>
  <c r="H3783" i="7"/>
  <c r="C3780" i="7"/>
  <c r="H3779" i="7"/>
  <c r="C3776" i="7"/>
  <c r="H3775" i="7"/>
  <c r="C3772" i="7"/>
  <c r="H3771" i="7"/>
  <c r="C3768" i="7"/>
  <c r="H3767" i="7"/>
  <c r="C3764" i="7"/>
  <c r="H3763" i="7"/>
  <c r="C3760" i="7"/>
  <c r="H3759" i="7"/>
  <c r="C3756" i="7"/>
  <c r="H3755" i="7"/>
  <c r="C3752" i="7"/>
  <c r="H3751" i="7"/>
  <c r="C3748" i="7"/>
  <c r="H3747" i="7"/>
  <c r="C3744" i="7"/>
  <c r="H3743" i="7"/>
  <c r="C3740" i="7"/>
  <c r="H3739" i="7"/>
  <c r="C3736" i="7"/>
  <c r="H3735" i="7"/>
  <c r="C3732" i="7"/>
  <c r="H3731" i="7"/>
  <c r="C3728" i="7"/>
  <c r="H3727" i="7"/>
  <c r="C3724" i="7"/>
  <c r="H3723" i="7"/>
  <c r="C3720" i="7"/>
  <c r="H3719" i="7"/>
  <c r="C3716" i="7"/>
  <c r="H3715" i="7"/>
  <c r="C3712" i="7"/>
  <c r="H3711" i="7"/>
  <c r="C3708" i="7"/>
  <c r="H3707" i="7"/>
  <c r="C3704" i="7"/>
  <c r="H3703" i="7"/>
  <c r="C3700" i="7"/>
  <c r="H3699" i="7"/>
  <c r="C3696" i="7"/>
  <c r="H3695" i="7"/>
  <c r="C3692" i="7"/>
  <c r="H3691" i="7"/>
  <c r="C3688" i="7"/>
  <c r="H3687" i="7"/>
  <c r="C3684" i="7"/>
  <c r="H3683" i="7"/>
  <c r="C3680" i="7"/>
  <c r="H3679" i="7"/>
  <c r="C3676" i="7"/>
  <c r="H3675" i="7"/>
  <c r="C3672" i="7"/>
  <c r="H3671" i="7"/>
  <c r="C3668" i="7"/>
  <c r="H3667" i="7"/>
  <c r="C3664" i="7"/>
  <c r="H3663" i="7"/>
  <c r="C3660" i="7"/>
  <c r="H3659" i="7"/>
  <c r="C3656" i="7"/>
  <c r="H3655" i="7"/>
  <c r="C3652" i="7"/>
  <c r="H3651" i="7"/>
  <c r="C3648" i="7"/>
  <c r="H3647" i="7"/>
  <c r="C3644" i="7"/>
  <c r="H3643" i="7"/>
  <c r="C3640" i="7"/>
  <c r="H3639" i="7"/>
  <c r="C3636" i="7"/>
  <c r="H3635" i="7"/>
  <c r="C3632" i="7"/>
  <c r="H3631" i="7"/>
  <c r="C3628" i="7"/>
  <c r="H3627" i="7"/>
  <c r="C3624" i="7"/>
  <c r="H3623" i="7"/>
  <c r="C3620" i="7"/>
  <c r="H3619" i="7"/>
  <c r="C3616" i="7"/>
  <c r="H3615" i="7"/>
  <c r="C3612" i="7"/>
  <c r="H3611" i="7"/>
  <c r="C3608" i="7"/>
  <c r="H3607" i="7"/>
  <c r="C3604" i="7"/>
  <c r="H3603" i="7"/>
  <c r="C3600" i="7"/>
  <c r="H3599" i="7"/>
  <c r="C3596" i="7"/>
  <c r="H3595" i="7"/>
  <c r="C3592" i="7"/>
  <c r="H3591" i="7"/>
  <c r="C3588" i="7"/>
  <c r="H3587" i="7"/>
  <c r="C3584" i="7"/>
  <c r="H3583" i="7"/>
  <c r="C3580" i="7"/>
  <c r="H3579" i="7"/>
  <c r="C3576" i="7"/>
  <c r="H3575" i="7"/>
  <c r="C3572" i="7"/>
  <c r="H3571" i="7"/>
  <c r="C3568" i="7"/>
  <c r="H3567" i="7"/>
  <c r="C3564" i="7"/>
  <c r="H3563" i="7"/>
  <c r="C3560" i="7"/>
  <c r="H3559" i="7"/>
  <c r="C3556" i="7"/>
  <c r="H3555" i="7"/>
  <c r="C3552" i="7"/>
  <c r="H3551" i="7"/>
  <c r="C3548" i="7"/>
  <c r="H3547" i="7"/>
  <c r="C3544" i="7"/>
  <c r="H3543" i="7"/>
  <c r="C3540" i="7"/>
  <c r="H3539" i="7"/>
  <c r="C3536" i="7"/>
  <c r="H3535" i="7"/>
  <c r="C3532" i="7"/>
  <c r="H3531" i="7"/>
  <c r="C3528" i="7"/>
  <c r="H3527" i="7"/>
  <c r="C3524" i="7"/>
  <c r="H3523" i="7"/>
  <c r="C3520" i="7"/>
  <c r="H3519" i="7"/>
  <c r="C3516" i="7"/>
  <c r="H3515" i="7"/>
  <c r="C3512" i="7"/>
  <c r="H3511" i="7"/>
  <c r="C3508" i="7"/>
  <c r="H3507" i="7"/>
  <c r="C3504" i="7"/>
  <c r="H3503" i="7"/>
  <c r="C3500" i="7"/>
  <c r="H3499" i="7"/>
  <c r="C3496" i="7"/>
  <c r="H3495" i="7"/>
  <c r="C3492" i="7"/>
  <c r="H3491" i="7"/>
  <c r="C3488" i="7"/>
  <c r="H3487" i="7"/>
  <c r="C3484" i="7"/>
  <c r="H3483" i="7"/>
  <c r="C3480" i="7"/>
  <c r="H3479" i="7"/>
  <c r="C3476" i="7"/>
  <c r="H3475" i="7"/>
  <c r="C3472" i="7"/>
  <c r="H3471" i="7"/>
  <c r="C3468" i="7"/>
  <c r="H3467" i="7"/>
  <c r="C3464" i="7"/>
  <c r="H3463" i="7"/>
  <c r="C3460" i="7"/>
  <c r="H3459" i="7"/>
  <c r="C3456" i="7"/>
  <c r="H3455" i="7"/>
  <c r="C3452" i="7"/>
  <c r="H3451" i="7"/>
  <c r="C3448" i="7"/>
  <c r="H3447" i="7"/>
  <c r="C3444" i="7"/>
  <c r="H3443" i="7"/>
  <c r="C3440" i="7"/>
  <c r="H3439" i="7"/>
  <c r="C3436" i="7"/>
  <c r="H3435" i="7"/>
  <c r="C3432" i="7"/>
  <c r="H3431" i="7"/>
  <c r="C3428" i="7"/>
  <c r="H3427" i="7"/>
  <c r="C3424" i="7"/>
  <c r="H3423" i="7"/>
  <c r="C3420" i="7"/>
  <c r="H3419" i="7"/>
  <c r="C3416" i="7"/>
  <c r="H3415" i="7"/>
  <c r="C3412" i="7"/>
  <c r="H3411" i="7"/>
  <c r="C3408" i="7"/>
  <c r="H3407" i="7"/>
  <c r="C3404" i="7"/>
  <c r="H3403" i="7"/>
  <c r="C3400" i="7"/>
  <c r="H3399" i="7"/>
  <c r="C3396" i="7"/>
  <c r="H3395" i="7"/>
  <c r="C3392" i="7"/>
  <c r="H3391" i="7"/>
  <c r="C3388" i="7"/>
  <c r="H3387" i="7"/>
  <c r="C3384" i="7"/>
  <c r="H3383" i="7"/>
  <c r="C3380" i="7"/>
  <c r="H3379" i="7"/>
  <c r="C3376" i="7"/>
  <c r="H3375" i="7"/>
  <c r="C3372" i="7"/>
  <c r="H3371" i="7"/>
  <c r="C3368" i="7"/>
  <c r="H3367" i="7"/>
  <c r="C3364" i="7"/>
  <c r="H3363" i="7"/>
  <c r="C3360" i="7"/>
  <c r="H3359" i="7"/>
  <c r="C3356" i="7"/>
  <c r="H3355" i="7"/>
  <c r="C3352" i="7"/>
  <c r="H3351" i="7"/>
  <c r="C3348" i="7"/>
  <c r="H3347" i="7"/>
  <c r="C3344" i="7"/>
  <c r="H3343" i="7"/>
  <c r="C3340" i="7"/>
  <c r="H3339" i="7"/>
  <c r="C3336" i="7"/>
  <c r="H3335" i="7"/>
  <c r="C3332" i="7"/>
  <c r="H3331" i="7"/>
  <c r="C3328" i="7"/>
  <c r="H3327" i="7"/>
  <c r="C3324" i="7"/>
  <c r="H3323" i="7"/>
  <c r="C3320" i="7"/>
  <c r="H3319" i="7"/>
  <c r="C3316" i="7"/>
  <c r="H3315" i="7"/>
  <c r="C3312" i="7"/>
  <c r="H3311" i="7"/>
  <c r="C3308" i="7"/>
  <c r="H3307" i="7"/>
  <c r="C3304" i="7"/>
  <c r="H3303" i="7"/>
  <c r="C3300" i="7"/>
  <c r="H3299" i="7"/>
  <c r="C3296" i="7"/>
  <c r="H3295" i="7"/>
  <c r="C3292" i="7"/>
  <c r="H3291" i="7"/>
  <c r="C3288" i="7"/>
  <c r="H3287" i="7"/>
  <c r="C3284" i="7"/>
  <c r="H3283" i="7"/>
  <c r="C3280" i="7"/>
  <c r="H3279" i="7"/>
  <c r="C3276" i="7"/>
  <c r="H3275" i="7"/>
  <c r="C3272" i="7"/>
  <c r="H3271" i="7"/>
  <c r="C3268" i="7"/>
  <c r="H3267" i="7"/>
  <c r="C3264" i="7"/>
  <c r="H3263" i="7"/>
  <c r="C3260" i="7"/>
  <c r="H3259" i="7"/>
  <c r="C3256" i="7"/>
  <c r="H3255" i="7"/>
  <c r="C3252" i="7"/>
  <c r="H3251" i="7"/>
  <c r="C3248" i="7"/>
  <c r="H3247" i="7"/>
  <c r="C3244" i="7"/>
  <c r="H3243" i="7"/>
  <c r="C3240" i="7"/>
  <c r="H3239" i="7"/>
  <c r="C3236" i="7"/>
  <c r="H3235" i="7"/>
  <c r="C3232" i="7"/>
  <c r="H3231" i="7"/>
  <c r="C3228" i="7"/>
  <c r="H3227" i="7"/>
  <c r="C3224" i="7"/>
  <c r="H3223" i="7"/>
  <c r="C3220" i="7"/>
  <c r="H3219" i="7"/>
  <c r="C3216" i="7"/>
  <c r="H3215" i="7"/>
  <c r="C3212" i="7"/>
  <c r="H3211" i="7"/>
  <c r="C3208" i="7"/>
  <c r="H3207" i="7"/>
  <c r="C3204" i="7"/>
  <c r="H3203" i="7"/>
  <c r="C3200" i="7"/>
  <c r="H3199" i="7"/>
  <c r="C3196" i="7"/>
  <c r="H3195" i="7"/>
  <c r="C3192" i="7"/>
  <c r="H3191" i="7"/>
  <c r="C3188" i="7"/>
  <c r="H3187" i="7"/>
  <c r="C3184" i="7"/>
  <c r="H3183" i="7"/>
  <c r="C3180" i="7"/>
  <c r="H3179" i="7"/>
  <c r="C3176" i="7"/>
  <c r="H3175" i="7"/>
  <c r="C3172" i="7"/>
  <c r="H3171" i="7"/>
  <c r="C3168" i="7"/>
  <c r="H3167" i="7"/>
  <c r="C3164" i="7"/>
  <c r="H3163" i="7"/>
  <c r="C3160" i="7"/>
  <c r="H3159" i="7"/>
  <c r="C3156" i="7"/>
  <c r="H3155" i="7"/>
  <c r="C3152" i="7"/>
  <c r="H3151" i="7"/>
  <c r="C3148" i="7"/>
  <c r="H3147" i="7"/>
  <c r="C3144" i="7"/>
  <c r="H3143" i="7"/>
  <c r="C3140" i="7"/>
  <c r="H3139" i="7"/>
  <c r="C3136" i="7"/>
  <c r="H3135" i="7"/>
  <c r="C3132" i="7"/>
  <c r="H3131" i="7"/>
  <c r="C3128" i="7"/>
  <c r="H3127" i="7"/>
  <c r="C3124" i="7"/>
  <c r="H3123" i="7"/>
  <c r="C3120" i="7"/>
  <c r="H3119" i="7"/>
  <c r="C3116" i="7"/>
  <c r="H3115" i="7"/>
  <c r="C3112" i="7"/>
  <c r="H3111" i="7"/>
  <c r="C3108" i="7"/>
  <c r="H3107" i="7"/>
  <c r="C3104" i="7"/>
  <c r="H3103" i="7"/>
  <c r="C3100" i="7"/>
  <c r="H3099" i="7"/>
  <c r="C3096" i="7"/>
  <c r="H3095" i="7"/>
  <c r="C3092" i="7"/>
  <c r="H3091" i="7"/>
  <c r="C3088" i="7"/>
  <c r="H3087" i="7"/>
  <c r="C3084" i="7"/>
  <c r="H3083" i="7"/>
  <c r="C3080" i="7"/>
  <c r="H3079" i="7"/>
  <c r="C3076" i="7"/>
  <c r="H3075" i="7"/>
  <c r="C3072" i="7"/>
  <c r="H3071" i="7"/>
  <c r="C3068" i="7"/>
  <c r="H3067" i="7"/>
  <c r="C3064" i="7"/>
  <c r="H3063" i="7"/>
  <c r="C3060" i="7"/>
  <c r="H3059" i="7"/>
  <c r="C3056" i="7"/>
  <c r="H3055" i="7"/>
  <c r="C3052" i="7"/>
  <c r="H3051" i="7"/>
  <c r="C3048" i="7"/>
  <c r="H3047" i="7"/>
  <c r="C3044" i="7"/>
  <c r="H3043" i="7"/>
  <c r="C3040" i="7"/>
  <c r="H3039" i="7"/>
  <c r="C3036" i="7"/>
  <c r="H3035" i="7"/>
  <c r="C3032" i="7"/>
  <c r="H3031" i="7"/>
  <c r="C3028" i="7"/>
  <c r="H3027" i="7"/>
  <c r="C3024" i="7"/>
  <c r="H3023" i="7"/>
  <c r="C3020" i="7"/>
  <c r="H3019" i="7"/>
  <c r="C3016" i="7"/>
  <c r="H3015" i="7"/>
  <c r="C3012" i="7"/>
  <c r="H3011" i="7"/>
  <c r="C3008" i="7"/>
  <c r="H3007" i="7"/>
  <c r="C3004" i="7"/>
  <c r="H3003" i="7"/>
  <c r="C3000" i="7"/>
  <c r="H2999" i="7"/>
  <c r="C2996" i="7"/>
  <c r="H2995" i="7"/>
  <c r="C2992" i="7"/>
  <c r="H2991" i="7"/>
  <c r="C2988" i="7"/>
  <c r="H2987" i="7"/>
  <c r="C2984" i="7"/>
  <c r="H2983" i="7"/>
  <c r="C2980" i="7"/>
  <c r="H2979" i="7"/>
  <c r="C2976" i="7"/>
  <c r="H2975" i="7"/>
  <c r="C2972" i="7"/>
  <c r="H2971" i="7"/>
  <c r="C2968" i="7"/>
  <c r="H2967" i="7"/>
  <c r="C2964" i="7"/>
  <c r="H2963" i="7"/>
  <c r="C2960" i="7"/>
  <c r="H2959" i="7"/>
  <c r="C2956" i="7"/>
  <c r="H2955" i="7"/>
  <c r="C2952" i="7"/>
  <c r="H2951" i="7"/>
  <c r="C2948" i="7"/>
  <c r="H2947" i="7"/>
  <c r="C2944" i="7"/>
  <c r="H2943" i="7"/>
  <c r="C2940" i="7"/>
  <c r="H2939" i="7"/>
  <c r="C2936" i="7"/>
  <c r="H2935" i="7"/>
  <c r="C2932" i="7"/>
  <c r="H2931" i="7"/>
  <c r="C2928" i="7"/>
  <c r="H2927" i="7"/>
  <c r="C2924" i="7"/>
  <c r="H2923" i="7"/>
  <c r="C2920" i="7"/>
  <c r="H2919" i="7"/>
  <c r="C2916" i="7"/>
  <c r="H2915" i="7"/>
  <c r="C2912" i="7"/>
  <c r="H2911" i="7"/>
  <c r="C2908" i="7"/>
  <c r="H2907" i="7"/>
  <c r="C2904" i="7"/>
  <c r="H2903" i="7"/>
  <c r="C2900" i="7"/>
  <c r="H2899" i="7"/>
  <c r="C2896" i="7"/>
  <c r="H2895" i="7"/>
  <c r="C2892" i="7"/>
  <c r="H2891" i="7"/>
  <c r="C2888" i="7"/>
  <c r="H2887" i="7"/>
  <c r="C2884" i="7"/>
  <c r="H2883" i="7"/>
  <c r="C2880" i="7"/>
  <c r="H2879" i="7"/>
  <c r="C2876" i="7"/>
  <c r="H2875" i="7"/>
  <c r="C2872" i="7"/>
  <c r="H2871" i="7"/>
  <c r="C2868" i="7"/>
  <c r="H2867" i="7"/>
  <c r="C2864" i="7"/>
  <c r="H2863" i="7"/>
  <c r="C2860" i="7"/>
  <c r="H2859" i="7"/>
  <c r="C2856" i="7"/>
  <c r="H2855" i="7"/>
  <c r="C2852" i="7"/>
  <c r="H2851" i="7"/>
  <c r="C2848" i="7"/>
  <c r="H2847" i="7"/>
  <c r="C2844" i="7"/>
  <c r="H2843" i="7"/>
  <c r="C2840" i="7"/>
  <c r="H2839" i="7"/>
  <c r="C2836" i="7"/>
  <c r="H2835" i="7"/>
  <c r="C2832" i="7"/>
  <c r="H2831" i="7"/>
  <c r="C2828" i="7"/>
  <c r="H2827" i="7"/>
  <c r="C2824" i="7"/>
  <c r="H2823" i="7"/>
  <c r="C2820" i="7"/>
  <c r="H2819" i="7"/>
  <c r="C2816" i="7"/>
  <c r="H2815" i="7"/>
  <c r="C2812" i="7"/>
  <c r="H2811" i="7"/>
  <c r="C2808" i="7"/>
  <c r="H2807" i="7"/>
  <c r="C2804" i="7"/>
  <c r="H2803" i="7"/>
  <c r="C2800" i="7"/>
  <c r="H2799" i="7"/>
  <c r="C2796" i="7"/>
  <c r="H2795" i="7"/>
  <c r="C2792" i="7"/>
  <c r="H2791" i="7"/>
  <c r="C2788" i="7"/>
  <c r="H2787" i="7"/>
  <c r="C2784" i="7"/>
  <c r="H2783" i="7"/>
  <c r="C2780" i="7"/>
  <c r="H2779" i="7"/>
  <c r="C2776" i="7"/>
  <c r="H2775" i="7"/>
  <c r="C2772" i="7"/>
  <c r="H2771" i="7"/>
  <c r="C2768" i="7"/>
  <c r="H2767" i="7"/>
  <c r="C2764" i="7"/>
  <c r="H2763" i="7"/>
  <c r="C2760" i="7"/>
  <c r="H2759" i="7"/>
  <c r="C2756" i="7"/>
  <c r="H2755" i="7"/>
  <c r="C2752" i="7"/>
  <c r="H2751" i="7"/>
  <c r="C2748" i="7"/>
  <c r="H2747" i="7"/>
  <c r="C2744" i="7"/>
  <c r="H2743" i="7"/>
  <c r="C2740" i="7"/>
  <c r="H2739" i="7"/>
  <c r="C2736" i="7"/>
  <c r="H2735" i="7"/>
  <c r="C2732" i="7"/>
  <c r="H2731" i="7"/>
  <c r="C2728" i="7"/>
  <c r="H2727" i="7"/>
  <c r="C2724" i="7"/>
  <c r="H2723" i="7"/>
  <c r="C2720" i="7"/>
  <c r="H2719" i="7"/>
  <c r="C2716" i="7"/>
  <c r="H2715" i="7"/>
  <c r="C2712" i="7"/>
  <c r="H2711" i="7"/>
  <c r="C2708" i="7"/>
  <c r="H2707" i="7"/>
  <c r="C2704" i="7"/>
  <c r="H2703" i="7"/>
  <c r="C2700" i="7"/>
  <c r="H2699" i="7"/>
  <c r="C2696" i="7"/>
  <c r="H2695" i="7"/>
  <c r="C2692" i="7"/>
  <c r="H2691" i="7"/>
  <c r="C2688" i="7"/>
  <c r="H2687" i="7"/>
  <c r="C2684" i="7"/>
  <c r="H2683" i="7"/>
  <c r="C2680" i="7"/>
  <c r="H2679" i="7"/>
  <c r="C2676" i="7"/>
  <c r="H2675" i="7"/>
  <c r="C2672" i="7"/>
  <c r="H2671" i="7"/>
  <c r="C2668" i="7"/>
  <c r="H2667" i="7"/>
  <c r="C2664" i="7"/>
  <c r="H2663" i="7"/>
  <c r="C2660" i="7"/>
  <c r="H2659" i="7"/>
  <c r="C2656" i="7"/>
  <c r="H2655" i="7"/>
  <c r="C2652" i="7"/>
  <c r="H2651" i="7"/>
  <c r="C2648" i="7"/>
  <c r="H2647" i="7"/>
  <c r="C2644" i="7"/>
  <c r="H2643" i="7"/>
  <c r="C2640" i="7"/>
  <c r="H2639" i="7"/>
  <c r="C2636" i="7"/>
  <c r="H2635" i="7"/>
  <c r="C2632" i="7"/>
  <c r="H2631" i="7"/>
  <c r="C2628" i="7"/>
  <c r="H2627" i="7"/>
  <c r="C2624" i="7"/>
  <c r="H2623" i="7"/>
  <c r="C2620" i="7"/>
  <c r="H2619" i="7"/>
  <c r="C2616" i="7"/>
  <c r="H2615" i="7"/>
  <c r="C2612" i="7"/>
  <c r="H2611" i="7"/>
  <c r="C2608" i="7"/>
  <c r="H2607" i="7"/>
  <c r="C2604" i="7"/>
  <c r="H2603" i="7"/>
  <c r="C2600" i="7"/>
  <c r="H2599" i="7"/>
  <c r="C2596" i="7"/>
  <c r="H2595" i="7"/>
  <c r="C2592" i="7"/>
  <c r="H2591" i="7"/>
  <c r="C2588" i="7"/>
  <c r="H2587" i="7"/>
  <c r="C2584" i="7"/>
  <c r="H2583" i="7"/>
  <c r="C2580" i="7"/>
  <c r="H2579" i="7"/>
  <c r="C2576" i="7"/>
  <c r="H2575" i="7"/>
  <c r="C2572" i="7"/>
  <c r="H2571" i="7"/>
  <c r="C2568" i="7"/>
  <c r="H2567" i="7"/>
  <c r="C2564" i="7"/>
  <c r="H2563" i="7"/>
  <c r="C2560" i="7"/>
  <c r="H2559" i="7"/>
  <c r="C2556" i="7"/>
  <c r="H2555" i="7"/>
  <c r="C2552" i="7"/>
  <c r="H2551" i="7"/>
  <c r="C2548" i="7"/>
  <c r="H2547" i="7"/>
  <c r="C2544" i="7"/>
  <c r="H2543" i="7"/>
  <c r="C2540" i="7"/>
  <c r="H2539" i="7"/>
  <c r="C2536" i="7"/>
  <c r="H2535" i="7"/>
  <c r="C2532" i="7"/>
  <c r="H2531" i="7"/>
  <c r="C2528" i="7"/>
  <c r="H2527" i="7"/>
  <c r="C2524" i="7"/>
  <c r="H2523" i="7"/>
  <c r="C2520" i="7"/>
  <c r="H2519" i="7"/>
  <c r="C2516" i="7"/>
  <c r="H2515" i="7"/>
  <c r="C2512" i="7"/>
  <c r="H2511" i="7"/>
  <c r="C2508" i="7"/>
  <c r="H2507" i="7"/>
  <c r="C2504" i="7"/>
  <c r="H2503" i="7"/>
  <c r="C2500" i="7"/>
  <c r="H2499" i="7"/>
  <c r="C2496" i="7"/>
  <c r="H2495" i="7"/>
  <c r="C2492" i="7"/>
  <c r="H2491" i="7"/>
  <c r="C2488" i="7"/>
  <c r="H2487" i="7"/>
  <c r="C2484" i="7"/>
  <c r="H2483" i="7"/>
  <c r="C2480" i="7"/>
  <c r="H2479" i="7"/>
  <c r="C2476" i="7"/>
  <c r="H2475" i="7"/>
  <c r="C2472" i="7"/>
  <c r="H2471" i="7"/>
  <c r="C2468" i="7"/>
  <c r="H2467" i="7"/>
  <c r="C2464" i="7"/>
  <c r="H2463" i="7"/>
  <c r="C2460" i="7"/>
  <c r="H2459" i="7"/>
  <c r="C2456" i="7"/>
  <c r="H2455" i="7"/>
  <c r="C2452" i="7"/>
  <c r="H2451" i="7"/>
  <c r="C2448" i="7"/>
  <c r="H2447" i="7"/>
  <c r="C2444" i="7"/>
  <c r="H2443" i="7"/>
  <c r="C2440" i="7"/>
  <c r="H2439" i="7"/>
  <c r="C2436" i="7"/>
  <c r="H2435" i="7"/>
  <c r="C2432" i="7"/>
  <c r="H2431" i="7"/>
  <c r="C2428" i="7"/>
  <c r="H2427" i="7"/>
  <c r="C2424" i="7"/>
  <c r="H2423" i="7"/>
  <c r="C2420" i="7"/>
  <c r="H2419" i="7"/>
  <c r="C2416" i="7"/>
  <c r="H2415" i="7"/>
  <c r="C2412" i="7"/>
  <c r="H2411" i="7"/>
  <c r="C2408" i="7"/>
  <c r="H2407" i="7"/>
  <c r="C2404" i="7"/>
  <c r="H2403" i="7"/>
  <c r="C2400" i="7"/>
  <c r="H2399" i="7"/>
  <c r="C2396" i="7"/>
  <c r="H2395" i="7"/>
  <c r="C2392" i="7"/>
  <c r="H2391" i="7"/>
  <c r="C2388" i="7"/>
  <c r="H2387" i="7"/>
  <c r="C2384" i="7"/>
  <c r="H2383" i="7"/>
  <c r="C2380" i="7"/>
  <c r="H2379" i="7"/>
  <c r="C2376" i="7"/>
  <c r="H2375" i="7"/>
  <c r="C2372" i="7"/>
  <c r="H2371" i="7"/>
  <c r="C2368" i="7"/>
  <c r="H2367" i="7"/>
  <c r="C2364" i="7"/>
  <c r="H2363" i="7"/>
  <c r="C2360" i="7"/>
  <c r="H2359" i="7"/>
  <c r="C2356" i="7"/>
  <c r="H2355" i="7"/>
  <c r="C1000" i="7"/>
  <c r="H999" i="7"/>
  <c r="C996" i="7"/>
  <c r="H995" i="7"/>
  <c r="C992" i="7"/>
  <c r="H991" i="7"/>
  <c r="C988" i="7"/>
  <c r="H987" i="7"/>
  <c r="C984" i="7"/>
  <c r="H983" i="7"/>
  <c r="C980" i="7"/>
  <c r="H979" i="7"/>
  <c r="C976" i="7"/>
  <c r="H975" i="7"/>
  <c r="G447" i="7"/>
  <c r="H447" i="7"/>
  <c r="G443" i="7"/>
  <c r="H443" i="7"/>
  <c r="G439" i="7"/>
  <c r="H439" i="7"/>
  <c r="G435" i="7"/>
  <c r="H435" i="7"/>
  <c r="G431" i="7"/>
  <c r="H431" i="7"/>
  <c r="G427" i="7"/>
  <c r="H427" i="7"/>
  <c r="G423" i="7"/>
  <c r="H423" i="7"/>
  <c r="G419" i="7"/>
  <c r="H419" i="7"/>
  <c r="G415" i="7"/>
  <c r="H415" i="7"/>
  <c r="G411" i="7"/>
  <c r="H411" i="7"/>
  <c r="G407" i="7"/>
  <c r="H407" i="7"/>
  <c r="G403" i="7"/>
  <c r="H403" i="7"/>
  <c r="G399" i="7"/>
  <c r="H399" i="7"/>
  <c r="G395" i="7"/>
  <c r="H395" i="7"/>
  <c r="G391" i="7"/>
  <c r="H391" i="7"/>
  <c r="G387" i="7"/>
  <c r="H387" i="7"/>
  <c r="G383" i="7"/>
  <c r="H383" i="7"/>
  <c r="G379" i="7"/>
  <c r="H379" i="7"/>
  <c r="G375" i="7"/>
  <c r="H375" i="7"/>
  <c r="G371" i="7"/>
  <c r="H371" i="7"/>
  <c r="G367" i="7"/>
  <c r="H367" i="7"/>
  <c r="G363" i="7"/>
  <c r="H363" i="7"/>
  <c r="G359" i="7"/>
  <c r="H359" i="7"/>
  <c r="G355" i="7"/>
  <c r="H355" i="7"/>
  <c r="G351" i="7"/>
  <c r="H351" i="7"/>
  <c r="G347" i="7"/>
  <c r="H347" i="7"/>
  <c r="G343" i="7"/>
  <c r="H343" i="7"/>
  <c r="G339" i="7"/>
  <c r="H339" i="7"/>
  <c r="G335" i="7"/>
  <c r="H335" i="7"/>
  <c r="G331" i="7"/>
  <c r="H331" i="7"/>
  <c r="G323" i="7"/>
  <c r="H323" i="7"/>
  <c r="G315" i="7"/>
  <c r="H315" i="7"/>
  <c r="G307" i="7"/>
  <c r="H307" i="7"/>
  <c r="G299" i="7"/>
  <c r="H299" i="7"/>
  <c r="G291" i="7"/>
  <c r="H291" i="7"/>
  <c r="F283" i="7"/>
  <c r="H283" i="7"/>
  <c r="E275" i="7"/>
  <c r="H275" i="7"/>
  <c r="E267" i="7"/>
  <c r="H267" i="7"/>
  <c r="E259" i="7"/>
  <c r="H259" i="7"/>
  <c r="F251" i="7"/>
  <c r="H251" i="7"/>
  <c r="E243" i="7"/>
  <c r="H243" i="7"/>
  <c r="F235" i="7"/>
  <c r="H235" i="7"/>
  <c r="F227" i="7"/>
  <c r="H227" i="7"/>
  <c r="F219" i="7"/>
  <c r="H219" i="7"/>
  <c r="F187" i="7"/>
  <c r="H187" i="7"/>
  <c r="F179" i="7"/>
  <c r="H179" i="7"/>
  <c r="F171" i="7"/>
  <c r="H171" i="7"/>
  <c r="F163" i="7"/>
  <c r="H163" i="7"/>
  <c r="F155" i="7"/>
  <c r="H155" i="7"/>
  <c r="F123" i="7"/>
  <c r="H123" i="7"/>
  <c r="E119" i="7"/>
  <c r="H119" i="7"/>
  <c r="F115" i="7"/>
  <c r="H115" i="7"/>
  <c r="E111" i="7"/>
  <c r="H111" i="7"/>
  <c r="F107" i="7"/>
  <c r="H107" i="7"/>
  <c r="E103" i="7"/>
  <c r="H103" i="7"/>
  <c r="F99" i="7"/>
  <c r="H99" i="7"/>
  <c r="F91" i="7"/>
  <c r="H91" i="7"/>
  <c r="D84" i="7"/>
  <c r="H83" i="7"/>
  <c r="D76" i="7"/>
  <c r="H75" i="7"/>
  <c r="D68" i="7"/>
  <c r="H67" i="7"/>
  <c r="E63" i="7"/>
  <c r="H63" i="7"/>
  <c r="E59" i="7"/>
  <c r="H59" i="7"/>
  <c r="E51" i="7"/>
  <c r="H51" i="7"/>
  <c r="D44" i="7"/>
  <c r="H43" i="7"/>
  <c r="E39" i="7"/>
  <c r="H39" i="7"/>
  <c r="D36" i="7"/>
  <c r="H35" i="7"/>
  <c r="E31" i="7"/>
  <c r="H31" i="7"/>
  <c r="E27" i="7"/>
  <c r="H27" i="7"/>
  <c r="E19" i="7"/>
  <c r="H19" i="7"/>
  <c r="D12" i="7"/>
  <c r="H11" i="7"/>
  <c r="E7" i="7"/>
  <c r="H7" i="7"/>
  <c r="C4" i="7"/>
  <c r="H3" i="7"/>
  <c r="E848" i="7"/>
  <c r="F848" i="7"/>
  <c r="G848" i="7"/>
  <c r="G832" i="7"/>
  <c r="E832" i="7"/>
  <c r="F832" i="7"/>
  <c r="E3197" i="7"/>
  <c r="C3198" i="7"/>
  <c r="E3165" i="7"/>
  <c r="C3166" i="7"/>
  <c r="E3133" i="7"/>
  <c r="C3134" i="7"/>
  <c r="E3101" i="7"/>
  <c r="C3102" i="7"/>
  <c r="E3069" i="7"/>
  <c r="C3070" i="7"/>
  <c r="D974" i="7"/>
  <c r="C974" i="7"/>
  <c r="D914" i="7"/>
  <c r="C914" i="7"/>
  <c r="D902" i="7"/>
  <c r="C902" i="7"/>
  <c r="D886" i="7"/>
  <c r="C886" i="7"/>
  <c r="D762" i="7"/>
  <c r="C762" i="7"/>
  <c r="D650" i="7"/>
  <c r="C650" i="7"/>
  <c r="G637" i="7"/>
  <c r="F637" i="7"/>
  <c r="E637" i="7"/>
  <c r="D530" i="7"/>
  <c r="C530" i="7"/>
  <c r="D522" i="7"/>
  <c r="C522" i="7"/>
  <c r="G453" i="7"/>
  <c r="D454" i="7"/>
  <c r="C454" i="7"/>
  <c r="G393" i="7"/>
  <c r="F393" i="7"/>
  <c r="E393" i="7"/>
  <c r="G369" i="7"/>
  <c r="D370" i="7"/>
  <c r="C370" i="7"/>
  <c r="F313" i="7"/>
  <c r="E313" i="7"/>
  <c r="G313" i="7"/>
  <c r="G297" i="7"/>
  <c r="D298" i="7"/>
  <c r="C298" i="7"/>
  <c r="G847" i="7"/>
  <c r="E847" i="7"/>
  <c r="F847" i="7"/>
  <c r="D848" i="7"/>
  <c r="C848" i="7"/>
  <c r="D832" i="7"/>
  <c r="C832" i="7"/>
  <c r="E651" i="7"/>
  <c r="F651" i="7"/>
  <c r="G651" i="7"/>
  <c r="G607" i="7"/>
  <c r="E607" i="7"/>
  <c r="F607" i="7"/>
  <c r="F451" i="7"/>
  <c r="E451" i="7"/>
  <c r="D452" i="7"/>
  <c r="G451" i="7"/>
  <c r="C452" i="7"/>
  <c r="G327" i="7"/>
  <c r="F327" i="7"/>
  <c r="E327" i="7"/>
  <c r="D637" i="7"/>
  <c r="C637" i="7"/>
  <c r="G452" i="7"/>
  <c r="F452" i="7"/>
  <c r="E452" i="7"/>
  <c r="G392" i="7"/>
  <c r="D393" i="7"/>
  <c r="C393" i="7"/>
  <c r="D313" i="7"/>
  <c r="C313" i="7"/>
  <c r="E4970" i="7"/>
  <c r="C4971" i="7"/>
  <c r="E4962" i="7"/>
  <c r="C4963" i="7"/>
  <c r="E4946" i="7"/>
  <c r="C4947" i="7"/>
  <c r="E4922" i="7"/>
  <c r="C4923" i="7"/>
  <c r="E4914" i="7"/>
  <c r="C4915" i="7"/>
  <c r="E4906" i="7"/>
  <c r="C4907" i="7"/>
  <c r="E4890" i="7"/>
  <c r="C4891" i="7"/>
  <c r="E4874" i="7"/>
  <c r="C4875" i="7"/>
  <c r="E4858" i="7"/>
  <c r="C4859" i="7"/>
  <c r="E4834" i="7"/>
  <c r="C4835" i="7"/>
  <c r="E4818" i="7"/>
  <c r="C4819" i="7"/>
  <c r="E4794" i="7"/>
  <c r="C4795" i="7"/>
  <c r="E4786" i="7"/>
  <c r="C4787" i="7"/>
  <c r="E4778" i="7"/>
  <c r="C4779" i="7"/>
  <c r="E4770" i="7"/>
  <c r="C4771" i="7"/>
  <c r="E4762" i="7"/>
  <c r="C4763" i="7"/>
  <c r="E4746" i="7"/>
  <c r="C4747" i="7"/>
  <c r="E4730" i="7"/>
  <c r="C4731" i="7"/>
  <c r="E4722" i="7"/>
  <c r="C4723" i="7"/>
  <c r="E4714" i="7"/>
  <c r="C4715" i="7"/>
  <c r="E4706" i="7"/>
  <c r="C4707" i="7"/>
  <c r="E4698" i="7"/>
  <c r="C4699" i="7"/>
  <c r="E4666" i="7"/>
  <c r="C4667" i="7"/>
  <c r="E4658" i="7"/>
  <c r="C4659" i="7"/>
  <c r="E4650" i="7"/>
  <c r="C4651" i="7"/>
  <c r="E4642" i="7"/>
  <c r="C4643" i="7"/>
  <c r="E4634" i="7"/>
  <c r="C4635" i="7"/>
  <c r="E4602" i="7"/>
  <c r="C4603" i="7"/>
  <c r="E4594" i="7"/>
  <c r="C4595" i="7"/>
  <c r="E4586" i="7"/>
  <c r="C4587" i="7"/>
  <c r="E4538" i="7"/>
  <c r="C4539" i="7"/>
  <c r="E4530" i="7"/>
  <c r="C4531" i="7"/>
  <c r="E4514" i="7"/>
  <c r="C4515" i="7"/>
  <c r="E4490" i="7"/>
  <c r="C4491" i="7"/>
  <c r="E4474" i="7"/>
  <c r="C4475" i="7"/>
  <c r="E4466" i="7"/>
  <c r="C4467" i="7"/>
  <c r="E4458" i="7"/>
  <c r="C4459" i="7"/>
  <c r="E4450" i="7"/>
  <c r="C4451" i="7"/>
  <c r="E4410" i="7"/>
  <c r="C4411" i="7"/>
  <c r="E4402" i="7"/>
  <c r="C4403" i="7"/>
  <c r="E4394" i="7"/>
  <c r="C4395" i="7"/>
  <c r="E4386" i="7"/>
  <c r="C4387" i="7"/>
  <c r="E4362" i="7"/>
  <c r="C4363" i="7"/>
  <c r="E4346" i="7"/>
  <c r="C4347" i="7"/>
  <c r="E4338" i="7"/>
  <c r="C4339" i="7"/>
  <c r="E4322" i="7"/>
  <c r="C4323" i="7"/>
  <c r="E4314" i="7"/>
  <c r="C4315" i="7"/>
  <c r="E4282" i="7"/>
  <c r="C4283" i="7"/>
  <c r="E4274" i="7"/>
  <c r="C4275" i="7"/>
  <c r="E4266" i="7"/>
  <c r="C4267" i="7"/>
  <c r="E4242" i="7"/>
  <c r="C4243" i="7"/>
  <c r="E4218" i="7"/>
  <c r="C4219" i="7"/>
  <c r="E4210" i="7"/>
  <c r="C4211" i="7"/>
  <c r="E4202" i="7"/>
  <c r="C4203" i="7"/>
  <c r="E4178" i="7"/>
  <c r="C4179" i="7"/>
  <c r="E4154" i="7"/>
  <c r="C4155" i="7"/>
  <c r="E4146" i="7"/>
  <c r="C4147" i="7"/>
  <c r="E4138" i="7"/>
  <c r="C4139" i="7"/>
  <c r="E4130" i="7"/>
  <c r="C4131" i="7"/>
  <c r="E4122" i="7"/>
  <c r="C4123" i="7"/>
  <c r="E4090" i="7"/>
  <c r="C4091" i="7"/>
  <c r="E4082" i="7"/>
  <c r="C4083" i="7"/>
  <c r="E4074" i="7"/>
  <c r="C4075" i="7"/>
  <c r="E4066" i="7"/>
  <c r="C4067" i="7"/>
  <c r="E4058" i="7"/>
  <c r="C4059" i="7"/>
  <c r="E4026" i="7"/>
  <c r="C4027" i="7"/>
  <c r="E4018" i="7"/>
  <c r="C4019" i="7"/>
  <c r="E4010" i="7"/>
  <c r="C4011" i="7"/>
  <c r="E3986" i="7"/>
  <c r="C3987" i="7"/>
  <c r="E3962" i="7"/>
  <c r="C3963" i="7"/>
  <c r="E3954" i="7"/>
  <c r="C3955" i="7"/>
  <c r="E3938" i="7"/>
  <c r="C3939" i="7"/>
  <c r="E3930" i="7"/>
  <c r="C3931" i="7"/>
  <c r="E3898" i="7"/>
  <c r="C3899" i="7"/>
  <c r="E3890" i="7"/>
  <c r="C3891" i="7"/>
  <c r="E3882" i="7"/>
  <c r="C3883" i="7"/>
  <c r="E3874" i="7"/>
  <c r="C3875" i="7"/>
  <c r="E3834" i="7"/>
  <c r="C3835" i="7"/>
  <c r="E3826" i="7"/>
  <c r="C3827" i="7"/>
  <c r="E3818" i="7"/>
  <c r="C3819" i="7"/>
  <c r="E3794" i="7"/>
  <c r="C3795" i="7"/>
  <c r="E3786" i="7"/>
  <c r="C3787" i="7"/>
  <c r="E3770" i="7"/>
  <c r="C3771" i="7"/>
  <c r="E3762" i="7"/>
  <c r="C3763" i="7"/>
  <c r="E3754" i="7"/>
  <c r="C3755" i="7"/>
  <c r="E3730" i="7"/>
  <c r="C3731" i="7"/>
  <c r="E3706" i="7"/>
  <c r="C3707" i="7"/>
  <c r="E3698" i="7"/>
  <c r="C3699" i="7"/>
  <c r="E3690" i="7"/>
  <c r="C3691" i="7"/>
  <c r="E3682" i="7"/>
  <c r="C3683" i="7"/>
  <c r="E3666" i="7"/>
  <c r="C3667" i="7"/>
  <c r="E3642" i="7"/>
  <c r="C3643" i="7"/>
  <c r="E3634" i="7"/>
  <c r="C3635" i="7"/>
  <c r="E3618" i="7"/>
  <c r="C3619" i="7"/>
  <c r="E3578" i="7"/>
  <c r="C3579" i="7"/>
  <c r="E3570" i="7"/>
  <c r="C3571" i="7"/>
  <c r="E3562" i="7"/>
  <c r="C3563" i="7"/>
  <c r="E3554" i="7"/>
  <c r="C3555" i="7"/>
  <c r="E3538" i="7"/>
  <c r="C3539" i="7"/>
  <c r="E3514" i="7"/>
  <c r="C3515" i="7"/>
  <c r="E3506" i="7"/>
  <c r="C3507" i="7"/>
  <c r="E3498" i="7"/>
  <c r="C3499" i="7"/>
  <c r="E3490" i="7"/>
  <c r="C3491" i="7"/>
  <c r="E3466" i="7"/>
  <c r="C3467" i="7"/>
  <c r="E3450" i="7"/>
  <c r="C3451" i="7"/>
  <c r="E3442" i="7"/>
  <c r="C3443" i="7"/>
  <c r="E3434" i="7"/>
  <c r="C3435" i="7"/>
  <c r="E3418" i="7"/>
  <c r="C3419" i="7"/>
  <c r="E3410" i="7"/>
  <c r="C3411" i="7"/>
  <c r="E3386" i="7"/>
  <c r="C3387" i="7"/>
  <c r="E3378" i="7"/>
  <c r="C3379" i="7"/>
  <c r="E3362" i="7"/>
  <c r="C3363" i="7"/>
  <c r="E3354" i="7"/>
  <c r="C3355" i="7"/>
  <c r="E3346" i="7"/>
  <c r="C3347" i="7"/>
  <c r="E3322" i="7"/>
  <c r="C3323" i="7"/>
  <c r="E3314" i="7"/>
  <c r="C3315" i="7"/>
  <c r="E3306" i="7"/>
  <c r="C3307" i="7"/>
  <c r="E3298" i="7"/>
  <c r="C3299" i="7"/>
  <c r="E3290" i="7"/>
  <c r="C3291" i="7"/>
  <c r="E2950" i="7"/>
  <c r="C2951" i="7"/>
  <c r="E2886" i="7"/>
  <c r="C2887" i="7"/>
  <c r="E2822" i="7"/>
  <c r="C2823" i="7"/>
  <c r="E2758" i="7"/>
  <c r="C2759" i="7"/>
  <c r="E2694" i="7"/>
  <c r="C2695" i="7"/>
  <c r="E2438" i="7"/>
  <c r="C2439" i="7"/>
  <c r="E2374" i="7"/>
  <c r="C2375" i="7"/>
  <c r="D975" i="7"/>
  <c r="C975" i="7"/>
  <c r="G914" i="7"/>
  <c r="E914" i="7"/>
  <c r="F914" i="7"/>
  <c r="G902" i="7"/>
  <c r="E902" i="7"/>
  <c r="F902" i="7"/>
  <c r="F886" i="7"/>
  <c r="G886" i="7"/>
  <c r="E886" i="7"/>
  <c r="D847" i="7"/>
  <c r="C847" i="7"/>
  <c r="F762" i="7"/>
  <c r="G762" i="7"/>
  <c r="E762" i="7"/>
  <c r="G650" i="7"/>
  <c r="E650" i="7"/>
  <c r="F650" i="7"/>
  <c r="D651" i="7"/>
  <c r="C651" i="7"/>
  <c r="D607" i="7"/>
  <c r="C607" i="7"/>
  <c r="F530" i="7"/>
  <c r="E530" i="7"/>
  <c r="G530" i="7"/>
  <c r="G522" i="7"/>
  <c r="F522" i="7"/>
  <c r="E522" i="7"/>
  <c r="G454" i="7"/>
  <c r="F454" i="7"/>
  <c r="E454" i="7"/>
  <c r="G450" i="7"/>
  <c r="D451" i="7"/>
  <c r="C451" i="7"/>
  <c r="G370" i="7"/>
  <c r="F370" i="7"/>
  <c r="E370" i="7"/>
  <c r="G326" i="7"/>
  <c r="D327" i="7"/>
  <c r="C327" i="7"/>
  <c r="G298" i="7"/>
  <c r="F298" i="7"/>
  <c r="G2" i="10"/>
  <c r="C2" i="7"/>
  <c r="G320" i="7"/>
  <c r="E320" i="7"/>
  <c r="G312" i="7"/>
  <c r="E312" i="7"/>
  <c r="G304" i="7"/>
  <c r="E304" i="7"/>
  <c r="G296" i="7"/>
  <c r="E296" i="7"/>
  <c r="G288" i="7"/>
  <c r="E288" i="7"/>
  <c r="F288" i="7"/>
  <c r="G280" i="7"/>
  <c r="C281" i="7"/>
  <c r="E280" i="7"/>
  <c r="F280" i="7"/>
  <c r="G272" i="7"/>
  <c r="C273" i="7"/>
  <c r="E272" i="7"/>
  <c r="F272" i="7"/>
  <c r="G264" i="7"/>
  <c r="C265" i="7"/>
  <c r="E264" i="7"/>
  <c r="F264" i="7"/>
  <c r="G256" i="7"/>
  <c r="C257" i="7"/>
  <c r="E256" i="7"/>
  <c r="F256" i="7"/>
  <c r="G248" i="7"/>
  <c r="C249" i="7"/>
  <c r="E248" i="7"/>
  <c r="F248" i="7"/>
  <c r="G240" i="7"/>
  <c r="C241" i="7"/>
  <c r="E240" i="7"/>
  <c r="F240" i="7"/>
  <c r="G232" i="7"/>
  <c r="C233" i="7"/>
  <c r="E232" i="7"/>
  <c r="F232" i="7"/>
  <c r="G224" i="7"/>
  <c r="C225" i="7"/>
  <c r="E224" i="7"/>
  <c r="F224" i="7"/>
  <c r="G216" i="7"/>
  <c r="C217" i="7"/>
  <c r="E216" i="7"/>
  <c r="F216" i="7"/>
  <c r="G208" i="7"/>
  <c r="C209" i="7"/>
  <c r="E208" i="7"/>
  <c r="F208" i="7"/>
  <c r="G200" i="7"/>
  <c r="C201" i="7"/>
  <c r="E200" i="7"/>
  <c r="F200" i="7"/>
  <c r="G192" i="7"/>
  <c r="C193" i="7"/>
  <c r="E192" i="7"/>
  <c r="F192" i="7"/>
  <c r="G184" i="7"/>
  <c r="C185" i="7"/>
  <c r="E184" i="7"/>
  <c r="F184" i="7"/>
  <c r="G176" i="7"/>
  <c r="C177" i="7"/>
  <c r="E176" i="7"/>
  <c r="F176" i="7"/>
  <c r="G168" i="7"/>
  <c r="C169" i="7"/>
  <c r="E168" i="7"/>
  <c r="F168" i="7"/>
  <c r="G160" i="7"/>
  <c r="C161" i="7"/>
  <c r="E160" i="7"/>
  <c r="F160" i="7"/>
  <c r="G152" i="7"/>
  <c r="C153" i="7"/>
  <c r="E152" i="7"/>
  <c r="F152" i="7"/>
  <c r="G144" i="7"/>
  <c r="C145" i="7"/>
  <c r="E144" i="7"/>
  <c r="F144" i="7"/>
  <c r="G136" i="7"/>
  <c r="C137" i="7"/>
  <c r="E136" i="7"/>
  <c r="F136" i="7"/>
  <c r="G128" i="7"/>
  <c r="C129" i="7"/>
  <c r="E128" i="7"/>
  <c r="F128" i="7"/>
  <c r="G120" i="7"/>
  <c r="C121" i="7"/>
  <c r="E120" i="7"/>
  <c r="F120" i="7"/>
  <c r="E88" i="7"/>
  <c r="C89" i="7"/>
  <c r="G88" i="7"/>
  <c r="F88" i="7"/>
  <c r="C81" i="7"/>
  <c r="G80" i="7"/>
  <c r="E80" i="7"/>
  <c r="F80" i="7"/>
  <c r="C73" i="7"/>
  <c r="G72" i="7"/>
  <c r="F72" i="7"/>
  <c r="C65" i="7"/>
  <c r="G64" i="7"/>
  <c r="F64" i="7"/>
  <c r="C57" i="7"/>
  <c r="G56" i="7"/>
  <c r="F56" i="7"/>
  <c r="C49" i="7"/>
  <c r="G48" i="7"/>
  <c r="F48" i="7"/>
  <c r="C41" i="7"/>
  <c r="G40" i="7"/>
  <c r="F40" i="7"/>
  <c r="C33" i="7"/>
  <c r="G32" i="7"/>
  <c r="F32" i="7"/>
  <c r="C25" i="7"/>
  <c r="G24" i="7"/>
  <c r="F24" i="7"/>
  <c r="C17" i="7"/>
  <c r="G16" i="7"/>
  <c r="F16" i="7"/>
  <c r="G8" i="7"/>
  <c r="F8" i="7"/>
  <c r="E8" i="7"/>
  <c r="C8" i="7"/>
  <c r="D259" i="7"/>
  <c r="D251" i="7"/>
  <c r="D243" i="7"/>
  <c r="D5" i="7"/>
  <c r="E73" i="7"/>
  <c r="E42" i="7"/>
  <c r="E21" i="7"/>
  <c r="E315" i="7"/>
  <c r="E299" i="7"/>
  <c r="E283" i="7"/>
  <c r="E251" i="7"/>
  <c r="E235" i="7"/>
  <c r="F29" i="7"/>
  <c r="G41" i="7"/>
  <c r="C7" i="7"/>
  <c r="D258" i="7"/>
  <c r="D250" i="7"/>
  <c r="D242" i="7"/>
  <c r="D210" i="7"/>
  <c r="D178" i="7"/>
  <c r="D146" i="7"/>
  <c r="D60" i="7"/>
  <c r="D52" i="7"/>
  <c r="D28" i="7"/>
  <c r="D20" i="7"/>
  <c r="D4" i="7"/>
  <c r="E72" i="7"/>
  <c r="E40" i="7"/>
  <c r="E314" i="7"/>
  <c r="E298" i="7"/>
  <c r="F243" i="7"/>
  <c r="G305" i="7"/>
  <c r="G319" i="7"/>
  <c r="E319" i="7"/>
  <c r="G303" i="7"/>
  <c r="E303" i="7"/>
  <c r="G287" i="7"/>
  <c r="E287" i="7"/>
  <c r="F287" i="7"/>
  <c r="G271" i="7"/>
  <c r="C272" i="7"/>
  <c r="E271" i="7"/>
  <c r="F271" i="7"/>
  <c r="G263" i="7"/>
  <c r="C264" i="7"/>
  <c r="E263" i="7"/>
  <c r="F263" i="7"/>
  <c r="G247" i="7"/>
  <c r="C248" i="7"/>
  <c r="E247" i="7"/>
  <c r="F247" i="7"/>
  <c r="G239" i="7"/>
  <c r="C240" i="7"/>
  <c r="E239" i="7"/>
  <c r="F239" i="7"/>
  <c r="G231" i="7"/>
  <c r="C232" i="7"/>
  <c r="E231" i="7"/>
  <c r="F231" i="7"/>
  <c r="G223" i="7"/>
  <c r="C224" i="7"/>
  <c r="E223" i="7"/>
  <c r="F223" i="7"/>
  <c r="G215" i="7"/>
  <c r="C216" i="7"/>
  <c r="E215" i="7"/>
  <c r="F215" i="7"/>
  <c r="G207" i="7"/>
  <c r="C208" i="7"/>
  <c r="E207" i="7"/>
  <c r="F207" i="7"/>
  <c r="G199" i="7"/>
  <c r="C200" i="7"/>
  <c r="E199" i="7"/>
  <c r="F199" i="7"/>
  <c r="G191" i="7"/>
  <c r="C192" i="7"/>
  <c r="E191" i="7"/>
  <c r="F191" i="7"/>
  <c r="G183" i="7"/>
  <c r="C184" i="7"/>
  <c r="E183" i="7"/>
  <c r="F183" i="7"/>
  <c r="G175" i="7"/>
  <c r="C176" i="7"/>
  <c r="E175" i="7"/>
  <c r="F175" i="7"/>
  <c r="G167" i="7"/>
  <c r="C168" i="7"/>
  <c r="E167" i="7"/>
  <c r="F167" i="7"/>
  <c r="G159" i="7"/>
  <c r="C160" i="7"/>
  <c r="E159" i="7"/>
  <c r="F159" i="7"/>
  <c r="G151" i="7"/>
  <c r="C152" i="7"/>
  <c r="E151" i="7"/>
  <c r="F151" i="7"/>
  <c r="G143" i="7"/>
  <c r="C144" i="7"/>
  <c r="E143" i="7"/>
  <c r="F143" i="7"/>
  <c r="G135" i="7"/>
  <c r="C136" i="7"/>
  <c r="E135" i="7"/>
  <c r="F135" i="7"/>
  <c r="G127" i="7"/>
  <c r="C128" i="7"/>
  <c r="E127" i="7"/>
  <c r="F127" i="7"/>
  <c r="E95" i="7"/>
  <c r="G95" i="7"/>
  <c r="C88" i="7"/>
  <c r="G87" i="7"/>
  <c r="F87" i="7"/>
  <c r="E87" i="7"/>
  <c r="C72" i="7"/>
  <c r="G71" i="7"/>
  <c r="F71" i="7"/>
  <c r="C56" i="7"/>
  <c r="G55" i="7"/>
  <c r="F55" i="7"/>
  <c r="C48" i="7"/>
  <c r="G47" i="7"/>
  <c r="F47" i="7"/>
  <c r="C32" i="7"/>
  <c r="G31" i="7"/>
  <c r="F31" i="7"/>
  <c r="C24" i="7"/>
  <c r="G23" i="7"/>
  <c r="F23" i="7"/>
  <c r="C16" i="7"/>
  <c r="G15" i="7"/>
  <c r="F15" i="7"/>
  <c r="G7" i="7"/>
  <c r="F7" i="7"/>
  <c r="G286" i="7"/>
  <c r="F286" i="7"/>
  <c r="C279" i="7"/>
  <c r="G278" i="7"/>
  <c r="F278" i="7"/>
  <c r="C271" i="7"/>
  <c r="F270" i="7"/>
  <c r="G270" i="7"/>
  <c r="C263" i="7"/>
  <c r="F262" i="7"/>
  <c r="G262" i="7"/>
  <c r="C255" i="7"/>
  <c r="G254" i="7"/>
  <c r="F254" i="7"/>
  <c r="C247" i="7"/>
  <c r="G246" i="7"/>
  <c r="F246" i="7"/>
  <c r="C239" i="7"/>
  <c r="F238" i="7"/>
  <c r="G238" i="7"/>
  <c r="C231" i="7"/>
  <c r="F230" i="7"/>
  <c r="G230" i="7"/>
  <c r="C223" i="7"/>
  <c r="G222" i="7"/>
  <c r="F222" i="7"/>
  <c r="C215" i="7"/>
  <c r="G214" i="7"/>
  <c r="F214" i="7"/>
  <c r="C207" i="7"/>
  <c r="F206" i="7"/>
  <c r="G206" i="7"/>
  <c r="C199" i="7"/>
  <c r="F198" i="7"/>
  <c r="G198" i="7"/>
  <c r="C191" i="7"/>
  <c r="G190" i="7"/>
  <c r="F190" i="7"/>
  <c r="C183" i="7"/>
  <c r="G182" i="7"/>
  <c r="F182" i="7"/>
  <c r="C175" i="7"/>
  <c r="F174" i="7"/>
  <c r="G174" i="7"/>
  <c r="C167" i="7"/>
  <c r="F166" i="7"/>
  <c r="G166" i="7"/>
  <c r="C159" i="7"/>
  <c r="G158" i="7"/>
  <c r="F158" i="7"/>
  <c r="C151" i="7"/>
  <c r="G150" i="7"/>
  <c r="F150" i="7"/>
  <c r="C143" i="7"/>
  <c r="F142" i="7"/>
  <c r="G142" i="7"/>
  <c r="C135" i="7"/>
  <c r="F134" i="7"/>
  <c r="G134" i="7"/>
  <c r="C127" i="7"/>
  <c r="G126" i="7"/>
  <c r="F126" i="7"/>
  <c r="G86" i="7"/>
  <c r="F86" i="7"/>
  <c r="C87" i="7"/>
  <c r="G78" i="7"/>
  <c r="F78" i="7"/>
  <c r="C79" i="7"/>
  <c r="G70" i="7"/>
  <c r="F70" i="7"/>
  <c r="C71" i="7"/>
  <c r="G62" i="7"/>
  <c r="F62" i="7"/>
  <c r="C63" i="7"/>
  <c r="G54" i="7"/>
  <c r="F54" i="7"/>
  <c r="C55" i="7"/>
  <c r="G46" i="7"/>
  <c r="C47" i="7"/>
  <c r="F46" i="7"/>
  <c r="G38" i="7"/>
  <c r="F38" i="7"/>
  <c r="G30" i="7"/>
  <c r="F30" i="7"/>
  <c r="C31" i="7"/>
  <c r="G22" i="7"/>
  <c r="F22" i="7"/>
  <c r="C23" i="7"/>
  <c r="G14" i="7"/>
  <c r="F14" i="7"/>
  <c r="C15" i="7"/>
  <c r="G6" i="7"/>
  <c r="F6" i="7"/>
  <c r="C6" i="7"/>
  <c r="D257" i="7"/>
  <c r="D249" i="7"/>
  <c r="D241" i="7"/>
  <c r="D233" i="7"/>
  <c r="D225" i="7"/>
  <c r="D217" i="7"/>
  <c r="D209" i="7"/>
  <c r="D201" i="7"/>
  <c r="D193" i="7"/>
  <c r="D185" i="7"/>
  <c r="D177" i="7"/>
  <c r="D169" i="7"/>
  <c r="D161" i="7"/>
  <c r="D153" i="7"/>
  <c r="D145" i="7"/>
  <c r="D137" i="7"/>
  <c r="D129" i="7"/>
  <c r="D121" i="7"/>
  <c r="D59" i="7"/>
  <c r="D51" i="7"/>
  <c r="D27" i="7"/>
  <c r="D19" i="7"/>
  <c r="E2" i="7"/>
  <c r="E71" i="7"/>
  <c r="E5" i="7"/>
  <c r="E297" i="7"/>
  <c r="E227" i="7"/>
  <c r="E182" i="7"/>
  <c r="E86" i="7"/>
  <c r="G273" i="7"/>
  <c r="G311" i="7"/>
  <c r="E311" i="7"/>
  <c r="G295" i="7"/>
  <c r="E295" i="7"/>
  <c r="G279" i="7"/>
  <c r="C280" i="7"/>
  <c r="E279" i="7"/>
  <c r="F279" i="7"/>
  <c r="G255" i="7"/>
  <c r="C256" i="7"/>
  <c r="E255" i="7"/>
  <c r="F255" i="7"/>
  <c r="C80" i="7"/>
  <c r="G79" i="7"/>
  <c r="E79" i="7"/>
  <c r="F79" i="7"/>
  <c r="C64" i="7"/>
  <c r="G63" i="7"/>
  <c r="F63" i="7"/>
  <c r="C40" i="7"/>
  <c r="G39" i="7"/>
  <c r="F39" i="7"/>
  <c r="G325" i="7"/>
  <c r="E325" i="7"/>
  <c r="G317" i="7"/>
  <c r="E317" i="7"/>
  <c r="G309" i="7"/>
  <c r="E309" i="7"/>
  <c r="G301" i="7"/>
  <c r="E301" i="7"/>
  <c r="G293" i="7"/>
  <c r="E293" i="7"/>
  <c r="C286" i="7"/>
  <c r="G285" i="7"/>
  <c r="F285" i="7"/>
  <c r="E285" i="7"/>
  <c r="C278" i="7"/>
  <c r="G277" i="7"/>
  <c r="F277" i="7"/>
  <c r="E277" i="7"/>
  <c r="C270" i="7"/>
  <c r="G269" i="7"/>
  <c r="F269" i="7"/>
  <c r="E269" i="7"/>
  <c r="C262" i="7"/>
  <c r="G261" i="7"/>
  <c r="F261" i="7"/>
  <c r="E261" i="7"/>
  <c r="C254" i="7"/>
  <c r="G253" i="7"/>
  <c r="F253" i="7"/>
  <c r="E253" i="7"/>
  <c r="C246" i="7"/>
  <c r="G245" i="7"/>
  <c r="F245" i="7"/>
  <c r="E245" i="7"/>
  <c r="C238" i="7"/>
  <c r="G237" i="7"/>
  <c r="F237" i="7"/>
  <c r="E237" i="7"/>
  <c r="C230" i="7"/>
  <c r="G229" i="7"/>
  <c r="F229" i="7"/>
  <c r="E229" i="7"/>
  <c r="C222" i="7"/>
  <c r="G221" i="7"/>
  <c r="F221" i="7"/>
  <c r="E221" i="7"/>
  <c r="C214" i="7"/>
  <c r="G213" i="7"/>
  <c r="F213" i="7"/>
  <c r="E213" i="7"/>
  <c r="C206" i="7"/>
  <c r="G205" i="7"/>
  <c r="F205" i="7"/>
  <c r="E205" i="7"/>
  <c r="C198" i="7"/>
  <c r="G197" i="7"/>
  <c r="F197" i="7"/>
  <c r="E197" i="7"/>
  <c r="C190" i="7"/>
  <c r="G189" i="7"/>
  <c r="F189" i="7"/>
  <c r="E189" i="7"/>
  <c r="C182" i="7"/>
  <c r="G181" i="7"/>
  <c r="F181" i="7"/>
  <c r="E181" i="7"/>
  <c r="C174" i="7"/>
  <c r="G173" i="7"/>
  <c r="F173" i="7"/>
  <c r="E173" i="7"/>
  <c r="C166" i="7"/>
  <c r="G165" i="7"/>
  <c r="F165" i="7"/>
  <c r="E165" i="7"/>
  <c r="C158" i="7"/>
  <c r="G157" i="7"/>
  <c r="F157" i="7"/>
  <c r="E157" i="7"/>
  <c r="C150" i="7"/>
  <c r="G149" i="7"/>
  <c r="F149" i="7"/>
  <c r="E149" i="7"/>
  <c r="C142" i="7"/>
  <c r="G141" i="7"/>
  <c r="F141" i="7"/>
  <c r="E141" i="7"/>
  <c r="C134" i="7"/>
  <c r="G133" i="7"/>
  <c r="F133" i="7"/>
  <c r="E133" i="7"/>
  <c r="C126" i="7"/>
  <c r="G125" i="7"/>
  <c r="F125" i="7"/>
  <c r="E125" i="7"/>
  <c r="G85" i="7"/>
  <c r="C86" i="7"/>
  <c r="E85" i="7"/>
  <c r="G77" i="7"/>
  <c r="C78" i="7"/>
  <c r="G69" i="7"/>
  <c r="C70" i="7"/>
  <c r="G61" i="7"/>
  <c r="C62" i="7"/>
  <c r="G53" i="7"/>
  <c r="C54" i="7"/>
  <c r="G45" i="7"/>
  <c r="C46" i="7"/>
  <c r="G37" i="7"/>
  <c r="C38" i="7"/>
  <c r="G29" i="7"/>
  <c r="C30" i="7"/>
  <c r="G21" i="7"/>
  <c r="C22" i="7"/>
  <c r="G13" i="7"/>
  <c r="C14" i="7"/>
  <c r="D256" i="7"/>
  <c r="D248" i="7"/>
  <c r="D240" i="7"/>
  <c r="D232" i="7"/>
  <c r="D224" i="7"/>
  <c r="D216" i="7"/>
  <c r="D208" i="7"/>
  <c r="D200" i="7"/>
  <c r="D192" i="7"/>
  <c r="D184" i="7"/>
  <c r="D176" i="7"/>
  <c r="D168" i="7"/>
  <c r="D160" i="7"/>
  <c r="D152" i="7"/>
  <c r="D144" i="7"/>
  <c r="D136" i="7"/>
  <c r="D128" i="7"/>
  <c r="E78" i="7"/>
  <c r="E70" i="7"/>
  <c r="E48" i="7"/>
  <c r="E38" i="7"/>
  <c r="E16" i="7"/>
  <c r="E326" i="7"/>
  <c r="E310" i="7"/>
  <c r="E294" i="7"/>
  <c r="E278" i="7"/>
  <c r="E262" i="7"/>
  <c r="E246" i="7"/>
  <c r="E222" i="7"/>
  <c r="E174" i="7"/>
  <c r="F2" i="7"/>
  <c r="F69" i="7"/>
  <c r="F5" i="7"/>
  <c r="G241" i="7"/>
  <c r="D255" i="7"/>
  <c r="D247" i="7"/>
  <c r="D239" i="7"/>
  <c r="D231" i="7"/>
  <c r="D223" i="7"/>
  <c r="D215" i="7"/>
  <c r="D207" i="7"/>
  <c r="D199" i="7"/>
  <c r="D191" i="7"/>
  <c r="D183" i="7"/>
  <c r="D175" i="7"/>
  <c r="D167" i="7"/>
  <c r="D159" i="7"/>
  <c r="D151" i="7"/>
  <c r="D143" i="7"/>
  <c r="D135" i="7"/>
  <c r="D127" i="7"/>
  <c r="D89" i="7"/>
  <c r="D81" i="7"/>
  <c r="D73" i="7"/>
  <c r="D65" i="7"/>
  <c r="D57" i="7"/>
  <c r="D49" i="7"/>
  <c r="D41" i="7"/>
  <c r="D33" i="7"/>
  <c r="D25" i="7"/>
  <c r="D17" i="7"/>
  <c r="D9" i="7"/>
  <c r="E77" i="7"/>
  <c r="E69" i="7"/>
  <c r="E47" i="7"/>
  <c r="E37" i="7"/>
  <c r="E15" i="7"/>
  <c r="E323" i="7"/>
  <c r="E307" i="7"/>
  <c r="E291" i="7"/>
  <c r="E219" i="7"/>
  <c r="E166" i="7"/>
  <c r="F61" i="7"/>
  <c r="C39" i="7"/>
  <c r="G324" i="7"/>
  <c r="E324" i="7"/>
  <c r="G316" i="7"/>
  <c r="E316" i="7"/>
  <c r="G308" i="7"/>
  <c r="E308" i="7"/>
  <c r="G300" i="7"/>
  <c r="E300" i="7"/>
  <c r="G292" i="7"/>
  <c r="E292" i="7"/>
  <c r="G284" i="7"/>
  <c r="F284" i="7"/>
  <c r="C285" i="7"/>
  <c r="E284" i="7"/>
  <c r="G276" i="7"/>
  <c r="F276" i="7"/>
  <c r="C277" i="7"/>
  <c r="E276" i="7"/>
  <c r="G268" i="7"/>
  <c r="C269" i="7"/>
  <c r="F268" i="7"/>
  <c r="E268" i="7"/>
  <c r="G260" i="7"/>
  <c r="F260" i="7"/>
  <c r="E260" i="7"/>
  <c r="G252" i="7"/>
  <c r="F252" i="7"/>
  <c r="E252" i="7"/>
  <c r="C253" i="7"/>
  <c r="G244" i="7"/>
  <c r="F244" i="7"/>
  <c r="C245" i="7"/>
  <c r="E244" i="7"/>
  <c r="G236" i="7"/>
  <c r="F236" i="7"/>
  <c r="C237" i="7"/>
  <c r="E236" i="7"/>
  <c r="G228" i="7"/>
  <c r="F228" i="7"/>
  <c r="C229" i="7"/>
  <c r="E228" i="7"/>
  <c r="G220" i="7"/>
  <c r="F220" i="7"/>
  <c r="C221" i="7"/>
  <c r="E220" i="7"/>
  <c r="G212" i="7"/>
  <c r="F212" i="7"/>
  <c r="C213" i="7"/>
  <c r="E212" i="7"/>
  <c r="G204" i="7"/>
  <c r="C205" i="7"/>
  <c r="F204" i="7"/>
  <c r="E204" i="7"/>
  <c r="G196" i="7"/>
  <c r="F196" i="7"/>
  <c r="E196" i="7"/>
  <c r="G188" i="7"/>
  <c r="F188" i="7"/>
  <c r="E188" i="7"/>
  <c r="C189" i="7"/>
  <c r="G180" i="7"/>
  <c r="F180" i="7"/>
  <c r="C181" i="7"/>
  <c r="E180" i="7"/>
  <c r="G172" i="7"/>
  <c r="F172" i="7"/>
  <c r="C173" i="7"/>
  <c r="E172" i="7"/>
  <c r="G164" i="7"/>
  <c r="F164" i="7"/>
  <c r="C165" i="7"/>
  <c r="E164" i="7"/>
  <c r="G156" i="7"/>
  <c r="F156" i="7"/>
  <c r="C157" i="7"/>
  <c r="E156" i="7"/>
  <c r="G148" i="7"/>
  <c r="F148" i="7"/>
  <c r="C149" i="7"/>
  <c r="E148" i="7"/>
  <c r="G140" i="7"/>
  <c r="C141" i="7"/>
  <c r="F140" i="7"/>
  <c r="E140" i="7"/>
  <c r="G132" i="7"/>
  <c r="F132" i="7"/>
  <c r="E132" i="7"/>
  <c r="G124" i="7"/>
  <c r="F124" i="7"/>
  <c r="E124" i="7"/>
  <c r="C125" i="7"/>
  <c r="D109" i="7"/>
  <c r="E108" i="7"/>
  <c r="C85" i="7"/>
  <c r="E84" i="7"/>
  <c r="F84" i="7"/>
  <c r="C77" i="7"/>
  <c r="G76" i="7"/>
  <c r="F76" i="7"/>
  <c r="C69" i="7"/>
  <c r="E68" i="7"/>
  <c r="G68" i="7"/>
  <c r="F68" i="7"/>
  <c r="G60" i="7"/>
  <c r="C61" i="7"/>
  <c r="E60" i="7"/>
  <c r="F60" i="7"/>
  <c r="G52" i="7"/>
  <c r="C53" i="7"/>
  <c r="E52" i="7"/>
  <c r="F52" i="7"/>
  <c r="G44" i="7"/>
  <c r="C45" i="7"/>
  <c r="E44" i="7"/>
  <c r="F44" i="7"/>
  <c r="G36" i="7"/>
  <c r="C37" i="7"/>
  <c r="E36" i="7"/>
  <c r="F36" i="7"/>
  <c r="G28" i="7"/>
  <c r="C29" i="7"/>
  <c r="E28" i="7"/>
  <c r="F28" i="7"/>
  <c r="G20" i="7"/>
  <c r="C21" i="7"/>
  <c r="E20" i="7"/>
  <c r="F20" i="7"/>
  <c r="G12" i="7"/>
  <c r="C13" i="7"/>
  <c r="E12" i="7"/>
  <c r="F12" i="7"/>
  <c r="G4" i="7"/>
  <c r="E4" i="7"/>
  <c r="F4" i="7"/>
  <c r="G283" i="7"/>
  <c r="C284" i="7"/>
  <c r="G275" i="7"/>
  <c r="C276" i="7"/>
  <c r="G267" i="7"/>
  <c r="C268" i="7"/>
  <c r="G259" i="7"/>
  <c r="C260" i="7"/>
  <c r="G251" i="7"/>
  <c r="C252" i="7"/>
  <c r="G243" i="7"/>
  <c r="C244" i="7"/>
  <c r="G235" i="7"/>
  <c r="C236" i="7"/>
  <c r="G227" i="7"/>
  <c r="C228" i="7"/>
  <c r="G219" i="7"/>
  <c r="C220" i="7"/>
  <c r="G211" i="7"/>
  <c r="C212" i="7"/>
  <c r="G203" i="7"/>
  <c r="C204" i="7"/>
  <c r="E203" i="7"/>
  <c r="G195" i="7"/>
  <c r="C196" i="7"/>
  <c r="E195" i="7"/>
  <c r="G187" i="7"/>
  <c r="C188" i="7"/>
  <c r="E187" i="7"/>
  <c r="G179" i="7"/>
  <c r="C180" i="7"/>
  <c r="E179" i="7"/>
  <c r="G171" i="7"/>
  <c r="C172" i="7"/>
  <c r="E171" i="7"/>
  <c r="G163" i="7"/>
  <c r="C164" i="7"/>
  <c r="E163" i="7"/>
  <c r="G155" i="7"/>
  <c r="C156" i="7"/>
  <c r="E155" i="7"/>
  <c r="G147" i="7"/>
  <c r="C148" i="7"/>
  <c r="E147" i="7"/>
  <c r="G139" i="7"/>
  <c r="C140" i="7"/>
  <c r="E139" i="7"/>
  <c r="G131" i="7"/>
  <c r="C132" i="7"/>
  <c r="E131" i="7"/>
  <c r="G123" i="7"/>
  <c r="C124" i="7"/>
  <c r="E123" i="7"/>
  <c r="G83" i="7"/>
  <c r="C84" i="7"/>
  <c r="E83" i="7"/>
  <c r="F83" i="7"/>
  <c r="G75" i="7"/>
  <c r="C76" i="7"/>
  <c r="F75" i="7"/>
  <c r="G67" i="7"/>
  <c r="C68" i="7"/>
  <c r="F67" i="7"/>
  <c r="G59" i="7"/>
  <c r="C60" i="7"/>
  <c r="F59" i="7"/>
  <c r="G51" i="7"/>
  <c r="C52" i="7"/>
  <c r="F51" i="7"/>
  <c r="G43" i="7"/>
  <c r="C44" i="7"/>
  <c r="F43" i="7"/>
  <c r="G35" i="7"/>
  <c r="C36" i="7"/>
  <c r="F35" i="7"/>
  <c r="G27" i="7"/>
  <c r="C28" i="7"/>
  <c r="F27" i="7"/>
  <c r="G19" i="7"/>
  <c r="C20" i="7"/>
  <c r="F19" i="7"/>
  <c r="G11" i="7"/>
  <c r="C12" i="7"/>
  <c r="E11" i="7"/>
  <c r="F11" i="7"/>
  <c r="F3" i="7"/>
  <c r="G3" i="7"/>
  <c r="E3" i="7"/>
  <c r="C3" i="7"/>
  <c r="D254" i="7"/>
  <c r="D246" i="7"/>
  <c r="D238" i="7"/>
  <c r="D230" i="7"/>
  <c r="D222" i="7"/>
  <c r="D214" i="7"/>
  <c r="D206" i="7"/>
  <c r="D198" i="7"/>
  <c r="D190" i="7"/>
  <c r="D182" i="7"/>
  <c r="D174" i="7"/>
  <c r="D166" i="7"/>
  <c r="D158" i="7"/>
  <c r="D150" i="7"/>
  <c r="D142" i="7"/>
  <c r="D134" i="7"/>
  <c r="D126" i="7"/>
  <c r="D88" i="7"/>
  <c r="D80" i="7"/>
  <c r="D72" i="7"/>
  <c r="D64" i="7"/>
  <c r="D56" i="7"/>
  <c r="D48" i="7"/>
  <c r="D40" i="7"/>
  <c r="D32" i="7"/>
  <c r="D24" i="7"/>
  <c r="D16" i="7"/>
  <c r="D8" i="7"/>
  <c r="E76" i="7"/>
  <c r="E67" i="7"/>
  <c r="E56" i="7"/>
  <c r="E46" i="7"/>
  <c r="E35" i="7"/>
  <c r="E24" i="7"/>
  <c r="E14" i="7"/>
  <c r="E322" i="7"/>
  <c r="E306" i="7"/>
  <c r="E214" i="7"/>
  <c r="E158" i="7"/>
  <c r="F275" i="7"/>
  <c r="F211" i="7"/>
  <c r="F147" i="7"/>
  <c r="F53" i="7"/>
  <c r="G290" i="7"/>
  <c r="F290" i="7"/>
  <c r="G282" i="7"/>
  <c r="C283" i="7"/>
  <c r="F282" i="7"/>
  <c r="G274" i="7"/>
  <c r="C275" i="7"/>
  <c r="F274" i="7"/>
  <c r="G266" i="7"/>
  <c r="C267" i="7"/>
  <c r="F266" i="7"/>
  <c r="G258" i="7"/>
  <c r="C259" i="7"/>
  <c r="F258" i="7"/>
  <c r="G250" i="7"/>
  <c r="C251" i="7"/>
  <c r="F250" i="7"/>
  <c r="G242" i="7"/>
  <c r="C243" i="7"/>
  <c r="F242" i="7"/>
  <c r="G234" i="7"/>
  <c r="C235" i="7"/>
  <c r="E234" i="7"/>
  <c r="F234" i="7"/>
  <c r="G226" i="7"/>
  <c r="C227" i="7"/>
  <c r="E226" i="7"/>
  <c r="F226" i="7"/>
  <c r="G218" i="7"/>
  <c r="C219" i="7"/>
  <c r="E218" i="7"/>
  <c r="F218" i="7"/>
  <c r="G210" i="7"/>
  <c r="C211" i="7"/>
  <c r="E210" i="7"/>
  <c r="F210" i="7"/>
  <c r="G202" i="7"/>
  <c r="C203" i="7"/>
  <c r="E202" i="7"/>
  <c r="F202" i="7"/>
  <c r="G194" i="7"/>
  <c r="C195" i="7"/>
  <c r="E194" i="7"/>
  <c r="F194" i="7"/>
  <c r="G186" i="7"/>
  <c r="C187" i="7"/>
  <c r="E186" i="7"/>
  <c r="F186" i="7"/>
  <c r="G178" i="7"/>
  <c r="C179" i="7"/>
  <c r="E178" i="7"/>
  <c r="F178" i="7"/>
  <c r="G170" i="7"/>
  <c r="C171" i="7"/>
  <c r="E170" i="7"/>
  <c r="F170" i="7"/>
  <c r="G162" i="7"/>
  <c r="C163" i="7"/>
  <c r="E162" i="7"/>
  <c r="F162" i="7"/>
  <c r="G154" i="7"/>
  <c r="C155" i="7"/>
  <c r="E154" i="7"/>
  <c r="F154" i="7"/>
  <c r="G146" i="7"/>
  <c r="C147" i="7"/>
  <c r="E146" i="7"/>
  <c r="F146" i="7"/>
  <c r="G138" i="7"/>
  <c r="C139" i="7"/>
  <c r="E138" i="7"/>
  <c r="F138" i="7"/>
  <c r="G130" i="7"/>
  <c r="C131" i="7"/>
  <c r="E130" i="7"/>
  <c r="F130" i="7"/>
  <c r="G122" i="7"/>
  <c r="C123" i="7"/>
  <c r="E122" i="7"/>
  <c r="F122" i="7"/>
  <c r="G82" i="7"/>
  <c r="C83" i="7"/>
  <c r="E82" i="7"/>
  <c r="F82" i="7"/>
  <c r="G74" i="7"/>
  <c r="C75" i="7"/>
  <c r="F74" i="7"/>
  <c r="G66" i="7"/>
  <c r="C67" i="7"/>
  <c r="F66" i="7"/>
  <c r="G58" i="7"/>
  <c r="C59" i="7"/>
  <c r="F58" i="7"/>
  <c r="G50" i="7"/>
  <c r="C51" i="7"/>
  <c r="F50" i="7"/>
  <c r="G42" i="7"/>
  <c r="C43" i="7"/>
  <c r="F42" i="7"/>
  <c r="G34" i="7"/>
  <c r="C35" i="7"/>
  <c r="F34" i="7"/>
  <c r="G26" i="7"/>
  <c r="C27" i="7"/>
  <c r="F26" i="7"/>
  <c r="G18" i="7"/>
  <c r="C19" i="7"/>
  <c r="F18" i="7"/>
  <c r="G10" i="7"/>
  <c r="C11" i="7"/>
  <c r="F10" i="7"/>
  <c r="D3" i="7"/>
  <c r="D253" i="7"/>
  <c r="D245" i="7"/>
  <c r="D237" i="7"/>
  <c r="D229" i="7"/>
  <c r="D221" i="7"/>
  <c r="D213" i="7"/>
  <c r="D205" i="7"/>
  <c r="D197" i="7"/>
  <c r="D189" i="7"/>
  <c r="D181" i="7"/>
  <c r="D173" i="7"/>
  <c r="D165" i="7"/>
  <c r="D157" i="7"/>
  <c r="D149" i="7"/>
  <c r="D141" i="7"/>
  <c r="D133" i="7"/>
  <c r="D125" i="7"/>
  <c r="D87" i="7"/>
  <c r="D79" i="7"/>
  <c r="D71" i="7"/>
  <c r="D63" i="7"/>
  <c r="D55" i="7"/>
  <c r="D47" i="7"/>
  <c r="D39" i="7"/>
  <c r="D31" i="7"/>
  <c r="D23" i="7"/>
  <c r="D15" i="7"/>
  <c r="D7" i="7"/>
  <c r="E75" i="7"/>
  <c r="E66" i="7"/>
  <c r="E55" i="7"/>
  <c r="E45" i="7"/>
  <c r="E34" i="7"/>
  <c r="E23" i="7"/>
  <c r="E13" i="7"/>
  <c r="E321" i="7"/>
  <c r="E211" i="7"/>
  <c r="E150" i="7"/>
  <c r="F267" i="7"/>
  <c r="F203" i="7"/>
  <c r="F139" i="7"/>
  <c r="F45" i="7"/>
  <c r="G289" i="7"/>
  <c r="F289" i="7"/>
  <c r="C282" i="7"/>
  <c r="G281" i="7"/>
  <c r="F281" i="7"/>
  <c r="C274" i="7"/>
  <c r="F273" i="7"/>
  <c r="C266" i="7"/>
  <c r="G265" i="7"/>
  <c r="F265" i="7"/>
  <c r="C258" i="7"/>
  <c r="G257" i="7"/>
  <c r="F257" i="7"/>
  <c r="C250" i="7"/>
  <c r="G249" i="7"/>
  <c r="F249" i="7"/>
  <c r="C242" i="7"/>
  <c r="F241" i="7"/>
  <c r="C234" i="7"/>
  <c r="E233" i="7"/>
  <c r="G233" i="7"/>
  <c r="F233" i="7"/>
  <c r="C226" i="7"/>
  <c r="E225" i="7"/>
  <c r="G225" i="7"/>
  <c r="F225" i="7"/>
  <c r="C218" i="7"/>
  <c r="G217" i="7"/>
  <c r="E217" i="7"/>
  <c r="F217" i="7"/>
  <c r="C210" i="7"/>
  <c r="E209" i="7"/>
  <c r="F209" i="7"/>
  <c r="C202" i="7"/>
  <c r="E201" i="7"/>
  <c r="G201" i="7"/>
  <c r="F201" i="7"/>
  <c r="C194" i="7"/>
  <c r="E193" i="7"/>
  <c r="G193" i="7"/>
  <c r="F193" i="7"/>
  <c r="C186" i="7"/>
  <c r="G185" i="7"/>
  <c r="E185" i="7"/>
  <c r="F185" i="7"/>
  <c r="C178" i="7"/>
  <c r="E177" i="7"/>
  <c r="F177" i="7"/>
  <c r="C170" i="7"/>
  <c r="E169" i="7"/>
  <c r="G169" i="7"/>
  <c r="F169" i="7"/>
  <c r="C162" i="7"/>
  <c r="E161" i="7"/>
  <c r="G161" i="7"/>
  <c r="F161" i="7"/>
  <c r="C154" i="7"/>
  <c r="G153" i="7"/>
  <c r="E153" i="7"/>
  <c r="F153" i="7"/>
  <c r="C146" i="7"/>
  <c r="E145" i="7"/>
  <c r="F145" i="7"/>
  <c r="C138" i="7"/>
  <c r="E137" i="7"/>
  <c r="G137" i="7"/>
  <c r="F137" i="7"/>
  <c r="C130" i="7"/>
  <c r="E129" i="7"/>
  <c r="G129" i="7"/>
  <c r="F129" i="7"/>
  <c r="C122" i="7"/>
  <c r="G121" i="7"/>
  <c r="E121" i="7"/>
  <c r="F121" i="7"/>
  <c r="E89" i="7"/>
  <c r="C90" i="7"/>
  <c r="G89" i="7"/>
  <c r="F89" i="7"/>
  <c r="C82" i="7"/>
  <c r="E81" i="7"/>
  <c r="F81" i="7"/>
  <c r="G81" i="7"/>
  <c r="C74" i="7"/>
  <c r="F73" i="7"/>
  <c r="G73" i="7"/>
  <c r="C66" i="7"/>
  <c r="G65" i="7"/>
  <c r="F65" i="7"/>
  <c r="E65" i="7"/>
  <c r="C58" i="7"/>
  <c r="G57" i="7"/>
  <c r="F57" i="7"/>
  <c r="E57" i="7"/>
  <c r="C50" i="7"/>
  <c r="G49" i="7"/>
  <c r="F49" i="7"/>
  <c r="E49" i="7"/>
  <c r="C42" i="7"/>
  <c r="F41" i="7"/>
  <c r="E41" i="7"/>
  <c r="C34" i="7"/>
  <c r="F33" i="7"/>
  <c r="G33" i="7"/>
  <c r="E33" i="7"/>
  <c r="C26" i="7"/>
  <c r="F25" i="7"/>
  <c r="G25" i="7"/>
  <c r="E25" i="7"/>
  <c r="C18" i="7"/>
  <c r="F17" i="7"/>
  <c r="G17" i="7"/>
  <c r="E17" i="7"/>
  <c r="C10" i="7"/>
  <c r="G9" i="7"/>
  <c r="F9" i="7"/>
  <c r="E9" i="7"/>
  <c r="C9" i="7"/>
  <c r="D252" i="7"/>
  <c r="D244" i="7"/>
  <c r="D236" i="7"/>
  <c r="D228" i="7"/>
  <c r="D220" i="7"/>
  <c r="D212" i="7"/>
  <c r="D204" i="7"/>
  <c r="D196" i="7"/>
  <c r="D188" i="7"/>
  <c r="D180" i="7"/>
  <c r="D172" i="7"/>
  <c r="D164" i="7"/>
  <c r="D156" i="7"/>
  <c r="D148" i="7"/>
  <c r="D140" i="7"/>
  <c r="D132" i="7"/>
  <c r="D124" i="7"/>
  <c r="D86" i="7"/>
  <c r="D78" i="7"/>
  <c r="D70" i="7"/>
  <c r="D62" i="7"/>
  <c r="D54" i="7"/>
  <c r="D46" i="7"/>
  <c r="D38" i="7"/>
  <c r="D30" i="7"/>
  <c r="D22" i="7"/>
  <c r="D14" i="7"/>
  <c r="D6" i="7"/>
  <c r="E74" i="7"/>
  <c r="E64" i="7"/>
  <c r="E54" i="7"/>
  <c r="E43" i="7"/>
  <c r="E32" i="7"/>
  <c r="E22" i="7"/>
  <c r="E10" i="7"/>
  <c r="E318" i="7"/>
  <c r="E302" i="7"/>
  <c r="E286" i="7"/>
  <c r="E270" i="7"/>
  <c r="E254" i="7"/>
  <c r="E238" i="7"/>
  <c r="E206" i="7"/>
  <c r="E142" i="7"/>
  <c r="F259" i="7"/>
  <c r="F195" i="7"/>
  <c r="F131" i="7"/>
  <c r="F37" i="7"/>
  <c r="G84" i="7"/>
  <c r="D110" i="7"/>
  <c r="D108" i="7"/>
  <c r="G119" i="7"/>
  <c r="G111" i="7"/>
  <c r="D100" i="7"/>
  <c r="G103" i="7"/>
  <c r="D118" i="7"/>
  <c r="D99" i="7"/>
  <c r="E116" i="7"/>
  <c r="G117" i="7"/>
  <c r="G101" i="7"/>
  <c r="D116" i="7"/>
  <c r="D94" i="7"/>
  <c r="E114" i="7"/>
  <c r="G116" i="7"/>
  <c r="G100" i="7"/>
  <c r="E118" i="7"/>
  <c r="D115" i="7"/>
  <c r="D92" i="7"/>
  <c r="E110" i="7"/>
  <c r="G114" i="7"/>
  <c r="G98" i="7"/>
  <c r="D91" i="7"/>
  <c r="E106" i="7"/>
  <c r="G109" i="7"/>
  <c r="G93" i="7"/>
  <c r="D107" i="7"/>
  <c r="G108" i="7"/>
  <c r="G92" i="7"/>
  <c r="D102" i="7"/>
  <c r="G106" i="7"/>
  <c r="G90" i="7"/>
  <c r="C120" i="7"/>
  <c r="C112" i="7"/>
  <c r="C104" i="7"/>
  <c r="C96" i="7"/>
  <c r="E101" i="7"/>
  <c r="E93" i="7"/>
  <c r="E107" i="7"/>
  <c r="F112" i="7"/>
  <c r="F104" i="7"/>
  <c r="D114" i="7"/>
  <c r="D106" i="7"/>
  <c r="D98" i="7"/>
  <c r="F119" i="7"/>
  <c r="F111" i="7"/>
  <c r="F103" i="7"/>
  <c r="F95" i="7"/>
  <c r="G115" i="7"/>
  <c r="G107" i="7"/>
  <c r="G99" i="7"/>
  <c r="G91" i="7"/>
  <c r="C119" i="7"/>
  <c r="C111" i="7"/>
  <c r="C103" i="7"/>
  <c r="C95" i="7"/>
  <c r="E100" i="7"/>
  <c r="E92" i="7"/>
  <c r="F105" i="7"/>
  <c r="E115" i="7"/>
  <c r="D113" i="7"/>
  <c r="D105" i="7"/>
  <c r="D97" i="7"/>
  <c r="E113" i="7"/>
  <c r="E105" i="7"/>
  <c r="F118" i="7"/>
  <c r="F110" i="7"/>
  <c r="F102" i="7"/>
  <c r="F94" i="7"/>
  <c r="C118" i="7"/>
  <c r="C110" i="7"/>
  <c r="C102" i="7"/>
  <c r="C94" i="7"/>
  <c r="E99" i="7"/>
  <c r="E91" i="7"/>
  <c r="F96" i="7"/>
  <c r="D120" i="7"/>
  <c r="D112" i="7"/>
  <c r="D104" i="7"/>
  <c r="D96" i="7"/>
  <c r="E112" i="7"/>
  <c r="E104" i="7"/>
  <c r="F117" i="7"/>
  <c r="F109" i="7"/>
  <c r="G113" i="7"/>
  <c r="G105" i="7"/>
  <c r="G97" i="7"/>
  <c r="C117" i="7"/>
  <c r="C109" i="7"/>
  <c r="C101" i="7"/>
  <c r="C93" i="7"/>
  <c r="E98" i="7"/>
  <c r="E90" i="7"/>
  <c r="F113" i="7"/>
  <c r="F97" i="7"/>
  <c r="D119" i="7"/>
  <c r="D111" i="7"/>
  <c r="D103" i="7"/>
  <c r="D95" i="7"/>
  <c r="F116" i="7"/>
  <c r="F108" i="7"/>
  <c r="F100" i="7"/>
  <c r="F92" i="7"/>
  <c r="G112" i="7"/>
  <c r="G104" i="7"/>
  <c r="G96" i="7"/>
  <c r="C116" i="7"/>
  <c r="C108" i="7"/>
  <c r="C100" i="7"/>
  <c r="C92" i="7"/>
  <c r="E97" i="7"/>
  <c r="C115" i="7"/>
  <c r="C107" i="7"/>
  <c r="C99" i="7"/>
  <c r="C91" i="7"/>
  <c r="E96" i="7"/>
  <c r="F90" i="7"/>
  <c r="G102" i="7"/>
  <c r="G94" i="7"/>
  <c r="E986" i="11"/>
  <c r="E962" i="11"/>
  <c r="E938" i="11"/>
  <c r="E914" i="11"/>
  <c r="E890" i="11"/>
  <c r="E866" i="11"/>
  <c r="E842" i="11"/>
  <c r="E818" i="11"/>
  <c r="E786" i="11"/>
  <c r="E999" i="11"/>
  <c r="E991" i="11"/>
  <c r="E983" i="11"/>
  <c r="E975" i="11"/>
  <c r="E967" i="11"/>
  <c r="E959" i="11"/>
  <c r="E951" i="11"/>
  <c r="E943" i="11"/>
  <c r="E935" i="11"/>
  <c r="E927" i="11"/>
  <c r="E919" i="11"/>
  <c r="E911" i="11"/>
  <c r="E903" i="11"/>
  <c r="E895" i="11"/>
  <c r="E887" i="11"/>
  <c r="E879" i="11"/>
  <c r="E871" i="11"/>
  <c r="E863" i="11"/>
  <c r="E855" i="11"/>
  <c r="E847" i="11"/>
  <c r="E839" i="11"/>
  <c r="E831" i="11"/>
  <c r="E823" i="11"/>
  <c r="E815" i="11"/>
  <c r="E807" i="11"/>
  <c r="E799" i="11"/>
  <c r="E791" i="11"/>
  <c r="E783" i="11"/>
  <c r="E775" i="11"/>
  <c r="E767" i="11"/>
  <c r="E759" i="11"/>
  <c r="E751" i="11"/>
  <c r="E743" i="11"/>
  <c r="E735" i="11"/>
  <c r="E727" i="11"/>
  <c r="E719" i="11"/>
  <c r="E711" i="11"/>
  <c r="E703" i="11"/>
  <c r="E695" i="11"/>
  <c r="E687" i="11"/>
  <c r="E679" i="11"/>
  <c r="E671" i="11"/>
  <c r="E663" i="11"/>
  <c r="E655" i="11"/>
  <c r="E647" i="11"/>
  <c r="E639" i="11"/>
  <c r="E631" i="11"/>
  <c r="E623" i="11"/>
  <c r="E615" i="11"/>
  <c r="E607" i="11"/>
  <c r="E599" i="11"/>
  <c r="E591" i="11"/>
  <c r="E583" i="11"/>
  <c r="E575" i="11"/>
  <c r="E567" i="11"/>
  <c r="E559" i="11"/>
  <c r="E769" i="11"/>
  <c r="E998" i="11"/>
  <c r="E990" i="11"/>
  <c r="E982" i="11"/>
  <c r="E974" i="11"/>
  <c r="E966" i="11"/>
  <c r="E958" i="11"/>
  <c r="E950" i="11"/>
  <c r="E942" i="11"/>
  <c r="E997" i="11"/>
  <c r="E989" i="11"/>
  <c r="E981" i="11"/>
  <c r="E973" i="11"/>
  <c r="E965" i="11"/>
  <c r="E957" i="11"/>
  <c r="E949" i="11"/>
  <c r="E941" i="11"/>
  <c r="E933" i="11"/>
  <c r="E925" i="11"/>
  <c r="E917" i="11"/>
  <c r="E909" i="11"/>
  <c r="E901" i="11"/>
  <c r="E893" i="11"/>
  <c r="E885" i="11"/>
  <c r="E877" i="11"/>
  <c r="E869" i="11"/>
  <c r="E861" i="11"/>
  <c r="E853" i="11"/>
  <c r="E845" i="11"/>
  <c r="E837" i="11"/>
  <c r="E829" i="11"/>
  <c r="E821" i="11"/>
  <c r="E813" i="11"/>
  <c r="E805" i="11"/>
  <c r="E797" i="11"/>
  <c r="E789" i="11"/>
  <c r="E781" i="11"/>
  <c r="E773" i="11"/>
  <c r="E765" i="11"/>
  <c r="E757" i="11"/>
  <c r="E749" i="11"/>
  <c r="E741" i="11"/>
  <c r="E733" i="11"/>
  <c r="E725" i="11"/>
  <c r="E717" i="11"/>
  <c r="E2" i="11"/>
  <c r="F2" i="11" s="1" a="1"/>
  <c r="F2" i="11" s="1"/>
  <c r="AC2" i="17" s="1"/>
  <c r="E996" i="11"/>
  <c r="E988" i="11"/>
  <c r="E980" i="11"/>
  <c r="E972" i="11"/>
  <c r="E964" i="11"/>
  <c r="E956" i="11"/>
  <c r="E948" i="11"/>
  <c r="E940" i="11"/>
  <c r="E932" i="11"/>
  <c r="E924" i="11"/>
  <c r="E916" i="11"/>
  <c r="E908" i="11"/>
  <c r="E900" i="11"/>
  <c r="E892" i="11"/>
  <c r="E884" i="11"/>
  <c r="E876" i="11"/>
  <c r="E868" i="11"/>
  <c r="E860" i="11"/>
  <c r="E852" i="11"/>
  <c r="E844" i="11"/>
  <c r="E836" i="11"/>
  <c r="E828" i="11"/>
  <c r="E820" i="11"/>
  <c r="E812" i="11"/>
  <c r="E804" i="11"/>
  <c r="E796" i="11"/>
  <c r="E788" i="11"/>
  <c r="E780" i="11"/>
  <c r="E772" i="11"/>
  <c r="E764" i="11"/>
  <c r="E756" i="11"/>
  <c r="E748" i="11"/>
  <c r="E740" i="11"/>
  <c r="E732" i="11"/>
  <c r="E724" i="11"/>
  <c r="E995" i="11"/>
  <c r="E987" i="11"/>
  <c r="E979" i="11"/>
  <c r="E971" i="11"/>
  <c r="E963" i="11"/>
  <c r="E955" i="11"/>
  <c r="E947" i="11"/>
  <c r="E939" i="11"/>
  <c r="E931" i="11"/>
  <c r="E923" i="11"/>
  <c r="E915" i="11"/>
  <c r="E907" i="11"/>
  <c r="E899" i="11"/>
  <c r="E891" i="11"/>
  <c r="E883" i="11"/>
  <c r="E875" i="11"/>
  <c r="E867" i="11"/>
  <c r="E859" i="11"/>
  <c r="E851" i="11"/>
  <c r="E843" i="11"/>
  <c r="E835" i="11"/>
  <c r="E827" i="11"/>
  <c r="E819" i="11"/>
  <c r="E811" i="11"/>
  <c r="E803" i="11"/>
  <c r="E795" i="11"/>
  <c r="E787" i="11"/>
  <c r="E779" i="11"/>
  <c r="E771" i="11"/>
  <c r="E763" i="11"/>
  <c r="E755" i="11"/>
  <c r="E747" i="11"/>
  <c r="E739" i="11"/>
  <c r="E731" i="11"/>
  <c r="E723" i="11"/>
  <c r="E715" i="11"/>
  <c r="E707" i="11"/>
  <c r="E699" i="11"/>
  <c r="E691" i="11"/>
  <c r="E683" i="11"/>
  <c r="E675" i="11"/>
  <c r="E667" i="11"/>
  <c r="E659" i="11"/>
  <c r="E651" i="11"/>
  <c r="E643" i="11"/>
  <c r="E635" i="11"/>
  <c r="E627" i="11"/>
  <c r="E619" i="11"/>
  <c r="E611" i="11"/>
  <c r="E603" i="11"/>
  <c r="E595" i="11"/>
  <c r="E587" i="11"/>
  <c r="E579" i="11"/>
  <c r="E571" i="11"/>
  <c r="E563" i="11"/>
  <c r="E555" i="11"/>
  <c r="E547" i="11"/>
  <c r="E539" i="11"/>
  <c r="E531" i="11"/>
  <c r="E778" i="11"/>
  <c r="E770" i="11"/>
  <c r="E762" i="11"/>
  <c r="E754" i="11"/>
  <c r="E746" i="11"/>
  <c r="E738" i="11"/>
  <c r="E730" i="11"/>
  <c r="E722" i="11"/>
  <c r="E714" i="11"/>
  <c r="E706" i="11"/>
  <c r="E698" i="11"/>
  <c r="E690" i="11"/>
  <c r="E682" i="11"/>
  <c r="E674" i="11"/>
  <c r="E666" i="11"/>
  <c r="E658" i="11"/>
  <c r="E650" i="11"/>
  <c r="E642" i="11"/>
  <c r="E634" i="11"/>
  <c r="E626" i="11"/>
  <c r="E618" i="11"/>
  <c r="E610" i="11"/>
  <c r="E602" i="11"/>
  <c r="E594" i="11"/>
  <c r="E586" i="11"/>
  <c r="E578" i="11"/>
  <c r="E570" i="11"/>
  <c r="E562" i="11"/>
  <c r="E554" i="11"/>
  <c r="E546" i="11"/>
  <c r="E538" i="11"/>
  <c r="E530" i="11"/>
  <c r="E522" i="11"/>
  <c r="E514" i="11"/>
  <c r="E506" i="11"/>
  <c r="E498" i="11"/>
  <c r="E490" i="11"/>
  <c r="E482" i="11"/>
  <c r="E474" i="11"/>
  <c r="E466" i="11"/>
  <c r="E458" i="11"/>
  <c r="E450" i="11"/>
  <c r="E442" i="11"/>
  <c r="E434" i="11"/>
  <c r="E426" i="11"/>
  <c r="E418" i="11"/>
  <c r="E410" i="11"/>
  <c r="E402" i="11"/>
  <c r="E394" i="11"/>
  <c r="E386" i="11"/>
  <c r="E378" i="11"/>
  <c r="E370" i="11"/>
  <c r="E362" i="11"/>
  <c r="E354" i="11"/>
  <c r="E346" i="11"/>
  <c r="E338" i="11"/>
  <c r="E330" i="11"/>
  <c r="E322" i="11"/>
  <c r="E314" i="11"/>
  <c r="E306" i="11"/>
  <c r="E290" i="11"/>
  <c r="E282" i="11"/>
  <c r="E274" i="11"/>
  <c r="E266" i="11"/>
  <c r="E258" i="11"/>
  <c r="E250" i="11"/>
  <c r="E242" i="11"/>
  <c r="E234" i="11"/>
  <c r="E226" i="11"/>
  <c r="E218" i="11"/>
  <c r="E210" i="11"/>
  <c r="E202" i="11"/>
  <c r="E194" i="11"/>
  <c r="E186" i="11"/>
  <c r="E178" i="11"/>
  <c r="E170" i="11"/>
  <c r="E162" i="11"/>
  <c r="E154" i="11"/>
  <c r="E146" i="11"/>
  <c r="E138" i="11"/>
  <c r="E130" i="11"/>
  <c r="E122" i="11"/>
  <c r="E114" i="11"/>
  <c r="E106" i="11"/>
  <c r="E98" i="11"/>
  <c r="E90" i="11"/>
  <c r="E82" i="11"/>
  <c r="E74" i="11"/>
  <c r="E66" i="11"/>
  <c r="E58" i="11"/>
  <c r="E50" i="11"/>
  <c r="E42" i="11"/>
  <c r="E34" i="11"/>
  <c r="F34" i="11" s="1" a="1"/>
  <c r="F34" i="11" s="1"/>
  <c r="AC34" i="17" s="1"/>
  <c r="E26" i="11"/>
  <c r="F26" i="11" s="1" a="1"/>
  <c r="F26" i="11" s="1"/>
  <c r="AC26" i="17" s="1"/>
  <c r="E18" i="11"/>
  <c r="F18" i="11" s="1" a="1"/>
  <c r="F18" i="11" s="1"/>
  <c r="AC18" i="17" s="1"/>
  <c r="E10" i="11"/>
  <c r="F10" i="11" s="1" a="1"/>
  <c r="F10" i="11" s="1"/>
  <c r="AC10" i="17" s="1"/>
  <c r="E1002" i="11"/>
  <c r="E978" i="11"/>
  <c r="E954" i="11"/>
  <c r="E930" i="11"/>
  <c r="E906" i="11"/>
  <c r="E882" i="11"/>
  <c r="E858" i="11"/>
  <c r="E834" i="11"/>
  <c r="E810" i="11"/>
  <c r="E802" i="11"/>
  <c r="E1001" i="11"/>
  <c r="E993" i="11"/>
  <c r="E985" i="11"/>
  <c r="E977" i="11"/>
  <c r="E969" i="11"/>
  <c r="E961" i="11"/>
  <c r="E953" i="11"/>
  <c r="E945" i="11"/>
  <c r="E937" i="11"/>
  <c r="E929" i="11"/>
  <c r="E921" i="11"/>
  <c r="E913" i="11"/>
  <c r="E905" i="11"/>
  <c r="E897" i="11"/>
  <c r="E889" i="11"/>
  <c r="E881" i="11"/>
  <c r="E873" i="11"/>
  <c r="E865" i="11"/>
  <c r="E857" i="11"/>
  <c r="E849" i="11"/>
  <c r="E841" i="11"/>
  <c r="E833" i="11"/>
  <c r="E825" i="11"/>
  <c r="E817" i="11"/>
  <c r="E809" i="11"/>
  <c r="E801" i="11"/>
  <c r="E793" i="11"/>
  <c r="E785" i="11"/>
  <c r="E777" i="11"/>
  <c r="E761" i="11"/>
  <c r="E753" i="11"/>
  <c r="E745" i="11"/>
  <c r="E737" i="11"/>
  <c r="E729" i="11"/>
  <c r="E721" i="11"/>
  <c r="E713" i="11"/>
  <c r="E705" i="11"/>
  <c r="E697" i="11"/>
  <c r="E689" i="11"/>
  <c r="E681" i="11"/>
  <c r="E673" i="11"/>
  <c r="E665" i="11"/>
  <c r="E657" i="11"/>
  <c r="E649" i="11"/>
  <c r="E641" i="11"/>
  <c r="E633" i="11"/>
  <c r="E625" i="11"/>
  <c r="E617" i="11"/>
  <c r="E609" i="11"/>
  <c r="E601" i="11"/>
  <c r="E593" i="11"/>
  <c r="E585" i="11"/>
  <c r="E577" i="11"/>
  <c r="E569" i="11"/>
  <c r="E561" i="11"/>
  <c r="E553" i="11"/>
  <c r="E545" i="11"/>
  <c r="E537" i="11"/>
  <c r="E529" i="11"/>
  <c r="E521" i="11"/>
  <c r="E513" i="11"/>
  <c r="E505" i="11"/>
  <c r="E497" i="11"/>
  <c r="E489" i="11"/>
  <c r="E481" i="11"/>
  <c r="E473" i="11"/>
  <c r="E465" i="11"/>
  <c r="E457" i="11"/>
  <c r="E449" i="11"/>
  <c r="E441" i="11"/>
  <c r="E433" i="11"/>
  <c r="E425" i="11"/>
  <c r="E417" i="11"/>
  <c r="E409" i="11"/>
  <c r="E401" i="11"/>
  <c r="E393" i="11"/>
  <c r="E385" i="11"/>
  <c r="E377" i="11"/>
  <c r="E369" i="11"/>
  <c r="E361" i="11"/>
  <c r="E353" i="11"/>
  <c r="E345" i="11"/>
  <c r="E337" i="11"/>
  <c r="E329" i="11"/>
  <c r="E321" i="11"/>
  <c r="E313" i="11"/>
  <c r="E305" i="11"/>
  <c r="E297" i="11"/>
  <c r="E289" i="11"/>
  <c r="E281" i="11"/>
  <c r="E273" i="11"/>
  <c r="E994" i="11"/>
  <c r="E970" i="11"/>
  <c r="E946" i="11"/>
  <c r="E922" i="11"/>
  <c r="E898" i="11"/>
  <c r="E874" i="11"/>
  <c r="E850" i="11"/>
  <c r="E826" i="11"/>
  <c r="E794" i="11"/>
  <c r="E1000" i="11"/>
  <c r="E992" i="11"/>
  <c r="E984" i="11"/>
  <c r="E976" i="11"/>
  <c r="E968" i="11"/>
  <c r="E960" i="11"/>
  <c r="E952" i="11"/>
  <c r="E944" i="11"/>
  <c r="E936" i="11"/>
  <c r="E928" i="11"/>
  <c r="E920" i="11"/>
  <c r="E912" i="11"/>
  <c r="E904" i="11"/>
  <c r="E896" i="11"/>
  <c r="E888" i="11"/>
  <c r="E880" i="11"/>
  <c r="E872" i="11"/>
  <c r="E864" i="11"/>
  <c r="E856" i="11"/>
  <c r="E848" i="11"/>
  <c r="E840" i="11"/>
  <c r="E832" i="11"/>
  <c r="E824" i="11"/>
  <c r="E816" i="11"/>
  <c r="E808" i="11"/>
  <c r="E800" i="11"/>
  <c r="E792" i="11"/>
  <c r="E784" i="11"/>
  <c r="E776" i="11"/>
  <c r="E768" i="11"/>
  <c r="E760" i="11"/>
  <c r="E752" i="11"/>
  <c r="E744" i="11"/>
  <c r="E736" i="11"/>
  <c r="E728" i="11"/>
  <c r="E720" i="11"/>
  <c r="E712" i="11"/>
  <c r="E704" i="11"/>
  <c r="E688" i="11"/>
  <c r="E680" i="11"/>
  <c r="E672" i="11"/>
  <c r="E664" i="11"/>
  <c r="E656" i="11"/>
  <c r="E648" i="11"/>
  <c r="E640" i="11"/>
  <c r="E632" i="11"/>
  <c r="E624" i="11"/>
  <c r="E616" i="11"/>
  <c r="E608" i="11"/>
  <c r="E600" i="11"/>
  <c r="E592" i="11"/>
  <c r="E584" i="11"/>
  <c r="E576" i="11"/>
  <c r="E568" i="11"/>
  <c r="E560" i="11"/>
  <c r="E552" i="11"/>
  <c r="E544" i="11"/>
  <c r="E536" i="11"/>
  <c r="E528" i="11"/>
  <c r="E520" i="11"/>
  <c r="E512" i="11"/>
  <c r="E504" i="11"/>
  <c r="E496" i="11"/>
  <c r="E488" i="11"/>
  <c r="E480" i="11"/>
  <c r="E472" i="11"/>
  <c r="E464" i="11"/>
  <c r="E456" i="11"/>
  <c r="E448" i="11"/>
  <c r="E440" i="11"/>
  <c r="E432" i="11"/>
  <c r="E424" i="11"/>
  <c r="E416" i="11"/>
  <c r="E408" i="11"/>
  <c r="E400" i="11"/>
  <c r="E392" i="11"/>
  <c r="E384" i="11"/>
  <c r="E376" i="11"/>
  <c r="E368" i="11"/>
  <c r="E360" i="11"/>
  <c r="E352" i="11"/>
  <c r="E344" i="11"/>
  <c r="E336" i="11"/>
  <c r="E328" i="11"/>
  <c r="E320" i="11"/>
  <c r="E312" i="11"/>
  <c r="E304" i="11"/>
  <c r="E296" i="11"/>
  <c r="E288" i="11"/>
  <c r="E280" i="11"/>
  <c r="E272" i="11"/>
  <c r="E264" i="11"/>
  <c r="E256" i="11"/>
  <c r="E248" i="11"/>
  <c r="E240" i="11"/>
  <c r="E232" i="11"/>
  <c r="E224" i="11"/>
  <c r="E216" i="11"/>
  <c r="E208" i="11"/>
  <c r="E200" i="11"/>
  <c r="E192" i="11"/>
  <c r="E184" i="11"/>
  <c r="E176" i="11"/>
  <c r="E168" i="11"/>
  <c r="E160" i="11"/>
  <c r="E152" i="11"/>
  <c r="E144" i="11"/>
  <c r="E136" i="11"/>
  <c r="E128" i="11"/>
  <c r="E120" i="11"/>
  <c r="E112" i="11"/>
  <c r="E104" i="11"/>
  <c r="E96" i="11"/>
  <c r="E88" i="11"/>
  <c r="E80" i="11"/>
  <c r="E72" i="11"/>
  <c r="E64" i="11"/>
  <c r="E56" i="11"/>
  <c r="E48" i="11"/>
  <c r="E40" i="11"/>
  <c r="E32" i="11"/>
  <c r="F32" i="11" s="1" a="1"/>
  <c r="F32" i="11" s="1"/>
  <c r="AC32" i="17" s="1"/>
  <c r="E24" i="11"/>
  <c r="F24" i="11" s="1" a="1"/>
  <c r="F24" i="11" s="1"/>
  <c r="AC24" i="17" s="1"/>
  <c r="E16" i="11"/>
  <c r="F16" i="11" s="1" a="1"/>
  <c r="F16" i="11" s="1"/>
  <c r="AC16" i="17" s="1"/>
  <c r="E8" i="11"/>
  <c r="F8" i="11" s="1" a="1"/>
  <c r="F8" i="11" s="1"/>
  <c r="AC8" i="17" s="1"/>
  <c r="E551" i="11"/>
  <c r="E543" i="11"/>
  <c r="E535" i="11"/>
  <c r="E527" i="11"/>
  <c r="E519" i="11"/>
  <c r="E511" i="11"/>
  <c r="E503" i="11"/>
  <c r="E495" i="11"/>
  <c r="E487" i="11"/>
  <c r="E479" i="11"/>
  <c r="E471" i="11"/>
  <c r="E463" i="11"/>
  <c r="E455" i="11"/>
  <c r="E447" i="11"/>
  <c r="E439" i="11"/>
  <c r="E431" i="11"/>
  <c r="E423" i="11"/>
  <c r="E415" i="11"/>
  <c r="E407" i="11"/>
  <c r="E399" i="11"/>
  <c r="E391" i="11"/>
  <c r="E383" i="11"/>
  <c r="E375" i="11"/>
  <c r="E367" i="11"/>
  <c r="E359" i="11"/>
  <c r="E351" i="11"/>
  <c r="E343" i="11"/>
  <c r="E335" i="11"/>
  <c r="E327" i="11"/>
  <c r="E319" i="11"/>
  <c r="E311" i="11"/>
  <c r="E303" i="11"/>
  <c r="E295" i="11"/>
  <c r="E287" i="11"/>
  <c r="E279" i="11"/>
  <c r="E271" i="11"/>
  <c r="E263" i="11"/>
  <c r="E255" i="11"/>
  <c r="E247" i="11"/>
  <c r="E239" i="11"/>
  <c r="E231" i="11"/>
  <c r="E223" i="11"/>
  <c r="E215" i="11"/>
  <c r="E207" i="11"/>
  <c r="E199" i="11"/>
  <c r="E191" i="11"/>
  <c r="E183" i="11"/>
  <c r="E175" i="11"/>
  <c r="E167" i="11"/>
  <c r="E159" i="11"/>
  <c r="E151" i="11"/>
  <c r="E143" i="11"/>
  <c r="E135" i="11"/>
  <c r="E127" i="11"/>
  <c r="E119" i="11"/>
  <c r="E111" i="11"/>
  <c r="E103" i="11"/>
  <c r="E95" i="11"/>
  <c r="E87" i="11"/>
  <c r="E79" i="11"/>
  <c r="E71" i="11"/>
  <c r="E63" i="11"/>
  <c r="E55" i="11"/>
  <c r="E47" i="11"/>
  <c r="E39" i="11"/>
  <c r="E31" i="11"/>
  <c r="F31" i="11" s="1" a="1"/>
  <c r="F31" i="11" s="1"/>
  <c r="AC31" i="17" s="1"/>
  <c r="E23" i="11"/>
  <c r="F23" i="11" s="1" a="1"/>
  <c r="F23" i="11" s="1"/>
  <c r="AC23" i="17" s="1"/>
  <c r="E15" i="11"/>
  <c r="F15" i="11" s="1" a="1"/>
  <c r="F15" i="11" s="1"/>
  <c r="AC15" i="17" s="1"/>
  <c r="E7" i="11"/>
  <c r="F7" i="11" s="1" a="1"/>
  <c r="F7" i="11" s="1"/>
  <c r="AC7" i="17" s="1"/>
  <c r="E934" i="11"/>
  <c r="E926" i="11"/>
  <c r="E918" i="11"/>
  <c r="E910" i="11"/>
  <c r="E902" i="11"/>
  <c r="E894" i="11"/>
  <c r="E878" i="11"/>
  <c r="E870" i="11"/>
  <c r="E862" i="11"/>
  <c r="E854" i="11"/>
  <c r="E846" i="11"/>
  <c r="E838" i="11"/>
  <c r="E830" i="11"/>
  <c r="E822" i="11"/>
  <c r="E814" i="11"/>
  <c r="E806" i="11"/>
  <c r="E798" i="11"/>
  <c r="E790" i="11"/>
  <c r="E782" i="11"/>
  <c r="E774" i="11"/>
  <c r="E766" i="11"/>
  <c r="E758" i="11"/>
  <c r="E750" i="11"/>
  <c r="E742" i="11"/>
  <c r="E734" i="11"/>
  <c r="E726" i="11"/>
  <c r="E718" i="11"/>
  <c r="E710" i="11"/>
  <c r="E702" i="11"/>
  <c r="E694" i="11"/>
  <c r="E686" i="11"/>
  <c r="E678" i="11"/>
  <c r="E670" i="11"/>
  <c r="E662" i="11"/>
  <c r="E654" i="11"/>
  <c r="E646" i="11"/>
  <c r="E638" i="11"/>
  <c r="E630" i="11"/>
  <c r="E622" i="11"/>
  <c r="E614" i="11"/>
  <c r="E606" i="11"/>
  <c r="E598" i="11"/>
  <c r="E590" i="11"/>
  <c r="E582" i="11"/>
  <c r="E574" i="11"/>
  <c r="E566" i="11"/>
  <c r="E558" i="11"/>
  <c r="E550" i="11"/>
  <c r="E542" i="11"/>
  <c r="E534" i="11"/>
  <c r="E526" i="11"/>
  <c r="E518" i="11"/>
  <c r="E510" i="11"/>
  <c r="E502" i="11"/>
  <c r="E494" i="11"/>
  <c r="E486" i="11"/>
  <c r="E478" i="11"/>
  <c r="E470" i="11"/>
  <c r="E462" i="11"/>
  <c r="E454" i="11"/>
  <c r="E446" i="11"/>
  <c r="E438" i="11"/>
  <c r="E430" i="11"/>
  <c r="E422" i="11"/>
  <c r="E414" i="11"/>
  <c r="E406" i="11"/>
  <c r="E398" i="11"/>
  <c r="E390" i="11"/>
  <c r="E382" i="11"/>
  <c r="E374" i="11"/>
  <c r="E366" i="11"/>
  <c r="E358" i="11"/>
  <c r="E350" i="11"/>
  <c r="E342" i="11"/>
  <c r="E334" i="11"/>
  <c r="E326" i="11"/>
  <c r="E318" i="11"/>
  <c r="E310" i="11"/>
  <c r="E302" i="11"/>
  <c r="E294" i="11"/>
  <c r="E286" i="11"/>
  <c r="E278" i="11"/>
  <c r="E270" i="11"/>
  <c r="E262" i="11"/>
  <c r="E254" i="11"/>
  <c r="E246" i="11"/>
  <c r="E238" i="11"/>
  <c r="E230" i="11"/>
  <c r="E222" i="11"/>
  <c r="E214" i="11"/>
  <c r="E206" i="11"/>
  <c r="E198" i="11"/>
  <c r="E190" i="11"/>
  <c r="E182" i="11"/>
  <c r="E174" i="11"/>
  <c r="E166" i="11"/>
  <c r="E158" i="11"/>
  <c r="E150" i="11"/>
  <c r="E142" i="11"/>
  <c r="E134" i="11"/>
  <c r="E126" i="11"/>
  <c r="E118" i="11"/>
  <c r="E110" i="11"/>
  <c r="E102" i="11"/>
  <c r="E94" i="11"/>
  <c r="E86" i="11"/>
  <c r="E78" i="11"/>
  <c r="E70" i="11"/>
  <c r="E62" i="11"/>
  <c r="E54" i="11"/>
  <c r="E46" i="11"/>
  <c r="E38" i="11"/>
  <c r="E30" i="11"/>
  <c r="F30" i="11" s="1" a="1"/>
  <c r="F30" i="11" s="1"/>
  <c r="AC30" i="17" s="1"/>
  <c r="E22" i="11"/>
  <c r="F22" i="11" s="1" a="1"/>
  <c r="F22" i="11" s="1"/>
  <c r="AC22" i="17" s="1"/>
  <c r="E14" i="11"/>
  <c r="F14" i="11" s="1" a="1"/>
  <c r="F14" i="11" s="1"/>
  <c r="AC14" i="17" s="1"/>
  <c r="E6" i="11"/>
  <c r="F6" i="11" s="1" a="1"/>
  <c r="F6" i="11" s="1"/>
  <c r="AC6" i="17" s="1"/>
  <c r="E709" i="11"/>
  <c r="E701" i="11"/>
  <c r="E693" i="11"/>
  <c r="E685" i="11"/>
  <c r="E677" i="11"/>
  <c r="E669" i="11"/>
  <c r="E661" i="11"/>
  <c r="E653" i="11"/>
  <c r="E645" i="11"/>
  <c r="E637" i="11"/>
  <c r="E629" i="11"/>
  <c r="E621" i="11"/>
  <c r="E613" i="11"/>
  <c r="E605" i="11"/>
  <c r="E597" i="11"/>
  <c r="E589" i="11"/>
  <c r="E581" i="11"/>
  <c r="E573" i="11"/>
  <c r="E565" i="11"/>
  <c r="E557" i="11"/>
  <c r="E549" i="11"/>
  <c r="E541" i="11"/>
  <c r="E533" i="11"/>
  <c r="E525" i="11"/>
  <c r="E517" i="11"/>
  <c r="E509" i="11"/>
  <c r="E501" i="11"/>
  <c r="E493" i="11"/>
  <c r="E485" i="11"/>
  <c r="E477" i="11"/>
  <c r="E469" i="11"/>
  <c r="E461" i="11"/>
  <c r="E453" i="11"/>
  <c r="E445" i="11"/>
  <c r="E437" i="11"/>
  <c r="E429" i="11"/>
  <c r="E421" i="11"/>
  <c r="E413" i="11"/>
  <c r="E405" i="11"/>
  <c r="E397" i="11"/>
  <c r="E389" i="11"/>
  <c r="E381" i="11"/>
  <c r="E373" i="11"/>
  <c r="E365" i="11"/>
  <c r="E357" i="11"/>
  <c r="E349" i="11"/>
  <c r="E341" i="11"/>
  <c r="E333" i="11"/>
  <c r="E325" i="11"/>
  <c r="E317" i="11"/>
  <c r="E309" i="11"/>
  <c r="E301" i="11"/>
  <c r="E293" i="11"/>
  <c r="E285" i="11"/>
  <c r="E277" i="11"/>
  <c r="E269" i="11"/>
  <c r="E261" i="11"/>
  <c r="E253" i="11"/>
  <c r="E245" i="11"/>
  <c r="E237" i="11"/>
  <c r="E229" i="11"/>
  <c r="E221" i="11"/>
  <c r="E213" i="11"/>
  <c r="E205" i="11"/>
  <c r="E197" i="11"/>
  <c r="E189" i="11"/>
  <c r="E181" i="11"/>
  <c r="E173" i="11"/>
  <c r="E165" i="11"/>
  <c r="E157" i="11"/>
  <c r="E149" i="11"/>
  <c r="E141" i="11"/>
  <c r="E133" i="11"/>
  <c r="E125" i="11"/>
  <c r="E117" i="11"/>
  <c r="E109" i="11"/>
  <c r="E101" i="11"/>
  <c r="E93" i="11"/>
  <c r="E85" i="11"/>
  <c r="E77" i="11"/>
  <c r="E69" i="11"/>
  <c r="E61" i="11"/>
  <c r="E53" i="11"/>
  <c r="E45" i="11"/>
  <c r="E37" i="11"/>
  <c r="E29" i="11"/>
  <c r="F29" i="11" s="1" a="1"/>
  <c r="F29" i="11" s="1"/>
  <c r="AC29" i="17" s="1"/>
  <c r="E21" i="11"/>
  <c r="F21" i="11" s="1" a="1"/>
  <c r="F21" i="11" s="1"/>
  <c r="AC21" i="17" s="1"/>
  <c r="E13" i="11"/>
  <c r="F13" i="11" s="1" a="1"/>
  <c r="F13" i="11" s="1"/>
  <c r="AC13" i="17" s="1"/>
  <c r="E5" i="11"/>
  <c r="F5" i="11" s="1" a="1"/>
  <c r="F5" i="11" s="1"/>
  <c r="AC5" i="17" s="1"/>
  <c r="E716" i="11"/>
  <c r="E708" i="11"/>
  <c r="E700" i="11"/>
  <c r="E692" i="11"/>
  <c r="E684" i="11"/>
  <c r="E676" i="11"/>
  <c r="E668" i="11"/>
  <c r="E660" i="11"/>
  <c r="E652" i="11"/>
  <c r="E644" i="11"/>
  <c r="E636" i="11"/>
  <c r="E628" i="11"/>
  <c r="E620" i="11"/>
  <c r="E612" i="11"/>
  <c r="E604" i="11"/>
  <c r="E596" i="11"/>
  <c r="E588" i="11"/>
  <c r="E580" i="11"/>
  <c r="E572" i="11"/>
  <c r="E564" i="11"/>
  <c r="E556" i="11"/>
  <c r="E548" i="11"/>
  <c r="E540" i="11"/>
  <c r="E532" i="11"/>
  <c r="E524" i="11"/>
  <c r="E516" i="11"/>
  <c r="E508" i="11"/>
  <c r="E500" i="11"/>
  <c r="E492" i="11"/>
  <c r="E484" i="11"/>
  <c r="E476" i="11"/>
  <c r="E468" i="11"/>
  <c r="E460" i="11"/>
  <c r="E452" i="11"/>
  <c r="E444" i="11"/>
  <c r="E436" i="11"/>
  <c r="E428" i="11"/>
  <c r="E420" i="11"/>
  <c r="E412" i="11"/>
  <c r="E404" i="11"/>
  <c r="E396" i="11"/>
  <c r="E388" i="11"/>
  <c r="E380" i="11"/>
  <c r="E372" i="11"/>
  <c r="E364" i="11"/>
  <c r="E356" i="11"/>
  <c r="E348" i="11"/>
  <c r="E340" i="11"/>
  <c r="E332" i="11"/>
  <c r="E324" i="11"/>
  <c r="E316" i="11"/>
  <c r="E308" i="11"/>
  <c r="E300" i="11"/>
  <c r="E292" i="11"/>
  <c r="E284" i="11"/>
  <c r="E276" i="11"/>
  <c r="E268" i="11"/>
  <c r="E260" i="11"/>
  <c r="E252" i="11"/>
  <c r="E244" i="11"/>
  <c r="E236" i="11"/>
  <c r="E228" i="11"/>
  <c r="E220" i="11"/>
  <c r="E212" i="11"/>
  <c r="E204" i="11"/>
  <c r="E196" i="11"/>
  <c r="E188" i="11"/>
  <c r="E180" i="11"/>
  <c r="E172" i="11"/>
  <c r="E164" i="11"/>
  <c r="E156" i="11"/>
  <c r="E148" i="11"/>
  <c r="E140" i="11"/>
  <c r="E132" i="11"/>
  <c r="E124" i="11"/>
  <c r="E116" i="11"/>
  <c r="E108" i="11"/>
  <c r="E100" i="11"/>
  <c r="E92" i="11"/>
  <c r="E84" i="11"/>
  <c r="E76" i="11"/>
  <c r="E68" i="11"/>
  <c r="E60" i="11"/>
  <c r="E52" i="11"/>
  <c r="E44" i="11"/>
  <c r="E36" i="11"/>
  <c r="E28" i="11"/>
  <c r="F28" i="11" s="1" a="1"/>
  <c r="F28" i="11" s="1"/>
  <c r="AC28" i="17" s="1"/>
  <c r="E20" i="11"/>
  <c r="F20" i="11" s="1" a="1"/>
  <c r="F20" i="11" s="1"/>
  <c r="AC20" i="17" s="1"/>
  <c r="E12" i="11"/>
  <c r="F12" i="11" s="1" a="1"/>
  <c r="F12" i="11" s="1"/>
  <c r="AC12" i="17" s="1"/>
  <c r="E4" i="11"/>
  <c r="F4" i="11" s="1" a="1"/>
  <c r="F4" i="11" s="1"/>
  <c r="AC4" i="17" s="1"/>
  <c r="E523" i="11"/>
  <c r="E515" i="11"/>
  <c r="E507" i="11"/>
  <c r="E499" i="11"/>
  <c r="E491" i="11"/>
  <c r="E483" i="11"/>
  <c r="E475" i="11"/>
  <c r="E467" i="11"/>
  <c r="E459" i="11"/>
  <c r="E451" i="11"/>
  <c r="E443" i="11"/>
  <c r="E435" i="11"/>
  <c r="E427" i="11"/>
  <c r="E419" i="11"/>
  <c r="E411" i="11"/>
  <c r="E403" i="11"/>
  <c r="E395" i="11"/>
  <c r="E387" i="11"/>
  <c r="E379" i="11"/>
  <c r="E371" i="11"/>
  <c r="E363" i="11"/>
  <c r="E355" i="11"/>
  <c r="E347" i="11"/>
  <c r="E339" i="11"/>
  <c r="E331" i="11"/>
  <c r="E323" i="11"/>
  <c r="E315" i="11"/>
  <c r="E307" i="11"/>
  <c r="E299" i="11"/>
  <c r="E291" i="11"/>
  <c r="E283" i="11"/>
  <c r="E275" i="11"/>
  <c r="E267" i="11"/>
  <c r="E259" i="11"/>
  <c r="E251" i="11"/>
  <c r="E243" i="11"/>
  <c r="E235" i="11"/>
  <c r="E227" i="11"/>
  <c r="E219" i="11"/>
  <c r="E211" i="11"/>
  <c r="E203" i="11"/>
  <c r="E195" i="11"/>
  <c r="E187" i="11"/>
  <c r="E179" i="11"/>
  <c r="E171" i="11"/>
  <c r="E163" i="11"/>
  <c r="E155" i="11"/>
  <c r="E147" i="11"/>
  <c r="E139" i="11"/>
  <c r="E131" i="11"/>
  <c r="E123" i="11"/>
  <c r="E115" i="11"/>
  <c r="E107" i="11"/>
  <c r="E99" i="11"/>
  <c r="E91" i="11"/>
  <c r="E83" i="11"/>
  <c r="E75" i="11"/>
  <c r="E67" i="11"/>
  <c r="E59" i="11"/>
  <c r="E51" i="11"/>
  <c r="E43" i="11"/>
  <c r="E35" i="11"/>
  <c r="E27" i="11"/>
  <c r="F27" i="11" s="1" a="1"/>
  <c r="F27" i="11" s="1"/>
  <c r="AC27" i="17" s="1"/>
  <c r="E19" i="11"/>
  <c r="F19" i="11" s="1" a="1"/>
  <c r="F19" i="11" s="1"/>
  <c r="AC19" i="17" s="1"/>
  <c r="E11" i="11"/>
  <c r="F11" i="11" s="1" a="1"/>
  <c r="F11" i="11" s="1"/>
  <c r="AC11" i="17" s="1"/>
  <c r="E3" i="11"/>
  <c r="F3" i="11" s="1" a="1"/>
  <c r="F3" i="11" s="1"/>
  <c r="AC3" i="17" s="1"/>
  <c r="E265" i="11"/>
  <c r="E257" i="11"/>
  <c r="E249" i="11"/>
  <c r="E241" i="11"/>
  <c r="E233" i="11"/>
  <c r="E225" i="11"/>
  <c r="E217" i="11"/>
  <c r="E209" i="11"/>
  <c r="E201" i="11"/>
  <c r="E193" i="11"/>
  <c r="E185" i="11"/>
  <c r="E177" i="11"/>
  <c r="E169" i="11"/>
  <c r="E161" i="11"/>
  <c r="E153" i="11"/>
  <c r="E145" i="11"/>
  <c r="E137" i="11"/>
  <c r="E129" i="11"/>
  <c r="E121" i="11"/>
  <c r="E113" i="11"/>
  <c r="E105" i="11"/>
  <c r="E97" i="11"/>
  <c r="E89" i="11"/>
  <c r="E81" i="11"/>
  <c r="E73" i="11"/>
  <c r="E65" i="11"/>
  <c r="E57" i="11"/>
  <c r="E49" i="11"/>
  <c r="E41" i="11"/>
  <c r="E33" i="11"/>
  <c r="F33" i="11" s="1" a="1"/>
  <c r="F33" i="11" s="1"/>
  <c r="AC33" i="17" s="1"/>
  <c r="E25" i="11"/>
  <c r="F25" i="11" s="1" a="1"/>
  <c r="F25" i="11" s="1"/>
  <c r="AC25" i="17" s="1"/>
  <c r="E17" i="11"/>
  <c r="F17" i="11" s="1" a="1"/>
  <c r="F17" i="11" s="1"/>
  <c r="AC17" i="17" s="1"/>
  <c r="E9" i="11"/>
  <c r="F9" i="11" s="1" a="1"/>
  <c r="F9" i="11" s="1"/>
  <c r="AC9" i="17" s="1"/>
  <c r="E696" i="11"/>
  <c r="D6060" i="7"/>
  <c r="G6059" i="7"/>
  <c r="F6059" i="7"/>
  <c r="D6004" i="7"/>
  <c r="F6003" i="7"/>
  <c r="G6003" i="7"/>
  <c r="D5940" i="7"/>
  <c r="F5939" i="7"/>
  <c r="G5939" i="7"/>
  <c r="D5884" i="7"/>
  <c r="F5883" i="7"/>
  <c r="G5883" i="7"/>
  <c r="D5828" i="7"/>
  <c r="F5827" i="7"/>
  <c r="G5827" i="7"/>
  <c r="D5764" i="7"/>
  <c r="F5763" i="7"/>
  <c r="G5763" i="7"/>
  <c r="E5763" i="7"/>
  <c r="D5708" i="7"/>
  <c r="F5707" i="7"/>
  <c r="G5707" i="7"/>
  <c r="E5707" i="7"/>
  <c r="G5643" i="7"/>
  <c r="F5643" i="7"/>
  <c r="E5643" i="7"/>
  <c r="F5579" i="7"/>
  <c r="G5579" i="7"/>
  <c r="E5579" i="7"/>
  <c r="F5515" i="7"/>
  <c r="G5515" i="7"/>
  <c r="E5515" i="7"/>
  <c r="F5443" i="7"/>
  <c r="G5443" i="7"/>
  <c r="E5443" i="7"/>
  <c r="F5387" i="7"/>
  <c r="G5387" i="7"/>
  <c r="E5387" i="7"/>
  <c r="F5307" i="7"/>
  <c r="G5307" i="7"/>
  <c r="E5307" i="7"/>
  <c r="F5243" i="7"/>
  <c r="G5243" i="7"/>
  <c r="E5243" i="7"/>
  <c r="F5155" i="7"/>
  <c r="G5155" i="7"/>
  <c r="E5155" i="7"/>
  <c r="F5091" i="7"/>
  <c r="G5091" i="7"/>
  <c r="E5091" i="7"/>
  <c r="F5035" i="7"/>
  <c r="G5035" i="7"/>
  <c r="E5035" i="7"/>
  <c r="F4979" i="7"/>
  <c r="G4979" i="7"/>
  <c r="E4979" i="7"/>
  <c r="F4931" i="7"/>
  <c r="G4931" i="7"/>
  <c r="E4931" i="7"/>
  <c r="F4875" i="7"/>
  <c r="G4875" i="7"/>
  <c r="E4875" i="7"/>
  <c r="F4819" i="7"/>
  <c r="G4819" i="7"/>
  <c r="E4819" i="7"/>
  <c r="F4763" i="7"/>
  <c r="G4763" i="7"/>
  <c r="E4763" i="7"/>
  <c r="F4707" i="7"/>
  <c r="G4707" i="7"/>
  <c r="E4707" i="7"/>
  <c r="F4643" i="7"/>
  <c r="G4643" i="7"/>
  <c r="E4643" i="7"/>
  <c r="F4571" i="7"/>
  <c r="G4571" i="7"/>
  <c r="E4571" i="7"/>
  <c r="F4507" i="7"/>
  <c r="G4507" i="7"/>
  <c r="E4507" i="7"/>
  <c r="F4443" i="7"/>
  <c r="G4443" i="7"/>
  <c r="E4443" i="7"/>
  <c r="F4379" i="7"/>
  <c r="G4379" i="7"/>
  <c r="E4379" i="7"/>
  <c r="D4324" i="7"/>
  <c r="F4323" i="7"/>
  <c r="G4323" i="7"/>
  <c r="E4323" i="7"/>
  <c r="F4235" i="7"/>
  <c r="G4235" i="7"/>
  <c r="E4235" i="7"/>
  <c r="F4179" i="7"/>
  <c r="G4179" i="7"/>
  <c r="E4179" i="7"/>
  <c r="F4115" i="7"/>
  <c r="G4115" i="7"/>
  <c r="E4115" i="7"/>
  <c r="F4059" i="7"/>
  <c r="G4059" i="7"/>
  <c r="E4059" i="7"/>
  <c r="F4003" i="7"/>
  <c r="G4003" i="7"/>
  <c r="E4003" i="7"/>
  <c r="F3955" i="7"/>
  <c r="G3955" i="7"/>
  <c r="E3955" i="7"/>
  <c r="F3907" i="7"/>
  <c r="G3907" i="7"/>
  <c r="E3907" i="7"/>
  <c r="F3859" i="7"/>
  <c r="G3859" i="7"/>
  <c r="E3859" i="7"/>
  <c r="F3803" i="7"/>
  <c r="G3803" i="7"/>
  <c r="E3803" i="7"/>
  <c r="F3747" i="7"/>
  <c r="G3747" i="7"/>
  <c r="E3747" i="7"/>
  <c r="F3683" i="7"/>
  <c r="G3683" i="7"/>
  <c r="E3683" i="7"/>
  <c r="F3627" i="7"/>
  <c r="G3627" i="7"/>
  <c r="E3627" i="7"/>
  <c r="F3555" i="7"/>
  <c r="G3555" i="7"/>
  <c r="E3555" i="7"/>
  <c r="F3467" i="7"/>
  <c r="G3467" i="7"/>
  <c r="E3467" i="7"/>
  <c r="F3379" i="7"/>
  <c r="G3379" i="7"/>
  <c r="E3379" i="7"/>
  <c r="F3307" i="7"/>
  <c r="G3307" i="7"/>
  <c r="E3307" i="7"/>
  <c r="F3219" i="7"/>
  <c r="G3219" i="7"/>
  <c r="E3219" i="7"/>
  <c r="F3123" i="7"/>
  <c r="G3123" i="7"/>
  <c r="E3123" i="7"/>
  <c r="F3059" i="7"/>
  <c r="G3059" i="7"/>
  <c r="E3059" i="7"/>
  <c r="F2979" i="7"/>
  <c r="G2979" i="7"/>
  <c r="E2979" i="7"/>
  <c r="F2923" i="7"/>
  <c r="G2923" i="7"/>
  <c r="E2923" i="7"/>
  <c r="F2843" i="7"/>
  <c r="G2843" i="7"/>
  <c r="E2843" i="7"/>
  <c r="F2787" i="7"/>
  <c r="G2787" i="7"/>
  <c r="E2787" i="7"/>
  <c r="F2707" i="7"/>
  <c r="G2707" i="7"/>
  <c r="E2707" i="7"/>
  <c r="F2643" i="7"/>
  <c r="G2643" i="7"/>
  <c r="E2643" i="7"/>
  <c r="F2555" i="7"/>
  <c r="G2555" i="7"/>
  <c r="E2555" i="7"/>
  <c r="F2499" i="7"/>
  <c r="G2499" i="7"/>
  <c r="E2499" i="7"/>
  <c r="F2459" i="7"/>
  <c r="G2459" i="7"/>
  <c r="E2459" i="7"/>
  <c r="F2387" i="7"/>
  <c r="G2387" i="7"/>
  <c r="E2387" i="7"/>
  <c r="F979" i="7"/>
  <c r="G979" i="7"/>
  <c r="E979" i="7"/>
  <c r="F891" i="7"/>
  <c r="G891" i="7"/>
  <c r="E891" i="7"/>
  <c r="F811" i="7"/>
  <c r="G811" i="7"/>
  <c r="E811" i="7"/>
  <c r="F731" i="7"/>
  <c r="G731" i="7"/>
  <c r="E731" i="7"/>
  <c r="F675" i="7"/>
  <c r="G675" i="7"/>
  <c r="E675" i="7"/>
  <c r="F603" i="7"/>
  <c r="G603" i="7"/>
  <c r="E603" i="7"/>
  <c r="F499" i="7"/>
  <c r="G499" i="7"/>
  <c r="E499" i="7"/>
  <c r="F435" i="7"/>
  <c r="E435" i="7"/>
  <c r="F371" i="7"/>
  <c r="E371" i="7"/>
  <c r="F307" i="7"/>
  <c r="D6075" i="7"/>
  <c r="F6074" i="7"/>
  <c r="G6074" i="7"/>
  <c r="D6011" i="7"/>
  <c r="F6010" i="7"/>
  <c r="G6010" i="7"/>
  <c r="D5947" i="7"/>
  <c r="F5946" i="7"/>
  <c r="G5946" i="7"/>
  <c r="D5883" i="7"/>
  <c r="F5882" i="7"/>
  <c r="G5882" i="7"/>
  <c r="D5827" i="7"/>
  <c r="F5826" i="7"/>
  <c r="G5826" i="7"/>
  <c r="D5763" i="7"/>
  <c r="F5762" i="7"/>
  <c r="G5762" i="7"/>
  <c r="D5691" i="7"/>
  <c r="F5690" i="7"/>
  <c r="G5690" i="7"/>
  <c r="D5619" i="7"/>
  <c r="F5618" i="7"/>
  <c r="G5618" i="7"/>
  <c r="D5547" i="7"/>
  <c r="F5546" i="7"/>
  <c r="G5546" i="7"/>
  <c r="D5459" i="7"/>
  <c r="F5458" i="7"/>
  <c r="G5458" i="7"/>
  <c r="D5379" i="7"/>
  <c r="F5378" i="7"/>
  <c r="G5378" i="7"/>
  <c r="F5290" i="7"/>
  <c r="G5290" i="7"/>
  <c r="F5218" i="7"/>
  <c r="G5218" i="7"/>
  <c r="F5114" i="7"/>
  <c r="G5114" i="7"/>
  <c r="F5042" i="7"/>
  <c r="G5042" i="7"/>
  <c r="F4954" i="7"/>
  <c r="G4954" i="7"/>
  <c r="F4850" i="7"/>
  <c r="G4850" i="7"/>
  <c r="F4674" i="7"/>
  <c r="G4674" i="7"/>
  <c r="F4234" i="7"/>
  <c r="G4234" i="7"/>
  <c r="F2866" i="7"/>
  <c r="G2866" i="7"/>
  <c r="E2866" i="7"/>
  <c r="E5042" i="7"/>
  <c r="E4850" i="7"/>
  <c r="D6036" i="7"/>
  <c r="F6035" i="7"/>
  <c r="G6035" i="7"/>
  <c r="D5972" i="7"/>
  <c r="F5971" i="7"/>
  <c r="G5971" i="7"/>
  <c r="D5924" i="7"/>
  <c r="F5923" i="7"/>
  <c r="G5923" i="7"/>
  <c r="D5868" i="7"/>
  <c r="F5867" i="7"/>
  <c r="G5867" i="7"/>
  <c r="D5844" i="7"/>
  <c r="F5843" i="7"/>
  <c r="G5843" i="7"/>
  <c r="D5796" i="7"/>
  <c r="F5795" i="7"/>
  <c r="G5795" i="7"/>
  <c r="D5748" i="7"/>
  <c r="F5747" i="7"/>
  <c r="G5747" i="7"/>
  <c r="E5747" i="7"/>
  <c r="F5699" i="7"/>
  <c r="G5699" i="7"/>
  <c r="E5699" i="7"/>
  <c r="F5651" i="7"/>
  <c r="G5651" i="7"/>
  <c r="E5651" i="7"/>
  <c r="F5595" i="7"/>
  <c r="G5595" i="7"/>
  <c r="E5595" i="7"/>
  <c r="F5539" i="7"/>
  <c r="G5539" i="7"/>
  <c r="E5539" i="7"/>
  <c r="F5483" i="7"/>
  <c r="G5483" i="7"/>
  <c r="E5483" i="7"/>
  <c r="F5427" i="7"/>
  <c r="G5427" i="7"/>
  <c r="E5427" i="7"/>
  <c r="F5371" i="7"/>
  <c r="G5371" i="7"/>
  <c r="E5371" i="7"/>
  <c r="F5331" i="7"/>
  <c r="G5331" i="7"/>
  <c r="E5331" i="7"/>
  <c r="F5291" i="7"/>
  <c r="G5291" i="7"/>
  <c r="E5291" i="7"/>
  <c r="F5251" i="7"/>
  <c r="G5251" i="7"/>
  <c r="E5251" i="7"/>
  <c r="F5203" i="7"/>
  <c r="G5203" i="7"/>
  <c r="E5203" i="7"/>
  <c r="F5171" i="7"/>
  <c r="G5171" i="7"/>
  <c r="E5171" i="7"/>
  <c r="F5139" i="7"/>
  <c r="G5139" i="7"/>
  <c r="E5139" i="7"/>
  <c r="F5083" i="7"/>
  <c r="G5083" i="7"/>
  <c r="E5083" i="7"/>
  <c r="F5027" i="7"/>
  <c r="G5027" i="7"/>
  <c r="E5027" i="7"/>
  <c r="F4971" i="7"/>
  <c r="G4971" i="7"/>
  <c r="E4971" i="7"/>
  <c r="F4907" i="7"/>
  <c r="G4907" i="7"/>
  <c r="E4907" i="7"/>
  <c r="F4851" i="7"/>
  <c r="G4851" i="7"/>
  <c r="E4851" i="7"/>
  <c r="F4787" i="7"/>
  <c r="G4787" i="7"/>
  <c r="E4787" i="7"/>
  <c r="F4723" i="7"/>
  <c r="G4723" i="7"/>
  <c r="E4723" i="7"/>
  <c r="F4691" i="7"/>
  <c r="G4691" i="7"/>
  <c r="E4691" i="7"/>
  <c r="F4635" i="7"/>
  <c r="G4635" i="7"/>
  <c r="E4635" i="7"/>
  <c r="F4587" i="7"/>
  <c r="G4587" i="7"/>
  <c r="E4587" i="7"/>
  <c r="F4539" i="7"/>
  <c r="G4539" i="7"/>
  <c r="E4539" i="7"/>
  <c r="G4475" i="7"/>
  <c r="F4475" i="7"/>
  <c r="E4475" i="7"/>
  <c r="F4419" i="7"/>
  <c r="G4419" i="7"/>
  <c r="E4419" i="7"/>
  <c r="F4363" i="7"/>
  <c r="G4363" i="7"/>
  <c r="E4363" i="7"/>
  <c r="F4307" i="7"/>
  <c r="G4307" i="7"/>
  <c r="E4307" i="7"/>
  <c r="F4259" i="7"/>
  <c r="G4259" i="7"/>
  <c r="E4259" i="7"/>
  <c r="F4203" i="7"/>
  <c r="G4203" i="7"/>
  <c r="E4203" i="7"/>
  <c r="F4155" i="7"/>
  <c r="G4155" i="7"/>
  <c r="E4155" i="7"/>
  <c r="F4083" i="7"/>
  <c r="G4083" i="7"/>
  <c r="E4083" i="7"/>
  <c r="F4035" i="7"/>
  <c r="G4035" i="7"/>
  <c r="E4035" i="7"/>
  <c r="F3971" i="7"/>
  <c r="G3971" i="7"/>
  <c r="E3971" i="7"/>
  <c r="F3915" i="7"/>
  <c r="G3915" i="7"/>
  <c r="E3915" i="7"/>
  <c r="F3851" i="7"/>
  <c r="G3851" i="7"/>
  <c r="E3851" i="7"/>
  <c r="F3787" i="7"/>
  <c r="G3787" i="7"/>
  <c r="E3787" i="7"/>
  <c r="F3739" i="7"/>
  <c r="G3739" i="7"/>
  <c r="E3739" i="7"/>
  <c r="F3691" i="7"/>
  <c r="G3691" i="7"/>
  <c r="E3691" i="7"/>
  <c r="F3643" i="7"/>
  <c r="G3643" i="7"/>
  <c r="E3643" i="7"/>
  <c r="F3603" i="7"/>
  <c r="G3603" i="7"/>
  <c r="E3603" i="7"/>
  <c r="F3539" i="7"/>
  <c r="G3539" i="7"/>
  <c r="E3539" i="7"/>
  <c r="F3491" i="7"/>
  <c r="G3491" i="7"/>
  <c r="E3491" i="7"/>
  <c r="F3443" i="7"/>
  <c r="G3443" i="7"/>
  <c r="E3443" i="7"/>
  <c r="F3411" i="7"/>
  <c r="G3411" i="7"/>
  <c r="E3411" i="7"/>
  <c r="F3355" i="7"/>
  <c r="G3355" i="7"/>
  <c r="E3355" i="7"/>
  <c r="F3291" i="7"/>
  <c r="G3291" i="7"/>
  <c r="E3291" i="7"/>
  <c r="F3243" i="7"/>
  <c r="G3243" i="7"/>
  <c r="E3243" i="7"/>
  <c r="F3203" i="7"/>
  <c r="G3203" i="7"/>
  <c r="E3203" i="7"/>
  <c r="F3155" i="7"/>
  <c r="G3155" i="7"/>
  <c r="E3155" i="7"/>
  <c r="F3099" i="7"/>
  <c r="G3099" i="7"/>
  <c r="E3099" i="7"/>
  <c r="F3035" i="7"/>
  <c r="G3035" i="7"/>
  <c r="E3035" i="7"/>
  <c r="F2987" i="7"/>
  <c r="G2987" i="7"/>
  <c r="E2987" i="7"/>
  <c r="F2939" i="7"/>
  <c r="G2939" i="7"/>
  <c r="E2939" i="7"/>
  <c r="F2867" i="7"/>
  <c r="G2867" i="7"/>
  <c r="E2867" i="7"/>
  <c r="F2811" i="7"/>
  <c r="G2811" i="7"/>
  <c r="E2811" i="7"/>
  <c r="F2739" i="7"/>
  <c r="G2739" i="7"/>
  <c r="E2739" i="7"/>
  <c r="F2683" i="7"/>
  <c r="G2683" i="7"/>
  <c r="E2683" i="7"/>
  <c r="F2619" i="7"/>
  <c r="G2619" i="7"/>
  <c r="E2619" i="7"/>
  <c r="F2579" i="7"/>
  <c r="G2579" i="7"/>
  <c r="E2579" i="7"/>
  <c r="F2523" i="7"/>
  <c r="G2523" i="7"/>
  <c r="E2523" i="7"/>
  <c r="F2475" i="7"/>
  <c r="G2475" i="7"/>
  <c r="E2475" i="7"/>
  <c r="F2411" i="7"/>
  <c r="G2411" i="7"/>
  <c r="E2411" i="7"/>
  <c r="F2355" i="7"/>
  <c r="G2355" i="7"/>
  <c r="E2355" i="7"/>
  <c r="F987" i="7"/>
  <c r="G987" i="7"/>
  <c r="E987" i="7"/>
  <c r="F923" i="7"/>
  <c r="G923" i="7"/>
  <c r="E923" i="7"/>
  <c r="F851" i="7"/>
  <c r="G851" i="7"/>
  <c r="E851" i="7"/>
  <c r="F771" i="7"/>
  <c r="G771" i="7"/>
  <c r="E771" i="7"/>
  <c r="F683" i="7"/>
  <c r="G683" i="7"/>
  <c r="E683" i="7"/>
  <c r="F619" i="7"/>
  <c r="G619" i="7"/>
  <c r="E619" i="7"/>
  <c r="F563" i="7"/>
  <c r="G563" i="7"/>
  <c r="E563" i="7"/>
  <c r="F507" i="7"/>
  <c r="G507" i="7"/>
  <c r="E507" i="7"/>
  <c r="F395" i="7"/>
  <c r="E395" i="7"/>
  <c r="F347" i="7"/>
  <c r="E347" i="7"/>
  <c r="F291" i="7"/>
  <c r="D6051" i="7"/>
  <c r="F6050" i="7"/>
  <c r="G6050" i="7"/>
  <c r="D5987" i="7"/>
  <c r="F5986" i="7"/>
  <c r="G5986" i="7"/>
  <c r="D5931" i="7"/>
  <c r="F5930" i="7"/>
  <c r="G5930" i="7"/>
  <c r="D5875" i="7"/>
  <c r="G5874" i="7"/>
  <c r="F5874" i="7"/>
  <c r="D5819" i="7"/>
  <c r="F5818" i="7"/>
  <c r="G5818" i="7"/>
  <c r="D5771" i="7"/>
  <c r="F5770" i="7"/>
  <c r="G5770" i="7"/>
  <c r="D5715" i="7"/>
  <c r="F5714" i="7"/>
  <c r="G5714" i="7"/>
  <c r="D5659" i="7"/>
  <c r="F5658" i="7"/>
  <c r="G5658" i="7"/>
  <c r="D5611" i="7"/>
  <c r="F5610" i="7"/>
  <c r="G5610" i="7"/>
  <c r="D5563" i="7"/>
  <c r="F5562" i="7"/>
  <c r="G5562" i="7"/>
  <c r="D5499" i="7"/>
  <c r="F5498" i="7"/>
  <c r="G5498" i="7"/>
  <c r="D5451" i="7"/>
  <c r="F5450" i="7"/>
  <c r="G5450" i="7"/>
  <c r="D5411" i="7"/>
  <c r="F5410" i="7"/>
  <c r="G5410" i="7"/>
  <c r="D5363" i="7"/>
  <c r="F5362" i="7"/>
  <c r="G5362" i="7"/>
  <c r="D5299" i="7"/>
  <c r="F5298" i="7"/>
  <c r="G5298" i="7"/>
  <c r="F5250" i="7"/>
  <c r="G5250" i="7"/>
  <c r="F5210" i="7"/>
  <c r="G5210" i="7"/>
  <c r="F5162" i="7"/>
  <c r="G5162" i="7"/>
  <c r="F5090" i="7"/>
  <c r="G5090" i="7"/>
  <c r="F5034" i="7"/>
  <c r="G5034" i="7"/>
  <c r="F4986" i="7"/>
  <c r="G4986" i="7"/>
  <c r="F4938" i="7"/>
  <c r="G4938" i="7"/>
  <c r="F4898" i="7"/>
  <c r="G4898" i="7"/>
  <c r="F4842" i="7"/>
  <c r="G4842" i="7"/>
  <c r="F4794" i="7"/>
  <c r="G4794" i="7"/>
  <c r="F4738" i="7"/>
  <c r="G4738" i="7"/>
  <c r="F4690" i="7"/>
  <c r="G4690" i="7"/>
  <c r="F4626" i="7"/>
  <c r="G4626" i="7"/>
  <c r="F4578" i="7"/>
  <c r="G4578" i="7"/>
  <c r="F4522" i="7"/>
  <c r="G4522" i="7"/>
  <c r="F4482" i="7"/>
  <c r="G4482" i="7"/>
  <c r="F4434" i="7"/>
  <c r="G4434" i="7"/>
  <c r="F4378" i="7"/>
  <c r="G4378" i="7"/>
  <c r="F4330" i="7"/>
  <c r="G4330" i="7"/>
  <c r="F4258" i="7"/>
  <c r="G4258" i="7"/>
  <c r="F4194" i="7"/>
  <c r="G4194" i="7"/>
  <c r="F4146" i="7"/>
  <c r="G4146" i="7"/>
  <c r="F4098" i="7"/>
  <c r="G4098" i="7"/>
  <c r="F4050" i="7"/>
  <c r="G4050" i="7"/>
  <c r="F4002" i="7"/>
  <c r="G4002" i="7"/>
  <c r="F3946" i="7"/>
  <c r="G3946" i="7"/>
  <c r="F3906" i="7"/>
  <c r="G3906" i="7"/>
  <c r="F3850" i="7"/>
  <c r="G3850" i="7"/>
  <c r="F3802" i="7"/>
  <c r="G3802" i="7"/>
  <c r="F3746" i="7"/>
  <c r="G3746" i="7"/>
  <c r="F3674" i="7"/>
  <c r="G3674" i="7"/>
  <c r="F3626" i="7"/>
  <c r="G3626" i="7"/>
  <c r="F3578" i="7"/>
  <c r="G3578" i="7"/>
  <c r="F3530" i="7"/>
  <c r="G3530" i="7"/>
  <c r="F3482" i="7"/>
  <c r="G3482" i="7"/>
  <c r="F3426" i="7"/>
  <c r="G3426" i="7"/>
  <c r="F3370" i="7"/>
  <c r="G3370" i="7"/>
  <c r="F3322" i="7"/>
  <c r="G3322" i="7"/>
  <c r="F3274" i="7"/>
  <c r="G3274" i="7"/>
  <c r="E3274" i="7"/>
  <c r="F3226" i="7"/>
  <c r="G3226" i="7"/>
  <c r="E3226" i="7"/>
  <c r="F3194" i="7"/>
  <c r="G3194" i="7"/>
  <c r="E3194" i="7"/>
  <c r="F3154" i="7"/>
  <c r="G3154" i="7"/>
  <c r="E3154" i="7"/>
  <c r="F3106" i="7"/>
  <c r="G3106" i="7"/>
  <c r="E3106" i="7"/>
  <c r="F3058" i="7"/>
  <c r="G3058" i="7"/>
  <c r="E3058" i="7"/>
  <c r="F3002" i="7"/>
  <c r="G3002" i="7"/>
  <c r="E3002" i="7"/>
  <c r="F2954" i="7"/>
  <c r="G2954" i="7"/>
  <c r="E2954" i="7"/>
  <c r="F2890" i="7"/>
  <c r="G2890" i="7"/>
  <c r="E2890" i="7"/>
  <c r="F2834" i="7"/>
  <c r="G2834" i="7"/>
  <c r="E2834" i="7"/>
  <c r="F2786" i="7"/>
  <c r="G2786" i="7"/>
  <c r="E2786" i="7"/>
  <c r="F2730" i="7"/>
  <c r="G2730" i="7"/>
  <c r="E2730" i="7"/>
  <c r="F2682" i="7"/>
  <c r="G2682" i="7"/>
  <c r="E2682" i="7"/>
  <c r="F2626" i="7"/>
  <c r="G2626" i="7"/>
  <c r="E2626" i="7"/>
  <c r="F2578" i="7"/>
  <c r="G2578" i="7"/>
  <c r="E2578" i="7"/>
  <c r="F2554" i="7"/>
  <c r="G2554" i="7"/>
  <c r="E2554" i="7"/>
  <c r="F2506" i="7"/>
  <c r="G2506" i="7"/>
  <c r="E2506" i="7"/>
  <c r="F2450" i="7"/>
  <c r="G2450" i="7"/>
  <c r="E2450" i="7"/>
  <c r="F2402" i="7"/>
  <c r="G2402" i="7"/>
  <c r="E2402" i="7"/>
  <c r="F2354" i="7"/>
  <c r="G2354" i="7"/>
  <c r="E2354" i="7"/>
  <c r="F986" i="7"/>
  <c r="G986" i="7"/>
  <c r="E986" i="7"/>
  <c r="F946" i="7"/>
  <c r="G946" i="7"/>
  <c r="E946" i="7"/>
  <c r="F890" i="7"/>
  <c r="G890" i="7"/>
  <c r="E890" i="7"/>
  <c r="F842" i="7"/>
  <c r="G842" i="7"/>
  <c r="E842" i="7"/>
  <c r="F794" i="7"/>
  <c r="G794" i="7"/>
  <c r="E794" i="7"/>
  <c r="F746" i="7"/>
  <c r="G746" i="7"/>
  <c r="E746" i="7"/>
  <c r="F698" i="7"/>
  <c r="G698" i="7"/>
  <c r="E698" i="7"/>
  <c r="F666" i="7"/>
  <c r="G666" i="7"/>
  <c r="E666" i="7"/>
  <c r="F626" i="7"/>
  <c r="G626" i="7"/>
  <c r="E626" i="7"/>
  <c r="F578" i="7"/>
  <c r="G578" i="7"/>
  <c r="E578" i="7"/>
  <c r="F490" i="7"/>
  <c r="G490" i="7"/>
  <c r="E490" i="7"/>
  <c r="F442" i="7"/>
  <c r="E442" i="7"/>
  <c r="F394" i="7"/>
  <c r="E394" i="7"/>
  <c r="F346" i="7"/>
  <c r="E346" i="7"/>
  <c r="E5690" i="7"/>
  <c r="D6082" i="7"/>
  <c r="F6081" i="7"/>
  <c r="G6081" i="7"/>
  <c r="D6074" i="7"/>
  <c r="F6073" i="7"/>
  <c r="G6073" i="7"/>
  <c r="D6066" i="7"/>
  <c r="F6065" i="7"/>
  <c r="G6065" i="7"/>
  <c r="D6058" i="7"/>
  <c r="F6057" i="7"/>
  <c r="G6057" i="7"/>
  <c r="D6050" i="7"/>
  <c r="F6049" i="7"/>
  <c r="G6049" i="7"/>
  <c r="D6042" i="7"/>
  <c r="F6041" i="7"/>
  <c r="G6041" i="7"/>
  <c r="D6034" i="7"/>
  <c r="F6033" i="7"/>
  <c r="G6033" i="7"/>
  <c r="D6026" i="7"/>
  <c r="F6025" i="7"/>
  <c r="G6025" i="7"/>
  <c r="D6018" i="7"/>
  <c r="F6017" i="7"/>
  <c r="G6017" i="7"/>
  <c r="D6010" i="7"/>
  <c r="F6009" i="7"/>
  <c r="G6009" i="7"/>
  <c r="D6002" i="7"/>
  <c r="F6001" i="7"/>
  <c r="G6001" i="7"/>
  <c r="D5994" i="7"/>
  <c r="F5993" i="7"/>
  <c r="G5993" i="7"/>
  <c r="D5986" i="7"/>
  <c r="F5985" i="7"/>
  <c r="G5985" i="7"/>
  <c r="D5978" i="7"/>
  <c r="F5977" i="7"/>
  <c r="G5977" i="7"/>
  <c r="D5970" i="7"/>
  <c r="F5969" i="7"/>
  <c r="G5969" i="7"/>
  <c r="D5962" i="7"/>
  <c r="F5961" i="7"/>
  <c r="G5961" i="7"/>
  <c r="D5954" i="7"/>
  <c r="F5953" i="7"/>
  <c r="G5953" i="7"/>
  <c r="D5946" i="7"/>
  <c r="F5945" i="7"/>
  <c r="G5945" i="7"/>
  <c r="D5938" i="7"/>
  <c r="F5937" i="7"/>
  <c r="G5937" i="7"/>
  <c r="D5930" i="7"/>
  <c r="F5929" i="7"/>
  <c r="G5929" i="7"/>
  <c r="D5922" i="7"/>
  <c r="F5921" i="7"/>
  <c r="G5921" i="7"/>
  <c r="D5914" i="7"/>
  <c r="F5913" i="7"/>
  <c r="G5913" i="7"/>
  <c r="D5906" i="7"/>
  <c r="F5905" i="7"/>
  <c r="G5905" i="7"/>
  <c r="D5898" i="7"/>
  <c r="F5897" i="7"/>
  <c r="G5897" i="7"/>
  <c r="D5890" i="7"/>
  <c r="F5889" i="7"/>
  <c r="G5889" i="7"/>
  <c r="D5882" i="7"/>
  <c r="F5881" i="7"/>
  <c r="G5881" i="7"/>
  <c r="D5874" i="7"/>
  <c r="F5873" i="7"/>
  <c r="G5873" i="7"/>
  <c r="D5866" i="7"/>
  <c r="F5865" i="7"/>
  <c r="G5865" i="7"/>
  <c r="D5858" i="7"/>
  <c r="F5857" i="7"/>
  <c r="G5857" i="7"/>
  <c r="D5850" i="7"/>
  <c r="F5849" i="7"/>
  <c r="G5849" i="7"/>
  <c r="D5842" i="7"/>
  <c r="F5841" i="7"/>
  <c r="G5841" i="7"/>
  <c r="D5834" i="7"/>
  <c r="F5833" i="7"/>
  <c r="G5833" i="7"/>
  <c r="D5826" i="7"/>
  <c r="F5825" i="7"/>
  <c r="G5825" i="7"/>
  <c r="D5818" i="7"/>
  <c r="F5817" i="7"/>
  <c r="G5817" i="7"/>
  <c r="D5810" i="7"/>
  <c r="F5809" i="7"/>
  <c r="G5809" i="7"/>
  <c r="D5802" i="7"/>
  <c r="F5801" i="7"/>
  <c r="G5801" i="7"/>
  <c r="D5794" i="7"/>
  <c r="F5793" i="7"/>
  <c r="G5793" i="7"/>
  <c r="D5786" i="7"/>
  <c r="F5785" i="7"/>
  <c r="G5785" i="7"/>
  <c r="D5778" i="7"/>
  <c r="F5777" i="7"/>
  <c r="G5777" i="7"/>
  <c r="D5770" i="7"/>
  <c r="F5769" i="7"/>
  <c r="G5769" i="7"/>
  <c r="D5762" i="7"/>
  <c r="F5761" i="7"/>
  <c r="G5761" i="7"/>
  <c r="D5754" i="7"/>
  <c r="F5753" i="7"/>
  <c r="G5753" i="7"/>
  <c r="E5753" i="7"/>
  <c r="D5746" i="7"/>
  <c r="F5745" i="7"/>
  <c r="G5745" i="7"/>
  <c r="E5745" i="7"/>
  <c r="D5738" i="7"/>
  <c r="F5737" i="7"/>
  <c r="G5737" i="7"/>
  <c r="E5737" i="7"/>
  <c r="D5730" i="7"/>
  <c r="F5729" i="7"/>
  <c r="G5729" i="7"/>
  <c r="E5729" i="7"/>
  <c r="D5722" i="7"/>
  <c r="F5721" i="7"/>
  <c r="G5721" i="7"/>
  <c r="E5721" i="7"/>
  <c r="D5714" i="7"/>
  <c r="F5713" i="7"/>
  <c r="G5713" i="7"/>
  <c r="E5713" i="7"/>
  <c r="D5706" i="7"/>
  <c r="F5705" i="7"/>
  <c r="G5705" i="7"/>
  <c r="E5705" i="7"/>
  <c r="F5697" i="7"/>
  <c r="G5697" i="7"/>
  <c r="E5697" i="7"/>
  <c r="F5689" i="7"/>
  <c r="G5689" i="7"/>
  <c r="E5689" i="7"/>
  <c r="F5681" i="7"/>
  <c r="G5681" i="7"/>
  <c r="E5681" i="7"/>
  <c r="F5673" i="7"/>
  <c r="G5673" i="7"/>
  <c r="E5673" i="7"/>
  <c r="F5665" i="7"/>
  <c r="G5665" i="7"/>
  <c r="E5665" i="7"/>
  <c r="F5657" i="7"/>
  <c r="G5657" i="7"/>
  <c r="E5657" i="7"/>
  <c r="F5649" i="7"/>
  <c r="G5649" i="7"/>
  <c r="E5649" i="7"/>
  <c r="F5641" i="7"/>
  <c r="G5641" i="7"/>
  <c r="E5641" i="7"/>
  <c r="F5633" i="7"/>
  <c r="G5633" i="7"/>
  <c r="E5633" i="7"/>
  <c r="F5625" i="7"/>
  <c r="G5625" i="7"/>
  <c r="E5625" i="7"/>
  <c r="F5617" i="7"/>
  <c r="G5617" i="7"/>
  <c r="E5617" i="7"/>
  <c r="F5609" i="7"/>
  <c r="G5609" i="7"/>
  <c r="E5609" i="7"/>
  <c r="F5601" i="7"/>
  <c r="G5601" i="7"/>
  <c r="E5601" i="7"/>
  <c r="F5593" i="7"/>
  <c r="G5593" i="7"/>
  <c r="E5593" i="7"/>
  <c r="F5585" i="7"/>
  <c r="G5585" i="7"/>
  <c r="E5585" i="7"/>
  <c r="F5577" i="7"/>
  <c r="G5577" i="7"/>
  <c r="E5577" i="7"/>
  <c r="F5569" i="7"/>
  <c r="G5569" i="7"/>
  <c r="E5569" i="7"/>
  <c r="F5561" i="7"/>
  <c r="G5561" i="7"/>
  <c r="E5561" i="7"/>
  <c r="F5553" i="7"/>
  <c r="G5553" i="7"/>
  <c r="E5553" i="7"/>
  <c r="F5545" i="7"/>
  <c r="G5545" i="7"/>
  <c r="E5545" i="7"/>
  <c r="F5537" i="7"/>
  <c r="G5537" i="7"/>
  <c r="E5537" i="7"/>
  <c r="F5529" i="7"/>
  <c r="G5529" i="7"/>
  <c r="E5529" i="7"/>
  <c r="F5521" i="7"/>
  <c r="G5521" i="7"/>
  <c r="E5521" i="7"/>
  <c r="F5513" i="7"/>
  <c r="G5513" i="7"/>
  <c r="E5513" i="7"/>
  <c r="F5505" i="7"/>
  <c r="G5505" i="7"/>
  <c r="E5505" i="7"/>
  <c r="F5497" i="7"/>
  <c r="G5497" i="7"/>
  <c r="E5497" i="7"/>
  <c r="F5489" i="7"/>
  <c r="G5489" i="7"/>
  <c r="E5489" i="7"/>
  <c r="F5481" i="7"/>
  <c r="G5481" i="7"/>
  <c r="E5481" i="7"/>
  <c r="F5473" i="7"/>
  <c r="G5473" i="7"/>
  <c r="E5473" i="7"/>
  <c r="F5465" i="7"/>
  <c r="G5465" i="7"/>
  <c r="E5465" i="7"/>
  <c r="F5457" i="7"/>
  <c r="G5457" i="7"/>
  <c r="E5457" i="7"/>
  <c r="F5449" i="7"/>
  <c r="G5449" i="7"/>
  <c r="E5449" i="7"/>
  <c r="F5441" i="7"/>
  <c r="G5441" i="7"/>
  <c r="E5441" i="7"/>
  <c r="F5433" i="7"/>
  <c r="G5433" i="7"/>
  <c r="E5433" i="7"/>
  <c r="F5425" i="7"/>
  <c r="G5425" i="7"/>
  <c r="E5425" i="7"/>
  <c r="F5417" i="7"/>
  <c r="G5417" i="7"/>
  <c r="E5417" i="7"/>
  <c r="F5409" i="7"/>
  <c r="G5409" i="7"/>
  <c r="E5409" i="7"/>
  <c r="F5401" i="7"/>
  <c r="G5401" i="7"/>
  <c r="E5401" i="7"/>
  <c r="F5393" i="7"/>
  <c r="G5393" i="7"/>
  <c r="E5393" i="7"/>
  <c r="F5385" i="7"/>
  <c r="G5385" i="7"/>
  <c r="E5385" i="7"/>
  <c r="F5377" i="7"/>
  <c r="G5377" i="7"/>
  <c r="E5377" i="7"/>
  <c r="F5369" i="7"/>
  <c r="G5369" i="7"/>
  <c r="E5369" i="7"/>
  <c r="F5361" i="7"/>
  <c r="G5361" i="7"/>
  <c r="E5361" i="7"/>
  <c r="F5353" i="7"/>
  <c r="G5353" i="7"/>
  <c r="E5353" i="7"/>
  <c r="F5345" i="7"/>
  <c r="G5345" i="7"/>
  <c r="E5345" i="7"/>
  <c r="F5337" i="7"/>
  <c r="G5337" i="7"/>
  <c r="E5337" i="7"/>
  <c r="F5329" i="7"/>
  <c r="G5329" i="7"/>
  <c r="E5329" i="7"/>
  <c r="F5321" i="7"/>
  <c r="G5321" i="7"/>
  <c r="E5321" i="7"/>
  <c r="F5313" i="7"/>
  <c r="G5313" i="7"/>
  <c r="E5313" i="7"/>
  <c r="F5305" i="7"/>
  <c r="G5305" i="7"/>
  <c r="E5305" i="7"/>
  <c r="F5297" i="7"/>
  <c r="G5297" i="7"/>
  <c r="E5297" i="7"/>
  <c r="F5289" i="7"/>
  <c r="G5289" i="7"/>
  <c r="E5289" i="7"/>
  <c r="F5281" i="7"/>
  <c r="G5281" i="7"/>
  <c r="E5281" i="7"/>
  <c r="F5273" i="7"/>
  <c r="G5273" i="7"/>
  <c r="E5273" i="7"/>
  <c r="F5265" i="7"/>
  <c r="G5265" i="7"/>
  <c r="E5265" i="7"/>
  <c r="F5257" i="7"/>
  <c r="G5257" i="7"/>
  <c r="E5257" i="7"/>
  <c r="F5249" i="7"/>
  <c r="G5249" i="7"/>
  <c r="E5249" i="7"/>
  <c r="F5241" i="7"/>
  <c r="G5241" i="7"/>
  <c r="E5241" i="7"/>
  <c r="F5233" i="7"/>
  <c r="G5233" i="7"/>
  <c r="E5233" i="7"/>
  <c r="F5225" i="7"/>
  <c r="G5225" i="7"/>
  <c r="E5225" i="7"/>
  <c r="F5217" i="7"/>
  <c r="G5217" i="7"/>
  <c r="E5217" i="7"/>
  <c r="F5209" i="7"/>
  <c r="G5209" i="7"/>
  <c r="E5209" i="7"/>
  <c r="F5201" i="7"/>
  <c r="G5201" i="7"/>
  <c r="E5201" i="7"/>
  <c r="F5193" i="7"/>
  <c r="G5193" i="7"/>
  <c r="E5193" i="7"/>
  <c r="F5185" i="7"/>
  <c r="G5185" i="7"/>
  <c r="E5185" i="7"/>
  <c r="F5177" i="7"/>
  <c r="G5177" i="7"/>
  <c r="E5177" i="7"/>
  <c r="F5169" i="7"/>
  <c r="G5169" i="7"/>
  <c r="E5169" i="7"/>
  <c r="F5161" i="7"/>
  <c r="G5161" i="7"/>
  <c r="E5161" i="7"/>
  <c r="F5153" i="7"/>
  <c r="G5153" i="7"/>
  <c r="E5153" i="7"/>
  <c r="F5145" i="7"/>
  <c r="G5145" i="7"/>
  <c r="E5145" i="7"/>
  <c r="F5137" i="7"/>
  <c r="G5137" i="7"/>
  <c r="E5137" i="7"/>
  <c r="F5129" i="7"/>
  <c r="G5129" i="7"/>
  <c r="E5129" i="7"/>
  <c r="F5121" i="7"/>
  <c r="G5121" i="7"/>
  <c r="E5121" i="7"/>
  <c r="F5113" i="7"/>
  <c r="G5113" i="7"/>
  <c r="E5113" i="7"/>
  <c r="F5105" i="7"/>
  <c r="G5105" i="7"/>
  <c r="E5105" i="7"/>
  <c r="F5097" i="7"/>
  <c r="G5097" i="7"/>
  <c r="E5097" i="7"/>
  <c r="F5089" i="7"/>
  <c r="G5089" i="7"/>
  <c r="E5089" i="7"/>
  <c r="F5081" i="7"/>
  <c r="G5081" i="7"/>
  <c r="E5081" i="7"/>
  <c r="F5073" i="7"/>
  <c r="G5073" i="7"/>
  <c r="E5073" i="7"/>
  <c r="F5065" i="7"/>
  <c r="G5065" i="7"/>
  <c r="E5065" i="7"/>
  <c r="F5057" i="7"/>
  <c r="G5057" i="7"/>
  <c r="E5057" i="7"/>
  <c r="F5049" i="7"/>
  <c r="G5049" i="7"/>
  <c r="E5049" i="7"/>
  <c r="F5041" i="7"/>
  <c r="G5041" i="7"/>
  <c r="E5041" i="7"/>
  <c r="F5033" i="7"/>
  <c r="G5033" i="7"/>
  <c r="E5033" i="7"/>
  <c r="F5025" i="7"/>
  <c r="G5025" i="7"/>
  <c r="E5025" i="7"/>
  <c r="F5017" i="7"/>
  <c r="G5017" i="7"/>
  <c r="E5017" i="7"/>
  <c r="F5009" i="7"/>
  <c r="G5009" i="7"/>
  <c r="E5009" i="7"/>
  <c r="F5001" i="7"/>
  <c r="G5001" i="7"/>
  <c r="E5001" i="7"/>
  <c r="F4993" i="7"/>
  <c r="G4993" i="7"/>
  <c r="E4993" i="7"/>
  <c r="F4985" i="7"/>
  <c r="G4985" i="7"/>
  <c r="E4985" i="7"/>
  <c r="F4977" i="7"/>
  <c r="G4977" i="7"/>
  <c r="E4977" i="7"/>
  <c r="F4969" i="7"/>
  <c r="G4969" i="7"/>
  <c r="E4969" i="7"/>
  <c r="F4961" i="7"/>
  <c r="G4961" i="7"/>
  <c r="E4961" i="7"/>
  <c r="F4953" i="7"/>
  <c r="G4953" i="7"/>
  <c r="E4953" i="7"/>
  <c r="F4945" i="7"/>
  <c r="G4945" i="7"/>
  <c r="E4945" i="7"/>
  <c r="F4937" i="7"/>
  <c r="G4937" i="7"/>
  <c r="E4937" i="7"/>
  <c r="F4929" i="7"/>
  <c r="G4929" i="7"/>
  <c r="E4929" i="7"/>
  <c r="F4921" i="7"/>
  <c r="G4921" i="7"/>
  <c r="E4921" i="7"/>
  <c r="F4913" i="7"/>
  <c r="G4913" i="7"/>
  <c r="E4913" i="7"/>
  <c r="F4905" i="7"/>
  <c r="G4905" i="7"/>
  <c r="E4905" i="7"/>
  <c r="F4897" i="7"/>
  <c r="G4897" i="7"/>
  <c r="E4897" i="7"/>
  <c r="F4889" i="7"/>
  <c r="G4889" i="7"/>
  <c r="E4889" i="7"/>
  <c r="F4881" i="7"/>
  <c r="G4881" i="7"/>
  <c r="E4881" i="7"/>
  <c r="F4873" i="7"/>
  <c r="G4873" i="7"/>
  <c r="E4873" i="7"/>
  <c r="F4865" i="7"/>
  <c r="G4865" i="7"/>
  <c r="E4865" i="7"/>
  <c r="F4857" i="7"/>
  <c r="G4857" i="7"/>
  <c r="E4857" i="7"/>
  <c r="F4849" i="7"/>
  <c r="G4849" i="7"/>
  <c r="E4849" i="7"/>
  <c r="F4841" i="7"/>
  <c r="G4841" i="7"/>
  <c r="E4841" i="7"/>
  <c r="F4833" i="7"/>
  <c r="G4833" i="7"/>
  <c r="E4833" i="7"/>
  <c r="F4825" i="7"/>
  <c r="G4825" i="7"/>
  <c r="E4825" i="7"/>
  <c r="F4817" i="7"/>
  <c r="G4817" i="7"/>
  <c r="E4817" i="7"/>
  <c r="F4809" i="7"/>
  <c r="G4809" i="7"/>
  <c r="E4809" i="7"/>
  <c r="F4801" i="7"/>
  <c r="G4801" i="7"/>
  <c r="E4801" i="7"/>
  <c r="F4793" i="7"/>
  <c r="G4793" i="7"/>
  <c r="E4793" i="7"/>
  <c r="F4785" i="7"/>
  <c r="G4785" i="7"/>
  <c r="E4785" i="7"/>
  <c r="F4777" i="7"/>
  <c r="G4777" i="7"/>
  <c r="E4777" i="7"/>
  <c r="F4769" i="7"/>
  <c r="G4769" i="7"/>
  <c r="E4769" i="7"/>
  <c r="F4761" i="7"/>
  <c r="G4761" i="7"/>
  <c r="E4761" i="7"/>
  <c r="F4753" i="7"/>
  <c r="G4753" i="7"/>
  <c r="E4753" i="7"/>
  <c r="F4745" i="7"/>
  <c r="G4745" i="7"/>
  <c r="E4745" i="7"/>
  <c r="F4737" i="7"/>
  <c r="G4737" i="7"/>
  <c r="E4737" i="7"/>
  <c r="F4729" i="7"/>
  <c r="G4729" i="7"/>
  <c r="E4729" i="7"/>
  <c r="F4721" i="7"/>
  <c r="G4721" i="7"/>
  <c r="E4721" i="7"/>
  <c r="F4713" i="7"/>
  <c r="G4713" i="7"/>
  <c r="E4713" i="7"/>
  <c r="F4705" i="7"/>
  <c r="G4705" i="7"/>
  <c r="E4705" i="7"/>
  <c r="F4697" i="7"/>
  <c r="G4697" i="7"/>
  <c r="E4697" i="7"/>
  <c r="F4689" i="7"/>
  <c r="G4689" i="7"/>
  <c r="E4689" i="7"/>
  <c r="F4681" i="7"/>
  <c r="G4681" i="7"/>
  <c r="E4681" i="7"/>
  <c r="F4673" i="7"/>
  <c r="G4673" i="7"/>
  <c r="E4673" i="7"/>
  <c r="F4665" i="7"/>
  <c r="G4665" i="7"/>
  <c r="E4665" i="7"/>
  <c r="F4657" i="7"/>
  <c r="G4657" i="7"/>
  <c r="E4657" i="7"/>
  <c r="F4649" i="7"/>
  <c r="G4649" i="7"/>
  <c r="E4649" i="7"/>
  <c r="F4641" i="7"/>
  <c r="G4641" i="7"/>
  <c r="E4641" i="7"/>
  <c r="F4633" i="7"/>
  <c r="G4633" i="7"/>
  <c r="E4633" i="7"/>
  <c r="F4625" i="7"/>
  <c r="G4625" i="7"/>
  <c r="E4625" i="7"/>
  <c r="F4617" i="7"/>
  <c r="G4617" i="7"/>
  <c r="E4617" i="7"/>
  <c r="F4609" i="7"/>
  <c r="G4609" i="7"/>
  <c r="E4609" i="7"/>
  <c r="F4601" i="7"/>
  <c r="G4601" i="7"/>
  <c r="E4601" i="7"/>
  <c r="F4593" i="7"/>
  <c r="G4593" i="7"/>
  <c r="E4593" i="7"/>
  <c r="F4585" i="7"/>
  <c r="G4585" i="7"/>
  <c r="E4585" i="7"/>
  <c r="F4577" i="7"/>
  <c r="G4577" i="7"/>
  <c r="E4577" i="7"/>
  <c r="F4569" i="7"/>
  <c r="G4569" i="7"/>
  <c r="E4569" i="7"/>
  <c r="F4561" i="7"/>
  <c r="G4561" i="7"/>
  <c r="E4561" i="7"/>
  <c r="F4553" i="7"/>
  <c r="G4553" i="7"/>
  <c r="E4553" i="7"/>
  <c r="F4545" i="7"/>
  <c r="G4545" i="7"/>
  <c r="E4545" i="7"/>
  <c r="F4537" i="7"/>
  <c r="G4537" i="7"/>
  <c r="E4537" i="7"/>
  <c r="F4529" i="7"/>
  <c r="G4529" i="7"/>
  <c r="E4529" i="7"/>
  <c r="F4521" i="7"/>
  <c r="G4521" i="7"/>
  <c r="E4521" i="7"/>
  <c r="F4513" i="7"/>
  <c r="G4513" i="7"/>
  <c r="E4513" i="7"/>
  <c r="F4505" i="7"/>
  <c r="G4505" i="7"/>
  <c r="E4505" i="7"/>
  <c r="F4497" i="7"/>
  <c r="G4497" i="7"/>
  <c r="E4497" i="7"/>
  <c r="F4489" i="7"/>
  <c r="G4489" i="7"/>
  <c r="E4489" i="7"/>
  <c r="F4481" i="7"/>
  <c r="G4481" i="7"/>
  <c r="E4481" i="7"/>
  <c r="F4473" i="7"/>
  <c r="G4473" i="7"/>
  <c r="E4473" i="7"/>
  <c r="F4465" i="7"/>
  <c r="G4465" i="7"/>
  <c r="E4465" i="7"/>
  <c r="F4457" i="7"/>
  <c r="G4457" i="7"/>
  <c r="E4457" i="7"/>
  <c r="F4449" i="7"/>
  <c r="G4449" i="7"/>
  <c r="E4449" i="7"/>
  <c r="F4441" i="7"/>
  <c r="G4441" i="7"/>
  <c r="E4441" i="7"/>
  <c r="F4433" i="7"/>
  <c r="G4433" i="7"/>
  <c r="E4433" i="7"/>
  <c r="F4425" i="7"/>
  <c r="G4425" i="7"/>
  <c r="E4425" i="7"/>
  <c r="F4417" i="7"/>
  <c r="G4417" i="7"/>
  <c r="E4417" i="7"/>
  <c r="F4409" i="7"/>
  <c r="G4409" i="7"/>
  <c r="E4409" i="7"/>
  <c r="F4401" i="7"/>
  <c r="G4401" i="7"/>
  <c r="E4401" i="7"/>
  <c r="F4393" i="7"/>
  <c r="G4393" i="7"/>
  <c r="E4393" i="7"/>
  <c r="F4385" i="7"/>
  <c r="G4385" i="7"/>
  <c r="E4385" i="7"/>
  <c r="F4377" i="7"/>
  <c r="G4377" i="7"/>
  <c r="E4377" i="7"/>
  <c r="F4369" i="7"/>
  <c r="G4369" i="7"/>
  <c r="E4369" i="7"/>
  <c r="F4361" i="7"/>
  <c r="G4361" i="7"/>
  <c r="E4361" i="7"/>
  <c r="F4353" i="7"/>
  <c r="G4353" i="7"/>
  <c r="E4353" i="7"/>
  <c r="F4345" i="7"/>
  <c r="G4345" i="7"/>
  <c r="E4345" i="7"/>
  <c r="F4337" i="7"/>
  <c r="G4337" i="7"/>
  <c r="E4337" i="7"/>
  <c r="F4329" i="7"/>
  <c r="G4329" i="7"/>
  <c r="E4329" i="7"/>
  <c r="F4321" i="7"/>
  <c r="G4321" i="7"/>
  <c r="E4321" i="7"/>
  <c r="F4313" i="7"/>
  <c r="G4313" i="7"/>
  <c r="E4313" i="7"/>
  <c r="F4305" i="7"/>
  <c r="G4305" i="7"/>
  <c r="E4305" i="7"/>
  <c r="F4297" i="7"/>
  <c r="G4297" i="7"/>
  <c r="E4297" i="7"/>
  <c r="F4289" i="7"/>
  <c r="G4289" i="7"/>
  <c r="E4289" i="7"/>
  <c r="F4281" i="7"/>
  <c r="G4281" i="7"/>
  <c r="E4281" i="7"/>
  <c r="F4273" i="7"/>
  <c r="G4273" i="7"/>
  <c r="E4273" i="7"/>
  <c r="F4265" i="7"/>
  <c r="G4265" i="7"/>
  <c r="E4265" i="7"/>
  <c r="F4257" i="7"/>
  <c r="G4257" i="7"/>
  <c r="E4257" i="7"/>
  <c r="F4249" i="7"/>
  <c r="G4249" i="7"/>
  <c r="E4249" i="7"/>
  <c r="F4241" i="7"/>
  <c r="G4241" i="7"/>
  <c r="E4241" i="7"/>
  <c r="F4233" i="7"/>
  <c r="G4233" i="7"/>
  <c r="E4233" i="7"/>
  <c r="F4225" i="7"/>
  <c r="G4225" i="7"/>
  <c r="E4225" i="7"/>
  <c r="F4217" i="7"/>
  <c r="G4217" i="7"/>
  <c r="E4217" i="7"/>
  <c r="F4209" i="7"/>
  <c r="G4209" i="7"/>
  <c r="E4209" i="7"/>
  <c r="F4201" i="7"/>
  <c r="G4201" i="7"/>
  <c r="E4201" i="7"/>
  <c r="F4193" i="7"/>
  <c r="G4193" i="7"/>
  <c r="E4193" i="7"/>
  <c r="F4185" i="7"/>
  <c r="G4185" i="7"/>
  <c r="E4185" i="7"/>
  <c r="F4177" i="7"/>
  <c r="G4177" i="7"/>
  <c r="E4177" i="7"/>
  <c r="F4169" i="7"/>
  <c r="G4169" i="7"/>
  <c r="E4169" i="7"/>
  <c r="F4161" i="7"/>
  <c r="G4161" i="7"/>
  <c r="E4161" i="7"/>
  <c r="F4153" i="7"/>
  <c r="G4153" i="7"/>
  <c r="E4153" i="7"/>
  <c r="F4145" i="7"/>
  <c r="G4145" i="7"/>
  <c r="E4145" i="7"/>
  <c r="F4137" i="7"/>
  <c r="G4137" i="7"/>
  <c r="E4137" i="7"/>
  <c r="F4129" i="7"/>
  <c r="G4129" i="7"/>
  <c r="E4129" i="7"/>
  <c r="F4121" i="7"/>
  <c r="G4121" i="7"/>
  <c r="E4121" i="7"/>
  <c r="F4113" i="7"/>
  <c r="G4113" i="7"/>
  <c r="E4113" i="7"/>
  <c r="F4105" i="7"/>
  <c r="G4105" i="7"/>
  <c r="E4105" i="7"/>
  <c r="F4097" i="7"/>
  <c r="G4097" i="7"/>
  <c r="E4097" i="7"/>
  <c r="F4089" i="7"/>
  <c r="G4089" i="7"/>
  <c r="E4089" i="7"/>
  <c r="F4081" i="7"/>
  <c r="G4081" i="7"/>
  <c r="E4081" i="7"/>
  <c r="F4073" i="7"/>
  <c r="G4073" i="7"/>
  <c r="E4073" i="7"/>
  <c r="F4065" i="7"/>
  <c r="G4065" i="7"/>
  <c r="E4065" i="7"/>
  <c r="F4057" i="7"/>
  <c r="G4057" i="7"/>
  <c r="E4057" i="7"/>
  <c r="F4049" i="7"/>
  <c r="G4049" i="7"/>
  <c r="E4049" i="7"/>
  <c r="F4041" i="7"/>
  <c r="G4041" i="7"/>
  <c r="E4041" i="7"/>
  <c r="F4033" i="7"/>
  <c r="G4033" i="7"/>
  <c r="E4033" i="7"/>
  <c r="F4025" i="7"/>
  <c r="G4025" i="7"/>
  <c r="E4025" i="7"/>
  <c r="F4017" i="7"/>
  <c r="G4017" i="7"/>
  <c r="E4017" i="7"/>
  <c r="F4009" i="7"/>
  <c r="G4009" i="7"/>
  <c r="E4009" i="7"/>
  <c r="F4001" i="7"/>
  <c r="G4001" i="7"/>
  <c r="E4001" i="7"/>
  <c r="F3993" i="7"/>
  <c r="G3993" i="7"/>
  <c r="E3993" i="7"/>
  <c r="F3985" i="7"/>
  <c r="G3985" i="7"/>
  <c r="E3985" i="7"/>
  <c r="F3977" i="7"/>
  <c r="G3977" i="7"/>
  <c r="E3977" i="7"/>
  <c r="F3969" i="7"/>
  <c r="G3969" i="7"/>
  <c r="E3969" i="7"/>
  <c r="F3961" i="7"/>
  <c r="G3961" i="7"/>
  <c r="E3961" i="7"/>
  <c r="F3953" i="7"/>
  <c r="G3953" i="7"/>
  <c r="E3953" i="7"/>
  <c r="F3945" i="7"/>
  <c r="G3945" i="7"/>
  <c r="E3945" i="7"/>
  <c r="F3937" i="7"/>
  <c r="G3937" i="7"/>
  <c r="E3937" i="7"/>
  <c r="F3929" i="7"/>
  <c r="G3929" i="7"/>
  <c r="E3929" i="7"/>
  <c r="F3921" i="7"/>
  <c r="G3921" i="7"/>
  <c r="E3921" i="7"/>
  <c r="F3913" i="7"/>
  <c r="G3913" i="7"/>
  <c r="E3913" i="7"/>
  <c r="F3905" i="7"/>
  <c r="G3905" i="7"/>
  <c r="E3905" i="7"/>
  <c r="F3897" i="7"/>
  <c r="G3897" i="7"/>
  <c r="E3897" i="7"/>
  <c r="F3889" i="7"/>
  <c r="G3889" i="7"/>
  <c r="E3889" i="7"/>
  <c r="F3881" i="7"/>
  <c r="G3881" i="7"/>
  <c r="E3881" i="7"/>
  <c r="F3873" i="7"/>
  <c r="G3873" i="7"/>
  <c r="E3873" i="7"/>
  <c r="F3865" i="7"/>
  <c r="G3865" i="7"/>
  <c r="E3865" i="7"/>
  <c r="F3857" i="7"/>
  <c r="G3857" i="7"/>
  <c r="E3857" i="7"/>
  <c r="F3849" i="7"/>
  <c r="G3849" i="7"/>
  <c r="E3849" i="7"/>
  <c r="F3841" i="7"/>
  <c r="G3841" i="7"/>
  <c r="E3841" i="7"/>
  <c r="F3833" i="7"/>
  <c r="G3833" i="7"/>
  <c r="E3833" i="7"/>
  <c r="F3825" i="7"/>
  <c r="G3825" i="7"/>
  <c r="E3825" i="7"/>
  <c r="F3817" i="7"/>
  <c r="G3817" i="7"/>
  <c r="E3817" i="7"/>
  <c r="F3809" i="7"/>
  <c r="G3809" i="7"/>
  <c r="E3809" i="7"/>
  <c r="F3801" i="7"/>
  <c r="G3801" i="7"/>
  <c r="E3801" i="7"/>
  <c r="F3793" i="7"/>
  <c r="G3793" i="7"/>
  <c r="E3793" i="7"/>
  <c r="F3785" i="7"/>
  <c r="G3785" i="7"/>
  <c r="E3785" i="7"/>
  <c r="F3777" i="7"/>
  <c r="G3777" i="7"/>
  <c r="E3777" i="7"/>
  <c r="F3769" i="7"/>
  <c r="G3769" i="7"/>
  <c r="E3769" i="7"/>
  <c r="F3761" i="7"/>
  <c r="G3761" i="7"/>
  <c r="E3761" i="7"/>
  <c r="F3753" i="7"/>
  <c r="G3753" i="7"/>
  <c r="E3753" i="7"/>
  <c r="F3745" i="7"/>
  <c r="G3745" i="7"/>
  <c r="E3745" i="7"/>
  <c r="F3737" i="7"/>
  <c r="G3737" i="7"/>
  <c r="E3737" i="7"/>
  <c r="F3729" i="7"/>
  <c r="G3729" i="7"/>
  <c r="E3729" i="7"/>
  <c r="F3721" i="7"/>
  <c r="G3721" i="7"/>
  <c r="E3721" i="7"/>
  <c r="F3713" i="7"/>
  <c r="G3713" i="7"/>
  <c r="E3713" i="7"/>
  <c r="F3705" i="7"/>
  <c r="G3705" i="7"/>
  <c r="E3705" i="7"/>
  <c r="F3697" i="7"/>
  <c r="G3697" i="7"/>
  <c r="E3697" i="7"/>
  <c r="F3689" i="7"/>
  <c r="G3689" i="7"/>
  <c r="E3689" i="7"/>
  <c r="F3681" i="7"/>
  <c r="G3681" i="7"/>
  <c r="E3681" i="7"/>
  <c r="F3673" i="7"/>
  <c r="G3673" i="7"/>
  <c r="E3673" i="7"/>
  <c r="F3665" i="7"/>
  <c r="G3665" i="7"/>
  <c r="E3665" i="7"/>
  <c r="F3657" i="7"/>
  <c r="G3657" i="7"/>
  <c r="E3657" i="7"/>
  <c r="F3649" i="7"/>
  <c r="G3649" i="7"/>
  <c r="E3649" i="7"/>
  <c r="F3641" i="7"/>
  <c r="G3641" i="7"/>
  <c r="E3641" i="7"/>
  <c r="F3633" i="7"/>
  <c r="G3633" i="7"/>
  <c r="E3633" i="7"/>
  <c r="F3625" i="7"/>
  <c r="G3625" i="7"/>
  <c r="E3625" i="7"/>
  <c r="F3617" i="7"/>
  <c r="G3617" i="7"/>
  <c r="E3617" i="7"/>
  <c r="F3609" i="7"/>
  <c r="G3609" i="7"/>
  <c r="E3609" i="7"/>
  <c r="F3601" i="7"/>
  <c r="G3601" i="7"/>
  <c r="E3601" i="7"/>
  <c r="F3593" i="7"/>
  <c r="G3593" i="7"/>
  <c r="E3593" i="7"/>
  <c r="F3585" i="7"/>
  <c r="G3585" i="7"/>
  <c r="E3585" i="7"/>
  <c r="F3577" i="7"/>
  <c r="G3577" i="7"/>
  <c r="E3577" i="7"/>
  <c r="F3569" i="7"/>
  <c r="G3569" i="7"/>
  <c r="E3569" i="7"/>
  <c r="F3561" i="7"/>
  <c r="G3561" i="7"/>
  <c r="E3561" i="7"/>
  <c r="F3553" i="7"/>
  <c r="G3553" i="7"/>
  <c r="E3553" i="7"/>
  <c r="F3545" i="7"/>
  <c r="G3545" i="7"/>
  <c r="E3545" i="7"/>
  <c r="F3537" i="7"/>
  <c r="G3537" i="7"/>
  <c r="E3537" i="7"/>
  <c r="F3529" i="7"/>
  <c r="G3529" i="7"/>
  <c r="E3529" i="7"/>
  <c r="F3521" i="7"/>
  <c r="G3521" i="7"/>
  <c r="E3521" i="7"/>
  <c r="F3513" i="7"/>
  <c r="G3513" i="7"/>
  <c r="E3513" i="7"/>
  <c r="F3505" i="7"/>
  <c r="G3505" i="7"/>
  <c r="E3505" i="7"/>
  <c r="F3497" i="7"/>
  <c r="G3497" i="7"/>
  <c r="E3497" i="7"/>
  <c r="F3489" i="7"/>
  <c r="G3489" i="7"/>
  <c r="E3489" i="7"/>
  <c r="F3481" i="7"/>
  <c r="G3481" i="7"/>
  <c r="E3481" i="7"/>
  <c r="F3473" i="7"/>
  <c r="G3473" i="7"/>
  <c r="E3473" i="7"/>
  <c r="F3465" i="7"/>
  <c r="G3465" i="7"/>
  <c r="E3465" i="7"/>
  <c r="F3457" i="7"/>
  <c r="G3457" i="7"/>
  <c r="E3457" i="7"/>
  <c r="F3449" i="7"/>
  <c r="G3449" i="7"/>
  <c r="E3449" i="7"/>
  <c r="G3441" i="7"/>
  <c r="F3441" i="7"/>
  <c r="E3441" i="7"/>
  <c r="F3433" i="7"/>
  <c r="G3433" i="7"/>
  <c r="E3433" i="7"/>
  <c r="F3425" i="7"/>
  <c r="G3425" i="7"/>
  <c r="E3425" i="7"/>
  <c r="F3417" i="7"/>
  <c r="G3417" i="7"/>
  <c r="E3417" i="7"/>
  <c r="F3409" i="7"/>
  <c r="G3409" i="7"/>
  <c r="E3409" i="7"/>
  <c r="F3401" i="7"/>
  <c r="G3401" i="7"/>
  <c r="E3401" i="7"/>
  <c r="F3393" i="7"/>
  <c r="G3393" i="7"/>
  <c r="E3393" i="7"/>
  <c r="F3385" i="7"/>
  <c r="G3385" i="7"/>
  <c r="E3385" i="7"/>
  <c r="F3377" i="7"/>
  <c r="G3377" i="7"/>
  <c r="E3377" i="7"/>
  <c r="F3369" i="7"/>
  <c r="G3369" i="7"/>
  <c r="E3369" i="7"/>
  <c r="F3361" i="7"/>
  <c r="G3361" i="7"/>
  <c r="E3361" i="7"/>
  <c r="F3353" i="7"/>
  <c r="G3353" i="7"/>
  <c r="E3353" i="7"/>
  <c r="F3345" i="7"/>
  <c r="G3345" i="7"/>
  <c r="E3345" i="7"/>
  <c r="F3337" i="7"/>
  <c r="G3337" i="7"/>
  <c r="E3337" i="7"/>
  <c r="F3329" i="7"/>
  <c r="G3329" i="7"/>
  <c r="E3329" i="7"/>
  <c r="F3321" i="7"/>
  <c r="G3321" i="7"/>
  <c r="E3321" i="7"/>
  <c r="F3313" i="7"/>
  <c r="G3313" i="7"/>
  <c r="E3313" i="7"/>
  <c r="F3305" i="7"/>
  <c r="G3305" i="7"/>
  <c r="E3305" i="7"/>
  <c r="F3297" i="7"/>
  <c r="G3297" i="7"/>
  <c r="E3297" i="7"/>
  <c r="F3289" i="7"/>
  <c r="G3289" i="7"/>
  <c r="E3289" i="7"/>
  <c r="F3281" i="7"/>
  <c r="G3281" i="7"/>
  <c r="E3281" i="7"/>
  <c r="F3273" i="7"/>
  <c r="G3273" i="7"/>
  <c r="E3273" i="7"/>
  <c r="F3265" i="7"/>
  <c r="G3265" i="7"/>
  <c r="E3265" i="7"/>
  <c r="F3257" i="7"/>
  <c r="G3257" i="7"/>
  <c r="E3257" i="7"/>
  <c r="F3249" i="7"/>
  <c r="G3249" i="7"/>
  <c r="E3249" i="7"/>
  <c r="F3241" i="7"/>
  <c r="G3241" i="7"/>
  <c r="E3241" i="7"/>
  <c r="F3233" i="7"/>
  <c r="G3233" i="7"/>
  <c r="E3233" i="7"/>
  <c r="F3225" i="7"/>
  <c r="G3225" i="7"/>
  <c r="E3225" i="7"/>
  <c r="F3217" i="7"/>
  <c r="G3217" i="7"/>
  <c r="E3217" i="7"/>
  <c r="F3209" i="7"/>
  <c r="G3209" i="7"/>
  <c r="E3209" i="7"/>
  <c r="F3201" i="7"/>
  <c r="G3201" i="7"/>
  <c r="E3201" i="7"/>
  <c r="G3193" i="7"/>
  <c r="F3193" i="7"/>
  <c r="E3193" i="7"/>
  <c r="F3185" i="7"/>
  <c r="G3185" i="7"/>
  <c r="E3185" i="7"/>
  <c r="F3177" i="7"/>
  <c r="G3177" i="7"/>
  <c r="E3177" i="7"/>
  <c r="F3169" i="7"/>
  <c r="G3169" i="7"/>
  <c r="E3169" i="7"/>
  <c r="F3161" i="7"/>
  <c r="G3161" i="7"/>
  <c r="E3161" i="7"/>
  <c r="F3153" i="7"/>
  <c r="G3153" i="7"/>
  <c r="E3153" i="7"/>
  <c r="F3145" i="7"/>
  <c r="G3145" i="7"/>
  <c r="E3145" i="7"/>
  <c r="F3137" i="7"/>
  <c r="G3137" i="7"/>
  <c r="E3137" i="7"/>
  <c r="F3129" i="7"/>
  <c r="G3129" i="7"/>
  <c r="E3129" i="7"/>
  <c r="F3121" i="7"/>
  <c r="G3121" i="7"/>
  <c r="E3121" i="7"/>
  <c r="F3113" i="7"/>
  <c r="G3113" i="7"/>
  <c r="E3113" i="7"/>
  <c r="F3105" i="7"/>
  <c r="G3105" i="7"/>
  <c r="E3105" i="7"/>
  <c r="G3097" i="7"/>
  <c r="F3097" i="7"/>
  <c r="E3097" i="7"/>
  <c r="F3089" i="7"/>
  <c r="G3089" i="7"/>
  <c r="E3089" i="7"/>
  <c r="F3081" i="7"/>
  <c r="G3081" i="7"/>
  <c r="E3081" i="7"/>
  <c r="F3073" i="7"/>
  <c r="G3073" i="7"/>
  <c r="E3073" i="7"/>
  <c r="F3065" i="7"/>
  <c r="G3065" i="7"/>
  <c r="E3065" i="7"/>
  <c r="F3057" i="7"/>
  <c r="G3057" i="7"/>
  <c r="E3057" i="7"/>
  <c r="F3049" i="7"/>
  <c r="G3049" i="7"/>
  <c r="E3049" i="7"/>
  <c r="F3041" i="7"/>
  <c r="G3041" i="7"/>
  <c r="E3041" i="7"/>
  <c r="F3033" i="7"/>
  <c r="G3033" i="7"/>
  <c r="E3033" i="7"/>
  <c r="F3025" i="7"/>
  <c r="G3025" i="7"/>
  <c r="E3025" i="7"/>
  <c r="F3017" i="7"/>
  <c r="G3017" i="7"/>
  <c r="E3017" i="7"/>
  <c r="F3009" i="7"/>
  <c r="G3009" i="7"/>
  <c r="E3009" i="7"/>
  <c r="F3001" i="7"/>
  <c r="G3001" i="7"/>
  <c r="E3001" i="7"/>
  <c r="F2993" i="7"/>
  <c r="G2993" i="7"/>
  <c r="E2993" i="7"/>
  <c r="F2985" i="7"/>
  <c r="G2985" i="7"/>
  <c r="E2985" i="7"/>
  <c r="F2977" i="7"/>
  <c r="G2977" i="7"/>
  <c r="E2977" i="7"/>
  <c r="F2969" i="7"/>
  <c r="G2969" i="7"/>
  <c r="E2969" i="7"/>
  <c r="F2961" i="7"/>
  <c r="G2961" i="7"/>
  <c r="E2961" i="7"/>
  <c r="F2953" i="7"/>
  <c r="G2953" i="7"/>
  <c r="E2953" i="7"/>
  <c r="F2945" i="7"/>
  <c r="G2945" i="7"/>
  <c r="E2945" i="7"/>
  <c r="F2937" i="7"/>
  <c r="G2937" i="7"/>
  <c r="E2937" i="7"/>
  <c r="F2929" i="7"/>
  <c r="G2929" i="7"/>
  <c r="E2929" i="7"/>
  <c r="F2921" i="7"/>
  <c r="G2921" i="7"/>
  <c r="E2921" i="7"/>
  <c r="F2913" i="7"/>
  <c r="G2913" i="7"/>
  <c r="E2913" i="7"/>
  <c r="F2905" i="7"/>
  <c r="G2905" i="7"/>
  <c r="E2905" i="7"/>
  <c r="F2897" i="7"/>
  <c r="G2897" i="7"/>
  <c r="E2897" i="7"/>
  <c r="F2889" i="7"/>
  <c r="G2889" i="7"/>
  <c r="E2889" i="7"/>
  <c r="F2881" i="7"/>
  <c r="G2881" i="7"/>
  <c r="E2881" i="7"/>
  <c r="F2873" i="7"/>
  <c r="G2873" i="7"/>
  <c r="E2873" i="7"/>
  <c r="F2865" i="7"/>
  <c r="G2865" i="7"/>
  <c r="E2865" i="7"/>
  <c r="F2857" i="7"/>
  <c r="G2857" i="7"/>
  <c r="E2857" i="7"/>
  <c r="F2849" i="7"/>
  <c r="G2849" i="7"/>
  <c r="E2849" i="7"/>
  <c r="F2841" i="7"/>
  <c r="G2841" i="7"/>
  <c r="E2841" i="7"/>
  <c r="F2833" i="7"/>
  <c r="G2833" i="7"/>
  <c r="E2833" i="7"/>
  <c r="F2825" i="7"/>
  <c r="G2825" i="7"/>
  <c r="E2825" i="7"/>
  <c r="F2817" i="7"/>
  <c r="G2817" i="7"/>
  <c r="E2817" i="7"/>
  <c r="F2809" i="7"/>
  <c r="G2809" i="7"/>
  <c r="E2809" i="7"/>
  <c r="F2801" i="7"/>
  <c r="G2801" i="7"/>
  <c r="E2801" i="7"/>
  <c r="F2793" i="7"/>
  <c r="G2793" i="7"/>
  <c r="E2793" i="7"/>
  <c r="F2785" i="7"/>
  <c r="G2785" i="7"/>
  <c r="E2785" i="7"/>
  <c r="F2777" i="7"/>
  <c r="G2777" i="7"/>
  <c r="E2777" i="7"/>
  <c r="F2769" i="7"/>
  <c r="G2769" i="7"/>
  <c r="E2769" i="7"/>
  <c r="F2761" i="7"/>
  <c r="G2761" i="7"/>
  <c r="E2761" i="7"/>
  <c r="F2753" i="7"/>
  <c r="G2753" i="7"/>
  <c r="E2753" i="7"/>
  <c r="F2745" i="7"/>
  <c r="G2745" i="7"/>
  <c r="E2745" i="7"/>
  <c r="F2737" i="7"/>
  <c r="G2737" i="7"/>
  <c r="E2737" i="7"/>
  <c r="F2729" i="7"/>
  <c r="G2729" i="7"/>
  <c r="E2729" i="7"/>
  <c r="F2721" i="7"/>
  <c r="G2721" i="7"/>
  <c r="E2721" i="7"/>
  <c r="G2713" i="7"/>
  <c r="F2713" i="7"/>
  <c r="E2713" i="7"/>
  <c r="F2705" i="7"/>
  <c r="G2705" i="7"/>
  <c r="E2705" i="7"/>
  <c r="F2697" i="7"/>
  <c r="G2697" i="7"/>
  <c r="E2697" i="7"/>
  <c r="F2689" i="7"/>
  <c r="G2689" i="7"/>
  <c r="E2689" i="7"/>
  <c r="F2681" i="7"/>
  <c r="G2681" i="7"/>
  <c r="E2681" i="7"/>
  <c r="F2673" i="7"/>
  <c r="G2673" i="7"/>
  <c r="E2673" i="7"/>
  <c r="F2665" i="7"/>
  <c r="G2665" i="7"/>
  <c r="E2665" i="7"/>
  <c r="F2657" i="7"/>
  <c r="G2657" i="7"/>
  <c r="E2657" i="7"/>
  <c r="F2649" i="7"/>
  <c r="G2649" i="7"/>
  <c r="E2649" i="7"/>
  <c r="F2641" i="7"/>
  <c r="G2641" i="7"/>
  <c r="E2641" i="7"/>
  <c r="F2633" i="7"/>
  <c r="G2633" i="7"/>
  <c r="E2633" i="7"/>
  <c r="F2625" i="7"/>
  <c r="G2625" i="7"/>
  <c r="E2625" i="7"/>
  <c r="F2617" i="7"/>
  <c r="G2617" i="7"/>
  <c r="E2617" i="7"/>
  <c r="F2609" i="7"/>
  <c r="G2609" i="7"/>
  <c r="E2609" i="7"/>
  <c r="F2601" i="7"/>
  <c r="G2601" i="7"/>
  <c r="E2601" i="7"/>
  <c r="F2593" i="7"/>
  <c r="G2593" i="7"/>
  <c r="E2593" i="7"/>
  <c r="F2585" i="7"/>
  <c r="G2585" i="7"/>
  <c r="E2585" i="7"/>
  <c r="F2577" i="7"/>
  <c r="G2577" i="7"/>
  <c r="E2577" i="7"/>
  <c r="F2569" i="7"/>
  <c r="G2569" i="7"/>
  <c r="E2569" i="7"/>
  <c r="F2561" i="7"/>
  <c r="G2561" i="7"/>
  <c r="E2561" i="7"/>
  <c r="F2553" i="7"/>
  <c r="G2553" i="7"/>
  <c r="E2553" i="7"/>
  <c r="F2545" i="7"/>
  <c r="G2545" i="7"/>
  <c r="E2545" i="7"/>
  <c r="F2537" i="7"/>
  <c r="G2537" i="7"/>
  <c r="E2537" i="7"/>
  <c r="F2529" i="7"/>
  <c r="G2529" i="7"/>
  <c r="E2529" i="7"/>
  <c r="F2521" i="7"/>
  <c r="G2521" i="7"/>
  <c r="E2521" i="7"/>
  <c r="F2513" i="7"/>
  <c r="G2513" i="7"/>
  <c r="E2513" i="7"/>
  <c r="F2505" i="7"/>
  <c r="G2505" i="7"/>
  <c r="E2505" i="7"/>
  <c r="F2497" i="7"/>
  <c r="G2497" i="7"/>
  <c r="E2497" i="7"/>
  <c r="F2489" i="7"/>
  <c r="G2489" i="7"/>
  <c r="E2489" i="7"/>
  <c r="F2481" i="7"/>
  <c r="G2481" i="7"/>
  <c r="E2481" i="7"/>
  <c r="F2473" i="7"/>
  <c r="G2473" i="7"/>
  <c r="E2473" i="7"/>
  <c r="F2465" i="7"/>
  <c r="G2465" i="7"/>
  <c r="E2465" i="7"/>
  <c r="F2457" i="7"/>
  <c r="G2457" i="7"/>
  <c r="E2457" i="7"/>
  <c r="F2449" i="7"/>
  <c r="G2449" i="7"/>
  <c r="E2449" i="7"/>
  <c r="F2441" i="7"/>
  <c r="G2441" i="7"/>
  <c r="E2441" i="7"/>
  <c r="F2433" i="7"/>
  <c r="G2433" i="7"/>
  <c r="E2433" i="7"/>
  <c r="F2425" i="7"/>
  <c r="G2425" i="7"/>
  <c r="E2425" i="7"/>
  <c r="F2417" i="7"/>
  <c r="G2417" i="7"/>
  <c r="E2417" i="7"/>
  <c r="F2409" i="7"/>
  <c r="G2409" i="7"/>
  <c r="E2409" i="7"/>
  <c r="F2401" i="7"/>
  <c r="G2401" i="7"/>
  <c r="E2401" i="7"/>
  <c r="F2393" i="7"/>
  <c r="G2393" i="7"/>
  <c r="E2393" i="7"/>
  <c r="F2385" i="7"/>
  <c r="G2385" i="7"/>
  <c r="E2385" i="7"/>
  <c r="F2377" i="7"/>
  <c r="G2377" i="7"/>
  <c r="E2377" i="7"/>
  <c r="F2369" i="7"/>
  <c r="G2369" i="7"/>
  <c r="E2369" i="7"/>
  <c r="F2361" i="7"/>
  <c r="G2361" i="7"/>
  <c r="E2361" i="7"/>
  <c r="F1001" i="7"/>
  <c r="G1001" i="7"/>
  <c r="E1001" i="7"/>
  <c r="F993" i="7"/>
  <c r="G993" i="7"/>
  <c r="E993" i="7"/>
  <c r="F985" i="7"/>
  <c r="G985" i="7"/>
  <c r="E985" i="7"/>
  <c r="F977" i="7"/>
  <c r="G977" i="7"/>
  <c r="E977" i="7"/>
  <c r="F969" i="7"/>
  <c r="G969" i="7"/>
  <c r="E969" i="7"/>
  <c r="F961" i="7"/>
  <c r="G961" i="7"/>
  <c r="E961" i="7"/>
  <c r="F953" i="7"/>
  <c r="G953" i="7"/>
  <c r="E953" i="7"/>
  <c r="F945" i="7"/>
  <c r="G945" i="7"/>
  <c r="E945" i="7"/>
  <c r="F937" i="7"/>
  <c r="G937" i="7"/>
  <c r="E937" i="7"/>
  <c r="F929" i="7"/>
  <c r="G929" i="7"/>
  <c r="E929" i="7"/>
  <c r="F921" i="7"/>
  <c r="G921" i="7"/>
  <c r="E921" i="7"/>
  <c r="F913" i="7"/>
  <c r="G913" i="7"/>
  <c r="E913" i="7"/>
  <c r="F905" i="7"/>
  <c r="G905" i="7"/>
  <c r="E905" i="7"/>
  <c r="F897" i="7"/>
  <c r="G897" i="7"/>
  <c r="E897" i="7"/>
  <c r="F889" i="7"/>
  <c r="G889" i="7"/>
  <c r="E889" i="7"/>
  <c r="F881" i="7"/>
  <c r="G881" i="7"/>
  <c r="E881" i="7"/>
  <c r="F873" i="7"/>
  <c r="G873" i="7"/>
  <c r="E873" i="7"/>
  <c r="F865" i="7"/>
  <c r="G865" i="7"/>
  <c r="E865" i="7"/>
  <c r="F857" i="7"/>
  <c r="G857" i="7"/>
  <c r="E857" i="7"/>
  <c r="F849" i="7"/>
  <c r="G849" i="7"/>
  <c r="E849" i="7"/>
  <c r="F841" i="7"/>
  <c r="G841" i="7"/>
  <c r="E841" i="7"/>
  <c r="F833" i="7"/>
  <c r="G833" i="7"/>
  <c r="E833" i="7"/>
  <c r="F825" i="7"/>
  <c r="G825" i="7"/>
  <c r="E825" i="7"/>
  <c r="F817" i="7"/>
  <c r="G817" i="7"/>
  <c r="E817" i="7"/>
  <c r="F809" i="7"/>
  <c r="G809" i="7"/>
  <c r="E809" i="7"/>
  <c r="F801" i="7"/>
  <c r="G801" i="7"/>
  <c r="E801" i="7"/>
  <c r="F793" i="7"/>
  <c r="G793" i="7"/>
  <c r="E793" i="7"/>
  <c r="F785" i="7"/>
  <c r="G785" i="7"/>
  <c r="E785" i="7"/>
  <c r="F777" i="7"/>
  <c r="G777" i="7"/>
  <c r="E777" i="7"/>
  <c r="F769" i="7"/>
  <c r="G769" i="7"/>
  <c r="E769" i="7"/>
  <c r="F761" i="7"/>
  <c r="G761" i="7"/>
  <c r="E761" i="7"/>
  <c r="F753" i="7"/>
  <c r="G753" i="7"/>
  <c r="E753" i="7"/>
  <c r="F745" i="7"/>
  <c r="G745" i="7"/>
  <c r="E745" i="7"/>
  <c r="F737" i="7"/>
  <c r="G737" i="7"/>
  <c r="E737" i="7"/>
  <c r="F729" i="7"/>
  <c r="G729" i="7"/>
  <c r="E729" i="7"/>
  <c r="F721" i="7"/>
  <c r="G721" i="7"/>
  <c r="E721" i="7"/>
  <c r="F713" i="7"/>
  <c r="G713" i="7"/>
  <c r="E713" i="7"/>
  <c r="F705" i="7"/>
  <c r="G705" i="7"/>
  <c r="E705" i="7"/>
  <c r="F697" i="7"/>
  <c r="G697" i="7"/>
  <c r="E697" i="7"/>
  <c r="F689" i="7"/>
  <c r="G689" i="7"/>
  <c r="E689" i="7"/>
  <c r="F681" i="7"/>
  <c r="G681" i="7"/>
  <c r="E681" i="7"/>
  <c r="F673" i="7"/>
  <c r="G673" i="7"/>
  <c r="E673" i="7"/>
  <c r="F665" i="7"/>
  <c r="G665" i="7"/>
  <c r="E665" i="7"/>
  <c r="F657" i="7"/>
  <c r="G657" i="7"/>
  <c r="E657" i="7"/>
  <c r="F649" i="7"/>
  <c r="G649" i="7"/>
  <c r="E649" i="7"/>
  <c r="F641" i="7"/>
  <c r="G641" i="7"/>
  <c r="E641" i="7"/>
  <c r="F633" i="7"/>
  <c r="G633" i="7"/>
  <c r="E633" i="7"/>
  <c r="F625" i="7"/>
  <c r="G625" i="7"/>
  <c r="E625" i="7"/>
  <c r="F617" i="7"/>
  <c r="G617" i="7"/>
  <c r="E617" i="7"/>
  <c r="F609" i="7"/>
  <c r="G609" i="7"/>
  <c r="E609" i="7"/>
  <c r="F601" i="7"/>
  <c r="G601" i="7"/>
  <c r="E601" i="7"/>
  <c r="F593" i="7"/>
  <c r="G593" i="7"/>
  <c r="E593" i="7"/>
  <c r="F585" i="7"/>
  <c r="G585" i="7"/>
  <c r="E585" i="7"/>
  <c r="F577" i="7"/>
  <c r="G577" i="7"/>
  <c r="E577" i="7"/>
  <c r="F569" i="7"/>
  <c r="G569" i="7"/>
  <c r="E569" i="7"/>
  <c r="F561" i="7"/>
  <c r="G561" i="7"/>
  <c r="E561" i="7"/>
  <c r="F553" i="7"/>
  <c r="G553" i="7"/>
  <c r="E553" i="7"/>
  <c r="F545" i="7"/>
  <c r="G545" i="7"/>
  <c r="E545" i="7"/>
  <c r="F537" i="7"/>
  <c r="G537" i="7"/>
  <c r="E537" i="7"/>
  <c r="F529" i="7"/>
  <c r="G529" i="7"/>
  <c r="E529" i="7"/>
  <c r="F521" i="7"/>
  <c r="G521" i="7"/>
  <c r="E521" i="7"/>
  <c r="F513" i="7"/>
  <c r="G513" i="7"/>
  <c r="E513" i="7"/>
  <c r="F505" i="7"/>
  <c r="G505" i="7"/>
  <c r="E505" i="7"/>
  <c r="F497" i="7"/>
  <c r="G497" i="7"/>
  <c r="E497" i="7"/>
  <c r="F489" i="7"/>
  <c r="G489" i="7"/>
  <c r="E489" i="7"/>
  <c r="F481" i="7"/>
  <c r="G481" i="7"/>
  <c r="E481" i="7"/>
  <c r="F473" i="7"/>
  <c r="G473" i="7"/>
  <c r="E473" i="7"/>
  <c r="F465" i="7"/>
  <c r="G465" i="7"/>
  <c r="E465" i="7"/>
  <c r="F457" i="7"/>
  <c r="G457" i="7"/>
  <c r="E457" i="7"/>
  <c r="F449" i="7"/>
  <c r="E449" i="7"/>
  <c r="F441" i="7"/>
  <c r="E441" i="7"/>
  <c r="F433" i="7"/>
  <c r="E433" i="7"/>
  <c r="F425" i="7"/>
  <c r="E425" i="7"/>
  <c r="F417" i="7"/>
  <c r="E417" i="7"/>
  <c r="F409" i="7"/>
  <c r="E409" i="7"/>
  <c r="F401" i="7"/>
  <c r="E401" i="7"/>
  <c r="F385" i="7"/>
  <c r="E385" i="7"/>
  <c r="F377" i="7"/>
  <c r="E377" i="7"/>
  <c r="F369" i="7"/>
  <c r="E369" i="7"/>
  <c r="F361" i="7"/>
  <c r="E361" i="7"/>
  <c r="F353" i="7"/>
  <c r="E353" i="7"/>
  <c r="F345" i="7"/>
  <c r="E345" i="7"/>
  <c r="F337" i="7"/>
  <c r="E337" i="7"/>
  <c r="F329" i="7"/>
  <c r="E329" i="7"/>
  <c r="F321" i="7"/>
  <c r="F305" i="7"/>
  <c r="F297" i="7"/>
  <c r="E6013" i="7"/>
  <c r="E5785" i="7"/>
  <c r="E5769" i="7"/>
  <c r="E5610" i="7"/>
  <c r="E5546" i="7"/>
  <c r="E5290" i="7"/>
  <c r="E5162" i="7"/>
  <c r="E5034" i="7"/>
  <c r="E4842" i="7"/>
  <c r="E4522" i="7"/>
  <c r="E4330" i="7"/>
  <c r="E3946" i="7"/>
  <c r="E3626" i="7"/>
  <c r="E3370" i="7"/>
  <c r="D6084" i="7"/>
  <c r="F6083" i="7"/>
  <c r="G6083" i="7"/>
  <c r="D6028" i="7"/>
  <c r="G6027" i="7"/>
  <c r="F6027" i="7"/>
  <c r="D5980" i="7"/>
  <c r="F5979" i="7"/>
  <c r="G5979" i="7"/>
  <c r="D5908" i="7"/>
  <c r="F5907" i="7"/>
  <c r="G5907" i="7"/>
  <c r="D5820" i="7"/>
  <c r="F5819" i="7"/>
  <c r="G5819" i="7"/>
  <c r="D5772" i="7"/>
  <c r="G5771" i="7"/>
  <c r="F5771" i="7"/>
  <c r="E5771" i="7"/>
  <c r="D5716" i="7"/>
  <c r="F5715" i="7"/>
  <c r="G5715" i="7"/>
  <c r="E5715" i="7"/>
  <c r="F5659" i="7"/>
  <c r="G5659" i="7"/>
  <c r="E5659" i="7"/>
  <c r="F5611" i="7"/>
  <c r="G5611" i="7"/>
  <c r="E5611" i="7"/>
  <c r="F5571" i="7"/>
  <c r="G5571" i="7"/>
  <c r="E5571" i="7"/>
  <c r="F5523" i="7"/>
  <c r="G5523" i="7"/>
  <c r="E5523" i="7"/>
  <c r="F5467" i="7"/>
  <c r="G5467" i="7"/>
  <c r="E5467" i="7"/>
  <c r="F5395" i="7"/>
  <c r="G5395" i="7"/>
  <c r="E5395" i="7"/>
  <c r="F5339" i="7"/>
  <c r="G5339" i="7"/>
  <c r="E5339" i="7"/>
  <c r="F5275" i="7"/>
  <c r="G5275" i="7"/>
  <c r="E5275" i="7"/>
  <c r="F5219" i="7"/>
  <c r="G5219" i="7"/>
  <c r="E5219" i="7"/>
  <c r="F5179" i="7"/>
  <c r="G5179" i="7"/>
  <c r="E5179" i="7"/>
  <c r="F5115" i="7"/>
  <c r="G5115" i="7"/>
  <c r="E5115" i="7"/>
  <c r="F5059" i="7"/>
  <c r="G5059" i="7"/>
  <c r="E5059" i="7"/>
  <c r="F5003" i="7"/>
  <c r="G5003" i="7"/>
  <c r="E5003" i="7"/>
  <c r="F4923" i="7"/>
  <c r="G4923" i="7"/>
  <c r="E4923" i="7"/>
  <c r="G4859" i="7"/>
  <c r="F4859" i="7"/>
  <c r="E4859" i="7"/>
  <c r="F4803" i="7"/>
  <c r="G4803" i="7"/>
  <c r="E4803" i="7"/>
  <c r="F4731" i="7"/>
  <c r="G4731" i="7"/>
  <c r="E4731" i="7"/>
  <c r="F4659" i="7"/>
  <c r="G4659" i="7"/>
  <c r="E4659" i="7"/>
  <c r="F4595" i="7"/>
  <c r="G4595" i="7"/>
  <c r="E4595" i="7"/>
  <c r="F4523" i="7"/>
  <c r="G4523" i="7"/>
  <c r="E4523" i="7"/>
  <c r="F4467" i="7"/>
  <c r="G4467" i="7"/>
  <c r="E4467" i="7"/>
  <c r="F4403" i="7"/>
  <c r="G4403" i="7"/>
  <c r="E4403" i="7"/>
  <c r="F4331" i="7"/>
  <c r="G4331" i="7"/>
  <c r="E4331" i="7"/>
  <c r="F4275" i="7"/>
  <c r="G4275" i="7"/>
  <c r="E4275" i="7"/>
  <c r="F4219" i="7"/>
  <c r="G4219" i="7"/>
  <c r="E4219" i="7"/>
  <c r="F4131" i="7"/>
  <c r="G4131" i="7"/>
  <c r="E4131" i="7"/>
  <c r="F4067" i="7"/>
  <c r="G4067" i="7"/>
  <c r="E4067" i="7"/>
  <c r="F4011" i="7"/>
  <c r="G4011" i="7"/>
  <c r="E4011" i="7"/>
  <c r="F3947" i="7"/>
  <c r="G3947" i="7"/>
  <c r="E3947" i="7"/>
  <c r="F3891" i="7"/>
  <c r="G3891" i="7"/>
  <c r="E3891" i="7"/>
  <c r="F3843" i="7"/>
  <c r="G3843" i="7"/>
  <c r="E3843" i="7"/>
  <c r="F3795" i="7"/>
  <c r="G3795" i="7"/>
  <c r="E3795" i="7"/>
  <c r="F3731" i="7"/>
  <c r="G3731" i="7"/>
  <c r="E3731" i="7"/>
  <c r="F3651" i="7"/>
  <c r="G3651" i="7"/>
  <c r="E3651" i="7"/>
  <c r="F3571" i="7"/>
  <c r="G3571" i="7"/>
  <c r="E3571" i="7"/>
  <c r="F3499" i="7"/>
  <c r="G3499" i="7"/>
  <c r="E3499" i="7"/>
  <c r="F3435" i="7"/>
  <c r="G3435" i="7"/>
  <c r="E3435" i="7"/>
  <c r="F3387" i="7"/>
  <c r="G3387" i="7"/>
  <c r="E3387" i="7"/>
  <c r="F3323" i="7"/>
  <c r="G3323" i="7"/>
  <c r="E3323" i="7"/>
  <c r="F3275" i="7"/>
  <c r="G3275" i="7"/>
  <c r="E3275" i="7"/>
  <c r="F3227" i="7"/>
  <c r="G3227" i="7"/>
  <c r="F3171" i="7"/>
  <c r="G3171" i="7"/>
  <c r="E3171" i="7"/>
  <c r="F3115" i="7"/>
  <c r="G3115" i="7"/>
  <c r="E3115" i="7"/>
  <c r="F3067" i="7"/>
  <c r="G3067" i="7"/>
  <c r="E3067" i="7"/>
  <c r="F3019" i="7"/>
  <c r="G3019" i="7"/>
  <c r="E3019" i="7"/>
  <c r="F2963" i="7"/>
  <c r="G2963" i="7"/>
  <c r="E2963" i="7"/>
  <c r="F2907" i="7"/>
  <c r="G2907" i="7"/>
  <c r="E2907" i="7"/>
  <c r="F2851" i="7"/>
  <c r="G2851" i="7"/>
  <c r="E2851" i="7"/>
  <c r="F2803" i="7"/>
  <c r="G2803" i="7"/>
  <c r="E2803" i="7"/>
  <c r="F2731" i="7"/>
  <c r="G2731" i="7"/>
  <c r="E2731" i="7"/>
  <c r="F2667" i="7"/>
  <c r="G2667" i="7"/>
  <c r="E2667" i="7"/>
  <c r="F2595" i="7"/>
  <c r="G2595" i="7"/>
  <c r="E2595" i="7"/>
  <c r="F2515" i="7"/>
  <c r="G2515" i="7"/>
  <c r="E2515" i="7"/>
  <c r="F2451" i="7"/>
  <c r="G2451" i="7"/>
  <c r="E2451" i="7"/>
  <c r="F2395" i="7"/>
  <c r="G2395" i="7"/>
  <c r="E2395" i="7"/>
  <c r="F955" i="7"/>
  <c r="G955" i="7"/>
  <c r="E955" i="7"/>
  <c r="F915" i="7"/>
  <c r="G915" i="7"/>
  <c r="E915" i="7"/>
  <c r="F867" i="7"/>
  <c r="G867" i="7"/>
  <c r="E867" i="7"/>
  <c r="F819" i="7"/>
  <c r="G819" i="7"/>
  <c r="E819" i="7"/>
  <c r="F763" i="7"/>
  <c r="G763" i="7"/>
  <c r="E763" i="7"/>
  <c r="F699" i="7"/>
  <c r="G699" i="7"/>
  <c r="E699" i="7"/>
  <c r="F571" i="7"/>
  <c r="G571" i="7"/>
  <c r="E571" i="7"/>
  <c r="F515" i="7"/>
  <c r="G515" i="7"/>
  <c r="E515" i="7"/>
  <c r="F459" i="7"/>
  <c r="G459" i="7"/>
  <c r="E459" i="7"/>
  <c r="F403" i="7"/>
  <c r="E403" i="7"/>
  <c r="F339" i="7"/>
  <c r="E339" i="7"/>
  <c r="D6043" i="7"/>
  <c r="F6042" i="7"/>
  <c r="G6042" i="7"/>
  <c r="D5979" i="7"/>
  <c r="F5978" i="7"/>
  <c r="G5978" i="7"/>
  <c r="D5923" i="7"/>
  <c r="F5922" i="7"/>
  <c r="G5922" i="7"/>
  <c r="D5867" i="7"/>
  <c r="F5866" i="7"/>
  <c r="G5866" i="7"/>
  <c r="D5803" i="7"/>
  <c r="F5802" i="7"/>
  <c r="G5802" i="7"/>
  <c r="D5747" i="7"/>
  <c r="G5746" i="7"/>
  <c r="F5746" i="7"/>
  <c r="D5707" i="7"/>
  <c r="F5706" i="7"/>
  <c r="G5706" i="7"/>
  <c r="D5643" i="7"/>
  <c r="F5642" i="7"/>
  <c r="G5642" i="7"/>
  <c r="D5571" i="7"/>
  <c r="F5570" i="7"/>
  <c r="G5570" i="7"/>
  <c r="D5515" i="7"/>
  <c r="F5514" i="7"/>
  <c r="G5514" i="7"/>
  <c r="D5443" i="7"/>
  <c r="F5442" i="7"/>
  <c r="G5442" i="7"/>
  <c r="D5387" i="7"/>
  <c r="F5386" i="7"/>
  <c r="G5386" i="7"/>
  <c r="D5331" i="7"/>
  <c r="F5330" i="7"/>
  <c r="G5330" i="7"/>
  <c r="F5266" i="7"/>
  <c r="G5266" i="7"/>
  <c r="F5194" i="7"/>
  <c r="G5194" i="7"/>
  <c r="F5154" i="7"/>
  <c r="G5154" i="7"/>
  <c r="F5098" i="7"/>
  <c r="G5098" i="7"/>
  <c r="F5058" i="7"/>
  <c r="G5058" i="7"/>
  <c r="F4994" i="7"/>
  <c r="G4994" i="7"/>
  <c r="F4930" i="7"/>
  <c r="G4930" i="7"/>
  <c r="F4882" i="7"/>
  <c r="G4882" i="7"/>
  <c r="F4802" i="7"/>
  <c r="G4802" i="7"/>
  <c r="F4754" i="7"/>
  <c r="G4754" i="7"/>
  <c r="F4714" i="7"/>
  <c r="G4714" i="7"/>
  <c r="F4650" i="7"/>
  <c r="G4650" i="7"/>
  <c r="F4602" i="7"/>
  <c r="G4602" i="7"/>
  <c r="F4554" i="7"/>
  <c r="G4554" i="7"/>
  <c r="F4506" i="7"/>
  <c r="G4506" i="7"/>
  <c r="F4458" i="7"/>
  <c r="G4458" i="7"/>
  <c r="F4402" i="7"/>
  <c r="G4402" i="7"/>
  <c r="F4346" i="7"/>
  <c r="G4346" i="7"/>
  <c r="F4298" i="7"/>
  <c r="G4298" i="7"/>
  <c r="F4250" i="7"/>
  <c r="G4250" i="7"/>
  <c r="F4186" i="7"/>
  <c r="G4186" i="7"/>
  <c r="F4138" i="7"/>
  <c r="G4138" i="7"/>
  <c r="F4090" i="7"/>
  <c r="G4090" i="7"/>
  <c r="F4042" i="7"/>
  <c r="G4042" i="7"/>
  <c r="F3994" i="7"/>
  <c r="G3994" i="7"/>
  <c r="F3954" i="7"/>
  <c r="G3954" i="7"/>
  <c r="F3898" i="7"/>
  <c r="G3898" i="7"/>
  <c r="F3858" i="7"/>
  <c r="G3858" i="7"/>
  <c r="F3810" i="7"/>
  <c r="G3810" i="7"/>
  <c r="F3762" i="7"/>
  <c r="G3762" i="7"/>
  <c r="F3706" i="7"/>
  <c r="G3706" i="7"/>
  <c r="F3650" i="7"/>
  <c r="G3650" i="7"/>
  <c r="F3602" i="7"/>
  <c r="G3602" i="7"/>
  <c r="F3546" i="7"/>
  <c r="G3546" i="7"/>
  <c r="F3498" i="7"/>
  <c r="G3498" i="7"/>
  <c r="F3442" i="7"/>
  <c r="G3442" i="7"/>
  <c r="F3378" i="7"/>
  <c r="G3378" i="7"/>
  <c r="F3330" i="7"/>
  <c r="G3330" i="7"/>
  <c r="F3282" i="7"/>
  <c r="G3282" i="7"/>
  <c r="F3234" i="7"/>
  <c r="G3234" i="7"/>
  <c r="E3234" i="7"/>
  <c r="F3178" i="7"/>
  <c r="G3178" i="7"/>
  <c r="E3178" i="7"/>
  <c r="F3114" i="7"/>
  <c r="G3114" i="7"/>
  <c r="E3114" i="7"/>
  <c r="F3066" i="7"/>
  <c r="G3066" i="7"/>
  <c r="E3066" i="7"/>
  <c r="F3018" i="7"/>
  <c r="G3018" i="7"/>
  <c r="E3018" i="7"/>
  <c r="F2970" i="7"/>
  <c r="G2970" i="7"/>
  <c r="E2970" i="7"/>
  <c r="F2914" i="7"/>
  <c r="G2914" i="7"/>
  <c r="E2914" i="7"/>
  <c r="F2858" i="7"/>
  <c r="G2858" i="7"/>
  <c r="E2858" i="7"/>
  <c r="F2802" i="7"/>
  <c r="G2802" i="7"/>
  <c r="E2802" i="7"/>
  <c r="F2754" i="7"/>
  <c r="G2754" i="7"/>
  <c r="E2754" i="7"/>
  <c r="F2698" i="7"/>
  <c r="G2698" i="7"/>
  <c r="E2698" i="7"/>
  <c r="F2650" i="7"/>
  <c r="G2650" i="7"/>
  <c r="E2650" i="7"/>
  <c r="F2618" i="7"/>
  <c r="G2618" i="7"/>
  <c r="E2618" i="7"/>
  <c r="F2562" i="7"/>
  <c r="G2562" i="7"/>
  <c r="E2562" i="7"/>
  <c r="F2514" i="7"/>
  <c r="G2514" i="7"/>
  <c r="E2514" i="7"/>
  <c r="F2466" i="7"/>
  <c r="G2466" i="7"/>
  <c r="E2466" i="7"/>
  <c r="F2410" i="7"/>
  <c r="G2410" i="7"/>
  <c r="E2410" i="7"/>
  <c r="F2370" i="7"/>
  <c r="G2370" i="7"/>
  <c r="E2370" i="7"/>
  <c r="F1002" i="7"/>
  <c r="G1002" i="7"/>
  <c r="F954" i="7"/>
  <c r="G954" i="7"/>
  <c r="E954" i="7"/>
  <c r="F906" i="7"/>
  <c r="G906" i="7"/>
  <c r="E906" i="7"/>
  <c r="F858" i="7"/>
  <c r="G858" i="7"/>
  <c r="E858" i="7"/>
  <c r="F810" i="7"/>
  <c r="G810" i="7"/>
  <c r="E810" i="7"/>
  <c r="F714" i="7"/>
  <c r="G714" i="7"/>
  <c r="E714" i="7"/>
  <c r="F658" i="7"/>
  <c r="G658" i="7"/>
  <c r="E658" i="7"/>
  <c r="F610" i="7"/>
  <c r="G610" i="7"/>
  <c r="E610" i="7"/>
  <c r="F546" i="7"/>
  <c r="G546" i="7"/>
  <c r="E546" i="7"/>
  <c r="F482" i="7"/>
  <c r="G482" i="7"/>
  <c r="E482" i="7"/>
  <c r="F426" i="7"/>
  <c r="E426" i="7"/>
  <c r="F378" i="7"/>
  <c r="E378" i="7"/>
  <c r="F330" i="7"/>
  <c r="E330" i="7"/>
  <c r="D6081" i="7"/>
  <c r="F6080" i="7"/>
  <c r="G6080" i="7"/>
  <c r="D6073" i="7"/>
  <c r="F6072" i="7"/>
  <c r="G6072" i="7"/>
  <c r="D6065" i="7"/>
  <c r="F6064" i="7"/>
  <c r="G6064" i="7"/>
  <c r="D6057" i="7"/>
  <c r="F6056" i="7"/>
  <c r="G6056" i="7"/>
  <c r="D6049" i="7"/>
  <c r="F6048" i="7"/>
  <c r="G6048" i="7"/>
  <c r="D6041" i="7"/>
  <c r="F6040" i="7"/>
  <c r="G6040" i="7"/>
  <c r="D6033" i="7"/>
  <c r="F6032" i="7"/>
  <c r="G6032" i="7"/>
  <c r="D6025" i="7"/>
  <c r="F6024" i="7"/>
  <c r="G6024" i="7"/>
  <c r="D6017" i="7"/>
  <c r="F6016" i="7"/>
  <c r="G6016" i="7"/>
  <c r="D6009" i="7"/>
  <c r="F6008" i="7"/>
  <c r="G6008" i="7"/>
  <c r="D6001" i="7"/>
  <c r="F6000" i="7"/>
  <c r="G6000" i="7"/>
  <c r="D5993" i="7"/>
  <c r="F5992" i="7"/>
  <c r="G5992" i="7"/>
  <c r="D5985" i="7"/>
  <c r="F5984" i="7"/>
  <c r="G5984" i="7"/>
  <c r="D5977" i="7"/>
  <c r="F5976" i="7"/>
  <c r="G5976" i="7"/>
  <c r="D5969" i="7"/>
  <c r="F5968" i="7"/>
  <c r="G5968" i="7"/>
  <c r="D5961" i="7"/>
  <c r="F5960" i="7"/>
  <c r="G5960" i="7"/>
  <c r="D5953" i="7"/>
  <c r="F5952" i="7"/>
  <c r="G5952" i="7"/>
  <c r="D5945" i="7"/>
  <c r="F5944" i="7"/>
  <c r="G5944" i="7"/>
  <c r="D5937" i="7"/>
  <c r="F5936" i="7"/>
  <c r="G5936" i="7"/>
  <c r="D5929" i="7"/>
  <c r="F5928" i="7"/>
  <c r="G5928" i="7"/>
  <c r="D5921" i="7"/>
  <c r="F5920" i="7"/>
  <c r="G5920" i="7"/>
  <c r="D5913" i="7"/>
  <c r="F5912" i="7"/>
  <c r="G5912" i="7"/>
  <c r="D5905" i="7"/>
  <c r="F5904" i="7"/>
  <c r="G5904" i="7"/>
  <c r="D5897" i="7"/>
  <c r="F5896" i="7"/>
  <c r="G5896" i="7"/>
  <c r="D5889" i="7"/>
  <c r="F5888" i="7"/>
  <c r="G5888" i="7"/>
  <c r="D5881" i="7"/>
  <c r="F5880" i="7"/>
  <c r="G5880" i="7"/>
  <c r="D5873" i="7"/>
  <c r="F5872" i="7"/>
  <c r="G5872" i="7"/>
  <c r="D5865" i="7"/>
  <c r="F5864" i="7"/>
  <c r="G5864" i="7"/>
  <c r="D5857" i="7"/>
  <c r="F5856" i="7"/>
  <c r="G5856" i="7"/>
  <c r="D5849" i="7"/>
  <c r="F5848" i="7"/>
  <c r="G5848" i="7"/>
  <c r="D5841" i="7"/>
  <c r="F5840" i="7"/>
  <c r="G5840" i="7"/>
  <c r="D5833" i="7"/>
  <c r="F5832" i="7"/>
  <c r="G5832" i="7"/>
  <c r="D5825" i="7"/>
  <c r="F5824" i="7"/>
  <c r="G5824" i="7"/>
  <c r="D5817" i="7"/>
  <c r="F5816" i="7"/>
  <c r="G5816" i="7"/>
  <c r="D5809" i="7"/>
  <c r="F5808" i="7"/>
  <c r="G5808" i="7"/>
  <c r="D5801" i="7"/>
  <c r="F5800" i="7"/>
  <c r="G5800" i="7"/>
  <c r="D5793" i="7"/>
  <c r="F5792" i="7"/>
  <c r="G5792" i="7"/>
  <c r="E5792" i="7"/>
  <c r="D5785" i="7"/>
  <c r="F5784" i="7"/>
  <c r="G5784" i="7"/>
  <c r="E5784" i="7"/>
  <c r="D5777" i="7"/>
  <c r="F5776" i="7"/>
  <c r="G5776" i="7"/>
  <c r="E5776" i="7"/>
  <c r="D5769" i="7"/>
  <c r="F5768" i="7"/>
  <c r="G5768" i="7"/>
  <c r="E5768" i="7"/>
  <c r="D5761" i="7"/>
  <c r="F5760" i="7"/>
  <c r="G5760" i="7"/>
  <c r="E5760" i="7"/>
  <c r="D5753" i="7"/>
  <c r="F5752" i="7"/>
  <c r="G5752" i="7"/>
  <c r="E5752" i="7"/>
  <c r="D5745" i="7"/>
  <c r="F5744" i="7"/>
  <c r="G5744" i="7"/>
  <c r="E5744" i="7"/>
  <c r="D5737" i="7"/>
  <c r="F5736" i="7"/>
  <c r="G5736" i="7"/>
  <c r="E5736" i="7"/>
  <c r="D5729" i="7"/>
  <c r="F5728" i="7"/>
  <c r="G5728" i="7"/>
  <c r="E5728" i="7"/>
  <c r="D5721" i="7"/>
  <c r="F5720" i="7"/>
  <c r="G5720" i="7"/>
  <c r="E5720" i="7"/>
  <c r="D5713" i="7"/>
  <c r="F5712" i="7"/>
  <c r="G5712" i="7"/>
  <c r="E5712" i="7"/>
  <c r="D5705" i="7"/>
  <c r="F5704" i="7"/>
  <c r="G5704" i="7"/>
  <c r="E5704" i="7"/>
  <c r="D5697" i="7"/>
  <c r="F5696" i="7"/>
  <c r="G5696" i="7"/>
  <c r="E5696" i="7"/>
  <c r="D5689" i="7"/>
  <c r="F5688" i="7"/>
  <c r="G5688" i="7"/>
  <c r="E5688" i="7"/>
  <c r="D5681" i="7"/>
  <c r="F5680" i="7"/>
  <c r="G5680" i="7"/>
  <c r="E5680" i="7"/>
  <c r="D5673" i="7"/>
  <c r="F5672" i="7"/>
  <c r="G5672" i="7"/>
  <c r="E5672" i="7"/>
  <c r="D5665" i="7"/>
  <c r="F5664" i="7"/>
  <c r="G5664" i="7"/>
  <c r="E5664" i="7"/>
  <c r="D5657" i="7"/>
  <c r="F5656" i="7"/>
  <c r="G5656" i="7"/>
  <c r="E5656" i="7"/>
  <c r="D5649" i="7"/>
  <c r="F5648" i="7"/>
  <c r="G5648" i="7"/>
  <c r="E5648" i="7"/>
  <c r="D5641" i="7"/>
  <c r="F5640" i="7"/>
  <c r="G5640" i="7"/>
  <c r="E5640" i="7"/>
  <c r="D5633" i="7"/>
  <c r="F5632" i="7"/>
  <c r="G5632" i="7"/>
  <c r="E5632" i="7"/>
  <c r="D5625" i="7"/>
  <c r="F5624" i="7"/>
  <c r="G5624" i="7"/>
  <c r="E5624" i="7"/>
  <c r="D5617" i="7"/>
  <c r="F5616" i="7"/>
  <c r="G5616" i="7"/>
  <c r="E5616" i="7"/>
  <c r="D5609" i="7"/>
  <c r="F5608" i="7"/>
  <c r="G5608" i="7"/>
  <c r="E5608" i="7"/>
  <c r="D5601" i="7"/>
  <c r="F5600" i="7"/>
  <c r="G5600" i="7"/>
  <c r="E5600" i="7"/>
  <c r="D5593" i="7"/>
  <c r="F5592" i="7"/>
  <c r="G5592" i="7"/>
  <c r="E5592" i="7"/>
  <c r="D5585" i="7"/>
  <c r="F5584" i="7"/>
  <c r="G5584" i="7"/>
  <c r="E5584" i="7"/>
  <c r="D5577" i="7"/>
  <c r="G5576" i="7"/>
  <c r="F5576" i="7"/>
  <c r="E5576" i="7"/>
  <c r="D5569" i="7"/>
  <c r="F5568" i="7"/>
  <c r="G5568" i="7"/>
  <c r="E5568" i="7"/>
  <c r="D5561" i="7"/>
  <c r="F5560" i="7"/>
  <c r="G5560" i="7"/>
  <c r="E5560" i="7"/>
  <c r="D5553" i="7"/>
  <c r="F5552" i="7"/>
  <c r="G5552" i="7"/>
  <c r="E5552" i="7"/>
  <c r="D5545" i="7"/>
  <c r="F5544" i="7"/>
  <c r="G5544" i="7"/>
  <c r="E5544" i="7"/>
  <c r="D5537" i="7"/>
  <c r="F5536" i="7"/>
  <c r="G5536" i="7"/>
  <c r="E5536" i="7"/>
  <c r="D5529" i="7"/>
  <c r="F5528" i="7"/>
  <c r="G5528" i="7"/>
  <c r="E5528" i="7"/>
  <c r="D5521" i="7"/>
  <c r="F5520" i="7"/>
  <c r="G5520" i="7"/>
  <c r="E5520" i="7"/>
  <c r="D5513" i="7"/>
  <c r="F5512" i="7"/>
  <c r="G5512" i="7"/>
  <c r="E5512" i="7"/>
  <c r="D5505" i="7"/>
  <c r="F5504" i="7"/>
  <c r="G5504" i="7"/>
  <c r="E5504" i="7"/>
  <c r="D5497" i="7"/>
  <c r="F5496" i="7"/>
  <c r="G5496" i="7"/>
  <c r="E5496" i="7"/>
  <c r="D5489" i="7"/>
  <c r="F5488" i="7"/>
  <c r="G5488" i="7"/>
  <c r="E5488" i="7"/>
  <c r="D5481" i="7"/>
  <c r="F5480" i="7"/>
  <c r="G5480" i="7"/>
  <c r="E5480" i="7"/>
  <c r="D5473" i="7"/>
  <c r="G5472" i="7"/>
  <c r="F5472" i="7"/>
  <c r="E5472" i="7"/>
  <c r="D5465" i="7"/>
  <c r="F5464" i="7"/>
  <c r="G5464" i="7"/>
  <c r="E5464" i="7"/>
  <c r="D5457" i="7"/>
  <c r="F5456" i="7"/>
  <c r="G5456" i="7"/>
  <c r="E5456" i="7"/>
  <c r="D5449" i="7"/>
  <c r="F5448" i="7"/>
  <c r="G5448" i="7"/>
  <c r="E5448" i="7"/>
  <c r="D5441" i="7"/>
  <c r="F5440" i="7"/>
  <c r="G5440" i="7"/>
  <c r="E5440" i="7"/>
  <c r="D5433" i="7"/>
  <c r="F5432" i="7"/>
  <c r="G5432" i="7"/>
  <c r="E5432" i="7"/>
  <c r="D5425" i="7"/>
  <c r="F5424" i="7"/>
  <c r="G5424" i="7"/>
  <c r="E5424" i="7"/>
  <c r="D5417" i="7"/>
  <c r="F5416" i="7"/>
  <c r="G5416" i="7"/>
  <c r="E5416" i="7"/>
  <c r="D5409" i="7"/>
  <c r="F5408" i="7"/>
  <c r="G5408" i="7"/>
  <c r="E5408" i="7"/>
  <c r="D5401" i="7"/>
  <c r="F5400" i="7"/>
  <c r="G5400" i="7"/>
  <c r="E5400" i="7"/>
  <c r="D5393" i="7"/>
  <c r="F5392" i="7"/>
  <c r="G5392" i="7"/>
  <c r="E5392" i="7"/>
  <c r="D5385" i="7"/>
  <c r="F5384" i="7"/>
  <c r="G5384" i="7"/>
  <c r="E5384" i="7"/>
  <c r="D5377" i="7"/>
  <c r="F5376" i="7"/>
  <c r="G5376" i="7"/>
  <c r="E5376" i="7"/>
  <c r="D5369" i="7"/>
  <c r="F5368" i="7"/>
  <c r="G5368" i="7"/>
  <c r="E5368" i="7"/>
  <c r="D5361" i="7"/>
  <c r="F5360" i="7"/>
  <c r="G5360" i="7"/>
  <c r="E5360" i="7"/>
  <c r="D5353" i="7"/>
  <c r="F5352" i="7"/>
  <c r="G5352" i="7"/>
  <c r="E5352" i="7"/>
  <c r="D5345" i="7"/>
  <c r="F5344" i="7"/>
  <c r="G5344" i="7"/>
  <c r="E5344" i="7"/>
  <c r="D5337" i="7"/>
  <c r="F5336" i="7"/>
  <c r="G5336" i="7"/>
  <c r="E5336" i="7"/>
  <c r="D5329" i="7"/>
  <c r="F5328" i="7"/>
  <c r="G5328" i="7"/>
  <c r="E5328" i="7"/>
  <c r="D5321" i="7"/>
  <c r="F5320" i="7"/>
  <c r="G5320" i="7"/>
  <c r="E5320" i="7"/>
  <c r="D5313" i="7"/>
  <c r="F5312" i="7"/>
  <c r="G5312" i="7"/>
  <c r="E5312" i="7"/>
  <c r="D5305" i="7"/>
  <c r="F5304" i="7"/>
  <c r="G5304" i="7"/>
  <c r="E5304" i="7"/>
  <c r="D5297" i="7"/>
  <c r="F5296" i="7"/>
  <c r="G5296" i="7"/>
  <c r="E5296" i="7"/>
  <c r="D5289" i="7"/>
  <c r="F5288" i="7"/>
  <c r="G5288" i="7"/>
  <c r="E5288" i="7"/>
  <c r="D5281" i="7"/>
  <c r="F5280" i="7"/>
  <c r="G5280" i="7"/>
  <c r="E5280" i="7"/>
  <c r="D5273" i="7"/>
  <c r="F5272" i="7"/>
  <c r="G5272" i="7"/>
  <c r="E5272" i="7"/>
  <c r="D5265" i="7"/>
  <c r="F5264" i="7"/>
  <c r="G5264" i="7"/>
  <c r="E5264" i="7"/>
  <c r="D5257" i="7"/>
  <c r="F5256" i="7"/>
  <c r="G5256" i="7"/>
  <c r="E5256" i="7"/>
  <c r="D5249" i="7"/>
  <c r="F5248" i="7"/>
  <c r="G5248" i="7"/>
  <c r="E5248" i="7"/>
  <c r="D5241" i="7"/>
  <c r="F5240" i="7"/>
  <c r="G5240" i="7"/>
  <c r="E5240" i="7"/>
  <c r="D5233" i="7"/>
  <c r="F5232" i="7"/>
  <c r="G5232" i="7"/>
  <c r="E5232" i="7"/>
  <c r="D5225" i="7"/>
  <c r="F5224" i="7"/>
  <c r="G5224" i="7"/>
  <c r="E5224" i="7"/>
  <c r="D5217" i="7"/>
  <c r="G5216" i="7"/>
  <c r="F5216" i="7"/>
  <c r="E5216" i="7"/>
  <c r="D5209" i="7"/>
  <c r="F5208" i="7"/>
  <c r="G5208" i="7"/>
  <c r="E5208" i="7"/>
  <c r="D5201" i="7"/>
  <c r="F5200" i="7"/>
  <c r="G5200" i="7"/>
  <c r="E5200" i="7"/>
  <c r="D5193" i="7"/>
  <c r="F5192" i="7"/>
  <c r="G5192" i="7"/>
  <c r="E5192" i="7"/>
  <c r="D5185" i="7"/>
  <c r="F5184" i="7"/>
  <c r="G5184" i="7"/>
  <c r="E5184" i="7"/>
  <c r="D5177" i="7"/>
  <c r="F5176" i="7"/>
  <c r="G5176" i="7"/>
  <c r="E5176" i="7"/>
  <c r="D5169" i="7"/>
  <c r="F5168" i="7"/>
  <c r="G5168" i="7"/>
  <c r="E5168" i="7"/>
  <c r="D5161" i="7"/>
  <c r="F5160" i="7"/>
  <c r="G5160" i="7"/>
  <c r="E5160" i="7"/>
  <c r="D5153" i="7"/>
  <c r="F5152" i="7"/>
  <c r="G5152" i="7"/>
  <c r="E5152" i="7"/>
  <c r="D5145" i="7"/>
  <c r="F5144" i="7"/>
  <c r="G5144" i="7"/>
  <c r="E5144" i="7"/>
  <c r="D5137" i="7"/>
  <c r="F5136" i="7"/>
  <c r="G5136" i="7"/>
  <c r="E5136" i="7"/>
  <c r="D5129" i="7"/>
  <c r="F5128" i="7"/>
  <c r="G5128" i="7"/>
  <c r="E5128" i="7"/>
  <c r="D5121" i="7"/>
  <c r="F5120" i="7"/>
  <c r="G5120" i="7"/>
  <c r="E5120" i="7"/>
  <c r="D5113" i="7"/>
  <c r="F5112" i="7"/>
  <c r="G5112" i="7"/>
  <c r="E5112" i="7"/>
  <c r="D5105" i="7"/>
  <c r="F5104" i="7"/>
  <c r="G5104" i="7"/>
  <c r="E5104" i="7"/>
  <c r="D5097" i="7"/>
  <c r="F5096" i="7"/>
  <c r="G5096" i="7"/>
  <c r="E5096" i="7"/>
  <c r="D5089" i="7"/>
  <c r="F5088" i="7"/>
  <c r="G5088" i="7"/>
  <c r="E5088" i="7"/>
  <c r="D5081" i="7"/>
  <c r="F5080" i="7"/>
  <c r="G5080" i="7"/>
  <c r="E5080" i="7"/>
  <c r="D5073" i="7"/>
  <c r="F5072" i="7"/>
  <c r="G5072" i="7"/>
  <c r="E5072" i="7"/>
  <c r="D5065" i="7"/>
  <c r="G5064" i="7"/>
  <c r="F5064" i="7"/>
  <c r="E5064" i="7"/>
  <c r="D5057" i="7"/>
  <c r="F5056" i="7"/>
  <c r="G5056" i="7"/>
  <c r="E5056" i="7"/>
  <c r="D5049" i="7"/>
  <c r="F5048" i="7"/>
  <c r="G5048" i="7"/>
  <c r="E5048" i="7"/>
  <c r="D5041" i="7"/>
  <c r="F5040" i="7"/>
  <c r="G5040" i="7"/>
  <c r="E5040" i="7"/>
  <c r="D5033" i="7"/>
  <c r="F5032" i="7"/>
  <c r="G5032" i="7"/>
  <c r="E5032" i="7"/>
  <c r="D5025" i="7"/>
  <c r="F5024" i="7"/>
  <c r="G5024" i="7"/>
  <c r="E5024" i="7"/>
  <c r="D5017" i="7"/>
  <c r="F5016" i="7"/>
  <c r="G5016" i="7"/>
  <c r="E5016" i="7"/>
  <c r="D5009" i="7"/>
  <c r="F5008" i="7"/>
  <c r="G5008" i="7"/>
  <c r="E5008" i="7"/>
  <c r="D5001" i="7"/>
  <c r="F5000" i="7"/>
  <c r="G5000" i="7"/>
  <c r="E5000" i="7"/>
  <c r="D4993" i="7"/>
  <c r="F4992" i="7"/>
  <c r="G4992" i="7"/>
  <c r="E4992" i="7"/>
  <c r="D4985" i="7"/>
  <c r="F4984" i="7"/>
  <c r="G4984" i="7"/>
  <c r="E4984" i="7"/>
  <c r="D4977" i="7"/>
  <c r="F4976" i="7"/>
  <c r="G4976" i="7"/>
  <c r="E4976" i="7"/>
  <c r="D4969" i="7"/>
  <c r="F4968" i="7"/>
  <c r="G4968" i="7"/>
  <c r="E4968" i="7"/>
  <c r="D4961" i="7"/>
  <c r="G4960" i="7"/>
  <c r="F4960" i="7"/>
  <c r="E4960" i="7"/>
  <c r="D4953" i="7"/>
  <c r="F4952" i="7"/>
  <c r="G4952" i="7"/>
  <c r="E4952" i="7"/>
  <c r="D4945" i="7"/>
  <c r="F4944" i="7"/>
  <c r="G4944" i="7"/>
  <c r="E4944" i="7"/>
  <c r="D4937" i="7"/>
  <c r="F4936" i="7"/>
  <c r="G4936" i="7"/>
  <c r="E4936" i="7"/>
  <c r="D4929" i="7"/>
  <c r="F4928" i="7"/>
  <c r="G4928" i="7"/>
  <c r="E4928" i="7"/>
  <c r="D4921" i="7"/>
  <c r="F4920" i="7"/>
  <c r="G4920" i="7"/>
  <c r="E4920" i="7"/>
  <c r="D4913" i="7"/>
  <c r="F4912" i="7"/>
  <c r="G4912" i="7"/>
  <c r="E4912" i="7"/>
  <c r="D4905" i="7"/>
  <c r="F4904" i="7"/>
  <c r="G4904" i="7"/>
  <c r="E4904" i="7"/>
  <c r="D4897" i="7"/>
  <c r="F4896" i="7"/>
  <c r="G4896" i="7"/>
  <c r="E4896" i="7"/>
  <c r="D4889" i="7"/>
  <c r="F4888" i="7"/>
  <c r="G4888" i="7"/>
  <c r="E4888" i="7"/>
  <c r="D4881" i="7"/>
  <c r="F4880" i="7"/>
  <c r="G4880" i="7"/>
  <c r="E4880" i="7"/>
  <c r="D4873" i="7"/>
  <c r="F4872" i="7"/>
  <c r="G4872" i="7"/>
  <c r="E4872" i="7"/>
  <c r="D4865" i="7"/>
  <c r="F4864" i="7"/>
  <c r="G4864" i="7"/>
  <c r="E4864" i="7"/>
  <c r="D4857" i="7"/>
  <c r="F4856" i="7"/>
  <c r="G4856" i="7"/>
  <c r="E4856" i="7"/>
  <c r="D4849" i="7"/>
  <c r="F4848" i="7"/>
  <c r="G4848" i="7"/>
  <c r="E4848" i="7"/>
  <c r="D4841" i="7"/>
  <c r="F4840" i="7"/>
  <c r="G4840" i="7"/>
  <c r="E4840" i="7"/>
  <c r="D4833" i="7"/>
  <c r="F4832" i="7"/>
  <c r="G4832" i="7"/>
  <c r="E4832" i="7"/>
  <c r="D4825" i="7"/>
  <c r="F4824" i="7"/>
  <c r="G4824" i="7"/>
  <c r="E4824" i="7"/>
  <c r="D4817" i="7"/>
  <c r="F4816" i="7"/>
  <c r="G4816" i="7"/>
  <c r="E4816" i="7"/>
  <c r="D4809" i="7"/>
  <c r="F4808" i="7"/>
  <c r="G4808" i="7"/>
  <c r="E4808" i="7"/>
  <c r="D4801" i="7"/>
  <c r="F4800" i="7"/>
  <c r="G4800" i="7"/>
  <c r="E4800" i="7"/>
  <c r="D4793" i="7"/>
  <c r="F4792" i="7"/>
  <c r="G4792" i="7"/>
  <c r="E4792" i="7"/>
  <c r="D4785" i="7"/>
  <c r="F4784" i="7"/>
  <c r="G4784" i="7"/>
  <c r="E4784" i="7"/>
  <c r="D4777" i="7"/>
  <c r="F4776" i="7"/>
  <c r="G4776" i="7"/>
  <c r="E4776" i="7"/>
  <c r="D4769" i="7"/>
  <c r="F4768" i="7"/>
  <c r="G4768" i="7"/>
  <c r="E4768" i="7"/>
  <c r="D4761" i="7"/>
  <c r="F4760" i="7"/>
  <c r="G4760" i="7"/>
  <c r="E4760" i="7"/>
  <c r="D4753" i="7"/>
  <c r="F4752" i="7"/>
  <c r="G4752" i="7"/>
  <c r="E4752" i="7"/>
  <c r="D4745" i="7"/>
  <c r="F4744" i="7"/>
  <c r="G4744" i="7"/>
  <c r="E4744" i="7"/>
  <c r="D4737" i="7"/>
  <c r="F4736" i="7"/>
  <c r="G4736" i="7"/>
  <c r="E4736" i="7"/>
  <c r="D4729" i="7"/>
  <c r="F4728" i="7"/>
  <c r="G4728" i="7"/>
  <c r="E4728" i="7"/>
  <c r="D4721" i="7"/>
  <c r="F4720" i="7"/>
  <c r="G4720" i="7"/>
  <c r="E4720" i="7"/>
  <c r="D4713" i="7"/>
  <c r="F4712" i="7"/>
  <c r="G4712" i="7"/>
  <c r="E4712" i="7"/>
  <c r="D4705" i="7"/>
  <c r="F4704" i="7"/>
  <c r="G4704" i="7"/>
  <c r="E4704" i="7"/>
  <c r="D4697" i="7"/>
  <c r="F4696" i="7"/>
  <c r="G4696" i="7"/>
  <c r="E4696" i="7"/>
  <c r="D4689" i="7"/>
  <c r="F4688" i="7"/>
  <c r="G4688" i="7"/>
  <c r="E4688" i="7"/>
  <c r="D4681" i="7"/>
  <c r="F4680" i="7"/>
  <c r="G4680" i="7"/>
  <c r="E4680" i="7"/>
  <c r="D4673" i="7"/>
  <c r="F4672" i="7"/>
  <c r="G4672" i="7"/>
  <c r="E4672" i="7"/>
  <c r="F4664" i="7"/>
  <c r="G4664" i="7"/>
  <c r="E4664" i="7"/>
  <c r="F4656" i="7"/>
  <c r="G4656" i="7"/>
  <c r="E4656" i="7"/>
  <c r="F4648" i="7"/>
  <c r="G4648" i="7"/>
  <c r="E4648" i="7"/>
  <c r="F4640" i="7"/>
  <c r="G4640" i="7"/>
  <c r="E4640" i="7"/>
  <c r="F4632" i="7"/>
  <c r="G4632" i="7"/>
  <c r="E4632" i="7"/>
  <c r="F4624" i="7"/>
  <c r="G4624" i="7"/>
  <c r="E4624" i="7"/>
  <c r="F4616" i="7"/>
  <c r="G4616" i="7"/>
  <c r="E4616" i="7"/>
  <c r="F4608" i="7"/>
  <c r="G4608" i="7"/>
  <c r="E4608" i="7"/>
  <c r="F4600" i="7"/>
  <c r="G4600" i="7"/>
  <c r="E4600" i="7"/>
  <c r="F4592" i="7"/>
  <c r="G4592" i="7"/>
  <c r="E4592" i="7"/>
  <c r="F4584" i="7"/>
  <c r="G4584" i="7"/>
  <c r="E4584" i="7"/>
  <c r="F4576" i="7"/>
  <c r="G4576" i="7"/>
  <c r="E4576" i="7"/>
  <c r="F4568" i="7"/>
  <c r="G4568" i="7"/>
  <c r="E4568" i="7"/>
  <c r="F4560" i="7"/>
  <c r="G4560" i="7"/>
  <c r="E4560" i="7"/>
  <c r="F4552" i="7"/>
  <c r="G4552" i="7"/>
  <c r="E4552" i="7"/>
  <c r="F4544" i="7"/>
  <c r="G4544" i="7"/>
  <c r="E4544" i="7"/>
  <c r="F4536" i="7"/>
  <c r="G4536" i="7"/>
  <c r="E4536" i="7"/>
  <c r="F4528" i="7"/>
  <c r="G4528" i="7"/>
  <c r="E4528" i="7"/>
  <c r="F4520" i="7"/>
  <c r="G4520" i="7"/>
  <c r="E4520" i="7"/>
  <c r="F4512" i="7"/>
  <c r="G4512" i="7"/>
  <c r="E4512" i="7"/>
  <c r="F4504" i="7"/>
  <c r="G4504" i="7"/>
  <c r="E4504" i="7"/>
  <c r="F4496" i="7"/>
  <c r="G4496" i="7"/>
  <c r="E4496" i="7"/>
  <c r="F4488" i="7"/>
  <c r="G4488" i="7"/>
  <c r="E4488" i="7"/>
  <c r="F4480" i="7"/>
  <c r="G4480" i="7"/>
  <c r="E4480" i="7"/>
  <c r="F4472" i="7"/>
  <c r="G4472" i="7"/>
  <c r="E4472" i="7"/>
  <c r="F4464" i="7"/>
  <c r="G4464" i="7"/>
  <c r="E4464" i="7"/>
  <c r="F4456" i="7"/>
  <c r="G4456" i="7"/>
  <c r="E4456" i="7"/>
  <c r="F4448" i="7"/>
  <c r="G4448" i="7"/>
  <c r="E4448" i="7"/>
  <c r="F4440" i="7"/>
  <c r="G4440" i="7"/>
  <c r="E4440" i="7"/>
  <c r="F4432" i="7"/>
  <c r="G4432" i="7"/>
  <c r="E4432" i="7"/>
  <c r="F4424" i="7"/>
  <c r="G4424" i="7"/>
  <c r="E4424" i="7"/>
  <c r="F4416" i="7"/>
  <c r="G4416" i="7"/>
  <c r="E4416" i="7"/>
  <c r="F4408" i="7"/>
  <c r="G4408" i="7"/>
  <c r="E4408" i="7"/>
  <c r="F4400" i="7"/>
  <c r="G4400" i="7"/>
  <c r="E4400" i="7"/>
  <c r="F4392" i="7"/>
  <c r="G4392" i="7"/>
  <c r="E4392" i="7"/>
  <c r="F4384" i="7"/>
  <c r="G4384" i="7"/>
  <c r="E4384" i="7"/>
  <c r="F4376" i="7"/>
  <c r="G4376" i="7"/>
  <c r="E4376" i="7"/>
  <c r="F4368" i="7"/>
  <c r="G4368" i="7"/>
  <c r="E4368" i="7"/>
  <c r="F4360" i="7"/>
  <c r="G4360" i="7"/>
  <c r="E4360" i="7"/>
  <c r="F4352" i="7"/>
  <c r="G4352" i="7"/>
  <c r="E4352" i="7"/>
  <c r="F4344" i="7"/>
  <c r="G4344" i="7"/>
  <c r="E4344" i="7"/>
  <c r="F4336" i="7"/>
  <c r="G4336" i="7"/>
  <c r="E4336" i="7"/>
  <c r="F4328" i="7"/>
  <c r="G4328" i="7"/>
  <c r="E4328" i="7"/>
  <c r="F4320" i="7"/>
  <c r="G4320" i="7"/>
  <c r="E4320" i="7"/>
  <c r="F4312" i="7"/>
  <c r="G4312" i="7"/>
  <c r="E4312" i="7"/>
  <c r="F4304" i="7"/>
  <c r="G4304" i="7"/>
  <c r="E4304" i="7"/>
  <c r="F4296" i="7"/>
  <c r="G4296" i="7"/>
  <c r="E4296" i="7"/>
  <c r="F4288" i="7"/>
  <c r="G4288" i="7"/>
  <c r="E4288" i="7"/>
  <c r="F4280" i="7"/>
  <c r="G4280" i="7"/>
  <c r="E4280" i="7"/>
  <c r="D4273" i="7"/>
  <c r="F4272" i="7"/>
  <c r="G4272" i="7"/>
  <c r="E4272" i="7"/>
  <c r="F4264" i="7"/>
  <c r="G4264" i="7"/>
  <c r="E4264" i="7"/>
  <c r="F4256" i="7"/>
  <c r="G4256" i="7"/>
  <c r="E4256" i="7"/>
  <c r="F4248" i="7"/>
  <c r="G4248" i="7"/>
  <c r="E4248" i="7"/>
  <c r="F4240" i="7"/>
  <c r="G4240" i="7"/>
  <c r="E4240" i="7"/>
  <c r="F4232" i="7"/>
  <c r="G4232" i="7"/>
  <c r="E4232" i="7"/>
  <c r="F4224" i="7"/>
  <c r="G4224" i="7"/>
  <c r="E4224" i="7"/>
  <c r="F4216" i="7"/>
  <c r="G4216" i="7"/>
  <c r="E4216" i="7"/>
  <c r="D4209" i="7"/>
  <c r="F4208" i="7"/>
  <c r="G4208" i="7"/>
  <c r="E4208" i="7"/>
  <c r="F4200" i="7"/>
  <c r="G4200" i="7"/>
  <c r="E4200" i="7"/>
  <c r="F4192" i="7"/>
  <c r="G4192" i="7"/>
  <c r="E4192" i="7"/>
  <c r="F4184" i="7"/>
  <c r="G4184" i="7"/>
  <c r="E4184" i="7"/>
  <c r="F4176" i="7"/>
  <c r="G4176" i="7"/>
  <c r="E4176" i="7"/>
  <c r="F4168" i="7"/>
  <c r="G4168" i="7"/>
  <c r="E4168" i="7"/>
  <c r="F4160" i="7"/>
  <c r="G4160" i="7"/>
  <c r="E4160" i="7"/>
  <c r="F4152" i="7"/>
  <c r="G4152" i="7"/>
  <c r="E4152" i="7"/>
  <c r="D4145" i="7"/>
  <c r="F4144" i="7"/>
  <c r="G4144" i="7"/>
  <c r="E4144" i="7"/>
  <c r="F4136" i="7"/>
  <c r="G4136" i="7"/>
  <c r="E4136" i="7"/>
  <c r="F4128" i="7"/>
  <c r="G4128" i="7"/>
  <c r="E4128" i="7"/>
  <c r="F4120" i="7"/>
  <c r="G4120" i="7"/>
  <c r="E4120" i="7"/>
  <c r="F4112" i="7"/>
  <c r="G4112" i="7"/>
  <c r="E4112" i="7"/>
  <c r="F4104" i="7"/>
  <c r="G4104" i="7"/>
  <c r="E4104" i="7"/>
  <c r="F4096" i="7"/>
  <c r="G4096" i="7"/>
  <c r="E4096" i="7"/>
  <c r="F4088" i="7"/>
  <c r="G4088" i="7"/>
  <c r="E4088" i="7"/>
  <c r="D4081" i="7"/>
  <c r="F4080" i="7"/>
  <c r="G4080" i="7"/>
  <c r="E4080" i="7"/>
  <c r="F4072" i="7"/>
  <c r="G4072" i="7"/>
  <c r="E4072" i="7"/>
  <c r="F4064" i="7"/>
  <c r="G4064" i="7"/>
  <c r="E4064" i="7"/>
  <c r="F4056" i="7"/>
  <c r="G4056" i="7"/>
  <c r="E4056" i="7"/>
  <c r="F4048" i="7"/>
  <c r="G4048" i="7"/>
  <c r="E4048" i="7"/>
  <c r="F4040" i="7"/>
  <c r="G4040" i="7"/>
  <c r="E4040" i="7"/>
  <c r="F4032" i="7"/>
  <c r="G4032" i="7"/>
  <c r="E4032" i="7"/>
  <c r="F4024" i="7"/>
  <c r="G4024" i="7"/>
  <c r="E4024" i="7"/>
  <c r="D4017" i="7"/>
  <c r="F4016" i="7"/>
  <c r="G4016" i="7"/>
  <c r="E4016" i="7"/>
  <c r="F4008" i="7"/>
  <c r="G4008" i="7"/>
  <c r="E4008" i="7"/>
  <c r="F4000" i="7"/>
  <c r="G4000" i="7"/>
  <c r="E4000" i="7"/>
  <c r="F3992" i="7"/>
  <c r="G3992" i="7"/>
  <c r="E3992" i="7"/>
  <c r="F3984" i="7"/>
  <c r="G3984" i="7"/>
  <c r="E3984" i="7"/>
  <c r="F3976" i="7"/>
  <c r="G3976" i="7"/>
  <c r="E3976" i="7"/>
  <c r="F3968" i="7"/>
  <c r="G3968" i="7"/>
  <c r="E3968" i="7"/>
  <c r="F3960" i="7"/>
  <c r="G3960" i="7"/>
  <c r="E3960" i="7"/>
  <c r="D3953" i="7"/>
  <c r="F3952" i="7"/>
  <c r="G3952" i="7"/>
  <c r="E3952" i="7"/>
  <c r="F3944" i="7"/>
  <c r="G3944" i="7"/>
  <c r="E3944" i="7"/>
  <c r="F3936" i="7"/>
  <c r="G3936" i="7"/>
  <c r="E3936" i="7"/>
  <c r="F3928" i="7"/>
  <c r="G3928" i="7"/>
  <c r="E3928" i="7"/>
  <c r="F3920" i="7"/>
  <c r="G3920" i="7"/>
  <c r="E3920" i="7"/>
  <c r="F3912" i="7"/>
  <c r="G3912" i="7"/>
  <c r="E3912" i="7"/>
  <c r="F3904" i="7"/>
  <c r="G3904" i="7"/>
  <c r="E3904" i="7"/>
  <c r="F3896" i="7"/>
  <c r="G3896" i="7"/>
  <c r="E3896" i="7"/>
  <c r="D3889" i="7"/>
  <c r="F3888" i="7"/>
  <c r="G3888" i="7"/>
  <c r="E3888" i="7"/>
  <c r="F3880" i="7"/>
  <c r="G3880" i="7"/>
  <c r="E3880" i="7"/>
  <c r="F3872" i="7"/>
  <c r="G3872" i="7"/>
  <c r="E3872" i="7"/>
  <c r="F3864" i="7"/>
  <c r="G3864" i="7"/>
  <c r="E3864" i="7"/>
  <c r="F3856" i="7"/>
  <c r="G3856" i="7"/>
  <c r="E3856" i="7"/>
  <c r="F3848" i="7"/>
  <c r="G3848" i="7"/>
  <c r="E3848" i="7"/>
  <c r="F3840" i="7"/>
  <c r="G3840" i="7"/>
  <c r="E3840" i="7"/>
  <c r="F3832" i="7"/>
  <c r="G3832" i="7"/>
  <c r="E3832" i="7"/>
  <c r="D3825" i="7"/>
  <c r="F3824" i="7"/>
  <c r="G3824" i="7"/>
  <c r="E3824" i="7"/>
  <c r="F3816" i="7"/>
  <c r="G3816" i="7"/>
  <c r="E3816" i="7"/>
  <c r="F3808" i="7"/>
  <c r="G3808" i="7"/>
  <c r="E3808" i="7"/>
  <c r="F3800" i="7"/>
  <c r="G3800" i="7"/>
  <c r="E3800" i="7"/>
  <c r="F3792" i="7"/>
  <c r="G3792" i="7"/>
  <c r="E3792" i="7"/>
  <c r="F3784" i="7"/>
  <c r="G3784" i="7"/>
  <c r="E3784" i="7"/>
  <c r="F3776" i="7"/>
  <c r="G3776" i="7"/>
  <c r="E3776" i="7"/>
  <c r="F3768" i="7"/>
  <c r="G3768" i="7"/>
  <c r="E3768" i="7"/>
  <c r="D3761" i="7"/>
  <c r="F3760" i="7"/>
  <c r="G3760" i="7"/>
  <c r="E3760" i="7"/>
  <c r="F3752" i="7"/>
  <c r="G3752" i="7"/>
  <c r="E3752" i="7"/>
  <c r="F3744" i="7"/>
  <c r="G3744" i="7"/>
  <c r="E3744" i="7"/>
  <c r="F3736" i="7"/>
  <c r="G3736" i="7"/>
  <c r="E3736" i="7"/>
  <c r="F3728" i="7"/>
  <c r="G3728" i="7"/>
  <c r="E3728" i="7"/>
  <c r="F3720" i="7"/>
  <c r="G3720" i="7"/>
  <c r="E3720" i="7"/>
  <c r="F3712" i="7"/>
  <c r="G3712" i="7"/>
  <c r="E3712" i="7"/>
  <c r="F3704" i="7"/>
  <c r="G3704" i="7"/>
  <c r="E3704" i="7"/>
  <c r="D3697" i="7"/>
  <c r="F3696" i="7"/>
  <c r="G3696" i="7"/>
  <c r="E3696" i="7"/>
  <c r="F3688" i="7"/>
  <c r="G3688" i="7"/>
  <c r="E3688" i="7"/>
  <c r="F3680" i="7"/>
  <c r="G3680" i="7"/>
  <c r="E3680" i="7"/>
  <c r="F3672" i="7"/>
  <c r="G3672" i="7"/>
  <c r="E3672" i="7"/>
  <c r="F3664" i="7"/>
  <c r="G3664" i="7"/>
  <c r="E3664" i="7"/>
  <c r="F3656" i="7"/>
  <c r="G3656" i="7"/>
  <c r="E3656" i="7"/>
  <c r="F3648" i="7"/>
  <c r="G3648" i="7"/>
  <c r="E3648" i="7"/>
  <c r="F3640" i="7"/>
  <c r="G3640" i="7"/>
  <c r="E3640" i="7"/>
  <c r="D3633" i="7"/>
  <c r="F3632" i="7"/>
  <c r="G3632" i="7"/>
  <c r="E3632" i="7"/>
  <c r="F3624" i="7"/>
  <c r="G3624" i="7"/>
  <c r="E3624" i="7"/>
  <c r="F3616" i="7"/>
  <c r="G3616" i="7"/>
  <c r="E3616" i="7"/>
  <c r="F3608" i="7"/>
  <c r="G3608" i="7"/>
  <c r="E3608" i="7"/>
  <c r="F3600" i="7"/>
  <c r="G3600" i="7"/>
  <c r="E3600" i="7"/>
  <c r="F3592" i="7"/>
  <c r="G3592" i="7"/>
  <c r="E3592" i="7"/>
  <c r="F3584" i="7"/>
  <c r="G3584" i="7"/>
  <c r="E3584" i="7"/>
  <c r="F3576" i="7"/>
  <c r="G3576" i="7"/>
  <c r="E3576" i="7"/>
  <c r="D3569" i="7"/>
  <c r="F3568" i="7"/>
  <c r="G3568" i="7"/>
  <c r="E3568" i="7"/>
  <c r="F3560" i="7"/>
  <c r="G3560" i="7"/>
  <c r="E3560" i="7"/>
  <c r="F3552" i="7"/>
  <c r="G3552" i="7"/>
  <c r="E3552" i="7"/>
  <c r="F3544" i="7"/>
  <c r="G3544" i="7"/>
  <c r="E3544" i="7"/>
  <c r="F3536" i="7"/>
  <c r="G3536" i="7"/>
  <c r="E3536" i="7"/>
  <c r="F3528" i="7"/>
  <c r="G3528" i="7"/>
  <c r="E3528" i="7"/>
  <c r="F3520" i="7"/>
  <c r="G3520" i="7"/>
  <c r="E3520" i="7"/>
  <c r="F3512" i="7"/>
  <c r="G3512" i="7"/>
  <c r="E3512" i="7"/>
  <c r="D3505" i="7"/>
  <c r="F3504" i="7"/>
  <c r="G3504" i="7"/>
  <c r="E3504" i="7"/>
  <c r="F3496" i="7"/>
  <c r="G3496" i="7"/>
  <c r="E3496" i="7"/>
  <c r="F3488" i="7"/>
  <c r="G3488" i="7"/>
  <c r="E3488" i="7"/>
  <c r="F3480" i="7"/>
  <c r="G3480" i="7"/>
  <c r="E3480" i="7"/>
  <c r="F3472" i="7"/>
  <c r="G3472" i="7"/>
  <c r="E3472" i="7"/>
  <c r="F3464" i="7"/>
  <c r="G3464" i="7"/>
  <c r="E3464" i="7"/>
  <c r="F3456" i="7"/>
  <c r="G3456" i="7"/>
  <c r="E3456" i="7"/>
  <c r="F3448" i="7"/>
  <c r="G3448" i="7"/>
  <c r="E3448" i="7"/>
  <c r="D3441" i="7"/>
  <c r="F3440" i="7"/>
  <c r="G3440" i="7"/>
  <c r="E3440" i="7"/>
  <c r="F3432" i="7"/>
  <c r="G3432" i="7"/>
  <c r="E3432" i="7"/>
  <c r="F3424" i="7"/>
  <c r="G3424" i="7"/>
  <c r="E3424" i="7"/>
  <c r="F3416" i="7"/>
  <c r="G3416" i="7"/>
  <c r="E3416" i="7"/>
  <c r="G3408" i="7"/>
  <c r="F3408" i="7"/>
  <c r="E3408" i="7"/>
  <c r="F3400" i="7"/>
  <c r="G3400" i="7"/>
  <c r="E3400" i="7"/>
  <c r="F3392" i="7"/>
  <c r="G3392" i="7"/>
  <c r="E3392" i="7"/>
  <c r="F3384" i="7"/>
  <c r="G3384" i="7"/>
  <c r="E3384" i="7"/>
  <c r="D3377" i="7"/>
  <c r="F3376" i="7"/>
  <c r="G3376" i="7"/>
  <c r="E3376" i="7"/>
  <c r="F3368" i="7"/>
  <c r="G3368" i="7"/>
  <c r="E3368" i="7"/>
  <c r="F3360" i="7"/>
  <c r="G3360" i="7"/>
  <c r="E3360" i="7"/>
  <c r="F3352" i="7"/>
  <c r="G3352" i="7"/>
  <c r="E3352" i="7"/>
  <c r="F3344" i="7"/>
  <c r="G3344" i="7"/>
  <c r="E3344" i="7"/>
  <c r="F3336" i="7"/>
  <c r="G3336" i="7"/>
  <c r="E3336" i="7"/>
  <c r="F3328" i="7"/>
  <c r="G3328" i="7"/>
  <c r="E3328" i="7"/>
  <c r="F3320" i="7"/>
  <c r="G3320" i="7"/>
  <c r="E3320" i="7"/>
  <c r="D3313" i="7"/>
  <c r="F3312" i="7"/>
  <c r="G3312" i="7"/>
  <c r="E3312" i="7"/>
  <c r="F3304" i="7"/>
  <c r="G3304" i="7"/>
  <c r="E3304" i="7"/>
  <c r="F3296" i="7"/>
  <c r="G3296" i="7"/>
  <c r="E3296" i="7"/>
  <c r="F3288" i="7"/>
  <c r="G3288" i="7"/>
  <c r="E3288" i="7"/>
  <c r="G3280" i="7"/>
  <c r="F3280" i="7"/>
  <c r="E3280" i="7"/>
  <c r="F3272" i="7"/>
  <c r="G3272" i="7"/>
  <c r="E3272" i="7"/>
  <c r="F3264" i="7"/>
  <c r="G3264" i="7"/>
  <c r="E3264" i="7"/>
  <c r="F3256" i="7"/>
  <c r="G3256" i="7"/>
  <c r="E3256" i="7"/>
  <c r="D3249" i="7"/>
  <c r="F3248" i="7"/>
  <c r="G3248" i="7"/>
  <c r="E3248" i="7"/>
  <c r="F3240" i="7"/>
  <c r="G3240" i="7"/>
  <c r="E3240" i="7"/>
  <c r="F3232" i="7"/>
  <c r="G3232" i="7"/>
  <c r="E3232" i="7"/>
  <c r="F3224" i="7"/>
  <c r="G3224" i="7"/>
  <c r="E3224" i="7"/>
  <c r="F3216" i="7"/>
  <c r="G3216" i="7"/>
  <c r="E3216" i="7"/>
  <c r="F3208" i="7"/>
  <c r="G3208" i="7"/>
  <c r="E3208" i="7"/>
  <c r="F3200" i="7"/>
  <c r="G3200" i="7"/>
  <c r="E3200" i="7"/>
  <c r="F3192" i="7"/>
  <c r="G3192" i="7"/>
  <c r="E3192" i="7"/>
  <c r="D3185" i="7"/>
  <c r="F3184" i="7"/>
  <c r="G3184" i="7"/>
  <c r="E3184" i="7"/>
  <c r="F3176" i="7"/>
  <c r="G3176" i="7"/>
  <c r="E3176" i="7"/>
  <c r="F3168" i="7"/>
  <c r="G3168" i="7"/>
  <c r="E3168" i="7"/>
  <c r="F3160" i="7"/>
  <c r="G3160" i="7"/>
  <c r="E3160" i="7"/>
  <c r="F3152" i="7"/>
  <c r="G3152" i="7"/>
  <c r="E3152" i="7"/>
  <c r="F3144" i="7"/>
  <c r="G3144" i="7"/>
  <c r="E3144" i="7"/>
  <c r="F3136" i="7"/>
  <c r="G3136" i="7"/>
  <c r="E3136" i="7"/>
  <c r="F3128" i="7"/>
  <c r="G3128" i="7"/>
  <c r="E3128" i="7"/>
  <c r="F3120" i="7"/>
  <c r="G3120" i="7"/>
  <c r="E3120" i="7"/>
  <c r="F3112" i="7"/>
  <c r="G3112" i="7"/>
  <c r="E3112" i="7"/>
  <c r="F3104" i="7"/>
  <c r="G3104" i="7"/>
  <c r="E3104" i="7"/>
  <c r="F3096" i="7"/>
  <c r="G3096" i="7"/>
  <c r="E3096" i="7"/>
  <c r="F3088" i="7"/>
  <c r="G3088" i="7"/>
  <c r="E3088" i="7"/>
  <c r="F3080" i="7"/>
  <c r="G3080" i="7"/>
  <c r="E3080" i="7"/>
  <c r="G3072" i="7"/>
  <c r="F3072" i="7"/>
  <c r="E3072" i="7"/>
  <c r="F3064" i="7"/>
  <c r="G3064" i="7"/>
  <c r="E3064" i="7"/>
  <c r="F3056" i="7"/>
  <c r="G3056" i="7"/>
  <c r="E3056" i="7"/>
  <c r="F3048" i="7"/>
  <c r="G3048" i="7"/>
  <c r="E3048" i="7"/>
  <c r="F3040" i="7"/>
  <c r="G3040" i="7"/>
  <c r="E3040" i="7"/>
  <c r="F3032" i="7"/>
  <c r="G3032" i="7"/>
  <c r="E3032" i="7"/>
  <c r="F3024" i="7"/>
  <c r="G3024" i="7"/>
  <c r="E3024" i="7"/>
  <c r="F3016" i="7"/>
  <c r="G3016" i="7"/>
  <c r="E3016" i="7"/>
  <c r="F3008" i="7"/>
  <c r="G3008" i="7"/>
  <c r="E3008" i="7"/>
  <c r="F3000" i="7"/>
  <c r="G3000" i="7"/>
  <c r="E3000" i="7"/>
  <c r="F2992" i="7"/>
  <c r="G2992" i="7"/>
  <c r="E2992" i="7"/>
  <c r="F2984" i="7"/>
  <c r="G2984" i="7"/>
  <c r="E2984" i="7"/>
  <c r="F2976" i="7"/>
  <c r="G2976" i="7"/>
  <c r="E2976" i="7"/>
  <c r="F2968" i="7"/>
  <c r="G2968" i="7"/>
  <c r="E2968" i="7"/>
  <c r="F2960" i="7"/>
  <c r="G2960" i="7"/>
  <c r="E2960" i="7"/>
  <c r="F2952" i="7"/>
  <c r="G2952" i="7"/>
  <c r="E2952" i="7"/>
  <c r="F2944" i="7"/>
  <c r="G2944" i="7"/>
  <c r="E2944" i="7"/>
  <c r="F2936" i="7"/>
  <c r="G2936" i="7"/>
  <c r="E2936" i="7"/>
  <c r="F2928" i="7"/>
  <c r="G2928" i="7"/>
  <c r="E2928" i="7"/>
  <c r="F2920" i="7"/>
  <c r="G2920" i="7"/>
  <c r="E2920" i="7"/>
  <c r="F2912" i="7"/>
  <c r="G2912" i="7"/>
  <c r="E2912" i="7"/>
  <c r="F2904" i="7"/>
  <c r="G2904" i="7"/>
  <c r="E2904" i="7"/>
  <c r="F2896" i="7"/>
  <c r="G2896" i="7"/>
  <c r="E2896" i="7"/>
  <c r="F2888" i="7"/>
  <c r="G2888" i="7"/>
  <c r="E2888" i="7"/>
  <c r="F2880" i="7"/>
  <c r="G2880" i="7"/>
  <c r="E2880" i="7"/>
  <c r="F2872" i="7"/>
  <c r="G2872" i="7"/>
  <c r="E2872" i="7"/>
  <c r="F2864" i="7"/>
  <c r="G2864" i="7"/>
  <c r="E2864" i="7"/>
  <c r="F2856" i="7"/>
  <c r="G2856" i="7"/>
  <c r="E2856" i="7"/>
  <c r="F2848" i="7"/>
  <c r="G2848" i="7"/>
  <c r="E2848" i="7"/>
  <c r="F2840" i="7"/>
  <c r="G2840" i="7"/>
  <c r="E2840" i="7"/>
  <c r="F2832" i="7"/>
  <c r="G2832" i="7"/>
  <c r="E2832" i="7"/>
  <c r="F2824" i="7"/>
  <c r="G2824" i="7"/>
  <c r="E2824" i="7"/>
  <c r="G2816" i="7"/>
  <c r="F2816" i="7"/>
  <c r="E2816" i="7"/>
  <c r="F2808" i="7"/>
  <c r="G2808" i="7"/>
  <c r="E2808" i="7"/>
  <c r="F2800" i="7"/>
  <c r="G2800" i="7"/>
  <c r="E2800" i="7"/>
  <c r="F2792" i="7"/>
  <c r="G2792" i="7"/>
  <c r="E2792" i="7"/>
  <c r="F2784" i="7"/>
  <c r="G2784" i="7"/>
  <c r="E2784" i="7"/>
  <c r="F2776" i="7"/>
  <c r="G2776" i="7"/>
  <c r="E2776" i="7"/>
  <c r="F2768" i="7"/>
  <c r="G2768" i="7"/>
  <c r="E2768" i="7"/>
  <c r="F2760" i="7"/>
  <c r="G2760" i="7"/>
  <c r="E2760" i="7"/>
  <c r="F2752" i="7"/>
  <c r="G2752" i="7"/>
  <c r="E2752" i="7"/>
  <c r="F2744" i="7"/>
  <c r="G2744" i="7"/>
  <c r="E2744" i="7"/>
  <c r="F2736" i="7"/>
  <c r="G2736" i="7"/>
  <c r="E2736" i="7"/>
  <c r="F2728" i="7"/>
  <c r="G2728" i="7"/>
  <c r="E2728" i="7"/>
  <c r="F2720" i="7"/>
  <c r="G2720" i="7"/>
  <c r="E2720" i="7"/>
  <c r="F2712" i="7"/>
  <c r="G2712" i="7"/>
  <c r="E2712" i="7"/>
  <c r="F2704" i="7"/>
  <c r="G2704" i="7"/>
  <c r="E2704" i="7"/>
  <c r="F2696" i="7"/>
  <c r="G2696" i="7"/>
  <c r="E2696" i="7"/>
  <c r="G2688" i="7"/>
  <c r="F2688" i="7"/>
  <c r="E2688" i="7"/>
  <c r="F2680" i="7"/>
  <c r="G2680" i="7"/>
  <c r="E2680" i="7"/>
  <c r="F2672" i="7"/>
  <c r="G2672" i="7"/>
  <c r="E2672" i="7"/>
  <c r="F2664" i="7"/>
  <c r="G2664" i="7"/>
  <c r="E2664" i="7"/>
  <c r="F2656" i="7"/>
  <c r="G2656" i="7"/>
  <c r="E2656" i="7"/>
  <c r="F2648" i="7"/>
  <c r="G2648" i="7"/>
  <c r="E2648" i="7"/>
  <c r="F2640" i="7"/>
  <c r="G2640" i="7"/>
  <c r="E2640" i="7"/>
  <c r="F2632" i="7"/>
  <c r="G2632" i="7"/>
  <c r="E2632" i="7"/>
  <c r="F2624" i="7"/>
  <c r="G2624" i="7"/>
  <c r="E2624" i="7"/>
  <c r="F2616" i="7"/>
  <c r="G2616" i="7"/>
  <c r="E2616" i="7"/>
  <c r="F2608" i="7"/>
  <c r="G2608" i="7"/>
  <c r="E2608" i="7"/>
  <c r="F2600" i="7"/>
  <c r="G2600" i="7"/>
  <c r="E2600" i="7"/>
  <c r="F2592" i="7"/>
  <c r="G2592" i="7"/>
  <c r="E2592" i="7"/>
  <c r="F2584" i="7"/>
  <c r="G2584" i="7"/>
  <c r="E2584" i="7"/>
  <c r="F2576" i="7"/>
  <c r="G2576" i="7"/>
  <c r="E2576" i="7"/>
  <c r="F2568" i="7"/>
  <c r="G2568" i="7"/>
  <c r="E2568" i="7"/>
  <c r="F2560" i="7"/>
  <c r="G2560" i="7"/>
  <c r="E2560" i="7"/>
  <c r="F2552" i="7"/>
  <c r="G2552" i="7"/>
  <c r="E2552" i="7"/>
  <c r="F2544" i="7"/>
  <c r="G2544" i="7"/>
  <c r="E2544" i="7"/>
  <c r="F2536" i="7"/>
  <c r="G2536" i="7"/>
  <c r="E2536" i="7"/>
  <c r="F2528" i="7"/>
  <c r="G2528" i="7"/>
  <c r="E2528" i="7"/>
  <c r="F2520" i="7"/>
  <c r="G2520" i="7"/>
  <c r="E2520" i="7"/>
  <c r="F2512" i="7"/>
  <c r="G2512" i="7"/>
  <c r="E2512" i="7"/>
  <c r="F2504" i="7"/>
  <c r="G2504" i="7"/>
  <c r="E2504" i="7"/>
  <c r="F2496" i="7"/>
  <c r="G2496" i="7"/>
  <c r="E2496" i="7"/>
  <c r="F2488" i="7"/>
  <c r="G2488" i="7"/>
  <c r="E2488" i="7"/>
  <c r="F2480" i="7"/>
  <c r="G2480" i="7"/>
  <c r="E2480" i="7"/>
  <c r="F2472" i="7"/>
  <c r="G2472" i="7"/>
  <c r="E2472" i="7"/>
  <c r="F2464" i="7"/>
  <c r="G2464" i="7"/>
  <c r="E2464" i="7"/>
  <c r="F2456" i="7"/>
  <c r="G2456" i="7"/>
  <c r="E2456" i="7"/>
  <c r="F2448" i="7"/>
  <c r="G2448" i="7"/>
  <c r="E2448" i="7"/>
  <c r="F2440" i="7"/>
  <c r="G2440" i="7"/>
  <c r="E2440" i="7"/>
  <c r="F2432" i="7"/>
  <c r="G2432" i="7"/>
  <c r="E2432" i="7"/>
  <c r="F2424" i="7"/>
  <c r="G2424" i="7"/>
  <c r="E2424" i="7"/>
  <c r="F2416" i="7"/>
  <c r="G2416" i="7"/>
  <c r="E2416" i="7"/>
  <c r="F2408" i="7"/>
  <c r="G2408" i="7"/>
  <c r="E2408" i="7"/>
  <c r="F2400" i="7"/>
  <c r="G2400" i="7"/>
  <c r="E2400" i="7"/>
  <c r="F2392" i="7"/>
  <c r="G2392" i="7"/>
  <c r="E2392" i="7"/>
  <c r="F2384" i="7"/>
  <c r="G2384" i="7"/>
  <c r="E2384" i="7"/>
  <c r="F2376" i="7"/>
  <c r="G2376" i="7"/>
  <c r="E2376" i="7"/>
  <c r="F2368" i="7"/>
  <c r="G2368" i="7"/>
  <c r="E2368" i="7"/>
  <c r="F2360" i="7"/>
  <c r="G2360" i="7"/>
  <c r="E2360" i="7"/>
  <c r="F1000" i="7"/>
  <c r="G1000" i="7"/>
  <c r="E1000" i="7"/>
  <c r="F992" i="7"/>
  <c r="G992" i="7"/>
  <c r="E992" i="7"/>
  <c r="F984" i="7"/>
  <c r="G984" i="7"/>
  <c r="E984" i="7"/>
  <c r="F976" i="7"/>
  <c r="G976" i="7"/>
  <c r="E976" i="7"/>
  <c r="F968" i="7"/>
  <c r="G968" i="7"/>
  <c r="E968" i="7"/>
  <c r="F960" i="7"/>
  <c r="G960" i="7"/>
  <c r="E960" i="7"/>
  <c r="F952" i="7"/>
  <c r="G952" i="7"/>
  <c r="E952" i="7"/>
  <c r="F944" i="7"/>
  <c r="G944" i="7"/>
  <c r="E944" i="7"/>
  <c r="F936" i="7"/>
  <c r="G936" i="7"/>
  <c r="E936" i="7"/>
  <c r="F928" i="7"/>
  <c r="G928" i="7"/>
  <c r="E928" i="7"/>
  <c r="F920" i="7"/>
  <c r="G920" i="7"/>
  <c r="E920" i="7"/>
  <c r="F912" i="7"/>
  <c r="G912" i="7"/>
  <c r="E912" i="7"/>
  <c r="F904" i="7"/>
  <c r="G904" i="7"/>
  <c r="E904" i="7"/>
  <c r="F896" i="7"/>
  <c r="G896" i="7"/>
  <c r="E896" i="7"/>
  <c r="F888" i="7"/>
  <c r="G888" i="7"/>
  <c r="E888" i="7"/>
  <c r="F880" i="7"/>
  <c r="G880" i="7"/>
  <c r="E880" i="7"/>
  <c r="F872" i="7"/>
  <c r="G872" i="7"/>
  <c r="E872" i="7"/>
  <c r="F864" i="7"/>
  <c r="G864" i="7"/>
  <c r="E864" i="7"/>
  <c r="F856" i="7"/>
  <c r="G856" i="7"/>
  <c r="E856" i="7"/>
  <c r="F840" i="7"/>
  <c r="G840" i="7"/>
  <c r="E840" i="7"/>
  <c r="F824" i="7"/>
  <c r="G824" i="7"/>
  <c r="E824" i="7"/>
  <c r="F816" i="7"/>
  <c r="G816" i="7"/>
  <c r="E816" i="7"/>
  <c r="F808" i="7"/>
  <c r="G808" i="7"/>
  <c r="E808" i="7"/>
  <c r="F800" i="7"/>
  <c r="G800" i="7"/>
  <c r="E800" i="7"/>
  <c r="F792" i="7"/>
  <c r="G792" i="7"/>
  <c r="E792" i="7"/>
  <c r="F784" i="7"/>
  <c r="G784" i="7"/>
  <c r="E784" i="7"/>
  <c r="F776" i="7"/>
  <c r="G776" i="7"/>
  <c r="E776" i="7"/>
  <c r="F768" i="7"/>
  <c r="G768" i="7"/>
  <c r="E768" i="7"/>
  <c r="F760" i="7"/>
  <c r="G760" i="7"/>
  <c r="E760" i="7"/>
  <c r="F752" i="7"/>
  <c r="G752" i="7"/>
  <c r="E752" i="7"/>
  <c r="F744" i="7"/>
  <c r="G744" i="7"/>
  <c r="E744" i="7"/>
  <c r="F736" i="7"/>
  <c r="G736" i="7"/>
  <c r="E736" i="7"/>
  <c r="F728" i="7"/>
  <c r="G728" i="7"/>
  <c r="E728" i="7"/>
  <c r="F720" i="7"/>
  <c r="G720" i="7"/>
  <c r="E720" i="7"/>
  <c r="F712" i="7"/>
  <c r="G712" i="7"/>
  <c r="E712" i="7"/>
  <c r="F704" i="7"/>
  <c r="G704" i="7"/>
  <c r="E704" i="7"/>
  <c r="F696" i="7"/>
  <c r="G696" i="7"/>
  <c r="E696" i="7"/>
  <c r="F688" i="7"/>
  <c r="G688" i="7"/>
  <c r="E688" i="7"/>
  <c r="F680" i="7"/>
  <c r="G680" i="7"/>
  <c r="E680" i="7"/>
  <c r="F672" i="7"/>
  <c r="G672" i="7"/>
  <c r="E672" i="7"/>
  <c r="F664" i="7"/>
  <c r="G664" i="7"/>
  <c r="E664" i="7"/>
  <c r="F656" i="7"/>
  <c r="G656" i="7"/>
  <c r="E656" i="7"/>
  <c r="F648" i="7"/>
  <c r="G648" i="7"/>
  <c r="E648" i="7"/>
  <c r="F640" i="7"/>
  <c r="G640" i="7"/>
  <c r="E640" i="7"/>
  <c r="F632" i="7"/>
  <c r="G632" i="7"/>
  <c r="E632" i="7"/>
  <c r="F624" i="7"/>
  <c r="G624" i="7"/>
  <c r="E624" i="7"/>
  <c r="F616" i="7"/>
  <c r="G616" i="7"/>
  <c r="E616" i="7"/>
  <c r="F608" i="7"/>
  <c r="G608" i="7"/>
  <c r="E608" i="7"/>
  <c r="F600" i="7"/>
  <c r="G600" i="7"/>
  <c r="E600" i="7"/>
  <c r="F592" i="7"/>
  <c r="G592" i="7"/>
  <c r="E592" i="7"/>
  <c r="F584" i="7"/>
  <c r="G584" i="7"/>
  <c r="E584" i="7"/>
  <c r="F576" i="7"/>
  <c r="G576" i="7"/>
  <c r="E576" i="7"/>
  <c r="F568" i="7"/>
  <c r="G568" i="7"/>
  <c r="E568" i="7"/>
  <c r="F560" i="7"/>
  <c r="G560" i="7"/>
  <c r="E560" i="7"/>
  <c r="F552" i="7"/>
  <c r="G552" i="7"/>
  <c r="E552" i="7"/>
  <c r="F544" i="7"/>
  <c r="G544" i="7"/>
  <c r="E544" i="7"/>
  <c r="F536" i="7"/>
  <c r="G536" i="7"/>
  <c r="E536" i="7"/>
  <c r="F528" i="7"/>
  <c r="G528" i="7"/>
  <c r="E528" i="7"/>
  <c r="F520" i="7"/>
  <c r="G520" i="7"/>
  <c r="E520" i="7"/>
  <c r="F512" i="7"/>
  <c r="G512" i="7"/>
  <c r="E512" i="7"/>
  <c r="F504" i="7"/>
  <c r="G504" i="7"/>
  <c r="E504" i="7"/>
  <c r="F496" i="7"/>
  <c r="G496" i="7"/>
  <c r="E496" i="7"/>
  <c r="F488" i="7"/>
  <c r="G488" i="7"/>
  <c r="E488" i="7"/>
  <c r="F480" i="7"/>
  <c r="G480" i="7"/>
  <c r="E480" i="7"/>
  <c r="F472" i="7"/>
  <c r="G472" i="7"/>
  <c r="E472" i="7"/>
  <c r="F464" i="7"/>
  <c r="G464" i="7"/>
  <c r="E464" i="7"/>
  <c r="F456" i="7"/>
  <c r="G456" i="7"/>
  <c r="E456" i="7"/>
  <c r="F448" i="7"/>
  <c r="E448" i="7"/>
  <c r="F440" i="7"/>
  <c r="E440" i="7"/>
  <c r="F432" i="7"/>
  <c r="E432" i="7"/>
  <c r="F424" i="7"/>
  <c r="E424" i="7"/>
  <c r="F416" i="7"/>
  <c r="E416" i="7"/>
  <c r="F408" i="7"/>
  <c r="E408" i="7"/>
  <c r="F400" i="7"/>
  <c r="E400" i="7"/>
  <c r="F392" i="7"/>
  <c r="E392" i="7"/>
  <c r="F384" i="7"/>
  <c r="E384" i="7"/>
  <c r="F376" i="7"/>
  <c r="E376" i="7"/>
  <c r="F368" i="7"/>
  <c r="E368" i="7"/>
  <c r="F360" i="7"/>
  <c r="E360" i="7"/>
  <c r="F352" i="7"/>
  <c r="E352" i="7"/>
  <c r="F344" i="7"/>
  <c r="E344" i="7"/>
  <c r="F336" i="7"/>
  <c r="E336" i="7"/>
  <c r="F328" i="7"/>
  <c r="E328" i="7"/>
  <c r="F320" i="7"/>
  <c r="F312" i="7"/>
  <c r="F304" i="7"/>
  <c r="F296" i="7"/>
  <c r="E5795" i="7"/>
  <c r="E5706" i="7"/>
  <c r="E5642" i="7"/>
  <c r="E5410" i="7"/>
  <c r="E5218" i="7"/>
  <c r="E5154" i="7"/>
  <c r="E5090" i="7"/>
  <c r="E4898" i="7"/>
  <c r="E4578" i="7"/>
  <c r="E4258" i="7"/>
  <c r="E4194" i="7"/>
  <c r="E4002" i="7"/>
  <c r="E3810" i="7"/>
  <c r="E3746" i="7"/>
  <c r="E3426" i="7"/>
  <c r="D6044" i="7"/>
  <c r="F6043" i="7"/>
  <c r="G6043" i="7"/>
  <c r="D5996" i="7"/>
  <c r="F5995" i="7"/>
  <c r="G5995" i="7"/>
  <c r="D5948" i="7"/>
  <c r="F5947" i="7"/>
  <c r="G5947" i="7"/>
  <c r="D5900" i="7"/>
  <c r="G5899" i="7"/>
  <c r="F5899" i="7"/>
  <c r="D5852" i="7"/>
  <c r="F5851" i="7"/>
  <c r="G5851" i="7"/>
  <c r="D5788" i="7"/>
  <c r="F5787" i="7"/>
  <c r="G5787" i="7"/>
  <c r="E5787" i="7"/>
  <c r="D5732" i="7"/>
  <c r="F5731" i="7"/>
  <c r="G5731" i="7"/>
  <c r="E5731" i="7"/>
  <c r="F5675" i="7"/>
  <c r="G5675" i="7"/>
  <c r="E5675" i="7"/>
  <c r="F5627" i="7"/>
  <c r="G5627" i="7"/>
  <c r="E5627" i="7"/>
  <c r="F5563" i="7"/>
  <c r="G5563" i="7"/>
  <c r="E5563" i="7"/>
  <c r="F5507" i="7"/>
  <c r="G5507" i="7"/>
  <c r="E5507" i="7"/>
  <c r="F5459" i="7"/>
  <c r="G5459" i="7"/>
  <c r="E5459" i="7"/>
  <c r="F5403" i="7"/>
  <c r="G5403" i="7"/>
  <c r="E5403" i="7"/>
  <c r="F5355" i="7"/>
  <c r="G5355" i="7"/>
  <c r="E5355" i="7"/>
  <c r="F5315" i="7"/>
  <c r="G5315" i="7"/>
  <c r="E5315" i="7"/>
  <c r="F5259" i="7"/>
  <c r="G5259" i="7"/>
  <c r="E5259" i="7"/>
  <c r="F5187" i="7"/>
  <c r="G5187" i="7"/>
  <c r="E5187" i="7"/>
  <c r="F5123" i="7"/>
  <c r="G5123" i="7"/>
  <c r="E5123" i="7"/>
  <c r="F5067" i="7"/>
  <c r="G5067" i="7"/>
  <c r="E5067" i="7"/>
  <c r="F5019" i="7"/>
  <c r="G5019" i="7"/>
  <c r="E5019" i="7"/>
  <c r="F4963" i="7"/>
  <c r="G4963" i="7"/>
  <c r="E4963" i="7"/>
  <c r="F4899" i="7"/>
  <c r="G4899" i="7"/>
  <c r="E4899" i="7"/>
  <c r="F4843" i="7"/>
  <c r="G4843" i="7"/>
  <c r="E4843" i="7"/>
  <c r="F4795" i="7"/>
  <c r="G4795" i="7"/>
  <c r="E4795" i="7"/>
  <c r="F4747" i="7"/>
  <c r="G4747" i="7"/>
  <c r="E4747" i="7"/>
  <c r="F4675" i="7"/>
  <c r="G4675" i="7"/>
  <c r="E4675" i="7"/>
  <c r="F4619" i="7"/>
  <c r="G4619" i="7"/>
  <c r="E4619" i="7"/>
  <c r="F4555" i="7"/>
  <c r="G4555" i="7"/>
  <c r="E4555" i="7"/>
  <c r="F4499" i="7"/>
  <c r="G4499" i="7"/>
  <c r="E4499" i="7"/>
  <c r="F4451" i="7"/>
  <c r="G4451" i="7"/>
  <c r="E4451" i="7"/>
  <c r="F4411" i="7"/>
  <c r="G4411" i="7"/>
  <c r="E4411" i="7"/>
  <c r="D4356" i="7"/>
  <c r="F4355" i="7"/>
  <c r="G4355" i="7"/>
  <c r="E4355" i="7"/>
  <c r="F4283" i="7"/>
  <c r="G4283" i="7"/>
  <c r="E4283" i="7"/>
  <c r="F4227" i="7"/>
  <c r="G4227" i="7"/>
  <c r="E4227" i="7"/>
  <c r="F4171" i="7"/>
  <c r="G4171" i="7"/>
  <c r="E4171" i="7"/>
  <c r="F4107" i="7"/>
  <c r="G4107" i="7"/>
  <c r="E4107" i="7"/>
  <c r="F4051" i="7"/>
  <c r="G4051" i="7"/>
  <c r="E4051" i="7"/>
  <c r="F3987" i="7"/>
  <c r="G3987" i="7"/>
  <c r="E3987" i="7"/>
  <c r="F3931" i="7"/>
  <c r="G3931" i="7"/>
  <c r="E3931" i="7"/>
  <c r="F3883" i="7"/>
  <c r="G3883" i="7"/>
  <c r="E3883" i="7"/>
  <c r="F3827" i="7"/>
  <c r="G3827" i="7"/>
  <c r="E3827" i="7"/>
  <c r="F3779" i="7"/>
  <c r="G3779" i="7"/>
  <c r="E3779" i="7"/>
  <c r="F3715" i="7"/>
  <c r="G3715" i="7"/>
  <c r="E3715" i="7"/>
  <c r="F3667" i="7"/>
  <c r="G3667" i="7"/>
  <c r="E3667" i="7"/>
  <c r="F3619" i="7"/>
  <c r="G3619" i="7"/>
  <c r="E3619" i="7"/>
  <c r="F3587" i="7"/>
  <c r="G3587" i="7"/>
  <c r="E3587" i="7"/>
  <c r="F3531" i="7"/>
  <c r="G3531" i="7"/>
  <c r="E3531" i="7"/>
  <c r="F3475" i="7"/>
  <c r="G3475" i="7"/>
  <c r="E3475" i="7"/>
  <c r="F3419" i="7"/>
  <c r="G3419" i="7"/>
  <c r="E3419" i="7"/>
  <c r="F3363" i="7"/>
  <c r="G3363" i="7"/>
  <c r="E3363" i="7"/>
  <c r="F3331" i="7"/>
  <c r="G3331" i="7"/>
  <c r="E3331" i="7"/>
  <c r="F3267" i="7"/>
  <c r="G3267" i="7"/>
  <c r="E3267" i="7"/>
  <c r="F3179" i="7"/>
  <c r="G3179" i="7"/>
  <c r="E3179" i="7"/>
  <c r="F3131" i="7"/>
  <c r="G3131" i="7"/>
  <c r="E3131" i="7"/>
  <c r="F3083" i="7"/>
  <c r="G3083" i="7"/>
  <c r="E3083" i="7"/>
  <c r="F3027" i="7"/>
  <c r="G3027" i="7"/>
  <c r="E3027" i="7"/>
  <c r="F2971" i="7"/>
  <c r="G2971" i="7"/>
  <c r="E2971" i="7"/>
  <c r="F2915" i="7"/>
  <c r="G2915" i="7"/>
  <c r="E2915" i="7"/>
  <c r="F2859" i="7"/>
  <c r="G2859" i="7"/>
  <c r="E2859" i="7"/>
  <c r="F2795" i="7"/>
  <c r="G2795" i="7"/>
  <c r="E2795" i="7"/>
  <c r="F2755" i="7"/>
  <c r="G2755" i="7"/>
  <c r="E2755" i="7"/>
  <c r="F2699" i="7"/>
  <c r="G2699" i="7"/>
  <c r="E2699" i="7"/>
  <c r="F2635" i="7"/>
  <c r="G2635" i="7"/>
  <c r="E2635" i="7"/>
  <c r="F2563" i="7"/>
  <c r="G2563" i="7"/>
  <c r="E2563" i="7"/>
  <c r="F2507" i="7"/>
  <c r="G2507" i="7"/>
  <c r="E2507" i="7"/>
  <c r="F2443" i="7"/>
  <c r="G2443" i="7"/>
  <c r="E2443" i="7"/>
  <c r="F2379" i="7"/>
  <c r="G2379" i="7"/>
  <c r="E2379" i="7"/>
  <c r="F963" i="7"/>
  <c r="G963" i="7"/>
  <c r="E963" i="7"/>
  <c r="F899" i="7"/>
  <c r="G899" i="7"/>
  <c r="E899" i="7"/>
  <c r="F843" i="7"/>
  <c r="G843" i="7"/>
  <c r="E843" i="7"/>
  <c r="F795" i="7"/>
  <c r="G795" i="7"/>
  <c r="E795" i="7"/>
  <c r="F755" i="7"/>
  <c r="G755" i="7"/>
  <c r="E755" i="7"/>
  <c r="F715" i="7"/>
  <c r="G715" i="7"/>
  <c r="E715" i="7"/>
  <c r="F667" i="7"/>
  <c r="G667" i="7"/>
  <c r="E667" i="7"/>
  <c r="F627" i="7"/>
  <c r="G627" i="7"/>
  <c r="E627" i="7"/>
  <c r="F595" i="7"/>
  <c r="G595" i="7"/>
  <c r="E595" i="7"/>
  <c r="F555" i="7"/>
  <c r="G555" i="7"/>
  <c r="E555" i="7"/>
  <c r="F523" i="7"/>
  <c r="G523" i="7"/>
  <c r="E523" i="7"/>
  <c r="F483" i="7"/>
  <c r="G483" i="7"/>
  <c r="E483" i="7"/>
  <c r="F427" i="7"/>
  <c r="E427" i="7"/>
  <c r="F379" i="7"/>
  <c r="E379" i="7"/>
  <c r="F323" i="7"/>
  <c r="D6035" i="7"/>
  <c r="G6034" i="7"/>
  <c r="F6034" i="7"/>
  <c r="D5995" i="7"/>
  <c r="F5994" i="7"/>
  <c r="G5994" i="7"/>
  <c r="D5939" i="7"/>
  <c r="F5938" i="7"/>
  <c r="G5938" i="7"/>
  <c r="D5899" i="7"/>
  <c r="F5898" i="7"/>
  <c r="G5898" i="7"/>
  <c r="D5843" i="7"/>
  <c r="F5842" i="7"/>
  <c r="G5842" i="7"/>
  <c r="D5787" i="7"/>
  <c r="F5786" i="7"/>
  <c r="G5786" i="7"/>
  <c r="D5739" i="7"/>
  <c r="F5738" i="7"/>
  <c r="G5738" i="7"/>
  <c r="D5683" i="7"/>
  <c r="F5682" i="7"/>
  <c r="G5682" i="7"/>
  <c r="D5635" i="7"/>
  <c r="F5634" i="7"/>
  <c r="G5634" i="7"/>
  <c r="D5579" i="7"/>
  <c r="F5578" i="7"/>
  <c r="G5578" i="7"/>
  <c r="D5523" i="7"/>
  <c r="F5522" i="7"/>
  <c r="G5522" i="7"/>
  <c r="D5475" i="7"/>
  <c r="F5474" i="7"/>
  <c r="G5474" i="7"/>
  <c r="D5419" i="7"/>
  <c r="F5418" i="7"/>
  <c r="G5418" i="7"/>
  <c r="D5355" i="7"/>
  <c r="F5354" i="7"/>
  <c r="G5354" i="7"/>
  <c r="D5315" i="7"/>
  <c r="F5314" i="7"/>
  <c r="G5314" i="7"/>
  <c r="F5258" i="7"/>
  <c r="G5258" i="7"/>
  <c r="F5202" i="7"/>
  <c r="G5202" i="7"/>
  <c r="F5130" i="7"/>
  <c r="G5130" i="7"/>
  <c r="F5082" i="7"/>
  <c r="G5082" i="7"/>
  <c r="F5026" i="7"/>
  <c r="G5026" i="7"/>
  <c r="F4978" i="7"/>
  <c r="G4978" i="7"/>
  <c r="F4914" i="7"/>
  <c r="G4914" i="7"/>
  <c r="F4866" i="7"/>
  <c r="G4866" i="7"/>
  <c r="F4826" i="7"/>
  <c r="G4826" i="7"/>
  <c r="F4778" i="7"/>
  <c r="G4778" i="7"/>
  <c r="F4722" i="7"/>
  <c r="G4722" i="7"/>
  <c r="F4666" i="7"/>
  <c r="G4666" i="7"/>
  <c r="F4618" i="7"/>
  <c r="G4618" i="7"/>
  <c r="F4570" i="7"/>
  <c r="G4570" i="7"/>
  <c r="F4546" i="7"/>
  <c r="G4546" i="7"/>
  <c r="F4498" i="7"/>
  <c r="G4498" i="7"/>
  <c r="F4442" i="7"/>
  <c r="G4442" i="7"/>
  <c r="F4394" i="7"/>
  <c r="G4394" i="7"/>
  <c r="F4354" i="7"/>
  <c r="G4354" i="7"/>
  <c r="F4306" i="7"/>
  <c r="G4306" i="7"/>
  <c r="F4266" i="7"/>
  <c r="G4266" i="7"/>
  <c r="F4210" i="7"/>
  <c r="G4210" i="7"/>
  <c r="F4162" i="7"/>
  <c r="G4162" i="7"/>
  <c r="F4114" i="7"/>
  <c r="G4114" i="7"/>
  <c r="F4074" i="7"/>
  <c r="G4074" i="7"/>
  <c r="F4018" i="7"/>
  <c r="G4018" i="7"/>
  <c r="F3962" i="7"/>
  <c r="G3962" i="7"/>
  <c r="F3914" i="7"/>
  <c r="G3914" i="7"/>
  <c r="F3866" i="7"/>
  <c r="G3866" i="7"/>
  <c r="F3826" i="7"/>
  <c r="G3826" i="7"/>
  <c r="F3778" i="7"/>
  <c r="G3778" i="7"/>
  <c r="F3738" i="7"/>
  <c r="G3738" i="7"/>
  <c r="F3698" i="7"/>
  <c r="G3698" i="7"/>
  <c r="F3658" i="7"/>
  <c r="G3658" i="7"/>
  <c r="F3610" i="7"/>
  <c r="G3610" i="7"/>
  <c r="F3562" i="7"/>
  <c r="G3562" i="7"/>
  <c r="F3514" i="7"/>
  <c r="G3514" i="7"/>
  <c r="F3474" i="7"/>
  <c r="G3474" i="7"/>
  <c r="F3434" i="7"/>
  <c r="G3434" i="7"/>
  <c r="F3394" i="7"/>
  <c r="G3394" i="7"/>
  <c r="F3362" i="7"/>
  <c r="G3362" i="7"/>
  <c r="F3314" i="7"/>
  <c r="G3314" i="7"/>
  <c r="F3266" i="7"/>
  <c r="G3266" i="7"/>
  <c r="E3266" i="7"/>
  <c r="F3218" i="7"/>
  <c r="G3218" i="7"/>
  <c r="E3218" i="7"/>
  <c r="F3170" i="7"/>
  <c r="G3170" i="7"/>
  <c r="E3170" i="7"/>
  <c r="F3122" i="7"/>
  <c r="G3122" i="7"/>
  <c r="E3122" i="7"/>
  <c r="F3074" i="7"/>
  <c r="G3074" i="7"/>
  <c r="E3074" i="7"/>
  <c r="F3034" i="7"/>
  <c r="G3034" i="7"/>
  <c r="E3034" i="7"/>
  <c r="F2986" i="7"/>
  <c r="G2986" i="7"/>
  <c r="E2986" i="7"/>
  <c r="F2938" i="7"/>
  <c r="G2938" i="7"/>
  <c r="E2938" i="7"/>
  <c r="F2906" i="7"/>
  <c r="G2906" i="7"/>
  <c r="E2906" i="7"/>
  <c r="F2850" i="7"/>
  <c r="G2850" i="7"/>
  <c r="E2850" i="7"/>
  <c r="F2810" i="7"/>
  <c r="G2810" i="7"/>
  <c r="E2810" i="7"/>
  <c r="F2770" i="7"/>
  <c r="G2770" i="7"/>
  <c r="E2770" i="7"/>
  <c r="F2722" i="7"/>
  <c r="G2722" i="7"/>
  <c r="E2722" i="7"/>
  <c r="F2666" i="7"/>
  <c r="G2666" i="7"/>
  <c r="E2666" i="7"/>
  <c r="F2602" i="7"/>
  <c r="G2602" i="7"/>
  <c r="E2602" i="7"/>
  <c r="F2538" i="7"/>
  <c r="G2538" i="7"/>
  <c r="E2538" i="7"/>
  <c r="F2482" i="7"/>
  <c r="G2482" i="7"/>
  <c r="E2482" i="7"/>
  <c r="F2434" i="7"/>
  <c r="G2434" i="7"/>
  <c r="E2434" i="7"/>
  <c r="F2386" i="7"/>
  <c r="G2386" i="7"/>
  <c r="E2386" i="7"/>
  <c r="F970" i="7"/>
  <c r="G970" i="7"/>
  <c r="E970" i="7"/>
  <c r="F922" i="7"/>
  <c r="G922" i="7"/>
  <c r="E922" i="7"/>
  <c r="F874" i="7"/>
  <c r="G874" i="7"/>
  <c r="E874" i="7"/>
  <c r="F826" i="7"/>
  <c r="G826" i="7"/>
  <c r="E826" i="7"/>
  <c r="F786" i="7"/>
  <c r="G786" i="7"/>
  <c r="E786" i="7"/>
  <c r="F738" i="7"/>
  <c r="G738" i="7"/>
  <c r="E738" i="7"/>
  <c r="F682" i="7"/>
  <c r="G682" i="7"/>
  <c r="E682" i="7"/>
  <c r="F642" i="7"/>
  <c r="G642" i="7"/>
  <c r="E642" i="7"/>
  <c r="F594" i="7"/>
  <c r="G594" i="7"/>
  <c r="E594" i="7"/>
  <c r="F554" i="7"/>
  <c r="G554" i="7"/>
  <c r="E554" i="7"/>
  <c r="F506" i="7"/>
  <c r="G506" i="7"/>
  <c r="E506" i="7"/>
  <c r="F458" i="7"/>
  <c r="G458" i="7"/>
  <c r="E458" i="7"/>
  <c r="F410" i="7"/>
  <c r="E410" i="7"/>
  <c r="F322" i="7"/>
  <c r="D6080" i="7"/>
  <c r="F6079" i="7"/>
  <c r="G6079" i="7"/>
  <c r="D6072" i="7"/>
  <c r="F6071" i="7"/>
  <c r="G6071" i="7"/>
  <c r="D6064" i="7"/>
  <c r="F6063" i="7"/>
  <c r="G6063" i="7"/>
  <c r="D6056" i="7"/>
  <c r="F6055" i="7"/>
  <c r="G6055" i="7"/>
  <c r="D6048" i="7"/>
  <c r="F6047" i="7"/>
  <c r="G6047" i="7"/>
  <c r="D6040" i="7"/>
  <c r="F6039" i="7"/>
  <c r="G6039" i="7"/>
  <c r="D6032" i="7"/>
  <c r="F6031" i="7"/>
  <c r="G6031" i="7"/>
  <c r="D6024" i="7"/>
  <c r="F6023" i="7"/>
  <c r="G6023" i="7"/>
  <c r="D6016" i="7"/>
  <c r="F6015" i="7"/>
  <c r="G6015" i="7"/>
  <c r="D6008" i="7"/>
  <c r="F6007" i="7"/>
  <c r="G6007" i="7"/>
  <c r="D6000" i="7"/>
  <c r="F5999" i="7"/>
  <c r="G5999" i="7"/>
  <c r="D5992" i="7"/>
  <c r="F5991" i="7"/>
  <c r="G5991" i="7"/>
  <c r="D5984" i="7"/>
  <c r="F5983" i="7"/>
  <c r="G5983" i="7"/>
  <c r="D5976" i="7"/>
  <c r="F5975" i="7"/>
  <c r="G5975" i="7"/>
  <c r="D5968" i="7"/>
  <c r="F5967" i="7"/>
  <c r="G5967" i="7"/>
  <c r="D5960" i="7"/>
  <c r="F5959" i="7"/>
  <c r="G5959" i="7"/>
  <c r="D5952" i="7"/>
  <c r="F5951" i="7"/>
  <c r="G5951" i="7"/>
  <c r="D5944" i="7"/>
  <c r="F5943" i="7"/>
  <c r="G5943" i="7"/>
  <c r="D5936" i="7"/>
  <c r="F5935" i="7"/>
  <c r="G5935" i="7"/>
  <c r="D5928" i="7"/>
  <c r="F5927" i="7"/>
  <c r="G5927" i="7"/>
  <c r="D5920" i="7"/>
  <c r="F5919" i="7"/>
  <c r="G5919" i="7"/>
  <c r="D5912" i="7"/>
  <c r="F5911" i="7"/>
  <c r="G5911" i="7"/>
  <c r="D5904" i="7"/>
  <c r="F5903" i="7"/>
  <c r="G5903" i="7"/>
  <c r="D5896" i="7"/>
  <c r="F5895" i="7"/>
  <c r="G5895" i="7"/>
  <c r="D5888" i="7"/>
  <c r="F5887" i="7"/>
  <c r="G5887" i="7"/>
  <c r="D5880" i="7"/>
  <c r="F5879" i="7"/>
  <c r="G5879" i="7"/>
  <c r="D5872" i="7"/>
  <c r="F5871" i="7"/>
  <c r="G5871" i="7"/>
  <c r="D5864" i="7"/>
  <c r="F5863" i="7"/>
  <c r="G5863" i="7"/>
  <c r="D5856" i="7"/>
  <c r="F5855" i="7"/>
  <c r="G5855" i="7"/>
  <c r="D5848" i="7"/>
  <c r="F5847" i="7"/>
  <c r="G5847" i="7"/>
  <c r="D5840" i="7"/>
  <c r="F5839" i="7"/>
  <c r="G5839" i="7"/>
  <c r="D5832" i="7"/>
  <c r="F5831" i="7"/>
  <c r="G5831" i="7"/>
  <c r="D5824" i="7"/>
  <c r="F5823" i="7"/>
  <c r="G5823" i="7"/>
  <c r="D5816" i="7"/>
  <c r="F5815" i="7"/>
  <c r="G5815" i="7"/>
  <c r="D5808" i="7"/>
  <c r="F5807" i="7"/>
  <c r="G5807" i="7"/>
  <c r="D5800" i="7"/>
  <c r="F5799" i="7"/>
  <c r="G5799" i="7"/>
  <c r="D5792" i="7"/>
  <c r="F5791" i="7"/>
  <c r="G5791" i="7"/>
  <c r="D5784" i="7"/>
  <c r="F5783" i="7"/>
  <c r="G5783" i="7"/>
  <c r="E5783" i="7"/>
  <c r="D5776" i="7"/>
  <c r="F5775" i="7"/>
  <c r="G5775" i="7"/>
  <c r="E5775" i="7"/>
  <c r="D5768" i="7"/>
  <c r="F5767" i="7"/>
  <c r="G5767" i="7"/>
  <c r="E5767" i="7"/>
  <c r="D5760" i="7"/>
  <c r="F5759" i="7"/>
  <c r="G5759" i="7"/>
  <c r="E5759" i="7"/>
  <c r="D5752" i="7"/>
  <c r="F5751" i="7"/>
  <c r="G5751" i="7"/>
  <c r="E5751" i="7"/>
  <c r="D5744" i="7"/>
  <c r="F5743" i="7"/>
  <c r="G5743" i="7"/>
  <c r="E5743" i="7"/>
  <c r="D5736" i="7"/>
  <c r="F5735" i="7"/>
  <c r="G5735" i="7"/>
  <c r="E5735" i="7"/>
  <c r="D5728" i="7"/>
  <c r="F5727" i="7"/>
  <c r="G5727" i="7"/>
  <c r="E5727" i="7"/>
  <c r="D5720" i="7"/>
  <c r="F5719" i="7"/>
  <c r="G5719" i="7"/>
  <c r="E5719" i="7"/>
  <c r="D5712" i="7"/>
  <c r="F5711" i="7"/>
  <c r="G5711" i="7"/>
  <c r="E5711" i="7"/>
  <c r="D5704" i="7"/>
  <c r="F5703" i="7"/>
  <c r="G5703" i="7"/>
  <c r="E5703" i="7"/>
  <c r="D5696" i="7"/>
  <c r="F5695" i="7"/>
  <c r="G5695" i="7"/>
  <c r="E5695" i="7"/>
  <c r="D5688" i="7"/>
  <c r="F5687" i="7"/>
  <c r="G5687" i="7"/>
  <c r="E5687" i="7"/>
  <c r="D5680" i="7"/>
  <c r="F5679" i="7"/>
  <c r="G5679" i="7"/>
  <c r="E5679" i="7"/>
  <c r="D5672" i="7"/>
  <c r="F5671" i="7"/>
  <c r="G5671" i="7"/>
  <c r="E5671" i="7"/>
  <c r="D5664" i="7"/>
  <c r="F5663" i="7"/>
  <c r="G5663" i="7"/>
  <c r="E5663" i="7"/>
  <c r="D5656" i="7"/>
  <c r="F5655" i="7"/>
  <c r="G5655" i="7"/>
  <c r="E5655" i="7"/>
  <c r="D5648" i="7"/>
  <c r="F5647" i="7"/>
  <c r="G5647" i="7"/>
  <c r="E5647" i="7"/>
  <c r="D5640" i="7"/>
  <c r="F5639" i="7"/>
  <c r="G5639" i="7"/>
  <c r="E5639" i="7"/>
  <c r="D5632" i="7"/>
  <c r="F5631" i="7"/>
  <c r="G5631" i="7"/>
  <c r="E5631" i="7"/>
  <c r="D5624" i="7"/>
  <c r="F5623" i="7"/>
  <c r="G5623" i="7"/>
  <c r="E5623" i="7"/>
  <c r="D5616" i="7"/>
  <c r="F5615" i="7"/>
  <c r="G5615" i="7"/>
  <c r="E5615" i="7"/>
  <c r="D5608" i="7"/>
  <c r="F5607" i="7"/>
  <c r="G5607" i="7"/>
  <c r="E5607" i="7"/>
  <c r="D5600" i="7"/>
  <c r="F5599" i="7"/>
  <c r="G5599" i="7"/>
  <c r="E5599" i="7"/>
  <c r="D5592" i="7"/>
  <c r="F5591" i="7"/>
  <c r="G5591" i="7"/>
  <c r="E5591" i="7"/>
  <c r="D5584" i="7"/>
  <c r="F5583" i="7"/>
  <c r="G5583" i="7"/>
  <c r="E5583" i="7"/>
  <c r="D5576" i="7"/>
  <c r="F5575" i="7"/>
  <c r="G5575" i="7"/>
  <c r="E5575" i="7"/>
  <c r="D5568" i="7"/>
  <c r="F5567" i="7"/>
  <c r="G5567" i="7"/>
  <c r="E5567" i="7"/>
  <c r="D5560" i="7"/>
  <c r="F5559" i="7"/>
  <c r="G5559" i="7"/>
  <c r="E5559" i="7"/>
  <c r="D5552" i="7"/>
  <c r="F5551" i="7"/>
  <c r="G5551" i="7"/>
  <c r="E5551" i="7"/>
  <c r="D5544" i="7"/>
  <c r="F5543" i="7"/>
  <c r="G5543" i="7"/>
  <c r="E5543" i="7"/>
  <c r="D5536" i="7"/>
  <c r="F5535" i="7"/>
  <c r="G5535" i="7"/>
  <c r="E5535" i="7"/>
  <c r="D5528" i="7"/>
  <c r="F5527" i="7"/>
  <c r="G5527" i="7"/>
  <c r="E5527" i="7"/>
  <c r="D5520" i="7"/>
  <c r="F5519" i="7"/>
  <c r="G5519" i="7"/>
  <c r="E5519" i="7"/>
  <c r="D5512" i="7"/>
  <c r="F5511" i="7"/>
  <c r="G5511" i="7"/>
  <c r="E5511" i="7"/>
  <c r="D5504" i="7"/>
  <c r="F5503" i="7"/>
  <c r="G5503" i="7"/>
  <c r="E5503" i="7"/>
  <c r="D5496" i="7"/>
  <c r="F5495" i="7"/>
  <c r="G5495" i="7"/>
  <c r="E5495" i="7"/>
  <c r="D5488" i="7"/>
  <c r="F5487" i="7"/>
  <c r="G5487" i="7"/>
  <c r="E5487" i="7"/>
  <c r="D5480" i="7"/>
  <c r="F5479" i="7"/>
  <c r="G5479" i="7"/>
  <c r="E5479" i="7"/>
  <c r="D5472" i="7"/>
  <c r="F5471" i="7"/>
  <c r="G5471" i="7"/>
  <c r="E5471" i="7"/>
  <c r="D5464" i="7"/>
  <c r="F5463" i="7"/>
  <c r="G5463" i="7"/>
  <c r="E5463" i="7"/>
  <c r="D5456" i="7"/>
  <c r="F5455" i="7"/>
  <c r="G5455" i="7"/>
  <c r="E5455" i="7"/>
  <c r="D5448" i="7"/>
  <c r="F5447" i="7"/>
  <c r="G5447" i="7"/>
  <c r="E5447" i="7"/>
  <c r="D5440" i="7"/>
  <c r="F5439" i="7"/>
  <c r="G5439" i="7"/>
  <c r="E5439" i="7"/>
  <c r="D5432" i="7"/>
  <c r="F5431" i="7"/>
  <c r="G5431" i="7"/>
  <c r="E5431" i="7"/>
  <c r="D5424" i="7"/>
  <c r="F5423" i="7"/>
  <c r="G5423" i="7"/>
  <c r="E5423" i="7"/>
  <c r="D5416" i="7"/>
  <c r="F5415" i="7"/>
  <c r="G5415" i="7"/>
  <c r="E5415" i="7"/>
  <c r="D5408" i="7"/>
  <c r="F5407" i="7"/>
  <c r="G5407" i="7"/>
  <c r="E5407" i="7"/>
  <c r="D5400" i="7"/>
  <c r="F5399" i="7"/>
  <c r="G5399" i="7"/>
  <c r="E5399" i="7"/>
  <c r="D5392" i="7"/>
  <c r="F5391" i="7"/>
  <c r="G5391" i="7"/>
  <c r="E5391" i="7"/>
  <c r="D5384" i="7"/>
  <c r="F5383" i="7"/>
  <c r="G5383" i="7"/>
  <c r="E5383" i="7"/>
  <c r="D5376" i="7"/>
  <c r="F5375" i="7"/>
  <c r="G5375" i="7"/>
  <c r="E5375" i="7"/>
  <c r="D5368" i="7"/>
  <c r="F5367" i="7"/>
  <c r="G5367" i="7"/>
  <c r="E5367" i="7"/>
  <c r="D5360" i="7"/>
  <c r="F5359" i="7"/>
  <c r="G5359" i="7"/>
  <c r="E5359" i="7"/>
  <c r="F5351" i="7"/>
  <c r="G5351" i="7"/>
  <c r="E5351" i="7"/>
  <c r="F5343" i="7"/>
  <c r="G5343" i="7"/>
  <c r="E5343" i="7"/>
  <c r="F5335" i="7"/>
  <c r="G5335" i="7"/>
  <c r="E5335" i="7"/>
  <c r="F5327" i="7"/>
  <c r="G5327" i="7"/>
  <c r="E5327" i="7"/>
  <c r="F5319" i="7"/>
  <c r="G5319" i="7"/>
  <c r="E5319" i="7"/>
  <c r="F5311" i="7"/>
  <c r="G5311" i="7"/>
  <c r="E5311" i="7"/>
  <c r="F5303" i="7"/>
  <c r="G5303" i="7"/>
  <c r="E5303" i="7"/>
  <c r="F5295" i="7"/>
  <c r="G5295" i="7"/>
  <c r="E5295" i="7"/>
  <c r="F5287" i="7"/>
  <c r="G5287" i="7"/>
  <c r="E5287" i="7"/>
  <c r="F5279" i="7"/>
  <c r="G5279" i="7"/>
  <c r="E5279" i="7"/>
  <c r="F5271" i="7"/>
  <c r="G5271" i="7"/>
  <c r="E5271" i="7"/>
  <c r="F5263" i="7"/>
  <c r="G5263" i="7"/>
  <c r="E5263" i="7"/>
  <c r="F5255" i="7"/>
  <c r="G5255" i="7"/>
  <c r="E5255" i="7"/>
  <c r="F5247" i="7"/>
  <c r="G5247" i="7"/>
  <c r="E5247" i="7"/>
  <c r="F5239" i="7"/>
  <c r="G5239" i="7"/>
  <c r="E5239" i="7"/>
  <c r="F5231" i="7"/>
  <c r="G5231" i="7"/>
  <c r="E5231" i="7"/>
  <c r="F5223" i="7"/>
  <c r="G5223" i="7"/>
  <c r="E5223" i="7"/>
  <c r="F5215" i="7"/>
  <c r="G5215" i="7"/>
  <c r="E5215" i="7"/>
  <c r="F5207" i="7"/>
  <c r="G5207" i="7"/>
  <c r="E5207" i="7"/>
  <c r="F5199" i="7"/>
  <c r="G5199" i="7"/>
  <c r="E5199" i="7"/>
  <c r="F5191" i="7"/>
  <c r="G5191" i="7"/>
  <c r="E5191" i="7"/>
  <c r="F5183" i="7"/>
  <c r="G5183" i="7"/>
  <c r="E5183" i="7"/>
  <c r="F5175" i="7"/>
  <c r="G5175" i="7"/>
  <c r="E5175" i="7"/>
  <c r="F5167" i="7"/>
  <c r="G5167" i="7"/>
  <c r="E5167" i="7"/>
  <c r="F5159" i="7"/>
  <c r="G5159" i="7"/>
  <c r="E5159" i="7"/>
  <c r="F5151" i="7"/>
  <c r="G5151" i="7"/>
  <c r="E5151" i="7"/>
  <c r="F5143" i="7"/>
  <c r="G5143" i="7"/>
  <c r="E5143" i="7"/>
  <c r="F5135" i="7"/>
  <c r="G5135" i="7"/>
  <c r="E5135" i="7"/>
  <c r="F5127" i="7"/>
  <c r="G5127" i="7"/>
  <c r="E5127" i="7"/>
  <c r="F5119" i="7"/>
  <c r="G5119" i="7"/>
  <c r="E5119" i="7"/>
  <c r="F5111" i="7"/>
  <c r="G5111" i="7"/>
  <c r="E5111" i="7"/>
  <c r="F5103" i="7"/>
  <c r="G5103" i="7"/>
  <c r="E5103" i="7"/>
  <c r="F5095" i="7"/>
  <c r="G5095" i="7"/>
  <c r="E5095" i="7"/>
  <c r="F5087" i="7"/>
  <c r="G5087" i="7"/>
  <c r="E5087" i="7"/>
  <c r="F5079" i="7"/>
  <c r="G5079" i="7"/>
  <c r="E5079" i="7"/>
  <c r="F5071" i="7"/>
  <c r="G5071" i="7"/>
  <c r="E5071" i="7"/>
  <c r="F5063" i="7"/>
  <c r="G5063" i="7"/>
  <c r="E5063" i="7"/>
  <c r="F5055" i="7"/>
  <c r="G5055" i="7"/>
  <c r="E5055" i="7"/>
  <c r="F5047" i="7"/>
  <c r="G5047" i="7"/>
  <c r="E5047" i="7"/>
  <c r="F5039" i="7"/>
  <c r="G5039" i="7"/>
  <c r="E5039" i="7"/>
  <c r="F5031" i="7"/>
  <c r="G5031" i="7"/>
  <c r="E5031" i="7"/>
  <c r="F5023" i="7"/>
  <c r="G5023" i="7"/>
  <c r="E5023" i="7"/>
  <c r="F5015" i="7"/>
  <c r="G5015" i="7"/>
  <c r="E5015" i="7"/>
  <c r="F5007" i="7"/>
  <c r="G5007" i="7"/>
  <c r="E5007" i="7"/>
  <c r="F4999" i="7"/>
  <c r="G4999" i="7"/>
  <c r="E4999" i="7"/>
  <c r="F4991" i="7"/>
  <c r="G4991" i="7"/>
  <c r="E4991" i="7"/>
  <c r="F4983" i="7"/>
  <c r="G4983" i="7"/>
  <c r="E4983" i="7"/>
  <c r="F4975" i="7"/>
  <c r="G4975" i="7"/>
  <c r="E4975" i="7"/>
  <c r="F4967" i="7"/>
  <c r="G4967" i="7"/>
  <c r="E4967" i="7"/>
  <c r="F4959" i="7"/>
  <c r="G4959" i="7"/>
  <c r="E4959" i="7"/>
  <c r="F4951" i="7"/>
  <c r="G4951" i="7"/>
  <c r="E4951" i="7"/>
  <c r="F4943" i="7"/>
  <c r="G4943" i="7"/>
  <c r="E4943" i="7"/>
  <c r="F4935" i="7"/>
  <c r="G4935" i="7"/>
  <c r="E4935" i="7"/>
  <c r="F4927" i="7"/>
  <c r="G4927" i="7"/>
  <c r="E4927" i="7"/>
  <c r="F4919" i="7"/>
  <c r="G4919" i="7"/>
  <c r="E4919" i="7"/>
  <c r="F4911" i="7"/>
  <c r="G4911" i="7"/>
  <c r="E4911" i="7"/>
  <c r="F4903" i="7"/>
  <c r="G4903" i="7"/>
  <c r="E4903" i="7"/>
  <c r="F4895" i="7"/>
  <c r="G4895" i="7"/>
  <c r="E4895" i="7"/>
  <c r="F4887" i="7"/>
  <c r="G4887" i="7"/>
  <c r="E4887" i="7"/>
  <c r="F4879" i="7"/>
  <c r="G4879" i="7"/>
  <c r="E4879" i="7"/>
  <c r="F4871" i="7"/>
  <c r="G4871" i="7"/>
  <c r="E4871" i="7"/>
  <c r="F4863" i="7"/>
  <c r="G4863" i="7"/>
  <c r="E4863" i="7"/>
  <c r="F4855" i="7"/>
  <c r="G4855" i="7"/>
  <c r="E4855" i="7"/>
  <c r="F4847" i="7"/>
  <c r="G4847" i="7"/>
  <c r="E4847" i="7"/>
  <c r="F4839" i="7"/>
  <c r="G4839" i="7"/>
  <c r="E4839" i="7"/>
  <c r="F4831" i="7"/>
  <c r="G4831" i="7"/>
  <c r="E4831" i="7"/>
  <c r="F4823" i="7"/>
  <c r="G4823" i="7"/>
  <c r="E4823" i="7"/>
  <c r="F4815" i="7"/>
  <c r="G4815" i="7"/>
  <c r="E4815" i="7"/>
  <c r="F4807" i="7"/>
  <c r="G4807" i="7"/>
  <c r="E4807" i="7"/>
  <c r="F4799" i="7"/>
  <c r="G4799" i="7"/>
  <c r="E4799" i="7"/>
  <c r="F4791" i="7"/>
  <c r="G4791" i="7"/>
  <c r="E4791" i="7"/>
  <c r="F4783" i="7"/>
  <c r="G4783" i="7"/>
  <c r="E4783" i="7"/>
  <c r="F4775" i="7"/>
  <c r="G4775" i="7"/>
  <c r="E4775" i="7"/>
  <c r="F4767" i="7"/>
  <c r="G4767" i="7"/>
  <c r="E4767" i="7"/>
  <c r="F4759" i="7"/>
  <c r="G4759" i="7"/>
  <c r="E4759" i="7"/>
  <c r="F4751" i="7"/>
  <c r="G4751" i="7"/>
  <c r="E4751" i="7"/>
  <c r="F4743" i="7"/>
  <c r="G4743" i="7"/>
  <c r="E4743" i="7"/>
  <c r="F4735" i="7"/>
  <c r="G4735" i="7"/>
  <c r="E4735" i="7"/>
  <c r="F4727" i="7"/>
  <c r="G4727" i="7"/>
  <c r="E4727" i="7"/>
  <c r="F4719" i="7"/>
  <c r="G4719" i="7"/>
  <c r="E4719" i="7"/>
  <c r="F4711" i="7"/>
  <c r="G4711" i="7"/>
  <c r="E4711" i="7"/>
  <c r="F4703" i="7"/>
  <c r="G4703" i="7"/>
  <c r="E4703" i="7"/>
  <c r="F4695" i="7"/>
  <c r="G4695" i="7"/>
  <c r="E4695" i="7"/>
  <c r="F4687" i="7"/>
  <c r="G4687" i="7"/>
  <c r="E4687" i="7"/>
  <c r="F4679" i="7"/>
  <c r="G4679" i="7"/>
  <c r="E4679" i="7"/>
  <c r="F4671" i="7"/>
  <c r="G4671" i="7"/>
  <c r="E4671" i="7"/>
  <c r="D4664" i="7"/>
  <c r="F4663" i="7"/>
  <c r="G4663" i="7"/>
  <c r="E4663" i="7"/>
  <c r="F4655" i="7"/>
  <c r="G4655" i="7"/>
  <c r="E4655" i="7"/>
  <c r="D4648" i="7"/>
  <c r="F4647" i="7"/>
  <c r="G4647" i="7"/>
  <c r="E4647" i="7"/>
  <c r="F4639" i="7"/>
  <c r="G4639" i="7"/>
  <c r="E4639" i="7"/>
  <c r="D4632" i="7"/>
  <c r="F4631" i="7"/>
  <c r="G4631" i="7"/>
  <c r="E4631" i="7"/>
  <c r="F4623" i="7"/>
  <c r="G4623" i="7"/>
  <c r="E4623" i="7"/>
  <c r="D4616" i="7"/>
  <c r="F4615" i="7"/>
  <c r="G4615" i="7"/>
  <c r="E4615" i="7"/>
  <c r="F4607" i="7"/>
  <c r="G4607" i="7"/>
  <c r="E4607" i="7"/>
  <c r="D4600" i="7"/>
  <c r="F4599" i="7"/>
  <c r="G4599" i="7"/>
  <c r="E4599" i="7"/>
  <c r="F4591" i="7"/>
  <c r="G4591" i="7"/>
  <c r="E4591" i="7"/>
  <c r="D4584" i="7"/>
  <c r="F4583" i="7"/>
  <c r="G4583" i="7"/>
  <c r="E4583" i="7"/>
  <c r="F4575" i="7"/>
  <c r="G4575" i="7"/>
  <c r="E4575" i="7"/>
  <c r="D4568" i="7"/>
  <c r="F4567" i="7"/>
  <c r="G4567" i="7"/>
  <c r="E4567" i="7"/>
  <c r="F4559" i="7"/>
  <c r="G4559" i="7"/>
  <c r="E4559" i="7"/>
  <c r="D4552" i="7"/>
  <c r="F4551" i="7"/>
  <c r="G4551" i="7"/>
  <c r="E4551" i="7"/>
  <c r="F4543" i="7"/>
  <c r="G4543" i="7"/>
  <c r="E4543" i="7"/>
  <c r="D4536" i="7"/>
  <c r="F4535" i="7"/>
  <c r="G4535" i="7"/>
  <c r="E4535" i="7"/>
  <c r="F4527" i="7"/>
  <c r="G4527" i="7"/>
  <c r="E4527" i="7"/>
  <c r="D4520" i="7"/>
  <c r="F4519" i="7"/>
  <c r="G4519" i="7"/>
  <c r="E4519" i="7"/>
  <c r="F4511" i="7"/>
  <c r="G4511" i="7"/>
  <c r="E4511" i="7"/>
  <c r="D4504" i="7"/>
  <c r="F4503" i="7"/>
  <c r="G4503" i="7"/>
  <c r="E4503" i="7"/>
  <c r="F4495" i="7"/>
  <c r="G4495" i="7"/>
  <c r="E4495" i="7"/>
  <c r="D4488" i="7"/>
  <c r="F4487" i="7"/>
  <c r="G4487" i="7"/>
  <c r="E4487" i="7"/>
  <c r="F4479" i="7"/>
  <c r="G4479" i="7"/>
  <c r="E4479" i="7"/>
  <c r="D4472" i="7"/>
  <c r="F4471" i="7"/>
  <c r="G4471" i="7"/>
  <c r="E4471" i="7"/>
  <c r="F4463" i="7"/>
  <c r="G4463" i="7"/>
  <c r="E4463" i="7"/>
  <c r="D4456" i="7"/>
  <c r="F4455" i="7"/>
  <c r="G4455" i="7"/>
  <c r="E4455" i="7"/>
  <c r="F4447" i="7"/>
  <c r="G4447" i="7"/>
  <c r="E4447" i="7"/>
  <c r="D4440" i="7"/>
  <c r="F4439" i="7"/>
  <c r="G4439" i="7"/>
  <c r="E4439" i="7"/>
  <c r="F4431" i="7"/>
  <c r="G4431" i="7"/>
  <c r="E4431" i="7"/>
  <c r="D4424" i="7"/>
  <c r="F4423" i="7"/>
  <c r="G4423" i="7"/>
  <c r="E4423" i="7"/>
  <c r="F4415" i="7"/>
  <c r="G4415" i="7"/>
  <c r="E4415" i="7"/>
  <c r="D4408" i="7"/>
  <c r="F4407" i="7"/>
  <c r="G4407" i="7"/>
  <c r="E4407" i="7"/>
  <c r="F4399" i="7"/>
  <c r="G4399" i="7"/>
  <c r="E4399" i="7"/>
  <c r="D4392" i="7"/>
  <c r="F4391" i="7"/>
  <c r="G4391" i="7"/>
  <c r="E4391" i="7"/>
  <c r="F4383" i="7"/>
  <c r="G4383" i="7"/>
  <c r="E4383" i="7"/>
  <c r="D4376" i="7"/>
  <c r="F4375" i="7"/>
  <c r="G4375" i="7"/>
  <c r="E4375" i="7"/>
  <c r="F4367" i="7"/>
  <c r="G4367" i="7"/>
  <c r="E4367" i="7"/>
  <c r="F4359" i="7"/>
  <c r="G4359" i="7"/>
  <c r="E4359" i="7"/>
  <c r="F4351" i="7"/>
  <c r="G4351" i="7"/>
  <c r="E4351" i="7"/>
  <c r="F4343" i="7"/>
  <c r="G4343" i="7"/>
  <c r="E4343" i="7"/>
  <c r="F4335" i="7"/>
  <c r="G4335" i="7"/>
  <c r="E4335" i="7"/>
  <c r="F4327" i="7"/>
  <c r="G4327" i="7"/>
  <c r="E4327" i="7"/>
  <c r="F4319" i="7"/>
  <c r="G4319" i="7"/>
  <c r="E4319" i="7"/>
  <c r="F4311" i="7"/>
  <c r="G4311" i="7"/>
  <c r="E4311" i="7"/>
  <c r="F4303" i="7"/>
  <c r="G4303" i="7"/>
  <c r="E4303" i="7"/>
  <c r="F4295" i="7"/>
  <c r="G4295" i="7"/>
  <c r="E4295" i="7"/>
  <c r="F4287" i="7"/>
  <c r="G4287" i="7"/>
  <c r="E4287" i="7"/>
  <c r="F4279" i="7"/>
  <c r="G4279" i="7"/>
  <c r="E4279" i="7"/>
  <c r="F4271" i="7"/>
  <c r="G4271" i="7"/>
  <c r="E4271" i="7"/>
  <c r="F4263" i="7"/>
  <c r="G4263" i="7"/>
  <c r="E4263" i="7"/>
  <c r="F4255" i="7"/>
  <c r="G4255" i="7"/>
  <c r="E4255" i="7"/>
  <c r="F4247" i="7"/>
  <c r="G4247" i="7"/>
  <c r="E4247" i="7"/>
  <c r="F4239" i="7"/>
  <c r="G4239" i="7"/>
  <c r="E4239" i="7"/>
  <c r="F4231" i="7"/>
  <c r="G4231" i="7"/>
  <c r="E4231" i="7"/>
  <c r="F4223" i="7"/>
  <c r="G4223" i="7"/>
  <c r="E4223" i="7"/>
  <c r="F4215" i="7"/>
  <c r="G4215" i="7"/>
  <c r="E4215" i="7"/>
  <c r="F4207" i="7"/>
  <c r="G4207" i="7"/>
  <c r="E4207" i="7"/>
  <c r="F4199" i="7"/>
  <c r="G4199" i="7"/>
  <c r="E4199" i="7"/>
  <c r="F4191" i="7"/>
  <c r="G4191" i="7"/>
  <c r="E4191" i="7"/>
  <c r="F4183" i="7"/>
  <c r="G4183" i="7"/>
  <c r="E4183" i="7"/>
  <c r="F4175" i="7"/>
  <c r="G4175" i="7"/>
  <c r="E4175" i="7"/>
  <c r="F4167" i="7"/>
  <c r="G4167" i="7"/>
  <c r="E4167" i="7"/>
  <c r="F4159" i="7"/>
  <c r="G4159" i="7"/>
  <c r="E4159" i="7"/>
  <c r="F4151" i="7"/>
  <c r="G4151" i="7"/>
  <c r="E4151" i="7"/>
  <c r="F4143" i="7"/>
  <c r="G4143" i="7"/>
  <c r="E4143" i="7"/>
  <c r="F4135" i="7"/>
  <c r="G4135" i="7"/>
  <c r="E4135" i="7"/>
  <c r="F4127" i="7"/>
  <c r="G4127" i="7"/>
  <c r="E4127" i="7"/>
  <c r="F4119" i="7"/>
  <c r="G4119" i="7"/>
  <c r="E4119" i="7"/>
  <c r="F4111" i="7"/>
  <c r="G4111" i="7"/>
  <c r="E4111" i="7"/>
  <c r="F4103" i="7"/>
  <c r="G4103" i="7"/>
  <c r="E4103" i="7"/>
  <c r="F4095" i="7"/>
  <c r="G4095" i="7"/>
  <c r="E4095" i="7"/>
  <c r="F4087" i="7"/>
  <c r="G4087" i="7"/>
  <c r="E4087" i="7"/>
  <c r="F4079" i="7"/>
  <c r="G4079" i="7"/>
  <c r="E4079" i="7"/>
  <c r="F4071" i="7"/>
  <c r="G4071" i="7"/>
  <c r="E4071" i="7"/>
  <c r="F4063" i="7"/>
  <c r="G4063" i="7"/>
  <c r="E4063" i="7"/>
  <c r="F4055" i="7"/>
  <c r="G4055" i="7"/>
  <c r="E4055" i="7"/>
  <c r="F4047" i="7"/>
  <c r="G4047" i="7"/>
  <c r="E4047" i="7"/>
  <c r="F4039" i="7"/>
  <c r="G4039" i="7"/>
  <c r="E4039" i="7"/>
  <c r="F4031" i="7"/>
  <c r="G4031" i="7"/>
  <c r="E4031" i="7"/>
  <c r="F4023" i="7"/>
  <c r="G4023" i="7"/>
  <c r="E4023" i="7"/>
  <c r="F4015" i="7"/>
  <c r="G4015" i="7"/>
  <c r="E4015" i="7"/>
  <c r="F4007" i="7"/>
  <c r="G4007" i="7"/>
  <c r="E4007" i="7"/>
  <c r="F3999" i="7"/>
  <c r="G3999" i="7"/>
  <c r="E3999" i="7"/>
  <c r="F3991" i="7"/>
  <c r="G3991" i="7"/>
  <c r="E3991" i="7"/>
  <c r="F3983" i="7"/>
  <c r="G3983" i="7"/>
  <c r="E3983" i="7"/>
  <c r="F3975" i="7"/>
  <c r="G3975" i="7"/>
  <c r="E3975" i="7"/>
  <c r="F3967" i="7"/>
  <c r="G3967" i="7"/>
  <c r="E3967" i="7"/>
  <c r="F3959" i="7"/>
  <c r="G3959" i="7"/>
  <c r="E3959" i="7"/>
  <c r="F3951" i="7"/>
  <c r="G3951" i="7"/>
  <c r="E3951" i="7"/>
  <c r="F3943" i="7"/>
  <c r="G3943" i="7"/>
  <c r="E3943" i="7"/>
  <c r="F3935" i="7"/>
  <c r="G3935" i="7"/>
  <c r="E3935" i="7"/>
  <c r="F3927" i="7"/>
  <c r="G3927" i="7"/>
  <c r="E3927" i="7"/>
  <c r="F3919" i="7"/>
  <c r="G3919" i="7"/>
  <c r="E3919" i="7"/>
  <c r="F3911" i="7"/>
  <c r="G3911" i="7"/>
  <c r="E3911" i="7"/>
  <c r="F3903" i="7"/>
  <c r="G3903" i="7"/>
  <c r="E3903" i="7"/>
  <c r="F3895" i="7"/>
  <c r="G3895" i="7"/>
  <c r="E3895" i="7"/>
  <c r="F3887" i="7"/>
  <c r="G3887" i="7"/>
  <c r="E3887" i="7"/>
  <c r="F3879" i="7"/>
  <c r="G3879" i="7"/>
  <c r="E3879" i="7"/>
  <c r="F3871" i="7"/>
  <c r="G3871" i="7"/>
  <c r="E3871" i="7"/>
  <c r="F3863" i="7"/>
  <c r="G3863" i="7"/>
  <c r="E3863" i="7"/>
  <c r="F3855" i="7"/>
  <c r="G3855" i="7"/>
  <c r="E3855" i="7"/>
  <c r="F3847" i="7"/>
  <c r="G3847" i="7"/>
  <c r="E3847" i="7"/>
  <c r="F3839" i="7"/>
  <c r="G3839" i="7"/>
  <c r="E3839" i="7"/>
  <c r="F3831" i="7"/>
  <c r="G3831" i="7"/>
  <c r="E3831" i="7"/>
  <c r="F3823" i="7"/>
  <c r="G3823" i="7"/>
  <c r="E3823" i="7"/>
  <c r="F3815" i="7"/>
  <c r="G3815" i="7"/>
  <c r="E3815" i="7"/>
  <c r="F3807" i="7"/>
  <c r="G3807" i="7"/>
  <c r="E3807" i="7"/>
  <c r="F3799" i="7"/>
  <c r="G3799" i="7"/>
  <c r="E3799" i="7"/>
  <c r="F3791" i="7"/>
  <c r="G3791" i="7"/>
  <c r="E3791" i="7"/>
  <c r="F3783" i="7"/>
  <c r="G3783" i="7"/>
  <c r="E3783" i="7"/>
  <c r="F3775" i="7"/>
  <c r="G3775" i="7"/>
  <c r="E3775" i="7"/>
  <c r="F3767" i="7"/>
  <c r="G3767" i="7"/>
  <c r="E3767" i="7"/>
  <c r="F3759" i="7"/>
  <c r="G3759" i="7"/>
  <c r="E3759" i="7"/>
  <c r="F3751" i="7"/>
  <c r="G3751" i="7"/>
  <c r="E3751" i="7"/>
  <c r="F3743" i="7"/>
  <c r="G3743" i="7"/>
  <c r="E3743" i="7"/>
  <c r="F3735" i="7"/>
  <c r="G3735" i="7"/>
  <c r="E3735" i="7"/>
  <c r="F3727" i="7"/>
  <c r="G3727" i="7"/>
  <c r="E3727" i="7"/>
  <c r="F3719" i="7"/>
  <c r="G3719" i="7"/>
  <c r="E3719" i="7"/>
  <c r="F3711" i="7"/>
  <c r="G3711" i="7"/>
  <c r="E3711" i="7"/>
  <c r="F3703" i="7"/>
  <c r="G3703" i="7"/>
  <c r="E3703" i="7"/>
  <c r="F3695" i="7"/>
  <c r="G3695" i="7"/>
  <c r="E3695" i="7"/>
  <c r="F3687" i="7"/>
  <c r="G3687" i="7"/>
  <c r="E3687" i="7"/>
  <c r="F3679" i="7"/>
  <c r="G3679" i="7"/>
  <c r="E3679" i="7"/>
  <c r="F3671" i="7"/>
  <c r="G3671" i="7"/>
  <c r="E3671" i="7"/>
  <c r="F3663" i="7"/>
  <c r="G3663" i="7"/>
  <c r="E3663" i="7"/>
  <c r="F3655" i="7"/>
  <c r="G3655" i="7"/>
  <c r="E3655" i="7"/>
  <c r="F3647" i="7"/>
  <c r="G3647" i="7"/>
  <c r="E3647" i="7"/>
  <c r="F3639" i="7"/>
  <c r="G3639" i="7"/>
  <c r="E3639" i="7"/>
  <c r="F3631" i="7"/>
  <c r="G3631" i="7"/>
  <c r="E3631" i="7"/>
  <c r="F3623" i="7"/>
  <c r="G3623" i="7"/>
  <c r="E3623" i="7"/>
  <c r="F3615" i="7"/>
  <c r="G3615" i="7"/>
  <c r="E3615" i="7"/>
  <c r="F3607" i="7"/>
  <c r="G3607" i="7"/>
  <c r="E3607" i="7"/>
  <c r="F3599" i="7"/>
  <c r="G3599" i="7"/>
  <c r="E3599" i="7"/>
  <c r="F3591" i="7"/>
  <c r="G3591" i="7"/>
  <c r="E3591" i="7"/>
  <c r="F3583" i="7"/>
  <c r="G3583" i="7"/>
  <c r="E3583" i="7"/>
  <c r="F3575" i="7"/>
  <c r="G3575" i="7"/>
  <c r="E3575" i="7"/>
  <c r="F3567" i="7"/>
  <c r="G3567" i="7"/>
  <c r="E3567" i="7"/>
  <c r="F3559" i="7"/>
  <c r="G3559" i="7"/>
  <c r="E3559" i="7"/>
  <c r="F3551" i="7"/>
  <c r="G3551" i="7"/>
  <c r="E3551" i="7"/>
  <c r="F3543" i="7"/>
  <c r="G3543" i="7"/>
  <c r="E3543" i="7"/>
  <c r="F3535" i="7"/>
  <c r="G3535" i="7"/>
  <c r="E3535" i="7"/>
  <c r="F3527" i="7"/>
  <c r="G3527" i="7"/>
  <c r="E3527" i="7"/>
  <c r="F3519" i="7"/>
  <c r="G3519" i="7"/>
  <c r="E3519" i="7"/>
  <c r="F3511" i="7"/>
  <c r="G3511" i="7"/>
  <c r="E3511" i="7"/>
  <c r="F3503" i="7"/>
  <c r="G3503" i="7"/>
  <c r="E3503" i="7"/>
  <c r="F3495" i="7"/>
  <c r="G3495" i="7"/>
  <c r="E3495" i="7"/>
  <c r="F3487" i="7"/>
  <c r="G3487" i="7"/>
  <c r="E3487" i="7"/>
  <c r="F3479" i="7"/>
  <c r="G3479" i="7"/>
  <c r="E3479" i="7"/>
  <c r="F3471" i="7"/>
  <c r="G3471" i="7"/>
  <c r="E3471" i="7"/>
  <c r="F3463" i="7"/>
  <c r="G3463" i="7"/>
  <c r="E3463" i="7"/>
  <c r="F3455" i="7"/>
  <c r="G3455" i="7"/>
  <c r="E3455" i="7"/>
  <c r="F3447" i="7"/>
  <c r="G3447" i="7"/>
  <c r="E3447" i="7"/>
  <c r="F3439" i="7"/>
  <c r="G3439" i="7"/>
  <c r="E3439" i="7"/>
  <c r="F3431" i="7"/>
  <c r="G3431" i="7"/>
  <c r="E3431" i="7"/>
  <c r="F3423" i="7"/>
  <c r="G3423" i="7"/>
  <c r="E3423" i="7"/>
  <c r="F3415" i="7"/>
  <c r="G3415" i="7"/>
  <c r="E3415" i="7"/>
  <c r="F3407" i="7"/>
  <c r="G3407" i="7"/>
  <c r="E3407" i="7"/>
  <c r="G3399" i="7"/>
  <c r="F3399" i="7"/>
  <c r="E3399" i="7"/>
  <c r="F3391" i="7"/>
  <c r="G3391" i="7"/>
  <c r="E3391" i="7"/>
  <c r="F3383" i="7"/>
  <c r="G3383" i="7"/>
  <c r="E3383" i="7"/>
  <c r="F3375" i="7"/>
  <c r="G3375" i="7"/>
  <c r="E3375" i="7"/>
  <c r="F3367" i="7"/>
  <c r="G3367" i="7"/>
  <c r="E3367" i="7"/>
  <c r="F3359" i="7"/>
  <c r="G3359" i="7"/>
  <c r="E3359" i="7"/>
  <c r="F3351" i="7"/>
  <c r="G3351" i="7"/>
  <c r="E3351" i="7"/>
  <c r="F3343" i="7"/>
  <c r="G3343" i="7"/>
  <c r="E3343" i="7"/>
  <c r="F3335" i="7"/>
  <c r="G3335" i="7"/>
  <c r="E3335" i="7"/>
  <c r="F3327" i="7"/>
  <c r="G3327" i="7"/>
  <c r="E3327" i="7"/>
  <c r="F3319" i="7"/>
  <c r="G3319" i="7"/>
  <c r="E3319" i="7"/>
  <c r="F3311" i="7"/>
  <c r="G3311" i="7"/>
  <c r="E3311" i="7"/>
  <c r="F3303" i="7"/>
  <c r="G3303" i="7"/>
  <c r="E3303" i="7"/>
  <c r="F3295" i="7"/>
  <c r="G3295" i="7"/>
  <c r="E3295" i="7"/>
  <c r="F3287" i="7"/>
  <c r="G3287" i="7"/>
  <c r="E3287" i="7"/>
  <c r="F3279" i="7"/>
  <c r="G3279" i="7"/>
  <c r="E3279" i="7"/>
  <c r="F3271" i="7"/>
  <c r="G3271" i="7"/>
  <c r="E3271" i="7"/>
  <c r="F3263" i="7"/>
  <c r="G3263" i="7"/>
  <c r="E3263" i="7"/>
  <c r="F3255" i="7"/>
  <c r="G3255" i="7"/>
  <c r="E3255" i="7"/>
  <c r="F3247" i="7"/>
  <c r="G3247" i="7"/>
  <c r="E3247" i="7"/>
  <c r="F3239" i="7"/>
  <c r="G3239" i="7"/>
  <c r="E3239" i="7"/>
  <c r="F3231" i="7"/>
  <c r="G3231" i="7"/>
  <c r="E3231" i="7"/>
  <c r="F3223" i="7"/>
  <c r="G3223" i="7"/>
  <c r="E3223" i="7"/>
  <c r="F3215" i="7"/>
  <c r="G3215" i="7"/>
  <c r="E3215" i="7"/>
  <c r="F3207" i="7"/>
  <c r="G3207" i="7"/>
  <c r="E3207" i="7"/>
  <c r="F3199" i="7"/>
  <c r="G3199" i="7"/>
  <c r="E3199" i="7"/>
  <c r="F3191" i="7"/>
  <c r="G3191" i="7"/>
  <c r="E3191" i="7"/>
  <c r="F3183" i="7"/>
  <c r="G3183" i="7"/>
  <c r="E3183" i="7"/>
  <c r="F3175" i="7"/>
  <c r="G3175" i="7"/>
  <c r="E3175" i="7"/>
  <c r="F3167" i="7"/>
  <c r="G3167" i="7"/>
  <c r="E3167" i="7"/>
  <c r="F3159" i="7"/>
  <c r="G3159" i="7"/>
  <c r="E3159" i="7"/>
  <c r="F3151" i="7"/>
  <c r="G3151" i="7"/>
  <c r="E3151" i="7"/>
  <c r="F3143" i="7"/>
  <c r="G3143" i="7"/>
  <c r="E3143" i="7"/>
  <c r="F3135" i="7"/>
  <c r="G3135" i="7"/>
  <c r="E3135" i="7"/>
  <c r="F3127" i="7"/>
  <c r="G3127" i="7"/>
  <c r="E3127" i="7"/>
  <c r="F3119" i="7"/>
  <c r="G3119" i="7"/>
  <c r="E3119" i="7"/>
  <c r="F3111" i="7"/>
  <c r="G3111" i="7"/>
  <c r="E3111" i="7"/>
  <c r="F3103" i="7"/>
  <c r="G3103" i="7"/>
  <c r="E3103" i="7"/>
  <c r="F3095" i="7"/>
  <c r="G3095" i="7"/>
  <c r="E3095" i="7"/>
  <c r="F3087" i="7"/>
  <c r="G3087" i="7"/>
  <c r="E3087" i="7"/>
  <c r="F3079" i="7"/>
  <c r="G3079" i="7"/>
  <c r="E3079" i="7"/>
  <c r="F3071" i="7"/>
  <c r="G3071" i="7"/>
  <c r="E3071" i="7"/>
  <c r="F3063" i="7"/>
  <c r="G3063" i="7"/>
  <c r="E3063" i="7"/>
  <c r="F3055" i="7"/>
  <c r="G3055" i="7"/>
  <c r="E3055" i="7"/>
  <c r="F3047" i="7"/>
  <c r="G3047" i="7"/>
  <c r="E3047" i="7"/>
  <c r="F3039" i="7"/>
  <c r="G3039" i="7"/>
  <c r="E3039" i="7"/>
  <c r="F3031" i="7"/>
  <c r="G3031" i="7"/>
  <c r="E3031" i="7"/>
  <c r="F3023" i="7"/>
  <c r="G3023" i="7"/>
  <c r="E3023" i="7"/>
  <c r="F3015" i="7"/>
  <c r="G3015" i="7"/>
  <c r="E3015" i="7"/>
  <c r="F3007" i="7"/>
  <c r="G3007" i="7"/>
  <c r="E3007" i="7"/>
  <c r="F2999" i="7"/>
  <c r="G2999" i="7"/>
  <c r="E2999" i="7"/>
  <c r="F2991" i="7"/>
  <c r="G2991" i="7"/>
  <c r="E2991" i="7"/>
  <c r="F2983" i="7"/>
  <c r="G2983" i="7"/>
  <c r="E2983" i="7"/>
  <c r="F2975" i="7"/>
  <c r="G2975" i="7"/>
  <c r="E2975" i="7"/>
  <c r="F2967" i="7"/>
  <c r="G2967" i="7"/>
  <c r="E2967" i="7"/>
  <c r="F2959" i="7"/>
  <c r="G2959" i="7"/>
  <c r="E2959" i="7"/>
  <c r="F2951" i="7"/>
  <c r="G2951" i="7"/>
  <c r="E2951" i="7"/>
  <c r="F2943" i="7"/>
  <c r="G2943" i="7"/>
  <c r="E2943" i="7"/>
  <c r="F2935" i="7"/>
  <c r="G2935" i="7"/>
  <c r="E2935" i="7"/>
  <c r="F2927" i="7"/>
  <c r="G2927" i="7"/>
  <c r="E2927" i="7"/>
  <c r="F2919" i="7"/>
  <c r="G2919" i="7"/>
  <c r="E2919" i="7"/>
  <c r="F2911" i="7"/>
  <c r="G2911" i="7"/>
  <c r="E2911" i="7"/>
  <c r="F2903" i="7"/>
  <c r="G2903" i="7"/>
  <c r="E2903" i="7"/>
  <c r="F2895" i="7"/>
  <c r="G2895" i="7"/>
  <c r="E2895" i="7"/>
  <c r="F2887" i="7"/>
  <c r="G2887" i="7"/>
  <c r="E2887" i="7"/>
  <c r="F2879" i="7"/>
  <c r="G2879" i="7"/>
  <c r="E2879" i="7"/>
  <c r="F2871" i="7"/>
  <c r="G2871" i="7"/>
  <c r="E2871" i="7"/>
  <c r="F2863" i="7"/>
  <c r="G2863" i="7"/>
  <c r="E2863" i="7"/>
  <c r="F2855" i="7"/>
  <c r="G2855" i="7"/>
  <c r="E2855" i="7"/>
  <c r="F2847" i="7"/>
  <c r="G2847" i="7"/>
  <c r="E2847" i="7"/>
  <c r="F2839" i="7"/>
  <c r="G2839" i="7"/>
  <c r="E2839" i="7"/>
  <c r="F2831" i="7"/>
  <c r="G2831" i="7"/>
  <c r="E2831" i="7"/>
  <c r="F2823" i="7"/>
  <c r="G2823" i="7"/>
  <c r="E2823" i="7"/>
  <c r="F2815" i="7"/>
  <c r="G2815" i="7"/>
  <c r="E2815" i="7"/>
  <c r="F2807" i="7"/>
  <c r="G2807" i="7"/>
  <c r="E2807" i="7"/>
  <c r="F2799" i="7"/>
  <c r="G2799" i="7"/>
  <c r="E2799" i="7"/>
  <c r="F2791" i="7"/>
  <c r="G2791" i="7"/>
  <c r="E2791" i="7"/>
  <c r="F2783" i="7"/>
  <c r="G2783" i="7"/>
  <c r="E2783" i="7"/>
  <c r="F2775" i="7"/>
  <c r="G2775" i="7"/>
  <c r="E2775" i="7"/>
  <c r="F2767" i="7"/>
  <c r="G2767" i="7"/>
  <c r="E2767" i="7"/>
  <c r="F2759" i="7"/>
  <c r="G2759" i="7"/>
  <c r="E2759" i="7"/>
  <c r="F2751" i="7"/>
  <c r="G2751" i="7"/>
  <c r="E2751" i="7"/>
  <c r="F2743" i="7"/>
  <c r="G2743" i="7"/>
  <c r="E2743" i="7"/>
  <c r="F2735" i="7"/>
  <c r="G2735" i="7"/>
  <c r="E2735" i="7"/>
  <c r="F2727" i="7"/>
  <c r="G2727" i="7"/>
  <c r="E2727" i="7"/>
  <c r="F2719" i="7"/>
  <c r="G2719" i="7"/>
  <c r="E2719" i="7"/>
  <c r="F2711" i="7"/>
  <c r="G2711" i="7"/>
  <c r="E2711" i="7"/>
  <c r="F2703" i="7"/>
  <c r="G2703" i="7"/>
  <c r="E2703" i="7"/>
  <c r="F2695" i="7"/>
  <c r="G2695" i="7"/>
  <c r="E2695" i="7"/>
  <c r="F2687" i="7"/>
  <c r="G2687" i="7"/>
  <c r="E2687" i="7"/>
  <c r="F2679" i="7"/>
  <c r="G2679" i="7"/>
  <c r="E2679" i="7"/>
  <c r="F2671" i="7"/>
  <c r="G2671" i="7"/>
  <c r="E2671" i="7"/>
  <c r="F2663" i="7"/>
  <c r="G2663" i="7"/>
  <c r="E2663" i="7"/>
  <c r="F2655" i="7"/>
  <c r="G2655" i="7"/>
  <c r="E2655" i="7"/>
  <c r="F2647" i="7"/>
  <c r="G2647" i="7"/>
  <c r="E2647" i="7"/>
  <c r="F2639" i="7"/>
  <c r="G2639" i="7"/>
  <c r="E2639" i="7"/>
  <c r="F2631" i="7"/>
  <c r="G2631" i="7"/>
  <c r="E2631" i="7"/>
  <c r="F2623" i="7"/>
  <c r="G2623" i="7"/>
  <c r="E2623" i="7"/>
  <c r="F2615" i="7"/>
  <c r="G2615" i="7"/>
  <c r="E2615" i="7"/>
  <c r="F2607" i="7"/>
  <c r="G2607" i="7"/>
  <c r="E2607" i="7"/>
  <c r="F2599" i="7"/>
  <c r="G2599" i="7"/>
  <c r="E2599" i="7"/>
  <c r="F2591" i="7"/>
  <c r="G2591" i="7"/>
  <c r="E2591" i="7"/>
  <c r="F2583" i="7"/>
  <c r="G2583" i="7"/>
  <c r="E2583" i="7"/>
  <c r="F2575" i="7"/>
  <c r="G2575" i="7"/>
  <c r="E2575" i="7"/>
  <c r="F2567" i="7"/>
  <c r="G2567" i="7"/>
  <c r="E2567" i="7"/>
  <c r="F2559" i="7"/>
  <c r="G2559" i="7"/>
  <c r="E2559" i="7"/>
  <c r="F2551" i="7"/>
  <c r="G2551" i="7"/>
  <c r="E2551" i="7"/>
  <c r="F2543" i="7"/>
  <c r="G2543" i="7"/>
  <c r="E2543" i="7"/>
  <c r="F2535" i="7"/>
  <c r="G2535" i="7"/>
  <c r="E2535" i="7"/>
  <c r="F2527" i="7"/>
  <c r="G2527" i="7"/>
  <c r="E2527" i="7"/>
  <c r="F2519" i="7"/>
  <c r="G2519" i="7"/>
  <c r="E2519" i="7"/>
  <c r="F2511" i="7"/>
  <c r="G2511" i="7"/>
  <c r="E2511" i="7"/>
  <c r="F2503" i="7"/>
  <c r="G2503" i="7"/>
  <c r="E2503" i="7"/>
  <c r="F2495" i="7"/>
  <c r="G2495" i="7"/>
  <c r="E2495" i="7"/>
  <c r="F2487" i="7"/>
  <c r="G2487" i="7"/>
  <c r="E2487" i="7"/>
  <c r="F2479" i="7"/>
  <c r="G2479" i="7"/>
  <c r="E2479" i="7"/>
  <c r="F2471" i="7"/>
  <c r="G2471" i="7"/>
  <c r="E2471" i="7"/>
  <c r="F2463" i="7"/>
  <c r="G2463" i="7"/>
  <c r="E2463" i="7"/>
  <c r="F2455" i="7"/>
  <c r="G2455" i="7"/>
  <c r="E2455" i="7"/>
  <c r="F2447" i="7"/>
  <c r="G2447" i="7"/>
  <c r="E2447" i="7"/>
  <c r="F2439" i="7"/>
  <c r="G2439" i="7"/>
  <c r="E2439" i="7"/>
  <c r="F2431" i="7"/>
  <c r="G2431" i="7"/>
  <c r="E2431" i="7"/>
  <c r="F2423" i="7"/>
  <c r="G2423" i="7"/>
  <c r="E2423" i="7"/>
  <c r="F2415" i="7"/>
  <c r="G2415" i="7"/>
  <c r="E2415" i="7"/>
  <c r="F2407" i="7"/>
  <c r="G2407" i="7"/>
  <c r="E2407" i="7"/>
  <c r="F2399" i="7"/>
  <c r="G2399" i="7"/>
  <c r="E2399" i="7"/>
  <c r="F2391" i="7"/>
  <c r="G2391" i="7"/>
  <c r="E2391" i="7"/>
  <c r="F2383" i="7"/>
  <c r="G2383" i="7"/>
  <c r="E2383" i="7"/>
  <c r="F2375" i="7"/>
  <c r="G2375" i="7"/>
  <c r="E2375" i="7"/>
  <c r="F2367" i="7"/>
  <c r="G2367" i="7"/>
  <c r="E2367" i="7"/>
  <c r="F2359" i="7"/>
  <c r="G2359" i="7"/>
  <c r="E2359" i="7"/>
  <c r="F999" i="7"/>
  <c r="G999" i="7"/>
  <c r="E999" i="7"/>
  <c r="F991" i="7"/>
  <c r="G991" i="7"/>
  <c r="E991" i="7"/>
  <c r="F983" i="7"/>
  <c r="G983" i="7"/>
  <c r="E983" i="7"/>
  <c r="F975" i="7"/>
  <c r="G975" i="7"/>
  <c r="E975" i="7"/>
  <c r="F967" i="7"/>
  <c r="G967" i="7"/>
  <c r="E967" i="7"/>
  <c r="F959" i="7"/>
  <c r="G959" i="7"/>
  <c r="E959" i="7"/>
  <c r="F951" i="7"/>
  <c r="G951" i="7"/>
  <c r="E951" i="7"/>
  <c r="F943" i="7"/>
  <c r="G943" i="7"/>
  <c r="E943" i="7"/>
  <c r="F935" i="7"/>
  <c r="G935" i="7"/>
  <c r="E935" i="7"/>
  <c r="F927" i="7"/>
  <c r="G927" i="7"/>
  <c r="E927" i="7"/>
  <c r="F919" i="7"/>
  <c r="G919" i="7"/>
  <c r="E919" i="7"/>
  <c r="F911" i="7"/>
  <c r="G911" i="7"/>
  <c r="E911" i="7"/>
  <c r="F903" i="7"/>
  <c r="G903" i="7"/>
  <c r="E903" i="7"/>
  <c r="F895" i="7"/>
  <c r="G895" i="7"/>
  <c r="E895" i="7"/>
  <c r="F887" i="7"/>
  <c r="G887" i="7"/>
  <c r="E887" i="7"/>
  <c r="F879" i="7"/>
  <c r="G879" i="7"/>
  <c r="E879" i="7"/>
  <c r="F871" i="7"/>
  <c r="G871" i="7"/>
  <c r="E871" i="7"/>
  <c r="F863" i="7"/>
  <c r="G863" i="7"/>
  <c r="E863" i="7"/>
  <c r="F855" i="7"/>
  <c r="G855" i="7"/>
  <c r="E855" i="7"/>
  <c r="F839" i="7"/>
  <c r="G839" i="7"/>
  <c r="E839" i="7"/>
  <c r="F831" i="7"/>
  <c r="G831" i="7"/>
  <c r="E831" i="7"/>
  <c r="F823" i="7"/>
  <c r="G823" i="7"/>
  <c r="E823" i="7"/>
  <c r="F815" i="7"/>
  <c r="G815" i="7"/>
  <c r="E815" i="7"/>
  <c r="F807" i="7"/>
  <c r="G807" i="7"/>
  <c r="E807" i="7"/>
  <c r="F799" i="7"/>
  <c r="G799" i="7"/>
  <c r="E799" i="7"/>
  <c r="F791" i="7"/>
  <c r="G791" i="7"/>
  <c r="E791" i="7"/>
  <c r="F783" i="7"/>
  <c r="G783" i="7"/>
  <c r="E783" i="7"/>
  <c r="F775" i="7"/>
  <c r="G775" i="7"/>
  <c r="E775" i="7"/>
  <c r="F767" i="7"/>
  <c r="G767" i="7"/>
  <c r="E767" i="7"/>
  <c r="F759" i="7"/>
  <c r="G759" i="7"/>
  <c r="E759" i="7"/>
  <c r="F751" i="7"/>
  <c r="G751" i="7"/>
  <c r="E751" i="7"/>
  <c r="F743" i="7"/>
  <c r="G743" i="7"/>
  <c r="E743" i="7"/>
  <c r="F735" i="7"/>
  <c r="G735" i="7"/>
  <c r="E735" i="7"/>
  <c r="F727" i="7"/>
  <c r="G727" i="7"/>
  <c r="E727" i="7"/>
  <c r="F719" i="7"/>
  <c r="G719" i="7"/>
  <c r="E719" i="7"/>
  <c r="F711" i="7"/>
  <c r="G711" i="7"/>
  <c r="E711" i="7"/>
  <c r="F703" i="7"/>
  <c r="G703" i="7"/>
  <c r="E703" i="7"/>
  <c r="F695" i="7"/>
  <c r="G695" i="7"/>
  <c r="E695" i="7"/>
  <c r="F687" i="7"/>
  <c r="G687" i="7"/>
  <c r="E687" i="7"/>
  <c r="F679" i="7"/>
  <c r="G679" i="7"/>
  <c r="E679" i="7"/>
  <c r="F671" i="7"/>
  <c r="G671" i="7"/>
  <c r="E671" i="7"/>
  <c r="F663" i="7"/>
  <c r="G663" i="7"/>
  <c r="E663" i="7"/>
  <c r="F655" i="7"/>
  <c r="G655" i="7"/>
  <c r="E655" i="7"/>
  <c r="F647" i="7"/>
  <c r="G647" i="7"/>
  <c r="E647" i="7"/>
  <c r="F639" i="7"/>
  <c r="G639" i="7"/>
  <c r="E639" i="7"/>
  <c r="F631" i="7"/>
  <c r="G631" i="7"/>
  <c r="E631" i="7"/>
  <c r="F623" i="7"/>
  <c r="G623" i="7"/>
  <c r="E623" i="7"/>
  <c r="F615" i="7"/>
  <c r="G615" i="7"/>
  <c r="E615" i="7"/>
  <c r="F599" i="7"/>
  <c r="G599" i="7"/>
  <c r="E599" i="7"/>
  <c r="F591" i="7"/>
  <c r="G591" i="7"/>
  <c r="E591" i="7"/>
  <c r="F583" i="7"/>
  <c r="G583" i="7"/>
  <c r="E583" i="7"/>
  <c r="F575" i="7"/>
  <c r="G575" i="7"/>
  <c r="E575" i="7"/>
  <c r="F567" i="7"/>
  <c r="G567" i="7"/>
  <c r="E567" i="7"/>
  <c r="F559" i="7"/>
  <c r="G559" i="7"/>
  <c r="E559" i="7"/>
  <c r="F551" i="7"/>
  <c r="G551" i="7"/>
  <c r="E551" i="7"/>
  <c r="F543" i="7"/>
  <c r="G543" i="7"/>
  <c r="E543" i="7"/>
  <c r="F535" i="7"/>
  <c r="G535" i="7"/>
  <c r="E535" i="7"/>
  <c r="F527" i="7"/>
  <c r="G527" i="7"/>
  <c r="E527" i="7"/>
  <c r="F519" i="7"/>
  <c r="G519" i="7"/>
  <c r="E519" i="7"/>
  <c r="F511" i="7"/>
  <c r="G511" i="7"/>
  <c r="E511" i="7"/>
  <c r="F503" i="7"/>
  <c r="G503" i="7"/>
  <c r="E503" i="7"/>
  <c r="F495" i="7"/>
  <c r="G495" i="7"/>
  <c r="E495" i="7"/>
  <c r="F487" i="7"/>
  <c r="G487" i="7"/>
  <c r="E487" i="7"/>
  <c r="F479" i="7"/>
  <c r="G479" i="7"/>
  <c r="E479" i="7"/>
  <c r="F471" i="7"/>
  <c r="G471" i="7"/>
  <c r="E471" i="7"/>
  <c r="F463" i="7"/>
  <c r="G463" i="7"/>
  <c r="E463" i="7"/>
  <c r="F455" i="7"/>
  <c r="G455" i="7"/>
  <c r="E455" i="7"/>
  <c r="F447" i="7"/>
  <c r="E447" i="7"/>
  <c r="F439" i="7"/>
  <c r="E439" i="7"/>
  <c r="F431" i="7"/>
  <c r="E431" i="7"/>
  <c r="F423" i="7"/>
  <c r="E423" i="7"/>
  <c r="F415" i="7"/>
  <c r="E415" i="7"/>
  <c r="F407" i="7"/>
  <c r="E407" i="7"/>
  <c r="F399" i="7"/>
  <c r="E399" i="7"/>
  <c r="F391" i="7"/>
  <c r="E391" i="7"/>
  <c r="F383" i="7"/>
  <c r="E383" i="7"/>
  <c r="F375" i="7"/>
  <c r="E375" i="7"/>
  <c r="F367" i="7"/>
  <c r="E367" i="7"/>
  <c r="F359" i="7"/>
  <c r="E359" i="7"/>
  <c r="F351" i="7"/>
  <c r="E351" i="7"/>
  <c r="F343" i="7"/>
  <c r="E343" i="7"/>
  <c r="F335" i="7"/>
  <c r="E335" i="7"/>
  <c r="F319" i="7"/>
  <c r="F311" i="7"/>
  <c r="F303" i="7"/>
  <c r="F295" i="7"/>
  <c r="E6083" i="7"/>
  <c r="E6059" i="7"/>
  <c r="E6043" i="7"/>
  <c r="E6035" i="7"/>
  <c r="E6027" i="7"/>
  <c r="E6003" i="7"/>
  <c r="E5995" i="7"/>
  <c r="E5979" i="7"/>
  <c r="E5971" i="7"/>
  <c r="E5947" i="7"/>
  <c r="E5939" i="7"/>
  <c r="E5923" i="7"/>
  <c r="E5907" i="7"/>
  <c r="E5899" i="7"/>
  <c r="E5883" i="7"/>
  <c r="E5867" i="7"/>
  <c r="E5851" i="7"/>
  <c r="E5843" i="7"/>
  <c r="E5827" i="7"/>
  <c r="E5819" i="7"/>
  <c r="E5746" i="7"/>
  <c r="E5682" i="7"/>
  <c r="E5210" i="7"/>
  <c r="E5082" i="7"/>
  <c r="E4954" i="7"/>
  <c r="E4826" i="7"/>
  <c r="E4570" i="7"/>
  <c r="E4506" i="7"/>
  <c r="E4442" i="7"/>
  <c r="E4378" i="7"/>
  <c r="E4250" i="7"/>
  <c r="E4186" i="7"/>
  <c r="E3994" i="7"/>
  <c r="E3866" i="7"/>
  <c r="E3802" i="7"/>
  <c r="E3738" i="7"/>
  <c r="E3674" i="7"/>
  <c r="E3610" i="7"/>
  <c r="E3546" i="7"/>
  <c r="E3482" i="7"/>
  <c r="D6052" i="7"/>
  <c r="F6051" i="7"/>
  <c r="G6051" i="7"/>
  <c r="D5988" i="7"/>
  <c r="F5987" i="7"/>
  <c r="G5987" i="7"/>
  <c r="D5932" i="7"/>
  <c r="G5931" i="7"/>
  <c r="F5931" i="7"/>
  <c r="D5876" i="7"/>
  <c r="F5875" i="7"/>
  <c r="G5875" i="7"/>
  <c r="D5836" i="7"/>
  <c r="F5835" i="7"/>
  <c r="G5835" i="7"/>
  <c r="D5780" i="7"/>
  <c r="F5779" i="7"/>
  <c r="G5779" i="7"/>
  <c r="E5779" i="7"/>
  <c r="D5724" i="7"/>
  <c r="F5723" i="7"/>
  <c r="G5723" i="7"/>
  <c r="E5723" i="7"/>
  <c r="F5667" i="7"/>
  <c r="G5667" i="7"/>
  <c r="E5667" i="7"/>
  <c r="F5603" i="7"/>
  <c r="G5603" i="7"/>
  <c r="E5603" i="7"/>
  <c r="F5547" i="7"/>
  <c r="G5547" i="7"/>
  <c r="E5547" i="7"/>
  <c r="F5491" i="7"/>
  <c r="G5491" i="7"/>
  <c r="E5491" i="7"/>
  <c r="F5435" i="7"/>
  <c r="G5435" i="7"/>
  <c r="E5435" i="7"/>
  <c r="F5379" i="7"/>
  <c r="G5379" i="7"/>
  <c r="E5379" i="7"/>
  <c r="F5323" i="7"/>
  <c r="G5323" i="7"/>
  <c r="E5323" i="7"/>
  <c r="F5267" i="7"/>
  <c r="G5267" i="7"/>
  <c r="E5267" i="7"/>
  <c r="F5227" i="7"/>
  <c r="G5227" i="7"/>
  <c r="E5227" i="7"/>
  <c r="F5195" i="7"/>
  <c r="G5195" i="7"/>
  <c r="E5195" i="7"/>
  <c r="F5131" i="7"/>
  <c r="G5131" i="7"/>
  <c r="E5131" i="7"/>
  <c r="F5075" i="7"/>
  <c r="G5075" i="7"/>
  <c r="E5075" i="7"/>
  <c r="F5011" i="7"/>
  <c r="G5011" i="7"/>
  <c r="E5011" i="7"/>
  <c r="F4947" i="7"/>
  <c r="G4947" i="7"/>
  <c r="E4947" i="7"/>
  <c r="F4891" i="7"/>
  <c r="G4891" i="7"/>
  <c r="E4891" i="7"/>
  <c r="F4835" i="7"/>
  <c r="G4835" i="7"/>
  <c r="E4835" i="7"/>
  <c r="F4779" i="7"/>
  <c r="G4779" i="7"/>
  <c r="E4779" i="7"/>
  <c r="F4739" i="7"/>
  <c r="G4739" i="7"/>
  <c r="E4739" i="7"/>
  <c r="F4667" i="7"/>
  <c r="G4667" i="7"/>
  <c r="E4667" i="7"/>
  <c r="F4603" i="7"/>
  <c r="G4603" i="7"/>
  <c r="E4603" i="7"/>
  <c r="F4547" i="7"/>
  <c r="G4547" i="7"/>
  <c r="E4547" i="7"/>
  <c r="F4491" i="7"/>
  <c r="G4491" i="7"/>
  <c r="E4491" i="7"/>
  <c r="F4435" i="7"/>
  <c r="G4435" i="7"/>
  <c r="E4435" i="7"/>
  <c r="F4387" i="7"/>
  <c r="G4387" i="7"/>
  <c r="E4387" i="7"/>
  <c r="G4347" i="7"/>
  <c r="F4347" i="7"/>
  <c r="E4347" i="7"/>
  <c r="F4291" i="7"/>
  <c r="G4291" i="7"/>
  <c r="E4291" i="7"/>
  <c r="F4243" i="7"/>
  <c r="G4243" i="7"/>
  <c r="E4243" i="7"/>
  <c r="F4187" i="7"/>
  <c r="G4187" i="7"/>
  <c r="E4187" i="7"/>
  <c r="F4139" i="7"/>
  <c r="G4139" i="7"/>
  <c r="E4139" i="7"/>
  <c r="F4099" i="7"/>
  <c r="G4099" i="7"/>
  <c r="E4099" i="7"/>
  <c r="F4027" i="7"/>
  <c r="G4027" i="7"/>
  <c r="E4027" i="7"/>
  <c r="F3979" i="7"/>
  <c r="G3979" i="7"/>
  <c r="E3979" i="7"/>
  <c r="F3923" i="7"/>
  <c r="G3923" i="7"/>
  <c r="E3923" i="7"/>
  <c r="F3867" i="7"/>
  <c r="G3867" i="7"/>
  <c r="E3867" i="7"/>
  <c r="F3811" i="7"/>
  <c r="G3811" i="7"/>
  <c r="E3811" i="7"/>
  <c r="F3755" i="7"/>
  <c r="G3755" i="7"/>
  <c r="E3755" i="7"/>
  <c r="F3707" i="7"/>
  <c r="G3707" i="7"/>
  <c r="E3707" i="7"/>
  <c r="F3675" i="7"/>
  <c r="G3675" i="7"/>
  <c r="E3675" i="7"/>
  <c r="F3611" i="7"/>
  <c r="G3611" i="7"/>
  <c r="E3611" i="7"/>
  <c r="F3563" i="7"/>
  <c r="G3563" i="7"/>
  <c r="E3563" i="7"/>
  <c r="F3523" i="7"/>
  <c r="G3523" i="7"/>
  <c r="E3523" i="7"/>
  <c r="F3483" i="7"/>
  <c r="G3483" i="7"/>
  <c r="E3483" i="7"/>
  <c r="F3427" i="7"/>
  <c r="G3427" i="7"/>
  <c r="E3427" i="7"/>
  <c r="F3371" i="7"/>
  <c r="G3371" i="7"/>
  <c r="E3371" i="7"/>
  <c r="F3315" i="7"/>
  <c r="G3315" i="7"/>
  <c r="E3315" i="7"/>
  <c r="F3251" i="7"/>
  <c r="G3251" i="7"/>
  <c r="E3251" i="7"/>
  <c r="F3187" i="7"/>
  <c r="G3187" i="7"/>
  <c r="E3187" i="7"/>
  <c r="F3139" i="7"/>
  <c r="G3139" i="7"/>
  <c r="E3139" i="7"/>
  <c r="F3075" i="7"/>
  <c r="G3075" i="7"/>
  <c r="E3075" i="7"/>
  <c r="F3011" i="7"/>
  <c r="G3011" i="7"/>
  <c r="E3011" i="7"/>
  <c r="F2947" i="7"/>
  <c r="G2947" i="7"/>
  <c r="E2947" i="7"/>
  <c r="F2891" i="7"/>
  <c r="G2891" i="7"/>
  <c r="E2891" i="7"/>
  <c r="F2827" i="7"/>
  <c r="G2827" i="7"/>
  <c r="E2827" i="7"/>
  <c r="F2779" i="7"/>
  <c r="G2779" i="7"/>
  <c r="E2779" i="7"/>
  <c r="F2747" i="7"/>
  <c r="G2747" i="7"/>
  <c r="E2747" i="7"/>
  <c r="F2691" i="7"/>
  <c r="G2691" i="7"/>
  <c r="E2691" i="7"/>
  <c r="F2651" i="7"/>
  <c r="G2651" i="7"/>
  <c r="E2651" i="7"/>
  <c r="F2603" i="7"/>
  <c r="G2603" i="7"/>
  <c r="E2603" i="7"/>
  <c r="F2547" i="7"/>
  <c r="G2547" i="7"/>
  <c r="E2547" i="7"/>
  <c r="F2491" i="7"/>
  <c r="G2491" i="7"/>
  <c r="E2491" i="7"/>
  <c r="F2427" i="7"/>
  <c r="G2427" i="7"/>
  <c r="E2427" i="7"/>
  <c r="F2371" i="7"/>
  <c r="G2371" i="7"/>
  <c r="E2371" i="7"/>
  <c r="F939" i="7"/>
  <c r="G939" i="7"/>
  <c r="E939" i="7"/>
  <c r="F883" i="7"/>
  <c r="G883" i="7"/>
  <c r="E883" i="7"/>
  <c r="F827" i="7"/>
  <c r="G827" i="7"/>
  <c r="E827" i="7"/>
  <c r="F779" i="7"/>
  <c r="G779" i="7"/>
  <c r="E779" i="7"/>
  <c r="F723" i="7"/>
  <c r="G723" i="7"/>
  <c r="E723" i="7"/>
  <c r="F659" i="7"/>
  <c r="G659" i="7"/>
  <c r="E659" i="7"/>
  <c r="F611" i="7"/>
  <c r="G611" i="7"/>
  <c r="E611" i="7"/>
  <c r="F547" i="7"/>
  <c r="G547" i="7"/>
  <c r="E547" i="7"/>
  <c r="F475" i="7"/>
  <c r="G475" i="7"/>
  <c r="E475" i="7"/>
  <c r="F419" i="7"/>
  <c r="E419" i="7"/>
  <c r="F363" i="7"/>
  <c r="E363" i="7"/>
  <c r="F315" i="7"/>
  <c r="D6059" i="7"/>
  <c r="F6058" i="7"/>
  <c r="G6058" i="7"/>
  <c r="D6003" i="7"/>
  <c r="G6002" i="7"/>
  <c r="F6002" i="7"/>
  <c r="D5955" i="7"/>
  <c r="F5954" i="7"/>
  <c r="G5954" i="7"/>
  <c r="D5891" i="7"/>
  <c r="F5890" i="7"/>
  <c r="G5890" i="7"/>
  <c r="D5835" i="7"/>
  <c r="F5834" i="7"/>
  <c r="G5834" i="7"/>
  <c r="D5779" i="7"/>
  <c r="G5778" i="7"/>
  <c r="F5778" i="7"/>
  <c r="D5723" i="7"/>
  <c r="F5722" i="7"/>
  <c r="G5722" i="7"/>
  <c r="D5675" i="7"/>
  <c r="F5674" i="7"/>
  <c r="G5674" i="7"/>
  <c r="D5627" i="7"/>
  <c r="F5626" i="7"/>
  <c r="G5626" i="7"/>
  <c r="D5587" i="7"/>
  <c r="F5586" i="7"/>
  <c r="G5586" i="7"/>
  <c r="D5539" i="7"/>
  <c r="F5538" i="7"/>
  <c r="G5538" i="7"/>
  <c r="D5491" i="7"/>
  <c r="F5490" i="7"/>
  <c r="G5490" i="7"/>
  <c r="D5435" i="7"/>
  <c r="F5434" i="7"/>
  <c r="G5434" i="7"/>
  <c r="D5395" i="7"/>
  <c r="F5394" i="7"/>
  <c r="G5394" i="7"/>
  <c r="D5339" i="7"/>
  <c r="F5338" i="7"/>
  <c r="G5338" i="7"/>
  <c r="F5282" i="7"/>
  <c r="G5282" i="7"/>
  <c r="F5234" i="7"/>
  <c r="G5234" i="7"/>
  <c r="F5178" i="7"/>
  <c r="G5178" i="7"/>
  <c r="F5122" i="7"/>
  <c r="G5122" i="7"/>
  <c r="F5074" i="7"/>
  <c r="G5074" i="7"/>
  <c r="F5018" i="7"/>
  <c r="G5018" i="7"/>
  <c r="F4970" i="7"/>
  <c r="G4970" i="7"/>
  <c r="F4906" i="7"/>
  <c r="G4906" i="7"/>
  <c r="F4858" i="7"/>
  <c r="G4858" i="7"/>
  <c r="F4810" i="7"/>
  <c r="G4810" i="7"/>
  <c r="F4762" i="7"/>
  <c r="G4762" i="7"/>
  <c r="F4706" i="7"/>
  <c r="G4706" i="7"/>
  <c r="F4658" i="7"/>
  <c r="G4658" i="7"/>
  <c r="F4610" i="7"/>
  <c r="G4610" i="7"/>
  <c r="F4562" i="7"/>
  <c r="G4562" i="7"/>
  <c r="F4514" i="7"/>
  <c r="G4514" i="7"/>
  <c r="F4466" i="7"/>
  <c r="G4466" i="7"/>
  <c r="F4418" i="7"/>
  <c r="G4418" i="7"/>
  <c r="F4370" i="7"/>
  <c r="G4370" i="7"/>
  <c r="F4322" i="7"/>
  <c r="G4322" i="7"/>
  <c r="F4282" i="7"/>
  <c r="G4282" i="7"/>
  <c r="F4218" i="7"/>
  <c r="G4218" i="7"/>
  <c r="F4154" i="7"/>
  <c r="G4154" i="7"/>
  <c r="F4106" i="7"/>
  <c r="G4106" i="7"/>
  <c r="F4058" i="7"/>
  <c r="G4058" i="7"/>
  <c r="F4010" i="7"/>
  <c r="G4010" i="7"/>
  <c r="F3970" i="7"/>
  <c r="G3970" i="7"/>
  <c r="F3922" i="7"/>
  <c r="G3922" i="7"/>
  <c r="F3874" i="7"/>
  <c r="G3874" i="7"/>
  <c r="F3818" i="7"/>
  <c r="G3818" i="7"/>
  <c r="F3770" i="7"/>
  <c r="G3770" i="7"/>
  <c r="F3722" i="7"/>
  <c r="G3722" i="7"/>
  <c r="F3690" i="7"/>
  <c r="G3690" i="7"/>
  <c r="F3642" i="7"/>
  <c r="G3642" i="7"/>
  <c r="F3594" i="7"/>
  <c r="G3594" i="7"/>
  <c r="F3554" i="7"/>
  <c r="G3554" i="7"/>
  <c r="F3506" i="7"/>
  <c r="G3506" i="7"/>
  <c r="F3458" i="7"/>
  <c r="G3458" i="7"/>
  <c r="F3418" i="7"/>
  <c r="G3418" i="7"/>
  <c r="F3386" i="7"/>
  <c r="G3386" i="7"/>
  <c r="F3354" i="7"/>
  <c r="G3354" i="7"/>
  <c r="F3306" i="7"/>
  <c r="G3306" i="7"/>
  <c r="F3258" i="7"/>
  <c r="G3258" i="7"/>
  <c r="E3258" i="7"/>
  <c r="F3210" i="7"/>
  <c r="G3210" i="7"/>
  <c r="E3210" i="7"/>
  <c r="F3162" i="7"/>
  <c r="G3162" i="7"/>
  <c r="E3162" i="7"/>
  <c r="F3130" i="7"/>
  <c r="G3130" i="7"/>
  <c r="E3130" i="7"/>
  <c r="F3082" i="7"/>
  <c r="G3082" i="7"/>
  <c r="E3082" i="7"/>
  <c r="F3042" i="7"/>
  <c r="G3042" i="7"/>
  <c r="E3042" i="7"/>
  <c r="F3010" i="7"/>
  <c r="G3010" i="7"/>
  <c r="E3010" i="7"/>
  <c r="D2963" i="7"/>
  <c r="F2962" i="7"/>
  <c r="G2962" i="7"/>
  <c r="E2962" i="7"/>
  <c r="F2930" i="7"/>
  <c r="G2930" i="7"/>
  <c r="E2930" i="7"/>
  <c r="F2898" i="7"/>
  <c r="G2898" i="7"/>
  <c r="E2898" i="7"/>
  <c r="F2842" i="7"/>
  <c r="G2842" i="7"/>
  <c r="E2842" i="7"/>
  <c r="F2818" i="7"/>
  <c r="G2818" i="7"/>
  <c r="E2818" i="7"/>
  <c r="F2762" i="7"/>
  <c r="G2762" i="7"/>
  <c r="E2762" i="7"/>
  <c r="F2714" i="7"/>
  <c r="G2714" i="7"/>
  <c r="E2714" i="7"/>
  <c r="F2674" i="7"/>
  <c r="G2674" i="7"/>
  <c r="E2674" i="7"/>
  <c r="F2634" i="7"/>
  <c r="G2634" i="7"/>
  <c r="E2634" i="7"/>
  <c r="F2586" i="7"/>
  <c r="G2586" i="7"/>
  <c r="E2586" i="7"/>
  <c r="F2530" i="7"/>
  <c r="G2530" i="7"/>
  <c r="E2530" i="7"/>
  <c r="F2490" i="7"/>
  <c r="G2490" i="7"/>
  <c r="E2490" i="7"/>
  <c r="F2442" i="7"/>
  <c r="G2442" i="7"/>
  <c r="E2442" i="7"/>
  <c r="F2394" i="7"/>
  <c r="G2394" i="7"/>
  <c r="E2394" i="7"/>
  <c r="F962" i="7"/>
  <c r="G962" i="7"/>
  <c r="E962" i="7"/>
  <c r="F930" i="7"/>
  <c r="G930" i="7"/>
  <c r="E930" i="7"/>
  <c r="F898" i="7"/>
  <c r="G898" i="7"/>
  <c r="E898" i="7"/>
  <c r="F850" i="7"/>
  <c r="G850" i="7"/>
  <c r="E850" i="7"/>
  <c r="F802" i="7"/>
  <c r="G802" i="7"/>
  <c r="E802" i="7"/>
  <c r="F754" i="7"/>
  <c r="G754" i="7"/>
  <c r="E754" i="7"/>
  <c r="F706" i="7"/>
  <c r="G706" i="7"/>
  <c r="E706" i="7"/>
  <c r="F602" i="7"/>
  <c r="G602" i="7"/>
  <c r="E602" i="7"/>
  <c r="F562" i="7"/>
  <c r="G562" i="7"/>
  <c r="E562" i="7"/>
  <c r="F514" i="7"/>
  <c r="G514" i="7"/>
  <c r="E514" i="7"/>
  <c r="F466" i="7"/>
  <c r="G466" i="7"/>
  <c r="E466" i="7"/>
  <c r="F418" i="7"/>
  <c r="E418" i="7"/>
  <c r="F362" i="7"/>
  <c r="E362" i="7"/>
  <c r="F314" i="7"/>
  <c r="E5362" i="7"/>
  <c r="D6087" i="7"/>
  <c r="F6086" i="7"/>
  <c r="G6086" i="7"/>
  <c r="D6079" i="7"/>
  <c r="F6078" i="7"/>
  <c r="G6078" i="7"/>
  <c r="D6071" i="7"/>
  <c r="F6070" i="7"/>
  <c r="G6070" i="7"/>
  <c r="D6063" i="7"/>
  <c r="F6062" i="7"/>
  <c r="G6062" i="7"/>
  <c r="D6055" i="7"/>
  <c r="F6054" i="7"/>
  <c r="G6054" i="7"/>
  <c r="D6047" i="7"/>
  <c r="F6046" i="7"/>
  <c r="G6046" i="7"/>
  <c r="D6039" i="7"/>
  <c r="F6038" i="7"/>
  <c r="G6038" i="7"/>
  <c r="D6031" i="7"/>
  <c r="F6030" i="7"/>
  <c r="G6030" i="7"/>
  <c r="D6023" i="7"/>
  <c r="F6022" i="7"/>
  <c r="G6022" i="7"/>
  <c r="D6015" i="7"/>
  <c r="F6014" i="7"/>
  <c r="G6014" i="7"/>
  <c r="D6007" i="7"/>
  <c r="F6006" i="7"/>
  <c r="G6006" i="7"/>
  <c r="D5999" i="7"/>
  <c r="F5998" i="7"/>
  <c r="G5998" i="7"/>
  <c r="D5991" i="7"/>
  <c r="F5990" i="7"/>
  <c r="G5990" i="7"/>
  <c r="D5983" i="7"/>
  <c r="F5982" i="7"/>
  <c r="G5982" i="7"/>
  <c r="D5975" i="7"/>
  <c r="F5974" i="7"/>
  <c r="G5974" i="7"/>
  <c r="D5967" i="7"/>
  <c r="F5966" i="7"/>
  <c r="G5966" i="7"/>
  <c r="D5959" i="7"/>
  <c r="F5958" i="7"/>
  <c r="G5958" i="7"/>
  <c r="D5951" i="7"/>
  <c r="F5950" i="7"/>
  <c r="G5950" i="7"/>
  <c r="D5943" i="7"/>
  <c r="F5942" i="7"/>
  <c r="G5942" i="7"/>
  <c r="D5935" i="7"/>
  <c r="F5934" i="7"/>
  <c r="G5934" i="7"/>
  <c r="D5927" i="7"/>
  <c r="F5926" i="7"/>
  <c r="G5926" i="7"/>
  <c r="D5919" i="7"/>
  <c r="F5918" i="7"/>
  <c r="G5918" i="7"/>
  <c r="D5911" i="7"/>
  <c r="F5910" i="7"/>
  <c r="G5910" i="7"/>
  <c r="D5903" i="7"/>
  <c r="F5902" i="7"/>
  <c r="G5902" i="7"/>
  <c r="D5895" i="7"/>
  <c r="F5894" i="7"/>
  <c r="G5894" i="7"/>
  <c r="D5887" i="7"/>
  <c r="F5886" i="7"/>
  <c r="G5886" i="7"/>
  <c r="D5879" i="7"/>
  <c r="F5878" i="7"/>
  <c r="G5878" i="7"/>
  <c r="D5871" i="7"/>
  <c r="F5870" i="7"/>
  <c r="G5870" i="7"/>
  <c r="D5863" i="7"/>
  <c r="F5862" i="7"/>
  <c r="G5862" i="7"/>
  <c r="D5855" i="7"/>
  <c r="F5854" i="7"/>
  <c r="G5854" i="7"/>
  <c r="D5847" i="7"/>
  <c r="F5846" i="7"/>
  <c r="G5846" i="7"/>
  <c r="D5839" i="7"/>
  <c r="F5838" i="7"/>
  <c r="G5838" i="7"/>
  <c r="D5831" i="7"/>
  <c r="F5830" i="7"/>
  <c r="G5830" i="7"/>
  <c r="D5823" i="7"/>
  <c r="F5822" i="7"/>
  <c r="G5822" i="7"/>
  <c r="D5815" i="7"/>
  <c r="F5814" i="7"/>
  <c r="G5814" i="7"/>
  <c r="D5807" i="7"/>
  <c r="F5806" i="7"/>
  <c r="G5806" i="7"/>
  <c r="D5799" i="7"/>
  <c r="F5798" i="7"/>
  <c r="G5798" i="7"/>
  <c r="D5791" i="7"/>
  <c r="F5790" i="7"/>
  <c r="G5790" i="7"/>
  <c r="D5783" i="7"/>
  <c r="F5782" i="7"/>
  <c r="G5782" i="7"/>
  <c r="D5775" i="7"/>
  <c r="F5774" i="7"/>
  <c r="G5774" i="7"/>
  <c r="D5767" i="7"/>
  <c r="F5766" i="7"/>
  <c r="G5766" i="7"/>
  <c r="D5759" i="7"/>
  <c r="F5758" i="7"/>
  <c r="G5758" i="7"/>
  <c r="D5751" i="7"/>
  <c r="F5750" i="7"/>
  <c r="G5750" i="7"/>
  <c r="D5743" i="7"/>
  <c r="F5742" i="7"/>
  <c r="G5742" i="7"/>
  <c r="D5735" i="7"/>
  <c r="F5734" i="7"/>
  <c r="G5734" i="7"/>
  <c r="D5727" i="7"/>
  <c r="F5726" i="7"/>
  <c r="G5726" i="7"/>
  <c r="D5719" i="7"/>
  <c r="F5718" i="7"/>
  <c r="G5718" i="7"/>
  <c r="D5711" i="7"/>
  <c r="F5710" i="7"/>
  <c r="G5710" i="7"/>
  <c r="D5703" i="7"/>
  <c r="F5702" i="7"/>
  <c r="G5702" i="7"/>
  <c r="F5694" i="7"/>
  <c r="G5694" i="7"/>
  <c r="F5686" i="7"/>
  <c r="G5686" i="7"/>
  <c r="F5678" i="7"/>
  <c r="G5678" i="7"/>
  <c r="F5670" i="7"/>
  <c r="G5670" i="7"/>
  <c r="F5662" i="7"/>
  <c r="G5662" i="7"/>
  <c r="F5654" i="7"/>
  <c r="G5654" i="7"/>
  <c r="F5646" i="7"/>
  <c r="G5646" i="7"/>
  <c r="F5638" i="7"/>
  <c r="G5638" i="7"/>
  <c r="F5630" i="7"/>
  <c r="G5630" i="7"/>
  <c r="E5630" i="7"/>
  <c r="F5622" i="7"/>
  <c r="G5622" i="7"/>
  <c r="E5622" i="7"/>
  <c r="F5614" i="7"/>
  <c r="G5614" i="7"/>
  <c r="E5614" i="7"/>
  <c r="F5606" i="7"/>
  <c r="G5606" i="7"/>
  <c r="E5606" i="7"/>
  <c r="F5598" i="7"/>
  <c r="G5598" i="7"/>
  <c r="E5598" i="7"/>
  <c r="F5590" i="7"/>
  <c r="G5590" i="7"/>
  <c r="E5590" i="7"/>
  <c r="F5582" i="7"/>
  <c r="G5582" i="7"/>
  <c r="E5582" i="7"/>
  <c r="F5574" i="7"/>
  <c r="G5574" i="7"/>
  <c r="E5574" i="7"/>
  <c r="F5566" i="7"/>
  <c r="G5566" i="7"/>
  <c r="E5566" i="7"/>
  <c r="F5558" i="7"/>
  <c r="G5558" i="7"/>
  <c r="E5558" i="7"/>
  <c r="F5550" i="7"/>
  <c r="G5550" i="7"/>
  <c r="E5550" i="7"/>
  <c r="F5542" i="7"/>
  <c r="G5542" i="7"/>
  <c r="E5542" i="7"/>
  <c r="F5534" i="7"/>
  <c r="G5534" i="7"/>
  <c r="E5534" i="7"/>
  <c r="F5526" i="7"/>
  <c r="G5526" i="7"/>
  <c r="E5526" i="7"/>
  <c r="F5518" i="7"/>
  <c r="G5518" i="7"/>
  <c r="E5518" i="7"/>
  <c r="F5510" i="7"/>
  <c r="G5510" i="7"/>
  <c r="E5510" i="7"/>
  <c r="F5502" i="7"/>
  <c r="G5502" i="7"/>
  <c r="E5502" i="7"/>
  <c r="F5494" i="7"/>
  <c r="G5494" i="7"/>
  <c r="E5494" i="7"/>
  <c r="F5486" i="7"/>
  <c r="G5486" i="7"/>
  <c r="E5486" i="7"/>
  <c r="F5478" i="7"/>
  <c r="G5478" i="7"/>
  <c r="E5478" i="7"/>
  <c r="F5470" i="7"/>
  <c r="G5470" i="7"/>
  <c r="E5470" i="7"/>
  <c r="F5462" i="7"/>
  <c r="G5462" i="7"/>
  <c r="E5462" i="7"/>
  <c r="F5454" i="7"/>
  <c r="G5454" i="7"/>
  <c r="E5454" i="7"/>
  <c r="F5446" i="7"/>
  <c r="G5446" i="7"/>
  <c r="E5446" i="7"/>
  <c r="F5438" i="7"/>
  <c r="G5438" i="7"/>
  <c r="E5438" i="7"/>
  <c r="F5430" i="7"/>
  <c r="G5430" i="7"/>
  <c r="E5430" i="7"/>
  <c r="F5422" i="7"/>
  <c r="G5422" i="7"/>
  <c r="E5422" i="7"/>
  <c r="F5414" i="7"/>
  <c r="G5414" i="7"/>
  <c r="E5414" i="7"/>
  <c r="F5406" i="7"/>
  <c r="G5406" i="7"/>
  <c r="E5406" i="7"/>
  <c r="F5398" i="7"/>
  <c r="G5398" i="7"/>
  <c r="E5398" i="7"/>
  <c r="F5390" i="7"/>
  <c r="G5390" i="7"/>
  <c r="E5390" i="7"/>
  <c r="F5382" i="7"/>
  <c r="G5382" i="7"/>
  <c r="E5382" i="7"/>
  <c r="F5374" i="7"/>
  <c r="G5374" i="7"/>
  <c r="E5374" i="7"/>
  <c r="F5366" i="7"/>
  <c r="G5366" i="7"/>
  <c r="E5366" i="7"/>
  <c r="F5358" i="7"/>
  <c r="G5358" i="7"/>
  <c r="E5358" i="7"/>
  <c r="F5350" i="7"/>
  <c r="G5350" i="7"/>
  <c r="E5350" i="7"/>
  <c r="F5342" i="7"/>
  <c r="G5342" i="7"/>
  <c r="E5342" i="7"/>
  <c r="F5334" i="7"/>
  <c r="G5334" i="7"/>
  <c r="E5334" i="7"/>
  <c r="F5326" i="7"/>
  <c r="G5326" i="7"/>
  <c r="E5326" i="7"/>
  <c r="F5318" i="7"/>
  <c r="G5318" i="7"/>
  <c r="E5318" i="7"/>
  <c r="F5310" i="7"/>
  <c r="G5310" i="7"/>
  <c r="E5310" i="7"/>
  <c r="F5302" i="7"/>
  <c r="G5302" i="7"/>
  <c r="E5302" i="7"/>
  <c r="F5294" i="7"/>
  <c r="G5294" i="7"/>
  <c r="E5294" i="7"/>
  <c r="F5286" i="7"/>
  <c r="G5286" i="7"/>
  <c r="E5286" i="7"/>
  <c r="F5278" i="7"/>
  <c r="G5278" i="7"/>
  <c r="E5278" i="7"/>
  <c r="F5270" i="7"/>
  <c r="G5270" i="7"/>
  <c r="E5270" i="7"/>
  <c r="F5262" i="7"/>
  <c r="G5262" i="7"/>
  <c r="E5262" i="7"/>
  <c r="F5254" i="7"/>
  <c r="G5254" i="7"/>
  <c r="E5254" i="7"/>
  <c r="F5246" i="7"/>
  <c r="G5246" i="7"/>
  <c r="E5246" i="7"/>
  <c r="F5238" i="7"/>
  <c r="G5238" i="7"/>
  <c r="E5238" i="7"/>
  <c r="F5230" i="7"/>
  <c r="G5230" i="7"/>
  <c r="E5230" i="7"/>
  <c r="F5222" i="7"/>
  <c r="G5222" i="7"/>
  <c r="E5222" i="7"/>
  <c r="F5214" i="7"/>
  <c r="G5214" i="7"/>
  <c r="E5214" i="7"/>
  <c r="F5206" i="7"/>
  <c r="G5206" i="7"/>
  <c r="E5206" i="7"/>
  <c r="F5198" i="7"/>
  <c r="G5198" i="7"/>
  <c r="E5198" i="7"/>
  <c r="F5190" i="7"/>
  <c r="G5190" i="7"/>
  <c r="E5190" i="7"/>
  <c r="F5182" i="7"/>
  <c r="G5182" i="7"/>
  <c r="E5182" i="7"/>
  <c r="F5174" i="7"/>
  <c r="G5174" i="7"/>
  <c r="E5174" i="7"/>
  <c r="F5166" i="7"/>
  <c r="G5166" i="7"/>
  <c r="E5166" i="7"/>
  <c r="F5158" i="7"/>
  <c r="G5158" i="7"/>
  <c r="E5158" i="7"/>
  <c r="F5150" i="7"/>
  <c r="G5150" i="7"/>
  <c r="E5150" i="7"/>
  <c r="F5142" i="7"/>
  <c r="G5142" i="7"/>
  <c r="E5142" i="7"/>
  <c r="F5134" i="7"/>
  <c r="G5134" i="7"/>
  <c r="E5134" i="7"/>
  <c r="F5126" i="7"/>
  <c r="G5126" i="7"/>
  <c r="E5126" i="7"/>
  <c r="F5118" i="7"/>
  <c r="G5118" i="7"/>
  <c r="E5118" i="7"/>
  <c r="F5110" i="7"/>
  <c r="G5110" i="7"/>
  <c r="E5110" i="7"/>
  <c r="F5102" i="7"/>
  <c r="G5102" i="7"/>
  <c r="E5102" i="7"/>
  <c r="F5094" i="7"/>
  <c r="G5094" i="7"/>
  <c r="E5094" i="7"/>
  <c r="F5086" i="7"/>
  <c r="G5086" i="7"/>
  <c r="E5086" i="7"/>
  <c r="F5078" i="7"/>
  <c r="G5078" i="7"/>
  <c r="E5078" i="7"/>
  <c r="F5070" i="7"/>
  <c r="G5070" i="7"/>
  <c r="E5070" i="7"/>
  <c r="F5062" i="7"/>
  <c r="G5062" i="7"/>
  <c r="E5062" i="7"/>
  <c r="F5054" i="7"/>
  <c r="G5054" i="7"/>
  <c r="E5054" i="7"/>
  <c r="F5046" i="7"/>
  <c r="G5046" i="7"/>
  <c r="E5046" i="7"/>
  <c r="F5038" i="7"/>
  <c r="G5038" i="7"/>
  <c r="E5038" i="7"/>
  <c r="F5030" i="7"/>
  <c r="G5030" i="7"/>
  <c r="E5030" i="7"/>
  <c r="F5022" i="7"/>
  <c r="G5022" i="7"/>
  <c r="E5022" i="7"/>
  <c r="F5014" i="7"/>
  <c r="G5014" i="7"/>
  <c r="E5014" i="7"/>
  <c r="F5006" i="7"/>
  <c r="G5006" i="7"/>
  <c r="E5006" i="7"/>
  <c r="F4998" i="7"/>
  <c r="G4998" i="7"/>
  <c r="E4998" i="7"/>
  <c r="F4990" i="7"/>
  <c r="G4990" i="7"/>
  <c r="E4990" i="7"/>
  <c r="F4982" i="7"/>
  <c r="G4982" i="7"/>
  <c r="E4982" i="7"/>
  <c r="F4974" i="7"/>
  <c r="G4974" i="7"/>
  <c r="E4974" i="7"/>
  <c r="F4966" i="7"/>
  <c r="G4966" i="7"/>
  <c r="E4966" i="7"/>
  <c r="F4958" i="7"/>
  <c r="G4958" i="7"/>
  <c r="E4958" i="7"/>
  <c r="F4950" i="7"/>
  <c r="G4950" i="7"/>
  <c r="E4950" i="7"/>
  <c r="F4942" i="7"/>
  <c r="G4942" i="7"/>
  <c r="E4942" i="7"/>
  <c r="F4934" i="7"/>
  <c r="G4934" i="7"/>
  <c r="E4934" i="7"/>
  <c r="F4926" i="7"/>
  <c r="G4926" i="7"/>
  <c r="E4926" i="7"/>
  <c r="F4918" i="7"/>
  <c r="G4918" i="7"/>
  <c r="E4918" i="7"/>
  <c r="F4910" i="7"/>
  <c r="G4910" i="7"/>
  <c r="E4910" i="7"/>
  <c r="F4902" i="7"/>
  <c r="G4902" i="7"/>
  <c r="E4902" i="7"/>
  <c r="F4894" i="7"/>
  <c r="G4894" i="7"/>
  <c r="E4894" i="7"/>
  <c r="F4886" i="7"/>
  <c r="G4886" i="7"/>
  <c r="E4886" i="7"/>
  <c r="F4878" i="7"/>
  <c r="G4878" i="7"/>
  <c r="E4878" i="7"/>
  <c r="F4870" i="7"/>
  <c r="G4870" i="7"/>
  <c r="E4870" i="7"/>
  <c r="F4862" i="7"/>
  <c r="G4862" i="7"/>
  <c r="E4862" i="7"/>
  <c r="F4854" i="7"/>
  <c r="G4854" i="7"/>
  <c r="E4854" i="7"/>
  <c r="F4846" i="7"/>
  <c r="G4846" i="7"/>
  <c r="E4846" i="7"/>
  <c r="F4838" i="7"/>
  <c r="G4838" i="7"/>
  <c r="E4838" i="7"/>
  <c r="F4830" i="7"/>
  <c r="G4830" i="7"/>
  <c r="E4830" i="7"/>
  <c r="F4822" i="7"/>
  <c r="G4822" i="7"/>
  <c r="E4822" i="7"/>
  <c r="F4814" i="7"/>
  <c r="G4814" i="7"/>
  <c r="E4814" i="7"/>
  <c r="F4806" i="7"/>
  <c r="G4806" i="7"/>
  <c r="E4806" i="7"/>
  <c r="F4798" i="7"/>
  <c r="G4798" i="7"/>
  <c r="E4798" i="7"/>
  <c r="F4790" i="7"/>
  <c r="G4790" i="7"/>
  <c r="E4790" i="7"/>
  <c r="F4782" i="7"/>
  <c r="G4782" i="7"/>
  <c r="E4782" i="7"/>
  <c r="F4774" i="7"/>
  <c r="G4774" i="7"/>
  <c r="E4774" i="7"/>
  <c r="F4766" i="7"/>
  <c r="G4766" i="7"/>
  <c r="E4766" i="7"/>
  <c r="F4758" i="7"/>
  <c r="G4758" i="7"/>
  <c r="E4758" i="7"/>
  <c r="F4750" i="7"/>
  <c r="G4750" i="7"/>
  <c r="E4750" i="7"/>
  <c r="F4742" i="7"/>
  <c r="G4742" i="7"/>
  <c r="E4742" i="7"/>
  <c r="F4734" i="7"/>
  <c r="G4734" i="7"/>
  <c r="E4734" i="7"/>
  <c r="F4726" i="7"/>
  <c r="G4726" i="7"/>
  <c r="E4726" i="7"/>
  <c r="F4718" i="7"/>
  <c r="G4718" i="7"/>
  <c r="E4718" i="7"/>
  <c r="F4710" i="7"/>
  <c r="G4710" i="7"/>
  <c r="E4710" i="7"/>
  <c r="F4702" i="7"/>
  <c r="G4702" i="7"/>
  <c r="E4702" i="7"/>
  <c r="F4694" i="7"/>
  <c r="G4694" i="7"/>
  <c r="E4694" i="7"/>
  <c r="F4686" i="7"/>
  <c r="G4686" i="7"/>
  <c r="E4686" i="7"/>
  <c r="F4678" i="7"/>
  <c r="G4678" i="7"/>
  <c r="E4678" i="7"/>
  <c r="F4670" i="7"/>
  <c r="G4670" i="7"/>
  <c r="E4670" i="7"/>
  <c r="F4662" i="7"/>
  <c r="G4662" i="7"/>
  <c r="E4662" i="7"/>
  <c r="F4654" i="7"/>
  <c r="G4654" i="7"/>
  <c r="E4654" i="7"/>
  <c r="F4646" i="7"/>
  <c r="G4646" i="7"/>
  <c r="E4646" i="7"/>
  <c r="F4638" i="7"/>
  <c r="G4638" i="7"/>
  <c r="E4638" i="7"/>
  <c r="F4630" i="7"/>
  <c r="G4630" i="7"/>
  <c r="E4630" i="7"/>
  <c r="F4622" i="7"/>
  <c r="G4622" i="7"/>
  <c r="E4622" i="7"/>
  <c r="F4614" i="7"/>
  <c r="G4614" i="7"/>
  <c r="E4614" i="7"/>
  <c r="F4606" i="7"/>
  <c r="G4606" i="7"/>
  <c r="E4606" i="7"/>
  <c r="F4598" i="7"/>
  <c r="G4598" i="7"/>
  <c r="E4598" i="7"/>
  <c r="F4590" i="7"/>
  <c r="G4590" i="7"/>
  <c r="E4590" i="7"/>
  <c r="F4582" i="7"/>
  <c r="G4582" i="7"/>
  <c r="E4582" i="7"/>
  <c r="F4574" i="7"/>
  <c r="G4574" i="7"/>
  <c r="E4574" i="7"/>
  <c r="F4566" i="7"/>
  <c r="G4566" i="7"/>
  <c r="E4566" i="7"/>
  <c r="F4558" i="7"/>
  <c r="G4558" i="7"/>
  <c r="E4558" i="7"/>
  <c r="F4550" i="7"/>
  <c r="G4550" i="7"/>
  <c r="E4550" i="7"/>
  <c r="F4542" i="7"/>
  <c r="G4542" i="7"/>
  <c r="E4542" i="7"/>
  <c r="F4534" i="7"/>
  <c r="G4534" i="7"/>
  <c r="E4534" i="7"/>
  <c r="F4526" i="7"/>
  <c r="G4526" i="7"/>
  <c r="E4526" i="7"/>
  <c r="F4518" i="7"/>
  <c r="G4518" i="7"/>
  <c r="E4518" i="7"/>
  <c r="F4510" i="7"/>
  <c r="G4510" i="7"/>
  <c r="E4510" i="7"/>
  <c r="F4502" i="7"/>
  <c r="G4502" i="7"/>
  <c r="E4502" i="7"/>
  <c r="F4494" i="7"/>
  <c r="G4494" i="7"/>
  <c r="E4494" i="7"/>
  <c r="F4486" i="7"/>
  <c r="G4486" i="7"/>
  <c r="E4486" i="7"/>
  <c r="F4478" i="7"/>
  <c r="G4478" i="7"/>
  <c r="E4478" i="7"/>
  <c r="F4470" i="7"/>
  <c r="G4470" i="7"/>
  <c r="E4470" i="7"/>
  <c r="F4462" i="7"/>
  <c r="G4462" i="7"/>
  <c r="E4462" i="7"/>
  <c r="F4454" i="7"/>
  <c r="G4454" i="7"/>
  <c r="E4454" i="7"/>
  <c r="F4446" i="7"/>
  <c r="G4446" i="7"/>
  <c r="E4446" i="7"/>
  <c r="F4438" i="7"/>
  <c r="G4438" i="7"/>
  <c r="E4438" i="7"/>
  <c r="F4430" i="7"/>
  <c r="G4430" i="7"/>
  <c r="E4430" i="7"/>
  <c r="F4422" i="7"/>
  <c r="G4422" i="7"/>
  <c r="E4422" i="7"/>
  <c r="F4414" i="7"/>
  <c r="G4414" i="7"/>
  <c r="E4414" i="7"/>
  <c r="F4406" i="7"/>
  <c r="G4406" i="7"/>
  <c r="E4406" i="7"/>
  <c r="F4398" i="7"/>
  <c r="G4398" i="7"/>
  <c r="E4398" i="7"/>
  <c r="F4390" i="7"/>
  <c r="G4390" i="7"/>
  <c r="E4390" i="7"/>
  <c r="F4382" i="7"/>
  <c r="G4382" i="7"/>
  <c r="E4382" i="7"/>
  <c r="F4374" i="7"/>
  <c r="G4374" i="7"/>
  <c r="E4374" i="7"/>
  <c r="F4366" i="7"/>
  <c r="G4366" i="7"/>
  <c r="E4366" i="7"/>
  <c r="F4358" i="7"/>
  <c r="G4358" i="7"/>
  <c r="E4358" i="7"/>
  <c r="F4350" i="7"/>
  <c r="E4350" i="7"/>
  <c r="F4342" i="7"/>
  <c r="G4342" i="7"/>
  <c r="E4342" i="7"/>
  <c r="F4334" i="7"/>
  <c r="G4334" i="7"/>
  <c r="E4334" i="7"/>
  <c r="F4326" i="7"/>
  <c r="G4326" i="7"/>
  <c r="E4326" i="7"/>
  <c r="F4318" i="7"/>
  <c r="G4318" i="7"/>
  <c r="E4318" i="7"/>
  <c r="F4310" i="7"/>
  <c r="G4310" i="7"/>
  <c r="E4310" i="7"/>
  <c r="F4302" i="7"/>
  <c r="G4302" i="7"/>
  <c r="E4302" i="7"/>
  <c r="F4294" i="7"/>
  <c r="G4294" i="7"/>
  <c r="E4294" i="7"/>
  <c r="F4286" i="7"/>
  <c r="G4286" i="7"/>
  <c r="E4286" i="7"/>
  <c r="F4278" i="7"/>
  <c r="G4278" i="7"/>
  <c r="E4278" i="7"/>
  <c r="F4270" i="7"/>
  <c r="G4270" i="7"/>
  <c r="E4270" i="7"/>
  <c r="F4262" i="7"/>
  <c r="G4262" i="7"/>
  <c r="E4262" i="7"/>
  <c r="F4254" i="7"/>
  <c r="G4254" i="7"/>
  <c r="E4254" i="7"/>
  <c r="F4246" i="7"/>
  <c r="G4246" i="7"/>
  <c r="E4246" i="7"/>
  <c r="F4238" i="7"/>
  <c r="G4238" i="7"/>
  <c r="E4238" i="7"/>
  <c r="F4230" i="7"/>
  <c r="G4230" i="7"/>
  <c r="E4230" i="7"/>
  <c r="F4222" i="7"/>
  <c r="G4222" i="7"/>
  <c r="E4222" i="7"/>
  <c r="F4214" i="7"/>
  <c r="G4214" i="7"/>
  <c r="E4214" i="7"/>
  <c r="F4206" i="7"/>
  <c r="G4206" i="7"/>
  <c r="E4206" i="7"/>
  <c r="F4198" i="7"/>
  <c r="G4198" i="7"/>
  <c r="E4198" i="7"/>
  <c r="F4190" i="7"/>
  <c r="G4190" i="7"/>
  <c r="E4190" i="7"/>
  <c r="F4182" i="7"/>
  <c r="G4182" i="7"/>
  <c r="E4182" i="7"/>
  <c r="F4174" i="7"/>
  <c r="G4174" i="7"/>
  <c r="E4174" i="7"/>
  <c r="F4166" i="7"/>
  <c r="G4166" i="7"/>
  <c r="E4166" i="7"/>
  <c r="F4158" i="7"/>
  <c r="G4158" i="7"/>
  <c r="E4158" i="7"/>
  <c r="F4150" i="7"/>
  <c r="G4150" i="7"/>
  <c r="E4150" i="7"/>
  <c r="F4142" i="7"/>
  <c r="G4142" i="7"/>
  <c r="E4142" i="7"/>
  <c r="F4134" i="7"/>
  <c r="G4134" i="7"/>
  <c r="E4134" i="7"/>
  <c r="F4126" i="7"/>
  <c r="G4126" i="7"/>
  <c r="E4126" i="7"/>
  <c r="F4118" i="7"/>
  <c r="G4118" i="7"/>
  <c r="E4118" i="7"/>
  <c r="F4110" i="7"/>
  <c r="G4110" i="7"/>
  <c r="E4110" i="7"/>
  <c r="F4102" i="7"/>
  <c r="G4102" i="7"/>
  <c r="E4102" i="7"/>
  <c r="F4094" i="7"/>
  <c r="E4094" i="7"/>
  <c r="G4094" i="7"/>
  <c r="F4086" i="7"/>
  <c r="G4086" i="7"/>
  <c r="E4086" i="7"/>
  <c r="F4078" i="7"/>
  <c r="G4078" i="7"/>
  <c r="E4078" i="7"/>
  <c r="F4070" i="7"/>
  <c r="G4070" i="7"/>
  <c r="E4070" i="7"/>
  <c r="F4062" i="7"/>
  <c r="G4062" i="7"/>
  <c r="E4062" i="7"/>
  <c r="F4054" i="7"/>
  <c r="G4054" i="7"/>
  <c r="E4054" i="7"/>
  <c r="F4046" i="7"/>
  <c r="G4046" i="7"/>
  <c r="E4046" i="7"/>
  <c r="F4038" i="7"/>
  <c r="G4038" i="7"/>
  <c r="E4038" i="7"/>
  <c r="F4030" i="7"/>
  <c r="G4030" i="7"/>
  <c r="E4030" i="7"/>
  <c r="F4022" i="7"/>
  <c r="G4022" i="7"/>
  <c r="E4022" i="7"/>
  <c r="F4014" i="7"/>
  <c r="G4014" i="7"/>
  <c r="E4014" i="7"/>
  <c r="F4006" i="7"/>
  <c r="G4006" i="7"/>
  <c r="E4006" i="7"/>
  <c r="F3998" i="7"/>
  <c r="G3998" i="7"/>
  <c r="E3998" i="7"/>
  <c r="F3990" i="7"/>
  <c r="G3990" i="7"/>
  <c r="E3990" i="7"/>
  <c r="F3982" i="7"/>
  <c r="G3982" i="7"/>
  <c r="E3982" i="7"/>
  <c r="F3974" i="7"/>
  <c r="G3974" i="7"/>
  <c r="E3974" i="7"/>
  <c r="F3966" i="7"/>
  <c r="G3966" i="7"/>
  <c r="E3966" i="7"/>
  <c r="F3958" i="7"/>
  <c r="G3958" i="7"/>
  <c r="E3958" i="7"/>
  <c r="F3950" i="7"/>
  <c r="G3950" i="7"/>
  <c r="E3950" i="7"/>
  <c r="F3942" i="7"/>
  <c r="G3942" i="7"/>
  <c r="E3942" i="7"/>
  <c r="F3934" i="7"/>
  <c r="G3934" i="7"/>
  <c r="E3934" i="7"/>
  <c r="F3926" i="7"/>
  <c r="G3926" i="7"/>
  <c r="E3926" i="7"/>
  <c r="F3918" i="7"/>
  <c r="G3918" i="7"/>
  <c r="E3918" i="7"/>
  <c r="F3910" i="7"/>
  <c r="G3910" i="7"/>
  <c r="E3910" i="7"/>
  <c r="F3902" i="7"/>
  <c r="G3902" i="7"/>
  <c r="E3902" i="7"/>
  <c r="F3894" i="7"/>
  <c r="G3894" i="7"/>
  <c r="E3894" i="7"/>
  <c r="F3886" i="7"/>
  <c r="G3886" i="7"/>
  <c r="E3886" i="7"/>
  <c r="F3878" i="7"/>
  <c r="G3878" i="7"/>
  <c r="E3878" i="7"/>
  <c r="F3870" i="7"/>
  <c r="G3870" i="7"/>
  <c r="E3870" i="7"/>
  <c r="F3862" i="7"/>
  <c r="G3862" i="7"/>
  <c r="E3862" i="7"/>
  <c r="F3854" i="7"/>
  <c r="G3854" i="7"/>
  <c r="E3854" i="7"/>
  <c r="F3846" i="7"/>
  <c r="G3846" i="7"/>
  <c r="E3846" i="7"/>
  <c r="F3838" i="7"/>
  <c r="E3838" i="7"/>
  <c r="G3838" i="7"/>
  <c r="F3830" i="7"/>
  <c r="G3830" i="7"/>
  <c r="E3830" i="7"/>
  <c r="F3822" i="7"/>
  <c r="G3822" i="7"/>
  <c r="E3822" i="7"/>
  <c r="F3814" i="7"/>
  <c r="G3814" i="7"/>
  <c r="E3814" i="7"/>
  <c r="F3806" i="7"/>
  <c r="G3806" i="7"/>
  <c r="E3806" i="7"/>
  <c r="F3798" i="7"/>
  <c r="G3798" i="7"/>
  <c r="E3798" i="7"/>
  <c r="F3790" i="7"/>
  <c r="G3790" i="7"/>
  <c r="E3790" i="7"/>
  <c r="F3782" i="7"/>
  <c r="G3782" i="7"/>
  <c r="E3782" i="7"/>
  <c r="F3774" i="7"/>
  <c r="G3774" i="7"/>
  <c r="E3774" i="7"/>
  <c r="F3766" i="7"/>
  <c r="G3766" i="7"/>
  <c r="E3766" i="7"/>
  <c r="F3758" i="7"/>
  <c r="G3758" i="7"/>
  <c r="E3758" i="7"/>
  <c r="F3750" i="7"/>
  <c r="G3750" i="7"/>
  <c r="E3750" i="7"/>
  <c r="F3742" i="7"/>
  <c r="G3742" i="7"/>
  <c r="E3742" i="7"/>
  <c r="F3734" i="7"/>
  <c r="G3734" i="7"/>
  <c r="E3734" i="7"/>
  <c r="F3726" i="7"/>
  <c r="G3726" i="7"/>
  <c r="E3726" i="7"/>
  <c r="F3718" i="7"/>
  <c r="G3718" i="7"/>
  <c r="E3718" i="7"/>
  <c r="F3710" i="7"/>
  <c r="G3710" i="7"/>
  <c r="E3710" i="7"/>
  <c r="F3702" i="7"/>
  <c r="G3702" i="7"/>
  <c r="E3702" i="7"/>
  <c r="F3694" i="7"/>
  <c r="G3694" i="7"/>
  <c r="E3694" i="7"/>
  <c r="F3686" i="7"/>
  <c r="G3686" i="7"/>
  <c r="E3686" i="7"/>
  <c r="F3678" i="7"/>
  <c r="G3678" i="7"/>
  <c r="E3678" i="7"/>
  <c r="F3670" i="7"/>
  <c r="G3670" i="7"/>
  <c r="E3670" i="7"/>
  <c r="F3662" i="7"/>
  <c r="G3662" i="7"/>
  <c r="E3662" i="7"/>
  <c r="F3654" i="7"/>
  <c r="G3654" i="7"/>
  <c r="E3654" i="7"/>
  <c r="F3646" i="7"/>
  <c r="G3646" i="7"/>
  <c r="E3646" i="7"/>
  <c r="F3638" i="7"/>
  <c r="G3638" i="7"/>
  <c r="E3638" i="7"/>
  <c r="F3630" i="7"/>
  <c r="G3630" i="7"/>
  <c r="E3630" i="7"/>
  <c r="F3622" i="7"/>
  <c r="G3622" i="7"/>
  <c r="E3622" i="7"/>
  <c r="F3614" i="7"/>
  <c r="G3614" i="7"/>
  <c r="E3614" i="7"/>
  <c r="F3606" i="7"/>
  <c r="G3606" i="7"/>
  <c r="E3606" i="7"/>
  <c r="F3598" i="7"/>
  <c r="G3598" i="7"/>
  <c r="E3598" i="7"/>
  <c r="F3590" i="7"/>
  <c r="G3590" i="7"/>
  <c r="E3590" i="7"/>
  <c r="F3582" i="7"/>
  <c r="E3582" i="7"/>
  <c r="G3582" i="7"/>
  <c r="F3574" i="7"/>
  <c r="G3574" i="7"/>
  <c r="E3574" i="7"/>
  <c r="F3566" i="7"/>
  <c r="G3566" i="7"/>
  <c r="E3566" i="7"/>
  <c r="F3558" i="7"/>
  <c r="G3558" i="7"/>
  <c r="E3558" i="7"/>
  <c r="F3550" i="7"/>
  <c r="G3550" i="7"/>
  <c r="E3550" i="7"/>
  <c r="F3542" i="7"/>
  <c r="G3542" i="7"/>
  <c r="E3542" i="7"/>
  <c r="F3534" i="7"/>
  <c r="G3534" i="7"/>
  <c r="E3534" i="7"/>
  <c r="F3526" i="7"/>
  <c r="G3526" i="7"/>
  <c r="E3526" i="7"/>
  <c r="F3518" i="7"/>
  <c r="G3518" i="7"/>
  <c r="E3518" i="7"/>
  <c r="F3510" i="7"/>
  <c r="G3510" i="7"/>
  <c r="E3510" i="7"/>
  <c r="F3502" i="7"/>
  <c r="G3502" i="7"/>
  <c r="E3502" i="7"/>
  <c r="F3494" i="7"/>
  <c r="G3494" i="7"/>
  <c r="E3494" i="7"/>
  <c r="F3486" i="7"/>
  <c r="G3486" i="7"/>
  <c r="E3486" i="7"/>
  <c r="F3478" i="7"/>
  <c r="G3478" i="7"/>
  <c r="E3478" i="7"/>
  <c r="F3470" i="7"/>
  <c r="G3470" i="7"/>
  <c r="E3470" i="7"/>
  <c r="F3462" i="7"/>
  <c r="G3462" i="7"/>
  <c r="E3462" i="7"/>
  <c r="F3454" i="7"/>
  <c r="G3454" i="7"/>
  <c r="E3454" i="7"/>
  <c r="F3446" i="7"/>
  <c r="G3446" i="7"/>
  <c r="E3446" i="7"/>
  <c r="F3438" i="7"/>
  <c r="G3438" i="7"/>
  <c r="E3438" i="7"/>
  <c r="F3430" i="7"/>
  <c r="G3430" i="7"/>
  <c r="E3430" i="7"/>
  <c r="F3422" i="7"/>
  <c r="G3422" i="7"/>
  <c r="E3422" i="7"/>
  <c r="F3414" i="7"/>
  <c r="G3414" i="7"/>
  <c r="E3414" i="7"/>
  <c r="F3406" i="7"/>
  <c r="G3406" i="7"/>
  <c r="E3406" i="7"/>
  <c r="F3398" i="7"/>
  <c r="G3398" i="7"/>
  <c r="E3398" i="7"/>
  <c r="F3390" i="7"/>
  <c r="G3390" i="7"/>
  <c r="E3390" i="7"/>
  <c r="F3382" i="7"/>
  <c r="G3382" i="7"/>
  <c r="E3382" i="7"/>
  <c r="F3374" i="7"/>
  <c r="G3374" i="7"/>
  <c r="E3374" i="7"/>
  <c r="F3366" i="7"/>
  <c r="G3366" i="7"/>
  <c r="E3366" i="7"/>
  <c r="F3358" i="7"/>
  <c r="G3358" i="7"/>
  <c r="E3358" i="7"/>
  <c r="F3350" i="7"/>
  <c r="G3350" i="7"/>
  <c r="E3350" i="7"/>
  <c r="F3342" i="7"/>
  <c r="G3342" i="7"/>
  <c r="E3342" i="7"/>
  <c r="F3334" i="7"/>
  <c r="G3334" i="7"/>
  <c r="E3334" i="7"/>
  <c r="F3326" i="7"/>
  <c r="G3326" i="7"/>
  <c r="E3326" i="7"/>
  <c r="F3318" i="7"/>
  <c r="G3318" i="7"/>
  <c r="E3318" i="7"/>
  <c r="F3310" i="7"/>
  <c r="G3310" i="7"/>
  <c r="E3310" i="7"/>
  <c r="F3302" i="7"/>
  <c r="G3302" i="7"/>
  <c r="E3302" i="7"/>
  <c r="F3294" i="7"/>
  <c r="G3294" i="7"/>
  <c r="E3294" i="7"/>
  <c r="F3286" i="7"/>
  <c r="G3286" i="7"/>
  <c r="E3286" i="7"/>
  <c r="F3278" i="7"/>
  <c r="G3278" i="7"/>
  <c r="E3278" i="7"/>
  <c r="F3270" i="7"/>
  <c r="G3270" i="7"/>
  <c r="E3270" i="7"/>
  <c r="F3262" i="7"/>
  <c r="G3262" i="7"/>
  <c r="E3262" i="7"/>
  <c r="F3254" i="7"/>
  <c r="G3254" i="7"/>
  <c r="E3254" i="7"/>
  <c r="F3246" i="7"/>
  <c r="G3246" i="7"/>
  <c r="F3238" i="7"/>
  <c r="G3238" i="7"/>
  <c r="E3238" i="7"/>
  <c r="F3230" i="7"/>
  <c r="G3230" i="7"/>
  <c r="E3230" i="7"/>
  <c r="F3222" i="7"/>
  <c r="G3222" i="7"/>
  <c r="E3222" i="7"/>
  <c r="F3214" i="7"/>
  <c r="G3214" i="7"/>
  <c r="E3214" i="7"/>
  <c r="F3206" i="7"/>
  <c r="G3206" i="7"/>
  <c r="E3206" i="7"/>
  <c r="F3198" i="7"/>
  <c r="G3198" i="7"/>
  <c r="E3198" i="7"/>
  <c r="F3190" i="7"/>
  <c r="G3190" i="7"/>
  <c r="E3190" i="7"/>
  <c r="F3182" i="7"/>
  <c r="G3182" i="7"/>
  <c r="E3182" i="7"/>
  <c r="F3174" i="7"/>
  <c r="G3174" i="7"/>
  <c r="E3174" i="7"/>
  <c r="F3166" i="7"/>
  <c r="G3166" i="7"/>
  <c r="E3166" i="7"/>
  <c r="F3158" i="7"/>
  <c r="G3158" i="7"/>
  <c r="E3158" i="7"/>
  <c r="F3150" i="7"/>
  <c r="G3150" i="7"/>
  <c r="E3150" i="7"/>
  <c r="F3142" i="7"/>
  <c r="G3142" i="7"/>
  <c r="E3142" i="7"/>
  <c r="F3134" i="7"/>
  <c r="G3134" i="7"/>
  <c r="E3134" i="7"/>
  <c r="F3126" i="7"/>
  <c r="G3126" i="7"/>
  <c r="E3126" i="7"/>
  <c r="F3118" i="7"/>
  <c r="G3118" i="7"/>
  <c r="E3118" i="7"/>
  <c r="F3110" i="7"/>
  <c r="G3110" i="7"/>
  <c r="E3110" i="7"/>
  <c r="F3102" i="7"/>
  <c r="G3102" i="7"/>
  <c r="E3102" i="7"/>
  <c r="F3094" i="7"/>
  <c r="G3094" i="7"/>
  <c r="E3094" i="7"/>
  <c r="F3086" i="7"/>
  <c r="G3086" i="7"/>
  <c r="E3086" i="7"/>
  <c r="F3078" i="7"/>
  <c r="G3078" i="7"/>
  <c r="E3078" i="7"/>
  <c r="F3070" i="7"/>
  <c r="G3070" i="7"/>
  <c r="E3070" i="7"/>
  <c r="F3062" i="7"/>
  <c r="G3062" i="7"/>
  <c r="E3062" i="7"/>
  <c r="F3054" i="7"/>
  <c r="G3054" i="7"/>
  <c r="E3054" i="7"/>
  <c r="F3046" i="7"/>
  <c r="G3046" i="7"/>
  <c r="E3046" i="7"/>
  <c r="F3038" i="7"/>
  <c r="G3038" i="7"/>
  <c r="E3038" i="7"/>
  <c r="F3030" i="7"/>
  <c r="G3030" i="7"/>
  <c r="E3030" i="7"/>
  <c r="F3022" i="7"/>
  <c r="G3022" i="7"/>
  <c r="E3022" i="7"/>
  <c r="F3014" i="7"/>
  <c r="G3014" i="7"/>
  <c r="E3014" i="7"/>
  <c r="F3006" i="7"/>
  <c r="G3006" i="7"/>
  <c r="E3006" i="7"/>
  <c r="F2998" i="7"/>
  <c r="G2998" i="7"/>
  <c r="E2998" i="7"/>
  <c r="F2990" i="7"/>
  <c r="G2990" i="7"/>
  <c r="E2990" i="7"/>
  <c r="F2982" i="7"/>
  <c r="G2982" i="7"/>
  <c r="E2982" i="7"/>
  <c r="F2974" i="7"/>
  <c r="G2974" i="7"/>
  <c r="E2974" i="7"/>
  <c r="F2966" i="7"/>
  <c r="G2966" i="7"/>
  <c r="E2966" i="7"/>
  <c r="F2958" i="7"/>
  <c r="G2958" i="7"/>
  <c r="E2958" i="7"/>
  <c r="F2950" i="7"/>
  <c r="G2950" i="7"/>
  <c r="F2942" i="7"/>
  <c r="G2942" i="7"/>
  <c r="E2942" i="7"/>
  <c r="F2934" i="7"/>
  <c r="G2934" i="7"/>
  <c r="E2934" i="7"/>
  <c r="F2926" i="7"/>
  <c r="G2926" i="7"/>
  <c r="E2926" i="7"/>
  <c r="F2918" i="7"/>
  <c r="G2918" i="7"/>
  <c r="E2918" i="7"/>
  <c r="F2910" i="7"/>
  <c r="G2910" i="7"/>
  <c r="E2910" i="7"/>
  <c r="F2902" i="7"/>
  <c r="G2902" i="7"/>
  <c r="E2902" i="7"/>
  <c r="F2894" i="7"/>
  <c r="G2894" i="7"/>
  <c r="E2894" i="7"/>
  <c r="F2886" i="7"/>
  <c r="G2886" i="7"/>
  <c r="F2878" i="7"/>
  <c r="G2878" i="7"/>
  <c r="E2878" i="7"/>
  <c r="F2870" i="7"/>
  <c r="G2870" i="7"/>
  <c r="E2870" i="7"/>
  <c r="F2862" i="7"/>
  <c r="G2862" i="7"/>
  <c r="E2862" i="7"/>
  <c r="F2854" i="7"/>
  <c r="G2854" i="7"/>
  <c r="E2854" i="7"/>
  <c r="F2846" i="7"/>
  <c r="G2846" i="7"/>
  <c r="E2846" i="7"/>
  <c r="F2838" i="7"/>
  <c r="G2838" i="7"/>
  <c r="E2838" i="7"/>
  <c r="F2830" i="7"/>
  <c r="G2830" i="7"/>
  <c r="E2830" i="7"/>
  <c r="F2822" i="7"/>
  <c r="G2822" i="7"/>
  <c r="F2814" i="7"/>
  <c r="G2814" i="7"/>
  <c r="E2814" i="7"/>
  <c r="F2806" i="7"/>
  <c r="G2806" i="7"/>
  <c r="E2806" i="7"/>
  <c r="F2798" i="7"/>
  <c r="G2798" i="7"/>
  <c r="E2798" i="7"/>
  <c r="F2790" i="7"/>
  <c r="G2790" i="7"/>
  <c r="E2790" i="7"/>
  <c r="F2782" i="7"/>
  <c r="G2782" i="7"/>
  <c r="E2782" i="7"/>
  <c r="F2774" i="7"/>
  <c r="G2774" i="7"/>
  <c r="E2774" i="7"/>
  <c r="F2766" i="7"/>
  <c r="G2766" i="7"/>
  <c r="E2766" i="7"/>
  <c r="F2758" i="7"/>
  <c r="G2758" i="7"/>
  <c r="F2750" i="7"/>
  <c r="G2750" i="7"/>
  <c r="E2750" i="7"/>
  <c r="F2742" i="7"/>
  <c r="G2742" i="7"/>
  <c r="E2742" i="7"/>
  <c r="F2734" i="7"/>
  <c r="G2734" i="7"/>
  <c r="E2734" i="7"/>
  <c r="F2726" i="7"/>
  <c r="G2726" i="7"/>
  <c r="E2726" i="7"/>
  <c r="F2718" i="7"/>
  <c r="G2718" i="7"/>
  <c r="E2718" i="7"/>
  <c r="F2710" i="7"/>
  <c r="G2710" i="7"/>
  <c r="E2710" i="7"/>
  <c r="F2702" i="7"/>
  <c r="G2702" i="7"/>
  <c r="E2702" i="7"/>
  <c r="F2694" i="7"/>
  <c r="G2694" i="7"/>
  <c r="F2686" i="7"/>
  <c r="G2686" i="7"/>
  <c r="E2686" i="7"/>
  <c r="F2678" i="7"/>
  <c r="G2678" i="7"/>
  <c r="E2678" i="7"/>
  <c r="F2670" i="7"/>
  <c r="G2670" i="7"/>
  <c r="E2670" i="7"/>
  <c r="F2662" i="7"/>
  <c r="G2662" i="7"/>
  <c r="E2662" i="7"/>
  <c r="F2654" i="7"/>
  <c r="G2654" i="7"/>
  <c r="E2654" i="7"/>
  <c r="F2646" i="7"/>
  <c r="G2646" i="7"/>
  <c r="E2646" i="7"/>
  <c r="F2638" i="7"/>
  <c r="G2638" i="7"/>
  <c r="E2638" i="7"/>
  <c r="F2630" i="7"/>
  <c r="G2630" i="7"/>
  <c r="F2622" i="7"/>
  <c r="G2622" i="7"/>
  <c r="E2622" i="7"/>
  <c r="F2614" i="7"/>
  <c r="G2614" i="7"/>
  <c r="E2614" i="7"/>
  <c r="F2606" i="7"/>
  <c r="G2606" i="7"/>
  <c r="E2606" i="7"/>
  <c r="F2598" i="7"/>
  <c r="G2598" i="7"/>
  <c r="E2598" i="7"/>
  <c r="F2590" i="7"/>
  <c r="G2590" i="7"/>
  <c r="E2590" i="7"/>
  <c r="F2582" i="7"/>
  <c r="G2582" i="7"/>
  <c r="E2582" i="7"/>
  <c r="F2574" i="7"/>
  <c r="G2574" i="7"/>
  <c r="E2574" i="7"/>
  <c r="F2566" i="7"/>
  <c r="G2566" i="7"/>
  <c r="F2558" i="7"/>
  <c r="G2558" i="7"/>
  <c r="E2558" i="7"/>
  <c r="F2550" i="7"/>
  <c r="G2550" i="7"/>
  <c r="E2550" i="7"/>
  <c r="F2542" i="7"/>
  <c r="G2542" i="7"/>
  <c r="E2542" i="7"/>
  <c r="F2534" i="7"/>
  <c r="G2534" i="7"/>
  <c r="E2534" i="7"/>
  <c r="F2526" i="7"/>
  <c r="G2526" i="7"/>
  <c r="E2526" i="7"/>
  <c r="F2518" i="7"/>
  <c r="G2518" i="7"/>
  <c r="E2518" i="7"/>
  <c r="F2510" i="7"/>
  <c r="G2510" i="7"/>
  <c r="E2510" i="7"/>
  <c r="F2502" i="7"/>
  <c r="G2502" i="7"/>
  <c r="F2494" i="7"/>
  <c r="G2494" i="7"/>
  <c r="E2494" i="7"/>
  <c r="F2486" i="7"/>
  <c r="G2486" i="7"/>
  <c r="E2486" i="7"/>
  <c r="F2478" i="7"/>
  <c r="G2478" i="7"/>
  <c r="E2478" i="7"/>
  <c r="F2470" i="7"/>
  <c r="G2470" i="7"/>
  <c r="E2470" i="7"/>
  <c r="F2462" i="7"/>
  <c r="G2462" i="7"/>
  <c r="E2462" i="7"/>
  <c r="F2454" i="7"/>
  <c r="G2454" i="7"/>
  <c r="E2454" i="7"/>
  <c r="F2446" i="7"/>
  <c r="G2446" i="7"/>
  <c r="E2446" i="7"/>
  <c r="F2438" i="7"/>
  <c r="G2438" i="7"/>
  <c r="F2430" i="7"/>
  <c r="G2430" i="7"/>
  <c r="E2430" i="7"/>
  <c r="F2422" i="7"/>
  <c r="G2422" i="7"/>
  <c r="E2422" i="7"/>
  <c r="F2414" i="7"/>
  <c r="G2414" i="7"/>
  <c r="E2414" i="7"/>
  <c r="F2406" i="7"/>
  <c r="G2406" i="7"/>
  <c r="E2406" i="7"/>
  <c r="F2398" i="7"/>
  <c r="G2398" i="7"/>
  <c r="E2398" i="7"/>
  <c r="F2390" i="7"/>
  <c r="G2390" i="7"/>
  <c r="E2390" i="7"/>
  <c r="F2382" i="7"/>
  <c r="G2382" i="7"/>
  <c r="E2382" i="7"/>
  <c r="F2374" i="7"/>
  <c r="G2374" i="7"/>
  <c r="F2366" i="7"/>
  <c r="G2366" i="7"/>
  <c r="E2366" i="7"/>
  <c r="F2358" i="7"/>
  <c r="G2358" i="7"/>
  <c r="E2358" i="7"/>
  <c r="F998" i="7"/>
  <c r="G998" i="7"/>
  <c r="E998" i="7"/>
  <c r="F990" i="7"/>
  <c r="G990" i="7"/>
  <c r="E990" i="7"/>
  <c r="F982" i="7"/>
  <c r="G982" i="7"/>
  <c r="E982" i="7"/>
  <c r="F974" i="7"/>
  <c r="G974" i="7"/>
  <c r="E974" i="7"/>
  <c r="F966" i="7"/>
  <c r="G966" i="7"/>
  <c r="E966" i="7"/>
  <c r="F958" i="7"/>
  <c r="G958" i="7"/>
  <c r="E958" i="7"/>
  <c r="F950" i="7"/>
  <c r="G950" i="7"/>
  <c r="E950" i="7"/>
  <c r="F942" i="7"/>
  <c r="G942" i="7"/>
  <c r="E942" i="7"/>
  <c r="F934" i="7"/>
  <c r="G934" i="7"/>
  <c r="E934" i="7"/>
  <c r="F926" i="7"/>
  <c r="G926" i="7"/>
  <c r="E926" i="7"/>
  <c r="F918" i="7"/>
  <c r="G918" i="7"/>
  <c r="E918" i="7"/>
  <c r="F910" i="7"/>
  <c r="G910" i="7"/>
  <c r="E910" i="7"/>
  <c r="F894" i="7"/>
  <c r="G894" i="7"/>
  <c r="E894" i="7"/>
  <c r="F878" i="7"/>
  <c r="G878" i="7"/>
  <c r="E878" i="7"/>
  <c r="F870" i="7"/>
  <c r="G870" i="7"/>
  <c r="E870" i="7"/>
  <c r="F862" i="7"/>
  <c r="G862" i="7"/>
  <c r="E862" i="7"/>
  <c r="F854" i="7"/>
  <c r="G854" i="7"/>
  <c r="E854" i="7"/>
  <c r="F846" i="7"/>
  <c r="G846" i="7"/>
  <c r="E846" i="7"/>
  <c r="F838" i="7"/>
  <c r="G838" i="7"/>
  <c r="E838" i="7"/>
  <c r="F830" i="7"/>
  <c r="G830" i="7"/>
  <c r="E830" i="7"/>
  <c r="F822" i="7"/>
  <c r="G822" i="7"/>
  <c r="E822" i="7"/>
  <c r="F814" i="7"/>
  <c r="G814" i="7"/>
  <c r="E814" i="7"/>
  <c r="F806" i="7"/>
  <c r="G806" i="7"/>
  <c r="E806" i="7"/>
  <c r="F798" i="7"/>
  <c r="G798" i="7"/>
  <c r="E798" i="7"/>
  <c r="F790" i="7"/>
  <c r="G790" i="7"/>
  <c r="E790" i="7"/>
  <c r="F782" i="7"/>
  <c r="G782" i="7"/>
  <c r="E782" i="7"/>
  <c r="F774" i="7"/>
  <c r="G774" i="7"/>
  <c r="E774" i="7"/>
  <c r="F766" i="7"/>
  <c r="G766" i="7"/>
  <c r="E766" i="7"/>
  <c r="F758" i="7"/>
  <c r="G758" i="7"/>
  <c r="E758" i="7"/>
  <c r="F750" i="7"/>
  <c r="G750" i="7"/>
  <c r="E750" i="7"/>
  <c r="F742" i="7"/>
  <c r="G742" i="7"/>
  <c r="E742" i="7"/>
  <c r="F734" i="7"/>
  <c r="G734" i="7"/>
  <c r="E734" i="7"/>
  <c r="F726" i="7"/>
  <c r="G726" i="7"/>
  <c r="E726" i="7"/>
  <c r="F718" i="7"/>
  <c r="G718" i="7"/>
  <c r="E718" i="7"/>
  <c r="F710" i="7"/>
  <c r="G710" i="7"/>
  <c r="E710" i="7"/>
  <c r="F702" i="7"/>
  <c r="G702" i="7"/>
  <c r="E702" i="7"/>
  <c r="F694" i="7"/>
  <c r="G694" i="7"/>
  <c r="E694" i="7"/>
  <c r="F686" i="7"/>
  <c r="G686" i="7"/>
  <c r="E686" i="7"/>
  <c r="F678" i="7"/>
  <c r="G678" i="7"/>
  <c r="E678" i="7"/>
  <c r="F670" i="7"/>
  <c r="G670" i="7"/>
  <c r="E670" i="7"/>
  <c r="F662" i="7"/>
  <c r="G662" i="7"/>
  <c r="E662" i="7"/>
  <c r="F654" i="7"/>
  <c r="G654" i="7"/>
  <c r="E654" i="7"/>
  <c r="F646" i="7"/>
  <c r="G646" i="7"/>
  <c r="E646" i="7"/>
  <c r="F638" i="7"/>
  <c r="G638" i="7"/>
  <c r="E638" i="7"/>
  <c r="F630" i="7"/>
  <c r="G630" i="7"/>
  <c r="E630" i="7"/>
  <c r="F622" i="7"/>
  <c r="G622" i="7"/>
  <c r="E622" i="7"/>
  <c r="G614" i="7"/>
  <c r="F614" i="7"/>
  <c r="E614" i="7"/>
  <c r="F606" i="7"/>
  <c r="G606" i="7"/>
  <c r="E606" i="7"/>
  <c r="F598" i="7"/>
  <c r="G598" i="7"/>
  <c r="E598" i="7"/>
  <c r="F590" i="7"/>
  <c r="G590" i="7"/>
  <c r="E590" i="7"/>
  <c r="F582" i="7"/>
  <c r="G582" i="7"/>
  <c r="E582" i="7"/>
  <c r="F574" i="7"/>
  <c r="G574" i="7"/>
  <c r="E574" i="7"/>
  <c r="F566" i="7"/>
  <c r="G566" i="7"/>
  <c r="E566" i="7"/>
  <c r="F558" i="7"/>
  <c r="G558" i="7"/>
  <c r="E558" i="7"/>
  <c r="F550" i="7"/>
  <c r="G550" i="7"/>
  <c r="E550" i="7"/>
  <c r="F542" i="7"/>
  <c r="G542" i="7"/>
  <c r="E542" i="7"/>
  <c r="F534" i="7"/>
  <c r="G534" i="7"/>
  <c r="E534" i="7"/>
  <c r="F526" i="7"/>
  <c r="G526" i="7"/>
  <c r="E526" i="7"/>
  <c r="F518" i="7"/>
  <c r="G518" i="7"/>
  <c r="E518" i="7"/>
  <c r="F510" i="7"/>
  <c r="G510" i="7"/>
  <c r="E510" i="7"/>
  <c r="F502" i="7"/>
  <c r="G502" i="7"/>
  <c r="E502" i="7"/>
  <c r="F494" i="7"/>
  <c r="G494" i="7"/>
  <c r="E494" i="7"/>
  <c r="F486" i="7"/>
  <c r="G486" i="7"/>
  <c r="E486" i="7"/>
  <c r="F478" i="7"/>
  <c r="G478" i="7"/>
  <c r="E478" i="7"/>
  <c r="F470" i="7"/>
  <c r="G470" i="7"/>
  <c r="E470" i="7"/>
  <c r="F462" i="7"/>
  <c r="G462" i="7"/>
  <c r="E462" i="7"/>
  <c r="F446" i="7"/>
  <c r="E446" i="7"/>
  <c r="F438" i="7"/>
  <c r="E438" i="7"/>
  <c r="F430" i="7"/>
  <c r="E430" i="7"/>
  <c r="F422" i="7"/>
  <c r="E422" i="7"/>
  <c r="F414" i="7"/>
  <c r="E414" i="7"/>
  <c r="F406" i="7"/>
  <c r="E406" i="7"/>
  <c r="F398" i="7"/>
  <c r="E398" i="7"/>
  <c r="F390" i="7"/>
  <c r="E390" i="7"/>
  <c r="F382" i="7"/>
  <c r="E382" i="7"/>
  <c r="F374" i="7"/>
  <c r="E374" i="7"/>
  <c r="F366" i="7"/>
  <c r="E366" i="7"/>
  <c r="F358" i="7"/>
  <c r="E358" i="7"/>
  <c r="F350" i="7"/>
  <c r="E350" i="7"/>
  <c r="F342" i="7"/>
  <c r="E342" i="7"/>
  <c r="F334" i="7"/>
  <c r="E334" i="7"/>
  <c r="F326" i="7"/>
  <c r="F318" i="7"/>
  <c r="F310" i="7"/>
  <c r="F302" i="7"/>
  <c r="F294" i="7"/>
  <c r="E6074" i="7"/>
  <c r="E6058" i="7"/>
  <c r="E6050" i="7"/>
  <c r="E6042" i="7"/>
  <c r="E6034" i="7"/>
  <c r="E6010" i="7"/>
  <c r="E6002" i="7"/>
  <c r="E5994" i="7"/>
  <c r="E5986" i="7"/>
  <c r="E5978" i="7"/>
  <c r="E5954" i="7"/>
  <c r="E5946" i="7"/>
  <c r="E5938" i="7"/>
  <c r="E5930" i="7"/>
  <c r="E5922" i="7"/>
  <c r="E5898" i="7"/>
  <c r="E5890" i="7"/>
  <c r="E5882" i="7"/>
  <c r="E5874" i="7"/>
  <c r="E5866" i="7"/>
  <c r="E5842" i="7"/>
  <c r="E5834" i="7"/>
  <c r="E5826" i="7"/>
  <c r="E5818" i="7"/>
  <c r="E5802" i="7"/>
  <c r="E5793" i="7"/>
  <c r="E5778" i="7"/>
  <c r="E5762" i="7"/>
  <c r="E5742" i="7"/>
  <c r="E5722" i="7"/>
  <c r="E5678" i="7"/>
  <c r="E5658" i="7"/>
  <c r="E5586" i="7"/>
  <c r="E5522" i="7"/>
  <c r="E5458" i="7"/>
  <c r="E5394" i="7"/>
  <c r="E5330" i="7"/>
  <c r="E5266" i="7"/>
  <c r="E5202" i="7"/>
  <c r="E5074" i="7"/>
  <c r="E4882" i="7"/>
  <c r="E4754" i="7"/>
  <c r="E4690" i="7"/>
  <c r="E4626" i="7"/>
  <c r="E4562" i="7"/>
  <c r="E4498" i="7"/>
  <c r="E4434" i="7"/>
  <c r="E4370" i="7"/>
  <c r="E4306" i="7"/>
  <c r="E4114" i="7"/>
  <c r="E4050" i="7"/>
  <c r="E3922" i="7"/>
  <c r="E3858" i="7"/>
  <c r="E3602" i="7"/>
  <c r="E3474" i="7"/>
  <c r="E3282" i="7"/>
  <c r="E2630" i="7"/>
  <c r="G4350" i="7"/>
  <c r="D6068" i="7"/>
  <c r="F6067" i="7"/>
  <c r="G6067" i="7"/>
  <c r="D6012" i="7"/>
  <c r="F6011" i="7"/>
  <c r="G6011" i="7"/>
  <c r="D5956" i="7"/>
  <c r="F5955" i="7"/>
  <c r="G5955" i="7"/>
  <c r="D5892" i="7"/>
  <c r="F5891" i="7"/>
  <c r="G5891" i="7"/>
  <c r="D5812" i="7"/>
  <c r="F5811" i="7"/>
  <c r="G5811" i="7"/>
  <c r="D5756" i="7"/>
  <c r="F5755" i="7"/>
  <c r="G5755" i="7"/>
  <c r="E5755" i="7"/>
  <c r="F5691" i="7"/>
  <c r="G5691" i="7"/>
  <c r="E5691" i="7"/>
  <c r="F5635" i="7"/>
  <c r="G5635" i="7"/>
  <c r="E5635" i="7"/>
  <c r="F5587" i="7"/>
  <c r="G5587" i="7"/>
  <c r="E5587" i="7"/>
  <c r="F5531" i="7"/>
  <c r="G5531" i="7"/>
  <c r="E5531" i="7"/>
  <c r="F5475" i="7"/>
  <c r="G5475" i="7"/>
  <c r="E5475" i="7"/>
  <c r="F5419" i="7"/>
  <c r="G5419" i="7"/>
  <c r="E5419" i="7"/>
  <c r="F5363" i="7"/>
  <c r="G5363" i="7"/>
  <c r="E5363" i="7"/>
  <c r="F5283" i="7"/>
  <c r="G5283" i="7"/>
  <c r="E5283" i="7"/>
  <c r="F5211" i="7"/>
  <c r="G5211" i="7"/>
  <c r="E5211" i="7"/>
  <c r="F5147" i="7"/>
  <c r="G5147" i="7"/>
  <c r="E5147" i="7"/>
  <c r="F5107" i="7"/>
  <c r="G5107" i="7"/>
  <c r="E5107" i="7"/>
  <c r="F5043" i="7"/>
  <c r="G5043" i="7"/>
  <c r="E5043" i="7"/>
  <c r="F4987" i="7"/>
  <c r="G4987" i="7"/>
  <c r="E4987" i="7"/>
  <c r="F4939" i="7"/>
  <c r="G4939" i="7"/>
  <c r="E4939" i="7"/>
  <c r="F4883" i="7"/>
  <c r="G4883" i="7"/>
  <c r="E4883" i="7"/>
  <c r="F4827" i="7"/>
  <c r="G4827" i="7"/>
  <c r="E4827" i="7"/>
  <c r="F4771" i="7"/>
  <c r="G4771" i="7"/>
  <c r="E4771" i="7"/>
  <c r="F4715" i="7"/>
  <c r="G4715" i="7"/>
  <c r="E4715" i="7"/>
  <c r="F4651" i="7"/>
  <c r="G4651" i="7"/>
  <c r="E4651" i="7"/>
  <c r="F4611" i="7"/>
  <c r="G4611" i="7"/>
  <c r="E4611" i="7"/>
  <c r="F4563" i="7"/>
  <c r="G4563" i="7"/>
  <c r="E4563" i="7"/>
  <c r="F4515" i="7"/>
  <c r="G4515" i="7"/>
  <c r="E4515" i="7"/>
  <c r="F4459" i="7"/>
  <c r="G4459" i="7"/>
  <c r="E4459" i="7"/>
  <c r="F4395" i="7"/>
  <c r="G4395" i="7"/>
  <c r="E4395" i="7"/>
  <c r="F4339" i="7"/>
  <c r="G4339" i="7"/>
  <c r="E4339" i="7"/>
  <c r="F4299" i="7"/>
  <c r="G4299" i="7"/>
  <c r="E4299" i="7"/>
  <c r="F4267" i="7"/>
  <c r="G4267" i="7"/>
  <c r="E4267" i="7"/>
  <c r="F4211" i="7"/>
  <c r="G4211" i="7"/>
  <c r="E4211" i="7"/>
  <c r="F4163" i="7"/>
  <c r="G4163" i="7"/>
  <c r="E4163" i="7"/>
  <c r="F4123" i="7"/>
  <c r="G4123" i="7"/>
  <c r="E4123" i="7"/>
  <c r="F4091" i="7"/>
  <c r="G4091" i="7"/>
  <c r="E4091" i="7"/>
  <c r="F4043" i="7"/>
  <c r="G4043" i="7"/>
  <c r="E4043" i="7"/>
  <c r="F3995" i="7"/>
  <c r="G3995" i="7"/>
  <c r="E3995" i="7"/>
  <c r="F3939" i="7"/>
  <c r="G3939" i="7"/>
  <c r="E3939" i="7"/>
  <c r="F3875" i="7"/>
  <c r="G3875" i="7"/>
  <c r="E3875" i="7"/>
  <c r="F3819" i="7"/>
  <c r="G3819" i="7"/>
  <c r="E3819" i="7"/>
  <c r="F3763" i="7"/>
  <c r="G3763" i="7"/>
  <c r="E3763" i="7"/>
  <c r="F3699" i="7"/>
  <c r="G3699" i="7"/>
  <c r="E3699" i="7"/>
  <c r="F3635" i="7"/>
  <c r="G3635" i="7"/>
  <c r="E3635" i="7"/>
  <c r="F3579" i="7"/>
  <c r="G3579" i="7"/>
  <c r="E3579" i="7"/>
  <c r="F3507" i="7"/>
  <c r="G3507" i="7"/>
  <c r="E3507" i="7"/>
  <c r="G3451" i="7"/>
  <c r="F3451" i="7"/>
  <c r="E3451" i="7"/>
  <c r="F3395" i="7"/>
  <c r="G3395" i="7"/>
  <c r="E3395" i="7"/>
  <c r="F3347" i="7"/>
  <c r="G3347" i="7"/>
  <c r="E3347" i="7"/>
  <c r="F3299" i="7"/>
  <c r="G3299" i="7"/>
  <c r="E3299" i="7"/>
  <c r="F3259" i="7"/>
  <c r="G3259" i="7"/>
  <c r="E3259" i="7"/>
  <c r="F3211" i="7"/>
  <c r="G3211" i="7"/>
  <c r="E3211" i="7"/>
  <c r="F3163" i="7"/>
  <c r="G3163" i="7"/>
  <c r="E3163" i="7"/>
  <c r="F3107" i="7"/>
  <c r="G3107" i="7"/>
  <c r="E3107" i="7"/>
  <c r="F3051" i="7"/>
  <c r="G3051" i="7"/>
  <c r="E3051" i="7"/>
  <c r="F2995" i="7"/>
  <c r="G2995" i="7"/>
  <c r="E2995" i="7"/>
  <c r="F2931" i="7"/>
  <c r="G2931" i="7"/>
  <c r="E2931" i="7"/>
  <c r="F2883" i="7"/>
  <c r="G2883" i="7"/>
  <c r="E2883" i="7"/>
  <c r="F2835" i="7"/>
  <c r="G2835" i="7"/>
  <c r="E2835" i="7"/>
  <c r="F2771" i="7"/>
  <c r="G2771" i="7"/>
  <c r="E2771" i="7"/>
  <c r="F2723" i="7"/>
  <c r="G2723" i="7"/>
  <c r="E2723" i="7"/>
  <c r="F2675" i="7"/>
  <c r="G2675" i="7"/>
  <c r="E2675" i="7"/>
  <c r="F2611" i="7"/>
  <c r="G2611" i="7"/>
  <c r="E2611" i="7"/>
  <c r="F2571" i="7"/>
  <c r="G2571" i="7"/>
  <c r="E2571" i="7"/>
  <c r="F2531" i="7"/>
  <c r="G2531" i="7"/>
  <c r="E2531" i="7"/>
  <c r="F2483" i="7"/>
  <c r="G2483" i="7"/>
  <c r="E2483" i="7"/>
  <c r="F2435" i="7"/>
  <c r="G2435" i="7"/>
  <c r="E2435" i="7"/>
  <c r="F2419" i="7"/>
  <c r="G2419" i="7"/>
  <c r="E2419" i="7"/>
  <c r="F2363" i="7"/>
  <c r="G2363" i="7"/>
  <c r="E2363" i="7"/>
  <c r="F995" i="7"/>
  <c r="G995" i="7"/>
  <c r="E995" i="7"/>
  <c r="F947" i="7"/>
  <c r="G947" i="7"/>
  <c r="E947" i="7"/>
  <c r="F907" i="7"/>
  <c r="G907" i="7"/>
  <c r="E907" i="7"/>
  <c r="F859" i="7"/>
  <c r="G859" i="7"/>
  <c r="E859" i="7"/>
  <c r="F803" i="7"/>
  <c r="G803" i="7"/>
  <c r="E803" i="7"/>
  <c r="F747" i="7"/>
  <c r="G747" i="7"/>
  <c r="E747" i="7"/>
  <c r="F691" i="7"/>
  <c r="G691" i="7"/>
  <c r="E691" i="7"/>
  <c r="F635" i="7"/>
  <c r="G635" i="7"/>
  <c r="E635" i="7"/>
  <c r="F579" i="7"/>
  <c r="G579" i="7"/>
  <c r="E579" i="7"/>
  <c r="F539" i="7"/>
  <c r="G539" i="7"/>
  <c r="E539" i="7"/>
  <c r="F491" i="7"/>
  <c r="G491" i="7"/>
  <c r="E491" i="7"/>
  <c r="F443" i="7"/>
  <c r="E443" i="7"/>
  <c r="F387" i="7"/>
  <c r="E387" i="7"/>
  <c r="F331" i="7"/>
  <c r="E331" i="7"/>
  <c r="D6067" i="7"/>
  <c r="F6066" i="7"/>
  <c r="G6066" i="7"/>
  <c r="D6019" i="7"/>
  <c r="F6018" i="7"/>
  <c r="G6018" i="7"/>
  <c r="D5963" i="7"/>
  <c r="F5962" i="7"/>
  <c r="G5962" i="7"/>
  <c r="D5915" i="7"/>
  <c r="F5914" i="7"/>
  <c r="G5914" i="7"/>
  <c r="D5859" i="7"/>
  <c r="F5858" i="7"/>
  <c r="G5858" i="7"/>
  <c r="D5811" i="7"/>
  <c r="F5810" i="7"/>
  <c r="G5810" i="7"/>
  <c r="D5755" i="7"/>
  <c r="F5754" i="7"/>
  <c r="G5754" i="7"/>
  <c r="D5699" i="7"/>
  <c r="F5698" i="7"/>
  <c r="G5698" i="7"/>
  <c r="D5651" i="7"/>
  <c r="F5650" i="7"/>
  <c r="G5650" i="7"/>
  <c r="D5595" i="7"/>
  <c r="F5594" i="7"/>
  <c r="G5594" i="7"/>
  <c r="D5555" i="7"/>
  <c r="F5554" i="7"/>
  <c r="G5554" i="7"/>
  <c r="D5507" i="7"/>
  <c r="F5506" i="7"/>
  <c r="G5506" i="7"/>
  <c r="D5467" i="7"/>
  <c r="F5466" i="7"/>
  <c r="G5466" i="7"/>
  <c r="D5403" i="7"/>
  <c r="F5402" i="7"/>
  <c r="G5402" i="7"/>
  <c r="D5347" i="7"/>
  <c r="F5346" i="7"/>
  <c r="G5346" i="7"/>
  <c r="D5323" i="7"/>
  <c r="F5322" i="7"/>
  <c r="G5322" i="7"/>
  <c r="F5274" i="7"/>
  <c r="G5274" i="7"/>
  <c r="F5226" i="7"/>
  <c r="G5226" i="7"/>
  <c r="F5170" i="7"/>
  <c r="G5170" i="7"/>
  <c r="F5146" i="7"/>
  <c r="G5146" i="7"/>
  <c r="F5106" i="7"/>
  <c r="G5106" i="7"/>
  <c r="F5050" i="7"/>
  <c r="G5050" i="7"/>
  <c r="F5002" i="7"/>
  <c r="G5002" i="7"/>
  <c r="F4946" i="7"/>
  <c r="G4946" i="7"/>
  <c r="F4890" i="7"/>
  <c r="G4890" i="7"/>
  <c r="F4818" i="7"/>
  <c r="G4818" i="7"/>
  <c r="F4770" i="7"/>
  <c r="G4770" i="7"/>
  <c r="F4730" i="7"/>
  <c r="G4730" i="7"/>
  <c r="F4682" i="7"/>
  <c r="G4682" i="7"/>
  <c r="F4634" i="7"/>
  <c r="G4634" i="7"/>
  <c r="F4586" i="7"/>
  <c r="G4586" i="7"/>
  <c r="F4530" i="7"/>
  <c r="G4530" i="7"/>
  <c r="F4474" i="7"/>
  <c r="G4474" i="7"/>
  <c r="F4426" i="7"/>
  <c r="G4426" i="7"/>
  <c r="F4386" i="7"/>
  <c r="G4386" i="7"/>
  <c r="F4338" i="7"/>
  <c r="G4338" i="7"/>
  <c r="F4290" i="7"/>
  <c r="G4290" i="7"/>
  <c r="F4242" i="7"/>
  <c r="G4242" i="7"/>
  <c r="F4202" i="7"/>
  <c r="G4202" i="7"/>
  <c r="F4170" i="7"/>
  <c r="G4170" i="7"/>
  <c r="F4122" i="7"/>
  <c r="G4122" i="7"/>
  <c r="F4066" i="7"/>
  <c r="G4066" i="7"/>
  <c r="F4026" i="7"/>
  <c r="G4026" i="7"/>
  <c r="F3978" i="7"/>
  <c r="G3978" i="7"/>
  <c r="F3930" i="7"/>
  <c r="G3930" i="7"/>
  <c r="F3882" i="7"/>
  <c r="G3882" i="7"/>
  <c r="F3842" i="7"/>
  <c r="G3842" i="7"/>
  <c r="F3794" i="7"/>
  <c r="G3794" i="7"/>
  <c r="F3754" i="7"/>
  <c r="G3754" i="7"/>
  <c r="F3714" i="7"/>
  <c r="G3714" i="7"/>
  <c r="F3682" i="7"/>
  <c r="G3682" i="7"/>
  <c r="F3634" i="7"/>
  <c r="G3634" i="7"/>
  <c r="F3586" i="7"/>
  <c r="G3586" i="7"/>
  <c r="F3538" i="7"/>
  <c r="G3538" i="7"/>
  <c r="F3490" i="7"/>
  <c r="G3490" i="7"/>
  <c r="F3450" i="7"/>
  <c r="G3450" i="7"/>
  <c r="F3402" i="7"/>
  <c r="G3402" i="7"/>
  <c r="F3338" i="7"/>
  <c r="G3338" i="7"/>
  <c r="F3298" i="7"/>
  <c r="G3298" i="7"/>
  <c r="F3250" i="7"/>
  <c r="G3250" i="7"/>
  <c r="E3250" i="7"/>
  <c r="F3202" i="7"/>
  <c r="G3202" i="7"/>
  <c r="E3202" i="7"/>
  <c r="F3146" i="7"/>
  <c r="G3146" i="7"/>
  <c r="E3146" i="7"/>
  <c r="D3091" i="7"/>
  <c r="F3090" i="7"/>
  <c r="G3090" i="7"/>
  <c r="E3090" i="7"/>
  <c r="F3026" i="7"/>
  <c r="G3026" i="7"/>
  <c r="E3026" i="7"/>
  <c r="F2978" i="7"/>
  <c r="G2978" i="7"/>
  <c r="E2978" i="7"/>
  <c r="F2922" i="7"/>
  <c r="G2922" i="7"/>
  <c r="E2922" i="7"/>
  <c r="F2874" i="7"/>
  <c r="G2874" i="7"/>
  <c r="E2874" i="7"/>
  <c r="F2794" i="7"/>
  <c r="G2794" i="7"/>
  <c r="E2794" i="7"/>
  <c r="F2746" i="7"/>
  <c r="G2746" i="7"/>
  <c r="E2746" i="7"/>
  <c r="F2706" i="7"/>
  <c r="G2706" i="7"/>
  <c r="E2706" i="7"/>
  <c r="F2658" i="7"/>
  <c r="G2658" i="7"/>
  <c r="E2658" i="7"/>
  <c r="F2610" i="7"/>
  <c r="G2610" i="7"/>
  <c r="E2610" i="7"/>
  <c r="F2546" i="7"/>
  <c r="G2546" i="7"/>
  <c r="E2546" i="7"/>
  <c r="F2498" i="7"/>
  <c r="G2498" i="7"/>
  <c r="E2498" i="7"/>
  <c r="F2458" i="7"/>
  <c r="G2458" i="7"/>
  <c r="E2458" i="7"/>
  <c r="F2426" i="7"/>
  <c r="G2426" i="7"/>
  <c r="E2426" i="7"/>
  <c r="F2378" i="7"/>
  <c r="G2378" i="7"/>
  <c r="E2378" i="7"/>
  <c r="F994" i="7"/>
  <c r="G994" i="7"/>
  <c r="E994" i="7"/>
  <c r="F938" i="7"/>
  <c r="G938" i="7"/>
  <c r="E938" i="7"/>
  <c r="F882" i="7"/>
  <c r="G882" i="7"/>
  <c r="E882" i="7"/>
  <c r="F834" i="7"/>
  <c r="G834" i="7"/>
  <c r="E834" i="7"/>
  <c r="F778" i="7"/>
  <c r="G778" i="7"/>
  <c r="E778" i="7"/>
  <c r="F730" i="7"/>
  <c r="G730" i="7"/>
  <c r="E730" i="7"/>
  <c r="F690" i="7"/>
  <c r="G690" i="7"/>
  <c r="E690" i="7"/>
  <c r="F634" i="7"/>
  <c r="G634" i="7"/>
  <c r="E634" i="7"/>
  <c r="F586" i="7"/>
  <c r="G586" i="7"/>
  <c r="E586" i="7"/>
  <c r="F538" i="7"/>
  <c r="G538" i="7"/>
  <c r="E538" i="7"/>
  <c r="F474" i="7"/>
  <c r="G474" i="7"/>
  <c r="E474" i="7"/>
  <c r="F434" i="7"/>
  <c r="E434" i="7"/>
  <c r="F386" i="7"/>
  <c r="E386" i="7"/>
  <c r="F338" i="7"/>
  <c r="E338" i="7"/>
  <c r="E5786" i="7"/>
  <c r="E5618" i="7"/>
  <c r="D6086" i="7"/>
  <c r="F6085" i="7"/>
  <c r="G6085" i="7"/>
  <c r="D6070" i="7"/>
  <c r="F6069" i="7"/>
  <c r="G6069" i="7"/>
  <c r="D6054" i="7"/>
  <c r="F6053" i="7"/>
  <c r="G6053" i="7"/>
  <c r="D6038" i="7"/>
  <c r="F6037" i="7"/>
  <c r="G6037" i="7"/>
  <c r="D6030" i="7"/>
  <c r="F6029" i="7"/>
  <c r="G6029" i="7"/>
  <c r="D6022" i="7"/>
  <c r="F6021" i="7"/>
  <c r="G6021" i="7"/>
  <c r="D6014" i="7"/>
  <c r="F6013" i="7"/>
  <c r="D6006" i="7"/>
  <c r="F6005" i="7"/>
  <c r="G6005" i="7"/>
  <c r="D5998" i="7"/>
  <c r="F5997" i="7"/>
  <c r="G5997" i="7"/>
  <c r="D5990" i="7"/>
  <c r="F5989" i="7"/>
  <c r="G5989" i="7"/>
  <c r="D5982" i="7"/>
  <c r="F5981" i="7"/>
  <c r="G5981" i="7"/>
  <c r="D5974" i="7"/>
  <c r="F5973" i="7"/>
  <c r="G5973" i="7"/>
  <c r="D5966" i="7"/>
  <c r="F5965" i="7"/>
  <c r="G5965" i="7"/>
  <c r="D5958" i="7"/>
  <c r="F5957" i="7"/>
  <c r="G5957" i="7"/>
  <c r="D5950" i="7"/>
  <c r="F5949" i="7"/>
  <c r="G5949" i="7"/>
  <c r="D5942" i="7"/>
  <c r="F5941" i="7"/>
  <c r="G5941" i="7"/>
  <c r="D5934" i="7"/>
  <c r="F5933" i="7"/>
  <c r="G5933" i="7"/>
  <c r="D5926" i="7"/>
  <c r="F5925" i="7"/>
  <c r="G5925" i="7"/>
  <c r="D5918" i="7"/>
  <c r="F5917" i="7"/>
  <c r="G5917" i="7"/>
  <c r="D5910" i="7"/>
  <c r="F5909" i="7"/>
  <c r="G5909" i="7"/>
  <c r="D5902" i="7"/>
  <c r="F5901" i="7"/>
  <c r="G5901" i="7"/>
  <c r="D5894" i="7"/>
  <c r="F5893" i="7"/>
  <c r="G5893" i="7"/>
  <c r="D5886" i="7"/>
  <c r="F5885" i="7"/>
  <c r="G5885" i="7"/>
  <c r="D5878" i="7"/>
  <c r="F5877" i="7"/>
  <c r="G5877" i="7"/>
  <c r="D5870" i="7"/>
  <c r="F5869" i="7"/>
  <c r="G5869" i="7"/>
  <c r="D5862" i="7"/>
  <c r="F5861" i="7"/>
  <c r="G5861" i="7"/>
  <c r="D5854" i="7"/>
  <c r="F5853" i="7"/>
  <c r="G5853" i="7"/>
  <c r="D5846" i="7"/>
  <c r="F5845" i="7"/>
  <c r="G5845" i="7"/>
  <c r="D5838" i="7"/>
  <c r="F5837" i="7"/>
  <c r="G5837" i="7"/>
  <c r="D5830" i="7"/>
  <c r="F5829" i="7"/>
  <c r="G5829" i="7"/>
  <c r="D5822" i="7"/>
  <c r="F5821" i="7"/>
  <c r="G5821" i="7"/>
  <c r="D5814" i="7"/>
  <c r="F5813" i="7"/>
  <c r="G5813" i="7"/>
  <c r="D5806" i="7"/>
  <c r="F5805" i="7"/>
  <c r="G5805" i="7"/>
  <c r="D5798" i="7"/>
  <c r="F5797" i="7"/>
  <c r="G5797" i="7"/>
  <c r="D5790" i="7"/>
  <c r="F5789" i="7"/>
  <c r="G5789" i="7"/>
  <c r="D5782" i="7"/>
  <c r="F5781" i="7"/>
  <c r="G5781" i="7"/>
  <c r="D5774" i="7"/>
  <c r="F5773" i="7"/>
  <c r="G5773" i="7"/>
  <c r="D5766" i="7"/>
  <c r="F5765" i="7"/>
  <c r="G5765" i="7"/>
  <c r="D5758" i="7"/>
  <c r="F5757" i="7"/>
  <c r="G5757" i="7"/>
  <c r="D5750" i="7"/>
  <c r="F5749" i="7"/>
  <c r="G5749" i="7"/>
  <c r="D5742" i="7"/>
  <c r="F5741" i="7"/>
  <c r="G5741" i="7"/>
  <c r="D5734" i="7"/>
  <c r="F5733" i="7"/>
  <c r="G5733" i="7"/>
  <c r="D5726" i="7"/>
  <c r="F5725" i="7"/>
  <c r="G5725" i="7"/>
  <c r="D5718" i="7"/>
  <c r="F5717" i="7"/>
  <c r="G5717" i="7"/>
  <c r="D5710" i="7"/>
  <c r="F5709" i="7"/>
  <c r="G5709" i="7"/>
  <c r="D5702" i="7"/>
  <c r="F5701" i="7"/>
  <c r="G5701" i="7"/>
  <c r="F5693" i="7"/>
  <c r="G5693" i="7"/>
  <c r="F5685" i="7"/>
  <c r="G5685" i="7"/>
  <c r="F5677" i="7"/>
  <c r="G5677" i="7"/>
  <c r="F5669" i="7"/>
  <c r="G5669" i="7"/>
  <c r="F5661" i="7"/>
  <c r="G5661" i="7"/>
  <c r="F5653" i="7"/>
  <c r="G5653" i="7"/>
  <c r="F5645" i="7"/>
  <c r="G5645" i="7"/>
  <c r="F5637" i="7"/>
  <c r="G5637" i="7"/>
  <c r="F5629" i="7"/>
  <c r="G5629" i="7"/>
  <c r="F5621" i="7"/>
  <c r="G5621" i="7"/>
  <c r="E5621" i="7"/>
  <c r="F5613" i="7"/>
  <c r="G5613" i="7"/>
  <c r="E5613" i="7"/>
  <c r="F5605" i="7"/>
  <c r="G5605" i="7"/>
  <c r="E5605" i="7"/>
  <c r="F5597" i="7"/>
  <c r="G5597" i="7"/>
  <c r="E5597" i="7"/>
  <c r="F5589" i="7"/>
  <c r="G5589" i="7"/>
  <c r="E5589" i="7"/>
  <c r="F5581" i="7"/>
  <c r="G5581" i="7"/>
  <c r="E5581" i="7"/>
  <c r="F5573" i="7"/>
  <c r="G5573" i="7"/>
  <c r="E5573" i="7"/>
  <c r="F5565" i="7"/>
  <c r="G5565" i="7"/>
  <c r="E5565" i="7"/>
  <c r="F5557" i="7"/>
  <c r="G5557" i="7"/>
  <c r="E5557" i="7"/>
  <c r="F5549" i="7"/>
  <c r="G5549" i="7"/>
  <c r="E5549" i="7"/>
  <c r="F5541" i="7"/>
  <c r="G5541" i="7"/>
  <c r="E5541" i="7"/>
  <c r="F5533" i="7"/>
  <c r="G5533" i="7"/>
  <c r="E5533" i="7"/>
  <c r="F5525" i="7"/>
  <c r="G5525" i="7"/>
  <c r="E5525" i="7"/>
  <c r="F5517" i="7"/>
  <c r="G5517" i="7"/>
  <c r="E5517" i="7"/>
  <c r="F5509" i="7"/>
  <c r="G5509" i="7"/>
  <c r="E5509" i="7"/>
  <c r="F5501" i="7"/>
  <c r="G5501" i="7"/>
  <c r="E5501" i="7"/>
  <c r="F5493" i="7"/>
  <c r="G5493" i="7"/>
  <c r="E5493" i="7"/>
  <c r="F5485" i="7"/>
  <c r="G5485" i="7"/>
  <c r="E5485" i="7"/>
  <c r="F5477" i="7"/>
  <c r="G5477" i="7"/>
  <c r="E5477" i="7"/>
  <c r="F5469" i="7"/>
  <c r="G5469" i="7"/>
  <c r="E5469" i="7"/>
  <c r="F5461" i="7"/>
  <c r="G5461" i="7"/>
  <c r="E5461" i="7"/>
  <c r="F5453" i="7"/>
  <c r="G5453" i="7"/>
  <c r="E5453" i="7"/>
  <c r="F5445" i="7"/>
  <c r="G5445" i="7"/>
  <c r="E5445" i="7"/>
  <c r="F5437" i="7"/>
  <c r="G5437" i="7"/>
  <c r="E5437" i="7"/>
  <c r="F5429" i="7"/>
  <c r="G5429" i="7"/>
  <c r="E5429" i="7"/>
  <c r="F5421" i="7"/>
  <c r="G5421" i="7"/>
  <c r="E5421" i="7"/>
  <c r="F5413" i="7"/>
  <c r="G5413" i="7"/>
  <c r="E5413" i="7"/>
  <c r="F5405" i="7"/>
  <c r="G5405" i="7"/>
  <c r="E5405" i="7"/>
  <c r="F5397" i="7"/>
  <c r="G5397" i="7"/>
  <c r="E5397" i="7"/>
  <c r="F5389" i="7"/>
  <c r="G5389" i="7"/>
  <c r="E5389" i="7"/>
  <c r="F5381" i="7"/>
  <c r="G5381" i="7"/>
  <c r="E5381" i="7"/>
  <c r="F5373" i="7"/>
  <c r="G5373" i="7"/>
  <c r="E5373" i="7"/>
  <c r="F5365" i="7"/>
  <c r="G5365" i="7"/>
  <c r="E5365" i="7"/>
  <c r="F5357" i="7"/>
  <c r="G5357" i="7"/>
  <c r="E5357" i="7"/>
  <c r="F5349" i="7"/>
  <c r="G5349" i="7"/>
  <c r="E5349" i="7"/>
  <c r="F5341" i="7"/>
  <c r="G5341" i="7"/>
  <c r="E5341" i="7"/>
  <c r="F5333" i="7"/>
  <c r="G5333" i="7"/>
  <c r="E5333" i="7"/>
  <c r="F5325" i="7"/>
  <c r="G5325" i="7"/>
  <c r="E5325" i="7"/>
  <c r="F5317" i="7"/>
  <c r="G5317" i="7"/>
  <c r="E5317" i="7"/>
  <c r="F5309" i="7"/>
  <c r="G5309" i="7"/>
  <c r="E5309" i="7"/>
  <c r="F5301" i="7"/>
  <c r="G5301" i="7"/>
  <c r="E5301" i="7"/>
  <c r="F5293" i="7"/>
  <c r="G5293" i="7"/>
  <c r="E5293" i="7"/>
  <c r="F5285" i="7"/>
  <c r="G5285" i="7"/>
  <c r="E5285" i="7"/>
  <c r="F5277" i="7"/>
  <c r="G5277" i="7"/>
  <c r="E5277" i="7"/>
  <c r="F5269" i="7"/>
  <c r="G5269" i="7"/>
  <c r="E5269" i="7"/>
  <c r="F5261" i="7"/>
  <c r="G5261" i="7"/>
  <c r="E5261" i="7"/>
  <c r="F5253" i="7"/>
  <c r="G5253" i="7"/>
  <c r="E5253" i="7"/>
  <c r="F5245" i="7"/>
  <c r="G5245" i="7"/>
  <c r="E5245" i="7"/>
  <c r="F5237" i="7"/>
  <c r="G5237" i="7"/>
  <c r="E5237" i="7"/>
  <c r="F5229" i="7"/>
  <c r="G5229" i="7"/>
  <c r="E5229" i="7"/>
  <c r="F5221" i="7"/>
  <c r="G5221" i="7"/>
  <c r="E5221" i="7"/>
  <c r="F5213" i="7"/>
  <c r="G5213" i="7"/>
  <c r="E5213" i="7"/>
  <c r="F5205" i="7"/>
  <c r="G5205" i="7"/>
  <c r="E5205" i="7"/>
  <c r="F5197" i="7"/>
  <c r="G5197" i="7"/>
  <c r="E5197" i="7"/>
  <c r="F5189" i="7"/>
  <c r="G5189" i="7"/>
  <c r="E5189" i="7"/>
  <c r="F5181" i="7"/>
  <c r="G5181" i="7"/>
  <c r="E5181" i="7"/>
  <c r="F5173" i="7"/>
  <c r="G5173" i="7"/>
  <c r="E5173" i="7"/>
  <c r="F5165" i="7"/>
  <c r="G5165" i="7"/>
  <c r="E5165" i="7"/>
  <c r="F5157" i="7"/>
  <c r="G5157" i="7"/>
  <c r="E5157" i="7"/>
  <c r="F5149" i="7"/>
  <c r="G5149" i="7"/>
  <c r="E5149" i="7"/>
  <c r="F5141" i="7"/>
  <c r="G5141" i="7"/>
  <c r="E5141" i="7"/>
  <c r="F5133" i="7"/>
  <c r="G5133" i="7"/>
  <c r="E5133" i="7"/>
  <c r="F5125" i="7"/>
  <c r="G5125" i="7"/>
  <c r="E5125" i="7"/>
  <c r="F5117" i="7"/>
  <c r="G5117" i="7"/>
  <c r="E5117" i="7"/>
  <c r="F5109" i="7"/>
  <c r="G5109" i="7"/>
  <c r="E5109" i="7"/>
  <c r="F5101" i="7"/>
  <c r="G5101" i="7"/>
  <c r="E5101" i="7"/>
  <c r="F5093" i="7"/>
  <c r="G5093" i="7"/>
  <c r="E5093" i="7"/>
  <c r="F5085" i="7"/>
  <c r="G5085" i="7"/>
  <c r="E5085" i="7"/>
  <c r="F5077" i="7"/>
  <c r="G5077" i="7"/>
  <c r="E5077" i="7"/>
  <c r="F5069" i="7"/>
  <c r="G5069" i="7"/>
  <c r="E5069" i="7"/>
  <c r="F5061" i="7"/>
  <c r="G5061" i="7"/>
  <c r="E5061" i="7"/>
  <c r="F5053" i="7"/>
  <c r="G5053" i="7"/>
  <c r="E5053" i="7"/>
  <c r="F5045" i="7"/>
  <c r="G5045" i="7"/>
  <c r="E5045" i="7"/>
  <c r="F5037" i="7"/>
  <c r="G5037" i="7"/>
  <c r="E5037" i="7"/>
  <c r="F5029" i="7"/>
  <c r="G5029" i="7"/>
  <c r="E5029" i="7"/>
  <c r="F5021" i="7"/>
  <c r="G5021" i="7"/>
  <c r="E5021" i="7"/>
  <c r="F5013" i="7"/>
  <c r="G5013" i="7"/>
  <c r="E5013" i="7"/>
  <c r="F5005" i="7"/>
  <c r="G5005" i="7"/>
  <c r="E5005" i="7"/>
  <c r="F4997" i="7"/>
  <c r="G4997" i="7"/>
  <c r="E4997" i="7"/>
  <c r="F4989" i="7"/>
  <c r="G4989" i="7"/>
  <c r="E4989" i="7"/>
  <c r="F4981" i="7"/>
  <c r="G4981" i="7"/>
  <c r="E4981" i="7"/>
  <c r="F4973" i="7"/>
  <c r="G4973" i="7"/>
  <c r="E4973" i="7"/>
  <c r="F4965" i="7"/>
  <c r="G4965" i="7"/>
  <c r="E4965" i="7"/>
  <c r="F4957" i="7"/>
  <c r="G4957" i="7"/>
  <c r="E4957" i="7"/>
  <c r="F4949" i="7"/>
  <c r="G4949" i="7"/>
  <c r="E4949" i="7"/>
  <c r="F4941" i="7"/>
  <c r="G4941" i="7"/>
  <c r="E4941" i="7"/>
  <c r="F4933" i="7"/>
  <c r="G4933" i="7"/>
  <c r="E4933" i="7"/>
  <c r="F4925" i="7"/>
  <c r="G4925" i="7"/>
  <c r="E4925" i="7"/>
  <c r="F4917" i="7"/>
  <c r="G4917" i="7"/>
  <c r="E4917" i="7"/>
  <c r="F4909" i="7"/>
  <c r="G4909" i="7"/>
  <c r="E4909" i="7"/>
  <c r="F4901" i="7"/>
  <c r="G4901" i="7"/>
  <c r="E4901" i="7"/>
  <c r="F4893" i="7"/>
  <c r="G4893" i="7"/>
  <c r="E4893" i="7"/>
  <c r="F4885" i="7"/>
  <c r="G4885" i="7"/>
  <c r="E4885" i="7"/>
  <c r="F4877" i="7"/>
  <c r="G4877" i="7"/>
  <c r="E4877" i="7"/>
  <c r="F4869" i="7"/>
  <c r="G4869" i="7"/>
  <c r="E4869" i="7"/>
  <c r="F4861" i="7"/>
  <c r="G4861" i="7"/>
  <c r="E4861" i="7"/>
  <c r="F4853" i="7"/>
  <c r="G4853" i="7"/>
  <c r="E4853" i="7"/>
  <c r="F4845" i="7"/>
  <c r="G4845" i="7"/>
  <c r="E4845" i="7"/>
  <c r="F4837" i="7"/>
  <c r="G4837" i="7"/>
  <c r="E4837" i="7"/>
  <c r="F4829" i="7"/>
  <c r="G4829" i="7"/>
  <c r="E4829" i="7"/>
  <c r="F4821" i="7"/>
  <c r="G4821" i="7"/>
  <c r="E4821" i="7"/>
  <c r="F4813" i="7"/>
  <c r="G4813" i="7"/>
  <c r="E4813" i="7"/>
  <c r="F4805" i="7"/>
  <c r="G4805" i="7"/>
  <c r="E4805" i="7"/>
  <c r="F4797" i="7"/>
  <c r="G4797" i="7"/>
  <c r="E4797" i="7"/>
  <c r="F4789" i="7"/>
  <c r="G4789" i="7"/>
  <c r="E4789" i="7"/>
  <c r="F4781" i="7"/>
  <c r="G4781" i="7"/>
  <c r="E4781" i="7"/>
  <c r="F4773" i="7"/>
  <c r="G4773" i="7"/>
  <c r="E4773" i="7"/>
  <c r="F4765" i="7"/>
  <c r="G4765" i="7"/>
  <c r="E4765" i="7"/>
  <c r="F4757" i="7"/>
  <c r="G4757" i="7"/>
  <c r="E4757" i="7"/>
  <c r="F4749" i="7"/>
  <c r="G4749" i="7"/>
  <c r="E4749" i="7"/>
  <c r="F4741" i="7"/>
  <c r="G4741" i="7"/>
  <c r="E4741" i="7"/>
  <c r="F4733" i="7"/>
  <c r="G4733" i="7"/>
  <c r="E4733" i="7"/>
  <c r="F4725" i="7"/>
  <c r="G4725" i="7"/>
  <c r="E4725" i="7"/>
  <c r="F4717" i="7"/>
  <c r="G4717" i="7"/>
  <c r="E4717" i="7"/>
  <c r="F4709" i="7"/>
  <c r="G4709" i="7"/>
  <c r="E4709" i="7"/>
  <c r="F4701" i="7"/>
  <c r="G4701" i="7"/>
  <c r="E4701" i="7"/>
  <c r="F4693" i="7"/>
  <c r="G4693" i="7"/>
  <c r="E4693" i="7"/>
  <c r="F4685" i="7"/>
  <c r="G4685" i="7"/>
  <c r="E4685" i="7"/>
  <c r="F4677" i="7"/>
  <c r="G4677" i="7"/>
  <c r="E4677" i="7"/>
  <c r="F4669" i="7"/>
  <c r="G4669" i="7"/>
  <c r="E4669" i="7"/>
  <c r="F4661" i="7"/>
  <c r="G4661" i="7"/>
  <c r="E4661" i="7"/>
  <c r="F4653" i="7"/>
  <c r="G4653" i="7"/>
  <c r="E4653" i="7"/>
  <c r="F4645" i="7"/>
  <c r="G4645" i="7"/>
  <c r="E4645" i="7"/>
  <c r="F4637" i="7"/>
  <c r="G4637" i="7"/>
  <c r="E4637" i="7"/>
  <c r="F4629" i="7"/>
  <c r="G4629" i="7"/>
  <c r="E4629" i="7"/>
  <c r="F4621" i="7"/>
  <c r="G4621" i="7"/>
  <c r="E4621" i="7"/>
  <c r="F4613" i="7"/>
  <c r="G4613" i="7"/>
  <c r="E4613" i="7"/>
  <c r="F4605" i="7"/>
  <c r="G4605" i="7"/>
  <c r="E4605" i="7"/>
  <c r="F4597" i="7"/>
  <c r="G4597" i="7"/>
  <c r="E4597" i="7"/>
  <c r="F4589" i="7"/>
  <c r="G4589" i="7"/>
  <c r="E4589" i="7"/>
  <c r="F4581" i="7"/>
  <c r="G4581" i="7"/>
  <c r="E4581" i="7"/>
  <c r="F4573" i="7"/>
  <c r="G4573" i="7"/>
  <c r="E4573" i="7"/>
  <c r="F4565" i="7"/>
  <c r="G4565" i="7"/>
  <c r="E4565" i="7"/>
  <c r="F4557" i="7"/>
  <c r="G4557" i="7"/>
  <c r="E4557" i="7"/>
  <c r="F4549" i="7"/>
  <c r="G4549" i="7"/>
  <c r="E4549" i="7"/>
  <c r="F4541" i="7"/>
  <c r="G4541" i="7"/>
  <c r="E4541" i="7"/>
  <c r="F4533" i="7"/>
  <c r="G4533" i="7"/>
  <c r="E4533" i="7"/>
  <c r="F4525" i="7"/>
  <c r="G4525" i="7"/>
  <c r="E4525" i="7"/>
  <c r="F4517" i="7"/>
  <c r="G4517" i="7"/>
  <c r="E4517" i="7"/>
  <c r="F4509" i="7"/>
  <c r="G4509" i="7"/>
  <c r="E4509" i="7"/>
  <c r="F4501" i="7"/>
  <c r="G4501" i="7"/>
  <c r="E4501" i="7"/>
  <c r="F4493" i="7"/>
  <c r="G4493" i="7"/>
  <c r="E4493" i="7"/>
  <c r="F4485" i="7"/>
  <c r="G4485" i="7"/>
  <c r="E4485" i="7"/>
  <c r="F4477" i="7"/>
  <c r="G4477" i="7"/>
  <c r="E4477" i="7"/>
  <c r="F4469" i="7"/>
  <c r="G4469" i="7"/>
  <c r="E4469" i="7"/>
  <c r="F4461" i="7"/>
  <c r="G4461" i="7"/>
  <c r="E4461" i="7"/>
  <c r="F4453" i="7"/>
  <c r="G4453" i="7"/>
  <c r="E4453" i="7"/>
  <c r="F4445" i="7"/>
  <c r="G4445" i="7"/>
  <c r="E4445" i="7"/>
  <c r="F4437" i="7"/>
  <c r="G4437" i="7"/>
  <c r="E4437" i="7"/>
  <c r="F4429" i="7"/>
  <c r="G4429" i="7"/>
  <c r="E4429" i="7"/>
  <c r="F4421" i="7"/>
  <c r="G4421" i="7"/>
  <c r="E4421" i="7"/>
  <c r="F4413" i="7"/>
  <c r="G4413" i="7"/>
  <c r="E4413" i="7"/>
  <c r="F4405" i="7"/>
  <c r="G4405" i="7"/>
  <c r="E4405" i="7"/>
  <c r="F4397" i="7"/>
  <c r="G4397" i="7"/>
  <c r="E4397" i="7"/>
  <c r="F4389" i="7"/>
  <c r="G4389" i="7"/>
  <c r="E4389" i="7"/>
  <c r="F4381" i="7"/>
  <c r="G4381" i="7"/>
  <c r="E4381" i="7"/>
  <c r="F4373" i="7"/>
  <c r="G4373" i="7"/>
  <c r="E4373" i="7"/>
  <c r="F4365" i="7"/>
  <c r="G4365" i="7"/>
  <c r="E4365" i="7"/>
  <c r="F4357" i="7"/>
  <c r="G4357" i="7"/>
  <c r="E4357" i="7"/>
  <c r="F4349" i="7"/>
  <c r="G4349" i="7"/>
  <c r="E4349" i="7"/>
  <c r="F4341" i="7"/>
  <c r="G4341" i="7"/>
  <c r="E4341" i="7"/>
  <c r="F4333" i="7"/>
  <c r="G4333" i="7"/>
  <c r="E4333" i="7"/>
  <c r="F4325" i="7"/>
  <c r="G4325" i="7"/>
  <c r="E4325" i="7"/>
  <c r="F4317" i="7"/>
  <c r="G4317" i="7"/>
  <c r="E4317" i="7"/>
  <c r="F4309" i="7"/>
  <c r="G4309" i="7"/>
  <c r="E4309" i="7"/>
  <c r="F4301" i="7"/>
  <c r="G4301" i="7"/>
  <c r="E4301" i="7"/>
  <c r="F4293" i="7"/>
  <c r="G4293" i="7"/>
  <c r="E4293" i="7"/>
  <c r="F4285" i="7"/>
  <c r="G4285" i="7"/>
  <c r="E4285" i="7"/>
  <c r="F4277" i="7"/>
  <c r="G4277" i="7"/>
  <c r="E4277" i="7"/>
  <c r="F4269" i="7"/>
  <c r="G4269" i="7"/>
  <c r="E4269" i="7"/>
  <c r="F4261" i="7"/>
  <c r="G4261" i="7"/>
  <c r="E4261" i="7"/>
  <c r="F4253" i="7"/>
  <c r="G4253" i="7"/>
  <c r="E4253" i="7"/>
  <c r="F4245" i="7"/>
  <c r="G4245" i="7"/>
  <c r="E4245" i="7"/>
  <c r="F4237" i="7"/>
  <c r="G4237" i="7"/>
  <c r="E4237" i="7"/>
  <c r="F4229" i="7"/>
  <c r="G4229" i="7"/>
  <c r="E4229" i="7"/>
  <c r="F4221" i="7"/>
  <c r="G4221" i="7"/>
  <c r="E4221" i="7"/>
  <c r="F4213" i="7"/>
  <c r="G4213" i="7"/>
  <c r="E4213" i="7"/>
  <c r="F4205" i="7"/>
  <c r="G4205" i="7"/>
  <c r="E4205" i="7"/>
  <c r="F4197" i="7"/>
  <c r="G4197" i="7"/>
  <c r="E4197" i="7"/>
  <c r="F4189" i="7"/>
  <c r="G4189" i="7"/>
  <c r="E4189" i="7"/>
  <c r="F4181" i="7"/>
  <c r="G4181" i="7"/>
  <c r="E4181" i="7"/>
  <c r="F4173" i="7"/>
  <c r="G4173" i="7"/>
  <c r="E4173" i="7"/>
  <c r="F4165" i="7"/>
  <c r="G4165" i="7"/>
  <c r="E4165" i="7"/>
  <c r="F4157" i="7"/>
  <c r="G4157" i="7"/>
  <c r="E4157" i="7"/>
  <c r="F4149" i="7"/>
  <c r="G4149" i="7"/>
  <c r="E4149" i="7"/>
  <c r="F4141" i="7"/>
  <c r="G4141" i="7"/>
  <c r="E4141" i="7"/>
  <c r="F4133" i="7"/>
  <c r="G4133" i="7"/>
  <c r="E4133" i="7"/>
  <c r="F4125" i="7"/>
  <c r="G4125" i="7"/>
  <c r="E4125" i="7"/>
  <c r="F4117" i="7"/>
  <c r="G4117" i="7"/>
  <c r="E4117" i="7"/>
  <c r="F4109" i="7"/>
  <c r="G4109" i="7"/>
  <c r="E4109" i="7"/>
  <c r="F4101" i="7"/>
  <c r="G4101" i="7"/>
  <c r="E4101" i="7"/>
  <c r="F4093" i="7"/>
  <c r="G4093" i="7"/>
  <c r="E4093" i="7"/>
  <c r="F4085" i="7"/>
  <c r="G4085" i="7"/>
  <c r="E4085" i="7"/>
  <c r="F4077" i="7"/>
  <c r="G4077" i="7"/>
  <c r="E4077" i="7"/>
  <c r="F4069" i="7"/>
  <c r="G4069" i="7"/>
  <c r="E4069" i="7"/>
  <c r="F4061" i="7"/>
  <c r="G4061" i="7"/>
  <c r="E4061" i="7"/>
  <c r="F4053" i="7"/>
  <c r="G4053" i="7"/>
  <c r="E4053" i="7"/>
  <c r="F4045" i="7"/>
  <c r="G4045" i="7"/>
  <c r="E4045" i="7"/>
  <c r="F4037" i="7"/>
  <c r="G4037" i="7"/>
  <c r="E4037" i="7"/>
  <c r="F4029" i="7"/>
  <c r="G4029" i="7"/>
  <c r="E4029" i="7"/>
  <c r="F4021" i="7"/>
  <c r="G4021" i="7"/>
  <c r="E4021" i="7"/>
  <c r="F4013" i="7"/>
  <c r="G4013" i="7"/>
  <c r="E4013" i="7"/>
  <c r="F4005" i="7"/>
  <c r="G4005" i="7"/>
  <c r="E4005" i="7"/>
  <c r="F3997" i="7"/>
  <c r="G3997" i="7"/>
  <c r="E3997" i="7"/>
  <c r="F3989" i="7"/>
  <c r="G3989" i="7"/>
  <c r="E3989" i="7"/>
  <c r="F3981" i="7"/>
  <c r="G3981" i="7"/>
  <c r="E3981" i="7"/>
  <c r="F3973" i="7"/>
  <c r="G3973" i="7"/>
  <c r="E3973" i="7"/>
  <c r="F3965" i="7"/>
  <c r="G3965" i="7"/>
  <c r="E3965" i="7"/>
  <c r="F3957" i="7"/>
  <c r="G3957" i="7"/>
  <c r="E3957" i="7"/>
  <c r="F3949" i="7"/>
  <c r="G3949" i="7"/>
  <c r="E3949" i="7"/>
  <c r="F3941" i="7"/>
  <c r="G3941" i="7"/>
  <c r="E3941" i="7"/>
  <c r="F3933" i="7"/>
  <c r="G3933" i="7"/>
  <c r="E3933" i="7"/>
  <c r="F3925" i="7"/>
  <c r="G3925" i="7"/>
  <c r="E3925" i="7"/>
  <c r="F3917" i="7"/>
  <c r="G3917" i="7"/>
  <c r="E3917" i="7"/>
  <c r="F3909" i="7"/>
  <c r="G3909" i="7"/>
  <c r="E3909" i="7"/>
  <c r="F3901" i="7"/>
  <c r="G3901" i="7"/>
  <c r="E3901" i="7"/>
  <c r="F3893" i="7"/>
  <c r="G3893" i="7"/>
  <c r="E3893" i="7"/>
  <c r="F3885" i="7"/>
  <c r="G3885" i="7"/>
  <c r="E3885" i="7"/>
  <c r="F3877" i="7"/>
  <c r="G3877" i="7"/>
  <c r="E3877" i="7"/>
  <c r="F3869" i="7"/>
  <c r="G3869" i="7"/>
  <c r="E3869" i="7"/>
  <c r="F3861" i="7"/>
  <c r="G3861" i="7"/>
  <c r="E3861" i="7"/>
  <c r="F3853" i="7"/>
  <c r="G3853" i="7"/>
  <c r="E3853" i="7"/>
  <c r="F3845" i="7"/>
  <c r="G3845" i="7"/>
  <c r="E3845" i="7"/>
  <c r="F3837" i="7"/>
  <c r="G3837" i="7"/>
  <c r="E3837" i="7"/>
  <c r="F3829" i="7"/>
  <c r="G3829" i="7"/>
  <c r="E3829" i="7"/>
  <c r="F3821" i="7"/>
  <c r="G3821" i="7"/>
  <c r="E3821" i="7"/>
  <c r="F3813" i="7"/>
  <c r="G3813" i="7"/>
  <c r="E3813" i="7"/>
  <c r="F3805" i="7"/>
  <c r="G3805" i="7"/>
  <c r="E3805" i="7"/>
  <c r="F3797" i="7"/>
  <c r="G3797" i="7"/>
  <c r="E3797" i="7"/>
  <c r="F3789" i="7"/>
  <c r="G3789" i="7"/>
  <c r="E3789" i="7"/>
  <c r="F3781" i="7"/>
  <c r="G3781" i="7"/>
  <c r="E3781" i="7"/>
  <c r="F3773" i="7"/>
  <c r="G3773" i="7"/>
  <c r="E3773" i="7"/>
  <c r="F3765" i="7"/>
  <c r="G3765" i="7"/>
  <c r="E3765" i="7"/>
  <c r="F3757" i="7"/>
  <c r="G3757" i="7"/>
  <c r="E3757" i="7"/>
  <c r="F3749" i="7"/>
  <c r="G3749" i="7"/>
  <c r="E3749" i="7"/>
  <c r="F3741" i="7"/>
  <c r="G3741" i="7"/>
  <c r="E3741" i="7"/>
  <c r="F3733" i="7"/>
  <c r="G3733" i="7"/>
  <c r="E3733" i="7"/>
  <c r="F3725" i="7"/>
  <c r="G3725" i="7"/>
  <c r="E3725" i="7"/>
  <c r="F3717" i="7"/>
  <c r="G3717" i="7"/>
  <c r="E3717" i="7"/>
  <c r="F3709" i="7"/>
  <c r="G3709" i="7"/>
  <c r="E3709" i="7"/>
  <c r="F3701" i="7"/>
  <c r="G3701" i="7"/>
  <c r="E3701" i="7"/>
  <c r="F3693" i="7"/>
  <c r="G3693" i="7"/>
  <c r="E3693" i="7"/>
  <c r="F3685" i="7"/>
  <c r="G3685" i="7"/>
  <c r="E3685" i="7"/>
  <c r="F3677" i="7"/>
  <c r="G3677" i="7"/>
  <c r="E3677" i="7"/>
  <c r="F3669" i="7"/>
  <c r="G3669" i="7"/>
  <c r="E3669" i="7"/>
  <c r="F3661" i="7"/>
  <c r="G3661" i="7"/>
  <c r="E3661" i="7"/>
  <c r="F3653" i="7"/>
  <c r="G3653" i="7"/>
  <c r="E3653" i="7"/>
  <c r="F3645" i="7"/>
  <c r="G3645" i="7"/>
  <c r="E3645" i="7"/>
  <c r="F3637" i="7"/>
  <c r="G3637" i="7"/>
  <c r="E3637" i="7"/>
  <c r="F3629" i="7"/>
  <c r="G3629" i="7"/>
  <c r="E3629" i="7"/>
  <c r="F3621" i="7"/>
  <c r="G3621" i="7"/>
  <c r="E3621" i="7"/>
  <c r="F3613" i="7"/>
  <c r="G3613" i="7"/>
  <c r="E3613" i="7"/>
  <c r="F3605" i="7"/>
  <c r="G3605" i="7"/>
  <c r="E3605" i="7"/>
  <c r="F3597" i="7"/>
  <c r="G3597" i="7"/>
  <c r="E3597" i="7"/>
  <c r="F3589" i="7"/>
  <c r="G3589" i="7"/>
  <c r="E3589" i="7"/>
  <c r="F3581" i="7"/>
  <c r="G3581" i="7"/>
  <c r="E3581" i="7"/>
  <c r="F3573" i="7"/>
  <c r="G3573" i="7"/>
  <c r="E3573" i="7"/>
  <c r="F3565" i="7"/>
  <c r="G3565" i="7"/>
  <c r="E3565" i="7"/>
  <c r="F3557" i="7"/>
  <c r="G3557" i="7"/>
  <c r="E3557" i="7"/>
  <c r="F3549" i="7"/>
  <c r="G3549" i="7"/>
  <c r="E3549" i="7"/>
  <c r="F3541" i="7"/>
  <c r="G3541" i="7"/>
  <c r="E3541" i="7"/>
  <c r="F3533" i="7"/>
  <c r="G3533" i="7"/>
  <c r="E3533" i="7"/>
  <c r="F3525" i="7"/>
  <c r="G3525" i="7"/>
  <c r="E3525" i="7"/>
  <c r="F3517" i="7"/>
  <c r="G3517" i="7"/>
  <c r="E3517" i="7"/>
  <c r="F3509" i="7"/>
  <c r="G3509" i="7"/>
  <c r="E3509" i="7"/>
  <c r="F3501" i="7"/>
  <c r="G3501" i="7"/>
  <c r="E3501" i="7"/>
  <c r="F3493" i="7"/>
  <c r="G3493" i="7"/>
  <c r="E3493" i="7"/>
  <c r="F3485" i="7"/>
  <c r="G3485" i="7"/>
  <c r="E3485" i="7"/>
  <c r="F3477" i="7"/>
  <c r="G3477" i="7"/>
  <c r="E3477" i="7"/>
  <c r="F3469" i="7"/>
  <c r="G3469" i="7"/>
  <c r="E3469" i="7"/>
  <c r="F3461" i="7"/>
  <c r="G3461" i="7"/>
  <c r="E3461" i="7"/>
  <c r="F3453" i="7"/>
  <c r="G3453" i="7"/>
  <c r="E3453" i="7"/>
  <c r="F3445" i="7"/>
  <c r="G3445" i="7"/>
  <c r="E3445" i="7"/>
  <c r="F3437" i="7"/>
  <c r="G3437" i="7"/>
  <c r="E3437" i="7"/>
  <c r="F3429" i="7"/>
  <c r="G3429" i="7"/>
  <c r="E3429" i="7"/>
  <c r="F3421" i="7"/>
  <c r="G3421" i="7"/>
  <c r="E3421" i="7"/>
  <c r="F3413" i="7"/>
  <c r="G3413" i="7"/>
  <c r="E3413" i="7"/>
  <c r="F3405" i="7"/>
  <c r="G3405" i="7"/>
  <c r="E3405" i="7"/>
  <c r="F3397" i="7"/>
  <c r="G3397" i="7"/>
  <c r="E3397" i="7"/>
  <c r="F3389" i="7"/>
  <c r="G3389" i="7"/>
  <c r="E3389" i="7"/>
  <c r="F3381" i="7"/>
  <c r="G3381" i="7"/>
  <c r="E3381" i="7"/>
  <c r="F3373" i="7"/>
  <c r="G3373" i="7"/>
  <c r="E3373" i="7"/>
  <c r="F3365" i="7"/>
  <c r="G3365" i="7"/>
  <c r="E3365" i="7"/>
  <c r="F3357" i="7"/>
  <c r="G3357" i="7"/>
  <c r="E3357" i="7"/>
  <c r="F3349" i="7"/>
  <c r="G3349" i="7"/>
  <c r="E3349" i="7"/>
  <c r="F3341" i="7"/>
  <c r="G3341" i="7"/>
  <c r="E3341" i="7"/>
  <c r="F3333" i="7"/>
  <c r="G3333" i="7"/>
  <c r="E3333" i="7"/>
  <c r="F3325" i="7"/>
  <c r="G3325" i="7"/>
  <c r="E3325" i="7"/>
  <c r="F3317" i="7"/>
  <c r="G3317" i="7"/>
  <c r="E3317" i="7"/>
  <c r="F3309" i="7"/>
  <c r="G3309" i="7"/>
  <c r="E3309" i="7"/>
  <c r="F3301" i="7"/>
  <c r="G3301" i="7"/>
  <c r="E3301" i="7"/>
  <c r="F3293" i="7"/>
  <c r="G3293" i="7"/>
  <c r="E3293" i="7"/>
  <c r="F3285" i="7"/>
  <c r="G3285" i="7"/>
  <c r="E3285" i="7"/>
  <c r="F3277" i="7"/>
  <c r="G3277" i="7"/>
  <c r="E3277" i="7"/>
  <c r="F3269" i="7"/>
  <c r="G3269" i="7"/>
  <c r="F3261" i="7"/>
  <c r="G3261" i="7"/>
  <c r="E3261" i="7"/>
  <c r="F3253" i="7"/>
  <c r="G3253" i="7"/>
  <c r="E3253" i="7"/>
  <c r="F3245" i="7"/>
  <c r="G3245" i="7"/>
  <c r="E3245" i="7"/>
  <c r="F3237" i="7"/>
  <c r="G3237" i="7"/>
  <c r="E3237" i="7"/>
  <c r="F3229" i="7"/>
  <c r="G3229" i="7"/>
  <c r="E3229" i="7"/>
  <c r="F3221" i="7"/>
  <c r="G3221" i="7"/>
  <c r="E3221" i="7"/>
  <c r="G3213" i="7"/>
  <c r="F3213" i="7"/>
  <c r="E3213" i="7"/>
  <c r="F3205" i="7"/>
  <c r="G3205" i="7"/>
  <c r="E3205" i="7"/>
  <c r="F3197" i="7"/>
  <c r="G3197" i="7"/>
  <c r="F3189" i="7"/>
  <c r="G3189" i="7"/>
  <c r="E3189" i="7"/>
  <c r="F3181" i="7"/>
  <c r="G3181" i="7"/>
  <c r="E3181" i="7"/>
  <c r="F3173" i="7"/>
  <c r="G3173" i="7"/>
  <c r="E3173" i="7"/>
  <c r="F3165" i="7"/>
  <c r="G3165" i="7"/>
  <c r="F3157" i="7"/>
  <c r="G3157" i="7"/>
  <c r="E3157" i="7"/>
  <c r="F3149" i="7"/>
  <c r="G3149" i="7"/>
  <c r="E3149" i="7"/>
  <c r="F3141" i="7"/>
  <c r="G3141" i="7"/>
  <c r="E3141" i="7"/>
  <c r="F3133" i="7"/>
  <c r="G3133" i="7"/>
  <c r="F3125" i="7"/>
  <c r="G3125" i="7"/>
  <c r="E3125" i="7"/>
  <c r="F3117" i="7"/>
  <c r="G3117" i="7"/>
  <c r="E3117" i="7"/>
  <c r="F3109" i="7"/>
  <c r="G3109" i="7"/>
  <c r="E3109" i="7"/>
  <c r="F3101" i="7"/>
  <c r="G3101" i="7"/>
  <c r="F3093" i="7"/>
  <c r="G3093" i="7"/>
  <c r="E3093" i="7"/>
  <c r="F3085" i="7"/>
  <c r="G3085" i="7"/>
  <c r="E3085" i="7"/>
  <c r="F3077" i="7"/>
  <c r="G3077" i="7"/>
  <c r="E3077" i="7"/>
  <c r="F3069" i="7"/>
  <c r="G3069" i="7"/>
  <c r="F3061" i="7"/>
  <c r="G3061" i="7"/>
  <c r="E3061" i="7"/>
  <c r="F3053" i="7"/>
  <c r="G3053" i="7"/>
  <c r="E3053" i="7"/>
  <c r="F3045" i="7"/>
  <c r="G3045" i="7"/>
  <c r="E3045" i="7"/>
  <c r="F3037" i="7"/>
  <c r="G3037" i="7"/>
  <c r="F3029" i="7"/>
  <c r="G3029" i="7"/>
  <c r="E3029" i="7"/>
  <c r="F3021" i="7"/>
  <c r="G3021" i="7"/>
  <c r="E3021" i="7"/>
  <c r="F3013" i="7"/>
  <c r="G3013" i="7"/>
  <c r="E3013" i="7"/>
  <c r="F3005" i="7"/>
  <c r="G3005" i="7"/>
  <c r="F2997" i="7"/>
  <c r="G2997" i="7"/>
  <c r="E2997" i="7"/>
  <c r="F2989" i="7"/>
  <c r="G2989" i="7"/>
  <c r="E2989" i="7"/>
  <c r="F2981" i="7"/>
  <c r="G2981" i="7"/>
  <c r="E2981" i="7"/>
  <c r="F2973" i="7"/>
  <c r="G2973" i="7"/>
  <c r="E2973" i="7"/>
  <c r="F2965" i="7"/>
  <c r="G2965" i="7"/>
  <c r="E2965" i="7"/>
  <c r="F2957" i="7"/>
  <c r="G2957" i="7"/>
  <c r="E2957" i="7"/>
  <c r="F2949" i="7"/>
  <c r="G2949" i="7"/>
  <c r="E2949" i="7"/>
  <c r="F2941" i="7"/>
  <c r="G2941" i="7"/>
  <c r="E2941" i="7"/>
  <c r="F2933" i="7"/>
  <c r="G2933" i="7"/>
  <c r="E2933" i="7"/>
  <c r="F2925" i="7"/>
  <c r="G2925" i="7"/>
  <c r="E2925" i="7"/>
  <c r="F2917" i="7"/>
  <c r="G2917" i="7"/>
  <c r="E2917" i="7"/>
  <c r="F2909" i="7"/>
  <c r="G2909" i="7"/>
  <c r="E2909" i="7"/>
  <c r="F2901" i="7"/>
  <c r="G2901" i="7"/>
  <c r="E2901" i="7"/>
  <c r="F2893" i="7"/>
  <c r="G2893" i="7"/>
  <c r="E2893" i="7"/>
  <c r="F2885" i="7"/>
  <c r="G2885" i="7"/>
  <c r="E2885" i="7"/>
  <c r="F2877" i="7"/>
  <c r="G2877" i="7"/>
  <c r="E2877" i="7"/>
  <c r="F2869" i="7"/>
  <c r="G2869" i="7"/>
  <c r="E2869" i="7"/>
  <c r="F2861" i="7"/>
  <c r="G2861" i="7"/>
  <c r="E2861" i="7"/>
  <c r="F2853" i="7"/>
  <c r="G2853" i="7"/>
  <c r="E2853" i="7"/>
  <c r="F2845" i="7"/>
  <c r="G2845" i="7"/>
  <c r="E2845" i="7"/>
  <c r="F2837" i="7"/>
  <c r="G2837" i="7"/>
  <c r="E2837" i="7"/>
  <c r="F2829" i="7"/>
  <c r="G2829" i="7"/>
  <c r="E2829" i="7"/>
  <c r="F2821" i="7"/>
  <c r="G2821" i="7"/>
  <c r="E2821" i="7"/>
  <c r="F2813" i="7"/>
  <c r="G2813" i="7"/>
  <c r="E2813" i="7"/>
  <c r="F2805" i="7"/>
  <c r="G2805" i="7"/>
  <c r="E2805" i="7"/>
  <c r="F2797" i="7"/>
  <c r="G2797" i="7"/>
  <c r="E2797" i="7"/>
  <c r="F2789" i="7"/>
  <c r="G2789" i="7"/>
  <c r="E2789" i="7"/>
  <c r="F2781" i="7"/>
  <c r="G2781" i="7"/>
  <c r="E2781" i="7"/>
  <c r="F2773" i="7"/>
  <c r="G2773" i="7"/>
  <c r="E2773" i="7"/>
  <c r="F2765" i="7"/>
  <c r="G2765" i="7"/>
  <c r="E2765" i="7"/>
  <c r="F2757" i="7"/>
  <c r="G2757" i="7"/>
  <c r="E2757" i="7"/>
  <c r="F2749" i="7"/>
  <c r="G2749" i="7"/>
  <c r="E2749" i="7"/>
  <c r="F2741" i="7"/>
  <c r="G2741" i="7"/>
  <c r="E2741" i="7"/>
  <c r="F2733" i="7"/>
  <c r="G2733" i="7"/>
  <c r="E2733" i="7"/>
  <c r="F2725" i="7"/>
  <c r="G2725" i="7"/>
  <c r="E2725" i="7"/>
  <c r="F2717" i="7"/>
  <c r="G2717" i="7"/>
  <c r="E2717" i="7"/>
  <c r="F2709" i="7"/>
  <c r="G2709" i="7"/>
  <c r="E2709" i="7"/>
  <c r="F2701" i="7"/>
  <c r="G2701" i="7"/>
  <c r="E2701" i="7"/>
  <c r="F2693" i="7"/>
  <c r="G2693" i="7"/>
  <c r="E2693" i="7"/>
  <c r="F2685" i="7"/>
  <c r="G2685" i="7"/>
  <c r="E2685" i="7"/>
  <c r="F2677" i="7"/>
  <c r="G2677" i="7"/>
  <c r="E2677" i="7"/>
  <c r="F2669" i="7"/>
  <c r="G2669" i="7"/>
  <c r="E2669" i="7"/>
  <c r="F2661" i="7"/>
  <c r="G2661" i="7"/>
  <c r="E2661" i="7"/>
  <c r="F2653" i="7"/>
  <c r="G2653" i="7"/>
  <c r="E2653" i="7"/>
  <c r="F2645" i="7"/>
  <c r="G2645" i="7"/>
  <c r="E2645" i="7"/>
  <c r="F2637" i="7"/>
  <c r="G2637" i="7"/>
  <c r="E2637" i="7"/>
  <c r="F2629" i="7"/>
  <c r="G2629" i="7"/>
  <c r="E2629" i="7"/>
  <c r="F2621" i="7"/>
  <c r="G2621" i="7"/>
  <c r="E2621" i="7"/>
  <c r="F2613" i="7"/>
  <c r="G2613" i="7"/>
  <c r="E2613" i="7"/>
  <c r="F2605" i="7"/>
  <c r="G2605" i="7"/>
  <c r="E2605" i="7"/>
  <c r="F2597" i="7"/>
  <c r="G2597" i="7"/>
  <c r="E2597" i="7"/>
  <c r="F2589" i="7"/>
  <c r="E2589" i="7"/>
  <c r="G2589" i="7"/>
  <c r="F2581" i="7"/>
  <c r="G2581" i="7"/>
  <c r="E2581" i="7"/>
  <c r="F2573" i="7"/>
  <c r="G2573" i="7"/>
  <c r="E2573" i="7"/>
  <c r="F2565" i="7"/>
  <c r="G2565" i="7"/>
  <c r="E2565" i="7"/>
  <c r="F2557" i="7"/>
  <c r="G2557" i="7"/>
  <c r="E2557" i="7"/>
  <c r="F2549" i="7"/>
  <c r="G2549" i="7"/>
  <c r="E2549" i="7"/>
  <c r="F2541" i="7"/>
  <c r="G2541" i="7"/>
  <c r="E2541" i="7"/>
  <c r="F2533" i="7"/>
  <c r="G2533" i="7"/>
  <c r="E2533" i="7"/>
  <c r="F2525" i="7"/>
  <c r="G2525" i="7"/>
  <c r="E2525" i="7"/>
  <c r="F2517" i="7"/>
  <c r="G2517" i="7"/>
  <c r="E2517" i="7"/>
  <c r="F2509" i="7"/>
  <c r="G2509" i="7"/>
  <c r="E2509" i="7"/>
  <c r="F2501" i="7"/>
  <c r="G2501" i="7"/>
  <c r="E2501" i="7"/>
  <c r="F2493" i="7"/>
  <c r="G2493" i="7"/>
  <c r="E2493" i="7"/>
  <c r="F2485" i="7"/>
  <c r="G2485" i="7"/>
  <c r="E2485" i="7"/>
  <c r="F2477" i="7"/>
  <c r="G2477" i="7"/>
  <c r="E2477" i="7"/>
  <c r="F2469" i="7"/>
  <c r="G2469" i="7"/>
  <c r="E2469" i="7"/>
  <c r="F2461" i="7"/>
  <c r="G2461" i="7"/>
  <c r="E2461" i="7"/>
  <c r="F2453" i="7"/>
  <c r="G2453" i="7"/>
  <c r="E2453" i="7"/>
  <c r="F2445" i="7"/>
  <c r="G2445" i="7"/>
  <c r="E2445" i="7"/>
  <c r="F2437" i="7"/>
  <c r="G2437" i="7"/>
  <c r="E2437" i="7"/>
  <c r="F2429" i="7"/>
  <c r="G2429" i="7"/>
  <c r="E2429" i="7"/>
  <c r="F2421" i="7"/>
  <c r="G2421" i="7"/>
  <c r="E2421" i="7"/>
  <c r="F2413" i="7"/>
  <c r="G2413" i="7"/>
  <c r="E2413" i="7"/>
  <c r="F2405" i="7"/>
  <c r="G2405" i="7"/>
  <c r="E2405" i="7"/>
  <c r="F2397" i="7"/>
  <c r="G2397" i="7"/>
  <c r="E2397" i="7"/>
  <c r="F2389" i="7"/>
  <c r="G2389" i="7"/>
  <c r="E2389" i="7"/>
  <c r="F2381" i="7"/>
  <c r="G2381" i="7"/>
  <c r="E2381" i="7"/>
  <c r="F2373" i="7"/>
  <c r="G2373" i="7"/>
  <c r="E2373" i="7"/>
  <c r="F2365" i="7"/>
  <c r="G2365" i="7"/>
  <c r="E2365" i="7"/>
  <c r="F2357" i="7"/>
  <c r="G2357" i="7"/>
  <c r="E2357" i="7"/>
  <c r="F997" i="7"/>
  <c r="G997" i="7"/>
  <c r="E997" i="7"/>
  <c r="F989" i="7"/>
  <c r="G989" i="7"/>
  <c r="E989" i="7"/>
  <c r="F981" i="7"/>
  <c r="G981" i="7"/>
  <c r="E981" i="7"/>
  <c r="F973" i="7"/>
  <c r="G973" i="7"/>
  <c r="E973" i="7"/>
  <c r="F965" i="7"/>
  <c r="G965" i="7"/>
  <c r="E965" i="7"/>
  <c r="F957" i="7"/>
  <c r="G957" i="7"/>
  <c r="E957" i="7"/>
  <c r="F949" i="7"/>
  <c r="G949" i="7"/>
  <c r="E949" i="7"/>
  <c r="F941" i="7"/>
  <c r="G941" i="7"/>
  <c r="E941" i="7"/>
  <c r="F933" i="7"/>
  <c r="G933" i="7"/>
  <c r="E933" i="7"/>
  <c r="F925" i="7"/>
  <c r="G925" i="7"/>
  <c r="E925" i="7"/>
  <c r="F917" i="7"/>
  <c r="G917" i="7"/>
  <c r="E917" i="7"/>
  <c r="F909" i="7"/>
  <c r="G909" i="7"/>
  <c r="E909" i="7"/>
  <c r="F901" i="7"/>
  <c r="G901" i="7"/>
  <c r="E901" i="7"/>
  <c r="F893" i="7"/>
  <c r="G893" i="7"/>
  <c r="E893" i="7"/>
  <c r="F885" i="7"/>
  <c r="G885" i="7"/>
  <c r="E885" i="7"/>
  <c r="F877" i="7"/>
  <c r="G877" i="7"/>
  <c r="E877" i="7"/>
  <c r="F869" i="7"/>
  <c r="G869" i="7"/>
  <c r="E869" i="7"/>
  <c r="F861" i="7"/>
  <c r="G861" i="7"/>
  <c r="E861" i="7"/>
  <c r="F853" i="7"/>
  <c r="G853" i="7"/>
  <c r="E853" i="7"/>
  <c r="F845" i="7"/>
  <c r="G845" i="7"/>
  <c r="E845" i="7"/>
  <c r="F837" i="7"/>
  <c r="E837" i="7"/>
  <c r="G837" i="7"/>
  <c r="F829" i="7"/>
  <c r="G829" i="7"/>
  <c r="E829" i="7"/>
  <c r="F821" i="7"/>
  <c r="G821" i="7"/>
  <c r="E821" i="7"/>
  <c r="F813" i="7"/>
  <c r="G813" i="7"/>
  <c r="E813" i="7"/>
  <c r="F805" i="7"/>
  <c r="G805" i="7"/>
  <c r="E805" i="7"/>
  <c r="F797" i="7"/>
  <c r="G797" i="7"/>
  <c r="E797" i="7"/>
  <c r="F789" i="7"/>
  <c r="G789" i="7"/>
  <c r="E789" i="7"/>
  <c r="F781" i="7"/>
  <c r="G781" i="7"/>
  <c r="E781" i="7"/>
  <c r="F773" i="7"/>
  <c r="G773" i="7"/>
  <c r="E773" i="7"/>
  <c r="F765" i="7"/>
  <c r="G765" i="7"/>
  <c r="E765" i="7"/>
  <c r="F757" i="7"/>
  <c r="G757" i="7"/>
  <c r="E757" i="7"/>
  <c r="F749" i="7"/>
  <c r="G749" i="7"/>
  <c r="E749" i="7"/>
  <c r="F741" i="7"/>
  <c r="G741" i="7"/>
  <c r="E741" i="7"/>
  <c r="F733" i="7"/>
  <c r="G733" i="7"/>
  <c r="E733" i="7"/>
  <c r="F725" i="7"/>
  <c r="G725" i="7"/>
  <c r="E725" i="7"/>
  <c r="F717" i="7"/>
  <c r="G717" i="7"/>
  <c r="E717" i="7"/>
  <c r="F709" i="7"/>
  <c r="E709" i="7"/>
  <c r="G709" i="7"/>
  <c r="F701" i="7"/>
  <c r="G701" i="7"/>
  <c r="E701" i="7"/>
  <c r="F693" i="7"/>
  <c r="G693" i="7"/>
  <c r="E693" i="7"/>
  <c r="F685" i="7"/>
  <c r="G685" i="7"/>
  <c r="E685" i="7"/>
  <c r="F677" i="7"/>
  <c r="G677" i="7"/>
  <c r="E677" i="7"/>
  <c r="F669" i="7"/>
  <c r="G669" i="7"/>
  <c r="E669" i="7"/>
  <c r="F661" i="7"/>
  <c r="G661" i="7"/>
  <c r="E661" i="7"/>
  <c r="F653" i="7"/>
  <c r="G653" i="7"/>
  <c r="E653" i="7"/>
  <c r="F645" i="7"/>
  <c r="G645" i="7"/>
  <c r="E645" i="7"/>
  <c r="F629" i="7"/>
  <c r="G629" i="7"/>
  <c r="E629" i="7"/>
  <c r="F621" i="7"/>
  <c r="G621" i="7"/>
  <c r="E621" i="7"/>
  <c r="F613" i="7"/>
  <c r="G613" i="7"/>
  <c r="E613" i="7"/>
  <c r="F605" i="7"/>
  <c r="G605" i="7"/>
  <c r="E605" i="7"/>
  <c r="F597" i="7"/>
  <c r="G597" i="7"/>
  <c r="E597" i="7"/>
  <c r="F589" i="7"/>
  <c r="G589" i="7"/>
  <c r="E589" i="7"/>
  <c r="F581" i="7"/>
  <c r="E581" i="7"/>
  <c r="G581" i="7"/>
  <c r="F573" i="7"/>
  <c r="G573" i="7"/>
  <c r="E573" i="7"/>
  <c r="F565" i="7"/>
  <c r="G565" i="7"/>
  <c r="E565" i="7"/>
  <c r="F557" i="7"/>
  <c r="G557" i="7"/>
  <c r="E557" i="7"/>
  <c r="F549" i="7"/>
  <c r="G549" i="7"/>
  <c r="E549" i="7"/>
  <c r="F541" i="7"/>
  <c r="G541" i="7"/>
  <c r="E541" i="7"/>
  <c r="F533" i="7"/>
  <c r="G533" i="7"/>
  <c r="E533" i="7"/>
  <c r="F525" i="7"/>
  <c r="G525" i="7"/>
  <c r="E525" i="7"/>
  <c r="F517" i="7"/>
  <c r="G517" i="7"/>
  <c r="E517" i="7"/>
  <c r="F509" i="7"/>
  <c r="G509" i="7"/>
  <c r="E509" i="7"/>
  <c r="F501" i="7"/>
  <c r="G501" i="7"/>
  <c r="E501" i="7"/>
  <c r="F493" i="7"/>
  <c r="G493" i="7"/>
  <c r="E493" i="7"/>
  <c r="F485" i="7"/>
  <c r="G485" i="7"/>
  <c r="E485" i="7"/>
  <c r="F477" i="7"/>
  <c r="G477" i="7"/>
  <c r="E477" i="7"/>
  <c r="F469" i="7"/>
  <c r="G469" i="7"/>
  <c r="E469" i="7"/>
  <c r="F461" i="7"/>
  <c r="G461" i="7"/>
  <c r="E461" i="7"/>
  <c r="F453" i="7"/>
  <c r="E453" i="7"/>
  <c r="F445" i="7"/>
  <c r="E445" i="7"/>
  <c r="F437" i="7"/>
  <c r="E437" i="7"/>
  <c r="F429" i="7"/>
  <c r="E429" i="7"/>
  <c r="F421" i="7"/>
  <c r="E421" i="7"/>
  <c r="F413" i="7"/>
  <c r="E413" i="7"/>
  <c r="F405" i="7"/>
  <c r="E405" i="7"/>
  <c r="F397" i="7"/>
  <c r="E397" i="7"/>
  <c r="F389" i="7"/>
  <c r="E389" i="7"/>
  <c r="F381" i="7"/>
  <c r="E381" i="7"/>
  <c r="F373" i="7"/>
  <c r="E373" i="7"/>
  <c r="F365" i="7"/>
  <c r="E365" i="7"/>
  <c r="F357" i="7"/>
  <c r="E357" i="7"/>
  <c r="F349" i="7"/>
  <c r="E349" i="7"/>
  <c r="F341" i="7"/>
  <c r="E341" i="7"/>
  <c r="F333" i="7"/>
  <c r="E333" i="7"/>
  <c r="F325" i="7"/>
  <c r="F317" i="7"/>
  <c r="F309" i="7"/>
  <c r="F301" i="7"/>
  <c r="F293" i="7"/>
  <c r="E6081" i="7"/>
  <c r="E6073" i="7"/>
  <c r="E6065" i="7"/>
  <c r="E6057" i="7"/>
  <c r="E6049" i="7"/>
  <c r="E6041" i="7"/>
  <c r="E6033" i="7"/>
  <c r="E6025" i="7"/>
  <c r="E6017" i="7"/>
  <c r="E6009" i="7"/>
  <c r="E6001" i="7"/>
  <c r="E5993" i="7"/>
  <c r="E5985" i="7"/>
  <c r="E5977" i="7"/>
  <c r="E5969" i="7"/>
  <c r="E5961" i="7"/>
  <c r="E5953" i="7"/>
  <c r="E5945" i="7"/>
  <c r="E5937" i="7"/>
  <c r="E5929" i="7"/>
  <c r="E5921" i="7"/>
  <c r="E5913" i="7"/>
  <c r="E5905" i="7"/>
  <c r="E5897" i="7"/>
  <c r="E5889" i="7"/>
  <c r="E5881" i="7"/>
  <c r="E5873" i="7"/>
  <c r="E5865" i="7"/>
  <c r="E5857" i="7"/>
  <c r="E5849" i="7"/>
  <c r="E5841" i="7"/>
  <c r="E5833" i="7"/>
  <c r="E5825" i="7"/>
  <c r="E5817" i="7"/>
  <c r="E5809" i="7"/>
  <c r="E5801" i="7"/>
  <c r="E5791" i="7"/>
  <c r="E5777" i="7"/>
  <c r="E5761" i="7"/>
  <c r="E5741" i="7"/>
  <c r="E5718" i="7"/>
  <c r="E5698" i="7"/>
  <c r="E5677" i="7"/>
  <c r="E5654" i="7"/>
  <c r="E5634" i="7"/>
  <c r="E5578" i="7"/>
  <c r="E5514" i="7"/>
  <c r="E5450" i="7"/>
  <c r="E5386" i="7"/>
  <c r="E5322" i="7"/>
  <c r="E5258" i="7"/>
  <c r="E5194" i="7"/>
  <c r="E5130" i="7"/>
  <c r="E5002" i="7"/>
  <c r="E4938" i="7"/>
  <c r="E4810" i="7"/>
  <c r="E4682" i="7"/>
  <c r="E4618" i="7"/>
  <c r="E4554" i="7"/>
  <c r="E4426" i="7"/>
  <c r="E4298" i="7"/>
  <c r="E4234" i="7"/>
  <c r="E4170" i="7"/>
  <c r="E4106" i="7"/>
  <c r="E4042" i="7"/>
  <c r="E3978" i="7"/>
  <c r="E3914" i="7"/>
  <c r="E3850" i="7"/>
  <c r="E3722" i="7"/>
  <c r="E3658" i="7"/>
  <c r="E3594" i="7"/>
  <c r="E3530" i="7"/>
  <c r="E3402" i="7"/>
  <c r="E3338" i="7"/>
  <c r="E3269" i="7"/>
  <c r="E3037" i="7"/>
  <c r="E2566" i="7"/>
  <c r="D6076" i="7"/>
  <c r="F6075" i="7"/>
  <c r="G6075" i="7"/>
  <c r="D6020" i="7"/>
  <c r="F6019" i="7"/>
  <c r="G6019" i="7"/>
  <c r="D5964" i="7"/>
  <c r="F5963" i="7"/>
  <c r="G5963" i="7"/>
  <c r="D5916" i="7"/>
  <c r="F5915" i="7"/>
  <c r="G5915" i="7"/>
  <c r="D5860" i="7"/>
  <c r="F5859" i="7"/>
  <c r="G5859" i="7"/>
  <c r="D5804" i="7"/>
  <c r="G5803" i="7"/>
  <c r="F5803" i="7"/>
  <c r="D5740" i="7"/>
  <c r="F5739" i="7"/>
  <c r="G5739" i="7"/>
  <c r="E5739" i="7"/>
  <c r="F5683" i="7"/>
  <c r="G5683" i="7"/>
  <c r="E5683" i="7"/>
  <c r="F5619" i="7"/>
  <c r="G5619" i="7"/>
  <c r="E5619" i="7"/>
  <c r="F5555" i="7"/>
  <c r="G5555" i="7"/>
  <c r="E5555" i="7"/>
  <c r="F5499" i="7"/>
  <c r="G5499" i="7"/>
  <c r="E5499" i="7"/>
  <c r="F5451" i="7"/>
  <c r="G5451" i="7"/>
  <c r="E5451" i="7"/>
  <c r="F5411" i="7"/>
  <c r="G5411" i="7"/>
  <c r="E5411" i="7"/>
  <c r="F5347" i="7"/>
  <c r="G5347" i="7"/>
  <c r="E5347" i="7"/>
  <c r="F5299" i="7"/>
  <c r="G5299" i="7"/>
  <c r="E5299" i="7"/>
  <c r="G5235" i="7"/>
  <c r="F5235" i="7"/>
  <c r="E5235" i="7"/>
  <c r="F5163" i="7"/>
  <c r="G5163" i="7"/>
  <c r="E5163" i="7"/>
  <c r="F5099" i="7"/>
  <c r="G5099" i="7"/>
  <c r="E5099" i="7"/>
  <c r="F5051" i="7"/>
  <c r="G5051" i="7"/>
  <c r="E5051" i="7"/>
  <c r="F4995" i="7"/>
  <c r="G4995" i="7"/>
  <c r="E4995" i="7"/>
  <c r="F4955" i="7"/>
  <c r="G4955" i="7"/>
  <c r="E4955" i="7"/>
  <c r="F4915" i="7"/>
  <c r="G4915" i="7"/>
  <c r="E4915" i="7"/>
  <c r="F4867" i="7"/>
  <c r="G4867" i="7"/>
  <c r="E4867" i="7"/>
  <c r="F4811" i="7"/>
  <c r="G4811" i="7"/>
  <c r="E4811" i="7"/>
  <c r="F4755" i="7"/>
  <c r="G4755" i="7"/>
  <c r="E4755" i="7"/>
  <c r="F4699" i="7"/>
  <c r="G4699" i="7"/>
  <c r="E4699" i="7"/>
  <c r="F4683" i="7"/>
  <c r="G4683" i="7"/>
  <c r="E4683" i="7"/>
  <c r="F4627" i="7"/>
  <c r="G4627" i="7"/>
  <c r="E4627" i="7"/>
  <c r="F4579" i="7"/>
  <c r="G4579" i="7"/>
  <c r="E4579" i="7"/>
  <c r="F4531" i="7"/>
  <c r="G4531" i="7"/>
  <c r="E4531" i="7"/>
  <c r="F4483" i="7"/>
  <c r="G4483" i="7"/>
  <c r="E4483" i="7"/>
  <c r="F4427" i="7"/>
  <c r="G4427" i="7"/>
  <c r="E4427" i="7"/>
  <c r="F4371" i="7"/>
  <c r="G4371" i="7"/>
  <c r="E4371" i="7"/>
  <c r="F4315" i="7"/>
  <c r="G4315" i="7"/>
  <c r="E4315" i="7"/>
  <c r="F4251" i="7"/>
  <c r="G4251" i="7"/>
  <c r="E4251" i="7"/>
  <c r="F4195" i="7"/>
  <c r="G4195" i="7"/>
  <c r="E4195" i="7"/>
  <c r="F4147" i="7"/>
  <c r="G4147" i="7"/>
  <c r="E4147" i="7"/>
  <c r="F4075" i="7"/>
  <c r="G4075" i="7"/>
  <c r="E4075" i="7"/>
  <c r="F4019" i="7"/>
  <c r="G4019" i="7"/>
  <c r="E4019" i="7"/>
  <c r="G3963" i="7"/>
  <c r="F3963" i="7"/>
  <c r="E3963" i="7"/>
  <c r="F3899" i="7"/>
  <c r="G3899" i="7"/>
  <c r="E3899" i="7"/>
  <c r="G3835" i="7"/>
  <c r="F3835" i="7"/>
  <c r="E3835" i="7"/>
  <c r="F3771" i="7"/>
  <c r="G3771" i="7"/>
  <c r="E3771" i="7"/>
  <c r="F3723" i="7"/>
  <c r="G3723" i="7"/>
  <c r="E3723" i="7"/>
  <c r="F3659" i="7"/>
  <c r="G3659" i="7"/>
  <c r="E3659" i="7"/>
  <c r="F3595" i="7"/>
  <c r="G3595" i="7"/>
  <c r="E3595" i="7"/>
  <c r="F3547" i="7"/>
  <c r="G3547" i="7"/>
  <c r="E3547" i="7"/>
  <c r="F3515" i="7"/>
  <c r="G3515" i="7"/>
  <c r="E3515" i="7"/>
  <c r="F3459" i="7"/>
  <c r="G3459" i="7"/>
  <c r="E3459" i="7"/>
  <c r="F3403" i="7"/>
  <c r="G3403" i="7"/>
  <c r="E3403" i="7"/>
  <c r="F3339" i="7"/>
  <c r="G3339" i="7"/>
  <c r="E3339" i="7"/>
  <c r="F3283" i="7"/>
  <c r="G3283" i="7"/>
  <c r="E3283" i="7"/>
  <c r="F3235" i="7"/>
  <c r="G3235" i="7"/>
  <c r="E3235" i="7"/>
  <c r="F3195" i="7"/>
  <c r="G3195" i="7"/>
  <c r="E3195" i="7"/>
  <c r="F3147" i="7"/>
  <c r="G3147" i="7"/>
  <c r="E3147" i="7"/>
  <c r="F3091" i="7"/>
  <c r="G3091" i="7"/>
  <c r="E3091" i="7"/>
  <c r="F3043" i="7"/>
  <c r="G3043" i="7"/>
  <c r="E3043" i="7"/>
  <c r="F3003" i="7"/>
  <c r="G3003" i="7"/>
  <c r="E3003" i="7"/>
  <c r="F2955" i="7"/>
  <c r="G2955" i="7"/>
  <c r="E2955" i="7"/>
  <c r="F2899" i="7"/>
  <c r="G2899" i="7"/>
  <c r="E2899" i="7"/>
  <c r="F2875" i="7"/>
  <c r="G2875" i="7"/>
  <c r="E2875" i="7"/>
  <c r="F2819" i="7"/>
  <c r="G2819" i="7"/>
  <c r="E2819" i="7"/>
  <c r="F2763" i="7"/>
  <c r="G2763" i="7"/>
  <c r="E2763" i="7"/>
  <c r="F2715" i="7"/>
  <c r="G2715" i="7"/>
  <c r="E2715" i="7"/>
  <c r="F2659" i="7"/>
  <c r="G2659" i="7"/>
  <c r="E2659" i="7"/>
  <c r="F2627" i="7"/>
  <c r="G2627" i="7"/>
  <c r="E2627" i="7"/>
  <c r="F2587" i="7"/>
  <c r="G2587" i="7"/>
  <c r="E2587" i="7"/>
  <c r="F2539" i="7"/>
  <c r="G2539" i="7"/>
  <c r="E2539" i="7"/>
  <c r="F2467" i="7"/>
  <c r="G2467" i="7"/>
  <c r="E2467" i="7"/>
  <c r="F2403" i="7"/>
  <c r="G2403" i="7"/>
  <c r="E2403" i="7"/>
  <c r="F971" i="7"/>
  <c r="G971" i="7"/>
  <c r="E971" i="7"/>
  <c r="F931" i="7"/>
  <c r="G931" i="7"/>
  <c r="E931" i="7"/>
  <c r="F875" i="7"/>
  <c r="G875" i="7"/>
  <c r="E875" i="7"/>
  <c r="F835" i="7"/>
  <c r="G835" i="7"/>
  <c r="E835" i="7"/>
  <c r="F787" i="7"/>
  <c r="G787" i="7"/>
  <c r="E787" i="7"/>
  <c r="F739" i="7"/>
  <c r="G739" i="7"/>
  <c r="E739" i="7"/>
  <c r="F707" i="7"/>
  <c r="G707" i="7"/>
  <c r="E707" i="7"/>
  <c r="F643" i="7"/>
  <c r="G643" i="7"/>
  <c r="E643" i="7"/>
  <c r="F587" i="7"/>
  <c r="G587" i="7"/>
  <c r="E587" i="7"/>
  <c r="F531" i="7"/>
  <c r="G531" i="7"/>
  <c r="E531" i="7"/>
  <c r="F467" i="7"/>
  <c r="G467" i="7"/>
  <c r="E467" i="7"/>
  <c r="F411" i="7"/>
  <c r="E411" i="7"/>
  <c r="F355" i="7"/>
  <c r="E355" i="7"/>
  <c r="F299" i="7"/>
  <c r="E3227" i="7"/>
  <c r="D6083" i="7"/>
  <c r="F6082" i="7"/>
  <c r="G6082" i="7"/>
  <c r="D6027" i="7"/>
  <c r="F6026" i="7"/>
  <c r="G6026" i="7"/>
  <c r="D5971" i="7"/>
  <c r="F5970" i="7"/>
  <c r="G5970" i="7"/>
  <c r="D5907" i="7"/>
  <c r="G5906" i="7"/>
  <c r="F5906" i="7"/>
  <c r="D5851" i="7"/>
  <c r="F5850" i="7"/>
  <c r="G5850" i="7"/>
  <c r="D5795" i="7"/>
  <c r="F5794" i="7"/>
  <c r="G5794" i="7"/>
  <c r="D5731" i="7"/>
  <c r="F5730" i="7"/>
  <c r="G5730" i="7"/>
  <c r="D5667" i="7"/>
  <c r="F5666" i="7"/>
  <c r="G5666" i="7"/>
  <c r="D5603" i="7"/>
  <c r="F5602" i="7"/>
  <c r="G5602" i="7"/>
  <c r="D5531" i="7"/>
  <c r="F5530" i="7"/>
  <c r="G5530" i="7"/>
  <c r="D5483" i="7"/>
  <c r="F5482" i="7"/>
  <c r="G5482" i="7"/>
  <c r="D5427" i="7"/>
  <c r="F5426" i="7"/>
  <c r="G5426" i="7"/>
  <c r="D5371" i="7"/>
  <c r="F5370" i="7"/>
  <c r="G5370" i="7"/>
  <c r="D5307" i="7"/>
  <c r="F5306" i="7"/>
  <c r="G5306" i="7"/>
  <c r="F5242" i="7"/>
  <c r="G5242" i="7"/>
  <c r="F5186" i="7"/>
  <c r="G5186" i="7"/>
  <c r="F5138" i="7"/>
  <c r="G5138" i="7"/>
  <c r="F5066" i="7"/>
  <c r="G5066" i="7"/>
  <c r="F5010" i="7"/>
  <c r="G5010" i="7"/>
  <c r="F4962" i="7"/>
  <c r="G4962" i="7"/>
  <c r="F4922" i="7"/>
  <c r="G4922" i="7"/>
  <c r="F4874" i="7"/>
  <c r="G4874" i="7"/>
  <c r="F4834" i="7"/>
  <c r="G4834" i="7"/>
  <c r="F4786" i="7"/>
  <c r="G4786" i="7"/>
  <c r="F4746" i="7"/>
  <c r="G4746" i="7"/>
  <c r="F4698" i="7"/>
  <c r="G4698" i="7"/>
  <c r="F4642" i="7"/>
  <c r="G4642" i="7"/>
  <c r="F4594" i="7"/>
  <c r="G4594" i="7"/>
  <c r="F4538" i="7"/>
  <c r="G4538" i="7"/>
  <c r="F4490" i="7"/>
  <c r="G4490" i="7"/>
  <c r="F4450" i="7"/>
  <c r="G4450" i="7"/>
  <c r="F4410" i="7"/>
  <c r="G4410" i="7"/>
  <c r="F4362" i="7"/>
  <c r="G4362" i="7"/>
  <c r="F4314" i="7"/>
  <c r="G4314" i="7"/>
  <c r="F4274" i="7"/>
  <c r="G4274" i="7"/>
  <c r="F4226" i="7"/>
  <c r="G4226" i="7"/>
  <c r="F4178" i="7"/>
  <c r="G4178" i="7"/>
  <c r="F4130" i="7"/>
  <c r="G4130" i="7"/>
  <c r="F4082" i="7"/>
  <c r="G4082" i="7"/>
  <c r="F4034" i="7"/>
  <c r="G4034" i="7"/>
  <c r="F3986" i="7"/>
  <c r="G3986" i="7"/>
  <c r="F3938" i="7"/>
  <c r="G3938" i="7"/>
  <c r="F3890" i="7"/>
  <c r="G3890" i="7"/>
  <c r="F3834" i="7"/>
  <c r="G3834" i="7"/>
  <c r="F3786" i="7"/>
  <c r="G3786" i="7"/>
  <c r="F3730" i="7"/>
  <c r="G3730" i="7"/>
  <c r="F3666" i="7"/>
  <c r="G3666" i="7"/>
  <c r="F3618" i="7"/>
  <c r="G3618" i="7"/>
  <c r="F3570" i="7"/>
  <c r="G3570" i="7"/>
  <c r="F3522" i="7"/>
  <c r="G3522" i="7"/>
  <c r="F3466" i="7"/>
  <c r="G3466" i="7"/>
  <c r="F3410" i="7"/>
  <c r="G3410" i="7"/>
  <c r="F3346" i="7"/>
  <c r="G3346" i="7"/>
  <c r="F3290" i="7"/>
  <c r="G3290" i="7"/>
  <c r="F3242" i="7"/>
  <c r="G3242" i="7"/>
  <c r="E3242" i="7"/>
  <c r="F3186" i="7"/>
  <c r="G3186" i="7"/>
  <c r="E3186" i="7"/>
  <c r="F3138" i="7"/>
  <c r="G3138" i="7"/>
  <c r="E3138" i="7"/>
  <c r="F3098" i="7"/>
  <c r="G3098" i="7"/>
  <c r="E3098" i="7"/>
  <c r="F3050" i="7"/>
  <c r="G3050" i="7"/>
  <c r="E3050" i="7"/>
  <c r="F2994" i="7"/>
  <c r="G2994" i="7"/>
  <c r="E2994" i="7"/>
  <c r="F2946" i="7"/>
  <c r="G2946" i="7"/>
  <c r="E2946" i="7"/>
  <c r="F2882" i="7"/>
  <c r="G2882" i="7"/>
  <c r="E2882" i="7"/>
  <c r="F2826" i="7"/>
  <c r="G2826" i="7"/>
  <c r="E2826" i="7"/>
  <c r="F2778" i="7"/>
  <c r="G2778" i="7"/>
  <c r="E2778" i="7"/>
  <c r="F2738" i="7"/>
  <c r="G2738" i="7"/>
  <c r="E2738" i="7"/>
  <c r="F2690" i="7"/>
  <c r="G2690" i="7"/>
  <c r="E2690" i="7"/>
  <c r="F2642" i="7"/>
  <c r="G2642" i="7"/>
  <c r="E2642" i="7"/>
  <c r="F2594" i="7"/>
  <c r="G2594" i="7"/>
  <c r="E2594" i="7"/>
  <c r="F2570" i="7"/>
  <c r="G2570" i="7"/>
  <c r="E2570" i="7"/>
  <c r="F2522" i="7"/>
  <c r="G2522" i="7"/>
  <c r="E2522" i="7"/>
  <c r="F2474" i="7"/>
  <c r="G2474" i="7"/>
  <c r="E2474" i="7"/>
  <c r="F2418" i="7"/>
  <c r="G2418" i="7"/>
  <c r="E2418" i="7"/>
  <c r="F2362" i="7"/>
  <c r="G2362" i="7"/>
  <c r="E2362" i="7"/>
  <c r="F978" i="7"/>
  <c r="G978" i="7"/>
  <c r="E978" i="7"/>
  <c r="F866" i="7"/>
  <c r="G866" i="7"/>
  <c r="E866" i="7"/>
  <c r="F818" i="7"/>
  <c r="G818" i="7"/>
  <c r="E818" i="7"/>
  <c r="F770" i="7"/>
  <c r="G770" i="7"/>
  <c r="E770" i="7"/>
  <c r="F722" i="7"/>
  <c r="G722" i="7"/>
  <c r="E722" i="7"/>
  <c r="F674" i="7"/>
  <c r="G674" i="7"/>
  <c r="E674" i="7"/>
  <c r="F618" i="7"/>
  <c r="G618" i="7"/>
  <c r="E618" i="7"/>
  <c r="F570" i="7"/>
  <c r="G570" i="7"/>
  <c r="E570" i="7"/>
  <c r="F498" i="7"/>
  <c r="G498" i="7"/>
  <c r="E498" i="7"/>
  <c r="F450" i="7"/>
  <c r="E450" i="7"/>
  <c r="F402" i="7"/>
  <c r="E402" i="7"/>
  <c r="F354" i="7"/>
  <c r="E354" i="7"/>
  <c r="F306" i="7"/>
  <c r="E5770" i="7"/>
  <c r="E5298" i="7"/>
  <c r="D6078" i="7"/>
  <c r="F6077" i="7"/>
  <c r="G6077" i="7"/>
  <c r="D6062" i="7"/>
  <c r="F6061" i="7"/>
  <c r="G6061" i="7"/>
  <c r="D6046" i="7"/>
  <c r="F6045" i="7"/>
  <c r="G6045" i="7"/>
  <c r="D6085" i="7"/>
  <c r="F6084" i="7"/>
  <c r="G6084" i="7"/>
  <c r="D6077" i="7"/>
  <c r="F6076" i="7"/>
  <c r="G6076" i="7"/>
  <c r="D6069" i="7"/>
  <c r="F6068" i="7"/>
  <c r="G6068" i="7"/>
  <c r="D6061" i="7"/>
  <c r="F6060" i="7"/>
  <c r="G6060" i="7"/>
  <c r="D6053" i="7"/>
  <c r="F6052" i="7"/>
  <c r="G6052" i="7"/>
  <c r="D6045" i="7"/>
  <c r="F6044" i="7"/>
  <c r="G6044" i="7"/>
  <c r="D6037" i="7"/>
  <c r="F6036" i="7"/>
  <c r="G6036" i="7"/>
  <c r="D6029" i="7"/>
  <c r="F6028" i="7"/>
  <c r="G6028" i="7"/>
  <c r="D6021" i="7"/>
  <c r="F6020" i="7"/>
  <c r="G6020" i="7"/>
  <c r="D6013" i="7"/>
  <c r="F6012" i="7"/>
  <c r="G6012" i="7"/>
  <c r="D6005" i="7"/>
  <c r="F6004" i="7"/>
  <c r="G6004" i="7"/>
  <c r="D5997" i="7"/>
  <c r="F5996" i="7"/>
  <c r="G5996" i="7"/>
  <c r="D5989" i="7"/>
  <c r="F5988" i="7"/>
  <c r="G5988" i="7"/>
  <c r="D5981" i="7"/>
  <c r="F5980" i="7"/>
  <c r="G5980" i="7"/>
  <c r="D5973" i="7"/>
  <c r="F5972" i="7"/>
  <c r="G5972" i="7"/>
  <c r="D5965" i="7"/>
  <c r="F5964" i="7"/>
  <c r="G5964" i="7"/>
  <c r="D5957" i="7"/>
  <c r="F5956" i="7"/>
  <c r="G5956" i="7"/>
  <c r="D5949" i="7"/>
  <c r="F5948" i="7"/>
  <c r="G5948" i="7"/>
  <c r="D5941" i="7"/>
  <c r="F5940" i="7"/>
  <c r="G5940" i="7"/>
  <c r="D5933" i="7"/>
  <c r="F5932" i="7"/>
  <c r="G5932" i="7"/>
  <c r="D5925" i="7"/>
  <c r="F5924" i="7"/>
  <c r="G5924" i="7"/>
  <c r="D5917" i="7"/>
  <c r="F5916" i="7"/>
  <c r="G5916" i="7"/>
  <c r="D5909" i="7"/>
  <c r="F5908" i="7"/>
  <c r="G5908" i="7"/>
  <c r="D5901" i="7"/>
  <c r="F5900" i="7"/>
  <c r="G5900" i="7"/>
  <c r="D5893" i="7"/>
  <c r="F5892" i="7"/>
  <c r="G5892" i="7"/>
  <c r="D5885" i="7"/>
  <c r="F5884" i="7"/>
  <c r="G5884" i="7"/>
  <c r="D5877" i="7"/>
  <c r="F5876" i="7"/>
  <c r="G5876" i="7"/>
  <c r="D5869" i="7"/>
  <c r="F5868" i="7"/>
  <c r="G5868" i="7"/>
  <c r="D5861" i="7"/>
  <c r="F5860" i="7"/>
  <c r="G5860" i="7"/>
  <c r="D5853" i="7"/>
  <c r="F5852" i="7"/>
  <c r="G5852" i="7"/>
  <c r="D5845" i="7"/>
  <c r="F5844" i="7"/>
  <c r="G5844" i="7"/>
  <c r="D5837" i="7"/>
  <c r="F5836" i="7"/>
  <c r="G5836" i="7"/>
  <c r="D5829" i="7"/>
  <c r="F5828" i="7"/>
  <c r="G5828" i="7"/>
  <c r="D5821" i="7"/>
  <c r="F5820" i="7"/>
  <c r="G5820" i="7"/>
  <c r="D5813" i="7"/>
  <c r="F5812" i="7"/>
  <c r="G5812" i="7"/>
  <c r="D5805" i="7"/>
  <c r="F5804" i="7"/>
  <c r="G5804" i="7"/>
  <c r="D5797" i="7"/>
  <c r="F5796" i="7"/>
  <c r="G5796" i="7"/>
  <c r="E5796" i="7"/>
  <c r="D5789" i="7"/>
  <c r="F5788" i="7"/>
  <c r="G5788" i="7"/>
  <c r="E5788" i="7"/>
  <c r="D5781" i="7"/>
  <c r="F5780" i="7"/>
  <c r="G5780" i="7"/>
  <c r="E5780" i="7"/>
  <c r="D5773" i="7"/>
  <c r="F5772" i="7"/>
  <c r="G5772" i="7"/>
  <c r="E5772" i="7"/>
  <c r="D5765" i="7"/>
  <c r="F5764" i="7"/>
  <c r="G5764" i="7"/>
  <c r="E5764" i="7"/>
  <c r="D5757" i="7"/>
  <c r="F5756" i="7"/>
  <c r="G5756" i="7"/>
  <c r="E5756" i="7"/>
  <c r="D5749" i="7"/>
  <c r="F5748" i="7"/>
  <c r="G5748" i="7"/>
  <c r="E5748" i="7"/>
  <c r="D5741" i="7"/>
  <c r="F5740" i="7"/>
  <c r="G5740" i="7"/>
  <c r="E5740" i="7"/>
  <c r="D5733" i="7"/>
  <c r="F5732" i="7"/>
  <c r="G5732" i="7"/>
  <c r="E5732" i="7"/>
  <c r="D5725" i="7"/>
  <c r="F5724" i="7"/>
  <c r="G5724" i="7"/>
  <c r="E5724" i="7"/>
  <c r="D5717" i="7"/>
  <c r="F5716" i="7"/>
  <c r="G5716" i="7"/>
  <c r="E5716" i="7"/>
  <c r="D5709" i="7"/>
  <c r="F5708" i="7"/>
  <c r="G5708" i="7"/>
  <c r="E5708" i="7"/>
  <c r="D5701" i="7"/>
  <c r="F5700" i="7"/>
  <c r="G5700" i="7"/>
  <c r="E5700" i="7"/>
  <c r="D5693" i="7"/>
  <c r="F5692" i="7"/>
  <c r="G5692" i="7"/>
  <c r="E5692" i="7"/>
  <c r="D5685" i="7"/>
  <c r="F5684" i="7"/>
  <c r="G5684" i="7"/>
  <c r="E5684" i="7"/>
  <c r="D5677" i="7"/>
  <c r="F5676" i="7"/>
  <c r="G5676" i="7"/>
  <c r="E5676" i="7"/>
  <c r="D5669" i="7"/>
  <c r="F5668" i="7"/>
  <c r="G5668" i="7"/>
  <c r="E5668" i="7"/>
  <c r="D5661" i="7"/>
  <c r="F5660" i="7"/>
  <c r="G5660" i="7"/>
  <c r="E5660" i="7"/>
  <c r="D5653" i="7"/>
  <c r="F5652" i="7"/>
  <c r="G5652" i="7"/>
  <c r="E5652" i="7"/>
  <c r="D5645" i="7"/>
  <c r="F5644" i="7"/>
  <c r="G5644" i="7"/>
  <c r="E5644" i="7"/>
  <c r="D5637" i="7"/>
  <c r="F5636" i="7"/>
  <c r="G5636" i="7"/>
  <c r="E5636" i="7"/>
  <c r="D5629" i="7"/>
  <c r="F5628" i="7"/>
  <c r="G5628" i="7"/>
  <c r="E5628" i="7"/>
  <c r="D5621" i="7"/>
  <c r="F5620" i="7"/>
  <c r="G5620" i="7"/>
  <c r="E5620" i="7"/>
  <c r="D5613" i="7"/>
  <c r="F5612" i="7"/>
  <c r="G5612" i="7"/>
  <c r="E5612" i="7"/>
  <c r="D5605" i="7"/>
  <c r="F5604" i="7"/>
  <c r="G5604" i="7"/>
  <c r="E5604" i="7"/>
  <c r="D5597" i="7"/>
  <c r="F5596" i="7"/>
  <c r="G5596" i="7"/>
  <c r="E5596" i="7"/>
  <c r="D5589" i="7"/>
  <c r="F5588" i="7"/>
  <c r="G5588" i="7"/>
  <c r="E5588" i="7"/>
  <c r="D5581" i="7"/>
  <c r="F5580" i="7"/>
  <c r="G5580" i="7"/>
  <c r="E5580" i="7"/>
  <c r="D5573" i="7"/>
  <c r="F5572" i="7"/>
  <c r="G5572" i="7"/>
  <c r="E5572" i="7"/>
  <c r="D5565" i="7"/>
  <c r="F5564" i="7"/>
  <c r="G5564" i="7"/>
  <c r="E5564" i="7"/>
  <c r="D5557" i="7"/>
  <c r="F5556" i="7"/>
  <c r="G5556" i="7"/>
  <c r="E5556" i="7"/>
  <c r="D5549" i="7"/>
  <c r="F5548" i="7"/>
  <c r="G5548" i="7"/>
  <c r="E5548" i="7"/>
  <c r="D5541" i="7"/>
  <c r="F5540" i="7"/>
  <c r="G5540" i="7"/>
  <c r="E5540" i="7"/>
  <c r="D5533" i="7"/>
  <c r="F5532" i="7"/>
  <c r="G5532" i="7"/>
  <c r="E5532" i="7"/>
  <c r="D5525" i="7"/>
  <c r="F5524" i="7"/>
  <c r="G5524" i="7"/>
  <c r="E5524" i="7"/>
  <c r="D5517" i="7"/>
  <c r="F5516" i="7"/>
  <c r="G5516" i="7"/>
  <c r="E5516" i="7"/>
  <c r="D5509" i="7"/>
  <c r="F5508" i="7"/>
  <c r="G5508" i="7"/>
  <c r="E5508" i="7"/>
  <c r="D5501" i="7"/>
  <c r="F5500" i="7"/>
  <c r="G5500" i="7"/>
  <c r="E5500" i="7"/>
  <c r="D5493" i="7"/>
  <c r="F5492" i="7"/>
  <c r="G5492" i="7"/>
  <c r="E5492" i="7"/>
  <c r="D5485" i="7"/>
  <c r="F5484" i="7"/>
  <c r="G5484" i="7"/>
  <c r="E5484" i="7"/>
  <c r="D5477" i="7"/>
  <c r="F5476" i="7"/>
  <c r="G5476" i="7"/>
  <c r="E5476" i="7"/>
  <c r="D5469" i="7"/>
  <c r="F5468" i="7"/>
  <c r="G5468" i="7"/>
  <c r="E5468" i="7"/>
  <c r="D5461" i="7"/>
  <c r="F5460" i="7"/>
  <c r="G5460" i="7"/>
  <c r="E5460" i="7"/>
  <c r="D5453" i="7"/>
  <c r="F5452" i="7"/>
  <c r="G5452" i="7"/>
  <c r="E5452" i="7"/>
  <c r="D5445" i="7"/>
  <c r="F5444" i="7"/>
  <c r="G5444" i="7"/>
  <c r="E5444" i="7"/>
  <c r="D5437" i="7"/>
  <c r="F5436" i="7"/>
  <c r="G5436" i="7"/>
  <c r="E5436" i="7"/>
  <c r="D5429" i="7"/>
  <c r="F5428" i="7"/>
  <c r="G5428" i="7"/>
  <c r="E5428" i="7"/>
  <c r="D5421" i="7"/>
  <c r="F5420" i="7"/>
  <c r="G5420" i="7"/>
  <c r="E5420" i="7"/>
  <c r="D5413" i="7"/>
  <c r="F5412" i="7"/>
  <c r="G5412" i="7"/>
  <c r="E5412" i="7"/>
  <c r="D5405" i="7"/>
  <c r="F5404" i="7"/>
  <c r="G5404" i="7"/>
  <c r="E5404" i="7"/>
  <c r="D5397" i="7"/>
  <c r="F5396" i="7"/>
  <c r="G5396" i="7"/>
  <c r="E5396" i="7"/>
  <c r="D5389" i="7"/>
  <c r="F5388" i="7"/>
  <c r="G5388" i="7"/>
  <c r="E5388" i="7"/>
  <c r="D5381" i="7"/>
  <c r="F5380" i="7"/>
  <c r="G5380" i="7"/>
  <c r="E5380" i="7"/>
  <c r="D5373" i="7"/>
  <c r="F5372" i="7"/>
  <c r="G5372" i="7"/>
  <c r="E5372" i="7"/>
  <c r="D5365" i="7"/>
  <c r="F5364" i="7"/>
  <c r="G5364" i="7"/>
  <c r="E5364" i="7"/>
  <c r="D5357" i="7"/>
  <c r="F5356" i="7"/>
  <c r="G5356" i="7"/>
  <c r="E5356" i="7"/>
  <c r="D5349" i="7"/>
  <c r="F5348" i="7"/>
  <c r="G5348" i="7"/>
  <c r="E5348" i="7"/>
  <c r="D5341" i="7"/>
  <c r="F5340" i="7"/>
  <c r="G5340" i="7"/>
  <c r="E5340" i="7"/>
  <c r="D5333" i="7"/>
  <c r="F5332" i="7"/>
  <c r="G5332" i="7"/>
  <c r="E5332" i="7"/>
  <c r="D5325" i="7"/>
  <c r="F5324" i="7"/>
  <c r="G5324" i="7"/>
  <c r="E5324" i="7"/>
  <c r="D5317" i="7"/>
  <c r="F5316" i="7"/>
  <c r="G5316" i="7"/>
  <c r="E5316" i="7"/>
  <c r="D5309" i="7"/>
  <c r="F5308" i="7"/>
  <c r="G5308" i="7"/>
  <c r="E5308" i="7"/>
  <c r="D5301" i="7"/>
  <c r="G5300" i="7"/>
  <c r="F5300" i="7"/>
  <c r="E5300" i="7"/>
  <c r="D5293" i="7"/>
  <c r="F5292" i="7"/>
  <c r="G5292" i="7"/>
  <c r="E5292" i="7"/>
  <c r="D5285" i="7"/>
  <c r="F5284" i="7"/>
  <c r="G5284" i="7"/>
  <c r="E5284" i="7"/>
  <c r="D5277" i="7"/>
  <c r="F5276" i="7"/>
  <c r="G5276" i="7"/>
  <c r="E5276" i="7"/>
  <c r="D5269" i="7"/>
  <c r="F5268" i="7"/>
  <c r="G5268" i="7"/>
  <c r="E5268" i="7"/>
  <c r="D5261" i="7"/>
  <c r="F5260" i="7"/>
  <c r="G5260" i="7"/>
  <c r="E5260" i="7"/>
  <c r="D5253" i="7"/>
  <c r="F5252" i="7"/>
  <c r="G5252" i="7"/>
  <c r="E5252" i="7"/>
  <c r="D5245" i="7"/>
  <c r="F5244" i="7"/>
  <c r="G5244" i="7"/>
  <c r="E5244" i="7"/>
  <c r="D5237" i="7"/>
  <c r="F5236" i="7"/>
  <c r="G5236" i="7"/>
  <c r="E5236" i="7"/>
  <c r="D5229" i="7"/>
  <c r="F5228" i="7"/>
  <c r="G5228" i="7"/>
  <c r="E5228" i="7"/>
  <c r="D5221" i="7"/>
  <c r="F5220" i="7"/>
  <c r="G5220" i="7"/>
  <c r="E5220" i="7"/>
  <c r="D5213" i="7"/>
  <c r="F5212" i="7"/>
  <c r="G5212" i="7"/>
  <c r="E5212" i="7"/>
  <c r="D5205" i="7"/>
  <c r="F5204" i="7"/>
  <c r="G5204" i="7"/>
  <c r="E5204" i="7"/>
  <c r="D5197" i="7"/>
  <c r="F5196" i="7"/>
  <c r="G5196" i="7"/>
  <c r="E5196" i="7"/>
  <c r="D5189" i="7"/>
  <c r="F5188" i="7"/>
  <c r="G5188" i="7"/>
  <c r="E5188" i="7"/>
  <c r="F5180" i="7"/>
  <c r="G5180" i="7"/>
  <c r="E5180" i="7"/>
  <c r="F5172" i="7"/>
  <c r="G5172" i="7"/>
  <c r="E5172" i="7"/>
  <c r="F5164" i="7"/>
  <c r="G5164" i="7"/>
  <c r="E5164" i="7"/>
  <c r="F5156" i="7"/>
  <c r="G5156" i="7"/>
  <c r="E5156" i="7"/>
  <c r="F5148" i="7"/>
  <c r="G5148" i="7"/>
  <c r="E5148" i="7"/>
  <c r="F5140" i="7"/>
  <c r="G5140" i="7"/>
  <c r="E5140" i="7"/>
  <c r="F5132" i="7"/>
  <c r="G5132" i="7"/>
  <c r="E5132" i="7"/>
  <c r="F5124" i="7"/>
  <c r="G5124" i="7"/>
  <c r="E5124" i="7"/>
  <c r="F5116" i="7"/>
  <c r="G5116" i="7"/>
  <c r="E5116" i="7"/>
  <c r="F5108" i="7"/>
  <c r="G5108" i="7"/>
  <c r="E5108" i="7"/>
  <c r="F5100" i="7"/>
  <c r="G5100" i="7"/>
  <c r="E5100" i="7"/>
  <c r="F5092" i="7"/>
  <c r="G5092" i="7"/>
  <c r="E5092" i="7"/>
  <c r="F5084" i="7"/>
  <c r="G5084" i="7"/>
  <c r="E5084" i="7"/>
  <c r="F5076" i="7"/>
  <c r="G5076" i="7"/>
  <c r="E5076" i="7"/>
  <c r="F5068" i="7"/>
  <c r="G5068" i="7"/>
  <c r="E5068" i="7"/>
  <c r="F5060" i="7"/>
  <c r="G5060" i="7"/>
  <c r="E5060" i="7"/>
  <c r="F5052" i="7"/>
  <c r="G5052" i="7"/>
  <c r="E5052" i="7"/>
  <c r="F5044" i="7"/>
  <c r="G5044" i="7"/>
  <c r="E5044" i="7"/>
  <c r="F5036" i="7"/>
  <c r="G5036" i="7"/>
  <c r="E5036" i="7"/>
  <c r="F5028" i="7"/>
  <c r="G5028" i="7"/>
  <c r="E5028" i="7"/>
  <c r="F5020" i="7"/>
  <c r="G5020" i="7"/>
  <c r="E5020" i="7"/>
  <c r="F5012" i="7"/>
  <c r="G5012" i="7"/>
  <c r="E5012" i="7"/>
  <c r="F5004" i="7"/>
  <c r="G5004" i="7"/>
  <c r="E5004" i="7"/>
  <c r="F4996" i="7"/>
  <c r="G4996" i="7"/>
  <c r="E4996" i="7"/>
  <c r="F4988" i="7"/>
  <c r="G4988" i="7"/>
  <c r="E4988" i="7"/>
  <c r="F4980" i="7"/>
  <c r="G4980" i="7"/>
  <c r="E4980" i="7"/>
  <c r="F4972" i="7"/>
  <c r="G4972" i="7"/>
  <c r="E4972" i="7"/>
  <c r="F4964" i="7"/>
  <c r="G4964" i="7"/>
  <c r="E4964" i="7"/>
  <c r="F4956" i="7"/>
  <c r="G4956" i="7"/>
  <c r="E4956" i="7"/>
  <c r="F4948" i="7"/>
  <c r="G4948" i="7"/>
  <c r="E4948" i="7"/>
  <c r="F4940" i="7"/>
  <c r="G4940" i="7"/>
  <c r="E4940" i="7"/>
  <c r="F4932" i="7"/>
  <c r="G4932" i="7"/>
  <c r="E4932" i="7"/>
  <c r="F4924" i="7"/>
  <c r="G4924" i="7"/>
  <c r="E4924" i="7"/>
  <c r="F4916" i="7"/>
  <c r="G4916" i="7"/>
  <c r="E4916" i="7"/>
  <c r="F4908" i="7"/>
  <c r="G4908" i="7"/>
  <c r="E4908" i="7"/>
  <c r="F4900" i="7"/>
  <c r="G4900" i="7"/>
  <c r="E4900" i="7"/>
  <c r="F4892" i="7"/>
  <c r="G4892" i="7"/>
  <c r="E4892" i="7"/>
  <c r="G4884" i="7"/>
  <c r="F4884" i="7"/>
  <c r="E4884" i="7"/>
  <c r="F4876" i="7"/>
  <c r="G4876" i="7"/>
  <c r="E4876" i="7"/>
  <c r="F4868" i="7"/>
  <c r="G4868" i="7"/>
  <c r="E4868" i="7"/>
  <c r="F4860" i="7"/>
  <c r="G4860" i="7"/>
  <c r="E4860" i="7"/>
  <c r="F4852" i="7"/>
  <c r="G4852" i="7"/>
  <c r="E4852" i="7"/>
  <c r="F4844" i="7"/>
  <c r="G4844" i="7"/>
  <c r="E4844" i="7"/>
  <c r="F4836" i="7"/>
  <c r="G4836" i="7"/>
  <c r="E4836" i="7"/>
  <c r="F4828" i="7"/>
  <c r="G4828" i="7"/>
  <c r="E4828" i="7"/>
  <c r="F4820" i="7"/>
  <c r="G4820" i="7"/>
  <c r="E4820" i="7"/>
  <c r="F4812" i="7"/>
  <c r="G4812" i="7"/>
  <c r="E4812" i="7"/>
  <c r="F4804" i="7"/>
  <c r="G4804" i="7"/>
  <c r="E4804" i="7"/>
  <c r="F4796" i="7"/>
  <c r="G4796" i="7"/>
  <c r="E4796" i="7"/>
  <c r="F4788" i="7"/>
  <c r="G4788" i="7"/>
  <c r="E4788" i="7"/>
  <c r="F4780" i="7"/>
  <c r="G4780" i="7"/>
  <c r="E4780" i="7"/>
  <c r="F4772" i="7"/>
  <c r="G4772" i="7"/>
  <c r="E4772" i="7"/>
  <c r="F4764" i="7"/>
  <c r="G4764" i="7"/>
  <c r="E4764" i="7"/>
  <c r="F4756" i="7"/>
  <c r="G4756" i="7"/>
  <c r="E4756" i="7"/>
  <c r="F4748" i="7"/>
  <c r="G4748" i="7"/>
  <c r="E4748" i="7"/>
  <c r="F4740" i="7"/>
  <c r="G4740" i="7"/>
  <c r="E4740" i="7"/>
  <c r="F4732" i="7"/>
  <c r="G4732" i="7"/>
  <c r="E4732" i="7"/>
  <c r="F4724" i="7"/>
  <c r="G4724" i="7"/>
  <c r="E4724" i="7"/>
  <c r="F4716" i="7"/>
  <c r="G4716" i="7"/>
  <c r="E4716" i="7"/>
  <c r="F4708" i="7"/>
  <c r="G4708" i="7"/>
  <c r="E4708" i="7"/>
  <c r="F4700" i="7"/>
  <c r="G4700" i="7"/>
  <c r="E4700" i="7"/>
  <c r="F4692" i="7"/>
  <c r="G4692" i="7"/>
  <c r="E4692" i="7"/>
  <c r="F4684" i="7"/>
  <c r="G4684" i="7"/>
  <c r="E4684" i="7"/>
  <c r="F4676" i="7"/>
  <c r="G4676" i="7"/>
  <c r="E4676" i="7"/>
  <c r="F4668" i="7"/>
  <c r="G4668" i="7"/>
  <c r="E4668" i="7"/>
  <c r="F4660" i="7"/>
  <c r="G4660" i="7"/>
  <c r="E4660" i="7"/>
  <c r="F4652" i="7"/>
  <c r="G4652" i="7"/>
  <c r="E4652" i="7"/>
  <c r="F4644" i="7"/>
  <c r="G4644" i="7"/>
  <c r="E4644" i="7"/>
  <c r="F4636" i="7"/>
  <c r="G4636" i="7"/>
  <c r="E4636" i="7"/>
  <c r="F4628" i="7"/>
  <c r="G4628" i="7"/>
  <c r="E4628" i="7"/>
  <c r="F4620" i="7"/>
  <c r="G4620" i="7"/>
  <c r="E4620" i="7"/>
  <c r="F4612" i="7"/>
  <c r="G4612" i="7"/>
  <c r="E4612" i="7"/>
  <c r="F4604" i="7"/>
  <c r="G4604" i="7"/>
  <c r="E4604" i="7"/>
  <c r="F4596" i="7"/>
  <c r="G4596" i="7"/>
  <c r="E4596" i="7"/>
  <c r="F4588" i="7"/>
  <c r="G4588" i="7"/>
  <c r="E4588" i="7"/>
  <c r="F4580" i="7"/>
  <c r="G4580" i="7"/>
  <c r="E4580" i="7"/>
  <c r="F4572" i="7"/>
  <c r="G4572" i="7"/>
  <c r="E4572" i="7"/>
  <c r="F4564" i="7"/>
  <c r="G4564" i="7"/>
  <c r="E4564" i="7"/>
  <c r="F4556" i="7"/>
  <c r="G4556" i="7"/>
  <c r="E4556" i="7"/>
  <c r="F4548" i="7"/>
  <c r="G4548" i="7"/>
  <c r="E4548" i="7"/>
  <c r="F4540" i="7"/>
  <c r="G4540" i="7"/>
  <c r="E4540" i="7"/>
  <c r="F4532" i="7"/>
  <c r="G4532" i="7"/>
  <c r="E4532" i="7"/>
  <c r="F4524" i="7"/>
  <c r="G4524" i="7"/>
  <c r="E4524" i="7"/>
  <c r="F4516" i="7"/>
  <c r="G4516" i="7"/>
  <c r="E4516" i="7"/>
  <c r="F4508" i="7"/>
  <c r="G4508" i="7"/>
  <c r="E4508" i="7"/>
  <c r="F4500" i="7"/>
  <c r="G4500" i="7"/>
  <c r="E4500" i="7"/>
  <c r="F4492" i="7"/>
  <c r="G4492" i="7"/>
  <c r="E4492" i="7"/>
  <c r="F4484" i="7"/>
  <c r="G4484" i="7"/>
  <c r="E4484" i="7"/>
  <c r="F4476" i="7"/>
  <c r="G4476" i="7"/>
  <c r="E4476" i="7"/>
  <c r="F4468" i="7"/>
  <c r="G4468" i="7"/>
  <c r="E4468" i="7"/>
  <c r="F4460" i="7"/>
  <c r="G4460" i="7"/>
  <c r="E4460" i="7"/>
  <c r="F4452" i="7"/>
  <c r="G4452" i="7"/>
  <c r="E4452" i="7"/>
  <c r="F4444" i="7"/>
  <c r="G4444" i="7"/>
  <c r="E4444" i="7"/>
  <c r="F4436" i="7"/>
  <c r="G4436" i="7"/>
  <c r="E4436" i="7"/>
  <c r="F4428" i="7"/>
  <c r="G4428" i="7"/>
  <c r="E4428" i="7"/>
  <c r="F4420" i="7"/>
  <c r="G4420" i="7"/>
  <c r="E4420" i="7"/>
  <c r="F4412" i="7"/>
  <c r="G4412" i="7"/>
  <c r="E4412" i="7"/>
  <c r="F4404" i="7"/>
  <c r="G4404" i="7"/>
  <c r="E4404" i="7"/>
  <c r="F4396" i="7"/>
  <c r="G4396" i="7"/>
  <c r="E4396" i="7"/>
  <c r="F4388" i="7"/>
  <c r="G4388" i="7"/>
  <c r="E4388" i="7"/>
  <c r="F4380" i="7"/>
  <c r="G4380" i="7"/>
  <c r="E4380" i="7"/>
  <c r="G4372" i="7"/>
  <c r="F4372" i="7"/>
  <c r="E4372" i="7"/>
  <c r="F4364" i="7"/>
  <c r="G4364" i="7"/>
  <c r="E4364" i="7"/>
  <c r="F4356" i="7"/>
  <c r="G4356" i="7"/>
  <c r="E4356" i="7"/>
  <c r="F4348" i="7"/>
  <c r="G4348" i="7"/>
  <c r="E4348" i="7"/>
  <c r="F4340" i="7"/>
  <c r="G4340" i="7"/>
  <c r="E4340" i="7"/>
  <c r="F4332" i="7"/>
  <c r="G4332" i="7"/>
  <c r="E4332" i="7"/>
  <c r="F4324" i="7"/>
  <c r="G4324" i="7"/>
  <c r="E4324" i="7"/>
  <c r="F4316" i="7"/>
  <c r="G4316" i="7"/>
  <c r="E4316" i="7"/>
  <c r="F4308" i="7"/>
  <c r="G4308" i="7"/>
  <c r="E4308" i="7"/>
  <c r="F4300" i="7"/>
  <c r="G4300" i="7"/>
  <c r="E4300" i="7"/>
  <c r="F4292" i="7"/>
  <c r="G4292" i="7"/>
  <c r="E4292" i="7"/>
  <c r="F4284" i="7"/>
  <c r="G4284" i="7"/>
  <c r="E4284" i="7"/>
  <c r="F4276" i="7"/>
  <c r="G4276" i="7"/>
  <c r="E4276" i="7"/>
  <c r="F4268" i="7"/>
  <c r="G4268" i="7"/>
  <c r="E4268" i="7"/>
  <c r="F4260" i="7"/>
  <c r="G4260" i="7"/>
  <c r="E4260" i="7"/>
  <c r="F4252" i="7"/>
  <c r="G4252" i="7"/>
  <c r="E4252" i="7"/>
  <c r="F4244" i="7"/>
  <c r="G4244" i="7"/>
  <c r="E4244" i="7"/>
  <c r="F4236" i="7"/>
  <c r="G4236" i="7"/>
  <c r="E4236" i="7"/>
  <c r="F4228" i="7"/>
  <c r="G4228" i="7"/>
  <c r="E4228" i="7"/>
  <c r="F4220" i="7"/>
  <c r="G4220" i="7"/>
  <c r="E4220" i="7"/>
  <c r="F4212" i="7"/>
  <c r="G4212" i="7"/>
  <c r="E4212" i="7"/>
  <c r="F4204" i="7"/>
  <c r="G4204" i="7"/>
  <c r="E4204" i="7"/>
  <c r="F4196" i="7"/>
  <c r="G4196" i="7"/>
  <c r="E4196" i="7"/>
  <c r="F4188" i="7"/>
  <c r="G4188" i="7"/>
  <c r="E4188" i="7"/>
  <c r="F4180" i="7"/>
  <c r="G4180" i="7"/>
  <c r="E4180" i="7"/>
  <c r="F4172" i="7"/>
  <c r="G4172" i="7"/>
  <c r="E4172" i="7"/>
  <c r="F4164" i="7"/>
  <c r="G4164" i="7"/>
  <c r="E4164" i="7"/>
  <c r="F4156" i="7"/>
  <c r="G4156" i="7"/>
  <c r="E4156" i="7"/>
  <c r="F4148" i="7"/>
  <c r="G4148" i="7"/>
  <c r="E4148" i="7"/>
  <c r="F4140" i="7"/>
  <c r="G4140" i="7"/>
  <c r="E4140" i="7"/>
  <c r="F4132" i="7"/>
  <c r="G4132" i="7"/>
  <c r="E4132" i="7"/>
  <c r="F4124" i="7"/>
  <c r="G4124" i="7"/>
  <c r="E4124" i="7"/>
  <c r="F4116" i="7"/>
  <c r="G4116" i="7"/>
  <c r="E4116" i="7"/>
  <c r="F4108" i="7"/>
  <c r="G4108" i="7"/>
  <c r="E4108" i="7"/>
  <c r="F4100" i="7"/>
  <c r="G4100" i="7"/>
  <c r="E4100" i="7"/>
  <c r="F4092" i="7"/>
  <c r="G4092" i="7"/>
  <c r="E4092" i="7"/>
  <c r="F4084" i="7"/>
  <c r="G4084" i="7"/>
  <c r="E4084" i="7"/>
  <c r="F4076" i="7"/>
  <c r="G4076" i="7"/>
  <c r="E4076" i="7"/>
  <c r="F4068" i="7"/>
  <c r="G4068" i="7"/>
  <c r="E4068" i="7"/>
  <c r="F4060" i="7"/>
  <c r="G4060" i="7"/>
  <c r="E4060" i="7"/>
  <c r="F4052" i="7"/>
  <c r="G4052" i="7"/>
  <c r="E4052" i="7"/>
  <c r="F4044" i="7"/>
  <c r="G4044" i="7"/>
  <c r="E4044" i="7"/>
  <c r="F4036" i="7"/>
  <c r="G4036" i="7"/>
  <c r="E4036" i="7"/>
  <c r="F4028" i="7"/>
  <c r="G4028" i="7"/>
  <c r="E4028" i="7"/>
  <c r="F4020" i="7"/>
  <c r="G4020" i="7"/>
  <c r="E4020" i="7"/>
  <c r="F4012" i="7"/>
  <c r="G4012" i="7"/>
  <c r="E4012" i="7"/>
  <c r="F4004" i="7"/>
  <c r="G4004" i="7"/>
  <c r="E4004" i="7"/>
  <c r="F3996" i="7"/>
  <c r="G3996" i="7"/>
  <c r="E3996" i="7"/>
  <c r="F3988" i="7"/>
  <c r="G3988" i="7"/>
  <c r="E3988" i="7"/>
  <c r="F3980" i="7"/>
  <c r="G3980" i="7"/>
  <c r="E3980" i="7"/>
  <c r="F3972" i="7"/>
  <c r="G3972" i="7"/>
  <c r="E3972" i="7"/>
  <c r="F3964" i="7"/>
  <c r="G3964" i="7"/>
  <c r="E3964" i="7"/>
  <c r="F3956" i="7"/>
  <c r="G3956" i="7"/>
  <c r="E3956" i="7"/>
  <c r="F3948" i="7"/>
  <c r="G3948" i="7"/>
  <c r="E3948" i="7"/>
  <c r="F3940" i="7"/>
  <c r="G3940" i="7"/>
  <c r="E3940" i="7"/>
  <c r="F3932" i="7"/>
  <c r="G3932" i="7"/>
  <c r="E3932" i="7"/>
  <c r="F3924" i="7"/>
  <c r="G3924" i="7"/>
  <c r="E3924" i="7"/>
  <c r="F3916" i="7"/>
  <c r="G3916" i="7"/>
  <c r="E3916" i="7"/>
  <c r="F3908" i="7"/>
  <c r="G3908" i="7"/>
  <c r="E3908" i="7"/>
  <c r="F3900" i="7"/>
  <c r="G3900" i="7"/>
  <c r="E3900" i="7"/>
  <c r="F3892" i="7"/>
  <c r="G3892" i="7"/>
  <c r="E3892" i="7"/>
  <c r="F3884" i="7"/>
  <c r="G3884" i="7"/>
  <c r="E3884" i="7"/>
  <c r="F3876" i="7"/>
  <c r="G3876" i="7"/>
  <c r="E3876" i="7"/>
  <c r="F3868" i="7"/>
  <c r="G3868" i="7"/>
  <c r="E3868" i="7"/>
  <c r="G3860" i="7"/>
  <c r="F3860" i="7"/>
  <c r="E3860" i="7"/>
  <c r="F3852" i="7"/>
  <c r="G3852" i="7"/>
  <c r="E3852" i="7"/>
  <c r="F3844" i="7"/>
  <c r="G3844" i="7"/>
  <c r="E3844" i="7"/>
  <c r="F3836" i="7"/>
  <c r="G3836" i="7"/>
  <c r="E3836" i="7"/>
  <c r="F3828" i="7"/>
  <c r="G3828" i="7"/>
  <c r="E3828" i="7"/>
  <c r="F3820" i="7"/>
  <c r="G3820" i="7"/>
  <c r="E3820" i="7"/>
  <c r="F3812" i="7"/>
  <c r="G3812" i="7"/>
  <c r="E3812" i="7"/>
  <c r="F3804" i="7"/>
  <c r="G3804" i="7"/>
  <c r="E3804" i="7"/>
  <c r="F3796" i="7"/>
  <c r="G3796" i="7"/>
  <c r="E3796" i="7"/>
  <c r="F3788" i="7"/>
  <c r="G3788" i="7"/>
  <c r="E3788" i="7"/>
  <c r="F3780" i="7"/>
  <c r="G3780" i="7"/>
  <c r="E3780" i="7"/>
  <c r="F3772" i="7"/>
  <c r="G3772" i="7"/>
  <c r="E3772" i="7"/>
  <c r="F3764" i="7"/>
  <c r="G3764" i="7"/>
  <c r="E3764" i="7"/>
  <c r="F3756" i="7"/>
  <c r="G3756" i="7"/>
  <c r="E3756" i="7"/>
  <c r="F3748" i="7"/>
  <c r="G3748" i="7"/>
  <c r="E3748" i="7"/>
  <c r="F3740" i="7"/>
  <c r="G3740" i="7"/>
  <c r="E3740" i="7"/>
  <c r="F3732" i="7"/>
  <c r="G3732" i="7"/>
  <c r="E3732" i="7"/>
  <c r="F3724" i="7"/>
  <c r="G3724" i="7"/>
  <c r="E3724" i="7"/>
  <c r="F3716" i="7"/>
  <c r="G3716" i="7"/>
  <c r="E3716" i="7"/>
  <c r="F3708" i="7"/>
  <c r="G3708" i="7"/>
  <c r="E3708" i="7"/>
  <c r="F3700" i="7"/>
  <c r="G3700" i="7"/>
  <c r="E3700" i="7"/>
  <c r="F3692" i="7"/>
  <c r="G3692" i="7"/>
  <c r="E3692" i="7"/>
  <c r="F3684" i="7"/>
  <c r="G3684" i="7"/>
  <c r="E3684" i="7"/>
  <c r="F3676" i="7"/>
  <c r="G3676" i="7"/>
  <c r="E3676" i="7"/>
  <c r="F3668" i="7"/>
  <c r="G3668" i="7"/>
  <c r="E3668" i="7"/>
  <c r="F3660" i="7"/>
  <c r="G3660" i="7"/>
  <c r="E3660" i="7"/>
  <c r="F3652" i="7"/>
  <c r="G3652" i="7"/>
  <c r="E3652" i="7"/>
  <c r="F3644" i="7"/>
  <c r="G3644" i="7"/>
  <c r="E3644" i="7"/>
  <c r="F3636" i="7"/>
  <c r="G3636" i="7"/>
  <c r="E3636" i="7"/>
  <c r="F3628" i="7"/>
  <c r="G3628" i="7"/>
  <c r="E3628" i="7"/>
  <c r="F3620" i="7"/>
  <c r="G3620" i="7"/>
  <c r="E3620" i="7"/>
  <c r="F3612" i="7"/>
  <c r="G3612" i="7"/>
  <c r="E3612" i="7"/>
  <c r="F3604" i="7"/>
  <c r="G3604" i="7"/>
  <c r="E3604" i="7"/>
  <c r="F3596" i="7"/>
  <c r="G3596" i="7"/>
  <c r="E3596" i="7"/>
  <c r="F3588" i="7"/>
  <c r="G3588" i="7"/>
  <c r="E3588" i="7"/>
  <c r="F3580" i="7"/>
  <c r="G3580" i="7"/>
  <c r="E3580" i="7"/>
  <c r="F3572" i="7"/>
  <c r="G3572" i="7"/>
  <c r="E3572" i="7"/>
  <c r="F3564" i="7"/>
  <c r="G3564" i="7"/>
  <c r="E3564" i="7"/>
  <c r="F3556" i="7"/>
  <c r="G3556" i="7"/>
  <c r="E3556" i="7"/>
  <c r="F3548" i="7"/>
  <c r="G3548" i="7"/>
  <c r="E3548" i="7"/>
  <c r="F3540" i="7"/>
  <c r="G3540" i="7"/>
  <c r="E3540" i="7"/>
  <c r="F3532" i="7"/>
  <c r="G3532" i="7"/>
  <c r="E3532" i="7"/>
  <c r="F3524" i="7"/>
  <c r="G3524" i="7"/>
  <c r="E3524" i="7"/>
  <c r="F3516" i="7"/>
  <c r="G3516" i="7"/>
  <c r="E3516" i="7"/>
  <c r="F3508" i="7"/>
  <c r="G3508" i="7"/>
  <c r="E3508" i="7"/>
  <c r="F3500" i="7"/>
  <c r="G3500" i="7"/>
  <c r="E3500" i="7"/>
  <c r="F3492" i="7"/>
  <c r="G3492" i="7"/>
  <c r="E3492" i="7"/>
  <c r="F3484" i="7"/>
  <c r="G3484" i="7"/>
  <c r="E3484" i="7"/>
  <c r="F3476" i="7"/>
  <c r="G3476" i="7"/>
  <c r="E3476" i="7"/>
  <c r="F3468" i="7"/>
  <c r="G3468" i="7"/>
  <c r="E3468" i="7"/>
  <c r="F3460" i="7"/>
  <c r="G3460" i="7"/>
  <c r="E3460" i="7"/>
  <c r="F3452" i="7"/>
  <c r="G3452" i="7"/>
  <c r="E3452" i="7"/>
  <c r="F3444" i="7"/>
  <c r="G3444" i="7"/>
  <c r="E3444" i="7"/>
  <c r="F3436" i="7"/>
  <c r="G3436" i="7"/>
  <c r="E3436" i="7"/>
  <c r="F3428" i="7"/>
  <c r="G3428" i="7"/>
  <c r="E3428" i="7"/>
  <c r="F3420" i="7"/>
  <c r="G3420" i="7"/>
  <c r="E3420" i="7"/>
  <c r="F3412" i="7"/>
  <c r="G3412" i="7"/>
  <c r="E3412" i="7"/>
  <c r="F3404" i="7"/>
  <c r="G3404" i="7"/>
  <c r="E3404" i="7"/>
  <c r="F3396" i="7"/>
  <c r="G3396" i="7"/>
  <c r="E3396" i="7"/>
  <c r="F3388" i="7"/>
  <c r="G3388" i="7"/>
  <c r="E3388" i="7"/>
  <c r="F3380" i="7"/>
  <c r="G3380" i="7"/>
  <c r="E3380" i="7"/>
  <c r="F3372" i="7"/>
  <c r="G3372" i="7"/>
  <c r="E3372" i="7"/>
  <c r="F3364" i="7"/>
  <c r="G3364" i="7"/>
  <c r="E3364" i="7"/>
  <c r="F3356" i="7"/>
  <c r="G3356" i="7"/>
  <c r="E3356" i="7"/>
  <c r="F3348" i="7"/>
  <c r="G3348" i="7"/>
  <c r="E3348" i="7"/>
  <c r="F3340" i="7"/>
  <c r="G3340" i="7"/>
  <c r="E3340" i="7"/>
  <c r="F3332" i="7"/>
  <c r="G3332" i="7"/>
  <c r="E3332" i="7"/>
  <c r="F3324" i="7"/>
  <c r="G3324" i="7"/>
  <c r="E3324" i="7"/>
  <c r="F3316" i="7"/>
  <c r="G3316" i="7"/>
  <c r="E3316" i="7"/>
  <c r="F3308" i="7"/>
  <c r="G3308" i="7"/>
  <c r="E3308" i="7"/>
  <c r="F3300" i="7"/>
  <c r="G3300" i="7"/>
  <c r="E3300" i="7"/>
  <c r="F3292" i="7"/>
  <c r="G3292" i="7"/>
  <c r="E3292" i="7"/>
  <c r="F3284" i="7"/>
  <c r="G3284" i="7"/>
  <c r="E3284" i="7"/>
  <c r="F3276" i="7"/>
  <c r="G3276" i="7"/>
  <c r="E3276" i="7"/>
  <c r="F3268" i="7"/>
  <c r="G3268" i="7"/>
  <c r="E3268" i="7"/>
  <c r="F3260" i="7"/>
  <c r="G3260" i="7"/>
  <c r="E3260" i="7"/>
  <c r="F3252" i="7"/>
  <c r="G3252" i="7"/>
  <c r="E3252" i="7"/>
  <c r="F3244" i="7"/>
  <c r="G3244" i="7"/>
  <c r="E3244" i="7"/>
  <c r="F3236" i="7"/>
  <c r="G3236" i="7"/>
  <c r="E3236" i="7"/>
  <c r="F3228" i="7"/>
  <c r="G3228" i="7"/>
  <c r="E3228" i="7"/>
  <c r="F3220" i="7"/>
  <c r="G3220" i="7"/>
  <c r="E3220" i="7"/>
  <c r="F3212" i="7"/>
  <c r="G3212" i="7"/>
  <c r="E3212" i="7"/>
  <c r="F3204" i="7"/>
  <c r="G3204" i="7"/>
  <c r="E3204" i="7"/>
  <c r="F3196" i="7"/>
  <c r="G3196" i="7"/>
  <c r="E3196" i="7"/>
  <c r="F3188" i="7"/>
  <c r="G3188" i="7"/>
  <c r="E3188" i="7"/>
  <c r="F3180" i="7"/>
  <c r="G3180" i="7"/>
  <c r="E3180" i="7"/>
  <c r="F3172" i="7"/>
  <c r="G3172" i="7"/>
  <c r="E3172" i="7"/>
  <c r="F3164" i="7"/>
  <c r="G3164" i="7"/>
  <c r="E3164" i="7"/>
  <c r="F3156" i="7"/>
  <c r="G3156" i="7"/>
  <c r="E3156" i="7"/>
  <c r="F3148" i="7"/>
  <c r="G3148" i="7"/>
  <c r="E3148" i="7"/>
  <c r="F3140" i="7"/>
  <c r="G3140" i="7"/>
  <c r="E3140" i="7"/>
  <c r="F3132" i="7"/>
  <c r="G3132" i="7"/>
  <c r="E3132" i="7"/>
  <c r="F3124" i="7"/>
  <c r="G3124" i="7"/>
  <c r="E3124" i="7"/>
  <c r="F3116" i="7"/>
  <c r="G3116" i="7"/>
  <c r="E3116" i="7"/>
  <c r="F3108" i="7"/>
  <c r="G3108" i="7"/>
  <c r="E3108" i="7"/>
  <c r="F3100" i="7"/>
  <c r="G3100" i="7"/>
  <c r="E3100" i="7"/>
  <c r="F3092" i="7"/>
  <c r="G3092" i="7"/>
  <c r="E3092" i="7"/>
  <c r="F3084" i="7"/>
  <c r="G3084" i="7"/>
  <c r="E3084" i="7"/>
  <c r="F3076" i="7"/>
  <c r="G3076" i="7"/>
  <c r="E3076" i="7"/>
  <c r="F3068" i="7"/>
  <c r="G3068" i="7"/>
  <c r="E3068" i="7"/>
  <c r="F3060" i="7"/>
  <c r="G3060" i="7"/>
  <c r="E3060" i="7"/>
  <c r="F3052" i="7"/>
  <c r="G3052" i="7"/>
  <c r="E3052" i="7"/>
  <c r="F3044" i="7"/>
  <c r="G3044" i="7"/>
  <c r="E3044" i="7"/>
  <c r="F3036" i="7"/>
  <c r="G3036" i="7"/>
  <c r="E3036" i="7"/>
  <c r="F3028" i="7"/>
  <c r="G3028" i="7"/>
  <c r="E3028" i="7"/>
  <c r="F3020" i="7"/>
  <c r="G3020" i="7"/>
  <c r="E3020" i="7"/>
  <c r="F3012" i="7"/>
  <c r="G3012" i="7"/>
  <c r="E3012" i="7"/>
  <c r="F3004" i="7"/>
  <c r="G3004" i="7"/>
  <c r="E3004" i="7"/>
  <c r="F2996" i="7"/>
  <c r="G2996" i="7"/>
  <c r="E2996" i="7"/>
  <c r="F2988" i="7"/>
  <c r="G2988" i="7"/>
  <c r="E2988" i="7"/>
  <c r="F2980" i="7"/>
  <c r="G2980" i="7"/>
  <c r="E2980" i="7"/>
  <c r="F2972" i="7"/>
  <c r="G2972" i="7"/>
  <c r="E2972" i="7"/>
  <c r="F2964" i="7"/>
  <c r="G2964" i="7"/>
  <c r="E2964" i="7"/>
  <c r="F2956" i="7"/>
  <c r="G2956" i="7"/>
  <c r="E2956" i="7"/>
  <c r="F2948" i="7"/>
  <c r="G2948" i="7"/>
  <c r="E2948" i="7"/>
  <c r="F2940" i="7"/>
  <c r="G2940" i="7"/>
  <c r="E2940" i="7"/>
  <c r="F2932" i="7"/>
  <c r="G2932" i="7"/>
  <c r="E2932" i="7"/>
  <c r="F2924" i="7"/>
  <c r="G2924" i="7"/>
  <c r="E2924" i="7"/>
  <c r="F2916" i="7"/>
  <c r="G2916" i="7"/>
  <c r="E2916" i="7"/>
  <c r="F2908" i="7"/>
  <c r="G2908" i="7"/>
  <c r="E2908" i="7"/>
  <c r="F2900" i="7"/>
  <c r="G2900" i="7"/>
  <c r="E2900" i="7"/>
  <c r="F2892" i="7"/>
  <c r="G2892" i="7"/>
  <c r="E2892" i="7"/>
  <c r="F2884" i="7"/>
  <c r="G2884" i="7"/>
  <c r="E2884" i="7"/>
  <c r="F2876" i="7"/>
  <c r="G2876" i="7"/>
  <c r="E2876" i="7"/>
  <c r="F2868" i="7"/>
  <c r="G2868" i="7"/>
  <c r="E2868" i="7"/>
  <c r="F2860" i="7"/>
  <c r="G2860" i="7"/>
  <c r="E2860" i="7"/>
  <c r="F2852" i="7"/>
  <c r="G2852" i="7"/>
  <c r="E2852" i="7"/>
  <c r="F2844" i="7"/>
  <c r="G2844" i="7"/>
  <c r="E2844" i="7"/>
  <c r="F2836" i="7"/>
  <c r="G2836" i="7"/>
  <c r="E2836" i="7"/>
  <c r="F2828" i="7"/>
  <c r="G2828" i="7"/>
  <c r="E2828" i="7"/>
  <c r="F2820" i="7"/>
  <c r="G2820" i="7"/>
  <c r="E2820" i="7"/>
  <c r="F2812" i="7"/>
  <c r="G2812" i="7"/>
  <c r="E2812" i="7"/>
  <c r="F2804" i="7"/>
  <c r="G2804" i="7"/>
  <c r="E2804" i="7"/>
  <c r="F2796" i="7"/>
  <c r="G2796" i="7"/>
  <c r="E2796" i="7"/>
  <c r="F2788" i="7"/>
  <c r="G2788" i="7"/>
  <c r="E2788" i="7"/>
  <c r="F2780" i="7"/>
  <c r="G2780" i="7"/>
  <c r="E2780" i="7"/>
  <c r="F2772" i="7"/>
  <c r="G2772" i="7"/>
  <c r="E2772" i="7"/>
  <c r="F2764" i="7"/>
  <c r="G2764" i="7"/>
  <c r="E2764" i="7"/>
  <c r="F2756" i="7"/>
  <c r="G2756" i="7"/>
  <c r="E2756" i="7"/>
  <c r="F2748" i="7"/>
  <c r="G2748" i="7"/>
  <c r="E2748" i="7"/>
  <c r="F2740" i="7"/>
  <c r="G2740" i="7"/>
  <c r="E2740" i="7"/>
  <c r="F2732" i="7"/>
  <c r="G2732" i="7"/>
  <c r="E2732" i="7"/>
  <c r="F2724" i="7"/>
  <c r="G2724" i="7"/>
  <c r="E2724" i="7"/>
  <c r="F2716" i="7"/>
  <c r="G2716" i="7"/>
  <c r="E2716" i="7"/>
  <c r="F2708" i="7"/>
  <c r="G2708" i="7"/>
  <c r="E2708" i="7"/>
  <c r="F2700" i="7"/>
  <c r="G2700" i="7"/>
  <c r="E2700" i="7"/>
  <c r="F2692" i="7"/>
  <c r="G2692" i="7"/>
  <c r="E2692" i="7"/>
  <c r="F2684" i="7"/>
  <c r="G2684" i="7"/>
  <c r="E2684" i="7"/>
  <c r="F2676" i="7"/>
  <c r="G2676" i="7"/>
  <c r="E2676" i="7"/>
  <c r="F2668" i="7"/>
  <c r="G2668" i="7"/>
  <c r="E2668" i="7"/>
  <c r="F2660" i="7"/>
  <c r="G2660" i="7"/>
  <c r="E2660" i="7"/>
  <c r="F2652" i="7"/>
  <c r="G2652" i="7"/>
  <c r="E2652" i="7"/>
  <c r="F2644" i="7"/>
  <c r="G2644" i="7"/>
  <c r="E2644" i="7"/>
  <c r="F2636" i="7"/>
  <c r="G2636" i="7"/>
  <c r="E2636" i="7"/>
  <c r="F2628" i="7"/>
  <c r="G2628" i="7"/>
  <c r="E2628" i="7"/>
  <c r="F2620" i="7"/>
  <c r="G2620" i="7"/>
  <c r="E2620" i="7"/>
  <c r="F2612" i="7"/>
  <c r="G2612" i="7"/>
  <c r="E2612" i="7"/>
  <c r="F2604" i="7"/>
  <c r="G2604" i="7"/>
  <c r="E2604" i="7"/>
  <c r="F2596" i="7"/>
  <c r="G2596" i="7"/>
  <c r="E2596" i="7"/>
  <c r="F2588" i="7"/>
  <c r="G2588" i="7"/>
  <c r="E2588" i="7"/>
  <c r="F2580" i="7"/>
  <c r="G2580" i="7"/>
  <c r="E2580" i="7"/>
  <c r="F2572" i="7"/>
  <c r="G2572" i="7"/>
  <c r="E2572" i="7"/>
  <c r="F2564" i="7"/>
  <c r="G2564" i="7"/>
  <c r="E2564" i="7"/>
  <c r="F2556" i="7"/>
  <c r="G2556" i="7"/>
  <c r="E2556" i="7"/>
  <c r="F2548" i="7"/>
  <c r="G2548" i="7"/>
  <c r="E2548" i="7"/>
  <c r="F2540" i="7"/>
  <c r="G2540" i="7"/>
  <c r="E2540" i="7"/>
  <c r="F2532" i="7"/>
  <c r="G2532" i="7"/>
  <c r="E2532" i="7"/>
  <c r="F2524" i="7"/>
  <c r="G2524" i="7"/>
  <c r="E2524" i="7"/>
  <c r="F2516" i="7"/>
  <c r="G2516" i="7"/>
  <c r="E2516" i="7"/>
  <c r="F2508" i="7"/>
  <c r="G2508" i="7"/>
  <c r="E2508" i="7"/>
  <c r="F2500" i="7"/>
  <c r="G2500" i="7"/>
  <c r="E2500" i="7"/>
  <c r="F2492" i="7"/>
  <c r="G2492" i="7"/>
  <c r="E2492" i="7"/>
  <c r="F2484" i="7"/>
  <c r="G2484" i="7"/>
  <c r="E2484" i="7"/>
  <c r="F2476" i="7"/>
  <c r="G2476" i="7"/>
  <c r="E2476" i="7"/>
  <c r="F2468" i="7"/>
  <c r="G2468" i="7"/>
  <c r="E2468" i="7"/>
  <c r="F2460" i="7"/>
  <c r="G2460" i="7"/>
  <c r="E2460" i="7"/>
  <c r="F2452" i="7"/>
  <c r="G2452" i="7"/>
  <c r="E2452" i="7"/>
  <c r="F2444" i="7"/>
  <c r="G2444" i="7"/>
  <c r="E2444" i="7"/>
  <c r="F2436" i="7"/>
  <c r="G2436" i="7"/>
  <c r="E2436" i="7"/>
  <c r="F2428" i="7"/>
  <c r="G2428" i="7"/>
  <c r="E2428" i="7"/>
  <c r="F2420" i="7"/>
  <c r="G2420" i="7"/>
  <c r="E2420" i="7"/>
  <c r="F2412" i="7"/>
  <c r="G2412" i="7"/>
  <c r="E2412" i="7"/>
  <c r="F2404" i="7"/>
  <c r="G2404" i="7"/>
  <c r="E2404" i="7"/>
  <c r="F2396" i="7"/>
  <c r="G2396" i="7"/>
  <c r="E2396" i="7"/>
  <c r="F2388" i="7"/>
  <c r="G2388" i="7"/>
  <c r="E2388" i="7"/>
  <c r="F2380" i="7"/>
  <c r="G2380" i="7"/>
  <c r="E2380" i="7"/>
  <c r="F2372" i="7"/>
  <c r="G2372" i="7"/>
  <c r="E2372" i="7"/>
  <c r="F2364" i="7"/>
  <c r="G2364" i="7"/>
  <c r="E2364" i="7"/>
  <c r="F2356" i="7"/>
  <c r="G2356" i="7"/>
  <c r="E2356" i="7"/>
  <c r="F996" i="7"/>
  <c r="G996" i="7"/>
  <c r="E996" i="7"/>
  <c r="F988" i="7"/>
  <c r="G988" i="7"/>
  <c r="E988" i="7"/>
  <c r="F980" i="7"/>
  <c r="G980" i="7"/>
  <c r="E980" i="7"/>
  <c r="F972" i="7"/>
  <c r="G972" i="7"/>
  <c r="E972" i="7"/>
  <c r="F964" i="7"/>
  <c r="G964" i="7"/>
  <c r="E964" i="7"/>
  <c r="F956" i="7"/>
  <c r="G956" i="7"/>
  <c r="E956" i="7"/>
  <c r="F948" i="7"/>
  <c r="G948" i="7"/>
  <c r="E948" i="7"/>
  <c r="F940" i="7"/>
  <c r="G940" i="7"/>
  <c r="E940" i="7"/>
  <c r="F932" i="7"/>
  <c r="G932" i="7"/>
  <c r="E932" i="7"/>
  <c r="F924" i="7"/>
  <c r="G924" i="7"/>
  <c r="E924" i="7"/>
  <c r="F916" i="7"/>
  <c r="G916" i="7"/>
  <c r="E916" i="7"/>
  <c r="F908" i="7"/>
  <c r="G908" i="7"/>
  <c r="E908" i="7"/>
  <c r="F900" i="7"/>
  <c r="G900" i="7"/>
  <c r="E900" i="7"/>
  <c r="F892" i="7"/>
  <c r="G892" i="7"/>
  <c r="E892" i="7"/>
  <c r="F884" i="7"/>
  <c r="G884" i="7"/>
  <c r="E884" i="7"/>
  <c r="F876" i="7"/>
  <c r="G876" i="7"/>
  <c r="E876" i="7"/>
  <c r="F868" i="7"/>
  <c r="G868" i="7"/>
  <c r="E868" i="7"/>
  <c r="F860" i="7"/>
  <c r="G860" i="7"/>
  <c r="E860" i="7"/>
  <c r="F852" i="7"/>
  <c r="G852" i="7"/>
  <c r="E852" i="7"/>
  <c r="F844" i="7"/>
  <c r="G844" i="7"/>
  <c r="E844" i="7"/>
  <c r="F836" i="7"/>
  <c r="G836" i="7"/>
  <c r="E836" i="7"/>
  <c r="F828" i="7"/>
  <c r="G828" i="7"/>
  <c r="E828" i="7"/>
  <c r="F820" i="7"/>
  <c r="G820" i="7"/>
  <c r="E820" i="7"/>
  <c r="F812" i="7"/>
  <c r="G812" i="7"/>
  <c r="E812" i="7"/>
  <c r="F804" i="7"/>
  <c r="G804" i="7"/>
  <c r="E804" i="7"/>
  <c r="F796" i="7"/>
  <c r="G796" i="7"/>
  <c r="E796" i="7"/>
  <c r="F788" i="7"/>
  <c r="G788" i="7"/>
  <c r="E788" i="7"/>
  <c r="F780" i="7"/>
  <c r="G780" i="7"/>
  <c r="E780" i="7"/>
  <c r="F772" i="7"/>
  <c r="G772" i="7"/>
  <c r="E772" i="7"/>
  <c r="F764" i="7"/>
  <c r="G764" i="7"/>
  <c r="E764" i="7"/>
  <c r="F756" i="7"/>
  <c r="G756" i="7"/>
  <c r="E756" i="7"/>
  <c r="F748" i="7"/>
  <c r="G748" i="7"/>
  <c r="E748" i="7"/>
  <c r="F740" i="7"/>
  <c r="G740" i="7"/>
  <c r="E740" i="7"/>
  <c r="F732" i="7"/>
  <c r="G732" i="7"/>
  <c r="E732" i="7"/>
  <c r="F724" i="7"/>
  <c r="G724" i="7"/>
  <c r="E724" i="7"/>
  <c r="F716" i="7"/>
  <c r="G716" i="7"/>
  <c r="E716" i="7"/>
  <c r="F708" i="7"/>
  <c r="G708" i="7"/>
  <c r="E708" i="7"/>
  <c r="F700" i="7"/>
  <c r="G700" i="7"/>
  <c r="E700" i="7"/>
  <c r="F692" i="7"/>
  <c r="G692" i="7"/>
  <c r="E692" i="7"/>
  <c r="F684" i="7"/>
  <c r="G684" i="7"/>
  <c r="E684" i="7"/>
  <c r="F676" i="7"/>
  <c r="G676" i="7"/>
  <c r="E676" i="7"/>
  <c r="F668" i="7"/>
  <c r="G668" i="7"/>
  <c r="E668" i="7"/>
  <c r="F660" i="7"/>
  <c r="G660" i="7"/>
  <c r="E660" i="7"/>
  <c r="F652" i="7"/>
  <c r="G652" i="7"/>
  <c r="E652" i="7"/>
  <c r="F644" i="7"/>
  <c r="G644" i="7"/>
  <c r="F636" i="7"/>
  <c r="G636" i="7"/>
  <c r="E636" i="7"/>
  <c r="F628" i="7"/>
  <c r="G628" i="7"/>
  <c r="E628" i="7"/>
  <c r="F620" i="7"/>
  <c r="G620" i="7"/>
  <c r="E620" i="7"/>
  <c r="F612" i="7"/>
  <c r="G612" i="7"/>
  <c r="E612" i="7"/>
  <c r="F604" i="7"/>
  <c r="G604" i="7"/>
  <c r="E604" i="7"/>
  <c r="F596" i="7"/>
  <c r="G596" i="7"/>
  <c r="E596" i="7"/>
  <c r="F588" i="7"/>
  <c r="G588" i="7"/>
  <c r="E588" i="7"/>
  <c r="F580" i="7"/>
  <c r="G580" i="7"/>
  <c r="E580" i="7"/>
  <c r="F572" i="7"/>
  <c r="G572" i="7"/>
  <c r="E572" i="7"/>
  <c r="F564" i="7"/>
  <c r="G564" i="7"/>
  <c r="E564" i="7"/>
  <c r="F556" i="7"/>
  <c r="G556" i="7"/>
  <c r="E556" i="7"/>
  <c r="F548" i="7"/>
  <c r="G548" i="7"/>
  <c r="E548" i="7"/>
  <c r="F540" i="7"/>
  <c r="G540" i="7"/>
  <c r="E540" i="7"/>
  <c r="F532" i="7"/>
  <c r="G532" i="7"/>
  <c r="E532" i="7"/>
  <c r="F524" i="7"/>
  <c r="G524" i="7"/>
  <c r="E524" i="7"/>
  <c r="F516" i="7"/>
  <c r="G516" i="7"/>
  <c r="E516" i="7"/>
  <c r="F508" i="7"/>
  <c r="G508" i="7"/>
  <c r="E508" i="7"/>
  <c r="F500" i="7"/>
  <c r="G500" i="7"/>
  <c r="E500" i="7"/>
  <c r="F492" i="7"/>
  <c r="G492" i="7"/>
  <c r="E492" i="7"/>
  <c r="F484" i="7"/>
  <c r="G484" i="7"/>
  <c r="E484" i="7"/>
  <c r="F476" i="7"/>
  <c r="G476" i="7"/>
  <c r="E476" i="7"/>
  <c r="F468" i="7"/>
  <c r="G468" i="7"/>
  <c r="E468" i="7"/>
  <c r="F460" i="7"/>
  <c r="G460" i="7"/>
  <c r="E460" i="7"/>
  <c r="F444" i="7"/>
  <c r="E444" i="7"/>
  <c r="F436" i="7"/>
  <c r="E436" i="7"/>
  <c r="F428" i="7"/>
  <c r="E428" i="7"/>
  <c r="F420" i="7"/>
  <c r="E420" i="7"/>
  <c r="F412" i="7"/>
  <c r="E412" i="7"/>
  <c r="F404" i="7"/>
  <c r="E404" i="7"/>
  <c r="F396" i="7"/>
  <c r="E396" i="7"/>
  <c r="F388" i="7"/>
  <c r="E388" i="7"/>
  <c r="F380" i="7"/>
  <c r="E380" i="7"/>
  <c r="F372" i="7"/>
  <c r="E372" i="7"/>
  <c r="F364" i="7"/>
  <c r="E364" i="7"/>
  <c r="F356" i="7"/>
  <c r="E356" i="7"/>
  <c r="F348" i="7"/>
  <c r="E348" i="7"/>
  <c r="F340" i="7"/>
  <c r="E340" i="7"/>
  <c r="F332" i="7"/>
  <c r="E332" i="7"/>
  <c r="F324" i="7"/>
  <c r="F316" i="7"/>
  <c r="F308" i="7"/>
  <c r="F300" i="7"/>
  <c r="F292" i="7"/>
  <c r="E6080" i="7"/>
  <c r="E6072" i="7"/>
  <c r="E6064" i="7"/>
  <c r="E6056" i="7"/>
  <c r="E6048" i="7"/>
  <c r="E6040" i="7"/>
  <c r="E6032" i="7"/>
  <c r="E6024" i="7"/>
  <c r="E6016" i="7"/>
  <c r="E6008" i="7"/>
  <c r="E6000" i="7"/>
  <c r="E5992" i="7"/>
  <c r="E5984" i="7"/>
  <c r="E5976" i="7"/>
  <c r="E5968" i="7"/>
  <c r="E5960" i="7"/>
  <c r="E5952" i="7"/>
  <c r="E5944" i="7"/>
  <c r="E5936" i="7"/>
  <c r="E5928" i="7"/>
  <c r="E5920" i="7"/>
  <c r="E5912" i="7"/>
  <c r="E5904" i="7"/>
  <c r="E5896" i="7"/>
  <c r="E5888" i="7"/>
  <c r="E5880" i="7"/>
  <c r="E5872" i="7"/>
  <c r="E5864" i="7"/>
  <c r="E5856" i="7"/>
  <c r="E5848" i="7"/>
  <c r="E5840" i="7"/>
  <c r="E5832" i="7"/>
  <c r="E5824" i="7"/>
  <c r="E5816" i="7"/>
  <c r="E5808" i="7"/>
  <c r="E5800" i="7"/>
  <c r="E5790" i="7"/>
  <c r="E5774" i="7"/>
  <c r="E5758" i="7"/>
  <c r="E5738" i="7"/>
  <c r="E5717" i="7"/>
  <c r="E5694" i="7"/>
  <c r="E5674" i="7"/>
  <c r="E5653" i="7"/>
  <c r="E5629" i="7"/>
  <c r="E5570" i="7"/>
  <c r="E5506" i="7"/>
  <c r="E5442" i="7"/>
  <c r="E5378" i="7"/>
  <c r="E5314" i="7"/>
  <c r="E5250" i="7"/>
  <c r="E5186" i="7"/>
  <c r="E5122" i="7"/>
  <c r="E5058" i="7"/>
  <c r="E4994" i="7"/>
  <c r="E4930" i="7"/>
  <c r="E4866" i="7"/>
  <c r="E4802" i="7"/>
  <c r="E4738" i="7"/>
  <c r="E4674" i="7"/>
  <c r="E4610" i="7"/>
  <c r="E4546" i="7"/>
  <c r="E4482" i="7"/>
  <c r="E4418" i="7"/>
  <c r="E4354" i="7"/>
  <c r="E4290" i="7"/>
  <c r="E4226" i="7"/>
  <c r="E4162" i="7"/>
  <c r="E4098" i="7"/>
  <c r="E4034" i="7"/>
  <c r="E3970" i="7"/>
  <c r="E3906" i="7"/>
  <c r="E3842" i="7"/>
  <c r="E3778" i="7"/>
  <c r="E3714" i="7"/>
  <c r="E3650" i="7"/>
  <c r="E3586" i="7"/>
  <c r="E3522" i="7"/>
  <c r="E3458" i="7"/>
  <c r="E3394" i="7"/>
  <c r="E3330" i="7"/>
  <c r="E3246" i="7"/>
  <c r="E3005" i="7"/>
  <c r="E2502" i="7"/>
  <c r="D5352" i="7"/>
  <c r="C5352" i="7"/>
  <c r="D5304" i="7"/>
  <c r="C5304" i="7"/>
  <c r="D5256" i="7"/>
  <c r="C5256" i="7"/>
  <c r="D5208" i="7"/>
  <c r="C5208" i="7"/>
  <c r="D5168" i="7"/>
  <c r="C5168" i="7"/>
  <c r="D5112" i="7"/>
  <c r="C5112" i="7"/>
  <c r="D5080" i="7"/>
  <c r="C5080" i="7"/>
  <c r="D5032" i="7"/>
  <c r="C5032" i="7"/>
  <c r="D4960" i="7"/>
  <c r="D4880" i="7"/>
  <c r="D4656" i="7"/>
  <c r="D5181" i="7"/>
  <c r="C5181" i="7"/>
  <c r="D5173" i="7"/>
  <c r="C5173" i="7"/>
  <c r="D5165" i="7"/>
  <c r="C5165" i="7"/>
  <c r="D5157" i="7"/>
  <c r="C5157" i="7"/>
  <c r="D5149" i="7"/>
  <c r="C5149" i="7"/>
  <c r="D5141" i="7"/>
  <c r="C5141" i="7"/>
  <c r="D5133" i="7"/>
  <c r="C5133" i="7"/>
  <c r="D5125" i="7"/>
  <c r="C5125" i="7"/>
  <c r="D5117" i="7"/>
  <c r="C5117" i="7"/>
  <c r="D5109" i="7"/>
  <c r="C5109" i="7"/>
  <c r="D5101" i="7"/>
  <c r="C5101" i="7"/>
  <c r="D5093" i="7"/>
  <c r="C5093" i="7"/>
  <c r="D5085" i="7"/>
  <c r="C5085" i="7"/>
  <c r="D5077" i="7"/>
  <c r="C5077" i="7"/>
  <c r="D5069" i="7"/>
  <c r="C5069" i="7"/>
  <c r="D5061" i="7"/>
  <c r="C5061" i="7"/>
  <c r="D5053" i="7"/>
  <c r="C5053" i="7"/>
  <c r="D5045" i="7"/>
  <c r="C5045" i="7"/>
  <c r="D5037" i="7"/>
  <c r="C5037" i="7"/>
  <c r="D5029" i="7"/>
  <c r="C5029" i="7"/>
  <c r="D5021" i="7"/>
  <c r="C5021" i="7"/>
  <c r="D5013" i="7"/>
  <c r="C5013" i="7"/>
  <c r="D5005" i="7"/>
  <c r="C5005" i="7"/>
  <c r="D4997" i="7"/>
  <c r="C4997" i="7"/>
  <c r="D4989" i="7"/>
  <c r="C4989" i="7"/>
  <c r="D4981" i="7"/>
  <c r="C4981" i="7"/>
  <c r="D4973" i="7"/>
  <c r="D4965" i="7"/>
  <c r="D4957" i="7"/>
  <c r="D4949" i="7"/>
  <c r="D4941" i="7"/>
  <c r="D4933" i="7"/>
  <c r="D4925" i="7"/>
  <c r="D4917" i="7"/>
  <c r="D4909" i="7"/>
  <c r="D4901" i="7"/>
  <c r="D4893" i="7"/>
  <c r="D4885" i="7"/>
  <c r="D4877" i="7"/>
  <c r="D4869" i="7"/>
  <c r="D4861" i="7"/>
  <c r="D4853" i="7"/>
  <c r="D4845" i="7"/>
  <c r="D4837" i="7"/>
  <c r="D4829" i="7"/>
  <c r="D4821" i="7"/>
  <c r="D4813" i="7"/>
  <c r="D4805" i="7"/>
  <c r="D4797" i="7"/>
  <c r="D4789" i="7"/>
  <c r="D4781" i="7"/>
  <c r="D4773" i="7"/>
  <c r="D4765" i="7"/>
  <c r="D4757" i="7"/>
  <c r="D4749" i="7"/>
  <c r="D4741" i="7"/>
  <c r="D4733" i="7"/>
  <c r="D4725" i="7"/>
  <c r="D4717" i="7"/>
  <c r="D4709" i="7"/>
  <c r="D4701" i="7"/>
  <c r="D4693" i="7"/>
  <c r="D4685" i="7"/>
  <c r="D4677" i="7"/>
  <c r="D4669" i="7"/>
  <c r="D4661" i="7"/>
  <c r="D4653" i="7"/>
  <c r="D4645" i="7"/>
  <c r="D4637" i="7"/>
  <c r="D4629" i="7"/>
  <c r="D4621" i="7"/>
  <c r="D4613" i="7"/>
  <c r="D4605" i="7"/>
  <c r="D4597" i="7"/>
  <c r="D4589" i="7"/>
  <c r="D4581" i="7"/>
  <c r="D4573" i="7"/>
  <c r="D4565" i="7"/>
  <c r="D4557" i="7"/>
  <c r="D4549" i="7"/>
  <c r="D4541" i="7"/>
  <c r="D4533" i="7"/>
  <c r="D4525" i="7"/>
  <c r="D4517" i="7"/>
  <c r="D4509" i="7"/>
  <c r="D4501" i="7"/>
  <c r="D4493" i="7"/>
  <c r="D4485" i="7"/>
  <c r="D4477" i="7"/>
  <c r="D4469" i="7"/>
  <c r="D4461" i="7"/>
  <c r="D4453" i="7"/>
  <c r="D4445" i="7"/>
  <c r="D4437" i="7"/>
  <c r="D4429" i="7"/>
  <c r="D4421" i="7"/>
  <c r="D4413" i="7"/>
  <c r="D4405" i="7"/>
  <c r="D4397" i="7"/>
  <c r="D4389" i="7"/>
  <c r="D4381" i="7"/>
  <c r="D4373" i="7"/>
  <c r="D4365" i="7"/>
  <c r="D4357" i="7"/>
  <c r="D4349" i="7"/>
  <c r="D4341" i="7"/>
  <c r="D4333" i="7"/>
  <c r="D4325" i="7"/>
  <c r="D4317" i="7"/>
  <c r="D4309" i="7"/>
  <c r="D4301" i="7"/>
  <c r="D4293" i="7"/>
  <c r="D4285" i="7"/>
  <c r="D4277" i="7"/>
  <c r="D4269" i="7"/>
  <c r="D4261" i="7"/>
  <c r="D4253" i="7"/>
  <c r="D4245" i="7"/>
  <c r="D4237" i="7"/>
  <c r="D4229" i="7"/>
  <c r="D4221" i="7"/>
  <c r="D4213" i="7"/>
  <c r="D4205" i="7"/>
  <c r="D4197" i="7"/>
  <c r="D4189" i="7"/>
  <c r="D4181" i="7"/>
  <c r="D4173" i="7"/>
  <c r="D4165" i="7"/>
  <c r="D4157" i="7"/>
  <c r="D4149" i="7"/>
  <c r="D4141" i="7"/>
  <c r="D4133" i="7"/>
  <c r="D4125" i="7"/>
  <c r="D4117" i="7"/>
  <c r="D4109" i="7"/>
  <c r="D4101" i="7"/>
  <c r="D4093" i="7"/>
  <c r="D4085" i="7"/>
  <c r="D4077" i="7"/>
  <c r="D4069" i="7"/>
  <c r="D4061" i="7"/>
  <c r="D4053" i="7"/>
  <c r="D4045" i="7"/>
  <c r="D4037" i="7"/>
  <c r="D4029" i="7"/>
  <c r="D4021" i="7"/>
  <c r="D4013" i="7"/>
  <c r="D4005" i="7"/>
  <c r="D3997" i="7"/>
  <c r="D3989" i="7"/>
  <c r="D3981" i="7"/>
  <c r="D3973" i="7"/>
  <c r="D3965" i="7"/>
  <c r="D3957" i="7"/>
  <c r="D3949" i="7"/>
  <c r="D3941" i="7"/>
  <c r="D3933" i="7"/>
  <c r="D3925" i="7"/>
  <c r="D3917" i="7"/>
  <c r="D3909" i="7"/>
  <c r="D3901" i="7"/>
  <c r="D3893" i="7"/>
  <c r="D3885" i="7"/>
  <c r="D3877" i="7"/>
  <c r="D3869" i="7"/>
  <c r="D3861" i="7"/>
  <c r="D3853" i="7"/>
  <c r="D3845" i="7"/>
  <c r="D3837" i="7"/>
  <c r="D3829" i="7"/>
  <c r="D3821" i="7"/>
  <c r="D3813" i="7"/>
  <c r="D3805" i="7"/>
  <c r="D3797" i="7"/>
  <c r="D3789" i="7"/>
  <c r="D3781" i="7"/>
  <c r="D3773" i="7"/>
  <c r="D3765" i="7"/>
  <c r="D3757" i="7"/>
  <c r="D3749" i="7"/>
  <c r="D3741" i="7"/>
  <c r="D3733" i="7"/>
  <c r="D3725" i="7"/>
  <c r="D3717" i="7"/>
  <c r="D3709" i="7"/>
  <c r="D3701" i="7"/>
  <c r="D3693" i="7"/>
  <c r="D3685" i="7"/>
  <c r="D3677" i="7"/>
  <c r="D3669" i="7"/>
  <c r="D3661" i="7"/>
  <c r="D3653" i="7"/>
  <c r="D3645" i="7"/>
  <c r="D3637" i="7"/>
  <c r="D3629" i="7"/>
  <c r="D3621" i="7"/>
  <c r="D3613" i="7"/>
  <c r="D3605" i="7"/>
  <c r="D3597" i="7"/>
  <c r="D3589" i="7"/>
  <c r="D3581" i="7"/>
  <c r="D3573" i="7"/>
  <c r="D3565" i="7"/>
  <c r="D3557" i="7"/>
  <c r="D3549" i="7"/>
  <c r="D3541" i="7"/>
  <c r="D3533" i="7"/>
  <c r="D3525" i="7"/>
  <c r="D3517" i="7"/>
  <c r="D3509" i="7"/>
  <c r="D3501" i="7"/>
  <c r="D3493" i="7"/>
  <c r="D3485" i="7"/>
  <c r="D3477" i="7"/>
  <c r="D3469" i="7"/>
  <c r="D3461" i="7"/>
  <c r="D3453" i="7"/>
  <c r="D3445" i="7"/>
  <c r="D3437" i="7"/>
  <c r="D3429" i="7"/>
  <c r="D3421" i="7"/>
  <c r="D3413" i="7"/>
  <c r="D3405" i="7"/>
  <c r="D3397" i="7"/>
  <c r="D3389" i="7"/>
  <c r="D3381" i="7"/>
  <c r="D3373" i="7"/>
  <c r="D3365" i="7"/>
  <c r="D3357" i="7"/>
  <c r="D3349" i="7"/>
  <c r="D3341" i="7"/>
  <c r="D3333" i="7"/>
  <c r="D3325" i="7"/>
  <c r="D3317" i="7"/>
  <c r="D3309" i="7"/>
  <c r="D3301" i="7"/>
  <c r="D3293" i="7"/>
  <c r="D3285" i="7"/>
  <c r="D3277" i="7"/>
  <c r="D3269" i="7"/>
  <c r="D3261" i="7"/>
  <c r="D3253" i="7"/>
  <c r="D3245" i="7"/>
  <c r="D3237" i="7"/>
  <c r="D3229" i="7"/>
  <c r="D3221" i="7"/>
  <c r="D3213" i="7"/>
  <c r="D3205" i="7"/>
  <c r="D3197" i="7"/>
  <c r="D3189" i="7"/>
  <c r="D3181" i="7"/>
  <c r="D3173" i="7"/>
  <c r="D3165" i="7"/>
  <c r="D3157" i="7"/>
  <c r="D3149" i="7"/>
  <c r="D3141" i="7"/>
  <c r="D3133" i="7"/>
  <c r="D3125" i="7"/>
  <c r="D3117" i="7"/>
  <c r="D3109" i="7"/>
  <c r="D3101" i="7"/>
  <c r="D3093" i="7"/>
  <c r="D3085" i="7"/>
  <c r="D3077" i="7"/>
  <c r="D3069" i="7"/>
  <c r="D3061" i="7"/>
  <c r="D3053" i="7"/>
  <c r="D3045" i="7"/>
  <c r="D3037" i="7"/>
  <c r="D3029" i="7"/>
  <c r="D3021" i="7"/>
  <c r="D3013" i="7"/>
  <c r="D3005" i="7"/>
  <c r="D2997" i="7"/>
  <c r="D2989" i="7"/>
  <c r="D2981" i="7"/>
  <c r="D2973" i="7"/>
  <c r="D2965" i="7"/>
  <c r="D2957" i="7"/>
  <c r="D2949" i="7"/>
  <c r="D2941" i="7"/>
  <c r="D2933" i="7"/>
  <c r="D2925" i="7"/>
  <c r="D2917" i="7"/>
  <c r="D2909" i="7"/>
  <c r="D2901" i="7"/>
  <c r="D2893" i="7"/>
  <c r="D2885" i="7"/>
  <c r="D2877" i="7"/>
  <c r="D2869" i="7"/>
  <c r="D2861" i="7"/>
  <c r="D2853" i="7"/>
  <c r="D2845" i="7"/>
  <c r="D2837" i="7"/>
  <c r="D2829" i="7"/>
  <c r="D2821" i="7"/>
  <c r="D2813" i="7"/>
  <c r="D2805" i="7"/>
  <c r="D2797" i="7"/>
  <c r="D2789" i="7"/>
  <c r="D2781" i="7"/>
  <c r="D2773" i="7"/>
  <c r="D2765" i="7"/>
  <c r="D2757" i="7"/>
  <c r="D2749" i="7"/>
  <c r="D2741" i="7"/>
  <c r="D2733" i="7"/>
  <c r="D2725" i="7"/>
  <c r="D2717" i="7"/>
  <c r="D2709" i="7"/>
  <c r="D2701" i="7"/>
  <c r="D2693" i="7"/>
  <c r="D2685" i="7"/>
  <c r="D2677" i="7"/>
  <c r="D2669" i="7"/>
  <c r="D2661" i="7"/>
  <c r="D2653" i="7"/>
  <c r="D2645" i="7"/>
  <c r="D2637" i="7"/>
  <c r="D2629" i="7"/>
  <c r="D2621" i="7"/>
  <c r="D2613" i="7"/>
  <c r="D2605" i="7"/>
  <c r="D2597" i="7"/>
  <c r="D2589" i="7"/>
  <c r="D2581" i="7"/>
  <c r="D2573" i="7"/>
  <c r="D2565" i="7"/>
  <c r="D2557" i="7"/>
  <c r="D2549" i="7"/>
  <c r="D2541" i="7"/>
  <c r="D2533" i="7"/>
  <c r="D2525" i="7"/>
  <c r="D2517" i="7"/>
  <c r="D2509" i="7"/>
  <c r="D2501" i="7"/>
  <c r="D2493" i="7"/>
  <c r="D2485" i="7"/>
  <c r="D2477" i="7"/>
  <c r="D2469" i="7"/>
  <c r="D2461" i="7"/>
  <c r="D2453" i="7"/>
  <c r="D2445" i="7"/>
  <c r="D2437" i="7"/>
  <c r="D2429" i="7"/>
  <c r="D2421" i="7"/>
  <c r="D2413" i="7"/>
  <c r="D2405" i="7"/>
  <c r="D2397" i="7"/>
  <c r="D2389" i="7"/>
  <c r="D2381" i="7"/>
  <c r="D2373" i="7"/>
  <c r="D2365" i="7"/>
  <c r="D2357" i="7"/>
  <c r="D997" i="7"/>
  <c r="D989" i="7"/>
  <c r="D981" i="7"/>
  <c r="D973" i="7"/>
  <c r="C973" i="7"/>
  <c r="D965" i="7"/>
  <c r="C965" i="7"/>
  <c r="D957" i="7"/>
  <c r="C957" i="7"/>
  <c r="D949" i="7"/>
  <c r="C949" i="7"/>
  <c r="D941" i="7"/>
  <c r="C941" i="7"/>
  <c r="D933" i="7"/>
  <c r="C933" i="7"/>
  <c r="D925" i="7"/>
  <c r="C925" i="7"/>
  <c r="D917" i="7"/>
  <c r="C917" i="7"/>
  <c r="D909" i="7"/>
  <c r="C909" i="7"/>
  <c r="D901" i="7"/>
  <c r="C901" i="7"/>
  <c r="D893" i="7"/>
  <c r="C893" i="7"/>
  <c r="D885" i="7"/>
  <c r="C885" i="7"/>
  <c r="D877" i="7"/>
  <c r="C877" i="7"/>
  <c r="D869" i="7"/>
  <c r="C869" i="7"/>
  <c r="D861" i="7"/>
  <c r="C861" i="7"/>
  <c r="D853" i="7"/>
  <c r="C853" i="7"/>
  <c r="D845" i="7"/>
  <c r="C845" i="7"/>
  <c r="D837" i="7"/>
  <c r="C837" i="7"/>
  <c r="D829" i="7"/>
  <c r="C829" i="7"/>
  <c r="D821" i="7"/>
  <c r="C821" i="7"/>
  <c r="D813" i="7"/>
  <c r="C813" i="7"/>
  <c r="D805" i="7"/>
  <c r="C805" i="7"/>
  <c r="D797" i="7"/>
  <c r="C797" i="7"/>
  <c r="D789" i="7"/>
  <c r="C789" i="7"/>
  <c r="D781" i="7"/>
  <c r="C781" i="7"/>
  <c r="D773" i="7"/>
  <c r="C773" i="7"/>
  <c r="D765" i="7"/>
  <c r="C765" i="7"/>
  <c r="D757" i="7"/>
  <c r="C757" i="7"/>
  <c r="D749" i="7"/>
  <c r="C749" i="7"/>
  <c r="D741" i="7"/>
  <c r="C741" i="7"/>
  <c r="D733" i="7"/>
  <c r="C733" i="7"/>
  <c r="D725" i="7"/>
  <c r="C725" i="7"/>
  <c r="D717" i="7"/>
  <c r="C717" i="7"/>
  <c r="D709" i="7"/>
  <c r="C709" i="7"/>
  <c r="D701" i="7"/>
  <c r="C701" i="7"/>
  <c r="D693" i="7"/>
  <c r="C693" i="7"/>
  <c r="D685" i="7"/>
  <c r="C685" i="7"/>
  <c r="D677" i="7"/>
  <c r="C677" i="7"/>
  <c r="D669" i="7"/>
  <c r="C669" i="7"/>
  <c r="D661" i="7"/>
  <c r="C661" i="7"/>
  <c r="D653" i="7"/>
  <c r="C653" i="7"/>
  <c r="D645" i="7"/>
  <c r="C645" i="7"/>
  <c r="D629" i="7"/>
  <c r="C629" i="7"/>
  <c r="D621" i="7"/>
  <c r="C621" i="7"/>
  <c r="D613" i="7"/>
  <c r="C613" i="7"/>
  <c r="D605" i="7"/>
  <c r="C605" i="7"/>
  <c r="D597" i="7"/>
  <c r="C597" i="7"/>
  <c r="D589" i="7"/>
  <c r="C589" i="7"/>
  <c r="D581" i="7"/>
  <c r="C581" i="7"/>
  <c r="D573" i="7"/>
  <c r="C573" i="7"/>
  <c r="D565" i="7"/>
  <c r="C565" i="7"/>
  <c r="D557" i="7"/>
  <c r="C557" i="7"/>
  <c r="D549" i="7"/>
  <c r="C549" i="7"/>
  <c r="D541" i="7"/>
  <c r="C541" i="7"/>
  <c r="D533" i="7"/>
  <c r="C533" i="7"/>
  <c r="D525" i="7"/>
  <c r="C525" i="7"/>
  <c r="D517" i="7"/>
  <c r="C517" i="7"/>
  <c r="D509" i="7"/>
  <c r="C509" i="7"/>
  <c r="D501" i="7"/>
  <c r="C501" i="7"/>
  <c r="D493" i="7"/>
  <c r="C493" i="7"/>
  <c r="D485" i="7"/>
  <c r="C485" i="7"/>
  <c r="D477" i="7"/>
  <c r="C477" i="7"/>
  <c r="D469" i="7"/>
  <c r="C469" i="7"/>
  <c r="D461" i="7"/>
  <c r="C461" i="7"/>
  <c r="D453" i="7"/>
  <c r="C453" i="7"/>
  <c r="D445" i="7"/>
  <c r="C445" i="7"/>
  <c r="D437" i="7"/>
  <c r="C437" i="7"/>
  <c r="D429" i="7"/>
  <c r="C429" i="7"/>
  <c r="D421" i="7"/>
  <c r="C421" i="7"/>
  <c r="D413" i="7"/>
  <c r="C413" i="7"/>
  <c r="D405" i="7"/>
  <c r="C405" i="7"/>
  <c r="D397" i="7"/>
  <c r="C397" i="7"/>
  <c r="D389" i="7"/>
  <c r="C389" i="7"/>
  <c r="D381" i="7"/>
  <c r="C381" i="7"/>
  <c r="D373" i="7"/>
  <c r="C373" i="7"/>
  <c r="D365" i="7"/>
  <c r="C365" i="7"/>
  <c r="D357" i="7"/>
  <c r="C357" i="7"/>
  <c r="D349" i="7"/>
  <c r="C349" i="7"/>
  <c r="D341" i="7"/>
  <c r="C341" i="7"/>
  <c r="D333" i="7"/>
  <c r="C333" i="7"/>
  <c r="D325" i="7"/>
  <c r="C325" i="7"/>
  <c r="D317" i="7"/>
  <c r="C317" i="7"/>
  <c r="D309" i="7"/>
  <c r="C309" i="7"/>
  <c r="D301" i="7"/>
  <c r="C301" i="7"/>
  <c r="D293" i="7"/>
  <c r="C293" i="7"/>
  <c r="D285" i="7"/>
  <c r="D277" i="7"/>
  <c r="D269" i="7"/>
  <c r="D261" i="7"/>
  <c r="C6084" i="7"/>
  <c r="C6076" i="7"/>
  <c r="C6068" i="7"/>
  <c r="C6060" i="7"/>
  <c r="C6052" i="7"/>
  <c r="C6044" i="7"/>
  <c r="C6036" i="7"/>
  <c r="C6028" i="7"/>
  <c r="C6020" i="7"/>
  <c r="C6012" i="7"/>
  <c r="C6004" i="7"/>
  <c r="C5996" i="7"/>
  <c r="C5988" i="7"/>
  <c r="C5980" i="7"/>
  <c r="C5972" i="7"/>
  <c r="C5964" i="7"/>
  <c r="C5956" i="7"/>
  <c r="C5948" i="7"/>
  <c r="C5940" i="7"/>
  <c r="C5932" i="7"/>
  <c r="C5924" i="7"/>
  <c r="C5916" i="7"/>
  <c r="C5908" i="7"/>
  <c r="C5900" i="7"/>
  <c r="C5892" i="7"/>
  <c r="C5884" i="7"/>
  <c r="C5876" i="7"/>
  <c r="C5868" i="7"/>
  <c r="C5860" i="7"/>
  <c r="C5852" i="7"/>
  <c r="C5844" i="7"/>
  <c r="C5836" i="7"/>
  <c r="C5828" i="7"/>
  <c r="C5820" i="7"/>
  <c r="C5812" i="7"/>
  <c r="C5804" i="7"/>
  <c r="C5796" i="7"/>
  <c r="C5788" i="7"/>
  <c r="C5780" i="7"/>
  <c r="C5772" i="7"/>
  <c r="C5764" i="7"/>
  <c r="C5756" i="7"/>
  <c r="C5748" i="7"/>
  <c r="C5740" i="7"/>
  <c r="C5732" i="7"/>
  <c r="C5724" i="7"/>
  <c r="C5716" i="7"/>
  <c r="C5708" i="7"/>
  <c r="C5699" i="7"/>
  <c r="C5683" i="7"/>
  <c r="C5667" i="7"/>
  <c r="C5651" i="7"/>
  <c r="C5635" i="7"/>
  <c r="C5619" i="7"/>
  <c r="C5603" i="7"/>
  <c r="C5587" i="7"/>
  <c r="C5571" i="7"/>
  <c r="C5555" i="7"/>
  <c r="C5539" i="7"/>
  <c r="C5523" i="7"/>
  <c r="C5507" i="7"/>
  <c r="C5491" i="7"/>
  <c r="C5475" i="7"/>
  <c r="C5459" i="7"/>
  <c r="C5443" i="7"/>
  <c r="C5427" i="7"/>
  <c r="C5411" i="7"/>
  <c r="C5395" i="7"/>
  <c r="C5379" i="7"/>
  <c r="C5363" i="7"/>
  <c r="C5345" i="7"/>
  <c r="C5323" i="7"/>
  <c r="C5301" i="7"/>
  <c r="C5273" i="7"/>
  <c r="C5241" i="7"/>
  <c r="C5209" i="7"/>
  <c r="C5169" i="7"/>
  <c r="C5105" i="7"/>
  <c r="C5041" i="7"/>
  <c r="C4977" i="7"/>
  <c r="D5312" i="7"/>
  <c r="C5312" i="7"/>
  <c r="D5272" i="7"/>
  <c r="C5272" i="7"/>
  <c r="D5216" i="7"/>
  <c r="C5216" i="7"/>
  <c r="D5176" i="7"/>
  <c r="C5176" i="7"/>
  <c r="D5128" i="7"/>
  <c r="C5128" i="7"/>
  <c r="D5088" i="7"/>
  <c r="C5088" i="7"/>
  <c r="D5056" i="7"/>
  <c r="C5056" i="7"/>
  <c r="D5016" i="7"/>
  <c r="C5016" i="7"/>
  <c r="D4976" i="7"/>
  <c r="C4976" i="7"/>
  <c r="D4904" i="7"/>
  <c r="D4680" i="7"/>
  <c r="D5700" i="7"/>
  <c r="C5700" i="7"/>
  <c r="D5692" i="7"/>
  <c r="C5692" i="7"/>
  <c r="D5684" i="7"/>
  <c r="C5684" i="7"/>
  <c r="D5676" i="7"/>
  <c r="C5676" i="7"/>
  <c r="D5668" i="7"/>
  <c r="C5668" i="7"/>
  <c r="D5660" i="7"/>
  <c r="C5660" i="7"/>
  <c r="D5652" i="7"/>
  <c r="C5652" i="7"/>
  <c r="D5644" i="7"/>
  <c r="C5644" i="7"/>
  <c r="D5636" i="7"/>
  <c r="C5636" i="7"/>
  <c r="D5628" i="7"/>
  <c r="C5628" i="7"/>
  <c r="D5620" i="7"/>
  <c r="C5620" i="7"/>
  <c r="D5612" i="7"/>
  <c r="C5612" i="7"/>
  <c r="D5604" i="7"/>
  <c r="C5604" i="7"/>
  <c r="D5596" i="7"/>
  <c r="C5596" i="7"/>
  <c r="D5588" i="7"/>
  <c r="C5588" i="7"/>
  <c r="D5580" i="7"/>
  <c r="C5580" i="7"/>
  <c r="D5572" i="7"/>
  <c r="C5572" i="7"/>
  <c r="D5564" i="7"/>
  <c r="C5564" i="7"/>
  <c r="D5556" i="7"/>
  <c r="C5556" i="7"/>
  <c r="D5548" i="7"/>
  <c r="C5548" i="7"/>
  <c r="D5540" i="7"/>
  <c r="C5540" i="7"/>
  <c r="D5532" i="7"/>
  <c r="C5532" i="7"/>
  <c r="D5524" i="7"/>
  <c r="C5524" i="7"/>
  <c r="D5516" i="7"/>
  <c r="C5516" i="7"/>
  <c r="D5508" i="7"/>
  <c r="C5508" i="7"/>
  <c r="D5500" i="7"/>
  <c r="C5500" i="7"/>
  <c r="D5492" i="7"/>
  <c r="C5492" i="7"/>
  <c r="D5484" i="7"/>
  <c r="C5484" i="7"/>
  <c r="D5476" i="7"/>
  <c r="C5476" i="7"/>
  <c r="D5468" i="7"/>
  <c r="C5468" i="7"/>
  <c r="D5460" i="7"/>
  <c r="C5460" i="7"/>
  <c r="D5452" i="7"/>
  <c r="C5452" i="7"/>
  <c r="D5444" i="7"/>
  <c r="C5444" i="7"/>
  <c r="D5436" i="7"/>
  <c r="C5436" i="7"/>
  <c r="D5428" i="7"/>
  <c r="C5428" i="7"/>
  <c r="D5420" i="7"/>
  <c r="C5420" i="7"/>
  <c r="D5412" i="7"/>
  <c r="C5412" i="7"/>
  <c r="D5404" i="7"/>
  <c r="C5404" i="7"/>
  <c r="D5396" i="7"/>
  <c r="C5396" i="7"/>
  <c r="D5388" i="7"/>
  <c r="C5388" i="7"/>
  <c r="D5380" i="7"/>
  <c r="C5380" i="7"/>
  <c r="D5372" i="7"/>
  <c r="C5372" i="7"/>
  <c r="D5364" i="7"/>
  <c r="C5364" i="7"/>
  <c r="D5356" i="7"/>
  <c r="C5356" i="7"/>
  <c r="D5348" i="7"/>
  <c r="C5348" i="7"/>
  <c r="D5340" i="7"/>
  <c r="C5340" i="7"/>
  <c r="D5332" i="7"/>
  <c r="C5332" i="7"/>
  <c r="D5324" i="7"/>
  <c r="C5324" i="7"/>
  <c r="D5316" i="7"/>
  <c r="C5316" i="7"/>
  <c r="D5308" i="7"/>
  <c r="C5308" i="7"/>
  <c r="D5300" i="7"/>
  <c r="C5300" i="7"/>
  <c r="D5292" i="7"/>
  <c r="C5292" i="7"/>
  <c r="D5284" i="7"/>
  <c r="C5284" i="7"/>
  <c r="D5276" i="7"/>
  <c r="C5276" i="7"/>
  <c r="D5268" i="7"/>
  <c r="C5268" i="7"/>
  <c r="D5260" i="7"/>
  <c r="C5260" i="7"/>
  <c r="D5252" i="7"/>
  <c r="C5252" i="7"/>
  <c r="D5244" i="7"/>
  <c r="C5244" i="7"/>
  <c r="D5236" i="7"/>
  <c r="C5236" i="7"/>
  <c r="D5228" i="7"/>
  <c r="C5228" i="7"/>
  <c r="D5220" i="7"/>
  <c r="C5220" i="7"/>
  <c r="D5212" i="7"/>
  <c r="C5212" i="7"/>
  <c r="D5204" i="7"/>
  <c r="C5204" i="7"/>
  <c r="D5196" i="7"/>
  <c r="C5196" i="7"/>
  <c r="D5188" i="7"/>
  <c r="C5188" i="7"/>
  <c r="D5180" i="7"/>
  <c r="C5180" i="7"/>
  <c r="D5172" i="7"/>
  <c r="C5172" i="7"/>
  <c r="D5164" i="7"/>
  <c r="C5164" i="7"/>
  <c r="D5156" i="7"/>
  <c r="C5156" i="7"/>
  <c r="D5148" i="7"/>
  <c r="C5148" i="7"/>
  <c r="D5140" i="7"/>
  <c r="C5140" i="7"/>
  <c r="D5132" i="7"/>
  <c r="C5132" i="7"/>
  <c r="D5124" i="7"/>
  <c r="C5124" i="7"/>
  <c r="D5116" i="7"/>
  <c r="C5116" i="7"/>
  <c r="D5108" i="7"/>
  <c r="C5108" i="7"/>
  <c r="D5100" i="7"/>
  <c r="C5100" i="7"/>
  <c r="D5092" i="7"/>
  <c r="C5092" i="7"/>
  <c r="D5084" i="7"/>
  <c r="C5084" i="7"/>
  <c r="D5076" i="7"/>
  <c r="C5076" i="7"/>
  <c r="D5068" i="7"/>
  <c r="C5068" i="7"/>
  <c r="D5060" i="7"/>
  <c r="C5060" i="7"/>
  <c r="D5052" i="7"/>
  <c r="C5052" i="7"/>
  <c r="D5044" i="7"/>
  <c r="C5044" i="7"/>
  <c r="D5036" i="7"/>
  <c r="C5036" i="7"/>
  <c r="D5028" i="7"/>
  <c r="C5028" i="7"/>
  <c r="D5020" i="7"/>
  <c r="C5020" i="7"/>
  <c r="D5012" i="7"/>
  <c r="C5012" i="7"/>
  <c r="D5004" i="7"/>
  <c r="C5004" i="7"/>
  <c r="D4996" i="7"/>
  <c r="C4996" i="7"/>
  <c r="D4988" i="7"/>
  <c r="C4988" i="7"/>
  <c r="D4980" i="7"/>
  <c r="C4980" i="7"/>
  <c r="D4972" i="7"/>
  <c r="D4964" i="7"/>
  <c r="D4956" i="7"/>
  <c r="D4948" i="7"/>
  <c r="D4940" i="7"/>
  <c r="D4932" i="7"/>
  <c r="D4924" i="7"/>
  <c r="D4916" i="7"/>
  <c r="D4908" i="7"/>
  <c r="D4900" i="7"/>
  <c r="D4892" i="7"/>
  <c r="D4884" i="7"/>
  <c r="D4876" i="7"/>
  <c r="D4868" i="7"/>
  <c r="D4860" i="7"/>
  <c r="D4852" i="7"/>
  <c r="D4844" i="7"/>
  <c r="D4836" i="7"/>
  <c r="D4828" i="7"/>
  <c r="D4820" i="7"/>
  <c r="D4812" i="7"/>
  <c r="D4804" i="7"/>
  <c r="D4796" i="7"/>
  <c r="D4788" i="7"/>
  <c r="D4780" i="7"/>
  <c r="D4772" i="7"/>
  <c r="D4764" i="7"/>
  <c r="D4756" i="7"/>
  <c r="D4748" i="7"/>
  <c r="D4740" i="7"/>
  <c r="D4732" i="7"/>
  <c r="D4724" i="7"/>
  <c r="D4716" i="7"/>
  <c r="D4708" i="7"/>
  <c r="D4700" i="7"/>
  <c r="D4692" i="7"/>
  <c r="D4684" i="7"/>
  <c r="D4676" i="7"/>
  <c r="D4668" i="7"/>
  <c r="D4660" i="7"/>
  <c r="D4652" i="7"/>
  <c r="D4644" i="7"/>
  <c r="D4636" i="7"/>
  <c r="D4628" i="7"/>
  <c r="D4620" i="7"/>
  <c r="D4612" i="7"/>
  <c r="D4604" i="7"/>
  <c r="D4596" i="7"/>
  <c r="D4588" i="7"/>
  <c r="D4580" i="7"/>
  <c r="D4572" i="7"/>
  <c r="D4564" i="7"/>
  <c r="D4556" i="7"/>
  <c r="D4548" i="7"/>
  <c r="D4540" i="7"/>
  <c r="D4532" i="7"/>
  <c r="D4524" i="7"/>
  <c r="D4516" i="7"/>
  <c r="D4508" i="7"/>
  <c r="D4500" i="7"/>
  <c r="D4492" i="7"/>
  <c r="D4484" i="7"/>
  <c r="D4476" i="7"/>
  <c r="D4468" i="7"/>
  <c r="D4460" i="7"/>
  <c r="D4452" i="7"/>
  <c r="D4444" i="7"/>
  <c r="D4436" i="7"/>
  <c r="D4428" i="7"/>
  <c r="D4420" i="7"/>
  <c r="D4412" i="7"/>
  <c r="D4404" i="7"/>
  <c r="D4396" i="7"/>
  <c r="D4388" i="7"/>
  <c r="D4380" i="7"/>
  <c r="D4372" i="7"/>
  <c r="D4364" i="7"/>
  <c r="D4348" i="7"/>
  <c r="D4340" i="7"/>
  <c r="D4332" i="7"/>
  <c r="D4316" i="7"/>
  <c r="D4308" i="7"/>
  <c r="D4300" i="7"/>
  <c r="D4292" i="7"/>
  <c r="D4284" i="7"/>
  <c r="D4276" i="7"/>
  <c r="D4268" i="7"/>
  <c r="D4260" i="7"/>
  <c r="D4252" i="7"/>
  <c r="D4244" i="7"/>
  <c r="D4236" i="7"/>
  <c r="D4228" i="7"/>
  <c r="D4220" i="7"/>
  <c r="D4212" i="7"/>
  <c r="D4204" i="7"/>
  <c r="D4196" i="7"/>
  <c r="D4188" i="7"/>
  <c r="D4180" i="7"/>
  <c r="D4172" i="7"/>
  <c r="D4164" i="7"/>
  <c r="D4156" i="7"/>
  <c r="D4148" i="7"/>
  <c r="D4140" i="7"/>
  <c r="D4132" i="7"/>
  <c r="D4124" i="7"/>
  <c r="D4116" i="7"/>
  <c r="D4108" i="7"/>
  <c r="D4100" i="7"/>
  <c r="D4092" i="7"/>
  <c r="D4084" i="7"/>
  <c r="D4076" i="7"/>
  <c r="D4068" i="7"/>
  <c r="D4060" i="7"/>
  <c r="D4052" i="7"/>
  <c r="D4044" i="7"/>
  <c r="D4036" i="7"/>
  <c r="D4028" i="7"/>
  <c r="D4020" i="7"/>
  <c r="D4012" i="7"/>
  <c r="D4004" i="7"/>
  <c r="D3996" i="7"/>
  <c r="D3988" i="7"/>
  <c r="D3980" i="7"/>
  <c r="D3972" i="7"/>
  <c r="D3964" i="7"/>
  <c r="D3956" i="7"/>
  <c r="D3948" i="7"/>
  <c r="D3940" i="7"/>
  <c r="D3932" i="7"/>
  <c r="D3924" i="7"/>
  <c r="D3916" i="7"/>
  <c r="D3908" i="7"/>
  <c r="D3900" i="7"/>
  <c r="D3892" i="7"/>
  <c r="D3884" i="7"/>
  <c r="D3876" i="7"/>
  <c r="D3868" i="7"/>
  <c r="D3860" i="7"/>
  <c r="D3852" i="7"/>
  <c r="D3844" i="7"/>
  <c r="D3836" i="7"/>
  <c r="D3828" i="7"/>
  <c r="D3820" i="7"/>
  <c r="D3812" i="7"/>
  <c r="D3804" i="7"/>
  <c r="D3796" i="7"/>
  <c r="D3788" i="7"/>
  <c r="D3780" i="7"/>
  <c r="D3772" i="7"/>
  <c r="D3764" i="7"/>
  <c r="D3756" i="7"/>
  <c r="D3748" i="7"/>
  <c r="D3740" i="7"/>
  <c r="D3732" i="7"/>
  <c r="D3724" i="7"/>
  <c r="D3716" i="7"/>
  <c r="D3708" i="7"/>
  <c r="D3700" i="7"/>
  <c r="D3692" i="7"/>
  <c r="D3684" i="7"/>
  <c r="D3676" i="7"/>
  <c r="D3668" i="7"/>
  <c r="D3660" i="7"/>
  <c r="D3652" i="7"/>
  <c r="D3644" i="7"/>
  <c r="D3636" i="7"/>
  <c r="D3628" i="7"/>
  <c r="D3620" i="7"/>
  <c r="D3612" i="7"/>
  <c r="D3604" i="7"/>
  <c r="D3596" i="7"/>
  <c r="D3588" i="7"/>
  <c r="D3580" i="7"/>
  <c r="D3572" i="7"/>
  <c r="D3564" i="7"/>
  <c r="D3556" i="7"/>
  <c r="D3548" i="7"/>
  <c r="D3540" i="7"/>
  <c r="D3532" i="7"/>
  <c r="D3524" i="7"/>
  <c r="D3516" i="7"/>
  <c r="D3508" i="7"/>
  <c r="D3500" i="7"/>
  <c r="D3492" i="7"/>
  <c r="D3484" i="7"/>
  <c r="D3476" i="7"/>
  <c r="D3468" i="7"/>
  <c r="D3460" i="7"/>
  <c r="D3452" i="7"/>
  <c r="D3444" i="7"/>
  <c r="D3436" i="7"/>
  <c r="D3428" i="7"/>
  <c r="D3420" i="7"/>
  <c r="D3412" i="7"/>
  <c r="D3404" i="7"/>
  <c r="D3396" i="7"/>
  <c r="D3388" i="7"/>
  <c r="D3380" i="7"/>
  <c r="D3372" i="7"/>
  <c r="D3364" i="7"/>
  <c r="D3356" i="7"/>
  <c r="D3348" i="7"/>
  <c r="D3340" i="7"/>
  <c r="D3332" i="7"/>
  <c r="D3324" i="7"/>
  <c r="D3316" i="7"/>
  <c r="D3308" i="7"/>
  <c r="D3300" i="7"/>
  <c r="D3292" i="7"/>
  <c r="D3284" i="7"/>
  <c r="D3276" i="7"/>
  <c r="D3268" i="7"/>
  <c r="D3260" i="7"/>
  <c r="D3252" i="7"/>
  <c r="D3244" i="7"/>
  <c r="D3236" i="7"/>
  <c r="D3228" i="7"/>
  <c r="D3220" i="7"/>
  <c r="D3212" i="7"/>
  <c r="D3204" i="7"/>
  <c r="D3196" i="7"/>
  <c r="D3188" i="7"/>
  <c r="D3180" i="7"/>
  <c r="D3172" i="7"/>
  <c r="D3164" i="7"/>
  <c r="D3156" i="7"/>
  <c r="D3148" i="7"/>
  <c r="D3140" i="7"/>
  <c r="D3132" i="7"/>
  <c r="D3124" i="7"/>
  <c r="D3116" i="7"/>
  <c r="D3108" i="7"/>
  <c r="D3100" i="7"/>
  <c r="D3092" i="7"/>
  <c r="D3084" i="7"/>
  <c r="D3076" i="7"/>
  <c r="D3068" i="7"/>
  <c r="D3060" i="7"/>
  <c r="D3052" i="7"/>
  <c r="D3044" i="7"/>
  <c r="D3036" i="7"/>
  <c r="D3028" i="7"/>
  <c r="D3020" i="7"/>
  <c r="D3012" i="7"/>
  <c r="D3004" i="7"/>
  <c r="D2996" i="7"/>
  <c r="D2988" i="7"/>
  <c r="D2980" i="7"/>
  <c r="D2972" i="7"/>
  <c r="D2964" i="7"/>
  <c r="D2956" i="7"/>
  <c r="D2948" i="7"/>
  <c r="D2940" i="7"/>
  <c r="D2932" i="7"/>
  <c r="D2924" i="7"/>
  <c r="D2916" i="7"/>
  <c r="D2908" i="7"/>
  <c r="D2900" i="7"/>
  <c r="D2892" i="7"/>
  <c r="D2884" i="7"/>
  <c r="D2876" i="7"/>
  <c r="D2868" i="7"/>
  <c r="D2860" i="7"/>
  <c r="D2852" i="7"/>
  <c r="D2844" i="7"/>
  <c r="D2836" i="7"/>
  <c r="D2828" i="7"/>
  <c r="D2820" i="7"/>
  <c r="D2812" i="7"/>
  <c r="D2804" i="7"/>
  <c r="D2796" i="7"/>
  <c r="D2788" i="7"/>
  <c r="D2780" i="7"/>
  <c r="D2772" i="7"/>
  <c r="D2764" i="7"/>
  <c r="D2756" i="7"/>
  <c r="D2748" i="7"/>
  <c r="D2740" i="7"/>
  <c r="D2732" i="7"/>
  <c r="D2724" i="7"/>
  <c r="D2716" i="7"/>
  <c r="D2708" i="7"/>
  <c r="D2700" i="7"/>
  <c r="D2692" i="7"/>
  <c r="D2684" i="7"/>
  <c r="D2676" i="7"/>
  <c r="D2668" i="7"/>
  <c r="D2660" i="7"/>
  <c r="D2652" i="7"/>
  <c r="D2644" i="7"/>
  <c r="D2636" i="7"/>
  <c r="D2628" i="7"/>
  <c r="D2620" i="7"/>
  <c r="D2612" i="7"/>
  <c r="D2604" i="7"/>
  <c r="D2596" i="7"/>
  <c r="D2588" i="7"/>
  <c r="D2580" i="7"/>
  <c r="D2572" i="7"/>
  <c r="D2564" i="7"/>
  <c r="D2556" i="7"/>
  <c r="D2548" i="7"/>
  <c r="D2540" i="7"/>
  <c r="D2532" i="7"/>
  <c r="D2524" i="7"/>
  <c r="D2516" i="7"/>
  <c r="D2508" i="7"/>
  <c r="D2500" i="7"/>
  <c r="D2492" i="7"/>
  <c r="D2484" i="7"/>
  <c r="D2476" i="7"/>
  <c r="D2468" i="7"/>
  <c r="D2460" i="7"/>
  <c r="D2452" i="7"/>
  <c r="D2444" i="7"/>
  <c r="D2436" i="7"/>
  <c r="D2428" i="7"/>
  <c r="D2420" i="7"/>
  <c r="D2412" i="7"/>
  <c r="D2404" i="7"/>
  <c r="D2396" i="7"/>
  <c r="D2388" i="7"/>
  <c r="D2380" i="7"/>
  <c r="D2372" i="7"/>
  <c r="D2364" i="7"/>
  <c r="D2356" i="7"/>
  <c r="D996" i="7"/>
  <c r="D988" i="7"/>
  <c r="D980" i="7"/>
  <c r="D972" i="7"/>
  <c r="C972" i="7"/>
  <c r="D964" i="7"/>
  <c r="C964" i="7"/>
  <c r="D956" i="7"/>
  <c r="C956" i="7"/>
  <c r="D948" i="7"/>
  <c r="C948" i="7"/>
  <c r="D940" i="7"/>
  <c r="C940" i="7"/>
  <c r="D932" i="7"/>
  <c r="C932" i="7"/>
  <c r="D924" i="7"/>
  <c r="C924" i="7"/>
  <c r="D916" i="7"/>
  <c r="C916" i="7"/>
  <c r="D908" i="7"/>
  <c r="C908" i="7"/>
  <c r="D900" i="7"/>
  <c r="C900" i="7"/>
  <c r="D892" i="7"/>
  <c r="C892" i="7"/>
  <c r="D884" i="7"/>
  <c r="C884" i="7"/>
  <c r="D876" i="7"/>
  <c r="C876" i="7"/>
  <c r="D868" i="7"/>
  <c r="C868" i="7"/>
  <c r="D860" i="7"/>
  <c r="C860" i="7"/>
  <c r="D852" i="7"/>
  <c r="C852" i="7"/>
  <c r="D844" i="7"/>
  <c r="C844" i="7"/>
  <c r="D836" i="7"/>
  <c r="C836" i="7"/>
  <c r="D828" i="7"/>
  <c r="C828" i="7"/>
  <c r="D820" i="7"/>
  <c r="C820" i="7"/>
  <c r="D812" i="7"/>
  <c r="C812" i="7"/>
  <c r="D804" i="7"/>
  <c r="C804" i="7"/>
  <c r="D796" i="7"/>
  <c r="C796" i="7"/>
  <c r="D788" i="7"/>
  <c r="C788" i="7"/>
  <c r="D780" i="7"/>
  <c r="C780" i="7"/>
  <c r="D772" i="7"/>
  <c r="C772" i="7"/>
  <c r="D764" i="7"/>
  <c r="C764" i="7"/>
  <c r="D756" i="7"/>
  <c r="C756" i="7"/>
  <c r="D748" i="7"/>
  <c r="C748" i="7"/>
  <c r="D740" i="7"/>
  <c r="C740" i="7"/>
  <c r="D732" i="7"/>
  <c r="C732" i="7"/>
  <c r="D724" i="7"/>
  <c r="C724" i="7"/>
  <c r="D716" i="7"/>
  <c r="C716" i="7"/>
  <c r="D708" i="7"/>
  <c r="C708" i="7"/>
  <c r="D700" i="7"/>
  <c r="C700" i="7"/>
  <c r="D692" i="7"/>
  <c r="C692" i="7"/>
  <c r="D684" i="7"/>
  <c r="C684" i="7"/>
  <c r="D676" i="7"/>
  <c r="C676" i="7"/>
  <c r="D668" i="7"/>
  <c r="C668" i="7"/>
  <c r="D660" i="7"/>
  <c r="C660" i="7"/>
  <c r="D652" i="7"/>
  <c r="C652" i="7"/>
  <c r="D644" i="7"/>
  <c r="C644" i="7"/>
  <c r="D636" i="7"/>
  <c r="C636" i="7"/>
  <c r="D628" i="7"/>
  <c r="C628" i="7"/>
  <c r="D620" i="7"/>
  <c r="C620" i="7"/>
  <c r="D612" i="7"/>
  <c r="C612" i="7"/>
  <c r="D604" i="7"/>
  <c r="C604" i="7"/>
  <c r="D596" i="7"/>
  <c r="C596" i="7"/>
  <c r="D588" i="7"/>
  <c r="C588" i="7"/>
  <c r="D580" i="7"/>
  <c r="C580" i="7"/>
  <c r="D572" i="7"/>
  <c r="C572" i="7"/>
  <c r="D564" i="7"/>
  <c r="C564" i="7"/>
  <c r="D556" i="7"/>
  <c r="C556" i="7"/>
  <c r="D548" i="7"/>
  <c r="C548" i="7"/>
  <c r="D540" i="7"/>
  <c r="C540" i="7"/>
  <c r="D532" i="7"/>
  <c r="C532" i="7"/>
  <c r="D524" i="7"/>
  <c r="C524" i="7"/>
  <c r="D516" i="7"/>
  <c r="C516" i="7"/>
  <c r="D508" i="7"/>
  <c r="C508" i="7"/>
  <c r="D500" i="7"/>
  <c r="C500" i="7"/>
  <c r="D492" i="7"/>
  <c r="C492" i="7"/>
  <c r="D484" i="7"/>
  <c r="C484" i="7"/>
  <c r="D476" i="7"/>
  <c r="C476" i="7"/>
  <c r="D468" i="7"/>
  <c r="C468" i="7"/>
  <c r="D460" i="7"/>
  <c r="C460" i="7"/>
  <c r="D444" i="7"/>
  <c r="C444" i="7"/>
  <c r="D436" i="7"/>
  <c r="C436" i="7"/>
  <c r="D428" i="7"/>
  <c r="C428" i="7"/>
  <c r="D420" i="7"/>
  <c r="C420" i="7"/>
  <c r="D412" i="7"/>
  <c r="C412" i="7"/>
  <c r="D404" i="7"/>
  <c r="C404" i="7"/>
  <c r="D396" i="7"/>
  <c r="C396" i="7"/>
  <c r="D388" i="7"/>
  <c r="C388" i="7"/>
  <c r="D380" i="7"/>
  <c r="C380" i="7"/>
  <c r="D372" i="7"/>
  <c r="C372" i="7"/>
  <c r="D364" i="7"/>
  <c r="C364" i="7"/>
  <c r="D356" i="7"/>
  <c r="C356" i="7"/>
  <c r="D348" i="7"/>
  <c r="C348" i="7"/>
  <c r="D340" i="7"/>
  <c r="C340" i="7"/>
  <c r="D332" i="7"/>
  <c r="C332" i="7"/>
  <c r="D324" i="7"/>
  <c r="C324" i="7"/>
  <c r="D316" i="7"/>
  <c r="C316" i="7"/>
  <c r="D308" i="7"/>
  <c r="C308" i="7"/>
  <c r="D300" i="7"/>
  <c r="C300" i="7"/>
  <c r="D292" i="7"/>
  <c r="C292" i="7"/>
  <c r="D284" i="7"/>
  <c r="D276" i="7"/>
  <c r="D268" i="7"/>
  <c r="D260" i="7"/>
  <c r="C6083" i="7"/>
  <c r="C6075" i="7"/>
  <c r="C6067" i="7"/>
  <c r="C6059" i="7"/>
  <c r="C6051" i="7"/>
  <c r="C6043" i="7"/>
  <c r="C6035" i="7"/>
  <c r="C6027" i="7"/>
  <c r="C6019" i="7"/>
  <c r="C6011" i="7"/>
  <c r="C6003" i="7"/>
  <c r="C5995" i="7"/>
  <c r="C5987" i="7"/>
  <c r="C5979" i="7"/>
  <c r="C5971" i="7"/>
  <c r="C5963" i="7"/>
  <c r="C5955" i="7"/>
  <c r="C5947" i="7"/>
  <c r="C5939" i="7"/>
  <c r="C5931" i="7"/>
  <c r="C5923" i="7"/>
  <c r="C5915" i="7"/>
  <c r="C5907" i="7"/>
  <c r="C5899" i="7"/>
  <c r="C5891" i="7"/>
  <c r="C5883" i="7"/>
  <c r="C5875" i="7"/>
  <c r="C5867" i="7"/>
  <c r="C5859" i="7"/>
  <c r="C5851" i="7"/>
  <c r="C5843" i="7"/>
  <c r="C5835" i="7"/>
  <c r="C5827" i="7"/>
  <c r="C5819" i="7"/>
  <c r="C5811" i="7"/>
  <c r="C5803" i="7"/>
  <c r="C5795" i="7"/>
  <c r="C5787" i="7"/>
  <c r="C5779" i="7"/>
  <c r="C5771" i="7"/>
  <c r="C5763" i="7"/>
  <c r="C5755" i="7"/>
  <c r="C5747" i="7"/>
  <c r="C5739" i="7"/>
  <c r="C5731" i="7"/>
  <c r="C5723" i="7"/>
  <c r="C5715" i="7"/>
  <c r="C5707" i="7"/>
  <c r="C5697" i="7"/>
  <c r="C5681" i="7"/>
  <c r="C5665" i="7"/>
  <c r="C5649" i="7"/>
  <c r="C5633" i="7"/>
  <c r="C5617" i="7"/>
  <c r="C5601" i="7"/>
  <c r="C5585" i="7"/>
  <c r="C5569" i="7"/>
  <c r="C5553" i="7"/>
  <c r="C5537" i="7"/>
  <c r="C5521" i="7"/>
  <c r="C5505" i="7"/>
  <c r="C5489" i="7"/>
  <c r="C5473" i="7"/>
  <c r="C5457" i="7"/>
  <c r="C5441" i="7"/>
  <c r="C5425" i="7"/>
  <c r="C5409" i="7"/>
  <c r="C5393" i="7"/>
  <c r="C5377" i="7"/>
  <c r="C5361" i="7"/>
  <c r="C5341" i="7"/>
  <c r="C5321" i="7"/>
  <c r="C5299" i="7"/>
  <c r="C5269" i="7"/>
  <c r="C5237" i="7"/>
  <c r="C5205" i="7"/>
  <c r="C5161" i="7"/>
  <c r="C5097" i="7"/>
  <c r="C5033" i="7"/>
  <c r="D5336" i="7"/>
  <c r="C5336" i="7"/>
  <c r="D5296" i="7"/>
  <c r="C5296" i="7"/>
  <c r="D5264" i="7"/>
  <c r="C5264" i="7"/>
  <c r="D5232" i="7"/>
  <c r="C5232" i="7"/>
  <c r="D5192" i="7"/>
  <c r="C5192" i="7"/>
  <c r="D5144" i="7"/>
  <c r="C5144" i="7"/>
  <c r="D5104" i="7"/>
  <c r="C5104" i="7"/>
  <c r="D5064" i="7"/>
  <c r="C5064" i="7"/>
  <c r="D5024" i="7"/>
  <c r="C5024" i="7"/>
  <c r="D4984" i="7"/>
  <c r="C4984" i="7"/>
  <c r="D4928" i="7"/>
  <c r="D4872" i="7"/>
  <c r="D4672" i="7"/>
  <c r="D5291" i="7"/>
  <c r="C5291" i="7"/>
  <c r="D5283" i="7"/>
  <c r="C5283" i="7"/>
  <c r="D5275" i="7"/>
  <c r="C5275" i="7"/>
  <c r="D5267" i="7"/>
  <c r="C5267" i="7"/>
  <c r="D5259" i="7"/>
  <c r="C5259" i="7"/>
  <c r="D5251" i="7"/>
  <c r="C5251" i="7"/>
  <c r="D5243" i="7"/>
  <c r="C5243" i="7"/>
  <c r="D5235" i="7"/>
  <c r="C5235" i="7"/>
  <c r="D5227" i="7"/>
  <c r="C5227" i="7"/>
  <c r="D5219" i="7"/>
  <c r="C5219" i="7"/>
  <c r="D5211" i="7"/>
  <c r="C5211" i="7"/>
  <c r="D5203" i="7"/>
  <c r="C5203" i="7"/>
  <c r="D5195" i="7"/>
  <c r="C5195" i="7"/>
  <c r="D5187" i="7"/>
  <c r="C5187" i="7"/>
  <c r="D5179" i="7"/>
  <c r="C5179" i="7"/>
  <c r="D5171" i="7"/>
  <c r="C5171" i="7"/>
  <c r="D5163" i="7"/>
  <c r="C5163" i="7"/>
  <c r="D5155" i="7"/>
  <c r="C5155" i="7"/>
  <c r="D5147" i="7"/>
  <c r="C5147" i="7"/>
  <c r="D5139" i="7"/>
  <c r="C5139" i="7"/>
  <c r="D5131" i="7"/>
  <c r="C5131" i="7"/>
  <c r="D5123" i="7"/>
  <c r="C5123" i="7"/>
  <c r="D5115" i="7"/>
  <c r="C5115" i="7"/>
  <c r="D5107" i="7"/>
  <c r="C5107" i="7"/>
  <c r="D5099" i="7"/>
  <c r="C5099" i="7"/>
  <c r="D5091" i="7"/>
  <c r="C5091" i="7"/>
  <c r="D5083" i="7"/>
  <c r="C5083" i="7"/>
  <c r="D5075" i="7"/>
  <c r="C5075" i="7"/>
  <c r="D5067" i="7"/>
  <c r="C5067" i="7"/>
  <c r="D5059" i="7"/>
  <c r="C5059" i="7"/>
  <c r="D5051" i="7"/>
  <c r="C5051" i="7"/>
  <c r="D5043" i="7"/>
  <c r="C5043" i="7"/>
  <c r="D5035" i="7"/>
  <c r="C5035" i="7"/>
  <c r="D5027" i="7"/>
  <c r="C5027" i="7"/>
  <c r="D5019" i="7"/>
  <c r="C5019" i="7"/>
  <c r="D5011" i="7"/>
  <c r="C5011" i="7"/>
  <c r="D5003" i="7"/>
  <c r="C5003" i="7"/>
  <c r="D4995" i="7"/>
  <c r="C4995" i="7"/>
  <c r="D4987" i="7"/>
  <c r="C4987" i="7"/>
  <c r="D4979" i="7"/>
  <c r="C4979" i="7"/>
  <c r="D4971" i="7"/>
  <c r="D4963" i="7"/>
  <c r="D4955" i="7"/>
  <c r="D4947" i="7"/>
  <c r="D4939" i="7"/>
  <c r="D4931" i="7"/>
  <c r="D4923" i="7"/>
  <c r="D4915" i="7"/>
  <c r="D4907" i="7"/>
  <c r="D4899" i="7"/>
  <c r="D4891" i="7"/>
  <c r="D4883" i="7"/>
  <c r="D4875" i="7"/>
  <c r="D4867" i="7"/>
  <c r="D4859" i="7"/>
  <c r="D4851" i="7"/>
  <c r="D4843" i="7"/>
  <c r="D4835" i="7"/>
  <c r="D4827" i="7"/>
  <c r="D4819" i="7"/>
  <c r="D4811" i="7"/>
  <c r="D4803" i="7"/>
  <c r="D4795" i="7"/>
  <c r="D4787" i="7"/>
  <c r="D4779" i="7"/>
  <c r="D4771" i="7"/>
  <c r="D4763" i="7"/>
  <c r="D4755" i="7"/>
  <c r="D4747" i="7"/>
  <c r="D4739" i="7"/>
  <c r="D4731" i="7"/>
  <c r="D4723" i="7"/>
  <c r="D4715" i="7"/>
  <c r="D4707" i="7"/>
  <c r="D4699" i="7"/>
  <c r="D4691" i="7"/>
  <c r="D4683" i="7"/>
  <c r="D4675" i="7"/>
  <c r="D4667" i="7"/>
  <c r="D4659" i="7"/>
  <c r="D4651" i="7"/>
  <c r="D4643" i="7"/>
  <c r="D4635" i="7"/>
  <c r="D4627" i="7"/>
  <c r="D4619" i="7"/>
  <c r="D4611" i="7"/>
  <c r="D4603" i="7"/>
  <c r="D4595" i="7"/>
  <c r="D4587" i="7"/>
  <c r="D4579" i="7"/>
  <c r="D4571" i="7"/>
  <c r="D4563" i="7"/>
  <c r="D4555" i="7"/>
  <c r="D4547" i="7"/>
  <c r="D4539" i="7"/>
  <c r="D4531" i="7"/>
  <c r="D4523" i="7"/>
  <c r="D4515" i="7"/>
  <c r="D4507" i="7"/>
  <c r="D4499" i="7"/>
  <c r="D4491" i="7"/>
  <c r="D4483" i="7"/>
  <c r="D4475" i="7"/>
  <c r="D4467" i="7"/>
  <c r="D4459" i="7"/>
  <c r="D4451" i="7"/>
  <c r="D4443" i="7"/>
  <c r="D4435" i="7"/>
  <c r="D4427" i="7"/>
  <c r="D4419" i="7"/>
  <c r="D4411" i="7"/>
  <c r="D4403" i="7"/>
  <c r="D4395" i="7"/>
  <c r="D4387" i="7"/>
  <c r="D4379" i="7"/>
  <c r="D4371" i="7"/>
  <c r="D4363" i="7"/>
  <c r="D4355" i="7"/>
  <c r="D4347" i="7"/>
  <c r="D4339" i="7"/>
  <c r="D4331" i="7"/>
  <c r="D4323" i="7"/>
  <c r="D4315" i="7"/>
  <c r="D4307" i="7"/>
  <c r="D4299" i="7"/>
  <c r="D4291" i="7"/>
  <c r="D4283" i="7"/>
  <c r="D4275" i="7"/>
  <c r="D4267" i="7"/>
  <c r="D4259" i="7"/>
  <c r="D4251" i="7"/>
  <c r="D4243" i="7"/>
  <c r="D4235" i="7"/>
  <c r="D4227" i="7"/>
  <c r="D4219" i="7"/>
  <c r="D4211" i="7"/>
  <c r="D4203" i="7"/>
  <c r="D4195" i="7"/>
  <c r="D4187" i="7"/>
  <c r="D4179" i="7"/>
  <c r="D4171" i="7"/>
  <c r="D4163" i="7"/>
  <c r="D4155" i="7"/>
  <c r="D4147" i="7"/>
  <c r="D4139" i="7"/>
  <c r="D4131" i="7"/>
  <c r="D4123" i="7"/>
  <c r="D4115" i="7"/>
  <c r="D4107" i="7"/>
  <c r="D4099" i="7"/>
  <c r="D4091" i="7"/>
  <c r="D4083" i="7"/>
  <c r="D4075" i="7"/>
  <c r="D4067" i="7"/>
  <c r="D4059" i="7"/>
  <c r="D4051" i="7"/>
  <c r="D4043" i="7"/>
  <c r="D4035" i="7"/>
  <c r="D4027" i="7"/>
  <c r="D4019" i="7"/>
  <c r="D4011" i="7"/>
  <c r="D4003" i="7"/>
  <c r="D3995" i="7"/>
  <c r="D3987" i="7"/>
  <c r="D3979" i="7"/>
  <c r="D3971" i="7"/>
  <c r="D3963" i="7"/>
  <c r="D3955" i="7"/>
  <c r="D3947" i="7"/>
  <c r="D3939" i="7"/>
  <c r="D3931" i="7"/>
  <c r="D3923" i="7"/>
  <c r="D3915" i="7"/>
  <c r="D3907" i="7"/>
  <c r="D3899" i="7"/>
  <c r="D3891" i="7"/>
  <c r="D3883" i="7"/>
  <c r="D3875" i="7"/>
  <c r="D3867" i="7"/>
  <c r="D3859" i="7"/>
  <c r="D3851" i="7"/>
  <c r="D3843" i="7"/>
  <c r="D3835" i="7"/>
  <c r="D3827" i="7"/>
  <c r="D3819" i="7"/>
  <c r="D3811" i="7"/>
  <c r="D3803" i="7"/>
  <c r="D3795" i="7"/>
  <c r="D3787" i="7"/>
  <c r="D3779" i="7"/>
  <c r="D3771" i="7"/>
  <c r="D3763" i="7"/>
  <c r="D3755" i="7"/>
  <c r="D3747" i="7"/>
  <c r="D3739" i="7"/>
  <c r="D3731" i="7"/>
  <c r="D3723" i="7"/>
  <c r="D3715" i="7"/>
  <c r="D3707" i="7"/>
  <c r="D3699" i="7"/>
  <c r="D3691" i="7"/>
  <c r="D3683" i="7"/>
  <c r="D3675" i="7"/>
  <c r="D3667" i="7"/>
  <c r="D3659" i="7"/>
  <c r="D3651" i="7"/>
  <c r="D3643" i="7"/>
  <c r="D3635" i="7"/>
  <c r="D3627" i="7"/>
  <c r="D3619" i="7"/>
  <c r="D3611" i="7"/>
  <c r="D3603" i="7"/>
  <c r="D3595" i="7"/>
  <c r="D3587" i="7"/>
  <c r="D3579" i="7"/>
  <c r="D3571" i="7"/>
  <c r="D3563" i="7"/>
  <c r="D3555" i="7"/>
  <c r="D3547" i="7"/>
  <c r="D3539" i="7"/>
  <c r="D3531" i="7"/>
  <c r="D3523" i="7"/>
  <c r="D3515" i="7"/>
  <c r="D3507" i="7"/>
  <c r="D3499" i="7"/>
  <c r="D3491" i="7"/>
  <c r="D3483" i="7"/>
  <c r="D3475" i="7"/>
  <c r="D3467" i="7"/>
  <c r="D3459" i="7"/>
  <c r="D3451" i="7"/>
  <c r="D3443" i="7"/>
  <c r="D3435" i="7"/>
  <c r="D3427" i="7"/>
  <c r="D3419" i="7"/>
  <c r="D3411" i="7"/>
  <c r="D3403" i="7"/>
  <c r="D3395" i="7"/>
  <c r="D3387" i="7"/>
  <c r="D3379" i="7"/>
  <c r="D3371" i="7"/>
  <c r="D3363" i="7"/>
  <c r="D3355" i="7"/>
  <c r="D3347" i="7"/>
  <c r="D3339" i="7"/>
  <c r="D3331" i="7"/>
  <c r="D3323" i="7"/>
  <c r="D3315" i="7"/>
  <c r="D3307" i="7"/>
  <c r="D3299" i="7"/>
  <c r="D3291" i="7"/>
  <c r="D3283" i="7"/>
  <c r="D3275" i="7"/>
  <c r="D3267" i="7"/>
  <c r="D3259" i="7"/>
  <c r="D3251" i="7"/>
  <c r="D3243" i="7"/>
  <c r="D3235" i="7"/>
  <c r="D3227" i="7"/>
  <c r="D3219" i="7"/>
  <c r="D3211" i="7"/>
  <c r="D3203" i="7"/>
  <c r="D3195" i="7"/>
  <c r="D3187" i="7"/>
  <c r="D3179" i="7"/>
  <c r="D3171" i="7"/>
  <c r="D3163" i="7"/>
  <c r="D3155" i="7"/>
  <c r="D3147" i="7"/>
  <c r="D3139" i="7"/>
  <c r="D3131" i="7"/>
  <c r="D3123" i="7"/>
  <c r="D3115" i="7"/>
  <c r="D3107" i="7"/>
  <c r="D3099" i="7"/>
  <c r="D3083" i="7"/>
  <c r="D3075" i="7"/>
  <c r="D3067" i="7"/>
  <c r="D3059" i="7"/>
  <c r="D3051" i="7"/>
  <c r="D3043" i="7"/>
  <c r="D3035" i="7"/>
  <c r="D3027" i="7"/>
  <c r="D3019" i="7"/>
  <c r="D3011" i="7"/>
  <c r="D3003" i="7"/>
  <c r="D2995" i="7"/>
  <c r="D2987" i="7"/>
  <c r="D2979" i="7"/>
  <c r="D2971" i="7"/>
  <c r="D2955" i="7"/>
  <c r="D2947" i="7"/>
  <c r="D2939" i="7"/>
  <c r="D2931" i="7"/>
  <c r="D2923" i="7"/>
  <c r="D2915" i="7"/>
  <c r="D2907" i="7"/>
  <c r="D2899" i="7"/>
  <c r="D2891" i="7"/>
  <c r="D2883" i="7"/>
  <c r="D2875" i="7"/>
  <c r="D2867" i="7"/>
  <c r="D2859" i="7"/>
  <c r="D2851" i="7"/>
  <c r="D2843" i="7"/>
  <c r="D2835" i="7"/>
  <c r="D2827" i="7"/>
  <c r="D2819" i="7"/>
  <c r="D2811" i="7"/>
  <c r="D2803" i="7"/>
  <c r="D2795" i="7"/>
  <c r="D2787" i="7"/>
  <c r="D2779" i="7"/>
  <c r="D2771" i="7"/>
  <c r="D2763" i="7"/>
  <c r="D2755" i="7"/>
  <c r="D2747" i="7"/>
  <c r="D2739" i="7"/>
  <c r="D2731" i="7"/>
  <c r="D2723" i="7"/>
  <c r="D2715" i="7"/>
  <c r="D2707" i="7"/>
  <c r="D2699" i="7"/>
  <c r="D2691" i="7"/>
  <c r="D2683" i="7"/>
  <c r="D2675" i="7"/>
  <c r="D2667" i="7"/>
  <c r="D2659" i="7"/>
  <c r="D2651" i="7"/>
  <c r="D2643" i="7"/>
  <c r="D2635" i="7"/>
  <c r="D2627" i="7"/>
  <c r="D2619" i="7"/>
  <c r="D2611" i="7"/>
  <c r="D2603" i="7"/>
  <c r="D2595" i="7"/>
  <c r="D2587" i="7"/>
  <c r="D2579" i="7"/>
  <c r="D2571" i="7"/>
  <c r="D2563" i="7"/>
  <c r="D2555" i="7"/>
  <c r="D2547" i="7"/>
  <c r="D2539" i="7"/>
  <c r="D2531" i="7"/>
  <c r="D2523" i="7"/>
  <c r="D2515" i="7"/>
  <c r="D2507" i="7"/>
  <c r="D2499" i="7"/>
  <c r="D2491" i="7"/>
  <c r="D2483" i="7"/>
  <c r="D2475" i="7"/>
  <c r="D2467" i="7"/>
  <c r="D2459" i="7"/>
  <c r="D2451" i="7"/>
  <c r="D2443" i="7"/>
  <c r="D2435" i="7"/>
  <c r="D2427" i="7"/>
  <c r="D2419" i="7"/>
  <c r="D2411" i="7"/>
  <c r="D2403" i="7"/>
  <c r="D2395" i="7"/>
  <c r="D2387" i="7"/>
  <c r="D2379" i="7"/>
  <c r="D2371" i="7"/>
  <c r="D2363" i="7"/>
  <c r="D2355" i="7"/>
  <c r="D995" i="7"/>
  <c r="D987" i="7"/>
  <c r="D979" i="7"/>
  <c r="D971" i="7"/>
  <c r="C971" i="7"/>
  <c r="D963" i="7"/>
  <c r="C963" i="7"/>
  <c r="D955" i="7"/>
  <c r="C955" i="7"/>
  <c r="D947" i="7"/>
  <c r="C947" i="7"/>
  <c r="D939" i="7"/>
  <c r="C939" i="7"/>
  <c r="D931" i="7"/>
  <c r="C931" i="7"/>
  <c r="D923" i="7"/>
  <c r="C923" i="7"/>
  <c r="D915" i="7"/>
  <c r="C915" i="7"/>
  <c r="D907" i="7"/>
  <c r="C907" i="7"/>
  <c r="D899" i="7"/>
  <c r="C899" i="7"/>
  <c r="D891" i="7"/>
  <c r="C891" i="7"/>
  <c r="D883" i="7"/>
  <c r="C883" i="7"/>
  <c r="D875" i="7"/>
  <c r="C875" i="7"/>
  <c r="D867" i="7"/>
  <c r="C867" i="7"/>
  <c r="D859" i="7"/>
  <c r="C859" i="7"/>
  <c r="D851" i="7"/>
  <c r="C851" i="7"/>
  <c r="D843" i="7"/>
  <c r="C843" i="7"/>
  <c r="D835" i="7"/>
  <c r="C835" i="7"/>
  <c r="D827" i="7"/>
  <c r="C827" i="7"/>
  <c r="D819" i="7"/>
  <c r="C819" i="7"/>
  <c r="D811" i="7"/>
  <c r="C811" i="7"/>
  <c r="D803" i="7"/>
  <c r="C803" i="7"/>
  <c r="D795" i="7"/>
  <c r="C795" i="7"/>
  <c r="D787" i="7"/>
  <c r="C787" i="7"/>
  <c r="D779" i="7"/>
  <c r="C779" i="7"/>
  <c r="D771" i="7"/>
  <c r="C771" i="7"/>
  <c r="D763" i="7"/>
  <c r="C763" i="7"/>
  <c r="D755" i="7"/>
  <c r="C755" i="7"/>
  <c r="D747" i="7"/>
  <c r="C747" i="7"/>
  <c r="D739" i="7"/>
  <c r="C739" i="7"/>
  <c r="D731" i="7"/>
  <c r="C731" i="7"/>
  <c r="D723" i="7"/>
  <c r="C723" i="7"/>
  <c r="D715" i="7"/>
  <c r="C715" i="7"/>
  <c r="D707" i="7"/>
  <c r="C707" i="7"/>
  <c r="D699" i="7"/>
  <c r="C699" i="7"/>
  <c r="D691" i="7"/>
  <c r="C691" i="7"/>
  <c r="D683" i="7"/>
  <c r="C683" i="7"/>
  <c r="D675" i="7"/>
  <c r="C675" i="7"/>
  <c r="D667" i="7"/>
  <c r="C667" i="7"/>
  <c r="D659" i="7"/>
  <c r="C659" i="7"/>
  <c r="D643" i="7"/>
  <c r="C643" i="7"/>
  <c r="D635" i="7"/>
  <c r="C635" i="7"/>
  <c r="D627" i="7"/>
  <c r="C627" i="7"/>
  <c r="D619" i="7"/>
  <c r="C619" i="7"/>
  <c r="D611" i="7"/>
  <c r="C611" i="7"/>
  <c r="D603" i="7"/>
  <c r="C603" i="7"/>
  <c r="D595" i="7"/>
  <c r="C595" i="7"/>
  <c r="D587" i="7"/>
  <c r="C587" i="7"/>
  <c r="D579" i="7"/>
  <c r="C579" i="7"/>
  <c r="D571" i="7"/>
  <c r="C571" i="7"/>
  <c r="D563" i="7"/>
  <c r="C563" i="7"/>
  <c r="D555" i="7"/>
  <c r="C555" i="7"/>
  <c r="D547" i="7"/>
  <c r="C547" i="7"/>
  <c r="D539" i="7"/>
  <c r="C539" i="7"/>
  <c r="D531" i="7"/>
  <c r="C531" i="7"/>
  <c r="D523" i="7"/>
  <c r="C523" i="7"/>
  <c r="D515" i="7"/>
  <c r="C515" i="7"/>
  <c r="D507" i="7"/>
  <c r="C507" i="7"/>
  <c r="D499" i="7"/>
  <c r="C499" i="7"/>
  <c r="D491" i="7"/>
  <c r="C491" i="7"/>
  <c r="D483" i="7"/>
  <c r="C483" i="7"/>
  <c r="D475" i="7"/>
  <c r="C475" i="7"/>
  <c r="D467" i="7"/>
  <c r="C467" i="7"/>
  <c r="D459" i="7"/>
  <c r="C459" i="7"/>
  <c r="D443" i="7"/>
  <c r="C443" i="7"/>
  <c r="D435" i="7"/>
  <c r="C435" i="7"/>
  <c r="D427" i="7"/>
  <c r="C427" i="7"/>
  <c r="D419" i="7"/>
  <c r="C419" i="7"/>
  <c r="D411" i="7"/>
  <c r="C411" i="7"/>
  <c r="D403" i="7"/>
  <c r="C403" i="7"/>
  <c r="D395" i="7"/>
  <c r="C395" i="7"/>
  <c r="D387" i="7"/>
  <c r="C387" i="7"/>
  <c r="D379" i="7"/>
  <c r="C379" i="7"/>
  <c r="D371" i="7"/>
  <c r="C371" i="7"/>
  <c r="D363" i="7"/>
  <c r="C363" i="7"/>
  <c r="D355" i="7"/>
  <c r="C355" i="7"/>
  <c r="D347" i="7"/>
  <c r="C347" i="7"/>
  <c r="D339" i="7"/>
  <c r="C339" i="7"/>
  <c r="D331" i="7"/>
  <c r="C331" i="7"/>
  <c r="D323" i="7"/>
  <c r="C323" i="7"/>
  <c r="D315" i="7"/>
  <c r="C315" i="7"/>
  <c r="D307" i="7"/>
  <c r="C307" i="7"/>
  <c r="D299" i="7"/>
  <c r="C299" i="7"/>
  <c r="D291" i="7"/>
  <c r="C291" i="7"/>
  <c r="D283" i="7"/>
  <c r="D275" i="7"/>
  <c r="D267" i="7"/>
  <c r="C6082" i="7"/>
  <c r="C6074" i="7"/>
  <c r="C6066" i="7"/>
  <c r="C6058" i="7"/>
  <c r="C6050" i="7"/>
  <c r="C6042" i="7"/>
  <c r="C6034" i="7"/>
  <c r="C6026" i="7"/>
  <c r="C6018" i="7"/>
  <c r="C6010" i="7"/>
  <c r="C6002" i="7"/>
  <c r="C5994" i="7"/>
  <c r="C5986" i="7"/>
  <c r="C5978" i="7"/>
  <c r="C5970" i="7"/>
  <c r="C5962" i="7"/>
  <c r="C5954" i="7"/>
  <c r="C5946" i="7"/>
  <c r="C5938" i="7"/>
  <c r="C5930" i="7"/>
  <c r="C5922" i="7"/>
  <c r="C5914" i="7"/>
  <c r="C5906" i="7"/>
  <c r="C5898" i="7"/>
  <c r="C5890" i="7"/>
  <c r="C5882" i="7"/>
  <c r="C5874" i="7"/>
  <c r="C5866" i="7"/>
  <c r="C5858" i="7"/>
  <c r="C5850" i="7"/>
  <c r="C5842" i="7"/>
  <c r="C5834" i="7"/>
  <c r="C5826" i="7"/>
  <c r="C5818" i="7"/>
  <c r="C5810" i="7"/>
  <c r="C5802" i="7"/>
  <c r="C5794" i="7"/>
  <c r="C5786" i="7"/>
  <c r="C5778" i="7"/>
  <c r="C5770" i="7"/>
  <c r="C5762" i="7"/>
  <c r="C5754" i="7"/>
  <c r="C5746" i="7"/>
  <c r="C5738" i="7"/>
  <c r="C5730" i="7"/>
  <c r="C5722" i="7"/>
  <c r="C5714" i="7"/>
  <c r="C5706" i="7"/>
  <c r="C5696" i="7"/>
  <c r="C5680" i="7"/>
  <c r="C5664" i="7"/>
  <c r="C5648" i="7"/>
  <c r="C5632" i="7"/>
  <c r="C5616" i="7"/>
  <c r="C5600" i="7"/>
  <c r="C5584" i="7"/>
  <c r="C5568" i="7"/>
  <c r="C5552" i="7"/>
  <c r="C5536" i="7"/>
  <c r="C5520" i="7"/>
  <c r="C5504" i="7"/>
  <c r="C5488" i="7"/>
  <c r="C5472" i="7"/>
  <c r="C5456" i="7"/>
  <c r="C5440" i="7"/>
  <c r="C5424" i="7"/>
  <c r="C5408" i="7"/>
  <c r="C5392" i="7"/>
  <c r="C5376" i="7"/>
  <c r="C5360" i="7"/>
  <c r="C5339" i="7"/>
  <c r="C5317" i="7"/>
  <c r="C5297" i="7"/>
  <c r="C5265" i="7"/>
  <c r="C5233" i="7"/>
  <c r="C5201" i="7"/>
  <c r="C5153" i="7"/>
  <c r="C5089" i="7"/>
  <c r="C5025" i="7"/>
  <c r="D5160" i="7"/>
  <c r="C5160" i="7"/>
  <c r="D5698" i="7"/>
  <c r="C5698" i="7"/>
  <c r="D5690" i="7"/>
  <c r="C5690" i="7"/>
  <c r="D5682" i="7"/>
  <c r="C5682" i="7"/>
  <c r="D5674" i="7"/>
  <c r="C5674" i="7"/>
  <c r="D5666" i="7"/>
  <c r="C5666" i="7"/>
  <c r="D5658" i="7"/>
  <c r="C5658" i="7"/>
  <c r="D5650" i="7"/>
  <c r="C5650" i="7"/>
  <c r="D5642" i="7"/>
  <c r="C5642" i="7"/>
  <c r="D5634" i="7"/>
  <c r="C5634" i="7"/>
  <c r="D5626" i="7"/>
  <c r="C5626" i="7"/>
  <c r="D5618" i="7"/>
  <c r="C5618" i="7"/>
  <c r="D5610" i="7"/>
  <c r="C5610" i="7"/>
  <c r="D5602" i="7"/>
  <c r="C5602" i="7"/>
  <c r="D5594" i="7"/>
  <c r="C5594" i="7"/>
  <c r="D5586" i="7"/>
  <c r="C5586" i="7"/>
  <c r="D5578" i="7"/>
  <c r="C5578" i="7"/>
  <c r="D5570" i="7"/>
  <c r="C5570" i="7"/>
  <c r="D5562" i="7"/>
  <c r="C5562" i="7"/>
  <c r="D5554" i="7"/>
  <c r="C5554" i="7"/>
  <c r="D5546" i="7"/>
  <c r="C5546" i="7"/>
  <c r="D5538" i="7"/>
  <c r="C5538" i="7"/>
  <c r="D5530" i="7"/>
  <c r="C5530" i="7"/>
  <c r="D5522" i="7"/>
  <c r="C5522" i="7"/>
  <c r="D5514" i="7"/>
  <c r="C5514" i="7"/>
  <c r="D5506" i="7"/>
  <c r="C5506" i="7"/>
  <c r="D5498" i="7"/>
  <c r="C5498" i="7"/>
  <c r="D5490" i="7"/>
  <c r="C5490" i="7"/>
  <c r="D5482" i="7"/>
  <c r="C5482" i="7"/>
  <c r="D5474" i="7"/>
  <c r="C5474" i="7"/>
  <c r="D5466" i="7"/>
  <c r="C5466" i="7"/>
  <c r="D5458" i="7"/>
  <c r="C5458" i="7"/>
  <c r="D5450" i="7"/>
  <c r="C5450" i="7"/>
  <c r="D5442" i="7"/>
  <c r="C5442" i="7"/>
  <c r="D5434" i="7"/>
  <c r="C5434" i="7"/>
  <c r="D5426" i="7"/>
  <c r="C5426" i="7"/>
  <c r="D5418" i="7"/>
  <c r="C5418" i="7"/>
  <c r="D5410" i="7"/>
  <c r="C5410" i="7"/>
  <c r="D5402" i="7"/>
  <c r="C5402" i="7"/>
  <c r="D5394" i="7"/>
  <c r="C5394" i="7"/>
  <c r="D5386" i="7"/>
  <c r="C5386" i="7"/>
  <c r="D5378" i="7"/>
  <c r="C5378" i="7"/>
  <c r="D5370" i="7"/>
  <c r="C5370" i="7"/>
  <c r="D5362" i="7"/>
  <c r="C5362" i="7"/>
  <c r="D5354" i="7"/>
  <c r="C5354" i="7"/>
  <c r="D5346" i="7"/>
  <c r="C5346" i="7"/>
  <c r="D5338" i="7"/>
  <c r="C5338" i="7"/>
  <c r="D5330" i="7"/>
  <c r="C5330" i="7"/>
  <c r="D5322" i="7"/>
  <c r="C5322" i="7"/>
  <c r="D5314" i="7"/>
  <c r="C5314" i="7"/>
  <c r="D5306" i="7"/>
  <c r="C5306" i="7"/>
  <c r="D5298" i="7"/>
  <c r="C5298" i="7"/>
  <c r="D5290" i="7"/>
  <c r="C5290" i="7"/>
  <c r="D5282" i="7"/>
  <c r="C5282" i="7"/>
  <c r="D5274" i="7"/>
  <c r="C5274" i="7"/>
  <c r="D5266" i="7"/>
  <c r="C5266" i="7"/>
  <c r="D5258" i="7"/>
  <c r="C5258" i="7"/>
  <c r="D5250" i="7"/>
  <c r="C5250" i="7"/>
  <c r="D5242" i="7"/>
  <c r="C5242" i="7"/>
  <c r="D5234" i="7"/>
  <c r="C5234" i="7"/>
  <c r="D5226" i="7"/>
  <c r="C5226" i="7"/>
  <c r="D5218" i="7"/>
  <c r="C5218" i="7"/>
  <c r="D5210" i="7"/>
  <c r="C5210" i="7"/>
  <c r="D5202" i="7"/>
  <c r="C5202" i="7"/>
  <c r="D5194" i="7"/>
  <c r="C5194" i="7"/>
  <c r="D5186" i="7"/>
  <c r="C5186" i="7"/>
  <c r="D5178" i="7"/>
  <c r="C5178" i="7"/>
  <c r="D5170" i="7"/>
  <c r="C5170" i="7"/>
  <c r="D5162" i="7"/>
  <c r="C5162" i="7"/>
  <c r="D5154" i="7"/>
  <c r="C5154" i="7"/>
  <c r="D5146" i="7"/>
  <c r="C5146" i="7"/>
  <c r="D5138" i="7"/>
  <c r="C5138" i="7"/>
  <c r="D5130" i="7"/>
  <c r="C5130" i="7"/>
  <c r="D5122" i="7"/>
  <c r="C5122" i="7"/>
  <c r="D5114" i="7"/>
  <c r="C5114" i="7"/>
  <c r="D5106" i="7"/>
  <c r="C5106" i="7"/>
  <c r="D5098" i="7"/>
  <c r="C5098" i="7"/>
  <c r="D5090" i="7"/>
  <c r="C5090" i="7"/>
  <c r="D5082" i="7"/>
  <c r="C5082" i="7"/>
  <c r="D5074" i="7"/>
  <c r="C5074" i="7"/>
  <c r="D5066" i="7"/>
  <c r="C5066" i="7"/>
  <c r="D5058" i="7"/>
  <c r="C5058" i="7"/>
  <c r="D5050" i="7"/>
  <c r="C5050" i="7"/>
  <c r="D5042" i="7"/>
  <c r="C5042" i="7"/>
  <c r="D5034" i="7"/>
  <c r="C5034" i="7"/>
  <c r="D5026" i="7"/>
  <c r="C5026" i="7"/>
  <c r="D5018" i="7"/>
  <c r="C5018" i="7"/>
  <c r="D5010" i="7"/>
  <c r="C5010" i="7"/>
  <c r="D5002" i="7"/>
  <c r="C5002" i="7"/>
  <c r="D4994" i="7"/>
  <c r="C4994" i="7"/>
  <c r="D4986" i="7"/>
  <c r="C4986" i="7"/>
  <c r="D4978" i="7"/>
  <c r="C4978" i="7"/>
  <c r="D4970" i="7"/>
  <c r="D4962" i="7"/>
  <c r="D4954" i="7"/>
  <c r="D4946" i="7"/>
  <c r="D4938" i="7"/>
  <c r="D4930" i="7"/>
  <c r="D4922" i="7"/>
  <c r="D4914" i="7"/>
  <c r="D4906" i="7"/>
  <c r="D4898" i="7"/>
  <c r="D4890" i="7"/>
  <c r="D4882" i="7"/>
  <c r="D4874" i="7"/>
  <c r="D4866" i="7"/>
  <c r="D4858" i="7"/>
  <c r="D4850" i="7"/>
  <c r="D4842" i="7"/>
  <c r="D4834" i="7"/>
  <c r="D4826" i="7"/>
  <c r="D4818" i="7"/>
  <c r="D4810" i="7"/>
  <c r="D4802" i="7"/>
  <c r="D4794" i="7"/>
  <c r="D4786" i="7"/>
  <c r="D4778" i="7"/>
  <c r="D4770" i="7"/>
  <c r="D4762" i="7"/>
  <c r="D4754" i="7"/>
  <c r="D4746" i="7"/>
  <c r="D4738" i="7"/>
  <c r="D4730" i="7"/>
  <c r="D4722" i="7"/>
  <c r="D4714" i="7"/>
  <c r="D4706" i="7"/>
  <c r="D4698" i="7"/>
  <c r="D4690" i="7"/>
  <c r="D4682" i="7"/>
  <c r="D4674" i="7"/>
  <c r="D4666" i="7"/>
  <c r="D4658" i="7"/>
  <c r="D4650" i="7"/>
  <c r="D4642" i="7"/>
  <c r="D4634" i="7"/>
  <c r="D4626" i="7"/>
  <c r="D4618" i="7"/>
  <c r="D4610" i="7"/>
  <c r="D4602" i="7"/>
  <c r="D4594" i="7"/>
  <c r="D4586" i="7"/>
  <c r="D4578" i="7"/>
  <c r="D4570" i="7"/>
  <c r="D4562" i="7"/>
  <c r="D4554" i="7"/>
  <c r="D4546" i="7"/>
  <c r="D4538" i="7"/>
  <c r="D4530" i="7"/>
  <c r="D4522" i="7"/>
  <c r="D4514" i="7"/>
  <c r="D4506" i="7"/>
  <c r="D4498" i="7"/>
  <c r="D4490" i="7"/>
  <c r="D4482" i="7"/>
  <c r="D4474" i="7"/>
  <c r="D4466" i="7"/>
  <c r="D4458" i="7"/>
  <c r="D4450" i="7"/>
  <c r="D4442" i="7"/>
  <c r="D4434" i="7"/>
  <c r="D4426" i="7"/>
  <c r="D4418" i="7"/>
  <c r="D4410" i="7"/>
  <c r="D4402" i="7"/>
  <c r="D4394" i="7"/>
  <c r="D4386" i="7"/>
  <c r="D4378" i="7"/>
  <c r="D4370" i="7"/>
  <c r="D4362" i="7"/>
  <c r="D4354" i="7"/>
  <c r="D4346" i="7"/>
  <c r="D4338" i="7"/>
  <c r="D4330" i="7"/>
  <c r="D4322" i="7"/>
  <c r="D4314" i="7"/>
  <c r="D4306" i="7"/>
  <c r="D4298" i="7"/>
  <c r="D4290" i="7"/>
  <c r="D4282" i="7"/>
  <c r="D4274" i="7"/>
  <c r="D4266" i="7"/>
  <c r="D4258" i="7"/>
  <c r="D4250" i="7"/>
  <c r="D4242" i="7"/>
  <c r="D4234" i="7"/>
  <c r="D4226" i="7"/>
  <c r="D4218" i="7"/>
  <c r="D4210" i="7"/>
  <c r="D4202" i="7"/>
  <c r="D4194" i="7"/>
  <c r="D4186" i="7"/>
  <c r="D4178" i="7"/>
  <c r="D4170" i="7"/>
  <c r="D4162" i="7"/>
  <c r="D4154" i="7"/>
  <c r="D4146" i="7"/>
  <c r="D4138" i="7"/>
  <c r="D4130" i="7"/>
  <c r="D4122" i="7"/>
  <c r="D4114" i="7"/>
  <c r="D4106" i="7"/>
  <c r="D4098" i="7"/>
  <c r="D4090" i="7"/>
  <c r="D4082" i="7"/>
  <c r="D4074" i="7"/>
  <c r="D4066" i="7"/>
  <c r="D4058" i="7"/>
  <c r="D4050" i="7"/>
  <c r="D4042" i="7"/>
  <c r="D4034" i="7"/>
  <c r="D4026" i="7"/>
  <c r="D4018" i="7"/>
  <c r="D4010" i="7"/>
  <c r="D4002" i="7"/>
  <c r="D3994" i="7"/>
  <c r="D3986" i="7"/>
  <c r="D3978" i="7"/>
  <c r="D3970" i="7"/>
  <c r="D3962" i="7"/>
  <c r="D3954" i="7"/>
  <c r="D3946" i="7"/>
  <c r="D3938" i="7"/>
  <c r="D3930" i="7"/>
  <c r="D3922" i="7"/>
  <c r="D3914" i="7"/>
  <c r="D3906" i="7"/>
  <c r="D3898" i="7"/>
  <c r="D3890" i="7"/>
  <c r="D3882" i="7"/>
  <c r="D3874" i="7"/>
  <c r="D3866" i="7"/>
  <c r="D3858" i="7"/>
  <c r="D3850" i="7"/>
  <c r="D3842" i="7"/>
  <c r="D3834" i="7"/>
  <c r="D3826" i="7"/>
  <c r="D3818" i="7"/>
  <c r="D3810" i="7"/>
  <c r="D3802" i="7"/>
  <c r="D3794" i="7"/>
  <c r="D3786" i="7"/>
  <c r="D3778" i="7"/>
  <c r="D3770" i="7"/>
  <c r="D3762" i="7"/>
  <c r="D3754" i="7"/>
  <c r="D3746" i="7"/>
  <c r="D3738" i="7"/>
  <c r="D3730" i="7"/>
  <c r="D3722" i="7"/>
  <c r="D3714" i="7"/>
  <c r="D3706" i="7"/>
  <c r="D3698" i="7"/>
  <c r="D3690" i="7"/>
  <c r="D3682" i="7"/>
  <c r="D3674" i="7"/>
  <c r="D3666" i="7"/>
  <c r="D3658" i="7"/>
  <c r="D3650" i="7"/>
  <c r="D3642" i="7"/>
  <c r="D3634" i="7"/>
  <c r="D3626" i="7"/>
  <c r="D3618" i="7"/>
  <c r="D3610" i="7"/>
  <c r="D3602" i="7"/>
  <c r="D3594" i="7"/>
  <c r="D3586" i="7"/>
  <c r="D3578" i="7"/>
  <c r="D3570" i="7"/>
  <c r="D3562" i="7"/>
  <c r="D3554" i="7"/>
  <c r="D3546" i="7"/>
  <c r="D3538" i="7"/>
  <c r="D3530" i="7"/>
  <c r="D3522" i="7"/>
  <c r="D3514" i="7"/>
  <c r="D3506" i="7"/>
  <c r="D3498" i="7"/>
  <c r="D3490" i="7"/>
  <c r="D3482" i="7"/>
  <c r="D3474" i="7"/>
  <c r="D3466" i="7"/>
  <c r="D3458" i="7"/>
  <c r="D3450" i="7"/>
  <c r="D3442" i="7"/>
  <c r="D3434" i="7"/>
  <c r="D3426" i="7"/>
  <c r="D3418" i="7"/>
  <c r="D3410" i="7"/>
  <c r="D3402" i="7"/>
  <c r="D3394" i="7"/>
  <c r="D3386" i="7"/>
  <c r="D3378" i="7"/>
  <c r="D3370" i="7"/>
  <c r="D3362" i="7"/>
  <c r="D3354" i="7"/>
  <c r="D3346" i="7"/>
  <c r="D3338" i="7"/>
  <c r="D3330" i="7"/>
  <c r="D3322" i="7"/>
  <c r="D3314" i="7"/>
  <c r="D3306" i="7"/>
  <c r="D3298" i="7"/>
  <c r="D3290" i="7"/>
  <c r="D3282" i="7"/>
  <c r="D3274" i="7"/>
  <c r="D3266" i="7"/>
  <c r="D3258" i="7"/>
  <c r="D3250" i="7"/>
  <c r="D3242" i="7"/>
  <c r="D3234" i="7"/>
  <c r="D3226" i="7"/>
  <c r="D3218" i="7"/>
  <c r="D3210" i="7"/>
  <c r="D3202" i="7"/>
  <c r="D3194" i="7"/>
  <c r="D3186" i="7"/>
  <c r="D3178" i="7"/>
  <c r="D3170" i="7"/>
  <c r="D3162" i="7"/>
  <c r="D3154" i="7"/>
  <c r="D3146" i="7"/>
  <c r="D3138" i="7"/>
  <c r="D3130" i="7"/>
  <c r="D3122" i="7"/>
  <c r="D3114" i="7"/>
  <c r="D3106" i="7"/>
  <c r="D3098" i="7"/>
  <c r="D3090" i="7"/>
  <c r="D3082" i="7"/>
  <c r="D3074" i="7"/>
  <c r="D3066" i="7"/>
  <c r="D3058" i="7"/>
  <c r="D3050" i="7"/>
  <c r="D3042" i="7"/>
  <c r="D3034" i="7"/>
  <c r="D3026" i="7"/>
  <c r="D3018" i="7"/>
  <c r="D3010" i="7"/>
  <c r="D3002" i="7"/>
  <c r="D2994" i="7"/>
  <c r="D2986" i="7"/>
  <c r="D2978" i="7"/>
  <c r="D2970" i="7"/>
  <c r="D2962" i="7"/>
  <c r="D2954" i="7"/>
  <c r="D2946" i="7"/>
  <c r="D2938" i="7"/>
  <c r="D2930" i="7"/>
  <c r="D2922" i="7"/>
  <c r="D2914" i="7"/>
  <c r="D2906" i="7"/>
  <c r="D2898" i="7"/>
  <c r="D2890" i="7"/>
  <c r="D2882" i="7"/>
  <c r="D2874" i="7"/>
  <c r="D2866" i="7"/>
  <c r="D2858" i="7"/>
  <c r="D2850" i="7"/>
  <c r="D2842" i="7"/>
  <c r="D2834" i="7"/>
  <c r="D2826" i="7"/>
  <c r="D2818" i="7"/>
  <c r="D2810" i="7"/>
  <c r="D2802" i="7"/>
  <c r="D2794" i="7"/>
  <c r="D2786" i="7"/>
  <c r="D2778" i="7"/>
  <c r="D2770" i="7"/>
  <c r="D2762" i="7"/>
  <c r="D2754" i="7"/>
  <c r="D2746" i="7"/>
  <c r="D2738" i="7"/>
  <c r="D2730" i="7"/>
  <c r="D2722" i="7"/>
  <c r="D2714" i="7"/>
  <c r="D2706" i="7"/>
  <c r="D2698" i="7"/>
  <c r="D2690" i="7"/>
  <c r="D2682" i="7"/>
  <c r="D2674" i="7"/>
  <c r="D2666" i="7"/>
  <c r="D2658" i="7"/>
  <c r="D2650" i="7"/>
  <c r="D2642" i="7"/>
  <c r="D2634" i="7"/>
  <c r="D2626" i="7"/>
  <c r="D2618" i="7"/>
  <c r="D2610" i="7"/>
  <c r="D2602" i="7"/>
  <c r="D2594" i="7"/>
  <c r="D2586" i="7"/>
  <c r="D2578" i="7"/>
  <c r="D2570" i="7"/>
  <c r="D2562" i="7"/>
  <c r="D2554" i="7"/>
  <c r="D2546" i="7"/>
  <c r="D2538" i="7"/>
  <c r="D2530" i="7"/>
  <c r="D2522" i="7"/>
  <c r="D2514" i="7"/>
  <c r="D2506" i="7"/>
  <c r="D2498" i="7"/>
  <c r="D2490" i="7"/>
  <c r="D2482" i="7"/>
  <c r="D2474" i="7"/>
  <c r="D2466" i="7"/>
  <c r="D2458" i="7"/>
  <c r="D2450" i="7"/>
  <c r="D2442" i="7"/>
  <c r="D2434" i="7"/>
  <c r="D2426" i="7"/>
  <c r="D2418" i="7"/>
  <c r="D2410" i="7"/>
  <c r="D2402" i="7"/>
  <c r="D2394" i="7"/>
  <c r="D2386" i="7"/>
  <c r="D2378" i="7"/>
  <c r="D2370" i="7"/>
  <c r="D2362" i="7"/>
  <c r="D2354" i="7"/>
  <c r="D1002" i="7"/>
  <c r="D994" i="7"/>
  <c r="D986" i="7"/>
  <c r="D978" i="7"/>
  <c r="D970" i="7"/>
  <c r="C970" i="7"/>
  <c r="D962" i="7"/>
  <c r="C962" i="7"/>
  <c r="D954" i="7"/>
  <c r="C954" i="7"/>
  <c r="D946" i="7"/>
  <c r="C946" i="7"/>
  <c r="D938" i="7"/>
  <c r="C938" i="7"/>
  <c r="D930" i="7"/>
  <c r="C930" i="7"/>
  <c r="D922" i="7"/>
  <c r="C922" i="7"/>
  <c r="D906" i="7"/>
  <c r="C906" i="7"/>
  <c r="D898" i="7"/>
  <c r="C898" i="7"/>
  <c r="D890" i="7"/>
  <c r="C890" i="7"/>
  <c r="D882" i="7"/>
  <c r="C882" i="7"/>
  <c r="D874" i="7"/>
  <c r="C874" i="7"/>
  <c r="D866" i="7"/>
  <c r="C866" i="7"/>
  <c r="D858" i="7"/>
  <c r="C858" i="7"/>
  <c r="D850" i="7"/>
  <c r="C850" i="7"/>
  <c r="D842" i="7"/>
  <c r="C842" i="7"/>
  <c r="D834" i="7"/>
  <c r="C834" i="7"/>
  <c r="D826" i="7"/>
  <c r="C826" i="7"/>
  <c r="D818" i="7"/>
  <c r="C818" i="7"/>
  <c r="D810" i="7"/>
  <c r="C810" i="7"/>
  <c r="D802" i="7"/>
  <c r="C802" i="7"/>
  <c r="D794" i="7"/>
  <c r="C794" i="7"/>
  <c r="D786" i="7"/>
  <c r="C786" i="7"/>
  <c r="D778" i="7"/>
  <c r="C778" i="7"/>
  <c r="D770" i="7"/>
  <c r="C770" i="7"/>
  <c r="D754" i="7"/>
  <c r="C754" i="7"/>
  <c r="D746" i="7"/>
  <c r="C746" i="7"/>
  <c r="D738" i="7"/>
  <c r="C738" i="7"/>
  <c r="D730" i="7"/>
  <c r="C730" i="7"/>
  <c r="D722" i="7"/>
  <c r="C722" i="7"/>
  <c r="D714" i="7"/>
  <c r="C714" i="7"/>
  <c r="D706" i="7"/>
  <c r="C706" i="7"/>
  <c r="D698" i="7"/>
  <c r="C698" i="7"/>
  <c r="D690" i="7"/>
  <c r="C690" i="7"/>
  <c r="D682" i="7"/>
  <c r="C682" i="7"/>
  <c r="D674" i="7"/>
  <c r="C674" i="7"/>
  <c r="D666" i="7"/>
  <c r="C666" i="7"/>
  <c r="D658" i="7"/>
  <c r="C658" i="7"/>
  <c r="D642" i="7"/>
  <c r="C642" i="7"/>
  <c r="D634" i="7"/>
  <c r="C634" i="7"/>
  <c r="D626" i="7"/>
  <c r="C626" i="7"/>
  <c r="D618" i="7"/>
  <c r="C618" i="7"/>
  <c r="D610" i="7"/>
  <c r="C610" i="7"/>
  <c r="D602" i="7"/>
  <c r="C602" i="7"/>
  <c r="D594" i="7"/>
  <c r="C594" i="7"/>
  <c r="D586" i="7"/>
  <c r="C586" i="7"/>
  <c r="D578" i="7"/>
  <c r="C578" i="7"/>
  <c r="D570" i="7"/>
  <c r="C570" i="7"/>
  <c r="D562" i="7"/>
  <c r="C562" i="7"/>
  <c r="D554" i="7"/>
  <c r="C554" i="7"/>
  <c r="D546" i="7"/>
  <c r="C546" i="7"/>
  <c r="D538" i="7"/>
  <c r="C538" i="7"/>
  <c r="D514" i="7"/>
  <c r="C514" i="7"/>
  <c r="D506" i="7"/>
  <c r="C506" i="7"/>
  <c r="D498" i="7"/>
  <c r="C498" i="7"/>
  <c r="D490" i="7"/>
  <c r="C490" i="7"/>
  <c r="D482" i="7"/>
  <c r="C482" i="7"/>
  <c r="D474" i="7"/>
  <c r="C474" i="7"/>
  <c r="D466" i="7"/>
  <c r="C466" i="7"/>
  <c r="D458" i="7"/>
  <c r="C458" i="7"/>
  <c r="D450" i="7"/>
  <c r="C450" i="7"/>
  <c r="D442" i="7"/>
  <c r="C442" i="7"/>
  <c r="D434" i="7"/>
  <c r="C434" i="7"/>
  <c r="D426" i="7"/>
  <c r="C426" i="7"/>
  <c r="D418" i="7"/>
  <c r="C418" i="7"/>
  <c r="D410" i="7"/>
  <c r="C410" i="7"/>
  <c r="D402" i="7"/>
  <c r="C402" i="7"/>
  <c r="D394" i="7"/>
  <c r="C394" i="7"/>
  <c r="D386" i="7"/>
  <c r="C386" i="7"/>
  <c r="D378" i="7"/>
  <c r="C378" i="7"/>
  <c r="D362" i="7"/>
  <c r="C362" i="7"/>
  <c r="D354" i="7"/>
  <c r="C354" i="7"/>
  <c r="D346" i="7"/>
  <c r="C346" i="7"/>
  <c r="D338" i="7"/>
  <c r="C338" i="7"/>
  <c r="D330" i="7"/>
  <c r="C330" i="7"/>
  <c r="D322" i="7"/>
  <c r="C322" i="7"/>
  <c r="D314" i="7"/>
  <c r="C314" i="7"/>
  <c r="D306" i="7"/>
  <c r="C306" i="7"/>
  <c r="D290" i="7"/>
  <c r="C290" i="7"/>
  <c r="D282" i="7"/>
  <c r="D274" i="7"/>
  <c r="D266" i="7"/>
  <c r="C6081" i="7"/>
  <c r="C6073" i="7"/>
  <c r="C6065" i="7"/>
  <c r="C6057" i="7"/>
  <c r="C6049" i="7"/>
  <c r="C6041" i="7"/>
  <c r="C6033" i="7"/>
  <c r="C6025" i="7"/>
  <c r="C6017" i="7"/>
  <c r="C6009" i="7"/>
  <c r="C6001" i="7"/>
  <c r="C5993" i="7"/>
  <c r="C5985" i="7"/>
  <c r="C5977" i="7"/>
  <c r="C5969" i="7"/>
  <c r="C5961" i="7"/>
  <c r="C5953" i="7"/>
  <c r="C5945" i="7"/>
  <c r="C5937" i="7"/>
  <c r="C5929" i="7"/>
  <c r="C5921" i="7"/>
  <c r="C5913" i="7"/>
  <c r="C5905" i="7"/>
  <c r="C5897" i="7"/>
  <c r="C5889" i="7"/>
  <c r="C5881" i="7"/>
  <c r="C5873" i="7"/>
  <c r="C5865" i="7"/>
  <c r="C5857" i="7"/>
  <c r="C5849" i="7"/>
  <c r="C5841" i="7"/>
  <c r="C5833" i="7"/>
  <c r="C5825" i="7"/>
  <c r="C5817" i="7"/>
  <c r="C5809" i="7"/>
  <c r="C5801" i="7"/>
  <c r="C5793" i="7"/>
  <c r="C5785" i="7"/>
  <c r="C5777" i="7"/>
  <c r="C5769" i="7"/>
  <c r="C5761" i="7"/>
  <c r="C5753" i="7"/>
  <c r="C5745" i="7"/>
  <c r="C5737" i="7"/>
  <c r="C5729" i="7"/>
  <c r="C5721" i="7"/>
  <c r="C5713" i="7"/>
  <c r="C5705" i="7"/>
  <c r="C5693" i="7"/>
  <c r="C5677" i="7"/>
  <c r="C5661" i="7"/>
  <c r="C5645" i="7"/>
  <c r="C5629" i="7"/>
  <c r="C5613" i="7"/>
  <c r="C5597" i="7"/>
  <c r="C5581" i="7"/>
  <c r="C5565" i="7"/>
  <c r="C5549" i="7"/>
  <c r="C5533" i="7"/>
  <c r="C5517" i="7"/>
  <c r="C5501" i="7"/>
  <c r="C5485" i="7"/>
  <c r="C5469" i="7"/>
  <c r="C5453" i="7"/>
  <c r="C5437" i="7"/>
  <c r="C5421" i="7"/>
  <c r="C5405" i="7"/>
  <c r="C5389" i="7"/>
  <c r="C5373" i="7"/>
  <c r="C5357" i="7"/>
  <c r="C5337" i="7"/>
  <c r="C5315" i="7"/>
  <c r="C5293" i="7"/>
  <c r="C5261" i="7"/>
  <c r="C5229" i="7"/>
  <c r="C5197" i="7"/>
  <c r="C5145" i="7"/>
  <c r="C5081" i="7"/>
  <c r="C5017" i="7"/>
  <c r="D4665" i="7"/>
  <c r="D4657" i="7"/>
  <c r="D4649" i="7"/>
  <c r="D4641" i="7"/>
  <c r="D4633" i="7"/>
  <c r="D4625" i="7"/>
  <c r="D4617" i="7"/>
  <c r="D4609" i="7"/>
  <c r="D4601" i="7"/>
  <c r="D4593" i="7"/>
  <c r="D4585" i="7"/>
  <c r="D4577" i="7"/>
  <c r="D4569" i="7"/>
  <c r="D4561" i="7"/>
  <c r="D4553" i="7"/>
  <c r="D4545" i="7"/>
  <c r="D4537" i="7"/>
  <c r="D4529" i="7"/>
  <c r="D4521" i="7"/>
  <c r="D4513" i="7"/>
  <c r="D4505" i="7"/>
  <c r="D4497" i="7"/>
  <c r="D4489" i="7"/>
  <c r="D4481" i="7"/>
  <c r="D4473" i="7"/>
  <c r="D4465" i="7"/>
  <c r="D4457" i="7"/>
  <c r="D4449" i="7"/>
  <c r="D4441" i="7"/>
  <c r="D4433" i="7"/>
  <c r="D4425" i="7"/>
  <c r="D4417" i="7"/>
  <c r="D4409" i="7"/>
  <c r="D4401" i="7"/>
  <c r="D4393" i="7"/>
  <c r="D4385" i="7"/>
  <c r="D4377" i="7"/>
  <c r="D4369" i="7"/>
  <c r="D4361" i="7"/>
  <c r="D4353" i="7"/>
  <c r="D4345" i="7"/>
  <c r="D4337" i="7"/>
  <c r="D4329" i="7"/>
  <c r="D4321" i="7"/>
  <c r="D4313" i="7"/>
  <c r="D4305" i="7"/>
  <c r="D4297" i="7"/>
  <c r="D4289" i="7"/>
  <c r="D4281" i="7"/>
  <c r="D4265" i="7"/>
  <c r="D4257" i="7"/>
  <c r="D4249" i="7"/>
  <c r="D4241" i="7"/>
  <c r="D4233" i="7"/>
  <c r="D4225" i="7"/>
  <c r="D4217" i="7"/>
  <c r="D4201" i="7"/>
  <c r="D4193" i="7"/>
  <c r="D4185" i="7"/>
  <c r="D4177" i="7"/>
  <c r="D4169" i="7"/>
  <c r="D4161" i="7"/>
  <c r="D4153" i="7"/>
  <c r="D4137" i="7"/>
  <c r="D4129" i="7"/>
  <c r="D4121" i="7"/>
  <c r="D4113" i="7"/>
  <c r="D4105" i="7"/>
  <c r="D4097" i="7"/>
  <c r="D4089" i="7"/>
  <c r="D4073" i="7"/>
  <c r="D4065" i="7"/>
  <c r="D4057" i="7"/>
  <c r="D4049" i="7"/>
  <c r="D4041" i="7"/>
  <c r="D4033" i="7"/>
  <c r="D4025" i="7"/>
  <c r="D4009" i="7"/>
  <c r="D4001" i="7"/>
  <c r="D3993" i="7"/>
  <c r="D3985" i="7"/>
  <c r="D3977" i="7"/>
  <c r="D3969" i="7"/>
  <c r="D3961" i="7"/>
  <c r="D3945" i="7"/>
  <c r="D3937" i="7"/>
  <c r="D3929" i="7"/>
  <c r="D3921" i="7"/>
  <c r="D3913" i="7"/>
  <c r="D3905" i="7"/>
  <c r="D3897" i="7"/>
  <c r="D3881" i="7"/>
  <c r="D3873" i="7"/>
  <c r="D3865" i="7"/>
  <c r="D3857" i="7"/>
  <c r="D3849" i="7"/>
  <c r="D3841" i="7"/>
  <c r="D3833" i="7"/>
  <c r="D3817" i="7"/>
  <c r="D3809" i="7"/>
  <c r="D3801" i="7"/>
  <c r="D3793" i="7"/>
  <c r="D3785" i="7"/>
  <c r="D3777" i="7"/>
  <c r="D3769" i="7"/>
  <c r="D3753" i="7"/>
  <c r="D3745" i="7"/>
  <c r="D3737" i="7"/>
  <c r="D3729" i="7"/>
  <c r="D3721" i="7"/>
  <c r="D3713" i="7"/>
  <c r="D3705" i="7"/>
  <c r="D3689" i="7"/>
  <c r="D3681" i="7"/>
  <c r="D3673" i="7"/>
  <c r="D3665" i="7"/>
  <c r="D3657" i="7"/>
  <c r="D3649" i="7"/>
  <c r="D3641" i="7"/>
  <c r="D3625" i="7"/>
  <c r="D3617" i="7"/>
  <c r="D3609" i="7"/>
  <c r="D3601" i="7"/>
  <c r="D3593" i="7"/>
  <c r="D3585" i="7"/>
  <c r="D3577" i="7"/>
  <c r="D3561" i="7"/>
  <c r="D3553" i="7"/>
  <c r="D3545" i="7"/>
  <c r="D3537" i="7"/>
  <c r="D3529" i="7"/>
  <c r="D3521" i="7"/>
  <c r="D3513" i="7"/>
  <c r="D3497" i="7"/>
  <c r="D3489" i="7"/>
  <c r="D3481" i="7"/>
  <c r="D3473" i="7"/>
  <c r="D3465" i="7"/>
  <c r="D3457" i="7"/>
  <c r="D3449" i="7"/>
  <c r="D3433" i="7"/>
  <c r="D3425" i="7"/>
  <c r="D3417" i="7"/>
  <c r="D3409" i="7"/>
  <c r="D3401" i="7"/>
  <c r="D3393" i="7"/>
  <c r="D3385" i="7"/>
  <c r="D3369" i="7"/>
  <c r="D3361" i="7"/>
  <c r="D3353" i="7"/>
  <c r="D3345" i="7"/>
  <c r="D3337" i="7"/>
  <c r="D3329" i="7"/>
  <c r="D3321" i="7"/>
  <c r="D3305" i="7"/>
  <c r="D3297" i="7"/>
  <c r="D3289" i="7"/>
  <c r="D3281" i="7"/>
  <c r="D3273" i="7"/>
  <c r="D3265" i="7"/>
  <c r="D3257" i="7"/>
  <c r="D3241" i="7"/>
  <c r="D3233" i="7"/>
  <c r="D3225" i="7"/>
  <c r="D3217" i="7"/>
  <c r="D3209" i="7"/>
  <c r="D3201" i="7"/>
  <c r="D3193" i="7"/>
  <c r="D3177" i="7"/>
  <c r="D3169" i="7"/>
  <c r="D3161" i="7"/>
  <c r="D3153" i="7"/>
  <c r="D3145" i="7"/>
  <c r="D3137" i="7"/>
  <c r="D3129" i="7"/>
  <c r="D3121" i="7"/>
  <c r="D3113" i="7"/>
  <c r="D3105" i="7"/>
  <c r="D3097" i="7"/>
  <c r="D3089" i="7"/>
  <c r="D3081" i="7"/>
  <c r="D3073" i="7"/>
  <c r="D3065" i="7"/>
  <c r="D3057" i="7"/>
  <c r="D3049" i="7"/>
  <c r="D3041" i="7"/>
  <c r="D3033" i="7"/>
  <c r="D3025" i="7"/>
  <c r="D3017" i="7"/>
  <c r="D3009" i="7"/>
  <c r="D3001" i="7"/>
  <c r="D2993" i="7"/>
  <c r="D2985" i="7"/>
  <c r="D2977" i="7"/>
  <c r="D2969" i="7"/>
  <c r="D2961" i="7"/>
  <c r="D2953" i="7"/>
  <c r="D2945" i="7"/>
  <c r="D2937" i="7"/>
  <c r="D2929" i="7"/>
  <c r="D2921" i="7"/>
  <c r="D2913" i="7"/>
  <c r="D2905" i="7"/>
  <c r="D2897" i="7"/>
  <c r="D2889" i="7"/>
  <c r="D2881" i="7"/>
  <c r="D2873" i="7"/>
  <c r="D2865" i="7"/>
  <c r="D2857" i="7"/>
  <c r="D2849" i="7"/>
  <c r="D2841" i="7"/>
  <c r="D2833" i="7"/>
  <c r="D2825" i="7"/>
  <c r="D2817" i="7"/>
  <c r="D2809" i="7"/>
  <c r="D2801" i="7"/>
  <c r="D2793" i="7"/>
  <c r="D2785" i="7"/>
  <c r="D2777" i="7"/>
  <c r="D2769" i="7"/>
  <c r="D2761" i="7"/>
  <c r="D2753" i="7"/>
  <c r="D2745" i="7"/>
  <c r="D2737" i="7"/>
  <c r="D2729" i="7"/>
  <c r="D2721" i="7"/>
  <c r="D2713" i="7"/>
  <c r="D2705" i="7"/>
  <c r="D2697" i="7"/>
  <c r="D2689" i="7"/>
  <c r="D2681" i="7"/>
  <c r="D2673" i="7"/>
  <c r="D2665" i="7"/>
  <c r="D2657" i="7"/>
  <c r="D2649" i="7"/>
  <c r="D2641" i="7"/>
  <c r="D2633" i="7"/>
  <c r="D2625" i="7"/>
  <c r="D2617" i="7"/>
  <c r="D2609" i="7"/>
  <c r="D2601" i="7"/>
  <c r="D2593" i="7"/>
  <c r="D2585" i="7"/>
  <c r="D2577" i="7"/>
  <c r="D2569" i="7"/>
  <c r="D2561" i="7"/>
  <c r="D2553" i="7"/>
  <c r="D2545" i="7"/>
  <c r="D2537" i="7"/>
  <c r="D2529" i="7"/>
  <c r="D2521" i="7"/>
  <c r="D2513" i="7"/>
  <c r="D2505" i="7"/>
  <c r="D2497" i="7"/>
  <c r="D2489" i="7"/>
  <c r="D2481" i="7"/>
  <c r="D2473" i="7"/>
  <c r="D2465" i="7"/>
  <c r="D2457" i="7"/>
  <c r="D2449" i="7"/>
  <c r="D2441" i="7"/>
  <c r="D2433" i="7"/>
  <c r="D2425" i="7"/>
  <c r="D2417" i="7"/>
  <c r="D2409" i="7"/>
  <c r="D2401" i="7"/>
  <c r="D2393" i="7"/>
  <c r="D2385" i="7"/>
  <c r="D2377" i="7"/>
  <c r="D2369" i="7"/>
  <c r="D2361" i="7"/>
  <c r="D1001" i="7"/>
  <c r="D993" i="7"/>
  <c r="D985" i="7"/>
  <c r="D977" i="7"/>
  <c r="D969" i="7"/>
  <c r="C969" i="7"/>
  <c r="D961" i="7"/>
  <c r="C961" i="7"/>
  <c r="D953" i="7"/>
  <c r="C953" i="7"/>
  <c r="D945" i="7"/>
  <c r="C945" i="7"/>
  <c r="D937" i="7"/>
  <c r="C937" i="7"/>
  <c r="D929" i="7"/>
  <c r="C929" i="7"/>
  <c r="D921" i="7"/>
  <c r="C921" i="7"/>
  <c r="D913" i="7"/>
  <c r="C913" i="7"/>
  <c r="D905" i="7"/>
  <c r="C905" i="7"/>
  <c r="D897" i="7"/>
  <c r="C897" i="7"/>
  <c r="D889" i="7"/>
  <c r="C889" i="7"/>
  <c r="D881" i="7"/>
  <c r="C881" i="7"/>
  <c r="D873" i="7"/>
  <c r="C873" i="7"/>
  <c r="D865" i="7"/>
  <c r="C865" i="7"/>
  <c r="D857" i="7"/>
  <c r="C857" i="7"/>
  <c r="D849" i="7"/>
  <c r="C849" i="7"/>
  <c r="D841" i="7"/>
  <c r="C841" i="7"/>
  <c r="D833" i="7"/>
  <c r="C833" i="7"/>
  <c r="D825" i="7"/>
  <c r="C825" i="7"/>
  <c r="D817" i="7"/>
  <c r="C817" i="7"/>
  <c r="D809" i="7"/>
  <c r="C809" i="7"/>
  <c r="D801" i="7"/>
  <c r="C801" i="7"/>
  <c r="D793" i="7"/>
  <c r="C793" i="7"/>
  <c r="D785" i="7"/>
  <c r="C785" i="7"/>
  <c r="D777" i="7"/>
  <c r="C777" i="7"/>
  <c r="D769" i="7"/>
  <c r="C769" i="7"/>
  <c r="D761" i="7"/>
  <c r="C761" i="7"/>
  <c r="D753" i="7"/>
  <c r="C753" i="7"/>
  <c r="D745" i="7"/>
  <c r="C745" i="7"/>
  <c r="D737" i="7"/>
  <c r="C737" i="7"/>
  <c r="D729" i="7"/>
  <c r="C729" i="7"/>
  <c r="D721" i="7"/>
  <c r="C721" i="7"/>
  <c r="D713" i="7"/>
  <c r="C713" i="7"/>
  <c r="D705" i="7"/>
  <c r="C705" i="7"/>
  <c r="D697" i="7"/>
  <c r="C697" i="7"/>
  <c r="D689" i="7"/>
  <c r="C689" i="7"/>
  <c r="D681" i="7"/>
  <c r="C681" i="7"/>
  <c r="D673" i="7"/>
  <c r="C673" i="7"/>
  <c r="D665" i="7"/>
  <c r="C665" i="7"/>
  <c r="D657" i="7"/>
  <c r="C657" i="7"/>
  <c r="D649" i="7"/>
  <c r="C649" i="7"/>
  <c r="D641" i="7"/>
  <c r="C641" i="7"/>
  <c r="D633" i="7"/>
  <c r="C633" i="7"/>
  <c r="D625" i="7"/>
  <c r="C625" i="7"/>
  <c r="D617" i="7"/>
  <c r="C617" i="7"/>
  <c r="D609" i="7"/>
  <c r="C609" i="7"/>
  <c r="D601" i="7"/>
  <c r="C601" i="7"/>
  <c r="D593" i="7"/>
  <c r="C593" i="7"/>
  <c r="D585" i="7"/>
  <c r="C585" i="7"/>
  <c r="D577" i="7"/>
  <c r="C577" i="7"/>
  <c r="D569" i="7"/>
  <c r="C569" i="7"/>
  <c r="D561" i="7"/>
  <c r="C561" i="7"/>
  <c r="D553" i="7"/>
  <c r="C553" i="7"/>
  <c r="D545" i="7"/>
  <c r="C545" i="7"/>
  <c r="D537" i="7"/>
  <c r="C537" i="7"/>
  <c r="D529" i="7"/>
  <c r="C529" i="7"/>
  <c r="D521" i="7"/>
  <c r="C521" i="7"/>
  <c r="D513" i="7"/>
  <c r="C513" i="7"/>
  <c r="D505" i="7"/>
  <c r="C505" i="7"/>
  <c r="D497" i="7"/>
  <c r="C497" i="7"/>
  <c r="D489" i="7"/>
  <c r="C489" i="7"/>
  <c r="D481" i="7"/>
  <c r="C481" i="7"/>
  <c r="D473" i="7"/>
  <c r="C473" i="7"/>
  <c r="D465" i="7"/>
  <c r="C465" i="7"/>
  <c r="D457" i="7"/>
  <c r="C457" i="7"/>
  <c r="D449" i="7"/>
  <c r="C449" i="7"/>
  <c r="D441" i="7"/>
  <c r="C441" i="7"/>
  <c r="D433" i="7"/>
  <c r="C433" i="7"/>
  <c r="D425" i="7"/>
  <c r="C425" i="7"/>
  <c r="D417" i="7"/>
  <c r="C417" i="7"/>
  <c r="D409" i="7"/>
  <c r="C409" i="7"/>
  <c r="D401" i="7"/>
  <c r="C401" i="7"/>
  <c r="D385" i="7"/>
  <c r="C385" i="7"/>
  <c r="D377" i="7"/>
  <c r="C377" i="7"/>
  <c r="D369" i="7"/>
  <c r="C369" i="7"/>
  <c r="D361" i="7"/>
  <c r="C361" i="7"/>
  <c r="D353" i="7"/>
  <c r="C353" i="7"/>
  <c r="D345" i="7"/>
  <c r="C345" i="7"/>
  <c r="D337" i="7"/>
  <c r="C337" i="7"/>
  <c r="D329" i="7"/>
  <c r="C329" i="7"/>
  <c r="D321" i="7"/>
  <c r="C321" i="7"/>
  <c r="D305" i="7"/>
  <c r="C305" i="7"/>
  <c r="D297" i="7"/>
  <c r="C297" i="7"/>
  <c r="D289" i="7"/>
  <c r="C289" i="7"/>
  <c r="D281" i="7"/>
  <c r="D273" i="7"/>
  <c r="D265" i="7"/>
  <c r="C6080" i="7"/>
  <c r="C6072" i="7"/>
  <c r="C6064" i="7"/>
  <c r="C6056" i="7"/>
  <c r="C6048" i="7"/>
  <c r="C6040" i="7"/>
  <c r="C6032" i="7"/>
  <c r="C6024" i="7"/>
  <c r="C6016" i="7"/>
  <c r="C6008" i="7"/>
  <c r="C6000" i="7"/>
  <c r="C5992" i="7"/>
  <c r="C5984" i="7"/>
  <c r="C5976" i="7"/>
  <c r="C5968" i="7"/>
  <c r="C5960" i="7"/>
  <c r="C5952" i="7"/>
  <c r="C5944" i="7"/>
  <c r="C5936" i="7"/>
  <c r="C5928" i="7"/>
  <c r="C5920" i="7"/>
  <c r="C5912" i="7"/>
  <c r="C5904" i="7"/>
  <c r="C5896" i="7"/>
  <c r="C5888" i="7"/>
  <c r="C5880" i="7"/>
  <c r="C5872" i="7"/>
  <c r="C5864" i="7"/>
  <c r="C5856" i="7"/>
  <c r="C5848" i="7"/>
  <c r="C5840" i="7"/>
  <c r="C5832" i="7"/>
  <c r="C5824" i="7"/>
  <c r="C5816" i="7"/>
  <c r="C5808" i="7"/>
  <c r="C5800" i="7"/>
  <c r="C5792" i="7"/>
  <c r="C5784" i="7"/>
  <c r="C5776" i="7"/>
  <c r="C5768" i="7"/>
  <c r="C5760" i="7"/>
  <c r="C5752" i="7"/>
  <c r="C5744" i="7"/>
  <c r="C5736" i="7"/>
  <c r="C5728" i="7"/>
  <c r="C5720" i="7"/>
  <c r="C5712" i="7"/>
  <c r="C5704" i="7"/>
  <c r="C5691" i="7"/>
  <c r="C5675" i="7"/>
  <c r="C5659" i="7"/>
  <c r="C5643" i="7"/>
  <c r="C5627" i="7"/>
  <c r="C5611" i="7"/>
  <c r="C5595" i="7"/>
  <c r="C5579" i="7"/>
  <c r="C5563" i="7"/>
  <c r="C5547" i="7"/>
  <c r="C5531" i="7"/>
  <c r="C5515" i="7"/>
  <c r="C5499" i="7"/>
  <c r="C5483" i="7"/>
  <c r="C5467" i="7"/>
  <c r="C5451" i="7"/>
  <c r="C5435" i="7"/>
  <c r="C5419" i="7"/>
  <c r="C5403" i="7"/>
  <c r="C5387" i="7"/>
  <c r="C5371" i="7"/>
  <c r="C5355" i="7"/>
  <c r="C5333" i="7"/>
  <c r="C5313" i="7"/>
  <c r="C5289" i="7"/>
  <c r="C5257" i="7"/>
  <c r="C5225" i="7"/>
  <c r="C5193" i="7"/>
  <c r="C5137" i="7"/>
  <c r="C5073" i="7"/>
  <c r="C5009" i="7"/>
  <c r="D4432" i="7"/>
  <c r="D4416" i="7"/>
  <c r="D4400" i="7"/>
  <c r="D4384" i="7"/>
  <c r="D4368" i="7"/>
  <c r="D4360" i="7"/>
  <c r="D4352" i="7"/>
  <c r="D4344" i="7"/>
  <c r="D4336" i="7"/>
  <c r="D4328" i="7"/>
  <c r="D4320" i="7"/>
  <c r="D4312" i="7"/>
  <c r="D4304" i="7"/>
  <c r="D4296" i="7"/>
  <c r="D4288" i="7"/>
  <c r="D4280" i="7"/>
  <c r="D4272" i="7"/>
  <c r="D4264" i="7"/>
  <c r="D4256" i="7"/>
  <c r="D4248" i="7"/>
  <c r="D4240" i="7"/>
  <c r="D4232" i="7"/>
  <c r="D4224" i="7"/>
  <c r="D4216" i="7"/>
  <c r="D4208" i="7"/>
  <c r="D4200" i="7"/>
  <c r="D4192" i="7"/>
  <c r="D4184" i="7"/>
  <c r="D4176" i="7"/>
  <c r="D4168" i="7"/>
  <c r="D4160" i="7"/>
  <c r="D4152" i="7"/>
  <c r="D4144" i="7"/>
  <c r="D4136" i="7"/>
  <c r="D4128" i="7"/>
  <c r="D4120" i="7"/>
  <c r="D4112" i="7"/>
  <c r="D4104" i="7"/>
  <c r="D4096" i="7"/>
  <c r="D4088" i="7"/>
  <c r="D4080" i="7"/>
  <c r="D4072" i="7"/>
  <c r="D4064" i="7"/>
  <c r="D4056" i="7"/>
  <c r="D4048" i="7"/>
  <c r="D4040" i="7"/>
  <c r="D4032" i="7"/>
  <c r="D4024" i="7"/>
  <c r="D4016" i="7"/>
  <c r="D4008" i="7"/>
  <c r="D4000" i="7"/>
  <c r="D3992" i="7"/>
  <c r="D3984" i="7"/>
  <c r="D3976" i="7"/>
  <c r="D3968" i="7"/>
  <c r="D3960" i="7"/>
  <c r="D3952" i="7"/>
  <c r="D3944" i="7"/>
  <c r="D3936" i="7"/>
  <c r="D3928" i="7"/>
  <c r="D3920" i="7"/>
  <c r="D3912" i="7"/>
  <c r="D3904" i="7"/>
  <c r="D3896" i="7"/>
  <c r="D3888" i="7"/>
  <c r="D3880" i="7"/>
  <c r="D3872" i="7"/>
  <c r="D3864" i="7"/>
  <c r="D3856" i="7"/>
  <c r="D3848" i="7"/>
  <c r="D3840" i="7"/>
  <c r="D3832" i="7"/>
  <c r="D3824" i="7"/>
  <c r="D3816" i="7"/>
  <c r="D3808" i="7"/>
  <c r="D3800" i="7"/>
  <c r="D3792" i="7"/>
  <c r="D3784" i="7"/>
  <c r="D3776" i="7"/>
  <c r="D3768" i="7"/>
  <c r="D3760" i="7"/>
  <c r="D3752" i="7"/>
  <c r="D3744" i="7"/>
  <c r="D3736" i="7"/>
  <c r="D3728" i="7"/>
  <c r="D3720" i="7"/>
  <c r="D3712" i="7"/>
  <c r="D3704" i="7"/>
  <c r="D3696" i="7"/>
  <c r="D3688" i="7"/>
  <c r="D3680" i="7"/>
  <c r="D3672" i="7"/>
  <c r="D3664" i="7"/>
  <c r="D3656" i="7"/>
  <c r="D3648" i="7"/>
  <c r="D3640" i="7"/>
  <c r="D3632" i="7"/>
  <c r="D3624" i="7"/>
  <c r="D3616" i="7"/>
  <c r="D3608" i="7"/>
  <c r="D3600" i="7"/>
  <c r="D3592" i="7"/>
  <c r="D3584" i="7"/>
  <c r="D3576" i="7"/>
  <c r="D3568" i="7"/>
  <c r="D3560" i="7"/>
  <c r="D3552" i="7"/>
  <c r="D3544" i="7"/>
  <c r="D3536" i="7"/>
  <c r="D3528" i="7"/>
  <c r="D3520" i="7"/>
  <c r="D3512" i="7"/>
  <c r="D3504" i="7"/>
  <c r="D3496" i="7"/>
  <c r="D3488" i="7"/>
  <c r="D3480" i="7"/>
  <c r="D3472" i="7"/>
  <c r="D3464" i="7"/>
  <c r="D3456" i="7"/>
  <c r="D3448" i="7"/>
  <c r="D3440" i="7"/>
  <c r="D3432" i="7"/>
  <c r="D3424" i="7"/>
  <c r="D3416" i="7"/>
  <c r="D3408" i="7"/>
  <c r="D3400" i="7"/>
  <c r="D3392" i="7"/>
  <c r="D3384" i="7"/>
  <c r="D3376" i="7"/>
  <c r="D3368" i="7"/>
  <c r="D3360" i="7"/>
  <c r="D3352" i="7"/>
  <c r="D3344" i="7"/>
  <c r="D3336" i="7"/>
  <c r="D3328" i="7"/>
  <c r="D3320" i="7"/>
  <c r="D3312" i="7"/>
  <c r="D3304" i="7"/>
  <c r="D3296" i="7"/>
  <c r="D3288" i="7"/>
  <c r="D3280" i="7"/>
  <c r="D3272" i="7"/>
  <c r="D3264" i="7"/>
  <c r="D3256" i="7"/>
  <c r="D3248" i="7"/>
  <c r="D3240" i="7"/>
  <c r="D3232" i="7"/>
  <c r="D3224" i="7"/>
  <c r="D3216" i="7"/>
  <c r="D3208" i="7"/>
  <c r="D3200" i="7"/>
  <c r="D3192" i="7"/>
  <c r="D3184" i="7"/>
  <c r="D3176" i="7"/>
  <c r="D3168" i="7"/>
  <c r="D3160" i="7"/>
  <c r="D3152" i="7"/>
  <c r="D3144" i="7"/>
  <c r="D3136" i="7"/>
  <c r="D3128" i="7"/>
  <c r="D3120" i="7"/>
  <c r="D3112" i="7"/>
  <c r="D3104" i="7"/>
  <c r="D3096" i="7"/>
  <c r="D3088" i="7"/>
  <c r="D3080" i="7"/>
  <c r="D3072" i="7"/>
  <c r="D3064" i="7"/>
  <c r="D3056" i="7"/>
  <c r="D3048" i="7"/>
  <c r="D3040" i="7"/>
  <c r="D3032" i="7"/>
  <c r="D3024" i="7"/>
  <c r="D3016" i="7"/>
  <c r="D3008" i="7"/>
  <c r="D3000" i="7"/>
  <c r="D2992" i="7"/>
  <c r="D2984" i="7"/>
  <c r="D2976" i="7"/>
  <c r="D2968" i="7"/>
  <c r="D2960" i="7"/>
  <c r="D2952" i="7"/>
  <c r="D2944" i="7"/>
  <c r="D2936" i="7"/>
  <c r="D2928" i="7"/>
  <c r="D2920" i="7"/>
  <c r="D2912" i="7"/>
  <c r="D2904" i="7"/>
  <c r="D2896" i="7"/>
  <c r="D2888" i="7"/>
  <c r="D2880" i="7"/>
  <c r="D2872" i="7"/>
  <c r="D2864" i="7"/>
  <c r="D2856" i="7"/>
  <c r="D2848" i="7"/>
  <c r="D2840" i="7"/>
  <c r="D2832" i="7"/>
  <c r="D2824" i="7"/>
  <c r="D2816" i="7"/>
  <c r="D2808" i="7"/>
  <c r="D2800" i="7"/>
  <c r="D2792" i="7"/>
  <c r="D2784" i="7"/>
  <c r="D2776" i="7"/>
  <c r="D2768" i="7"/>
  <c r="D2760" i="7"/>
  <c r="D2752" i="7"/>
  <c r="D2744" i="7"/>
  <c r="D2736" i="7"/>
  <c r="D2728" i="7"/>
  <c r="D2720" i="7"/>
  <c r="D2712" i="7"/>
  <c r="D2704" i="7"/>
  <c r="D2696" i="7"/>
  <c r="D2688" i="7"/>
  <c r="D2680" i="7"/>
  <c r="D2672" i="7"/>
  <c r="D2664" i="7"/>
  <c r="D2656" i="7"/>
  <c r="D2648" i="7"/>
  <c r="D2640" i="7"/>
  <c r="D2632" i="7"/>
  <c r="D2624" i="7"/>
  <c r="D2616" i="7"/>
  <c r="D2608" i="7"/>
  <c r="D2600" i="7"/>
  <c r="D2592" i="7"/>
  <c r="D2584" i="7"/>
  <c r="D2576" i="7"/>
  <c r="D2568" i="7"/>
  <c r="D2560" i="7"/>
  <c r="D2552" i="7"/>
  <c r="D2544" i="7"/>
  <c r="D2536" i="7"/>
  <c r="D2528" i="7"/>
  <c r="D2520" i="7"/>
  <c r="D2512" i="7"/>
  <c r="D2504" i="7"/>
  <c r="D2496" i="7"/>
  <c r="D2488" i="7"/>
  <c r="D2480" i="7"/>
  <c r="D2472" i="7"/>
  <c r="D2464" i="7"/>
  <c r="D2456" i="7"/>
  <c r="D2448" i="7"/>
  <c r="D2440" i="7"/>
  <c r="D2432" i="7"/>
  <c r="D2424" i="7"/>
  <c r="D2416" i="7"/>
  <c r="D2408" i="7"/>
  <c r="D2400" i="7"/>
  <c r="D2392" i="7"/>
  <c r="D2384" i="7"/>
  <c r="D2376" i="7"/>
  <c r="D2368" i="7"/>
  <c r="D2360" i="7"/>
  <c r="D1000" i="7"/>
  <c r="D992" i="7"/>
  <c r="D984" i="7"/>
  <c r="D976" i="7"/>
  <c r="D968" i="7"/>
  <c r="C968" i="7"/>
  <c r="D960" i="7"/>
  <c r="C960" i="7"/>
  <c r="D952" i="7"/>
  <c r="C952" i="7"/>
  <c r="D944" i="7"/>
  <c r="C944" i="7"/>
  <c r="D936" i="7"/>
  <c r="C936" i="7"/>
  <c r="D928" i="7"/>
  <c r="C928" i="7"/>
  <c r="D920" i="7"/>
  <c r="C920" i="7"/>
  <c r="D912" i="7"/>
  <c r="C912" i="7"/>
  <c r="D904" i="7"/>
  <c r="C904" i="7"/>
  <c r="D896" i="7"/>
  <c r="C896" i="7"/>
  <c r="D888" i="7"/>
  <c r="C888" i="7"/>
  <c r="D880" i="7"/>
  <c r="C880" i="7"/>
  <c r="D872" i="7"/>
  <c r="C872" i="7"/>
  <c r="D864" i="7"/>
  <c r="C864" i="7"/>
  <c r="D856" i="7"/>
  <c r="C856" i="7"/>
  <c r="D840" i="7"/>
  <c r="C840" i="7"/>
  <c r="D824" i="7"/>
  <c r="C824" i="7"/>
  <c r="D816" i="7"/>
  <c r="C816" i="7"/>
  <c r="D808" i="7"/>
  <c r="C808" i="7"/>
  <c r="D800" i="7"/>
  <c r="C800" i="7"/>
  <c r="D792" i="7"/>
  <c r="C792" i="7"/>
  <c r="D784" i="7"/>
  <c r="C784" i="7"/>
  <c r="D776" i="7"/>
  <c r="C776" i="7"/>
  <c r="D768" i="7"/>
  <c r="C768" i="7"/>
  <c r="D760" i="7"/>
  <c r="C760" i="7"/>
  <c r="D752" i="7"/>
  <c r="C752" i="7"/>
  <c r="D744" i="7"/>
  <c r="C744" i="7"/>
  <c r="D736" i="7"/>
  <c r="C736" i="7"/>
  <c r="D728" i="7"/>
  <c r="C728" i="7"/>
  <c r="D720" i="7"/>
  <c r="C720" i="7"/>
  <c r="D712" i="7"/>
  <c r="C712" i="7"/>
  <c r="D704" i="7"/>
  <c r="C704" i="7"/>
  <c r="D696" i="7"/>
  <c r="C696" i="7"/>
  <c r="D688" i="7"/>
  <c r="C688" i="7"/>
  <c r="D680" i="7"/>
  <c r="C680" i="7"/>
  <c r="D672" i="7"/>
  <c r="C672" i="7"/>
  <c r="D664" i="7"/>
  <c r="C664" i="7"/>
  <c r="D656" i="7"/>
  <c r="C656" i="7"/>
  <c r="D648" i="7"/>
  <c r="C648" i="7"/>
  <c r="D640" i="7"/>
  <c r="C640" i="7"/>
  <c r="D632" i="7"/>
  <c r="C632" i="7"/>
  <c r="D624" i="7"/>
  <c r="C624" i="7"/>
  <c r="D616" i="7"/>
  <c r="C616" i="7"/>
  <c r="D608" i="7"/>
  <c r="C608" i="7"/>
  <c r="D600" i="7"/>
  <c r="C600" i="7"/>
  <c r="D592" i="7"/>
  <c r="C592" i="7"/>
  <c r="D584" i="7"/>
  <c r="C584" i="7"/>
  <c r="D576" i="7"/>
  <c r="C576" i="7"/>
  <c r="D568" i="7"/>
  <c r="C568" i="7"/>
  <c r="D560" i="7"/>
  <c r="C560" i="7"/>
  <c r="D552" i="7"/>
  <c r="C552" i="7"/>
  <c r="D544" i="7"/>
  <c r="C544" i="7"/>
  <c r="D536" i="7"/>
  <c r="C536" i="7"/>
  <c r="D528" i="7"/>
  <c r="C528" i="7"/>
  <c r="D520" i="7"/>
  <c r="C520" i="7"/>
  <c r="D512" i="7"/>
  <c r="C512" i="7"/>
  <c r="D504" i="7"/>
  <c r="C504" i="7"/>
  <c r="D496" i="7"/>
  <c r="C496" i="7"/>
  <c r="D488" i="7"/>
  <c r="C488" i="7"/>
  <c r="D480" i="7"/>
  <c r="C480" i="7"/>
  <c r="D472" i="7"/>
  <c r="C472" i="7"/>
  <c r="D464" i="7"/>
  <c r="C464" i="7"/>
  <c r="D456" i="7"/>
  <c r="C456" i="7"/>
  <c r="D448" i="7"/>
  <c r="C448" i="7"/>
  <c r="D440" i="7"/>
  <c r="C440" i="7"/>
  <c r="D432" i="7"/>
  <c r="C432" i="7"/>
  <c r="D424" i="7"/>
  <c r="C424" i="7"/>
  <c r="D416" i="7"/>
  <c r="C416" i="7"/>
  <c r="D408" i="7"/>
  <c r="C408" i="7"/>
  <c r="D400" i="7"/>
  <c r="C400" i="7"/>
  <c r="D392" i="7"/>
  <c r="C392" i="7"/>
  <c r="D384" i="7"/>
  <c r="C384" i="7"/>
  <c r="D376" i="7"/>
  <c r="C376" i="7"/>
  <c r="D368" i="7"/>
  <c r="C368" i="7"/>
  <c r="D360" i="7"/>
  <c r="C360" i="7"/>
  <c r="D352" i="7"/>
  <c r="C352" i="7"/>
  <c r="D344" i="7"/>
  <c r="C344" i="7"/>
  <c r="D336" i="7"/>
  <c r="C336" i="7"/>
  <c r="D328" i="7"/>
  <c r="C328" i="7"/>
  <c r="D320" i="7"/>
  <c r="C320" i="7"/>
  <c r="D312" i="7"/>
  <c r="C312" i="7"/>
  <c r="D304" i="7"/>
  <c r="C304" i="7"/>
  <c r="D296" i="7"/>
  <c r="C296" i="7"/>
  <c r="D288" i="7"/>
  <c r="C288" i="7"/>
  <c r="D280" i="7"/>
  <c r="D272" i="7"/>
  <c r="D264" i="7"/>
  <c r="C6087" i="7"/>
  <c r="C6079" i="7"/>
  <c r="C6071" i="7"/>
  <c r="C6063" i="7"/>
  <c r="C6055" i="7"/>
  <c r="C6047" i="7"/>
  <c r="C6039" i="7"/>
  <c r="C6031" i="7"/>
  <c r="C6023" i="7"/>
  <c r="C6015" i="7"/>
  <c r="C6007" i="7"/>
  <c r="C5999" i="7"/>
  <c r="C5991" i="7"/>
  <c r="C5983" i="7"/>
  <c r="C5975" i="7"/>
  <c r="C5967" i="7"/>
  <c r="C5959" i="7"/>
  <c r="C5951" i="7"/>
  <c r="C5943" i="7"/>
  <c r="C5935" i="7"/>
  <c r="C5927" i="7"/>
  <c r="C5919" i="7"/>
  <c r="C5911" i="7"/>
  <c r="C5903" i="7"/>
  <c r="C5895" i="7"/>
  <c r="C5887" i="7"/>
  <c r="C5879" i="7"/>
  <c r="C5871" i="7"/>
  <c r="C5863" i="7"/>
  <c r="C5855" i="7"/>
  <c r="C5847" i="7"/>
  <c r="C5839" i="7"/>
  <c r="C5831" i="7"/>
  <c r="C5823" i="7"/>
  <c r="C5815" i="7"/>
  <c r="C5807" i="7"/>
  <c r="C5799" i="7"/>
  <c r="C5791" i="7"/>
  <c r="C5783" i="7"/>
  <c r="C5775" i="7"/>
  <c r="C5767" i="7"/>
  <c r="C5759" i="7"/>
  <c r="C5751" i="7"/>
  <c r="C5743" i="7"/>
  <c r="C5735" i="7"/>
  <c r="C5727" i="7"/>
  <c r="C5719" i="7"/>
  <c r="C5711" i="7"/>
  <c r="C5703" i="7"/>
  <c r="C5689" i="7"/>
  <c r="C5673" i="7"/>
  <c r="C5657" i="7"/>
  <c r="C5641" i="7"/>
  <c r="C5625" i="7"/>
  <c r="C5609" i="7"/>
  <c r="C5593" i="7"/>
  <c r="C5577" i="7"/>
  <c r="C5561" i="7"/>
  <c r="C5545" i="7"/>
  <c r="C5529" i="7"/>
  <c r="C5513" i="7"/>
  <c r="C5497" i="7"/>
  <c r="C5481" i="7"/>
  <c r="C5465" i="7"/>
  <c r="C5449" i="7"/>
  <c r="C5433" i="7"/>
  <c r="C5417" i="7"/>
  <c r="C5401" i="7"/>
  <c r="C5385" i="7"/>
  <c r="C5369" i="7"/>
  <c r="C5353" i="7"/>
  <c r="C5331" i="7"/>
  <c r="C5309" i="7"/>
  <c r="C5285" i="7"/>
  <c r="C5253" i="7"/>
  <c r="C5221" i="7"/>
  <c r="C5189" i="7"/>
  <c r="C5129" i="7"/>
  <c r="C5065" i="7"/>
  <c r="C5001" i="7"/>
  <c r="D5328" i="7"/>
  <c r="C5328" i="7"/>
  <c r="D5280" i="7"/>
  <c r="C5280" i="7"/>
  <c r="D5248" i="7"/>
  <c r="C5248" i="7"/>
  <c r="D5224" i="7"/>
  <c r="C5224" i="7"/>
  <c r="D5184" i="7"/>
  <c r="C5184" i="7"/>
  <c r="D5136" i="7"/>
  <c r="C5136" i="7"/>
  <c r="D5096" i="7"/>
  <c r="C5096" i="7"/>
  <c r="D5048" i="7"/>
  <c r="C5048" i="7"/>
  <c r="D5008" i="7"/>
  <c r="C5008" i="7"/>
  <c r="D4992" i="7"/>
  <c r="C4992" i="7"/>
  <c r="D4952" i="7"/>
  <c r="D4936" i="7"/>
  <c r="D4912" i="7"/>
  <c r="D4888" i="7"/>
  <c r="D4856" i="7"/>
  <c r="D4840" i="7"/>
  <c r="D4824" i="7"/>
  <c r="D4808" i="7"/>
  <c r="D4792" i="7"/>
  <c r="D4776" i="7"/>
  <c r="D4760" i="7"/>
  <c r="D4744" i="7"/>
  <c r="D4720" i="7"/>
  <c r="D4640" i="7"/>
  <c r="D4608" i="7"/>
  <c r="D4576" i="7"/>
  <c r="D4544" i="7"/>
  <c r="D4512" i="7"/>
  <c r="D4480" i="7"/>
  <c r="D5695" i="7"/>
  <c r="C5695" i="7"/>
  <c r="D5687" i="7"/>
  <c r="C5687" i="7"/>
  <c r="D5679" i="7"/>
  <c r="C5679" i="7"/>
  <c r="D5671" i="7"/>
  <c r="C5671" i="7"/>
  <c r="D5663" i="7"/>
  <c r="C5663" i="7"/>
  <c r="D5655" i="7"/>
  <c r="C5655" i="7"/>
  <c r="D5647" i="7"/>
  <c r="C5647" i="7"/>
  <c r="D5639" i="7"/>
  <c r="C5639" i="7"/>
  <c r="D5631" i="7"/>
  <c r="C5631" i="7"/>
  <c r="D5623" i="7"/>
  <c r="C5623" i="7"/>
  <c r="D5615" i="7"/>
  <c r="C5615" i="7"/>
  <c r="D5607" i="7"/>
  <c r="C5607" i="7"/>
  <c r="D5599" i="7"/>
  <c r="C5599" i="7"/>
  <c r="D5591" i="7"/>
  <c r="C5591" i="7"/>
  <c r="D5583" i="7"/>
  <c r="C5583" i="7"/>
  <c r="D5575" i="7"/>
  <c r="C5575" i="7"/>
  <c r="D5567" i="7"/>
  <c r="C5567" i="7"/>
  <c r="D5559" i="7"/>
  <c r="C5559" i="7"/>
  <c r="D5551" i="7"/>
  <c r="C5551" i="7"/>
  <c r="D5543" i="7"/>
  <c r="C5543" i="7"/>
  <c r="D5535" i="7"/>
  <c r="C5535" i="7"/>
  <c r="D5527" i="7"/>
  <c r="C5527" i="7"/>
  <c r="D5519" i="7"/>
  <c r="C5519" i="7"/>
  <c r="D5511" i="7"/>
  <c r="C5511" i="7"/>
  <c r="D5503" i="7"/>
  <c r="C5503" i="7"/>
  <c r="D5495" i="7"/>
  <c r="C5495" i="7"/>
  <c r="D5487" i="7"/>
  <c r="C5487" i="7"/>
  <c r="D5479" i="7"/>
  <c r="C5479" i="7"/>
  <c r="D5471" i="7"/>
  <c r="C5471" i="7"/>
  <c r="D5463" i="7"/>
  <c r="C5463" i="7"/>
  <c r="D5455" i="7"/>
  <c r="C5455" i="7"/>
  <c r="D5447" i="7"/>
  <c r="C5447" i="7"/>
  <c r="D5439" i="7"/>
  <c r="C5439" i="7"/>
  <c r="D5431" i="7"/>
  <c r="C5431" i="7"/>
  <c r="D5423" i="7"/>
  <c r="C5423" i="7"/>
  <c r="D5415" i="7"/>
  <c r="C5415" i="7"/>
  <c r="D5407" i="7"/>
  <c r="C5407" i="7"/>
  <c r="D5399" i="7"/>
  <c r="C5399" i="7"/>
  <c r="D5391" i="7"/>
  <c r="C5391" i="7"/>
  <c r="D5383" i="7"/>
  <c r="C5383" i="7"/>
  <c r="D5375" i="7"/>
  <c r="C5375" i="7"/>
  <c r="D5367" i="7"/>
  <c r="C5367" i="7"/>
  <c r="D5359" i="7"/>
  <c r="C5359" i="7"/>
  <c r="D5351" i="7"/>
  <c r="C5351" i="7"/>
  <c r="D5343" i="7"/>
  <c r="C5343" i="7"/>
  <c r="D5335" i="7"/>
  <c r="C5335" i="7"/>
  <c r="D5327" i="7"/>
  <c r="C5327" i="7"/>
  <c r="D5319" i="7"/>
  <c r="C5319" i="7"/>
  <c r="D5311" i="7"/>
  <c r="C5311" i="7"/>
  <c r="D5303" i="7"/>
  <c r="C5303" i="7"/>
  <c r="D5295" i="7"/>
  <c r="C5295" i="7"/>
  <c r="D5287" i="7"/>
  <c r="C5287" i="7"/>
  <c r="D5279" i="7"/>
  <c r="C5279" i="7"/>
  <c r="D5271" i="7"/>
  <c r="C5271" i="7"/>
  <c r="D5263" i="7"/>
  <c r="C5263" i="7"/>
  <c r="D5255" i="7"/>
  <c r="C5255" i="7"/>
  <c r="D5247" i="7"/>
  <c r="C5247" i="7"/>
  <c r="D5239" i="7"/>
  <c r="C5239" i="7"/>
  <c r="D5231" i="7"/>
  <c r="C5231" i="7"/>
  <c r="D5223" i="7"/>
  <c r="C5223" i="7"/>
  <c r="D5215" i="7"/>
  <c r="C5215" i="7"/>
  <c r="D5207" i="7"/>
  <c r="C5207" i="7"/>
  <c r="D5199" i="7"/>
  <c r="C5199" i="7"/>
  <c r="D5191" i="7"/>
  <c r="C5191" i="7"/>
  <c r="D5183" i="7"/>
  <c r="C5183" i="7"/>
  <c r="D5175" i="7"/>
  <c r="C5175" i="7"/>
  <c r="D5167" i="7"/>
  <c r="C5167" i="7"/>
  <c r="D5159" i="7"/>
  <c r="C5159" i="7"/>
  <c r="D5151" i="7"/>
  <c r="C5151" i="7"/>
  <c r="D5143" i="7"/>
  <c r="C5143" i="7"/>
  <c r="D5135" i="7"/>
  <c r="C5135" i="7"/>
  <c r="D5127" i="7"/>
  <c r="C5127" i="7"/>
  <c r="D5119" i="7"/>
  <c r="C5119" i="7"/>
  <c r="D5111" i="7"/>
  <c r="C5111" i="7"/>
  <c r="D5103" i="7"/>
  <c r="C5103" i="7"/>
  <c r="D5095" i="7"/>
  <c r="C5095" i="7"/>
  <c r="D5087" i="7"/>
  <c r="C5087" i="7"/>
  <c r="D5079" i="7"/>
  <c r="C5079" i="7"/>
  <c r="D5071" i="7"/>
  <c r="C5071" i="7"/>
  <c r="D5063" i="7"/>
  <c r="C5063" i="7"/>
  <c r="D5055" i="7"/>
  <c r="C5055" i="7"/>
  <c r="D5047" i="7"/>
  <c r="C5047" i="7"/>
  <c r="D5039" i="7"/>
  <c r="C5039" i="7"/>
  <c r="D5031" i="7"/>
  <c r="C5031" i="7"/>
  <c r="D5023" i="7"/>
  <c r="C5023" i="7"/>
  <c r="D5015" i="7"/>
  <c r="C5015" i="7"/>
  <c r="D5007" i="7"/>
  <c r="C5007" i="7"/>
  <c r="D4999" i="7"/>
  <c r="C4999" i="7"/>
  <c r="D4991" i="7"/>
  <c r="C4991" i="7"/>
  <c r="D4983" i="7"/>
  <c r="C4983" i="7"/>
  <c r="D4975" i="7"/>
  <c r="C4975" i="7"/>
  <c r="D4967" i="7"/>
  <c r="D4959" i="7"/>
  <c r="D4951" i="7"/>
  <c r="D4943" i="7"/>
  <c r="D4935" i="7"/>
  <c r="D4927" i="7"/>
  <c r="D4919" i="7"/>
  <c r="D4911" i="7"/>
  <c r="D4903" i="7"/>
  <c r="D4895" i="7"/>
  <c r="D4887" i="7"/>
  <c r="D4879" i="7"/>
  <c r="D4871" i="7"/>
  <c r="D4863" i="7"/>
  <c r="D4855" i="7"/>
  <c r="D4847" i="7"/>
  <c r="D4839" i="7"/>
  <c r="D4831" i="7"/>
  <c r="D4823" i="7"/>
  <c r="D4815" i="7"/>
  <c r="D4807" i="7"/>
  <c r="D4799" i="7"/>
  <c r="D4791" i="7"/>
  <c r="D4783" i="7"/>
  <c r="D4775" i="7"/>
  <c r="D4767" i="7"/>
  <c r="D4759" i="7"/>
  <c r="D4751" i="7"/>
  <c r="D4743" i="7"/>
  <c r="D4735" i="7"/>
  <c r="D4727" i="7"/>
  <c r="D4719" i="7"/>
  <c r="D4711" i="7"/>
  <c r="D4703" i="7"/>
  <c r="D4695" i="7"/>
  <c r="D4687" i="7"/>
  <c r="D4679" i="7"/>
  <c r="D4671" i="7"/>
  <c r="D4663" i="7"/>
  <c r="D4655" i="7"/>
  <c r="D4647" i="7"/>
  <c r="D4639" i="7"/>
  <c r="D4631" i="7"/>
  <c r="D4623" i="7"/>
  <c r="D4615" i="7"/>
  <c r="D4607" i="7"/>
  <c r="D4599" i="7"/>
  <c r="D4591" i="7"/>
  <c r="D4583" i="7"/>
  <c r="D4575" i="7"/>
  <c r="D4567" i="7"/>
  <c r="D4559" i="7"/>
  <c r="D4551" i="7"/>
  <c r="D4543" i="7"/>
  <c r="D4535" i="7"/>
  <c r="D4527" i="7"/>
  <c r="D4519" i="7"/>
  <c r="D4511" i="7"/>
  <c r="D4503" i="7"/>
  <c r="D4495" i="7"/>
  <c r="D4487" i="7"/>
  <c r="D4479" i="7"/>
  <c r="D4471" i="7"/>
  <c r="D4463" i="7"/>
  <c r="D4455" i="7"/>
  <c r="D4447" i="7"/>
  <c r="D4439" i="7"/>
  <c r="D4431" i="7"/>
  <c r="D4423" i="7"/>
  <c r="D4415" i="7"/>
  <c r="D4407" i="7"/>
  <c r="D4399" i="7"/>
  <c r="D4391" i="7"/>
  <c r="D4383" i="7"/>
  <c r="D4375" i="7"/>
  <c r="D4367" i="7"/>
  <c r="D4359" i="7"/>
  <c r="D4351" i="7"/>
  <c r="D4343" i="7"/>
  <c r="D4335" i="7"/>
  <c r="D4327" i="7"/>
  <c r="D4319" i="7"/>
  <c r="D4311" i="7"/>
  <c r="D4303" i="7"/>
  <c r="D4295" i="7"/>
  <c r="D4287" i="7"/>
  <c r="D4279" i="7"/>
  <c r="D4271" i="7"/>
  <c r="D4263" i="7"/>
  <c r="D4255" i="7"/>
  <c r="D4247" i="7"/>
  <c r="D4239" i="7"/>
  <c r="D4231" i="7"/>
  <c r="D4223" i="7"/>
  <c r="D4215" i="7"/>
  <c r="D4207" i="7"/>
  <c r="D4199" i="7"/>
  <c r="D4191" i="7"/>
  <c r="D4183" i="7"/>
  <c r="D4175" i="7"/>
  <c r="D4167" i="7"/>
  <c r="D4159" i="7"/>
  <c r="D4151" i="7"/>
  <c r="D4143" i="7"/>
  <c r="D4135" i="7"/>
  <c r="D4127" i="7"/>
  <c r="D4119" i="7"/>
  <c r="D4111" i="7"/>
  <c r="D4103" i="7"/>
  <c r="D4095" i="7"/>
  <c r="D4087" i="7"/>
  <c r="D4079" i="7"/>
  <c r="D4071" i="7"/>
  <c r="D4063" i="7"/>
  <c r="D4055" i="7"/>
  <c r="D4047" i="7"/>
  <c r="D4039" i="7"/>
  <c r="D4031" i="7"/>
  <c r="D4023" i="7"/>
  <c r="D4015" i="7"/>
  <c r="D4007" i="7"/>
  <c r="D3999" i="7"/>
  <c r="D3991" i="7"/>
  <c r="D3983" i="7"/>
  <c r="D3975" i="7"/>
  <c r="D3967" i="7"/>
  <c r="D3959" i="7"/>
  <c r="D3951" i="7"/>
  <c r="D3943" i="7"/>
  <c r="D3935" i="7"/>
  <c r="D3927" i="7"/>
  <c r="D3919" i="7"/>
  <c r="D3911" i="7"/>
  <c r="D3903" i="7"/>
  <c r="D3895" i="7"/>
  <c r="D3887" i="7"/>
  <c r="D3879" i="7"/>
  <c r="D3871" i="7"/>
  <c r="D3863" i="7"/>
  <c r="D3855" i="7"/>
  <c r="D3847" i="7"/>
  <c r="D3839" i="7"/>
  <c r="D3831" i="7"/>
  <c r="D3823" i="7"/>
  <c r="D3815" i="7"/>
  <c r="D3807" i="7"/>
  <c r="D3799" i="7"/>
  <c r="D3791" i="7"/>
  <c r="D3783" i="7"/>
  <c r="D3775" i="7"/>
  <c r="D3767" i="7"/>
  <c r="D3759" i="7"/>
  <c r="D3751" i="7"/>
  <c r="D3743" i="7"/>
  <c r="D3735" i="7"/>
  <c r="D3727" i="7"/>
  <c r="D3719" i="7"/>
  <c r="D3711" i="7"/>
  <c r="D3703" i="7"/>
  <c r="D3695" i="7"/>
  <c r="D3687" i="7"/>
  <c r="D3679" i="7"/>
  <c r="D3671" i="7"/>
  <c r="D3663" i="7"/>
  <c r="D3655" i="7"/>
  <c r="D3647" i="7"/>
  <c r="D3639" i="7"/>
  <c r="D3631" i="7"/>
  <c r="D3623" i="7"/>
  <c r="D3615" i="7"/>
  <c r="D3607" i="7"/>
  <c r="D3599" i="7"/>
  <c r="D3591" i="7"/>
  <c r="D3583" i="7"/>
  <c r="D3575" i="7"/>
  <c r="D3567" i="7"/>
  <c r="D3559" i="7"/>
  <c r="D3551" i="7"/>
  <c r="D3543" i="7"/>
  <c r="D3535" i="7"/>
  <c r="D3527" i="7"/>
  <c r="D3519" i="7"/>
  <c r="D3511" i="7"/>
  <c r="D3503" i="7"/>
  <c r="D3495" i="7"/>
  <c r="D3487" i="7"/>
  <c r="D3479" i="7"/>
  <c r="D3471" i="7"/>
  <c r="D3463" i="7"/>
  <c r="D3455" i="7"/>
  <c r="D3447" i="7"/>
  <c r="D3439" i="7"/>
  <c r="D3431" i="7"/>
  <c r="D3423" i="7"/>
  <c r="D3415" i="7"/>
  <c r="D3407" i="7"/>
  <c r="D3399" i="7"/>
  <c r="D3391" i="7"/>
  <c r="D3383" i="7"/>
  <c r="D3375" i="7"/>
  <c r="D3367" i="7"/>
  <c r="D3359" i="7"/>
  <c r="D3351" i="7"/>
  <c r="D3343" i="7"/>
  <c r="D3335" i="7"/>
  <c r="D3327" i="7"/>
  <c r="D3319" i="7"/>
  <c r="D3311" i="7"/>
  <c r="D3303" i="7"/>
  <c r="D3295" i="7"/>
  <c r="D3287" i="7"/>
  <c r="D3279" i="7"/>
  <c r="D3271" i="7"/>
  <c r="D3263" i="7"/>
  <c r="D3255" i="7"/>
  <c r="D3247" i="7"/>
  <c r="D3239" i="7"/>
  <c r="D3231" i="7"/>
  <c r="D3223" i="7"/>
  <c r="D3215" i="7"/>
  <c r="D3207" i="7"/>
  <c r="D3199" i="7"/>
  <c r="D3191" i="7"/>
  <c r="D3183" i="7"/>
  <c r="D3175" i="7"/>
  <c r="D3167" i="7"/>
  <c r="D3159" i="7"/>
  <c r="D3151" i="7"/>
  <c r="D3143" i="7"/>
  <c r="D3135" i="7"/>
  <c r="D3127" i="7"/>
  <c r="D3119" i="7"/>
  <c r="D3111" i="7"/>
  <c r="D3103" i="7"/>
  <c r="D3095" i="7"/>
  <c r="D3087" i="7"/>
  <c r="D3079" i="7"/>
  <c r="D3071" i="7"/>
  <c r="D3063" i="7"/>
  <c r="D3055" i="7"/>
  <c r="D3047" i="7"/>
  <c r="D3039" i="7"/>
  <c r="D3031" i="7"/>
  <c r="D3023" i="7"/>
  <c r="D3015" i="7"/>
  <c r="D3007" i="7"/>
  <c r="D2999" i="7"/>
  <c r="D2991" i="7"/>
  <c r="D2983" i="7"/>
  <c r="D2975" i="7"/>
  <c r="D2967" i="7"/>
  <c r="D2959" i="7"/>
  <c r="D2951" i="7"/>
  <c r="D2943" i="7"/>
  <c r="D2935" i="7"/>
  <c r="D2927" i="7"/>
  <c r="D2919" i="7"/>
  <c r="D2911" i="7"/>
  <c r="D2903" i="7"/>
  <c r="D2895" i="7"/>
  <c r="D2887" i="7"/>
  <c r="D2879" i="7"/>
  <c r="D2871" i="7"/>
  <c r="D2863" i="7"/>
  <c r="D2855" i="7"/>
  <c r="D2847" i="7"/>
  <c r="D2839" i="7"/>
  <c r="D2831" i="7"/>
  <c r="D2823" i="7"/>
  <c r="D2815" i="7"/>
  <c r="D2807" i="7"/>
  <c r="D2799" i="7"/>
  <c r="D2791" i="7"/>
  <c r="D2783" i="7"/>
  <c r="D2775" i="7"/>
  <c r="D2767" i="7"/>
  <c r="D2759" i="7"/>
  <c r="D2751" i="7"/>
  <c r="D2743" i="7"/>
  <c r="D2735" i="7"/>
  <c r="D2727" i="7"/>
  <c r="D2719" i="7"/>
  <c r="D2711" i="7"/>
  <c r="D2703" i="7"/>
  <c r="D2695" i="7"/>
  <c r="D2687" i="7"/>
  <c r="D2679" i="7"/>
  <c r="D2671" i="7"/>
  <c r="D2663" i="7"/>
  <c r="D2655" i="7"/>
  <c r="D2647" i="7"/>
  <c r="D2639" i="7"/>
  <c r="D2631" i="7"/>
  <c r="D2623" i="7"/>
  <c r="D2615" i="7"/>
  <c r="D2607" i="7"/>
  <c r="D2599" i="7"/>
  <c r="D2591" i="7"/>
  <c r="D2583" i="7"/>
  <c r="D2575" i="7"/>
  <c r="D2567" i="7"/>
  <c r="D2559" i="7"/>
  <c r="D2551" i="7"/>
  <c r="D2543" i="7"/>
  <c r="D2535" i="7"/>
  <c r="D2527" i="7"/>
  <c r="D2519" i="7"/>
  <c r="D2511" i="7"/>
  <c r="D2503" i="7"/>
  <c r="D2495" i="7"/>
  <c r="D2487" i="7"/>
  <c r="D2479" i="7"/>
  <c r="D2471" i="7"/>
  <c r="D2463" i="7"/>
  <c r="D2455" i="7"/>
  <c r="D2447" i="7"/>
  <c r="D2439" i="7"/>
  <c r="D2431" i="7"/>
  <c r="D2423" i="7"/>
  <c r="D2415" i="7"/>
  <c r="D2407" i="7"/>
  <c r="D2399" i="7"/>
  <c r="D2391" i="7"/>
  <c r="D2383" i="7"/>
  <c r="D2375" i="7"/>
  <c r="D2367" i="7"/>
  <c r="D2359" i="7"/>
  <c r="D999" i="7"/>
  <c r="D991" i="7"/>
  <c r="D983" i="7"/>
  <c r="D967" i="7"/>
  <c r="C967" i="7"/>
  <c r="D959" i="7"/>
  <c r="C959" i="7"/>
  <c r="D951" i="7"/>
  <c r="C951" i="7"/>
  <c r="D943" i="7"/>
  <c r="C943" i="7"/>
  <c r="D935" i="7"/>
  <c r="C935" i="7"/>
  <c r="D927" i="7"/>
  <c r="C927" i="7"/>
  <c r="D919" i="7"/>
  <c r="C919" i="7"/>
  <c r="D911" i="7"/>
  <c r="C911" i="7"/>
  <c r="D903" i="7"/>
  <c r="C903" i="7"/>
  <c r="D895" i="7"/>
  <c r="C895" i="7"/>
  <c r="D887" i="7"/>
  <c r="C887" i="7"/>
  <c r="D879" i="7"/>
  <c r="C879" i="7"/>
  <c r="D871" i="7"/>
  <c r="C871" i="7"/>
  <c r="D863" i="7"/>
  <c r="C863" i="7"/>
  <c r="D855" i="7"/>
  <c r="C855" i="7"/>
  <c r="D839" i="7"/>
  <c r="C839" i="7"/>
  <c r="D831" i="7"/>
  <c r="C831" i="7"/>
  <c r="D823" i="7"/>
  <c r="C823" i="7"/>
  <c r="D815" i="7"/>
  <c r="C815" i="7"/>
  <c r="D807" i="7"/>
  <c r="C807" i="7"/>
  <c r="D799" i="7"/>
  <c r="C799" i="7"/>
  <c r="D791" i="7"/>
  <c r="C791" i="7"/>
  <c r="D783" i="7"/>
  <c r="C783" i="7"/>
  <c r="D775" i="7"/>
  <c r="C775" i="7"/>
  <c r="D767" i="7"/>
  <c r="C767" i="7"/>
  <c r="D759" i="7"/>
  <c r="C759" i="7"/>
  <c r="D751" i="7"/>
  <c r="C751" i="7"/>
  <c r="D743" i="7"/>
  <c r="C743" i="7"/>
  <c r="D735" i="7"/>
  <c r="C735" i="7"/>
  <c r="D727" i="7"/>
  <c r="C727" i="7"/>
  <c r="D719" i="7"/>
  <c r="C719" i="7"/>
  <c r="D711" i="7"/>
  <c r="C711" i="7"/>
  <c r="D703" i="7"/>
  <c r="C703" i="7"/>
  <c r="D695" i="7"/>
  <c r="C695" i="7"/>
  <c r="D687" i="7"/>
  <c r="C687" i="7"/>
  <c r="D679" i="7"/>
  <c r="C679" i="7"/>
  <c r="D671" i="7"/>
  <c r="C671" i="7"/>
  <c r="D663" i="7"/>
  <c r="C663" i="7"/>
  <c r="D655" i="7"/>
  <c r="C655" i="7"/>
  <c r="D647" i="7"/>
  <c r="C647" i="7"/>
  <c r="D639" i="7"/>
  <c r="C639" i="7"/>
  <c r="D631" i="7"/>
  <c r="C631" i="7"/>
  <c r="D623" i="7"/>
  <c r="C623" i="7"/>
  <c r="D615" i="7"/>
  <c r="C615" i="7"/>
  <c r="D599" i="7"/>
  <c r="C599" i="7"/>
  <c r="D591" i="7"/>
  <c r="C591" i="7"/>
  <c r="D583" i="7"/>
  <c r="C583" i="7"/>
  <c r="D575" i="7"/>
  <c r="C575" i="7"/>
  <c r="D567" i="7"/>
  <c r="C567" i="7"/>
  <c r="D559" i="7"/>
  <c r="C559" i="7"/>
  <c r="D551" i="7"/>
  <c r="C551" i="7"/>
  <c r="D543" i="7"/>
  <c r="C543" i="7"/>
  <c r="D535" i="7"/>
  <c r="C535" i="7"/>
  <c r="D527" i="7"/>
  <c r="C527" i="7"/>
  <c r="D519" i="7"/>
  <c r="C519" i="7"/>
  <c r="D511" i="7"/>
  <c r="C511" i="7"/>
  <c r="D503" i="7"/>
  <c r="C503" i="7"/>
  <c r="D495" i="7"/>
  <c r="C495" i="7"/>
  <c r="D487" i="7"/>
  <c r="C487" i="7"/>
  <c r="D479" i="7"/>
  <c r="C479" i="7"/>
  <c r="D471" i="7"/>
  <c r="C471" i="7"/>
  <c r="D463" i="7"/>
  <c r="C463" i="7"/>
  <c r="D455" i="7"/>
  <c r="C455" i="7"/>
  <c r="D447" i="7"/>
  <c r="C447" i="7"/>
  <c r="D439" i="7"/>
  <c r="C439" i="7"/>
  <c r="D431" i="7"/>
  <c r="C431" i="7"/>
  <c r="D423" i="7"/>
  <c r="C423" i="7"/>
  <c r="D415" i="7"/>
  <c r="C415" i="7"/>
  <c r="D407" i="7"/>
  <c r="C407" i="7"/>
  <c r="D399" i="7"/>
  <c r="C399" i="7"/>
  <c r="D391" i="7"/>
  <c r="C391" i="7"/>
  <c r="D383" i="7"/>
  <c r="C383" i="7"/>
  <c r="D375" i="7"/>
  <c r="C375" i="7"/>
  <c r="D367" i="7"/>
  <c r="C367" i="7"/>
  <c r="D359" i="7"/>
  <c r="C359" i="7"/>
  <c r="D351" i="7"/>
  <c r="C351" i="7"/>
  <c r="D343" i="7"/>
  <c r="C343" i="7"/>
  <c r="D335" i="7"/>
  <c r="C335" i="7"/>
  <c r="D319" i="7"/>
  <c r="C319" i="7"/>
  <c r="D311" i="7"/>
  <c r="C311" i="7"/>
  <c r="D303" i="7"/>
  <c r="C303" i="7"/>
  <c r="D295" i="7"/>
  <c r="C295" i="7"/>
  <c r="D287" i="7"/>
  <c r="C287" i="7"/>
  <c r="D279" i="7"/>
  <c r="D271" i="7"/>
  <c r="D263" i="7"/>
  <c r="C6086" i="7"/>
  <c r="C6078" i="7"/>
  <c r="C6070" i="7"/>
  <c r="C6062" i="7"/>
  <c r="C6054" i="7"/>
  <c r="C6046" i="7"/>
  <c r="C6038" i="7"/>
  <c r="C6030" i="7"/>
  <c r="C6022" i="7"/>
  <c r="C6014" i="7"/>
  <c r="C6006" i="7"/>
  <c r="C5998" i="7"/>
  <c r="C5990" i="7"/>
  <c r="C5982" i="7"/>
  <c r="C5974" i="7"/>
  <c r="C5966" i="7"/>
  <c r="C5958" i="7"/>
  <c r="C5950" i="7"/>
  <c r="C5942" i="7"/>
  <c r="C5934" i="7"/>
  <c r="C5926" i="7"/>
  <c r="C5918" i="7"/>
  <c r="C5910" i="7"/>
  <c r="C5902" i="7"/>
  <c r="C5894" i="7"/>
  <c r="C5886" i="7"/>
  <c r="C5878" i="7"/>
  <c r="C5870" i="7"/>
  <c r="C5862" i="7"/>
  <c r="C5854" i="7"/>
  <c r="C5846" i="7"/>
  <c r="C5838" i="7"/>
  <c r="C5830" i="7"/>
  <c r="C5822" i="7"/>
  <c r="C5814" i="7"/>
  <c r="C5806" i="7"/>
  <c r="C5798" i="7"/>
  <c r="C5790" i="7"/>
  <c r="C5782" i="7"/>
  <c r="C5774" i="7"/>
  <c r="C5766" i="7"/>
  <c r="C5758" i="7"/>
  <c r="C5750" i="7"/>
  <c r="C5742" i="7"/>
  <c r="C5734" i="7"/>
  <c r="C5726" i="7"/>
  <c r="C5718" i="7"/>
  <c r="C5710" i="7"/>
  <c r="C5702" i="7"/>
  <c r="C5688" i="7"/>
  <c r="C5672" i="7"/>
  <c r="C5656" i="7"/>
  <c r="C5640" i="7"/>
  <c r="C5624" i="7"/>
  <c r="C5608" i="7"/>
  <c r="C5592" i="7"/>
  <c r="C5576" i="7"/>
  <c r="C5560" i="7"/>
  <c r="C5544" i="7"/>
  <c r="C5528" i="7"/>
  <c r="C5512" i="7"/>
  <c r="C5496" i="7"/>
  <c r="C5480" i="7"/>
  <c r="C5464" i="7"/>
  <c r="C5448" i="7"/>
  <c r="C5432" i="7"/>
  <c r="C5416" i="7"/>
  <c r="C5400" i="7"/>
  <c r="C5384" i="7"/>
  <c r="C5368" i="7"/>
  <c r="C5349" i="7"/>
  <c r="C5329" i="7"/>
  <c r="C5307" i="7"/>
  <c r="C5281" i="7"/>
  <c r="C5249" i="7"/>
  <c r="C5217" i="7"/>
  <c r="C5185" i="7"/>
  <c r="C5121" i="7"/>
  <c r="C5057" i="7"/>
  <c r="C4993" i="7"/>
  <c r="D5344" i="7"/>
  <c r="C5344" i="7"/>
  <c r="D5320" i="7"/>
  <c r="C5320" i="7"/>
  <c r="D5288" i="7"/>
  <c r="C5288" i="7"/>
  <c r="D5240" i="7"/>
  <c r="C5240" i="7"/>
  <c r="D5200" i="7"/>
  <c r="C5200" i="7"/>
  <c r="D5152" i="7"/>
  <c r="C5152" i="7"/>
  <c r="D5120" i="7"/>
  <c r="C5120" i="7"/>
  <c r="D5072" i="7"/>
  <c r="C5072" i="7"/>
  <c r="D5040" i="7"/>
  <c r="C5040" i="7"/>
  <c r="D5000" i="7"/>
  <c r="C5000" i="7"/>
  <c r="D4968" i="7"/>
  <c r="D4944" i="7"/>
  <c r="D4920" i="7"/>
  <c r="D4896" i="7"/>
  <c r="D4864" i="7"/>
  <c r="D4848" i="7"/>
  <c r="D4832" i="7"/>
  <c r="D4816" i="7"/>
  <c r="D4800" i="7"/>
  <c r="D4784" i="7"/>
  <c r="D4768" i="7"/>
  <c r="D4752" i="7"/>
  <c r="D4736" i="7"/>
  <c r="D4728" i="7"/>
  <c r="D4712" i="7"/>
  <c r="D4704" i="7"/>
  <c r="D4696" i="7"/>
  <c r="D4688" i="7"/>
  <c r="D4624" i="7"/>
  <c r="D4592" i="7"/>
  <c r="D4560" i="7"/>
  <c r="D4528" i="7"/>
  <c r="D4496" i="7"/>
  <c r="D4464" i="7"/>
  <c r="D4448" i="7"/>
  <c r="D5694" i="7"/>
  <c r="C5694" i="7"/>
  <c r="D5686" i="7"/>
  <c r="C5686" i="7"/>
  <c r="D5678" i="7"/>
  <c r="C5678" i="7"/>
  <c r="D5670" i="7"/>
  <c r="C5670" i="7"/>
  <c r="D5662" i="7"/>
  <c r="C5662" i="7"/>
  <c r="D5654" i="7"/>
  <c r="C5654" i="7"/>
  <c r="D5646" i="7"/>
  <c r="C5646" i="7"/>
  <c r="D5638" i="7"/>
  <c r="C5638" i="7"/>
  <c r="D5630" i="7"/>
  <c r="C5630" i="7"/>
  <c r="D5622" i="7"/>
  <c r="C5622" i="7"/>
  <c r="D5614" i="7"/>
  <c r="C5614" i="7"/>
  <c r="D5606" i="7"/>
  <c r="C5606" i="7"/>
  <c r="D5598" i="7"/>
  <c r="C5598" i="7"/>
  <c r="D5590" i="7"/>
  <c r="C5590" i="7"/>
  <c r="D5582" i="7"/>
  <c r="C5582" i="7"/>
  <c r="D5574" i="7"/>
  <c r="C5574" i="7"/>
  <c r="D5566" i="7"/>
  <c r="C5566" i="7"/>
  <c r="D5558" i="7"/>
  <c r="C5558" i="7"/>
  <c r="D5550" i="7"/>
  <c r="C5550" i="7"/>
  <c r="D5542" i="7"/>
  <c r="C5542" i="7"/>
  <c r="D5534" i="7"/>
  <c r="C5534" i="7"/>
  <c r="D5526" i="7"/>
  <c r="C5526" i="7"/>
  <c r="D5518" i="7"/>
  <c r="C5518" i="7"/>
  <c r="D5510" i="7"/>
  <c r="C5510" i="7"/>
  <c r="D5502" i="7"/>
  <c r="C5502" i="7"/>
  <c r="D5494" i="7"/>
  <c r="C5494" i="7"/>
  <c r="D5486" i="7"/>
  <c r="C5486" i="7"/>
  <c r="D5478" i="7"/>
  <c r="C5478" i="7"/>
  <c r="D5470" i="7"/>
  <c r="C5470" i="7"/>
  <c r="D5462" i="7"/>
  <c r="C5462" i="7"/>
  <c r="D5454" i="7"/>
  <c r="C5454" i="7"/>
  <c r="D5446" i="7"/>
  <c r="C5446" i="7"/>
  <c r="D5438" i="7"/>
  <c r="C5438" i="7"/>
  <c r="D5430" i="7"/>
  <c r="C5430" i="7"/>
  <c r="D5422" i="7"/>
  <c r="C5422" i="7"/>
  <c r="D5414" i="7"/>
  <c r="C5414" i="7"/>
  <c r="D5406" i="7"/>
  <c r="C5406" i="7"/>
  <c r="D5398" i="7"/>
  <c r="C5398" i="7"/>
  <c r="D5390" i="7"/>
  <c r="C5390" i="7"/>
  <c r="D5382" i="7"/>
  <c r="C5382" i="7"/>
  <c r="D5374" i="7"/>
  <c r="C5374" i="7"/>
  <c r="D5366" i="7"/>
  <c r="C5366" i="7"/>
  <c r="D5358" i="7"/>
  <c r="C5358" i="7"/>
  <c r="D5350" i="7"/>
  <c r="C5350" i="7"/>
  <c r="D5342" i="7"/>
  <c r="C5342" i="7"/>
  <c r="D5334" i="7"/>
  <c r="C5334" i="7"/>
  <c r="D5326" i="7"/>
  <c r="C5326" i="7"/>
  <c r="D5318" i="7"/>
  <c r="C5318" i="7"/>
  <c r="D5310" i="7"/>
  <c r="C5310" i="7"/>
  <c r="D5302" i="7"/>
  <c r="C5302" i="7"/>
  <c r="D5294" i="7"/>
  <c r="C5294" i="7"/>
  <c r="D5286" i="7"/>
  <c r="C5286" i="7"/>
  <c r="D5278" i="7"/>
  <c r="C5278" i="7"/>
  <c r="D5270" i="7"/>
  <c r="C5270" i="7"/>
  <c r="D5262" i="7"/>
  <c r="C5262" i="7"/>
  <c r="D5254" i="7"/>
  <c r="C5254" i="7"/>
  <c r="D5246" i="7"/>
  <c r="C5246" i="7"/>
  <c r="D5238" i="7"/>
  <c r="C5238" i="7"/>
  <c r="D5230" i="7"/>
  <c r="C5230" i="7"/>
  <c r="D5222" i="7"/>
  <c r="C5222" i="7"/>
  <c r="D5214" i="7"/>
  <c r="C5214" i="7"/>
  <c r="D5206" i="7"/>
  <c r="C5206" i="7"/>
  <c r="D5198" i="7"/>
  <c r="C5198" i="7"/>
  <c r="D5190" i="7"/>
  <c r="C5190" i="7"/>
  <c r="D5182" i="7"/>
  <c r="C5182" i="7"/>
  <c r="D5174" i="7"/>
  <c r="C5174" i="7"/>
  <c r="D5166" i="7"/>
  <c r="C5166" i="7"/>
  <c r="D5158" i="7"/>
  <c r="C5158" i="7"/>
  <c r="D5150" i="7"/>
  <c r="C5150" i="7"/>
  <c r="D5142" i="7"/>
  <c r="C5142" i="7"/>
  <c r="D5134" i="7"/>
  <c r="C5134" i="7"/>
  <c r="D5126" i="7"/>
  <c r="C5126" i="7"/>
  <c r="D5118" i="7"/>
  <c r="C5118" i="7"/>
  <c r="D5110" i="7"/>
  <c r="C5110" i="7"/>
  <c r="D5102" i="7"/>
  <c r="C5102" i="7"/>
  <c r="D5094" i="7"/>
  <c r="C5094" i="7"/>
  <c r="D5086" i="7"/>
  <c r="C5086" i="7"/>
  <c r="D5078" i="7"/>
  <c r="C5078" i="7"/>
  <c r="D5070" i="7"/>
  <c r="C5070" i="7"/>
  <c r="D5062" i="7"/>
  <c r="C5062" i="7"/>
  <c r="D5054" i="7"/>
  <c r="C5054" i="7"/>
  <c r="D5046" i="7"/>
  <c r="C5046" i="7"/>
  <c r="D5038" i="7"/>
  <c r="C5038" i="7"/>
  <c r="D5030" i="7"/>
  <c r="C5030" i="7"/>
  <c r="D5022" i="7"/>
  <c r="C5022" i="7"/>
  <c r="D5014" i="7"/>
  <c r="C5014" i="7"/>
  <c r="D5006" i="7"/>
  <c r="C5006" i="7"/>
  <c r="D4998" i="7"/>
  <c r="C4998" i="7"/>
  <c r="D4990" i="7"/>
  <c r="C4990" i="7"/>
  <c r="D4982" i="7"/>
  <c r="C4982" i="7"/>
  <c r="D4974" i="7"/>
  <c r="C4974" i="7"/>
  <c r="D4966" i="7"/>
  <c r="D4958" i="7"/>
  <c r="D4950" i="7"/>
  <c r="D4942" i="7"/>
  <c r="D4934" i="7"/>
  <c r="D4926" i="7"/>
  <c r="D4918" i="7"/>
  <c r="D4910" i="7"/>
  <c r="D4902" i="7"/>
  <c r="D4894" i="7"/>
  <c r="D4886" i="7"/>
  <c r="D4878" i="7"/>
  <c r="D4870" i="7"/>
  <c r="D4862" i="7"/>
  <c r="D4854" i="7"/>
  <c r="D4846" i="7"/>
  <c r="D4838" i="7"/>
  <c r="D4830" i="7"/>
  <c r="D4822" i="7"/>
  <c r="D4814" i="7"/>
  <c r="D4806" i="7"/>
  <c r="D4798" i="7"/>
  <c r="D4790" i="7"/>
  <c r="D4782" i="7"/>
  <c r="D4774" i="7"/>
  <c r="D4766" i="7"/>
  <c r="D4758" i="7"/>
  <c r="D4750" i="7"/>
  <c r="D4742" i="7"/>
  <c r="D4734" i="7"/>
  <c r="D4726" i="7"/>
  <c r="D4718" i="7"/>
  <c r="D4710" i="7"/>
  <c r="D4702" i="7"/>
  <c r="D4694" i="7"/>
  <c r="D4686" i="7"/>
  <c r="D4678" i="7"/>
  <c r="D4670" i="7"/>
  <c r="D4662" i="7"/>
  <c r="D4654" i="7"/>
  <c r="D4646" i="7"/>
  <c r="D4638" i="7"/>
  <c r="D4630" i="7"/>
  <c r="D4622" i="7"/>
  <c r="D4614" i="7"/>
  <c r="D4606" i="7"/>
  <c r="D4598" i="7"/>
  <c r="D4590" i="7"/>
  <c r="D4582" i="7"/>
  <c r="D4574" i="7"/>
  <c r="D4566" i="7"/>
  <c r="D4558" i="7"/>
  <c r="D4550" i="7"/>
  <c r="D4542" i="7"/>
  <c r="D4534" i="7"/>
  <c r="D4526" i="7"/>
  <c r="D4518" i="7"/>
  <c r="D4510" i="7"/>
  <c r="D4502" i="7"/>
  <c r="D4494" i="7"/>
  <c r="D4486" i="7"/>
  <c r="D4478" i="7"/>
  <c r="D4470" i="7"/>
  <c r="D4462" i="7"/>
  <c r="D4454" i="7"/>
  <c r="D4446" i="7"/>
  <c r="D4438" i="7"/>
  <c r="D4430" i="7"/>
  <c r="D4422" i="7"/>
  <c r="D4414" i="7"/>
  <c r="D4406" i="7"/>
  <c r="D4398" i="7"/>
  <c r="D4390" i="7"/>
  <c r="D4382" i="7"/>
  <c r="D4374" i="7"/>
  <c r="D4366" i="7"/>
  <c r="D4358" i="7"/>
  <c r="D4350" i="7"/>
  <c r="D4342" i="7"/>
  <c r="D4334" i="7"/>
  <c r="D4326" i="7"/>
  <c r="D4318" i="7"/>
  <c r="D4310" i="7"/>
  <c r="D4302" i="7"/>
  <c r="D4294" i="7"/>
  <c r="D4286" i="7"/>
  <c r="D4278" i="7"/>
  <c r="D4270" i="7"/>
  <c r="D4262" i="7"/>
  <c r="D4254" i="7"/>
  <c r="D4246" i="7"/>
  <c r="D4238" i="7"/>
  <c r="D4230" i="7"/>
  <c r="D4222" i="7"/>
  <c r="D4214" i="7"/>
  <c r="D4206" i="7"/>
  <c r="D4198" i="7"/>
  <c r="D4190" i="7"/>
  <c r="D4182" i="7"/>
  <c r="D4174" i="7"/>
  <c r="D4166" i="7"/>
  <c r="D4158" i="7"/>
  <c r="D4150" i="7"/>
  <c r="D4142" i="7"/>
  <c r="D4134" i="7"/>
  <c r="D4126" i="7"/>
  <c r="D4118" i="7"/>
  <c r="D4110" i="7"/>
  <c r="D4102" i="7"/>
  <c r="D4094" i="7"/>
  <c r="D4086" i="7"/>
  <c r="D4078" i="7"/>
  <c r="D4070" i="7"/>
  <c r="D4062" i="7"/>
  <c r="D4054" i="7"/>
  <c r="D4046" i="7"/>
  <c r="D4038" i="7"/>
  <c r="D4030" i="7"/>
  <c r="D4022" i="7"/>
  <c r="D4014" i="7"/>
  <c r="D4006" i="7"/>
  <c r="D3998" i="7"/>
  <c r="D3990" i="7"/>
  <c r="D3982" i="7"/>
  <c r="D3974" i="7"/>
  <c r="D3966" i="7"/>
  <c r="D3958" i="7"/>
  <c r="D3950" i="7"/>
  <c r="D3942" i="7"/>
  <c r="D3934" i="7"/>
  <c r="D3926" i="7"/>
  <c r="D3918" i="7"/>
  <c r="D3910" i="7"/>
  <c r="D3902" i="7"/>
  <c r="D3894" i="7"/>
  <c r="D3886" i="7"/>
  <c r="D3878" i="7"/>
  <c r="D3870" i="7"/>
  <c r="D3862" i="7"/>
  <c r="D3854" i="7"/>
  <c r="D3846" i="7"/>
  <c r="D3838" i="7"/>
  <c r="D3830" i="7"/>
  <c r="D3822" i="7"/>
  <c r="D3814" i="7"/>
  <c r="D3806" i="7"/>
  <c r="D3798" i="7"/>
  <c r="D3790" i="7"/>
  <c r="D3782" i="7"/>
  <c r="D3774" i="7"/>
  <c r="D3766" i="7"/>
  <c r="D3758" i="7"/>
  <c r="D3750" i="7"/>
  <c r="D3742" i="7"/>
  <c r="D3734" i="7"/>
  <c r="D3726" i="7"/>
  <c r="D3718" i="7"/>
  <c r="D3710" i="7"/>
  <c r="D3702" i="7"/>
  <c r="D3694" i="7"/>
  <c r="D3686" i="7"/>
  <c r="D3678" i="7"/>
  <c r="D3670" i="7"/>
  <c r="D3662" i="7"/>
  <c r="D3654" i="7"/>
  <c r="D3646" i="7"/>
  <c r="D3638" i="7"/>
  <c r="D3630" i="7"/>
  <c r="D3622" i="7"/>
  <c r="D3614" i="7"/>
  <c r="D3606" i="7"/>
  <c r="D3598" i="7"/>
  <c r="D3590" i="7"/>
  <c r="D3582" i="7"/>
  <c r="D3574" i="7"/>
  <c r="D3566" i="7"/>
  <c r="D3558" i="7"/>
  <c r="D3550" i="7"/>
  <c r="D3542" i="7"/>
  <c r="D3534" i="7"/>
  <c r="D3526" i="7"/>
  <c r="D3518" i="7"/>
  <c r="D3510" i="7"/>
  <c r="D3502" i="7"/>
  <c r="D3494" i="7"/>
  <c r="D3486" i="7"/>
  <c r="D3478" i="7"/>
  <c r="D3470" i="7"/>
  <c r="D3462" i="7"/>
  <c r="D3454" i="7"/>
  <c r="D3446" i="7"/>
  <c r="D3438" i="7"/>
  <c r="D3430" i="7"/>
  <c r="D3422" i="7"/>
  <c r="D3414" i="7"/>
  <c r="D3406" i="7"/>
  <c r="D3398" i="7"/>
  <c r="D3390" i="7"/>
  <c r="D3382" i="7"/>
  <c r="D3374" i="7"/>
  <c r="D3366" i="7"/>
  <c r="D3358" i="7"/>
  <c r="D3350" i="7"/>
  <c r="D3342" i="7"/>
  <c r="D3334" i="7"/>
  <c r="D3326" i="7"/>
  <c r="D3318" i="7"/>
  <c r="D3310" i="7"/>
  <c r="D3302" i="7"/>
  <c r="D3294" i="7"/>
  <c r="D3286" i="7"/>
  <c r="D3278" i="7"/>
  <c r="D3270" i="7"/>
  <c r="D3262" i="7"/>
  <c r="D3254" i="7"/>
  <c r="D3246" i="7"/>
  <c r="D3238" i="7"/>
  <c r="D3230" i="7"/>
  <c r="D3222" i="7"/>
  <c r="D3214" i="7"/>
  <c r="D3206" i="7"/>
  <c r="D3198" i="7"/>
  <c r="D3190" i="7"/>
  <c r="D3182" i="7"/>
  <c r="D3174" i="7"/>
  <c r="D3166" i="7"/>
  <c r="D3158" i="7"/>
  <c r="D3150" i="7"/>
  <c r="D3142" i="7"/>
  <c r="D3134" i="7"/>
  <c r="D3126" i="7"/>
  <c r="D3118" i="7"/>
  <c r="D3110" i="7"/>
  <c r="D3102" i="7"/>
  <c r="D3094" i="7"/>
  <c r="D3086" i="7"/>
  <c r="D3078" i="7"/>
  <c r="D3070" i="7"/>
  <c r="D3062" i="7"/>
  <c r="D3054" i="7"/>
  <c r="D3046" i="7"/>
  <c r="D3038" i="7"/>
  <c r="D3030" i="7"/>
  <c r="D3022" i="7"/>
  <c r="D3014" i="7"/>
  <c r="D3006" i="7"/>
  <c r="D2998" i="7"/>
  <c r="D2990" i="7"/>
  <c r="D2982" i="7"/>
  <c r="D2974" i="7"/>
  <c r="D2966" i="7"/>
  <c r="D2958" i="7"/>
  <c r="D2950" i="7"/>
  <c r="D2942" i="7"/>
  <c r="D2934" i="7"/>
  <c r="D2926" i="7"/>
  <c r="D2918" i="7"/>
  <c r="D2910" i="7"/>
  <c r="D2902" i="7"/>
  <c r="D2894" i="7"/>
  <c r="D2886" i="7"/>
  <c r="D2878" i="7"/>
  <c r="D2870" i="7"/>
  <c r="D2862" i="7"/>
  <c r="D2854" i="7"/>
  <c r="D2846" i="7"/>
  <c r="D2838" i="7"/>
  <c r="D2830" i="7"/>
  <c r="D2822" i="7"/>
  <c r="D2814" i="7"/>
  <c r="D2806" i="7"/>
  <c r="D2798" i="7"/>
  <c r="D2790" i="7"/>
  <c r="D2782" i="7"/>
  <c r="D2774" i="7"/>
  <c r="D2766" i="7"/>
  <c r="D2758" i="7"/>
  <c r="D2750" i="7"/>
  <c r="D2742" i="7"/>
  <c r="D2734" i="7"/>
  <c r="D2726" i="7"/>
  <c r="D2718" i="7"/>
  <c r="D2710" i="7"/>
  <c r="D2702" i="7"/>
  <c r="D2694" i="7"/>
  <c r="D2686" i="7"/>
  <c r="D2678" i="7"/>
  <c r="D2670" i="7"/>
  <c r="D2662" i="7"/>
  <c r="D2654" i="7"/>
  <c r="D2646" i="7"/>
  <c r="D2638" i="7"/>
  <c r="D2630" i="7"/>
  <c r="D2622" i="7"/>
  <c r="D2614" i="7"/>
  <c r="D2606" i="7"/>
  <c r="D2598" i="7"/>
  <c r="D2590" i="7"/>
  <c r="D2582" i="7"/>
  <c r="D2574" i="7"/>
  <c r="D2566" i="7"/>
  <c r="D2558" i="7"/>
  <c r="D2550" i="7"/>
  <c r="D2542" i="7"/>
  <c r="D2534" i="7"/>
  <c r="D2526" i="7"/>
  <c r="D2518" i="7"/>
  <c r="D2510" i="7"/>
  <c r="D2502" i="7"/>
  <c r="D2494" i="7"/>
  <c r="D2486" i="7"/>
  <c r="D2478" i="7"/>
  <c r="D2470" i="7"/>
  <c r="D2462" i="7"/>
  <c r="D2454" i="7"/>
  <c r="D2446" i="7"/>
  <c r="D2438" i="7"/>
  <c r="D2430" i="7"/>
  <c r="D2422" i="7"/>
  <c r="D2414" i="7"/>
  <c r="D2406" i="7"/>
  <c r="D2398" i="7"/>
  <c r="D2390" i="7"/>
  <c r="D2382" i="7"/>
  <c r="D2374" i="7"/>
  <c r="D2366" i="7"/>
  <c r="D2358" i="7"/>
  <c r="D998" i="7"/>
  <c r="D990" i="7"/>
  <c r="D982" i="7"/>
  <c r="D966" i="7"/>
  <c r="C966" i="7"/>
  <c r="D958" i="7"/>
  <c r="C958" i="7"/>
  <c r="D950" i="7"/>
  <c r="C950" i="7"/>
  <c r="D942" i="7"/>
  <c r="C942" i="7"/>
  <c r="D934" i="7"/>
  <c r="C934" i="7"/>
  <c r="D926" i="7"/>
  <c r="C926" i="7"/>
  <c r="D918" i="7"/>
  <c r="C918" i="7"/>
  <c r="D910" i="7"/>
  <c r="C910" i="7"/>
  <c r="D894" i="7"/>
  <c r="C894" i="7"/>
  <c r="D878" i="7"/>
  <c r="C878" i="7"/>
  <c r="D870" i="7"/>
  <c r="C870" i="7"/>
  <c r="D862" i="7"/>
  <c r="C862" i="7"/>
  <c r="D854" i="7"/>
  <c r="C854" i="7"/>
  <c r="D846" i="7"/>
  <c r="C846" i="7"/>
  <c r="D838" i="7"/>
  <c r="C838" i="7"/>
  <c r="D830" i="7"/>
  <c r="C830" i="7"/>
  <c r="D822" i="7"/>
  <c r="C822" i="7"/>
  <c r="D814" i="7"/>
  <c r="C814" i="7"/>
  <c r="D806" i="7"/>
  <c r="C806" i="7"/>
  <c r="D798" i="7"/>
  <c r="C798" i="7"/>
  <c r="D790" i="7"/>
  <c r="C790" i="7"/>
  <c r="D782" i="7"/>
  <c r="C782" i="7"/>
  <c r="D774" i="7"/>
  <c r="C774" i="7"/>
  <c r="D766" i="7"/>
  <c r="C766" i="7"/>
  <c r="D758" i="7"/>
  <c r="C758" i="7"/>
  <c r="D750" i="7"/>
  <c r="C750" i="7"/>
  <c r="D742" i="7"/>
  <c r="C742" i="7"/>
  <c r="D734" i="7"/>
  <c r="C734" i="7"/>
  <c r="D726" i="7"/>
  <c r="C726" i="7"/>
  <c r="D718" i="7"/>
  <c r="C718" i="7"/>
  <c r="D710" i="7"/>
  <c r="C710" i="7"/>
  <c r="D702" i="7"/>
  <c r="C702" i="7"/>
  <c r="D694" i="7"/>
  <c r="C694" i="7"/>
  <c r="D686" i="7"/>
  <c r="C686" i="7"/>
  <c r="D678" i="7"/>
  <c r="C678" i="7"/>
  <c r="D670" i="7"/>
  <c r="C670" i="7"/>
  <c r="D662" i="7"/>
  <c r="C662" i="7"/>
  <c r="D654" i="7"/>
  <c r="C654" i="7"/>
  <c r="D646" i="7"/>
  <c r="C646" i="7"/>
  <c r="D638" i="7"/>
  <c r="C638" i="7"/>
  <c r="D630" i="7"/>
  <c r="C630" i="7"/>
  <c r="D622" i="7"/>
  <c r="C622" i="7"/>
  <c r="D614" i="7"/>
  <c r="C614" i="7"/>
  <c r="D606" i="7"/>
  <c r="C606" i="7"/>
  <c r="D598" i="7"/>
  <c r="C598" i="7"/>
  <c r="D590" i="7"/>
  <c r="C590" i="7"/>
  <c r="D582" i="7"/>
  <c r="C582" i="7"/>
  <c r="D574" i="7"/>
  <c r="C574" i="7"/>
  <c r="D566" i="7"/>
  <c r="C566" i="7"/>
  <c r="D558" i="7"/>
  <c r="C558" i="7"/>
  <c r="D550" i="7"/>
  <c r="C550" i="7"/>
  <c r="D542" i="7"/>
  <c r="C542" i="7"/>
  <c r="D534" i="7"/>
  <c r="C534" i="7"/>
  <c r="D526" i="7"/>
  <c r="C526" i="7"/>
  <c r="D518" i="7"/>
  <c r="C518" i="7"/>
  <c r="D510" i="7"/>
  <c r="C510" i="7"/>
  <c r="D502" i="7"/>
  <c r="C502" i="7"/>
  <c r="D494" i="7"/>
  <c r="C494" i="7"/>
  <c r="D486" i="7"/>
  <c r="C486" i="7"/>
  <c r="D478" i="7"/>
  <c r="C478" i="7"/>
  <c r="D470" i="7"/>
  <c r="C470" i="7"/>
  <c r="D462" i="7"/>
  <c r="C462" i="7"/>
  <c r="D446" i="7"/>
  <c r="C446" i="7"/>
  <c r="D438" i="7"/>
  <c r="C438" i="7"/>
  <c r="D430" i="7"/>
  <c r="C430" i="7"/>
  <c r="D422" i="7"/>
  <c r="C422" i="7"/>
  <c r="D414" i="7"/>
  <c r="C414" i="7"/>
  <c r="D406" i="7"/>
  <c r="C406" i="7"/>
  <c r="D398" i="7"/>
  <c r="C398" i="7"/>
  <c r="D390" i="7"/>
  <c r="C390" i="7"/>
  <c r="D382" i="7"/>
  <c r="C382" i="7"/>
  <c r="D374" i="7"/>
  <c r="C374" i="7"/>
  <c r="D366" i="7"/>
  <c r="C366" i="7"/>
  <c r="D358" i="7"/>
  <c r="C358" i="7"/>
  <c r="D350" i="7"/>
  <c r="C350" i="7"/>
  <c r="D342" i="7"/>
  <c r="C342" i="7"/>
  <c r="D334" i="7"/>
  <c r="C334" i="7"/>
  <c r="D326" i="7"/>
  <c r="C326" i="7"/>
  <c r="D318" i="7"/>
  <c r="C318" i="7"/>
  <c r="D310" i="7"/>
  <c r="C310" i="7"/>
  <c r="D302" i="7"/>
  <c r="C302" i="7"/>
  <c r="D294" i="7"/>
  <c r="C294" i="7"/>
  <c r="D286" i="7"/>
  <c r="D278" i="7"/>
  <c r="D270" i="7"/>
  <c r="D262" i="7"/>
  <c r="C6085" i="7"/>
  <c r="C6077" i="7"/>
  <c r="C6069" i="7"/>
  <c r="C6061" i="7"/>
  <c r="C6053" i="7"/>
  <c r="C6045" i="7"/>
  <c r="C6037" i="7"/>
  <c r="C6029" i="7"/>
  <c r="C6021" i="7"/>
  <c r="C6013" i="7"/>
  <c r="C6005" i="7"/>
  <c r="C5997" i="7"/>
  <c r="C5989" i="7"/>
  <c r="C5981" i="7"/>
  <c r="C5973" i="7"/>
  <c r="C5965" i="7"/>
  <c r="C5957" i="7"/>
  <c r="C5949" i="7"/>
  <c r="C5941" i="7"/>
  <c r="C5933" i="7"/>
  <c r="C5925" i="7"/>
  <c r="C5917" i="7"/>
  <c r="C5909" i="7"/>
  <c r="C5901" i="7"/>
  <c r="C5893" i="7"/>
  <c r="C5885" i="7"/>
  <c r="C5877" i="7"/>
  <c r="C5869" i="7"/>
  <c r="C5861" i="7"/>
  <c r="C5853" i="7"/>
  <c r="C5845" i="7"/>
  <c r="C5837" i="7"/>
  <c r="C5829" i="7"/>
  <c r="C5821" i="7"/>
  <c r="C5813" i="7"/>
  <c r="C5805" i="7"/>
  <c r="C5797" i="7"/>
  <c r="C5789" i="7"/>
  <c r="C5781" i="7"/>
  <c r="C5773" i="7"/>
  <c r="C5765" i="7"/>
  <c r="C5757" i="7"/>
  <c r="C5749" i="7"/>
  <c r="C5741" i="7"/>
  <c r="C5733" i="7"/>
  <c r="C5725" i="7"/>
  <c r="C5717" i="7"/>
  <c r="C5709" i="7"/>
  <c r="C5701" i="7"/>
  <c r="C5685" i="7"/>
  <c r="C5669" i="7"/>
  <c r="C5653" i="7"/>
  <c r="C5637" i="7"/>
  <c r="C5621" i="7"/>
  <c r="C5605" i="7"/>
  <c r="C5589" i="7"/>
  <c r="C5573" i="7"/>
  <c r="C5557" i="7"/>
  <c r="C5541" i="7"/>
  <c r="C5525" i="7"/>
  <c r="C5509" i="7"/>
  <c r="C5493" i="7"/>
  <c r="C5477" i="7"/>
  <c r="C5461" i="7"/>
  <c r="C5445" i="7"/>
  <c r="C5429" i="7"/>
  <c r="C5413" i="7"/>
  <c r="C5397" i="7"/>
  <c r="C5381" i="7"/>
  <c r="C5365" i="7"/>
  <c r="C5347" i="7"/>
  <c r="C5325" i="7"/>
  <c r="C5305" i="7"/>
  <c r="C5277" i="7"/>
  <c r="C5245" i="7"/>
  <c r="C5213" i="7"/>
  <c r="C5177" i="7"/>
  <c r="C5113" i="7"/>
  <c r="C5049" i="7"/>
  <c r="C4985" i="7"/>
  <c r="E38" i="6"/>
  <c r="D38" i="6" s="1"/>
  <c r="E37" i="6"/>
  <c r="D37" i="6" s="1"/>
  <c r="E36" i="6"/>
  <c r="D36" i="6" s="1"/>
  <c r="E35" i="6"/>
  <c r="D35" i="6" s="1"/>
  <c r="E34" i="6"/>
  <c r="D34" i="6" s="1"/>
  <c r="E33" i="6"/>
  <c r="D33" i="6" s="1"/>
  <c r="E32" i="6"/>
  <c r="D32" i="6" s="1"/>
  <c r="E31" i="6"/>
  <c r="D31" i="6" s="1"/>
  <c r="E30" i="6"/>
  <c r="D30" i="6" s="1"/>
  <c r="E29" i="6"/>
  <c r="D29" i="6" s="1"/>
  <c r="E28" i="6"/>
  <c r="D28" i="6" s="1"/>
  <c r="E27" i="6"/>
  <c r="D27" i="6" s="1"/>
  <c r="E26" i="6"/>
  <c r="D26" i="6" s="1"/>
  <c r="E25" i="6"/>
  <c r="D25" i="6" s="1"/>
  <c r="E24" i="6"/>
  <c r="D24" i="6" s="1"/>
  <c r="E23" i="6"/>
  <c r="D23" i="6" s="1"/>
  <c r="E22" i="6"/>
  <c r="D22" i="6" s="1"/>
  <c r="E21" i="6"/>
  <c r="D21" i="6" s="1"/>
  <c r="E20" i="6"/>
  <c r="D20" i="6" s="1"/>
  <c r="E19" i="6"/>
  <c r="D19" i="6" s="1"/>
  <c r="E18" i="6"/>
  <c r="D18" i="6" s="1"/>
  <c r="E17" i="6"/>
  <c r="D17" i="6" s="1"/>
  <c r="E16" i="6"/>
  <c r="D16" i="6" s="1"/>
  <c r="E15" i="6"/>
  <c r="D15" i="6" s="1"/>
  <c r="E14" i="6"/>
  <c r="D14" i="6" s="1"/>
  <c r="E13" i="6"/>
  <c r="D13" i="6" s="1"/>
  <c r="E12" i="6"/>
  <c r="D12" i="6" s="1"/>
  <c r="E11" i="6"/>
  <c r="E10" i="6"/>
  <c r="D10" i="6" s="1"/>
  <c r="E9" i="6"/>
  <c r="D9" i="6" s="1"/>
  <c r="E8" i="6"/>
  <c r="D8" i="6" s="1"/>
  <c r="E7" i="6"/>
  <c r="D7" i="6" s="1"/>
  <c r="E6" i="6"/>
  <c r="D6" i="6" s="1"/>
  <c r="E5" i="6"/>
  <c r="D5" i="6" s="1"/>
  <c r="E4" i="6"/>
  <c r="D4" i="6" s="1"/>
  <c r="E3" i="6"/>
  <c r="D3" i="6" s="1"/>
  <c r="E2" i="6"/>
  <c r="C2" i="6"/>
  <c r="C3" i="6"/>
  <c r="R3" i="6" s="1"/>
  <c r="G38" i="6"/>
  <c r="F38" i="6" s="1"/>
  <c r="C38" i="6"/>
  <c r="R38" i="6" s="1"/>
  <c r="G37" i="6"/>
  <c r="F37" i="6" s="1"/>
  <c r="C37" i="6"/>
  <c r="R37" i="6" s="1"/>
  <c r="G36" i="6"/>
  <c r="H36" i="6" s="1"/>
  <c r="C36" i="6"/>
  <c r="R36" i="6" s="1"/>
  <c r="G35" i="6"/>
  <c r="I35" i="6" s="1"/>
  <c r="C35" i="6"/>
  <c r="R35" i="6" s="1"/>
  <c r="G34" i="6"/>
  <c r="F34" i="6" s="1"/>
  <c r="C34" i="6"/>
  <c r="R34" i="6" s="1"/>
  <c r="G33" i="6"/>
  <c r="F33" i="6" s="1"/>
  <c r="C33" i="6"/>
  <c r="G32" i="6"/>
  <c r="H32" i="6" s="1"/>
  <c r="C32" i="6"/>
  <c r="R32" i="6" s="1"/>
  <c r="G31" i="6"/>
  <c r="I31" i="6" s="1"/>
  <c r="C31" i="6"/>
  <c r="G30" i="6"/>
  <c r="F30" i="6" s="1"/>
  <c r="C30" i="6"/>
  <c r="R30" i="6" s="1"/>
  <c r="G29" i="6"/>
  <c r="F29" i="6" s="1"/>
  <c r="C29" i="6"/>
  <c r="R29" i="6" s="1"/>
  <c r="G28" i="6"/>
  <c r="H28" i="6" s="1"/>
  <c r="C28" i="6"/>
  <c r="R28" i="6" s="1"/>
  <c r="G27" i="6"/>
  <c r="I27" i="6" s="1"/>
  <c r="C27" i="6"/>
  <c r="G26" i="6"/>
  <c r="F26" i="6" s="1"/>
  <c r="C26" i="6"/>
  <c r="R26" i="6" s="1"/>
  <c r="G25" i="6"/>
  <c r="F25" i="6" s="1"/>
  <c r="C25" i="6"/>
  <c r="R25" i="6" s="1"/>
  <c r="G24" i="6"/>
  <c r="F24" i="6" s="1"/>
  <c r="C24" i="6"/>
  <c r="R24" i="6" s="1"/>
  <c r="G23" i="6"/>
  <c r="I23" i="6" s="1"/>
  <c r="C23" i="6"/>
  <c r="G22" i="6"/>
  <c r="F22" i="6" s="1"/>
  <c r="C22" i="6"/>
  <c r="R22" i="6" s="1"/>
  <c r="G21" i="6"/>
  <c r="F21" i="6" s="1"/>
  <c r="C21" i="6"/>
  <c r="R21" i="6" s="1"/>
  <c r="C20" i="6"/>
  <c r="R20" i="6" s="1"/>
  <c r="C19" i="6"/>
  <c r="G18" i="6"/>
  <c r="F18" i="6" s="1"/>
  <c r="C18" i="6"/>
  <c r="R18" i="6" s="1"/>
  <c r="G17" i="6"/>
  <c r="F17" i="6" s="1"/>
  <c r="C17" i="6"/>
  <c r="R17" i="6" s="1"/>
  <c r="G16" i="6"/>
  <c r="F16" i="6" s="1"/>
  <c r="C16" i="6"/>
  <c r="G15" i="6"/>
  <c r="I15" i="6" s="1"/>
  <c r="C15" i="6"/>
  <c r="R15" i="6" s="1"/>
  <c r="G14" i="6"/>
  <c r="F14" i="6" s="1"/>
  <c r="C14" i="6"/>
  <c r="R14" i="6" s="1"/>
  <c r="G13" i="6"/>
  <c r="F13" i="6" s="1"/>
  <c r="C13" i="6"/>
  <c r="R13" i="6" s="1"/>
  <c r="G12" i="6"/>
  <c r="I12" i="6" s="1"/>
  <c r="C12" i="6"/>
  <c r="R12" i="6" s="1"/>
  <c r="G11" i="6"/>
  <c r="I11" i="6" s="1"/>
  <c r="C11" i="6"/>
  <c r="G10" i="6"/>
  <c r="F10" i="6" s="1"/>
  <c r="C10" i="6"/>
  <c r="R10" i="6" s="1"/>
  <c r="G9" i="6"/>
  <c r="F9" i="6" s="1"/>
  <c r="C9" i="6"/>
  <c r="R9" i="6" s="1"/>
  <c r="G8" i="6"/>
  <c r="F8" i="6" s="1"/>
  <c r="C8" i="6"/>
  <c r="G7" i="6"/>
  <c r="I7" i="6" s="1"/>
  <c r="C7" i="6"/>
  <c r="R7" i="6" s="1"/>
  <c r="G6" i="6"/>
  <c r="F6" i="6" s="1"/>
  <c r="C6" i="6"/>
  <c r="R6" i="6" s="1"/>
  <c r="G5" i="6"/>
  <c r="F5" i="6" s="1"/>
  <c r="C5" i="6"/>
  <c r="R5" i="6" s="1"/>
  <c r="G4" i="6"/>
  <c r="I4" i="6" s="1"/>
  <c r="C4" i="6"/>
  <c r="G3" i="6"/>
  <c r="I3" i="6" s="1"/>
  <c r="Q38" i="6"/>
  <c r="P38" i="6"/>
  <c r="O38" i="6"/>
  <c r="N38" i="6"/>
  <c r="M38" i="6"/>
  <c r="L38" i="6"/>
  <c r="K38" i="6"/>
  <c r="Q37" i="6"/>
  <c r="P37" i="6"/>
  <c r="O37" i="6"/>
  <c r="N37" i="6"/>
  <c r="M37" i="6"/>
  <c r="L37" i="6"/>
  <c r="K37" i="6"/>
  <c r="Q36" i="6"/>
  <c r="P36" i="6"/>
  <c r="O36" i="6"/>
  <c r="N36" i="6"/>
  <c r="M36" i="6"/>
  <c r="L36" i="6"/>
  <c r="K36" i="6"/>
  <c r="Q35" i="6"/>
  <c r="P35" i="6"/>
  <c r="O35" i="6"/>
  <c r="N35" i="6"/>
  <c r="M35" i="6"/>
  <c r="L35" i="6"/>
  <c r="K35" i="6"/>
  <c r="Q34" i="6"/>
  <c r="P34" i="6"/>
  <c r="O34" i="6"/>
  <c r="N34" i="6"/>
  <c r="M34" i="6"/>
  <c r="L34" i="6"/>
  <c r="K34" i="6"/>
  <c r="Q33" i="6"/>
  <c r="P33" i="6"/>
  <c r="O33" i="6"/>
  <c r="N33" i="6"/>
  <c r="M33" i="6"/>
  <c r="L33" i="6"/>
  <c r="K33" i="6"/>
  <c r="Q32" i="6"/>
  <c r="P32" i="6"/>
  <c r="O32" i="6"/>
  <c r="N32" i="6"/>
  <c r="M32" i="6"/>
  <c r="L32" i="6"/>
  <c r="K32" i="6"/>
  <c r="Q31" i="6"/>
  <c r="P31" i="6"/>
  <c r="O31" i="6"/>
  <c r="N31" i="6"/>
  <c r="M31" i="6"/>
  <c r="L31" i="6"/>
  <c r="K31" i="6"/>
  <c r="Q30" i="6"/>
  <c r="P30" i="6"/>
  <c r="O30" i="6"/>
  <c r="N30" i="6"/>
  <c r="M30" i="6"/>
  <c r="L30" i="6"/>
  <c r="K30" i="6"/>
  <c r="Q29" i="6"/>
  <c r="P29" i="6"/>
  <c r="O29" i="6"/>
  <c r="N29" i="6"/>
  <c r="M29" i="6"/>
  <c r="L29" i="6"/>
  <c r="K29" i="6"/>
  <c r="Q28" i="6"/>
  <c r="P28" i="6"/>
  <c r="O28" i="6"/>
  <c r="N28" i="6"/>
  <c r="M28" i="6"/>
  <c r="L28" i="6"/>
  <c r="K28" i="6"/>
  <c r="Q27" i="6"/>
  <c r="P27" i="6"/>
  <c r="O27" i="6"/>
  <c r="N27" i="6"/>
  <c r="M27" i="6"/>
  <c r="L27" i="6"/>
  <c r="K27" i="6"/>
  <c r="Q26" i="6"/>
  <c r="P26" i="6"/>
  <c r="O26" i="6"/>
  <c r="N26" i="6"/>
  <c r="M26" i="6"/>
  <c r="L26" i="6"/>
  <c r="K26" i="6"/>
  <c r="Q25" i="6"/>
  <c r="P25" i="6"/>
  <c r="O25" i="6"/>
  <c r="N25" i="6"/>
  <c r="M25" i="6"/>
  <c r="L25" i="6"/>
  <c r="K25" i="6"/>
  <c r="Q24" i="6"/>
  <c r="P24" i="6"/>
  <c r="O24" i="6"/>
  <c r="N24" i="6"/>
  <c r="M24" i="6"/>
  <c r="L24" i="6"/>
  <c r="K24" i="6"/>
  <c r="Q23" i="6"/>
  <c r="P23" i="6"/>
  <c r="O23" i="6"/>
  <c r="N23" i="6"/>
  <c r="M23" i="6"/>
  <c r="L23" i="6"/>
  <c r="K23" i="6"/>
  <c r="Q22" i="6"/>
  <c r="P22" i="6"/>
  <c r="O22" i="6"/>
  <c r="N22" i="6"/>
  <c r="M22" i="6"/>
  <c r="L22" i="6"/>
  <c r="K22" i="6"/>
  <c r="Q21" i="6"/>
  <c r="P21" i="6"/>
  <c r="O21" i="6"/>
  <c r="N21" i="6"/>
  <c r="M21" i="6"/>
  <c r="L21" i="6"/>
  <c r="K21" i="6"/>
  <c r="Q20" i="6"/>
  <c r="P20" i="6"/>
  <c r="O20" i="6"/>
  <c r="N20" i="6"/>
  <c r="M20" i="6"/>
  <c r="L20" i="6"/>
  <c r="K20" i="6"/>
  <c r="Q19" i="6"/>
  <c r="P19" i="6"/>
  <c r="O19" i="6"/>
  <c r="N19" i="6"/>
  <c r="M19" i="6"/>
  <c r="L19" i="6"/>
  <c r="K19" i="6"/>
  <c r="Q18" i="6"/>
  <c r="P18" i="6"/>
  <c r="O18" i="6"/>
  <c r="N18" i="6"/>
  <c r="M18" i="6"/>
  <c r="L18" i="6"/>
  <c r="K18" i="6"/>
  <c r="Q17" i="6"/>
  <c r="P17" i="6"/>
  <c r="O17" i="6"/>
  <c r="N17" i="6"/>
  <c r="M17" i="6"/>
  <c r="L17" i="6"/>
  <c r="K17" i="6"/>
  <c r="Q16" i="6"/>
  <c r="P16" i="6"/>
  <c r="O16" i="6"/>
  <c r="N16" i="6"/>
  <c r="M16" i="6"/>
  <c r="L16" i="6"/>
  <c r="K16" i="6"/>
  <c r="Q15" i="6"/>
  <c r="P15" i="6"/>
  <c r="O15" i="6"/>
  <c r="N15" i="6"/>
  <c r="M15" i="6"/>
  <c r="L15" i="6"/>
  <c r="K15" i="6"/>
  <c r="Q14" i="6"/>
  <c r="P14" i="6"/>
  <c r="O14" i="6"/>
  <c r="N14" i="6"/>
  <c r="M14" i="6"/>
  <c r="L14" i="6"/>
  <c r="K14" i="6"/>
  <c r="Q13" i="6"/>
  <c r="P13" i="6"/>
  <c r="O13" i="6"/>
  <c r="N13" i="6"/>
  <c r="M13" i="6"/>
  <c r="L13" i="6"/>
  <c r="K13" i="6"/>
  <c r="Q12" i="6"/>
  <c r="P12" i="6"/>
  <c r="O12" i="6"/>
  <c r="N12" i="6"/>
  <c r="M12" i="6"/>
  <c r="L12" i="6"/>
  <c r="K12" i="6"/>
  <c r="Q11" i="6"/>
  <c r="P11" i="6"/>
  <c r="O11" i="6"/>
  <c r="N11" i="6"/>
  <c r="M11" i="6"/>
  <c r="L11" i="6"/>
  <c r="K11" i="6"/>
  <c r="Q10" i="6"/>
  <c r="P10" i="6"/>
  <c r="O10" i="6"/>
  <c r="N10" i="6"/>
  <c r="M10" i="6"/>
  <c r="L10" i="6"/>
  <c r="K10" i="6"/>
  <c r="Q9" i="6"/>
  <c r="P9" i="6"/>
  <c r="O9" i="6"/>
  <c r="N9" i="6"/>
  <c r="M9" i="6"/>
  <c r="L9" i="6"/>
  <c r="K9" i="6"/>
  <c r="Q8" i="6"/>
  <c r="P8" i="6"/>
  <c r="O8" i="6"/>
  <c r="N8" i="6"/>
  <c r="M8" i="6"/>
  <c r="L8" i="6"/>
  <c r="K8" i="6"/>
  <c r="Q7" i="6"/>
  <c r="P7" i="6"/>
  <c r="O7" i="6"/>
  <c r="N7" i="6"/>
  <c r="M7" i="6"/>
  <c r="L7" i="6"/>
  <c r="K7" i="6"/>
  <c r="Q6" i="6"/>
  <c r="P6" i="6"/>
  <c r="O6" i="6"/>
  <c r="N6" i="6"/>
  <c r="M6" i="6"/>
  <c r="L6" i="6"/>
  <c r="K6" i="6"/>
  <c r="Q5" i="6"/>
  <c r="P5" i="6"/>
  <c r="O5" i="6"/>
  <c r="N5" i="6"/>
  <c r="M5" i="6"/>
  <c r="L5" i="6"/>
  <c r="K5" i="6"/>
  <c r="Q4" i="6"/>
  <c r="P4" i="6"/>
  <c r="O4" i="6"/>
  <c r="N4" i="6"/>
  <c r="M4" i="6"/>
  <c r="L4" i="6"/>
  <c r="K4" i="6"/>
  <c r="Q3" i="6"/>
  <c r="P3" i="6"/>
  <c r="O3" i="6"/>
  <c r="N3" i="6"/>
  <c r="M3" i="6"/>
  <c r="L3" i="6"/>
  <c r="K3" i="6"/>
  <c r="O2" i="6"/>
  <c r="N2" i="6"/>
  <c r="Q2" i="6"/>
  <c r="P2" i="6"/>
  <c r="M2" i="6"/>
  <c r="L2" i="6"/>
  <c r="K2" i="6"/>
  <c r="G2" i="6"/>
  <c r="I2" i="6" s="1"/>
  <c r="R8" i="6" l="1"/>
  <c r="R11" i="6"/>
  <c r="R23" i="6"/>
  <c r="A176" i="6"/>
  <c r="R19" i="6"/>
  <c r="R4" i="6"/>
  <c r="R16" i="6"/>
  <c r="R2" i="6"/>
  <c r="R31" i="6"/>
  <c r="R27" i="6"/>
  <c r="R33" i="6"/>
  <c r="A481" i="17"/>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B70" i="10" a="1"/>
  <c r="B70" i="10" s="1"/>
  <c r="B69" i="10" a="1"/>
  <c r="B69" i="10" s="1"/>
  <c r="B68" i="10" a="1"/>
  <c r="B68" i="10" s="1"/>
  <c r="B67" i="10" a="1"/>
  <c r="B67" i="10" s="1"/>
  <c r="B66" i="10" a="1"/>
  <c r="B66" i="10" s="1"/>
  <c r="B65" i="10" a="1"/>
  <c r="B65" i="10" s="1"/>
  <c r="B64" i="10" a="1"/>
  <c r="B64" i="10" s="1"/>
  <c r="B63" i="10" a="1"/>
  <c r="B63" i="10" s="1"/>
  <c r="B62" i="10" a="1"/>
  <c r="B62" i="10" s="1"/>
  <c r="B61" i="10" a="1"/>
  <c r="B61" i="10" s="1"/>
  <c r="B60" i="10" a="1"/>
  <c r="B60" i="10" s="1"/>
  <c r="B59" i="10" a="1"/>
  <c r="B59" i="10" s="1"/>
  <c r="B58" i="10" a="1"/>
  <c r="B58" i="10" s="1"/>
  <c r="B57" i="10" a="1"/>
  <c r="B57" i="10" s="1"/>
  <c r="B56" i="10" a="1"/>
  <c r="B56" i="10" s="1"/>
  <c r="B55" i="10" a="1"/>
  <c r="B55" i="10" s="1"/>
  <c r="B54" i="10" a="1"/>
  <c r="B54" i="10" s="1"/>
  <c r="B53" i="10" a="1"/>
  <c r="B53" i="10" s="1"/>
  <c r="B52" i="10" a="1"/>
  <c r="B52" i="10" s="1"/>
  <c r="B51" i="10" a="1"/>
  <c r="B51" i="10" s="1"/>
  <c r="B50" i="10" a="1"/>
  <c r="B50" i="10" s="1"/>
  <c r="B49" i="10" a="1"/>
  <c r="B49" i="10" s="1"/>
  <c r="B48" i="10" a="1"/>
  <c r="B48" i="10" s="1"/>
  <c r="B47" i="10" a="1"/>
  <c r="B47" i="10" s="1"/>
  <c r="B46" i="10" a="1"/>
  <c r="B46" i="10" s="1"/>
  <c r="B45" i="10" a="1"/>
  <c r="B45" i="10" s="1"/>
  <c r="B44" i="10" a="1"/>
  <c r="B44" i="10" s="1"/>
  <c r="B43" i="10" a="1"/>
  <c r="B43" i="10" s="1"/>
  <c r="B42" i="10" a="1"/>
  <c r="B42" i="10" s="1"/>
  <c r="B41" i="10" a="1"/>
  <c r="B41" i="10" s="1"/>
  <c r="B40" i="10" a="1"/>
  <c r="B40" i="10" s="1"/>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B2" i="10" s="1" a="1"/>
  <c r="B2" i="10" s="1"/>
  <c r="A149" i="6"/>
  <c r="A148" i="6"/>
  <c r="A147" i="6"/>
  <c r="A146" i="6"/>
  <c r="A145" i="6"/>
  <c r="A144" i="6"/>
  <c r="A143" i="6"/>
  <c r="A142" i="6"/>
  <c r="A141" i="6"/>
  <c r="A140" i="6"/>
  <c r="A139" i="6"/>
  <c r="A138" i="6"/>
  <c r="B36" i="10" s="1" a="1"/>
  <c r="B36" i="10" s="1"/>
  <c r="A137" i="6"/>
  <c r="A136" i="6"/>
  <c r="A135" i="6"/>
  <c r="A134" i="6"/>
  <c r="A133" i="6"/>
  <c r="A132" i="6"/>
  <c r="A131" i="6"/>
  <c r="A130" i="6"/>
  <c r="A129" i="6"/>
  <c r="A128" i="6"/>
  <c r="A127" i="6"/>
  <c r="A126" i="6"/>
  <c r="A125" i="6"/>
  <c r="A124" i="6"/>
  <c r="A123" i="6"/>
  <c r="A122" i="6"/>
  <c r="A121" i="6"/>
  <c r="B38" i="10" s="1" a="1"/>
  <c r="B38" i="10" s="1"/>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B37" i="10" s="1" a="1"/>
  <c r="B37" i="10" s="1"/>
  <c r="A46" i="6"/>
  <c r="A45" i="6"/>
  <c r="A44" i="6"/>
  <c r="A43" i="6"/>
  <c r="A42" i="6"/>
  <c r="A41" i="6"/>
  <c r="A40" i="6"/>
  <c r="A39" i="6"/>
  <c r="D2" i="6"/>
  <c r="D11" i="6"/>
  <c r="A4" i="6"/>
  <c r="B6" i="10" s="1" a="1"/>
  <c r="B6" i="10" s="1"/>
  <c r="A3" i="6"/>
  <c r="A13" i="6"/>
  <c r="A22" i="6"/>
  <c r="A34" i="6"/>
  <c r="A37" i="6"/>
  <c r="A9" i="6"/>
  <c r="A36" i="6"/>
  <c r="A10" i="6"/>
  <c r="A16" i="6"/>
  <c r="B12" i="10" s="1" a="1"/>
  <c r="B12" i="10" s="1"/>
  <c r="A6" i="6"/>
  <c r="A12" i="6"/>
  <c r="A15" i="6"/>
  <c r="A18" i="6"/>
  <c r="A21" i="6"/>
  <c r="A24" i="6"/>
  <c r="A27" i="6"/>
  <c r="B15" i="10" s="1" a="1"/>
  <c r="B15" i="10" s="1"/>
  <c r="A30" i="6"/>
  <c r="A33" i="6"/>
  <c r="A2" i="6"/>
  <c r="A5" i="6"/>
  <c r="A8" i="6"/>
  <c r="A11" i="6"/>
  <c r="A14" i="6"/>
  <c r="A17" i="6"/>
  <c r="A20" i="6"/>
  <c r="A23" i="6"/>
  <c r="B8" i="10" s="1" a="1"/>
  <c r="B8" i="10" s="1"/>
  <c r="A26" i="6"/>
  <c r="A29" i="6"/>
  <c r="A32" i="6"/>
  <c r="A35" i="6"/>
  <c r="A38" i="6"/>
  <c r="A7" i="6"/>
  <c r="A19" i="6"/>
  <c r="B39" i="10" s="1" a="1"/>
  <c r="B39" i="10" s="1"/>
  <c r="A25" i="6"/>
  <c r="A28" i="6"/>
  <c r="A31" i="6"/>
  <c r="C696" i="11"/>
  <c r="F696" i="11" a="1"/>
  <c r="F696" i="11" s="1"/>
  <c r="AC696" i="17" s="1"/>
  <c r="C25" i="11"/>
  <c r="C49" i="11"/>
  <c r="F49" i="11" a="1"/>
  <c r="F49" i="11" s="1"/>
  <c r="AC49" i="17" s="1"/>
  <c r="C73" i="11"/>
  <c r="F73" i="11" a="1"/>
  <c r="F73" i="11" s="1"/>
  <c r="AC73" i="17" s="1"/>
  <c r="C97" i="11"/>
  <c r="F97" i="11" a="1"/>
  <c r="F97" i="11" s="1"/>
  <c r="AC97" i="17" s="1"/>
  <c r="C121" i="11"/>
  <c r="F121" i="11" a="1"/>
  <c r="F121" i="11" s="1"/>
  <c r="AC121" i="17" s="1"/>
  <c r="C145" i="11"/>
  <c r="F145" i="11" a="1"/>
  <c r="F145" i="11" s="1"/>
  <c r="AC145" i="17" s="1"/>
  <c r="C169" i="11"/>
  <c r="F169" i="11" a="1"/>
  <c r="F169" i="11" s="1"/>
  <c r="AC169" i="17" s="1"/>
  <c r="C193" i="11"/>
  <c r="F193" i="11" a="1"/>
  <c r="F193" i="11" s="1"/>
  <c r="AC193" i="17" s="1"/>
  <c r="C217" i="11"/>
  <c r="F217" i="11" a="1"/>
  <c r="F217" i="11" s="1"/>
  <c r="AC217" i="17" s="1"/>
  <c r="C241" i="11"/>
  <c r="F241" i="11" a="1"/>
  <c r="F241" i="11" s="1"/>
  <c r="AC241" i="17" s="1"/>
  <c r="C265" i="11"/>
  <c r="F265" i="11" a="1"/>
  <c r="F265" i="11" s="1"/>
  <c r="AC265" i="17" s="1"/>
  <c r="C19" i="11"/>
  <c r="C43" i="11"/>
  <c r="F43" i="11" a="1"/>
  <c r="F43" i="11" s="1"/>
  <c r="AC43" i="17" s="1"/>
  <c r="C67" i="11"/>
  <c r="F67" i="11" a="1"/>
  <c r="F67" i="11" s="1"/>
  <c r="AC67" i="17" s="1"/>
  <c r="C91" i="11"/>
  <c r="F91" i="11" a="1"/>
  <c r="F91" i="11" s="1"/>
  <c r="AC91" i="17" s="1"/>
  <c r="C115" i="11"/>
  <c r="F115" i="11" a="1"/>
  <c r="F115" i="11" s="1"/>
  <c r="AC115" i="17" s="1"/>
  <c r="C139" i="11"/>
  <c r="F139" i="11" a="1"/>
  <c r="F139" i="11" s="1"/>
  <c r="AC139" i="17" s="1"/>
  <c r="C163" i="11"/>
  <c r="F163" i="11" a="1"/>
  <c r="F163" i="11" s="1"/>
  <c r="AC163" i="17" s="1"/>
  <c r="C187" i="11"/>
  <c r="F187" i="11" a="1"/>
  <c r="F187" i="11" s="1"/>
  <c r="AC187" i="17" s="1"/>
  <c r="C211" i="11"/>
  <c r="F211" i="11" a="1"/>
  <c r="F211" i="11" s="1"/>
  <c r="AC211" i="17" s="1"/>
  <c r="C235" i="11"/>
  <c r="F235" i="11" a="1"/>
  <c r="F235" i="11" s="1"/>
  <c r="AC235" i="17" s="1"/>
  <c r="C259" i="11"/>
  <c r="F259" i="11" a="1"/>
  <c r="F259" i="11" s="1"/>
  <c r="AC259" i="17" s="1"/>
  <c r="C283" i="11"/>
  <c r="F283" i="11" a="1"/>
  <c r="F283" i="11" s="1"/>
  <c r="AC283" i="17" s="1"/>
  <c r="C307" i="11"/>
  <c r="F307" i="11" a="1"/>
  <c r="F307" i="11" s="1"/>
  <c r="AC307" i="17" s="1"/>
  <c r="C331" i="11"/>
  <c r="F331" i="11" a="1"/>
  <c r="F331" i="11" s="1"/>
  <c r="AC331" i="17" s="1"/>
  <c r="C355" i="11"/>
  <c r="F355" i="11" a="1"/>
  <c r="F355" i="11" s="1"/>
  <c r="AC355" i="17" s="1"/>
  <c r="C379" i="11"/>
  <c r="F379" i="11" a="1"/>
  <c r="F379" i="11" s="1"/>
  <c r="AC379" i="17" s="1"/>
  <c r="C403" i="11"/>
  <c r="F403" i="11" a="1"/>
  <c r="F403" i="11" s="1"/>
  <c r="AC403" i="17" s="1"/>
  <c r="C427" i="11"/>
  <c r="F427" i="11" a="1"/>
  <c r="F427" i="11" s="1"/>
  <c r="AC427" i="17" s="1"/>
  <c r="C451" i="11"/>
  <c r="F451" i="11" a="1"/>
  <c r="F451" i="11" s="1"/>
  <c r="AC451" i="17" s="1"/>
  <c r="C475" i="11"/>
  <c r="F475" i="11" a="1"/>
  <c r="F475" i="11" s="1"/>
  <c r="C499" i="11"/>
  <c r="F499" i="11" a="1"/>
  <c r="F499" i="11" s="1"/>
  <c r="AC499" i="17" s="1"/>
  <c r="C523" i="11"/>
  <c r="F523" i="11" a="1"/>
  <c r="F523" i="11" s="1"/>
  <c r="AC523" i="17" s="1"/>
  <c r="C20" i="11"/>
  <c r="C44" i="11"/>
  <c r="F44" i="11" a="1"/>
  <c r="F44" i="11" s="1"/>
  <c r="AC44" i="17" s="1"/>
  <c r="C68" i="11"/>
  <c r="F68" i="11" a="1"/>
  <c r="F68" i="11" s="1"/>
  <c r="AC68" i="17" s="1"/>
  <c r="C92" i="11"/>
  <c r="F92" i="11" a="1"/>
  <c r="F92" i="11" s="1"/>
  <c r="AC92" i="17" s="1"/>
  <c r="C116" i="11"/>
  <c r="F116" i="11" a="1"/>
  <c r="F116" i="11" s="1"/>
  <c r="AC116" i="17" s="1"/>
  <c r="C140" i="11"/>
  <c r="F140" i="11" a="1"/>
  <c r="F140" i="11" s="1"/>
  <c r="AC140" i="17" s="1"/>
  <c r="C164" i="11"/>
  <c r="F164" i="11" a="1"/>
  <c r="F164" i="11" s="1"/>
  <c r="AC164" i="17" s="1"/>
  <c r="C188" i="11"/>
  <c r="F188" i="11" a="1"/>
  <c r="F188" i="11" s="1"/>
  <c r="AC188" i="17" s="1"/>
  <c r="C212" i="11"/>
  <c r="F212" i="11" a="1"/>
  <c r="F212" i="11" s="1"/>
  <c r="AC212" i="17" s="1"/>
  <c r="C236" i="11"/>
  <c r="F236" i="11" a="1"/>
  <c r="F236" i="11" s="1"/>
  <c r="AC236" i="17" s="1"/>
  <c r="C260" i="11"/>
  <c r="F260" i="11" a="1"/>
  <c r="F260" i="11" s="1"/>
  <c r="AC260" i="17" s="1"/>
  <c r="C284" i="11"/>
  <c r="F284" i="11" a="1"/>
  <c r="F284" i="11" s="1"/>
  <c r="AC284" i="17" s="1"/>
  <c r="C308" i="11"/>
  <c r="F308" i="11" a="1"/>
  <c r="F308" i="11" s="1"/>
  <c r="AC308" i="17" s="1"/>
  <c r="C332" i="11"/>
  <c r="F332" i="11" a="1"/>
  <c r="F332" i="11" s="1"/>
  <c r="AC332" i="17" s="1"/>
  <c r="C356" i="11"/>
  <c r="F356" i="11" a="1"/>
  <c r="F356" i="11" s="1"/>
  <c r="AC356" i="17" s="1"/>
  <c r="C380" i="11"/>
  <c r="F380" i="11" a="1"/>
  <c r="F380" i="11" s="1"/>
  <c r="AC380" i="17" s="1"/>
  <c r="C404" i="11"/>
  <c r="F404" i="11" a="1"/>
  <c r="F404" i="11" s="1"/>
  <c r="AC404" i="17" s="1"/>
  <c r="C428" i="11"/>
  <c r="F428" i="11" a="1"/>
  <c r="F428" i="11" s="1"/>
  <c r="AC428" i="17" s="1"/>
  <c r="C452" i="11"/>
  <c r="F452" i="11" a="1"/>
  <c r="F452" i="11" s="1"/>
  <c r="AC452" i="17" s="1"/>
  <c r="C476" i="11"/>
  <c r="F476" i="11" a="1"/>
  <c r="F476" i="11" s="1"/>
  <c r="AC476" i="17" s="1"/>
  <c r="C500" i="11"/>
  <c r="F500" i="11" a="1"/>
  <c r="F500" i="11" s="1"/>
  <c r="AC500" i="17" s="1"/>
  <c r="C524" i="11"/>
  <c r="F524" i="11" a="1"/>
  <c r="F524" i="11" s="1"/>
  <c r="AC524" i="17" s="1"/>
  <c r="C548" i="11"/>
  <c r="F548" i="11" a="1"/>
  <c r="F548" i="11" s="1"/>
  <c r="AC548" i="17" s="1"/>
  <c r="C572" i="11"/>
  <c r="F572" i="11" a="1"/>
  <c r="F572" i="11" s="1"/>
  <c r="AC572" i="17" s="1"/>
  <c r="C596" i="11"/>
  <c r="F596" i="11" a="1"/>
  <c r="F596" i="11" s="1"/>
  <c r="AC596" i="17" s="1"/>
  <c r="C620" i="11"/>
  <c r="F620" i="11" a="1"/>
  <c r="F620" i="11" s="1"/>
  <c r="AC620" i="17" s="1"/>
  <c r="C644" i="11"/>
  <c r="F644" i="11" a="1"/>
  <c r="F644" i="11" s="1"/>
  <c r="AC644" i="17" s="1"/>
  <c r="C668" i="11"/>
  <c r="F668" i="11" a="1"/>
  <c r="F668" i="11" s="1"/>
  <c r="AC668" i="17" s="1"/>
  <c r="C692" i="11"/>
  <c r="F692" i="11" a="1"/>
  <c r="F692" i="11" s="1"/>
  <c r="AC692" i="17" s="1"/>
  <c r="C716" i="11"/>
  <c r="F716" i="11" a="1"/>
  <c r="F716" i="11" s="1"/>
  <c r="AC716" i="17" s="1"/>
  <c r="C21" i="11"/>
  <c r="C45" i="11"/>
  <c r="F45" i="11" a="1"/>
  <c r="F45" i="11" s="1"/>
  <c r="AC45" i="17" s="1"/>
  <c r="C69" i="11"/>
  <c r="F69" i="11" a="1"/>
  <c r="F69" i="11" s="1"/>
  <c r="AC69" i="17" s="1"/>
  <c r="C93" i="11"/>
  <c r="F93" i="11" a="1"/>
  <c r="F93" i="11" s="1"/>
  <c r="AC93" i="17" s="1"/>
  <c r="C117" i="11"/>
  <c r="F117" i="11" a="1"/>
  <c r="F117" i="11" s="1"/>
  <c r="AC117" i="17" s="1"/>
  <c r="C141" i="11"/>
  <c r="F141" i="11" a="1"/>
  <c r="F141" i="11" s="1"/>
  <c r="AC141" i="17" s="1"/>
  <c r="C165" i="11"/>
  <c r="F165" i="11" a="1"/>
  <c r="F165" i="11" s="1"/>
  <c r="AC165" i="17" s="1"/>
  <c r="C189" i="11"/>
  <c r="F189" i="11" a="1"/>
  <c r="F189" i="11" s="1"/>
  <c r="AC189" i="17" s="1"/>
  <c r="C213" i="11"/>
  <c r="F213" i="11" a="1"/>
  <c r="F213" i="11" s="1"/>
  <c r="AC213" i="17" s="1"/>
  <c r="C237" i="11"/>
  <c r="F237" i="11" a="1"/>
  <c r="F237" i="11" s="1"/>
  <c r="AC237" i="17" s="1"/>
  <c r="C261" i="11"/>
  <c r="F261" i="11" a="1"/>
  <c r="F261" i="11" s="1"/>
  <c r="AC261" i="17" s="1"/>
  <c r="C285" i="11"/>
  <c r="F285" i="11" a="1"/>
  <c r="F285" i="11" s="1"/>
  <c r="AC285" i="17" s="1"/>
  <c r="C309" i="11"/>
  <c r="F309" i="11" a="1"/>
  <c r="F309" i="11" s="1"/>
  <c r="C333" i="11"/>
  <c r="F333" i="11" a="1"/>
  <c r="F333" i="11" s="1"/>
  <c r="AC333" i="17" s="1"/>
  <c r="C357" i="11"/>
  <c r="F357" i="11" a="1"/>
  <c r="F357" i="11" s="1"/>
  <c r="AC357" i="17" s="1"/>
  <c r="C381" i="11"/>
  <c r="F381" i="11" a="1"/>
  <c r="F381" i="11" s="1"/>
  <c r="AC381" i="17" s="1"/>
  <c r="C405" i="11"/>
  <c r="F405" i="11" a="1"/>
  <c r="F405" i="11" s="1"/>
  <c r="AC405" i="17" s="1"/>
  <c r="C429" i="11"/>
  <c r="F429" i="11" a="1"/>
  <c r="F429" i="11" s="1"/>
  <c r="AC429" i="17" s="1"/>
  <c r="C453" i="11"/>
  <c r="F453" i="11" a="1"/>
  <c r="F453" i="11" s="1"/>
  <c r="AC453" i="17" s="1"/>
  <c r="C477" i="11"/>
  <c r="F477" i="11" a="1"/>
  <c r="F477" i="11" s="1"/>
  <c r="AC477" i="17" s="1"/>
  <c r="C501" i="11"/>
  <c r="F501" i="11" a="1"/>
  <c r="F501" i="11" s="1"/>
  <c r="AC501" i="17" s="1"/>
  <c r="C525" i="11"/>
  <c r="F525" i="11" a="1"/>
  <c r="F525" i="11" s="1"/>
  <c r="AC525" i="17" s="1"/>
  <c r="C549" i="11"/>
  <c r="F549" i="11" a="1"/>
  <c r="F549" i="11" s="1"/>
  <c r="AC549" i="17" s="1"/>
  <c r="C573" i="11"/>
  <c r="F573" i="11" a="1"/>
  <c r="F573" i="11" s="1"/>
  <c r="AC573" i="17" s="1"/>
  <c r="C597" i="11"/>
  <c r="F597" i="11" a="1"/>
  <c r="F597" i="11" s="1"/>
  <c r="C621" i="11"/>
  <c r="F621" i="11" a="1"/>
  <c r="F621" i="11" s="1"/>
  <c r="AC621" i="17" s="1"/>
  <c r="C645" i="11"/>
  <c r="F645" i="11" a="1"/>
  <c r="F645" i="11" s="1"/>
  <c r="AC645" i="17" s="1"/>
  <c r="C669" i="11"/>
  <c r="F669" i="11" a="1"/>
  <c r="F669" i="11" s="1"/>
  <c r="AC669" i="17" s="1"/>
  <c r="C693" i="11"/>
  <c r="F693" i="11" a="1"/>
  <c r="F693" i="11" s="1"/>
  <c r="AC693" i="17" s="1"/>
  <c r="C6" i="11"/>
  <c r="C30" i="11"/>
  <c r="C54" i="11"/>
  <c r="F54" i="11" a="1"/>
  <c r="F54" i="11" s="1"/>
  <c r="AC54" i="17" s="1"/>
  <c r="C78" i="11"/>
  <c r="F78" i="11" a="1"/>
  <c r="F78" i="11" s="1"/>
  <c r="AC78" i="17" s="1"/>
  <c r="C102" i="11"/>
  <c r="F102" i="11" a="1"/>
  <c r="F102" i="11" s="1"/>
  <c r="AC102" i="17" s="1"/>
  <c r="C126" i="11"/>
  <c r="F126" i="11" a="1"/>
  <c r="F126" i="11" s="1"/>
  <c r="AC126" i="17" s="1"/>
  <c r="C150" i="11"/>
  <c r="F150" i="11" a="1"/>
  <c r="F150" i="11" s="1"/>
  <c r="AC150" i="17" s="1"/>
  <c r="C174" i="11"/>
  <c r="F174" i="11" a="1"/>
  <c r="F174" i="11" s="1"/>
  <c r="AC174" i="17" s="1"/>
  <c r="C198" i="11"/>
  <c r="F198" i="11" a="1"/>
  <c r="F198" i="11" s="1"/>
  <c r="AC198" i="17" s="1"/>
  <c r="C222" i="11"/>
  <c r="F222" i="11" a="1"/>
  <c r="F222" i="11" s="1"/>
  <c r="AC222" i="17" s="1"/>
  <c r="C246" i="11"/>
  <c r="F246" i="11" a="1"/>
  <c r="F246" i="11" s="1"/>
  <c r="AC246" i="17" s="1"/>
  <c r="C270" i="11"/>
  <c r="F270" i="11" a="1"/>
  <c r="F270" i="11" s="1"/>
  <c r="AC270" i="17" s="1"/>
  <c r="C294" i="11"/>
  <c r="F294" i="11" a="1"/>
  <c r="F294" i="11" s="1"/>
  <c r="AC294" i="17" s="1"/>
  <c r="C318" i="11"/>
  <c r="F318" i="11" a="1"/>
  <c r="F318" i="11" s="1"/>
  <c r="AC318" i="17" s="1"/>
  <c r="C342" i="11"/>
  <c r="F342" i="11" a="1"/>
  <c r="F342" i="11" s="1"/>
  <c r="AC342" i="17" s="1"/>
  <c r="C366" i="11"/>
  <c r="F366" i="11" a="1"/>
  <c r="F366" i="11" s="1"/>
  <c r="AC366" i="17" s="1"/>
  <c r="C390" i="11"/>
  <c r="F390" i="11" a="1"/>
  <c r="F390" i="11" s="1"/>
  <c r="AC390" i="17" s="1"/>
  <c r="C414" i="11"/>
  <c r="F414" i="11" a="1"/>
  <c r="F414" i="11" s="1"/>
  <c r="AC414" i="17" s="1"/>
  <c r="C438" i="11"/>
  <c r="F438" i="11" a="1"/>
  <c r="F438" i="11" s="1"/>
  <c r="AC438" i="17" s="1"/>
  <c r="C462" i="11"/>
  <c r="F462" i="11" a="1"/>
  <c r="F462" i="11" s="1"/>
  <c r="AC462" i="17" s="1"/>
  <c r="C486" i="11"/>
  <c r="F486" i="11" a="1"/>
  <c r="F486" i="11" s="1"/>
  <c r="AC486" i="17" s="1"/>
  <c r="C510" i="11"/>
  <c r="F510" i="11" a="1"/>
  <c r="F510" i="11" s="1"/>
  <c r="C534" i="11"/>
  <c r="F534" i="11" a="1"/>
  <c r="F534" i="11" s="1"/>
  <c r="AC534" i="17" s="1"/>
  <c r="C558" i="11"/>
  <c r="F558" i="11" a="1"/>
  <c r="F558" i="11" s="1"/>
  <c r="AC558" i="17" s="1"/>
  <c r="C582" i="11"/>
  <c r="F582" i="11" a="1"/>
  <c r="F582" i="11" s="1"/>
  <c r="AC582" i="17" s="1"/>
  <c r="C606" i="11"/>
  <c r="F606" i="11" a="1"/>
  <c r="F606" i="11" s="1"/>
  <c r="AC606" i="17" s="1"/>
  <c r="C630" i="11"/>
  <c r="F630" i="11" a="1"/>
  <c r="F630" i="11" s="1"/>
  <c r="AC630" i="17" s="1"/>
  <c r="C654" i="11"/>
  <c r="F654" i="11" a="1"/>
  <c r="F654" i="11" s="1"/>
  <c r="AC654" i="17" s="1"/>
  <c r="C678" i="11"/>
  <c r="F678" i="11" a="1"/>
  <c r="F678" i="11" s="1"/>
  <c r="AC678" i="17" s="1"/>
  <c r="C702" i="11"/>
  <c r="F702" i="11" a="1"/>
  <c r="F702" i="11" s="1"/>
  <c r="AC702" i="17" s="1"/>
  <c r="C726" i="11"/>
  <c r="F726" i="11" a="1"/>
  <c r="F726" i="11" s="1"/>
  <c r="AC726" i="17" s="1"/>
  <c r="C750" i="11"/>
  <c r="F750" i="11" a="1"/>
  <c r="F750" i="11" s="1"/>
  <c r="AC750" i="17" s="1"/>
  <c r="C774" i="11"/>
  <c r="F774" i="11" a="1"/>
  <c r="F774" i="11" s="1"/>
  <c r="AC774" i="17" s="1"/>
  <c r="C798" i="11"/>
  <c r="F798" i="11" a="1"/>
  <c r="F798" i="11" s="1"/>
  <c r="AC798" i="17" s="1"/>
  <c r="C822" i="11"/>
  <c r="F822" i="11" a="1"/>
  <c r="F822" i="11" s="1"/>
  <c r="C846" i="11"/>
  <c r="F846" i="11" a="1"/>
  <c r="F846" i="11" s="1"/>
  <c r="AC846" i="17" s="1"/>
  <c r="C870" i="11"/>
  <c r="F870" i="11" a="1"/>
  <c r="F870" i="11" s="1"/>
  <c r="C902" i="11"/>
  <c r="F902" i="11" a="1"/>
  <c r="F902" i="11" s="1"/>
  <c r="AC902" i="17" s="1"/>
  <c r="C926" i="11"/>
  <c r="F926" i="11" a="1"/>
  <c r="F926" i="11" s="1"/>
  <c r="AC926" i="17" s="1"/>
  <c r="C15" i="11"/>
  <c r="C39" i="11"/>
  <c r="F39" i="11" a="1"/>
  <c r="F39" i="11" s="1"/>
  <c r="AC39" i="17" s="1"/>
  <c r="C63" i="11"/>
  <c r="F63" i="11" a="1"/>
  <c r="F63" i="11" s="1"/>
  <c r="AC63" i="17" s="1"/>
  <c r="C87" i="11"/>
  <c r="F87" i="11" a="1"/>
  <c r="F87" i="11" s="1"/>
  <c r="AC87" i="17" s="1"/>
  <c r="C111" i="11"/>
  <c r="F111" i="11" a="1"/>
  <c r="F111" i="11" s="1"/>
  <c r="AC111" i="17" s="1"/>
  <c r="C135" i="11"/>
  <c r="F135" i="11" a="1"/>
  <c r="F135" i="11" s="1"/>
  <c r="AC135" i="17" s="1"/>
  <c r="C159" i="11"/>
  <c r="F159" i="11" a="1"/>
  <c r="F159" i="11" s="1"/>
  <c r="AC159" i="17" s="1"/>
  <c r="C183" i="11"/>
  <c r="F183" i="11" a="1"/>
  <c r="F183" i="11" s="1"/>
  <c r="AC183" i="17" s="1"/>
  <c r="C207" i="11"/>
  <c r="F207" i="11" a="1"/>
  <c r="F207" i="11" s="1"/>
  <c r="AC207" i="17" s="1"/>
  <c r="C231" i="11"/>
  <c r="F231" i="11" a="1"/>
  <c r="F231" i="11" s="1"/>
  <c r="AC231" i="17" s="1"/>
  <c r="C255" i="11"/>
  <c r="F255" i="11" a="1"/>
  <c r="F255" i="11" s="1"/>
  <c r="AC255" i="17" s="1"/>
  <c r="C279" i="11"/>
  <c r="F279" i="11" a="1"/>
  <c r="F279" i="11" s="1"/>
  <c r="AC279" i="17" s="1"/>
  <c r="C303" i="11"/>
  <c r="F303" i="11" a="1"/>
  <c r="F303" i="11" s="1"/>
  <c r="AC303" i="17" s="1"/>
  <c r="C327" i="11"/>
  <c r="F327" i="11" a="1"/>
  <c r="F327" i="11" s="1"/>
  <c r="AC327" i="17" s="1"/>
  <c r="C351" i="11"/>
  <c r="F351" i="11" a="1"/>
  <c r="F351" i="11" s="1"/>
  <c r="AC351" i="17" s="1"/>
  <c r="C375" i="11"/>
  <c r="F375" i="11" a="1"/>
  <c r="F375" i="11" s="1"/>
  <c r="AC375" i="17" s="1"/>
  <c r="C399" i="11"/>
  <c r="F399" i="11" a="1"/>
  <c r="F399" i="11" s="1"/>
  <c r="AC399" i="17" s="1"/>
  <c r="C423" i="11"/>
  <c r="F423" i="11" a="1"/>
  <c r="F423" i="11" s="1"/>
  <c r="AC423" i="17" s="1"/>
  <c r="C447" i="11"/>
  <c r="F447" i="11" a="1"/>
  <c r="F447" i="11" s="1"/>
  <c r="AC447" i="17" s="1"/>
  <c r="C471" i="11"/>
  <c r="F471" i="11" a="1"/>
  <c r="F471" i="11" s="1"/>
  <c r="C495" i="11"/>
  <c r="F495" i="11" a="1"/>
  <c r="F495" i="11" s="1"/>
  <c r="C519" i="11"/>
  <c r="F519" i="11" a="1"/>
  <c r="F519" i="11" s="1"/>
  <c r="AC519" i="17" s="1"/>
  <c r="C543" i="11"/>
  <c r="F543" i="11" a="1"/>
  <c r="F543" i="11" s="1"/>
  <c r="AC543" i="17" s="1"/>
  <c r="C9" i="11"/>
  <c r="C33" i="11"/>
  <c r="C57" i="11"/>
  <c r="F57" i="11" a="1"/>
  <c r="F57" i="11" s="1"/>
  <c r="AC57" i="17" s="1"/>
  <c r="C81" i="11"/>
  <c r="F81" i="11" a="1"/>
  <c r="F81" i="11" s="1"/>
  <c r="AC81" i="17" s="1"/>
  <c r="C105" i="11"/>
  <c r="F105" i="11" a="1"/>
  <c r="F105" i="11" s="1"/>
  <c r="AC105" i="17" s="1"/>
  <c r="C129" i="11"/>
  <c r="F129" i="11" a="1"/>
  <c r="F129" i="11" s="1"/>
  <c r="AC129" i="17" s="1"/>
  <c r="C153" i="11"/>
  <c r="F153" i="11" a="1"/>
  <c r="F153" i="11" s="1"/>
  <c r="AC153" i="17" s="1"/>
  <c r="C177" i="11"/>
  <c r="F177" i="11" a="1"/>
  <c r="F177" i="11" s="1"/>
  <c r="AC177" i="17" s="1"/>
  <c r="C201" i="11"/>
  <c r="F201" i="11" a="1"/>
  <c r="F201" i="11" s="1"/>
  <c r="AC201" i="17" s="1"/>
  <c r="C225" i="11"/>
  <c r="F225" i="11" a="1"/>
  <c r="F225" i="11" s="1"/>
  <c r="AC225" i="17" s="1"/>
  <c r="C249" i="11"/>
  <c r="F249" i="11" a="1"/>
  <c r="F249" i="11" s="1"/>
  <c r="AC249" i="17" s="1"/>
  <c r="C3" i="11"/>
  <c r="C27" i="11"/>
  <c r="C51" i="11"/>
  <c r="F51" i="11" a="1"/>
  <c r="F51" i="11" s="1"/>
  <c r="AC51" i="17" s="1"/>
  <c r="C75" i="11"/>
  <c r="F75" i="11" a="1"/>
  <c r="F75" i="11" s="1"/>
  <c r="AC75" i="17" s="1"/>
  <c r="C99" i="11"/>
  <c r="F99" i="11" a="1"/>
  <c r="F99" i="11" s="1"/>
  <c r="AC99" i="17" s="1"/>
  <c r="C123" i="11"/>
  <c r="F123" i="11" a="1"/>
  <c r="F123" i="11" s="1"/>
  <c r="AC123" i="17" s="1"/>
  <c r="C147" i="11"/>
  <c r="F147" i="11" a="1"/>
  <c r="F147" i="11" s="1"/>
  <c r="AC147" i="17" s="1"/>
  <c r="C171" i="11"/>
  <c r="F171" i="11" a="1"/>
  <c r="F171" i="11" s="1"/>
  <c r="AC171" i="17" s="1"/>
  <c r="C195" i="11"/>
  <c r="F195" i="11" a="1"/>
  <c r="F195" i="11" s="1"/>
  <c r="AC195" i="17" s="1"/>
  <c r="C219" i="11"/>
  <c r="F219" i="11" a="1"/>
  <c r="F219" i="11" s="1"/>
  <c r="AC219" i="17" s="1"/>
  <c r="C243" i="11"/>
  <c r="F243" i="11" a="1"/>
  <c r="F243" i="11" s="1"/>
  <c r="AC243" i="17" s="1"/>
  <c r="C267" i="11"/>
  <c r="F267" i="11" a="1"/>
  <c r="F267" i="11" s="1"/>
  <c r="AC267" i="17" s="1"/>
  <c r="C291" i="11"/>
  <c r="F291" i="11" a="1"/>
  <c r="F291" i="11" s="1"/>
  <c r="AC291" i="17" s="1"/>
  <c r="C315" i="11"/>
  <c r="F315" i="11" a="1"/>
  <c r="F315" i="11" s="1"/>
  <c r="AC315" i="17" s="1"/>
  <c r="C339" i="11"/>
  <c r="F339" i="11" a="1"/>
  <c r="F339" i="11" s="1"/>
  <c r="AC339" i="17" s="1"/>
  <c r="C363" i="11"/>
  <c r="F363" i="11" a="1"/>
  <c r="F363" i="11" s="1"/>
  <c r="AC363" i="17" s="1"/>
  <c r="C387" i="11"/>
  <c r="F387" i="11" a="1"/>
  <c r="F387" i="11" s="1"/>
  <c r="AC387" i="17" s="1"/>
  <c r="C411" i="11"/>
  <c r="F411" i="11" a="1"/>
  <c r="F411" i="11" s="1"/>
  <c r="AC411" i="17" s="1"/>
  <c r="C435" i="11"/>
  <c r="F435" i="11" a="1"/>
  <c r="F435" i="11" s="1"/>
  <c r="AC435" i="17" s="1"/>
  <c r="C459" i="11"/>
  <c r="F459" i="11" a="1"/>
  <c r="F459" i="11" s="1"/>
  <c r="AC459" i="17" s="1"/>
  <c r="C483" i="11"/>
  <c r="F483" i="11" a="1"/>
  <c r="F483" i="11" s="1"/>
  <c r="AC483" i="17" s="1"/>
  <c r="C507" i="11"/>
  <c r="F507" i="11" a="1"/>
  <c r="F507" i="11" s="1"/>
  <c r="AC507" i="17" s="1"/>
  <c r="C4" i="11"/>
  <c r="C28" i="11"/>
  <c r="C52" i="11"/>
  <c r="F52" i="11" a="1"/>
  <c r="F52" i="11" s="1"/>
  <c r="AC52" i="17" s="1"/>
  <c r="C76" i="11"/>
  <c r="F76" i="11" a="1"/>
  <c r="F76" i="11" s="1"/>
  <c r="AC76" i="17" s="1"/>
  <c r="C100" i="11"/>
  <c r="F100" i="11" a="1"/>
  <c r="F100" i="11" s="1"/>
  <c r="AC100" i="17" s="1"/>
  <c r="C124" i="11"/>
  <c r="F124" i="11" a="1"/>
  <c r="F124" i="11" s="1"/>
  <c r="AC124" i="17" s="1"/>
  <c r="C148" i="11"/>
  <c r="F148" i="11" a="1"/>
  <c r="F148" i="11" s="1"/>
  <c r="AC148" i="17" s="1"/>
  <c r="C172" i="11"/>
  <c r="F172" i="11" a="1"/>
  <c r="F172" i="11" s="1"/>
  <c r="AC172" i="17" s="1"/>
  <c r="C196" i="11"/>
  <c r="F196" i="11" a="1"/>
  <c r="F196" i="11" s="1"/>
  <c r="AC196" i="17" s="1"/>
  <c r="C220" i="11"/>
  <c r="F220" i="11" a="1"/>
  <c r="F220" i="11" s="1"/>
  <c r="AC220" i="17" s="1"/>
  <c r="C244" i="11"/>
  <c r="F244" i="11" a="1"/>
  <c r="F244" i="11" s="1"/>
  <c r="AC244" i="17" s="1"/>
  <c r="C268" i="11"/>
  <c r="F268" i="11" a="1"/>
  <c r="F268" i="11" s="1"/>
  <c r="AC268" i="17" s="1"/>
  <c r="C292" i="11"/>
  <c r="F292" i="11" a="1"/>
  <c r="F292" i="11" s="1"/>
  <c r="AC292" i="17" s="1"/>
  <c r="C316" i="11"/>
  <c r="F316" i="11" a="1"/>
  <c r="F316" i="11" s="1"/>
  <c r="AC316" i="17" s="1"/>
  <c r="C340" i="11"/>
  <c r="F340" i="11" a="1"/>
  <c r="F340" i="11" s="1"/>
  <c r="AC340" i="17" s="1"/>
  <c r="C364" i="11"/>
  <c r="F364" i="11" a="1"/>
  <c r="F364" i="11" s="1"/>
  <c r="AC364" i="17" s="1"/>
  <c r="C388" i="11"/>
  <c r="F388" i="11" a="1"/>
  <c r="F388" i="11" s="1"/>
  <c r="AC388" i="17" s="1"/>
  <c r="C412" i="11"/>
  <c r="F412" i="11" a="1"/>
  <c r="F412" i="11" s="1"/>
  <c r="AC412" i="17" s="1"/>
  <c r="C436" i="11"/>
  <c r="F436" i="11" a="1"/>
  <c r="F436" i="11" s="1"/>
  <c r="AC436" i="17" s="1"/>
  <c r="C460" i="11"/>
  <c r="F460" i="11" a="1"/>
  <c r="F460" i="11" s="1"/>
  <c r="AC460" i="17" s="1"/>
  <c r="C484" i="11"/>
  <c r="F484" i="11" a="1"/>
  <c r="F484" i="11" s="1"/>
  <c r="AC484" i="17" s="1"/>
  <c r="C508" i="11"/>
  <c r="F508" i="11" a="1"/>
  <c r="F508" i="11" s="1"/>
  <c r="AC508" i="17" s="1"/>
  <c r="C532" i="11"/>
  <c r="F532" i="11" a="1"/>
  <c r="F532" i="11" s="1"/>
  <c r="AC532" i="17" s="1"/>
  <c r="C556" i="11"/>
  <c r="F556" i="11" a="1"/>
  <c r="F556" i="11" s="1"/>
  <c r="AC556" i="17" s="1"/>
  <c r="C580" i="11"/>
  <c r="F580" i="11" a="1"/>
  <c r="F580" i="11" s="1"/>
  <c r="AC580" i="17" s="1"/>
  <c r="C604" i="11"/>
  <c r="F604" i="11" a="1"/>
  <c r="F604" i="11" s="1"/>
  <c r="AC886" i="17" s="1"/>
  <c r="C628" i="11"/>
  <c r="F628" i="11" a="1"/>
  <c r="F628" i="11" s="1"/>
  <c r="AC628" i="17" s="1"/>
  <c r="C652" i="11"/>
  <c r="F652" i="11" a="1"/>
  <c r="F652" i="11" s="1"/>
  <c r="AC652" i="17" s="1"/>
  <c r="C676" i="11"/>
  <c r="F676" i="11" a="1"/>
  <c r="F676" i="11" s="1"/>
  <c r="AC676" i="17" s="1"/>
  <c r="C700" i="11"/>
  <c r="F700" i="11" a="1"/>
  <c r="F700" i="11" s="1"/>
  <c r="AC700" i="17" s="1"/>
  <c r="C5" i="11"/>
  <c r="C29" i="11"/>
  <c r="C53" i="11"/>
  <c r="F53" i="11" a="1"/>
  <c r="F53" i="11" s="1"/>
  <c r="AC53" i="17" s="1"/>
  <c r="C77" i="11"/>
  <c r="F77" i="11" a="1"/>
  <c r="F77" i="11" s="1"/>
  <c r="AC77" i="17" s="1"/>
  <c r="C101" i="11"/>
  <c r="F101" i="11" a="1"/>
  <c r="F101" i="11" s="1"/>
  <c r="AC101" i="17" s="1"/>
  <c r="C125" i="11"/>
  <c r="F125" i="11" a="1"/>
  <c r="F125" i="11" s="1"/>
  <c r="AC125" i="17" s="1"/>
  <c r="C149" i="11"/>
  <c r="F149" i="11" a="1"/>
  <c r="F149" i="11" s="1"/>
  <c r="AC149" i="17" s="1"/>
  <c r="C173" i="11"/>
  <c r="F173" i="11" a="1"/>
  <c r="F173" i="11" s="1"/>
  <c r="AC173" i="17" s="1"/>
  <c r="C197" i="11"/>
  <c r="F197" i="11" a="1"/>
  <c r="F197" i="11" s="1"/>
  <c r="AC197" i="17" s="1"/>
  <c r="C221" i="11"/>
  <c r="F221" i="11" a="1"/>
  <c r="F221" i="11" s="1"/>
  <c r="AC221" i="17" s="1"/>
  <c r="C245" i="11"/>
  <c r="F245" i="11" a="1"/>
  <c r="F245" i="11" s="1"/>
  <c r="AC245" i="17" s="1"/>
  <c r="C269" i="11"/>
  <c r="F269" i="11" a="1"/>
  <c r="F269" i="11" s="1"/>
  <c r="AC269" i="17" s="1"/>
  <c r="C293" i="11"/>
  <c r="F293" i="11" a="1"/>
  <c r="F293" i="11" s="1"/>
  <c r="AC293" i="17" s="1"/>
  <c r="C317" i="11"/>
  <c r="F317" i="11" a="1"/>
  <c r="F317" i="11" s="1"/>
  <c r="AC317" i="17" s="1"/>
  <c r="C341" i="11"/>
  <c r="F341" i="11" a="1"/>
  <c r="F341" i="11" s="1"/>
  <c r="AC341" i="17" s="1"/>
  <c r="C365" i="11"/>
  <c r="F365" i="11" a="1"/>
  <c r="F365" i="11" s="1"/>
  <c r="AC365" i="17" s="1"/>
  <c r="C389" i="11"/>
  <c r="F389" i="11" a="1"/>
  <c r="F389" i="11" s="1"/>
  <c r="AC389" i="17" s="1"/>
  <c r="C413" i="11"/>
  <c r="F413" i="11" a="1"/>
  <c r="F413" i="11" s="1"/>
  <c r="AC413" i="17" s="1"/>
  <c r="C437" i="11"/>
  <c r="F437" i="11" a="1"/>
  <c r="F437" i="11" s="1"/>
  <c r="AC437" i="17" s="1"/>
  <c r="C461" i="11"/>
  <c r="F461" i="11" a="1"/>
  <c r="F461" i="11" s="1"/>
  <c r="AC461" i="17" s="1"/>
  <c r="C485" i="11"/>
  <c r="F485" i="11" a="1"/>
  <c r="F485" i="11" s="1"/>
  <c r="AC485" i="17" s="1"/>
  <c r="C509" i="11"/>
  <c r="F509" i="11" a="1"/>
  <c r="F509" i="11" s="1"/>
  <c r="AC475" i="17" s="1"/>
  <c r="C533" i="11"/>
  <c r="F533" i="11" a="1"/>
  <c r="F533" i="11" s="1"/>
  <c r="AC533" i="17" s="1"/>
  <c r="C557" i="11"/>
  <c r="F557" i="11" a="1"/>
  <c r="F557" i="11" s="1"/>
  <c r="AC557" i="17" s="1"/>
  <c r="C581" i="11"/>
  <c r="F581" i="11" a="1"/>
  <c r="F581" i="11" s="1"/>
  <c r="AC581" i="17" s="1"/>
  <c r="C605" i="11"/>
  <c r="F605" i="11" a="1"/>
  <c r="F605" i="11" s="1"/>
  <c r="AC605" i="17" s="1"/>
  <c r="C629" i="11"/>
  <c r="F629" i="11" a="1"/>
  <c r="F629" i="11" s="1"/>
  <c r="AC629" i="17" s="1"/>
  <c r="C653" i="11"/>
  <c r="F653" i="11" a="1"/>
  <c r="F653" i="11" s="1"/>
  <c r="AC653" i="17" s="1"/>
  <c r="C677" i="11"/>
  <c r="F677" i="11" a="1"/>
  <c r="F677" i="11" s="1"/>
  <c r="AC677" i="17" s="1"/>
  <c r="C701" i="11"/>
  <c r="F701" i="11" a="1"/>
  <c r="F701" i="11" s="1"/>
  <c r="AC701" i="17" s="1"/>
  <c r="C14" i="11"/>
  <c r="C38" i="11"/>
  <c r="F38" i="11" a="1"/>
  <c r="F38" i="11" s="1"/>
  <c r="AC38" i="17" s="1"/>
  <c r="C62" i="11"/>
  <c r="F62" i="11" a="1"/>
  <c r="F62" i="11" s="1"/>
  <c r="AC62" i="17" s="1"/>
  <c r="C86" i="11"/>
  <c r="F86" i="11" a="1"/>
  <c r="F86" i="11" s="1"/>
  <c r="AC86" i="17" s="1"/>
  <c r="C110" i="11"/>
  <c r="F110" i="11" a="1"/>
  <c r="F110" i="11" s="1"/>
  <c r="AC110" i="17" s="1"/>
  <c r="C134" i="11"/>
  <c r="F134" i="11" a="1"/>
  <c r="F134" i="11" s="1"/>
  <c r="AC134" i="17" s="1"/>
  <c r="C158" i="11"/>
  <c r="F158" i="11" a="1"/>
  <c r="F158" i="11" s="1"/>
  <c r="AC158" i="17" s="1"/>
  <c r="C182" i="11"/>
  <c r="F182" i="11" a="1"/>
  <c r="F182" i="11" s="1"/>
  <c r="AC182" i="17" s="1"/>
  <c r="C206" i="11"/>
  <c r="F206" i="11" a="1"/>
  <c r="F206" i="11" s="1"/>
  <c r="AC206" i="17" s="1"/>
  <c r="C230" i="11"/>
  <c r="F230" i="11" a="1"/>
  <c r="F230" i="11" s="1"/>
  <c r="AC230" i="17" s="1"/>
  <c r="C254" i="11"/>
  <c r="F254" i="11" a="1"/>
  <c r="F254" i="11" s="1"/>
  <c r="AC254" i="17" s="1"/>
  <c r="C278" i="11"/>
  <c r="F278" i="11" a="1"/>
  <c r="F278" i="11" s="1"/>
  <c r="AC278" i="17" s="1"/>
  <c r="C302" i="11"/>
  <c r="F302" i="11" a="1"/>
  <c r="F302" i="11" s="1"/>
  <c r="AC302" i="17" s="1"/>
  <c r="C326" i="11"/>
  <c r="F326" i="11" a="1"/>
  <c r="F326" i="11" s="1"/>
  <c r="AC326" i="17" s="1"/>
  <c r="C350" i="11"/>
  <c r="F350" i="11" a="1"/>
  <c r="F350" i="11" s="1"/>
  <c r="AC350" i="17" s="1"/>
  <c r="C374" i="11"/>
  <c r="F374" i="11" a="1"/>
  <c r="F374" i="11" s="1"/>
  <c r="AC374" i="17" s="1"/>
  <c r="C398" i="11"/>
  <c r="F398" i="11" a="1"/>
  <c r="F398" i="11" s="1"/>
  <c r="AC398" i="17" s="1"/>
  <c r="C422" i="11"/>
  <c r="F422" i="11" a="1"/>
  <c r="F422" i="11" s="1"/>
  <c r="AC422" i="17" s="1"/>
  <c r="C446" i="11"/>
  <c r="F446" i="11" a="1"/>
  <c r="F446" i="11" s="1"/>
  <c r="AC446" i="17" s="1"/>
  <c r="C470" i="11"/>
  <c r="F470" i="11" a="1"/>
  <c r="F470" i="11" s="1"/>
  <c r="AC470" i="17" s="1"/>
  <c r="C494" i="11"/>
  <c r="F494" i="11" a="1"/>
  <c r="F494" i="11" s="1"/>
  <c r="AC494" i="17" s="1"/>
  <c r="C518" i="11"/>
  <c r="F518" i="11" a="1"/>
  <c r="F518" i="11" s="1"/>
  <c r="AC518" i="17" s="1"/>
  <c r="C542" i="11"/>
  <c r="F542" i="11" a="1"/>
  <c r="F542" i="11" s="1"/>
  <c r="AC542" i="17" s="1"/>
  <c r="C566" i="11"/>
  <c r="F566" i="11" a="1"/>
  <c r="F566" i="11" s="1"/>
  <c r="AC566" i="17" s="1"/>
  <c r="C590" i="11"/>
  <c r="F590" i="11" a="1"/>
  <c r="F590" i="11" s="1"/>
  <c r="AC590" i="17" s="1"/>
  <c r="C614" i="11"/>
  <c r="F614" i="11" a="1"/>
  <c r="F614" i="11" s="1"/>
  <c r="AC614" i="17" s="1"/>
  <c r="C638" i="11"/>
  <c r="F638" i="11" a="1"/>
  <c r="F638" i="11" s="1"/>
  <c r="AC638" i="17" s="1"/>
  <c r="C662" i="11"/>
  <c r="F662" i="11" a="1"/>
  <c r="F662" i="11" s="1"/>
  <c r="AC662" i="17" s="1"/>
  <c r="C686" i="11"/>
  <c r="F686" i="11" a="1"/>
  <c r="F686" i="11" s="1"/>
  <c r="AC686" i="17" s="1"/>
  <c r="C710" i="11"/>
  <c r="F710" i="11" a="1"/>
  <c r="F710" i="11" s="1"/>
  <c r="AC710" i="17" s="1"/>
  <c r="C734" i="11"/>
  <c r="F734" i="11" a="1"/>
  <c r="F734" i="11" s="1"/>
  <c r="AC734" i="17" s="1"/>
  <c r="C758" i="11"/>
  <c r="F758" i="11" a="1"/>
  <c r="F758" i="11" s="1"/>
  <c r="AC758" i="17" s="1"/>
  <c r="C782" i="11"/>
  <c r="F782" i="11" a="1"/>
  <c r="F782" i="11" s="1"/>
  <c r="AC782" i="17" s="1"/>
  <c r="C806" i="11"/>
  <c r="F806" i="11" a="1"/>
  <c r="F806" i="11" s="1"/>
  <c r="AC806" i="17" s="1"/>
  <c r="C830" i="11"/>
  <c r="F830" i="11" a="1"/>
  <c r="F830" i="11" s="1"/>
  <c r="AC830" i="17" s="1"/>
  <c r="C854" i="11"/>
  <c r="F854" i="11" a="1"/>
  <c r="F854" i="11" s="1"/>
  <c r="C878" i="11"/>
  <c r="F878" i="11" a="1"/>
  <c r="F878" i="11" s="1"/>
  <c r="AC878" i="17" s="1"/>
  <c r="C910" i="11"/>
  <c r="F910" i="11" a="1"/>
  <c r="F910" i="11" s="1"/>
  <c r="AC910" i="17" s="1"/>
  <c r="C934" i="11"/>
  <c r="F934" i="11" a="1"/>
  <c r="F934" i="11" s="1"/>
  <c r="AC934" i="17" s="1"/>
  <c r="C23" i="11"/>
  <c r="C47" i="11"/>
  <c r="F47" i="11" a="1"/>
  <c r="F47" i="11" s="1"/>
  <c r="AC47" i="17" s="1"/>
  <c r="C71" i="11"/>
  <c r="F71" i="11" a="1"/>
  <c r="F71" i="11" s="1"/>
  <c r="AC71" i="17" s="1"/>
  <c r="C95" i="11"/>
  <c r="F95" i="11" a="1"/>
  <c r="F95" i="11" s="1"/>
  <c r="AC95" i="17" s="1"/>
  <c r="C119" i="11"/>
  <c r="F119" i="11" a="1"/>
  <c r="F119" i="11" s="1"/>
  <c r="AC119" i="17" s="1"/>
  <c r="C143" i="11"/>
  <c r="F143" i="11" a="1"/>
  <c r="F143" i="11" s="1"/>
  <c r="AC143" i="17" s="1"/>
  <c r="C167" i="11"/>
  <c r="F167" i="11" a="1"/>
  <c r="F167" i="11" s="1"/>
  <c r="AC167" i="17" s="1"/>
  <c r="C191" i="11"/>
  <c r="F191" i="11" a="1"/>
  <c r="F191" i="11" s="1"/>
  <c r="AC191" i="17" s="1"/>
  <c r="C215" i="11"/>
  <c r="F215" i="11" a="1"/>
  <c r="F215" i="11" s="1"/>
  <c r="AC215" i="17" s="1"/>
  <c r="C239" i="11"/>
  <c r="F239" i="11" a="1"/>
  <c r="F239" i="11" s="1"/>
  <c r="AC239" i="17" s="1"/>
  <c r="C263" i="11"/>
  <c r="F263" i="11" a="1"/>
  <c r="F263" i="11" s="1"/>
  <c r="AC263" i="17" s="1"/>
  <c r="C287" i="11"/>
  <c r="F287" i="11" a="1"/>
  <c r="F287" i="11" s="1"/>
  <c r="AC287" i="17" s="1"/>
  <c r="C311" i="11"/>
  <c r="F311" i="11" a="1"/>
  <c r="F311" i="11" s="1"/>
  <c r="AC311" i="17" s="1"/>
  <c r="C335" i="11"/>
  <c r="F335" i="11" a="1"/>
  <c r="F335" i="11" s="1"/>
  <c r="AC335" i="17" s="1"/>
  <c r="C359" i="11"/>
  <c r="F359" i="11" a="1"/>
  <c r="F359" i="11" s="1"/>
  <c r="AC359" i="17" s="1"/>
  <c r="C383" i="11"/>
  <c r="F383" i="11" a="1"/>
  <c r="F383" i="11" s="1"/>
  <c r="AC383" i="17" s="1"/>
  <c r="C407" i="11"/>
  <c r="F407" i="11" a="1"/>
  <c r="F407" i="11" s="1"/>
  <c r="AC407" i="17" s="1"/>
  <c r="C431" i="11"/>
  <c r="F431" i="11" a="1"/>
  <c r="F431" i="11" s="1"/>
  <c r="AC431" i="17" s="1"/>
  <c r="C455" i="11"/>
  <c r="F455" i="11" a="1"/>
  <c r="F455" i="11" s="1"/>
  <c r="AC455" i="17" s="1"/>
  <c r="C479" i="11"/>
  <c r="F479" i="11" a="1"/>
  <c r="F479" i="11" s="1"/>
  <c r="AC479" i="17" s="1"/>
  <c r="C503" i="11"/>
  <c r="F503" i="11" a="1"/>
  <c r="F503" i="11" s="1"/>
  <c r="AC503" i="17" s="1"/>
  <c r="C527" i="11"/>
  <c r="F527" i="11" a="1"/>
  <c r="F527" i="11" s="1"/>
  <c r="AC527" i="17" s="1"/>
  <c r="C17" i="11"/>
  <c r="C41" i="11"/>
  <c r="F41" i="11" a="1"/>
  <c r="F41" i="11" s="1"/>
  <c r="AC41" i="17" s="1"/>
  <c r="C65" i="11"/>
  <c r="F65" i="11" a="1"/>
  <c r="F65" i="11" s="1"/>
  <c r="AC65" i="17" s="1"/>
  <c r="C89" i="11"/>
  <c r="F89" i="11" a="1"/>
  <c r="F89" i="11" s="1"/>
  <c r="AC89" i="17" s="1"/>
  <c r="C113" i="11"/>
  <c r="F113" i="11" a="1"/>
  <c r="F113" i="11" s="1"/>
  <c r="AC113" i="17" s="1"/>
  <c r="C137" i="11"/>
  <c r="F137" i="11" a="1"/>
  <c r="F137" i="11" s="1"/>
  <c r="AC137" i="17" s="1"/>
  <c r="C161" i="11"/>
  <c r="F161" i="11" a="1"/>
  <c r="F161" i="11" s="1"/>
  <c r="AC161" i="17" s="1"/>
  <c r="C185" i="11"/>
  <c r="F185" i="11" a="1"/>
  <c r="F185" i="11" s="1"/>
  <c r="AC185" i="17" s="1"/>
  <c r="C209" i="11"/>
  <c r="F209" i="11" a="1"/>
  <c r="F209" i="11" s="1"/>
  <c r="AC209" i="17" s="1"/>
  <c r="C233" i="11"/>
  <c r="F233" i="11" a="1"/>
  <c r="F233" i="11" s="1"/>
  <c r="AC233" i="17" s="1"/>
  <c r="C257" i="11"/>
  <c r="F257" i="11" a="1"/>
  <c r="F257" i="11" s="1"/>
  <c r="AC257" i="17" s="1"/>
  <c r="C11" i="11"/>
  <c r="C35" i="11"/>
  <c r="F35" i="11" a="1"/>
  <c r="F35" i="11" s="1"/>
  <c r="AC35" i="17" s="1"/>
  <c r="C59" i="11"/>
  <c r="F59" i="11" a="1"/>
  <c r="F59" i="11" s="1"/>
  <c r="AC59" i="17" s="1"/>
  <c r="C83" i="11"/>
  <c r="F83" i="11" a="1"/>
  <c r="F83" i="11" s="1"/>
  <c r="AC83" i="17" s="1"/>
  <c r="C107" i="11"/>
  <c r="F107" i="11" a="1"/>
  <c r="F107" i="11" s="1"/>
  <c r="AC107" i="17" s="1"/>
  <c r="C131" i="11"/>
  <c r="F131" i="11" a="1"/>
  <c r="F131" i="11" s="1"/>
  <c r="AC131" i="17" s="1"/>
  <c r="C155" i="11"/>
  <c r="F155" i="11" a="1"/>
  <c r="F155" i="11" s="1"/>
  <c r="AC155" i="17" s="1"/>
  <c r="C179" i="11"/>
  <c r="F179" i="11" a="1"/>
  <c r="F179" i="11" s="1"/>
  <c r="AC179" i="17" s="1"/>
  <c r="C203" i="11"/>
  <c r="F203" i="11" a="1"/>
  <c r="F203" i="11" s="1"/>
  <c r="AC203" i="17" s="1"/>
  <c r="C227" i="11"/>
  <c r="F227" i="11" a="1"/>
  <c r="F227" i="11" s="1"/>
  <c r="AC227" i="17" s="1"/>
  <c r="C251" i="11"/>
  <c r="F251" i="11" a="1"/>
  <c r="F251" i="11" s="1"/>
  <c r="AC251" i="17" s="1"/>
  <c r="C275" i="11"/>
  <c r="F275" i="11" a="1"/>
  <c r="F275" i="11" s="1"/>
  <c r="AC275" i="17" s="1"/>
  <c r="C299" i="11"/>
  <c r="F299" i="11" a="1"/>
  <c r="F299" i="11" s="1"/>
  <c r="AC299" i="17" s="1"/>
  <c r="C323" i="11"/>
  <c r="F323" i="11" a="1"/>
  <c r="F323" i="11" s="1"/>
  <c r="AC323" i="17" s="1"/>
  <c r="C347" i="11"/>
  <c r="F347" i="11" a="1"/>
  <c r="F347" i="11" s="1"/>
  <c r="AC347" i="17" s="1"/>
  <c r="C371" i="11"/>
  <c r="F371" i="11" a="1"/>
  <c r="F371" i="11" s="1"/>
  <c r="AC371" i="17" s="1"/>
  <c r="C395" i="11"/>
  <c r="F395" i="11" a="1"/>
  <c r="F395" i="11" s="1"/>
  <c r="AC395" i="17" s="1"/>
  <c r="C419" i="11"/>
  <c r="F419" i="11" a="1"/>
  <c r="F419" i="11" s="1"/>
  <c r="AC419" i="17" s="1"/>
  <c r="C443" i="11"/>
  <c r="F443" i="11" a="1"/>
  <c r="F443" i="11" s="1"/>
  <c r="AC443" i="17" s="1"/>
  <c r="C467" i="11"/>
  <c r="F467" i="11" a="1"/>
  <c r="F467" i="11" s="1"/>
  <c r="AC467" i="17" s="1"/>
  <c r="C491" i="11"/>
  <c r="F491" i="11" a="1"/>
  <c r="F491" i="11" s="1"/>
  <c r="AC491" i="17" s="1"/>
  <c r="C515" i="11"/>
  <c r="F515" i="11" a="1"/>
  <c r="F515" i="11" s="1"/>
  <c r="AC515" i="17" s="1"/>
  <c r="C12" i="11"/>
  <c r="C36" i="11"/>
  <c r="F36" i="11" a="1"/>
  <c r="F36" i="11" s="1"/>
  <c r="AC36" i="17" s="1"/>
  <c r="C60" i="11"/>
  <c r="F60" i="11" a="1"/>
  <c r="F60" i="11" s="1"/>
  <c r="AC60" i="17" s="1"/>
  <c r="C84" i="11"/>
  <c r="F84" i="11" a="1"/>
  <c r="F84" i="11" s="1"/>
  <c r="AC84" i="17" s="1"/>
  <c r="C108" i="11"/>
  <c r="F108" i="11" a="1"/>
  <c r="F108" i="11" s="1"/>
  <c r="AC108" i="17" s="1"/>
  <c r="C132" i="11"/>
  <c r="F132" i="11" a="1"/>
  <c r="F132" i="11" s="1"/>
  <c r="AC132" i="17" s="1"/>
  <c r="C156" i="11"/>
  <c r="F156" i="11" a="1"/>
  <c r="F156" i="11" s="1"/>
  <c r="AC156" i="17" s="1"/>
  <c r="C180" i="11"/>
  <c r="F180" i="11" a="1"/>
  <c r="F180" i="11" s="1"/>
  <c r="AC180" i="17" s="1"/>
  <c r="C204" i="11"/>
  <c r="F204" i="11" a="1"/>
  <c r="F204" i="11" s="1"/>
  <c r="AC204" i="17" s="1"/>
  <c r="C228" i="11"/>
  <c r="F228" i="11" a="1"/>
  <c r="F228" i="11" s="1"/>
  <c r="AC228" i="17" s="1"/>
  <c r="C252" i="11"/>
  <c r="F252" i="11" a="1"/>
  <c r="F252" i="11" s="1"/>
  <c r="AC252" i="17" s="1"/>
  <c r="C276" i="11"/>
  <c r="F276" i="11" a="1"/>
  <c r="F276" i="11" s="1"/>
  <c r="AC276" i="17" s="1"/>
  <c r="C300" i="11"/>
  <c r="F300" i="11" a="1"/>
  <c r="F300" i="11" s="1"/>
  <c r="AC300" i="17" s="1"/>
  <c r="C324" i="11"/>
  <c r="F324" i="11" a="1"/>
  <c r="F324" i="11" s="1"/>
  <c r="AC324" i="17" s="1"/>
  <c r="C348" i="11"/>
  <c r="F348" i="11" a="1"/>
  <c r="F348" i="11" s="1"/>
  <c r="AC348" i="17" s="1"/>
  <c r="C372" i="11"/>
  <c r="F372" i="11" a="1"/>
  <c r="F372" i="11" s="1"/>
  <c r="AC372" i="17" s="1"/>
  <c r="C396" i="11"/>
  <c r="F396" i="11" a="1"/>
  <c r="F396" i="11" s="1"/>
  <c r="AC396" i="17" s="1"/>
  <c r="C420" i="11"/>
  <c r="F420" i="11" a="1"/>
  <c r="F420" i="11" s="1"/>
  <c r="AC420" i="17" s="1"/>
  <c r="C444" i="11"/>
  <c r="F444" i="11" a="1"/>
  <c r="F444" i="11" s="1"/>
  <c r="AC444" i="17" s="1"/>
  <c r="C468" i="11"/>
  <c r="F468" i="11" a="1"/>
  <c r="F468" i="11" s="1"/>
  <c r="AC468" i="17" s="1"/>
  <c r="C492" i="11"/>
  <c r="F492" i="11" a="1"/>
  <c r="F492" i="11" s="1"/>
  <c r="C516" i="11"/>
  <c r="F516" i="11" a="1"/>
  <c r="F516" i="11" s="1"/>
  <c r="C540" i="11"/>
  <c r="F540" i="11" a="1"/>
  <c r="F540" i="11" s="1"/>
  <c r="AC540" i="17" s="1"/>
  <c r="C564" i="11"/>
  <c r="F564" i="11" a="1"/>
  <c r="F564" i="11" s="1"/>
  <c r="AC564" i="17" s="1"/>
  <c r="C588" i="11"/>
  <c r="F588" i="11" a="1"/>
  <c r="F588" i="11" s="1"/>
  <c r="AC588" i="17" s="1"/>
  <c r="C612" i="11"/>
  <c r="F612" i="11" a="1"/>
  <c r="F612" i="11" s="1"/>
  <c r="C636" i="11"/>
  <c r="F636" i="11" a="1"/>
  <c r="F636" i="11" s="1"/>
  <c r="AC636" i="17" s="1"/>
  <c r="C660" i="11"/>
  <c r="F660" i="11" a="1"/>
  <c r="F660" i="11" s="1"/>
  <c r="AC660" i="17" s="1"/>
  <c r="C684" i="11"/>
  <c r="F684" i="11" a="1"/>
  <c r="F684" i="11" s="1"/>
  <c r="AC684" i="17" s="1"/>
  <c r="C708" i="11"/>
  <c r="F708" i="11" a="1"/>
  <c r="F708" i="11" s="1"/>
  <c r="AC708" i="17" s="1"/>
  <c r="C13" i="11"/>
  <c r="C37" i="11"/>
  <c r="F37" i="11" a="1"/>
  <c r="F37" i="11" s="1"/>
  <c r="AC37" i="17" s="1"/>
  <c r="C61" i="11"/>
  <c r="F61" i="11" a="1"/>
  <c r="F61" i="11" s="1"/>
  <c r="AC61" i="17" s="1"/>
  <c r="C85" i="11"/>
  <c r="F85" i="11" a="1"/>
  <c r="F85" i="11" s="1"/>
  <c r="AC85" i="17" s="1"/>
  <c r="C109" i="11"/>
  <c r="F109" i="11" a="1"/>
  <c r="F109" i="11" s="1"/>
  <c r="AC109" i="17" s="1"/>
  <c r="C133" i="11"/>
  <c r="F133" i="11" a="1"/>
  <c r="F133" i="11" s="1"/>
  <c r="AC133" i="17" s="1"/>
  <c r="C157" i="11"/>
  <c r="F157" i="11" a="1"/>
  <c r="F157" i="11" s="1"/>
  <c r="AC157" i="17" s="1"/>
  <c r="C181" i="11"/>
  <c r="F181" i="11" a="1"/>
  <c r="F181" i="11" s="1"/>
  <c r="AC181" i="17" s="1"/>
  <c r="C205" i="11"/>
  <c r="F205" i="11" a="1"/>
  <c r="F205" i="11" s="1"/>
  <c r="AC205" i="17" s="1"/>
  <c r="C229" i="11"/>
  <c r="F229" i="11" a="1"/>
  <c r="F229" i="11" s="1"/>
  <c r="AC229" i="17" s="1"/>
  <c r="C253" i="11"/>
  <c r="F253" i="11" a="1"/>
  <c r="F253" i="11" s="1"/>
  <c r="AC253" i="17" s="1"/>
  <c r="C277" i="11"/>
  <c r="F277" i="11" a="1"/>
  <c r="F277" i="11" s="1"/>
  <c r="AC277" i="17" s="1"/>
  <c r="C301" i="11"/>
  <c r="F301" i="11" a="1"/>
  <c r="F301" i="11" s="1"/>
  <c r="AC301" i="17" s="1"/>
  <c r="C325" i="11"/>
  <c r="F325" i="11" a="1"/>
  <c r="F325" i="11" s="1"/>
  <c r="AC325" i="17" s="1"/>
  <c r="C349" i="11"/>
  <c r="F349" i="11" a="1"/>
  <c r="F349" i="11" s="1"/>
  <c r="AC349" i="17" s="1"/>
  <c r="C373" i="11"/>
  <c r="F373" i="11" a="1"/>
  <c r="F373" i="11" s="1"/>
  <c r="AC373" i="17" s="1"/>
  <c r="C397" i="11"/>
  <c r="F397" i="11" a="1"/>
  <c r="F397" i="11" s="1"/>
  <c r="AC397" i="17" s="1"/>
  <c r="C421" i="11"/>
  <c r="F421" i="11" a="1"/>
  <c r="F421" i="11" s="1"/>
  <c r="AC421" i="17" s="1"/>
  <c r="C445" i="11"/>
  <c r="F445" i="11" a="1"/>
  <c r="F445" i="11" s="1"/>
  <c r="AC445" i="17" s="1"/>
  <c r="C469" i="11"/>
  <c r="F469" i="11" a="1"/>
  <c r="F469" i="11" s="1"/>
  <c r="AC469" i="17" s="1"/>
  <c r="C493" i="11"/>
  <c r="F493" i="11" a="1"/>
  <c r="F493" i="11" s="1"/>
  <c r="AC493" i="17" s="1"/>
  <c r="C517" i="11"/>
  <c r="F517" i="11" a="1"/>
  <c r="F517" i="11" s="1"/>
  <c r="C541" i="11"/>
  <c r="F541" i="11" a="1"/>
  <c r="F541" i="11" s="1"/>
  <c r="AC541" i="17" s="1"/>
  <c r="C565" i="11"/>
  <c r="F565" i="11" a="1"/>
  <c r="F565" i="11" s="1"/>
  <c r="AC565" i="17" s="1"/>
  <c r="C589" i="11"/>
  <c r="F589" i="11" a="1"/>
  <c r="F589" i="11" s="1"/>
  <c r="AC589" i="17" s="1"/>
  <c r="C613" i="11"/>
  <c r="F613" i="11" a="1"/>
  <c r="F613" i="11" s="1"/>
  <c r="AC613" i="17" s="1"/>
  <c r="C637" i="11"/>
  <c r="F637" i="11" a="1"/>
  <c r="F637" i="11" s="1"/>
  <c r="AC637" i="17" s="1"/>
  <c r="C661" i="11"/>
  <c r="F661" i="11" a="1"/>
  <c r="F661" i="11" s="1"/>
  <c r="AC661" i="17" s="1"/>
  <c r="C685" i="11"/>
  <c r="F685" i="11" a="1"/>
  <c r="F685" i="11" s="1"/>
  <c r="AC685" i="17" s="1"/>
  <c r="C709" i="11"/>
  <c r="F709" i="11" a="1"/>
  <c r="F709" i="11" s="1"/>
  <c r="AC709" i="17" s="1"/>
  <c r="C22" i="11"/>
  <c r="C46" i="11"/>
  <c r="F46" i="11" a="1"/>
  <c r="F46" i="11" s="1"/>
  <c r="AC46" i="17" s="1"/>
  <c r="C70" i="11"/>
  <c r="F70" i="11" a="1"/>
  <c r="F70" i="11" s="1"/>
  <c r="AC70" i="17" s="1"/>
  <c r="C94" i="11"/>
  <c r="F94" i="11" a="1"/>
  <c r="F94" i="11" s="1"/>
  <c r="AC94" i="17" s="1"/>
  <c r="C118" i="11"/>
  <c r="F118" i="11" a="1"/>
  <c r="F118" i="11" s="1"/>
  <c r="AC118" i="17" s="1"/>
  <c r="C142" i="11"/>
  <c r="F142" i="11" a="1"/>
  <c r="F142" i="11" s="1"/>
  <c r="AC142" i="17" s="1"/>
  <c r="C166" i="11"/>
  <c r="F166" i="11" a="1"/>
  <c r="F166" i="11" s="1"/>
  <c r="AC166" i="17" s="1"/>
  <c r="C190" i="11"/>
  <c r="F190" i="11" a="1"/>
  <c r="F190" i="11" s="1"/>
  <c r="AC190" i="17" s="1"/>
  <c r="C214" i="11"/>
  <c r="F214" i="11" a="1"/>
  <c r="F214" i="11" s="1"/>
  <c r="AC214" i="17" s="1"/>
  <c r="C238" i="11"/>
  <c r="F238" i="11" a="1"/>
  <c r="F238" i="11" s="1"/>
  <c r="AC238" i="17" s="1"/>
  <c r="C262" i="11"/>
  <c r="F262" i="11" a="1"/>
  <c r="F262" i="11" s="1"/>
  <c r="AC262" i="17" s="1"/>
  <c r="C286" i="11"/>
  <c r="F286" i="11" a="1"/>
  <c r="F286" i="11" s="1"/>
  <c r="AC286" i="17" s="1"/>
  <c r="C310" i="11"/>
  <c r="F310" i="11" a="1"/>
  <c r="F310" i="11" s="1"/>
  <c r="AC310" i="17" s="1"/>
  <c r="C334" i="11"/>
  <c r="F334" i="11" a="1"/>
  <c r="F334" i="11" s="1"/>
  <c r="AC334" i="17" s="1"/>
  <c r="C358" i="11"/>
  <c r="F358" i="11" a="1"/>
  <c r="F358" i="11" s="1"/>
  <c r="AC358" i="17" s="1"/>
  <c r="C382" i="11"/>
  <c r="F382" i="11" a="1"/>
  <c r="F382" i="11" s="1"/>
  <c r="AC382" i="17" s="1"/>
  <c r="C406" i="11"/>
  <c r="F406" i="11" a="1"/>
  <c r="F406" i="11" s="1"/>
  <c r="AC406" i="17" s="1"/>
  <c r="C430" i="11"/>
  <c r="F430" i="11" a="1"/>
  <c r="F430" i="11" s="1"/>
  <c r="AC430" i="17" s="1"/>
  <c r="C454" i="11"/>
  <c r="F454" i="11" a="1"/>
  <c r="F454" i="11" s="1"/>
  <c r="AC454" i="17" s="1"/>
  <c r="C478" i="11"/>
  <c r="F478" i="11" a="1"/>
  <c r="F478" i="11" s="1"/>
  <c r="C502" i="11"/>
  <c r="F502" i="11" a="1"/>
  <c r="F502" i="11" s="1"/>
  <c r="AC502" i="17" s="1"/>
  <c r="C526" i="11"/>
  <c r="F526" i="11" a="1"/>
  <c r="F526" i="11" s="1"/>
  <c r="AC526" i="17" s="1"/>
  <c r="C550" i="11"/>
  <c r="F550" i="11" a="1"/>
  <c r="F550" i="11" s="1"/>
  <c r="AC550" i="17" s="1"/>
  <c r="C574" i="11"/>
  <c r="F574" i="11" a="1"/>
  <c r="F574" i="11" s="1"/>
  <c r="AC574" i="17" s="1"/>
  <c r="C598" i="11"/>
  <c r="F598" i="11" a="1"/>
  <c r="F598" i="11" s="1"/>
  <c r="AC598" i="17" s="1"/>
  <c r="C622" i="11"/>
  <c r="F622" i="11" a="1"/>
  <c r="F622" i="11" s="1"/>
  <c r="AC622" i="17" s="1"/>
  <c r="C646" i="11"/>
  <c r="F646" i="11" a="1"/>
  <c r="F646" i="11" s="1"/>
  <c r="AC646" i="17" s="1"/>
  <c r="C670" i="11"/>
  <c r="F670" i="11" a="1"/>
  <c r="F670" i="11" s="1"/>
  <c r="AC670" i="17" s="1"/>
  <c r="C694" i="11"/>
  <c r="F694" i="11" a="1"/>
  <c r="F694" i="11" s="1"/>
  <c r="AC694" i="17" s="1"/>
  <c r="C718" i="11"/>
  <c r="F718" i="11" a="1"/>
  <c r="F718" i="11" s="1"/>
  <c r="AC718" i="17" s="1"/>
  <c r="C742" i="11"/>
  <c r="F742" i="11" a="1"/>
  <c r="F742" i="11" s="1"/>
  <c r="AC742" i="17" s="1"/>
  <c r="C766" i="11"/>
  <c r="F766" i="11" a="1"/>
  <c r="F766" i="11" s="1"/>
  <c r="AC766" i="17" s="1"/>
  <c r="C790" i="11"/>
  <c r="F790" i="11" a="1"/>
  <c r="F790" i="11" s="1"/>
  <c r="AC790" i="17" s="1"/>
  <c r="C814" i="11"/>
  <c r="F814" i="11" a="1"/>
  <c r="F814" i="11" s="1"/>
  <c r="AC814" i="17" s="1"/>
  <c r="C838" i="11"/>
  <c r="F838" i="11" a="1"/>
  <c r="F838" i="11" s="1"/>
  <c r="AC838" i="17" s="1"/>
  <c r="C862" i="11"/>
  <c r="F862" i="11" a="1"/>
  <c r="F862" i="11" s="1"/>
  <c r="AC862" i="17" s="1"/>
  <c r="C894" i="11"/>
  <c r="F894" i="11" a="1"/>
  <c r="F894" i="11" s="1"/>
  <c r="AC894" i="17" s="1"/>
  <c r="C918" i="11"/>
  <c r="F918" i="11" a="1"/>
  <c r="F918" i="11" s="1"/>
  <c r="AC822" i="17" s="1"/>
  <c r="C7" i="11"/>
  <c r="C31" i="11"/>
  <c r="C55" i="11"/>
  <c r="F55" i="11" a="1"/>
  <c r="F55" i="11" s="1"/>
  <c r="AC55" i="17" s="1"/>
  <c r="C79" i="11"/>
  <c r="F79" i="11" a="1"/>
  <c r="F79" i="11" s="1"/>
  <c r="AC79" i="17" s="1"/>
  <c r="C103" i="11"/>
  <c r="F103" i="11" a="1"/>
  <c r="F103" i="11" s="1"/>
  <c r="AC103" i="17" s="1"/>
  <c r="C127" i="11"/>
  <c r="F127" i="11" a="1"/>
  <c r="F127" i="11" s="1"/>
  <c r="AC127" i="17" s="1"/>
  <c r="C151" i="11"/>
  <c r="F151" i="11" a="1"/>
  <c r="F151" i="11" s="1"/>
  <c r="AC151" i="17" s="1"/>
  <c r="C175" i="11"/>
  <c r="F175" i="11" a="1"/>
  <c r="F175" i="11" s="1"/>
  <c r="AC175" i="17" s="1"/>
  <c r="C199" i="11"/>
  <c r="F199" i="11" a="1"/>
  <c r="F199" i="11" s="1"/>
  <c r="AC199" i="17" s="1"/>
  <c r="C223" i="11"/>
  <c r="F223" i="11" a="1"/>
  <c r="F223" i="11" s="1"/>
  <c r="AC223" i="17" s="1"/>
  <c r="C247" i="11"/>
  <c r="F247" i="11" a="1"/>
  <c r="F247" i="11" s="1"/>
  <c r="AC247" i="17" s="1"/>
  <c r="C271" i="11"/>
  <c r="F271" i="11" a="1"/>
  <c r="F271" i="11" s="1"/>
  <c r="AC271" i="17" s="1"/>
  <c r="C295" i="11"/>
  <c r="F295" i="11" a="1"/>
  <c r="F295" i="11" s="1"/>
  <c r="AC295" i="17" s="1"/>
  <c r="C319" i="11"/>
  <c r="F319" i="11" a="1"/>
  <c r="F319" i="11" s="1"/>
  <c r="AC319" i="17" s="1"/>
  <c r="C343" i="11"/>
  <c r="F343" i="11" a="1"/>
  <c r="F343" i="11" s="1"/>
  <c r="AC343" i="17" s="1"/>
  <c r="C367" i="11"/>
  <c r="F367" i="11" a="1"/>
  <c r="F367" i="11" s="1"/>
  <c r="AC367" i="17" s="1"/>
  <c r="C391" i="11"/>
  <c r="F391" i="11" a="1"/>
  <c r="F391" i="11" s="1"/>
  <c r="AC391" i="17" s="1"/>
  <c r="C415" i="11"/>
  <c r="F415" i="11" a="1"/>
  <c r="F415" i="11" s="1"/>
  <c r="AC415" i="17" s="1"/>
  <c r="C439" i="11"/>
  <c r="F439" i="11" a="1"/>
  <c r="F439" i="11" s="1"/>
  <c r="AC439" i="17" s="1"/>
  <c r="C463" i="11"/>
  <c r="F463" i="11" a="1"/>
  <c r="F463" i="11" s="1"/>
  <c r="AC463" i="17" s="1"/>
  <c r="C487" i="11"/>
  <c r="F487" i="11" a="1"/>
  <c r="F487" i="11" s="1"/>
  <c r="AC487" i="17" s="1"/>
  <c r="C511" i="11"/>
  <c r="F511" i="11" a="1"/>
  <c r="F511" i="11" s="1"/>
  <c r="C16" i="11"/>
  <c r="C40" i="11"/>
  <c r="F40" i="11" a="1"/>
  <c r="F40" i="11" s="1"/>
  <c r="AC40" i="17" s="1"/>
  <c r="C64" i="11"/>
  <c r="F64" i="11" a="1"/>
  <c r="F64" i="11" s="1"/>
  <c r="AC64" i="17" s="1"/>
  <c r="C88" i="11"/>
  <c r="F88" i="11" a="1"/>
  <c r="F88" i="11" s="1"/>
  <c r="AC88" i="17" s="1"/>
  <c r="C112" i="11"/>
  <c r="F112" i="11" a="1"/>
  <c r="F112" i="11" s="1"/>
  <c r="AC112" i="17" s="1"/>
  <c r="C136" i="11"/>
  <c r="F136" i="11" a="1"/>
  <c r="F136" i="11" s="1"/>
  <c r="AC136" i="17" s="1"/>
  <c r="C160" i="11"/>
  <c r="F160" i="11" a="1"/>
  <c r="F160" i="11" s="1"/>
  <c r="AC160" i="17" s="1"/>
  <c r="C184" i="11"/>
  <c r="F184" i="11" a="1"/>
  <c r="F184" i="11" s="1"/>
  <c r="AC184" i="17" s="1"/>
  <c r="C208" i="11"/>
  <c r="F208" i="11" a="1"/>
  <c r="F208" i="11" s="1"/>
  <c r="AC208" i="17" s="1"/>
  <c r="C232" i="11"/>
  <c r="F232" i="11" a="1"/>
  <c r="F232" i="11" s="1"/>
  <c r="AC232" i="17" s="1"/>
  <c r="C256" i="11"/>
  <c r="F256" i="11" a="1"/>
  <c r="F256" i="11" s="1"/>
  <c r="AC256" i="17" s="1"/>
  <c r="C280" i="11"/>
  <c r="F280" i="11" a="1"/>
  <c r="F280" i="11" s="1"/>
  <c r="AC280" i="17" s="1"/>
  <c r="C304" i="11"/>
  <c r="F304" i="11" a="1"/>
  <c r="F304" i="11" s="1"/>
  <c r="AC304" i="17" s="1"/>
  <c r="C328" i="11"/>
  <c r="F328" i="11" a="1"/>
  <c r="F328" i="11" s="1"/>
  <c r="AC328" i="17" s="1"/>
  <c r="C352" i="11"/>
  <c r="F352" i="11" a="1"/>
  <c r="F352" i="11" s="1"/>
  <c r="AC352" i="17" s="1"/>
  <c r="C376" i="11"/>
  <c r="F376" i="11" a="1"/>
  <c r="F376" i="11" s="1"/>
  <c r="AC376" i="17" s="1"/>
  <c r="C400" i="11"/>
  <c r="F400" i="11" a="1"/>
  <c r="F400" i="11" s="1"/>
  <c r="AC400" i="17" s="1"/>
  <c r="C424" i="11"/>
  <c r="F424" i="11" a="1"/>
  <c r="F424" i="11" s="1"/>
  <c r="AC424" i="17" s="1"/>
  <c r="C448" i="11"/>
  <c r="F448" i="11" a="1"/>
  <c r="F448" i="11" s="1"/>
  <c r="AC448" i="17" s="1"/>
  <c r="C472" i="11"/>
  <c r="F472" i="11" a="1"/>
  <c r="F472" i="11" s="1"/>
  <c r="AC472" i="17" s="1"/>
  <c r="C496" i="11"/>
  <c r="F496" i="11" a="1"/>
  <c r="F496" i="11" s="1"/>
  <c r="AC496" i="17" s="1"/>
  <c r="C520" i="11"/>
  <c r="F520" i="11" a="1"/>
  <c r="F520" i="11" s="1"/>
  <c r="AC520" i="17" s="1"/>
  <c r="C544" i="11"/>
  <c r="F544" i="11" a="1"/>
  <c r="F544" i="11" s="1"/>
  <c r="AC544" i="17" s="1"/>
  <c r="C568" i="11"/>
  <c r="F568" i="11" a="1"/>
  <c r="F568" i="11" s="1"/>
  <c r="AC568" i="17" s="1"/>
  <c r="C592" i="11"/>
  <c r="F592" i="11" a="1"/>
  <c r="F592" i="11" s="1"/>
  <c r="AC592" i="17" s="1"/>
  <c r="C616" i="11"/>
  <c r="F616" i="11" a="1"/>
  <c r="F616" i="11" s="1"/>
  <c r="C640" i="11"/>
  <c r="F640" i="11" a="1"/>
  <c r="F640" i="11" s="1"/>
  <c r="AC640" i="17" s="1"/>
  <c r="C664" i="11"/>
  <c r="F664" i="11" a="1"/>
  <c r="F664" i="11" s="1"/>
  <c r="AC664" i="17" s="1"/>
  <c r="C688" i="11"/>
  <c r="F688" i="11" a="1"/>
  <c r="F688" i="11" s="1"/>
  <c r="AC688" i="17" s="1"/>
  <c r="C712" i="11"/>
  <c r="F712" i="11" a="1"/>
  <c r="F712" i="11" s="1"/>
  <c r="AC712" i="17" s="1"/>
  <c r="C736" i="11"/>
  <c r="F736" i="11" a="1"/>
  <c r="F736" i="11" s="1"/>
  <c r="AC736" i="17" s="1"/>
  <c r="C760" i="11"/>
  <c r="F760" i="11" a="1"/>
  <c r="F760" i="11" s="1"/>
  <c r="AC760" i="17" s="1"/>
  <c r="C784" i="11"/>
  <c r="F784" i="11" a="1"/>
  <c r="F784" i="11" s="1"/>
  <c r="AC784" i="17" s="1"/>
  <c r="C808" i="11"/>
  <c r="F808" i="11" a="1"/>
  <c r="F808" i="11" s="1"/>
  <c r="AC808" i="17" s="1"/>
  <c r="C832" i="11"/>
  <c r="F832" i="11" a="1"/>
  <c r="F832" i="11" s="1"/>
  <c r="C856" i="11"/>
  <c r="F856" i="11" a="1"/>
  <c r="F856" i="11" s="1"/>
  <c r="AC856" i="17" s="1"/>
  <c r="C880" i="11"/>
  <c r="F880" i="11" a="1"/>
  <c r="F880" i="11" s="1"/>
  <c r="AC880" i="17" s="1"/>
  <c r="C904" i="11"/>
  <c r="F904" i="11" a="1"/>
  <c r="F904" i="11" s="1"/>
  <c r="AC904" i="17" s="1"/>
  <c r="C928" i="11"/>
  <c r="F928" i="11" a="1"/>
  <c r="F928" i="11" s="1"/>
  <c r="AC928" i="17" s="1"/>
  <c r="C952" i="11"/>
  <c r="F952" i="11" a="1"/>
  <c r="F952" i="11" s="1"/>
  <c r="AC952" i="17" s="1"/>
  <c r="C976" i="11"/>
  <c r="F976" i="11" a="1"/>
  <c r="F976" i="11" s="1"/>
  <c r="AC976" i="17" s="1"/>
  <c r="C1000" i="11"/>
  <c r="F1000" i="11" a="1"/>
  <c r="F1000" i="11" s="1"/>
  <c r="AC1000" i="17" s="1"/>
  <c r="C794" i="11"/>
  <c r="F794" i="11" a="1"/>
  <c r="F794" i="11" s="1"/>
  <c r="AC794" i="17" s="1"/>
  <c r="C874" i="11"/>
  <c r="F874" i="11" a="1"/>
  <c r="F874" i="11" s="1"/>
  <c r="AC874" i="17" s="1"/>
  <c r="C946" i="11"/>
  <c r="F946" i="11" a="1"/>
  <c r="F946" i="11" s="1"/>
  <c r="AC946" i="17" s="1"/>
  <c r="C281" i="11"/>
  <c r="F281" i="11" a="1"/>
  <c r="F281" i="11" s="1"/>
  <c r="AC281" i="17" s="1"/>
  <c r="C305" i="11"/>
  <c r="F305" i="11" a="1"/>
  <c r="F305" i="11" s="1"/>
  <c r="AC305" i="17" s="1"/>
  <c r="C329" i="11"/>
  <c r="F329" i="11" a="1"/>
  <c r="F329" i="11" s="1"/>
  <c r="AC329" i="17" s="1"/>
  <c r="C353" i="11"/>
  <c r="F353" i="11" a="1"/>
  <c r="F353" i="11" s="1"/>
  <c r="AC353" i="17" s="1"/>
  <c r="C377" i="11"/>
  <c r="F377" i="11" a="1"/>
  <c r="F377" i="11" s="1"/>
  <c r="AC377" i="17" s="1"/>
  <c r="C401" i="11"/>
  <c r="F401" i="11" a="1"/>
  <c r="F401" i="11" s="1"/>
  <c r="AC401" i="17" s="1"/>
  <c r="C425" i="11"/>
  <c r="F425" i="11" a="1"/>
  <c r="F425" i="11" s="1"/>
  <c r="AC425" i="17" s="1"/>
  <c r="C449" i="11"/>
  <c r="F449" i="11" a="1"/>
  <c r="F449" i="11" s="1"/>
  <c r="AC449" i="17" s="1"/>
  <c r="C473" i="11"/>
  <c r="F473" i="11" a="1"/>
  <c r="F473" i="11" s="1"/>
  <c r="AC471" i="17" s="1"/>
  <c r="C497" i="11"/>
  <c r="F497" i="11" a="1"/>
  <c r="F497" i="11" s="1"/>
  <c r="AC497" i="17" s="1"/>
  <c r="C521" i="11"/>
  <c r="F521" i="11" a="1"/>
  <c r="F521" i="11" s="1"/>
  <c r="AC521" i="17" s="1"/>
  <c r="C545" i="11"/>
  <c r="F545" i="11" a="1"/>
  <c r="F545" i="11" s="1"/>
  <c r="AC545" i="17" s="1"/>
  <c r="C569" i="11"/>
  <c r="F569" i="11" a="1"/>
  <c r="F569" i="11" s="1"/>
  <c r="AC569" i="17" s="1"/>
  <c r="C593" i="11"/>
  <c r="F593" i="11" a="1"/>
  <c r="F593" i="11" s="1"/>
  <c r="AC593" i="17" s="1"/>
  <c r="C617" i="11"/>
  <c r="F617" i="11" a="1"/>
  <c r="F617" i="11" s="1"/>
  <c r="AC617" i="17" s="1"/>
  <c r="C641" i="11"/>
  <c r="F641" i="11" a="1"/>
  <c r="F641" i="11" s="1"/>
  <c r="AC641" i="17" s="1"/>
  <c r="C665" i="11"/>
  <c r="F665" i="11" a="1"/>
  <c r="F665" i="11" s="1"/>
  <c r="AC665" i="17" s="1"/>
  <c r="C689" i="11"/>
  <c r="F689" i="11" a="1"/>
  <c r="F689" i="11" s="1"/>
  <c r="AC689" i="17" s="1"/>
  <c r="C713" i="11"/>
  <c r="F713" i="11" a="1"/>
  <c r="F713" i="11" s="1"/>
  <c r="AC713" i="17" s="1"/>
  <c r="C737" i="11"/>
  <c r="F737" i="11" a="1"/>
  <c r="F737" i="11" s="1"/>
  <c r="AC737" i="17" s="1"/>
  <c r="C761" i="11"/>
  <c r="F761" i="11" a="1"/>
  <c r="F761" i="11" s="1"/>
  <c r="AC761" i="17" s="1"/>
  <c r="C793" i="11"/>
  <c r="F793" i="11" a="1"/>
  <c r="F793" i="11" s="1"/>
  <c r="AC793" i="17" s="1"/>
  <c r="C817" i="11"/>
  <c r="F817" i="11" a="1"/>
  <c r="F817" i="11" s="1"/>
  <c r="AC817" i="17" s="1"/>
  <c r="C841" i="11"/>
  <c r="F841" i="11" a="1"/>
  <c r="F841" i="11" s="1"/>
  <c r="AC841" i="17" s="1"/>
  <c r="C865" i="11"/>
  <c r="F865" i="11" a="1"/>
  <c r="F865" i="11" s="1"/>
  <c r="C889" i="11"/>
  <c r="F889" i="11" a="1"/>
  <c r="F889" i="11" s="1"/>
  <c r="AC889" i="17" s="1"/>
  <c r="C913" i="11"/>
  <c r="F913" i="11" a="1"/>
  <c r="F913" i="11" s="1"/>
  <c r="AC913" i="17" s="1"/>
  <c r="C937" i="11"/>
  <c r="F937" i="11" a="1"/>
  <c r="F937" i="11" s="1"/>
  <c r="AC937" i="17" s="1"/>
  <c r="C961" i="11"/>
  <c r="F961" i="11" a="1"/>
  <c r="F961" i="11" s="1"/>
  <c r="AC961" i="17" s="1"/>
  <c r="C985" i="11"/>
  <c r="F985" i="11" a="1"/>
  <c r="F985" i="11" s="1"/>
  <c r="AC985" i="17" s="1"/>
  <c r="C802" i="11"/>
  <c r="F802" i="11" a="1"/>
  <c r="F802" i="11" s="1"/>
  <c r="AC802" i="17" s="1"/>
  <c r="C858" i="11"/>
  <c r="F858" i="11" a="1"/>
  <c r="F858" i="11" s="1"/>
  <c r="AC858" i="17" s="1"/>
  <c r="C930" i="11"/>
  <c r="F930" i="11" a="1"/>
  <c r="F930" i="11" s="1"/>
  <c r="AC930" i="17" s="1"/>
  <c r="C1002" i="11"/>
  <c r="F1002" i="11" a="1"/>
  <c r="F1002" i="11" s="1"/>
  <c r="AC1002" i="17" s="1"/>
  <c r="C26" i="11"/>
  <c r="C50" i="11"/>
  <c r="F50" i="11" a="1"/>
  <c r="F50" i="11" s="1"/>
  <c r="AC50" i="17" s="1"/>
  <c r="C74" i="11"/>
  <c r="F74" i="11" a="1"/>
  <c r="F74" i="11" s="1"/>
  <c r="AC74" i="17" s="1"/>
  <c r="C98" i="11"/>
  <c r="F98" i="11" a="1"/>
  <c r="F98" i="11" s="1"/>
  <c r="AC98" i="17" s="1"/>
  <c r="C122" i="11"/>
  <c r="F122" i="11" a="1"/>
  <c r="F122" i="11" s="1"/>
  <c r="AC122" i="17" s="1"/>
  <c r="C146" i="11"/>
  <c r="F146" i="11" a="1"/>
  <c r="F146" i="11" s="1"/>
  <c r="AC146" i="17" s="1"/>
  <c r="C170" i="11"/>
  <c r="F170" i="11" a="1"/>
  <c r="F170" i="11" s="1"/>
  <c r="AC170" i="17" s="1"/>
  <c r="C194" i="11"/>
  <c r="F194" i="11" a="1"/>
  <c r="F194" i="11" s="1"/>
  <c r="AC194" i="17" s="1"/>
  <c r="C218" i="11"/>
  <c r="F218" i="11" a="1"/>
  <c r="F218" i="11" s="1"/>
  <c r="AC218" i="17" s="1"/>
  <c r="C242" i="11"/>
  <c r="F242" i="11" a="1"/>
  <c r="F242" i="11" s="1"/>
  <c r="AC242" i="17" s="1"/>
  <c r="C266" i="11"/>
  <c r="F266" i="11" a="1"/>
  <c r="F266" i="11" s="1"/>
  <c r="AC266" i="17" s="1"/>
  <c r="C290" i="11"/>
  <c r="F290" i="11" a="1"/>
  <c r="F290" i="11" s="1"/>
  <c r="AC290" i="17" s="1"/>
  <c r="C322" i="11"/>
  <c r="F322" i="11" a="1"/>
  <c r="F322" i="11" s="1"/>
  <c r="AC322" i="17" s="1"/>
  <c r="C346" i="11"/>
  <c r="F346" i="11" a="1"/>
  <c r="F346" i="11" s="1"/>
  <c r="AC346" i="17" s="1"/>
  <c r="C370" i="11"/>
  <c r="F370" i="11" a="1"/>
  <c r="F370" i="11" s="1"/>
  <c r="AC370" i="17" s="1"/>
  <c r="C394" i="11"/>
  <c r="F394" i="11" a="1"/>
  <c r="F394" i="11" s="1"/>
  <c r="AC394" i="17" s="1"/>
  <c r="C418" i="11"/>
  <c r="F418" i="11" a="1"/>
  <c r="F418" i="11" s="1"/>
  <c r="AC418" i="17" s="1"/>
  <c r="C442" i="11"/>
  <c r="F442" i="11" a="1"/>
  <c r="F442" i="11" s="1"/>
  <c r="AC442" i="17" s="1"/>
  <c r="C466" i="11"/>
  <c r="F466" i="11" a="1"/>
  <c r="F466" i="11" s="1"/>
  <c r="AC466" i="17" s="1"/>
  <c r="C490" i="11"/>
  <c r="F490" i="11" a="1"/>
  <c r="F490" i="11" s="1"/>
  <c r="AC490" i="17" s="1"/>
  <c r="C514" i="11"/>
  <c r="F514" i="11" a="1"/>
  <c r="F514" i="11" s="1"/>
  <c r="C538" i="11"/>
  <c r="F538" i="11" a="1"/>
  <c r="F538" i="11" s="1"/>
  <c r="AC538" i="17" s="1"/>
  <c r="C562" i="11"/>
  <c r="F562" i="11" a="1"/>
  <c r="F562" i="11" s="1"/>
  <c r="AC562" i="17" s="1"/>
  <c r="C586" i="11"/>
  <c r="F586" i="11" a="1"/>
  <c r="F586" i="11" s="1"/>
  <c r="AC586" i="17" s="1"/>
  <c r="C610" i="11"/>
  <c r="F610" i="11" a="1"/>
  <c r="F610" i="11" s="1"/>
  <c r="AC610" i="17" s="1"/>
  <c r="C634" i="11"/>
  <c r="F634" i="11" a="1"/>
  <c r="F634" i="11" s="1"/>
  <c r="AC634" i="17" s="1"/>
  <c r="C658" i="11"/>
  <c r="F658" i="11" a="1"/>
  <c r="F658" i="11" s="1"/>
  <c r="AC658" i="17" s="1"/>
  <c r="C682" i="11"/>
  <c r="F682" i="11" a="1"/>
  <c r="F682" i="11" s="1"/>
  <c r="AC682" i="17" s="1"/>
  <c r="C706" i="11"/>
  <c r="F706" i="11" a="1"/>
  <c r="F706" i="11" s="1"/>
  <c r="AC706" i="17" s="1"/>
  <c r="C730" i="11"/>
  <c r="F730" i="11" a="1"/>
  <c r="F730" i="11" s="1"/>
  <c r="AC730" i="17" s="1"/>
  <c r="C754" i="11"/>
  <c r="F754" i="11" a="1"/>
  <c r="F754" i="11" s="1"/>
  <c r="AC754" i="17" s="1"/>
  <c r="C778" i="11"/>
  <c r="F778" i="11" a="1"/>
  <c r="F778" i="11" s="1"/>
  <c r="C539" i="11"/>
  <c r="F539" i="11" a="1"/>
  <c r="F539" i="11" s="1"/>
  <c r="AC539" i="17" s="1"/>
  <c r="C563" i="11"/>
  <c r="F563" i="11" a="1"/>
  <c r="F563" i="11" s="1"/>
  <c r="AC563" i="17" s="1"/>
  <c r="C587" i="11"/>
  <c r="F587" i="11" a="1"/>
  <c r="F587" i="11" s="1"/>
  <c r="AC587" i="17" s="1"/>
  <c r="C611" i="11"/>
  <c r="F611" i="11" a="1"/>
  <c r="F611" i="11" s="1"/>
  <c r="C635" i="11"/>
  <c r="F635" i="11" a="1"/>
  <c r="F635" i="11" s="1"/>
  <c r="AC635" i="17" s="1"/>
  <c r="C659" i="11"/>
  <c r="F659" i="11" a="1"/>
  <c r="F659" i="11" s="1"/>
  <c r="AC659" i="17" s="1"/>
  <c r="C683" i="11"/>
  <c r="F683" i="11" a="1"/>
  <c r="F683" i="11" s="1"/>
  <c r="AC683" i="17" s="1"/>
  <c r="C707" i="11"/>
  <c r="F707" i="11" a="1"/>
  <c r="F707" i="11" s="1"/>
  <c r="AC707" i="17" s="1"/>
  <c r="C731" i="11"/>
  <c r="F731" i="11" a="1"/>
  <c r="F731" i="11" s="1"/>
  <c r="AC731" i="17" s="1"/>
  <c r="C755" i="11"/>
  <c r="F755" i="11" a="1"/>
  <c r="F755" i="11" s="1"/>
  <c r="C779" i="11"/>
  <c r="F779" i="11" a="1"/>
  <c r="F779" i="11" s="1"/>
  <c r="AC779" i="17" s="1"/>
  <c r="C803" i="11"/>
  <c r="F803" i="11" a="1"/>
  <c r="F803" i="11" s="1"/>
  <c r="AC803" i="17" s="1"/>
  <c r="C827" i="11"/>
  <c r="F827" i="11" a="1"/>
  <c r="F827" i="11" s="1"/>
  <c r="AC827" i="17" s="1"/>
  <c r="C851" i="11"/>
  <c r="F851" i="11" a="1"/>
  <c r="F851" i="11" s="1"/>
  <c r="AC851" i="17" s="1"/>
  <c r="C875" i="11"/>
  <c r="F875" i="11" a="1"/>
  <c r="F875" i="11" s="1"/>
  <c r="AC875" i="17" s="1"/>
  <c r="C899" i="11"/>
  <c r="F899" i="11" a="1"/>
  <c r="F899" i="11" s="1"/>
  <c r="C923" i="11"/>
  <c r="F923" i="11" a="1"/>
  <c r="F923" i="11" s="1"/>
  <c r="AC923" i="17" s="1"/>
  <c r="C947" i="11"/>
  <c r="F947" i="11" a="1"/>
  <c r="F947" i="11" s="1"/>
  <c r="AC947" i="17" s="1"/>
  <c r="C971" i="11"/>
  <c r="F971" i="11" a="1"/>
  <c r="F971" i="11" s="1"/>
  <c r="AC971" i="17" s="1"/>
  <c r="C995" i="11"/>
  <c r="F995" i="11" a="1"/>
  <c r="F995" i="11" s="1"/>
  <c r="AC995" i="17" s="1"/>
  <c r="C740" i="11"/>
  <c r="F740" i="11" a="1"/>
  <c r="F740" i="11" s="1"/>
  <c r="AC740" i="17" s="1"/>
  <c r="C764" i="11"/>
  <c r="F764" i="11" a="1"/>
  <c r="F764" i="11" s="1"/>
  <c r="AC764" i="17" s="1"/>
  <c r="C788" i="11"/>
  <c r="F788" i="11" a="1"/>
  <c r="F788" i="11" s="1"/>
  <c r="AC788" i="17" s="1"/>
  <c r="C812" i="11"/>
  <c r="F812" i="11" a="1"/>
  <c r="F812" i="11" s="1"/>
  <c r="C836" i="11"/>
  <c r="F836" i="11" a="1"/>
  <c r="F836" i="11" s="1"/>
  <c r="AC836" i="17" s="1"/>
  <c r="C860" i="11"/>
  <c r="F860" i="11" a="1"/>
  <c r="F860" i="11" s="1"/>
  <c r="AC860" i="17" s="1"/>
  <c r="C884" i="11"/>
  <c r="F884" i="11" a="1"/>
  <c r="F884" i="11" s="1"/>
  <c r="AC884" i="17" s="1"/>
  <c r="C908" i="11"/>
  <c r="F908" i="11" a="1"/>
  <c r="F908" i="11" s="1"/>
  <c r="AC908" i="17" s="1"/>
  <c r="C932" i="11"/>
  <c r="F932" i="11" a="1"/>
  <c r="F932" i="11" s="1"/>
  <c r="AC932" i="17" s="1"/>
  <c r="C956" i="11"/>
  <c r="F956" i="11" a="1"/>
  <c r="F956" i="11" s="1"/>
  <c r="AC956" i="17" s="1"/>
  <c r="C980" i="11"/>
  <c r="F980" i="11" a="1"/>
  <c r="F980" i="11" s="1"/>
  <c r="AC980" i="17" s="1"/>
  <c r="C733" i="11"/>
  <c r="F733" i="11" a="1"/>
  <c r="F733" i="11" s="1"/>
  <c r="AC733" i="17" s="1"/>
  <c r="C757" i="11"/>
  <c r="F757" i="11" a="1"/>
  <c r="F757" i="11" s="1"/>
  <c r="C781" i="11"/>
  <c r="F781" i="11" a="1"/>
  <c r="F781" i="11" s="1"/>
  <c r="AC755" i="17" s="1"/>
  <c r="C805" i="11"/>
  <c r="F805" i="11" a="1"/>
  <c r="F805" i="11" s="1"/>
  <c r="AC805" i="17" s="1"/>
  <c r="C829" i="11"/>
  <c r="F829" i="11" a="1"/>
  <c r="F829" i="11" s="1"/>
  <c r="C853" i="11"/>
  <c r="F853" i="11" a="1"/>
  <c r="F853" i="11" s="1"/>
  <c r="AC853" i="17" s="1"/>
  <c r="C877" i="11"/>
  <c r="F877" i="11" a="1"/>
  <c r="F877" i="11" s="1"/>
  <c r="AC877" i="17" s="1"/>
  <c r="C901" i="11"/>
  <c r="F901" i="11" a="1"/>
  <c r="F901" i="11" s="1"/>
  <c r="C925" i="11"/>
  <c r="F925" i="11" a="1"/>
  <c r="F925" i="11" s="1"/>
  <c r="AC925" i="17" s="1"/>
  <c r="C949" i="11"/>
  <c r="F949" i="11" a="1"/>
  <c r="F949" i="11" s="1"/>
  <c r="AC949" i="17" s="1"/>
  <c r="C973" i="11"/>
  <c r="F973" i="11" a="1"/>
  <c r="F973" i="11" s="1"/>
  <c r="AC973" i="17" s="1"/>
  <c r="C997" i="11"/>
  <c r="F997" i="11" a="1"/>
  <c r="F997" i="11" s="1"/>
  <c r="AC997" i="17" s="1"/>
  <c r="C950" i="11"/>
  <c r="F950" i="11" a="1"/>
  <c r="F950" i="11" s="1"/>
  <c r="AC950" i="17" s="1"/>
  <c r="C974" i="11"/>
  <c r="F974" i="11" a="1"/>
  <c r="F974" i="11" s="1"/>
  <c r="AC974" i="17" s="1"/>
  <c r="C998" i="11"/>
  <c r="F998" i="11" a="1"/>
  <c r="F998" i="11" s="1"/>
  <c r="AC998" i="17" s="1"/>
  <c r="C559" i="11"/>
  <c r="F559" i="11" a="1"/>
  <c r="F559" i="11" s="1"/>
  <c r="AC559" i="17" s="1"/>
  <c r="C583" i="11"/>
  <c r="F583" i="11" a="1"/>
  <c r="F583" i="11" s="1"/>
  <c r="AC583" i="17" s="1"/>
  <c r="C607" i="11"/>
  <c r="F607" i="11" a="1"/>
  <c r="F607" i="11" s="1"/>
  <c r="AC607" i="17" s="1"/>
  <c r="C631" i="11"/>
  <c r="F631" i="11" a="1"/>
  <c r="F631" i="11" s="1"/>
  <c r="AC631" i="17" s="1"/>
  <c r="C655" i="11"/>
  <c r="F655" i="11" a="1"/>
  <c r="F655" i="11" s="1"/>
  <c r="AC655" i="17" s="1"/>
  <c r="C679" i="11"/>
  <c r="F679" i="11" a="1"/>
  <c r="F679" i="11" s="1"/>
  <c r="AC679" i="17" s="1"/>
  <c r="C703" i="11"/>
  <c r="F703" i="11" a="1"/>
  <c r="F703" i="11" s="1"/>
  <c r="AC703" i="17" s="1"/>
  <c r="C727" i="11"/>
  <c r="F727" i="11" a="1"/>
  <c r="F727" i="11" s="1"/>
  <c r="AC727" i="17" s="1"/>
  <c r="C751" i="11"/>
  <c r="F751" i="11" a="1"/>
  <c r="F751" i="11" s="1"/>
  <c r="AC751" i="17" s="1"/>
  <c r="C775" i="11"/>
  <c r="F775" i="11" a="1"/>
  <c r="F775" i="11" s="1"/>
  <c r="AC775" i="17" s="1"/>
  <c r="C799" i="11"/>
  <c r="F799" i="11" a="1"/>
  <c r="F799" i="11" s="1"/>
  <c r="AC799" i="17" s="1"/>
  <c r="C823" i="11"/>
  <c r="F823" i="11" a="1"/>
  <c r="F823" i="11" s="1"/>
  <c r="AC823" i="17" s="1"/>
  <c r="C847" i="11"/>
  <c r="F847" i="11" a="1"/>
  <c r="F847" i="11" s="1"/>
  <c r="AC847" i="17" s="1"/>
  <c r="C871" i="11"/>
  <c r="F871" i="11" a="1"/>
  <c r="F871" i="11" s="1"/>
  <c r="C895" i="11"/>
  <c r="F895" i="11" a="1"/>
  <c r="F895" i="11" s="1"/>
  <c r="AC895" i="17" s="1"/>
  <c r="C919" i="11"/>
  <c r="F919" i="11" a="1"/>
  <c r="F919" i="11" s="1"/>
  <c r="AC919" i="17" s="1"/>
  <c r="C943" i="11"/>
  <c r="F943" i="11" a="1"/>
  <c r="F943" i="11" s="1"/>
  <c r="AC943" i="17" s="1"/>
  <c r="C967" i="11"/>
  <c r="F967" i="11" a="1"/>
  <c r="F967" i="11" s="1"/>
  <c r="AC967" i="17" s="1"/>
  <c r="C991" i="11"/>
  <c r="F991" i="11" a="1"/>
  <c r="F991" i="11" s="1"/>
  <c r="AC991" i="17" s="1"/>
  <c r="C786" i="11"/>
  <c r="F786" i="11" a="1"/>
  <c r="F786" i="11" s="1"/>
  <c r="AC786" i="17" s="1"/>
  <c r="C866" i="11"/>
  <c r="F866" i="11" a="1"/>
  <c r="F866" i="11" s="1"/>
  <c r="AC866" i="17" s="1"/>
  <c r="C938" i="11"/>
  <c r="F938" i="11" a="1"/>
  <c r="F938" i="11" s="1"/>
  <c r="AC938" i="17" s="1"/>
  <c r="C551" i="11"/>
  <c r="F551" i="11" a="1"/>
  <c r="F551" i="11" s="1"/>
  <c r="AC551" i="17" s="1"/>
  <c r="C24" i="11"/>
  <c r="C48" i="11"/>
  <c r="F48" i="11" a="1"/>
  <c r="F48" i="11" s="1"/>
  <c r="AC48" i="17" s="1"/>
  <c r="C72" i="11"/>
  <c r="F72" i="11" a="1"/>
  <c r="F72" i="11" s="1"/>
  <c r="AC72" i="17" s="1"/>
  <c r="C96" i="11"/>
  <c r="F96" i="11" a="1"/>
  <c r="F96" i="11" s="1"/>
  <c r="AC96" i="17" s="1"/>
  <c r="C120" i="11"/>
  <c r="F120" i="11" a="1"/>
  <c r="F120" i="11" s="1"/>
  <c r="AC120" i="17" s="1"/>
  <c r="C144" i="11"/>
  <c r="F144" i="11" a="1"/>
  <c r="F144" i="11" s="1"/>
  <c r="AC144" i="17" s="1"/>
  <c r="C168" i="11"/>
  <c r="F168" i="11" a="1"/>
  <c r="F168" i="11" s="1"/>
  <c r="AC168" i="17" s="1"/>
  <c r="C192" i="11"/>
  <c r="F192" i="11" a="1"/>
  <c r="F192" i="11" s="1"/>
  <c r="AC192" i="17" s="1"/>
  <c r="C216" i="11"/>
  <c r="F216" i="11" a="1"/>
  <c r="F216" i="11" s="1"/>
  <c r="AC216" i="17" s="1"/>
  <c r="C240" i="11"/>
  <c r="F240" i="11" a="1"/>
  <c r="F240" i="11" s="1"/>
  <c r="AC240" i="17" s="1"/>
  <c r="C264" i="11"/>
  <c r="F264" i="11" a="1"/>
  <c r="F264" i="11" s="1"/>
  <c r="AC264" i="17" s="1"/>
  <c r="C288" i="11"/>
  <c r="F288" i="11" a="1"/>
  <c r="F288" i="11" s="1"/>
  <c r="AC288" i="17" s="1"/>
  <c r="C312" i="11"/>
  <c r="F312" i="11" a="1"/>
  <c r="F312" i="11" s="1"/>
  <c r="AC312" i="17" s="1"/>
  <c r="C336" i="11"/>
  <c r="F336" i="11" a="1"/>
  <c r="F336" i="11" s="1"/>
  <c r="AC336" i="17" s="1"/>
  <c r="C360" i="11"/>
  <c r="F360" i="11" a="1"/>
  <c r="F360" i="11" s="1"/>
  <c r="AC360" i="17" s="1"/>
  <c r="C384" i="11"/>
  <c r="F384" i="11" a="1"/>
  <c r="F384" i="11" s="1"/>
  <c r="AC384" i="17" s="1"/>
  <c r="C408" i="11"/>
  <c r="F408" i="11" a="1"/>
  <c r="F408" i="11" s="1"/>
  <c r="AC408" i="17" s="1"/>
  <c r="C432" i="11"/>
  <c r="F432" i="11" a="1"/>
  <c r="F432" i="11" s="1"/>
  <c r="AC432" i="17" s="1"/>
  <c r="C456" i="11"/>
  <c r="F456" i="11" a="1"/>
  <c r="F456" i="11" s="1"/>
  <c r="AC456" i="17" s="1"/>
  <c r="C480" i="11"/>
  <c r="F480" i="11" a="1"/>
  <c r="F480" i="11" s="1"/>
  <c r="AC480" i="17" s="1"/>
  <c r="C504" i="11"/>
  <c r="F504" i="11" a="1"/>
  <c r="F504" i="11" s="1"/>
  <c r="AC597" i="17" s="1"/>
  <c r="C528" i="11"/>
  <c r="F528" i="11" a="1"/>
  <c r="F528" i="11" s="1"/>
  <c r="AC528" i="17" s="1"/>
  <c r="C552" i="11"/>
  <c r="F552" i="11" a="1"/>
  <c r="F552" i="11" s="1"/>
  <c r="AC552" i="17" s="1"/>
  <c r="C576" i="11"/>
  <c r="F576" i="11" a="1"/>
  <c r="F576" i="11" s="1"/>
  <c r="AC576" i="17" s="1"/>
  <c r="C600" i="11"/>
  <c r="F600" i="11" a="1"/>
  <c r="F600" i="11" s="1"/>
  <c r="AC600" i="17" s="1"/>
  <c r="C624" i="11"/>
  <c r="F624" i="11" a="1"/>
  <c r="F624" i="11" s="1"/>
  <c r="AC624" i="17" s="1"/>
  <c r="C648" i="11"/>
  <c r="F648" i="11" a="1"/>
  <c r="F648" i="11" s="1"/>
  <c r="AC648" i="17" s="1"/>
  <c r="C672" i="11"/>
  <c r="F672" i="11" a="1"/>
  <c r="F672" i="11" s="1"/>
  <c r="AC672" i="17" s="1"/>
  <c r="C720" i="11"/>
  <c r="F720" i="11" a="1"/>
  <c r="F720" i="11" s="1"/>
  <c r="AC720" i="17" s="1"/>
  <c r="C744" i="11"/>
  <c r="F744" i="11" a="1"/>
  <c r="F744" i="11" s="1"/>
  <c r="AC744" i="17" s="1"/>
  <c r="C768" i="11"/>
  <c r="F768" i="11" a="1"/>
  <c r="F768" i="11" s="1"/>
  <c r="AC768" i="17" s="1"/>
  <c r="C792" i="11"/>
  <c r="F792" i="11" a="1"/>
  <c r="F792" i="11" s="1"/>
  <c r="AC792" i="17" s="1"/>
  <c r="C816" i="11"/>
  <c r="F816" i="11" a="1"/>
  <c r="F816" i="11" s="1"/>
  <c r="AC816" i="17" s="1"/>
  <c r="C840" i="11"/>
  <c r="F840" i="11" a="1"/>
  <c r="F840" i="11" s="1"/>
  <c r="AC840" i="17" s="1"/>
  <c r="C864" i="11"/>
  <c r="F864" i="11" a="1"/>
  <c r="F864" i="11" s="1"/>
  <c r="AC864" i="17" s="1"/>
  <c r="C888" i="11"/>
  <c r="F888" i="11" a="1"/>
  <c r="F888" i="11" s="1"/>
  <c r="C912" i="11"/>
  <c r="F912" i="11" a="1"/>
  <c r="F912" i="11" s="1"/>
  <c r="C936" i="11"/>
  <c r="F936" i="11" a="1"/>
  <c r="F936" i="11" s="1"/>
  <c r="AC936" i="17" s="1"/>
  <c r="C960" i="11"/>
  <c r="F960" i="11" a="1"/>
  <c r="F960" i="11" s="1"/>
  <c r="AC960" i="17" s="1"/>
  <c r="C984" i="11"/>
  <c r="F984" i="11" a="1"/>
  <c r="F984" i="11" s="1"/>
  <c r="AC984" i="17" s="1"/>
  <c r="C826" i="11"/>
  <c r="F826" i="11" a="1"/>
  <c r="F826" i="11" s="1"/>
  <c r="AC826" i="17" s="1"/>
  <c r="C898" i="11"/>
  <c r="F898" i="11" a="1"/>
  <c r="F898" i="11" s="1"/>
  <c r="AC898" i="17" s="1"/>
  <c r="C970" i="11"/>
  <c r="F970" i="11" a="1"/>
  <c r="F970" i="11" s="1"/>
  <c r="AC970" i="17" s="1"/>
  <c r="C289" i="11"/>
  <c r="F289" i="11" a="1"/>
  <c r="F289" i="11" s="1"/>
  <c r="AC289" i="17" s="1"/>
  <c r="C313" i="11"/>
  <c r="F313" i="11" a="1"/>
  <c r="F313" i="11" s="1"/>
  <c r="AC313" i="17" s="1"/>
  <c r="C337" i="11"/>
  <c r="F337" i="11" a="1"/>
  <c r="F337" i="11" s="1"/>
  <c r="AC337" i="17" s="1"/>
  <c r="C361" i="11"/>
  <c r="F361" i="11" a="1"/>
  <c r="F361" i="11" s="1"/>
  <c r="AC361" i="17" s="1"/>
  <c r="C385" i="11"/>
  <c r="F385" i="11" a="1"/>
  <c r="F385" i="11" s="1"/>
  <c r="AC385" i="17" s="1"/>
  <c r="C409" i="11"/>
  <c r="F409" i="11" a="1"/>
  <c r="F409" i="11" s="1"/>
  <c r="AC409" i="17" s="1"/>
  <c r="C433" i="11"/>
  <c r="F433" i="11" a="1"/>
  <c r="F433" i="11" s="1"/>
  <c r="AC433" i="17" s="1"/>
  <c r="C457" i="11"/>
  <c r="F457" i="11" a="1"/>
  <c r="F457" i="11" s="1"/>
  <c r="AC457" i="17" s="1"/>
  <c r="C481" i="11"/>
  <c r="F481" i="11" a="1"/>
  <c r="F481" i="11" s="1"/>
  <c r="AC481" i="17" s="1"/>
  <c r="C505" i="11"/>
  <c r="F505" i="11" a="1"/>
  <c r="F505" i="11" s="1"/>
  <c r="AC505" i="17" s="1"/>
  <c r="C529" i="11"/>
  <c r="F529" i="11" a="1"/>
  <c r="F529" i="11" s="1"/>
  <c r="AC529" i="17" s="1"/>
  <c r="C553" i="11"/>
  <c r="F553" i="11" a="1"/>
  <c r="F553" i="11" s="1"/>
  <c r="AC553" i="17" s="1"/>
  <c r="C577" i="11"/>
  <c r="F577" i="11" a="1"/>
  <c r="F577" i="11" s="1"/>
  <c r="AC577" i="17" s="1"/>
  <c r="C601" i="11"/>
  <c r="F601" i="11" a="1"/>
  <c r="F601" i="11" s="1"/>
  <c r="AC601" i="17" s="1"/>
  <c r="C625" i="11"/>
  <c r="F625" i="11" a="1"/>
  <c r="F625" i="11" s="1"/>
  <c r="AC625" i="17" s="1"/>
  <c r="C649" i="11"/>
  <c r="F649" i="11" a="1"/>
  <c r="F649" i="11" s="1"/>
  <c r="AC649" i="17" s="1"/>
  <c r="C673" i="11"/>
  <c r="F673" i="11" a="1"/>
  <c r="F673" i="11" s="1"/>
  <c r="AC673" i="17" s="1"/>
  <c r="C697" i="11"/>
  <c r="F697" i="11" a="1"/>
  <c r="F697" i="11" s="1"/>
  <c r="AC697" i="17" s="1"/>
  <c r="C721" i="11"/>
  <c r="F721" i="11" a="1"/>
  <c r="F721" i="11" s="1"/>
  <c r="AC721" i="17" s="1"/>
  <c r="C745" i="11"/>
  <c r="F745" i="11" a="1"/>
  <c r="F745" i="11" s="1"/>
  <c r="AC745" i="17" s="1"/>
  <c r="C777" i="11"/>
  <c r="F777" i="11" a="1"/>
  <c r="F777" i="11" s="1"/>
  <c r="AC777" i="17" s="1"/>
  <c r="C801" i="11"/>
  <c r="F801" i="11" a="1"/>
  <c r="F801" i="11" s="1"/>
  <c r="AC801" i="17" s="1"/>
  <c r="C825" i="11"/>
  <c r="F825" i="11" a="1"/>
  <c r="F825" i="11" s="1"/>
  <c r="C849" i="11"/>
  <c r="F849" i="11" a="1"/>
  <c r="F849" i="11" s="1"/>
  <c r="AC849" i="17" s="1"/>
  <c r="C873" i="11"/>
  <c r="F873" i="11" a="1"/>
  <c r="F873" i="11" s="1"/>
  <c r="AC873" i="17" s="1"/>
  <c r="C897" i="11"/>
  <c r="F897" i="11" a="1"/>
  <c r="F897" i="11" s="1"/>
  <c r="AC897" i="17" s="1"/>
  <c r="C921" i="11"/>
  <c r="F921" i="11" a="1"/>
  <c r="F921" i="11" s="1"/>
  <c r="AC921" i="17" s="1"/>
  <c r="C945" i="11"/>
  <c r="F945" i="11" a="1"/>
  <c r="F945" i="11" s="1"/>
  <c r="AC945" i="17" s="1"/>
  <c r="C969" i="11"/>
  <c r="F969" i="11" a="1"/>
  <c r="F969" i="11" s="1"/>
  <c r="AC969" i="17" s="1"/>
  <c r="C993" i="11"/>
  <c r="F993" i="11" a="1"/>
  <c r="F993" i="11" s="1"/>
  <c r="AC993" i="17" s="1"/>
  <c r="C810" i="11"/>
  <c r="F810" i="11" a="1"/>
  <c r="F810" i="11" s="1"/>
  <c r="AC810" i="17" s="1"/>
  <c r="C882" i="11"/>
  <c r="F882" i="11" a="1"/>
  <c r="F882" i="11" s="1"/>
  <c r="AC882" i="17" s="1"/>
  <c r="C954" i="11"/>
  <c r="F954" i="11" a="1"/>
  <c r="F954" i="11" s="1"/>
  <c r="AC954" i="17" s="1"/>
  <c r="C10" i="11"/>
  <c r="C34" i="11"/>
  <c r="C58" i="11"/>
  <c r="F58" i="11" a="1"/>
  <c r="F58" i="11" s="1"/>
  <c r="AC58" i="17" s="1"/>
  <c r="C82" i="11"/>
  <c r="F82" i="11" a="1"/>
  <c r="F82" i="11" s="1"/>
  <c r="AC82" i="17" s="1"/>
  <c r="C106" i="11"/>
  <c r="F106" i="11" a="1"/>
  <c r="F106" i="11" s="1"/>
  <c r="AC106" i="17" s="1"/>
  <c r="C130" i="11"/>
  <c r="F130" i="11" a="1"/>
  <c r="F130" i="11" s="1"/>
  <c r="AC130" i="17" s="1"/>
  <c r="C154" i="11"/>
  <c r="F154" i="11" a="1"/>
  <c r="F154" i="11" s="1"/>
  <c r="AC154" i="17" s="1"/>
  <c r="C178" i="11"/>
  <c r="F178" i="11" a="1"/>
  <c r="F178" i="11" s="1"/>
  <c r="AC178" i="17" s="1"/>
  <c r="C202" i="11"/>
  <c r="F202" i="11" a="1"/>
  <c r="F202" i="11" s="1"/>
  <c r="AC202" i="17" s="1"/>
  <c r="C226" i="11"/>
  <c r="F226" i="11" a="1"/>
  <c r="F226" i="11" s="1"/>
  <c r="AC226" i="17" s="1"/>
  <c r="C250" i="11"/>
  <c r="F250" i="11" a="1"/>
  <c r="F250" i="11" s="1"/>
  <c r="AC250" i="17" s="1"/>
  <c r="C274" i="11"/>
  <c r="F274" i="11" a="1"/>
  <c r="F274" i="11" s="1"/>
  <c r="AC274" i="17" s="1"/>
  <c r="C306" i="11"/>
  <c r="F306" i="11" a="1"/>
  <c r="F306" i="11" s="1"/>
  <c r="AC306" i="17" s="1"/>
  <c r="C330" i="11"/>
  <c r="F330" i="11" a="1"/>
  <c r="F330" i="11" s="1"/>
  <c r="AC330" i="17" s="1"/>
  <c r="C354" i="11"/>
  <c r="F354" i="11" a="1"/>
  <c r="F354" i="11" s="1"/>
  <c r="AC354" i="17" s="1"/>
  <c r="C378" i="11"/>
  <c r="F378" i="11" a="1"/>
  <c r="F378" i="11" s="1"/>
  <c r="AC378" i="17" s="1"/>
  <c r="C402" i="11"/>
  <c r="F402" i="11" a="1"/>
  <c r="F402" i="11" s="1"/>
  <c r="AC402" i="17" s="1"/>
  <c r="C426" i="11"/>
  <c r="F426" i="11" a="1"/>
  <c r="F426" i="11" s="1"/>
  <c r="AC426" i="17" s="1"/>
  <c r="C450" i="11"/>
  <c r="F450" i="11" a="1"/>
  <c r="F450" i="11" s="1"/>
  <c r="AC450" i="17" s="1"/>
  <c r="C474" i="11"/>
  <c r="F474" i="11" a="1"/>
  <c r="F474" i="11" s="1"/>
  <c r="AC474" i="17" s="1"/>
  <c r="C498" i="11"/>
  <c r="F498" i="11" a="1"/>
  <c r="F498" i="11" s="1"/>
  <c r="AC498" i="17" s="1"/>
  <c r="C522" i="11"/>
  <c r="F522" i="11" a="1"/>
  <c r="F522" i="11" s="1"/>
  <c r="AC522" i="17" s="1"/>
  <c r="C546" i="11"/>
  <c r="F546" i="11" a="1"/>
  <c r="F546" i="11" s="1"/>
  <c r="AC546" i="17" s="1"/>
  <c r="C570" i="11"/>
  <c r="F570" i="11" a="1"/>
  <c r="F570" i="11" s="1"/>
  <c r="AC570" i="17" s="1"/>
  <c r="C594" i="11"/>
  <c r="F594" i="11" a="1"/>
  <c r="F594" i="11" s="1"/>
  <c r="AC594" i="17" s="1"/>
  <c r="C618" i="11"/>
  <c r="F618" i="11" a="1"/>
  <c r="F618" i="11" s="1"/>
  <c r="AC618" i="17" s="1"/>
  <c r="C642" i="11"/>
  <c r="F642" i="11" a="1"/>
  <c r="F642" i="11" s="1"/>
  <c r="AC642" i="17" s="1"/>
  <c r="C666" i="11"/>
  <c r="F666" i="11" a="1"/>
  <c r="F666" i="11" s="1"/>
  <c r="AC666" i="17" s="1"/>
  <c r="C690" i="11"/>
  <c r="F690" i="11" a="1"/>
  <c r="F690" i="11" s="1"/>
  <c r="AC690" i="17" s="1"/>
  <c r="C714" i="11"/>
  <c r="F714" i="11" a="1"/>
  <c r="F714" i="11" s="1"/>
  <c r="AC714" i="17" s="1"/>
  <c r="C738" i="11"/>
  <c r="F738" i="11" a="1"/>
  <c r="F738" i="11" s="1"/>
  <c r="AC738" i="17" s="1"/>
  <c r="C762" i="11"/>
  <c r="F762" i="11" a="1"/>
  <c r="F762" i="11" s="1"/>
  <c r="AC495" i="17" s="1"/>
  <c r="C547" i="11"/>
  <c r="F547" i="11" a="1"/>
  <c r="F547" i="11" s="1"/>
  <c r="AC547" i="17" s="1"/>
  <c r="C571" i="11"/>
  <c r="F571" i="11" a="1"/>
  <c r="F571" i="11" s="1"/>
  <c r="AC571" i="17" s="1"/>
  <c r="C595" i="11"/>
  <c r="F595" i="11" a="1"/>
  <c r="F595" i="11" s="1"/>
  <c r="C619" i="11"/>
  <c r="F619" i="11" a="1"/>
  <c r="F619" i="11" s="1"/>
  <c r="AC619" i="17" s="1"/>
  <c r="C643" i="11"/>
  <c r="F643" i="11" a="1"/>
  <c r="F643" i="11" s="1"/>
  <c r="AC643" i="17" s="1"/>
  <c r="C667" i="11"/>
  <c r="F667" i="11" a="1"/>
  <c r="F667" i="11" s="1"/>
  <c r="AC667" i="17" s="1"/>
  <c r="C691" i="11"/>
  <c r="F691" i="11" a="1"/>
  <c r="F691" i="11" s="1"/>
  <c r="AC691" i="17" s="1"/>
  <c r="C715" i="11"/>
  <c r="F715" i="11" a="1"/>
  <c r="F715" i="11" s="1"/>
  <c r="AC715" i="17" s="1"/>
  <c r="C739" i="11"/>
  <c r="F739" i="11" a="1"/>
  <c r="F739" i="11" s="1"/>
  <c r="AC739" i="17" s="1"/>
  <c r="C763" i="11"/>
  <c r="F763" i="11" a="1"/>
  <c r="F763" i="11" s="1"/>
  <c r="AC763" i="17" s="1"/>
  <c r="C787" i="11"/>
  <c r="F787" i="11" a="1"/>
  <c r="F787" i="11" s="1"/>
  <c r="AC787" i="17" s="1"/>
  <c r="C811" i="11"/>
  <c r="F811" i="11" a="1"/>
  <c r="F811" i="11" s="1"/>
  <c r="AC811" i="17" s="1"/>
  <c r="C835" i="11"/>
  <c r="F835" i="11" a="1"/>
  <c r="F835" i="11" s="1"/>
  <c r="AC835" i="17" s="1"/>
  <c r="C859" i="11"/>
  <c r="F859" i="11" a="1"/>
  <c r="F859" i="11" s="1"/>
  <c r="AC859" i="17" s="1"/>
  <c r="C883" i="11"/>
  <c r="F883" i="11" a="1"/>
  <c r="F883" i="11" s="1"/>
  <c r="AC883" i="17" s="1"/>
  <c r="C907" i="11"/>
  <c r="F907" i="11" a="1"/>
  <c r="F907" i="11" s="1"/>
  <c r="AC907" i="17" s="1"/>
  <c r="C931" i="11"/>
  <c r="F931" i="11" a="1"/>
  <c r="F931" i="11" s="1"/>
  <c r="AC931" i="17" s="1"/>
  <c r="C955" i="11"/>
  <c r="F955" i="11" a="1"/>
  <c r="F955" i="11" s="1"/>
  <c r="AC955" i="17" s="1"/>
  <c r="C979" i="11"/>
  <c r="F979" i="11" a="1"/>
  <c r="F979" i="11" s="1"/>
  <c r="AC979" i="17" s="1"/>
  <c r="C724" i="11"/>
  <c r="F724" i="11" a="1"/>
  <c r="F724" i="11" s="1"/>
  <c r="AC724" i="17" s="1"/>
  <c r="C748" i="11"/>
  <c r="F748" i="11" a="1"/>
  <c r="F748" i="11" s="1"/>
  <c r="AC748" i="17" s="1"/>
  <c r="C772" i="11"/>
  <c r="F772" i="11" a="1"/>
  <c r="F772" i="11" s="1"/>
  <c r="AC772" i="17" s="1"/>
  <c r="C796" i="11"/>
  <c r="F796" i="11" a="1"/>
  <c r="F796" i="11" s="1"/>
  <c r="AC796" i="17" s="1"/>
  <c r="C820" i="11"/>
  <c r="F820" i="11" a="1"/>
  <c r="F820" i="11" s="1"/>
  <c r="AC820" i="17" s="1"/>
  <c r="C844" i="11"/>
  <c r="F844" i="11" a="1"/>
  <c r="F844" i="11" s="1"/>
  <c r="AC844" i="17" s="1"/>
  <c r="C868" i="11"/>
  <c r="F868" i="11" a="1"/>
  <c r="F868" i="11" s="1"/>
  <c r="AC868" i="17" s="1"/>
  <c r="C892" i="11"/>
  <c r="F892" i="11" a="1"/>
  <c r="F892" i="11" s="1"/>
  <c r="C916" i="11"/>
  <c r="F916" i="11" a="1"/>
  <c r="F916" i="11" s="1"/>
  <c r="AC916" i="17" s="1"/>
  <c r="C940" i="11"/>
  <c r="F940" i="11" a="1"/>
  <c r="F940" i="11" s="1"/>
  <c r="AC940" i="17" s="1"/>
  <c r="C964" i="11"/>
  <c r="F964" i="11" a="1"/>
  <c r="F964" i="11" s="1"/>
  <c r="AC964" i="17" s="1"/>
  <c r="C988" i="11"/>
  <c r="F988" i="11" a="1"/>
  <c r="F988" i="11" s="1"/>
  <c r="AC988" i="17" s="1"/>
  <c r="C717" i="11"/>
  <c r="F717" i="11" a="1"/>
  <c r="F717" i="11" s="1"/>
  <c r="AC717" i="17" s="1"/>
  <c r="C741" i="11"/>
  <c r="F741" i="11" a="1"/>
  <c r="F741" i="11" s="1"/>
  <c r="AC741" i="17" s="1"/>
  <c r="C765" i="11"/>
  <c r="F765" i="11" a="1"/>
  <c r="F765" i="11" s="1"/>
  <c r="AC765" i="17" s="1"/>
  <c r="C789" i="11"/>
  <c r="F789" i="11" a="1"/>
  <c r="F789" i="11" s="1"/>
  <c r="AC789" i="17" s="1"/>
  <c r="C813" i="11"/>
  <c r="F813" i="11" a="1"/>
  <c r="F813" i="11" s="1"/>
  <c r="AC813" i="17" s="1"/>
  <c r="C837" i="11"/>
  <c r="F837" i="11" a="1"/>
  <c r="F837" i="11" s="1"/>
  <c r="AC837" i="17" s="1"/>
  <c r="C861" i="11"/>
  <c r="F861" i="11" a="1"/>
  <c r="F861" i="11" s="1"/>
  <c r="AC861" i="17" s="1"/>
  <c r="C885" i="11"/>
  <c r="F885" i="11" a="1"/>
  <c r="F885" i="11" s="1"/>
  <c r="AC885" i="17" s="1"/>
  <c r="C909" i="11"/>
  <c r="F909" i="11" a="1"/>
  <c r="F909" i="11" s="1"/>
  <c r="AC909" i="17" s="1"/>
  <c r="C933" i="11"/>
  <c r="F933" i="11" a="1"/>
  <c r="F933" i="11" s="1"/>
  <c r="AC933" i="17" s="1"/>
  <c r="C957" i="11"/>
  <c r="F957" i="11" a="1"/>
  <c r="F957" i="11" s="1"/>
  <c r="AC957" i="17" s="1"/>
  <c r="C981" i="11"/>
  <c r="F981" i="11" a="1"/>
  <c r="F981" i="11" s="1"/>
  <c r="AC981" i="17" s="1"/>
  <c r="C958" i="11"/>
  <c r="F958" i="11" a="1"/>
  <c r="F958" i="11" s="1"/>
  <c r="AC958" i="17" s="1"/>
  <c r="C982" i="11"/>
  <c r="F982" i="11" a="1"/>
  <c r="F982" i="11" s="1"/>
  <c r="AC982" i="17" s="1"/>
  <c r="C567" i="11"/>
  <c r="F567" i="11" a="1"/>
  <c r="F567" i="11" s="1"/>
  <c r="AC567" i="17" s="1"/>
  <c r="C591" i="11"/>
  <c r="F591" i="11" a="1"/>
  <c r="F591" i="11" s="1"/>
  <c r="AC591" i="17" s="1"/>
  <c r="C615" i="11"/>
  <c r="F615" i="11" a="1"/>
  <c r="F615" i="11" s="1"/>
  <c r="AC615" i="17" s="1"/>
  <c r="C639" i="11"/>
  <c r="F639" i="11" a="1"/>
  <c r="F639" i="11" s="1"/>
  <c r="AC639" i="17" s="1"/>
  <c r="C663" i="11"/>
  <c r="F663" i="11" a="1"/>
  <c r="F663" i="11" s="1"/>
  <c r="AC663" i="17" s="1"/>
  <c r="C687" i="11"/>
  <c r="F687" i="11" a="1"/>
  <c r="F687" i="11" s="1"/>
  <c r="AC687" i="17" s="1"/>
  <c r="C711" i="11"/>
  <c r="F711" i="11" a="1"/>
  <c r="F711" i="11" s="1"/>
  <c r="AC711" i="17" s="1"/>
  <c r="C735" i="11"/>
  <c r="F735" i="11" a="1"/>
  <c r="F735" i="11" s="1"/>
  <c r="AC735" i="17" s="1"/>
  <c r="C759" i="11"/>
  <c r="F759" i="11" a="1"/>
  <c r="F759" i="11" s="1"/>
  <c r="AC759" i="17" s="1"/>
  <c r="C783" i="11"/>
  <c r="F783" i="11" a="1"/>
  <c r="F783" i="11" s="1"/>
  <c r="AC783" i="17" s="1"/>
  <c r="C807" i="11"/>
  <c r="F807" i="11" a="1"/>
  <c r="F807" i="11" s="1"/>
  <c r="AC807" i="17" s="1"/>
  <c r="C831" i="11"/>
  <c r="F831" i="11" a="1"/>
  <c r="F831" i="11" s="1"/>
  <c r="AC831" i="17" s="1"/>
  <c r="C855" i="11"/>
  <c r="F855" i="11" a="1"/>
  <c r="F855" i="11" s="1"/>
  <c r="AC855" i="17" s="1"/>
  <c r="C879" i="11"/>
  <c r="F879" i="11" a="1"/>
  <c r="F879" i="11" s="1"/>
  <c r="AC879" i="17" s="1"/>
  <c r="C903" i="11"/>
  <c r="F903" i="11" a="1"/>
  <c r="F903" i="11" s="1"/>
  <c r="AC903" i="17" s="1"/>
  <c r="C927" i="11"/>
  <c r="F927" i="11" a="1"/>
  <c r="F927" i="11" s="1"/>
  <c r="AC927" i="17" s="1"/>
  <c r="C951" i="11"/>
  <c r="F951" i="11" a="1"/>
  <c r="F951" i="11" s="1"/>
  <c r="AC951" i="17" s="1"/>
  <c r="C975" i="11"/>
  <c r="F975" i="11" a="1"/>
  <c r="F975" i="11" s="1"/>
  <c r="AC975" i="17" s="1"/>
  <c r="C999" i="11"/>
  <c r="F999" i="11" a="1"/>
  <c r="F999" i="11" s="1"/>
  <c r="AC999" i="17" s="1"/>
  <c r="C818" i="11"/>
  <c r="F818" i="11" a="1"/>
  <c r="F818" i="11" s="1"/>
  <c r="AC818" i="17" s="1"/>
  <c r="C890" i="11"/>
  <c r="F890" i="11" a="1"/>
  <c r="F890" i="11" s="1"/>
  <c r="AC890" i="17" s="1"/>
  <c r="C962" i="11"/>
  <c r="F962" i="11" a="1"/>
  <c r="F962" i="11" s="1"/>
  <c r="AC962" i="17" s="1"/>
  <c r="C535" i="11"/>
  <c r="F535" i="11" a="1"/>
  <c r="F535" i="11" s="1"/>
  <c r="AC535" i="17" s="1"/>
  <c r="C8" i="11"/>
  <c r="C32" i="11"/>
  <c r="C56" i="11"/>
  <c r="F56" i="11" a="1"/>
  <c r="F56" i="11" s="1"/>
  <c r="AC56" i="17" s="1"/>
  <c r="C80" i="11"/>
  <c r="F80" i="11" a="1"/>
  <c r="F80" i="11" s="1"/>
  <c r="AC80" i="17" s="1"/>
  <c r="C104" i="11"/>
  <c r="F104" i="11" a="1"/>
  <c r="F104" i="11" s="1"/>
  <c r="AC104" i="17" s="1"/>
  <c r="C128" i="11"/>
  <c r="F128" i="11" a="1"/>
  <c r="F128" i="11" s="1"/>
  <c r="AC128" i="17" s="1"/>
  <c r="C152" i="11"/>
  <c r="F152" i="11" a="1"/>
  <c r="F152" i="11" s="1"/>
  <c r="AC152" i="17" s="1"/>
  <c r="C176" i="11"/>
  <c r="F176" i="11" a="1"/>
  <c r="F176" i="11" s="1"/>
  <c r="AC176" i="17" s="1"/>
  <c r="C200" i="11"/>
  <c r="F200" i="11" a="1"/>
  <c r="F200" i="11" s="1"/>
  <c r="AC200" i="17" s="1"/>
  <c r="C224" i="11"/>
  <c r="F224" i="11" a="1"/>
  <c r="F224" i="11" s="1"/>
  <c r="AC224" i="17" s="1"/>
  <c r="C248" i="11"/>
  <c r="F248" i="11" a="1"/>
  <c r="F248" i="11" s="1"/>
  <c r="AC248" i="17" s="1"/>
  <c r="C272" i="11"/>
  <c r="F272" i="11" a="1"/>
  <c r="F272" i="11" s="1"/>
  <c r="AC272" i="17" s="1"/>
  <c r="C296" i="11"/>
  <c r="F296" i="11" a="1"/>
  <c r="F296" i="11" s="1"/>
  <c r="AC296" i="17" s="1"/>
  <c r="C320" i="11"/>
  <c r="F320" i="11" a="1"/>
  <c r="F320" i="11" s="1"/>
  <c r="AC320" i="17" s="1"/>
  <c r="C344" i="11"/>
  <c r="F344" i="11" a="1"/>
  <c r="F344" i="11" s="1"/>
  <c r="AC344" i="17" s="1"/>
  <c r="C368" i="11"/>
  <c r="F368" i="11" a="1"/>
  <c r="F368" i="11" s="1"/>
  <c r="AC368" i="17" s="1"/>
  <c r="C392" i="11"/>
  <c r="F392" i="11" a="1"/>
  <c r="F392" i="11" s="1"/>
  <c r="AC392" i="17" s="1"/>
  <c r="C416" i="11"/>
  <c r="F416" i="11" a="1"/>
  <c r="F416" i="11" s="1"/>
  <c r="AC416" i="17" s="1"/>
  <c r="C440" i="11"/>
  <c r="F440" i="11" a="1"/>
  <c r="F440" i="11" s="1"/>
  <c r="AC440" i="17" s="1"/>
  <c r="C464" i="11"/>
  <c r="F464" i="11" a="1"/>
  <c r="F464" i="11" s="1"/>
  <c r="AC464" i="17" s="1"/>
  <c r="C488" i="11"/>
  <c r="F488" i="11" a="1"/>
  <c r="F488" i="11" s="1"/>
  <c r="C512" i="11"/>
  <c r="F512" i="11" a="1"/>
  <c r="F512" i="11" s="1"/>
  <c r="AC512" i="17" s="1"/>
  <c r="C536" i="11"/>
  <c r="F536" i="11" a="1"/>
  <c r="F536" i="11" s="1"/>
  <c r="AC536" i="17" s="1"/>
  <c r="C560" i="11"/>
  <c r="F560" i="11" a="1"/>
  <c r="F560" i="11" s="1"/>
  <c r="AC560" i="17" s="1"/>
  <c r="C584" i="11"/>
  <c r="F584" i="11" a="1"/>
  <c r="F584" i="11" s="1"/>
  <c r="AC584" i="17" s="1"/>
  <c r="C608" i="11"/>
  <c r="F608" i="11" a="1"/>
  <c r="F608" i="11" s="1"/>
  <c r="AC608" i="17" s="1"/>
  <c r="C632" i="11"/>
  <c r="F632" i="11" a="1"/>
  <c r="F632" i="11" s="1"/>
  <c r="AC632" i="17" s="1"/>
  <c r="C656" i="11"/>
  <c r="F656" i="11" a="1"/>
  <c r="F656" i="11" s="1"/>
  <c r="AC656" i="17" s="1"/>
  <c r="C680" i="11"/>
  <c r="F680" i="11" a="1"/>
  <c r="F680" i="11" s="1"/>
  <c r="AC680" i="17" s="1"/>
  <c r="C704" i="11"/>
  <c r="F704" i="11" a="1"/>
  <c r="F704" i="11" s="1"/>
  <c r="AC704" i="17" s="1"/>
  <c r="C728" i="11"/>
  <c r="F728" i="11" a="1"/>
  <c r="F728" i="11" s="1"/>
  <c r="AC728" i="17" s="1"/>
  <c r="C752" i="11"/>
  <c r="F752" i="11" a="1"/>
  <c r="F752" i="11" s="1"/>
  <c r="AC752" i="17" s="1"/>
  <c r="C776" i="11"/>
  <c r="F776" i="11" a="1"/>
  <c r="F776" i="11" s="1"/>
  <c r="AC776" i="17" s="1"/>
  <c r="C800" i="11"/>
  <c r="F800" i="11" a="1"/>
  <c r="F800" i="11" s="1"/>
  <c r="AC800" i="17" s="1"/>
  <c r="C824" i="11"/>
  <c r="F824" i="11" a="1"/>
  <c r="F824" i="11" s="1"/>
  <c r="AC604" i="17" s="1"/>
  <c r="C848" i="11"/>
  <c r="F848" i="11" a="1"/>
  <c r="F848" i="11" s="1"/>
  <c r="AC848" i="17" s="1"/>
  <c r="C872" i="11"/>
  <c r="F872" i="11" a="1"/>
  <c r="F872" i="11" s="1"/>
  <c r="C896" i="11"/>
  <c r="F896" i="11" a="1"/>
  <c r="F896" i="11" s="1"/>
  <c r="AC896" i="17" s="1"/>
  <c r="C920" i="11"/>
  <c r="F920" i="11" a="1"/>
  <c r="F920" i="11" s="1"/>
  <c r="AC920" i="17" s="1"/>
  <c r="C944" i="11"/>
  <c r="F944" i="11" a="1"/>
  <c r="F944" i="11" s="1"/>
  <c r="AC944" i="17" s="1"/>
  <c r="C968" i="11"/>
  <c r="F968" i="11" a="1"/>
  <c r="F968" i="11" s="1"/>
  <c r="AC968" i="17" s="1"/>
  <c r="C992" i="11"/>
  <c r="F992" i="11" a="1"/>
  <c r="F992" i="11" s="1"/>
  <c r="AC992" i="17" s="1"/>
  <c r="C850" i="11"/>
  <c r="F850" i="11" a="1"/>
  <c r="F850" i="11" s="1"/>
  <c r="AC850" i="17" s="1"/>
  <c r="C922" i="11"/>
  <c r="F922" i="11" a="1"/>
  <c r="F922" i="11" s="1"/>
  <c r="AC922" i="17" s="1"/>
  <c r="C994" i="11"/>
  <c r="F994" i="11" a="1"/>
  <c r="F994" i="11" s="1"/>
  <c r="AC994" i="17" s="1"/>
  <c r="C273" i="11"/>
  <c r="F273" i="11" a="1"/>
  <c r="F273" i="11" s="1"/>
  <c r="AC273" i="17" s="1"/>
  <c r="C297" i="11"/>
  <c r="F297" i="11" a="1"/>
  <c r="F297" i="11" s="1"/>
  <c r="AC297" i="17" s="1"/>
  <c r="C321" i="11"/>
  <c r="F321" i="11" a="1"/>
  <c r="F321" i="11" s="1"/>
  <c r="AC321" i="17" s="1"/>
  <c r="C345" i="11"/>
  <c r="F345" i="11" a="1"/>
  <c r="F345" i="11" s="1"/>
  <c r="AC345" i="17" s="1"/>
  <c r="C369" i="11"/>
  <c r="F369" i="11" a="1"/>
  <c r="F369" i="11" s="1"/>
  <c r="AC369" i="17" s="1"/>
  <c r="C393" i="11"/>
  <c r="F393" i="11" a="1"/>
  <c r="F393" i="11" s="1"/>
  <c r="AC393" i="17" s="1"/>
  <c r="C417" i="11"/>
  <c r="F417" i="11" a="1"/>
  <c r="F417" i="11" s="1"/>
  <c r="AC417" i="17" s="1"/>
  <c r="C441" i="11"/>
  <c r="F441" i="11" a="1"/>
  <c r="F441" i="11" s="1"/>
  <c r="AC441" i="17" s="1"/>
  <c r="C465" i="11"/>
  <c r="F465" i="11" a="1"/>
  <c r="F465" i="11" s="1"/>
  <c r="AC465" i="17" s="1"/>
  <c r="C489" i="11"/>
  <c r="F489" i="11" a="1"/>
  <c r="F489" i="11" s="1"/>
  <c r="AC489" i="17" s="1"/>
  <c r="C513" i="11"/>
  <c r="F513" i="11" a="1"/>
  <c r="F513" i="11" s="1"/>
  <c r="AC513" i="17" s="1"/>
  <c r="C537" i="11"/>
  <c r="F537" i="11" a="1"/>
  <c r="F537" i="11" s="1"/>
  <c r="AC537" i="17" s="1"/>
  <c r="C561" i="11"/>
  <c r="F561" i="11" a="1"/>
  <c r="F561" i="11" s="1"/>
  <c r="AC561" i="17" s="1"/>
  <c r="C585" i="11"/>
  <c r="F585" i="11" a="1"/>
  <c r="F585" i="11" s="1"/>
  <c r="AC585" i="17" s="1"/>
  <c r="C609" i="11"/>
  <c r="F609" i="11" a="1"/>
  <c r="F609" i="11" s="1"/>
  <c r="AC609" i="17" s="1"/>
  <c r="C633" i="11"/>
  <c r="F633" i="11" a="1"/>
  <c r="F633" i="11" s="1"/>
  <c r="AC633" i="17" s="1"/>
  <c r="C657" i="11"/>
  <c r="F657" i="11" a="1"/>
  <c r="F657" i="11" s="1"/>
  <c r="AC657" i="17" s="1"/>
  <c r="C681" i="11"/>
  <c r="F681" i="11" a="1"/>
  <c r="F681" i="11" s="1"/>
  <c r="AC681" i="17" s="1"/>
  <c r="C705" i="11"/>
  <c r="F705" i="11" a="1"/>
  <c r="F705" i="11" s="1"/>
  <c r="AC705" i="17" s="1"/>
  <c r="C729" i="11"/>
  <c r="F729" i="11" a="1"/>
  <c r="F729" i="11" s="1"/>
  <c r="AC729" i="17" s="1"/>
  <c r="C753" i="11"/>
  <c r="F753" i="11" a="1"/>
  <c r="F753" i="11" s="1"/>
  <c r="AC753" i="17" s="1"/>
  <c r="C785" i="11"/>
  <c r="F785" i="11" a="1"/>
  <c r="F785" i="11" s="1"/>
  <c r="AC785" i="17" s="1"/>
  <c r="C809" i="11"/>
  <c r="F809" i="11" a="1"/>
  <c r="F809" i="11" s="1"/>
  <c r="AC809" i="17" s="1"/>
  <c r="C833" i="11"/>
  <c r="F833" i="11" a="1"/>
  <c r="F833" i="11" s="1"/>
  <c r="AC833" i="17" s="1"/>
  <c r="C857" i="11"/>
  <c r="F857" i="11" a="1"/>
  <c r="F857" i="11" s="1"/>
  <c r="AC857" i="17" s="1"/>
  <c r="C881" i="11"/>
  <c r="F881" i="11" a="1"/>
  <c r="F881" i="11" s="1"/>
  <c r="C905" i="11"/>
  <c r="F905" i="11" a="1"/>
  <c r="F905" i="11" s="1"/>
  <c r="AC905" i="17" s="1"/>
  <c r="C929" i="11"/>
  <c r="F929" i="11" a="1"/>
  <c r="F929" i="11" s="1"/>
  <c r="AC929" i="17" s="1"/>
  <c r="C953" i="11"/>
  <c r="F953" i="11" a="1"/>
  <c r="F953" i="11" s="1"/>
  <c r="AC953" i="17" s="1"/>
  <c r="C977" i="11"/>
  <c r="F977" i="11" a="1"/>
  <c r="F977" i="11" s="1"/>
  <c r="AC977" i="17" s="1"/>
  <c r="C1001" i="11"/>
  <c r="F1001" i="11" a="1"/>
  <c r="F1001" i="11" s="1"/>
  <c r="AC1001" i="17" s="1"/>
  <c r="C834" i="11"/>
  <c r="F834" i="11" a="1"/>
  <c r="F834" i="11" s="1"/>
  <c r="AC834" i="17" s="1"/>
  <c r="C906" i="11"/>
  <c r="F906" i="11" a="1"/>
  <c r="F906" i="11" s="1"/>
  <c r="AC906" i="17" s="1"/>
  <c r="C978" i="11"/>
  <c r="F978" i="11" a="1"/>
  <c r="F978" i="11" s="1"/>
  <c r="AC978" i="17" s="1"/>
  <c r="C18" i="11"/>
  <c r="C42" i="11"/>
  <c r="F42" i="11" a="1"/>
  <c r="F42" i="11" s="1"/>
  <c r="AC42" i="17" s="1"/>
  <c r="C66" i="11"/>
  <c r="F66" i="11" a="1"/>
  <c r="F66" i="11" s="1"/>
  <c r="AC66" i="17" s="1"/>
  <c r="C90" i="11"/>
  <c r="F90" i="11" a="1"/>
  <c r="F90" i="11" s="1"/>
  <c r="AC90" i="17" s="1"/>
  <c r="C114" i="11"/>
  <c r="F114" i="11" a="1"/>
  <c r="F114" i="11" s="1"/>
  <c r="AC114" i="17" s="1"/>
  <c r="C138" i="11"/>
  <c r="F138" i="11" a="1"/>
  <c r="F138" i="11" s="1"/>
  <c r="AC138" i="17" s="1"/>
  <c r="C162" i="11"/>
  <c r="F162" i="11" a="1"/>
  <c r="F162" i="11" s="1"/>
  <c r="AC162" i="17" s="1"/>
  <c r="C186" i="11"/>
  <c r="F186" i="11" a="1"/>
  <c r="F186" i="11" s="1"/>
  <c r="AC186" i="17" s="1"/>
  <c r="C210" i="11"/>
  <c r="F210" i="11" a="1"/>
  <c r="F210" i="11" s="1"/>
  <c r="AC210" i="17" s="1"/>
  <c r="C234" i="11"/>
  <c r="F234" i="11" a="1"/>
  <c r="F234" i="11" s="1"/>
  <c r="AC234" i="17" s="1"/>
  <c r="C258" i="11"/>
  <c r="F258" i="11" a="1"/>
  <c r="F258" i="11" s="1"/>
  <c r="AC258" i="17" s="1"/>
  <c r="C282" i="11"/>
  <c r="F282" i="11" a="1"/>
  <c r="F282" i="11" s="1"/>
  <c r="AC282" i="17" s="1"/>
  <c r="C314" i="11"/>
  <c r="F314" i="11" a="1"/>
  <c r="F314" i="11" s="1"/>
  <c r="AC314" i="17" s="1"/>
  <c r="C338" i="11"/>
  <c r="F338" i="11" a="1"/>
  <c r="F338" i="11" s="1"/>
  <c r="AC338" i="17" s="1"/>
  <c r="C362" i="11"/>
  <c r="F362" i="11" a="1"/>
  <c r="F362" i="11" s="1"/>
  <c r="AC362" i="17" s="1"/>
  <c r="C386" i="11"/>
  <c r="F386" i="11" a="1"/>
  <c r="F386" i="11" s="1"/>
  <c r="AC386" i="17" s="1"/>
  <c r="C410" i="11"/>
  <c r="F410" i="11" a="1"/>
  <c r="F410" i="11" s="1"/>
  <c r="C434" i="11"/>
  <c r="F434" i="11" a="1"/>
  <c r="F434" i="11" s="1"/>
  <c r="AC434" i="17" s="1"/>
  <c r="C458" i="11"/>
  <c r="F458" i="11" a="1"/>
  <c r="F458" i="11" s="1"/>
  <c r="AC458" i="17" s="1"/>
  <c r="C482" i="11"/>
  <c r="F482" i="11" a="1"/>
  <c r="F482" i="11" s="1"/>
  <c r="AC482" i="17" s="1"/>
  <c r="C506" i="11"/>
  <c r="F506" i="11" a="1"/>
  <c r="F506" i="11" s="1"/>
  <c r="AC506" i="17" s="1"/>
  <c r="C530" i="11"/>
  <c r="F530" i="11" a="1"/>
  <c r="F530" i="11" s="1"/>
  <c r="AC530" i="17" s="1"/>
  <c r="C554" i="11"/>
  <c r="F554" i="11" a="1"/>
  <c r="F554" i="11" s="1"/>
  <c r="AC554" i="17" s="1"/>
  <c r="C578" i="11"/>
  <c r="F578" i="11" a="1"/>
  <c r="F578" i="11" s="1"/>
  <c r="AC578" i="17" s="1"/>
  <c r="C602" i="11"/>
  <c r="F602" i="11" a="1"/>
  <c r="F602" i="11" s="1"/>
  <c r="AC602" i="17" s="1"/>
  <c r="C626" i="11"/>
  <c r="F626" i="11" a="1"/>
  <c r="F626" i="11" s="1"/>
  <c r="AC626" i="17" s="1"/>
  <c r="C650" i="11"/>
  <c r="F650" i="11" a="1"/>
  <c r="F650" i="11" s="1"/>
  <c r="AC650" i="17" s="1"/>
  <c r="C674" i="11"/>
  <c r="F674" i="11" a="1"/>
  <c r="F674" i="11" s="1"/>
  <c r="AC674" i="17" s="1"/>
  <c r="C698" i="11"/>
  <c r="F698" i="11" a="1"/>
  <c r="F698" i="11" s="1"/>
  <c r="AC698" i="17" s="1"/>
  <c r="C722" i="11"/>
  <c r="F722" i="11" a="1"/>
  <c r="F722" i="11" s="1"/>
  <c r="AC722" i="17" s="1"/>
  <c r="C746" i="11"/>
  <c r="F746" i="11" a="1"/>
  <c r="F746" i="11" s="1"/>
  <c r="AC746" i="17" s="1"/>
  <c r="C770" i="11"/>
  <c r="F770" i="11" a="1"/>
  <c r="F770" i="11" s="1"/>
  <c r="AC770" i="17" s="1"/>
  <c r="C531" i="11"/>
  <c r="F531" i="11" a="1"/>
  <c r="F531" i="11" s="1"/>
  <c r="AC531" i="17" s="1"/>
  <c r="C555" i="11"/>
  <c r="F555" i="11" a="1"/>
  <c r="F555" i="11" s="1"/>
  <c r="AC555" i="17" s="1"/>
  <c r="C579" i="11"/>
  <c r="F579" i="11" a="1"/>
  <c r="F579" i="11" s="1"/>
  <c r="AC579" i="17" s="1"/>
  <c r="C603" i="11"/>
  <c r="F603" i="11" a="1"/>
  <c r="F603" i="11" s="1"/>
  <c r="AC603" i="17" s="1"/>
  <c r="C627" i="11"/>
  <c r="F627" i="11" a="1"/>
  <c r="F627" i="11" s="1"/>
  <c r="AC627" i="17" s="1"/>
  <c r="C651" i="11"/>
  <c r="F651" i="11" a="1"/>
  <c r="F651" i="11" s="1"/>
  <c r="AC651" i="17" s="1"/>
  <c r="C675" i="11"/>
  <c r="F675" i="11" a="1"/>
  <c r="F675" i="11" s="1"/>
  <c r="AC675" i="17" s="1"/>
  <c r="C699" i="11"/>
  <c r="F699" i="11" a="1"/>
  <c r="F699" i="11" s="1"/>
  <c r="AC699" i="17" s="1"/>
  <c r="C723" i="11"/>
  <c r="F723" i="11" a="1"/>
  <c r="F723" i="11" s="1"/>
  <c r="AC723" i="17" s="1"/>
  <c r="C747" i="11"/>
  <c r="F747" i="11" a="1"/>
  <c r="F747" i="11" s="1"/>
  <c r="AC747" i="17" s="1"/>
  <c r="C771" i="11"/>
  <c r="F771" i="11" a="1"/>
  <c r="F771" i="11" s="1"/>
  <c r="AC771" i="17" s="1"/>
  <c r="C795" i="11"/>
  <c r="F795" i="11" a="1"/>
  <c r="F795" i="11" s="1"/>
  <c r="AC795" i="17" s="1"/>
  <c r="C819" i="11"/>
  <c r="F819" i="11" a="1"/>
  <c r="F819" i="11" s="1"/>
  <c r="C843" i="11"/>
  <c r="F843" i="11" a="1"/>
  <c r="F843" i="11" s="1"/>
  <c r="AC843" i="17" s="1"/>
  <c r="C867" i="11"/>
  <c r="F867" i="11" a="1"/>
  <c r="F867" i="11" s="1"/>
  <c r="AC510" i="17" s="1"/>
  <c r="C891" i="11"/>
  <c r="F891" i="11" a="1"/>
  <c r="F891" i="11" s="1"/>
  <c r="AC891" i="17" s="1"/>
  <c r="C915" i="11"/>
  <c r="F915" i="11" a="1"/>
  <c r="F915" i="11" s="1"/>
  <c r="AC915" i="17" s="1"/>
  <c r="C939" i="11"/>
  <c r="F939" i="11" a="1"/>
  <c r="F939" i="11" s="1"/>
  <c r="AC939" i="17" s="1"/>
  <c r="C963" i="11"/>
  <c r="F963" i="11" a="1"/>
  <c r="F963" i="11" s="1"/>
  <c r="AC963" i="17" s="1"/>
  <c r="C987" i="11"/>
  <c r="F987" i="11" a="1"/>
  <c r="F987" i="11" s="1"/>
  <c r="AC987" i="17" s="1"/>
  <c r="C732" i="11"/>
  <c r="F732" i="11" a="1"/>
  <c r="F732" i="11" s="1"/>
  <c r="AC732" i="17" s="1"/>
  <c r="C756" i="11"/>
  <c r="F756" i="11" a="1"/>
  <c r="F756" i="11" s="1"/>
  <c r="AC756" i="17" s="1"/>
  <c r="C780" i="11"/>
  <c r="F780" i="11" a="1"/>
  <c r="F780" i="11" s="1"/>
  <c r="AC780" i="17" s="1"/>
  <c r="C804" i="11"/>
  <c r="F804" i="11" a="1"/>
  <c r="F804" i="11" s="1"/>
  <c r="AC804" i="17" s="1"/>
  <c r="C828" i="11"/>
  <c r="F828" i="11" a="1"/>
  <c r="F828" i="11" s="1"/>
  <c r="AC828" i="17" s="1"/>
  <c r="C852" i="11"/>
  <c r="F852" i="11" a="1"/>
  <c r="F852" i="11" s="1"/>
  <c r="AC852" i="17" s="1"/>
  <c r="C876" i="11"/>
  <c r="F876" i="11" a="1"/>
  <c r="F876" i="11" s="1"/>
  <c r="AC876" i="17" s="1"/>
  <c r="C900" i="11"/>
  <c r="F900" i="11" a="1"/>
  <c r="F900" i="11" s="1"/>
  <c r="C924" i="11"/>
  <c r="F924" i="11" a="1"/>
  <c r="F924" i="11" s="1"/>
  <c r="AC924" i="17" s="1"/>
  <c r="C948" i="11"/>
  <c r="F948" i="11" a="1"/>
  <c r="F948" i="11" s="1"/>
  <c r="AC948" i="17" s="1"/>
  <c r="C972" i="11"/>
  <c r="F972" i="11" a="1"/>
  <c r="F972" i="11" s="1"/>
  <c r="AC972" i="17" s="1"/>
  <c r="C996" i="11"/>
  <c r="F996" i="11" a="1"/>
  <c r="F996" i="11" s="1"/>
  <c r="AC996" i="17" s="1"/>
  <c r="C725" i="11"/>
  <c r="F725" i="11" a="1"/>
  <c r="F725" i="11" s="1"/>
  <c r="AC725" i="17" s="1"/>
  <c r="C749" i="11"/>
  <c r="F749" i="11" a="1"/>
  <c r="F749" i="11" s="1"/>
  <c r="AC749" i="17" s="1"/>
  <c r="C773" i="11"/>
  <c r="F773" i="11" a="1"/>
  <c r="F773" i="11" s="1"/>
  <c r="AC773" i="17" s="1"/>
  <c r="C797" i="11"/>
  <c r="F797" i="11" a="1"/>
  <c r="F797" i="11" s="1"/>
  <c r="AC797" i="17" s="1"/>
  <c r="C821" i="11"/>
  <c r="F821" i="11" a="1"/>
  <c r="F821" i="11" s="1"/>
  <c r="C845" i="11"/>
  <c r="F845" i="11" a="1"/>
  <c r="F845" i="11" s="1"/>
  <c r="AC845" i="17" s="1"/>
  <c r="C869" i="11"/>
  <c r="F869" i="11" a="1"/>
  <c r="F869" i="11" s="1"/>
  <c r="AC869" i="17" s="1"/>
  <c r="C893" i="11"/>
  <c r="F893" i="11" a="1"/>
  <c r="F893" i="11" s="1"/>
  <c r="AC893" i="17" s="1"/>
  <c r="C917" i="11"/>
  <c r="F917" i="11" a="1"/>
  <c r="F917" i="11" s="1"/>
  <c r="AC516" i="17" s="1"/>
  <c r="C941" i="11"/>
  <c r="F941" i="11" a="1"/>
  <c r="F941" i="11" s="1"/>
  <c r="AC941" i="17" s="1"/>
  <c r="C965" i="11"/>
  <c r="F965" i="11" a="1"/>
  <c r="F965" i="11" s="1"/>
  <c r="AC965" i="17" s="1"/>
  <c r="C989" i="11"/>
  <c r="F989" i="11" a="1"/>
  <c r="F989" i="11" s="1"/>
  <c r="AC989" i="17" s="1"/>
  <c r="C942" i="11"/>
  <c r="F942" i="11" a="1"/>
  <c r="F942" i="11" s="1"/>
  <c r="AC942" i="17" s="1"/>
  <c r="C966" i="11"/>
  <c r="F966" i="11" a="1"/>
  <c r="F966" i="11" s="1"/>
  <c r="AC966" i="17" s="1"/>
  <c r="C990" i="11"/>
  <c r="F990" i="11" a="1"/>
  <c r="F990" i="11" s="1"/>
  <c r="AC990" i="17" s="1"/>
  <c r="C769" i="11"/>
  <c r="F769" i="11" a="1"/>
  <c r="F769" i="11" s="1"/>
  <c r="AC769" i="17" s="1"/>
  <c r="C575" i="11"/>
  <c r="F575" i="11" a="1"/>
  <c r="F575" i="11" s="1"/>
  <c r="AC575" i="17" s="1"/>
  <c r="C599" i="11"/>
  <c r="F599" i="11" a="1"/>
  <c r="F599" i="11" s="1"/>
  <c r="C623" i="11"/>
  <c r="F623" i="11" a="1"/>
  <c r="F623" i="11" s="1"/>
  <c r="AC623" i="17" s="1"/>
  <c r="C647" i="11"/>
  <c r="F647" i="11" a="1"/>
  <c r="F647" i="11" s="1"/>
  <c r="AC647" i="17" s="1"/>
  <c r="C671" i="11"/>
  <c r="F671" i="11" a="1"/>
  <c r="F671" i="11" s="1"/>
  <c r="AC671" i="17" s="1"/>
  <c r="C695" i="11"/>
  <c r="F695" i="11" a="1"/>
  <c r="F695" i="11" s="1"/>
  <c r="AC695" i="17" s="1"/>
  <c r="C719" i="11"/>
  <c r="F719" i="11" a="1"/>
  <c r="F719" i="11" s="1"/>
  <c r="AC719" i="17" s="1"/>
  <c r="C743" i="11"/>
  <c r="F743" i="11" a="1"/>
  <c r="F743" i="11" s="1"/>
  <c r="AC743" i="17" s="1"/>
  <c r="C767" i="11"/>
  <c r="F767" i="11" a="1"/>
  <c r="F767" i="11" s="1"/>
  <c r="AC767" i="17" s="1"/>
  <c r="C791" i="11"/>
  <c r="F791" i="11" a="1"/>
  <c r="F791" i="11" s="1"/>
  <c r="AC791" i="17" s="1"/>
  <c r="C815" i="11"/>
  <c r="F815" i="11" a="1"/>
  <c r="F815" i="11" s="1"/>
  <c r="AC815" i="17" s="1"/>
  <c r="C839" i="11"/>
  <c r="F839" i="11" a="1"/>
  <c r="F839" i="11" s="1"/>
  <c r="AC839" i="17" s="1"/>
  <c r="C863" i="11"/>
  <c r="F863" i="11" a="1"/>
  <c r="F863" i="11" s="1"/>
  <c r="AC863" i="17" s="1"/>
  <c r="C887" i="11"/>
  <c r="F887" i="11" a="1"/>
  <c r="F887" i="11" s="1"/>
  <c r="AC870" i="17" s="1"/>
  <c r="C911" i="11"/>
  <c r="F911" i="11" a="1"/>
  <c r="F911" i="11" s="1"/>
  <c r="AC911" i="17" s="1"/>
  <c r="C935" i="11"/>
  <c r="F935" i="11" a="1"/>
  <c r="F935" i="11" s="1"/>
  <c r="AC935" i="17" s="1"/>
  <c r="C959" i="11"/>
  <c r="F959" i="11" a="1"/>
  <c r="F959" i="11" s="1"/>
  <c r="AC959" i="17" s="1"/>
  <c r="C983" i="11"/>
  <c r="F983" i="11" a="1"/>
  <c r="F983" i="11" s="1"/>
  <c r="AC983" i="17" s="1"/>
  <c r="C842" i="11"/>
  <c r="F842" i="11" a="1"/>
  <c r="F842" i="11" s="1"/>
  <c r="C914" i="11"/>
  <c r="F914" i="11" a="1"/>
  <c r="F914" i="11" s="1"/>
  <c r="C986" i="11"/>
  <c r="F986" i="11" a="1"/>
  <c r="F986" i="11" s="1"/>
  <c r="AC986" i="17" s="1"/>
  <c r="C298" i="11"/>
  <c r="F298" i="11" a="1"/>
  <c r="F298" i="11" s="1"/>
  <c r="AC298" i="17" s="1"/>
  <c r="C2" i="11"/>
  <c r="AC2383" i="17"/>
  <c r="AC2386" i="17"/>
  <c r="AC2389" i="17"/>
  <c r="AC2392" i="17"/>
  <c r="AC2395" i="17"/>
  <c r="AC2398" i="17"/>
  <c r="AC2401" i="17"/>
  <c r="AC2404" i="17"/>
  <c r="AC2407" i="17"/>
  <c r="AC2410" i="17"/>
  <c r="AC2413" i="17"/>
  <c r="AC2416" i="17"/>
  <c r="AC2419" i="17"/>
  <c r="AC2422" i="17"/>
  <c r="AC2425" i="17"/>
  <c r="AC2428" i="17"/>
  <c r="AC2431" i="17"/>
  <c r="AC2434" i="17"/>
  <c r="AC2437" i="17"/>
  <c r="AC2440" i="17"/>
  <c r="AC2443" i="17"/>
  <c r="AC2446" i="17"/>
  <c r="AC2449" i="17"/>
  <c r="AC2452" i="17"/>
  <c r="AC2455" i="17"/>
  <c r="AC2458" i="17"/>
  <c r="AC2461" i="17"/>
  <c r="AC2464" i="17"/>
  <c r="AC2467" i="17"/>
  <c r="AC2470" i="17"/>
  <c r="AC2473" i="17"/>
  <c r="AC2476" i="17"/>
  <c r="AC2479" i="17"/>
  <c r="AC2482" i="17"/>
  <c r="AC2485" i="17"/>
  <c r="AC2488" i="17"/>
  <c r="AC2491" i="17"/>
  <c r="AC2494" i="17"/>
  <c r="AC2497" i="17"/>
  <c r="AC2500" i="17"/>
  <c r="AC2503" i="17"/>
  <c r="AC2506" i="17"/>
  <c r="AC2509" i="17"/>
  <c r="AC2512" i="17"/>
  <c r="AC2515" i="17"/>
  <c r="AC2518" i="17"/>
  <c r="AC2521" i="17"/>
  <c r="AC2524" i="17"/>
  <c r="AC2527" i="17"/>
  <c r="AC2530" i="17"/>
  <c r="AC2533" i="17"/>
  <c r="AC2536" i="17"/>
  <c r="AC2539" i="17"/>
  <c r="AC2542" i="17"/>
  <c r="AC2545" i="17"/>
  <c r="AC2548" i="17"/>
  <c r="AC2551" i="17"/>
  <c r="AC2554" i="17"/>
  <c r="AC2557" i="17"/>
  <c r="AC2560" i="17"/>
  <c r="AC2563" i="17"/>
  <c r="AC2566" i="17"/>
  <c r="AC2569" i="17"/>
  <c r="AC2572" i="17"/>
  <c r="AC2575" i="17"/>
  <c r="AC2578" i="17"/>
  <c r="AC2581" i="17"/>
  <c r="AC2584" i="17"/>
  <c r="AC2587" i="17"/>
  <c r="AC2590" i="17"/>
  <c r="AC2593" i="17"/>
  <c r="AC2596" i="17"/>
  <c r="AC2599" i="17"/>
  <c r="AC2602" i="17"/>
  <c r="AC2605" i="17"/>
  <c r="AC2608" i="17"/>
  <c r="AC2611" i="17"/>
  <c r="AC2614" i="17"/>
  <c r="AC2617" i="17"/>
  <c r="AC2620" i="17"/>
  <c r="AC2623" i="17"/>
  <c r="AC2626" i="17"/>
  <c r="AC2629" i="17"/>
  <c r="AC2632" i="17"/>
  <c r="AC2635" i="17"/>
  <c r="AC2638" i="17"/>
  <c r="AC2641" i="17"/>
  <c r="AC2644" i="17"/>
  <c r="AC2647" i="17"/>
  <c r="AC2650" i="17"/>
  <c r="AC2653" i="17"/>
  <c r="AC2656" i="17"/>
  <c r="AC2659" i="17"/>
  <c r="AC2662" i="17"/>
  <c r="AC2665" i="17"/>
  <c r="AC2668" i="17"/>
  <c r="AC2671" i="17"/>
  <c r="AC2674" i="17"/>
  <c r="AC2677" i="17"/>
  <c r="AC2680" i="17"/>
  <c r="AC2683" i="17"/>
  <c r="AC2686" i="17"/>
  <c r="AC2689" i="17"/>
  <c r="AC2692" i="17"/>
  <c r="AC2695" i="17"/>
  <c r="AC2698" i="17"/>
  <c r="AC2701" i="17"/>
  <c r="AC2704" i="17"/>
  <c r="AC2707" i="17"/>
  <c r="AC2710" i="17"/>
  <c r="AC2713" i="17"/>
  <c r="AC2716" i="17"/>
  <c r="AC2719" i="17"/>
  <c r="AC2722" i="17"/>
  <c r="AC2725" i="17"/>
  <c r="AC2728" i="17"/>
  <c r="AC2731" i="17"/>
  <c r="AC2734" i="17"/>
  <c r="AC2737" i="17"/>
  <c r="AC2740" i="17"/>
  <c r="AC2743" i="17"/>
  <c r="AC2746" i="17"/>
  <c r="AC2749" i="17"/>
  <c r="AC2752" i="17"/>
  <c r="AC2755" i="17"/>
  <c r="AC2758" i="17"/>
  <c r="AC2761" i="17"/>
  <c r="AC2764" i="17"/>
  <c r="AC2767" i="17"/>
  <c r="AC2770" i="17"/>
  <c r="AC2773" i="17"/>
  <c r="AC2776" i="17"/>
  <c r="AC2779" i="17"/>
  <c r="AC2782" i="17"/>
  <c r="AC2785" i="17"/>
  <c r="AC2788" i="17"/>
  <c r="AC2385" i="17"/>
  <c r="AC2388" i="17"/>
  <c r="AC2391" i="17"/>
  <c r="AC2394" i="17"/>
  <c r="AC2397" i="17"/>
  <c r="AC2400" i="17"/>
  <c r="AC2403" i="17"/>
  <c r="AC2406" i="17"/>
  <c r="AC2409" i="17"/>
  <c r="AC2412" i="17"/>
  <c r="AC2415" i="17"/>
  <c r="AC2418" i="17"/>
  <c r="AC2421" i="17"/>
  <c r="AC2424" i="17"/>
  <c r="AC2427" i="17"/>
  <c r="AC2430" i="17"/>
  <c r="AC2433" i="17"/>
  <c r="AC2436" i="17"/>
  <c r="AC2439" i="17"/>
  <c r="AC2442" i="17"/>
  <c r="AC2445" i="17"/>
  <c r="AC2448" i="17"/>
  <c r="AC2451" i="17"/>
  <c r="AC2454" i="17"/>
  <c r="AC2457" i="17"/>
  <c r="AC2460" i="17"/>
  <c r="AC2463" i="17"/>
  <c r="AC2466" i="17"/>
  <c r="AC2469" i="17"/>
  <c r="AC2472" i="17"/>
  <c r="AC2475" i="17"/>
  <c r="AC2478" i="17"/>
  <c r="AC2481" i="17"/>
  <c r="AC2484" i="17"/>
  <c r="AC2487" i="17"/>
  <c r="AC2490" i="17"/>
  <c r="AC2493" i="17"/>
  <c r="AC2496" i="17"/>
  <c r="AC2499" i="17"/>
  <c r="AC2502" i="17"/>
  <c r="AC2505" i="17"/>
  <c r="AC2508" i="17"/>
  <c r="AC2511" i="17"/>
  <c r="AC2514" i="17"/>
  <c r="AC2517" i="17"/>
  <c r="AC2520" i="17"/>
  <c r="AC2523" i="17"/>
  <c r="AC2526" i="17"/>
  <c r="AC2529" i="17"/>
  <c r="AC2532" i="17"/>
  <c r="AC2535" i="17"/>
  <c r="AC2538" i="17"/>
  <c r="AC2541" i="17"/>
  <c r="AC2544" i="17"/>
  <c r="AC2547" i="17"/>
  <c r="AC2550" i="17"/>
  <c r="AC2553" i="17"/>
  <c r="AC2556" i="17"/>
  <c r="AC2559" i="17"/>
  <c r="AC2562" i="17"/>
  <c r="AC2565" i="17"/>
  <c r="AC2568" i="17"/>
  <c r="AC2571" i="17"/>
  <c r="AC2574" i="17"/>
  <c r="AC2577" i="17"/>
  <c r="AC2580" i="17"/>
  <c r="AC2583" i="17"/>
  <c r="AC2586" i="17"/>
  <c r="AC2589" i="17"/>
  <c r="AC2592" i="17"/>
  <c r="AC2595" i="17"/>
  <c r="AC2598" i="17"/>
  <c r="AC2601" i="17"/>
  <c r="AC2604" i="17"/>
  <c r="AC2607" i="17"/>
  <c r="AC2610" i="17"/>
  <c r="AC2613" i="17"/>
  <c r="AC2616" i="17"/>
  <c r="AC2619" i="17"/>
  <c r="AC2622" i="17"/>
  <c r="AC2625" i="17"/>
  <c r="AC2628" i="17"/>
  <c r="AC2631" i="17"/>
  <c r="AC2634" i="17"/>
  <c r="AC2637" i="17"/>
  <c r="AC2640" i="17"/>
  <c r="AC2643" i="17"/>
  <c r="AC2646" i="17"/>
  <c r="AC2649" i="17"/>
  <c r="AC2652" i="17"/>
  <c r="AC2655" i="17"/>
  <c r="AC2658" i="17"/>
  <c r="AC2661" i="17"/>
  <c r="AC2664" i="17"/>
  <c r="AC2667" i="17"/>
  <c r="AC2670" i="17"/>
  <c r="AC2673" i="17"/>
  <c r="AC2676" i="17"/>
  <c r="AC2679" i="17"/>
  <c r="AC2682" i="17"/>
  <c r="AC2685" i="17"/>
  <c r="AC2688" i="17"/>
  <c r="AC2691" i="17"/>
  <c r="AC2694" i="17"/>
  <c r="AC2697" i="17"/>
  <c r="AC2700" i="17"/>
  <c r="AC2703" i="17"/>
  <c r="AC2706" i="17"/>
  <c r="AC2709" i="17"/>
  <c r="AC2712" i="17"/>
  <c r="AC2715" i="17"/>
  <c r="AC2718" i="17"/>
  <c r="AC2721" i="17"/>
  <c r="AC2724" i="17"/>
  <c r="AC2727" i="17"/>
  <c r="AC2730" i="17"/>
  <c r="AC2733" i="17"/>
  <c r="AC2736" i="17"/>
  <c r="AC2739" i="17"/>
  <c r="AC2742" i="17"/>
  <c r="AC2745" i="17"/>
  <c r="AC2748" i="17"/>
  <c r="AC2751" i="17"/>
  <c r="AC2754" i="17"/>
  <c r="AC2757" i="17"/>
  <c r="AC2760" i="17"/>
  <c r="AC2763" i="17"/>
  <c r="AC2766" i="17"/>
  <c r="AC2769" i="17"/>
  <c r="AC2772" i="17"/>
  <c r="AC2384" i="17"/>
  <c r="AC2387" i="17"/>
  <c r="AC2390" i="17"/>
  <c r="AC2393" i="17"/>
  <c r="AC2396" i="17"/>
  <c r="AC2399" i="17"/>
  <c r="AC2402" i="17"/>
  <c r="AC2405" i="17"/>
  <c r="AC2408" i="17"/>
  <c r="AC2411" i="17"/>
  <c r="AC2414" i="17"/>
  <c r="AC2417" i="17"/>
  <c r="AC2420" i="17"/>
  <c r="AC2423" i="17"/>
  <c r="AC2426" i="17"/>
  <c r="AC2429" i="17"/>
  <c r="AC2432" i="17"/>
  <c r="AC2435" i="17"/>
  <c r="AC2438" i="17"/>
  <c r="AC2441" i="17"/>
  <c r="AC2444" i="17"/>
  <c r="AC2447" i="17"/>
  <c r="AC2450" i="17"/>
  <c r="AC2453" i="17"/>
  <c r="AC2456" i="17"/>
  <c r="AC2459" i="17"/>
  <c r="AC2462" i="17"/>
  <c r="AC2465" i="17"/>
  <c r="AC2468" i="17"/>
  <c r="AC2471" i="17"/>
  <c r="AC2474" i="17"/>
  <c r="AC2477" i="17"/>
  <c r="AC2480" i="17"/>
  <c r="AC2483" i="17"/>
  <c r="AC2486" i="17"/>
  <c r="AC2489" i="17"/>
  <c r="AC2492" i="17"/>
  <c r="AC2495" i="17"/>
  <c r="AC2498" i="17"/>
  <c r="AC2501" i="17"/>
  <c r="AC2504" i="17"/>
  <c r="AC2507" i="17"/>
  <c r="AC2510" i="17"/>
  <c r="AC2513" i="17"/>
  <c r="AC2516" i="17"/>
  <c r="AC2519" i="17"/>
  <c r="AC2522" i="17"/>
  <c r="AC2525" i="17"/>
  <c r="AC2528" i="17"/>
  <c r="AC2531" i="17"/>
  <c r="AC2534" i="17"/>
  <c r="AC2537" i="17"/>
  <c r="AC2540" i="17"/>
  <c r="AC2543" i="17"/>
  <c r="AC2546" i="17"/>
  <c r="AC2549" i="17"/>
  <c r="AC2552" i="17"/>
  <c r="AC2555" i="17"/>
  <c r="AC2558" i="17"/>
  <c r="AC2561" i="17"/>
  <c r="AC2564" i="17"/>
  <c r="AC2567" i="17"/>
  <c r="AC2570" i="17"/>
  <c r="AC2573" i="17"/>
  <c r="AC2576" i="17"/>
  <c r="AC2579" i="17"/>
  <c r="AC2582" i="17"/>
  <c r="AC2585" i="17"/>
  <c r="AC2588" i="17"/>
  <c r="AC2591" i="17"/>
  <c r="AC2594" i="17"/>
  <c r="AC2597" i="17"/>
  <c r="AC2600" i="17"/>
  <c r="AC2603" i="17"/>
  <c r="AC2606" i="17"/>
  <c r="AC2609" i="17"/>
  <c r="AC2612" i="17"/>
  <c r="AC2615" i="17"/>
  <c r="AC2618" i="17"/>
  <c r="AC2621" i="17"/>
  <c r="AC2624" i="17"/>
  <c r="AC2627" i="17"/>
  <c r="AC2630" i="17"/>
  <c r="AC2633" i="17"/>
  <c r="AC2636" i="17"/>
  <c r="AC2639" i="17"/>
  <c r="AC2642" i="17"/>
  <c r="AC2645" i="17"/>
  <c r="AC2648" i="17"/>
  <c r="AC2651" i="17"/>
  <c r="AC2654" i="17"/>
  <c r="AC2657" i="17"/>
  <c r="AC2660" i="17"/>
  <c r="AC2663" i="17"/>
  <c r="AC2666" i="17"/>
  <c r="AC2669" i="17"/>
  <c r="AC2672" i="17"/>
  <c r="AC2675" i="17"/>
  <c r="AC2678" i="17"/>
  <c r="AC2681" i="17"/>
  <c r="AC2684" i="17"/>
  <c r="AC2687" i="17"/>
  <c r="AC2690" i="17"/>
  <c r="AC2693" i="17"/>
  <c r="AC2696" i="17"/>
  <c r="AC2699" i="17"/>
  <c r="AC2702" i="17"/>
  <c r="AC2705" i="17"/>
  <c r="AC2708" i="17"/>
  <c r="AC2711" i="17"/>
  <c r="AC2714" i="17"/>
  <c r="AC2717" i="17"/>
  <c r="AC2720" i="17"/>
  <c r="AC2723" i="17"/>
  <c r="AC2726" i="17"/>
  <c r="AC2729" i="17"/>
  <c r="AC2732" i="17"/>
  <c r="AC2735" i="17"/>
  <c r="AC2738" i="17"/>
  <c r="AC2741" i="17"/>
  <c r="AC2744" i="17"/>
  <c r="AC2747" i="17"/>
  <c r="AC2750" i="17"/>
  <c r="AC2753" i="17"/>
  <c r="AC2756" i="17"/>
  <c r="AC2759" i="17"/>
  <c r="AC2791" i="17"/>
  <c r="AC2794" i="17"/>
  <c r="AC2797" i="17"/>
  <c r="AC2800" i="17"/>
  <c r="AC2803" i="17"/>
  <c r="AC2806" i="17"/>
  <c r="AC2809" i="17"/>
  <c r="AC2812" i="17"/>
  <c r="AC2815" i="17"/>
  <c r="AC2818" i="17"/>
  <c r="AC2821" i="17"/>
  <c r="AC2824" i="17"/>
  <c r="AC2827" i="17"/>
  <c r="AC2830" i="17"/>
  <c r="AC2833" i="17"/>
  <c r="AC2836" i="17"/>
  <c r="AC2839" i="17"/>
  <c r="AC2842" i="17"/>
  <c r="AC2845" i="17"/>
  <c r="AC2848" i="17"/>
  <c r="AC2851" i="17"/>
  <c r="AC2854" i="17"/>
  <c r="AC2857" i="17"/>
  <c r="AC2860" i="17"/>
  <c r="AC2863" i="17"/>
  <c r="AC2866" i="17"/>
  <c r="AC2869" i="17"/>
  <c r="AC2872" i="17"/>
  <c r="AC2875" i="17"/>
  <c r="AC2878" i="17"/>
  <c r="AC2881" i="17"/>
  <c r="AC2884" i="17"/>
  <c r="AC2887" i="17"/>
  <c r="AC2890" i="17"/>
  <c r="AC2893" i="17"/>
  <c r="AC2896" i="17"/>
  <c r="AC2899" i="17"/>
  <c r="AC2902" i="17"/>
  <c r="AC2905" i="17"/>
  <c r="AC2908" i="17"/>
  <c r="AC2911" i="17"/>
  <c r="AC2914" i="17"/>
  <c r="AC2917" i="17"/>
  <c r="AC2920" i="17"/>
  <c r="AC2923" i="17"/>
  <c r="AC2926" i="17"/>
  <c r="AC2929" i="17"/>
  <c r="AC2932" i="17"/>
  <c r="AC2935" i="17"/>
  <c r="AC2938" i="17"/>
  <c r="AC2941" i="17"/>
  <c r="AC2944" i="17"/>
  <c r="AC2947" i="17"/>
  <c r="AC2950" i="17"/>
  <c r="AC2953" i="17"/>
  <c r="AC2956" i="17"/>
  <c r="AC2959" i="17"/>
  <c r="AC2962" i="17"/>
  <c r="AC2965" i="17"/>
  <c r="AC2968" i="17"/>
  <c r="AC2971" i="17"/>
  <c r="AC2974" i="17"/>
  <c r="AC2977" i="17"/>
  <c r="AC2980" i="17"/>
  <c r="AC2983" i="17"/>
  <c r="AC2986" i="17"/>
  <c r="AC2989" i="17"/>
  <c r="AC2992" i="17"/>
  <c r="AC2995" i="17"/>
  <c r="AC2998" i="17"/>
  <c r="AC3001" i="17"/>
  <c r="AC3004" i="17"/>
  <c r="AC3007" i="17"/>
  <c r="AC3010" i="17"/>
  <c r="AC3013" i="17"/>
  <c r="AC3016" i="17"/>
  <c r="AC3019" i="17"/>
  <c r="AC3022" i="17"/>
  <c r="AC3025" i="17"/>
  <c r="AC3028" i="17"/>
  <c r="AC3031" i="17"/>
  <c r="AC3034" i="17"/>
  <c r="AC3037" i="17"/>
  <c r="AC3040" i="17"/>
  <c r="AC3043" i="17"/>
  <c r="AC3046" i="17"/>
  <c r="AC3049" i="17"/>
  <c r="AC3052" i="17"/>
  <c r="AC3055" i="17"/>
  <c r="AC3058" i="17"/>
  <c r="AC3061" i="17"/>
  <c r="AC3064" i="17"/>
  <c r="AC3067" i="17"/>
  <c r="AC3070" i="17"/>
  <c r="AC3073" i="17"/>
  <c r="AC3076" i="17"/>
  <c r="AC3079" i="17"/>
  <c r="AC3082" i="17"/>
  <c r="AC3085" i="17"/>
  <c r="AC3088" i="17"/>
  <c r="AC3091" i="17"/>
  <c r="AC3094" i="17"/>
  <c r="AC3097" i="17"/>
  <c r="AC3100" i="17"/>
  <c r="AC3103" i="17"/>
  <c r="AC3106" i="17"/>
  <c r="AC3109" i="17"/>
  <c r="AC3112" i="17"/>
  <c r="AC3115" i="17"/>
  <c r="AC3118" i="17"/>
  <c r="AC3121" i="17"/>
  <c r="AC3124" i="17"/>
  <c r="AC3127" i="17"/>
  <c r="AC3130" i="17"/>
  <c r="AC3133" i="17"/>
  <c r="AC3136" i="17"/>
  <c r="AC3139" i="17"/>
  <c r="AC3142" i="17"/>
  <c r="AC3145" i="17"/>
  <c r="AC3148" i="17"/>
  <c r="AC3151" i="17"/>
  <c r="AC3154" i="17"/>
  <c r="AC3157" i="17"/>
  <c r="AC3160" i="17"/>
  <c r="AC3163" i="17"/>
  <c r="AC3166" i="17"/>
  <c r="AC3169" i="17"/>
  <c r="AC3172" i="17"/>
  <c r="AC3175" i="17"/>
  <c r="AC3178" i="17"/>
  <c r="AC3181" i="17"/>
  <c r="AC3184" i="17"/>
  <c r="AC3187" i="17"/>
  <c r="AC3190" i="17"/>
  <c r="AC3193" i="17"/>
  <c r="AC3196" i="17"/>
  <c r="AC3199" i="17"/>
  <c r="AC3202" i="17"/>
  <c r="AC3205" i="17"/>
  <c r="AC3208" i="17"/>
  <c r="AC3211" i="17"/>
  <c r="AC3214" i="17"/>
  <c r="AC3217" i="17"/>
  <c r="AC3220" i="17"/>
  <c r="AC3223" i="17"/>
  <c r="AC3226" i="17"/>
  <c r="AC3229" i="17"/>
  <c r="AC3232" i="17"/>
  <c r="AC3235" i="17"/>
  <c r="AC3238" i="17"/>
  <c r="AC3241" i="17"/>
  <c r="AC3244" i="17"/>
  <c r="AC3247" i="17"/>
  <c r="AC3250" i="17"/>
  <c r="AC3253" i="17"/>
  <c r="AC3256" i="17"/>
  <c r="AC3259" i="17"/>
  <c r="AC3262" i="17"/>
  <c r="AC3265" i="17"/>
  <c r="AC3268" i="17"/>
  <c r="AC3271" i="17"/>
  <c r="AC3274" i="17"/>
  <c r="AC3277" i="17"/>
  <c r="AC3280" i="17"/>
  <c r="AC3283" i="17"/>
  <c r="AC3286" i="17"/>
  <c r="AC3289" i="17"/>
  <c r="AC3292" i="17"/>
  <c r="AC3295" i="17"/>
  <c r="AC3298" i="17"/>
  <c r="AC3301" i="17"/>
  <c r="AC3304" i="17"/>
  <c r="AC3307" i="17"/>
  <c r="AC3310" i="17"/>
  <c r="AC3313" i="17"/>
  <c r="AC3316" i="17"/>
  <c r="AC3319" i="17"/>
  <c r="AC3322" i="17"/>
  <c r="AC3325" i="17"/>
  <c r="AC3328" i="17"/>
  <c r="AC3331" i="17"/>
  <c r="AC3334" i="17"/>
  <c r="AC3337" i="17"/>
  <c r="AC3340" i="17"/>
  <c r="AC3343" i="17"/>
  <c r="AC3346" i="17"/>
  <c r="AC3349" i="17"/>
  <c r="AC3352" i="17"/>
  <c r="AC3355" i="17"/>
  <c r="AC3358" i="17"/>
  <c r="AC3361" i="17"/>
  <c r="AC3364" i="17"/>
  <c r="AC3367" i="17"/>
  <c r="AC3370" i="17"/>
  <c r="AC3373" i="17"/>
  <c r="AC3376" i="17"/>
  <c r="AC3379" i="17"/>
  <c r="AC3382" i="17"/>
  <c r="AC3385" i="17"/>
  <c r="AC3388" i="17"/>
  <c r="AC3391" i="17"/>
  <c r="AC3394" i="17"/>
  <c r="AC3397" i="17"/>
  <c r="AC3400" i="17"/>
  <c r="AC3403" i="17"/>
  <c r="AC3406" i="17"/>
  <c r="AC3409" i="17"/>
  <c r="AC3412" i="17"/>
  <c r="AC3415" i="17"/>
  <c r="AC3418" i="17"/>
  <c r="AC3421" i="17"/>
  <c r="AC3424" i="17"/>
  <c r="AC3427" i="17"/>
  <c r="AC3430" i="17"/>
  <c r="AC3433" i="17"/>
  <c r="AC3436" i="17"/>
  <c r="AC3439" i="17"/>
  <c r="AC3442" i="17"/>
  <c r="AC3445" i="17"/>
  <c r="AC3448" i="17"/>
  <c r="AC3451" i="17"/>
  <c r="AC3454" i="17"/>
  <c r="AC3457" i="17"/>
  <c r="AC3460" i="17"/>
  <c r="AC3463" i="17"/>
  <c r="AC3466" i="17"/>
  <c r="AC3469" i="17"/>
  <c r="AC3472" i="17"/>
  <c r="AC3475" i="17"/>
  <c r="AC3478" i="17"/>
  <c r="AC3481" i="17"/>
  <c r="AC3484" i="17"/>
  <c r="AC3487" i="17"/>
  <c r="AC3490" i="17"/>
  <c r="AC3493" i="17"/>
  <c r="AC3496" i="17"/>
  <c r="AC3499" i="17"/>
  <c r="AC3502" i="17"/>
  <c r="AC3505" i="17"/>
  <c r="AC3508" i="17"/>
  <c r="AC3511" i="17"/>
  <c r="AC3514" i="17"/>
  <c r="AC3517" i="17"/>
  <c r="AC3520" i="17"/>
  <c r="AC2775" i="17"/>
  <c r="AC2778" i="17"/>
  <c r="AC2781" i="17"/>
  <c r="AC2784" i="17"/>
  <c r="AC2787" i="17"/>
  <c r="AC2790" i="17"/>
  <c r="AC2793" i="17"/>
  <c r="AC2796" i="17"/>
  <c r="AC2799" i="17"/>
  <c r="AC2802" i="17"/>
  <c r="AC2805" i="17"/>
  <c r="AC2808" i="17"/>
  <c r="AC2811" i="17"/>
  <c r="AC2814" i="17"/>
  <c r="AC2817" i="17"/>
  <c r="AC2820" i="17"/>
  <c r="AC2823" i="17"/>
  <c r="AC2826" i="17"/>
  <c r="AC2829" i="17"/>
  <c r="AC2832" i="17"/>
  <c r="AC2835" i="17"/>
  <c r="AC2838" i="17"/>
  <c r="AC2841" i="17"/>
  <c r="AC2844" i="17"/>
  <c r="AC2847" i="17"/>
  <c r="AC2850" i="17"/>
  <c r="AC2853" i="17"/>
  <c r="AC2856" i="17"/>
  <c r="AC2859" i="17"/>
  <c r="AC2862" i="17"/>
  <c r="AC2865" i="17"/>
  <c r="AC2868" i="17"/>
  <c r="AC2871" i="17"/>
  <c r="AC2874" i="17"/>
  <c r="AC2877" i="17"/>
  <c r="AC2880" i="17"/>
  <c r="AC2883" i="17"/>
  <c r="AC2886" i="17"/>
  <c r="AC2889" i="17"/>
  <c r="AC2892" i="17"/>
  <c r="AC2895" i="17"/>
  <c r="AC2898" i="17"/>
  <c r="AC2901" i="17"/>
  <c r="AC2904" i="17"/>
  <c r="AC2907" i="17"/>
  <c r="AC2910" i="17"/>
  <c r="AC2913" i="17"/>
  <c r="AC2916" i="17"/>
  <c r="AC2919" i="17"/>
  <c r="AC2922" i="17"/>
  <c r="AC2925" i="17"/>
  <c r="AC2928" i="17"/>
  <c r="AC2931" i="17"/>
  <c r="AC2934" i="17"/>
  <c r="AC2937" i="17"/>
  <c r="AC2940" i="17"/>
  <c r="AC2943" i="17"/>
  <c r="AC2946" i="17"/>
  <c r="AC2949" i="17"/>
  <c r="AC2952" i="17"/>
  <c r="AC2955" i="17"/>
  <c r="AC2958" i="17"/>
  <c r="AC2961" i="17"/>
  <c r="AC2964" i="17"/>
  <c r="AC2967" i="17"/>
  <c r="AC2970" i="17"/>
  <c r="AC2973" i="17"/>
  <c r="AC2976" i="17"/>
  <c r="AC2979" i="17"/>
  <c r="AC2982" i="17"/>
  <c r="AC2985" i="17"/>
  <c r="AC2988" i="17"/>
  <c r="AC2991" i="17"/>
  <c r="AC2994" i="17"/>
  <c r="AC2997" i="17"/>
  <c r="AC3000" i="17"/>
  <c r="AC3003" i="17"/>
  <c r="AC3006" i="17"/>
  <c r="AC3009" i="17"/>
  <c r="AC3012" i="17"/>
  <c r="AC3015" i="17"/>
  <c r="AC3018" i="17"/>
  <c r="AC3021" i="17"/>
  <c r="AC3024" i="17"/>
  <c r="AC3027" i="17"/>
  <c r="AC3030" i="17"/>
  <c r="AC3033" i="17"/>
  <c r="AC3036" i="17"/>
  <c r="AC3039" i="17"/>
  <c r="AC3042" i="17"/>
  <c r="AC3045" i="17"/>
  <c r="AC3048" i="17"/>
  <c r="AC3051" i="17"/>
  <c r="AC3054" i="17"/>
  <c r="AC3057" i="17"/>
  <c r="AC3060" i="17"/>
  <c r="AC3063" i="17"/>
  <c r="AC3066" i="17"/>
  <c r="AC3069" i="17"/>
  <c r="AC3072" i="17"/>
  <c r="AC3075" i="17"/>
  <c r="AC3078" i="17"/>
  <c r="AC3081" i="17"/>
  <c r="AC3084" i="17"/>
  <c r="AC3087" i="17"/>
  <c r="AC3090" i="17"/>
  <c r="AC3093" i="17"/>
  <c r="AC3096" i="17"/>
  <c r="AC3099" i="17"/>
  <c r="AC3102" i="17"/>
  <c r="AC3105" i="17"/>
  <c r="AC3108" i="17"/>
  <c r="AC3111" i="17"/>
  <c r="AC3114" i="17"/>
  <c r="AC3117" i="17"/>
  <c r="AC3120" i="17"/>
  <c r="AC3123" i="17"/>
  <c r="AC3126" i="17"/>
  <c r="AC3129" i="17"/>
  <c r="AC3132" i="17"/>
  <c r="AC3135" i="17"/>
  <c r="AC3138" i="17"/>
  <c r="AC3141" i="17"/>
  <c r="AC3144" i="17"/>
  <c r="AC3147" i="17"/>
  <c r="AC3150" i="17"/>
  <c r="AC3153" i="17"/>
  <c r="AC3156" i="17"/>
  <c r="AC3159" i="17"/>
  <c r="AC3162" i="17"/>
  <c r="AC3165" i="17"/>
  <c r="AC3168" i="17"/>
  <c r="AC3171" i="17"/>
  <c r="AC3174" i="17"/>
  <c r="AC3177" i="17"/>
  <c r="AC3180" i="17"/>
  <c r="AC3183" i="17"/>
  <c r="AC3186" i="17"/>
  <c r="AC3189" i="17"/>
  <c r="AC3192" i="17"/>
  <c r="AC3195" i="17"/>
  <c r="AC3198" i="17"/>
  <c r="AC3201" i="17"/>
  <c r="AC3204" i="17"/>
  <c r="AC3207" i="17"/>
  <c r="AC3210" i="17"/>
  <c r="AC3213" i="17"/>
  <c r="AC3216" i="17"/>
  <c r="AC3219" i="17"/>
  <c r="AC3222" i="17"/>
  <c r="AC3225" i="17"/>
  <c r="AC3228" i="17"/>
  <c r="AC3231" i="17"/>
  <c r="AC3234" i="17"/>
  <c r="AC3237" i="17"/>
  <c r="AC3240" i="17"/>
  <c r="AC3243" i="17"/>
  <c r="AC3246" i="17"/>
  <c r="AC3249" i="17"/>
  <c r="AC3252" i="17"/>
  <c r="AC3255" i="17"/>
  <c r="AC3258" i="17"/>
  <c r="AC3261" i="17"/>
  <c r="AC3264" i="17"/>
  <c r="AC3267" i="17"/>
  <c r="AC3270" i="17"/>
  <c r="AC3273" i="17"/>
  <c r="AC3276" i="17"/>
  <c r="AC3279" i="17"/>
  <c r="AC3282" i="17"/>
  <c r="AC3285" i="17"/>
  <c r="AC3288" i="17"/>
  <c r="AC3291" i="17"/>
  <c r="AC3294" i="17"/>
  <c r="AC3297" i="17"/>
  <c r="AC3300" i="17"/>
  <c r="AC3303" i="17"/>
  <c r="AC3306" i="17"/>
  <c r="AC3309" i="17"/>
  <c r="AC3312" i="17"/>
  <c r="AC3315" i="17"/>
  <c r="AC3318" i="17"/>
  <c r="AC3321" i="17"/>
  <c r="AC3324" i="17"/>
  <c r="AC3327" i="17"/>
  <c r="AC3330" i="17"/>
  <c r="AC3333" i="17"/>
  <c r="AC3336" i="17"/>
  <c r="AC3339" i="17"/>
  <c r="AC3342" i="17"/>
  <c r="AC3345" i="17"/>
  <c r="AC3348" i="17"/>
  <c r="AC3351" i="17"/>
  <c r="AC3354" i="17"/>
  <c r="AC3357" i="17"/>
  <c r="AC3360" i="17"/>
  <c r="AC3363" i="17"/>
  <c r="AC3366" i="17"/>
  <c r="AC3369" i="17"/>
  <c r="AC3372" i="17"/>
  <c r="AC3375" i="17"/>
  <c r="AC3378" i="17"/>
  <c r="AC3381" i="17"/>
  <c r="AC3384" i="17"/>
  <c r="AC3387" i="17"/>
  <c r="AC3390" i="17"/>
  <c r="AC3393" i="17"/>
  <c r="AC3396" i="17"/>
  <c r="AC3399" i="17"/>
  <c r="AC3402" i="17"/>
  <c r="AC3405" i="17"/>
  <c r="AC3408" i="17"/>
  <c r="AC3411" i="17"/>
  <c r="AC3414" i="17"/>
  <c r="AC3417" i="17"/>
  <c r="AC3420" i="17"/>
  <c r="AC3423" i="17"/>
  <c r="AC3426" i="17"/>
  <c r="AC3429" i="17"/>
  <c r="AC3432" i="17"/>
  <c r="AC3435" i="17"/>
  <c r="AC3438" i="17"/>
  <c r="AC3441" i="17"/>
  <c r="AC3444" i="17"/>
  <c r="AC3447" i="17"/>
  <c r="AC3450" i="17"/>
  <c r="AC3453" i="17"/>
  <c r="AC3456" i="17"/>
  <c r="AC3459" i="17"/>
  <c r="AC3462" i="17"/>
  <c r="AC3465" i="17"/>
  <c r="AC3468" i="17"/>
  <c r="AC3471" i="17"/>
  <c r="AC3474" i="17"/>
  <c r="AC3477" i="17"/>
  <c r="AC3480" i="17"/>
  <c r="AC3483" i="17"/>
  <c r="AC3486" i="17"/>
  <c r="AC3489" i="17"/>
  <c r="AC3492" i="17"/>
  <c r="AC3495" i="17"/>
  <c r="AC3498" i="17"/>
  <c r="AC3501" i="17"/>
  <c r="AC3504" i="17"/>
  <c r="AC3507" i="17"/>
  <c r="AC3510" i="17"/>
  <c r="AC3513" i="17"/>
  <c r="AC3516" i="17"/>
  <c r="AC3519" i="17"/>
  <c r="AC3522" i="17"/>
  <c r="AC2762" i="17"/>
  <c r="AC2765" i="17"/>
  <c r="AC2768" i="17"/>
  <c r="AC2771" i="17"/>
  <c r="AC2774" i="17"/>
  <c r="AC2777" i="17"/>
  <c r="AC2780" i="17"/>
  <c r="AC2783" i="17"/>
  <c r="AC2786" i="17"/>
  <c r="AC2789" i="17"/>
  <c r="AC2792" i="17"/>
  <c r="AC2795" i="17"/>
  <c r="AC2798" i="17"/>
  <c r="AC2801" i="17"/>
  <c r="AC2804" i="17"/>
  <c r="AC2807" i="17"/>
  <c r="AC2810" i="17"/>
  <c r="AC2813" i="17"/>
  <c r="AC2816" i="17"/>
  <c r="AC2819" i="17"/>
  <c r="AC2822" i="17"/>
  <c r="AC2825" i="17"/>
  <c r="AC2828" i="17"/>
  <c r="AC2831" i="17"/>
  <c r="AC2834" i="17"/>
  <c r="AC2837" i="17"/>
  <c r="AC2840" i="17"/>
  <c r="AC2843" i="17"/>
  <c r="AC2846" i="17"/>
  <c r="AC2849" i="17"/>
  <c r="AC2852" i="17"/>
  <c r="AC2855" i="17"/>
  <c r="AC2858" i="17"/>
  <c r="AC2861" i="17"/>
  <c r="AC2864" i="17"/>
  <c r="AC2867" i="17"/>
  <c r="AC2870" i="17"/>
  <c r="AC2873" i="17"/>
  <c r="AC2876" i="17"/>
  <c r="AC2879" i="17"/>
  <c r="AC2882" i="17"/>
  <c r="AC2885" i="17"/>
  <c r="AC2888" i="17"/>
  <c r="AC2891" i="17"/>
  <c r="AC2894" i="17"/>
  <c r="AC2897" i="17"/>
  <c r="AC2900" i="17"/>
  <c r="AC2903" i="17"/>
  <c r="AC2906" i="17"/>
  <c r="AC2909" i="17"/>
  <c r="AC2912" i="17"/>
  <c r="AC2915" i="17"/>
  <c r="AC2918" i="17"/>
  <c r="AC2921" i="17"/>
  <c r="AC2924" i="17"/>
  <c r="AC2927" i="17"/>
  <c r="AC2930" i="17"/>
  <c r="AC2933" i="17"/>
  <c r="AC2936" i="17"/>
  <c r="AC2939" i="17"/>
  <c r="AC2942" i="17"/>
  <c r="AC2945" i="17"/>
  <c r="AC2948" i="17"/>
  <c r="AC2951" i="17"/>
  <c r="AC2954" i="17"/>
  <c r="AC2957" i="17"/>
  <c r="AC2960" i="17"/>
  <c r="AC2963" i="17"/>
  <c r="AC2966" i="17"/>
  <c r="AC2969" i="17"/>
  <c r="AC2972" i="17"/>
  <c r="AC2975" i="17"/>
  <c r="AC2978" i="17"/>
  <c r="AC2981" i="17"/>
  <c r="AC2984" i="17"/>
  <c r="AC2987" i="17"/>
  <c r="AC2990" i="17"/>
  <c r="AC2993" i="17"/>
  <c r="AC2996" i="17"/>
  <c r="AC2999" i="17"/>
  <c r="AC3002" i="17"/>
  <c r="AC3005" i="17"/>
  <c r="AC3008" i="17"/>
  <c r="AC3011" i="17"/>
  <c r="AC3014" i="17"/>
  <c r="AC3017" i="17"/>
  <c r="AC3020" i="17"/>
  <c r="AC3023" i="17"/>
  <c r="AC3026" i="17"/>
  <c r="AC3029" i="17"/>
  <c r="AC3032" i="17"/>
  <c r="AC3035" i="17"/>
  <c r="AC3038" i="17"/>
  <c r="AC3041" i="17"/>
  <c r="AC3044" i="17"/>
  <c r="AC3047" i="17"/>
  <c r="AC3050" i="17"/>
  <c r="AC3053" i="17"/>
  <c r="AC3056" i="17"/>
  <c r="AC3059" i="17"/>
  <c r="AC3062" i="17"/>
  <c r="AC3065" i="17"/>
  <c r="AC3068" i="17"/>
  <c r="AC3071" i="17"/>
  <c r="AC3074" i="17"/>
  <c r="AC3077" i="17"/>
  <c r="AC3080" i="17"/>
  <c r="AC3083" i="17"/>
  <c r="AC3086" i="17"/>
  <c r="AC3089" i="17"/>
  <c r="AC3092" i="17"/>
  <c r="AC3095" i="17"/>
  <c r="AC3098" i="17"/>
  <c r="AC3101" i="17"/>
  <c r="AC3104" i="17"/>
  <c r="AC3107" i="17"/>
  <c r="AC3110" i="17"/>
  <c r="AC3113" i="17"/>
  <c r="AC3116" i="17"/>
  <c r="AC3119" i="17"/>
  <c r="AC3122" i="17"/>
  <c r="AC3125" i="17"/>
  <c r="AC3128" i="17"/>
  <c r="AC3131" i="17"/>
  <c r="AC3134" i="17"/>
  <c r="AC3137" i="17"/>
  <c r="AC3140" i="17"/>
  <c r="AC3143" i="17"/>
  <c r="AC3146" i="17"/>
  <c r="AC3149" i="17"/>
  <c r="AC3152" i="17"/>
  <c r="AC3155" i="17"/>
  <c r="AC3158" i="17"/>
  <c r="AC3161" i="17"/>
  <c r="AC3164" i="17"/>
  <c r="AC3167" i="17"/>
  <c r="AC3170" i="17"/>
  <c r="AC3173" i="17"/>
  <c r="AC3176" i="17"/>
  <c r="AC3179" i="17"/>
  <c r="AC3182" i="17"/>
  <c r="AC3185" i="17"/>
  <c r="AC3188" i="17"/>
  <c r="AC3191" i="17"/>
  <c r="AC3194" i="17"/>
  <c r="AC3197" i="17"/>
  <c r="AC3200" i="17"/>
  <c r="AC3203" i="17"/>
  <c r="AC3206" i="17"/>
  <c r="AC3209" i="17"/>
  <c r="AC3212" i="17"/>
  <c r="AC3215" i="17"/>
  <c r="AC3218" i="17"/>
  <c r="AC3221" i="17"/>
  <c r="AC3224" i="17"/>
  <c r="AC3227" i="17"/>
  <c r="AC3230" i="17"/>
  <c r="AC3233" i="17"/>
  <c r="AC3236" i="17"/>
  <c r="AC3239" i="17"/>
  <c r="AC3242" i="17"/>
  <c r="AC3245" i="17"/>
  <c r="AC3248" i="17"/>
  <c r="AC3251" i="17"/>
  <c r="AC3254" i="17"/>
  <c r="AC3257" i="17"/>
  <c r="AC3260" i="17"/>
  <c r="AC3263" i="17"/>
  <c r="AC3266" i="17"/>
  <c r="AC3269" i="17"/>
  <c r="AC3272" i="17"/>
  <c r="AC3275" i="17"/>
  <c r="AC3278" i="17"/>
  <c r="AC3281" i="17"/>
  <c r="AC3284" i="17"/>
  <c r="AC3287" i="17"/>
  <c r="AC3290" i="17"/>
  <c r="AC3293" i="17"/>
  <c r="AC3296" i="17"/>
  <c r="AC3299" i="17"/>
  <c r="AC3302" i="17"/>
  <c r="AC3305" i="17"/>
  <c r="AC3308" i="17"/>
  <c r="AC3311" i="17"/>
  <c r="AC3314" i="17"/>
  <c r="AC3317" i="17"/>
  <c r="AC3320" i="17"/>
  <c r="AC3323" i="17"/>
  <c r="AC3326" i="17"/>
  <c r="AC3329" i="17"/>
  <c r="AC3332" i="17"/>
  <c r="AC3335" i="17"/>
  <c r="AC3338" i="17"/>
  <c r="AC3341" i="17"/>
  <c r="AC3344" i="17"/>
  <c r="AC3347" i="17"/>
  <c r="AC3350" i="17"/>
  <c r="AC3353" i="17"/>
  <c r="AC3356" i="17"/>
  <c r="AC3359" i="17"/>
  <c r="AC3362" i="17"/>
  <c r="AC3365" i="17"/>
  <c r="AC3368" i="17"/>
  <c r="AC3371" i="17"/>
  <c r="AC3374" i="17"/>
  <c r="AC3377" i="17"/>
  <c r="AC3380" i="17"/>
  <c r="AC3383" i="17"/>
  <c r="AC3386" i="17"/>
  <c r="AC3389" i="17"/>
  <c r="AC3392" i="17"/>
  <c r="AC3395" i="17"/>
  <c r="AC3398" i="17"/>
  <c r="AC3401" i="17"/>
  <c r="AC3404" i="17"/>
  <c r="AC3407" i="17"/>
  <c r="AC3410" i="17"/>
  <c r="AC3413" i="17"/>
  <c r="AC3416" i="17"/>
  <c r="AC3419" i="17"/>
  <c r="AC3422" i="17"/>
  <c r="AC3425" i="17"/>
  <c r="AC3428" i="17"/>
  <c r="AC3431" i="17"/>
  <c r="AC3434" i="17"/>
  <c r="AC3437" i="17"/>
  <c r="AC3440" i="17"/>
  <c r="AC3443" i="17"/>
  <c r="AC3446" i="17"/>
  <c r="AC3449" i="17"/>
  <c r="AC3452" i="17"/>
  <c r="AC3455" i="17"/>
  <c r="AC3458" i="17"/>
  <c r="AC3461" i="17"/>
  <c r="AC3464" i="17"/>
  <c r="AC3467" i="17"/>
  <c r="AC3470" i="17"/>
  <c r="AC3473" i="17"/>
  <c r="AC3476" i="17"/>
  <c r="AC3479" i="17"/>
  <c r="AC3482" i="17"/>
  <c r="AC3485" i="17"/>
  <c r="AC3488" i="17"/>
  <c r="AC3491" i="17"/>
  <c r="AC3494" i="17"/>
  <c r="AC3497" i="17"/>
  <c r="AC3500" i="17"/>
  <c r="AC3503" i="17"/>
  <c r="AC3506" i="17"/>
  <c r="AC3509" i="17"/>
  <c r="AC3512" i="17"/>
  <c r="AC3515" i="17"/>
  <c r="AC3518" i="17"/>
  <c r="AC3521" i="17"/>
  <c r="I7" i="11"/>
  <c r="I10" i="11"/>
  <c r="I13" i="11"/>
  <c r="I16" i="11"/>
  <c r="I19" i="11"/>
  <c r="I22" i="11"/>
  <c r="I25" i="11"/>
  <c r="I28" i="11"/>
  <c r="I31" i="11"/>
  <c r="I34" i="11"/>
  <c r="I37" i="11"/>
  <c r="I40" i="11"/>
  <c r="I43" i="11"/>
  <c r="I46" i="11"/>
  <c r="I49" i="11"/>
  <c r="I52" i="11"/>
  <c r="I55" i="11"/>
  <c r="I58" i="11"/>
  <c r="I61" i="11"/>
  <c r="I64" i="11"/>
  <c r="I67" i="11"/>
  <c r="I70" i="11"/>
  <c r="I73" i="11"/>
  <c r="I76" i="11"/>
  <c r="I79" i="11"/>
  <c r="I82" i="11"/>
  <c r="I85" i="11"/>
  <c r="I88" i="11"/>
  <c r="I91" i="11"/>
  <c r="I94" i="11"/>
  <c r="I97" i="11"/>
  <c r="I100" i="11"/>
  <c r="I103" i="11"/>
  <c r="I106" i="11"/>
  <c r="I109" i="11"/>
  <c r="I112" i="11"/>
  <c r="I115" i="11"/>
  <c r="I118" i="11"/>
  <c r="I121" i="11"/>
  <c r="I124" i="11"/>
  <c r="I127" i="11"/>
  <c r="I130" i="11"/>
  <c r="I133" i="11"/>
  <c r="I136" i="11"/>
  <c r="I139" i="11"/>
  <c r="I142" i="11"/>
  <c r="I145" i="11"/>
  <c r="I148" i="11"/>
  <c r="I151" i="11"/>
  <c r="I154" i="11"/>
  <c r="I157" i="11"/>
  <c r="I160" i="11"/>
  <c r="I163" i="11"/>
  <c r="I166" i="11"/>
  <c r="I169" i="11"/>
  <c r="I172" i="11"/>
  <c r="I175" i="11"/>
  <c r="I178" i="11"/>
  <c r="I181" i="11"/>
  <c r="I184" i="11"/>
  <c r="I187" i="11"/>
  <c r="I190" i="11"/>
  <c r="I193" i="11"/>
  <c r="I196" i="11"/>
  <c r="I199" i="11"/>
  <c r="I202" i="11"/>
  <c r="I205" i="11"/>
  <c r="I208" i="11"/>
  <c r="I211" i="11"/>
  <c r="I214" i="11"/>
  <c r="I217" i="11"/>
  <c r="I220" i="11"/>
  <c r="I223" i="11"/>
  <c r="I226" i="11"/>
  <c r="I229" i="11"/>
  <c r="I232" i="11"/>
  <c r="I235" i="11"/>
  <c r="I238" i="11"/>
  <c r="I241" i="11"/>
  <c r="I244" i="11"/>
  <c r="I247" i="11"/>
  <c r="I250" i="11"/>
  <c r="I3" i="11"/>
  <c r="I6" i="11"/>
  <c r="I9" i="11"/>
  <c r="I12" i="11"/>
  <c r="I15" i="11"/>
  <c r="I18" i="11"/>
  <c r="I21" i="11"/>
  <c r="I24" i="11"/>
  <c r="I27" i="11"/>
  <c r="I30" i="11"/>
  <c r="I33" i="11"/>
  <c r="I36" i="11"/>
  <c r="I39" i="11"/>
  <c r="I42" i="11"/>
  <c r="I45" i="11"/>
  <c r="I48" i="11"/>
  <c r="I51" i="11"/>
  <c r="I54" i="11"/>
  <c r="I57" i="11"/>
  <c r="I60" i="11"/>
  <c r="I63" i="11"/>
  <c r="I66" i="11"/>
  <c r="I69" i="11"/>
  <c r="I72" i="11"/>
  <c r="I75" i="11"/>
  <c r="I78" i="11"/>
  <c r="I81" i="11"/>
  <c r="I84" i="11"/>
  <c r="I87" i="11"/>
  <c r="I90" i="11"/>
  <c r="I93" i="11"/>
  <c r="I96" i="11"/>
  <c r="I99" i="11"/>
  <c r="I102" i="11"/>
  <c r="I105" i="11"/>
  <c r="I108" i="11"/>
  <c r="I111" i="11"/>
  <c r="I114" i="11"/>
  <c r="I117" i="11"/>
  <c r="I120" i="11"/>
  <c r="I123" i="11"/>
  <c r="I126" i="11"/>
  <c r="I129" i="11"/>
  <c r="I132" i="11"/>
  <c r="I135" i="11"/>
  <c r="I138" i="11"/>
  <c r="I141" i="11"/>
  <c r="I144" i="11"/>
  <c r="I147" i="11"/>
  <c r="I150" i="11"/>
  <c r="I153" i="11"/>
  <c r="I156" i="11"/>
  <c r="I159" i="11"/>
  <c r="I162" i="11"/>
  <c r="I165" i="11"/>
  <c r="I168" i="11"/>
  <c r="I171" i="11"/>
  <c r="I174" i="11"/>
  <c r="I177" i="11"/>
  <c r="I180" i="11"/>
  <c r="I183" i="11"/>
  <c r="I186" i="11"/>
  <c r="I189" i="11"/>
  <c r="I192" i="11"/>
  <c r="I195" i="11"/>
  <c r="I198" i="11"/>
  <c r="I201" i="11"/>
  <c r="I204" i="11"/>
  <c r="I207" i="11"/>
  <c r="I210" i="11"/>
  <c r="I213" i="11"/>
  <c r="I216" i="11"/>
  <c r="I219" i="11"/>
  <c r="I222" i="11"/>
  <c r="I225" i="11"/>
  <c r="I228" i="11"/>
  <c r="I231" i="11"/>
  <c r="I234" i="11"/>
  <c r="I237" i="11"/>
  <c r="I240" i="11"/>
  <c r="I243" i="11"/>
  <c r="I246" i="11"/>
  <c r="I249" i="11"/>
  <c r="I5" i="11"/>
  <c r="I8" i="11"/>
  <c r="I11" i="11"/>
  <c r="I14" i="11"/>
  <c r="I17" i="11"/>
  <c r="I20" i="11"/>
  <c r="I23" i="11"/>
  <c r="I26" i="11"/>
  <c r="I29" i="11"/>
  <c r="I32" i="11"/>
  <c r="I35" i="11"/>
  <c r="I38" i="11"/>
  <c r="I41" i="11"/>
  <c r="I44" i="11"/>
  <c r="I47" i="11"/>
  <c r="I50" i="11"/>
  <c r="I53" i="11"/>
  <c r="I56" i="11"/>
  <c r="I59" i="11"/>
  <c r="I62" i="11"/>
  <c r="I65" i="11"/>
  <c r="I68" i="11"/>
  <c r="I71" i="11"/>
  <c r="I74" i="11"/>
  <c r="I77" i="11"/>
  <c r="I80" i="11"/>
  <c r="I83" i="11"/>
  <c r="I86" i="11"/>
  <c r="I89" i="11"/>
  <c r="I92" i="11"/>
  <c r="I95" i="11"/>
  <c r="I98" i="11"/>
  <c r="I101" i="11"/>
  <c r="I104" i="11"/>
  <c r="I107" i="11"/>
  <c r="I110" i="11"/>
  <c r="I113" i="11"/>
  <c r="I116" i="11"/>
  <c r="I119" i="11"/>
  <c r="I122" i="11"/>
  <c r="I125" i="11"/>
  <c r="I128" i="11"/>
  <c r="I131" i="11"/>
  <c r="I134" i="11"/>
  <c r="I137" i="11"/>
  <c r="I140" i="11"/>
  <c r="I143" i="11"/>
  <c r="I146" i="11"/>
  <c r="I149" i="11"/>
  <c r="I152" i="11"/>
  <c r="I155" i="11"/>
  <c r="I158" i="11"/>
  <c r="I161" i="11"/>
  <c r="I164" i="11"/>
  <c r="I167" i="11"/>
  <c r="I170" i="11"/>
  <c r="I173" i="11"/>
  <c r="I176" i="11"/>
  <c r="I179" i="11"/>
  <c r="I182" i="11"/>
  <c r="I185" i="11"/>
  <c r="I188" i="11"/>
  <c r="I191" i="11"/>
  <c r="I194" i="11"/>
  <c r="I197" i="11"/>
  <c r="I200" i="11"/>
  <c r="I203" i="11"/>
  <c r="I206" i="11"/>
  <c r="I209" i="11"/>
  <c r="I212" i="11"/>
  <c r="I215" i="11"/>
  <c r="I218" i="11"/>
  <c r="I221" i="11"/>
  <c r="I224" i="11"/>
  <c r="I227" i="11"/>
  <c r="I230" i="11"/>
  <c r="I233" i="11"/>
  <c r="I236" i="11"/>
  <c r="I239" i="11"/>
  <c r="I242" i="11"/>
  <c r="I245" i="11"/>
  <c r="I248" i="11"/>
  <c r="I253" i="11"/>
  <c r="I256" i="11"/>
  <c r="I259" i="11"/>
  <c r="I262" i="11"/>
  <c r="I265" i="11"/>
  <c r="I268" i="11"/>
  <c r="I271" i="11"/>
  <c r="I274" i="11"/>
  <c r="I277" i="11"/>
  <c r="I280" i="11"/>
  <c r="I283" i="11"/>
  <c r="I286" i="11"/>
  <c r="I289" i="11"/>
  <c r="I292" i="11"/>
  <c r="I295" i="11"/>
  <c r="I301" i="11"/>
  <c r="I304" i="11"/>
  <c r="I307" i="11"/>
  <c r="I310" i="11"/>
  <c r="I313" i="11"/>
  <c r="I316" i="11"/>
  <c r="I319" i="11"/>
  <c r="I322" i="11"/>
  <c r="I325" i="11"/>
  <c r="I328" i="11"/>
  <c r="I331" i="11"/>
  <c r="I334" i="11"/>
  <c r="I337" i="11"/>
  <c r="I340" i="11"/>
  <c r="I343" i="11"/>
  <c r="I346" i="11"/>
  <c r="I349" i="11"/>
  <c r="I352" i="11"/>
  <c r="I355" i="11"/>
  <c r="I358" i="11"/>
  <c r="I361" i="11"/>
  <c r="I364" i="11"/>
  <c r="I367" i="11"/>
  <c r="I370" i="11"/>
  <c r="I373" i="11"/>
  <c r="I376" i="11"/>
  <c r="I379" i="11"/>
  <c r="I382" i="11"/>
  <c r="I385" i="11"/>
  <c r="I388" i="11"/>
  <c r="I391" i="11"/>
  <c r="I394" i="11"/>
  <c r="I397" i="11"/>
  <c r="I400" i="11"/>
  <c r="I403" i="11"/>
  <c r="I406" i="11"/>
  <c r="I409" i="11"/>
  <c r="I412" i="11"/>
  <c r="I415" i="11"/>
  <c r="I418" i="11"/>
  <c r="I421" i="11"/>
  <c r="I424" i="11"/>
  <c r="I427" i="11"/>
  <c r="I430" i="11"/>
  <c r="I433" i="11"/>
  <c r="I436" i="11"/>
  <c r="I439" i="11"/>
  <c r="I442" i="11"/>
  <c r="I445" i="11"/>
  <c r="I448" i="11"/>
  <c r="I451" i="11"/>
  <c r="I454" i="11"/>
  <c r="I457" i="11"/>
  <c r="I460" i="11"/>
  <c r="I463" i="11"/>
  <c r="I466" i="11"/>
  <c r="I469" i="11"/>
  <c r="I472" i="11"/>
  <c r="I475" i="11"/>
  <c r="I478" i="11"/>
  <c r="I481" i="11"/>
  <c r="I484" i="11"/>
  <c r="I487" i="11"/>
  <c r="I490" i="11"/>
  <c r="I493" i="11"/>
  <c r="I496" i="11"/>
  <c r="I499" i="11"/>
  <c r="I502" i="11"/>
  <c r="I505" i="11"/>
  <c r="I508" i="11"/>
  <c r="I511" i="11"/>
  <c r="I514" i="11"/>
  <c r="I517" i="11"/>
  <c r="I520" i="11"/>
  <c r="I523" i="11"/>
  <c r="I526" i="11"/>
  <c r="I529" i="11"/>
  <c r="I532" i="11"/>
  <c r="I535" i="11"/>
  <c r="I538" i="11"/>
  <c r="I541" i="11"/>
  <c r="I544" i="11"/>
  <c r="I547" i="11"/>
  <c r="I550" i="11"/>
  <c r="I553" i="11"/>
  <c r="I556" i="11"/>
  <c r="I559" i="11"/>
  <c r="I562" i="11"/>
  <c r="I565" i="11"/>
  <c r="I568" i="11"/>
  <c r="I571" i="11"/>
  <c r="I574" i="11"/>
  <c r="I577" i="11"/>
  <c r="I580" i="11"/>
  <c r="I583" i="11"/>
  <c r="I586" i="11"/>
  <c r="I589" i="11"/>
  <c r="I592" i="11"/>
  <c r="I595" i="11"/>
  <c r="I598" i="11"/>
  <c r="I601" i="11"/>
  <c r="I604" i="11"/>
  <c r="I607" i="11"/>
  <c r="I610" i="11"/>
  <c r="I613" i="11"/>
  <c r="I616" i="11"/>
  <c r="I619" i="11"/>
  <c r="I622" i="11"/>
  <c r="I625" i="11"/>
  <c r="I628" i="11"/>
  <c r="I631" i="11"/>
  <c r="I634" i="11"/>
  <c r="I637" i="11"/>
  <c r="I640" i="11"/>
  <c r="I643" i="11"/>
  <c r="I646" i="11"/>
  <c r="I649" i="11"/>
  <c r="I652" i="11"/>
  <c r="I655" i="11"/>
  <c r="I658" i="11"/>
  <c r="I661" i="11"/>
  <c r="I664" i="11"/>
  <c r="I667" i="11"/>
  <c r="I670" i="11"/>
  <c r="I673" i="11"/>
  <c r="I676" i="11"/>
  <c r="I679" i="11"/>
  <c r="I682" i="11"/>
  <c r="I685" i="11"/>
  <c r="I688" i="11"/>
  <c r="I691" i="11"/>
  <c r="I694" i="11"/>
  <c r="I697" i="11"/>
  <c r="I700" i="11"/>
  <c r="I703" i="11"/>
  <c r="I706" i="11"/>
  <c r="I709" i="11"/>
  <c r="I712" i="11"/>
  <c r="I715" i="11"/>
  <c r="I718" i="11"/>
  <c r="I721" i="11"/>
  <c r="I724" i="11"/>
  <c r="I727" i="11"/>
  <c r="I730" i="11"/>
  <c r="I733" i="11"/>
  <c r="I736" i="11"/>
  <c r="I739" i="11"/>
  <c r="I742" i="11"/>
  <c r="I745" i="11"/>
  <c r="I748" i="11"/>
  <c r="I751" i="11"/>
  <c r="I754" i="11"/>
  <c r="I757" i="11"/>
  <c r="I760" i="11"/>
  <c r="I763" i="11"/>
  <c r="I766" i="11"/>
  <c r="I769" i="11"/>
  <c r="I772" i="11"/>
  <c r="I775" i="11"/>
  <c r="I778" i="11"/>
  <c r="I781" i="11"/>
  <c r="I784" i="11"/>
  <c r="I787" i="11"/>
  <c r="I790" i="11"/>
  <c r="I793" i="11"/>
  <c r="I796" i="11"/>
  <c r="I799" i="11"/>
  <c r="I802" i="11"/>
  <c r="I805" i="11"/>
  <c r="I808" i="11"/>
  <c r="I811" i="11"/>
  <c r="I814" i="11"/>
  <c r="I817" i="11"/>
  <c r="I820" i="11"/>
  <c r="I823" i="11"/>
  <c r="I826" i="11"/>
  <c r="I829" i="11"/>
  <c r="I832" i="11"/>
  <c r="I835" i="11"/>
  <c r="I838" i="11"/>
  <c r="I841" i="11"/>
  <c r="I844" i="11"/>
  <c r="I847" i="11"/>
  <c r="I850" i="11"/>
  <c r="I853" i="11"/>
  <c r="I856" i="11"/>
  <c r="I859" i="11"/>
  <c r="I862" i="11"/>
  <c r="I865" i="11"/>
  <c r="I868" i="11"/>
  <c r="I871" i="11"/>
  <c r="I874" i="11"/>
  <c r="I877" i="11"/>
  <c r="I880" i="11"/>
  <c r="I883" i="11"/>
  <c r="I887" i="11"/>
  <c r="I890" i="11"/>
  <c r="I893" i="11"/>
  <c r="I896" i="11"/>
  <c r="I899" i="11"/>
  <c r="I902" i="11"/>
  <c r="I905" i="11"/>
  <c r="I908" i="11"/>
  <c r="I911" i="11"/>
  <c r="I914" i="11"/>
  <c r="I917" i="11"/>
  <c r="I920" i="11"/>
  <c r="I923" i="11"/>
  <c r="I926" i="11"/>
  <c r="I929" i="11"/>
  <c r="I932" i="11"/>
  <c r="I935" i="11"/>
  <c r="I938" i="11"/>
  <c r="I941" i="11"/>
  <c r="I944" i="11"/>
  <c r="I947" i="11"/>
  <c r="I950" i="11"/>
  <c r="I953" i="11"/>
  <c r="I956" i="11"/>
  <c r="I959" i="11"/>
  <c r="I962" i="11"/>
  <c r="I965" i="11"/>
  <c r="I968" i="11"/>
  <c r="I971" i="11"/>
  <c r="I974" i="11"/>
  <c r="I977" i="11"/>
  <c r="I980" i="11"/>
  <c r="I983" i="11"/>
  <c r="I986" i="11"/>
  <c r="I989" i="11"/>
  <c r="I992" i="11"/>
  <c r="I995" i="11"/>
  <c r="I998" i="11"/>
  <c r="I1001" i="11"/>
  <c r="I252" i="11"/>
  <c r="I255" i="11"/>
  <c r="I258" i="11"/>
  <c r="I261" i="11"/>
  <c r="I264" i="11"/>
  <c r="I267" i="11"/>
  <c r="I270" i="11"/>
  <c r="I273" i="11"/>
  <c r="I276" i="11"/>
  <c r="I279" i="11"/>
  <c r="I282" i="11"/>
  <c r="I285" i="11"/>
  <c r="I288" i="11"/>
  <c r="I291" i="11"/>
  <c r="I294" i="11"/>
  <c r="I297" i="11"/>
  <c r="I300" i="11"/>
  <c r="I303" i="11"/>
  <c r="I306" i="11"/>
  <c r="I309" i="11"/>
  <c r="I312" i="11"/>
  <c r="I315" i="11"/>
  <c r="I318" i="11"/>
  <c r="I321" i="11"/>
  <c r="I324" i="11"/>
  <c r="I327" i="11"/>
  <c r="I330" i="11"/>
  <c r="I333" i="11"/>
  <c r="I336" i="11"/>
  <c r="I339" i="11"/>
  <c r="I342" i="11"/>
  <c r="I345" i="11"/>
  <c r="I348" i="11"/>
  <c r="I351" i="11"/>
  <c r="I354" i="11"/>
  <c r="I357" i="11"/>
  <c r="I360" i="11"/>
  <c r="I363" i="11"/>
  <c r="I366" i="11"/>
  <c r="I369" i="11"/>
  <c r="I372" i="11"/>
  <c r="I375" i="11"/>
  <c r="I378" i="11"/>
  <c r="I381" i="11"/>
  <c r="I384" i="11"/>
  <c r="I387" i="11"/>
  <c r="I390" i="11"/>
  <c r="I393" i="11"/>
  <c r="I396" i="11"/>
  <c r="I399" i="11"/>
  <c r="I402" i="11"/>
  <c r="I405" i="11"/>
  <c r="I408" i="11"/>
  <c r="I411" i="11"/>
  <c r="I414" i="11"/>
  <c r="I417" i="11"/>
  <c r="I420" i="11"/>
  <c r="I423" i="11"/>
  <c r="I426" i="11"/>
  <c r="I429" i="11"/>
  <c r="I432" i="11"/>
  <c r="I435" i="11"/>
  <c r="I438" i="11"/>
  <c r="I441" i="11"/>
  <c r="I444" i="11"/>
  <c r="I447" i="11"/>
  <c r="I450" i="11"/>
  <c r="I453" i="11"/>
  <c r="I456" i="11"/>
  <c r="I459" i="11"/>
  <c r="I462" i="11"/>
  <c r="I465" i="11"/>
  <c r="I468" i="11"/>
  <c r="I471" i="11"/>
  <c r="I474" i="11"/>
  <c r="I477" i="11"/>
  <c r="I480" i="11"/>
  <c r="I483" i="11"/>
  <c r="I486" i="11"/>
  <c r="I489" i="11"/>
  <c r="I492" i="11"/>
  <c r="I495" i="11"/>
  <c r="I498" i="11"/>
  <c r="I501" i="11"/>
  <c r="I504" i="11"/>
  <c r="I507" i="11"/>
  <c r="I510" i="11"/>
  <c r="I513" i="11"/>
  <c r="I516" i="11"/>
  <c r="I519" i="11"/>
  <c r="I522" i="11"/>
  <c r="I525" i="11"/>
  <c r="I528" i="11"/>
  <c r="I531" i="11"/>
  <c r="I534" i="11"/>
  <c r="I537" i="11"/>
  <c r="I540" i="11"/>
  <c r="I543" i="11"/>
  <c r="I546" i="11"/>
  <c r="I549" i="11"/>
  <c r="I552" i="11"/>
  <c r="I555" i="11"/>
  <c r="I558" i="11"/>
  <c r="I561" i="11"/>
  <c r="I564" i="11"/>
  <c r="I567" i="11"/>
  <c r="I570" i="11"/>
  <c r="I573" i="11"/>
  <c r="I576" i="11"/>
  <c r="I579" i="11"/>
  <c r="I582" i="11"/>
  <c r="I585" i="11"/>
  <c r="I588" i="11"/>
  <c r="I591" i="11"/>
  <c r="I594" i="11"/>
  <c r="I597" i="11"/>
  <c r="I600" i="11"/>
  <c r="I603" i="11"/>
  <c r="I606" i="11"/>
  <c r="I609" i="11"/>
  <c r="I612" i="11"/>
  <c r="I615" i="11"/>
  <c r="I618" i="11"/>
  <c r="I621" i="11"/>
  <c r="I624" i="11"/>
  <c r="I627" i="11"/>
  <c r="I630" i="11"/>
  <c r="I633" i="11"/>
  <c r="I636" i="11"/>
  <c r="I639" i="11"/>
  <c r="I642" i="11"/>
  <c r="I645" i="11"/>
  <c r="I648" i="11"/>
  <c r="I651" i="11"/>
  <c r="I654" i="11"/>
  <c r="I657" i="11"/>
  <c r="I660" i="11"/>
  <c r="I663" i="11"/>
  <c r="I666" i="11"/>
  <c r="I669" i="11"/>
  <c r="I672" i="11"/>
  <c r="I675" i="11"/>
  <c r="I678" i="11"/>
  <c r="I681" i="11"/>
  <c r="I684" i="11"/>
  <c r="I687" i="11"/>
  <c r="I690" i="11"/>
  <c r="I693" i="11"/>
  <c r="I696" i="11"/>
  <c r="I699" i="11"/>
  <c r="I702" i="11"/>
  <c r="I705" i="11"/>
  <c r="I708" i="11"/>
  <c r="I711" i="11"/>
  <c r="I714" i="11"/>
  <c r="I717" i="11"/>
  <c r="I720" i="11"/>
  <c r="I723" i="11"/>
  <c r="I726" i="11"/>
  <c r="I729" i="11"/>
  <c r="I732" i="11"/>
  <c r="I735" i="11"/>
  <c r="I738" i="11"/>
  <c r="I741" i="11"/>
  <c r="I744" i="11"/>
  <c r="I747" i="11"/>
  <c r="I750" i="11"/>
  <c r="I753" i="11"/>
  <c r="I756" i="11"/>
  <c r="I759" i="11"/>
  <c r="I762" i="11"/>
  <c r="I765" i="11"/>
  <c r="I768" i="11"/>
  <c r="I771" i="11"/>
  <c r="I774" i="11"/>
  <c r="I777" i="11"/>
  <c r="I780" i="11"/>
  <c r="I783" i="11"/>
  <c r="I786" i="11"/>
  <c r="I789" i="11"/>
  <c r="I792" i="11"/>
  <c r="I795" i="11"/>
  <c r="I798" i="11"/>
  <c r="I801" i="11"/>
  <c r="I804" i="11"/>
  <c r="I807" i="11"/>
  <c r="I810" i="11"/>
  <c r="I813" i="11"/>
  <c r="I816" i="11"/>
  <c r="I819" i="11"/>
  <c r="I822" i="11"/>
  <c r="I825" i="11"/>
  <c r="I828" i="11"/>
  <c r="I831" i="11"/>
  <c r="I834" i="11"/>
  <c r="I837" i="11"/>
  <c r="I840" i="11"/>
  <c r="I843" i="11"/>
  <c r="I846" i="11"/>
  <c r="I849" i="11"/>
  <c r="I852" i="11"/>
  <c r="I855" i="11"/>
  <c r="I858" i="11"/>
  <c r="I861" i="11"/>
  <c r="I864" i="11"/>
  <c r="I867" i="11"/>
  <c r="I870" i="11"/>
  <c r="I873" i="11"/>
  <c r="I876" i="11"/>
  <c r="I879" i="11"/>
  <c r="I882" i="11"/>
  <c r="I885" i="11"/>
  <c r="I889" i="11"/>
  <c r="I892" i="11"/>
  <c r="I895" i="11"/>
  <c r="I898" i="11"/>
  <c r="I901" i="11"/>
  <c r="I904" i="11"/>
  <c r="I907" i="11"/>
  <c r="I910" i="11"/>
  <c r="I913" i="11"/>
  <c r="I916" i="11"/>
  <c r="I919" i="11"/>
  <c r="I922" i="11"/>
  <c r="I925" i="11"/>
  <c r="I928" i="11"/>
  <c r="I931" i="11"/>
  <c r="I934" i="11"/>
  <c r="I937" i="11"/>
  <c r="I940" i="11"/>
  <c r="I943" i="11"/>
  <c r="I946" i="11"/>
  <c r="I949" i="11"/>
  <c r="I952" i="11"/>
  <c r="I955" i="11"/>
  <c r="I958" i="11"/>
  <c r="I961" i="11"/>
  <c r="I964" i="11"/>
  <c r="I967" i="11"/>
  <c r="I970" i="11"/>
  <c r="I973" i="11"/>
  <c r="I976" i="11"/>
  <c r="I979" i="11"/>
  <c r="I982" i="11"/>
  <c r="I985" i="11"/>
  <c r="I988" i="11"/>
  <c r="I991" i="11"/>
  <c r="I994" i="11"/>
  <c r="I997" i="11"/>
  <c r="I1000" i="11"/>
  <c r="I251" i="11"/>
  <c r="I254" i="11"/>
  <c r="I257" i="11"/>
  <c r="I260" i="11"/>
  <c r="I263" i="11"/>
  <c r="I266" i="11"/>
  <c r="I269" i="11"/>
  <c r="I272" i="11"/>
  <c r="I275" i="11"/>
  <c r="I278" i="11"/>
  <c r="I281" i="11"/>
  <c r="I284" i="11"/>
  <c r="I287" i="11"/>
  <c r="I290" i="11"/>
  <c r="I293" i="11"/>
  <c r="I296" i="11"/>
  <c r="I299" i="11"/>
  <c r="I302" i="11"/>
  <c r="I305" i="11"/>
  <c r="I308" i="11"/>
  <c r="I311" i="11"/>
  <c r="I314" i="11"/>
  <c r="I317" i="11"/>
  <c r="I320" i="11"/>
  <c r="I323" i="11"/>
  <c r="I326" i="11"/>
  <c r="I329" i="11"/>
  <c r="I332" i="11"/>
  <c r="I335" i="11"/>
  <c r="I338" i="11"/>
  <c r="I341" i="11"/>
  <c r="I344" i="11"/>
  <c r="I347" i="11"/>
  <c r="I350" i="11"/>
  <c r="I353" i="11"/>
  <c r="I356" i="11"/>
  <c r="I359" i="11"/>
  <c r="I362" i="11"/>
  <c r="I365" i="11"/>
  <c r="I368" i="11"/>
  <c r="I371" i="11"/>
  <c r="I374" i="11"/>
  <c r="I377" i="11"/>
  <c r="I380" i="11"/>
  <c r="I383" i="11"/>
  <c r="I386" i="11"/>
  <c r="I389" i="11"/>
  <c r="I392" i="11"/>
  <c r="I395" i="11"/>
  <c r="I398" i="11"/>
  <c r="I401" i="11"/>
  <c r="I404" i="11"/>
  <c r="I407" i="11"/>
  <c r="I410" i="11"/>
  <c r="I413" i="11"/>
  <c r="I416" i="11"/>
  <c r="I419" i="11"/>
  <c r="I422" i="11"/>
  <c r="I425" i="11"/>
  <c r="I428" i="11"/>
  <c r="I431" i="11"/>
  <c r="I434" i="11"/>
  <c r="I437" i="11"/>
  <c r="I440" i="11"/>
  <c r="I443" i="11"/>
  <c r="I446" i="11"/>
  <c r="I449" i="11"/>
  <c r="I452" i="11"/>
  <c r="I455" i="11"/>
  <c r="I458" i="11"/>
  <c r="I461" i="11"/>
  <c r="I464" i="11"/>
  <c r="I467" i="11"/>
  <c r="I470" i="11"/>
  <c r="I473" i="11"/>
  <c r="I476" i="11"/>
  <c r="I479" i="11"/>
  <c r="I482" i="11"/>
  <c r="I485" i="11"/>
  <c r="I488" i="11"/>
  <c r="I491" i="11"/>
  <c r="I494" i="11"/>
  <c r="I497" i="11"/>
  <c r="I500" i="11"/>
  <c r="I503" i="11"/>
  <c r="I506" i="11"/>
  <c r="I509" i="11"/>
  <c r="I512" i="11"/>
  <c r="I515" i="11"/>
  <c r="I518" i="11"/>
  <c r="I521" i="11"/>
  <c r="I524" i="11"/>
  <c r="I527" i="11"/>
  <c r="I530" i="11"/>
  <c r="I533" i="11"/>
  <c r="I536" i="11"/>
  <c r="I539" i="11"/>
  <c r="I542" i="11"/>
  <c r="I545" i="11"/>
  <c r="I548" i="11"/>
  <c r="I551" i="11"/>
  <c r="I554" i="11"/>
  <c r="I557" i="11"/>
  <c r="I560" i="11"/>
  <c r="I563" i="11"/>
  <c r="I566" i="11"/>
  <c r="I569" i="11"/>
  <c r="I572" i="11"/>
  <c r="I575" i="11"/>
  <c r="I578" i="11"/>
  <c r="I581" i="11"/>
  <c r="I584" i="11"/>
  <c r="I587" i="11"/>
  <c r="I590" i="11"/>
  <c r="I593" i="11"/>
  <c r="I596" i="11"/>
  <c r="I599" i="11"/>
  <c r="I602" i="11"/>
  <c r="I605" i="11"/>
  <c r="I608" i="11"/>
  <c r="I611" i="11"/>
  <c r="I614" i="11"/>
  <c r="I617" i="11"/>
  <c r="I620" i="11"/>
  <c r="I623" i="11"/>
  <c r="I626" i="11"/>
  <c r="I629" i="11"/>
  <c r="I632" i="11"/>
  <c r="I635" i="11"/>
  <c r="I638" i="11"/>
  <c r="I641" i="11"/>
  <c r="I644" i="11"/>
  <c r="I647" i="11"/>
  <c r="I650" i="11"/>
  <c r="I653" i="11"/>
  <c r="I656" i="11"/>
  <c r="I659" i="11"/>
  <c r="I662" i="11"/>
  <c r="I665" i="11"/>
  <c r="I668" i="11"/>
  <c r="I671" i="11"/>
  <c r="I674" i="11"/>
  <c r="I677" i="11"/>
  <c r="I680" i="11"/>
  <c r="I683" i="11"/>
  <c r="I686" i="11"/>
  <c r="I689" i="11"/>
  <c r="I692" i="11"/>
  <c r="I695" i="11"/>
  <c r="I698" i="11"/>
  <c r="I701" i="11"/>
  <c r="I704" i="11"/>
  <c r="I707" i="11"/>
  <c r="I710" i="11"/>
  <c r="I713" i="11"/>
  <c r="I716" i="11"/>
  <c r="I719" i="11"/>
  <c r="I722" i="11"/>
  <c r="I725" i="11"/>
  <c r="I728" i="11"/>
  <c r="I731" i="11"/>
  <c r="I734" i="11"/>
  <c r="I737" i="11"/>
  <c r="I740" i="11"/>
  <c r="I743" i="11"/>
  <c r="I746" i="11"/>
  <c r="I749" i="11"/>
  <c r="I752" i="11"/>
  <c r="I755" i="11"/>
  <c r="I758" i="11"/>
  <c r="I761" i="11"/>
  <c r="I764" i="11"/>
  <c r="I767" i="11"/>
  <c r="I770" i="11"/>
  <c r="I773" i="11"/>
  <c r="I776" i="11"/>
  <c r="I779" i="11"/>
  <c r="I782" i="11"/>
  <c r="I785" i="11"/>
  <c r="I788" i="11"/>
  <c r="I791" i="11"/>
  <c r="I794" i="11"/>
  <c r="I797" i="11"/>
  <c r="I800" i="11"/>
  <c r="I803" i="11"/>
  <c r="I806" i="11"/>
  <c r="I809" i="11"/>
  <c r="I812" i="11"/>
  <c r="I815" i="11"/>
  <c r="I818" i="11"/>
  <c r="I821" i="11"/>
  <c r="I824" i="11"/>
  <c r="I827" i="11"/>
  <c r="I830" i="11"/>
  <c r="I833" i="11"/>
  <c r="I836" i="11"/>
  <c r="I839" i="11"/>
  <c r="I842" i="11"/>
  <c r="I845" i="11"/>
  <c r="I848" i="11"/>
  <c r="I851" i="11"/>
  <c r="I854" i="11"/>
  <c r="I857" i="11"/>
  <c r="I860" i="11"/>
  <c r="I863" i="11"/>
  <c r="I866" i="11"/>
  <c r="I869" i="11"/>
  <c r="I872" i="11"/>
  <c r="I875" i="11"/>
  <c r="I878" i="11"/>
  <c r="I881" i="11"/>
  <c r="I884" i="11"/>
  <c r="I888" i="11"/>
  <c r="I891" i="11"/>
  <c r="I894" i="11"/>
  <c r="I897" i="11"/>
  <c r="I900" i="11"/>
  <c r="I903" i="11"/>
  <c r="I906" i="11"/>
  <c r="I909" i="11"/>
  <c r="I912" i="11"/>
  <c r="I915" i="11"/>
  <c r="I918" i="11"/>
  <c r="I921" i="11"/>
  <c r="I924" i="11"/>
  <c r="I927" i="11"/>
  <c r="I930" i="11"/>
  <c r="I933" i="11"/>
  <c r="I936" i="11"/>
  <c r="I939" i="11"/>
  <c r="I942" i="11"/>
  <c r="I945" i="11"/>
  <c r="I948" i="11"/>
  <c r="I951" i="11"/>
  <c r="I954" i="11"/>
  <c r="I957" i="11"/>
  <c r="I960" i="11"/>
  <c r="I963" i="11"/>
  <c r="I966" i="11"/>
  <c r="I969" i="11"/>
  <c r="I972" i="11"/>
  <c r="I975" i="11"/>
  <c r="I978" i="11"/>
  <c r="I981" i="11"/>
  <c r="I984" i="11"/>
  <c r="I987" i="11"/>
  <c r="I990" i="11"/>
  <c r="I993" i="11"/>
  <c r="I996" i="11"/>
  <c r="I999" i="11"/>
  <c r="I1002" i="11"/>
  <c r="B7" i="6"/>
  <c r="B13" i="6"/>
  <c r="B22" i="6"/>
  <c r="B25" i="6"/>
  <c r="B6" i="6"/>
  <c r="B9" i="6"/>
  <c r="B18" i="6"/>
  <c r="B33" i="6"/>
  <c r="B16" i="6"/>
  <c r="B31" i="6"/>
  <c r="B34" i="6"/>
  <c r="B12" i="6"/>
  <c r="B15" i="6"/>
  <c r="B21" i="6"/>
  <c r="B27" i="6"/>
  <c r="B36" i="6"/>
  <c r="B2" i="6"/>
  <c r="B5" i="6"/>
  <c r="B11" i="6"/>
  <c r="B14" i="6"/>
  <c r="B17" i="6"/>
  <c r="B23" i="6"/>
  <c r="B26" i="6"/>
  <c r="B29" i="6"/>
  <c r="B32" i="6"/>
  <c r="B35" i="6"/>
  <c r="B38" i="6"/>
  <c r="B4" i="6"/>
  <c r="B19" i="6"/>
  <c r="B28" i="6"/>
  <c r="B37" i="6"/>
  <c r="B2" i="2" a="1"/>
  <c r="F28" i="6"/>
  <c r="F27" i="6"/>
  <c r="H2" i="6"/>
  <c r="I8" i="6"/>
  <c r="B24" i="6"/>
  <c r="B10" i="6"/>
  <c r="B3" i="6"/>
  <c r="I9" i="6"/>
  <c r="B8" i="6"/>
  <c r="B20" i="6"/>
  <c r="F11" i="6"/>
  <c r="B30" i="6"/>
  <c r="F2" i="6"/>
  <c r="I37" i="6"/>
  <c r="I24" i="6"/>
  <c r="I25" i="6"/>
  <c r="H24" i="6"/>
  <c r="H25" i="6"/>
  <c r="H8" i="6"/>
  <c r="H9" i="6"/>
  <c r="F12" i="6"/>
  <c r="I36" i="6"/>
  <c r="F4" i="6"/>
  <c r="H16" i="6"/>
  <c r="H17" i="6"/>
  <c r="F32" i="6"/>
  <c r="F3" i="6"/>
  <c r="I16" i="6"/>
  <c r="I17" i="6"/>
  <c r="F31" i="6"/>
  <c r="F36" i="6"/>
  <c r="H29" i="6"/>
  <c r="H4" i="6"/>
  <c r="H5" i="6"/>
  <c r="H12" i="6"/>
  <c r="H13" i="6"/>
  <c r="H21" i="6"/>
  <c r="I28" i="6"/>
  <c r="I29" i="6"/>
  <c r="H33" i="6"/>
  <c r="I5" i="6"/>
  <c r="F7" i="6"/>
  <c r="I13" i="6"/>
  <c r="F15" i="6"/>
  <c r="I21" i="6"/>
  <c r="F23" i="6"/>
  <c r="I32" i="6"/>
  <c r="I33" i="6"/>
  <c r="F35" i="6"/>
  <c r="H37" i="6"/>
  <c r="H6" i="6"/>
  <c r="H22" i="6"/>
  <c r="H34" i="6"/>
  <c r="H38" i="6"/>
  <c r="H3" i="6"/>
  <c r="I6" i="6"/>
  <c r="H7" i="6"/>
  <c r="I10" i="6"/>
  <c r="H11" i="6"/>
  <c r="I14" i="6"/>
  <c r="H15" i="6"/>
  <c r="I18" i="6"/>
  <c r="I22" i="6"/>
  <c r="H23" i="6"/>
  <c r="I26" i="6"/>
  <c r="H27" i="6"/>
  <c r="I30" i="6"/>
  <c r="H31" i="6"/>
  <c r="I34" i="6"/>
  <c r="H35" i="6"/>
  <c r="I38" i="6"/>
  <c r="H10" i="6"/>
  <c r="H14" i="6"/>
  <c r="H18" i="6"/>
  <c r="H26" i="6"/>
  <c r="H30" i="6"/>
  <c r="B17" i="10" l="1" a="1"/>
  <c r="B17" i="10" s="1"/>
  <c r="AC829" i="17"/>
  <c r="B28" i="10" a="1"/>
  <c r="B28" i="10" s="1"/>
  <c r="AC871" i="17"/>
  <c r="AC612" i="17"/>
  <c r="B16" i="10" a="1"/>
  <c r="B16" i="10" s="1"/>
  <c r="B13" i="10" a="1"/>
  <c r="B13" i="10" s="1"/>
  <c r="AC781" i="17"/>
  <c r="B21" i="10" a="1"/>
  <c r="B21" i="10" s="1"/>
  <c r="B14" i="10" a="1"/>
  <c r="B14" i="10" s="1"/>
  <c r="B22" i="10" a="1"/>
  <c r="B22" i="10" s="1"/>
  <c r="B20" i="10" a="1"/>
  <c r="B20" i="10" s="1"/>
  <c r="B35" i="10" a="1"/>
  <c r="B35" i="10" s="1"/>
  <c r="B19" i="10" a="1"/>
  <c r="B19" i="10" s="1"/>
  <c r="AC918" i="17"/>
  <c r="AC901" i="17"/>
  <c r="AC517" i="17"/>
  <c r="AC757" i="17"/>
  <c r="AC865" i="17"/>
  <c r="AC778" i="17"/>
  <c r="AC616" i="17"/>
  <c r="AC611" i="17"/>
  <c r="AC914" i="17"/>
  <c r="AC819" i="17"/>
  <c r="AC514" i="17"/>
  <c r="AC881" i="17"/>
  <c r="AC900" i="17"/>
  <c r="AC867" i="17"/>
  <c r="AC825" i="17"/>
  <c r="AC887" i="17"/>
  <c r="AC504" i="17"/>
  <c r="AC488" i="17"/>
  <c r="AC888" i="17"/>
  <c r="AC492" i="17"/>
  <c r="AC509" i="17"/>
  <c r="AC854" i="17"/>
  <c r="AC478" i="17"/>
  <c r="A482" i="17"/>
  <c r="A483" i="17" s="1"/>
  <c r="A484" i="17" s="1"/>
  <c r="A485" i="17" s="1"/>
  <c r="A486" i="17" s="1"/>
  <c r="A487" i="17" s="1"/>
  <c r="A488" i="17" s="1"/>
  <c r="A489" i="17" s="1"/>
  <c r="A490" i="17" s="1"/>
  <c r="A491" i="17" s="1"/>
  <c r="A492" i="17" s="1"/>
  <c r="A493" i="17" s="1"/>
  <c r="A494" i="17" s="1"/>
  <c r="AC762" i="17"/>
  <c r="AC912" i="17"/>
  <c r="AC892" i="17"/>
  <c r="AC821" i="17"/>
  <c r="AC473" i="17"/>
  <c r="AC872" i="17"/>
  <c r="AC599" i="17"/>
  <c r="AC824" i="17"/>
  <c r="AC595" i="17"/>
  <c r="AC511" i="17"/>
  <c r="AC832" i="17"/>
  <c r="AC812" i="17"/>
  <c r="AC899" i="17"/>
  <c r="AC842" i="17"/>
  <c r="AC917" i="17"/>
  <c r="AC309" i="17"/>
  <c r="AC410" i="17"/>
  <c r="B11" i="10" a="1"/>
  <c r="B11" i="10" s="1"/>
  <c r="B10" i="10" a="1"/>
  <c r="B10" i="10" s="1"/>
  <c r="B24" i="10" a="1"/>
  <c r="B24" i="10" s="1"/>
  <c r="B23" i="10" a="1"/>
  <c r="B23" i="10" s="1"/>
  <c r="B3" i="10" a="1"/>
  <c r="B3" i="10" s="1"/>
  <c r="B31" i="10" a="1"/>
  <c r="B31" i="10" s="1"/>
  <c r="B30" i="10" a="1"/>
  <c r="B30" i="10" s="1"/>
  <c r="B5" i="10" a="1"/>
  <c r="B5" i="10" s="1"/>
  <c r="B9" i="10" a="1"/>
  <c r="B9" i="10" s="1"/>
  <c r="B18" i="10" a="1"/>
  <c r="B18" i="10" s="1"/>
  <c r="B7" i="10" a="1"/>
  <c r="B7" i="10" s="1"/>
  <c r="B25" i="10" a="1"/>
  <c r="B25" i="10" s="1"/>
  <c r="B29" i="10" a="1"/>
  <c r="B29" i="10" s="1"/>
  <c r="B4" i="10" a="1"/>
  <c r="B4" i="10" s="1"/>
  <c r="B33" i="10" a="1"/>
  <c r="B33" i="10" s="1"/>
  <c r="B32" i="10" a="1"/>
  <c r="B32" i="10" s="1"/>
  <c r="B26" i="10" a="1"/>
  <c r="B26" i="10" s="1"/>
  <c r="B27" i="10" a="1"/>
  <c r="B27" i="10" s="1"/>
  <c r="B34" i="10" a="1"/>
  <c r="B34" i="10" s="1"/>
  <c r="B2" i="2"/>
  <c r="A2" i="2" s="1"/>
  <c r="A21" i="2" l="1"/>
  <c r="A16" i="2"/>
  <c r="A495" i="17"/>
  <c r="A496" i="17" s="1"/>
  <c r="A497" i="17" s="1"/>
  <c r="A498" i="17" s="1"/>
  <c r="A499" i="17" s="1"/>
  <c r="A500" i="17" s="1"/>
  <c r="A501" i="17" s="1"/>
  <c r="A502" i="17" s="1"/>
  <c r="A503" i="17" s="1"/>
  <c r="D2" i="2"/>
  <c r="A10" i="2"/>
  <c r="A20" i="2"/>
  <c r="A6" i="2"/>
  <c r="E2" i="2"/>
  <c r="A19" i="2"/>
  <c r="A14" i="2"/>
  <c r="A9" i="2"/>
  <c r="A4" i="2"/>
  <c r="F2" i="2"/>
  <c r="A17" i="2"/>
  <c r="A12" i="2"/>
  <c r="A7" i="2"/>
  <c r="A3" i="2"/>
  <c r="C2" i="2"/>
  <c r="G2" i="2"/>
  <c r="A18" i="2"/>
  <c r="A15" i="2"/>
  <c r="A11" i="2"/>
  <c r="A8" i="2"/>
  <c r="A5" i="2"/>
  <c r="A13" i="2"/>
  <c r="G20" i="2"/>
  <c r="F20" i="2"/>
  <c r="E20" i="2"/>
  <c r="D20" i="2"/>
  <c r="C20" i="2"/>
  <c r="A504" i="17" l="1"/>
  <c r="A505" i="17" s="1"/>
  <c r="A506" i="17" s="1"/>
  <c r="A507" i="17" s="1"/>
  <c r="A508" i="17" s="1"/>
  <c r="A509" i="17" s="1"/>
  <c r="A510" i="17" s="1"/>
  <c r="A511" i="17" s="1"/>
  <c r="A512" i="17" s="1"/>
  <c r="A513" i="17" s="1"/>
  <c r="A514" i="17" s="1"/>
  <c r="A515" i="17" s="1"/>
  <c r="A516" i="17" s="1"/>
  <c r="A517" i="17" s="1"/>
  <c r="A518" i="17" s="1"/>
  <c r="A519" i="17" s="1"/>
  <c r="A520" i="17" s="1"/>
  <c r="A521" i="17" s="1"/>
  <c r="A522" i="17" s="1"/>
  <c r="A523" i="17" s="1"/>
  <c r="A524" i="17" s="1"/>
  <c r="A525" i="17" s="1"/>
  <c r="A526" i="17" s="1"/>
  <c r="A527" i="17" s="1"/>
  <c r="A528" i="17" s="1"/>
  <c r="A529" i="17" s="1"/>
  <c r="A530" i="17" s="1"/>
  <c r="A531" i="17" s="1"/>
  <c r="A532" i="17" s="1"/>
  <c r="A533" i="17" s="1"/>
  <c r="A534" i="17" s="1"/>
  <c r="A535" i="17" s="1"/>
  <c r="A536" i="17" s="1"/>
  <c r="A537" i="17" s="1"/>
  <c r="A538" i="17" s="1"/>
  <c r="A539" i="17" s="1"/>
  <c r="A540" i="17" s="1"/>
  <c r="A541" i="17" s="1"/>
  <c r="A542" i="17" s="1"/>
  <c r="A543" i="17" s="1"/>
  <c r="A544" i="17" s="1"/>
  <c r="A545" i="17" s="1"/>
  <c r="A546" i="17" s="1"/>
  <c r="A547" i="17" s="1"/>
  <c r="A548" i="17" s="1"/>
  <c r="A549" i="17" s="1"/>
  <c r="A550" i="17" s="1"/>
  <c r="A551" i="17" s="1"/>
  <c r="A552" i="17" s="1"/>
  <c r="A553" i="17" s="1"/>
  <c r="A554" i="17" s="1"/>
  <c r="A555" i="17" s="1"/>
  <c r="A556" i="17" s="1"/>
  <c r="A557" i="17" s="1"/>
  <c r="A558" i="17" s="1"/>
  <c r="A559" i="17" s="1"/>
  <c r="A560" i="17" s="1"/>
  <c r="A561" i="17" s="1"/>
  <c r="A562" i="17" s="1"/>
  <c r="A563" i="17" s="1"/>
  <c r="A564" i="17" s="1"/>
  <c r="A565" i="17" s="1"/>
  <c r="A566" i="17" s="1"/>
  <c r="A567" i="17" s="1"/>
  <c r="A568" i="17" s="1"/>
  <c r="A569" i="17" s="1"/>
  <c r="A570" i="17" s="1"/>
  <c r="A571" i="17" s="1"/>
  <c r="A572" i="17" s="1"/>
  <c r="A573" i="17" s="1"/>
  <c r="A574" i="17" s="1"/>
  <c r="A575" i="17" s="1"/>
  <c r="A576" i="17" s="1"/>
  <c r="A577" i="17" s="1"/>
  <c r="A578" i="17" s="1"/>
  <c r="A579" i="17" s="1"/>
  <c r="A580" i="17" s="1"/>
  <c r="A581" i="17" s="1"/>
  <c r="A582" i="17" s="1"/>
  <c r="A583" i="17" s="1"/>
  <c r="A584" i="17" s="1"/>
  <c r="A585" i="17" s="1"/>
  <c r="A586" i="17" s="1"/>
  <c r="A587" i="17" s="1"/>
  <c r="A588" i="17" s="1"/>
  <c r="A589" i="17" s="1"/>
  <c r="A590" i="17" s="1"/>
  <c r="A591" i="17" s="1"/>
  <c r="A592" i="17" s="1"/>
  <c r="A593" i="17" s="1"/>
  <c r="A594" i="17" s="1"/>
  <c r="A595" i="17" s="1"/>
  <c r="A596" i="17" s="1"/>
  <c r="A597" i="17" s="1"/>
  <c r="A598" i="17" s="1"/>
  <c r="A599" i="17" s="1"/>
  <c r="A600" i="17" s="1"/>
  <c r="A601" i="17" s="1"/>
  <c r="A602" i="17" s="1"/>
  <c r="A603" i="17" s="1"/>
  <c r="A604" i="17" s="1"/>
  <c r="A605" i="17" s="1"/>
  <c r="A606" i="17" s="1"/>
  <c r="A607" i="17" s="1"/>
  <c r="A608" i="17" s="1"/>
  <c r="A609" i="17" s="1"/>
  <c r="A610" i="17" s="1"/>
  <c r="A611" i="17" s="1"/>
  <c r="A612" i="17" s="1"/>
  <c r="A613" i="17" s="1"/>
  <c r="A614" i="17" s="1"/>
  <c r="A615" i="17" s="1"/>
  <c r="A616" i="17" s="1"/>
  <c r="A617" i="17" s="1"/>
  <c r="A618" i="17" s="1"/>
  <c r="A619" i="17" s="1"/>
  <c r="A620" i="17" s="1"/>
  <c r="A621" i="17" s="1"/>
  <c r="A622" i="17" s="1"/>
  <c r="A623" i="17" s="1"/>
  <c r="A624" i="17" s="1"/>
  <c r="A625" i="17" s="1"/>
  <c r="A626" i="17" s="1"/>
  <c r="A627" i="17" s="1"/>
  <c r="A628" i="17" s="1"/>
  <c r="A629" i="17" s="1"/>
  <c r="A630" i="17" s="1"/>
  <c r="A631" i="17" s="1"/>
  <c r="A632" i="17" s="1"/>
  <c r="A633" i="17" s="1"/>
  <c r="A634" i="17" s="1"/>
  <c r="A635" i="17" s="1"/>
  <c r="A636" i="17" s="1"/>
  <c r="A637" i="17" s="1"/>
  <c r="A638" i="17" s="1"/>
  <c r="A639" i="17" s="1"/>
  <c r="A640" i="17" s="1"/>
  <c r="A641" i="17" s="1"/>
  <c r="A642" i="17" s="1"/>
  <c r="A643" i="17" s="1"/>
  <c r="A644" i="17" s="1"/>
  <c r="A645" i="17" s="1"/>
  <c r="A646" i="17" s="1"/>
  <c r="A647" i="17" s="1"/>
  <c r="A648" i="17" s="1"/>
  <c r="A649" i="17" s="1"/>
  <c r="A650" i="17" s="1"/>
  <c r="A651" i="17" s="1"/>
  <c r="A652" i="17" s="1"/>
  <c r="A653" i="17" s="1"/>
  <c r="A654" i="17" s="1"/>
  <c r="A655" i="17" s="1"/>
  <c r="A656" i="17" s="1"/>
  <c r="A657" i="17" s="1"/>
  <c r="A658" i="17" s="1"/>
  <c r="A659" i="17" s="1"/>
  <c r="A660" i="17" s="1"/>
  <c r="A661" i="17" s="1"/>
  <c r="A662" i="17" s="1"/>
  <c r="A663" i="17" s="1"/>
  <c r="A664" i="17" s="1"/>
  <c r="A665" i="17" s="1"/>
  <c r="A666" i="17" s="1"/>
  <c r="A667" i="17" s="1"/>
  <c r="A668" i="17" s="1"/>
  <c r="A669" i="17" s="1"/>
  <c r="A670" i="17" s="1"/>
  <c r="A671" i="17" s="1"/>
  <c r="A672" i="17" s="1"/>
  <c r="A673" i="17" s="1"/>
  <c r="A674" i="17" s="1"/>
  <c r="A675" i="17" s="1"/>
  <c r="A676" i="17" s="1"/>
  <c r="A677" i="17" s="1"/>
  <c r="A678" i="17" s="1"/>
  <c r="A679" i="17" s="1"/>
  <c r="A680" i="17" s="1"/>
  <c r="A681" i="17" s="1"/>
  <c r="A682" i="17" s="1"/>
  <c r="A683" i="17" s="1"/>
  <c r="A684" i="17" s="1"/>
  <c r="A685" i="17" s="1"/>
  <c r="A686" i="17" s="1"/>
  <c r="A687" i="17" s="1"/>
  <c r="A688" i="17" s="1"/>
  <c r="A689" i="17" s="1"/>
  <c r="A690" i="17" s="1"/>
  <c r="A691" i="17" s="1"/>
  <c r="A692" i="17" s="1"/>
  <c r="A693" i="17" s="1"/>
  <c r="A694" i="17" s="1"/>
  <c r="A695" i="17" s="1"/>
  <c r="A696" i="17" s="1"/>
  <c r="A697" i="17" s="1"/>
  <c r="A698" i="17" s="1"/>
  <c r="A699" i="17" s="1"/>
  <c r="A700" i="17" s="1"/>
  <c r="A701" i="17" s="1"/>
  <c r="A702" i="17" s="1"/>
  <c r="A703" i="17" s="1"/>
  <c r="A704" i="17" s="1"/>
  <c r="A705" i="17" s="1"/>
  <c r="A706" i="17" s="1"/>
  <c r="A707" i="17" s="1"/>
  <c r="A708" i="17" s="1"/>
  <c r="A709" i="17" s="1"/>
  <c r="A710" i="17" s="1"/>
  <c r="A711" i="17" s="1"/>
  <c r="A712" i="17" s="1"/>
  <c r="A713" i="17" s="1"/>
  <c r="A714" i="17" s="1"/>
  <c r="A715" i="17" s="1"/>
  <c r="A716" i="17" s="1"/>
  <c r="A717" i="17" s="1"/>
  <c r="A718" i="17" s="1"/>
  <c r="A719" i="17" s="1"/>
  <c r="A720" i="17" s="1"/>
  <c r="A721" i="17" s="1"/>
  <c r="A722" i="17" s="1"/>
  <c r="A723" i="17" s="1"/>
  <c r="A724" i="17" s="1"/>
  <c r="A725" i="17" s="1"/>
  <c r="A726" i="17" s="1"/>
  <c r="A727" i="17" s="1"/>
  <c r="A728" i="17" s="1"/>
  <c r="A729" i="17" s="1"/>
  <c r="A730" i="17" s="1"/>
  <c r="A731" i="17" s="1"/>
  <c r="A732" i="17" s="1"/>
  <c r="A733" i="17" s="1"/>
  <c r="A734" i="17" s="1"/>
  <c r="A735" i="17" s="1"/>
  <c r="A736" i="17" s="1"/>
  <c r="A737" i="17" s="1"/>
  <c r="A738" i="17" s="1"/>
  <c r="A739" i="17" s="1"/>
  <c r="A740" i="17" s="1"/>
  <c r="A741" i="17" s="1"/>
  <c r="A742" i="17" s="1"/>
  <c r="A743" i="17" s="1"/>
  <c r="A744" i="17" s="1"/>
  <c r="A745" i="17" s="1"/>
  <c r="A746" i="17" s="1"/>
  <c r="A747" i="17" s="1"/>
  <c r="A748" i="17" s="1"/>
  <c r="A749" i="17" s="1"/>
  <c r="A750" i="17" s="1"/>
  <c r="A751" i="17" s="1"/>
  <c r="A752" i="17" s="1"/>
  <c r="A753" i="17" s="1"/>
  <c r="A754" i="17" s="1"/>
  <c r="A755" i="17" s="1"/>
  <c r="A756" i="17" s="1"/>
  <c r="A757" i="17" s="1"/>
  <c r="A758" i="17" s="1"/>
  <c r="A759" i="17" s="1"/>
  <c r="A760" i="17" s="1"/>
  <c r="A761" i="17" s="1"/>
  <c r="A762" i="17" s="1"/>
  <c r="A763" i="17" s="1"/>
  <c r="A764" i="17" s="1"/>
  <c r="A765" i="17" s="1"/>
  <c r="A766" i="17" s="1"/>
  <c r="A767" i="17" s="1"/>
  <c r="A768" i="17" s="1"/>
  <c r="A769" i="17" s="1"/>
  <c r="A770" i="17" s="1"/>
  <c r="A771" i="17" s="1"/>
  <c r="A772" i="17" s="1"/>
  <c r="A773" i="17" s="1"/>
  <c r="A774" i="17" s="1"/>
  <c r="A775" i="17" s="1"/>
  <c r="A776" i="17" s="1"/>
  <c r="A777" i="17" s="1"/>
  <c r="A778" i="17" s="1"/>
  <c r="A779" i="17" s="1"/>
  <c r="A780" i="17" s="1"/>
  <c r="A781" i="17" s="1"/>
  <c r="A782" i="17" s="1"/>
  <c r="A783" i="17" s="1"/>
  <c r="A784" i="17" s="1"/>
  <c r="A785" i="17" s="1"/>
  <c r="A786" i="17" s="1"/>
  <c r="A787" i="17" s="1"/>
  <c r="A788" i="17" s="1"/>
  <c r="A789" i="17" s="1"/>
  <c r="A790" i="17" s="1"/>
  <c r="A791" i="17" s="1"/>
  <c r="A792" i="17" s="1"/>
  <c r="A793" i="17" s="1"/>
  <c r="A794" i="17" s="1"/>
  <c r="A795" i="17" s="1"/>
  <c r="A796" i="17" s="1"/>
  <c r="A797" i="17" s="1"/>
  <c r="A798" i="17" s="1"/>
  <c r="A799" i="17" s="1"/>
  <c r="A800" i="17" s="1"/>
  <c r="A801" i="17" s="1"/>
  <c r="A802" i="17" s="1"/>
  <c r="A803" i="17" s="1"/>
  <c r="A804" i="17" s="1"/>
  <c r="A805" i="17" s="1"/>
  <c r="A806" i="17" s="1"/>
  <c r="A807" i="17" s="1"/>
  <c r="A808" i="17" s="1"/>
  <c r="A809" i="17" s="1"/>
  <c r="A810" i="17" s="1"/>
  <c r="A811" i="17" s="1"/>
  <c r="A812" i="17" s="1"/>
  <c r="A813" i="17" s="1"/>
  <c r="A814" i="17" s="1"/>
  <c r="A815" i="17" s="1"/>
  <c r="A816" i="17" s="1"/>
  <c r="A817" i="17" s="1"/>
  <c r="A818" i="17" s="1"/>
  <c r="A819" i="17" s="1"/>
  <c r="A820" i="17" s="1"/>
  <c r="A821" i="17" s="1"/>
  <c r="A822" i="17" s="1"/>
  <c r="A823" i="17" s="1"/>
  <c r="A824" i="17" s="1"/>
  <c r="A825" i="17" s="1"/>
  <c r="A826" i="17" s="1"/>
  <c r="A827" i="17" s="1"/>
  <c r="A828" i="17" s="1"/>
  <c r="A829" i="17" s="1"/>
  <c r="A830" i="17" s="1"/>
  <c r="A831" i="17" s="1"/>
  <c r="A832" i="17" s="1"/>
  <c r="A833" i="17" s="1"/>
  <c r="A834" i="17" s="1"/>
  <c r="A835" i="17" s="1"/>
  <c r="A836" i="17" s="1"/>
  <c r="A837" i="17" s="1"/>
  <c r="A838" i="17" s="1"/>
  <c r="A839" i="17" s="1"/>
  <c r="A840" i="17" s="1"/>
  <c r="A841" i="17" s="1"/>
  <c r="A842" i="17" s="1"/>
  <c r="A843" i="17" s="1"/>
  <c r="A844" i="17" s="1"/>
  <c r="A845" i="17" s="1"/>
  <c r="A846" i="17" s="1"/>
  <c r="A847" i="17" s="1"/>
  <c r="A848" i="17" s="1"/>
  <c r="A849" i="17" s="1"/>
  <c r="A850" i="17" s="1"/>
  <c r="A851" i="17" s="1"/>
  <c r="A852" i="17" s="1"/>
  <c r="A853" i="17" s="1"/>
  <c r="A854" i="17" s="1"/>
  <c r="A855" i="17" s="1"/>
  <c r="A856" i="17" s="1"/>
  <c r="A857" i="17" s="1"/>
  <c r="A858" i="17" s="1"/>
  <c r="A859" i="17" s="1"/>
  <c r="A860" i="17" s="1"/>
  <c r="A861" i="17" s="1"/>
  <c r="A862" i="17" s="1"/>
  <c r="A863" i="17" s="1"/>
  <c r="A864" i="17" s="1"/>
  <c r="A865" i="17" s="1"/>
  <c r="A866" i="17" s="1"/>
  <c r="A867" i="17" s="1"/>
  <c r="A868" i="17" s="1"/>
  <c r="A869" i="17" s="1"/>
  <c r="A870" i="17" s="1"/>
  <c r="A871" i="17" s="1"/>
  <c r="A872" i="17" s="1"/>
  <c r="A873" i="17" s="1"/>
  <c r="A874" i="17" s="1"/>
  <c r="A875" i="17" s="1"/>
  <c r="A876" i="17" s="1"/>
  <c r="A877" i="17" s="1"/>
  <c r="A878" i="17" s="1"/>
  <c r="A879" i="17" s="1"/>
  <c r="A880" i="17" s="1"/>
  <c r="A881" i="17" s="1"/>
  <c r="A882" i="17" s="1"/>
  <c r="A883" i="17" s="1"/>
  <c r="A884" i="17" s="1"/>
  <c r="A885" i="17" s="1"/>
  <c r="A886" i="17" s="1"/>
  <c r="A887" i="17" s="1"/>
  <c r="A888" i="17" s="1"/>
  <c r="A889" i="17" s="1"/>
  <c r="A890" i="17" s="1"/>
  <c r="A891" i="17" s="1"/>
  <c r="A892" i="17" s="1"/>
  <c r="A893" i="17" s="1"/>
  <c r="A894" i="17" s="1"/>
  <c r="A895" i="17" s="1"/>
  <c r="A896" i="17" s="1"/>
  <c r="A897" i="17" s="1"/>
  <c r="A898" i="17" s="1"/>
  <c r="A899" i="17" s="1"/>
  <c r="A900" i="17" s="1"/>
  <c r="A901" i="17" s="1"/>
  <c r="A902" i="17" s="1"/>
  <c r="A903" i="17" s="1"/>
  <c r="A904" i="17" s="1"/>
  <c r="A905" i="17" s="1"/>
  <c r="A906" i="17" s="1"/>
  <c r="A907" i="17" s="1"/>
  <c r="A908" i="17" s="1"/>
  <c r="A909" i="17" s="1"/>
  <c r="A910" i="17" s="1"/>
  <c r="A911" i="17" s="1"/>
  <c r="A912" i="17" s="1"/>
  <c r="A913" i="17" s="1"/>
  <c r="A914" i="17" s="1"/>
  <c r="A915" i="17" s="1"/>
  <c r="A916" i="17" s="1"/>
  <c r="A917" i="17" s="1"/>
  <c r="A918" i="17" s="1"/>
  <c r="A919" i="17" s="1"/>
  <c r="A920" i="17" s="1"/>
  <c r="A921" i="17" s="1"/>
  <c r="A922" i="17" s="1"/>
  <c r="A923" i="17" s="1"/>
  <c r="A924" i="17" s="1"/>
  <c r="A925" i="17" s="1"/>
  <c r="A926" i="17" s="1"/>
  <c r="A927" i="17" s="1"/>
  <c r="A928" i="17" s="1"/>
  <c r="A929" i="17" s="1"/>
  <c r="A930" i="17" s="1"/>
  <c r="A931" i="17" s="1"/>
  <c r="A932" i="17" s="1"/>
  <c r="A933" i="17" s="1"/>
  <c r="A934" i="17" s="1"/>
  <c r="A935" i="17" s="1"/>
  <c r="A936" i="17" s="1"/>
  <c r="A937" i="17" s="1"/>
  <c r="A938" i="17" s="1"/>
  <c r="A939" i="17" s="1"/>
  <c r="A940" i="17" s="1"/>
  <c r="A941" i="17" s="1"/>
  <c r="A942" i="17" s="1"/>
  <c r="A943" i="17" s="1"/>
  <c r="A944" i="17" s="1"/>
  <c r="A945" i="17" s="1"/>
  <c r="A946" i="17" s="1"/>
  <c r="A947" i="17" s="1"/>
  <c r="A948" i="17" s="1"/>
  <c r="A949" i="17" s="1"/>
  <c r="A950" i="17" s="1"/>
  <c r="A951" i="17" s="1"/>
  <c r="A952" i="17" s="1"/>
  <c r="A953" i="17" s="1"/>
  <c r="A954" i="17" s="1"/>
  <c r="A955" i="17" s="1"/>
  <c r="A956" i="17" s="1"/>
  <c r="A957" i="17" s="1"/>
  <c r="A958" i="17" s="1"/>
  <c r="A959" i="17" s="1"/>
  <c r="A960" i="17" s="1"/>
  <c r="A961" i="17" s="1"/>
  <c r="A962" i="17" s="1"/>
  <c r="A963" i="17" s="1"/>
  <c r="A964" i="17" s="1"/>
  <c r="A965" i="17" s="1"/>
  <c r="A966" i="17" s="1"/>
  <c r="A967" i="17" s="1"/>
  <c r="A968" i="17" s="1"/>
  <c r="A969" i="17" s="1"/>
  <c r="A970" i="17" s="1"/>
  <c r="A971" i="17" s="1"/>
  <c r="A972" i="17" s="1"/>
  <c r="A973" i="17" s="1"/>
  <c r="A974" i="17" s="1"/>
  <c r="A975" i="17" s="1"/>
  <c r="A976" i="17" s="1"/>
  <c r="A977" i="17" s="1"/>
  <c r="A978" i="17" s="1"/>
  <c r="A979" i="17" s="1"/>
  <c r="A980" i="17" s="1"/>
  <c r="A981" i="17" s="1"/>
  <c r="A982" i="17" s="1"/>
  <c r="A983" i="17" s="1"/>
  <c r="A984" i="17" s="1"/>
  <c r="A985" i="17" s="1"/>
  <c r="A986" i="17" s="1"/>
  <c r="A987" i="17" s="1"/>
  <c r="A988" i="17" s="1"/>
  <c r="A989" i="17" s="1"/>
  <c r="A990" i="17" s="1"/>
  <c r="A991" i="17" s="1"/>
  <c r="A992" i="17" s="1"/>
  <c r="A993" i="17" s="1"/>
  <c r="A994" i="17" s="1"/>
  <c r="A995" i="17" s="1"/>
  <c r="A996" i="17" s="1"/>
  <c r="A997" i="17" s="1"/>
  <c r="A998" i="17" s="1"/>
  <c r="A999" i="17" s="1"/>
  <c r="A1000" i="17" s="1"/>
  <c r="A1001" i="17" s="1"/>
  <c r="A1002" i="17" s="1"/>
  <c r="F4" i="2"/>
  <c r="E4" i="2"/>
  <c r="D4" i="2"/>
  <c r="G4" i="2"/>
  <c r="C4" i="2"/>
  <c r="D16" i="2"/>
  <c r="E16" i="2"/>
  <c r="C16" i="2"/>
  <c r="G16" i="2"/>
  <c r="F16" i="2"/>
  <c r="F5" i="2"/>
  <c r="C5" i="2"/>
  <c r="E5" i="2"/>
  <c r="D5" i="2"/>
  <c r="G5" i="2"/>
  <c r="G9" i="2"/>
  <c r="C9" i="2"/>
  <c r="F9" i="2"/>
  <c r="E9" i="2"/>
  <c r="D9" i="2"/>
  <c r="C13" i="2"/>
  <c r="E13" i="2"/>
  <c r="D13" i="2"/>
  <c r="G13" i="2"/>
  <c r="F13" i="2"/>
  <c r="F17" i="2"/>
  <c r="E17" i="2"/>
  <c r="D17" i="2"/>
  <c r="G17" i="2"/>
  <c r="C17" i="2"/>
  <c r="G3" i="10"/>
  <c r="G5" i="10"/>
  <c r="G7" i="10"/>
  <c r="G9" i="10"/>
  <c r="G11" i="10"/>
  <c r="G13" i="10"/>
  <c r="G15" i="10"/>
  <c r="G17" i="10"/>
  <c r="G19" i="10"/>
  <c r="G21" i="10"/>
  <c r="G23" i="10"/>
  <c r="G25" i="10"/>
  <c r="G27" i="10"/>
  <c r="G29" i="10"/>
  <c r="E12" i="2"/>
  <c r="D12" i="2"/>
  <c r="G12" i="2"/>
  <c r="C12" i="2"/>
  <c r="F12" i="2"/>
  <c r="G6" i="2"/>
  <c r="D6" i="2"/>
  <c r="F6" i="2"/>
  <c r="C6" i="2"/>
  <c r="E6" i="2"/>
  <c r="E10" i="2"/>
  <c r="C10" i="2"/>
  <c r="D10" i="2"/>
  <c r="G10" i="2"/>
  <c r="F10" i="2"/>
  <c r="G14" i="2"/>
  <c r="E14" i="2"/>
  <c r="D14" i="2"/>
  <c r="F14" i="2"/>
  <c r="C14" i="2"/>
  <c r="F18" i="2"/>
  <c r="E18" i="2"/>
  <c r="C18" i="2"/>
  <c r="D18" i="2"/>
  <c r="G18" i="2"/>
  <c r="D8" i="2"/>
  <c r="C8" i="2"/>
  <c r="F8" i="2"/>
  <c r="E8" i="2"/>
  <c r="G8" i="2"/>
  <c r="D3" i="2"/>
  <c r="C3" i="2"/>
  <c r="G3" i="2"/>
  <c r="E3" i="2"/>
  <c r="F3" i="2"/>
  <c r="G7" i="2"/>
  <c r="C7" i="2"/>
  <c r="F7" i="2"/>
  <c r="E7" i="2"/>
  <c r="D7" i="2"/>
  <c r="E11" i="2"/>
  <c r="G11" i="2"/>
  <c r="D11" i="2"/>
  <c r="C11" i="2"/>
  <c r="F11" i="2"/>
  <c r="E15" i="2"/>
  <c r="D15" i="2"/>
  <c r="G15" i="2"/>
  <c r="C15" i="2"/>
  <c r="F15" i="2"/>
  <c r="F19" i="2"/>
  <c r="E19" i="2"/>
  <c r="G19" i="2"/>
  <c r="D19" i="2"/>
  <c r="C19" i="2"/>
  <c r="G4" i="10"/>
  <c r="G6" i="10"/>
  <c r="G8" i="10"/>
  <c r="G10" i="10"/>
  <c r="G12" i="10"/>
  <c r="G14" i="10"/>
  <c r="G16" i="10"/>
  <c r="G18" i="10"/>
  <c r="G20" i="10"/>
  <c r="G22" i="10"/>
  <c r="G24" i="10"/>
  <c r="G26" i="10"/>
  <c r="G28" i="10"/>
  <c r="G30" i="10"/>
  <c r="G38" i="10"/>
  <c r="I165" i="6"/>
  <c r="H165" i="6"/>
  <c r="F165"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<sst xmlns="http://schemas.openxmlformats.org/spreadsheetml/2006/main" count="22935" uniqueCount="6512">
  <si>
    <t>N°</t>
  </si>
  <si>
    <t>Nom et prénom 0 Name &amp; first name</t>
  </si>
  <si>
    <t>Bénéficiaires</t>
  </si>
  <si>
    <t>Genre (H0F) 0 Gender (M0F)</t>
  </si>
  <si>
    <t>Age</t>
  </si>
  <si>
    <t>Fonction (D,C,E,M,B)</t>
  </si>
  <si>
    <t>Qualification (chiffre 0,1,2; etc)</t>
  </si>
  <si>
    <t>Nb d’années d’expérience
(chiffre 0,1,2; etc)</t>
  </si>
  <si>
    <t>Ville de résidence de l'appprenant</t>
  </si>
  <si>
    <t>Prestataire</t>
  </si>
  <si>
    <t>Type de formation declarée</t>
  </si>
  <si>
    <t>Formation Padesce</t>
  </si>
  <si>
    <t>fenêtre</t>
  </si>
  <si>
    <t>Ville de la formation</t>
  </si>
  <si>
    <t>Arrondissement</t>
  </si>
  <si>
    <t>Département</t>
  </si>
  <si>
    <t>Région</t>
  </si>
  <si>
    <t>Lieux</t>
  </si>
  <si>
    <t>Précision sur le lieu 0 quartier de formation</t>
  </si>
  <si>
    <t>Coordonnées GPS du lieu de formation Longitude</t>
  </si>
  <si>
    <t>Coordonnées GPS du lieu de formation Latitude</t>
  </si>
  <si>
    <t>1er No tél 0 Tel No
Apprenant</t>
  </si>
  <si>
    <t>2e No tél 0 Tel No
Apprenant (si disponible)</t>
  </si>
  <si>
    <t>cohorte</t>
  </si>
  <si>
    <t>Tél formateur 0 point focal sur place</t>
  </si>
  <si>
    <t>Code</t>
  </si>
  <si>
    <t>Coût unitaire Subvention MCDC TTC</t>
  </si>
  <si>
    <t>Montant Total Subvention MCDC TTC</t>
  </si>
  <si>
    <t>Statut de la prestation</t>
  </si>
  <si>
    <t>Fanta adamou</t>
  </si>
  <si>
    <t>SCOOP YILLAGA YAOURT DU MAYO-KANI (COOP SYYMK)</t>
  </si>
  <si>
    <t>F</t>
  </si>
  <si>
    <t>M</t>
  </si>
  <si>
    <t>CENTRE DE FORMATION PROFESSIONNELLE PONTAAH</t>
  </si>
  <si>
    <t>Trformation des produits laitiers</t>
  </si>
  <si>
    <t>Transformation des produits laitiers</t>
  </si>
  <si>
    <t>MINDIF</t>
  </si>
  <si>
    <t>Mayo-Kani</t>
  </si>
  <si>
    <t>EXTREME-NORD</t>
  </si>
  <si>
    <t>COMMUNE DE MINDIF</t>
  </si>
  <si>
    <t>AB0E</t>
  </si>
  <si>
    <t>Hadjaratou abbou</t>
  </si>
  <si>
    <t>RED3</t>
  </si>
  <si>
    <t>Mbouki seraphine</t>
  </si>
  <si>
    <t>22R3</t>
  </si>
  <si>
    <t>Aissatou khedidja</t>
  </si>
  <si>
    <t>PN9N</t>
  </si>
  <si>
    <t>Didja oumarou</t>
  </si>
  <si>
    <t>RGD45</t>
  </si>
  <si>
    <t>Souvre jakeline</t>
  </si>
  <si>
    <t>WS10</t>
  </si>
  <si>
    <t>Aissatou oumarou 1</t>
  </si>
  <si>
    <t>NI52</t>
  </si>
  <si>
    <t>Fatimatou seimi</t>
  </si>
  <si>
    <t>292T</t>
  </si>
  <si>
    <t>Didja saidou</t>
  </si>
  <si>
    <t>C75A</t>
  </si>
  <si>
    <t>Ache issa</t>
  </si>
  <si>
    <t>W5OQ</t>
  </si>
  <si>
    <t>Sadi oumarou</t>
  </si>
  <si>
    <t>VO9V</t>
  </si>
  <si>
    <t>Djebba amadou</t>
  </si>
  <si>
    <t>2G5Z</t>
  </si>
  <si>
    <t>Aissatou wabi</t>
  </si>
  <si>
    <t>VV8H</t>
  </si>
  <si>
    <t>Djenabou alioum</t>
  </si>
  <si>
    <t>GLW9</t>
  </si>
  <si>
    <t>Mamma oumarou</t>
  </si>
  <si>
    <t>3ZYJ</t>
  </si>
  <si>
    <t>Asta adama</t>
  </si>
  <si>
    <t>BWQZ</t>
  </si>
  <si>
    <t>zoueila</t>
  </si>
  <si>
    <t>LIVX</t>
  </si>
  <si>
    <t>Mamadjam</t>
  </si>
  <si>
    <t>XTDD</t>
  </si>
  <si>
    <t>Haoua bouba</t>
  </si>
  <si>
    <t>TMMZ</t>
  </si>
  <si>
    <t>Salamatou bouba</t>
  </si>
  <si>
    <t>S1MD</t>
  </si>
  <si>
    <t>Hadjara oumarou</t>
  </si>
  <si>
    <t>T8L0</t>
  </si>
  <si>
    <t>Sadatou saidou</t>
  </si>
  <si>
    <t>OCG3</t>
  </si>
  <si>
    <t>Zakiatou alioum</t>
  </si>
  <si>
    <t>BRID</t>
  </si>
  <si>
    <t>Ruth gaoulaga</t>
  </si>
  <si>
    <t>993H</t>
  </si>
  <si>
    <t>Hawa bouba</t>
  </si>
  <si>
    <t>JV8F</t>
  </si>
  <si>
    <t>Aissatou oumarou</t>
  </si>
  <si>
    <t>H7Z7</t>
  </si>
  <si>
    <t>Kepnangeya</t>
  </si>
  <si>
    <t>E07T</t>
  </si>
  <si>
    <t>Aissa kari 1</t>
  </si>
  <si>
    <t>CITX</t>
  </si>
  <si>
    <t>Aissa kari</t>
  </si>
  <si>
    <t>M4YV</t>
  </si>
  <si>
    <t>zouhetratou</t>
  </si>
  <si>
    <t>I2Q8</t>
  </si>
  <si>
    <t>Maïramou Sali Gaïgaré</t>
  </si>
  <si>
    <t>JXA1</t>
  </si>
  <si>
    <t>HAOUA MADOU Gaïgaré</t>
  </si>
  <si>
    <t>HC7V</t>
  </si>
  <si>
    <t>AÏSSATOU RABOU GAÏFARE</t>
  </si>
  <si>
    <t>GVS0</t>
  </si>
  <si>
    <t>NOURA OUMAROU GAÏGARE</t>
  </si>
  <si>
    <t>G2RM</t>
  </si>
  <si>
    <t>FADIMATOU BOUBA HARDEO</t>
  </si>
  <si>
    <t>N7GA</t>
  </si>
  <si>
    <t>DOUDOU WANIE LOUGJA</t>
  </si>
  <si>
    <t>AMIK</t>
  </si>
  <si>
    <t>LOUMBE BOUBA ZADANG</t>
  </si>
  <si>
    <t>844O</t>
  </si>
  <si>
    <t>HADIDJA OUMAROU LAMARDE</t>
  </si>
  <si>
    <t>IQ9M</t>
  </si>
  <si>
    <t>AISSATOU OUMAROU LAMARDE</t>
  </si>
  <si>
    <t>WNGC</t>
  </si>
  <si>
    <t>FADIMATOU HAMADOU HARDFO</t>
  </si>
  <si>
    <t>TGOX</t>
  </si>
  <si>
    <t>DIDJA KAGAMA LAMARDE</t>
  </si>
  <si>
    <t>RZA1</t>
  </si>
  <si>
    <t>YASMINE LAMARDE</t>
  </si>
  <si>
    <t>1LFZ</t>
  </si>
  <si>
    <t>FANTA BOUBA</t>
  </si>
  <si>
    <t>U2LT</t>
  </si>
  <si>
    <t>AMINATOU SALI GAÏGAÏRE</t>
  </si>
  <si>
    <t>HHN3</t>
  </si>
  <si>
    <t>OMBANG AGNES SARARE</t>
  </si>
  <si>
    <t>FZ88</t>
  </si>
  <si>
    <t>NAFISSA SALI GAÏGAÏRE</t>
  </si>
  <si>
    <t>PLD6</t>
  </si>
  <si>
    <t>MOUNA LAMINOU GAÏGAÏRE</t>
  </si>
  <si>
    <t>AA2X</t>
  </si>
  <si>
    <t>HABIBA NASSIR GAÏGAÏRE</t>
  </si>
  <si>
    <t>XP48</t>
  </si>
  <si>
    <t>AÏSSATOU SALI GAÏGAÏRE 1</t>
  </si>
  <si>
    <t>88LT</t>
  </si>
  <si>
    <t>BALKISSOU ABDOU LAMARDE</t>
  </si>
  <si>
    <t>R9W3</t>
  </si>
  <si>
    <t>NAFISSA HASSOUMI HARDEO</t>
  </si>
  <si>
    <t>CYLU</t>
  </si>
  <si>
    <t>HAOUA SANDA LAMARDE</t>
  </si>
  <si>
    <t>7547A</t>
  </si>
  <si>
    <t>DJANNATOU OUMAROU GUILBADARE</t>
  </si>
  <si>
    <t>5NPB</t>
  </si>
  <si>
    <t>NOURA OUMAROU LAMARDE</t>
  </si>
  <si>
    <t>F9U9</t>
  </si>
  <si>
    <t>MOUNIRAHA GAÏGAÏRE</t>
  </si>
  <si>
    <t>RKDP</t>
  </si>
  <si>
    <t>HAOUA BOUBA GAÏGAÏRE</t>
  </si>
  <si>
    <t>EYF0</t>
  </si>
  <si>
    <t>HAOUWA LAMARDE</t>
  </si>
  <si>
    <t>CH04</t>
  </si>
  <si>
    <t>AÏSSATOU SALI GAÏGAÏRE</t>
  </si>
  <si>
    <t>K55C</t>
  </si>
  <si>
    <t>MABREY CAROLINE</t>
  </si>
  <si>
    <t>XZDU</t>
  </si>
  <si>
    <t>MALO MATHILDE</t>
  </si>
  <si>
    <t>WOMEN ENTREPRENEURSHIP FACILITATION NETWORK (WEFN)</t>
  </si>
  <si>
    <t>YAOUNDE</t>
  </si>
  <si>
    <t>Développement des chaines de valeurs agricoles d la production, la trformation et la commercialisation</t>
  </si>
  <si>
    <t>Développement des chaines de valeurs agricoles dans la production, la transformation et la commercialisation</t>
  </si>
  <si>
    <t>YAOUNDE 7</t>
  </si>
  <si>
    <t>MFOUNDI</t>
  </si>
  <si>
    <t>CENTRE</t>
  </si>
  <si>
    <t>YAOUNDE - CENTRE</t>
  </si>
  <si>
    <t>CFPP-Nkolbisson(Dagober)</t>
  </si>
  <si>
    <t>LKZ4</t>
  </si>
  <si>
    <t>TSIMI IRENE</t>
  </si>
  <si>
    <t>5CC5</t>
  </si>
  <si>
    <t>NGONDI CRESCENCE</t>
  </si>
  <si>
    <t>4UX9</t>
  </si>
  <si>
    <t>NYASSANGA</t>
  </si>
  <si>
    <t>41WW</t>
  </si>
  <si>
    <t>MENGUE ANGELINE</t>
  </si>
  <si>
    <t>Z5RZ</t>
  </si>
  <si>
    <t>MEVOA GENEVIEVE</t>
  </si>
  <si>
    <t>MKT9</t>
  </si>
  <si>
    <t>MVOGO TSOGO</t>
  </si>
  <si>
    <t>Q876</t>
  </si>
  <si>
    <t>NGOUNOUE DORIS</t>
  </si>
  <si>
    <t>ZUC4</t>
  </si>
  <si>
    <t>NDOUGA DAMARISSE</t>
  </si>
  <si>
    <t>B4VL</t>
  </si>
  <si>
    <t>NGOUA THERESE</t>
  </si>
  <si>
    <t>8Y36</t>
  </si>
  <si>
    <t>FOUDA FRIDOLINE</t>
  </si>
  <si>
    <t>P91X</t>
  </si>
  <si>
    <t>SOUADATOU</t>
  </si>
  <si>
    <t>QGZK</t>
  </si>
  <si>
    <t>NNOMO ABADAR</t>
  </si>
  <si>
    <t>B6OB</t>
  </si>
  <si>
    <t>BELLA BENEDICTE</t>
  </si>
  <si>
    <t>7ZWX</t>
  </si>
  <si>
    <t>EVENGUE FELICITE</t>
  </si>
  <si>
    <t>6HI1</t>
  </si>
  <si>
    <t>MEBOE ORLINE JUSTINE</t>
  </si>
  <si>
    <t>G3NZ</t>
  </si>
  <si>
    <t>ADAMA MARIE France</t>
  </si>
  <si>
    <t>RE5F</t>
  </si>
  <si>
    <t>WANDJI MEBOE</t>
  </si>
  <si>
    <t>ET7Q</t>
  </si>
  <si>
    <t>SALMA</t>
  </si>
  <si>
    <t>IHLN</t>
  </si>
  <si>
    <t>ONANINA AUDREY</t>
  </si>
  <si>
    <t>S2QL</t>
  </si>
  <si>
    <t>TABI AGATHE</t>
  </si>
  <si>
    <t>DSFC</t>
  </si>
  <si>
    <t>MARYAM SALIOU</t>
  </si>
  <si>
    <t>07HN</t>
  </si>
  <si>
    <t>HALIMATOU</t>
  </si>
  <si>
    <t>ROUKAYATOU</t>
  </si>
  <si>
    <t>IPD0</t>
  </si>
  <si>
    <t>EBODE ODILE</t>
  </si>
  <si>
    <t>3F2S</t>
  </si>
  <si>
    <t>BETAK AGNES</t>
  </si>
  <si>
    <t>QT42</t>
  </si>
  <si>
    <t>BETAK BLANDINE</t>
  </si>
  <si>
    <t>YQVI</t>
  </si>
  <si>
    <t>NGO NKEN ESTHER</t>
  </si>
  <si>
    <t>8C0F</t>
  </si>
  <si>
    <t>ALIMA OSCARINE</t>
  </si>
  <si>
    <t>T2P7</t>
  </si>
  <si>
    <t>MBOE ZE MARIE</t>
  </si>
  <si>
    <t>MMKA</t>
  </si>
  <si>
    <t>APOUAMOUN ABDEL AZIZ</t>
  </si>
  <si>
    <t>GIC AGROPASTORAL KETTY</t>
  </si>
  <si>
    <t>Fabrication des aliments pour porcs, volailles, poissons et lapins.</t>
  </si>
  <si>
    <t>Application et usage des produits vétérinaires</t>
  </si>
  <si>
    <t>KOUTABA</t>
  </si>
  <si>
    <t>NOUN</t>
  </si>
  <si>
    <t>OUEST</t>
  </si>
  <si>
    <t>KOUTABA - CENTRE</t>
  </si>
  <si>
    <t>KOUTOUKIE</t>
  </si>
  <si>
    <t>Q47O</t>
  </si>
  <si>
    <t>ATALE MBA JEAN BAPTISTE</t>
  </si>
  <si>
    <t>433N</t>
  </si>
  <si>
    <t>ATIKATOU NJOUFE</t>
  </si>
  <si>
    <t>JSC5</t>
  </si>
  <si>
    <t>AWEL MOHAMED NTETMOUN RICHARD</t>
  </si>
  <si>
    <t>J0BR</t>
  </si>
  <si>
    <t>HAFSA JAZIDINE NKAH SAKINA</t>
  </si>
  <si>
    <t>5P0J</t>
  </si>
  <si>
    <t>KACHE PEKASSA ADAMOU</t>
  </si>
  <si>
    <t>S42T</t>
  </si>
  <si>
    <t>KAN PRECIOUS KUNE</t>
  </si>
  <si>
    <t>B</t>
  </si>
  <si>
    <t>XE5Z</t>
  </si>
  <si>
    <t>KOUGAN ESTHER</t>
  </si>
  <si>
    <t>70AX</t>
  </si>
  <si>
    <t>KPOUMIE NTIANJEMGNIGNI RACHIDOU</t>
  </si>
  <si>
    <t>9WM3</t>
  </si>
  <si>
    <t>LIMI AMZA</t>
  </si>
  <si>
    <t>XBOD</t>
  </si>
  <si>
    <t>LINDOU TAPON AMEL NABIL</t>
  </si>
  <si>
    <t>3EM4</t>
  </si>
  <si>
    <t>MASSAH BARAKISSOU</t>
  </si>
  <si>
    <t>4MKR</t>
  </si>
  <si>
    <t>MFEPET YOUONYOUENE MARC ROLAND</t>
  </si>
  <si>
    <t>PB9J</t>
  </si>
  <si>
    <t>MOUANDITFON POURIEMEBOUO NABILOU</t>
  </si>
  <si>
    <t>CQBT</t>
  </si>
  <si>
    <t>MOUHAMED IBRAHIM</t>
  </si>
  <si>
    <t>B8WX</t>
  </si>
  <si>
    <t>MOULIOM NKAYERA RAÏMA</t>
  </si>
  <si>
    <t>KU1V</t>
  </si>
  <si>
    <t>MOUNCHILI NJIFENJOU MOUHAMED MOCTAR</t>
  </si>
  <si>
    <t>DB7P</t>
  </si>
  <si>
    <t>NGAMOUN Rahimatou</t>
  </si>
  <si>
    <t>0Q9Z</t>
  </si>
  <si>
    <t>NGOUET SAMIRA</t>
  </si>
  <si>
    <t>Y8V3</t>
  </si>
  <si>
    <t>NGOUMOUN TCHOUNGUI MOULIOM BRAYAN</t>
  </si>
  <si>
    <t>C</t>
  </si>
  <si>
    <t>8U01</t>
  </si>
  <si>
    <t>NGOUMPOUOGNIGNI ASSIATOU CELINE</t>
  </si>
  <si>
    <t>UKOT</t>
  </si>
  <si>
    <t>NJAPNDOUNKE AMINETOU</t>
  </si>
  <si>
    <t>Y5EH</t>
  </si>
  <si>
    <t>NJIEMOUN GHISLAIN DONALD</t>
  </si>
  <si>
    <t>WNZL</t>
  </si>
  <si>
    <t>NJINATAPOUEN MBOUOMBOUO AMIDOU</t>
  </si>
  <si>
    <t>WUY7</t>
  </si>
  <si>
    <t>NJUTAPVOUI NSANGOU MOUSTAPHA</t>
  </si>
  <si>
    <t>85HO</t>
  </si>
  <si>
    <t>NKOUANDOU Clément</t>
  </si>
  <si>
    <t>VKJY</t>
  </si>
  <si>
    <t>NSANGOU JUDICAEL</t>
  </si>
  <si>
    <t>T242</t>
  </si>
  <si>
    <t>NWUERAFOUO NJOUOPAM HERMANN</t>
  </si>
  <si>
    <t>3O90</t>
  </si>
  <si>
    <t>NZAWOU KUTNJOM VIRGINIE</t>
  </si>
  <si>
    <t>FZRH</t>
  </si>
  <si>
    <t>NZIE POUNTOUGNIGNI ATIKATOU</t>
  </si>
  <si>
    <t>2ETR</t>
  </si>
  <si>
    <t>elanga mbita rosine ingride</t>
  </si>
  <si>
    <t>Trformation du manioc en farine panifiable</t>
  </si>
  <si>
    <t>YAOUNDE 4</t>
  </si>
  <si>
    <t>CPF De NKOLDONGO</t>
  </si>
  <si>
    <t>Maison du parti monté mvog ada</t>
  </si>
  <si>
    <t>0000A</t>
  </si>
  <si>
    <t>dombou tchassen blondele</t>
  </si>
  <si>
    <t>Yaounde 4</t>
  </si>
  <si>
    <t>58Q8</t>
  </si>
  <si>
    <t>ABESSOLO OTTOU JOSEPHA</t>
  </si>
  <si>
    <t>8NKE</t>
  </si>
  <si>
    <t>DOUMOU KEMADJOU STELLA</t>
  </si>
  <si>
    <t>0C0W</t>
  </si>
  <si>
    <t>njonban cynthia</t>
  </si>
  <si>
    <t>4R03</t>
  </si>
  <si>
    <t>melingui atangana emilienne</t>
  </si>
  <si>
    <t>S2NL</t>
  </si>
  <si>
    <t>noudjalem lema laurene</t>
  </si>
  <si>
    <t>29XU</t>
  </si>
  <si>
    <t>moafo kouatcho micheline</t>
  </si>
  <si>
    <t>HPO9</t>
  </si>
  <si>
    <t>maguemche epse tchuinte</t>
  </si>
  <si>
    <t>WKYH</t>
  </si>
  <si>
    <t>tango belebenie stella</t>
  </si>
  <si>
    <t>WZGF</t>
  </si>
  <si>
    <t>nteghouo jamila</t>
  </si>
  <si>
    <t>8BJ2</t>
  </si>
  <si>
    <t>nga atanga mvogo rose</t>
  </si>
  <si>
    <t>3FQ2</t>
  </si>
  <si>
    <t>ngah usena ndieth</t>
  </si>
  <si>
    <t>49H3</t>
  </si>
  <si>
    <t>djoyep tchakounte naomie</t>
  </si>
  <si>
    <t>9R67</t>
  </si>
  <si>
    <t>BOUYAMBASSA AMAYA</t>
  </si>
  <si>
    <t>9H96</t>
  </si>
  <si>
    <t>nana meyong veronique</t>
  </si>
  <si>
    <t>WCSW</t>
  </si>
  <si>
    <t>songwa imelda</t>
  </si>
  <si>
    <t>K8CG</t>
  </si>
  <si>
    <t>djuikom kengne</t>
  </si>
  <si>
    <t>567Y</t>
  </si>
  <si>
    <t>lontsi maiva</t>
  </si>
  <si>
    <t>6ETP</t>
  </si>
  <si>
    <t>ndem meretou</t>
  </si>
  <si>
    <t>C06W</t>
  </si>
  <si>
    <t>bale toula astride</t>
  </si>
  <si>
    <t>9M03</t>
  </si>
  <si>
    <t>MANGA EFFALA SOPHIE</t>
  </si>
  <si>
    <t>284U</t>
  </si>
  <si>
    <t>mafotsing sokoudjou idrissa</t>
  </si>
  <si>
    <t>V04X</t>
  </si>
  <si>
    <t>yami ngouengna diane</t>
  </si>
  <si>
    <t>TYNM</t>
  </si>
  <si>
    <t>biakolo tsoungui gisele</t>
  </si>
  <si>
    <t>P05O</t>
  </si>
  <si>
    <t>miakieuh mayeva</t>
  </si>
  <si>
    <t>15T7</t>
  </si>
  <si>
    <t>manga onandja</t>
  </si>
  <si>
    <t>J5H7</t>
  </si>
  <si>
    <t>meyeng andegue lucie</t>
  </si>
  <si>
    <t>OJJZ</t>
  </si>
  <si>
    <t>metafue kamdem grace</t>
  </si>
  <si>
    <t>1Q50</t>
  </si>
  <si>
    <t>jiofack ngnitedem davelle</t>
  </si>
  <si>
    <t>yaounde 4</t>
  </si>
  <si>
    <t>91Y5</t>
  </si>
  <si>
    <t>ASSENE YVANA</t>
  </si>
  <si>
    <t>E5UX</t>
  </si>
  <si>
    <t>BEKONO OWONO CHRISTINE</t>
  </si>
  <si>
    <t>AS8Z</t>
  </si>
  <si>
    <t>MBEZELE EBANDA MELONIE</t>
  </si>
  <si>
    <t>071A</t>
  </si>
  <si>
    <t>sama therese</t>
  </si>
  <si>
    <t>1LMD</t>
  </si>
  <si>
    <t>meudo OUACHE UNICE MERUEILLE</t>
  </si>
  <si>
    <t>832E</t>
  </si>
  <si>
    <t>MENDOUGA LUCIE LARRAINE</t>
  </si>
  <si>
    <t>D84Q</t>
  </si>
  <si>
    <t>mbele romaine</t>
  </si>
  <si>
    <t>H91W</t>
  </si>
  <si>
    <t>EKOMAN</t>
  </si>
  <si>
    <t>S1CX</t>
  </si>
  <si>
    <t>ngo lissouck margueritte</t>
  </si>
  <si>
    <t>A5A4</t>
  </si>
  <si>
    <t>NYEBE BEYEME MARIE MADELEINE</t>
  </si>
  <si>
    <t>NB60</t>
  </si>
  <si>
    <t>nke patience</t>
  </si>
  <si>
    <t>FFQ6</t>
  </si>
  <si>
    <t>nga mbiDA PAULINE</t>
  </si>
  <si>
    <t>5T0A</t>
  </si>
  <si>
    <t>MONGONO MEFOn JUSTINE MANUELLA</t>
  </si>
  <si>
    <t>001G</t>
  </si>
  <si>
    <t>NFA MARIE BRINDA</t>
  </si>
  <si>
    <t>29PB</t>
  </si>
  <si>
    <t>GATCHOUOP TAKAM ADRIELLE</t>
  </si>
  <si>
    <t>BC80</t>
  </si>
  <si>
    <t>nouga charline</t>
  </si>
  <si>
    <t>11CT</t>
  </si>
  <si>
    <t>makou tatsinkou donatella</t>
  </si>
  <si>
    <t>03RZ</t>
  </si>
  <si>
    <t>amiate mevaa ritho</t>
  </si>
  <si>
    <t>39UL</t>
  </si>
  <si>
    <t>TAFADJI HERVIGE CAROLE</t>
  </si>
  <si>
    <t>33P9</t>
  </si>
  <si>
    <t>NGONO CATHERINE BRIGET</t>
  </si>
  <si>
    <t>6VKE</t>
  </si>
  <si>
    <t>NKOU LEA MESSAM</t>
  </si>
  <si>
    <t>4TF7</t>
  </si>
  <si>
    <t>ESSOMBA ONANA REINE</t>
  </si>
  <si>
    <t>081E</t>
  </si>
  <si>
    <t>ADINGA OKALA ROSALIE</t>
  </si>
  <si>
    <t>G867</t>
  </si>
  <si>
    <t>MATUENCHE KAMGAIN ANDREA</t>
  </si>
  <si>
    <t>2B36</t>
  </si>
  <si>
    <t>OLOMO BIDJONI INAIS JOHANA</t>
  </si>
  <si>
    <t>HKNG</t>
  </si>
  <si>
    <t>MEBANDE YILE KEVINE</t>
  </si>
  <si>
    <t>W253</t>
  </si>
  <si>
    <t>makankeu verosca</t>
  </si>
  <si>
    <t>3Y3R</t>
  </si>
  <si>
    <t>ngono tstanga olivia</t>
  </si>
  <si>
    <t>377A</t>
  </si>
  <si>
    <t>kengne fotsing ornela</t>
  </si>
  <si>
    <t>K7UM</t>
  </si>
  <si>
    <t>bella bilounga rose</t>
  </si>
  <si>
    <t>FDO9</t>
  </si>
  <si>
    <t>TCHAMOUO KAMEGNE BRENDA</t>
  </si>
  <si>
    <t>O131</t>
  </si>
  <si>
    <t>EFOUDA BELLA ROSALIE</t>
  </si>
  <si>
    <t>4T44</t>
  </si>
  <si>
    <t>bessala koa elisabeth</t>
  </si>
  <si>
    <t>HF10</t>
  </si>
  <si>
    <t>mahout sonia ariane</t>
  </si>
  <si>
    <t>7VW4</t>
  </si>
  <si>
    <t>bella andela beatrice</t>
  </si>
  <si>
    <t>54ZU</t>
  </si>
  <si>
    <t>ripori fouda marie</t>
  </si>
  <si>
    <t>LWS3</t>
  </si>
  <si>
    <t>magne meudjo rose</t>
  </si>
  <si>
    <t>YT6A</t>
  </si>
  <si>
    <t>NGAH ABEGA SALOME</t>
  </si>
  <si>
    <t>URBD</t>
  </si>
  <si>
    <t>MABEH CHARLOTTE</t>
  </si>
  <si>
    <t>68V1</t>
  </si>
  <si>
    <t>ngazang catherine</t>
  </si>
  <si>
    <t>R5U9</t>
  </si>
  <si>
    <t>BALLA CHRISTIANNE</t>
  </si>
  <si>
    <t>317X</t>
  </si>
  <si>
    <t>SOKENG LOKENG MURIELLE</t>
  </si>
  <si>
    <t>UN64</t>
  </si>
  <si>
    <t>MESSINA MARIE THERESE</t>
  </si>
  <si>
    <t>451H</t>
  </si>
  <si>
    <t>akombo eboo rose</t>
  </si>
  <si>
    <t>253X</t>
  </si>
  <si>
    <t>akamba ondoua estelle</t>
  </si>
  <si>
    <t>BE39</t>
  </si>
  <si>
    <t>tiotsia linda stella</t>
  </si>
  <si>
    <t>9NCM</t>
  </si>
  <si>
    <t>effoudou akouo ingrid</t>
  </si>
  <si>
    <t>SMU3</t>
  </si>
  <si>
    <t>andene bequie</t>
  </si>
  <si>
    <t>1K5M</t>
  </si>
  <si>
    <t>ngambi marie therese</t>
  </si>
  <si>
    <t>0F4L</t>
  </si>
  <si>
    <t>larlem goto irene</t>
  </si>
  <si>
    <t>16AB</t>
  </si>
  <si>
    <t>aye jeanne merveille</t>
  </si>
  <si>
    <t>R89N</t>
  </si>
  <si>
    <t>WETFANG TSENET MAIVA</t>
  </si>
  <si>
    <t>H418</t>
  </si>
  <si>
    <t>nji glenis chung</t>
  </si>
  <si>
    <t>93BE</t>
  </si>
  <si>
    <t>nkengne vivica</t>
  </si>
  <si>
    <t>IOR8</t>
  </si>
  <si>
    <t>matoukam atcheghe merveille</t>
  </si>
  <si>
    <t>2ZIL</t>
  </si>
  <si>
    <t>ngaffi menou brunelle</t>
  </si>
  <si>
    <t>R2Y1</t>
  </si>
  <si>
    <t>ngono marie reine</t>
  </si>
  <si>
    <t>318G</t>
  </si>
  <si>
    <t>koubiteke josianne</t>
  </si>
  <si>
    <t>OD83</t>
  </si>
  <si>
    <t>ndemba bouli yvette</t>
  </si>
  <si>
    <t>7RYO</t>
  </si>
  <si>
    <t>MESSINI jeanne</t>
  </si>
  <si>
    <t>AD5A</t>
  </si>
  <si>
    <t>maroua madeleine</t>
  </si>
  <si>
    <t>loumore</t>
  </si>
  <si>
    <t>LF4L</t>
  </si>
  <si>
    <t>aichatou abicha</t>
  </si>
  <si>
    <t>967O</t>
  </si>
  <si>
    <t>mairamou bouba</t>
  </si>
  <si>
    <t>F8Q3</t>
  </si>
  <si>
    <t>mairamou bobo</t>
  </si>
  <si>
    <t>311N</t>
  </si>
  <si>
    <t>haoua siddi</t>
  </si>
  <si>
    <t>72M4</t>
  </si>
  <si>
    <t>oumoul baba</t>
  </si>
  <si>
    <t>Y42K</t>
  </si>
  <si>
    <t>mboukoulou florence</t>
  </si>
  <si>
    <t>SWH8</t>
  </si>
  <si>
    <t>maimouna haman adji</t>
  </si>
  <si>
    <t>967N</t>
  </si>
  <si>
    <t>diele albertine</t>
  </si>
  <si>
    <t>U5UI</t>
  </si>
  <si>
    <t>djebba haman</t>
  </si>
  <si>
    <t>WQOV</t>
  </si>
  <si>
    <t>didju bakarou</t>
  </si>
  <si>
    <t>IU53</t>
  </si>
  <si>
    <t>asta jeanette</t>
  </si>
  <si>
    <t>0G5B</t>
  </si>
  <si>
    <t>aminatou adama</t>
  </si>
  <si>
    <t>WS41</t>
  </si>
  <si>
    <t>waida therese</t>
  </si>
  <si>
    <t>116M</t>
  </si>
  <si>
    <t>fanta haman</t>
  </si>
  <si>
    <t>BF0H</t>
  </si>
  <si>
    <t>oumoul bouhari</t>
  </si>
  <si>
    <t>KYVM</t>
  </si>
  <si>
    <t>haoua madi</t>
  </si>
  <si>
    <t>424H</t>
  </si>
  <si>
    <t>nadege massa</t>
  </si>
  <si>
    <t>2K93</t>
  </si>
  <si>
    <t>mairamou oumarou</t>
  </si>
  <si>
    <t>N326</t>
  </si>
  <si>
    <t>aissatou bappa ibrahim</t>
  </si>
  <si>
    <t>885V</t>
  </si>
  <si>
    <t>raihana abdoulaye</t>
  </si>
  <si>
    <t>926K</t>
  </si>
  <si>
    <t>haoua souley</t>
  </si>
  <si>
    <t>Y4I5</t>
  </si>
  <si>
    <t>hapsatou boubakary</t>
  </si>
  <si>
    <t>85JJ</t>
  </si>
  <si>
    <t>rougayatou alioum</t>
  </si>
  <si>
    <t>MM55</t>
  </si>
  <si>
    <t>maimouna madi</t>
  </si>
  <si>
    <t>5Y3D</t>
  </si>
  <si>
    <t>kalimatou hamadou</t>
  </si>
  <si>
    <t>O686</t>
  </si>
  <si>
    <t>matouki assiri</t>
  </si>
  <si>
    <t>2CQV</t>
  </si>
  <si>
    <t>massah beatrice</t>
  </si>
  <si>
    <t>TI1S</t>
  </si>
  <si>
    <t>mairamou abba</t>
  </si>
  <si>
    <t>445M</t>
  </si>
  <si>
    <t>falmatou oumarou</t>
  </si>
  <si>
    <t>020Y</t>
  </si>
  <si>
    <t>hadjara adji</t>
  </si>
  <si>
    <t>ANCIENNE COMMUNE DE MINDIF</t>
  </si>
  <si>
    <t>8AN1</t>
  </si>
  <si>
    <t>aissatou souleyman</t>
  </si>
  <si>
    <t>915R</t>
  </si>
  <si>
    <t>aissatou djidda</t>
  </si>
  <si>
    <t>7J6X</t>
  </si>
  <si>
    <t>boussoura oumarou</t>
  </si>
  <si>
    <t>8DC3</t>
  </si>
  <si>
    <t>ache djoulde</t>
  </si>
  <si>
    <t>I8PL</t>
  </si>
  <si>
    <t>fadimatou martine</t>
  </si>
  <si>
    <t>07RO</t>
  </si>
  <si>
    <t>hafiyatou soudi</t>
  </si>
  <si>
    <t>PQ48</t>
  </si>
  <si>
    <t>djamila moustapha</t>
  </si>
  <si>
    <t>581T</t>
  </si>
  <si>
    <t>raihana bouba</t>
  </si>
  <si>
    <t>4M8O</t>
  </si>
  <si>
    <t>marie gawar</t>
  </si>
  <si>
    <t>HD66</t>
  </si>
  <si>
    <t>safia awakou</t>
  </si>
  <si>
    <t>KUOW</t>
  </si>
  <si>
    <t>houratou ibrahim</t>
  </si>
  <si>
    <t>QT22</t>
  </si>
  <si>
    <t>sakina souley</t>
  </si>
  <si>
    <t>976Z</t>
  </si>
  <si>
    <t>sakina mana</t>
  </si>
  <si>
    <t>5XS6</t>
  </si>
  <si>
    <t>tenone elise</t>
  </si>
  <si>
    <t>D77T</t>
  </si>
  <si>
    <t>kiossi odette</t>
  </si>
  <si>
    <t>TV16</t>
  </si>
  <si>
    <t>fadi hamman</t>
  </si>
  <si>
    <t>FXGV</t>
  </si>
  <si>
    <t>djamdoudou nassourou</t>
  </si>
  <si>
    <t>9L8M</t>
  </si>
  <si>
    <t>astadjouma seine</t>
  </si>
  <si>
    <t>07B0</t>
  </si>
  <si>
    <t>djamila hamadou</t>
  </si>
  <si>
    <t>0NLO</t>
  </si>
  <si>
    <t>fanta souleyman</t>
  </si>
  <si>
    <t>22DS</t>
  </si>
  <si>
    <t>aissatou ibrahima</t>
  </si>
  <si>
    <t>66HA</t>
  </si>
  <si>
    <t>asmaou oumarou</t>
  </si>
  <si>
    <t>NS1J</t>
  </si>
  <si>
    <t>kaltoum mohamadou</t>
  </si>
  <si>
    <t>O4FP</t>
  </si>
  <si>
    <t>aissatou mahamat</t>
  </si>
  <si>
    <t>0IAU</t>
  </si>
  <si>
    <t>habbib sadjo</t>
  </si>
  <si>
    <t>20S9</t>
  </si>
  <si>
    <t>djebba hamadou</t>
  </si>
  <si>
    <t>8X70</t>
  </si>
  <si>
    <t>NGAKO Elise</t>
  </si>
  <si>
    <t>GROUPEMENT INTERPROFESSIONNEL DES ARTISANS (GIPA)</t>
  </si>
  <si>
    <t>IFP CHEC</t>
  </si>
  <si>
    <t>COUTURE</t>
  </si>
  <si>
    <t>Couture</t>
  </si>
  <si>
    <t>IFP-IH/ CHEC</t>
  </si>
  <si>
    <t>odza, petit marché</t>
  </si>
  <si>
    <t>6OOY</t>
  </si>
  <si>
    <t>WOUKENG Angel</t>
  </si>
  <si>
    <t>667Z</t>
  </si>
  <si>
    <t>BIAYA epse TEGANTCHOUANG Olga ,G</t>
  </si>
  <si>
    <t>XEH8</t>
  </si>
  <si>
    <t>BIKAI Clarice Eugénie</t>
  </si>
  <si>
    <t>EAYB</t>
  </si>
  <si>
    <t>MONGANG Pauline</t>
  </si>
  <si>
    <t>56ND</t>
  </si>
  <si>
    <t>DJUIKOUO SIPOFO</t>
  </si>
  <si>
    <t>9J4L</t>
  </si>
  <si>
    <t>DONGHO DONGMO Juliette Stéphanie</t>
  </si>
  <si>
    <t>29H6</t>
  </si>
  <si>
    <t>KONDJOUA MANE Anelle</t>
  </si>
  <si>
    <t>086K</t>
  </si>
  <si>
    <t>KOUSSU KOM Judith, F</t>
  </si>
  <si>
    <t>5ZS9</t>
  </si>
  <si>
    <t>KOSEN A BABA Joséphine</t>
  </si>
  <si>
    <t>TG4Z</t>
  </si>
  <si>
    <t>ESSO TOUKOU Rébecca</t>
  </si>
  <si>
    <t>SV39</t>
  </si>
  <si>
    <t>MAKOUDJOU Elisabeth</t>
  </si>
  <si>
    <t>3I11</t>
  </si>
  <si>
    <t>BANGKOU LEKEMI Laure</t>
  </si>
  <si>
    <t>I022</t>
  </si>
  <si>
    <t>EVOUNA Pascale Florence</t>
  </si>
  <si>
    <t>F4U4</t>
  </si>
  <si>
    <t>MESSOP NGANKAM Bérénisse Laure</t>
  </si>
  <si>
    <t>H83R</t>
  </si>
  <si>
    <t>WANKO Merline</t>
  </si>
  <si>
    <t>TR41</t>
  </si>
  <si>
    <t>KAMSU Martine</t>
  </si>
  <si>
    <t>X072</t>
  </si>
  <si>
    <t>PALOH Genviève</t>
  </si>
  <si>
    <t>18BQ</t>
  </si>
  <si>
    <t>SHENEH Ruth</t>
  </si>
  <si>
    <t>ODU5</t>
  </si>
  <si>
    <t>SIAWE Diane</t>
  </si>
  <si>
    <t>ZXYY</t>
  </si>
  <si>
    <t>MBEUDA Castelle Miriane</t>
  </si>
  <si>
    <t>28VT</t>
  </si>
  <si>
    <t>TCHEMEGNE NJENTEM Julie Danielle</t>
  </si>
  <si>
    <t>5Y75</t>
  </si>
  <si>
    <t>GUEYAP NGOUABOU Annie Marie</t>
  </si>
  <si>
    <t>S77J</t>
  </si>
  <si>
    <t>TCHIAZE Agnès</t>
  </si>
  <si>
    <t>E3RO</t>
  </si>
  <si>
    <t>TEKUI MAGNE</t>
  </si>
  <si>
    <t>71DG</t>
  </si>
  <si>
    <t>TCHUIGOUA FANGZOU Flore Jackie</t>
  </si>
  <si>
    <t>2B61</t>
  </si>
  <si>
    <t>WAINKEM Chanceline</t>
  </si>
  <si>
    <t>702P</t>
  </si>
  <si>
    <t>YOMI TCHA Diane</t>
  </si>
  <si>
    <t>U950</t>
  </si>
  <si>
    <t>MAKOUGANG FONGANG Annie</t>
  </si>
  <si>
    <t>02GT</t>
  </si>
  <si>
    <t>BEA KALEU MONIQUE</t>
  </si>
  <si>
    <t>697R</t>
  </si>
  <si>
    <t>ABOH A BETSEM</t>
  </si>
  <si>
    <t>INNOVATION &amp; TECH HUB (IT KOLA)</t>
  </si>
  <si>
    <t>CODEA-IAO</t>
  </si>
  <si>
    <t>Gestion d'entreprise</t>
  </si>
  <si>
    <t>OBALA</t>
  </si>
  <si>
    <t>LEKIE</t>
  </si>
  <si>
    <t>IAO</t>
  </si>
  <si>
    <t>FACE MAIRIE</t>
  </si>
  <si>
    <t>11°32'00''( E)</t>
  </si>
  <si>
    <t>4°10'00''( N)</t>
  </si>
  <si>
    <t>RSC2</t>
  </si>
  <si>
    <t>CHE Odette</t>
  </si>
  <si>
    <t>1BAQ</t>
  </si>
  <si>
    <t>ELENE MPESSE FIDELE EDWIDE</t>
  </si>
  <si>
    <t>0VGF</t>
  </si>
  <si>
    <t>NGUEFACK Heryka</t>
  </si>
  <si>
    <t>E6CD</t>
  </si>
  <si>
    <t>FOLONG TCHOFFO VIANEL TATIANA</t>
  </si>
  <si>
    <t>USF7</t>
  </si>
  <si>
    <t>MBENE NTSABA CASIMIR OLIVIER</t>
  </si>
  <si>
    <t>BRDV</t>
  </si>
  <si>
    <t>KANA ONGUENE FLORENT HERNANDEZ</t>
  </si>
  <si>
    <t>I290</t>
  </si>
  <si>
    <t>NGONO BELLA</t>
  </si>
  <si>
    <t>RZNQ</t>
  </si>
  <si>
    <t>NEME MARIE VERLANDE</t>
  </si>
  <si>
    <t>P2YL</t>
  </si>
  <si>
    <t>ANABA Manuella</t>
  </si>
  <si>
    <t>JS5G</t>
  </si>
  <si>
    <t>NGAH TSALA BRIGITTE VANESSA</t>
  </si>
  <si>
    <t>2OXM</t>
  </si>
  <si>
    <t>ATANGANA Charles</t>
  </si>
  <si>
    <t>8K66</t>
  </si>
  <si>
    <t>TALAE HGUETTE FLORE</t>
  </si>
  <si>
    <t>9D1T</t>
  </si>
  <si>
    <t>NBOUA AVELE Aristide Joel</t>
  </si>
  <si>
    <t>8MC9</t>
  </si>
  <si>
    <t>TOMO ANDO MARC JUNIOR</t>
  </si>
  <si>
    <t>OXG1</t>
  </si>
  <si>
    <t>ABIDA OKALA HELEINE</t>
  </si>
  <si>
    <t>OJ23</t>
  </si>
  <si>
    <t>ATE ATE JEROME</t>
  </si>
  <si>
    <t>SE91</t>
  </si>
  <si>
    <t>KADJI BAMOU Pierre Fernand</t>
  </si>
  <si>
    <t>WZ7E</t>
  </si>
  <si>
    <t>FOTSO ULRICH AURELIEN</t>
  </si>
  <si>
    <t>3OI0</t>
  </si>
  <si>
    <t>NKOTO ONANA Simone</t>
  </si>
  <si>
    <t>S6ED</t>
  </si>
  <si>
    <t>ELOUNDOU NGONO SERGES JOSEPH</t>
  </si>
  <si>
    <t>1M87</t>
  </si>
  <si>
    <t>MANTO TONGUEMBOU Vanelle</t>
  </si>
  <si>
    <t>J361</t>
  </si>
  <si>
    <t>ETOUNDI ALIMA ANGELLE THAMAR</t>
  </si>
  <si>
    <t>8ZUG</t>
  </si>
  <si>
    <t>BEDIANG Ulrich Cédric</t>
  </si>
  <si>
    <t>3W49</t>
  </si>
  <si>
    <t>ZANKIA Daïna</t>
  </si>
  <si>
    <t>0T4I</t>
  </si>
  <si>
    <t>MAGAMGO CHOUPE SORELLE</t>
  </si>
  <si>
    <t>L95B</t>
  </si>
  <si>
    <t>PISSARE NDAITOUROUM Franck Muller</t>
  </si>
  <si>
    <t>LAI9</t>
  </si>
  <si>
    <t>NYEBE EBENE Antoinette Christelle</t>
  </si>
  <si>
    <t>P27O</t>
  </si>
  <si>
    <t>NLEND BOUMSONG Patrick</t>
  </si>
  <si>
    <t>O635</t>
  </si>
  <si>
    <t>ABOMO Jeanne Séphora</t>
  </si>
  <si>
    <t>134U</t>
  </si>
  <si>
    <t>WAMBA WILLIAM Dellanot</t>
  </si>
  <si>
    <t>5HE1</t>
  </si>
  <si>
    <t>MVOGO BOUNI Pierre Cyrille</t>
  </si>
  <si>
    <t>LTG9</t>
  </si>
  <si>
    <t>FEUDJO FEULEFACK Esther</t>
  </si>
  <si>
    <t>1WMG</t>
  </si>
  <si>
    <t>AKINI Marie Thérèse</t>
  </si>
  <si>
    <t>WS1T</t>
  </si>
  <si>
    <t>ZOBO MODO Léger</t>
  </si>
  <si>
    <t>56BO</t>
  </si>
  <si>
    <t>BABONG NGWA Jean</t>
  </si>
  <si>
    <t>778K</t>
  </si>
  <si>
    <t>ELOUNDOU LAZARE DIEUDONNE</t>
  </si>
  <si>
    <t>G11O</t>
  </si>
  <si>
    <t>ELOUNDOU NGA LOIC</t>
  </si>
  <si>
    <t>YBJ0</t>
  </si>
  <si>
    <t>MOUOFO WEMBE Stive Loic</t>
  </si>
  <si>
    <t>EJ5Y</t>
  </si>
  <si>
    <t>EZONG ELLO PATRICE</t>
  </si>
  <si>
    <t>25Z9</t>
  </si>
  <si>
    <t>KENGNE MOUMBE SOH Raoul Brayen</t>
  </si>
  <si>
    <t>H921</t>
  </si>
  <si>
    <t>BINGAN Sammy David</t>
  </si>
  <si>
    <t>L5AK</t>
  </si>
  <si>
    <t>DJUINE TAMOYEM Pechelle Flora</t>
  </si>
  <si>
    <t>G6N2</t>
  </si>
  <si>
    <t>ANABA Perpétue Manuela</t>
  </si>
  <si>
    <t>J1S5</t>
  </si>
  <si>
    <t>KAMDEM Emerand Landry</t>
  </si>
  <si>
    <t>L6S9</t>
  </si>
  <si>
    <t>FOE Clémence Liboire</t>
  </si>
  <si>
    <t>7E88</t>
  </si>
  <si>
    <t>AMOUGOU NDI Basile Oranger</t>
  </si>
  <si>
    <t>0FJS</t>
  </si>
  <si>
    <t>MGBASSA ENGOLO Mariane</t>
  </si>
  <si>
    <t>XW77</t>
  </si>
  <si>
    <t>MOUBITANG Francky loic</t>
  </si>
  <si>
    <t>-1L</t>
  </si>
  <si>
    <t>Claude Michelle NLATTE</t>
  </si>
  <si>
    <t>0GH9</t>
  </si>
  <si>
    <t>NDZANA BILOA YOLLANDE</t>
  </si>
  <si>
    <t>9C89</t>
  </si>
  <si>
    <t>MBIANDA Marios Stephane</t>
  </si>
  <si>
    <t>7PN0</t>
  </si>
  <si>
    <t>MBEFFO SAATCHOU Corentin</t>
  </si>
  <si>
    <t>986D</t>
  </si>
  <si>
    <t>ARISTOPHANE MBENGUE THOMAS CHRISTIAN</t>
  </si>
  <si>
    <t>OT9B</t>
  </si>
  <si>
    <t>DJUIGNE TEFONO CARELLE</t>
  </si>
  <si>
    <t>406U</t>
  </si>
  <si>
    <t>DJOUMESSI ARNAUD</t>
  </si>
  <si>
    <t>71UP</t>
  </si>
  <si>
    <t>BONKOUM GUEDOGO GINOLA</t>
  </si>
  <si>
    <t>2B67</t>
  </si>
  <si>
    <t>ONANA AKOA Christophe Abraham</t>
  </si>
  <si>
    <t>VX7P</t>
  </si>
  <si>
    <t>MBA Paul Christian</t>
  </si>
  <si>
    <t>U11P</t>
  </si>
  <si>
    <t>GALLA YVETTE MAMBO</t>
  </si>
  <si>
    <t>W598</t>
  </si>
  <si>
    <t>MOUBE TENE JEPHTE</t>
  </si>
  <si>
    <t>4H5M</t>
  </si>
  <si>
    <t>MOUBIANG FRANCKY LOIC</t>
  </si>
  <si>
    <t>779C</t>
  </si>
  <si>
    <t>NGONO MVOGO Roland</t>
  </si>
  <si>
    <t>63TR</t>
  </si>
  <si>
    <t>PATSA DANGANA HABIB MARIUS</t>
  </si>
  <si>
    <t>BKR1</t>
  </si>
  <si>
    <t>SONWA KOUNGOUM EPIPHANIE ULRICH</t>
  </si>
  <si>
    <t>9ACN</t>
  </si>
  <si>
    <t>TCHAYA PATCHA STEPHANE</t>
  </si>
  <si>
    <t>247H</t>
  </si>
  <si>
    <t>NYOBE PAGBE Francois Xavier Thibaut</t>
  </si>
  <si>
    <t>ZG8O</t>
  </si>
  <si>
    <t>MOUMBAIN Merlin</t>
  </si>
  <si>
    <t>12Z8</t>
  </si>
  <si>
    <t>ZEINABOU TIJA</t>
  </si>
  <si>
    <t>G18S</t>
  </si>
  <si>
    <t>MOTCHUE KAMGA Vanessa</t>
  </si>
  <si>
    <t>S0SF</t>
  </si>
  <si>
    <t>ZOGO ELOUNA TIMOLEON</t>
  </si>
  <si>
    <t>7A3Q</t>
  </si>
  <si>
    <t>AYISSI Symplice</t>
  </si>
  <si>
    <t>W0Q2</t>
  </si>
  <si>
    <t>ABE KEDE Lucien</t>
  </si>
  <si>
    <t>6R1F</t>
  </si>
  <si>
    <t>BIDJOGO Brigitte Rosine</t>
  </si>
  <si>
    <t>MP20</t>
  </si>
  <si>
    <t>NDZOMO MANGA Cédric</t>
  </si>
  <si>
    <t>605L</t>
  </si>
  <si>
    <t>BETOUGDA ATAH</t>
  </si>
  <si>
    <t>Y723</t>
  </si>
  <si>
    <t>DZENEU CHIMI</t>
  </si>
  <si>
    <t>7T9U</t>
  </si>
  <si>
    <t>FEUSSI TAKAM GHISLAIN</t>
  </si>
  <si>
    <t>466T</t>
  </si>
  <si>
    <t>FOTSING VICLANE DALVIRA</t>
  </si>
  <si>
    <t>6S14</t>
  </si>
  <si>
    <t>NTEDE BOUMI Paul</t>
  </si>
  <si>
    <t>UP99</t>
  </si>
  <si>
    <t>MBOUA AVELE Aristide Joel</t>
  </si>
  <si>
    <t>N302</t>
  </si>
  <si>
    <t>MENGUEDE Salomond Fabrice</t>
  </si>
  <si>
    <t>595F</t>
  </si>
  <si>
    <t>MBASSI MBASSI CHRISTOPHE</t>
  </si>
  <si>
    <t>57VZ</t>
  </si>
  <si>
    <t>TAMNING TALLA Rudolf</t>
  </si>
  <si>
    <t>JC6D</t>
  </si>
  <si>
    <t>ZE EKANI Ulrich Romuald</t>
  </si>
  <si>
    <t>XYX2</t>
  </si>
  <si>
    <t>ESSAMA Parfait Rolly</t>
  </si>
  <si>
    <t>QYQ4</t>
  </si>
  <si>
    <t>DIM LETOU LINDA</t>
  </si>
  <si>
    <t>R8G9</t>
  </si>
  <si>
    <t>ETOMBE Paul Wilfried</t>
  </si>
  <si>
    <t>Z67V</t>
  </si>
  <si>
    <t>DORA Elise Kilem</t>
  </si>
  <si>
    <t>Q5L2</t>
  </si>
  <si>
    <t>MBIA BAWOUA QUENTIN Jeannot</t>
  </si>
  <si>
    <t>KQL0</t>
  </si>
  <si>
    <t>LEMANA BESSALA Emmanuelle Grace</t>
  </si>
  <si>
    <t>065V</t>
  </si>
  <si>
    <t>WI OUM Simon Jonas</t>
  </si>
  <si>
    <t>581C</t>
  </si>
  <si>
    <t>MEMANG ELOMA André Randal</t>
  </si>
  <si>
    <t>85H1</t>
  </si>
  <si>
    <t>KENGNE MIKE Jordan</t>
  </si>
  <si>
    <t>QZ83</t>
  </si>
  <si>
    <t>MBESSA TSIMI Sosthéne</t>
  </si>
  <si>
    <t>39FC</t>
  </si>
  <si>
    <t>EVINA AZO'O Michel Franck</t>
  </si>
  <si>
    <t>S5JQ</t>
  </si>
  <si>
    <t>ELADA ELOUNDOU Barnabé Armel Yannick</t>
  </si>
  <si>
    <t>8P1X</t>
  </si>
  <si>
    <t>KOS EBONDOU Clémence</t>
  </si>
  <si>
    <t>KWWO</t>
  </si>
  <si>
    <t>MOUKO BEBINE Ferdinand</t>
  </si>
  <si>
    <t>O071</t>
  </si>
  <si>
    <t>KOUNA NTSE Véronique Blanche</t>
  </si>
  <si>
    <t>W213</t>
  </si>
  <si>
    <t>KOA AYINA</t>
  </si>
  <si>
    <t>EQX3</t>
  </si>
  <si>
    <t>ATAMBA Josephine</t>
  </si>
  <si>
    <t>599R</t>
  </si>
  <si>
    <t>MOKAM WACHOU Charlene Kassandra</t>
  </si>
  <si>
    <t>2JQG</t>
  </si>
  <si>
    <t>PENKA FANY Brinda</t>
  </si>
  <si>
    <t>B443</t>
  </si>
  <si>
    <t>YEBI ASSE Alexis Claire</t>
  </si>
  <si>
    <t>68B4</t>
  </si>
  <si>
    <t>FOTSO DJOUSSE Nesline</t>
  </si>
  <si>
    <t>R6NZ</t>
  </si>
  <si>
    <t>TANKEU SONWA Franck Loïc</t>
  </si>
  <si>
    <t>PJPN</t>
  </si>
  <si>
    <t>NDENGA DIMALLA Pauline Belladone</t>
  </si>
  <si>
    <t>XBQU</t>
  </si>
  <si>
    <t>MEGUE YOUMBI Andy</t>
  </si>
  <si>
    <t>O3SG</t>
  </si>
  <si>
    <t>ELOUNDOU SOUOH Roland Berthand</t>
  </si>
  <si>
    <t>9LTF</t>
  </si>
  <si>
    <t>TCHAMENI MOUGNOL WAMMEM</t>
  </si>
  <si>
    <t>4FU6</t>
  </si>
  <si>
    <t>BESSALA EBOGO Proscilla</t>
  </si>
  <si>
    <t>WF7P</t>
  </si>
  <si>
    <t>ATANGANA CHARLES</t>
  </si>
  <si>
    <t>FD91</t>
  </si>
  <si>
    <t>BADOUIDANA Alain Junior</t>
  </si>
  <si>
    <t>9JU7</t>
  </si>
  <si>
    <t>BELLA GERMAINE</t>
  </si>
  <si>
    <t>B21D</t>
  </si>
  <si>
    <t>BILOA PRUDENCIENNE</t>
  </si>
  <si>
    <t>AZ4F</t>
  </si>
  <si>
    <t>ELUNDA BONYEME Emmanuel</t>
  </si>
  <si>
    <t>EW17</t>
  </si>
  <si>
    <t>KOUAM KAMWA Yannick Ulrich</t>
  </si>
  <si>
    <t>Q5V3</t>
  </si>
  <si>
    <t>BOLE MBALLA Gabrielle Loïse</t>
  </si>
  <si>
    <t>MK9E</t>
  </si>
  <si>
    <t>SIME JULES</t>
  </si>
  <si>
    <t>087L</t>
  </si>
  <si>
    <t>MBIENE Albert Dilane</t>
  </si>
  <si>
    <t>NZHR</t>
  </si>
  <si>
    <t>AMANG GUEHOADA Kevy Junior</t>
  </si>
  <si>
    <t>N31B</t>
  </si>
  <si>
    <t>EVOUNA Pascale Diane</t>
  </si>
  <si>
    <t>0B9N</t>
  </si>
  <si>
    <t>NGONO EBENE Rosette Schella</t>
  </si>
  <si>
    <t>F773</t>
  </si>
  <si>
    <t>HALPHA DANATA ABBO</t>
  </si>
  <si>
    <t>6L6T</t>
  </si>
  <si>
    <t>BETANGA POUTHA Archange Roger</t>
  </si>
  <si>
    <t>BQ68</t>
  </si>
  <si>
    <t>GOUSTARY Doublar Sabrina</t>
  </si>
  <si>
    <t>17T4</t>
  </si>
  <si>
    <t>BETAYENE Cathia Audrye</t>
  </si>
  <si>
    <t>060Q</t>
  </si>
  <si>
    <t>BIKOÏ MATOÏ Eugène Désiré</t>
  </si>
  <si>
    <t>3R98</t>
  </si>
  <si>
    <t>ATEBA BIKOBO Norbert</t>
  </si>
  <si>
    <t>95M5</t>
  </si>
  <si>
    <t>NIDHA Christ Laurent</t>
  </si>
  <si>
    <t>6BG4</t>
  </si>
  <si>
    <t>MEFFO TAKAMGNO Trecy Hilary</t>
  </si>
  <si>
    <t>2GM7</t>
  </si>
  <si>
    <t>TCHANA Juvenal</t>
  </si>
  <si>
    <t>M2HK</t>
  </si>
  <si>
    <t>FOUDA MVOGO Gladys</t>
  </si>
  <si>
    <t>BB87</t>
  </si>
  <si>
    <t>BIDZOGO Martine</t>
  </si>
  <si>
    <t>4BO2</t>
  </si>
  <si>
    <t>NDAM YIENGOUONDA Fatima</t>
  </si>
  <si>
    <t>39SR</t>
  </si>
  <si>
    <t>KAMDEM FOUTE Ghislain Lincoln</t>
  </si>
  <si>
    <t>F1VK</t>
  </si>
  <si>
    <t>MAFIYA Ibrahim</t>
  </si>
  <si>
    <t>7T3Z</t>
  </si>
  <si>
    <t>RIGG NDEM Daniel</t>
  </si>
  <si>
    <t>DZ1S</t>
  </si>
  <si>
    <t>EYI MOUYEME Junior</t>
  </si>
  <si>
    <t>LK5R</t>
  </si>
  <si>
    <t>OUZAIROU MOUHAMADOU Sani</t>
  </si>
  <si>
    <t>Q1Y7</t>
  </si>
  <si>
    <t>NGALA BELIBI Antoine</t>
  </si>
  <si>
    <t>QP94</t>
  </si>
  <si>
    <t>OKONABENG NLATE Edith Zita</t>
  </si>
  <si>
    <t>5FYK</t>
  </si>
  <si>
    <t>MAKA EKALE Désiré Ivan</t>
  </si>
  <si>
    <t>UQ5Y</t>
  </si>
  <si>
    <t>BABA YACOUBOU</t>
  </si>
  <si>
    <t>1TL5</t>
  </si>
  <si>
    <t>Ismaila NANA</t>
  </si>
  <si>
    <t>GIJ3</t>
  </si>
  <si>
    <t>WANGBA TEMWA Yvan Dimitri</t>
  </si>
  <si>
    <t>188K</t>
  </si>
  <si>
    <t>DJOMO NIAKOUMA Stéphanie</t>
  </si>
  <si>
    <t>WB23</t>
  </si>
  <si>
    <t>ESSINDI JEAN PAUL GAEL</t>
  </si>
  <si>
    <t>VL37</t>
  </si>
  <si>
    <t>GUY BERTRAND MONGO</t>
  </si>
  <si>
    <t>2U0A</t>
  </si>
  <si>
    <t>ALHADJI MEY ABAME</t>
  </si>
  <si>
    <t>GLOBAL ENERGY SOLUTIONS</t>
  </si>
  <si>
    <t>D</t>
  </si>
  <si>
    <t>GAROUA</t>
  </si>
  <si>
    <t>CFP MRI de Pitoa (pour plomberie &amp; climatisation)</t>
  </si>
  <si>
    <t>Plomberies</t>
  </si>
  <si>
    <t>PITOA</t>
  </si>
  <si>
    <t>BENOUE</t>
  </si>
  <si>
    <t>NORD</t>
  </si>
  <si>
    <t>CENTRE DE FORMATION PROFESSIONNELLE RAPIDE DES METIERS INDUSTRIELS DE PITOA</t>
  </si>
  <si>
    <t>WINDE LIROMA</t>
  </si>
  <si>
    <t>691998063/674512542</t>
  </si>
  <si>
    <t>ZZSW</t>
  </si>
  <si>
    <t>LIMAN BRAHIM</t>
  </si>
  <si>
    <t>L4U3</t>
  </si>
  <si>
    <t>VATMI JPSEPH</t>
  </si>
  <si>
    <t>2YVD</t>
  </si>
  <si>
    <t>ADAM ABAME</t>
  </si>
  <si>
    <t>G8G8</t>
  </si>
  <si>
    <t>ABDOUL KARIM</t>
  </si>
  <si>
    <t>2DNE</t>
  </si>
  <si>
    <t>FADIMATOU YAYAH</t>
  </si>
  <si>
    <t>FX75</t>
  </si>
  <si>
    <t>ADAMA MAHOULI NESTOT</t>
  </si>
  <si>
    <t>E0S6</t>
  </si>
  <si>
    <t>BAKARI DJALLO</t>
  </si>
  <si>
    <t>EIP7</t>
  </si>
  <si>
    <t>JOVANI</t>
  </si>
  <si>
    <t>KT40</t>
  </si>
  <si>
    <t>LAINDRY</t>
  </si>
  <si>
    <t>75N1</t>
  </si>
  <si>
    <t>OUMATE ILDOKO</t>
  </si>
  <si>
    <t>SP42</t>
  </si>
  <si>
    <t>HADJI LIMAN</t>
  </si>
  <si>
    <t>40IT</t>
  </si>
  <si>
    <t>YEDIA</t>
  </si>
  <si>
    <t>0HH1</t>
  </si>
  <si>
    <t>LIMAN</t>
  </si>
  <si>
    <t>41BF</t>
  </si>
  <si>
    <t>BADAWE</t>
  </si>
  <si>
    <t>4W30</t>
  </si>
  <si>
    <t>BA'A ELE ZANGA Amazone</t>
  </si>
  <si>
    <t>CHAMBRE D'AGRICULTURE, DES PÊCHES, DE L'ELEVAGE ET DES FORÊTS DU CAMEROUN (CAPEF)</t>
  </si>
  <si>
    <t>SOA</t>
  </si>
  <si>
    <t>CADHAC</t>
  </si>
  <si>
    <t>Production intensive de poisson de table et trformation en saucisson</t>
  </si>
  <si>
    <t>Elevage</t>
  </si>
  <si>
    <t>5Z74</t>
  </si>
  <si>
    <t>BELLA Fleur Gastine</t>
  </si>
  <si>
    <t>N7T7</t>
  </si>
  <si>
    <t>BILOUNGA Aline</t>
  </si>
  <si>
    <t>C011</t>
  </si>
  <si>
    <t>DOMSA YOUBI Carole</t>
  </si>
  <si>
    <t>MFOU</t>
  </si>
  <si>
    <t>1T2Y</t>
  </si>
  <si>
    <t>EBA NKOLO Glwadys Raïssa</t>
  </si>
  <si>
    <t>0NSK</t>
  </si>
  <si>
    <t>EDA TOGOLO Calixte Audrey</t>
  </si>
  <si>
    <t>082D</t>
  </si>
  <si>
    <t>EDZIMBI ESSAMA Angèle</t>
  </si>
  <si>
    <t>SM5O</t>
  </si>
  <si>
    <t>EKOTO Jean Claude Gariel</t>
  </si>
  <si>
    <t>GIYY</t>
  </si>
  <si>
    <t>ESSIMI Alexis</t>
  </si>
  <si>
    <t>NKOABANG</t>
  </si>
  <si>
    <t>T9T4</t>
  </si>
  <si>
    <t>ENDEZOUMOU Brice Christian</t>
  </si>
  <si>
    <t>2ER2</t>
  </si>
  <si>
    <t>CHANDINI MIDELE CLAIRE</t>
  </si>
  <si>
    <t>CASSAVA GOLD</t>
  </si>
  <si>
    <t>E</t>
  </si>
  <si>
    <t>FOUMBAN</t>
  </si>
  <si>
    <t>CFP-EN</t>
  </si>
  <si>
    <t>Production du gari, Compostage des épluchures</t>
  </si>
  <si>
    <t>NJFIDEN</t>
  </si>
  <si>
    <t>NJIDEN Carrefour Nji Iliassou</t>
  </si>
  <si>
    <t>696323368/671969548/695629200</t>
  </si>
  <si>
    <t>Z90L</t>
  </si>
  <si>
    <t>EYONG ESSAMA Marie Nadège</t>
  </si>
  <si>
    <t>X753</t>
  </si>
  <si>
    <t>KOCHOUOP SAFIATOU</t>
  </si>
  <si>
    <t>696323368/671969548/695629214</t>
  </si>
  <si>
    <t>462A</t>
  </si>
  <si>
    <t>MANDOKI A DJIBEN Blandine</t>
  </si>
  <si>
    <t>56YV</t>
  </si>
  <si>
    <t>MBIDA ZILLI Siméon Fabrice</t>
  </si>
  <si>
    <t>ED98</t>
  </si>
  <si>
    <t>MOUNCHILI ADIJA</t>
  </si>
  <si>
    <t>696323368/671969548/695629215</t>
  </si>
  <si>
    <t>4H75</t>
  </si>
  <si>
    <t>MEYENANE Marie Laure</t>
  </si>
  <si>
    <t>0A9G</t>
  </si>
  <si>
    <t>MOUTO ZINGA Nadette Graziella</t>
  </si>
  <si>
    <t>YXCR</t>
  </si>
  <si>
    <t>MVOMO ESSOUMA Gaston Sedrique</t>
  </si>
  <si>
    <t>0ME5</t>
  </si>
  <si>
    <t>NGO BITJONG Marie La Belle</t>
  </si>
  <si>
    <t>C3Y9</t>
  </si>
  <si>
    <t>OBOUNOU Joseph René</t>
  </si>
  <si>
    <t>H5Y6</t>
  </si>
  <si>
    <t>REYMONDO Alevinat Théodore Auguste</t>
  </si>
  <si>
    <t>15JS</t>
  </si>
  <si>
    <t>TSOGO Rameline Olive</t>
  </si>
  <si>
    <t>ZP99</t>
  </si>
  <si>
    <t>YAKAM Clarisse Armande</t>
  </si>
  <si>
    <t>I65Z</t>
  </si>
  <si>
    <t>ZANGA ELE Remy Dylane</t>
  </si>
  <si>
    <t>937J</t>
  </si>
  <si>
    <t>MOUNCHILI LINDA</t>
  </si>
  <si>
    <t>696323368/671969548/695629216</t>
  </si>
  <si>
    <t>Q415</t>
  </si>
  <si>
    <t>NFOUT OUSSENA</t>
  </si>
  <si>
    <t>696323368/671969548/695629194</t>
  </si>
  <si>
    <t>7SKN</t>
  </si>
  <si>
    <t>NPOUMIE JOUERETOU</t>
  </si>
  <si>
    <t>696323368/671969548/695629195</t>
  </si>
  <si>
    <t>JICH</t>
  </si>
  <si>
    <t>NJIENJOU MBOHOU FADIMATOU</t>
  </si>
  <si>
    <t>696323368/671969548/695629196</t>
  </si>
  <si>
    <t>BIU3</t>
  </si>
  <si>
    <t>MBOUOMBOUO RAIMATOU</t>
  </si>
  <si>
    <t>696323368/671969548/695629221</t>
  </si>
  <si>
    <t>0L71</t>
  </si>
  <si>
    <t>TEWOUO NJOYA ADIJA</t>
  </si>
  <si>
    <t>696323368/671969548/695629198</t>
  </si>
  <si>
    <t>8QJ4</t>
  </si>
  <si>
    <t>MVEING MONDO VIOLAINE</t>
  </si>
  <si>
    <t>696323368/671969548/695629199</t>
  </si>
  <si>
    <t>Z9GD</t>
  </si>
  <si>
    <t>ADA ARISTIDE .B</t>
  </si>
  <si>
    <t>ASSOCIATION DES ENTREPRENEURS INGENIEUX D'AFRIQUE (ASENIA)</t>
  </si>
  <si>
    <t>NAT TECHNOLOGIES</t>
  </si>
  <si>
    <t>QHSE/HACCP</t>
  </si>
  <si>
    <t>Formation Qualité, Hygiène et Sécurité environnementale QHSE/HCCP;</t>
  </si>
  <si>
    <t>YAOUNDE 5</t>
  </si>
  <si>
    <t>QUARTIER FOUDA</t>
  </si>
  <si>
    <t>3°52'33.1"N</t>
  </si>
  <si>
    <t>11°31'52.0"E</t>
  </si>
  <si>
    <t>M6C2</t>
  </si>
  <si>
    <t>ZEKET NJOYA MARIAM</t>
  </si>
  <si>
    <t>696323368/671969548/695629201</t>
  </si>
  <si>
    <t>7NKO</t>
  </si>
  <si>
    <t>ARETOYAP NJOYA AICHA</t>
  </si>
  <si>
    <t>696323368/671969548/695629202</t>
  </si>
  <si>
    <t>4C1M</t>
  </si>
  <si>
    <t>SAIDA SOUMMAYAT AHMAD</t>
  </si>
  <si>
    <t>696323368/671969548/695629203</t>
  </si>
  <si>
    <t>WU45</t>
  </si>
  <si>
    <t>LIETMBOUO NTOUMBE</t>
  </si>
  <si>
    <t>696323368/671969548/695629204</t>
  </si>
  <si>
    <t>7H1Y</t>
  </si>
  <si>
    <t>MOHAMED RAMADAN</t>
  </si>
  <si>
    <t>696323368/671969548/695629205</t>
  </si>
  <si>
    <t>95I0</t>
  </si>
  <si>
    <t>NDUEYAP SAMIRA</t>
  </si>
  <si>
    <t>696323368/671969548/695629206</t>
  </si>
  <si>
    <t>WA62</t>
  </si>
  <si>
    <t>POUMBE NJOYA FADIMATOU</t>
  </si>
  <si>
    <t>696323368/671969548/695629207</t>
  </si>
  <si>
    <t>1C26</t>
  </si>
  <si>
    <t>SIDICK NJIKAM ABOUBAKAR</t>
  </si>
  <si>
    <t>696323368/671969548/695629208</t>
  </si>
  <si>
    <t>381N</t>
  </si>
  <si>
    <t>MBOGO MODO JEAN PAUL</t>
  </si>
  <si>
    <t>83X2</t>
  </si>
  <si>
    <t>PNIDAM NKAINSA KADIJE</t>
  </si>
  <si>
    <t>696323368/671969548/695629210</t>
  </si>
  <si>
    <t>ER10</t>
  </si>
  <si>
    <t>SELEK AHIMATOU</t>
  </si>
  <si>
    <t>696323368/671969548/695629211</t>
  </si>
  <si>
    <t>KO2P</t>
  </si>
  <si>
    <t>MFOUT ASSANA</t>
  </si>
  <si>
    <t>696323368/671969548/695629212</t>
  </si>
  <si>
    <t>052L</t>
  </si>
  <si>
    <t>MEWOUO MARIE</t>
  </si>
  <si>
    <t>696323368/671969548/695629213</t>
  </si>
  <si>
    <t>M2CL</t>
  </si>
  <si>
    <t>MANEKENG WAMBA EPSE MBUMI</t>
  </si>
  <si>
    <t>QH1E</t>
  </si>
  <si>
    <t>ANGONI RUPHINE CAROLE LYDIE</t>
  </si>
  <si>
    <t>8C51</t>
  </si>
  <si>
    <t>MFOUMOU MARIE THERESE</t>
  </si>
  <si>
    <t>G1K9</t>
  </si>
  <si>
    <t>PEKEKOUE AMINA</t>
  </si>
  <si>
    <t>696323368/671969548/695629217</t>
  </si>
  <si>
    <t>QAA4</t>
  </si>
  <si>
    <t>MOUNCHILIGAM AWAWOO</t>
  </si>
  <si>
    <t>696323368/671969548/695629218</t>
  </si>
  <si>
    <t>O942</t>
  </si>
  <si>
    <t>KOUMIGNE MARTHE</t>
  </si>
  <si>
    <t>7L9C</t>
  </si>
  <si>
    <t>MEFIRE NJIFON F,</t>
  </si>
  <si>
    <t>696323368/671969548/695629220</t>
  </si>
  <si>
    <t>782B</t>
  </si>
  <si>
    <t>ESSOMBE EWANE RICARDO GOTHA</t>
  </si>
  <si>
    <t>DOUALA</t>
  </si>
  <si>
    <t>MANAGEMENT DES DENREES ALIMENTAIRES</t>
  </si>
  <si>
    <t>DOUALA 1er</t>
  </si>
  <si>
    <t>WOURI</t>
  </si>
  <si>
    <t>ANCIEN DOUALA BERCY IMMEUBLE LA CONCORDE NIVEAU 4 PORTE 403</t>
  </si>
  <si>
    <t>AKWA</t>
  </si>
  <si>
    <t>G248</t>
  </si>
  <si>
    <t>ABOMO OWONO JACQUELINE ARMELLE</t>
  </si>
  <si>
    <t>ZI47</t>
  </si>
  <si>
    <t>TIENTCHEU Jacqueline</t>
  </si>
  <si>
    <t>GIPEC TOUKAM</t>
  </si>
  <si>
    <t>MOORE STEPHEN</t>
  </si>
  <si>
    <t>TECHNIQUES ET PROCEDURES D’ELABORATION DES ETATS FINANCIERS, DES DECLARATIONS FISCALES ET DU RAPPORT DE GESTION</t>
  </si>
  <si>
    <t>Techniques et Procédures d'élaboration des Etats Financiers, des Déclarations fiscales et du Rapport de Gestion</t>
  </si>
  <si>
    <t>YAOUNDE 1</t>
  </si>
  <si>
    <t>MOORE STEPHENS CA</t>
  </si>
  <si>
    <t>NYLON BASTOS DERRIERE SONEL LONGKAK, DEUXIEME IMMEUBLE A GAUCHE ALLANT VERS AURELIA HOTEL EN FACE DE SOLUTION MATERIAUX 2eme NIVEAU</t>
  </si>
  <si>
    <t>/</t>
  </si>
  <si>
    <t>674 255 009/697 577 443</t>
  </si>
  <si>
    <t>3ZGS</t>
  </si>
  <si>
    <t>KEGNE Yvette</t>
  </si>
  <si>
    <t>22Z9</t>
  </si>
  <si>
    <t>SOPI Bernadette</t>
  </si>
  <si>
    <t>YBT8</t>
  </si>
  <si>
    <t>TCHOUASSI Agrippine</t>
  </si>
  <si>
    <t>WS57</t>
  </si>
  <si>
    <t>ABOUI Marlise</t>
  </si>
  <si>
    <t>2U8J</t>
  </si>
  <si>
    <t>KENFACK Yvette</t>
  </si>
  <si>
    <t>P6QO</t>
  </si>
  <si>
    <t>BIWELE Brigitte</t>
  </si>
  <si>
    <t>12WN</t>
  </si>
  <si>
    <t>DJUFFO Alvine</t>
  </si>
  <si>
    <t>U18Y</t>
  </si>
  <si>
    <t>KENKOUO Elise</t>
  </si>
  <si>
    <t>694U</t>
  </si>
  <si>
    <t>PIAM</t>
  </si>
  <si>
    <t>V10K</t>
  </si>
  <si>
    <t>NOUBISSIE Gérard</t>
  </si>
  <si>
    <t>63X2</t>
  </si>
  <si>
    <t>ETAH Gabriel</t>
  </si>
  <si>
    <t>4A04</t>
  </si>
  <si>
    <t>AFANA EBIE Cyrille</t>
  </si>
  <si>
    <t>PIRX</t>
  </si>
  <si>
    <t>SOBGUE</t>
  </si>
  <si>
    <t>Z513</t>
  </si>
  <si>
    <t>KUETE JONAS</t>
  </si>
  <si>
    <t>BELLE ETOILE SCOOPS</t>
  </si>
  <si>
    <t>BAFOUSSAM</t>
  </si>
  <si>
    <t>BBV FOODS SARL</t>
  </si>
  <si>
    <t>1- Techniques de production des semences améliorées de manioc. 2- Trformation du manioc en farine panifiable. 3- Production du waterfufu</t>
  </si>
  <si>
    <t>Production de fufu</t>
  </si>
  <si>
    <t>BAFOUSSAM 1er et 2e</t>
  </si>
  <si>
    <t>MIFI</t>
  </si>
  <si>
    <t>SIEGES BBVFOODS et SCOOPS BELLE ETOILE</t>
  </si>
  <si>
    <t>BBVFOODS: TYO-VILLE en face du complexe scolaire DEMETO et SCOOPS BELLE ETOILE à KOUOGOUO</t>
  </si>
  <si>
    <t>BBVFOODS: 10.402962 SCOOPS BELLE ETOILE: 10.40647</t>
  </si>
  <si>
    <t>BBVFOODS: 5.4991369 SCOOPS BELLE ETOILE: 5.479</t>
  </si>
  <si>
    <t>690 33 00 41</t>
  </si>
  <si>
    <t>5CUO</t>
  </si>
  <si>
    <t>TCHOFFO BONAVENTURE</t>
  </si>
  <si>
    <t>944P</t>
  </si>
  <si>
    <t>MOMENE CLEMENT</t>
  </si>
  <si>
    <t>73H9</t>
  </si>
  <si>
    <t>LONTSIE LIBHERE</t>
  </si>
  <si>
    <t>2FYJ</t>
  </si>
  <si>
    <t>TENNE BERTIN</t>
  </si>
  <si>
    <t>L267</t>
  </si>
  <si>
    <t>LONTSIE RICHARD</t>
  </si>
  <si>
    <t>KX7O</t>
  </si>
  <si>
    <t>MAKUETE HONORINE</t>
  </si>
  <si>
    <t>418E</t>
  </si>
  <si>
    <t>YONTA KYCELLE</t>
  </si>
  <si>
    <t>0PNH</t>
  </si>
  <si>
    <t>FODIE NGWALEM SERAPH</t>
  </si>
  <si>
    <t>SUGR</t>
  </si>
  <si>
    <t>MELONG RIBECA</t>
  </si>
  <si>
    <t>8I5Q</t>
  </si>
  <si>
    <t>MAWA ANNIE</t>
  </si>
  <si>
    <t>8H1N</t>
  </si>
  <si>
    <t>DJIX JOVANIE</t>
  </si>
  <si>
    <t>8UOH</t>
  </si>
  <si>
    <t>NGOULA JEANINE</t>
  </si>
  <si>
    <t>C9EX</t>
  </si>
  <si>
    <t>MAKUETE CLEMENCE</t>
  </si>
  <si>
    <t>TNYY</t>
  </si>
  <si>
    <t>TANNE LINDA</t>
  </si>
  <si>
    <t>5UB0</t>
  </si>
  <si>
    <t>NGASSEU KUEMO CHANCEL</t>
  </si>
  <si>
    <t>X19K</t>
  </si>
  <si>
    <t>TAMNWO GISELE</t>
  </si>
  <si>
    <t>29P3</t>
  </si>
  <si>
    <t>NOUBOUDEM CHANCELINE</t>
  </si>
  <si>
    <t>M22O</t>
  </si>
  <si>
    <t>MAGNE INES</t>
  </si>
  <si>
    <t>D171</t>
  </si>
  <si>
    <t>DJOKENG VIRGINIE</t>
  </si>
  <si>
    <t>17HX</t>
  </si>
  <si>
    <t>KANMENI HORTENSE MIRA</t>
  </si>
  <si>
    <t>7S60</t>
  </si>
  <si>
    <t>YONTA DOROTHEE</t>
  </si>
  <si>
    <t>5T8K</t>
  </si>
  <si>
    <t>KEYANFE CARINE</t>
  </si>
  <si>
    <t>24V2</t>
  </si>
  <si>
    <t>MATCHINDA CLAIRE</t>
  </si>
  <si>
    <t>CH39</t>
  </si>
  <si>
    <t>TSOMENE CHRISTIANE</t>
  </si>
  <si>
    <t>Z139</t>
  </si>
  <si>
    <t>KENGNE BOPDA LAURE</t>
  </si>
  <si>
    <t>SHEK</t>
  </si>
  <si>
    <t>TIAKOU FALONE</t>
  </si>
  <si>
    <t>7AOC</t>
  </si>
  <si>
    <t>MEZEPO ODETTE</t>
  </si>
  <si>
    <t>R10M</t>
  </si>
  <si>
    <t>NOUMWA SOLANGE</t>
  </si>
  <si>
    <t>KI53</t>
  </si>
  <si>
    <t>WOCHE PAULINE</t>
  </si>
  <si>
    <t>8XVQ</t>
  </si>
  <si>
    <t>FOWA ROSINE</t>
  </si>
  <si>
    <t>AS07</t>
  </si>
  <si>
    <t>KENGNE ALICE</t>
  </si>
  <si>
    <t>EQW3</t>
  </si>
  <si>
    <t>ZOGUEM PHILOMENE</t>
  </si>
  <si>
    <t>7XBN</t>
  </si>
  <si>
    <t>MAGOU FABIOLA</t>
  </si>
  <si>
    <t>G424</t>
  </si>
  <si>
    <t>FOMENA MARIE-CLAIRE</t>
  </si>
  <si>
    <t>DCD8</t>
  </si>
  <si>
    <t>NZOFANG SUZANNE</t>
  </si>
  <si>
    <t>LY9Y</t>
  </si>
  <si>
    <t>DONGMO CLAUVISTE</t>
  </si>
  <si>
    <t>OXPY</t>
  </si>
  <si>
    <t>KENGNE ANASTASIE</t>
  </si>
  <si>
    <t>S92M</t>
  </si>
  <si>
    <t>DJOUSSI MARIE</t>
  </si>
  <si>
    <t>65J9</t>
  </si>
  <si>
    <t>MEGOUCHOUANG DOLIANE</t>
  </si>
  <si>
    <t>910J</t>
  </si>
  <si>
    <t>NGUIAGA LEOPOLDINE</t>
  </si>
  <si>
    <t>BCU9</t>
  </si>
  <si>
    <t>WENGANG FLORE</t>
  </si>
  <si>
    <t>108O</t>
  </si>
  <si>
    <t>MAWOUT LEOKADINE</t>
  </si>
  <si>
    <t>Y5YQ</t>
  </si>
  <si>
    <t>MALIA ELISABETH</t>
  </si>
  <si>
    <t>991S</t>
  </si>
  <si>
    <t>SOUGOUA HELENE</t>
  </si>
  <si>
    <t>Z6D9</t>
  </si>
  <si>
    <t>MABE JULINE</t>
  </si>
  <si>
    <t>26DL</t>
  </si>
  <si>
    <t>MALIKE ROSE</t>
  </si>
  <si>
    <t>D891</t>
  </si>
  <si>
    <t>DJUIDJE FLORE</t>
  </si>
  <si>
    <t>IUE9</t>
  </si>
  <si>
    <t>FONGANG ELIANE</t>
  </si>
  <si>
    <t>607T</t>
  </si>
  <si>
    <t>MAFOUTSI MARIE</t>
  </si>
  <si>
    <t>PH7I</t>
  </si>
  <si>
    <t>TCHAPDA ENEROSE</t>
  </si>
  <si>
    <t>EEU4</t>
  </si>
  <si>
    <t>MATIKOU FALONE</t>
  </si>
  <si>
    <t>OM40</t>
  </si>
  <si>
    <t>MADEU YVONE</t>
  </si>
  <si>
    <t>469M</t>
  </si>
  <si>
    <t>MAGUETO ADELAÏDE</t>
  </si>
  <si>
    <t>EP52</t>
  </si>
  <si>
    <t>NGANDJO ROSE</t>
  </si>
  <si>
    <t>YRT5</t>
  </si>
  <si>
    <t>TCHELEBOU CHANTALE</t>
  </si>
  <si>
    <t>E9VT</t>
  </si>
  <si>
    <t>MATSINKOU LUSIE</t>
  </si>
  <si>
    <t>71I6</t>
  </si>
  <si>
    <t>KZMNOUE EDITH</t>
  </si>
  <si>
    <t>ESCQ</t>
  </si>
  <si>
    <t>TEATEU BENADETTE</t>
  </si>
  <si>
    <t>604I</t>
  </si>
  <si>
    <t>METAFOU HELENE</t>
  </si>
  <si>
    <t>QRA8</t>
  </si>
  <si>
    <t>ANJA GODLOVE ABUH</t>
  </si>
  <si>
    <t>PROMINENT YOUTH FOR EFFICIENT DEVELOPMENT AND MUTUAL ASSISTANCE CIG</t>
  </si>
  <si>
    <t>TIKO</t>
  </si>
  <si>
    <t>AMIFO CIG</t>
  </si>
  <si>
    <t>Poultry Broiler production; Simplified Maize Production</t>
  </si>
  <si>
    <t>Simplified maize production techniques)</t>
  </si>
  <si>
    <t>FAKO</t>
  </si>
  <si>
    <t>SUD-OUEST</t>
  </si>
  <si>
    <t>MULTIPURPOSE YOUTH CENTER TIKO</t>
  </si>
  <si>
    <t>0W85</t>
  </si>
  <si>
    <t>NGALE CATHERINE IMBOLO</t>
  </si>
  <si>
    <t>2QGH</t>
  </si>
  <si>
    <t>NJAH PRUDENCIA NGYEKA</t>
  </si>
  <si>
    <t>D21Z</t>
  </si>
  <si>
    <t>ANIDA RAYE FADILA</t>
  </si>
  <si>
    <t>696323368/671969548/695629197</t>
  </si>
  <si>
    <t>M840</t>
  </si>
  <si>
    <t>NGONG ANIVETTE TAH</t>
  </si>
  <si>
    <t>6GM7</t>
  </si>
  <si>
    <t>MACHE MFOPOU HAMED ZIDANE TIJAN</t>
  </si>
  <si>
    <t>696323368/671969548/695629209</t>
  </si>
  <si>
    <t>FB0C</t>
  </si>
  <si>
    <t>UKOH FLAVIENE</t>
  </si>
  <si>
    <t>HDDB</t>
  </si>
  <si>
    <t>NGUEGNIGNI RACHI</t>
  </si>
  <si>
    <t>696323368/671969548/695629219</t>
  </si>
  <si>
    <t>98L0</t>
  </si>
  <si>
    <t>CHIAKA BERLINDA</t>
  </si>
  <si>
    <t>938A</t>
  </si>
  <si>
    <t>AYUK DORCAS EBOT</t>
  </si>
  <si>
    <t>07F0</t>
  </si>
  <si>
    <t>AMBE VICTORINE</t>
  </si>
  <si>
    <t>46F0</t>
  </si>
  <si>
    <t>NADINE OKIE EYANGO</t>
  </si>
  <si>
    <t>07H9</t>
  </si>
  <si>
    <t>NJIFEN FADHIL</t>
  </si>
  <si>
    <t>590N</t>
  </si>
  <si>
    <t>JULIUS BELLE EBANGE</t>
  </si>
  <si>
    <t>WESTERN BAKOSSI LIVESTOCK AND ENVIRONMENTAL PRESERVATION CO-OPERATIVE SOCIETY (WEBALEPCO)</t>
  </si>
  <si>
    <t>KUMBA</t>
  </si>
  <si>
    <t>Management of cooperatives; Pig farming; Apiculture; Snail Farming; Amelioration of pig productivity through the use of artificial insemination</t>
  </si>
  <si>
    <t>Management of cooperatives</t>
  </si>
  <si>
    <t>KUMBA I</t>
  </si>
  <si>
    <t>MEME</t>
  </si>
  <si>
    <t>CDSTS KUMBA</t>
  </si>
  <si>
    <t>6R3X</t>
  </si>
  <si>
    <t>SOME ANASTASIA MOUDE</t>
  </si>
  <si>
    <t>CPY9</t>
  </si>
  <si>
    <t>ABWE SHANTA</t>
  </si>
  <si>
    <t>RG91</t>
  </si>
  <si>
    <t>NGEME KOLLE GEORGE</t>
  </si>
  <si>
    <t>359W</t>
  </si>
  <si>
    <t>THERSIA DIONE</t>
  </si>
  <si>
    <t>UE3R</t>
  </si>
  <si>
    <t>NTOKO NLEN E.</t>
  </si>
  <si>
    <t>9O4T</t>
  </si>
  <si>
    <t>FOKEM ETHEVISE FLORE</t>
  </si>
  <si>
    <t>346O</t>
  </si>
  <si>
    <t>AVA AVA CHARLES HENRI FLORENT</t>
  </si>
  <si>
    <t>KF6V</t>
  </si>
  <si>
    <t>EBANGE SHANNEL</t>
  </si>
  <si>
    <t>8HS9</t>
  </si>
  <si>
    <t>EBUGLE FRANKA ALOBWEDE</t>
  </si>
  <si>
    <t>H3B6</t>
  </si>
  <si>
    <t>ETONE MICHAEL MISAPE</t>
  </si>
  <si>
    <t>4ST2</t>
  </si>
  <si>
    <t>AFANA RODRIGUE P</t>
  </si>
  <si>
    <t>7JPZ</t>
  </si>
  <si>
    <t>EBONG BELLE GISELLE</t>
  </si>
  <si>
    <t>9G94</t>
  </si>
  <si>
    <t>KOLLE MESUMBE SCRODER</t>
  </si>
  <si>
    <t>B4UG</t>
  </si>
  <si>
    <t>NGALAME GERARD NDODE</t>
  </si>
  <si>
    <t>U66L</t>
  </si>
  <si>
    <t>NTOLO Julien</t>
  </si>
  <si>
    <t>ASSOCIATION DES ENFANTS ET JEUNES TRAVAILLEURS DU CAMEROUN (AEJT CAM)</t>
  </si>
  <si>
    <t>Techniques de production des fertilisants et intrants agricoles naturels et Technique d’utilisation des fertilisants et intrants agricoles naturels</t>
  </si>
  <si>
    <t>Techniques d'utilisation des fertilisants et intrants agricoles naturels</t>
  </si>
  <si>
    <t>QUARTIER CHAUFFEUR FACE MAIRIE D'OBALA</t>
  </si>
  <si>
    <t>698787243/678273251</t>
  </si>
  <si>
    <t>1P5U</t>
  </si>
  <si>
    <t>TAKOULO CAREL</t>
  </si>
  <si>
    <t>698787243/678273252</t>
  </si>
  <si>
    <t>9J11</t>
  </si>
  <si>
    <t>BIWOLE Luc Arsène</t>
  </si>
  <si>
    <t>698787243/678273253</t>
  </si>
  <si>
    <t>AVZG</t>
  </si>
  <si>
    <t>ASSOMO OBAMA Carla Véronique</t>
  </si>
  <si>
    <t>698787243/678273254</t>
  </si>
  <si>
    <t>574B</t>
  </si>
  <si>
    <t>TSEMO PINTO ROSE</t>
  </si>
  <si>
    <t>698787243/678273255</t>
  </si>
  <si>
    <t>ID4I</t>
  </si>
  <si>
    <t>ZE OBAMA Cécile Ornelle</t>
  </si>
  <si>
    <t>698787243/678273256</t>
  </si>
  <si>
    <t>CZX7</t>
  </si>
  <si>
    <t>NGOUMOU AMOUGOU Polycarpe</t>
  </si>
  <si>
    <t>698787243/678273257</t>
  </si>
  <si>
    <t>D85Y</t>
  </si>
  <si>
    <t>MBALA Jean Christophe</t>
  </si>
  <si>
    <t>698787243/678273258</t>
  </si>
  <si>
    <t>601Z</t>
  </si>
  <si>
    <t>OBELE EKOTO Roline Bernadette</t>
  </si>
  <si>
    <t>698787243/678273259</t>
  </si>
  <si>
    <t>FQC5</t>
  </si>
  <si>
    <t>ZALI AWOMO Lydie Armelle</t>
  </si>
  <si>
    <t>698787243/678273260</t>
  </si>
  <si>
    <t>ONZ1</t>
  </si>
  <si>
    <t>NDI EFANGONO Albert Derick</t>
  </si>
  <si>
    <t>698787243/678273261</t>
  </si>
  <si>
    <t>L91S</t>
  </si>
  <si>
    <t>ATEBA OTSILI ESAIE</t>
  </si>
  <si>
    <t>698787243/678273262</t>
  </si>
  <si>
    <t>8B4M</t>
  </si>
  <si>
    <t>BEKONO MANDJARA Larry Axel</t>
  </si>
  <si>
    <t>698787243/678273263</t>
  </si>
  <si>
    <t>8B42</t>
  </si>
  <si>
    <t>GUEFACK Cyrille</t>
  </si>
  <si>
    <t>698787243/678273264</t>
  </si>
  <si>
    <t>YI05</t>
  </si>
  <si>
    <t>KENGNI Yvanal</t>
  </si>
  <si>
    <t>698787243/678273265</t>
  </si>
  <si>
    <t>708I</t>
  </si>
  <si>
    <t>NWAL A NDIEMI ETIENNE</t>
  </si>
  <si>
    <t>698787243/678273266</t>
  </si>
  <si>
    <t>L7E4</t>
  </si>
  <si>
    <t>NGANDI MBENA Yvette Suzanne</t>
  </si>
  <si>
    <t>698787243/678273267</t>
  </si>
  <si>
    <t>7CTP</t>
  </si>
  <si>
    <t>ABADA ELANGA Lionnelle</t>
  </si>
  <si>
    <t>698787243/678273268</t>
  </si>
  <si>
    <t>P46K</t>
  </si>
  <si>
    <t>NDZIE Marthe</t>
  </si>
  <si>
    <t>698787243/678273269</t>
  </si>
  <si>
    <t>KEOD</t>
  </si>
  <si>
    <t>NDINGA Michael</t>
  </si>
  <si>
    <t>698787243/678273270</t>
  </si>
  <si>
    <t>EJ56</t>
  </si>
  <si>
    <t>EYONG STANLEY</t>
  </si>
  <si>
    <t>698787243/678273271</t>
  </si>
  <si>
    <t>L0P1</t>
  </si>
  <si>
    <t>NNOMO ESSIMBI</t>
  </si>
  <si>
    <t>698787243/678273272</t>
  </si>
  <si>
    <t>080N</t>
  </si>
  <si>
    <t>MATIA Anastasie Murielle</t>
  </si>
  <si>
    <t>698787243/678273273</t>
  </si>
  <si>
    <t>1OP3</t>
  </si>
  <si>
    <t>ALIMA Georges Doria</t>
  </si>
  <si>
    <t>698787243/678273274</t>
  </si>
  <si>
    <t>HVQB</t>
  </si>
  <si>
    <t>MAFFO TAMBO Boliane Jessica</t>
  </si>
  <si>
    <t>698787243/678273275</t>
  </si>
  <si>
    <t>2D8A</t>
  </si>
  <si>
    <t>KAMMEGNE PENLAP Kevin Steeve</t>
  </si>
  <si>
    <t>698787243/678273276</t>
  </si>
  <si>
    <t>8VH7</t>
  </si>
  <si>
    <t>NDOUMVE NDOUMVE JOEL</t>
  </si>
  <si>
    <t>698787243/678273277</t>
  </si>
  <si>
    <t>301F</t>
  </si>
  <si>
    <t>OWONO MBALLA CUNIBERT</t>
  </si>
  <si>
    <t>698787243/678273278</t>
  </si>
  <si>
    <t>R1Y9</t>
  </si>
  <si>
    <t>ESSOMBA Etienne Boris</t>
  </si>
  <si>
    <t>698787243/678273279</t>
  </si>
  <si>
    <t>138S</t>
  </si>
  <si>
    <t>MENGUE Sylvie Rosalie</t>
  </si>
  <si>
    <t>698787243/678273280</t>
  </si>
  <si>
    <t>709O</t>
  </si>
  <si>
    <t>ABONANG Germaine Sylvanie</t>
  </si>
  <si>
    <t>NANGA et boko</t>
  </si>
  <si>
    <t>EPAB</t>
  </si>
  <si>
    <t>Filière aviculture; Porciculture; Pisciculture; Grandes Cultures; Cultures Vivrières; Cultures Maraichères et Entrepreneuriat à l'élaboration d'un business modèle</t>
  </si>
  <si>
    <t>Pêche</t>
  </si>
  <si>
    <t>MBANKOMO</t>
  </si>
  <si>
    <t>Mefou et Akono</t>
  </si>
  <si>
    <t>BINGUELA</t>
  </si>
  <si>
    <t>11.379837</t>
  </si>
  <si>
    <t>3.699555</t>
  </si>
  <si>
    <t>Point focal sur place : 693567041/676853778</t>
  </si>
  <si>
    <t>L22Q</t>
  </si>
  <si>
    <t>ADZABA Christelle</t>
  </si>
  <si>
    <t>11.379838</t>
  </si>
  <si>
    <t>3.699556</t>
  </si>
  <si>
    <t>Point focal sur place : 693567041/676853779</t>
  </si>
  <si>
    <t>46CP</t>
  </si>
  <si>
    <t>AMENGLE Giovanni Flinth</t>
  </si>
  <si>
    <t>11.379839</t>
  </si>
  <si>
    <t>3.699557</t>
  </si>
  <si>
    <t>Point focal sur place : 693567041/676853780</t>
  </si>
  <si>
    <t>GB57</t>
  </si>
  <si>
    <t>AMINATOU Sabana</t>
  </si>
  <si>
    <t>YOKO</t>
  </si>
  <si>
    <t>11.379840</t>
  </si>
  <si>
    <t>3.699558</t>
  </si>
  <si>
    <t>Point focal sur place : 693567041/676853781</t>
  </si>
  <si>
    <t>Z83G</t>
  </si>
  <si>
    <t>ANGA NDOKA</t>
  </si>
  <si>
    <t>11.379841</t>
  </si>
  <si>
    <t>3.699559</t>
  </si>
  <si>
    <t>Point focal sur place : 693567041/676853782</t>
  </si>
  <si>
    <t>QHKC</t>
  </si>
  <si>
    <t>ATANGANA MELOUNOU Charles</t>
  </si>
  <si>
    <t>11.379842</t>
  </si>
  <si>
    <t>3.699560</t>
  </si>
  <si>
    <t>Point focal sur place : 693567041/676853783</t>
  </si>
  <si>
    <t>4EVL</t>
  </si>
  <si>
    <t>ATANGANA PAUL Tresor</t>
  </si>
  <si>
    <t>11.379843</t>
  </si>
  <si>
    <t>3.699561</t>
  </si>
  <si>
    <t>Point focal sur place : 693567041/676853784</t>
  </si>
  <si>
    <t>388O</t>
  </si>
  <si>
    <t>AVOMO ONANA EMILIENNE</t>
  </si>
  <si>
    <t>11.379844</t>
  </si>
  <si>
    <t>3.699562</t>
  </si>
  <si>
    <t>Point focal sur place : 693567041/676853785</t>
  </si>
  <si>
    <t>FHNJ</t>
  </si>
  <si>
    <t>BAKAYA Bernard Jean Claude</t>
  </si>
  <si>
    <t>11.379845</t>
  </si>
  <si>
    <t>3.699563</t>
  </si>
  <si>
    <t>Point focal sur place : 693567041/676853786</t>
  </si>
  <si>
    <t>BWNP</t>
  </si>
  <si>
    <t>BALLA Jean Pierre Mathieu</t>
  </si>
  <si>
    <t>11.379846</t>
  </si>
  <si>
    <t>3.699564</t>
  </si>
  <si>
    <t>Point focal sur place : 693567041/676853787</t>
  </si>
  <si>
    <t>A665</t>
  </si>
  <si>
    <t>BANYIMBE Simon Landry</t>
  </si>
  <si>
    <t>MATOM</t>
  </si>
  <si>
    <t>11.379847</t>
  </si>
  <si>
    <t>3.699565</t>
  </si>
  <si>
    <t>Point focal sur place : 693567041/676853788</t>
  </si>
  <si>
    <t>GL9S</t>
  </si>
  <si>
    <t>BATOCK Ba Ndjock Yvan Arthur</t>
  </si>
  <si>
    <t>11.379848</t>
  </si>
  <si>
    <t>3.699566</t>
  </si>
  <si>
    <t>Point focal sur place : 693567041/676853789</t>
  </si>
  <si>
    <t>RB7P</t>
  </si>
  <si>
    <t>BENGONO BENGONO SANDRA</t>
  </si>
  <si>
    <t>11.379849</t>
  </si>
  <si>
    <t>3.699567</t>
  </si>
  <si>
    <t>Point focal sur place : 693567041/676853790</t>
  </si>
  <si>
    <t>98KZ</t>
  </si>
  <si>
    <t>BEUNGA Nana Bebby Sorel</t>
  </si>
  <si>
    <t>11.379850</t>
  </si>
  <si>
    <t>3.699568</t>
  </si>
  <si>
    <t>Point focal sur place : 693567041/676853791</t>
  </si>
  <si>
    <t>603U</t>
  </si>
  <si>
    <t>BEUTIR Isaac</t>
  </si>
  <si>
    <t>11.379851</t>
  </si>
  <si>
    <t>3.699569</t>
  </si>
  <si>
    <t>Point focal sur place : 693567041/676853792</t>
  </si>
  <si>
    <t>M1PH</t>
  </si>
  <si>
    <t>BIBOUM ALBIN MICHEL</t>
  </si>
  <si>
    <t>11.379852</t>
  </si>
  <si>
    <t>3.699570</t>
  </si>
  <si>
    <t>Point focal sur place : 693567041/676853793</t>
  </si>
  <si>
    <t>NL43</t>
  </si>
  <si>
    <t>BIDJA Andomo Charlene</t>
  </si>
  <si>
    <t>11.379853</t>
  </si>
  <si>
    <t>3.699571</t>
  </si>
  <si>
    <t>Point focal sur place : 693567041/676853794</t>
  </si>
  <si>
    <t>FOFD</t>
  </si>
  <si>
    <t>BIDJANGA BIDJANGA Michel Boris</t>
  </si>
  <si>
    <t>11.379854</t>
  </si>
  <si>
    <t>3.699572</t>
  </si>
  <si>
    <t>Point focal sur place : 693567041/676853795</t>
  </si>
  <si>
    <t>HK04</t>
  </si>
  <si>
    <t>BIDZONI Généviève Larissa</t>
  </si>
  <si>
    <t>11.379855</t>
  </si>
  <si>
    <t>3.699573</t>
  </si>
  <si>
    <t>Point focal sur place : 693567041/676853796</t>
  </si>
  <si>
    <t>M4S7</t>
  </si>
  <si>
    <t>BILEP BI-POUT Gabriel Maxime</t>
  </si>
  <si>
    <t>11.379856</t>
  </si>
  <si>
    <t>3.699574</t>
  </si>
  <si>
    <t>Point focal sur place : 693567041/676853797</t>
  </si>
  <si>
    <t>32O5</t>
  </si>
  <si>
    <t>BILOA Dorothée</t>
  </si>
  <si>
    <t>11.379857</t>
  </si>
  <si>
    <t>3.699575</t>
  </si>
  <si>
    <t>Point focal sur place : 693567041/676853798</t>
  </si>
  <si>
    <t>836C</t>
  </si>
  <si>
    <t>BILOG Henry</t>
  </si>
  <si>
    <t>11.379858</t>
  </si>
  <si>
    <t>3.699576</t>
  </si>
  <si>
    <t>Point focal sur place : 693567041/676853799</t>
  </si>
  <si>
    <t>B0OD</t>
  </si>
  <si>
    <t>BILOUNGA KEDINE Audrey</t>
  </si>
  <si>
    <t>11.379860</t>
  </si>
  <si>
    <t>3.699578</t>
  </si>
  <si>
    <t>Point focal sur place : 693567041/676853800</t>
  </si>
  <si>
    <t>MF39</t>
  </si>
  <si>
    <t>BIMTSONG SEDE Elvira</t>
  </si>
  <si>
    <t>11.379861</t>
  </si>
  <si>
    <t>3.699579</t>
  </si>
  <si>
    <t>Point focal sur place : 693567041/676853801</t>
  </si>
  <si>
    <t>N474</t>
  </si>
  <si>
    <t>BISSO’O Yannick</t>
  </si>
  <si>
    <t>11.379862</t>
  </si>
  <si>
    <t>3.699580</t>
  </si>
  <si>
    <t>Point focal sur place : 693567041/676853802</t>
  </si>
  <si>
    <t>48OB</t>
  </si>
  <si>
    <t>BITECK Rose Sylvie</t>
  </si>
  <si>
    <t>11.379863</t>
  </si>
  <si>
    <t>3.699581</t>
  </si>
  <si>
    <t>Point focal sur place : 693567041/676853803</t>
  </si>
  <si>
    <t>36IL</t>
  </si>
  <si>
    <t>BOYOMO Mathieu</t>
  </si>
  <si>
    <t>11.379864</t>
  </si>
  <si>
    <t>3.699582</t>
  </si>
  <si>
    <t>Point focal sur place : 693567041/676853804</t>
  </si>
  <si>
    <t>U1E8</t>
  </si>
  <si>
    <t>DEMGNE TEBU GLAWDYS</t>
  </si>
  <si>
    <t>11.379865</t>
  </si>
  <si>
    <t>3.699583</t>
  </si>
  <si>
    <t>Point focal sur place : 693567041/676853805</t>
  </si>
  <si>
    <t>57TN</t>
  </si>
  <si>
    <t>DI Essi Yves Thierry</t>
  </si>
  <si>
    <t>AMBAM</t>
  </si>
  <si>
    <t>11.379866</t>
  </si>
  <si>
    <t>3.699584</t>
  </si>
  <si>
    <t>Point focal sur place : 693567041/676853806</t>
  </si>
  <si>
    <t>V3AQ</t>
  </si>
  <si>
    <t>DJEUDO Mbowo Kellih Brendah</t>
  </si>
  <si>
    <t>11.379867</t>
  </si>
  <si>
    <t>3.699585</t>
  </si>
  <si>
    <t>Point focal sur place : 693567041/676853807</t>
  </si>
  <si>
    <t>MU2L</t>
  </si>
  <si>
    <t>DONGMO Zanzi Jovialle Nadine</t>
  </si>
  <si>
    <t>11.379868</t>
  </si>
  <si>
    <t>3.699586</t>
  </si>
  <si>
    <t>Point focal sur place : 693567041/676853808</t>
  </si>
  <si>
    <t>Y272</t>
  </si>
  <si>
    <t>DONKENG KENTSA BRONDON</t>
  </si>
  <si>
    <t>11.379869</t>
  </si>
  <si>
    <t>3.699587</t>
  </si>
  <si>
    <t>Point focal sur place : 693567041/676853809</t>
  </si>
  <si>
    <t>F1G4</t>
  </si>
  <si>
    <t>EBA Jean Rigobert</t>
  </si>
  <si>
    <t>11.379870</t>
  </si>
  <si>
    <t>3.699588</t>
  </si>
  <si>
    <t>Point focal sur place : 693567041/676853810</t>
  </si>
  <si>
    <t>431G</t>
  </si>
  <si>
    <t>EDANG MINE Cedric</t>
  </si>
  <si>
    <t>11.379871</t>
  </si>
  <si>
    <t>3.699589</t>
  </si>
  <si>
    <t>Point focal sur place : 693567041/676853811</t>
  </si>
  <si>
    <t>MB3T</t>
  </si>
  <si>
    <t>EKOA Mewali Germine Olive</t>
  </si>
  <si>
    <t>11.379872</t>
  </si>
  <si>
    <t>3.699590</t>
  </si>
  <si>
    <t>Point focal sur place : 693567041/676853812</t>
  </si>
  <si>
    <t>5RL7</t>
  </si>
  <si>
    <t>ELIMBI Ange Louise</t>
  </si>
  <si>
    <t>11.379873</t>
  </si>
  <si>
    <t>3.699591</t>
  </si>
  <si>
    <t>Point focal sur place : 693567041/676853813</t>
  </si>
  <si>
    <t>W28W</t>
  </si>
  <si>
    <t>ENGAMA EMMANUEL LOPEZ</t>
  </si>
  <si>
    <t>11.379874</t>
  </si>
  <si>
    <t>3.699592</t>
  </si>
  <si>
    <t>Point focal sur place : 693567041/676853814</t>
  </si>
  <si>
    <t>535F</t>
  </si>
  <si>
    <t>ENGONO Georges</t>
  </si>
  <si>
    <t>11.379875</t>
  </si>
  <si>
    <t>3.699593</t>
  </si>
  <si>
    <t>Point focal sur place : 693567041/676853815</t>
  </si>
  <si>
    <t>BHG0</t>
  </si>
  <si>
    <t>Essaga Abou Victor</t>
  </si>
  <si>
    <t>11.379876</t>
  </si>
  <si>
    <t>3.699594</t>
  </si>
  <si>
    <t>Point focal sur place : 693567041/676853816</t>
  </si>
  <si>
    <t>S141</t>
  </si>
  <si>
    <t>ESSANG OBA Durry</t>
  </si>
  <si>
    <t>11.379877</t>
  </si>
  <si>
    <t>3.699595</t>
  </si>
  <si>
    <t>Point focal sur place : 693567041/676853817</t>
  </si>
  <si>
    <t>MFVM</t>
  </si>
  <si>
    <t>ETOMO Samuel</t>
  </si>
  <si>
    <t>11.379878</t>
  </si>
  <si>
    <t>3.699596</t>
  </si>
  <si>
    <t>Point focal sur place : 693567041/676853818</t>
  </si>
  <si>
    <t>382K</t>
  </si>
  <si>
    <t>ETOUA Bertin Nathael</t>
  </si>
  <si>
    <t>11.379879</t>
  </si>
  <si>
    <t>3.699597</t>
  </si>
  <si>
    <t>Point focal sur place : 693567041/676853819</t>
  </si>
  <si>
    <t>7IRS</t>
  </si>
  <si>
    <t>ETOUNDI MANG SYLVESTE Anicet</t>
  </si>
  <si>
    <t>11.379880</t>
  </si>
  <si>
    <t>3.699598</t>
  </si>
  <si>
    <t>Point focal sur place : 693567041/676853820</t>
  </si>
  <si>
    <t>H416</t>
  </si>
  <si>
    <t>EVINA EDO’O Welly</t>
  </si>
  <si>
    <t>11.379881</t>
  </si>
  <si>
    <t>3.699599</t>
  </si>
  <si>
    <t>Point focal sur place : 693567041/676853821</t>
  </si>
  <si>
    <t>O7XM</t>
  </si>
  <si>
    <t>EVOUDOU Ernest Yannis</t>
  </si>
  <si>
    <t>11.379882</t>
  </si>
  <si>
    <t>3.699600</t>
  </si>
  <si>
    <t>Point focal sur place : 693567041/676853822</t>
  </si>
  <si>
    <t>CL61</t>
  </si>
  <si>
    <t>EYA MVOMO NARCISSE</t>
  </si>
  <si>
    <t>11.379883</t>
  </si>
  <si>
    <t>3.699601</t>
  </si>
  <si>
    <t>Point focal sur place : 693567041/676853823</t>
  </si>
  <si>
    <t>4J9Q</t>
  </si>
  <si>
    <t>EYENGA CLEMENCE HONORINE</t>
  </si>
  <si>
    <t>11.379884</t>
  </si>
  <si>
    <t>3.699602</t>
  </si>
  <si>
    <t>Point focal sur place : 693567041/676853824</t>
  </si>
  <si>
    <t>SG3C</t>
  </si>
  <si>
    <t>FOE ABOH Laeticia</t>
  </si>
  <si>
    <t>11.379885</t>
  </si>
  <si>
    <t>3.699603</t>
  </si>
  <si>
    <t>Point focal sur place : 693567041/676853825</t>
  </si>
  <si>
    <t>7ZL1</t>
  </si>
  <si>
    <t>FONGO BONDZE Jean Quentin</t>
  </si>
  <si>
    <t>11.379886</t>
  </si>
  <si>
    <t>3.699604</t>
  </si>
  <si>
    <t>Point focal sur place : 693567041/676853826</t>
  </si>
  <si>
    <t>7MWT</t>
  </si>
  <si>
    <t>GANAWA MARIE THERESE</t>
  </si>
  <si>
    <t>11.379887</t>
  </si>
  <si>
    <t>3.699605</t>
  </si>
  <si>
    <t>Point focal sur place : 693567041/676853827</t>
  </si>
  <si>
    <t>S881</t>
  </si>
  <si>
    <t>GLIDI THEOPHILE</t>
  </si>
  <si>
    <t>11.379888</t>
  </si>
  <si>
    <t>3.699606</t>
  </si>
  <si>
    <t>Point focal sur place : 693567041/676853828</t>
  </si>
  <si>
    <t>189Q</t>
  </si>
  <si>
    <t>GOMPI BONOU GUILAINE</t>
  </si>
  <si>
    <t>11.379889</t>
  </si>
  <si>
    <t>3.699607</t>
  </si>
  <si>
    <t>Point focal sur place : 693567041/676853829</t>
  </si>
  <si>
    <t>JHQA</t>
  </si>
  <si>
    <t>GUELEM Jiress</t>
  </si>
  <si>
    <t>11.379890</t>
  </si>
  <si>
    <t>3.699608</t>
  </si>
  <si>
    <t>Point focal sur place : 693567041/676853830</t>
  </si>
  <si>
    <t>BJ5F</t>
  </si>
  <si>
    <t>HASSANA ALIDOU</t>
  </si>
  <si>
    <t>11.379891</t>
  </si>
  <si>
    <t>3.699609</t>
  </si>
  <si>
    <t>Point focal sur place : 693567041/676853831</t>
  </si>
  <si>
    <t>064N</t>
  </si>
  <si>
    <t>INA Farela</t>
  </si>
  <si>
    <t>11.379892</t>
  </si>
  <si>
    <t>3.699610</t>
  </si>
  <si>
    <t>Point focal sur place : 693567041/676853832</t>
  </si>
  <si>
    <t>A81P</t>
  </si>
  <si>
    <t>KIRINGA ABONDO Stève</t>
  </si>
  <si>
    <t>11.379893</t>
  </si>
  <si>
    <t>3.699611</t>
  </si>
  <si>
    <t>Point focal sur place : 693567041/676853833</t>
  </si>
  <si>
    <t>9DW8</t>
  </si>
  <si>
    <t>KONO ESSAMA Marguerite</t>
  </si>
  <si>
    <t>11.379894</t>
  </si>
  <si>
    <t>3.699612</t>
  </si>
  <si>
    <t>Point focal sur place : 693567041/676853834</t>
  </si>
  <si>
    <t>4ML3</t>
  </si>
  <si>
    <t>KOUNGOU Owona E mile</t>
  </si>
  <si>
    <t>11.379895</t>
  </si>
  <si>
    <t>3.699613</t>
  </si>
  <si>
    <t>Point focal sur place : 693567041/676853835</t>
  </si>
  <si>
    <t>Q8H8</t>
  </si>
  <si>
    <t>MAMOHO ZE JESSICA VERINA</t>
  </si>
  <si>
    <t>11.379896</t>
  </si>
  <si>
    <t>3.699614</t>
  </si>
  <si>
    <t>Point focal sur place : 693567041/676853836</t>
  </si>
  <si>
    <t>E46L</t>
  </si>
  <si>
    <t>MANGA Marie Gabrielle</t>
  </si>
  <si>
    <t>11.379897</t>
  </si>
  <si>
    <t>3.699615</t>
  </si>
  <si>
    <t>Point focal sur place : 693567041/676853837</t>
  </si>
  <si>
    <t>L7KJ</t>
  </si>
  <si>
    <t>MBALOUM EVENG</t>
  </si>
  <si>
    <t>11.379898</t>
  </si>
  <si>
    <t>3.699616</t>
  </si>
  <si>
    <t>Point focal sur place : 693567041/676853838</t>
  </si>
  <si>
    <t>6N35</t>
  </si>
  <si>
    <t>MBAMEN Ngassa Larissa Pascale</t>
  </si>
  <si>
    <t>11.379899</t>
  </si>
  <si>
    <t>3.699617</t>
  </si>
  <si>
    <t>Point focal sur place : 693567041/676853839</t>
  </si>
  <si>
    <t>5EX4</t>
  </si>
  <si>
    <t>MBEKNAH Charlotte</t>
  </si>
  <si>
    <t>11.379900</t>
  </si>
  <si>
    <t>3.699618</t>
  </si>
  <si>
    <t>Point focal sur place : 693567041/676853840</t>
  </si>
  <si>
    <t>029E</t>
  </si>
  <si>
    <t>MBENE REGINE Patricia</t>
  </si>
  <si>
    <t>11.379901</t>
  </si>
  <si>
    <t>3.699619</t>
  </si>
  <si>
    <t>Point focal sur place : 693567041/676853841</t>
  </si>
  <si>
    <t>SV1D</t>
  </si>
  <si>
    <t>MBOE FOUDA David Emma</t>
  </si>
  <si>
    <t>11.379902</t>
  </si>
  <si>
    <t>3.699620</t>
  </si>
  <si>
    <t>Point focal sur place : 693567041/676853842</t>
  </si>
  <si>
    <t>4K19</t>
  </si>
  <si>
    <t>MENDO ABANDA Kévin</t>
  </si>
  <si>
    <t>11.379903</t>
  </si>
  <si>
    <t>3.699621</t>
  </si>
  <si>
    <t>Point focal sur place : 693567041/676853843</t>
  </si>
  <si>
    <t>46G1</t>
  </si>
  <si>
    <t>MENGOT Mbogani Hubert Dejoi</t>
  </si>
  <si>
    <t>11.379904</t>
  </si>
  <si>
    <t>3.699622</t>
  </si>
  <si>
    <t>Point focal sur place : 693567041/676853844</t>
  </si>
  <si>
    <t>2WE5</t>
  </si>
  <si>
    <t>MEYOMESSE ADOLPHE</t>
  </si>
  <si>
    <t>11.379905</t>
  </si>
  <si>
    <t>3.699623</t>
  </si>
  <si>
    <t>Point focal sur place : 693567041/676853845</t>
  </si>
  <si>
    <t>9DFD</t>
  </si>
  <si>
    <t>MOSIMA Mokome Marlvin</t>
  </si>
  <si>
    <t>11.379906</t>
  </si>
  <si>
    <t>3.699624</t>
  </si>
  <si>
    <t>Point focal sur place : 693567041/676853846</t>
  </si>
  <si>
    <t>8O54</t>
  </si>
  <si>
    <t>MOUBIYANGONA AMATAGANA Flore</t>
  </si>
  <si>
    <t>11.379907</t>
  </si>
  <si>
    <t>3.699625</t>
  </si>
  <si>
    <t>Point focal sur place : 693567041/676853847</t>
  </si>
  <si>
    <t>590O</t>
  </si>
  <si>
    <t>MPOUMPOUM Freddy Mosard</t>
  </si>
  <si>
    <t>11.379908</t>
  </si>
  <si>
    <t>3.699626</t>
  </si>
  <si>
    <t>Point focal sur place : 693567041/676853848</t>
  </si>
  <si>
    <t>41JS</t>
  </si>
  <si>
    <t>Mr MBIAKOP KEMADJOU Gustave</t>
  </si>
  <si>
    <t>11.379909</t>
  </si>
  <si>
    <t>3.699627</t>
  </si>
  <si>
    <t>Point focal sur place : 693567041/676853849</t>
  </si>
  <si>
    <t>BFFK</t>
  </si>
  <si>
    <t>NANG Daniel</t>
  </si>
  <si>
    <t>11.379910</t>
  </si>
  <si>
    <t>3.699628</t>
  </si>
  <si>
    <t>Point focal sur place : 693567041/676853850</t>
  </si>
  <si>
    <t>1NYX</t>
  </si>
  <si>
    <t>NDJELL Hervé</t>
  </si>
  <si>
    <t>11.379911</t>
  </si>
  <si>
    <t>3.699629</t>
  </si>
  <si>
    <t>Point focal sur place : 693567041/676853851</t>
  </si>
  <si>
    <t>Y9AZ</t>
  </si>
  <si>
    <t>NDJOCK Paulin</t>
  </si>
  <si>
    <t>11.379912</t>
  </si>
  <si>
    <t>3.699630</t>
  </si>
  <si>
    <t>Point focal sur place : 693567041/676853852</t>
  </si>
  <si>
    <t>XV03</t>
  </si>
  <si>
    <t>NGA Belomo Jacqueline</t>
  </si>
  <si>
    <t>11.379913</t>
  </si>
  <si>
    <t>3.699631</t>
  </si>
  <si>
    <t>Point focal sur place : 693567041/676853853</t>
  </si>
  <si>
    <t>BCLK</t>
  </si>
  <si>
    <t>NGA MEDZA Elisabeth Sandrine</t>
  </si>
  <si>
    <t>11.379914</t>
  </si>
  <si>
    <t>3.699632</t>
  </si>
  <si>
    <t>Point focal sur place : 693567041/676853854</t>
  </si>
  <si>
    <t>456D</t>
  </si>
  <si>
    <t>NGAH Zoa Stéphanie Amour</t>
  </si>
  <si>
    <t>11.379915</t>
  </si>
  <si>
    <t>3.699633</t>
  </si>
  <si>
    <t>Point focal sur place : 693567041/676853855</t>
  </si>
  <si>
    <t>KJ1A</t>
  </si>
  <si>
    <t>NGANDE NDJOUMBE LOIC DANY</t>
  </si>
  <si>
    <t>11.379916</t>
  </si>
  <si>
    <t>3.699634</t>
  </si>
  <si>
    <t>Point focal sur place : 693567041/676853856</t>
  </si>
  <si>
    <t>4ET9</t>
  </si>
  <si>
    <t>NGO Nloga Thérèse</t>
  </si>
  <si>
    <t>11.379917</t>
  </si>
  <si>
    <t>3.699635</t>
  </si>
  <si>
    <t>Point focal sur place : 693567041/676853857</t>
  </si>
  <si>
    <t>QL5D</t>
  </si>
  <si>
    <t>NGUIMSON Tsobjou Nadege</t>
  </si>
  <si>
    <t>11.379918</t>
  </si>
  <si>
    <t>3.699636</t>
  </si>
  <si>
    <t>Point focal sur place : 693567041/676853858</t>
  </si>
  <si>
    <t>U759</t>
  </si>
  <si>
    <t>NJITCHE Guepjop Darlane Carmen</t>
  </si>
  <si>
    <t>11.379919</t>
  </si>
  <si>
    <t>3.699637</t>
  </si>
  <si>
    <t>Point focal sur place : 693567041/676853859</t>
  </si>
  <si>
    <t>92L3</t>
  </si>
  <si>
    <t>NJOCK Rodré Wilfried</t>
  </si>
  <si>
    <t>11.379920</t>
  </si>
  <si>
    <t>3.699638</t>
  </si>
  <si>
    <t>Point focal sur place : 693567041/676853860</t>
  </si>
  <si>
    <t>860A</t>
  </si>
  <si>
    <t>NKOUMOU THOBIAS N</t>
  </si>
  <si>
    <t>11.379921</t>
  </si>
  <si>
    <t>3.699639</t>
  </si>
  <si>
    <t>Point focal sur place : 693567041/676853861</t>
  </si>
  <si>
    <t>J579</t>
  </si>
  <si>
    <t>NTOLO Etoundi</t>
  </si>
  <si>
    <t>11.379922</t>
  </si>
  <si>
    <t>3.699640</t>
  </si>
  <si>
    <t>Point focal sur place : 693567041/676853862</t>
  </si>
  <si>
    <t>QJDS</t>
  </si>
  <si>
    <t>OBONO</t>
  </si>
  <si>
    <t>11.379923</t>
  </si>
  <si>
    <t>3.699641</t>
  </si>
  <si>
    <t>Point focal sur place : 693567041/676853863</t>
  </si>
  <si>
    <t>CBV9</t>
  </si>
  <si>
    <t>OBONO Ekamena Mariane Justine</t>
  </si>
  <si>
    <t>11.379924</t>
  </si>
  <si>
    <t>3.699642</t>
  </si>
  <si>
    <t>Point focal sur place : 693567041/676853864</t>
  </si>
  <si>
    <t>K176</t>
  </si>
  <si>
    <t>OKO MARINETTE</t>
  </si>
  <si>
    <t>11.379925</t>
  </si>
  <si>
    <t>3.699643</t>
  </si>
  <si>
    <t>Point focal sur place : 693567041/676853865</t>
  </si>
  <si>
    <t>FTNF</t>
  </si>
  <si>
    <t>OKOA Betti Marie Chanceline</t>
  </si>
  <si>
    <t>11.379926</t>
  </si>
  <si>
    <t>3.699644</t>
  </si>
  <si>
    <t>Point focal sur place : 693567041/676853866</t>
  </si>
  <si>
    <t>P66L</t>
  </si>
  <si>
    <t>OMGBA ENGAMA PAUL-PARS</t>
  </si>
  <si>
    <t>11.379927</t>
  </si>
  <si>
    <t>3.699645</t>
  </si>
  <si>
    <t>Point focal sur place : 693567041/676853867</t>
  </si>
  <si>
    <t>S09W</t>
  </si>
  <si>
    <t>ONDOUA ZE James</t>
  </si>
  <si>
    <t>11.379928</t>
  </si>
  <si>
    <t>3.699646</t>
  </si>
  <si>
    <t>Point focal sur place : 693567041/676853868</t>
  </si>
  <si>
    <t>LDY7</t>
  </si>
  <si>
    <t>OWONA ANDREE</t>
  </si>
  <si>
    <t>11.379929</t>
  </si>
  <si>
    <t>3.699647</t>
  </si>
  <si>
    <t>Point focal sur place : 693567041/676853869</t>
  </si>
  <si>
    <t>IEO5</t>
  </si>
  <si>
    <t>OWONA Nomo Andrée Huguette</t>
  </si>
  <si>
    <t>11.379930</t>
  </si>
  <si>
    <t>3.699648</t>
  </si>
  <si>
    <t>Point focal sur place : 693567041/676853870</t>
  </si>
  <si>
    <t>D557</t>
  </si>
  <si>
    <t>TAKOUTSING TALLA ULRICH BRANDON</t>
  </si>
  <si>
    <t>11.379931</t>
  </si>
  <si>
    <t>3.699649</t>
  </si>
  <si>
    <t>Point focal sur place : 693567041/676853871</t>
  </si>
  <si>
    <t>Y953</t>
  </si>
  <si>
    <t>TAYOUGO Bugueu Viny Morel</t>
  </si>
  <si>
    <t>11.379932</t>
  </si>
  <si>
    <t>3.699650</t>
  </si>
  <si>
    <t>Point focal sur place : 693567041/676853872</t>
  </si>
  <si>
    <t>246F</t>
  </si>
  <si>
    <t>TCHINDOBE ALPHONSE</t>
  </si>
  <si>
    <t>11.379933</t>
  </si>
  <si>
    <t>3.699651</t>
  </si>
  <si>
    <t>Point focal sur place : 693567041/676853873</t>
  </si>
  <si>
    <t>UB8A</t>
  </si>
  <si>
    <t>TCHOFAMBI Tchamtheu Cassandra Arrielle</t>
  </si>
  <si>
    <t>11.379934</t>
  </si>
  <si>
    <t>3.699652</t>
  </si>
  <si>
    <t>Point focal sur place : 693567041/676853874</t>
  </si>
  <si>
    <t>JHN1</t>
  </si>
  <si>
    <t>Tchouambou Noutchomwou Yann</t>
  </si>
  <si>
    <t>11.379935</t>
  </si>
  <si>
    <t>3.699653</t>
  </si>
  <si>
    <t>Point focal sur place : 693567041/676853875</t>
  </si>
  <si>
    <t>GXS2</t>
  </si>
  <si>
    <t>TCHOUTANG Nina Pascaline</t>
  </si>
  <si>
    <t>11.379936</t>
  </si>
  <si>
    <t>3.699654</t>
  </si>
  <si>
    <t>Point focal sur place : 693567041/676853876</t>
  </si>
  <si>
    <t>8L0R</t>
  </si>
  <si>
    <t>OVONO ZOAA.T</t>
  </si>
  <si>
    <t>51W2</t>
  </si>
  <si>
    <t>KOULAMA CARINE PATIENCE</t>
  </si>
  <si>
    <t>OJM9</t>
  </si>
  <si>
    <t>NGO MAAH M</t>
  </si>
  <si>
    <t>8OKM</t>
  </si>
  <si>
    <t>MENGUE ANNE MARIE</t>
  </si>
  <si>
    <t>5P57</t>
  </si>
  <si>
    <t>FOE ROSALIE COLETTE</t>
  </si>
  <si>
    <t>XPD5</t>
  </si>
  <si>
    <t>TOMO OTABELA FREDDY</t>
  </si>
  <si>
    <t>S8S1</t>
  </si>
  <si>
    <t>BIKELE MBALA GABINE</t>
  </si>
  <si>
    <t>OT59</t>
  </si>
  <si>
    <t>EBAH ESSOMBA PAULINE</t>
  </si>
  <si>
    <t>U9V3</t>
  </si>
  <si>
    <t>METCHIM DJOMATCHOUA. HORNELA</t>
  </si>
  <si>
    <t>C9SC</t>
  </si>
  <si>
    <t>AKONO MVELLE GEOVANNY</t>
  </si>
  <si>
    <t>EBOLOWA</t>
  </si>
  <si>
    <t>2K83</t>
  </si>
  <si>
    <t>MEZENE BENGONO ASTA</t>
  </si>
  <si>
    <t>U7EZ</t>
  </si>
  <si>
    <t>SAM GILLES BERTIN</t>
  </si>
  <si>
    <t>BHEJ</t>
  </si>
  <si>
    <t>NGO TJAMAK EPSE BILLONG</t>
  </si>
  <si>
    <t>5I88</t>
  </si>
  <si>
    <t>KAMDEM TAMTO OLIVIER</t>
  </si>
  <si>
    <t>P627</t>
  </si>
  <si>
    <t>MAKON DORINE</t>
  </si>
  <si>
    <t>1SQI</t>
  </si>
  <si>
    <t>NSOLA JACQUES</t>
  </si>
  <si>
    <t>XC27</t>
  </si>
  <si>
    <t>BANDOLO EDJENTE</t>
  </si>
  <si>
    <t>J8V6</t>
  </si>
  <si>
    <t>NOUMBA JULIE</t>
  </si>
  <si>
    <t>656G</t>
  </si>
  <si>
    <t>NOMO JOSEPH</t>
  </si>
  <si>
    <t>3KB0</t>
  </si>
  <si>
    <t>NGO MOUSSI SERAPHINE</t>
  </si>
  <si>
    <t>97M1</t>
  </si>
  <si>
    <t>NGINDJEL ANDRE VIVIEN</t>
  </si>
  <si>
    <t>8G4I</t>
  </si>
  <si>
    <t>NOULALA JOSUE</t>
  </si>
  <si>
    <t>803X</t>
  </si>
  <si>
    <t>TCHOUTANG EPSE NOULALA</t>
  </si>
  <si>
    <t>TRQ8</t>
  </si>
  <si>
    <t>BAKANA TJOMB FRANCINE</t>
  </si>
  <si>
    <t>9T2V</t>
  </si>
  <si>
    <t>KENFACK THERESE</t>
  </si>
  <si>
    <t>4D9I</t>
  </si>
  <si>
    <t>MPONDO LUMEN STEPHANE</t>
  </si>
  <si>
    <t>693F</t>
  </si>
  <si>
    <t>AMOUGOU NGAH ANTOINE</t>
  </si>
  <si>
    <t>ERIU</t>
  </si>
  <si>
    <t>OMGBA FOUDA JOSEPH</t>
  </si>
  <si>
    <t>GH6J</t>
  </si>
  <si>
    <t>MINKA II MICHAEL FRANCOIS</t>
  </si>
  <si>
    <t>655U</t>
  </si>
  <si>
    <t>ANJA LAURETTA ADA</t>
  </si>
  <si>
    <t>30U9</t>
  </si>
  <si>
    <t>DOPGWA NGOP MARIE LUMIERE</t>
  </si>
  <si>
    <t>SPR8</t>
  </si>
  <si>
    <t>TCHAMENI LOUISE FABIOLA</t>
  </si>
  <si>
    <t>FFZ8</t>
  </si>
  <si>
    <t>NJINKA VICTOR GIYOH</t>
  </si>
  <si>
    <t>204Z</t>
  </si>
  <si>
    <t>NSELA MBANGO ESTHER FLORE</t>
  </si>
  <si>
    <t>VJ03</t>
  </si>
  <si>
    <t>MAGNE ALVINE</t>
  </si>
  <si>
    <t>234S</t>
  </si>
  <si>
    <t>NOMPA JEAN</t>
  </si>
  <si>
    <t>P9L5</t>
  </si>
  <si>
    <t>BONY MONTESSORI</t>
  </si>
  <si>
    <t>UL1X</t>
  </si>
  <si>
    <t>DJOFANG WATCHOU</t>
  </si>
  <si>
    <t>REYV</t>
  </si>
  <si>
    <t>AVOMO MANGA</t>
  </si>
  <si>
    <t>95A8</t>
  </si>
  <si>
    <t>MENGUE MISS</t>
  </si>
  <si>
    <t>P5E9</t>
  </si>
  <si>
    <t>TOUTOU EMILIENNE</t>
  </si>
  <si>
    <t>K536</t>
  </si>
  <si>
    <t>NDOYOUM KPOUMIE CLEMENCE</t>
  </si>
  <si>
    <t>4Q97</t>
  </si>
  <si>
    <t>ETOUNDI AVOM ATHENA GLADYS</t>
  </si>
  <si>
    <t>XY76</t>
  </si>
  <si>
    <t>DJOYO VALDO</t>
  </si>
  <si>
    <t>5CPF</t>
  </si>
  <si>
    <t>ZOBO AMOUGOU ADELE</t>
  </si>
  <si>
    <t>8G8H</t>
  </si>
  <si>
    <t>MBEZELE NDANA URIELLE</t>
  </si>
  <si>
    <t>7OJU</t>
  </si>
  <si>
    <t>KWEMO KADJI ORCELLA SIDOINE</t>
  </si>
  <si>
    <t>828R</t>
  </si>
  <si>
    <t>TALLA FOSSI FLORENT</t>
  </si>
  <si>
    <t>LX0Q</t>
  </si>
  <si>
    <t>MENYENGUE MARLYSE</t>
  </si>
  <si>
    <t>Y3H0</t>
  </si>
  <si>
    <t>MBECK GWET GRACE</t>
  </si>
  <si>
    <t>17G7</t>
  </si>
  <si>
    <t>TSAPPY LARISSA</t>
  </si>
  <si>
    <t>0Q77</t>
  </si>
  <si>
    <t>FIMBA YAN</t>
  </si>
  <si>
    <t>Z469</t>
  </si>
  <si>
    <t>PEM PEM DANIEL</t>
  </si>
  <si>
    <t>644O</t>
  </si>
  <si>
    <t>MFONO MARCO</t>
  </si>
  <si>
    <t>TCA0</t>
  </si>
  <si>
    <t>AYIWOUO NDAM PRUDENCE LAURE</t>
  </si>
  <si>
    <t>6DPB</t>
  </si>
  <si>
    <t>KOUNA CATHERINE JOELLE</t>
  </si>
  <si>
    <t>D6ZO</t>
  </si>
  <si>
    <t>TEUFACK TAMOUKOU CATHY</t>
  </si>
  <si>
    <t>69W6</t>
  </si>
  <si>
    <t>MGBELE TAMOUFE BERTHE MARLYSE</t>
  </si>
  <si>
    <t>YM7V</t>
  </si>
  <si>
    <t>BELLA HYPPOLYTE DESIRE</t>
  </si>
  <si>
    <t>7AB6</t>
  </si>
  <si>
    <t>KADJI WILSON</t>
  </si>
  <si>
    <t>1P0M</t>
  </si>
  <si>
    <t>NEGOL OUTEKELEK MARIETTE</t>
  </si>
  <si>
    <t>351F</t>
  </si>
  <si>
    <t>BISSECK VIONNET MANUELA</t>
  </si>
  <si>
    <t>150D</t>
  </si>
  <si>
    <t>OLINGA THERESE DANIELLE</t>
  </si>
  <si>
    <t>RVPH</t>
  </si>
  <si>
    <t>ELAD BONAVENTURE FOTOH</t>
  </si>
  <si>
    <t>222E</t>
  </si>
  <si>
    <t>MAKON TCHECK JASMINE CATHY</t>
  </si>
  <si>
    <t>9Q2Y</t>
  </si>
  <si>
    <t>MEFFO NELEKOUO PRISCA</t>
  </si>
  <si>
    <t>L7LT</t>
  </si>
  <si>
    <t>AMBASSA NDZANA.J</t>
  </si>
  <si>
    <t>W5M2</t>
  </si>
  <si>
    <t>MVOLO NLATE</t>
  </si>
  <si>
    <t>A1Z8</t>
  </si>
  <si>
    <t>BELLA ISABELLE</t>
  </si>
  <si>
    <t>9CE7</t>
  </si>
  <si>
    <t>NGONO FIMBA</t>
  </si>
  <si>
    <t>J50D</t>
  </si>
  <si>
    <t>MBOUEMBOUE MFENGUIE AMINATOU</t>
  </si>
  <si>
    <t>696323368/671969548/695629193</t>
  </si>
  <si>
    <t>VLQ6</t>
  </si>
  <si>
    <t>NIKOYO GASPARD</t>
  </si>
  <si>
    <t>746Q</t>
  </si>
  <si>
    <t>NFOUTE KOUOTOU CHERIFA</t>
  </si>
  <si>
    <t>696323368/671969548/695629222</t>
  </si>
  <si>
    <t>VU62</t>
  </si>
  <si>
    <t>MANETIE NGOUFFO NELL BRENDA</t>
  </si>
  <si>
    <t>M857</t>
  </si>
  <si>
    <t>MAGNA CLAUDE STEVE</t>
  </si>
  <si>
    <t>XKU1</t>
  </si>
  <si>
    <t>MBOMO ORVAL</t>
  </si>
  <si>
    <t>C6NU</t>
  </si>
  <si>
    <t>TIHFEUA MANFOUO ASTRID BADEL</t>
  </si>
  <si>
    <t>0I88</t>
  </si>
  <si>
    <t>WAMBA DYLANE</t>
  </si>
  <si>
    <t>3B51</t>
  </si>
  <si>
    <t>YENE LEBONGO JOSEPHINE</t>
  </si>
  <si>
    <t>4V46</t>
  </si>
  <si>
    <t>AYA DIANE</t>
  </si>
  <si>
    <t>03C9</t>
  </si>
  <si>
    <t>VOUNDI FRANCK</t>
  </si>
  <si>
    <t>0AWI</t>
  </si>
  <si>
    <t>ETAME ESSONDJO EMMANUEL</t>
  </si>
  <si>
    <t>N59V</t>
  </si>
  <si>
    <t>EBENGUE JEAN GUY</t>
  </si>
  <si>
    <t>DD3C</t>
  </si>
  <si>
    <t>SIME II JULES</t>
  </si>
  <si>
    <t>97MB</t>
  </si>
  <si>
    <t>ASSAGA BIDIAS OLIVIER</t>
  </si>
  <si>
    <t>15ZY</t>
  </si>
  <si>
    <t>NJOYA SAMIRA</t>
  </si>
  <si>
    <t>V2JV</t>
  </si>
  <si>
    <t>MOKAM KENGNE SUZIE DANIELLE</t>
  </si>
  <si>
    <t>3ED4</t>
  </si>
  <si>
    <t>MBALA AWONO NICOLAS</t>
  </si>
  <si>
    <t>H8Y1</t>
  </si>
  <si>
    <t>WAKEM RAISSA</t>
  </si>
  <si>
    <t>5BD5</t>
  </si>
  <si>
    <t>KWEMO AUDREY</t>
  </si>
  <si>
    <t>DBW1</t>
  </si>
  <si>
    <t>INNA SOUNGOU</t>
  </si>
  <si>
    <t>375T</t>
  </si>
  <si>
    <t>DIBOLLA LAURIE</t>
  </si>
  <si>
    <t>89B0</t>
  </si>
  <si>
    <t>KOUNOU BENOIT</t>
  </si>
  <si>
    <t>0ON6</t>
  </si>
  <si>
    <t>MEFOGANG KENGNI LAURAT</t>
  </si>
  <si>
    <t>XN08</t>
  </si>
  <si>
    <t>MBOMEY RUTH PIERRETTE EPSE OMBEDE</t>
  </si>
  <si>
    <t>2P1L</t>
  </si>
  <si>
    <t>MBOMEY VICTORINE MARYLINE</t>
  </si>
  <si>
    <t>MAKONDO</t>
  </si>
  <si>
    <t>226O</t>
  </si>
  <si>
    <t>SECKE EPSE MVOGO FLAVY</t>
  </si>
  <si>
    <t>3Y88</t>
  </si>
  <si>
    <t>NGO MANDENG EMILIENNE RAISSA</t>
  </si>
  <si>
    <t>TT25</t>
  </si>
  <si>
    <t>ADA BIYIHA SHIRLEY</t>
  </si>
  <si>
    <t>1SRO</t>
  </si>
  <si>
    <t>ADA FRANCOIS XAVIER</t>
  </si>
  <si>
    <t>U2T2</t>
  </si>
  <si>
    <t>NGWEM MARIE DOMINIQUE</t>
  </si>
  <si>
    <t>V9Q2</t>
  </si>
  <si>
    <t>NGOUBAYIE ARMELLE</t>
  </si>
  <si>
    <t>W26N</t>
  </si>
  <si>
    <t>NGONO ZINGA JULIENNE SORELLE</t>
  </si>
  <si>
    <t>12QV</t>
  </si>
  <si>
    <t>NGUETSOP RICHELLE CANOLLA</t>
  </si>
  <si>
    <t>M9U5</t>
  </si>
  <si>
    <t>SONGUE MIRIELLE TECLAIRE</t>
  </si>
  <si>
    <t>OLU4</t>
  </si>
  <si>
    <t>ANGOULA MANFOUO NORVELA</t>
  </si>
  <si>
    <t>O03G</t>
  </si>
  <si>
    <t>NGAH MARIE AURELIE</t>
  </si>
  <si>
    <t>61X6</t>
  </si>
  <si>
    <t>ANABA LEONTINE</t>
  </si>
  <si>
    <t>SFM1</t>
  </si>
  <si>
    <t>MBASSI ATANGANA</t>
  </si>
  <si>
    <t>8W8K</t>
  </si>
  <si>
    <t>ATEMENGUE MESSANGA ORNELA</t>
  </si>
  <si>
    <t>62GV</t>
  </si>
  <si>
    <t>PENPEN MEGNIGAM BABETTE DIANE</t>
  </si>
  <si>
    <t>TJEH</t>
  </si>
  <si>
    <t>TCHUINGWA TCHAPTCHET GAETAN</t>
  </si>
  <si>
    <t>37C8</t>
  </si>
  <si>
    <t>KUIGOUA KOUENGOUA CORINE</t>
  </si>
  <si>
    <t>820B</t>
  </si>
  <si>
    <t>BISSA EPSE NTAP GHYSLAINE NATHALIE</t>
  </si>
  <si>
    <t>ET9Z</t>
  </si>
  <si>
    <t>EBO'O VOULA CHARLINE STEPHANIE</t>
  </si>
  <si>
    <t>M607</t>
  </si>
  <si>
    <t>NDONGO SOPHIE CAROLE</t>
  </si>
  <si>
    <t>3XX7</t>
  </si>
  <si>
    <t>APONGSE WOYEPITEH NJUELEH</t>
  </si>
  <si>
    <t>QS07</t>
  </si>
  <si>
    <t>NGO NYECK SUZANNE SYNTHIA</t>
  </si>
  <si>
    <t>24X1</t>
  </si>
  <si>
    <t>MELI NZOYEM ALVARO PAVEL</t>
  </si>
  <si>
    <t>562Q</t>
  </si>
  <si>
    <t>MINDA JOSIANE</t>
  </si>
  <si>
    <t>9UI4</t>
  </si>
  <si>
    <t>ONANA ONANA MURIEL LINDA SONIA</t>
  </si>
  <si>
    <t>HF92</t>
  </si>
  <si>
    <t>BANTIO KENNE CABREL BLERIOT</t>
  </si>
  <si>
    <t>582D</t>
  </si>
  <si>
    <t>SINTAT TONYE ALEX LUTHER</t>
  </si>
  <si>
    <t>8JL7</t>
  </si>
  <si>
    <t>LUTEKE MUSHIYA Epse MFOCHIVE</t>
  </si>
  <si>
    <t>ZE43</t>
  </si>
  <si>
    <t>MBE FRANCK FABIEN</t>
  </si>
  <si>
    <t>5P2G</t>
  </si>
  <si>
    <t>NANA KEPSEU DERRICK</t>
  </si>
  <si>
    <t>685U</t>
  </si>
  <si>
    <t>DIKOUM NGAN LOUISE BYZANCE</t>
  </si>
  <si>
    <t>DJO1</t>
  </si>
  <si>
    <t>MBATSOGO MBATSOGO. M</t>
  </si>
  <si>
    <t>245H</t>
  </si>
  <si>
    <t>NSAS NSAS MAGDALA</t>
  </si>
  <si>
    <t>8I6H</t>
  </si>
  <si>
    <t>MBELL EDONGO ANAIS</t>
  </si>
  <si>
    <t>57D3</t>
  </si>
  <si>
    <t>NJIMI MENKEKOM SANDRINE</t>
  </si>
  <si>
    <t>43NL</t>
  </si>
  <si>
    <t>BONDJA NJIKAM HIBRAHIM</t>
  </si>
  <si>
    <t>NI7S</t>
  </si>
  <si>
    <t>NTAP EKOUE PAUL EMMANUEL</t>
  </si>
  <si>
    <t>V924</t>
  </si>
  <si>
    <t>JAM YOBO RENEE DADDY</t>
  </si>
  <si>
    <t>558Y</t>
  </si>
  <si>
    <t>MBALLA ATANGANA FREDERIQUE DIANE</t>
  </si>
  <si>
    <t>Z6P2</t>
  </si>
  <si>
    <t>AYANGMA AYANGMA JANVIER</t>
  </si>
  <si>
    <t>7YH2</t>
  </si>
  <si>
    <t>AYA NGOVE DIANE</t>
  </si>
  <si>
    <t>4V0F</t>
  </si>
  <si>
    <t>AMBE MILDRED NGEM</t>
  </si>
  <si>
    <t>WN5Y</t>
  </si>
  <si>
    <t>NDIME PHILIP NKALE</t>
  </si>
  <si>
    <t>17FB</t>
  </si>
  <si>
    <t>ENYABE ROLLAND NGALAME</t>
  </si>
  <si>
    <t>0Q69</t>
  </si>
  <si>
    <t>AYAFOR BROWNSON FOSOH</t>
  </si>
  <si>
    <t>660E</t>
  </si>
  <si>
    <t>NJAMPOU TCHOUANKAP ANITA GABY JOSS</t>
  </si>
  <si>
    <t>4V74</t>
  </si>
  <si>
    <t>NJIH NZEUTCHE EVERARD DARREL</t>
  </si>
  <si>
    <t>46N2</t>
  </si>
  <si>
    <t>METUGE RICHARD MOUKINE</t>
  </si>
  <si>
    <t>9LA2</t>
  </si>
  <si>
    <t>DANG A AMOUDJI GASTON JUNIOR</t>
  </si>
  <si>
    <t>2A32</t>
  </si>
  <si>
    <t>SANDRA JULIA MOUTO EBANGUE</t>
  </si>
  <si>
    <t>169K</t>
  </si>
  <si>
    <t>NNOMO SIDONIE ALICE</t>
  </si>
  <si>
    <t>FA7E</t>
  </si>
  <si>
    <t>NGOUOLNGOUE KAKA CHRISTELLE</t>
  </si>
  <si>
    <t>1J77</t>
  </si>
  <si>
    <t>TANIE LOUIS NEIL</t>
  </si>
  <si>
    <t>6WW7</t>
  </si>
  <si>
    <t>DIOGNE CYRILLE</t>
  </si>
  <si>
    <t>51V7</t>
  </si>
  <si>
    <t>KAMTCHUENG YOUBI Marie</t>
  </si>
  <si>
    <t>C8KW</t>
  </si>
  <si>
    <t>NGO NGUEGE ELIANE MADELEINE</t>
  </si>
  <si>
    <t>E65H</t>
  </si>
  <si>
    <t>AWOH NADINE</t>
  </si>
  <si>
    <t>DJOUM</t>
  </si>
  <si>
    <t>YQSY</t>
  </si>
  <si>
    <t>KANTCHOUET MAX</t>
  </si>
  <si>
    <t>72B2</t>
  </si>
  <si>
    <t>MONDE MARIAMA</t>
  </si>
  <si>
    <t>13LX</t>
  </si>
  <si>
    <t>NZOQUENO TCHINDA MARIE VANISSA</t>
  </si>
  <si>
    <t>770B</t>
  </si>
  <si>
    <t>POH MBANG CHRISTINE</t>
  </si>
  <si>
    <t>G7Q8</t>
  </si>
  <si>
    <t>WOMAL RODRIGUE L</t>
  </si>
  <si>
    <t>328O</t>
  </si>
  <si>
    <t>WAMBA MBA BRANDON</t>
  </si>
  <si>
    <t>QDD6</t>
  </si>
  <si>
    <t>DONGNA SIMPLICE</t>
  </si>
  <si>
    <t>522F</t>
  </si>
  <si>
    <t>POKAM SIGNE STEVE</t>
  </si>
  <si>
    <t>178C</t>
  </si>
  <si>
    <t>POFINE EMMANUEL</t>
  </si>
  <si>
    <t>FD4D</t>
  </si>
  <si>
    <t>HAYA JOSEPH</t>
  </si>
  <si>
    <t>C276</t>
  </si>
  <si>
    <t>KENGMO BAMANI KEVIN JORDAN</t>
  </si>
  <si>
    <t>WM3C</t>
  </si>
  <si>
    <t>ABIHILINA PAMELA CHIMAINE</t>
  </si>
  <si>
    <t>AUX1</t>
  </si>
  <si>
    <t>EMANDA ONANA ONANA NESTOR</t>
  </si>
  <si>
    <t>W1Z5</t>
  </si>
  <si>
    <t>PIERRETTE MARLENE N.N</t>
  </si>
  <si>
    <t>2LC4</t>
  </si>
  <si>
    <t>TOUKO KAMENI QUEENS DAISY</t>
  </si>
  <si>
    <t>5UO1</t>
  </si>
  <si>
    <t>ENDAMEYO NKO’O Martial Rodrigue</t>
  </si>
  <si>
    <t>MW7H</t>
  </si>
  <si>
    <t>NLOMO NDZALA GERMAIN</t>
  </si>
  <si>
    <t>284Z</t>
  </si>
  <si>
    <t>LACHELLE NGAGOUM VEROUCHKA MORELLE</t>
  </si>
  <si>
    <t>0JXH</t>
  </si>
  <si>
    <t>MONABANG BITA JULIENNE</t>
  </si>
  <si>
    <t>TYA3</t>
  </si>
  <si>
    <t>JOPMO NONO CHRIS BERTHOL</t>
  </si>
  <si>
    <t>79A1</t>
  </si>
  <si>
    <t>TCHOUOMKO FOSSI</t>
  </si>
  <si>
    <t>70TW</t>
  </si>
  <si>
    <t>SANAGA JEAN LAMBERT</t>
  </si>
  <si>
    <t>ZB56</t>
  </si>
  <si>
    <t>NGNEBIWO TAKOUDJOU</t>
  </si>
  <si>
    <t>PT36</t>
  </si>
  <si>
    <t>EBOBISSE MARIE E. I.</t>
  </si>
  <si>
    <t>D59Y</t>
  </si>
  <si>
    <t>EKENGLO SIMON PIERRE</t>
  </si>
  <si>
    <t>1TD7</t>
  </si>
  <si>
    <t>MOUEBONG MBEBI GERALDINE L.</t>
  </si>
  <si>
    <t>NU55</t>
  </si>
  <si>
    <t>KAMDJO EPS CHOUDJA</t>
  </si>
  <si>
    <t>00O7</t>
  </si>
  <si>
    <t>NKAMA MANUELLA</t>
  </si>
  <si>
    <t>50T4</t>
  </si>
  <si>
    <t>BISSIMA CATHERINE</t>
  </si>
  <si>
    <t>EW9Q</t>
  </si>
  <si>
    <t>MBAMEN DESIREE</t>
  </si>
  <si>
    <t>065B</t>
  </si>
  <si>
    <t>KEMENI PAULINE</t>
  </si>
  <si>
    <t>V38R</t>
  </si>
  <si>
    <t>DELPHINE FEOMBI TAKWI</t>
  </si>
  <si>
    <t>3CGW</t>
  </si>
  <si>
    <t>CECILIA NJOLLE</t>
  </si>
  <si>
    <t>27W7</t>
  </si>
  <si>
    <t>MAGNEKOU NADINE</t>
  </si>
  <si>
    <t>JCGX</t>
  </si>
  <si>
    <t>ANDELA DORLINE B.</t>
  </si>
  <si>
    <t>165N</t>
  </si>
  <si>
    <t>NGUIDJOE DOROTHEE</t>
  </si>
  <si>
    <t>QUBP</t>
  </si>
  <si>
    <t>DJUNE JASMINE DANA</t>
  </si>
  <si>
    <t>3QSD</t>
  </si>
  <si>
    <t>ELONGUI JABEA O.</t>
  </si>
  <si>
    <t>G7N0</t>
  </si>
  <si>
    <t>KONFO AYISSI CYRILLE</t>
  </si>
  <si>
    <t>15B1</t>
  </si>
  <si>
    <t>EBOUELLE EPS. TCHOUBAL F.G.</t>
  </si>
  <si>
    <t>UK9U</t>
  </si>
  <si>
    <t>MADIE PATRICIA</t>
  </si>
  <si>
    <t>48MC</t>
  </si>
  <si>
    <t>NEKINGAM FELICITE</t>
  </si>
  <si>
    <t>8Q61</t>
  </si>
  <si>
    <t>KOUNIONI CLAUDE M</t>
  </si>
  <si>
    <t>NF9M</t>
  </si>
  <si>
    <t>TSEU FOTTO CEDRIC</t>
  </si>
  <si>
    <t>T9NF</t>
  </si>
  <si>
    <t>MFANKEU MAELLE SANDRY</t>
  </si>
  <si>
    <t>71G1</t>
  </si>
  <si>
    <t>MVOGO BELLA ANTOINE</t>
  </si>
  <si>
    <t>Y6M8</t>
  </si>
  <si>
    <t>KASSI THERESE</t>
  </si>
  <si>
    <t>T0A2</t>
  </si>
  <si>
    <t>ENONGA VANESSA</t>
  </si>
  <si>
    <t>3VFM</t>
  </si>
  <si>
    <t>DJOUKOUO ADRIANE</t>
  </si>
  <si>
    <t>XPU9</t>
  </si>
  <si>
    <t>SIMO TSAMI KILLIAN</t>
  </si>
  <si>
    <t>59IE</t>
  </si>
  <si>
    <t>TAKOUDJOU DONALD PARFAIT</t>
  </si>
  <si>
    <t>367E</t>
  </si>
  <si>
    <t>KOUEMO JOSIANE</t>
  </si>
  <si>
    <t>918B</t>
  </si>
  <si>
    <t>MANDE JACSENE CYNTHIA</t>
  </si>
  <si>
    <t>1I0M</t>
  </si>
  <si>
    <t>SEGUE ABONA CHRISTIANE</t>
  </si>
  <si>
    <t>W3KO</t>
  </si>
  <si>
    <t>OHO EPSE NDJOH EMILIENNE</t>
  </si>
  <si>
    <t>0V82</t>
  </si>
  <si>
    <t>FANGUEN EPSE KOFFI</t>
  </si>
  <si>
    <t>943R</t>
  </si>
  <si>
    <t>DONKENG FRANKLIN DONEL</t>
  </si>
  <si>
    <t>795Y</t>
  </si>
  <si>
    <t>DONKENG ODILE</t>
  </si>
  <si>
    <t>5T31</t>
  </si>
  <si>
    <t>ENANGUE EWANE SAYA RITHEE ROCINEH</t>
  </si>
  <si>
    <t>444Q</t>
  </si>
  <si>
    <t>NANA LEVIGNE LEONE</t>
  </si>
  <si>
    <t>C099</t>
  </si>
  <si>
    <t>FAPON EDOUARD</t>
  </si>
  <si>
    <t>6NY5</t>
  </si>
  <si>
    <t>MATIO EMMA GRACE</t>
  </si>
  <si>
    <t>2T64</t>
  </si>
  <si>
    <t>MBITA MBITA VALERIE MANUELLA</t>
  </si>
  <si>
    <t>0OZ1</t>
  </si>
  <si>
    <t>ZOGNIN ABEL</t>
  </si>
  <si>
    <t>0Z4U</t>
  </si>
  <si>
    <t>NTYEBE NTYEBE ANGILE DEVINYLE</t>
  </si>
  <si>
    <t>R8ZM</t>
  </si>
  <si>
    <t>KUITCHOUA GHISLAIN</t>
  </si>
  <si>
    <t>P5PG</t>
  </si>
  <si>
    <t>MANGWANDJO NGWAKA VICTORINE</t>
  </si>
  <si>
    <t>334G</t>
  </si>
  <si>
    <t>DJIKIDJIE ROICK GIRESS</t>
  </si>
  <si>
    <t>E2W7</t>
  </si>
  <si>
    <t>OKOYA BERVINE</t>
  </si>
  <si>
    <t>43ZW</t>
  </si>
  <si>
    <t>TCHOUATANG TCHAKOUTE FRANKY DAMIEN</t>
  </si>
  <si>
    <t>HLX1</t>
  </si>
  <si>
    <t>NGUEMI DARIUS</t>
  </si>
  <si>
    <t>YE65</t>
  </si>
  <si>
    <t>NGOUNGOURE Gisèle</t>
  </si>
  <si>
    <t>P'EVENT BUSINESS</t>
  </si>
  <si>
    <t>INSTITUT SUPERIEUR DE MANAGEMENT ET DES TECHNOLOGIES APPLIQUEES (ISMTA)</t>
  </si>
  <si>
    <t>Technique de Conversation
et de trformation
du manioc en gari et amidon
en tapioca, marketing digital</t>
  </si>
  <si>
    <t>Techniques de transformation et de conservation du manioc ;</t>
  </si>
  <si>
    <t>MALATAM</t>
  </si>
  <si>
    <t>EXPRESS UNION FOYER (Foumban)</t>
  </si>
  <si>
    <t>5°43'46.8''N</t>
  </si>
  <si>
    <t>10°53'59'.8''E</t>
  </si>
  <si>
    <t>924E</t>
  </si>
  <si>
    <t>NSANGOU Ornella</t>
  </si>
  <si>
    <t>28P5</t>
  </si>
  <si>
    <t>NKOUALIA Christelle Larissa</t>
  </si>
  <si>
    <t>87FT</t>
  </si>
  <si>
    <t>MFOUAPON FOUBAINA Samira</t>
  </si>
  <si>
    <t>QA3W</t>
  </si>
  <si>
    <t>NKOUOMBE Abiba Mimi</t>
  </si>
  <si>
    <t>1YUO</t>
  </si>
  <si>
    <t>MASHUENTOUM Alima</t>
  </si>
  <si>
    <t>NPG4</t>
  </si>
  <si>
    <t>YENOU NAPONDAYOU Pierrette</t>
  </si>
  <si>
    <t>Z40C</t>
  </si>
  <si>
    <t>NZENKET NAPONDAYOU ALIDA</t>
  </si>
  <si>
    <t>51KA</t>
  </si>
  <si>
    <t>TOUNSIE Aminatou Epse MOFEN</t>
  </si>
  <si>
    <t>34F7</t>
  </si>
  <si>
    <t>MOUNTOUMJOU Y. Clarisse</t>
  </si>
  <si>
    <t>ZVT8</t>
  </si>
  <si>
    <t>VESSAH NDIAMOUN Alima</t>
  </si>
  <si>
    <t>57BB</t>
  </si>
  <si>
    <t>SALODAP Fadimatou</t>
  </si>
  <si>
    <t>TA80</t>
  </si>
  <si>
    <t>FOUNDIKOUO Larissa</t>
  </si>
  <si>
    <t>P04A</t>
  </si>
  <si>
    <t>RIHANNA</t>
  </si>
  <si>
    <t>M3HZ</t>
  </si>
  <si>
    <t>NGOUNGOURE Maimounati Epse TAPON</t>
  </si>
  <si>
    <t>X773</t>
  </si>
  <si>
    <t>MUNGUETYI CHINTOUA Yves</t>
  </si>
  <si>
    <t>744H</t>
  </si>
  <si>
    <t>MOUNBAGNA Ousman</t>
  </si>
  <si>
    <t>264X</t>
  </si>
  <si>
    <t>MBIE Alain Bernard</t>
  </si>
  <si>
    <t>8W85</t>
  </si>
  <si>
    <t>GHOUOZENGNIGNI Judicael aimé</t>
  </si>
  <si>
    <t>535L</t>
  </si>
  <si>
    <t>LINDU NAPONDAYOUE DAVILA Léon</t>
  </si>
  <si>
    <t>9R79</t>
  </si>
  <si>
    <t>Nchare Axel</t>
  </si>
  <si>
    <t>3EY8</t>
  </si>
  <si>
    <t>NDOMBOUO DJAWANY ANIFA</t>
  </si>
  <si>
    <t>AFRAJEPE (ASSOCIATION DE FORMATION DE REINSERTION, D'ASSISTANCE A LA JEUNESSE ET DE LA PROTECTION DE L'ENVIRONNEMENT)</t>
  </si>
  <si>
    <t>fabrication des pots en matériaux recyclés munis des balais décorés, fabrication des accessoires de mode (bijoux, sacs, chaussures, teintures en tissus et en perles, trfromation du soja en farine et en brochette</t>
  </si>
  <si>
    <t>0U62</t>
  </si>
  <si>
    <t>MANOUERE AJARA DJOUME</t>
  </si>
  <si>
    <t>8JUJ</t>
  </si>
  <si>
    <t>RAYE RACHELLE LAURE</t>
  </si>
  <si>
    <t>946K</t>
  </si>
  <si>
    <t>NGOUTANE MBOUOMBOUO FATIMATOU</t>
  </si>
  <si>
    <t>8L5X</t>
  </si>
  <si>
    <t>MONGOUNJI PEMENYINYI Raissa</t>
  </si>
  <si>
    <t>I3CL</t>
  </si>
  <si>
    <t>AYIAGNIGNI NANOU DEBORA</t>
  </si>
  <si>
    <t>77I1</t>
  </si>
  <si>
    <t>MOUMONFA Faiza</t>
  </si>
  <si>
    <t>K238</t>
  </si>
  <si>
    <t>PETOUOCHI Mikael</t>
  </si>
  <si>
    <t>O7Y0</t>
  </si>
  <si>
    <t>POUTOUBE JUDITH LAURE</t>
  </si>
  <si>
    <t>O585</t>
  </si>
  <si>
    <t>Ouba Saidou Dang Assebé</t>
  </si>
  <si>
    <t>COOP CA WALDE BEKA MARDOCK</t>
  </si>
  <si>
    <t>NGAOUNDERE</t>
  </si>
  <si>
    <t>CFP FAMEAC</t>
  </si>
  <si>
    <t>REPARATION DES MACHINES AGRICOLES</t>
  </si>
  <si>
    <t>Réparation des engins agricoles</t>
  </si>
  <si>
    <t>NGAOUNDERE 1ER</t>
  </si>
  <si>
    <t>VINA</t>
  </si>
  <si>
    <t>ADAMAOUA</t>
  </si>
  <si>
    <t>WALDE BEMA MARDOCK</t>
  </si>
  <si>
    <t>BEKA MARDOCK</t>
  </si>
  <si>
    <t xml:space="preserve">
13,595579</t>
  </si>
  <si>
    <t> </t>
  </si>
  <si>
    <t>HAMIDOU ABOUBAKAR</t>
  </si>
  <si>
    <t>⁠Fongoh Martin Tayong</t>
  </si>
  <si>
    <t>DIGITAL RENTER INC</t>
  </si>
  <si>
    <t>BUEA</t>
  </si>
  <si>
    <t>RINOO CAMEROON LTD</t>
  </si>
  <si>
    <t>Digital Marketing</t>
  </si>
  <si>
    <t>Data Analysis</t>
  </si>
  <si>
    <t>South West Region</t>
  </si>
  <si>
    <t>Rinoo HQ/ Rinoo Workshop</t>
  </si>
  <si>
    <t>La fraicheur street, mile 16 / Mercedez Entrance Bonduma, Buea</t>
  </si>
  <si>
    <t>4.1727418</t>
  </si>
  <si>
    <t>9.3021154</t>
  </si>
  <si>
    <t>⁠Wandji Collins</t>
  </si>
  <si>
    <t>⁠Maknite Makenzi</t>
  </si>
  <si>
    <t>Commuinity Management</t>
  </si>
  <si>
    <t>⁠Tata Odette</t>
  </si>
  <si>
    <t>⁠Yaya Mamoudou</t>
  </si>
  <si>
    <t>⁠Kinang Kindness</t>
  </si>
  <si>
    <t>Salome Njinda</t>
  </si>
  <si>
    <t>Ebai Ebuo Blanche</t>
  </si>
  <si>
    <t>BAMENDA</t>
  </si>
  <si>
    <t>Tabi Idriss</t>
  </si>
  <si>
    <t>Ewokolo Peace</t>
  </si>
  <si>
    <t>ApprenantID</t>
  </si>
  <si>
    <t>ID_Individu</t>
  </si>
  <si>
    <t>ID_Beneficiaire</t>
  </si>
  <si>
    <t>Nom_Individu</t>
  </si>
  <si>
    <t>Nom_Beneficiaire</t>
  </si>
  <si>
    <t>Classe ID</t>
  </si>
  <si>
    <t>Cohorte</t>
  </si>
  <si>
    <t>Statut Apprenant</t>
  </si>
  <si>
    <t>ID Prestation</t>
  </si>
  <si>
    <t>ID Prestataire</t>
  </si>
  <si>
    <t>ID Bénéficaire</t>
  </si>
  <si>
    <t>Nom du bénéficiaire</t>
  </si>
  <si>
    <t>ID Formation</t>
  </si>
  <si>
    <t>Formation</t>
  </si>
  <si>
    <t>ID Formation harmonisé</t>
  </si>
  <si>
    <t>Nom Formation harmonisé</t>
  </si>
  <si>
    <t>Code PADSC</t>
  </si>
  <si>
    <t>Coût unitaire affecté par la PSOAF</t>
  </si>
  <si>
    <t>Montant formation accordé par la PSOAF TTC</t>
  </si>
  <si>
    <t>Fenetre</t>
  </si>
  <si>
    <t>Nombre d'apprenants</t>
  </si>
  <si>
    <t>Nombre d'apprenants femme</t>
  </si>
  <si>
    <t>Prestation ID</t>
  </si>
  <si>
    <t>Nom du Prestataire</t>
  </si>
  <si>
    <t>Nom du beneficiaire</t>
  </si>
  <si>
    <t>Nb personnes</t>
  </si>
  <si>
    <t>N</t>
  </si>
  <si>
    <t>BeneficiaireID</t>
  </si>
  <si>
    <t>NomBeneficiaire</t>
  </si>
  <si>
    <t>Telephone</t>
  </si>
  <si>
    <t>Email</t>
  </si>
  <si>
    <t>Ville</t>
  </si>
  <si>
    <t>Departement</t>
  </si>
  <si>
    <t>Region</t>
  </si>
  <si>
    <t>GPS_Lat</t>
  </si>
  <si>
    <t>GPS_Lon</t>
  </si>
  <si>
    <t>GROUPEMENT DES FEMMES D'AFFAIRES DU CAMEROUN (GFAC)</t>
  </si>
  <si>
    <t>GIC LE JARDINIER MPF "JEUNESSE ACTIVE"</t>
  </si>
  <si>
    <t>FEMMES DYNAMIQUES AU SERVICE DU DEVELOPPEMENT DURABLE ET DE L'INTEGRATION SOCIALE (FEDDIS)</t>
  </si>
  <si>
    <t>COOPERATIVE DE PROMOTION D'APPUI AUX INITIATIVES DE DEVELOPPEMENT (CPAID - COOPCA)</t>
  </si>
  <si>
    <t>GROUPEMENT DES AGRICULTEURS DE SON BOUT</t>
  </si>
  <si>
    <t>GIC RAC</t>
  </si>
  <si>
    <t>GIC GREEN FARM</t>
  </si>
  <si>
    <t>GIC POUR LA COMMERCIALISATION DES INTRANTS AGRICOLES DE BOT MAKAK "GIC MAISON DU PAYSAN"</t>
  </si>
  <si>
    <t>RESEAU DES ENTREPRENEURS ET PROMOTEURS AGROPASTORAUX JEUNES (REPA-JEUNE)</t>
  </si>
  <si>
    <t>GIVE A SMILE</t>
  </si>
  <si>
    <t>LISTE DES MEMBRES DE L'ENTITE BENEFICIAIRE PROPOSÉS A LA FORMATION CONTINUE / LIST OF STAFF PROPOSED FOR CONTINUING TRAINING</t>
  </si>
  <si>
    <t>ACT TOGETHER</t>
  </si>
  <si>
    <t>COMITE DE PROGRES POUR L'AGRICULTURE ET L'ELEVAGE D'ENYENG (COPROGENY - COOPCA)</t>
  </si>
  <si>
    <t>OMEGA MINNING</t>
  </si>
  <si>
    <t>SOCIETE COOPERATIVE SIMPLIFIE AGRICOLE AGRIVILLAGE</t>
  </si>
  <si>
    <t>GIC DES PRODUCTEURS D'HUILE DE PALME DE MVANGA</t>
  </si>
  <si>
    <t>GIC MIAPAL</t>
  </si>
  <si>
    <t>KAOUTAL NARROUBE</t>
  </si>
  <si>
    <t>CENTRE D'APPUI POUR LE DEVELOPPEMENT LOCAL ET COMMUNAUTAIRE (CADELCO)</t>
  </si>
  <si>
    <t>SOCITE COOPERATIVE KAMKAMA</t>
  </si>
  <si>
    <t>SOCIETE COOPERATIVE SIMPLIFIEE LES FERMIERS D'AFRIQUE POUR L'EMBOUCHE BOVINE DE DJARENGOL</t>
  </si>
  <si>
    <t>NARRAL BODOUM</t>
  </si>
  <si>
    <t>REWBE TIDDAL</t>
  </si>
  <si>
    <t>PLATEFORME NATIONALE DES ORGANISATIONS PROFESSIONNELLES AGRO-SYLVO-PASTORALES ET HALIEUTIQUES DU CAMEROUN (PLANOPAC)</t>
  </si>
  <si>
    <t>PLATEFORME INTER PROFESSIONNELLE DE LA CHAÎNE DE VALEUR MANIOC (PIP-CV-MANIOC)</t>
  </si>
  <si>
    <t>SCOOP - CA LE MEMENTO DE L'AGRICULTURE DU CAMEROUN</t>
  </si>
  <si>
    <t>GIC POUR LA FABRICATION DES CHAUSSURES EN CUIR DE NGONG (GIC WADOOBE PADE)</t>
  </si>
  <si>
    <t>ORGANISATION DES METIERS INTER ARTISANAL (OMIA)</t>
  </si>
  <si>
    <t>BAMENDA ELECTRONICS TECHNICIANS ASSOCIATION (BETA)</t>
  </si>
  <si>
    <t>SYNDICAT NATIONAL DES PROMOTEURS DE SALONS DE COIFURE ET D'ESTETHIQUE DU CAMEROUN (SYNPCE)</t>
  </si>
  <si>
    <t>CHARLYVE SARL</t>
  </si>
  <si>
    <t>GROUPEMENT DES ACTEURS DU SECTEUR FORESTIER DU CAMEROUN (GASFC )</t>
  </si>
  <si>
    <t>CFP BMB NEW AFRICA SARL</t>
  </si>
  <si>
    <t>URANUS TECHNOLOGIES AND TRADING</t>
  </si>
  <si>
    <t>AFRICA VENTIAD CORP LTD</t>
  </si>
  <si>
    <t>ASSOCIATION DES RAFFINEURS DES OLEAGINEUX DU CAMEROUN (ASROC)</t>
  </si>
  <si>
    <t>ETS LE NASSARA</t>
  </si>
  <si>
    <t>TPA LOGONE RIZ</t>
  </si>
  <si>
    <t>TEAM SOLUTION</t>
  </si>
  <si>
    <t>ASSOCIATION DES ENTREPRISES DES ZONES INDUSTRIELLES MAGZI DE DOUALA-EZIMAD</t>
  </si>
  <si>
    <t>NYLSTECH DIGITAL SARL</t>
  </si>
  <si>
    <t>DIDDI SUGAR COMPANY</t>
  </si>
  <si>
    <t>CORPORATE SUPPORT SERVICES (CSS) LTD</t>
  </si>
  <si>
    <t>BERTEC SARL</t>
  </si>
  <si>
    <t>SOCIETE CAMEROUNAISE DE TORREFACTION DU CAFE (SCTC)</t>
  </si>
  <si>
    <t>SOTRA RICE SARL</t>
  </si>
  <si>
    <t>ETS DINA</t>
  </si>
  <si>
    <t>AKWETEH ANIMAL AND FISH FARM</t>
  </si>
  <si>
    <t>SCOOP-CA BARKANTEWA</t>
  </si>
  <si>
    <t>COOP CA SOCAP</t>
  </si>
  <si>
    <t>SCOOPS DES ELEVEURS BOVINS TICKE ALLAT DE MEIGANGA</t>
  </si>
  <si>
    <t>COOP-CA ALKAWAL LEDDI</t>
  </si>
  <si>
    <t>COOP CA DJAIGOL</t>
  </si>
  <si>
    <t>GIC AGRO-PASTORAL DE DARANG SELBE</t>
  </si>
  <si>
    <t>GIC AGRO-PASTORAL KHALIFA</t>
  </si>
  <si>
    <t>GIC DES ELEVEURS DE SEKA</t>
  </si>
  <si>
    <t>GIC DES ELEVEURS DES EMBOUCHEURS DE BOVINS ‘’BEELA NGAOUSSAI’’</t>
  </si>
  <si>
    <t>SOCIETE COOPERATIVE SIMPLIFIEE DES ELEVEURS DE BOVINS DE DJOUROUM (SCOOPS GOUDALI DE DJOUROUM)</t>
  </si>
  <si>
    <t>COOP-CA MIEL ANNOUR</t>
  </si>
  <si>
    <t>COOPERATIVE DES ELEVEURS DE LAPIN DE SELBE DARANG</t>
  </si>
  <si>
    <t>SCOOPS BOVINS DE BOUMDJERE</t>
  </si>
  <si>
    <t>SCOOPS KAWTAL KALALI</t>
  </si>
  <si>
    <t>SOCIETE COOPERATIVE DE PRODUCTION ET DE COMMERCIALISATION DE MIEL</t>
  </si>
  <si>
    <t>SCOOPS WAÏNABE SOADJONG</t>
  </si>
  <si>
    <t>COOPCA NEIG-GUIM DE NGANHA</t>
  </si>
  <si>
    <t>CANAL D’APPUI POUR LE DEVELOPPEMENT LOCAL</t>
  </si>
  <si>
    <t>SCOOP-CA ONGOLA</t>
  </si>
  <si>
    <t>GIC PETRINNE</t>
  </si>
  <si>
    <t>GROUPEMENT YAD CONSTRUCTION ; DELTA CONSTRUCTION ET FEDIVED</t>
  </si>
  <si>
    <t>GIC DES JEUNES PISCICULTEURS ET AGRICULTEURS URBAIN DE YAOUNDE</t>
  </si>
  <si>
    <t>CONFEDERATION CAMEROUNAISE DES PME ET METIERS DE LA MODE, TEXTILE-CONFECTION, CUIR, BAMBOU ET BIEN-ÊTRE (CCMTB)</t>
  </si>
  <si>
    <t>FECAPROBOIS (FEDERATION CAMEROUNAISE DES ASSOCIATIONS ET DES PROFESSIONNELS DE LA SECONDE TRANSFORMATION DU BOIS)</t>
  </si>
  <si>
    <t>CAMEROON YOUTH SCHOOL TECH INCUBATOR (CAYSTI)</t>
  </si>
  <si>
    <t>CENTRE DE RECHERCHE ET D'APPUI AUX METIERS DE L'AUTOMOBILE (CRAMA)</t>
  </si>
  <si>
    <t>ASSOCIATION DES FEMMES BATTANTES (AFEBA)</t>
  </si>
  <si>
    <t>GPIM</t>
  </si>
  <si>
    <t>GIC JAECIK</t>
  </si>
  <si>
    <t>GIC AGROPASTORAL DU CAMEROUN (AVANÇONS)</t>
  </si>
  <si>
    <t>GIC AKASSE</t>
  </si>
  <si>
    <t>GIC BEKOBONG D'ANDOM</t>
  </si>
  <si>
    <t>GIC BOO'GUOM</t>
  </si>
  <si>
    <t>GIC EDING ETOUDI</t>
  </si>
  <si>
    <t>GIC FUFICAS</t>
  </si>
  <si>
    <t>GIC MEBOUGBANE DE BERTOUA</t>
  </si>
  <si>
    <t>GIC MOA BIEP</t>
  </si>
  <si>
    <t>GIC SOUFO</t>
  </si>
  <si>
    <t>GIC DES AGRICULTEURS UNIS DE KANDA</t>
  </si>
  <si>
    <t>GIC GNAFKA</t>
  </si>
  <si>
    <t>GIC JESUS CHRIST EST SEIGNEUR (GIC JCS)</t>
  </si>
  <si>
    <t>GIC KAFA</t>
  </si>
  <si>
    <t>ASSOCIATION TRANSPARENCE DE KANDA</t>
  </si>
  <si>
    <t>COOPCA PROPALMA</t>
  </si>
  <si>
    <t>GIC FIDELITE</t>
  </si>
  <si>
    <t>COOP-CA DELSAS</t>
  </si>
  <si>
    <t>GIC TOKNA</t>
  </si>
  <si>
    <t>FEMMES DYNAMIQUES DE KOUTOULOUM</t>
  </si>
  <si>
    <t>GRENIER DES PRODUCTEURS DU SORGHO DIAMARE</t>
  </si>
  <si>
    <t>ACTION POUR LE DEVELOPPEMENT DURABLE EN AFRIQUE</t>
  </si>
  <si>
    <t>SCOOPS HAIROU REWBE D'EMBOUCHE BOVINE</t>
  </si>
  <si>
    <t>SCOOPS MAALE DES PRODUCTEURS DE COTON DE GAZAWA</t>
  </si>
  <si>
    <t>ERENCAM</t>
  </si>
  <si>
    <t>ACTION DYNAMIQUE POUR LE BIEN-ÊTRE DES FEMMES ET ENFANTS VULNERABLES AU CAMEROUN (ADYBEFEV)</t>
  </si>
  <si>
    <t>COOPERATIVE DES ARTISANS PRODUCTEURS DE L'EXTREME-NORD (COOPAPEN)</t>
  </si>
  <si>
    <t>COOPERATIVE MBAKAMI BOUGAOULA</t>
  </si>
  <si>
    <t>GLOBALMON CAMEROUN</t>
  </si>
  <si>
    <t>IRISA</t>
  </si>
  <si>
    <t>SCOOPS DES AGRO-ELEVEURS DE L'EXTREME-NORD</t>
  </si>
  <si>
    <t>SCOOPS DECORTICAGE DE RIZ DE L'EXTRÊ-NORD</t>
  </si>
  <si>
    <t>COOP-CA PORAL</t>
  </si>
  <si>
    <t>NARRAL REOUBE WALEWAL</t>
  </si>
  <si>
    <t>SCOOP BOTTE-KOSSAM</t>
  </si>
  <si>
    <t>SOCIETE COOPERATIVE SIMPLIFIEE POUR LE DEVELOPPEMENT DURABLE DE LA FILIERE BOVINE DU MAYO OULO/ SCOOPS-EMBOUCHE PROMOTE</t>
  </si>
  <si>
    <t>AWING UNITED FRIENDS FARMING SIMPLIFY COOPERATIVE LTD</t>
  </si>
  <si>
    <t>MEZAM BARBERS &amp; HAIRDRESSERS' ASSOCIATION (MEBAHADA)</t>
  </si>
  <si>
    <t>GIC AGRO ESPOIR</t>
  </si>
  <si>
    <t>GIC PDPAS</t>
  </si>
  <si>
    <t>GIC TAC</t>
  </si>
  <si>
    <t>GROUPE DES PRODUCTEURS ET ELEVEURS DU SUD (GPES)</t>
  </si>
  <si>
    <t>ASSOCIATION FEMMES EN ACTION (AFEA)</t>
  </si>
  <si>
    <t>ASSOCIATION "GROUPE DYNAMIQUE DU SUD" (GPS)</t>
  </si>
  <si>
    <t>GIC DES ELEVEURS ET AGRICULTEURS DE BILONE (GIC 2EME GENERATION)</t>
  </si>
  <si>
    <t>GIC DES PRODUCTEURS AGROPASTORAUX DE BITYLIB (EVANG-ZACK)</t>
  </si>
  <si>
    <t>GIC DES FEMMES DYNAMIQUES DE BIYEYEM</t>
  </si>
  <si>
    <t>GIC FEMMES LEADERS</t>
  </si>
  <si>
    <t>GIC LA MAIN DE L'ETERNEL</t>
  </si>
  <si>
    <t>MASONE IKATA FARMERS COOPERATIVE "MAICAFCOOP"</t>
  </si>
  <si>
    <t>MENTI FAMILY MEETING "MENTIFAM GIC"</t>
  </si>
  <si>
    <t>MIKE YANOU FOUNDATION</t>
  </si>
  <si>
    <t>MUNYENGE FARMERS COOPERATIVE SOCIETY</t>
  </si>
  <si>
    <t>MUYUKA CENTRAL FARMERS COOPERATIVE SOCIETY "MUCEFCOOP BOD"</t>
  </si>
  <si>
    <t>ALPHA SELF RELIANCE AGRICULTURAL COOPERATIVE SOCIETY (ASRACOOP-BOD)</t>
  </si>
  <si>
    <t>BAH-ESECK COMMON INITIATIVE GROUP (BCIG)</t>
  </si>
  <si>
    <t>EDEN YOUNG FARMERS (EYF)</t>
  </si>
  <si>
    <t>EKONA FARMERS COOPERATIVE SOCIETY (EKONAFCOOP-BOD)</t>
  </si>
  <si>
    <t>FOBEN AGRO</t>
  </si>
  <si>
    <t>LYKOKO FARMERS FIELD SCHOOL COOPERATIVE (LYKOFFSCOOP)</t>
  </si>
  <si>
    <t>PALMOIL PRODUCERS SIMPLIFIED COOPERATIVE SOCIETY</t>
  </si>
  <si>
    <t>HAPPY FARMERS CIG</t>
  </si>
  <si>
    <t>BENEVOLENT INTEGRATED RURAL DEVELOPMENT SERVICES (BIRD)</t>
  </si>
  <si>
    <t>ELENA NGO</t>
  </si>
  <si>
    <t>GIC / AEKEDIA DES AGRICULTEURS ET ELEVEURS DE TIGAZA</t>
  </si>
  <si>
    <t>Genre</t>
  </si>
  <si>
    <t>Fonction</t>
  </si>
  <si>
    <t>Qualification</t>
  </si>
  <si>
    <t>Experience_Annees</t>
  </si>
  <si>
    <t>Désignation de l'organisation</t>
  </si>
  <si>
    <t>Besoins en formation accordés</t>
  </si>
  <si>
    <t>Effectif à former</t>
  </si>
  <si>
    <t>Femmes</t>
  </si>
  <si>
    <t>Prestataire(s) de formation proposé(s) par le bénéficiaire</t>
  </si>
  <si>
    <t>Décision finale de la PSOAF</t>
  </si>
  <si>
    <t>Observations</t>
  </si>
  <si>
    <t>Fenêtre</t>
  </si>
  <si>
    <t>Données disponibles</t>
  </si>
  <si>
    <t>Code PADESCE</t>
  </si>
  <si>
    <t>Apiculture</t>
  </si>
  <si>
    <t>SAHEL CONSULTING</t>
  </si>
  <si>
    <t>VALIDE</t>
  </si>
  <si>
    <t>AD_4</t>
  </si>
  <si>
    <t>IFP 2ITP</t>
  </si>
  <si>
    <t>AD_126</t>
  </si>
  <si>
    <t>Y</t>
  </si>
  <si>
    <t>OU_75</t>
  </si>
  <si>
    <t>Barbing</t>
  </si>
  <si>
    <t>Sister Florence  Beauty Saloon</t>
  </si>
  <si>
    <t>NW_300</t>
  </si>
  <si>
    <t>Botterie</t>
  </si>
  <si>
    <t>ETS TAF SERVICES</t>
  </si>
  <si>
    <t>CE_257</t>
  </si>
  <si>
    <t>Botterie?</t>
  </si>
  <si>
    <t>VALIDE ET AFFECTE PAR LA PSOAF</t>
  </si>
  <si>
    <t>NO_181</t>
  </si>
  <si>
    <t>Business intelligence</t>
  </si>
  <si>
    <t>CE_261</t>
  </si>
  <si>
    <t>Capacity building on feed composition for poultry, pig and fish</t>
  </si>
  <si>
    <t>Salem Support Farming Common Initiative Group</t>
  </si>
  <si>
    <t>NW_30</t>
  </si>
  <si>
    <t>Commercialisation du manioc et de ses sous-produits</t>
  </si>
  <si>
    <t>PROFALCAM</t>
  </si>
  <si>
    <t>CE_259</t>
  </si>
  <si>
    <t>Community management</t>
  </si>
  <si>
    <t>SW_86</t>
  </si>
  <si>
    <t>Comptabilité-Fiscalité</t>
  </si>
  <si>
    <t>NEHEMIE INSTITUTE AND CONSULTING</t>
  </si>
  <si>
    <t>CE_25</t>
  </si>
  <si>
    <t>Conservation des bulbes d'oignon</t>
  </si>
  <si>
    <t>GIC LA COLOMBE DES AGRO-ELEVEURS DE MBARMARE MAROUA</t>
  </si>
  <si>
    <t>EN_49</t>
  </si>
  <si>
    <t>Conservation des produits</t>
  </si>
  <si>
    <t>LAINGA BUSINESS SARL</t>
  </si>
  <si>
    <t>NO_58</t>
  </si>
  <si>
    <t>Conservation des produits de mer</t>
  </si>
  <si>
    <t>SCOOPS FORMAPAD</t>
  </si>
  <si>
    <t>SU_78</t>
  </si>
  <si>
    <t>Culture du maïs</t>
  </si>
  <si>
    <t>CFR DE BOUAM</t>
  </si>
  <si>
    <t>ES_287</t>
  </si>
  <si>
    <t>ES_409</t>
  </si>
  <si>
    <t>SW_206</t>
  </si>
  <si>
    <t>Décorticage de riz</t>
  </si>
  <si>
    <t>INSTITUT DE FORMATION PROFESSIONNELLE EN MANAGEMENT ET METIERS INDUSTRIELS (IFPMMI)</t>
  </si>
  <si>
    <t>EN_243</t>
  </si>
  <si>
    <t>Dérivés du cacao</t>
  </si>
  <si>
    <t>CRA D'EBOLOWA</t>
  </si>
  <si>
    <t>SU_321</t>
  </si>
  <si>
    <t>Dessin Assisté par Ordinateur (DAO)</t>
  </si>
  <si>
    <t>CFP WELL BEING EXPERTS</t>
  </si>
  <si>
    <t>CE_255</t>
  </si>
  <si>
    <t>CE_150</t>
  </si>
  <si>
    <t>Développement d'un système de formation continue dans le secteur du bois</t>
  </si>
  <si>
    <t>ANOR (BATIDEK Hortense)</t>
  </si>
  <si>
    <t>CE_256</t>
  </si>
  <si>
    <t>Elaboration du Business model et montage des dossiers de financement</t>
  </si>
  <si>
    <t>Cente de Formation et d'Education aux Métiers (CFEM)</t>
  </si>
  <si>
    <t>Agréé par le MINEFOP pour les formations à mettre en œuvre</t>
  </si>
  <si>
    <t>EN_267</t>
  </si>
  <si>
    <t>Electricité, électronique,  cadre légal d'électricité au Cameroun ; introduction a la norme NC 244c 15100-08-11 régissant les installations de basse tension au Cameroun</t>
  </si>
  <si>
    <t>SIMTECH 3D ACADEMY</t>
  </si>
  <si>
    <t>LT_5</t>
  </si>
  <si>
    <t>CE_260</t>
  </si>
  <si>
    <t>Elevage bovin</t>
  </si>
  <si>
    <t>ASSIOCIATION GERME CAMEROUN</t>
  </si>
  <si>
    <t>NO_142</t>
  </si>
  <si>
    <t>Elevage bovins</t>
  </si>
  <si>
    <t>CFP LA DOMINICAINE</t>
  </si>
  <si>
    <t>AD_11</t>
  </si>
  <si>
    <t>Elevage de porcs</t>
  </si>
  <si>
    <t>ETA D'EBOLOWA</t>
  </si>
  <si>
    <t>SU_325</t>
  </si>
  <si>
    <t>Elevage de poulet de chair</t>
  </si>
  <si>
    <t>SU_211</t>
  </si>
  <si>
    <t>Elevage de poulets de chair</t>
  </si>
  <si>
    <t>ES_285</t>
  </si>
  <si>
    <t>Elevage des hannetons</t>
  </si>
  <si>
    <t>CE_382</t>
  </si>
  <si>
    <t>SU_82</t>
  </si>
  <si>
    <t>Elevage des porcs</t>
  </si>
  <si>
    <t>ES_282</t>
  </si>
  <si>
    <t>Elevage poulet de chair</t>
  </si>
  <si>
    <t>ES_168</t>
  </si>
  <si>
    <t>Embouche bovine</t>
  </si>
  <si>
    <t>AD_12</t>
  </si>
  <si>
    <t>AD_15</t>
  </si>
  <si>
    <t>AD_127</t>
  </si>
  <si>
    <t>AD_248</t>
  </si>
  <si>
    <t>AD_250</t>
  </si>
  <si>
    <t>Enjeux des énergies renouvelables dont le solaire avec la présentation du contexte et des technologies</t>
  </si>
  <si>
    <t>Agréé par le MINEFOP pour une partie des formations à mettre en œuvre. Le bénéficiaire n'ayant pas proposé d'autres prestataires, et AMSCO ADVISORY SERVICES n'étant pas agréé dans les formations demandées, c'est finalement SIMTECH 3D ACADEMY qui a été affecté d'office à BERTEC.</t>
  </si>
  <si>
    <t>LT_17</t>
  </si>
  <si>
    <t>Entreprenariat agricole</t>
  </si>
  <si>
    <t>AD_7</t>
  </si>
  <si>
    <t>Entrepreneuriat agricole</t>
  </si>
  <si>
    <t>AD_246</t>
  </si>
  <si>
    <t>Extraction des principes actifs des plantes pour la fabrication des produits cosmétiques et de bien-être</t>
  </si>
  <si>
    <t>JPNIL (pour les autres)</t>
  </si>
  <si>
    <t>CE_48</t>
  </si>
  <si>
    <t>Fabrication de la crème glacée</t>
  </si>
  <si>
    <t>ETS ABSAL</t>
  </si>
  <si>
    <t>EN_47</t>
  </si>
  <si>
    <t>Fabrication des accessoires de mode (bijoux, sacs, chaussures, teintures…) en tissus et en perles</t>
  </si>
  <si>
    <t>OU_190</t>
  </si>
  <si>
    <t>SU_448</t>
  </si>
  <si>
    <t>Fabrication des herbicides et pesticides</t>
  </si>
  <si>
    <t>COPTAM</t>
  </si>
  <si>
    <t>EN_157</t>
  </si>
  <si>
    <t>PADIUM EXPRESS SERVICES</t>
  </si>
  <si>
    <t>EN_160</t>
  </si>
  <si>
    <t>Fabrication des ruches style kenyan</t>
  </si>
  <si>
    <t>AD_249</t>
  </si>
  <si>
    <t>Formation en forage, Formation en sécurité incendie,  Formation en maintenance des bâtiments</t>
  </si>
  <si>
    <t>Centre de formation professionnelle bilingue polyvalent de Soa</t>
  </si>
  <si>
    <t>Agréé par le MINEFOP pour les formations à mettre en œuvre. La spécialité PLOMERIE du nouveau référentiel élaboré dans le cadre du DLI 4a comprend, notamment, l'adduction et évacuation des eaux dans une maison, la Tuyauterie, l'Assainissement, le Forage, le Château d'eau, le jet d'eau, le Circuit électrique, les Appareils sanitaires et robinetterie, la Piscine.</t>
  </si>
  <si>
    <t>CE_57</t>
  </si>
  <si>
    <t>CE_44</t>
  </si>
  <si>
    <t>Formation sur la réglementation des normes ISO 9001, 14001, 45001</t>
  </si>
  <si>
    <t>LIDAF CONSULTING CORPORATION OF AFRICA SARL</t>
  </si>
  <si>
    <t>Cabinet d'Expertise comptable dont la formation continue figure dans son registre de commerce. Il n'a pas besoin d'agrément d'une entité publique. Toutefois, les spécialités de formation figurent dans son registre de commerce. Le prestataire dispose également d'un certificat d'inscription à l'ordre</t>
  </si>
  <si>
    <t>LT_101</t>
  </si>
  <si>
    <t>Formation sur techniques de maçonnerie ;</t>
  </si>
  <si>
    <t>EN_9</t>
  </si>
  <si>
    <t>Gestion comptable et fiscale ; Formation sur la réglementation des normes ISO 9001, 14001, 45001</t>
  </si>
  <si>
    <t>Cabinet d'Expertise comptable dont la formation continue figure dans son registre de commerce. Toutefois, les spécialités de formation figurent dans son registre de commerce. Le prestataire dispose également d'un certificat d'inscription à l'ordre</t>
  </si>
  <si>
    <t>LT_6</t>
  </si>
  <si>
    <t>Gestion de la production et de la vente</t>
  </si>
  <si>
    <t>CE_133</t>
  </si>
  <si>
    <t>Gestion de projet digital et techniques de developpement web full stack ;</t>
  </si>
  <si>
    <t>EDEC SARL</t>
  </si>
  <si>
    <t>LT_117</t>
  </si>
  <si>
    <t>CE_263</t>
  </si>
  <si>
    <t>Gestion d'entreprises et marketing digital</t>
  </si>
  <si>
    <t>Expert finance consulting (pour gestion d'entreprise</t>
  </si>
  <si>
    <t>Agréé par le MINEFOP pour la formation à mettre en œuvre</t>
  </si>
  <si>
    <t>Gestion d'incubateurs d'œufs de poules pantalonnées</t>
  </si>
  <si>
    <t>Ets Perfecta Elevage</t>
  </si>
  <si>
    <t>SU_80</t>
  </si>
  <si>
    <t>Importance of potatoe</t>
  </si>
  <si>
    <t>HOPE FOR A BETTER FUTURE (H4BF)</t>
  </si>
  <si>
    <t>NW_187</t>
  </si>
  <si>
    <t>Installation of high solar energy</t>
  </si>
  <si>
    <t>Torchbearer foundation/lincoco engineering</t>
  </si>
  <si>
    <t>NW_297</t>
  </si>
  <si>
    <t>Intelligence économique et financière</t>
  </si>
  <si>
    <t>SUCCESS CONSULTING MANAGEMENT (SCM) SARL</t>
  </si>
  <si>
    <t>NO_24</t>
  </si>
  <si>
    <t>Inventaires forestiers géoréférencés</t>
  </si>
  <si>
    <t>FLAG</t>
  </si>
  <si>
    <t>MoU avec le MINFOF et Convention de partenariat avec l'Université d'Ebolowa</t>
  </si>
  <si>
    <t>CE_33</t>
  </si>
  <si>
    <t>Itinéraire de production (élevage, agriculture, transformation agroalimentaire)</t>
  </si>
  <si>
    <t>EN_16</t>
  </si>
  <si>
    <t>Itinéraire technique de bonne production du riz</t>
  </si>
  <si>
    <t>EN_269</t>
  </si>
  <si>
    <t>Itinéraire technique de production de tournesol</t>
  </si>
  <si>
    <t>UNIVERSITE DE DSCHANG, CENTRE DE FORMATION A DISTANCE</t>
  </si>
  <si>
    <t>OU_192</t>
  </si>
  <si>
    <t>Les systèmes énergétiques de conservation des denrées alimentaires</t>
  </si>
  <si>
    <t>EN_51</t>
  </si>
  <si>
    <t>EN_52</t>
  </si>
  <si>
    <t>Maintenance des équipements</t>
  </si>
  <si>
    <t>Centre Technique Agroalimentaire du Cameroun (CTA-CAM)</t>
  </si>
  <si>
    <t>Organisme étatique ne nécessitant pas un agrément pour former</t>
  </si>
  <si>
    <t>CE_28</t>
  </si>
  <si>
    <t>Maitrise de la sécurité des denrees alimentaires dans les industries agro-alimentaires ISO 22000</t>
  </si>
  <si>
    <t>GLOBAL CONSULTING SERVICES</t>
  </si>
  <si>
    <t>Agréé par le MINEPDEP en études d'impact et audits environnementaux et sociaux</t>
  </si>
  <si>
    <t>LT_32</t>
  </si>
  <si>
    <t>Making of chocolate products</t>
  </si>
  <si>
    <t>UPECA</t>
  </si>
  <si>
    <t>SW_443</t>
  </si>
  <si>
    <t>Management</t>
  </si>
  <si>
    <t>SOCIETE COOPERATIVE SIMPLIFIEE D'EMBOUCHE BOVINE LAYOL RISKOU</t>
  </si>
  <si>
    <t>AD_3</t>
  </si>
  <si>
    <t>THE BEST FARMERS</t>
  </si>
  <si>
    <t>CE_22</t>
  </si>
  <si>
    <t>Management et leadership</t>
  </si>
  <si>
    <t>CENTRE DE FORMATION AGROPASTORALE ET HALIEUTIQUE DE BEKA HOSSERE</t>
  </si>
  <si>
    <t>AD_242</t>
  </si>
  <si>
    <t>SW_331</t>
  </si>
  <si>
    <t>Marketing</t>
  </si>
  <si>
    <t>GIC DES FEMMES TRANSFORMATRICES DES PRODUITS ALIMENTAIRES (GIC FETPA-SAWA)</t>
  </si>
  <si>
    <t>Validé de par la 1ère due diligence favorable et le matching avec les formations à faire</t>
  </si>
  <si>
    <t>EN_54</t>
  </si>
  <si>
    <t>Marketing of plantain flour/wine and fibre</t>
  </si>
  <si>
    <t>D'FARMERS VENTURES LTD</t>
  </si>
  <si>
    <t>SW_440</t>
  </si>
  <si>
    <t>Marketing of powder, tablets, liquid soap and palm kennel cake (animal feed)</t>
  </si>
  <si>
    <t>SW_85</t>
  </si>
  <si>
    <t>Mise en place d'un plan de formation durable dans la production des autres produits de ruche en dehors du miel (gélée royale, propolis, cire etc.)</t>
  </si>
  <si>
    <t>CFP-IFP 2IPT</t>
  </si>
  <si>
    <t>AD_124</t>
  </si>
  <si>
    <t>Montage de dossiers de demande d'agrément, de financement, de rédaction du plan de préservation de l'environnement, sécurité et les premiers secours ; législation minière</t>
  </si>
  <si>
    <t>MUCOTECH SARL</t>
  </si>
  <si>
    <t>Le renforcement des capacités dans le domaine minier entre dans son champ d'action spécifié dans le registre de commerce. Agrément de formation attendu.</t>
  </si>
  <si>
    <t>ES_69</t>
  </si>
  <si>
    <t>Montage des projets</t>
  </si>
  <si>
    <t>MUCOTECH</t>
  </si>
  <si>
    <t>AD_363</t>
  </si>
  <si>
    <t>Multiplication des rejets de banane plantain</t>
  </si>
  <si>
    <t>ES_283</t>
  </si>
  <si>
    <t>Pépinierie</t>
  </si>
  <si>
    <t>ONG PAARDIC</t>
  </si>
  <si>
    <t>CE_23</t>
  </si>
  <si>
    <t>Perfectionnement des capacites manageriales (leadership, communication des performance)</t>
  </si>
  <si>
    <t>CAMER INTERIM &amp; RH SARL</t>
  </si>
  <si>
    <t>Agréé MINEFOP pour le placement de la Main d'œuvre et attestation de dépôt du dossier d'agrément pour la formation professionnelle</t>
  </si>
  <si>
    <t>Pisciculture</t>
  </si>
  <si>
    <t>AGROFISH Consulting SARL</t>
  </si>
  <si>
    <t>ES_411</t>
  </si>
  <si>
    <t>ES_37</t>
  </si>
  <si>
    <t>AGROFISH CONSULTING SARL</t>
  </si>
  <si>
    <t>ES_167</t>
  </si>
  <si>
    <t>EN_271</t>
  </si>
  <si>
    <t>Pisciculture hors sol</t>
  </si>
  <si>
    <t>CE_32</t>
  </si>
  <si>
    <t>Pisciculture intégrée</t>
  </si>
  <si>
    <t>SU_322</t>
  </si>
  <si>
    <t>Pisciculture sur étangs et hors sol</t>
  </si>
  <si>
    <t>CABINET VETERINAIRE MBIAKOP</t>
  </si>
  <si>
    <t>SU_451</t>
  </si>
  <si>
    <t>Structure publique ne nécessitant pas d'agrément. Pas de compte bancaire.</t>
  </si>
  <si>
    <t>NO_144</t>
  </si>
  <si>
    <t>Porciculture</t>
  </si>
  <si>
    <t>DREAM AGRO CONSULTING</t>
  </si>
  <si>
    <t>ES_45</t>
  </si>
  <si>
    <t>ES_44</t>
  </si>
  <si>
    <t>ES_286</t>
  </si>
  <si>
    <t>Préliminaires du processus d'installation des dispositifs de sécurité ; Formation en pilotage de drone et conception de plans cartographiques par drone"</t>
  </si>
  <si>
    <t>Cabinet d'Expertise comptable dont la formation continue figure dans son registre de commerce. Sa demande d'agrément est en cours de traitement au MINEFOP. Toutefois, les spécialités de formation figurent dans son registre de commerce. Le prestataire dispose également d'un certificat d'inscription à l'ordre.</t>
  </si>
  <si>
    <t>LT_49</t>
  </si>
  <si>
    <t>Procédés de traitement /usinage du riz et gestion des stocks</t>
  </si>
  <si>
    <t>EN_118</t>
  </si>
  <si>
    <t>Procédures d'export ZLECAF</t>
  </si>
  <si>
    <t>BUSINESS PERFORMANCE</t>
  </si>
  <si>
    <t>CE_274</t>
  </si>
  <si>
    <t>Production agropastorale</t>
  </si>
  <si>
    <t>Cabinet KEYS OF SERVICES</t>
  </si>
  <si>
    <t>SU_323</t>
  </si>
  <si>
    <t>OU_193</t>
  </si>
  <si>
    <t>Production de teinture moderne sur textile</t>
  </si>
  <si>
    <t>SARE_ING</t>
  </si>
  <si>
    <t>EN_398</t>
  </si>
  <si>
    <t>Production d'engrais biologiques et des biopesticides</t>
  </si>
  <si>
    <t>CFEM</t>
  </si>
  <si>
    <t>EN_55</t>
  </si>
  <si>
    <t>Production des bouillies à base des farines locales</t>
  </si>
  <si>
    <t>EN_268</t>
  </si>
  <si>
    <t>Production des engrais biologiques</t>
  </si>
  <si>
    <t>EN_53</t>
  </si>
  <si>
    <t>Production d'huile de palme</t>
  </si>
  <si>
    <t>ES_414</t>
  </si>
  <si>
    <t>Agréé par le MINEFOP. La formation sollicitée peut être mise en œuvre par cette structure dans le cadre de son agrément</t>
  </si>
  <si>
    <t>OU_21</t>
  </si>
  <si>
    <t>Production du haricot, maïs, soja et ignames</t>
  </si>
  <si>
    <t>CENTRE DE FORMATION PROFESSIONNELLE AGRO-PASTORAL PAR ALTERNANCE DE BEREM (CFP APA)</t>
  </si>
  <si>
    <t>AD_333</t>
  </si>
  <si>
    <t>Production du manioc</t>
  </si>
  <si>
    <t>CE_31</t>
  </si>
  <si>
    <t>ES_2</t>
  </si>
  <si>
    <t>Production du mycélium, protection de la culture etc.</t>
  </si>
  <si>
    <t>Prestataire ayant des scores très satisfaisants. Affecté par la la PSOAF</t>
  </si>
  <si>
    <t>Production of chocolate bar/paste</t>
  </si>
  <si>
    <t>SW_438</t>
  </si>
  <si>
    <t>Production of chocolate bar/paste and cocoa powder/butter</t>
  </si>
  <si>
    <t>SW_88</t>
  </si>
  <si>
    <t>Production of palm oil</t>
  </si>
  <si>
    <t>Production, séchage et commercialisation des fèves de cacao</t>
  </si>
  <si>
    <t>CE_140</t>
  </si>
  <si>
    <t>Project evaluation and monotoring</t>
  </si>
  <si>
    <t>University of Dschang, Distance Education Centre</t>
  </si>
  <si>
    <t>SW_199</t>
  </si>
  <si>
    <t>QHSE</t>
  </si>
  <si>
    <t>GLOBAL CONSULTING SERVICES (GCS)</t>
  </si>
  <si>
    <t>Réalisation des forages</t>
  </si>
  <si>
    <t>FINISTECH</t>
  </si>
  <si>
    <t>Agrément du MINESUP pour les formations autres que celles à mettre en œuvre</t>
  </si>
  <si>
    <t>AD_8</t>
  </si>
  <si>
    <t>Responsabilité sociale des entreprises (RSE) et mesures de performance sociale: les tableaux de bord sociaux</t>
  </si>
  <si>
    <t>VISION POSITIVE DU DEVELOPPEMENT (VIPOD) SARL</t>
  </si>
  <si>
    <t>Attestation de dépôt du dossier d"agrément datant du 14/11/2024 couvrant un domaine vaste incluant la formation sollicitée.</t>
  </si>
  <si>
    <t>Responsabilité socio-environnementale</t>
  </si>
  <si>
    <t>CE_138</t>
  </si>
  <si>
    <t>Séchage du cacao</t>
  </si>
  <si>
    <t>CE_132</t>
  </si>
  <si>
    <t>Securité incendie</t>
  </si>
  <si>
    <t>FIRE ENGINEERING CONSULTINGS (FECS) Sarl</t>
  </si>
  <si>
    <t>SW_204</t>
  </si>
  <si>
    <t>Smart Agriculture</t>
  </si>
  <si>
    <t>AQUACULTURE STATION AND TRAINING CENTER, BAROMBI-KANG, KUMBA (SA KUMBA)</t>
  </si>
  <si>
    <t>SW_439</t>
  </si>
  <si>
    <t>Staff/plâtre</t>
  </si>
  <si>
    <t>CFP BMB NEW AFRICA</t>
  </si>
  <si>
    <t>CE_151</t>
  </si>
  <si>
    <t>Structuration des organisations</t>
  </si>
  <si>
    <t>SU_195</t>
  </si>
  <si>
    <t>Systèmes électroniques avancés</t>
  </si>
  <si>
    <t>ETS  ETOILE  AUTO</t>
  </si>
  <si>
    <t>CE_262</t>
  </si>
  <si>
    <t>Systèmes énergétiques de conservation des denrées alimentaires</t>
  </si>
  <si>
    <t>EN_406</t>
  </si>
  <si>
    <t>Tapisserie</t>
  </si>
  <si>
    <t>CE_264</t>
  </si>
  <si>
    <t>Technique de production d'aliment pour le porc</t>
  </si>
  <si>
    <t>CE_34</t>
  </si>
  <si>
    <t>Techniques culinaires</t>
  </si>
  <si>
    <t>AD_10</t>
  </si>
  <si>
    <t>Techniques de packaging</t>
  </si>
  <si>
    <t>AD_13</t>
  </si>
  <si>
    <t>Techniques de transformation des produits agricoles</t>
  </si>
  <si>
    <t>EN_402</t>
  </si>
  <si>
    <t>Techniques de transformation et de conservation du lait</t>
  </si>
  <si>
    <t>EXPERT FINANCE CONSULTING</t>
  </si>
  <si>
    <t>NO_308</t>
  </si>
  <si>
    <t>Agréé par le MINESUP. Attestation de dépôt de dossier d'agrément MINEFOP datant du 23 décembre 2024</t>
  </si>
  <si>
    <t>OU_99</t>
  </si>
  <si>
    <t>Techniques d'embouche bovine</t>
  </si>
  <si>
    <t>AD_9</t>
  </si>
  <si>
    <t>CE_381</t>
  </si>
  <si>
    <t>Agréé CEMAC, MINPMEESA, APME et MINEFOP (Placement de la main d'œuvre)</t>
  </si>
  <si>
    <t>Techniques poussées de revêtement des sols</t>
  </si>
  <si>
    <t>CE_3</t>
  </si>
  <si>
    <t>Teinture du textile</t>
  </si>
  <si>
    <t>SU_324</t>
  </si>
  <si>
    <t>Training of members on agribusiness and marketing</t>
  </si>
  <si>
    <t>SW_444</t>
  </si>
  <si>
    <t>Traitement du sol</t>
  </si>
  <si>
    <t>ACTION POUR LA CELEBRATION DE L'HUMANITE</t>
  </si>
  <si>
    <t>EN_50</t>
  </si>
  <si>
    <t>Transformation de la ruche en confiserie et commercialisation des produits de confiserie</t>
  </si>
  <si>
    <t>IFPECIS-CAM</t>
  </si>
  <si>
    <t>CE_92</t>
  </si>
  <si>
    <t>Transformation de manioc en farine panifiable, en gari et en pâte</t>
  </si>
  <si>
    <t>CE_258</t>
  </si>
  <si>
    <t>Transformation des déchets organiques en engrais biologiques, en biopesticides et en bio- insecticides</t>
  </si>
  <si>
    <t>EN_158</t>
  </si>
  <si>
    <t>Transformation des intrants pour la production, l'utilisation et la commercialisation des engrais biologiques</t>
  </si>
  <si>
    <t>SU_319</t>
  </si>
  <si>
    <t>EN_270</t>
  </si>
  <si>
    <t>Transformation du cacao</t>
  </si>
  <si>
    <t>ES_417</t>
  </si>
  <si>
    <t>Transformation du cacao en beurre de cacao</t>
  </si>
  <si>
    <t>SU_450</t>
  </si>
  <si>
    <t>Transformation du lait</t>
  </si>
  <si>
    <t>NO_182</t>
  </si>
  <si>
    <t>Transformation du manioc en farine panifiable</t>
  </si>
  <si>
    <t>ES_36</t>
  </si>
  <si>
    <t>Transformation du manioc et plantain en farine panifiable</t>
  </si>
  <si>
    <t>Choisi pour son expertise dans ce domaine</t>
  </si>
  <si>
    <t>LT_306</t>
  </si>
  <si>
    <t>Transformation du riz PADDY en farine de riz</t>
  </si>
  <si>
    <t>ASSOCIATION GERME CAMEROUN</t>
  </si>
  <si>
    <t>NO_67</t>
  </si>
  <si>
    <t>Transformation et commercialisation des produits agricoles</t>
  </si>
  <si>
    <t>ES_41</t>
  </si>
  <si>
    <t>Transformation of cacao beans produced by farmers into chocolate</t>
  </si>
  <si>
    <t>SW_84</t>
  </si>
  <si>
    <t>Transformation of cassava to cassava flour</t>
  </si>
  <si>
    <t>SW_87</t>
  </si>
  <si>
    <t>SW_201</t>
  </si>
  <si>
    <t>SW_437</t>
  </si>
  <si>
    <t>Transformation of palm oil fruits to palm kernel oil</t>
  </si>
  <si>
    <t>SW_91</t>
  </si>
  <si>
    <t>Transformation of tree fruits to fruits juices</t>
  </si>
  <si>
    <t>SW_202</t>
  </si>
  <si>
    <t>Veille informationnelle</t>
  </si>
  <si>
    <t>CODEMAC</t>
  </si>
  <si>
    <t>Certificat du MINADER d'inscription comme Société Coopérative reconnue</t>
  </si>
  <si>
    <t>CE_141</t>
  </si>
  <si>
    <t>Water prospection and geophysical studies;</t>
  </si>
  <si>
    <t>Fobang Institute of Technology (FINISTECH)</t>
  </si>
  <si>
    <t>Agrément du MINESUP pour Des filières de formation dont l'environnement qui inclut notamment des modules tels que les énergies renouvelables, l'hydraulique, le forage etc.</t>
  </si>
  <si>
    <t>CE_87</t>
  </si>
  <si>
    <t>ES_292</t>
  </si>
  <si>
    <t>SCOOP-CA CROPSEC</t>
  </si>
  <si>
    <t>EN_56</t>
  </si>
  <si>
    <t>SCOOPS AGRELE DES AGRO ELEVEURS DU DIAMARE</t>
  </si>
  <si>
    <t>EN_152</t>
  </si>
  <si>
    <t>EN_159</t>
  </si>
  <si>
    <t>EN_279</t>
  </si>
  <si>
    <t>SCOOP HAIMI FOFTI DE DJODJONG</t>
  </si>
  <si>
    <t>EN_57</t>
  </si>
  <si>
    <t>GIC BANZA DE PRODUCTEURS AGRICOLE ET PASTORAL DE BIBALE TCHOING</t>
  </si>
  <si>
    <t>EN_399</t>
  </si>
  <si>
    <t>GIC DYNAMITE FORCE 9</t>
  </si>
  <si>
    <t>TENE FISH CENTER (TFC) SARL</t>
  </si>
  <si>
    <t>LT_419</t>
  </si>
  <si>
    <t>UG SAWROBE</t>
  </si>
  <si>
    <t>NO_70</t>
  </si>
  <si>
    <t>NPUNDU COOPERATIVE PRODUCE MARKETING SOCIETY (CPMS COOP) LTD</t>
  </si>
  <si>
    <t>SW_205</t>
  </si>
  <si>
    <t>FormationID</t>
  </si>
  <si>
    <t>NomFormation</t>
  </si>
  <si>
    <t>FormationHarmoniseeID</t>
  </si>
  <si>
    <t>Appellation_harmonisee</t>
  </si>
  <si>
    <t>Appellation_harmonisee_EN</t>
  </si>
  <si>
    <t>Doublons_Regroupements</t>
  </si>
  <si>
    <t>Gestion d’entreprise</t>
  </si>
  <si>
    <t>Business management</t>
  </si>
  <si>
    <t>FOR001</t>
  </si>
  <si>
    <t>FOR002</t>
  </si>
  <si>
    <t>BTP : maçonnerie, revêtements, staff/plâtre, plomberie, tapisserie</t>
  </si>
  <si>
    <t>Construction trades: masonry, flooring, plaster/staff, plumbing, upholstery</t>
  </si>
  <si>
    <t>FOR003, FOR012, FOR027, FOR050, FOR066</t>
  </si>
  <si>
    <t>Qualité, Hygiène, Sécurité et Environnement (QHSE/HACCP)</t>
  </si>
  <si>
    <t>Quality, Health, Safety and Environment (QHSE/HACCP)</t>
  </si>
  <si>
    <t>FOR004, FOR015</t>
  </si>
  <si>
    <t>Georeferenced forest inventories</t>
  </si>
  <si>
    <t>FOR005</t>
  </si>
  <si>
    <t>Comptabilité, fiscalité et finances</t>
  </si>
  <si>
    <t>Accounting, taxation and finance</t>
  </si>
  <si>
    <t>FOR006, FOR011, FOR048, FOR095</t>
  </si>
  <si>
    <t>Sécurité incendie et prévention des risques</t>
  </si>
  <si>
    <t>Fire safety and risk prevention</t>
  </si>
  <si>
    <t>FOR007</t>
  </si>
  <si>
    <t>Forages et études hydrogéologiques</t>
  </si>
  <si>
    <t>Borehole drilling and hydrogeological studies</t>
  </si>
  <si>
    <t>FOR008, FOR028</t>
  </si>
  <si>
    <t>FOR009</t>
  </si>
  <si>
    <t>FOR010</t>
  </si>
  <si>
    <t>Production et transformation du riz</t>
  </si>
  <si>
    <t>Rice production and processing</t>
  </si>
  <si>
    <t>FOR013, FOR100, FOR103, FOR105</t>
  </si>
  <si>
    <t>Préliminaires du processus d'installation des dispositifs de sécurité ; Formation en pilotage de drone et conception de plans cartographiques par drone</t>
  </si>
  <si>
    <t>Pilotage de drones et cartographie</t>
  </si>
  <si>
    <t>Drone piloting and mapping</t>
  </si>
  <si>
    <t>FOR014</t>
  </si>
  <si>
    <t>Responsabilité sociale et performance socio-environnementale</t>
  </si>
  <si>
    <t>Corporate social responsibility and socio-environmental performance</t>
  </si>
  <si>
    <t>FOR016, FOR053</t>
  </si>
  <si>
    <t>Sécurité des denrées alimentaires (ISO 22000)</t>
  </si>
  <si>
    <t>Food safety (ISO 22000)</t>
  </si>
  <si>
    <t>FOR017</t>
  </si>
  <si>
    <t>Management and leadership</t>
  </si>
  <si>
    <t>FOR018, FOR035, FOR043, FOR132, FOR143</t>
  </si>
  <si>
    <t>FOR019</t>
  </si>
  <si>
    <t>Gestion de projet</t>
  </si>
  <si>
    <t>Project management</t>
  </si>
  <si>
    <t>FOR020</t>
  </si>
  <si>
    <t>Systèmes de management ISO (9001/14001/45001)</t>
  </si>
  <si>
    <t>Management systems ISO (9001/14001/45001)</t>
  </si>
  <si>
    <t>FOR021, FOR024</t>
  </si>
  <si>
    <t>Dessin assisté par ordinateur (DAO/CAO)</t>
  </si>
  <si>
    <t>Computer-aided design (CAD)</t>
  </si>
  <si>
    <t>FOR022, FOR055</t>
  </si>
  <si>
    <t>Énergies renouvelables et systèmes énergétiques</t>
  </si>
  <si>
    <t>Renewable energies and energy systems</t>
  </si>
  <si>
    <t>FOR023, FOR111</t>
  </si>
  <si>
    <t>Marketing, data &amp; business intelligence</t>
  </si>
  <si>
    <t>FOR025, FOR063, FOR092, FOR131, FOR138</t>
  </si>
  <si>
    <t>FOR026</t>
  </si>
  <si>
    <t>Élevage de volailles</t>
  </si>
  <si>
    <t>Poultry farming</t>
  </si>
  <si>
    <t>FOR029, FOR079, FOR082, FOR117, FOR119</t>
  </si>
  <si>
    <t>Transformation et valorisation du manioc</t>
  </si>
  <si>
    <t>Cassava processing and valorization</t>
  </si>
  <si>
    <t>FOR030, FOR059, FOR060, FOR070, FOR077, FOR104, FOR133</t>
  </si>
  <si>
    <t>FOR031</t>
  </si>
  <si>
    <t>Élevage bovin et embouche</t>
  </si>
  <si>
    <t>Cattle farming and fattening</t>
  </si>
  <si>
    <t>FOR032, FOR039, FOR040, FOR109</t>
  </si>
  <si>
    <t>Entrepreneuriat (général)</t>
  </si>
  <si>
    <t>Entrepreneurship (general)</t>
  </si>
  <si>
    <t>FOR033, FOR034, FOR144</t>
  </si>
  <si>
    <t>Apiculture et produits de la ruche</t>
  </si>
  <si>
    <t>Beekeeping and hive products</t>
  </si>
  <si>
    <t>FOR036, FOR042, FOR044, FOR047</t>
  </si>
  <si>
    <t>Entrepreneuriat et production agricole</t>
  </si>
  <si>
    <t>Agricultural entrepreneurship and production</t>
  </si>
  <si>
    <t>FOR037, FOR054, FOR078, FOR146</t>
  </si>
  <si>
    <t>Techniques culinaires et transformation alimentaire</t>
  </si>
  <si>
    <t>Culinary techniques and food processing</t>
  </si>
  <si>
    <t>FOR038, FOR087</t>
  </si>
  <si>
    <t>Packaging techniques</t>
  </si>
  <si>
    <t>FOR041</t>
  </si>
  <si>
    <t>Culture et transformation du maïs</t>
  </si>
  <si>
    <t>Maize production and processing</t>
  </si>
  <si>
    <t>FOR045, FOR083, FOR137</t>
  </si>
  <si>
    <t>Montage de projets et dossiers de financement</t>
  </si>
  <si>
    <t>Project development and financing dossiers</t>
  </si>
  <si>
    <t>FOR046</t>
  </si>
  <si>
    <t>FOR049</t>
  </si>
  <si>
    <t>Pisciculture et aquaculture</t>
  </si>
  <si>
    <t>Fish farming and aquaculture</t>
  </si>
  <si>
    <t>FOR051, FOR076, FOR122, FOR128</t>
  </si>
  <si>
    <t>FOR052</t>
  </si>
  <si>
    <t>Transformation du bois et formation continue</t>
  </si>
  <si>
    <t>Wood processing and continuing training</t>
  </si>
  <si>
    <t>FOR056</t>
  </si>
  <si>
    <t>FOR057</t>
  </si>
  <si>
    <t>Mode, textile et teinture</t>
  </si>
  <si>
    <t>Fashion, textile and dyeing</t>
  </si>
  <si>
    <t>FOR058, FOR096, FOR106, FOR116, FOR124</t>
  </si>
  <si>
    <t>Élevage (général)</t>
  </si>
  <si>
    <t>Livestock (general)</t>
  </si>
  <si>
    <t>FOR061, FOR069, FOR086</t>
  </si>
  <si>
    <t>FOR062</t>
  </si>
  <si>
    <t>FOR064</t>
  </si>
  <si>
    <t>FOR065</t>
  </si>
  <si>
    <t>Procédures d’export (ZLECAf/AfCFTA)</t>
  </si>
  <si>
    <t>Export procedures (AfCFTA)</t>
  </si>
  <si>
    <t>FOR067</t>
  </si>
  <si>
    <t>Intrants agricoles : engrais biologiques et (bio)pesticides</t>
  </si>
  <si>
    <t>Agricultural inputs: organic fertilizers and (bio)pesticides</t>
  </si>
  <si>
    <t>FOR068, FOR091, FOR093, FOR094, FOR102, FOR120</t>
  </si>
  <si>
    <t>Élevage et alimentation porcine</t>
  </si>
  <si>
    <t>Pig farming and feed formulation</t>
  </si>
  <si>
    <t>FOR071, FOR075, FOR080, FOR125, FOR126</t>
  </si>
  <si>
    <t>Production et transformation du cacao (chocolaterie)</t>
  </si>
  <si>
    <t>Cocoa production and processing (chocolate making)</t>
  </si>
  <si>
    <t>FOR072, FOR073, FOR085, FOR121, FOR127, FOR130, FOR135, FOR139, FOR141</t>
  </si>
  <si>
    <t>FOR074</t>
  </si>
  <si>
    <t>Multiplication et valorisation du bananier plantain</t>
  </si>
  <si>
    <t>Plantain multiplication and valorization</t>
  </si>
  <si>
    <t>FOR081, FOR140</t>
  </si>
  <si>
    <t>Production d’huile de palme et huile de palmiste</t>
  </si>
  <si>
    <t>Palm oil and palm kernel oil production</t>
  </si>
  <si>
    <t>FOR084, FOR134, FOR142</t>
  </si>
  <si>
    <t>Conservation post-récolte (oignon)</t>
  </si>
  <si>
    <t>Post-harvest conservation (onion)</t>
  </si>
  <si>
    <t>FOR088</t>
  </si>
  <si>
    <t>Techniques de traitement des sols</t>
  </si>
  <si>
    <t>Soil treatment techniques</t>
  </si>
  <si>
    <t>FOR089</t>
  </si>
  <si>
    <t>Systèmes de conservation et stockage des denrées</t>
  </si>
  <si>
    <t>Food conservation and storage systems</t>
  </si>
  <si>
    <t>FOR090, FOR098</t>
  </si>
  <si>
    <t>Processing and marketing of agricultural products</t>
  </si>
  <si>
    <t>FOR097</t>
  </si>
  <si>
    <t>FOR099</t>
  </si>
  <si>
    <t>Production et transformation du lait et produits laitiers</t>
  </si>
  <si>
    <t>Dairy production and processing</t>
  </si>
  <si>
    <t>FOR101, FOR107, FOR108</t>
  </si>
  <si>
    <t>Production et valorisation d’autres cultures vivrières</t>
  </si>
  <si>
    <t>Production and valorization of other staple crops</t>
  </si>
  <si>
    <t>FOR110</t>
  </si>
  <si>
    <t>FOR112</t>
  </si>
  <si>
    <t>FOR113</t>
  </si>
  <si>
    <t>FOR114</t>
  </si>
  <si>
    <t>Usage des produits vétérinaires</t>
  </si>
  <si>
    <t>Use of veterinary products</t>
  </si>
  <si>
    <t>FOR115</t>
  </si>
  <si>
    <t>Structuration et gestion d’organisations</t>
  </si>
  <si>
    <t>Organization structuring and management</t>
  </si>
  <si>
    <t>FOR118</t>
  </si>
  <si>
    <t>FOR123</t>
  </si>
  <si>
    <t>FOR129</t>
  </si>
  <si>
    <t>FOR136</t>
  </si>
  <si>
    <t>Data nalysis</t>
  </si>
  <si>
    <t>FOR145</t>
  </si>
  <si>
    <t>PrestataireID</t>
  </si>
  <si>
    <t>NomPrestataire</t>
  </si>
  <si>
    <t>NomResponsable</t>
  </si>
  <si>
    <t>Telephone1</t>
  </si>
  <si>
    <t>Telephone2</t>
  </si>
  <si>
    <t>Moore stephens</t>
  </si>
  <si>
    <t>LieuID</t>
  </si>
  <si>
    <t>NomLieu</t>
  </si>
  <si>
    <t>Précisions</t>
  </si>
  <si>
    <t>LI140</t>
  </si>
  <si>
    <t>LI141</t>
  </si>
  <si>
    <t>LI142</t>
  </si>
  <si>
    <t>LI143</t>
  </si>
  <si>
    <t>LI144</t>
  </si>
  <si>
    <t>LI145</t>
  </si>
  <si>
    <t>LI146</t>
  </si>
  <si>
    <t>LI147</t>
  </si>
  <si>
    <t>LI148</t>
  </si>
  <si>
    <t>LI149</t>
  </si>
  <si>
    <t>LI150</t>
  </si>
  <si>
    <t>LI151</t>
  </si>
  <si>
    <t>LI152</t>
  </si>
  <si>
    <t>LI153</t>
  </si>
  <si>
    <t>LI154</t>
  </si>
  <si>
    <t>LI155</t>
  </si>
  <si>
    <t>LI156</t>
  </si>
  <si>
    <t>LI157</t>
  </si>
  <si>
    <t>LI158</t>
  </si>
  <si>
    <t>LI159</t>
  </si>
  <si>
    <t>LI160</t>
  </si>
  <si>
    <t>LI161</t>
  </si>
  <si>
    <t>LI162</t>
  </si>
  <si>
    <t>LI163</t>
  </si>
  <si>
    <t>LI164</t>
  </si>
  <si>
    <t>LI165</t>
  </si>
  <si>
    <t>LI166</t>
  </si>
  <si>
    <t>LI167</t>
  </si>
  <si>
    <t>LI168</t>
  </si>
  <si>
    <t>LI169</t>
  </si>
  <si>
    <t>LI170</t>
  </si>
  <si>
    <t>LI171</t>
  </si>
  <si>
    <t>LI172</t>
  </si>
  <si>
    <t>LI173</t>
  </si>
  <si>
    <t>LI174</t>
  </si>
  <si>
    <t>LI175</t>
  </si>
  <si>
    <t>LI176</t>
  </si>
  <si>
    <t>LI177</t>
  </si>
  <si>
    <t>LI178</t>
  </si>
  <si>
    <t>LI179</t>
  </si>
  <si>
    <t>LI180</t>
  </si>
  <si>
    <t>LI181</t>
  </si>
  <si>
    <t>LI182</t>
  </si>
  <si>
    <t>LI183</t>
  </si>
  <si>
    <t>LI184</t>
  </si>
  <si>
    <t>LI185</t>
  </si>
  <si>
    <t>LI186</t>
  </si>
  <si>
    <t>LI187</t>
  </si>
  <si>
    <t>LI188</t>
  </si>
  <si>
    <t>LI189</t>
  </si>
  <si>
    <t>LI190</t>
  </si>
  <si>
    <t>LI191</t>
  </si>
  <si>
    <t>LI192</t>
  </si>
  <si>
    <t>LI193</t>
  </si>
  <si>
    <t>LI194</t>
  </si>
  <si>
    <t>LI195</t>
  </si>
  <si>
    <t>LI196</t>
  </si>
  <si>
    <t>LI197</t>
  </si>
  <si>
    <t>LI198</t>
  </si>
  <si>
    <t>LI199</t>
  </si>
  <si>
    <t>LI200</t>
  </si>
  <si>
    <t>LI201</t>
  </si>
  <si>
    <t>LI202</t>
  </si>
  <si>
    <t>LI203</t>
  </si>
  <si>
    <t>LI204</t>
  </si>
  <si>
    <t>LI205</t>
  </si>
  <si>
    <t>LI206</t>
  </si>
  <si>
    <t>LI207</t>
  </si>
  <si>
    <t>LI208</t>
  </si>
  <si>
    <t>LI209</t>
  </si>
  <si>
    <t>LI210</t>
  </si>
  <si>
    <t>LI211</t>
  </si>
  <si>
    <t>LI212</t>
  </si>
  <si>
    <t>LI213</t>
  </si>
  <si>
    <t>LI214</t>
  </si>
  <si>
    <t>LI215</t>
  </si>
  <si>
    <t>LI216</t>
  </si>
  <si>
    <t>LI217</t>
  </si>
  <si>
    <t>LI218</t>
  </si>
  <si>
    <t>LI219</t>
  </si>
  <si>
    <t>LI220</t>
  </si>
  <si>
    <t>LI221</t>
  </si>
  <si>
    <t>LI222</t>
  </si>
  <si>
    <t>LI223</t>
  </si>
  <si>
    <t>LI224</t>
  </si>
  <si>
    <t>LI225</t>
  </si>
  <si>
    <t>LI226</t>
  </si>
  <si>
    <t>LI227</t>
  </si>
  <si>
    <t>LI228</t>
  </si>
  <si>
    <t>LI229</t>
  </si>
  <si>
    <t>LI230</t>
  </si>
  <si>
    <t>LI231</t>
  </si>
  <si>
    <t>LI232</t>
  </si>
  <si>
    <t>LI233</t>
  </si>
  <si>
    <t>LI234</t>
  </si>
  <si>
    <t>LI235</t>
  </si>
  <si>
    <t>LI236</t>
  </si>
  <si>
    <t>LI237</t>
  </si>
  <si>
    <t>LI238</t>
  </si>
  <si>
    <t>LI239</t>
  </si>
  <si>
    <t>LI240</t>
  </si>
  <si>
    <t>LI241</t>
  </si>
  <si>
    <t>LI242</t>
  </si>
  <si>
    <t>LI243</t>
  </si>
  <si>
    <t>LI244</t>
  </si>
  <si>
    <t>LI245</t>
  </si>
  <si>
    <t>LI246</t>
  </si>
  <si>
    <t>LI247</t>
  </si>
  <si>
    <t>LI248</t>
  </si>
  <si>
    <t>LI249</t>
  </si>
  <si>
    <t>LI250</t>
  </si>
  <si>
    <t>LI251</t>
  </si>
  <si>
    <t>LI252</t>
  </si>
  <si>
    <t>LI253</t>
  </si>
  <si>
    <t>LI254</t>
  </si>
  <si>
    <t>LI255</t>
  </si>
  <si>
    <t>LI256</t>
  </si>
  <si>
    <t>LI257</t>
  </si>
  <si>
    <t>LI258</t>
  </si>
  <si>
    <t>LI259</t>
  </si>
  <si>
    <t>LI260</t>
  </si>
  <si>
    <t>LI261</t>
  </si>
  <si>
    <t>LI262</t>
  </si>
  <si>
    <t>LI263</t>
  </si>
  <si>
    <t>LI264</t>
  </si>
  <si>
    <t>LI265</t>
  </si>
  <si>
    <t>LI266</t>
  </si>
  <si>
    <t>LI267</t>
  </si>
  <si>
    <t>LI268</t>
  </si>
  <si>
    <t>LI269</t>
  </si>
  <si>
    <t>LI270</t>
  </si>
  <si>
    <t>LI271</t>
  </si>
  <si>
    <t>LI272</t>
  </si>
  <si>
    <t>LI273</t>
  </si>
  <si>
    <t>LI274</t>
  </si>
  <si>
    <t>LI275</t>
  </si>
  <si>
    <t>LI276</t>
  </si>
  <si>
    <t>LI277</t>
  </si>
  <si>
    <t>LI278</t>
  </si>
  <si>
    <t>LI279</t>
  </si>
  <si>
    <t>LI280</t>
  </si>
  <si>
    <t>LI281</t>
  </si>
  <si>
    <t>LI282</t>
  </si>
  <si>
    <t>LI283</t>
  </si>
  <si>
    <t>LI284</t>
  </si>
  <si>
    <t>LI285</t>
  </si>
  <si>
    <t>LI286</t>
  </si>
  <si>
    <t>LI287</t>
  </si>
  <si>
    <t>LI288</t>
  </si>
  <si>
    <t>LI289</t>
  </si>
  <si>
    <t>LI290</t>
  </si>
  <si>
    <t>LI291</t>
  </si>
  <si>
    <t>LI292</t>
  </si>
  <si>
    <t>LI293</t>
  </si>
  <si>
    <t>LI294</t>
  </si>
  <si>
    <t>LI295</t>
  </si>
  <si>
    <t>LI296</t>
  </si>
  <si>
    <t>LI297</t>
  </si>
  <si>
    <t>LI298</t>
  </si>
  <si>
    <t>LI299</t>
  </si>
  <si>
    <t>LI300</t>
  </si>
  <si>
    <t>LI301</t>
  </si>
  <si>
    <t>LI302</t>
  </si>
  <si>
    <t>LI303</t>
  </si>
  <si>
    <t>LI304</t>
  </si>
  <si>
    <t>LI305</t>
  </si>
  <si>
    <t>LI306</t>
  </si>
  <si>
    <t>LI307</t>
  </si>
  <si>
    <t>LI308</t>
  </si>
  <si>
    <t>LI309</t>
  </si>
  <si>
    <t>LI310</t>
  </si>
  <si>
    <t>LI311</t>
  </si>
  <si>
    <t>LI312</t>
  </si>
  <si>
    <t>LI313</t>
  </si>
  <si>
    <t>LI314</t>
  </si>
  <si>
    <t>LI315</t>
  </si>
  <si>
    <t>LI316</t>
  </si>
  <si>
    <t>LI317</t>
  </si>
  <si>
    <t>LI318</t>
  </si>
  <si>
    <t>LI319</t>
  </si>
  <si>
    <t>LI320</t>
  </si>
  <si>
    <t>LI321</t>
  </si>
  <si>
    <t>LI322</t>
  </si>
  <si>
    <t>LI323</t>
  </si>
  <si>
    <t>LI324</t>
  </si>
  <si>
    <t>LI325</t>
  </si>
  <si>
    <t>LI326</t>
  </si>
  <si>
    <t>LI327</t>
  </si>
  <si>
    <t>LI328</t>
  </si>
  <si>
    <t>LI329</t>
  </si>
  <si>
    <t>LI330</t>
  </si>
  <si>
    <t>LI331</t>
  </si>
  <si>
    <t>LI332</t>
  </si>
  <si>
    <t>LI333</t>
  </si>
  <si>
    <t>LI334</t>
  </si>
  <si>
    <t>LI335</t>
  </si>
  <si>
    <t>LI336</t>
  </si>
  <si>
    <t>LI337</t>
  </si>
  <si>
    <t>LI338</t>
  </si>
  <si>
    <t>LI339</t>
  </si>
  <si>
    <t>LI340</t>
  </si>
  <si>
    <t>LI341</t>
  </si>
  <si>
    <t>LI342</t>
  </si>
  <si>
    <t>LI343</t>
  </si>
  <si>
    <t>LI344</t>
  </si>
  <si>
    <t>LI345</t>
  </si>
  <si>
    <t>LI346</t>
  </si>
  <si>
    <t>LI347</t>
  </si>
  <si>
    <t>LI348</t>
  </si>
  <si>
    <t>LI349</t>
  </si>
  <si>
    <t>LI350</t>
  </si>
  <si>
    <t>LI351</t>
  </si>
  <si>
    <t>LI352</t>
  </si>
  <si>
    <t>LI353</t>
  </si>
  <si>
    <t>LI354</t>
  </si>
  <si>
    <t>LI355</t>
  </si>
  <si>
    <t>LI356</t>
  </si>
  <si>
    <t>LI357</t>
  </si>
  <si>
    <t>LI358</t>
  </si>
  <si>
    <t>LI359</t>
  </si>
  <si>
    <t>LI360</t>
  </si>
  <si>
    <t>LI361</t>
  </si>
  <si>
    <t>LI362</t>
  </si>
  <si>
    <t>LI363</t>
  </si>
  <si>
    <t>LI364</t>
  </si>
  <si>
    <t>LI365</t>
  </si>
  <si>
    <t>LI366</t>
  </si>
  <si>
    <t>LI367</t>
  </si>
  <si>
    <t>LI368</t>
  </si>
  <si>
    <t>LI369</t>
  </si>
  <si>
    <t>LI370</t>
  </si>
  <si>
    <t>LI371</t>
  </si>
  <si>
    <t>LI372</t>
  </si>
  <si>
    <t>LI373</t>
  </si>
  <si>
    <t>LI374</t>
  </si>
  <si>
    <t>LI375</t>
  </si>
  <si>
    <t>LI376</t>
  </si>
  <si>
    <t>LI377</t>
  </si>
  <si>
    <t>LI378</t>
  </si>
  <si>
    <t>LI379</t>
  </si>
  <si>
    <t>LI380</t>
  </si>
  <si>
    <t>LI381</t>
  </si>
  <si>
    <t>LI382</t>
  </si>
  <si>
    <t>LI383</t>
  </si>
  <si>
    <t>LI384</t>
  </si>
  <si>
    <t>LI385</t>
  </si>
  <si>
    <t>LI386</t>
  </si>
  <si>
    <t>LI387</t>
  </si>
  <si>
    <t>LI388</t>
  </si>
  <si>
    <t>LI389</t>
  </si>
  <si>
    <t>LI390</t>
  </si>
  <si>
    <t>LI391</t>
  </si>
  <si>
    <t>LI392</t>
  </si>
  <si>
    <t>LI393</t>
  </si>
  <si>
    <t>LI394</t>
  </si>
  <si>
    <t>LI395</t>
  </si>
  <si>
    <t>LI396</t>
  </si>
  <si>
    <t>LI397</t>
  </si>
  <si>
    <t>LI398</t>
  </si>
  <si>
    <t>LI399</t>
  </si>
  <si>
    <t>LI400</t>
  </si>
  <si>
    <t>LI401</t>
  </si>
  <si>
    <t>LI402</t>
  </si>
  <si>
    <t>LI403</t>
  </si>
  <si>
    <t>LI404</t>
  </si>
  <si>
    <t>LI405</t>
  </si>
  <si>
    <t>LI406</t>
  </si>
  <si>
    <t>LI407</t>
  </si>
  <si>
    <t>LI408</t>
  </si>
  <si>
    <t>LI409</t>
  </si>
  <si>
    <t>LI410</t>
  </si>
  <si>
    <t>LI411</t>
  </si>
  <si>
    <t>LI412</t>
  </si>
  <si>
    <t>LI413</t>
  </si>
  <si>
    <t>LI414</t>
  </si>
  <si>
    <t>LI415</t>
  </si>
  <si>
    <t>LI416</t>
  </si>
  <si>
    <t>LI417</t>
  </si>
  <si>
    <t>LI418</t>
  </si>
  <si>
    <t>LI419</t>
  </si>
  <si>
    <t>LI420</t>
  </si>
  <si>
    <t>LI421</t>
  </si>
  <si>
    <t>LI422</t>
  </si>
  <si>
    <t>LI423</t>
  </si>
  <si>
    <t>LI424</t>
  </si>
  <si>
    <t>LI425</t>
  </si>
  <si>
    <t>LI426</t>
  </si>
  <si>
    <t>LI427</t>
  </si>
  <si>
    <t>LI428</t>
  </si>
  <si>
    <t>LI429</t>
  </si>
  <si>
    <t>LI430</t>
  </si>
  <si>
    <t>LI431</t>
  </si>
  <si>
    <t>LI432</t>
  </si>
  <si>
    <t>LI433</t>
  </si>
  <si>
    <t>LI434</t>
  </si>
  <si>
    <t>LI435</t>
  </si>
  <si>
    <t>LI436</t>
  </si>
  <si>
    <t>LI437</t>
  </si>
  <si>
    <t>LI438</t>
  </si>
  <si>
    <t>LI439</t>
  </si>
  <si>
    <t>LI440</t>
  </si>
  <si>
    <t>LI441</t>
  </si>
  <si>
    <t>LI442</t>
  </si>
  <si>
    <t>LI443</t>
  </si>
  <si>
    <t>LI444</t>
  </si>
  <si>
    <t>LI445</t>
  </si>
  <si>
    <t>LI446</t>
  </si>
  <si>
    <t>LI447</t>
  </si>
  <si>
    <t>LI448</t>
  </si>
  <si>
    <t>LI449</t>
  </si>
  <si>
    <t>LI450</t>
  </si>
  <si>
    <t>LI451</t>
  </si>
  <si>
    <t>LI452</t>
  </si>
  <si>
    <t>LI453</t>
  </si>
  <si>
    <t>LI454</t>
  </si>
  <si>
    <t>LI455</t>
  </si>
  <si>
    <t>LI456</t>
  </si>
  <si>
    <t>LI457</t>
  </si>
  <si>
    <t>LI458</t>
  </si>
  <si>
    <t>LI459</t>
  </si>
  <si>
    <t>LI460</t>
  </si>
  <si>
    <t>LI461</t>
  </si>
  <si>
    <t>LI462</t>
  </si>
  <si>
    <t>LI463</t>
  </si>
  <si>
    <t>LI464</t>
  </si>
  <si>
    <t>LI465</t>
  </si>
  <si>
    <t>LI466</t>
  </si>
  <si>
    <t>LI467</t>
  </si>
  <si>
    <t>LI468</t>
  </si>
  <si>
    <t>LI469</t>
  </si>
  <si>
    <t>LI470</t>
  </si>
  <si>
    <t>LI471</t>
  </si>
  <si>
    <t>LI472</t>
  </si>
  <si>
    <t>LI473</t>
  </si>
  <si>
    <t>LI474</t>
  </si>
  <si>
    <t>LI475</t>
  </si>
  <si>
    <t>LI476</t>
  </si>
  <si>
    <t>LI477</t>
  </si>
  <si>
    <t>LI478</t>
  </si>
  <si>
    <t>LI479</t>
  </si>
  <si>
    <t>LI480</t>
  </si>
  <si>
    <t>LI481</t>
  </si>
  <si>
    <t>LI482</t>
  </si>
  <si>
    <t>LI483</t>
  </si>
  <si>
    <t>LI484</t>
  </si>
  <si>
    <t>LI485</t>
  </si>
  <si>
    <t>LI486</t>
  </si>
  <si>
    <t>LI487</t>
  </si>
  <si>
    <t>LI488</t>
  </si>
  <si>
    <t>LI489</t>
  </si>
  <si>
    <t>LI490</t>
  </si>
  <si>
    <t>LI491</t>
  </si>
  <si>
    <t>LI492</t>
  </si>
  <si>
    <t>LI493</t>
  </si>
  <si>
    <t>LI494</t>
  </si>
  <si>
    <t>LI495</t>
  </si>
  <si>
    <t>LI496</t>
  </si>
  <si>
    <t>LI497</t>
  </si>
  <si>
    <t>LI498</t>
  </si>
  <si>
    <t>LI499</t>
  </si>
  <si>
    <t>LI500</t>
  </si>
  <si>
    <t>LI501</t>
  </si>
  <si>
    <t>LI502</t>
  </si>
  <si>
    <t>LI503</t>
  </si>
  <si>
    <t>LI504</t>
  </si>
  <si>
    <t>LI505</t>
  </si>
  <si>
    <t>LI506</t>
  </si>
  <si>
    <t>LI507</t>
  </si>
  <si>
    <t>LI508</t>
  </si>
  <si>
    <t>LI509</t>
  </si>
  <si>
    <t>LI510</t>
  </si>
  <si>
    <t>LI511</t>
  </si>
  <si>
    <t>LI512</t>
  </si>
  <si>
    <t>LI513</t>
  </si>
  <si>
    <t>LI514</t>
  </si>
  <si>
    <t>LI515</t>
  </si>
  <si>
    <t>LI516</t>
  </si>
  <si>
    <t>LI517</t>
  </si>
  <si>
    <t>LI518</t>
  </si>
  <si>
    <t>LI519</t>
  </si>
  <si>
    <t>LI520</t>
  </si>
  <si>
    <t>LI521</t>
  </si>
  <si>
    <t>LI522</t>
  </si>
  <si>
    <t>LI523</t>
  </si>
  <si>
    <t>LI524</t>
  </si>
  <si>
    <t>LI525</t>
  </si>
  <si>
    <t>LI526</t>
  </si>
  <si>
    <t>LI527</t>
  </si>
  <si>
    <t>LI528</t>
  </si>
  <si>
    <t>LI529</t>
  </si>
  <si>
    <t>LI530</t>
  </si>
  <si>
    <t>LI531</t>
  </si>
  <si>
    <t>LI532</t>
  </si>
  <si>
    <t>LI533</t>
  </si>
  <si>
    <t>LI534</t>
  </si>
  <si>
    <t>LI535</t>
  </si>
  <si>
    <t>LI536</t>
  </si>
  <si>
    <t>LI537</t>
  </si>
  <si>
    <t>LI538</t>
  </si>
  <si>
    <t>LI539</t>
  </si>
  <si>
    <t>LI540</t>
  </si>
  <si>
    <t>LI541</t>
  </si>
  <si>
    <t>LI542</t>
  </si>
  <si>
    <t>LI543</t>
  </si>
  <si>
    <t>LI544</t>
  </si>
  <si>
    <t>LI545</t>
  </si>
  <si>
    <t>LI546</t>
  </si>
  <si>
    <t>LI547</t>
  </si>
  <si>
    <t>LI548</t>
  </si>
  <si>
    <t>LI549</t>
  </si>
  <si>
    <t>LI550</t>
  </si>
  <si>
    <t>LI551</t>
  </si>
  <si>
    <t>LI552</t>
  </si>
  <si>
    <t>LI553</t>
  </si>
  <si>
    <t>LI554</t>
  </si>
  <si>
    <t>LI555</t>
  </si>
  <si>
    <t>LI556</t>
  </si>
  <si>
    <t>LI557</t>
  </si>
  <si>
    <t>LI558</t>
  </si>
  <si>
    <t>LI559</t>
  </si>
  <si>
    <t>LI560</t>
  </si>
  <si>
    <t>LI561</t>
  </si>
  <si>
    <t>LI562</t>
  </si>
  <si>
    <t>LI563</t>
  </si>
  <si>
    <t>LI564</t>
  </si>
  <si>
    <t>LI565</t>
  </si>
  <si>
    <t>LI566</t>
  </si>
  <si>
    <t>LI567</t>
  </si>
  <si>
    <t>LI568</t>
  </si>
  <si>
    <t>LI569</t>
  </si>
  <si>
    <t>LI570</t>
  </si>
  <si>
    <t>LI571</t>
  </si>
  <si>
    <t>LI572</t>
  </si>
  <si>
    <t>LI573</t>
  </si>
  <si>
    <t>LI574</t>
  </si>
  <si>
    <t>LI575</t>
  </si>
  <si>
    <t>LI576</t>
  </si>
  <si>
    <t>LI577</t>
  </si>
  <si>
    <t>LI578</t>
  </si>
  <si>
    <t>LI579</t>
  </si>
  <si>
    <t>LI580</t>
  </si>
  <si>
    <t>LI581</t>
  </si>
  <si>
    <t>LI582</t>
  </si>
  <si>
    <t>LI583</t>
  </si>
  <si>
    <t>LI584</t>
  </si>
  <si>
    <t>LI585</t>
  </si>
  <si>
    <t>LI586</t>
  </si>
  <si>
    <t>LI587</t>
  </si>
  <si>
    <t>LI588</t>
  </si>
  <si>
    <t>LI589</t>
  </si>
  <si>
    <t>LI590</t>
  </si>
  <si>
    <t>LI591</t>
  </si>
  <si>
    <t>LI592</t>
  </si>
  <si>
    <t>LI593</t>
  </si>
  <si>
    <t>LI594</t>
  </si>
  <si>
    <t>LI595</t>
  </si>
  <si>
    <t>LI596</t>
  </si>
  <si>
    <t>LI597</t>
  </si>
  <si>
    <t>LI598</t>
  </si>
  <si>
    <t>LI599</t>
  </si>
  <si>
    <t>LI600</t>
  </si>
  <si>
    <t>LI601</t>
  </si>
  <si>
    <t>LI602</t>
  </si>
  <si>
    <t>LI603</t>
  </si>
  <si>
    <t>LI604</t>
  </si>
  <si>
    <t>LI605</t>
  </si>
  <si>
    <t>LI606</t>
  </si>
  <si>
    <t>LI607</t>
  </si>
  <si>
    <t>LI608</t>
  </si>
  <si>
    <t>LI609</t>
  </si>
  <si>
    <t>LI610</t>
  </si>
  <si>
    <t>LI611</t>
  </si>
  <si>
    <t>LI612</t>
  </si>
  <si>
    <t>LI613</t>
  </si>
  <si>
    <t>LI614</t>
  </si>
  <si>
    <t>LI615</t>
  </si>
  <si>
    <t>LI616</t>
  </si>
  <si>
    <t>LI617</t>
  </si>
  <si>
    <t>LI618</t>
  </si>
  <si>
    <t>LI619</t>
  </si>
  <si>
    <t>LI620</t>
  </si>
  <si>
    <t>LI621</t>
  </si>
  <si>
    <t>LI622</t>
  </si>
  <si>
    <t>LI623</t>
  </si>
  <si>
    <t>LI624</t>
  </si>
  <si>
    <t>LI625</t>
  </si>
  <si>
    <t>LI626</t>
  </si>
  <si>
    <t>LI627</t>
  </si>
  <si>
    <t>LI628</t>
  </si>
  <si>
    <t>LI629</t>
  </si>
  <si>
    <t>LI630</t>
  </si>
  <si>
    <t>LI631</t>
  </si>
  <si>
    <t>LI632</t>
  </si>
  <si>
    <t>LI633</t>
  </si>
  <si>
    <t>LI634</t>
  </si>
  <si>
    <t>LI635</t>
  </si>
  <si>
    <t>LI636</t>
  </si>
  <si>
    <t>LI637</t>
  </si>
  <si>
    <t>LI638</t>
  </si>
  <si>
    <t>LI639</t>
  </si>
  <si>
    <t>LI640</t>
  </si>
  <si>
    <t>LI641</t>
  </si>
  <si>
    <t>LI642</t>
  </si>
  <si>
    <t>LI643</t>
  </si>
  <si>
    <t>LI644</t>
  </si>
  <si>
    <t>LI645</t>
  </si>
  <si>
    <t>LI646</t>
  </si>
  <si>
    <t>LI647</t>
  </si>
  <si>
    <t>LI648</t>
  </si>
  <si>
    <t>LI649</t>
  </si>
  <si>
    <t>LI650</t>
  </si>
  <si>
    <t>LI651</t>
  </si>
  <si>
    <t>LI652</t>
  </si>
  <si>
    <t>LI653</t>
  </si>
  <si>
    <t>LI654</t>
  </si>
  <si>
    <t>LI655</t>
  </si>
  <si>
    <t>LI656</t>
  </si>
  <si>
    <t>LI657</t>
  </si>
  <si>
    <t>LI658</t>
  </si>
  <si>
    <t>LI659</t>
  </si>
  <si>
    <t>LI660</t>
  </si>
  <si>
    <t>LI661</t>
  </si>
  <si>
    <t>LI662</t>
  </si>
  <si>
    <t>LI663</t>
  </si>
  <si>
    <t>LI664</t>
  </si>
  <si>
    <t>LI665</t>
  </si>
  <si>
    <t>LI666</t>
  </si>
  <si>
    <t>LI667</t>
  </si>
  <si>
    <t>LI668</t>
  </si>
  <si>
    <t>LI669</t>
  </si>
  <si>
    <t>LI670</t>
  </si>
  <si>
    <t>LI671</t>
  </si>
  <si>
    <t>LI672</t>
  </si>
  <si>
    <t>LI673</t>
  </si>
  <si>
    <t>LI674</t>
  </si>
  <si>
    <t>LI675</t>
  </si>
  <si>
    <t>LI676</t>
  </si>
  <si>
    <t>LI677</t>
  </si>
  <si>
    <t>LI678</t>
  </si>
  <si>
    <t>LI679</t>
  </si>
  <si>
    <t>LI680</t>
  </si>
  <si>
    <t>LI681</t>
  </si>
  <si>
    <t>LI682</t>
  </si>
  <si>
    <t>LI683</t>
  </si>
  <si>
    <t>LI684</t>
  </si>
  <si>
    <t>LI685</t>
  </si>
  <si>
    <t>LI686</t>
  </si>
  <si>
    <t>LI687</t>
  </si>
  <si>
    <t>LI688</t>
  </si>
  <si>
    <t>LI689</t>
  </si>
  <si>
    <t>LI690</t>
  </si>
  <si>
    <t>LI691</t>
  </si>
  <si>
    <t>LI692</t>
  </si>
  <si>
    <t>LI693</t>
  </si>
  <si>
    <t>LI694</t>
  </si>
  <si>
    <t>LI695</t>
  </si>
  <si>
    <t>LI696</t>
  </si>
  <si>
    <t>LI697</t>
  </si>
  <si>
    <t>LI698</t>
  </si>
  <si>
    <t>LI699</t>
  </si>
  <si>
    <t>LI700</t>
  </si>
  <si>
    <t>LI701</t>
  </si>
  <si>
    <t>LI702</t>
  </si>
  <si>
    <t>LI703</t>
  </si>
  <si>
    <t>LI704</t>
  </si>
  <si>
    <t>LI705</t>
  </si>
  <si>
    <t>LI706</t>
  </si>
  <si>
    <t>LI707</t>
  </si>
  <si>
    <t>LI708</t>
  </si>
  <si>
    <t>LI709</t>
  </si>
  <si>
    <t>LI710</t>
  </si>
  <si>
    <t>LI711</t>
  </si>
  <si>
    <t>LI712</t>
  </si>
  <si>
    <t>LI713</t>
  </si>
  <si>
    <t>LI714</t>
  </si>
  <si>
    <t>LI715</t>
  </si>
  <si>
    <t>LI716</t>
  </si>
  <si>
    <t>LI717</t>
  </si>
  <si>
    <t>LI718</t>
  </si>
  <si>
    <t>LI719</t>
  </si>
  <si>
    <t>LI720</t>
  </si>
  <si>
    <t>LI721</t>
  </si>
  <si>
    <t>LI722</t>
  </si>
  <si>
    <t>LI723</t>
  </si>
  <si>
    <t>LI724</t>
  </si>
  <si>
    <t>LI725</t>
  </si>
  <si>
    <t>LI726</t>
  </si>
  <si>
    <t>LI727</t>
  </si>
  <si>
    <t>LI728</t>
  </si>
  <si>
    <t>LI729</t>
  </si>
  <si>
    <t>LI730</t>
  </si>
  <si>
    <t>LI731</t>
  </si>
  <si>
    <t>LI732</t>
  </si>
  <si>
    <t>LI733</t>
  </si>
  <si>
    <t>LI734</t>
  </si>
  <si>
    <t>LI735</t>
  </si>
  <si>
    <t>LI736</t>
  </si>
  <si>
    <t>LI737</t>
  </si>
  <si>
    <t>LI738</t>
  </si>
  <si>
    <t>LI739</t>
  </si>
  <si>
    <t>LI740</t>
  </si>
  <si>
    <t>LI741</t>
  </si>
  <si>
    <t>LI742</t>
  </si>
  <si>
    <t>LI743</t>
  </si>
  <si>
    <t>LI744</t>
  </si>
  <si>
    <t>LI745</t>
  </si>
  <si>
    <t>LI746</t>
  </si>
  <si>
    <t>LI747</t>
  </si>
  <si>
    <t>LI748</t>
  </si>
  <si>
    <t>LI749</t>
  </si>
  <si>
    <t>LI750</t>
  </si>
  <si>
    <t>LI751</t>
  </si>
  <si>
    <t>LI752</t>
  </si>
  <si>
    <t>LI753</t>
  </si>
  <si>
    <t>LI754</t>
  </si>
  <si>
    <t>LI755</t>
  </si>
  <si>
    <t>LI756</t>
  </si>
  <si>
    <t>LI757</t>
  </si>
  <si>
    <t>LI758</t>
  </si>
  <si>
    <t>LI759</t>
  </si>
  <si>
    <t>LI760</t>
  </si>
  <si>
    <t>LI761</t>
  </si>
  <si>
    <t>LI762</t>
  </si>
  <si>
    <t>LI763</t>
  </si>
  <si>
    <t>LI764</t>
  </si>
  <si>
    <t>LI765</t>
  </si>
  <si>
    <t>LI766</t>
  </si>
  <si>
    <t>LI767</t>
  </si>
  <si>
    <t>LI768</t>
  </si>
  <si>
    <t>LI769</t>
  </si>
  <si>
    <t>LI770</t>
  </si>
  <si>
    <t>LI771</t>
  </si>
  <si>
    <t>LI772</t>
  </si>
  <si>
    <t>LI773</t>
  </si>
  <si>
    <t>LI774</t>
  </si>
  <si>
    <t>LI775</t>
  </si>
  <si>
    <t>LI776</t>
  </si>
  <si>
    <t>LI777</t>
  </si>
  <si>
    <t>LI778</t>
  </si>
  <si>
    <t>LI779</t>
  </si>
  <si>
    <t>LI780</t>
  </si>
  <si>
    <t>LI781</t>
  </si>
  <si>
    <t>LI782</t>
  </si>
  <si>
    <t>LI783</t>
  </si>
  <si>
    <t>LI784</t>
  </si>
  <si>
    <t>LI785</t>
  </si>
  <si>
    <t>LI786</t>
  </si>
  <si>
    <t>LI787</t>
  </si>
  <si>
    <t>LI788</t>
  </si>
  <si>
    <t>LI789</t>
  </si>
  <si>
    <t>LI790</t>
  </si>
  <si>
    <t>LI791</t>
  </si>
  <si>
    <t>LI792</t>
  </si>
  <si>
    <t>LI793</t>
  </si>
  <si>
    <t>LI794</t>
  </si>
  <si>
    <t>LI795</t>
  </si>
  <si>
    <t>LI796</t>
  </si>
  <si>
    <t>LI797</t>
  </si>
  <si>
    <t>LI798</t>
  </si>
  <si>
    <t>LI799</t>
  </si>
  <si>
    <t>LI800</t>
  </si>
  <si>
    <t>LI801</t>
  </si>
  <si>
    <t>LI802</t>
  </si>
  <si>
    <t>LI803</t>
  </si>
  <si>
    <t>LI804</t>
  </si>
  <si>
    <t>LI805</t>
  </si>
  <si>
    <t>LI806</t>
  </si>
  <si>
    <t>LI807</t>
  </si>
  <si>
    <t>LI808</t>
  </si>
  <si>
    <t>LI809</t>
  </si>
  <si>
    <t>LI810</t>
  </si>
  <si>
    <t>LI811</t>
  </si>
  <si>
    <t>LI812</t>
  </si>
  <si>
    <t>LI813</t>
  </si>
  <si>
    <t>LI814</t>
  </si>
  <si>
    <t>LI815</t>
  </si>
  <si>
    <t>LI816</t>
  </si>
  <si>
    <t>LI817</t>
  </si>
  <si>
    <t>LI818</t>
  </si>
  <si>
    <t>LI819</t>
  </si>
  <si>
    <t>LI820</t>
  </si>
  <si>
    <t>LI821</t>
  </si>
  <si>
    <t>LI822</t>
  </si>
  <si>
    <t>LI823</t>
  </si>
  <si>
    <t>LI824</t>
  </si>
  <si>
    <t>LI825</t>
  </si>
  <si>
    <t>LI826</t>
  </si>
  <si>
    <t>LI827</t>
  </si>
  <si>
    <t>LI828</t>
  </si>
  <si>
    <t>LI829</t>
  </si>
  <si>
    <t>LI830</t>
  </si>
  <si>
    <t>LI831</t>
  </si>
  <si>
    <t>LI832</t>
  </si>
  <si>
    <t>LI833</t>
  </si>
  <si>
    <t>LI834</t>
  </si>
  <si>
    <t>LI835</t>
  </si>
  <si>
    <t>LI836</t>
  </si>
  <si>
    <t>LI837</t>
  </si>
  <si>
    <t>LI838</t>
  </si>
  <si>
    <t>LI839</t>
  </si>
  <si>
    <t>LI840</t>
  </si>
  <si>
    <t>LI841</t>
  </si>
  <si>
    <t>LI842</t>
  </si>
  <si>
    <t>LI843</t>
  </si>
  <si>
    <t>LI844</t>
  </si>
  <si>
    <t>LI845</t>
  </si>
  <si>
    <t>LI846</t>
  </si>
  <si>
    <t>LI847</t>
  </si>
  <si>
    <t>LI848</t>
  </si>
  <si>
    <t>LI849</t>
  </si>
  <si>
    <t>LI850</t>
  </si>
  <si>
    <t>LI851</t>
  </si>
  <si>
    <t>LI852</t>
  </si>
  <si>
    <t>LI853</t>
  </si>
  <si>
    <t>LI854</t>
  </si>
  <si>
    <t>LI855</t>
  </si>
  <si>
    <t>LI856</t>
  </si>
  <si>
    <t>LI857</t>
  </si>
  <si>
    <t>LI858</t>
  </si>
  <si>
    <t>LI859</t>
  </si>
  <si>
    <t>LI860</t>
  </si>
  <si>
    <t>LI861</t>
  </si>
  <si>
    <t>LI862</t>
  </si>
  <si>
    <t>LI863</t>
  </si>
  <si>
    <t>LI864</t>
  </si>
  <si>
    <t>LI865</t>
  </si>
  <si>
    <t>LI866</t>
  </si>
  <si>
    <t>LI867</t>
  </si>
  <si>
    <t>LI868</t>
  </si>
  <si>
    <t>LI869</t>
  </si>
  <si>
    <t>LI870</t>
  </si>
  <si>
    <t>LI871</t>
  </si>
  <si>
    <t>LI872</t>
  </si>
  <si>
    <t>LI873</t>
  </si>
  <si>
    <t>LI874</t>
  </si>
  <si>
    <t>LI875</t>
  </si>
  <si>
    <t>LI876</t>
  </si>
  <si>
    <t>LI877</t>
  </si>
  <si>
    <t>LI878</t>
  </si>
  <si>
    <t>LI879</t>
  </si>
  <si>
    <t>LI880</t>
  </si>
  <si>
    <t>LI881</t>
  </si>
  <si>
    <t>LI882</t>
  </si>
  <si>
    <t>LI883</t>
  </si>
  <si>
    <t>LI884</t>
  </si>
  <si>
    <t>LI885</t>
  </si>
  <si>
    <t>LI886</t>
  </si>
  <si>
    <t>LI887</t>
  </si>
  <si>
    <t>LI888</t>
  </si>
  <si>
    <t>LI889</t>
  </si>
  <si>
    <t>LI890</t>
  </si>
  <si>
    <t>LI891</t>
  </si>
  <si>
    <t>LI892</t>
  </si>
  <si>
    <t>LI893</t>
  </si>
  <si>
    <t>LI894</t>
  </si>
  <si>
    <t>LI895</t>
  </si>
  <si>
    <t>LI896</t>
  </si>
  <si>
    <t>LI897</t>
  </si>
  <si>
    <t>LI898</t>
  </si>
  <si>
    <t>MOM GARE</t>
  </si>
  <si>
    <t>LI899</t>
  </si>
  <si>
    <t>LI900</t>
  </si>
  <si>
    <t>LI901</t>
  </si>
  <si>
    <t>LI902</t>
  </si>
  <si>
    <t>LI903</t>
  </si>
  <si>
    <t>Siège DOPA</t>
  </si>
  <si>
    <t>LI904</t>
  </si>
  <si>
    <t>LI905</t>
  </si>
  <si>
    <t>LI906</t>
  </si>
  <si>
    <t>LI907</t>
  </si>
  <si>
    <t>LI908</t>
  </si>
  <si>
    <t>LI909</t>
  </si>
  <si>
    <t>LI910</t>
  </si>
  <si>
    <t>LI911</t>
  </si>
  <si>
    <t>LI912</t>
  </si>
  <si>
    <t>LI913</t>
  </si>
  <si>
    <t>Centre de formation professionnel Pontahh</t>
  </si>
  <si>
    <t>LI914</t>
  </si>
  <si>
    <t>LI915</t>
  </si>
  <si>
    <t>LI916</t>
  </si>
  <si>
    <t>LI917</t>
  </si>
  <si>
    <t>LI918</t>
  </si>
  <si>
    <t>LI919</t>
  </si>
  <si>
    <t>LI920</t>
  </si>
  <si>
    <t>LI921</t>
  </si>
  <si>
    <t>LI922</t>
  </si>
  <si>
    <t>LI923</t>
  </si>
  <si>
    <t>LI924</t>
  </si>
  <si>
    <t>LI925</t>
  </si>
  <si>
    <t>LI926</t>
  </si>
  <si>
    <t>LI927</t>
  </si>
  <si>
    <t>LI928</t>
  </si>
  <si>
    <t>LI929</t>
  </si>
  <si>
    <t>LI930</t>
  </si>
  <si>
    <t>LI931</t>
  </si>
  <si>
    <t>LI932</t>
  </si>
  <si>
    <t>LI933</t>
  </si>
  <si>
    <t>LI934</t>
  </si>
  <si>
    <t>LI935</t>
  </si>
  <si>
    <t>LI936</t>
  </si>
  <si>
    <t>LI937</t>
  </si>
  <si>
    <t>LI938</t>
  </si>
  <si>
    <t>LI939</t>
  </si>
  <si>
    <t>LI940</t>
  </si>
  <si>
    <t>LI941</t>
  </si>
  <si>
    <t>Centre de Formation Professionnel Pontahh</t>
  </si>
  <si>
    <t>LI942</t>
  </si>
  <si>
    <t>LI943</t>
  </si>
  <si>
    <t>LI944</t>
  </si>
  <si>
    <t>LI945</t>
  </si>
  <si>
    <t>LI946</t>
  </si>
  <si>
    <t>LI947</t>
  </si>
  <si>
    <t>LI948</t>
  </si>
  <si>
    <t>LI949</t>
  </si>
  <si>
    <t>LI950</t>
  </si>
  <si>
    <t>LI951</t>
  </si>
  <si>
    <t>LI952</t>
  </si>
  <si>
    <t>LI953</t>
  </si>
  <si>
    <t>LI954</t>
  </si>
  <si>
    <t>LI955</t>
  </si>
  <si>
    <t>LI956</t>
  </si>
  <si>
    <t>LI957</t>
  </si>
  <si>
    <t>LI958</t>
  </si>
  <si>
    <t>LI959</t>
  </si>
  <si>
    <t>LI960</t>
  </si>
  <si>
    <t>LI961</t>
  </si>
  <si>
    <t>LI962</t>
  </si>
  <si>
    <t>LI963</t>
  </si>
  <si>
    <t>Mindif</t>
  </si>
  <si>
    <t>LI964</t>
  </si>
  <si>
    <t>LI965</t>
  </si>
  <si>
    <t>LI966</t>
  </si>
  <si>
    <t>LI967</t>
  </si>
  <si>
    <t>LI968</t>
  </si>
  <si>
    <t>LI969</t>
  </si>
  <si>
    <t>LI970</t>
  </si>
  <si>
    <t>LI971</t>
  </si>
  <si>
    <t>LI972</t>
  </si>
  <si>
    <t>LI973</t>
  </si>
  <si>
    <t>LI974</t>
  </si>
  <si>
    <t>LI975</t>
  </si>
  <si>
    <t>LI976</t>
  </si>
  <si>
    <t>LI977</t>
  </si>
  <si>
    <t>LI978</t>
  </si>
  <si>
    <t>LI979</t>
  </si>
  <si>
    <t>LI980</t>
  </si>
  <si>
    <t>LI981</t>
  </si>
  <si>
    <t>LI982</t>
  </si>
  <si>
    <t>LI983</t>
  </si>
  <si>
    <t>LI984</t>
  </si>
  <si>
    <t>LI985</t>
  </si>
  <si>
    <t>LI986</t>
  </si>
  <si>
    <t>LI987</t>
  </si>
  <si>
    <t>LI988</t>
  </si>
  <si>
    <t>LI989</t>
  </si>
  <si>
    <t>LI990</t>
  </si>
  <si>
    <t>LI991</t>
  </si>
  <si>
    <t>LI992</t>
  </si>
  <si>
    <t>LI993</t>
  </si>
  <si>
    <t>LI994</t>
  </si>
  <si>
    <t>LI995</t>
  </si>
  <si>
    <t>LI996</t>
  </si>
  <si>
    <t>LI997</t>
  </si>
  <si>
    <t>LI998</t>
  </si>
  <si>
    <t>LI999</t>
  </si>
  <si>
    <t>LI1000</t>
  </si>
  <si>
    <t>LI1001</t>
  </si>
  <si>
    <t>LI1002</t>
  </si>
  <si>
    <t>LI1003</t>
  </si>
  <si>
    <t>LI1004</t>
  </si>
  <si>
    <t>LI1005</t>
  </si>
  <si>
    <t>LI1006</t>
  </si>
  <si>
    <t>LI1007</t>
  </si>
  <si>
    <t>LI1008</t>
  </si>
  <si>
    <t>LI1009</t>
  </si>
  <si>
    <t>LI1010</t>
  </si>
  <si>
    <t>LI1011</t>
  </si>
  <si>
    <t>LI1012</t>
  </si>
  <si>
    <t>LI1013</t>
  </si>
  <si>
    <t>LI1014</t>
  </si>
  <si>
    <t>LI1015</t>
  </si>
  <si>
    <t>LI1016</t>
  </si>
  <si>
    <t>LI1017</t>
  </si>
  <si>
    <t>LI1018</t>
  </si>
  <si>
    <t>LI1019</t>
  </si>
  <si>
    <t>LI1020</t>
  </si>
  <si>
    <t>LI1021</t>
  </si>
  <si>
    <t>LI1022</t>
  </si>
  <si>
    <t>LI1023</t>
  </si>
  <si>
    <t>LI1024</t>
  </si>
  <si>
    <t>LI1025</t>
  </si>
  <si>
    <t>LI1026</t>
  </si>
  <si>
    <t>LI1027</t>
  </si>
  <si>
    <t>LI1028</t>
  </si>
  <si>
    <t>LI1029</t>
  </si>
  <si>
    <t>LI1030</t>
  </si>
  <si>
    <t>LI1031</t>
  </si>
  <si>
    <t>LI1032</t>
  </si>
  <si>
    <t>LI1033</t>
  </si>
  <si>
    <t>LI1034</t>
  </si>
  <si>
    <t>LI1035</t>
  </si>
  <si>
    <t>LI1036</t>
  </si>
  <si>
    <t>LI1037</t>
  </si>
  <si>
    <t>LI1038</t>
  </si>
  <si>
    <t>LI1039</t>
  </si>
  <si>
    <t>LI1040</t>
  </si>
  <si>
    <t>LI1041</t>
  </si>
  <si>
    <t>LI1042</t>
  </si>
  <si>
    <t>LI1043</t>
  </si>
  <si>
    <t>LI1044</t>
  </si>
  <si>
    <t>LI1045</t>
  </si>
  <si>
    <t>LI1046</t>
  </si>
  <si>
    <t>LI1047</t>
  </si>
  <si>
    <t>LI1048</t>
  </si>
  <si>
    <t>LI1049</t>
  </si>
  <si>
    <t>LI1050</t>
  </si>
  <si>
    <t>LI1051</t>
  </si>
  <si>
    <t>LI1052</t>
  </si>
  <si>
    <t>LI1053</t>
  </si>
  <si>
    <t>LI1054</t>
  </si>
  <si>
    <t>LI1055</t>
  </si>
  <si>
    <t>LI1056</t>
  </si>
  <si>
    <t>LI1057</t>
  </si>
  <si>
    <t>LI1058</t>
  </si>
  <si>
    <t>LI1059</t>
  </si>
  <si>
    <t>LI1060</t>
  </si>
  <si>
    <t>LI1061</t>
  </si>
  <si>
    <t>LI1062</t>
  </si>
  <si>
    <t>LI1063</t>
  </si>
  <si>
    <t>LI1064</t>
  </si>
  <si>
    <t>LI1065</t>
  </si>
  <si>
    <t>LI1066</t>
  </si>
  <si>
    <t>LI1067</t>
  </si>
  <si>
    <t>LI1068</t>
  </si>
  <si>
    <t>LI1069</t>
  </si>
  <si>
    <t>LI1070</t>
  </si>
  <si>
    <t>LI1071</t>
  </si>
  <si>
    <t>LI1072</t>
  </si>
  <si>
    <t>LI1073</t>
  </si>
  <si>
    <t>LI1074</t>
  </si>
  <si>
    <t>LI1075</t>
  </si>
  <si>
    <t>LI1076</t>
  </si>
  <si>
    <t>LI1077</t>
  </si>
  <si>
    <t>LI1078</t>
  </si>
  <si>
    <t>LI1079</t>
  </si>
  <si>
    <t>LI1080</t>
  </si>
  <si>
    <t>LI1081</t>
  </si>
  <si>
    <t>LI1082</t>
  </si>
  <si>
    <t>LI1083</t>
  </si>
  <si>
    <t>LI1084</t>
  </si>
  <si>
    <t>LI1085</t>
  </si>
  <si>
    <t>LI1086</t>
  </si>
  <si>
    <t>LI1087</t>
  </si>
  <si>
    <t>LI1088</t>
  </si>
  <si>
    <t>LI1089</t>
  </si>
  <si>
    <t>LI1090</t>
  </si>
  <si>
    <t>LI1091</t>
  </si>
  <si>
    <t>LI1092</t>
  </si>
  <si>
    <t>LI1093</t>
  </si>
  <si>
    <t>LI1094</t>
  </si>
  <si>
    <t>LI1095</t>
  </si>
  <si>
    <t>LI1096</t>
  </si>
  <si>
    <t>LI1097</t>
  </si>
  <si>
    <t>LI1098</t>
  </si>
  <si>
    <t>LI1099</t>
  </si>
  <si>
    <t>LI1100</t>
  </si>
  <si>
    <t>LI1101</t>
  </si>
  <si>
    <t>LI1102</t>
  </si>
  <si>
    <t>LI1103</t>
  </si>
  <si>
    <t>CFPP</t>
  </si>
  <si>
    <t>LI1104</t>
  </si>
  <si>
    <t>LI1105</t>
  </si>
  <si>
    <t>LI1106</t>
  </si>
  <si>
    <t>LI1107</t>
  </si>
  <si>
    <t>LI1108</t>
  </si>
  <si>
    <t>LI1109</t>
  </si>
  <si>
    <t>LI1110</t>
  </si>
  <si>
    <t>LI1111</t>
  </si>
  <si>
    <t>LI1112</t>
  </si>
  <si>
    <t>LI1113</t>
  </si>
  <si>
    <t>LI1114</t>
  </si>
  <si>
    <t>LI1115</t>
  </si>
  <si>
    <t>LI1116</t>
  </si>
  <si>
    <t>LI1117</t>
  </si>
  <si>
    <t>LI1118</t>
  </si>
  <si>
    <t>LI1119</t>
  </si>
  <si>
    <t>LI1120</t>
  </si>
  <si>
    <t>LI1121</t>
  </si>
  <si>
    <t>LI1122</t>
  </si>
  <si>
    <t>LI1123</t>
  </si>
  <si>
    <t>LI1124</t>
  </si>
  <si>
    <t>LI1125</t>
  </si>
  <si>
    <t>LI1126</t>
  </si>
  <si>
    <t>LI1127</t>
  </si>
  <si>
    <t>LI1128</t>
  </si>
  <si>
    <t>LI1129</t>
  </si>
  <si>
    <t>LI1130</t>
  </si>
  <si>
    <t>LI1131</t>
  </si>
  <si>
    <t>LI1132</t>
  </si>
  <si>
    <t>LI1133</t>
  </si>
  <si>
    <t>LI1134</t>
  </si>
  <si>
    <t>LI1135</t>
  </si>
  <si>
    <t>LI1136</t>
  </si>
  <si>
    <t>LI1137</t>
  </si>
  <si>
    <t>LI1138</t>
  </si>
  <si>
    <t>LI1139</t>
  </si>
  <si>
    <t>LI1140</t>
  </si>
  <si>
    <t>LI1141</t>
  </si>
  <si>
    <t>LI1142</t>
  </si>
  <si>
    <t>LI1143</t>
  </si>
  <si>
    <t>LI1144</t>
  </si>
  <si>
    <t>LI1145</t>
  </si>
  <si>
    <t>LI1146</t>
  </si>
  <si>
    <t>LI1147</t>
  </si>
  <si>
    <t>LI1148</t>
  </si>
  <si>
    <t>LI1149</t>
  </si>
  <si>
    <t>LI1150</t>
  </si>
  <si>
    <t>LI1151</t>
  </si>
  <si>
    <t>LI1152</t>
  </si>
  <si>
    <t>LI1153</t>
  </si>
  <si>
    <t>LI1154</t>
  </si>
  <si>
    <t>LI1155</t>
  </si>
  <si>
    <t>LI1156</t>
  </si>
  <si>
    <t>LI1157</t>
  </si>
  <si>
    <t>LI1158</t>
  </si>
  <si>
    <t>LI1159</t>
  </si>
  <si>
    <t>LI1160</t>
  </si>
  <si>
    <t>LI1161</t>
  </si>
  <si>
    <t>LI1162</t>
  </si>
  <si>
    <t>LI1163</t>
  </si>
  <si>
    <t>LI1164</t>
  </si>
  <si>
    <t>LI1165</t>
  </si>
  <si>
    <t>LI1166</t>
  </si>
  <si>
    <t>LI1167</t>
  </si>
  <si>
    <t>LI1168</t>
  </si>
  <si>
    <t>LI1169</t>
  </si>
  <si>
    <t>LI1170</t>
  </si>
  <si>
    <t>LI1171</t>
  </si>
  <si>
    <t>LI1172</t>
  </si>
  <si>
    <t>LI1173</t>
  </si>
  <si>
    <t>LI1174</t>
  </si>
  <si>
    <t>LI1175</t>
  </si>
  <si>
    <t>LI1176</t>
  </si>
  <si>
    <t>LI1177</t>
  </si>
  <si>
    <t>LI1178</t>
  </si>
  <si>
    <t>LI1179</t>
  </si>
  <si>
    <t>LI1180</t>
  </si>
  <si>
    <t>LI1181</t>
  </si>
  <si>
    <t>LI1182</t>
  </si>
  <si>
    <t>LI1183</t>
  </si>
  <si>
    <t>LI1184</t>
  </si>
  <si>
    <t>LI1185</t>
  </si>
  <si>
    <t>LI1186</t>
  </si>
  <si>
    <t>LI1187</t>
  </si>
  <si>
    <t>LI1188</t>
  </si>
  <si>
    <t>LI1189</t>
  </si>
  <si>
    <t>LI1190</t>
  </si>
  <si>
    <t>LI1191</t>
  </si>
  <si>
    <t>LI1192</t>
  </si>
  <si>
    <t>LI1193</t>
  </si>
  <si>
    <t>LI1194</t>
  </si>
  <si>
    <t>LI1195</t>
  </si>
  <si>
    <t>LI1196</t>
  </si>
  <si>
    <t>LI1197</t>
  </si>
  <si>
    <t>LI1198</t>
  </si>
  <si>
    <t>LI1199</t>
  </si>
  <si>
    <t>LI1200</t>
  </si>
  <si>
    <t>LI1201</t>
  </si>
  <si>
    <t>LI1202</t>
  </si>
  <si>
    <t>LI1203</t>
  </si>
  <si>
    <t>LI1204</t>
  </si>
  <si>
    <t>LI1205</t>
  </si>
  <si>
    <t>LI1206</t>
  </si>
  <si>
    <t>LI1207</t>
  </si>
  <si>
    <t>LI1208</t>
  </si>
  <si>
    <t>LI1209</t>
  </si>
  <si>
    <t>LI1210</t>
  </si>
  <si>
    <t>LI1211</t>
  </si>
  <si>
    <t>LI1212</t>
  </si>
  <si>
    <t>LI1213</t>
  </si>
  <si>
    <t>LI1214</t>
  </si>
  <si>
    <t>LI1215</t>
  </si>
  <si>
    <t>LI1216</t>
  </si>
  <si>
    <t>LI1217</t>
  </si>
  <si>
    <t>LI1218</t>
  </si>
  <si>
    <t>LI1219</t>
  </si>
  <si>
    <t>LI1220</t>
  </si>
  <si>
    <t>LI1221</t>
  </si>
  <si>
    <t>LI1222</t>
  </si>
  <si>
    <t>LI1223</t>
  </si>
  <si>
    <t>LI1224</t>
  </si>
  <si>
    <t>LI1225</t>
  </si>
  <si>
    <t>LI1226</t>
  </si>
  <si>
    <t>LI1227</t>
  </si>
  <si>
    <t>LI1228</t>
  </si>
  <si>
    <t>LI1229</t>
  </si>
  <si>
    <t>LI1230</t>
  </si>
  <si>
    <t>LI1231</t>
  </si>
  <si>
    <t>LI1232</t>
  </si>
  <si>
    <t>LI1233</t>
  </si>
  <si>
    <t>LI1234</t>
  </si>
  <si>
    <t>LI1235</t>
  </si>
  <si>
    <t>LI1236</t>
  </si>
  <si>
    <t>LI1237</t>
  </si>
  <si>
    <t>LI1238</t>
  </si>
  <si>
    <t>LI1239</t>
  </si>
  <si>
    <t>LI1240</t>
  </si>
  <si>
    <t>LI1241</t>
  </si>
  <si>
    <t>LI1242</t>
  </si>
  <si>
    <t>LI1243</t>
  </si>
  <si>
    <t>LI1244</t>
  </si>
  <si>
    <t>LI1245</t>
  </si>
  <si>
    <t>LI1246</t>
  </si>
  <si>
    <t>LI1247</t>
  </si>
  <si>
    <t>LI1248</t>
  </si>
  <si>
    <t>LI1249</t>
  </si>
  <si>
    <t>LI1250</t>
  </si>
  <si>
    <t>LI1251</t>
  </si>
  <si>
    <t>LI1252</t>
  </si>
  <si>
    <t>LI1253</t>
  </si>
  <si>
    <t>LI1254</t>
  </si>
  <si>
    <t>LI1255</t>
  </si>
  <si>
    <t>LI1256</t>
  </si>
  <si>
    <t>LI1257</t>
  </si>
  <si>
    <t>LI1258</t>
  </si>
  <si>
    <t>LI1259</t>
  </si>
  <si>
    <t>LI1260</t>
  </si>
  <si>
    <t>LI1261</t>
  </si>
  <si>
    <t>LI1262</t>
  </si>
  <si>
    <t>LI1263</t>
  </si>
  <si>
    <t>LI1264</t>
  </si>
  <si>
    <t>LI1265</t>
  </si>
  <si>
    <t>LI1266</t>
  </si>
  <si>
    <t>LI1267</t>
  </si>
  <si>
    <t>LI1268</t>
  </si>
  <si>
    <t>LI1269</t>
  </si>
  <si>
    <t>LI1270</t>
  </si>
  <si>
    <t>LI1271</t>
  </si>
  <si>
    <t>LI1272</t>
  </si>
  <si>
    <t>LI1273</t>
  </si>
  <si>
    <t>LI1274</t>
  </si>
  <si>
    <t>LI1275</t>
  </si>
  <si>
    <t>LI1276</t>
  </si>
  <si>
    <t>LI1277</t>
  </si>
  <si>
    <t>LI1278</t>
  </si>
  <si>
    <t>LI1279</t>
  </si>
  <si>
    <t>LI1280</t>
  </si>
  <si>
    <t>LI1281</t>
  </si>
  <si>
    <t>LI1282</t>
  </si>
  <si>
    <t>LI1283</t>
  </si>
  <si>
    <t>LI1284</t>
  </si>
  <si>
    <t>LI1285</t>
  </si>
  <si>
    <t>LI1286</t>
  </si>
  <si>
    <t>LI1287</t>
  </si>
  <si>
    <t>LI1288</t>
  </si>
  <si>
    <t>LI1289</t>
  </si>
  <si>
    <t>LI1290</t>
  </si>
  <si>
    <t>LI1291</t>
  </si>
  <si>
    <t>LI1292</t>
  </si>
  <si>
    <t>LI1293</t>
  </si>
  <si>
    <t>LI1294</t>
  </si>
  <si>
    <t>LI1295</t>
  </si>
  <si>
    <t>LI1296</t>
  </si>
  <si>
    <t>LI1297</t>
  </si>
  <si>
    <t>LI1298</t>
  </si>
  <si>
    <t>LI1299</t>
  </si>
  <si>
    <t>LI1300</t>
  </si>
  <si>
    <t>LI1301</t>
  </si>
  <si>
    <t>LI1302</t>
  </si>
  <si>
    <t>LI1303</t>
  </si>
  <si>
    <t>LI1304</t>
  </si>
  <si>
    <t>LI1305</t>
  </si>
  <si>
    <t>LI1306</t>
  </si>
  <si>
    <t>LI1307</t>
  </si>
  <si>
    <t>LI1308</t>
  </si>
  <si>
    <t>LI1309</t>
  </si>
  <si>
    <t>LI1310</t>
  </si>
  <si>
    <t>LI1311</t>
  </si>
  <si>
    <t>LI1312</t>
  </si>
  <si>
    <t>LI1313</t>
  </si>
  <si>
    <t>LI1314</t>
  </si>
  <si>
    <t>LI1315</t>
  </si>
  <si>
    <t>LI1316</t>
  </si>
  <si>
    <t>LI1317</t>
  </si>
  <si>
    <t>LI1318</t>
  </si>
  <si>
    <t>LI1319</t>
  </si>
  <si>
    <t>LI1320</t>
  </si>
  <si>
    <t>LI1321</t>
  </si>
  <si>
    <t>LI1322</t>
  </si>
  <si>
    <t>LI1323</t>
  </si>
  <si>
    <t>LI1324</t>
  </si>
  <si>
    <t>LI1325</t>
  </si>
  <si>
    <t>LI1326</t>
  </si>
  <si>
    <t>LI1327</t>
  </si>
  <si>
    <t>LI1328</t>
  </si>
  <si>
    <t>LI1329</t>
  </si>
  <si>
    <t>LI1330</t>
  </si>
  <si>
    <t>LI1331</t>
  </si>
  <si>
    <t>LI1332</t>
  </si>
  <si>
    <t>LI1333</t>
  </si>
  <si>
    <t>LI1334</t>
  </si>
  <si>
    <t>LI1335</t>
  </si>
  <si>
    <t>LI1336</t>
  </si>
  <si>
    <t>LI1337</t>
  </si>
  <si>
    <t>LI1338</t>
  </si>
  <si>
    <t>LI1339</t>
  </si>
  <si>
    <t>LI1340</t>
  </si>
  <si>
    <t>LI1341</t>
  </si>
  <si>
    <t>LI1342</t>
  </si>
  <si>
    <t>LI1343</t>
  </si>
  <si>
    <t>LI1344</t>
  </si>
  <si>
    <t>LI1345</t>
  </si>
  <si>
    <t>LI1346</t>
  </si>
  <si>
    <t>LI1347</t>
  </si>
  <si>
    <t>LI1348</t>
  </si>
  <si>
    <t>LI1349</t>
  </si>
  <si>
    <t>LI1350</t>
  </si>
  <si>
    <t>LI1351</t>
  </si>
  <si>
    <t>LI1352</t>
  </si>
  <si>
    <t>LI1353</t>
  </si>
  <si>
    <t>LI1354</t>
  </si>
  <si>
    <t>LI1355</t>
  </si>
  <si>
    <t>LI1356</t>
  </si>
  <si>
    <t>LI1357</t>
  </si>
  <si>
    <t>LI1358</t>
  </si>
  <si>
    <t>LI1359</t>
  </si>
  <si>
    <t>LI1360</t>
  </si>
  <si>
    <t>LI1361</t>
  </si>
  <si>
    <t>LI1362</t>
  </si>
  <si>
    <t>LI1363</t>
  </si>
  <si>
    <t>LI1364</t>
  </si>
  <si>
    <t>LI1365</t>
  </si>
  <si>
    <t>LI1366</t>
  </si>
  <si>
    <t>LI1367</t>
  </si>
  <si>
    <t>LI1368</t>
  </si>
  <si>
    <t>LI1369</t>
  </si>
  <si>
    <t>LI1370</t>
  </si>
  <si>
    <t>LI1371</t>
  </si>
  <si>
    <t>LI1372</t>
  </si>
  <si>
    <t>LI1373</t>
  </si>
  <si>
    <t>LI1374</t>
  </si>
  <si>
    <t>LI1375</t>
  </si>
  <si>
    <t>LI1376</t>
  </si>
  <si>
    <t>LI1377</t>
  </si>
  <si>
    <t>LI1378</t>
  </si>
  <si>
    <t>LI1379</t>
  </si>
  <si>
    <t>LI1380</t>
  </si>
  <si>
    <t>LI1381</t>
  </si>
  <si>
    <t>LI1382</t>
  </si>
  <si>
    <t>LI1383</t>
  </si>
  <si>
    <t>LI1384</t>
  </si>
  <si>
    <t>LI1385</t>
  </si>
  <si>
    <t>LI1386</t>
  </si>
  <si>
    <t>LI1387</t>
  </si>
  <si>
    <t>LI1388</t>
  </si>
  <si>
    <t>LI1389</t>
  </si>
  <si>
    <t>LI1390</t>
  </si>
  <si>
    <t>LI1391</t>
  </si>
  <si>
    <t>LI1392</t>
  </si>
  <si>
    <t>LI1393</t>
  </si>
  <si>
    <t>LI1394</t>
  </si>
  <si>
    <t>LI1395</t>
  </si>
  <si>
    <t>LI1396</t>
  </si>
  <si>
    <t>LI1397</t>
  </si>
  <si>
    <t>LI1398</t>
  </si>
  <si>
    <t>LI1399</t>
  </si>
  <si>
    <t>LI1400</t>
  </si>
  <si>
    <t>LI1401</t>
  </si>
  <si>
    <t>LI1402</t>
  </si>
  <si>
    <t>Biteng</t>
  </si>
  <si>
    <t>LI1403</t>
  </si>
  <si>
    <t>LI1404</t>
  </si>
  <si>
    <t>LI1405</t>
  </si>
  <si>
    <t>LI1406</t>
  </si>
  <si>
    <t>LI1407</t>
  </si>
  <si>
    <t>LI1408</t>
  </si>
  <si>
    <t>LI1409</t>
  </si>
  <si>
    <t>LI1410</t>
  </si>
  <si>
    <t>LI1411</t>
  </si>
  <si>
    <t>Ngaoundéré CPFF</t>
  </si>
  <si>
    <t>LI1412</t>
  </si>
  <si>
    <t>LI1413</t>
  </si>
  <si>
    <t>LI1414</t>
  </si>
  <si>
    <t>LI1415</t>
  </si>
  <si>
    <t>LI1416</t>
  </si>
  <si>
    <t>LI1417</t>
  </si>
  <si>
    <t>LI1418</t>
  </si>
  <si>
    <t>LI1419</t>
  </si>
  <si>
    <t>LI1420</t>
  </si>
  <si>
    <t>LI1421</t>
  </si>
  <si>
    <t>LI1422</t>
  </si>
  <si>
    <t>LI1423</t>
  </si>
  <si>
    <t>LI1424</t>
  </si>
  <si>
    <t>LI1425</t>
  </si>
  <si>
    <t>LI1426</t>
  </si>
  <si>
    <t>LI1427</t>
  </si>
  <si>
    <t>LI1428</t>
  </si>
  <si>
    <t>LI1429</t>
  </si>
  <si>
    <t>LI1430</t>
  </si>
  <si>
    <t>LI1431</t>
  </si>
  <si>
    <t>LI1432</t>
  </si>
  <si>
    <t>LI1433</t>
  </si>
  <si>
    <t>LI1434</t>
  </si>
  <si>
    <t>LI1435</t>
  </si>
  <si>
    <t>LI1436</t>
  </si>
  <si>
    <t>LI1437</t>
  </si>
  <si>
    <t>LI1438</t>
  </si>
  <si>
    <t>LI1439</t>
  </si>
  <si>
    <t>LI1440</t>
  </si>
  <si>
    <t>LI1441</t>
  </si>
  <si>
    <t>LI1442</t>
  </si>
  <si>
    <t>LI1443</t>
  </si>
  <si>
    <t>LI1444</t>
  </si>
  <si>
    <t>LI1445</t>
  </si>
  <si>
    <t>LI1446</t>
  </si>
  <si>
    <t>LI1447</t>
  </si>
  <si>
    <t>LI1448</t>
  </si>
  <si>
    <t>LI1449</t>
  </si>
  <si>
    <t>LI1450</t>
  </si>
  <si>
    <t>LI1451</t>
  </si>
  <si>
    <t>LI1452</t>
  </si>
  <si>
    <t>LI1453</t>
  </si>
  <si>
    <t>LI1454</t>
  </si>
  <si>
    <t>LI1455</t>
  </si>
  <si>
    <t>LI1456</t>
  </si>
  <si>
    <t>LI1457</t>
  </si>
  <si>
    <t>LI1458</t>
  </si>
  <si>
    <t>LI1459</t>
  </si>
  <si>
    <t>LI1460</t>
  </si>
  <si>
    <t>LI1461</t>
  </si>
  <si>
    <t>LI1462</t>
  </si>
  <si>
    <t>LI1463</t>
  </si>
  <si>
    <t>LI1464</t>
  </si>
  <si>
    <t>LI1465</t>
  </si>
  <si>
    <t>LI1466</t>
  </si>
  <si>
    <t>LI1467</t>
  </si>
  <si>
    <t>LI1468</t>
  </si>
  <si>
    <t>LI1469</t>
  </si>
  <si>
    <t>LI1470</t>
  </si>
  <si>
    <t>LI1471</t>
  </si>
  <si>
    <t>LI1472</t>
  </si>
  <si>
    <t>LI1473</t>
  </si>
  <si>
    <t>LI1474</t>
  </si>
  <si>
    <t>LI1475</t>
  </si>
  <si>
    <t>LI1476</t>
  </si>
  <si>
    <t>LI1477</t>
  </si>
  <si>
    <t>LI1478</t>
  </si>
  <si>
    <t>LI1479</t>
  </si>
  <si>
    <t>LI1480</t>
  </si>
  <si>
    <t>LI1481</t>
  </si>
  <si>
    <t>LI1482</t>
  </si>
  <si>
    <t>LI1483</t>
  </si>
  <si>
    <t>LI1484</t>
  </si>
  <si>
    <t>LI1485</t>
  </si>
  <si>
    <t>LI1486</t>
  </si>
  <si>
    <t>LI1487</t>
  </si>
  <si>
    <t>LI1488</t>
  </si>
  <si>
    <t>LI1489</t>
  </si>
  <si>
    <t>LI1490</t>
  </si>
  <si>
    <t>LI1491</t>
  </si>
  <si>
    <t>LI1492</t>
  </si>
  <si>
    <t>LI1493</t>
  </si>
  <si>
    <t>LI1494</t>
  </si>
  <si>
    <t>LI1495</t>
  </si>
  <si>
    <t>LI1496</t>
  </si>
  <si>
    <t>LI1497</t>
  </si>
  <si>
    <t>LI1498</t>
  </si>
  <si>
    <t>LI1499</t>
  </si>
  <si>
    <t>LI1500</t>
  </si>
  <si>
    <t>Ngoulemakong</t>
  </si>
  <si>
    <t>LI1501</t>
  </si>
  <si>
    <t>LI1502</t>
  </si>
  <si>
    <t>LI1503</t>
  </si>
  <si>
    <t>LI1504</t>
  </si>
  <si>
    <t>LI1505</t>
  </si>
  <si>
    <t>LI1506</t>
  </si>
  <si>
    <t>LI1507</t>
  </si>
  <si>
    <t>LI1508</t>
  </si>
  <si>
    <t>LI1509</t>
  </si>
  <si>
    <t>LI1510</t>
  </si>
  <si>
    <t>LI1511</t>
  </si>
  <si>
    <t>LI1512</t>
  </si>
  <si>
    <t>LI1513</t>
  </si>
  <si>
    <t>LI1514</t>
  </si>
  <si>
    <t>LI1515</t>
  </si>
  <si>
    <t>LI1516</t>
  </si>
  <si>
    <t>LI1517</t>
  </si>
  <si>
    <t>LI1518</t>
  </si>
  <si>
    <t>LI1519</t>
  </si>
  <si>
    <t>LI1520</t>
  </si>
  <si>
    <t>Lieu de formation proposé Suggested training venue</t>
  </si>
  <si>
    <t>LI1521</t>
  </si>
  <si>
    <t>Nkolandom</t>
  </si>
  <si>
    <t>LI1522</t>
  </si>
  <si>
    <t>LI1523</t>
  </si>
  <si>
    <t>LI1524</t>
  </si>
  <si>
    <t>LI1525</t>
  </si>
  <si>
    <t>LI1526</t>
  </si>
  <si>
    <t>LI1527</t>
  </si>
  <si>
    <t>LI1528</t>
  </si>
  <si>
    <t>LI1529</t>
  </si>
  <si>
    <t>LI1530</t>
  </si>
  <si>
    <t>LI1531</t>
  </si>
  <si>
    <t>LI1532</t>
  </si>
  <si>
    <t>LI1533</t>
  </si>
  <si>
    <t>LI1534</t>
  </si>
  <si>
    <t>LI1535</t>
  </si>
  <si>
    <t>LI1536</t>
  </si>
  <si>
    <t>LI1537</t>
  </si>
  <si>
    <t>LI1538</t>
  </si>
  <si>
    <t>LI1539</t>
  </si>
  <si>
    <t>LI1540</t>
  </si>
  <si>
    <t>LI1541</t>
  </si>
  <si>
    <t>LI1542</t>
  </si>
  <si>
    <t>LI1543</t>
  </si>
  <si>
    <t>LI1544</t>
  </si>
  <si>
    <t>LI1545</t>
  </si>
  <si>
    <t>LI1546</t>
  </si>
  <si>
    <t>LI1547</t>
  </si>
  <si>
    <t>LI1548</t>
  </si>
  <si>
    <t>LI1549</t>
  </si>
  <si>
    <t>LI1550</t>
  </si>
  <si>
    <t>LI1551</t>
  </si>
  <si>
    <t>Batouri</t>
  </si>
  <si>
    <t>LI1552</t>
  </si>
  <si>
    <t>LI1553</t>
  </si>
  <si>
    <t>LI1554</t>
  </si>
  <si>
    <t>LI1555</t>
  </si>
  <si>
    <t>LI1556</t>
  </si>
  <si>
    <t>LI1557</t>
  </si>
  <si>
    <t>LI1558</t>
  </si>
  <si>
    <t>LI1559</t>
  </si>
  <si>
    <t>LI1560</t>
  </si>
  <si>
    <t>LI1561</t>
  </si>
  <si>
    <t>LI1562</t>
  </si>
  <si>
    <t>LI1563</t>
  </si>
  <si>
    <t>LI1564</t>
  </si>
  <si>
    <t>LI1565</t>
  </si>
  <si>
    <t>LI1566</t>
  </si>
  <si>
    <t>LI1567</t>
  </si>
  <si>
    <t>LI1568</t>
  </si>
  <si>
    <t>LI1569</t>
  </si>
  <si>
    <t>LI1570</t>
  </si>
  <si>
    <t>LI1571</t>
  </si>
  <si>
    <t>LI1572</t>
  </si>
  <si>
    <t>LI1573</t>
  </si>
  <si>
    <t>LI1574</t>
  </si>
  <si>
    <t>LI1575</t>
  </si>
  <si>
    <t>LI1576</t>
  </si>
  <si>
    <t>LI1577</t>
  </si>
  <si>
    <t>LI1578</t>
  </si>
  <si>
    <t>LI1579</t>
  </si>
  <si>
    <t>LI1580</t>
  </si>
  <si>
    <t>LI1581</t>
  </si>
  <si>
    <t>Yaounde</t>
  </si>
  <si>
    <t>LI1582</t>
  </si>
  <si>
    <t>Yaoundé</t>
  </si>
  <si>
    <t>LI1583</t>
  </si>
  <si>
    <t>LI1584</t>
  </si>
  <si>
    <t>yaoundé</t>
  </si>
  <si>
    <t>LI1585</t>
  </si>
  <si>
    <t>LI1586</t>
  </si>
  <si>
    <t>LI1587</t>
  </si>
  <si>
    <t>LI1588</t>
  </si>
  <si>
    <t>Douala</t>
  </si>
  <si>
    <t>LI1589</t>
  </si>
  <si>
    <t>LI1590</t>
  </si>
  <si>
    <t>LI1591</t>
  </si>
  <si>
    <t>LI1592</t>
  </si>
  <si>
    <t>LI1593</t>
  </si>
  <si>
    <t>LI1594</t>
  </si>
  <si>
    <t>LI1595</t>
  </si>
  <si>
    <t>LI1596</t>
  </si>
  <si>
    <t>Bertoua</t>
  </si>
  <si>
    <t>LI1597</t>
  </si>
  <si>
    <t>LI1598</t>
  </si>
  <si>
    <t>LI1599</t>
  </si>
  <si>
    <t>LI1600</t>
  </si>
  <si>
    <t>LI1601</t>
  </si>
  <si>
    <t>LI1602</t>
  </si>
  <si>
    <t>LI1603</t>
  </si>
  <si>
    <t>LI1604</t>
  </si>
  <si>
    <t>LI1605</t>
  </si>
  <si>
    <t>LI1606</t>
  </si>
  <si>
    <t>LI1607</t>
  </si>
  <si>
    <t>LI1608</t>
  </si>
  <si>
    <t>LI1609</t>
  </si>
  <si>
    <t>LI1610</t>
  </si>
  <si>
    <t>Ebolowa</t>
  </si>
  <si>
    <t>LI1611</t>
  </si>
  <si>
    <t>LI1612</t>
  </si>
  <si>
    <t>LI1613</t>
  </si>
  <si>
    <t>LI1614</t>
  </si>
  <si>
    <t>LI1615</t>
  </si>
  <si>
    <t>LI1616</t>
  </si>
  <si>
    <t>LI1617</t>
  </si>
  <si>
    <t>LI1618</t>
  </si>
  <si>
    <t>Maroua</t>
  </si>
  <si>
    <t>LI1619</t>
  </si>
  <si>
    <t>LI1620</t>
  </si>
  <si>
    <t>LI1621</t>
  </si>
  <si>
    <t>LI1622</t>
  </si>
  <si>
    <t>LI1623</t>
  </si>
  <si>
    <t>LI1624</t>
  </si>
  <si>
    <t>LI1625</t>
  </si>
  <si>
    <t>LI1626</t>
  </si>
  <si>
    <t>LI1627</t>
  </si>
  <si>
    <t>LI1628</t>
  </si>
  <si>
    <t>LI1629</t>
  </si>
  <si>
    <t>Yaoundé, Cameroun</t>
  </si>
  <si>
    <t>LI1630</t>
  </si>
  <si>
    <t>LI1631</t>
  </si>
  <si>
    <t>LI1632</t>
  </si>
  <si>
    <t>LI1633</t>
  </si>
  <si>
    <t>LI1634</t>
  </si>
  <si>
    <t>LI1635</t>
  </si>
  <si>
    <t>LI1636</t>
  </si>
  <si>
    <t>LI1637</t>
  </si>
  <si>
    <t>LI1638</t>
  </si>
  <si>
    <t>LI1639</t>
  </si>
  <si>
    <t>LI1640</t>
  </si>
  <si>
    <t>LI1641</t>
  </si>
  <si>
    <t>YAOUNDÉ</t>
  </si>
  <si>
    <t>LI1642</t>
  </si>
  <si>
    <t>LI1643</t>
  </si>
  <si>
    <t>LI1644</t>
  </si>
  <si>
    <t>Biakoa</t>
  </si>
  <si>
    <t>LI1645</t>
  </si>
  <si>
    <t>LI1646</t>
  </si>
  <si>
    <t>LI1647</t>
  </si>
  <si>
    <t>LI1648</t>
  </si>
  <si>
    <t>LI1649</t>
  </si>
  <si>
    <t>LI1650</t>
  </si>
  <si>
    <t>LI1651</t>
  </si>
  <si>
    <t>LI1652</t>
  </si>
  <si>
    <t>LI1653</t>
  </si>
  <si>
    <t>LI1654</t>
  </si>
  <si>
    <t>LI1655</t>
  </si>
  <si>
    <t>LI1656</t>
  </si>
  <si>
    <t>LI1657</t>
  </si>
  <si>
    <t>LI1658</t>
  </si>
  <si>
    <t>LI1659</t>
  </si>
  <si>
    <t>LI1660</t>
  </si>
  <si>
    <t>LI1661</t>
  </si>
  <si>
    <t>LI1662</t>
  </si>
  <si>
    <t>LI1663</t>
  </si>
  <si>
    <t>LI1664</t>
  </si>
  <si>
    <t>LI1665</t>
  </si>
  <si>
    <t>LI1666</t>
  </si>
  <si>
    <t>LI1667</t>
  </si>
  <si>
    <t>LI1668</t>
  </si>
  <si>
    <t>LI1669</t>
  </si>
  <si>
    <t>LI1670</t>
  </si>
  <si>
    <t>LI1671</t>
  </si>
  <si>
    <t>LI1672</t>
  </si>
  <si>
    <t>LI1673</t>
  </si>
  <si>
    <t>LI1674</t>
  </si>
  <si>
    <t>LI1675</t>
  </si>
  <si>
    <t>LI1676</t>
  </si>
  <si>
    <t>LI1677</t>
  </si>
  <si>
    <t>LI1678</t>
  </si>
  <si>
    <t>LI1679</t>
  </si>
  <si>
    <t>Bafoussam</t>
  </si>
  <si>
    <t>LI1680</t>
  </si>
  <si>
    <t>LI1681</t>
  </si>
  <si>
    <t>LI1682</t>
  </si>
  <si>
    <t>LI1683</t>
  </si>
  <si>
    <t>LI1684</t>
  </si>
  <si>
    <t>LI1685</t>
  </si>
  <si>
    <t>LI1686</t>
  </si>
  <si>
    <t>LI1687</t>
  </si>
  <si>
    <t>LI1688</t>
  </si>
  <si>
    <t>LI1689</t>
  </si>
  <si>
    <t>LI1690</t>
  </si>
  <si>
    <t>LI1691</t>
  </si>
  <si>
    <t>Douala - Cameroun</t>
  </si>
  <si>
    <t>LI1692</t>
  </si>
  <si>
    <t>yaounde</t>
  </si>
  <si>
    <t>LI1693</t>
  </si>
  <si>
    <t>LI1694</t>
  </si>
  <si>
    <t>LI1695</t>
  </si>
  <si>
    <t>LI1696</t>
  </si>
  <si>
    <t>LI1697</t>
  </si>
  <si>
    <t>LI1698</t>
  </si>
  <si>
    <t>LI1699</t>
  </si>
  <si>
    <t>LI1700</t>
  </si>
  <si>
    <t>LI1701</t>
  </si>
  <si>
    <t>LI1702</t>
  </si>
  <si>
    <t>LI1703</t>
  </si>
  <si>
    <t>LI1704</t>
  </si>
  <si>
    <t>LI1705</t>
  </si>
  <si>
    <t>LI1706</t>
  </si>
  <si>
    <t>LI1707</t>
  </si>
  <si>
    <t>LI1708</t>
  </si>
  <si>
    <t>LI1709</t>
  </si>
  <si>
    <t>LI1710</t>
  </si>
  <si>
    <t>LI1711</t>
  </si>
  <si>
    <t>LI1712</t>
  </si>
  <si>
    <t>LI1713</t>
  </si>
  <si>
    <t>LI1714</t>
  </si>
  <si>
    <t>LI1715</t>
  </si>
  <si>
    <t>LI1716</t>
  </si>
  <si>
    <t>LI1717</t>
  </si>
  <si>
    <t>Mfou</t>
  </si>
  <si>
    <t>LI1718</t>
  </si>
  <si>
    <t>Obala</t>
  </si>
  <si>
    <t>LI1719</t>
  </si>
  <si>
    <t>LI1720</t>
  </si>
  <si>
    <t>LI1721</t>
  </si>
  <si>
    <t>LI1722</t>
  </si>
  <si>
    <t>LI1723</t>
  </si>
  <si>
    <t>LI1724</t>
  </si>
  <si>
    <t>LI1725</t>
  </si>
  <si>
    <t>LI1726</t>
  </si>
  <si>
    <t>LI1727</t>
  </si>
  <si>
    <t>LI1728</t>
  </si>
  <si>
    <t>LI1729</t>
  </si>
  <si>
    <t>LI1730</t>
  </si>
  <si>
    <t>LI1731</t>
  </si>
  <si>
    <t>LI1732</t>
  </si>
  <si>
    <t>LI1733</t>
  </si>
  <si>
    <t>LI1734</t>
  </si>
  <si>
    <t>LI1735</t>
  </si>
  <si>
    <t>LI1736</t>
  </si>
  <si>
    <t>LI1737</t>
  </si>
  <si>
    <t>LI1738</t>
  </si>
  <si>
    <t>LI1739</t>
  </si>
  <si>
    <t>LI1740</t>
  </si>
  <si>
    <t>LI1741</t>
  </si>
  <si>
    <t>LI1742</t>
  </si>
  <si>
    <t>LI1743</t>
  </si>
  <si>
    <t>LI1744</t>
  </si>
  <si>
    <t>Souza</t>
  </si>
  <si>
    <t>LI1745</t>
  </si>
  <si>
    <t>LI1746</t>
  </si>
  <si>
    <t>LI1747</t>
  </si>
  <si>
    <t>LI1748</t>
  </si>
  <si>
    <t>LI1749</t>
  </si>
  <si>
    <t>LI1750</t>
  </si>
  <si>
    <t>LI1751</t>
  </si>
  <si>
    <t>LI1752</t>
  </si>
  <si>
    <t>LI1753</t>
  </si>
  <si>
    <t>LI1754</t>
  </si>
  <si>
    <t>LI1755</t>
  </si>
  <si>
    <t>LI1756</t>
  </si>
  <si>
    <t>LI1757</t>
  </si>
  <si>
    <t>LI1758</t>
  </si>
  <si>
    <t>LI1759</t>
  </si>
  <si>
    <t>LI1760</t>
  </si>
  <si>
    <t>LI1761</t>
  </si>
  <si>
    <t>LI1762</t>
  </si>
  <si>
    <t>LI1763</t>
  </si>
  <si>
    <t>LI1764</t>
  </si>
  <si>
    <t>LI1765</t>
  </si>
  <si>
    <t>LI1766</t>
  </si>
  <si>
    <t>LI1767</t>
  </si>
  <si>
    <t>LI1768</t>
  </si>
  <si>
    <t>LI1769</t>
  </si>
  <si>
    <t>LI1770</t>
  </si>
  <si>
    <t>LI1771</t>
  </si>
  <si>
    <t>LI1772</t>
  </si>
  <si>
    <t>LI1773</t>
  </si>
  <si>
    <t>LI1774</t>
  </si>
  <si>
    <t>LI1775</t>
  </si>
  <si>
    <t>LI1776</t>
  </si>
  <si>
    <t>LI1777</t>
  </si>
  <si>
    <t>Ntui</t>
  </si>
  <si>
    <t>LI1778</t>
  </si>
  <si>
    <t>LI1779</t>
  </si>
  <si>
    <t>LI1780</t>
  </si>
  <si>
    <t>LI1781</t>
  </si>
  <si>
    <t>LI1782</t>
  </si>
  <si>
    <t>LI1783</t>
  </si>
  <si>
    <t>LI1784</t>
  </si>
  <si>
    <t>LI1785</t>
  </si>
  <si>
    <t>LI1786</t>
  </si>
  <si>
    <t>LI1787</t>
  </si>
  <si>
    <t>LI1788</t>
  </si>
  <si>
    <t>LI1789</t>
  </si>
  <si>
    <t>LI1790</t>
  </si>
  <si>
    <t>LI1791</t>
  </si>
  <si>
    <t>LI1792</t>
  </si>
  <si>
    <t>LI1793</t>
  </si>
  <si>
    <t>LI1794</t>
  </si>
  <si>
    <t>LI1795</t>
  </si>
  <si>
    <t>LI1796</t>
  </si>
  <si>
    <t>LI1797</t>
  </si>
  <si>
    <t>LI1798</t>
  </si>
  <si>
    <t>LI1799</t>
  </si>
  <si>
    <t>LI1800</t>
  </si>
  <si>
    <t>LI1801</t>
  </si>
  <si>
    <t>LI1802</t>
  </si>
  <si>
    <t>LI1803</t>
  </si>
  <si>
    <t>LI1804</t>
  </si>
  <si>
    <t>LI1805</t>
  </si>
  <si>
    <t>LI1806</t>
  </si>
  <si>
    <t>LI1807</t>
  </si>
  <si>
    <t>LI1808</t>
  </si>
  <si>
    <t>LI1809</t>
  </si>
  <si>
    <t>LI1810</t>
  </si>
  <si>
    <t>LI1811</t>
  </si>
  <si>
    <t>LI1812</t>
  </si>
  <si>
    <t>LI1813</t>
  </si>
  <si>
    <t>LI1814</t>
  </si>
  <si>
    <t>LI1815</t>
  </si>
  <si>
    <t>LI1816</t>
  </si>
  <si>
    <t>LI1817</t>
  </si>
  <si>
    <t>LI1818</t>
  </si>
  <si>
    <t>LI1819</t>
  </si>
  <si>
    <t>LI1820</t>
  </si>
  <si>
    <t>LI1821</t>
  </si>
  <si>
    <t>LI1822</t>
  </si>
  <si>
    <t>LI1823</t>
  </si>
  <si>
    <t>LI1824</t>
  </si>
  <si>
    <t>LI1825</t>
  </si>
  <si>
    <t>LI1826</t>
  </si>
  <si>
    <t>LI1827</t>
  </si>
  <si>
    <t>LI1828</t>
  </si>
  <si>
    <t>LI1829</t>
  </si>
  <si>
    <t>LI1830</t>
  </si>
  <si>
    <t>LI1831</t>
  </si>
  <si>
    <t>LI1832</t>
  </si>
  <si>
    <t>LI1833</t>
  </si>
  <si>
    <t>LI1834</t>
  </si>
  <si>
    <t>LI1835</t>
  </si>
  <si>
    <t>LI1836</t>
  </si>
  <si>
    <t>LI1837</t>
  </si>
  <si>
    <t>LI1838</t>
  </si>
  <si>
    <t>LI1839</t>
  </si>
  <si>
    <t>LI1840</t>
  </si>
  <si>
    <t>LI1841</t>
  </si>
  <si>
    <t>LI1842</t>
  </si>
  <si>
    <t>LI1843</t>
  </si>
  <si>
    <t>LI1844</t>
  </si>
  <si>
    <t>LI1845</t>
  </si>
  <si>
    <t>LI1846</t>
  </si>
  <si>
    <t>LI1847</t>
  </si>
  <si>
    <t>LI1848</t>
  </si>
  <si>
    <t>LI1849</t>
  </si>
  <si>
    <t>LI1850</t>
  </si>
  <si>
    <t>LI1851</t>
  </si>
  <si>
    <t>LI1852</t>
  </si>
  <si>
    <t>LI1853</t>
  </si>
  <si>
    <t>LI1854</t>
  </si>
  <si>
    <t>LI1855</t>
  </si>
  <si>
    <t>LI1856</t>
  </si>
  <si>
    <t>LI1857</t>
  </si>
  <si>
    <t>LI1858</t>
  </si>
  <si>
    <t>LI1859</t>
  </si>
  <si>
    <t>LI1860</t>
  </si>
  <si>
    <t>LI1861</t>
  </si>
  <si>
    <t>LICENCE</t>
  </si>
  <si>
    <t>LI1862</t>
  </si>
  <si>
    <t>LI1863</t>
  </si>
  <si>
    <t>LI1864</t>
  </si>
  <si>
    <t>LI1865</t>
  </si>
  <si>
    <t>LI1866</t>
  </si>
  <si>
    <t>LI1867</t>
  </si>
  <si>
    <t>LI1868</t>
  </si>
  <si>
    <t>LI1869</t>
  </si>
  <si>
    <t>LI1870</t>
  </si>
  <si>
    <t>LI1871</t>
  </si>
  <si>
    <t>LI1872</t>
  </si>
  <si>
    <t>LI1873</t>
  </si>
  <si>
    <t>LI1874</t>
  </si>
  <si>
    <t>LI1875</t>
  </si>
  <si>
    <t>LI1876</t>
  </si>
  <si>
    <t>LI1877</t>
  </si>
  <si>
    <t>LI1878</t>
  </si>
  <si>
    <t>LI1879</t>
  </si>
  <si>
    <t>LI1880</t>
  </si>
  <si>
    <t>LI1881</t>
  </si>
  <si>
    <t>LI1882</t>
  </si>
  <si>
    <t>LI1883</t>
  </si>
  <si>
    <t>LI1884</t>
  </si>
  <si>
    <t>LI1885</t>
  </si>
  <si>
    <t>LI1886</t>
  </si>
  <si>
    <t>LI1887</t>
  </si>
  <si>
    <t>LI1888</t>
  </si>
  <si>
    <t>DOULA</t>
  </si>
  <si>
    <t>LI1889</t>
  </si>
  <si>
    <t>LI1890</t>
  </si>
  <si>
    <t>LI1891</t>
  </si>
  <si>
    <t>LI1892</t>
  </si>
  <si>
    <t>LI1893</t>
  </si>
  <si>
    <t>LI1894</t>
  </si>
  <si>
    <t>LI1895</t>
  </si>
  <si>
    <t>LI1896</t>
  </si>
  <si>
    <t>LI1897</t>
  </si>
  <si>
    <t>LI1898</t>
  </si>
  <si>
    <t>LI1899</t>
  </si>
  <si>
    <t>LI1900</t>
  </si>
  <si>
    <t>LI1901</t>
  </si>
  <si>
    <t>LI1902</t>
  </si>
  <si>
    <t>LI1903</t>
  </si>
  <si>
    <t>LI1904</t>
  </si>
  <si>
    <t>LI1905</t>
  </si>
  <si>
    <t>LI1906</t>
  </si>
  <si>
    <t>LI1907</t>
  </si>
  <si>
    <t>LI1908</t>
  </si>
  <si>
    <t>LI1909</t>
  </si>
  <si>
    <t>LI1910</t>
  </si>
  <si>
    <t>LI1911</t>
  </si>
  <si>
    <t>LI1912</t>
  </si>
  <si>
    <t>LI1913</t>
  </si>
  <si>
    <t>LI1914</t>
  </si>
  <si>
    <t>LI1915</t>
  </si>
  <si>
    <t>LI1916</t>
  </si>
  <si>
    <t>LI1917</t>
  </si>
  <si>
    <t>LI1918</t>
  </si>
  <si>
    <t>LI1919</t>
  </si>
  <si>
    <t>LI1920</t>
  </si>
  <si>
    <t>LI1921</t>
  </si>
  <si>
    <t>LI1922</t>
  </si>
  <si>
    <t>LI1923</t>
  </si>
  <si>
    <t>LI1924</t>
  </si>
  <si>
    <t>LI1925</t>
  </si>
  <si>
    <t>LI1926</t>
  </si>
  <si>
    <t>LI1927</t>
  </si>
  <si>
    <t>LI1928</t>
  </si>
  <si>
    <t>LI1929</t>
  </si>
  <si>
    <t>LI1930</t>
  </si>
  <si>
    <t>LI1931</t>
  </si>
  <si>
    <t>LI1932</t>
  </si>
  <si>
    <t>LI1933</t>
  </si>
  <si>
    <t>LI1934</t>
  </si>
  <si>
    <t>LI1935</t>
  </si>
  <si>
    <t>LI1936</t>
  </si>
  <si>
    <t>LI1937</t>
  </si>
  <si>
    <t>LI1938</t>
  </si>
  <si>
    <t>LI1939</t>
  </si>
  <si>
    <t>LI1940</t>
  </si>
  <si>
    <t>LI1941</t>
  </si>
  <si>
    <t>LI1942</t>
  </si>
  <si>
    <t>LI1943</t>
  </si>
  <si>
    <t>LI1944</t>
  </si>
  <si>
    <t>LI1945</t>
  </si>
  <si>
    <t>LI1946</t>
  </si>
  <si>
    <t>LI1947</t>
  </si>
  <si>
    <t>LI1948</t>
  </si>
  <si>
    <t>LI1949</t>
  </si>
  <si>
    <t>LI1950</t>
  </si>
  <si>
    <t>LI1951</t>
  </si>
  <si>
    <t>LI1952</t>
  </si>
  <si>
    <t>LI1953</t>
  </si>
  <si>
    <t>LI1954</t>
  </si>
  <si>
    <t>LI1955</t>
  </si>
  <si>
    <t>LI1956</t>
  </si>
  <si>
    <t>LI1957</t>
  </si>
  <si>
    <t>LI1958</t>
  </si>
  <si>
    <t>LI1959</t>
  </si>
  <si>
    <t>LI1960</t>
  </si>
  <si>
    <t>LI1961</t>
  </si>
  <si>
    <t>LI1962</t>
  </si>
  <si>
    <t>LI1963</t>
  </si>
  <si>
    <t>LI1964</t>
  </si>
  <si>
    <t>LI1965</t>
  </si>
  <si>
    <t>LI1966</t>
  </si>
  <si>
    <t>LI1967</t>
  </si>
  <si>
    <t>LI1968</t>
  </si>
  <si>
    <t>LI1969</t>
  </si>
  <si>
    <t>LI1970</t>
  </si>
  <si>
    <t>LI1971</t>
  </si>
  <si>
    <t>Fouda</t>
  </si>
  <si>
    <t>LI1972</t>
  </si>
  <si>
    <t>LI1973</t>
  </si>
  <si>
    <t>LI1974</t>
  </si>
  <si>
    <t>LI1975</t>
  </si>
  <si>
    <t>LI1976</t>
  </si>
  <si>
    <t>LI1977</t>
  </si>
  <si>
    <t>LI1978</t>
  </si>
  <si>
    <t>LI1979</t>
  </si>
  <si>
    <t>LI1980</t>
  </si>
  <si>
    <t>LI1981</t>
  </si>
  <si>
    <t>LI1982</t>
  </si>
  <si>
    <t>LI1983</t>
  </si>
  <si>
    <t>LI1984</t>
  </si>
  <si>
    <t>LI1985</t>
  </si>
  <si>
    <t>LI1986</t>
  </si>
  <si>
    <t>LI1987</t>
  </si>
  <si>
    <t>LI1988</t>
  </si>
  <si>
    <t>LI1989</t>
  </si>
  <si>
    <t>LI1990</t>
  </si>
  <si>
    <t>LI1991</t>
  </si>
  <si>
    <t>LI1992</t>
  </si>
  <si>
    <t>LI1993</t>
  </si>
  <si>
    <t>LI1994</t>
  </si>
  <si>
    <t>LI1995</t>
  </si>
  <si>
    <t>LI1996</t>
  </si>
  <si>
    <t>LI1997</t>
  </si>
  <si>
    <t>LI1998</t>
  </si>
  <si>
    <t>LI1999</t>
  </si>
  <si>
    <t>LI2000</t>
  </si>
  <si>
    <t>LI2001</t>
  </si>
  <si>
    <t>LI2002</t>
  </si>
  <si>
    <t>Boumnyebel</t>
  </si>
  <si>
    <t>LI2003</t>
  </si>
  <si>
    <t>LI2004</t>
  </si>
  <si>
    <t>Eseka</t>
  </si>
  <si>
    <t>LI2005</t>
  </si>
  <si>
    <t>LI2006</t>
  </si>
  <si>
    <t>LI2007</t>
  </si>
  <si>
    <t>LI2008</t>
  </si>
  <si>
    <t>LI2009</t>
  </si>
  <si>
    <t>LI2010</t>
  </si>
  <si>
    <t>LI2011</t>
  </si>
  <si>
    <t>LI2012</t>
  </si>
  <si>
    <t>LI2013</t>
  </si>
  <si>
    <t>LI2014</t>
  </si>
  <si>
    <t>LI2015</t>
  </si>
  <si>
    <t>LI2016</t>
  </si>
  <si>
    <t>LI2017</t>
  </si>
  <si>
    <t>LI2018</t>
  </si>
  <si>
    <t>LI2019</t>
  </si>
  <si>
    <t>LI2020</t>
  </si>
  <si>
    <t>LI2021</t>
  </si>
  <si>
    <t>LI2022</t>
  </si>
  <si>
    <t>LI2023</t>
  </si>
  <si>
    <t>LI2024</t>
  </si>
  <si>
    <t>LI2025</t>
  </si>
  <si>
    <t>LI2026</t>
  </si>
  <si>
    <t>LI2027</t>
  </si>
  <si>
    <t>LI2028</t>
  </si>
  <si>
    <t>LI2029</t>
  </si>
  <si>
    <t>LI2030</t>
  </si>
  <si>
    <t>LI2031</t>
  </si>
  <si>
    <t>LI2032</t>
  </si>
  <si>
    <t>LI2033</t>
  </si>
  <si>
    <t>LI2034</t>
  </si>
  <si>
    <t>LI2035</t>
  </si>
  <si>
    <t>LI2036</t>
  </si>
  <si>
    <t>LI2037</t>
  </si>
  <si>
    <t>LI2038</t>
  </si>
  <si>
    <t>LI2039</t>
  </si>
  <si>
    <t>LI2040</t>
  </si>
  <si>
    <t>LI2041</t>
  </si>
  <si>
    <t>LI2042</t>
  </si>
  <si>
    <t>LI2043</t>
  </si>
  <si>
    <t>LI2044</t>
  </si>
  <si>
    <t>LI2045</t>
  </si>
  <si>
    <t>LI2046</t>
  </si>
  <si>
    <t>LI2047</t>
  </si>
  <si>
    <t>LI2048</t>
  </si>
  <si>
    <t>LI2049</t>
  </si>
  <si>
    <t>LI2050</t>
  </si>
  <si>
    <t>LI2051</t>
  </si>
  <si>
    <t>LI2052</t>
  </si>
  <si>
    <t>LI2053</t>
  </si>
  <si>
    <t>LI2054</t>
  </si>
  <si>
    <t>LI2055</t>
  </si>
  <si>
    <t>LI2056</t>
  </si>
  <si>
    <t>LI2057</t>
  </si>
  <si>
    <t>LI2058</t>
  </si>
  <si>
    <t>LI2059</t>
  </si>
  <si>
    <t>LI2060</t>
  </si>
  <si>
    <t>LI2061</t>
  </si>
  <si>
    <t>LI2062</t>
  </si>
  <si>
    <t>LI2063</t>
  </si>
  <si>
    <t>LI2064</t>
  </si>
  <si>
    <t>LI2065</t>
  </si>
  <si>
    <t>LI2066</t>
  </si>
  <si>
    <t>LI2067</t>
  </si>
  <si>
    <t>LI2068</t>
  </si>
  <si>
    <t>LI2069</t>
  </si>
  <si>
    <t>LI2070</t>
  </si>
  <si>
    <t>LI2071</t>
  </si>
  <si>
    <t>LI2072</t>
  </si>
  <si>
    <t>LI2073</t>
  </si>
  <si>
    <t>LI2074</t>
  </si>
  <si>
    <t>LI2075</t>
  </si>
  <si>
    <t>LI2076</t>
  </si>
  <si>
    <t>LI2077</t>
  </si>
  <si>
    <t>LI2078</t>
  </si>
  <si>
    <t>LI2079</t>
  </si>
  <si>
    <t>LI2080</t>
  </si>
  <si>
    <t>LI2081</t>
  </si>
  <si>
    <t>LI2082</t>
  </si>
  <si>
    <t>LI2083</t>
  </si>
  <si>
    <t>LI2084</t>
  </si>
  <si>
    <t>LI2085</t>
  </si>
  <si>
    <t>LI2086</t>
  </si>
  <si>
    <t>LI2087</t>
  </si>
  <si>
    <t>LI2088</t>
  </si>
  <si>
    <t>LI2089</t>
  </si>
  <si>
    <t>LI2090</t>
  </si>
  <si>
    <t>LI2091</t>
  </si>
  <si>
    <t>LI2092</t>
  </si>
  <si>
    <t>LI2093</t>
  </si>
  <si>
    <t>LI2094</t>
  </si>
  <si>
    <t>LI2095</t>
  </si>
  <si>
    <t>LI2096</t>
  </si>
  <si>
    <t>LI2097</t>
  </si>
  <si>
    <t>LI2098</t>
  </si>
  <si>
    <t>LI2099</t>
  </si>
  <si>
    <t>LI2100</t>
  </si>
  <si>
    <t>LI2101</t>
  </si>
  <si>
    <t>Bot-Makak</t>
  </si>
  <si>
    <t>LI2102</t>
  </si>
  <si>
    <t>LI2103</t>
  </si>
  <si>
    <t>LI2104</t>
  </si>
  <si>
    <t>LI2105</t>
  </si>
  <si>
    <t>LI2106</t>
  </si>
  <si>
    <t>LI2107</t>
  </si>
  <si>
    <t>LI2108</t>
  </si>
  <si>
    <t>LI2109</t>
  </si>
  <si>
    <t>LI2110</t>
  </si>
  <si>
    <t>LI2111</t>
  </si>
  <si>
    <t>LI2112</t>
  </si>
  <si>
    <t>LI2113</t>
  </si>
  <si>
    <t>LI2114</t>
  </si>
  <si>
    <t>LI2115</t>
  </si>
  <si>
    <t>LI2116</t>
  </si>
  <si>
    <t>LI2117</t>
  </si>
  <si>
    <t>LI2118</t>
  </si>
  <si>
    <t>LI2119</t>
  </si>
  <si>
    <t>LI2120</t>
  </si>
  <si>
    <t>LI2121</t>
  </si>
  <si>
    <t>LI2122</t>
  </si>
  <si>
    <t>LI2123</t>
  </si>
  <si>
    <t>LI2124</t>
  </si>
  <si>
    <t>LI2125</t>
  </si>
  <si>
    <t>LI2126</t>
  </si>
  <si>
    <t>LI2127</t>
  </si>
  <si>
    <t>LI2128</t>
  </si>
  <si>
    <t>LI2129</t>
  </si>
  <si>
    <t>LI2130</t>
  </si>
  <si>
    <t>LI2131</t>
  </si>
  <si>
    <t>LI2132</t>
  </si>
  <si>
    <t>LI2133</t>
  </si>
  <si>
    <t>LI2134</t>
  </si>
  <si>
    <t>LI2135</t>
  </si>
  <si>
    <t>LI2136</t>
  </si>
  <si>
    <t>LI2137</t>
  </si>
  <si>
    <t>LI2138</t>
  </si>
  <si>
    <t>LI2139</t>
  </si>
  <si>
    <t>LI2140</t>
  </si>
  <si>
    <t>LI2141</t>
  </si>
  <si>
    <t>LI2142</t>
  </si>
  <si>
    <t>LI2143</t>
  </si>
  <si>
    <t>LI2144</t>
  </si>
  <si>
    <t>LI2145</t>
  </si>
  <si>
    <t>LI2146</t>
  </si>
  <si>
    <t>LI2147</t>
  </si>
  <si>
    <t>LI2148</t>
  </si>
  <si>
    <t>LI2149</t>
  </si>
  <si>
    <t>LI2150</t>
  </si>
  <si>
    <t>LI2151</t>
  </si>
  <si>
    <t>LI2152</t>
  </si>
  <si>
    <t>LI2153</t>
  </si>
  <si>
    <t>LI2154</t>
  </si>
  <si>
    <t>LI2155</t>
  </si>
  <si>
    <t>LI2156</t>
  </si>
  <si>
    <t>LI2157</t>
  </si>
  <si>
    <t>Ayos</t>
  </si>
  <si>
    <t>LI2158</t>
  </si>
  <si>
    <t>LI2159</t>
  </si>
  <si>
    <t>LI2160</t>
  </si>
  <si>
    <t>LI2161</t>
  </si>
  <si>
    <t>LI2162</t>
  </si>
  <si>
    <t>LI2163</t>
  </si>
  <si>
    <t>LI2164</t>
  </si>
  <si>
    <t>LI2165</t>
  </si>
  <si>
    <t>LI2166</t>
  </si>
  <si>
    <t>LI2167</t>
  </si>
  <si>
    <t>LI2168</t>
  </si>
  <si>
    <t>LI2169</t>
  </si>
  <si>
    <t>LI2170</t>
  </si>
  <si>
    <t>LI2171</t>
  </si>
  <si>
    <t>LI2172</t>
  </si>
  <si>
    <t>LI2173</t>
  </si>
  <si>
    <t>LI2174</t>
  </si>
  <si>
    <t>LI2175</t>
  </si>
  <si>
    <t>LI2176</t>
  </si>
  <si>
    <t>LI2177</t>
  </si>
  <si>
    <t>LI2178</t>
  </si>
  <si>
    <t>LI2179</t>
  </si>
  <si>
    <t>LI2180</t>
  </si>
  <si>
    <t>LI2181</t>
  </si>
  <si>
    <t>LI2182</t>
  </si>
  <si>
    <t>CPF</t>
  </si>
  <si>
    <t>LI2183</t>
  </si>
  <si>
    <t>LI2184</t>
  </si>
  <si>
    <t>LI2185</t>
  </si>
  <si>
    <t>LI2186</t>
  </si>
  <si>
    <t>LI2187</t>
  </si>
  <si>
    <t>LI2188</t>
  </si>
  <si>
    <t>LI2189</t>
  </si>
  <si>
    <t>LI2190</t>
  </si>
  <si>
    <t>LI2191</t>
  </si>
  <si>
    <t>LI2192</t>
  </si>
  <si>
    <t>LI2193</t>
  </si>
  <si>
    <t>LI2194</t>
  </si>
  <si>
    <t>LI2195</t>
  </si>
  <si>
    <t>LI2196</t>
  </si>
  <si>
    <t>LI2197</t>
  </si>
  <si>
    <t>LI2198</t>
  </si>
  <si>
    <t>LI2199</t>
  </si>
  <si>
    <t>LI2200</t>
  </si>
  <si>
    <t>LI2201</t>
  </si>
  <si>
    <t>LI2202</t>
  </si>
  <si>
    <t>LI2203</t>
  </si>
  <si>
    <t>LI2204</t>
  </si>
  <si>
    <t>LI2205</t>
  </si>
  <si>
    <t>LI2206</t>
  </si>
  <si>
    <t>LI2207</t>
  </si>
  <si>
    <t>LI2208</t>
  </si>
  <si>
    <t>LI2209</t>
  </si>
  <si>
    <t>LI2210</t>
  </si>
  <si>
    <t>LI2211</t>
  </si>
  <si>
    <t>LI2212</t>
  </si>
  <si>
    <t>LI2213</t>
  </si>
  <si>
    <t>LI2214</t>
  </si>
  <si>
    <t>LI2215</t>
  </si>
  <si>
    <t>LI2216</t>
  </si>
  <si>
    <t>LI2217</t>
  </si>
  <si>
    <t>LI2218</t>
  </si>
  <si>
    <t>LI2219</t>
  </si>
  <si>
    <t>LI2220</t>
  </si>
  <si>
    <t>LI2221</t>
  </si>
  <si>
    <t>LI2222</t>
  </si>
  <si>
    <t>LI2223</t>
  </si>
  <si>
    <t>LI2224</t>
  </si>
  <si>
    <t>LI2225</t>
  </si>
  <si>
    <t>LI2226</t>
  </si>
  <si>
    <t>LI2227</t>
  </si>
  <si>
    <t>LI2228</t>
  </si>
  <si>
    <t>LI2229</t>
  </si>
  <si>
    <t>LI2230</t>
  </si>
  <si>
    <t>LI2231</t>
  </si>
  <si>
    <t>LI2232</t>
  </si>
  <si>
    <t>LI2233</t>
  </si>
  <si>
    <t>LI2234</t>
  </si>
  <si>
    <t>LI2235</t>
  </si>
  <si>
    <t>LI2236</t>
  </si>
  <si>
    <t>LI2237</t>
  </si>
  <si>
    <t>LI2238</t>
  </si>
  <si>
    <t>LI2239</t>
  </si>
  <si>
    <t>LI2240</t>
  </si>
  <si>
    <t>LI2241</t>
  </si>
  <si>
    <t>MAROUA</t>
  </si>
  <si>
    <t>LI2242</t>
  </si>
  <si>
    <t>LI2243</t>
  </si>
  <si>
    <t>LI2244</t>
  </si>
  <si>
    <t>LI2245</t>
  </si>
  <si>
    <t>LI2246</t>
  </si>
  <si>
    <t>LI2247</t>
  </si>
  <si>
    <t>LI2248</t>
  </si>
  <si>
    <t>LI2249</t>
  </si>
  <si>
    <t>LI2250</t>
  </si>
  <si>
    <t>LI2251</t>
  </si>
  <si>
    <t>LI2252</t>
  </si>
  <si>
    <t>LI2253</t>
  </si>
  <si>
    <t>LI2254</t>
  </si>
  <si>
    <t>LI2255</t>
  </si>
  <si>
    <t>LI2256</t>
  </si>
  <si>
    <t>LI2257</t>
  </si>
  <si>
    <t>LI2258</t>
  </si>
  <si>
    <t>LI2259</t>
  </si>
  <si>
    <t>LI2260</t>
  </si>
  <si>
    <t>LI2261</t>
  </si>
  <si>
    <t>LI2262</t>
  </si>
  <si>
    <t>LI2263</t>
  </si>
  <si>
    <t>LI2264</t>
  </si>
  <si>
    <t>LI2265</t>
  </si>
  <si>
    <t>LI2266</t>
  </si>
  <si>
    <t>LI2267</t>
  </si>
  <si>
    <t>LI2268</t>
  </si>
  <si>
    <t>LI2269</t>
  </si>
  <si>
    <t>LI2270</t>
  </si>
  <si>
    <t>LI2271</t>
  </si>
  <si>
    <t>LI2272</t>
  </si>
  <si>
    <t>LI2273</t>
  </si>
  <si>
    <t>LI2274</t>
  </si>
  <si>
    <t>CIOP Maroua</t>
  </si>
  <si>
    <t>LI2275</t>
  </si>
  <si>
    <t>LI2276</t>
  </si>
  <si>
    <t>LI2277</t>
  </si>
  <si>
    <t>LI2278</t>
  </si>
  <si>
    <t>LI2279</t>
  </si>
  <si>
    <t>LI2280</t>
  </si>
  <si>
    <t>LI2281</t>
  </si>
  <si>
    <t>LI2282</t>
  </si>
  <si>
    <t>LI2283</t>
  </si>
  <si>
    <t>LI2284</t>
  </si>
  <si>
    <t>LI2285</t>
  </si>
  <si>
    <t>LI2286</t>
  </si>
  <si>
    <t>LI2287</t>
  </si>
  <si>
    <t>LI2288</t>
  </si>
  <si>
    <t>LI2289</t>
  </si>
  <si>
    <t>LI2290</t>
  </si>
  <si>
    <t>LI2291</t>
  </si>
  <si>
    <t>LI2292</t>
  </si>
  <si>
    <t>LI2293</t>
  </si>
  <si>
    <t>LI2294</t>
  </si>
  <si>
    <t>LI2295</t>
  </si>
  <si>
    <t>LI2296</t>
  </si>
  <si>
    <t>LI2297</t>
  </si>
  <si>
    <t>LI2298</t>
  </si>
  <si>
    <t>LI2299</t>
  </si>
  <si>
    <t>LI2300</t>
  </si>
  <si>
    <t>LI2301</t>
  </si>
  <si>
    <t>LI2302</t>
  </si>
  <si>
    <t>LI2303</t>
  </si>
  <si>
    <t>LI2304</t>
  </si>
  <si>
    <t>LI2305</t>
  </si>
  <si>
    <t>LI2306</t>
  </si>
  <si>
    <t>LI2307</t>
  </si>
  <si>
    <t>LI2308</t>
  </si>
  <si>
    <t>LI2309</t>
  </si>
  <si>
    <t>LI2310</t>
  </si>
  <si>
    <t>LI2311</t>
  </si>
  <si>
    <t>LI2312</t>
  </si>
  <si>
    <t>LI2313</t>
  </si>
  <si>
    <t>LI2314</t>
  </si>
  <si>
    <t>LI2315</t>
  </si>
  <si>
    <t>LI2316</t>
  </si>
  <si>
    <t>LI2317</t>
  </si>
  <si>
    <t>LI2318</t>
  </si>
  <si>
    <t>LI2319</t>
  </si>
  <si>
    <t>LI2320</t>
  </si>
  <si>
    <t>LI2321</t>
  </si>
  <si>
    <t>LI2322</t>
  </si>
  <si>
    <t>EP GAZAWA</t>
  </si>
  <si>
    <t>LI2323</t>
  </si>
  <si>
    <t>LI2324</t>
  </si>
  <si>
    <t>LI2325</t>
  </si>
  <si>
    <t>LI2326</t>
  </si>
  <si>
    <t>LI2327</t>
  </si>
  <si>
    <t>LI2328</t>
  </si>
  <si>
    <t>LI2329</t>
  </si>
  <si>
    <t>LI2330</t>
  </si>
  <si>
    <t>LI2331</t>
  </si>
  <si>
    <t>LI2332</t>
  </si>
  <si>
    <t>LI2333</t>
  </si>
  <si>
    <t>LI2334</t>
  </si>
  <si>
    <t>LI2335</t>
  </si>
  <si>
    <t>LI2336</t>
  </si>
  <si>
    <t>LI2337</t>
  </si>
  <si>
    <t>LI2338</t>
  </si>
  <si>
    <t>LI2339</t>
  </si>
  <si>
    <t>LI2340</t>
  </si>
  <si>
    <t>LI2341</t>
  </si>
  <si>
    <t>LI2342</t>
  </si>
  <si>
    <t>LI2343</t>
  </si>
  <si>
    <t>LI2344</t>
  </si>
  <si>
    <t>LI2345</t>
  </si>
  <si>
    <t>LI2346</t>
  </si>
  <si>
    <t>LI2347</t>
  </si>
  <si>
    <t>LI2348</t>
  </si>
  <si>
    <t>LI2349</t>
  </si>
  <si>
    <t>LI2350</t>
  </si>
  <si>
    <t>LI2351</t>
  </si>
  <si>
    <t>LI2352</t>
  </si>
  <si>
    <t>LI2353</t>
  </si>
  <si>
    <t>LI2354</t>
  </si>
  <si>
    <t>LI2355</t>
  </si>
  <si>
    <t>LI2356</t>
  </si>
  <si>
    <t>LI2357</t>
  </si>
  <si>
    <t>LI2358</t>
  </si>
  <si>
    <t>LI2359</t>
  </si>
  <si>
    <t>LI2360</t>
  </si>
  <si>
    <t>LI2361</t>
  </si>
  <si>
    <t>LI2362</t>
  </si>
  <si>
    <t>LI2363</t>
  </si>
  <si>
    <t>LI2364</t>
  </si>
  <si>
    <t>LI2365</t>
  </si>
  <si>
    <t>LI2366</t>
  </si>
  <si>
    <t>LI2367</t>
  </si>
  <si>
    <t>LI2368</t>
  </si>
  <si>
    <t>LI2369</t>
  </si>
  <si>
    <t>LI2370</t>
  </si>
  <si>
    <t>LI2371</t>
  </si>
  <si>
    <t>LI2372</t>
  </si>
  <si>
    <t>LI2373</t>
  </si>
  <si>
    <t>LI2374</t>
  </si>
  <si>
    <t>LI2375</t>
  </si>
  <si>
    <t>LI2376</t>
  </si>
  <si>
    <t>LI2377</t>
  </si>
  <si>
    <t>LI2378</t>
  </si>
  <si>
    <t>LI2379</t>
  </si>
  <si>
    <t>LI2380</t>
  </si>
  <si>
    <t>LI2381</t>
  </si>
  <si>
    <t>LI2382</t>
  </si>
  <si>
    <t>LI2383</t>
  </si>
  <si>
    <t>LI2384</t>
  </si>
  <si>
    <t>LI2385</t>
  </si>
  <si>
    <t>LI2386</t>
  </si>
  <si>
    <t>LI2387</t>
  </si>
  <si>
    <t>LI2388</t>
  </si>
  <si>
    <t>LI2389</t>
  </si>
  <si>
    <t>LI2390</t>
  </si>
  <si>
    <t>LI2391</t>
  </si>
  <si>
    <t>LI2392</t>
  </si>
  <si>
    <t>LI2393</t>
  </si>
  <si>
    <t>LI2394</t>
  </si>
  <si>
    <t>LI2395</t>
  </si>
  <si>
    <t>LI2396</t>
  </si>
  <si>
    <t>LI2397</t>
  </si>
  <si>
    <t>LI2398</t>
  </si>
  <si>
    <t>LI2399</t>
  </si>
  <si>
    <t>LI2400</t>
  </si>
  <si>
    <t>LI2401</t>
  </si>
  <si>
    <t>LI2402</t>
  </si>
  <si>
    <t>LI2403</t>
  </si>
  <si>
    <t>LI2404</t>
  </si>
  <si>
    <t>LI2405</t>
  </si>
  <si>
    <t>LI2406</t>
  </si>
  <si>
    <t>LI2407</t>
  </si>
  <si>
    <t>LI2408</t>
  </si>
  <si>
    <t>LI2409</t>
  </si>
  <si>
    <t>LI2410</t>
  </si>
  <si>
    <t>LI2411</t>
  </si>
  <si>
    <t>LI2412</t>
  </si>
  <si>
    <t>LI2413</t>
  </si>
  <si>
    <t>LI2414</t>
  </si>
  <si>
    <t>LI2415</t>
  </si>
  <si>
    <t>LI2416</t>
  </si>
  <si>
    <t>LI2417</t>
  </si>
  <si>
    <t>LI2418</t>
  </si>
  <si>
    <t>LI2419</t>
  </si>
  <si>
    <t>LI2420</t>
  </si>
  <si>
    <t>LI2421</t>
  </si>
  <si>
    <t>LI2422</t>
  </si>
  <si>
    <t>LI2423</t>
  </si>
  <si>
    <t>LI2424</t>
  </si>
  <si>
    <t>LI2425</t>
  </si>
  <si>
    <t>LI2426</t>
  </si>
  <si>
    <t>LI2427</t>
  </si>
  <si>
    <t>LI2428</t>
  </si>
  <si>
    <t>LI2429</t>
  </si>
  <si>
    <t>LI2430</t>
  </si>
  <si>
    <t>LI2431</t>
  </si>
  <si>
    <t>LI2432</t>
  </si>
  <si>
    <t>LI2433</t>
  </si>
  <si>
    <t>LI2434</t>
  </si>
  <si>
    <t>LI2435</t>
  </si>
  <si>
    <t>LI2436</t>
  </si>
  <si>
    <t>LI2437</t>
  </si>
  <si>
    <t>LI2438</t>
  </si>
  <si>
    <t>LI2439</t>
  </si>
  <si>
    <t>LI2440</t>
  </si>
  <si>
    <t>LI2441</t>
  </si>
  <si>
    <t>LI2442</t>
  </si>
  <si>
    <t>LI2443</t>
  </si>
  <si>
    <t>LI2444</t>
  </si>
  <si>
    <t>site theorie et pratique NJENKA  BALI; altitude:1461mabsl    latitu:5.9094490/N5°54'34.16508''  longitude: 10.036501/E10°2'1</t>
  </si>
  <si>
    <t>LI2445</t>
  </si>
  <si>
    <t>LI2446</t>
  </si>
  <si>
    <t>LI2447</t>
  </si>
  <si>
    <t>LI2448</t>
  </si>
  <si>
    <t>LI2449</t>
  </si>
  <si>
    <t>LI2450</t>
  </si>
  <si>
    <t>LI2451</t>
  </si>
  <si>
    <t>LI2452</t>
  </si>
  <si>
    <t>LI2453</t>
  </si>
  <si>
    <t>LI2454</t>
  </si>
  <si>
    <t>LI2455</t>
  </si>
  <si>
    <t>LI2456</t>
  </si>
  <si>
    <t>LI2457</t>
  </si>
  <si>
    <t>LI2458</t>
  </si>
  <si>
    <t>LI2459</t>
  </si>
  <si>
    <t>LI2460</t>
  </si>
  <si>
    <t>LI2461</t>
  </si>
  <si>
    <t>LI2462</t>
  </si>
  <si>
    <t>LI2463</t>
  </si>
  <si>
    <t>LI2464</t>
  </si>
  <si>
    <t>LI2465</t>
  </si>
  <si>
    <t>LI2466</t>
  </si>
  <si>
    <t>LI2467</t>
  </si>
  <si>
    <t>LI2468</t>
  </si>
  <si>
    <t>LI2469</t>
  </si>
  <si>
    <t>LI2470</t>
  </si>
  <si>
    <t>LI2471</t>
  </si>
  <si>
    <t>LI2472</t>
  </si>
  <si>
    <t>LI2473</t>
  </si>
  <si>
    <t>LI2474</t>
  </si>
  <si>
    <t>Eseka site théorisque monument Um Nyobe, delegation départemental d'agriculture d'Eseka (JQVH+5R7)                 site pratique: jindal camina Eseka camp (JQM5+4F)</t>
  </si>
  <si>
    <t>LI2475</t>
  </si>
  <si>
    <t>LI2476</t>
  </si>
  <si>
    <t>LI2477</t>
  </si>
  <si>
    <t>LI2478</t>
  </si>
  <si>
    <t>LI2479</t>
  </si>
  <si>
    <t>LI2480</t>
  </si>
  <si>
    <t>LI2481</t>
  </si>
  <si>
    <t>LI2482</t>
  </si>
  <si>
    <t>LI2483</t>
  </si>
  <si>
    <t>LI2484</t>
  </si>
  <si>
    <t>LI2485</t>
  </si>
  <si>
    <t>LI2486</t>
  </si>
  <si>
    <t>LI2487</t>
  </si>
  <si>
    <t>LI2488</t>
  </si>
  <si>
    <t>LI2489</t>
  </si>
  <si>
    <t>LI2490</t>
  </si>
  <si>
    <t>LI2491</t>
  </si>
  <si>
    <t>LI2492</t>
  </si>
  <si>
    <t>LI2493</t>
  </si>
  <si>
    <t>LI2494</t>
  </si>
  <si>
    <t>LI2495</t>
  </si>
  <si>
    <t>LI2496</t>
  </si>
  <si>
    <t>LI2497</t>
  </si>
  <si>
    <t>LI2498</t>
  </si>
  <si>
    <t>LI2499</t>
  </si>
  <si>
    <t>LI2500</t>
  </si>
  <si>
    <t>LI2501</t>
  </si>
  <si>
    <t>LI2502</t>
  </si>
  <si>
    <t>LI2503</t>
  </si>
  <si>
    <t>LI2504</t>
  </si>
  <si>
    <t>GASCHIGA    site theorique: latitude 09,26'098''N      Longitude 013.21'873''E     site pratique   latitude 09,26'098''N      Longitude 013.21'873''E</t>
  </si>
  <si>
    <t>LI2505</t>
  </si>
  <si>
    <t>LI2506</t>
  </si>
  <si>
    <t>LI2507</t>
  </si>
  <si>
    <t>LI2508</t>
  </si>
  <si>
    <t>LI2509</t>
  </si>
  <si>
    <t>LI2510</t>
  </si>
  <si>
    <t>LI2511</t>
  </si>
  <si>
    <t>LI2512</t>
  </si>
  <si>
    <t>LI2513</t>
  </si>
  <si>
    <t>LI2514</t>
  </si>
  <si>
    <t>LI2515</t>
  </si>
  <si>
    <t>LI2516</t>
  </si>
  <si>
    <t>LI2517</t>
  </si>
  <si>
    <t>LI2518</t>
  </si>
  <si>
    <t>LI2519</t>
  </si>
  <si>
    <t>LI2520</t>
  </si>
  <si>
    <t>LI2521</t>
  </si>
  <si>
    <t>LI2522</t>
  </si>
  <si>
    <t>LI2523</t>
  </si>
  <si>
    <t>LI2524</t>
  </si>
  <si>
    <t>LI2525</t>
  </si>
  <si>
    <t>LI2526</t>
  </si>
  <si>
    <t>LI2527</t>
  </si>
  <si>
    <t>LI2528</t>
  </si>
  <si>
    <t>LI2529</t>
  </si>
  <si>
    <t>LI2530</t>
  </si>
  <si>
    <t>LI2531</t>
  </si>
  <si>
    <t>LI2532</t>
  </si>
  <si>
    <t>LI2533</t>
  </si>
  <si>
    <t>LI2534</t>
  </si>
  <si>
    <t>Guidiguis region extreme nord Pour le site théorie et pratique   latitude:10.07'18,4''N            Longitude 013.21'873''E</t>
  </si>
  <si>
    <t>LI2535</t>
  </si>
  <si>
    <t>LI2536</t>
  </si>
  <si>
    <t>LI2537</t>
  </si>
  <si>
    <t>LI2538</t>
  </si>
  <si>
    <t>LI2539</t>
  </si>
  <si>
    <t>LI2540</t>
  </si>
  <si>
    <t>LI2541</t>
  </si>
  <si>
    <t>LI2542</t>
  </si>
  <si>
    <t>LI2543</t>
  </si>
  <si>
    <t>LI2544</t>
  </si>
  <si>
    <t>LI2545</t>
  </si>
  <si>
    <t>LI2546</t>
  </si>
  <si>
    <t>LI2547</t>
  </si>
  <si>
    <t>LI2548</t>
  </si>
  <si>
    <t>LI2549</t>
  </si>
  <si>
    <t>LI2550</t>
  </si>
  <si>
    <t>LI2551</t>
  </si>
  <si>
    <t>LI2552</t>
  </si>
  <si>
    <t>LI2553</t>
  </si>
  <si>
    <t>LI2554</t>
  </si>
  <si>
    <t>LI2555</t>
  </si>
  <si>
    <t>LI2556</t>
  </si>
  <si>
    <t>LI2557</t>
  </si>
  <si>
    <t>LI2558</t>
  </si>
  <si>
    <t>LI2559</t>
  </si>
  <si>
    <t>LI2560</t>
  </si>
  <si>
    <t>LI2561</t>
  </si>
  <si>
    <t>LI2562</t>
  </si>
  <si>
    <t>LI2563</t>
  </si>
  <si>
    <t>LI2564</t>
  </si>
  <si>
    <t>Site thérorique et pratique            Foumbot, salle de réunion de la CAPLANOUN        Latitude: 5.503275                  Longitude: 10.631912</t>
  </si>
  <si>
    <t>LI2565</t>
  </si>
  <si>
    <t>LI2566</t>
  </si>
  <si>
    <t>LI2567</t>
  </si>
  <si>
    <t>LI2568</t>
  </si>
  <si>
    <t>LI2569</t>
  </si>
  <si>
    <t>LI2570</t>
  </si>
  <si>
    <t>LI2571</t>
  </si>
  <si>
    <t>LI2572</t>
  </si>
  <si>
    <t>LI2573</t>
  </si>
  <si>
    <t>LI2574</t>
  </si>
  <si>
    <t>LI2575</t>
  </si>
  <si>
    <t>LI2576</t>
  </si>
  <si>
    <t>LI2577</t>
  </si>
  <si>
    <t>LI2578</t>
  </si>
  <si>
    <t>LI2579</t>
  </si>
  <si>
    <t>LI2580</t>
  </si>
  <si>
    <t>LI2581</t>
  </si>
  <si>
    <t>LI2582</t>
  </si>
  <si>
    <t>LI2583</t>
  </si>
  <si>
    <t>LI2584</t>
  </si>
  <si>
    <t>LI2585</t>
  </si>
  <si>
    <t>LI2586</t>
  </si>
  <si>
    <t>LI2587</t>
  </si>
  <si>
    <t>LI2588</t>
  </si>
  <si>
    <t>LI2589</t>
  </si>
  <si>
    <t>LI2590</t>
  </si>
  <si>
    <t>LI2591</t>
  </si>
  <si>
    <t>LI2592</t>
  </si>
  <si>
    <t>LI2593</t>
  </si>
  <si>
    <t>LI2594</t>
  </si>
  <si>
    <t>Site theorie et pratique NWCA MILE 3 NKWEN BAMENDA     Altitude:1350mabsl    latitude: 5°59'5   longitude:10°10'54''</t>
  </si>
  <si>
    <t>LI2595</t>
  </si>
  <si>
    <t>LI2596</t>
  </si>
  <si>
    <t>LI2597</t>
  </si>
  <si>
    <t>LI2598</t>
  </si>
  <si>
    <t>LI2599</t>
  </si>
  <si>
    <t>LI2600</t>
  </si>
  <si>
    <t>LI2601</t>
  </si>
  <si>
    <t>LI2602</t>
  </si>
  <si>
    <t>LI2603</t>
  </si>
  <si>
    <t>LI2604</t>
  </si>
  <si>
    <t>LI2605</t>
  </si>
  <si>
    <t>LI2606</t>
  </si>
  <si>
    <t>LI2607</t>
  </si>
  <si>
    <t>LI2608</t>
  </si>
  <si>
    <t>LI2609</t>
  </si>
  <si>
    <t>LI2610</t>
  </si>
  <si>
    <t>LI2611</t>
  </si>
  <si>
    <t>LI2612</t>
  </si>
  <si>
    <t>LI2613</t>
  </si>
  <si>
    <t>LI2614</t>
  </si>
  <si>
    <t>LI2615</t>
  </si>
  <si>
    <t>LI2616</t>
  </si>
  <si>
    <t>LI2617</t>
  </si>
  <si>
    <t>LI2618</t>
  </si>
  <si>
    <t>LI2619</t>
  </si>
  <si>
    <t>LI2620</t>
  </si>
  <si>
    <t>LI2621</t>
  </si>
  <si>
    <t>LI2622</t>
  </si>
  <si>
    <t>LI2623</t>
  </si>
  <si>
    <t>LI2624</t>
  </si>
  <si>
    <t>LI2625</t>
  </si>
  <si>
    <t>LI2626</t>
  </si>
  <si>
    <t>LI2627</t>
  </si>
  <si>
    <t>LI2628</t>
  </si>
  <si>
    <t>LI2629</t>
  </si>
  <si>
    <t>LI2630</t>
  </si>
  <si>
    <t>LI2631</t>
  </si>
  <si>
    <t>LI2632</t>
  </si>
  <si>
    <t>Theorie:salle réunion Mairie de Bangem. Latitude: 5.083090 longitude :9.766428 Pratique:usine transformation coopérative RUYOLSUDEV a 5 km de Bangem centre.  Latitude 5.042787        longitude 9.745023</t>
  </si>
  <si>
    <t>LI2633</t>
  </si>
  <si>
    <t>LI2634</t>
  </si>
  <si>
    <t>LI2635</t>
  </si>
  <si>
    <t>LI2636</t>
  </si>
  <si>
    <t>LI2637</t>
  </si>
  <si>
    <t>LI2638</t>
  </si>
  <si>
    <t>LI2639</t>
  </si>
  <si>
    <t>LI2640</t>
  </si>
  <si>
    <t>LI2641</t>
  </si>
  <si>
    <t>LI2642</t>
  </si>
  <si>
    <t>LI2643</t>
  </si>
  <si>
    <t>LI2644</t>
  </si>
  <si>
    <t>LI2645</t>
  </si>
  <si>
    <t>LI2646</t>
  </si>
  <si>
    <t>LI2647</t>
  </si>
  <si>
    <t>LI2648</t>
  </si>
  <si>
    <t>LI2649</t>
  </si>
  <si>
    <t>LI2650</t>
  </si>
  <si>
    <t>LI2651</t>
  </si>
  <si>
    <t>LI2652</t>
  </si>
  <si>
    <t>LI2653</t>
  </si>
  <si>
    <t>LI2654</t>
  </si>
  <si>
    <t>LI2655</t>
  </si>
  <si>
    <t>LI2656</t>
  </si>
  <si>
    <t>LI2657</t>
  </si>
  <si>
    <t>LI2658</t>
  </si>
  <si>
    <t>LI2659</t>
  </si>
  <si>
    <t>LI2660</t>
  </si>
  <si>
    <t>LI2661</t>
  </si>
  <si>
    <t>LI2662</t>
  </si>
  <si>
    <t>Theoorie:DRADER Littoral. Pratique: usine transformation coopérative Femmes Rurales du Littoral a Missole a environ 20 Km de Douala.</t>
  </si>
  <si>
    <t>LI2663</t>
  </si>
  <si>
    <t>LI2664</t>
  </si>
  <si>
    <t>LI2665</t>
  </si>
  <si>
    <t>LI2666</t>
  </si>
  <si>
    <t>LI2667</t>
  </si>
  <si>
    <t>LI2668</t>
  </si>
  <si>
    <t>LI2669</t>
  </si>
  <si>
    <t>LI2670</t>
  </si>
  <si>
    <t>LI2671</t>
  </si>
  <si>
    <t>LI2672</t>
  </si>
  <si>
    <t>LI2673</t>
  </si>
  <si>
    <t>LI2674</t>
  </si>
  <si>
    <t>LI2675</t>
  </si>
  <si>
    <t>LI2676</t>
  </si>
  <si>
    <t>LI2677</t>
  </si>
  <si>
    <t>LI2678</t>
  </si>
  <si>
    <t>LI2679</t>
  </si>
  <si>
    <t>LI2680</t>
  </si>
  <si>
    <t>LI2681</t>
  </si>
  <si>
    <t>LI2682</t>
  </si>
  <si>
    <t>LI2683</t>
  </si>
  <si>
    <t>LI2684</t>
  </si>
  <si>
    <t>LI2685</t>
  </si>
  <si>
    <t>LI2686</t>
  </si>
  <si>
    <t>LI2687</t>
  </si>
  <si>
    <t>LI2688</t>
  </si>
  <si>
    <t>LI2689</t>
  </si>
  <si>
    <t>LI2690</t>
  </si>
  <si>
    <t>LI2691</t>
  </si>
  <si>
    <t>LI2692</t>
  </si>
  <si>
    <t>Theoorie: .Mairie d'Edea Pratique: Unité de transformation de la Coop-Ca - Promasamac (Bwabe) Edéa 2e.  ( Altitude :35 mabs, Latitude 3'797282   Longitude 10'130281)</t>
  </si>
  <si>
    <t>LI2693</t>
  </si>
  <si>
    <t>LI2694</t>
  </si>
  <si>
    <t>LI2695</t>
  </si>
  <si>
    <t>LI2696</t>
  </si>
  <si>
    <t>LI2697</t>
  </si>
  <si>
    <t>LI2698</t>
  </si>
  <si>
    <t>LI2699</t>
  </si>
  <si>
    <t>LI2700</t>
  </si>
  <si>
    <t>LI2701</t>
  </si>
  <si>
    <t>LI2702</t>
  </si>
  <si>
    <t>LI2703</t>
  </si>
  <si>
    <t>LI2704</t>
  </si>
  <si>
    <t>LI2705</t>
  </si>
  <si>
    <t>LI2706</t>
  </si>
  <si>
    <t>LI2707</t>
  </si>
  <si>
    <t>LI2708</t>
  </si>
  <si>
    <t>LI2709</t>
  </si>
  <si>
    <t>LI2710</t>
  </si>
  <si>
    <t>LI2711</t>
  </si>
  <si>
    <t>LI2712</t>
  </si>
  <si>
    <t>LI2713</t>
  </si>
  <si>
    <t>LI2714</t>
  </si>
  <si>
    <t>LI2715</t>
  </si>
  <si>
    <t>LI2716</t>
  </si>
  <si>
    <t>LI2717</t>
  </si>
  <si>
    <t>LI2718</t>
  </si>
  <si>
    <t>LI2719</t>
  </si>
  <si>
    <t>LI2720</t>
  </si>
  <si>
    <t>LI2721</t>
  </si>
  <si>
    <t>LI2722</t>
  </si>
  <si>
    <t xml:space="preserve">Theoorie:D.O hall au centre-ville Edenau 4.206575        longitude8.994298 Pratique:unité de transformation de la coopérative OBOSSO Farmers      située a Sanje village a 12 Km du centre-ville (674  22 11 71)
</t>
  </si>
  <si>
    <t>LI2723</t>
  </si>
  <si>
    <t>LI2724</t>
  </si>
  <si>
    <t>LI2725</t>
  </si>
  <si>
    <t>LI2726</t>
  </si>
  <si>
    <t>LI2727</t>
  </si>
  <si>
    <t>LI2728</t>
  </si>
  <si>
    <t>LI2729</t>
  </si>
  <si>
    <t>LI2730</t>
  </si>
  <si>
    <t>LI2731</t>
  </si>
  <si>
    <t>LI2732</t>
  </si>
  <si>
    <t>LI2733</t>
  </si>
  <si>
    <t>LI2734</t>
  </si>
  <si>
    <t>LI2735</t>
  </si>
  <si>
    <t>LI2736</t>
  </si>
  <si>
    <t>LI2737</t>
  </si>
  <si>
    <t>LI2738</t>
  </si>
  <si>
    <t>LI2739</t>
  </si>
  <si>
    <t>LI2740</t>
  </si>
  <si>
    <t>LI2741</t>
  </si>
  <si>
    <t>LI2742</t>
  </si>
  <si>
    <t>LI2743</t>
  </si>
  <si>
    <t>LI2744</t>
  </si>
  <si>
    <t>LI2745</t>
  </si>
  <si>
    <t>LI2746</t>
  </si>
  <si>
    <t>LI2747</t>
  </si>
  <si>
    <t>LI2748</t>
  </si>
  <si>
    <t>LI2749</t>
  </si>
  <si>
    <t>LI2750</t>
  </si>
  <si>
    <t>LI2751</t>
  </si>
  <si>
    <t>LI2752</t>
  </si>
  <si>
    <t>site theorie ville de kekem Domicile de Mme Tayanou au quartier Bangui - chari à coté de la délégation d'Agriculture de kekem(latitude 5.140014 et longitude:10.018448)                 site pratique: unité de production de gari du GIC le laboureur,domicile de Mme Tayanou au quartier bangui-Chari</t>
  </si>
  <si>
    <t>LI2753</t>
  </si>
  <si>
    <t>LI2754</t>
  </si>
  <si>
    <t>LI2755</t>
  </si>
  <si>
    <t>LI2756</t>
  </si>
  <si>
    <t>LI2757</t>
  </si>
  <si>
    <t>LI2758</t>
  </si>
  <si>
    <t>LI2759</t>
  </si>
  <si>
    <t>LI2760</t>
  </si>
  <si>
    <t>LI2761</t>
  </si>
  <si>
    <t>LI2762</t>
  </si>
  <si>
    <t>LI2763</t>
  </si>
  <si>
    <t>LI2764</t>
  </si>
  <si>
    <t>LI2765</t>
  </si>
  <si>
    <t>LI2766</t>
  </si>
  <si>
    <t>LI2767</t>
  </si>
  <si>
    <t>LI2768</t>
  </si>
  <si>
    <t>LI2769</t>
  </si>
  <si>
    <t>LI2770</t>
  </si>
  <si>
    <t>LI2771</t>
  </si>
  <si>
    <t>LI2772</t>
  </si>
  <si>
    <t>LI2773</t>
  </si>
  <si>
    <t>LI2774</t>
  </si>
  <si>
    <t>LI2775</t>
  </si>
  <si>
    <t>LI2776</t>
  </si>
  <si>
    <t>LI2777</t>
  </si>
  <si>
    <t>LI2778</t>
  </si>
  <si>
    <t>LI2779</t>
  </si>
  <si>
    <t>LI2780</t>
  </si>
  <si>
    <t>LI2781</t>
  </si>
  <si>
    <t>LI2782</t>
  </si>
  <si>
    <t>site theorie Moumekeng à 12km de Manjo      site pratique Ebo'o à 5km de moumekeng</t>
  </si>
  <si>
    <t>LI2783</t>
  </si>
  <si>
    <t>LI2784</t>
  </si>
  <si>
    <t>LI2785</t>
  </si>
  <si>
    <t>LI2786</t>
  </si>
  <si>
    <t>LI2787</t>
  </si>
  <si>
    <t>LI2788</t>
  </si>
  <si>
    <t>LI2789</t>
  </si>
  <si>
    <t>LI2790</t>
  </si>
  <si>
    <t>LI2791</t>
  </si>
  <si>
    <t>LI2792</t>
  </si>
  <si>
    <t>LI2793</t>
  </si>
  <si>
    <t>LI2794</t>
  </si>
  <si>
    <t>LI2795</t>
  </si>
  <si>
    <t>LI2796</t>
  </si>
  <si>
    <t>LI2797</t>
  </si>
  <si>
    <t>LI2798</t>
  </si>
  <si>
    <t>LI2799</t>
  </si>
  <si>
    <t>LI2800</t>
  </si>
  <si>
    <t>LI2801</t>
  </si>
  <si>
    <t>LI2802</t>
  </si>
  <si>
    <t>NGOUMOU CENTRE site theorie et pratiqueLATITUDE: 3.571397            Longitude:11.303889</t>
  </si>
  <si>
    <t>LI2803</t>
  </si>
  <si>
    <t>LI2804</t>
  </si>
  <si>
    <t>LI2805</t>
  </si>
  <si>
    <t>LI2806</t>
  </si>
  <si>
    <t>LI2807</t>
  </si>
  <si>
    <t>LI2808</t>
  </si>
  <si>
    <t>LI2809</t>
  </si>
  <si>
    <t>LI2810</t>
  </si>
  <si>
    <t>LI2811</t>
  </si>
  <si>
    <t>LI2812</t>
  </si>
  <si>
    <t>LI2813</t>
  </si>
  <si>
    <t>LI2814</t>
  </si>
  <si>
    <t>LI2815</t>
  </si>
  <si>
    <t>LI2816</t>
  </si>
  <si>
    <t>LI2817</t>
  </si>
  <si>
    <t>LI2818</t>
  </si>
  <si>
    <t>LI2819</t>
  </si>
  <si>
    <t>LI2820</t>
  </si>
  <si>
    <t>LI2821</t>
  </si>
  <si>
    <t>LI2822</t>
  </si>
  <si>
    <t>LI2823</t>
  </si>
  <si>
    <t>LI2824</t>
  </si>
  <si>
    <t>LI2825</t>
  </si>
  <si>
    <t>LI2826</t>
  </si>
  <si>
    <t>LI2827</t>
  </si>
  <si>
    <t>LI2828</t>
  </si>
  <si>
    <t>LI2829</t>
  </si>
  <si>
    <t>LI2830</t>
  </si>
  <si>
    <t>Ville de Mbouda. Salle de classe de l'ecole  piblique de tsuegwe      latitude 5.622814        longitude: 10.258098           SITE PRATIQUE         Ville de Mbouda parcelle de patate douce au quartier Tsuegwe domicile madame watio Opportune   latitude 5.140014   Longitude: 10.018448</t>
  </si>
  <si>
    <t>LI2831</t>
  </si>
  <si>
    <t>LI2832</t>
  </si>
  <si>
    <t>LI2833</t>
  </si>
  <si>
    <t>LI2834</t>
  </si>
  <si>
    <t>LI2835</t>
  </si>
  <si>
    <t>LI2836</t>
  </si>
  <si>
    <t>LI2837</t>
  </si>
  <si>
    <t>LI2838</t>
  </si>
  <si>
    <t>LI2839</t>
  </si>
  <si>
    <t>LI2840</t>
  </si>
  <si>
    <t>LI2841</t>
  </si>
  <si>
    <t>LI2842</t>
  </si>
  <si>
    <t>LI2843</t>
  </si>
  <si>
    <t>LI2844</t>
  </si>
  <si>
    <t>LI2845</t>
  </si>
  <si>
    <t>LI2846</t>
  </si>
  <si>
    <t>LI2847</t>
  </si>
  <si>
    <t>LI2848</t>
  </si>
  <si>
    <t>LI2849</t>
  </si>
  <si>
    <t>LI2850</t>
  </si>
  <si>
    <t>LI2851</t>
  </si>
  <si>
    <t>LI2852</t>
  </si>
  <si>
    <t>LI2853</t>
  </si>
  <si>
    <t>LI2854</t>
  </si>
  <si>
    <t>LI2855</t>
  </si>
  <si>
    <t>LI2856</t>
  </si>
  <si>
    <t>LI2857</t>
  </si>
  <si>
    <t>LI2858</t>
  </si>
  <si>
    <t>LI2859</t>
  </si>
  <si>
    <t>LI2860</t>
  </si>
  <si>
    <t>Mvangan  site theorie latitude 3.571397N    Longitude: 11°44'21''E       Site pratique 3.571397N    longitude 11°44'21''N</t>
  </si>
  <si>
    <t>LI2861</t>
  </si>
  <si>
    <t>LI2862</t>
  </si>
  <si>
    <t>LI2863</t>
  </si>
  <si>
    <t>LI2864</t>
  </si>
  <si>
    <t>LI2865</t>
  </si>
  <si>
    <t>LI2866</t>
  </si>
  <si>
    <t>LI2867</t>
  </si>
  <si>
    <t>LI2868</t>
  </si>
  <si>
    <t>LI2869</t>
  </si>
  <si>
    <t>LI2870</t>
  </si>
  <si>
    <t>LI2871</t>
  </si>
  <si>
    <t>LI2872</t>
  </si>
  <si>
    <t>LI2873</t>
  </si>
  <si>
    <t>LI2874</t>
  </si>
  <si>
    <t>LI2875</t>
  </si>
  <si>
    <t>LI2876</t>
  </si>
  <si>
    <t>LI2877</t>
  </si>
  <si>
    <t>LI2878</t>
  </si>
  <si>
    <t>LI2879</t>
  </si>
  <si>
    <t>LI2880</t>
  </si>
  <si>
    <t>LI2881</t>
  </si>
  <si>
    <t>LI2882</t>
  </si>
  <si>
    <t>LI2883</t>
  </si>
  <si>
    <t>LI2884</t>
  </si>
  <si>
    <t>LI2885</t>
  </si>
  <si>
    <t>LI2886</t>
  </si>
  <si>
    <t>LI2887</t>
  </si>
  <si>
    <t>LI2888</t>
  </si>
  <si>
    <t>LI2889</t>
  </si>
  <si>
    <t>LI2890</t>
  </si>
  <si>
    <t>LI2891</t>
  </si>
  <si>
    <t>LI2892</t>
  </si>
  <si>
    <t>LI2893</t>
  </si>
  <si>
    <t>LI2894</t>
  </si>
  <si>
    <t>LI2895</t>
  </si>
  <si>
    <t>LI2896</t>
  </si>
  <si>
    <t>LI2897</t>
  </si>
  <si>
    <t>LI2898</t>
  </si>
  <si>
    <t>LI2899</t>
  </si>
  <si>
    <t>LI2900</t>
  </si>
  <si>
    <t>LI2901</t>
  </si>
  <si>
    <t>LI2902</t>
  </si>
  <si>
    <t>LI2903</t>
  </si>
  <si>
    <t>LI2904</t>
  </si>
  <si>
    <t>LI2905</t>
  </si>
  <si>
    <t>LI2906</t>
  </si>
  <si>
    <t>LI2907</t>
  </si>
  <si>
    <t>LI2908</t>
  </si>
  <si>
    <t>LI2909</t>
  </si>
  <si>
    <t>LI2910</t>
  </si>
  <si>
    <t>LI2911</t>
  </si>
  <si>
    <t>LI2912</t>
  </si>
  <si>
    <t>LI2913</t>
  </si>
  <si>
    <t>LI2914</t>
  </si>
  <si>
    <t>LI2915</t>
  </si>
  <si>
    <t>LI2916</t>
  </si>
  <si>
    <t>LI2917</t>
  </si>
  <si>
    <t>LI2918</t>
  </si>
  <si>
    <t>LI2919</t>
  </si>
  <si>
    <t>LI2920</t>
  </si>
  <si>
    <t>LI2921</t>
  </si>
  <si>
    <t>LI2922</t>
  </si>
  <si>
    <t>LI2923</t>
  </si>
  <si>
    <t>LI2924</t>
  </si>
  <si>
    <t>LI2925</t>
  </si>
  <si>
    <t>LI2926</t>
  </si>
  <si>
    <t>LI2927</t>
  </si>
  <si>
    <t>LI2928</t>
  </si>
  <si>
    <t>LI2929</t>
  </si>
  <si>
    <t>LI2930</t>
  </si>
  <si>
    <t>LI2931</t>
  </si>
  <si>
    <t>LI2932</t>
  </si>
  <si>
    <t>LI2933</t>
  </si>
  <si>
    <t>LI2934</t>
  </si>
  <si>
    <t>LI2935</t>
  </si>
  <si>
    <t>LI2936</t>
  </si>
  <si>
    <t>LI2937</t>
  </si>
  <si>
    <t>LI2938</t>
  </si>
  <si>
    <t>LI2939</t>
  </si>
  <si>
    <t>LI2940</t>
  </si>
  <si>
    <t>LI2941</t>
  </si>
  <si>
    <t>LI2942</t>
  </si>
  <si>
    <t>LI2943</t>
  </si>
  <si>
    <t>LI2944</t>
  </si>
  <si>
    <t>LI2945</t>
  </si>
  <si>
    <t>LI2946</t>
  </si>
  <si>
    <t>LI2947</t>
  </si>
  <si>
    <t>LI2948</t>
  </si>
  <si>
    <t>LI2949</t>
  </si>
  <si>
    <t>LI2950</t>
  </si>
  <si>
    <t>LI2951</t>
  </si>
  <si>
    <t>LI2952</t>
  </si>
  <si>
    <t>LI2953</t>
  </si>
  <si>
    <t>LI2954</t>
  </si>
  <si>
    <t>LI2955</t>
  </si>
  <si>
    <t>LI2956</t>
  </si>
  <si>
    <t>LI2957</t>
  </si>
  <si>
    <t>LI2958</t>
  </si>
  <si>
    <t>LI2959</t>
  </si>
  <si>
    <t>LI2960</t>
  </si>
  <si>
    <t>LI2961</t>
  </si>
  <si>
    <t>LI2962</t>
  </si>
  <si>
    <t>Ngom par garoua</t>
  </si>
  <si>
    <t>LI2963</t>
  </si>
  <si>
    <t>LI2964</t>
  </si>
  <si>
    <t>LI2965</t>
  </si>
  <si>
    <t>LI2966</t>
  </si>
  <si>
    <t>LI2967</t>
  </si>
  <si>
    <t>LI2968</t>
  </si>
  <si>
    <t>LI2969</t>
  </si>
  <si>
    <t>LI2970</t>
  </si>
  <si>
    <t>LI2971</t>
  </si>
  <si>
    <t>LI2972</t>
  </si>
  <si>
    <t>LI2973</t>
  </si>
  <si>
    <t>LI2974</t>
  </si>
  <si>
    <t>LI2975</t>
  </si>
  <si>
    <t>LI2976</t>
  </si>
  <si>
    <t>LI2977</t>
  </si>
  <si>
    <t>LI2978</t>
  </si>
  <si>
    <t>LI2979</t>
  </si>
  <si>
    <t>LI2980</t>
  </si>
  <si>
    <t>LI2981</t>
  </si>
  <si>
    <t>LI2982</t>
  </si>
  <si>
    <t>LI2983</t>
  </si>
  <si>
    <t>LI2984</t>
  </si>
  <si>
    <t>LI2985</t>
  </si>
  <si>
    <t>LI2986</t>
  </si>
  <si>
    <t>LI2987</t>
  </si>
  <si>
    <t>LI2988</t>
  </si>
  <si>
    <t>LI2989</t>
  </si>
  <si>
    <t>LI2990</t>
  </si>
  <si>
    <t>LI2991</t>
  </si>
  <si>
    <t>Torchbearer F.</t>
  </si>
  <si>
    <t>LI2992</t>
  </si>
  <si>
    <t>LI2993</t>
  </si>
  <si>
    <t>LI2994</t>
  </si>
  <si>
    <t>LI2995</t>
  </si>
  <si>
    <t>LI2996</t>
  </si>
  <si>
    <t>LI2997</t>
  </si>
  <si>
    <t>LI2998</t>
  </si>
  <si>
    <t>LI2999</t>
  </si>
  <si>
    <t>LI3000</t>
  </si>
  <si>
    <t>LI3001</t>
  </si>
  <si>
    <t>LI3002</t>
  </si>
  <si>
    <t>LI3003</t>
  </si>
  <si>
    <t>LI3004</t>
  </si>
  <si>
    <t>LI3005</t>
  </si>
  <si>
    <t>LI3006</t>
  </si>
  <si>
    <t>LI3007</t>
  </si>
  <si>
    <t>LI3008</t>
  </si>
  <si>
    <t>LI3009</t>
  </si>
  <si>
    <t>LI3010</t>
  </si>
  <si>
    <t>LI3011</t>
  </si>
  <si>
    <t>LI3012</t>
  </si>
  <si>
    <t>LI3013</t>
  </si>
  <si>
    <t>LI3014</t>
  </si>
  <si>
    <t>LI3015</t>
  </si>
  <si>
    <t>LI3016</t>
  </si>
  <si>
    <t>LI3017</t>
  </si>
  <si>
    <t>LI3018</t>
  </si>
  <si>
    <t>LI3019</t>
  </si>
  <si>
    <t>LI3020</t>
  </si>
  <si>
    <t>ID site</t>
  </si>
  <si>
    <t>Lieux ID</t>
  </si>
  <si>
    <t>CLA029</t>
  </si>
  <si>
    <t>LI001</t>
  </si>
  <si>
    <t>CLA039</t>
  </si>
  <si>
    <t>CLA009</t>
  </si>
  <si>
    <t>LI002</t>
  </si>
  <si>
    <t>CLA040</t>
  </si>
  <si>
    <t>CLA032</t>
  </si>
  <si>
    <t>LI003</t>
  </si>
  <si>
    <t>ID Inspecteur</t>
  </si>
  <si>
    <t>Nom et Prenom</t>
  </si>
  <si>
    <t>Numéro de Téléphone</t>
  </si>
  <si>
    <t xml:space="preserve">Ville </t>
  </si>
  <si>
    <t>Inspecteur1</t>
  </si>
  <si>
    <t>Charles Xavier</t>
  </si>
  <si>
    <t>H</t>
  </si>
  <si>
    <t>699999999</t>
  </si>
  <si>
    <t>Mfoundi</t>
  </si>
  <si>
    <t>Inspecteur2</t>
  </si>
  <si>
    <t>Inspecteur3</t>
  </si>
  <si>
    <t>Inspecteur4</t>
  </si>
  <si>
    <t>Inspecteur5</t>
  </si>
  <si>
    <t>Inspecteur6</t>
  </si>
  <si>
    <t>Inspecteur7</t>
  </si>
  <si>
    <t>Inspecteur8</t>
  </si>
  <si>
    <t>Inspecteur9</t>
  </si>
  <si>
    <t>Inspecteur10</t>
  </si>
  <si>
    <t>Inspecteur11</t>
  </si>
  <si>
    <t>Inspecteur12</t>
  </si>
  <si>
    <t>Inspecteur13</t>
  </si>
  <si>
    <t>Inspecteur14</t>
  </si>
  <si>
    <t>Inspecteur15</t>
  </si>
  <si>
    <t>Inspecteur16</t>
  </si>
  <si>
    <t>Inspecteur17</t>
  </si>
  <si>
    <t>Inspecteur18</t>
  </si>
  <si>
    <t>Inspecteur19</t>
  </si>
  <si>
    <t>Inspecteur20</t>
  </si>
  <si>
    <t>Inspecteur21</t>
  </si>
  <si>
    <t>Inspecteur22</t>
  </si>
  <si>
    <t>Inspecteur23</t>
  </si>
  <si>
    <t>Inspecteur24</t>
  </si>
  <si>
    <t>Inspecteurs_Display</t>
  </si>
  <si>
    <t>Classes_Display</t>
  </si>
  <si>
    <t>Classes_IDs</t>
  </si>
  <si>
    <t>Index</t>
  </si>
  <si>
    <t>Data</t>
  </si>
  <si>
    <t>INS001 - Inspecteur1</t>
  </si>
  <si>
    <t>CLA001 - NAT TECHNOLOGIES</t>
  </si>
  <si>
    <t>CLA001</t>
  </si>
  <si>
    <t>APP075|IND075|G3NZ|MEBOE ORLINE JUSTINE</t>
  </si>
  <si>
    <t>INS002 - Inspecteur2</t>
  </si>
  <si>
    <t>CLA002 - MUCOTECH SARL</t>
  </si>
  <si>
    <t>CLA002</t>
  </si>
  <si>
    <t>APP076|IND076|RE5F|ADAMA MARIE France</t>
  </si>
  <si>
    <t>INS003 - Inspecteur3</t>
  </si>
  <si>
    <t>CLA003 - IFP 2ITP</t>
  </si>
  <si>
    <t>CLA003</t>
  </si>
  <si>
    <t>APP077|IND077|ET7Q|WANDJI MEBOE</t>
  </si>
  <si>
    <t>INS004 - Inspecteur4</t>
  </si>
  <si>
    <t>CLA004 - Moore stephens</t>
  </si>
  <si>
    <t>CLA004</t>
  </si>
  <si>
    <t>APP078|IND078|IHLN|SALMA</t>
  </si>
  <si>
    <t>INS005 - Inspecteur5</t>
  </si>
  <si>
    <t>CLA005 - Centre Technique Agroalimentaire du Cameroun (CTA-CAM)</t>
  </si>
  <si>
    <t>CLA005</t>
  </si>
  <si>
    <t>APP079|IND079|S2QL|ONANINA AUDREY</t>
  </si>
  <si>
    <t>INS006 - Inspecteur6</t>
  </si>
  <si>
    <t>CLA006 - CODEA-IAO</t>
  </si>
  <si>
    <t>CLA006</t>
  </si>
  <si>
    <t>APP080|IND080|DSFC|TABI AGATHE</t>
  </si>
  <si>
    <t>INS007 - Inspecteur7</t>
  </si>
  <si>
    <t>CLA007 - ETS TAF SERVICES</t>
  </si>
  <si>
    <t>CLA007</t>
  </si>
  <si>
    <t>APP081|IND081|07HN|MARYAM SALIOU</t>
  </si>
  <si>
    <t>INS008 - Inspecteur8</t>
  </si>
  <si>
    <t>CLA008 - CODEA-IAO</t>
  </si>
  <si>
    <t>CLA008</t>
  </si>
  <si>
    <t>APP082|IND082|8382|HALIMATOU</t>
  </si>
  <si>
    <t>INS009 - Inspecteur9</t>
  </si>
  <si>
    <t>CLA009 - CENTRE DE FORMATION PROFESSIONNELLE PONTAAH</t>
  </si>
  <si>
    <t>APP083|IND083|IPD0|ROUKAYATOU</t>
  </si>
  <si>
    <t>INS010 - Inspecteur10</t>
  </si>
  <si>
    <t>CLA010 - IFP CHEC</t>
  </si>
  <si>
    <t>CLA010</t>
  </si>
  <si>
    <t>APP084|IND084|3F2S|EBODE ODILE</t>
  </si>
  <si>
    <t>INS011 - Inspecteur11</t>
  </si>
  <si>
    <t>CLA011 - PROFALCAM</t>
  </si>
  <si>
    <t>CLA011</t>
  </si>
  <si>
    <t>APP085|IND085|QT42|BETAK AGNES</t>
  </si>
  <si>
    <t>INS012 - Inspecteur12</t>
  </si>
  <si>
    <t>CLA012 - PROFALCAM</t>
  </si>
  <si>
    <t>CLA012</t>
  </si>
  <si>
    <t>APP086|IND086|YQVI|BETAK BLANDINE</t>
  </si>
  <si>
    <t>INS013 - Inspecteur13</t>
  </si>
  <si>
    <t>CLA013 - CADHAC</t>
  </si>
  <si>
    <t>CLA013</t>
  </si>
  <si>
    <t>APP087|IND087|8C0F|NGO NKEN ESTHER</t>
  </si>
  <si>
    <t>INS014 - Inspecteur14</t>
  </si>
  <si>
    <t>CLA014 - CODEA-IAO</t>
  </si>
  <si>
    <t>CLA014</t>
  </si>
  <si>
    <t>APP088|IND088|T2P7|ALIMA OSCARINE</t>
  </si>
  <si>
    <t>INS015 - Inspecteur15</t>
  </si>
  <si>
    <t>CLA015 - CENTRE DE FORMATION PROFESSIONNELLE PONTAAH</t>
  </si>
  <si>
    <t>CLA015</t>
  </si>
  <si>
    <t>APP089|IND089|MMKA|MBOE ZE MARIE</t>
  </si>
  <si>
    <t>INS016 - Inspecteur16</t>
  </si>
  <si>
    <t>CLA016 - BUSINESS PERFORMANCE</t>
  </si>
  <si>
    <t>CLA016</t>
  </si>
  <si>
    <t>APP1474|IND1474|Erreur 2042|0</t>
  </si>
  <si>
    <t>INS017 - Inspecteur17</t>
  </si>
  <si>
    <t>CLA017 - CODEA-IAO</t>
  </si>
  <si>
    <t>CLA017</t>
  </si>
  <si>
    <t>APP1475|IND1475|Erreur 2042|0</t>
  </si>
  <si>
    <t>INS018 - Inspecteur18</t>
  </si>
  <si>
    <t>CLA018 - CODEA-IAO</t>
  </si>
  <si>
    <t>CLA018</t>
  </si>
  <si>
    <t>APP1476|IND1476|Erreur 2042|0</t>
  </si>
  <si>
    <t>INS019 - Inspecteur19</t>
  </si>
  <si>
    <t>CLA019 - CODEA-IAO</t>
  </si>
  <si>
    <t>CLA019</t>
  </si>
  <si>
    <t>APP1477|IND1477|Erreur 2042|0</t>
  </si>
  <si>
    <t>INS020 - Inspecteur20</t>
  </si>
  <si>
    <t>CLA020 - ONG PAARDIC</t>
  </si>
  <si>
    <t>CLA020</t>
  </si>
  <si>
    <t>APP1478|IND1478|Erreur 2042|0</t>
  </si>
  <si>
    <t>INS021 - Inspecteur21</t>
  </si>
  <si>
    <t>CLA021 - ONG PAARDIC</t>
  </si>
  <si>
    <t>CLA021</t>
  </si>
  <si>
    <t>APP1479|IND1479|Erreur 2042|0</t>
  </si>
  <si>
    <t>INS022 - Inspecteur22</t>
  </si>
  <si>
    <t>CLA022 - PADIUM EXPRESS SERVICES</t>
  </si>
  <si>
    <t>CLA022</t>
  </si>
  <si>
    <t>APP1480|IND1480|Erreur 2042|0</t>
  </si>
  <si>
    <t>INS023 - Inspecteur23</t>
  </si>
  <si>
    <t>CLA023 - PADIUM EXPRESS SERVICES</t>
  </si>
  <si>
    <t>CLA023</t>
  </si>
  <si>
    <t>APP1481|IND1481|Erreur 2042|0</t>
  </si>
  <si>
    <t>INS024 - Inspecteur24</t>
  </si>
  <si>
    <t>CLA024 - PADIUM EXPRESS SERVICES</t>
  </si>
  <si>
    <t>CLA024</t>
  </si>
  <si>
    <t>APP1482|IND1482|Erreur 2042|0</t>
  </si>
  <si>
    <t>CLA025 - PADIUM EXPRESS SERVICES</t>
  </si>
  <si>
    <t>CLA025</t>
  </si>
  <si>
    <t>APP1483|IND1483|Erreur 2042|0</t>
  </si>
  <si>
    <t>CLA026 - PADIUM EXPRESS SERVICES</t>
  </si>
  <si>
    <t>CLA026</t>
  </si>
  <si>
    <t>APP1484|IND1484|Erreur 2042|0</t>
  </si>
  <si>
    <t>CLA027 - PADIUM EXPRESS SERVICES</t>
  </si>
  <si>
    <t>CLA027</t>
  </si>
  <si>
    <t>APP1485|IND1485|Erreur 2042|0</t>
  </si>
  <si>
    <t>CLA028 - PADIUM EXPRESS SERVICES</t>
  </si>
  <si>
    <t>CLA028</t>
  </si>
  <si>
    <t>APP1486|IND1486|Erreur 2042|0</t>
  </si>
  <si>
    <t>CLA029 - CENTRE DE FORMATION PROFESSIONNELLE PONTAAH</t>
  </si>
  <si>
    <t>APP1487|IND1487|Erreur 2042|0</t>
  </si>
  <si>
    <t>CLA030 - PROFALCAM</t>
  </si>
  <si>
    <t>CLA030</t>
  </si>
  <si>
    <t>APP1488|IND1488|Erreur 2042|0</t>
  </si>
  <si>
    <t>CLA031 - ETS TAF SERVICES</t>
  </si>
  <si>
    <t>CLA031</t>
  </si>
  <si>
    <t>CLA032 - CENTRE DE FORMATION PROFESSIONNELLE PONTAAH</t>
  </si>
  <si>
    <t>CLA033 - CADHAC</t>
  </si>
  <si>
    <t>CLA033</t>
  </si>
  <si>
    <t>CLA034 - CADHAC</t>
  </si>
  <si>
    <t>CLA034</t>
  </si>
  <si>
    <t>CLA035 - Cabinet KEYS OF SERVICES</t>
  </si>
  <si>
    <t>CLA035</t>
  </si>
  <si>
    <t>CLA036 - CADHAC</t>
  </si>
  <si>
    <t>CLA036</t>
  </si>
  <si>
    <t>CLA037 - AMIFO CIG</t>
  </si>
  <si>
    <t>CLA037</t>
  </si>
  <si>
    <t>CLA038 - AMIFO CIG</t>
  </si>
  <si>
    <t>CLA038</t>
  </si>
  <si>
    <t>CLA039 - CENTRE DE FORMATION PROFESSIONNELLE PONTAAH</t>
  </si>
  <si>
    <t>CLA040 - CENTRE DE FORMATION PROFESSIONNELLE PONTAAH</t>
  </si>
  <si>
    <t>CLA041 - 0</t>
  </si>
  <si>
    <t>CLA041</t>
  </si>
  <si>
    <t>CLA042 - 0</t>
  </si>
  <si>
    <t>CLA042</t>
  </si>
  <si>
    <t>CLA043 - 0</t>
  </si>
  <si>
    <t>CLA043</t>
  </si>
  <si>
    <t>CLA044 - 0</t>
  </si>
  <si>
    <t>CLA044</t>
  </si>
  <si>
    <t>CLA045 - 0</t>
  </si>
  <si>
    <t>CLA045</t>
  </si>
  <si>
    <t>CLA046 - 0</t>
  </si>
  <si>
    <t>CLA046</t>
  </si>
  <si>
    <t>CLA047 - 0</t>
  </si>
  <si>
    <t>CLA047</t>
  </si>
  <si>
    <t>CLA048 - 0</t>
  </si>
  <si>
    <t>CLA048</t>
  </si>
  <si>
    <t>CLA049 - 0</t>
  </si>
  <si>
    <t>CLA049</t>
  </si>
  <si>
    <t>CLA050 - 0</t>
  </si>
  <si>
    <t>CLA050</t>
  </si>
  <si>
    <t>CLA051 - 0</t>
  </si>
  <si>
    <t>CLA051</t>
  </si>
  <si>
    <t>CLA052 - 0</t>
  </si>
  <si>
    <t>CLA052</t>
  </si>
  <si>
    <t>CLA053 - 0</t>
  </si>
  <si>
    <t>CLA053</t>
  </si>
  <si>
    <t>CLA054 - 0</t>
  </si>
  <si>
    <t>CLA054</t>
  </si>
  <si>
    <t>CLA055 - 0</t>
  </si>
  <si>
    <t>CLA055</t>
  </si>
  <si>
    <t>CLA056 - 0</t>
  </si>
  <si>
    <t>CLA056</t>
  </si>
  <si>
    <t>CLA057 - 0</t>
  </si>
  <si>
    <t>CLA057</t>
  </si>
  <si>
    <t>CLA058 - 0</t>
  </si>
  <si>
    <t>CLA058</t>
  </si>
  <si>
    <t>CLA059 - 0</t>
  </si>
  <si>
    <t>CLA059</t>
  </si>
  <si>
    <t>CLA060 - 0</t>
  </si>
  <si>
    <t>CLA060</t>
  </si>
  <si>
    <t>CLA061 - 0</t>
  </si>
  <si>
    <t>CLA061</t>
  </si>
  <si>
    <t>CLA062 - 0</t>
  </si>
  <si>
    <t>CLA062</t>
  </si>
  <si>
    <t>CLA063 - 0</t>
  </si>
  <si>
    <t>CLA063</t>
  </si>
  <si>
    <t>CLA064 - 0</t>
  </si>
  <si>
    <t>CLA064</t>
  </si>
  <si>
    <t>CLA065 - 0</t>
  </si>
  <si>
    <t>CLA065</t>
  </si>
  <si>
    <t>CLA066 - 0</t>
  </si>
  <si>
    <t>CLA066</t>
  </si>
  <si>
    <t>CLA067 - 0</t>
  </si>
  <si>
    <t>CLA067</t>
  </si>
  <si>
    <t>CLA068 - 0</t>
  </si>
  <si>
    <t>CLA068</t>
  </si>
  <si>
    <t>CLA069 - 0</t>
  </si>
  <si>
    <t>CLA069</t>
  </si>
  <si>
    <t>CLA070 - 0</t>
  </si>
  <si>
    <t>CLA070</t>
  </si>
  <si>
    <t>CLA071 - 0</t>
  </si>
  <si>
    <t>CLA071</t>
  </si>
  <si>
    <t xml:space="preserve">CLA072 - </t>
  </si>
  <si>
    <t>CLA072</t>
  </si>
  <si>
    <t xml:space="preserve">CLA073 - </t>
  </si>
  <si>
    <t>CLA073</t>
  </si>
  <si>
    <t xml:space="preserve">CLA074 - </t>
  </si>
  <si>
    <t>CLA074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</si>
</sst>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_-;\-* #,##0_-;_-* &quot;-&quot;_-;_-@_-"/>
    <numFmt numFmtId="165" formatCode="_-* #,##0.00_-;\-* #,##0.00_-;_-* &quot;-&quot;??_-;_-@_-"/>
    <numFmt numFmtId="166" formatCode="_-* #,##0_-;\-* #,##0_-;_-* &quot;-&quot;??_-;_-@_-"/>
    <numFmt numFmtId="167" formatCode="_-* #,##0.00\ _€_-;\-* #,##0.00\ _€_-;_-* &quot;-&quot;??\ _€_-;_-@_-"/>
  </numFmts>
  <fonts count="23" x14ac:knownFonts="1">
    <font>
      <sz val="11"/>
      <color theme="1"/>
      <name val="Calibri"/>
      <family val="2"/>
      <scheme val="minor"/>
    </font>
    <font>
      <sz val="11"/>
      <color theme="1"/>
      <name val="Calibri"/>
      <family val="2"/>
      <scheme val="minor"/>
    </font>
    <font>
      <b/>
      <sz val="8"/>
      <color theme="0"/>
      <name val="Gadugi"/>
      <family val="2"/>
    </font>
    <font>
      <b/>
      <sz val="8"/>
      <color rgb="FFFFFFFF"/>
      <name val="Gadugi"/>
      <family val="2"/>
    </font>
    <font>
      <sz val="11"/>
      <color theme="3" tint="0.249977111117893"/>
      <name val="Calibri"/>
      <family val="2"/>
    </font>
    <font>
      <sz val="8"/>
      <color theme="3" tint="0.249977111117893"/>
      <name val="Calibri"/>
      <family val="2"/>
    </font>
    <font>
      <sz val="11"/>
      <color theme="3"/>
      <name val="Calibri"/>
      <family val="2"/>
    </font>
    <font>
      <sz val="8"/>
      <color rgb="FFFF0000"/>
      <name val="Calibri"/>
      <family val="2"/>
    </font>
    <font>
      <sz val="11"/>
      <color theme="0"/>
      <name val="Calibri"/>
      <family val="2"/>
    </font>
    <font>
      <sz val="8"/>
      <name val="Calibri"/>
      <family val="2"/>
      <scheme val="minor"/>
    </font>
    <font>
      <b/>
      <sz val="11"/>
      <color theme="0"/>
      <name val="Calibri"/>
      <family val="2"/>
      <scheme val="minor"/>
    </font>
    <font>
      <sz val="11"/>
      <color rgb="FF002060"/>
      <name val="Calibri"/>
      <family val="2"/>
      <scheme val="minor"/>
    </font>
    <font>
      <sz val="11"/>
      <color theme="0"/>
      <name val="Calibri"/>
      <family val="2"/>
      <scheme val="minor"/>
    </font>
    <font>
      <b/>
      <sz val="11"/>
      <color rgb="FFFFFFFF"/>
      <name val="Calibri"/>
      <family val="2"/>
    </font>
    <font>
      <sz val="11"/>
      <color rgb="FF002060"/>
      <name val="Calibri"/>
      <family val="2"/>
    </font>
    <font>
      <b/>
      <sz val="11"/>
      <color theme="0"/>
      <name val="Calibri"/>
      <family val="2"/>
    </font>
    <font>
      <sz val="11"/>
      <color rgb="FF242424"/>
      <name val="Aptos Narrow"/>
      <family val="2"/>
    </font>
    <font>
      <sz val="11"/>
      <color theme="0"/>
      <name val="Calibri"/>
      <family val="2"/>
    </font>
    <font>
      <sz val="11"/>
      <color rgb="FF002060"/>
      <name val="Calibri"/>
      <family val="2"/>
      <charset val="1"/>
    </font>
    <font>
      <b/>
      <sz val="8"/>
      <color theme="0"/>
      <name val="Gadugi"/>
      <family val="2"/>
    </font>
    <font>
      <sz val="11"/>
      <color rgb="FFFF0000"/>
      <name val="Calibri"/>
      <family val="2"/>
      <scheme val="minor"/>
    </font>
    <font>
      <sz val="11"/>
      <color rgb="FF002060"/>
      <name val="Calibri"/>
      <family val="2"/>
    </font>
    <font>
      <sz val="11"/>
      <color rgb="FF000000"/>
      <name val="Calibri"/>
      <family val="2"/>
    </font>
  </fonts>
  <fills count="11">
    <fill>
      <patternFill patternType="none"/>
    </fill>
    <fill>
      <patternFill patternType="gray125"/>
    </fill>
    <fill>
      <patternFill patternType="solid">
        <fgColor rgb="FF0070C0"/>
        <bgColor indexed="64"/>
      </patternFill>
    </fill>
    <fill>
      <patternFill patternType="solid">
        <fgColor rgb="FF0070C0"/>
        <bgColor rgb="FF000000"/>
      </patternFill>
    </fill>
    <fill>
      <patternFill patternType="solid">
        <fgColor theme="0"/>
        <bgColor indexed="64"/>
      </patternFill>
    </fill>
    <fill>
      <patternFill patternType="solid">
        <fgColor theme="0"/>
        <bgColor rgb="FF000000"/>
      </patternFill>
    </fill>
    <fill>
      <patternFill patternType="solid">
        <fgColor rgb="FFFFFF00"/>
        <bgColor indexed="64"/>
      </patternFill>
    </fill>
    <fill>
      <patternFill patternType="solid">
        <fgColor rgb="FFFF0000"/>
        <bgColor indexed="64"/>
      </patternFill>
    </fill>
    <fill>
      <patternFill patternType="solid">
        <fgColor rgb="FF002060"/>
        <bgColor indexed="64"/>
      </patternFill>
    </fill>
    <fill>
      <patternFill patternType="solid">
        <fgColor theme="2" tint="-0.499984740745262"/>
        <bgColor indexed="64"/>
      </patternFill>
    </fill>
    <fill>
      <patternFill patternType="solid">
        <fgColor rgb="FFC000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2060"/>
      </left>
      <right style="thin">
        <color rgb="FF002060"/>
      </right>
      <top/>
      <bottom style="thin">
        <color rgb="FF002060"/>
      </bottom>
      <diagonal/>
    </border>
    <border>
      <left style="medium">
        <color rgb="FF0070C0"/>
      </left>
      <right style="medium">
        <color rgb="FF0070C0"/>
      </right>
      <top style="medium">
        <color rgb="FF0070C0"/>
      </top>
      <bottom style="medium">
        <color rgb="FF0070C0"/>
      </bottom>
      <diagonal/>
    </border>
    <border>
      <left style="medium">
        <color rgb="FF0070C0"/>
      </left>
      <right style="medium">
        <color rgb="FF0070C0"/>
      </right>
      <top/>
      <bottom style="medium">
        <color rgb="FF0070C0"/>
      </bottom>
      <diagonal/>
    </border>
    <border>
      <left style="thin">
        <color rgb="FF000000"/>
      </left>
      <right style="thin">
        <color rgb="FF0070C0"/>
      </right>
      <top style="thin">
        <color rgb="FF000000"/>
      </top>
      <bottom style="thin">
        <color rgb="FF0070C0"/>
      </bottom>
      <diagonal/>
    </border>
    <border>
      <left style="thin">
        <color rgb="FFCCCCCC"/>
      </left>
      <right style="thin">
        <color rgb="FF0070C0"/>
      </right>
      <top style="thin">
        <color rgb="FF000000"/>
      </top>
      <bottom style="thin">
        <color rgb="FF0070C0"/>
      </bottom>
      <diagonal/>
    </border>
    <border>
      <left style="thin">
        <color rgb="FF000000"/>
      </left>
      <right style="thin">
        <color rgb="FF0070C0"/>
      </right>
      <top style="thin">
        <color rgb="FFCCCCCC"/>
      </top>
      <bottom style="thin">
        <color rgb="FF0070C0"/>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style="thin">
        <color rgb="FF000000"/>
      </left>
      <right style="thin">
        <color rgb="FF0070C0"/>
      </right>
      <top style="thin">
        <color rgb="FFCCCCCC"/>
      </top>
      <bottom/>
      <diagonal/>
    </border>
    <border>
      <left/>
      <right style="medium">
        <color rgb="FF0070C0"/>
      </right>
      <top style="medium">
        <color rgb="FF0070C0"/>
      </top>
      <bottom style="medium">
        <color rgb="FF0070C0"/>
      </bottom>
      <diagonal/>
    </border>
    <border>
      <left/>
      <right style="medium">
        <color rgb="FF0070C0"/>
      </right>
      <top/>
      <bottom style="medium">
        <color rgb="FF0070C0"/>
      </bottom>
      <diagonal/>
    </border>
  </borders>
  <cellStyleXfs count="4">
    <xf numFmtId="0" fontId="0" fillId="0" borderId="0"/>
    <xf numFmtId="164" fontId="1" fillId="0" borderId="0" applyFont="0" applyFill="0" applyBorder="0" applyAlignment="0" applyProtection="0"/>
    <xf numFmtId="165" fontId="1" fillId="0" borderId="0" applyFont="0" applyFill="0" applyBorder="0" applyAlignment="0" applyProtection="0"/>
    <xf numFmtId="167" fontId="1" fillId="0" borderId="0" applyFont="0" applyFill="0" applyBorder="0" applyAlignment="0" applyProtection="0"/>
  </cellStyleXfs>
  <cellXfs count="66">
    <xf numFmtId="0" fontId="0" fillId="0" borderId="0" xfId="0"/>
    <xf numFmtId="0" fontId="2"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164" fontId="3" fillId="3" borderId="1" xfId="1" applyFont="1" applyFill="1" applyBorder="1" applyAlignment="1">
      <alignment horizontal="center" vertical="center" wrapText="1"/>
    </xf>
    <xf numFmtId="0" fontId="4" fillId="4" borderId="3" xfId="0" applyFont="1" applyFill="1" applyBorder="1" applyAlignment="1">
      <alignment vertical="center" wrapText="1"/>
    </xf>
    <xf numFmtId="0" fontId="5" fillId="4" borderId="3" xfId="0" applyFont="1" applyFill="1" applyBorder="1" applyAlignment="1">
      <alignment horizontal="center" vertical="center" wrapText="1"/>
    </xf>
    <xf numFmtId="0" fontId="5" fillId="4" borderId="3" xfId="0" applyFont="1" applyFill="1" applyBorder="1" applyAlignment="1">
      <alignment vertical="center" wrapText="1"/>
    </xf>
    <xf numFmtId="164" fontId="5" fillId="5" borderId="3" xfId="1" applyFont="1" applyFill="1" applyBorder="1" applyAlignment="1">
      <alignment horizontal="center" vertical="center" wrapText="1"/>
    </xf>
    <xf numFmtId="0" fontId="4" fillId="6" borderId="3" xfId="0" applyFont="1" applyFill="1" applyBorder="1" applyAlignment="1">
      <alignment vertical="center" wrapText="1"/>
    </xf>
    <xf numFmtId="0" fontId="6" fillId="6" borderId="3" xfId="0" applyFont="1" applyFill="1" applyBorder="1" applyAlignment="1">
      <alignment vertical="center" wrapText="1"/>
    </xf>
    <xf numFmtId="0" fontId="7" fillId="4" borderId="3" xfId="0" applyFont="1" applyFill="1" applyBorder="1" applyAlignment="1">
      <alignment horizontal="center" vertical="center" wrapText="1"/>
    </xf>
    <xf numFmtId="0" fontId="8" fillId="7" borderId="3" xfId="0" applyFont="1" applyFill="1" applyBorder="1" applyAlignment="1">
      <alignment vertical="center" wrapText="1"/>
    </xf>
    <xf numFmtId="0" fontId="7" fillId="4" borderId="3" xfId="0" applyFont="1" applyFill="1" applyBorder="1" applyAlignment="1">
      <alignment vertical="center" wrapText="1"/>
    </xf>
    <xf numFmtId="0" fontId="10" fillId="8" borderId="4" xfId="0" applyFont="1" applyFill="1" applyBorder="1" applyAlignment="1">
      <alignment horizontal="left" vertical="top" wrapText="1"/>
    </xf>
    <xf numFmtId="0" fontId="10" fillId="8" borderId="4" xfId="0" applyFont="1" applyFill="1" applyBorder="1" applyAlignment="1">
      <alignment vertical="top" wrapText="1"/>
    </xf>
    <xf numFmtId="0" fontId="0" fillId="0" borderId="0" xfId="0" applyAlignment="1">
      <alignment vertical="top"/>
    </xf>
    <xf numFmtId="0" fontId="11" fillId="0" borderId="4" xfId="0" applyFont="1" applyBorder="1" applyAlignment="1">
      <alignment horizontal="left" wrapText="1"/>
    </xf>
    <xf numFmtId="0" fontId="11" fillId="0" borderId="4" xfId="0" applyFont="1" applyBorder="1" applyAlignment="1">
      <alignment wrapText="1"/>
    </xf>
    <xf numFmtId="166" fontId="10" fillId="8" borderId="4" xfId="2" applyNumberFormat="1" applyFont="1" applyFill="1" applyBorder="1" applyAlignment="1">
      <alignment horizontal="left" vertical="top" wrapText="1"/>
    </xf>
    <xf numFmtId="166" fontId="11" fillId="0" borderId="4" xfId="2" applyNumberFormat="1" applyFont="1" applyBorder="1" applyAlignment="1">
      <alignment horizontal="left" wrapText="1"/>
    </xf>
    <xf numFmtId="166" fontId="0" fillId="0" borderId="0" xfId="2" applyNumberFormat="1" applyFont="1"/>
    <xf numFmtId="0" fontId="11" fillId="9" borderId="4" xfId="0" applyFont="1" applyFill="1" applyBorder="1" applyAlignment="1">
      <alignment horizontal="left" wrapText="1"/>
    </xf>
    <xf numFmtId="0" fontId="12" fillId="0" borderId="4" xfId="0" applyFont="1" applyBorder="1" applyAlignment="1">
      <alignment horizontal="left" wrapText="1"/>
    </xf>
    <xf numFmtId="0" fontId="12" fillId="0" borderId="0" xfId="0" applyFont="1"/>
    <xf numFmtId="0" fontId="11" fillId="0" borderId="0" xfId="0" applyFont="1" applyAlignment="1">
      <alignment wrapText="1"/>
    </xf>
    <xf numFmtId="0" fontId="5" fillId="4" borderId="3" xfId="0" applyFont="1" applyFill="1" applyBorder="1" applyAlignment="1">
      <alignment horizontal="left" vertical="top" wrapText="1"/>
    </xf>
    <xf numFmtId="164" fontId="5" fillId="5" borderId="1" xfId="1" applyFont="1" applyFill="1" applyBorder="1" applyAlignment="1">
      <alignment horizontal="center" vertical="center" wrapText="1"/>
    </xf>
    <xf numFmtId="0" fontId="5" fillId="0" borderId="3" xfId="0" applyFont="1" applyBorder="1" applyAlignment="1">
      <alignment horizontal="left" vertical="top" wrapText="1"/>
    </xf>
    <xf numFmtId="0" fontId="10" fillId="8" borderId="4" xfId="0" applyFont="1" applyFill="1" applyBorder="1" applyAlignment="1">
      <alignment horizontal="left" vertical="center" wrapText="1"/>
    </xf>
    <xf numFmtId="0" fontId="10" fillId="8" borderId="5" xfId="0" applyFont="1" applyFill="1" applyBorder="1" applyAlignment="1">
      <alignment horizontal="left" vertical="center" wrapText="1"/>
    </xf>
    <xf numFmtId="0" fontId="0" fillId="0" borderId="0" xfId="0" applyAlignment="1">
      <alignment vertical="center"/>
    </xf>
    <xf numFmtId="0" fontId="13" fillId="8" borderId="6" xfId="0" applyFont="1" applyFill="1" applyBorder="1" applyAlignment="1">
      <alignment readingOrder="1"/>
    </xf>
    <xf numFmtId="0" fontId="13" fillId="8" borderId="7" xfId="0" applyFont="1" applyFill="1" applyBorder="1" applyAlignment="1">
      <alignment readingOrder="1"/>
    </xf>
    <xf numFmtId="0" fontId="13" fillId="8" borderId="7" xfId="0" applyFont="1" applyFill="1" applyBorder="1" applyAlignment="1">
      <alignment wrapText="1" readingOrder="1"/>
    </xf>
    <xf numFmtId="0" fontId="14" fillId="0" borderId="8" xfId="0" applyFont="1" applyBorder="1" applyAlignment="1">
      <alignment readingOrder="1"/>
    </xf>
    <xf numFmtId="0" fontId="15" fillId="8" borderId="7" xfId="0" applyFont="1" applyFill="1" applyBorder="1" applyAlignment="1">
      <alignment readingOrder="1"/>
    </xf>
    <xf numFmtId="0" fontId="16" fillId="0" borderId="0" xfId="0" applyFont="1"/>
    <xf numFmtId="3" fontId="14" fillId="0" borderId="8" xfId="0" applyNumberFormat="1" applyFont="1" applyBorder="1" applyAlignment="1">
      <alignment readingOrder="1"/>
    </xf>
    <xf numFmtId="3" fontId="16" fillId="0" borderId="0" xfId="0" applyNumberFormat="1" applyFont="1"/>
    <xf numFmtId="1" fontId="10" fillId="8" borderId="5" xfId="0" applyNumberFormat="1" applyFont="1" applyFill="1" applyBorder="1" applyAlignment="1">
      <alignment horizontal="left" vertical="center" wrapText="1"/>
    </xf>
    <xf numFmtId="1" fontId="11" fillId="0" borderId="0" xfId="0" applyNumberFormat="1" applyFont="1" applyAlignment="1">
      <alignment wrapText="1"/>
    </xf>
    <xf numFmtId="1" fontId="0" fillId="0" borderId="0" xfId="0" applyNumberFormat="1"/>
    <xf numFmtId="0" fontId="17" fillId="0" borderId="0" xfId="0" applyFont="1"/>
    <xf numFmtId="0" fontId="11" fillId="0" borderId="4" xfId="0" applyFont="1" applyBorder="1" applyAlignment="1">
      <alignment horizontal="left" vertical="top" wrapText="1"/>
    </xf>
    <xf numFmtId="0" fontId="11" fillId="7" borderId="4" xfId="0" applyFont="1" applyFill="1" applyBorder="1" applyAlignment="1">
      <alignment horizontal="left" wrapText="1"/>
    </xf>
    <xf numFmtId="0" fontId="0" fillId="0" borderId="0" xfId="0" applyAlignment="1">
      <alignment wrapText="1"/>
    </xf>
    <xf numFmtId="0" fontId="13" fillId="8" borderId="0" xfId="0" applyFont="1" applyFill="1" applyAlignment="1">
      <alignment readingOrder="1"/>
    </xf>
    <xf numFmtId="0" fontId="14" fillId="0" borderId="0" xfId="0" applyFont="1" applyAlignment="1">
      <alignment readingOrder="1"/>
    </xf>
    <xf numFmtId="49" fontId="14" fillId="0" borderId="8" xfId="0" applyNumberFormat="1" applyFont="1" applyBorder="1" applyAlignment="1">
      <alignment readingOrder="1"/>
    </xf>
    <xf numFmtId="0" fontId="11" fillId="0" borderId="9" xfId="0" applyFont="1" applyBorder="1" applyAlignment="1">
      <alignment horizontal="left" wrapText="1"/>
    </xf>
    <xf numFmtId="0" fontId="11" fillId="0" borderId="10" xfId="0" applyFont="1" applyBorder="1" applyAlignment="1">
      <alignment horizontal="left" wrapText="1"/>
    </xf>
    <xf numFmtId="0" fontId="11" fillId="0" borderId="11" xfId="0" applyFont="1" applyBorder="1" applyAlignment="1">
      <alignment horizontal="left" wrapText="1"/>
    </xf>
    <xf numFmtId="0" fontId="18" fillId="0" borderId="12" xfId="0" applyFont="1" applyBorder="1" applyAlignment="1">
      <alignment readingOrder="1"/>
    </xf>
    <xf numFmtId="0" fontId="19" fillId="2" borderId="1" xfId="0" applyFont="1" applyFill="1" applyBorder="1" applyAlignment="1">
      <alignment horizontal="center" vertical="center" wrapText="1"/>
    </xf>
    <xf numFmtId="0" fontId="20" fillId="0" borderId="4" xfId="0" applyFont="1" applyBorder="1" applyAlignment="1">
      <alignment wrapText="1"/>
    </xf>
    <xf numFmtId="0" fontId="20" fillId="0" borderId="4" xfId="0" applyFont="1" applyBorder="1" applyAlignment="1">
      <alignment horizontal="left" wrapText="1"/>
    </xf>
    <xf numFmtId="0" fontId="20" fillId="0" borderId="4" xfId="0" quotePrefix="1" applyFont="1" applyBorder="1" applyAlignment="1">
      <alignment horizontal="left" wrapText="1"/>
    </xf>
    <xf numFmtId="0" fontId="18" fillId="0" borderId="8" xfId="0" applyFont="1" applyBorder="1" applyAlignment="1">
      <alignment readingOrder="1"/>
    </xf>
    <xf numFmtId="0" fontId="18" fillId="0" borderId="8" xfId="0" applyFont="1" applyBorder="1" applyAlignment="1">
      <alignment wrapText="1" readingOrder="1"/>
    </xf>
    <xf numFmtId="0" fontId="21" fillId="0" borderId="4" xfId="0" applyFont="1" applyBorder="1" applyAlignment="1">
      <alignment wrapText="1"/>
    </xf>
    <xf numFmtId="0" fontId="21" fillId="0" borderId="13" xfId="0" applyFont="1" applyBorder="1" applyAlignment="1">
      <alignment wrapText="1"/>
    </xf>
    <xf numFmtId="0" fontId="22" fillId="0" borderId="13" xfId="0" applyFont="1" applyBorder="1"/>
    <xf numFmtId="0" fontId="21" fillId="0" borderId="5" xfId="0" applyFont="1" applyBorder="1" applyAlignment="1">
      <alignment wrapText="1"/>
    </xf>
    <xf numFmtId="0" fontId="21" fillId="0" borderId="14" xfId="0" applyFont="1" applyBorder="1" applyAlignment="1">
      <alignment wrapText="1"/>
    </xf>
    <xf numFmtId="0" fontId="22" fillId="0" borderId="14" xfId="0" applyFont="1" applyBorder="1"/>
    <xf numFmtId="0" fontId="11" fillId="10" borderId="4" xfId="0" applyFont="1" applyFill="1" applyBorder="1" applyAlignment="1">
      <alignment wrapText="1"/>
    </xf>
  </cellXfs>
  <cellStyles count="4">
    <cellStyle name="Comma" xfId="2" builtinId="3"/>
    <cellStyle name="Comma [0]" xfId="1" builtinId="6"/>
    <cellStyle name="Milliers 2" xfId="3" xr:uid="{B2033A5D-2FF2-4AC0-8C65-60720CBFD443}"/>
    <cellStyle name="Normal" xfId="0" builtinId="0"/>
  </cellStyles>
  <dxfs count="62">
    <dxf>
      <numFmt numFmtId="0" formatCode="General"/>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Times New Roman"/>
        <family val="1"/>
        <scheme val="none"/>
      </font>
      <alignment horizontal="general"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2060"/>
        <name val="Calibri"/>
        <family val="2"/>
        <scheme val="minor"/>
      </font>
      <numFmt numFmtId="0" formatCode="General"/>
      <fill>
        <patternFill patternType="solid">
          <fgColor indexed="64"/>
          <bgColor rgb="FFC00000"/>
        </patternFill>
      </fill>
      <alignment horizontal="general" vertical="bottom" textRotation="0" wrapText="1" indent="0" justifyLastLine="0" shrinkToFit="0" readingOrder="0"/>
    </dxf>
    <dxf>
      <font>
        <b val="0"/>
        <i val="0"/>
        <strike val="0"/>
        <condense val="0"/>
        <extend val="0"/>
        <outline val="0"/>
        <shadow val="0"/>
        <u val="none"/>
        <vertAlign val="baseline"/>
        <sz val="11"/>
        <color rgb="FF002060"/>
        <name val="Calibri"/>
        <family val="2"/>
        <scheme val="minor"/>
      </font>
      <numFmt numFmtId="1" formatCode="0"/>
      <alignment horizontal="general" vertical="bottom" textRotation="0" wrapText="1" indent="0" justifyLastLine="0" shrinkToFit="0" readingOrder="0"/>
      <border outline="0">
        <right style="medium">
          <color rgb="FF0070C0"/>
        </right>
      </border>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general" vertical="top" textRotation="0" wrapText="1" indent="0" justifyLastLine="0" shrinkToFit="0" readingOrder="0"/>
      <border diagonalUp="0" diagonalDown="0" outline="0">
        <left style="medium">
          <color rgb="FF0070C0"/>
        </left>
        <right style="medium">
          <color rgb="FF0070C0"/>
        </right>
        <top/>
        <bottom/>
      </border>
    </dxf>
    <dxf>
      <font>
        <b/>
        <i val="0"/>
        <strike val="0"/>
        <condense val="0"/>
        <extend val="0"/>
        <outline val="0"/>
        <shadow val="0"/>
        <u val="none"/>
        <vertAlign val="baseline"/>
        <sz val="11"/>
        <color rgb="FF002060"/>
        <name val="Calibri"/>
        <family val="2"/>
        <scheme val="minor"/>
      </font>
      <fill>
        <patternFill patternType="solid">
          <fgColor indexed="64"/>
          <bgColor theme="0"/>
        </patternFill>
      </fill>
      <alignment horizontal="general"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general"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border diagonalUp="0" diagonalDown="0" outline="0">
        <left style="thin">
          <color indexed="64"/>
        </left>
        <right style="thin">
          <color indexed="64"/>
        </right>
        <top/>
        <bottom/>
      </border>
    </dxf>
    <dxf>
      <font>
        <b val="0"/>
        <i val="0"/>
        <strike val="0"/>
        <condense val="0"/>
        <extend val="0"/>
        <outline val="0"/>
        <shadow val="0"/>
        <u val="none"/>
        <vertAlign val="baseline"/>
        <sz val="11"/>
        <color rgb="FF002060"/>
        <name val="Calibri"/>
        <family val="2"/>
        <scheme val="minor"/>
      </font>
      <alignment horizontal="general"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2"/>
        <color theme="1"/>
        <name val="Times New Roman"/>
        <family val="1"/>
        <scheme val="none"/>
      </font>
      <alignment horizontal="general" vertical="center" textRotation="0" wrapText="1"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rgb="FF002060"/>
        <name val="Times New Roman"/>
        <family val="1"/>
        <scheme val="none"/>
      </font>
      <alignment horizontal="general"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border diagonalUp="0" diagonalDown="0" outline="0">
        <left style="thin">
          <color indexed="64"/>
        </left>
        <right style="thin">
          <color indexed="64"/>
        </right>
        <top/>
        <bottom/>
      </border>
    </dxf>
    <dxf>
      <font>
        <b val="0"/>
        <i val="0"/>
        <strike val="0"/>
        <condense val="0"/>
        <extend val="0"/>
        <outline val="0"/>
        <shadow val="0"/>
        <u val="none"/>
        <vertAlign val="baseline"/>
        <sz val="11"/>
        <color rgb="FF002060"/>
        <name val="Calibri"/>
        <family val="2"/>
        <scheme val="minor"/>
      </font>
      <numFmt numFmtId="0" formatCode="General"/>
      <alignment horizontal="general"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border diagonalUp="0" diagonalDown="0" outline="0">
        <left style="thin">
          <color indexed="64"/>
        </left>
        <right style="thin">
          <color indexed="64"/>
        </right>
        <top/>
        <bottom/>
      </border>
    </dxf>
    <dxf>
      <font>
        <b val="0"/>
        <i val="0"/>
        <strike val="0"/>
        <condense val="0"/>
        <extend val="0"/>
        <outline val="0"/>
        <shadow val="0"/>
        <u val="none"/>
        <vertAlign val="baseline"/>
        <sz val="11"/>
        <color rgb="FF002060"/>
        <name val="Calibri"/>
        <family val="2"/>
        <scheme val="minor"/>
      </font>
      <alignment horizontal="general"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border diagonalUp="0" diagonalDown="0" outline="0">
        <left/>
        <right style="thin">
          <color indexed="64"/>
        </right>
        <top/>
        <bottom/>
      </border>
    </dxf>
    <dxf>
      <font>
        <b val="0"/>
        <i val="0"/>
        <strike val="0"/>
        <condense val="0"/>
        <extend val="0"/>
        <outline val="0"/>
        <shadow val="0"/>
        <u val="none"/>
        <vertAlign val="baseline"/>
        <sz val="11"/>
        <color rgb="FF002060"/>
        <name val="Calibri"/>
        <family val="2"/>
        <scheme val="minor"/>
      </font>
      <numFmt numFmtId="0" formatCode="General"/>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border outline="0">
        <left style="thin">
          <color indexed="64"/>
        </left>
      </border>
    </dxf>
    <dxf>
      <font>
        <b val="0"/>
        <i val="0"/>
        <strike val="0"/>
        <condense val="0"/>
        <extend val="0"/>
        <outline val="0"/>
        <shadow val="0"/>
        <u val="none"/>
        <vertAlign val="baseline"/>
        <sz val="11"/>
        <color rgb="FF002060"/>
        <name val="Calibri"/>
        <family val="2"/>
        <scheme val="minor"/>
      </font>
      <alignment horizontal="general" vertical="bottom" textRotation="0" wrapText="1" indent="0" justifyLastLine="0" shrinkToFit="0" readingOrder="0"/>
    </dxf>
    <dxf>
      <border outline="0">
        <bottom style="medium">
          <color rgb="FF0070C0"/>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left" vertical="center" textRotation="0" wrapText="1" indent="0" justifyLastLine="0" shrinkToFit="0" readingOrder="0"/>
      <border diagonalUp="0" diagonalDown="0" outline="0">
        <left style="medium">
          <color rgb="FF0070C0"/>
        </left>
        <right style="medium">
          <color rgb="FF0070C0"/>
        </right>
        <top/>
        <bottom/>
      </border>
    </dxf>
    <dxf>
      <font>
        <b val="0"/>
        <i val="0"/>
        <strike val="0"/>
        <condense val="0"/>
        <extend val="0"/>
        <outline val="0"/>
        <shadow val="0"/>
        <u val="none"/>
        <vertAlign val="baseline"/>
        <sz val="11"/>
        <color rgb="FF002060"/>
        <name val="Calibri"/>
        <family val="2"/>
        <charset val="1"/>
        <scheme val="none"/>
      </font>
      <numFmt numFmtId="0" formatCode="General"/>
      <alignment horizontal="general" vertical="bottom" textRotation="0" wrapText="0" indent="0" justifyLastLine="0" shrinkToFit="0" readingOrder="1"/>
      <border diagonalUp="0" diagonalDown="0">
        <left style="thin">
          <color rgb="FF000000"/>
        </left>
        <right style="thin">
          <color rgb="FF0070C0"/>
        </right>
        <top style="thin">
          <color rgb="FFCCCCCC"/>
        </top>
        <bottom style="thin">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color rgb="FF002060"/>
      </font>
      <numFmt numFmtId="0" formatCode="General"/>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outline="0">
        <left/>
        <right style="medium">
          <color rgb="FF0070C0"/>
        </right>
        <top style="medium">
          <color rgb="FF0070C0"/>
        </top>
        <bottom style="medium">
          <color rgb="FF0070C0"/>
        </bottom>
      </border>
    </dxf>
    <dxf>
      <font>
        <b val="0"/>
        <i val="0"/>
        <strike val="0"/>
        <condense val="0"/>
        <extend val="0"/>
        <outline val="0"/>
        <shadow val="0"/>
        <u val="none"/>
        <vertAlign val="baseline"/>
        <sz val="11"/>
        <color rgb="FF002060"/>
        <name val="Calibri"/>
        <family val="2"/>
        <scheme val="minor"/>
      </font>
      <fill>
        <patternFill patternType="none">
          <fgColor indexed="64"/>
          <bgColor indexed="65"/>
        </patternFill>
      </fill>
      <alignment horizontal="left" vertical="bottom" textRotation="0" wrapText="1" indent="0" justifyLastLine="0" shrinkToFit="0" readingOrder="0"/>
      <border diagonalUp="0" diagonalDown="0" outline="0">
        <left style="medium">
          <color rgb="FF0070C0"/>
        </left>
        <right style="medium">
          <color rgb="FF0070C0"/>
        </right>
        <top style="medium">
          <color rgb="FF0070C0"/>
        </top>
        <bottom style="medium">
          <color rgb="FF0070C0"/>
        </bottom>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outline="0">
        <left style="medium">
          <color rgb="FF0070C0"/>
        </left>
        <right/>
        <top style="medium">
          <color rgb="FF0070C0"/>
        </top>
        <bottom style="medium">
          <color rgb="FF0070C0"/>
        </bottom>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color rgb="FF002060"/>
      </font>
      <fill>
        <patternFill patternType="none">
          <fgColor indexed="64"/>
          <bgColor indexed="65"/>
        </patternFill>
      </fill>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border diagonalUp="0" diagonalDown="0">
        <left style="medium">
          <color rgb="FF0070C0"/>
        </left>
        <right style="medium">
          <color rgb="FF0070C0"/>
        </right>
        <top style="medium">
          <color rgb="FF0070C0"/>
        </top>
        <bottom style="medium">
          <color rgb="FF0070C0"/>
        </bottom>
        <vertical/>
        <horizontal/>
      </border>
    </dxf>
    <dxf>
      <font>
        <b val="0"/>
        <i val="0"/>
        <strike val="0"/>
        <condense val="0"/>
        <extend val="0"/>
        <outline val="0"/>
        <shadow val="0"/>
        <u val="none"/>
        <vertAlign val="baseline"/>
        <sz val="11"/>
        <color rgb="FF002060"/>
        <name val="Calibri"/>
        <family val="2"/>
        <scheme val="minor"/>
      </font>
      <alignment horizontal="left" vertical="bottom" textRotation="0" wrapText="1" indent="0" justifyLastLine="0" shrinkToFit="0" readingOrder="0"/>
    </dxf>
    <dxf>
      <border outline="0">
        <bottom style="medium">
          <color rgb="FF0070C0"/>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left" vertical="top" textRotation="0" wrapText="1" indent="0" justifyLastLine="0" shrinkToFit="0" readingOrder="0"/>
      <border diagonalUp="0" diagonalDown="0" outline="0">
        <left style="medium">
          <color rgb="FF0070C0"/>
        </left>
        <right style="medium">
          <color rgb="FF0070C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666750</xdr:colOff>
          <xdr:row>2</xdr:row>
          <xdr:rowOff>260350</xdr:rowOff>
        </xdr:from>
        <xdr:to>
          <xdr:col>32</xdr:col>
          <xdr:colOff>469900</xdr:colOff>
          <xdr:row>4</xdr:row>
          <xdr:rowOff>190500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0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GENERERCODE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679450</xdr:colOff>
          <xdr:row>5</xdr:row>
          <xdr:rowOff>133350</xdr:rowOff>
        </xdr:from>
        <xdr:to>
          <xdr:col>32</xdr:col>
          <xdr:colOff>469900</xdr:colOff>
          <xdr:row>7</xdr:row>
          <xdr:rowOff>209550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000-000002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VERIFICATION CODE EN FONCTION DE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608F6A7-89BA-41ED-91BF-8CCC1928D68F}" name="Consolication" displayName="Consolication" ref="A1:AC4975" totalsRowShown="0" headerRowDxfId="61" dataDxfId="59" headerRowBorderDxfId="60">
  <autoFilter ref="A1:AC4975" xr:uid="{D608F6A7-89BA-41ED-91BF-8CCC1928D68F}"/>
  <tableColumns count="29">
    <tableColumn id="1" xr3:uid="{CA7B6C3A-031A-4C5A-8E14-A87731E25726}" name="N°" dataDxfId="58"/>
    <tableColumn id="2" xr3:uid="{2D64E433-6308-4A62-9287-5EA2243709EC}" name="Nom et prénom 0 Name &amp; first name" dataDxfId="57"/>
    <tableColumn id="3" xr3:uid="{F1A9E81A-62F1-4211-8F83-2704159F356B}" name="Bénéficiaires" dataDxfId="56"/>
    <tableColumn id="4" xr3:uid="{C32BF405-3352-474D-882C-C0EEBA12E8EF}" name="Genre (H0F) 0 Gender (M0F)" dataDxfId="55"/>
    <tableColumn id="5" xr3:uid="{C2D080BD-C652-4EE0-B876-AB082CD2E2B9}" name="Age" dataDxfId="54"/>
    <tableColumn id="6" xr3:uid="{ABFD6869-29F2-45D2-AA92-36B074CD3774}" name="Fonction (D,C,E,M,B)" dataDxfId="53"/>
    <tableColumn id="7" xr3:uid="{C73AE145-B648-41D4-8A7C-455212BC2102}" name="Qualification (chiffre 0,1,2; etc)" dataDxfId="52"/>
    <tableColumn id="8" xr3:uid="{2DCFE376-D9E5-4501-9576-E8D0DCCC3C91}" name="Nb d’années d’expérience_x000a_(chiffre 0,1,2; etc)" dataDxfId="51"/>
    <tableColumn id="9" xr3:uid="{D06DCBA3-C154-4998-AECB-AAAF751DA2C2}" name="Ville de résidence de l'appprenant" dataDxfId="50"/>
    <tableColumn id="10" xr3:uid="{5CB7828D-E4A1-4CA2-B2C3-90CADD78D492}" name="Prestataire" dataDxfId="49"/>
    <tableColumn id="11" xr3:uid="{CD7367A9-C57C-412C-AE77-AF1DFB994A05}" name="Type de formation declarée" dataDxfId="48"/>
    <tableColumn id="12" xr3:uid="{07E80690-3219-4711-BF9B-B3BD388C3C0E}" name="Formation Padesce" dataDxfId="47"/>
    <tableColumn id="13" xr3:uid="{E8FDF85C-5FCD-4623-A02F-FE5B5C09C5DE}" name="fenêtre" dataDxfId="46"/>
    <tableColumn id="14" xr3:uid="{4FEB4619-0075-4946-A557-87F9D5E6EB9A}" name="Ville de la formation" dataDxfId="45"/>
    <tableColumn id="15" xr3:uid="{B86DC86D-1D3D-4787-BA47-F337997C85DB}" name="Arrondissement" dataDxfId="44"/>
    <tableColumn id="16" xr3:uid="{042246F3-21EB-4E21-B1F2-713A578ECA67}" name="Département" dataDxfId="43"/>
    <tableColumn id="17" xr3:uid="{58BE0654-8659-482A-879F-E19222F75215}" name="Région" dataDxfId="42"/>
    <tableColumn id="18" xr3:uid="{E3639FB8-2998-474F-8743-5C3AFF370D92}" name="Lieux" dataDxfId="41"/>
    <tableColumn id="19" xr3:uid="{DC6C44DC-2BE7-4863-ADE5-100EDFA6429A}" name="Précision sur le lieu 0 quartier de formation" dataDxfId="40"/>
    <tableColumn id="28" xr3:uid="{6B973D60-EC37-44E2-B351-194C9DCE765E}" name="Coordonnées GPS du lieu de formation Longitude" dataDxfId="39"/>
    <tableColumn id="29" xr3:uid="{01CA72FC-C967-48A4-9D82-98FC5B465104}" name="Coordonnées GPS du lieu de formation Latitude" dataDxfId="38"/>
    <tableColumn id="20" xr3:uid="{6EA8B65E-5597-42F6-AE2E-49946982923A}" name="1er No tél 0 Tel No_x000a_Apprenant" dataDxfId="37"/>
    <tableColumn id="21" xr3:uid="{A4428E8E-56BC-4DD7-BA65-3F84590C333C}" name="2e No tél 0 Tel No_x000a_Apprenant (si disponible)" dataDxfId="36"/>
    <tableColumn id="22" xr3:uid="{C021D013-3B68-412B-8E0E-178B1372E814}" name="cohorte" dataDxfId="35"/>
    <tableColumn id="23" xr3:uid="{2E22D3B9-B9DE-487F-BC96-0C94A26E6CE0}" name="Tél formateur 0 point focal sur place" dataDxfId="34"/>
    <tableColumn id="24" xr3:uid="{6B35749C-CC95-4317-AC2F-06E5A1FFFBA3}" name="Code" dataDxfId="33"/>
    <tableColumn id="25" xr3:uid="{8F7C0433-BFCE-4830-AC5F-12FFC2EE30D1}" name="Coût unitaire Subvention MCDC TTC" dataDxfId="32">
      <calculatedColumnFormula>IF(ISBLANK(Consolication[[#This Row],[Bénéficiaires]]),"",VLOOKUP(Consolication[[#This Row],[Bénéficiaires]],'PADESCE Ccontractuelle'!$B$61:$N$175,9,FALSE))</calculatedColumnFormula>
    </tableColumn>
    <tableColumn id="26" xr3:uid="{82174069-D74F-48E0-B995-7E258F5A4EE7}" name="Montant Total Subvention MCDC TTC" dataDxfId="31">
      <calculatedColumnFormula>IF(ISBLANK(Consolication[[#This Row],[Bénéficiaires]]),"",VLOOKUP(Consolication[[#This Row],[Bénéficiaires]],'PADESCE Ccontractuelle'!$B$61:$N$175,10,FALSE))</calculatedColumnFormula>
    </tableColumn>
    <tableColumn id="27" xr3:uid="{23826578-22D9-489F-BADC-3771E2E90080}" name="Statut de la prestation" dataDxfId="30">
      <calculatedColumnFormula>VLOOKUP(#REF!,Apprenants!A2:I1005,8,FALSE)</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C4991D-5435-430B-87EF-8CB8F54FF92C}" name="Tableau4" displayName="Tableau4" ref="A1:I3523" headerRowDxfId="29" dataDxfId="27" headerRowBorderDxfId="28" tableBorderDxfId="26">
  <autoFilter ref="A1:I3523" xr:uid="{7FD41EC9-70CA-4F5F-BEDD-2B849AAC9A0A}"/>
  <tableColumns count="9">
    <tableColumn id="1" xr3:uid="{045810AB-A10F-4DC8-B364-597A2129AF78}" name="ApprenantID" totalsRowLabel="Total" dataDxfId="25" totalsRowDxfId="24">
      <calculatedColumnFormula>IF(D2&lt;&gt;"","APP"&amp;TEXT(COUNTA($D$2:D2),"000"),"")</calculatedColumnFormula>
    </tableColumn>
    <tableColumn id="2" xr3:uid="{26211972-41A7-4CDE-A6AD-C4FAE969AC0E}" name="ID_Individu" dataDxfId="23" totalsRowDxfId="22">
      <calculatedColumnFormula>Individus[[#This Row],[ID_Individu]]</calculatedColumnFormula>
    </tableColumn>
    <tableColumn id="3" xr3:uid="{9918391D-A670-4FDE-850E-05C9292967F1}" name="ID_Beneficiaire" dataDxfId="21" totalsRowDxfId="20">
      <calculatedColumnFormula>IFERROR(VLOOKUP(E2,Beneficiaires!B:C,2,FALSE),"Non trouvé")</calculatedColumnFormula>
    </tableColumn>
    <tableColumn id="4" xr3:uid="{B0918C44-F007-48EA-93EE-F8454646BF95}" name="Nom_Individu" dataDxfId="19" totalsRowDxfId="18">
      <calculatedColumnFormula>Consolication[[#This Row],[Nom et prénom 0 Name &amp; first name]]</calculatedColumnFormula>
    </tableColumn>
    <tableColumn id="5" xr3:uid="{3965544B-A159-4782-BDE4-BDF8AF09A904}" name="Nom_Beneficiaire" dataDxfId="17" totalsRowDxfId="16">
      <calculatedColumnFormula>VLOOKUP(D2,Consolidation!B:AA,2,FALSE)</calculatedColumnFormula>
    </tableColumn>
    <tableColumn id="6" xr3:uid="{C0AD1935-5536-4FF0-B6CD-88E84C925461}" name="Classe ID" dataDxfId="15"/>
    <tableColumn id="7" xr3:uid="{6987BC0C-0543-4E22-83A3-75A716B37B07}" name="Code" totalsRowFunction="count" dataDxfId="14" totalsRowDxfId="13">
      <calculatedColumnFormula>VLOOKUP(D2,Consolidation!B:AA,24,FALSE)</calculatedColumnFormula>
    </tableColumn>
    <tableColumn id="8" xr3:uid="{7DC42A2B-F347-46BF-8955-1F63AE7754F0}" name="Cohorte" dataDxfId="12">
      <calculatedColumnFormula>VLOOKUP(Tableau4[[#This Row],[Nom_Individu]],Consolidation!B2:$AC$1002,223,FALSE)</calculatedColumnFormula>
    </tableColumn>
    <tableColumn id="9" xr3:uid="{E84C7D99-8140-46DF-918E-21CE1A79C0D5}" name="Statut Apprenant" dataDxfId="11">
      <calculatedColumnFormula>IF(Tableau4[[#This Row],[Cohorte]]&gt;=25%,Actif,Inactif)</calculatedColumnFormula>
    </tableColum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49DED5-8EF8-4FBC-97C2-E5F8B64ACAB7}" name="Individus" displayName="Individus" ref="A1:H6087" totalsRowShown="0" headerRowDxfId="10" headerRowBorderDxfId="9" tableBorderDxfId="8">
  <autoFilter ref="A1:H6087" xr:uid="{E4AB33B2-A523-4D58-AAAA-164C9BD307F1}"/>
  <tableColumns count="8">
    <tableColumn id="1" xr3:uid="{53A511C4-4101-4742-9B4A-4793709D688B}" name="ID_Individu" dataDxfId="7">
      <calculatedColumnFormula>IF(B2&lt;&gt;"","IND"&amp;TEXT(COUNTA($B$2:B2),"000"),"")</calculatedColumnFormula>
    </tableColumn>
    <tableColumn id="2" xr3:uid="{B5419879-2AA9-4473-BFFE-710D8858186F}" name="Nom_Individu" dataDxfId="6">
      <calculatedColumnFormula>Consolication[[#This Row],[Nom et prénom 0 Name &amp; first name]]</calculatedColumnFormula>
    </tableColumn>
    <tableColumn id="3" xr3:uid="{71850427-A649-4913-8EA5-703BCCA43CA8}" name="Genre" dataDxfId="5">
      <calculatedColumnFormula>VLOOKUP(B2,Consolidation!B:AA,3,TRUE)</calculatedColumnFormula>
    </tableColumn>
    <tableColumn id="4" xr3:uid="{F0C3D65F-402E-41FA-8493-228F83590887}" name="Fonction" dataDxfId="4">
      <calculatedColumnFormula>VLOOKUP(B2,Consolidation!B:AA,5,TRUE)</calculatedColumnFormula>
    </tableColumn>
    <tableColumn id="5" xr3:uid="{62CBF1CB-3C21-4673-833D-4B88842F0112}" name="Qualification" dataDxfId="3">
      <calculatedColumnFormula>VLOOKUP(B3,Consolidation!B:AA,6,TRUE)</calculatedColumnFormula>
    </tableColumn>
    <tableColumn id="6" xr3:uid="{2F40B84A-7924-4840-B6F8-0934379C4A94}" name="Experience_Annees" dataDxfId="2">
      <calculatedColumnFormula>VLOOKUP(B3,Consolidation!B:AA,7,TRUE)</calculatedColumnFormula>
    </tableColumn>
    <tableColumn id="7" xr3:uid="{1EF493CF-7930-4AB3-B383-18FE512A7DBC}" name="Fenetre" dataDxfId="1">
      <calculatedColumnFormula>VLOOKUP(B3,Consolidation!B:AA,12,TRUE)</calculatedColumnFormula>
    </tableColumn>
    <tableColumn id="8" xr3:uid="{3DD13465-1F74-4A3E-8CEA-A644217840D7}" name="Cohorte" dataDxfId="0">
      <calculatedColumnFormula>VLOOKUP(B3,Consolidation!B:AA,22,FALSE)</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92D5-B3FE-4F31-8318-6D7B512764DC}">
  <sheetPr codeName="Feuil17"/>
  <dimension ref="A1:AI4975"/>
  <sheetViews>
    <sheetView tabSelected="1" zoomScale="70" zoomScaleNormal="70" workbookViewId="0">
      <pane xSplit="1" topLeftCell="B1" activePane="topRight" state="frozen"/>
      <selection activeCell="A2" sqref="A2"/>
      <selection pane="topRight" activeCell="C6" sqref="C6"/>
    </sheetView>
  </sheetViews>
  <sheetFormatPr defaultColWidth="11.453125" defaultRowHeight="14.5" x14ac:dyDescent="0.35"/>
  <cols>
    <col min="1" max="1" width="13.26953125" customWidth="1"/>
    <col min="2" max="2" width="43" bestFit="1" customWidth="1"/>
    <col min="3" max="3" width="26.26953125" customWidth="1"/>
    <col min="4" max="4" width="6.453125" customWidth="1"/>
    <col min="5" max="5" width="12.453125" customWidth="1"/>
    <col min="6" max="6" width="24.54296875" customWidth="1"/>
    <col min="7" max="7" width="62.26953125" bestFit="1" customWidth="1"/>
    <col min="8" max="8" width="21.453125" bestFit="1" customWidth="1"/>
    <col min="9" max="9" width="31.81640625" customWidth="1"/>
    <col min="10" max="10" width="38.54296875" customWidth="1"/>
    <col min="11" max="11" width="56.81640625" customWidth="1"/>
    <col min="12" max="12" width="58.26953125" customWidth="1"/>
    <col min="13" max="13" width="9.26953125" bestFit="1" customWidth="1"/>
    <col min="14" max="14" width="20.1796875" customWidth="1"/>
    <col min="15" max="15" width="16.7265625" customWidth="1"/>
    <col min="16" max="16" width="14.453125" customWidth="1"/>
    <col min="17" max="17" width="9.54296875" bestFit="1" customWidth="1"/>
    <col min="18" max="18" width="26.7265625" customWidth="1"/>
    <col min="19" max="19" width="42.54296875" customWidth="1"/>
    <col min="20" max="20" width="34.453125" customWidth="1"/>
    <col min="21" max="21" width="14.54296875" bestFit="1" customWidth="1"/>
    <col min="22" max="22" width="19.1796875" customWidth="1"/>
    <col min="23" max="23" width="11.7265625" bestFit="1" customWidth="1"/>
    <col min="24" max="24" width="15.81640625" customWidth="1"/>
    <col min="25" max="25" width="11.453125" bestFit="1" customWidth="1"/>
    <col min="26" max="26" width="12.54296875" customWidth="1"/>
    <col min="29" max="29" width="19.54296875" customWidth="1"/>
    <col min="30" max="30" width="29.81640625" customWidth="1"/>
  </cols>
  <sheetData>
    <row r="1" spans="1:35" s="15" customFormat="1" ht="34" customHeight="1" x14ac:dyDescent="0.35">
      <c r="A1" s="31" t="s">
        <v>0</v>
      </c>
      <c r="B1" s="32" t="s">
        <v>1</v>
      </c>
      <c r="C1" s="32" t="s">
        <v>2</v>
      </c>
      <c r="D1" s="32" t="s">
        <v>3</v>
      </c>
      <c r="E1" s="32" t="s">
        <v>4</v>
      </c>
      <c r="F1" s="32" t="s">
        <v>5</v>
      </c>
      <c r="G1" s="35" t="s">
        <v>6</v>
      </c>
      <c r="H1" s="33" t="s">
        <v>7</v>
      </c>
      <c r="I1" s="32" t="s">
        <v>8</v>
      </c>
      <c r="J1" s="32" t="s">
        <v>9</v>
      </c>
      <c r="K1" s="32" t="s">
        <v>10</v>
      </c>
      <c r="L1" s="32" t="s">
        <v>11</v>
      </c>
      <c r="M1" s="32" t="s">
        <v>12</v>
      </c>
      <c r="N1" s="32" t="s">
        <v>13</v>
      </c>
      <c r="O1" s="32" t="s">
        <v>14</v>
      </c>
      <c r="P1" s="32" t="s">
        <v>15</v>
      </c>
      <c r="Q1" s="32" t="s">
        <v>16</v>
      </c>
      <c r="R1" s="32" t="s">
        <v>17</v>
      </c>
      <c r="S1" s="32" t="s">
        <v>18</v>
      </c>
      <c r="T1" s="32" t="s">
        <v>19</v>
      </c>
      <c r="U1" s="32" t="s">
        <v>20</v>
      </c>
      <c r="V1" s="33" t="s">
        <v>21</v>
      </c>
      <c r="W1" s="33" t="s">
        <v>22</v>
      </c>
      <c r="X1" s="32" t="s">
        <v>23</v>
      </c>
      <c r="Y1" s="32" t="s">
        <v>24</v>
      </c>
      <c r="Z1" s="32" t="s">
        <v>25</v>
      </c>
      <c r="AA1" s="32" t="s">
        <v>26</v>
      </c>
      <c r="AB1" s="32" t="s">
        <v>27</v>
      </c>
      <c r="AC1" s="32" t="s">
        <v>28</v>
      </c>
      <c r="AD1" s="46"/>
    </row>
    <row r="2" spans="1:35" ht="29.5" customHeight="1" x14ac:dyDescent="0.35">
      <c r="A2" s="34">
        <f>IF(B2&lt;&gt;"",MAX($A$1:A1)+1,"")</f>
        <v>1</v>
      </c>
      <c r="B2" s="34" t="s">
        <v>29</v>
      </c>
      <c r="C2" s="34" t="s">
        <v>30</v>
      </c>
      <c r="D2" s="34" t="s">
        <v>31</v>
      </c>
      <c r="E2" s="34"/>
      <c r="F2" s="34" t="s">
        <v>32</v>
      </c>
      <c r="G2" s="34"/>
      <c r="H2" s="34"/>
      <c r="I2" s="34"/>
      <c r="J2" s="34" t="s">
        <v>33</v>
      </c>
      <c r="K2" s="34" t="s">
        <v>34</v>
      </c>
      <c r="L2" s="34" t="s">
        <v>35</v>
      </c>
      <c r="M2" s="34">
        <v>3</v>
      </c>
      <c r="N2" s="34" t="s">
        <v>36</v>
      </c>
      <c r="O2" s="34" t="s">
        <v>36</v>
      </c>
      <c r="P2" s="34" t="s">
        <v>37</v>
      </c>
      <c r="Q2" s="34" t="s">
        <v>38</v>
      </c>
      <c r="R2" s="34" t="s">
        <v>39</v>
      </c>
      <c r="S2" s="34" t="s">
        <v>36</v>
      </c>
      <c r="T2" s="34"/>
      <c r="U2" s="34"/>
      <c r="V2" s="34">
        <v>694666763</v>
      </c>
      <c r="W2" s="34"/>
      <c r="X2" s="34">
        <v>1</v>
      </c>
      <c r="Y2" s="34"/>
      <c r="Z2" s="34" t="s">
        <v>40</v>
      </c>
      <c r="AA2" s="34">
        <f>IF(ISBLANK($L2),"",VLOOKUP($L2,'PADESCE Ccontractuelle'!$C$2:$K$1200,8,FALSE))</f>
        <v>355572</v>
      </c>
      <c r="AB2" s="34">
        <f>IF(ISBLANK($L2),"",VLOOKUP($L2,'PADESCE Ccontractuelle'!$C$2:$K$1200,9,FALSE))</f>
        <v>49780080</v>
      </c>
      <c r="AC2" s="34" t="str">
        <f>VLOOKUP(VLOOKUP(B2,Apprenants!$D$2:$F$2000,3,FALSE),Classes!$A$2:$H$2000,8,FALSE)</f>
        <v>N</v>
      </c>
      <c r="AD2" s="47"/>
      <c r="AG2" s="23">
        <v>1</v>
      </c>
      <c r="AH2" s="23" t="str">
        <f>Consolication[[#This Row],[Bénéficiaires]]</f>
        <v>SCOOP YILLAGA YAOURT DU MAYO-KANI (COOP SYYMK)</v>
      </c>
      <c r="AI2" s="23">
        <f>Consolication[[#This Row],[cohorte]]</f>
        <v>1</v>
      </c>
    </row>
    <row r="3" spans="1:35" ht="29.5" customHeight="1" x14ac:dyDescent="0.35">
      <c r="A3" s="34">
        <f>IF(B3&lt;&gt;"",MAX($A$1:A2)+1,"")</f>
        <v>2</v>
      </c>
      <c r="B3" s="34" t="s">
        <v>41</v>
      </c>
      <c r="C3" s="34" t="s">
        <v>30</v>
      </c>
      <c r="D3" s="34" t="s">
        <v>31</v>
      </c>
      <c r="E3" s="34"/>
      <c r="F3" s="34" t="s">
        <v>32</v>
      </c>
      <c r="G3" s="34"/>
      <c r="H3" s="34"/>
      <c r="I3" s="34"/>
      <c r="J3" s="34" t="s">
        <v>33</v>
      </c>
      <c r="K3" s="34" t="s">
        <v>34</v>
      </c>
      <c r="L3" s="34" t="s">
        <v>35</v>
      </c>
      <c r="M3" s="34">
        <v>3</v>
      </c>
      <c r="N3" s="34" t="s">
        <v>36</v>
      </c>
      <c r="O3" s="34" t="s">
        <v>36</v>
      </c>
      <c r="P3" s="34" t="s">
        <v>37</v>
      </c>
      <c r="Q3" s="34" t="s">
        <v>38</v>
      </c>
      <c r="R3" s="34" t="s">
        <v>39</v>
      </c>
      <c r="S3" s="34" t="s">
        <v>36</v>
      </c>
      <c r="T3" s="34"/>
      <c r="U3" s="34"/>
      <c r="V3" s="34">
        <v>697906521</v>
      </c>
      <c r="W3" s="34"/>
      <c r="X3" s="34">
        <v>1</v>
      </c>
      <c r="Y3" s="34"/>
      <c r="Z3" s="34" t="s">
        <v>42</v>
      </c>
      <c r="AA3" s="34">
        <f>IF(ISBLANK($L3),"",VLOOKUP($L3,'PADESCE Ccontractuelle'!$C$2:$K$1200,8,FALSE))</f>
        <v>355572</v>
      </c>
      <c r="AB3" s="34">
        <f>IF(ISBLANK($L3),"",VLOOKUP($L3,'PADESCE Ccontractuelle'!$C$2:$K$1200,9,FALSE))</f>
        <v>49780080</v>
      </c>
      <c r="AC3" s="34" t="str">
        <f>VLOOKUP(VLOOKUP(B3,Apprenants!$D$2:$F$2000,3,FALSE),Classes!$A$2:$H$2000,8,FALSE)</f>
        <v>N</v>
      </c>
      <c r="AD3" s="47"/>
      <c r="AG3" s="23">
        <v>1</v>
      </c>
      <c r="AH3" s="23" t="str">
        <f>Consolication[[#This Row],[Bénéficiaires]]</f>
        <v>SCOOP YILLAGA YAOURT DU MAYO-KANI (COOP SYYMK)</v>
      </c>
      <c r="AI3" s="23">
        <f>Consolication[[#This Row],[cohorte]]</f>
        <v>1</v>
      </c>
    </row>
    <row r="4" spans="1:35" ht="29.5" customHeight="1" x14ac:dyDescent="0.35">
      <c r="A4" s="34">
        <f>IF(B4&lt;&gt;"",MAX($A$1:A3)+1,"")</f>
        <v>3</v>
      </c>
      <c r="B4" s="34" t="s">
        <v>43</v>
      </c>
      <c r="C4" s="34" t="s">
        <v>30</v>
      </c>
      <c r="D4" s="34" t="s">
        <v>31</v>
      </c>
      <c r="E4" s="34"/>
      <c r="F4" s="34" t="s">
        <v>32</v>
      </c>
      <c r="G4" s="34"/>
      <c r="H4" s="34"/>
      <c r="I4" s="34"/>
      <c r="J4" s="34" t="s">
        <v>33</v>
      </c>
      <c r="K4" s="34" t="s">
        <v>34</v>
      </c>
      <c r="L4" s="34" t="s">
        <v>35</v>
      </c>
      <c r="M4" s="34">
        <v>3</v>
      </c>
      <c r="N4" s="34" t="s">
        <v>36</v>
      </c>
      <c r="O4" s="34" t="s">
        <v>36</v>
      </c>
      <c r="P4" s="34" t="s">
        <v>37</v>
      </c>
      <c r="Q4" s="34" t="s">
        <v>38</v>
      </c>
      <c r="R4" s="34" t="s">
        <v>39</v>
      </c>
      <c r="S4" s="34" t="s">
        <v>36</v>
      </c>
      <c r="T4" s="34"/>
      <c r="U4" s="34"/>
      <c r="V4" s="34">
        <v>695889123</v>
      </c>
      <c r="W4" s="34"/>
      <c r="X4" s="34">
        <v>1</v>
      </c>
      <c r="Y4" s="34"/>
      <c r="Z4" s="34" t="s">
        <v>44</v>
      </c>
      <c r="AA4" s="34">
        <f>IF(ISBLANK($L4),"",VLOOKUP($L4,'PADESCE Ccontractuelle'!$C$2:$K$1200,8,FALSE))</f>
        <v>355572</v>
      </c>
      <c r="AB4" s="34">
        <f>IF(ISBLANK($L4),"",VLOOKUP($L4,'PADESCE Ccontractuelle'!$C$2:$K$1200,9,FALSE))</f>
        <v>49780080</v>
      </c>
      <c r="AC4" s="34" t="str">
        <f>VLOOKUP(VLOOKUP(B4,Apprenants!$D$2:$F$2000,3,FALSE),Classes!$A$2:$H$2000,8,FALSE)</f>
        <v>N</v>
      </c>
      <c r="AD4" s="47"/>
      <c r="AG4" s="23">
        <v>1</v>
      </c>
      <c r="AH4" s="23" t="str">
        <f>Consolication[[#This Row],[Bénéficiaires]]</f>
        <v>SCOOP YILLAGA YAOURT DU MAYO-KANI (COOP SYYMK)</v>
      </c>
      <c r="AI4" s="23">
        <f>Consolication[[#This Row],[cohorte]]</f>
        <v>1</v>
      </c>
    </row>
    <row r="5" spans="1:35" ht="29.5" customHeight="1" x14ac:dyDescent="0.35">
      <c r="A5" s="34">
        <f>IF(B5&lt;&gt;"",MAX($A$1:A4)+1,"")</f>
        <v>4</v>
      </c>
      <c r="B5" s="34" t="s">
        <v>45</v>
      </c>
      <c r="C5" s="34" t="s">
        <v>30</v>
      </c>
      <c r="D5" s="34" t="s">
        <v>31</v>
      </c>
      <c r="E5" s="34"/>
      <c r="F5" s="34" t="s">
        <v>32</v>
      </c>
      <c r="G5" s="34"/>
      <c r="H5" s="34"/>
      <c r="I5" s="34"/>
      <c r="J5" s="34" t="s">
        <v>33</v>
      </c>
      <c r="K5" s="34" t="s">
        <v>34</v>
      </c>
      <c r="L5" s="34" t="s">
        <v>35</v>
      </c>
      <c r="M5" s="34">
        <v>3</v>
      </c>
      <c r="N5" s="34" t="s">
        <v>36</v>
      </c>
      <c r="O5" s="34" t="s">
        <v>36</v>
      </c>
      <c r="P5" s="34" t="s">
        <v>37</v>
      </c>
      <c r="Q5" s="34" t="s">
        <v>38</v>
      </c>
      <c r="R5" s="34" t="s">
        <v>39</v>
      </c>
      <c r="S5" s="34" t="s">
        <v>36</v>
      </c>
      <c r="T5" s="34"/>
      <c r="U5" s="34"/>
      <c r="V5" s="34">
        <v>699789961</v>
      </c>
      <c r="W5" s="34"/>
      <c r="X5" s="34">
        <v>1</v>
      </c>
      <c r="Y5" s="34"/>
      <c r="Z5" s="34" t="s">
        <v>46</v>
      </c>
      <c r="AA5" s="34">
        <f>IF(ISBLANK($L5),"",VLOOKUP($L5,'PADESCE Ccontractuelle'!$C$2:$K$1200,8,FALSE))</f>
        <v>355572</v>
      </c>
      <c r="AB5" s="34">
        <f>IF(ISBLANK($L5),"",VLOOKUP($L5,'PADESCE Ccontractuelle'!$C$2:$K$1200,9,FALSE))</f>
        <v>49780080</v>
      </c>
      <c r="AC5" s="34" t="str">
        <f>VLOOKUP(VLOOKUP(B5,Apprenants!$D$2:$F$2000,3,FALSE),Classes!$A$2:$H$2000,8,FALSE)</f>
        <v>N</v>
      </c>
      <c r="AD5" s="47"/>
      <c r="AG5" s="23">
        <v>1</v>
      </c>
      <c r="AH5" s="23" t="str">
        <f>Consolication[[#This Row],[Bénéficiaires]]</f>
        <v>SCOOP YILLAGA YAOURT DU MAYO-KANI (COOP SYYMK)</v>
      </c>
      <c r="AI5" s="23">
        <f>Consolication[[#This Row],[cohorte]]</f>
        <v>1</v>
      </c>
    </row>
    <row r="6" spans="1:35" ht="29.5" customHeight="1" x14ac:dyDescent="0.35">
      <c r="A6" s="34">
        <f>IF(B6&lt;&gt;"",MAX($A$1:A5)+1,"")</f>
        <v>5</v>
      </c>
      <c r="B6" s="34" t="s">
        <v>47</v>
      </c>
      <c r="C6" s="34" t="s">
        <v>30</v>
      </c>
      <c r="D6" s="34" t="s">
        <v>31</v>
      </c>
      <c r="E6" s="34"/>
      <c r="F6" s="34" t="s">
        <v>32</v>
      </c>
      <c r="G6" s="34"/>
      <c r="H6" s="34"/>
      <c r="I6" s="34"/>
      <c r="J6" s="34" t="s">
        <v>33</v>
      </c>
      <c r="K6" s="34" t="s">
        <v>34</v>
      </c>
      <c r="L6" s="34" t="s">
        <v>35</v>
      </c>
      <c r="M6" s="34">
        <v>3</v>
      </c>
      <c r="N6" s="34" t="s">
        <v>36</v>
      </c>
      <c r="O6" s="34" t="s">
        <v>36</v>
      </c>
      <c r="P6" s="34" t="s">
        <v>37</v>
      </c>
      <c r="Q6" s="34" t="s">
        <v>38</v>
      </c>
      <c r="R6" s="34" t="s">
        <v>39</v>
      </c>
      <c r="S6" s="34" t="s">
        <v>36</v>
      </c>
      <c r="T6" s="34"/>
      <c r="U6" s="34"/>
      <c r="V6" s="34">
        <v>691514883</v>
      </c>
      <c r="W6" s="34"/>
      <c r="X6" s="34">
        <v>1</v>
      </c>
      <c r="Y6" s="34"/>
      <c r="Z6" s="34" t="s">
        <v>48</v>
      </c>
      <c r="AA6" s="34">
        <f>IF(ISBLANK($L6),"",VLOOKUP($L6,'PADESCE Ccontractuelle'!$C$2:$K$1200,8,FALSE))</f>
        <v>355572</v>
      </c>
      <c r="AB6" s="34">
        <f>IF(ISBLANK($L6),"",VLOOKUP($L6,'PADESCE Ccontractuelle'!$C$2:$K$1200,9,FALSE))</f>
        <v>49780080</v>
      </c>
      <c r="AC6" s="34" t="str">
        <f>VLOOKUP(VLOOKUP(B6,Apprenants!$D$2:$F$2000,3,FALSE),Classes!$A$2:$H$2000,8,FALSE)</f>
        <v>N</v>
      </c>
      <c r="AD6" s="47"/>
      <c r="AG6" s="23">
        <v>1</v>
      </c>
      <c r="AH6" s="23" t="str">
        <f>Consolication[[#This Row],[Bénéficiaires]]</f>
        <v>SCOOP YILLAGA YAOURT DU MAYO-KANI (COOP SYYMK)</v>
      </c>
      <c r="AI6" s="23">
        <f>Consolication[[#This Row],[cohorte]]</f>
        <v>1</v>
      </c>
    </row>
    <row r="7" spans="1:35" ht="29.5" customHeight="1" x14ac:dyDescent="0.35">
      <c r="A7" s="34">
        <f>IF(B7&lt;&gt;"",MAX($A$1:A6)+1,"")</f>
        <v>6</v>
      </c>
      <c r="B7" s="34" t="s">
        <v>49</v>
      </c>
      <c r="C7" s="34" t="s">
        <v>30</v>
      </c>
      <c r="D7" s="34" t="s">
        <v>31</v>
      </c>
      <c r="E7" s="34"/>
      <c r="F7" s="34" t="s">
        <v>32</v>
      </c>
      <c r="G7" s="34"/>
      <c r="H7" s="34"/>
      <c r="I7" s="34"/>
      <c r="J7" s="34" t="s">
        <v>33</v>
      </c>
      <c r="K7" s="34" t="s">
        <v>34</v>
      </c>
      <c r="L7" s="34" t="s">
        <v>35</v>
      </c>
      <c r="M7" s="34">
        <v>3</v>
      </c>
      <c r="N7" s="34" t="s">
        <v>36</v>
      </c>
      <c r="O7" s="34" t="s">
        <v>36</v>
      </c>
      <c r="P7" s="34" t="s">
        <v>37</v>
      </c>
      <c r="Q7" s="34" t="s">
        <v>38</v>
      </c>
      <c r="R7" s="34" t="s">
        <v>39</v>
      </c>
      <c r="S7" s="34" t="s">
        <v>36</v>
      </c>
      <c r="T7" s="34"/>
      <c r="U7" s="34"/>
      <c r="V7" s="34"/>
      <c r="W7" s="34"/>
      <c r="X7" s="34">
        <v>1</v>
      </c>
      <c r="Y7" s="34"/>
      <c r="Z7" s="34" t="s">
        <v>50</v>
      </c>
      <c r="AA7" s="34">
        <f>IF(ISBLANK($L7),"",VLOOKUP($L7,'PADESCE Ccontractuelle'!$C$2:$K$1200,8,FALSE))</f>
        <v>355572</v>
      </c>
      <c r="AB7" s="34">
        <f>IF(ISBLANK($L7),"",VLOOKUP($L7,'PADESCE Ccontractuelle'!$C$2:$K$1200,9,FALSE))</f>
        <v>49780080</v>
      </c>
      <c r="AC7" s="34" t="str">
        <f>VLOOKUP(VLOOKUP(B7,Apprenants!$D$2:$F$2000,3,FALSE),Classes!$A$2:$H$2000,8,FALSE)</f>
        <v>N</v>
      </c>
      <c r="AD7" s="47"/>
      <c r="AG7" s="23">
        <v>1</v>
      </c>
      <c r="AH7" s="23" t="str">
        <f>Consolication[[#This Row],[Bénéficiaires]]</f>
        <v>SCOOP YILLAGA YAOURT DU MAYO-KANI (COOP SYYMK)</v>
      </c>
      <c r="AI7" s="23">
        <f>Consolication[[#This Row],[cohorte]]</f>
        <v>1</v>
      </c>
    </row>
    <row r="8" spans="1:35" ht="29.5" customHeight="1" x14ac:dyDescent="0.35">
      <c r="A8" s="34">
        <f>IF(B8&lt;&gt;"",MAX($A$1:A7)+1,"")</f>
        <v>7</v>
      </c>
      <c r="B8" s="34" t="s">
        <v>51</v>
      </c>
      <c r="C8" s="34" t="s">
        <v>30</v>
      </c>
      <c r="D8" s="34" t="s">
        <v>31</v>
      </c>
      <c r="E8" s="34"/>
      <c r="F8" s="34" t="s">
        <v>32</v>
      </c>
      <c r="G8" s="34"/>
      <c r="H8" s="34"/>
      <c r="I8" s="34"/>
      <c r="J8" s="34" t="s">
        <v>33</v>
      </c>
      <c r="K8" s="34" t="s">
        <v>34</v>
      </c>
      <c r="L8" s="34" t="s">
        <v>35</v>
      </c>
      <c r="M8" s="34">
        <v>3</v>
      </c>
      <c r="N8" s="34" t="s">
        <v>36</v>
      </c>
      <c r="O8" s="34" t="s">
        <v>36</v>
      </c>
      <c r="P8" s="34" t="s">
        <v>37</v>
      </c>
      <c r="Q8" s="34" t="s">
        <v>38</v>
      </c>
      <c r="R8" s="34" t="s">
        <v>39</v>
      </c>
      <c r="S8" s="34" t="s">
        <v>36</v>
      </c>
      <c r="T8" s="34"/>
      <c r="U8" s="34"/>
      <c r="V8" s="34"/>
      <c r="W8" s="34"/>
      <c r="X8" s="34">
        <v>1</v>
      </c>
      <c r="Y8" s="34"/>
      <c r="Z8" s="34" t="s">
        <v>52</v>
      </c>
      <c r="AA8" s="34">
        <f>IF(ISBLANK($L8),"",VLOOKUP($L8,'PADESCE Ccontractuelle'!$C$2:$K$1200,8,FALSE))</f>
        <v>355572</v>
      </c>
      <c r="AB8" s="34">
        <f>IF(ISBLANK($L8),"",VLOOKUP($L8,'PADESCE Ccontractuelle'!$C$2:$K$1200,9,FALSE))</f>
        <v>49780080</v>
      </c>
      <c r="AC8" s="34" t="str">
        <f>VLOOKUP(VLOOKUP(B8,Apprenants!$D$2:$F$2000,3,FALSE),Classes!$A$2:$H$2000,8,FALSE)</f>
        <v>N</v>
      </c>
      <c r="AD8" s="47"/>
      <c r="AG8" s="23">
        <v>1</v>
      </c>
      <c r="AH8" s="23" t="str">
        <f>Consolication[[#This Row],[Bénéficiaires]]</f>
        <v>SCOOP YILLAGA YAOURT DU MAYO-KANI (COOP SYYMK)</v>
      </c>
      <c r="AI8" s="23">
        <f>Consolication[[#This Row],[cohorte]]</f>
        <v>1</v>
      </c>
    </row>
    <row r="9" spans="1:35" ht="29.5" customHeight="1" x14ac:dyDescent="0.35">
      <c r="A9" s="34">
        <f>IF(B9&lt;&gt;"",MAX($A$1:A8)+1,"")</f>
        <v>8</v>
      </c>
      <c r="B9" s="34" t="s">
        <v>53</v>
      </c>
      <c r="C9" s="34" t="s">
        <v>30</v>
      </c>
      <c r="D9" s="34" t="s">
        <v>31</v>
      </c>
      <c r="E9" s="34"/>
      <c r="F9" s="34" t="s">
        <v>32</v>
      </c>
      <c r="G9" s="34"/>
      <c r="H9" s="34"/>
      <c r="I9" s="34"/>
      <c r="J9" s="34" t="s">
        <v>33</v>
      </c>
      <c r="K9" s="34" t="s">
        <v>34</v>
      </c>
      <c r="L9" s="34" t="s">
        <v>35</v>
      </c>
      <c r="M9" s="34">
        <v>3</v>
      </c>
      <c r="N9" s="34" t="s">
        <v>36</v>
      </c>
      <c r="O9" s="34" t="s">
        <v>36</v>
      </c>
      <c r="P9" s="34" t="s">
        <v>37</v>
      </c>
      <c r="Q9" s="34" t="s">
        <v>38</v>
      </c>
      <c r="R9" s="34" t="s">
        <v>39</v>
      </c>
      <c r="S9" s="34" t="s">
        <v>36</v>
      </c>
      <c r="T9" s="34"/>
      <c r="U9" s="34"/>
      <c r="V9" s="34"/>
      <c r="W9" s="34"/>
      <c r="X9" s="34">
        <v>1</v>
      </c>
      <c r="Y9" s="34"/>
      <c r="Z9" s="34" t="s">
        <v>54</v>
      </c>
      <c r="AA9" s="34">
        <f>IF(ISBLANK($L9),"",VLOOKUP($L9,'PADESCE Ccontractuelle'!$C$2:$K$1200,8,FALSE))</f>
        <v>355572</v>
      </c>
      <c r="AB9" s="34">
        <f>IF(ISBLANK($L9),"",VLOOKUP($L9,'PADESCE Ccontractuelle'!$C$2:$K$1200,9,FALSE))</f>
        <v>49780080</v>
      </c>
      <c r="AC9" s="34" t="str">
        <f>VLOOKUP(VLOOKUP(B9,Apprenants!$D$2:$F$2000,3,FALSE),Classes!$A$2:$H$2000,8,FALSE)</f>
        <v>N</v>
      </c>
      <c r="AD9" s="47"/>
      <c r="AG9" s="23">
        <v>1</v>
      </c>
      <c r="AH9" s="23" t="str">
        <f>Consolication[[#This Row],[Bénéficiaires]]</f>
        <v>SCOOP YILLAGA YAOURT DU MAYO-KANI (COOP SYYMK)</v>
      </c>
      <c r="AI9" s="23">
        <f>Consolication[[#This Row],[cohorte]]</f>
        <v>1</v>
      </c>
    </row>
    <row r="10" spans="1:35" ht="29.5" customHeight="1" x14ac:dyDescent="0.35">
      <c r="A10" s="34">
        <f>IF(B10&lt;&gt;"",MAX($A$1:A9)+1,"")</f>
        <v>9</v>
      </c>
      <c r="B10" s="34" t="s">
        <v>55</v>
      </c>
      <c r="C10" s="34" t="s">
        <v>30</v>
      </c>
      <c r="D10" s="34" t="s">
        <v>31</v>
      </c>
      <c r="E10" s="34"/>
      <c r="F10" s="34" t="s">
        <v>32</v>
      </c>
      <c r="G10" s="34"/>
      <c r="H10" s="34"/>
      <c r="I10" s="34"/>
      <c r="J10" s="34" t="s">
        <v>33</v>
      </c>
      <c r="K10" s="34" t="s">
        <v>34</v>
      </c>
      <c r="L10" s="34" t="s">
        <v>35</v>
      </c>
      <c r="M10" s="34">
        <v>3</v>
      </c>
      <c r="N10" s="34" t="s">
        <v>36</v>
      </c>
      <c r="O10" s="34" t="s">
        <v>36</v>
      </c>
      <c r="P10" s="34" t="s">
        <v>37</v>
      </c>
      <c r="Q10" s="34" t="s">
        <v>38</v>
      </c>
      <c r="R10" s="34" t="s">
        <v>39</v>
      </c>
      <c r="S10" s="34" t="s">
        <v>36</v>
      </c>
      <c r="T10" s="34"/>
      <c r="U10" s="34"/>
      <c r="V10" s="34">
        <v>695639045</v>
      </c>
      <c r="W10" s="34"/>
      <c r="X10" s="34">
        <v>1</v>
      </c>
      <c r="Y10" s="34"/>
      <c r="Z10" s="34" t="s">
        <v>56</v>
      </c>
      <c r="AA10" s="34">
        <f>IF(ISBLANK($L10),"",VLOOKUP($L10,'PADESCE Ccontractuelle'!$C$2:$K$1200,8,FALSE))</f>
        <v>355572</v>
      </c>
      <c r="AB10" s="34">
        <f>IF(ISBLANK($L10),"",VLOOKUP($L10,'PADESCE Ccontractuelle'!$C$2:$K$1200,9,FALSE))</f>
        <v>49780080</v>
      </c>
      <c r="AC10" s="34" t="str">
        <f>VLOOKUP(VLOOKUP(B10,Apprenants!$D$2:$F$2000,3,FALSE),Classes!$A$2:$H$2000,8,FALSE)</f>
        <v>N</v>
      </c>
      <c r="AD10" s="47"/>
      <c r="AG10" s="23">
        <v>1</v>
      </c>
      <c r="AH10" s="23" t="str">
        <f>Consolication[[#This Row],[Bénéficiaires]]</f>
        <v>SCOOP YILLAGA YAOURT DU MAYO-KANI (COOP SYYMK)</v>
      </c>
      <c r="AI10" s="23">
        <f>Consolication[[#This Row],[cohorte]]</f>
        <v>1</v>
      </c>
    </row>
    <row r="11" spans="1:35" ht="29.5" customHeight="1" x14ac:dyDescent="0.35">
      <c r="A11" s="34">
        <f>IF(B11&lt;&gt;"",MAX($A$1:A10)+1,"")</f>
        <v>10</v>
      </c>
      <c r="B11" s="34" t="s">
        <v>57</v>
      </c>
      <c r="C11" s="34" t="s">
        <v>30</v>
      </c>
      <c r="D11" s="34" t="s">
        <v>31</v>
      </c>
      <c r="E11" s="34"/>
      <c r="F11" s="34" t="s">
        <v>32</v>
      </c>
      <c r="G11" s="34"/>
      <c r="H11" s="34"/>
      <c r="I11" s="34"/>
      <c r="J11" s="34" t="s">
        <v>33</v>
      </c>
      <c r="K11" s="34" t="s">
        <v>34</v>
      </c>
      <c r="L11" s="34" t="s">
        <v>35</v>
      </c>
      <c r="M11" s="34">
        <v>3</v>
      </c>
      <c r="N11" s="34" t="s">
        <v>36</v>
      </c>
      <c r="O11" s="34" t="s">
        <v>36</v>
      </c>
      <c r="P11" s="34" t="s">
        <v>37</v>
      </c>
      <c r="Q11" s="34" t="s">
        <v>38</v>
      </c>
      <c r="R11" s="34" t="s">
        <v>39</v>
      </c>
      <c r="S11" s="34" t="s">
        <v>36</v>
      </c>
      <c r="T11" s="34"/>
      <c r="U11" s="34"/>
      <c r="V11" s="34">
        <v>691253709</v>
      </c>
      <c r="W11" s="34"/>
      <c r="X11" s="34">
        <v>1</v>
      </c>
      <c r="Y11" s="34"/>
      <c r="Z11" s="34" t="s">
        <v>58</v>
      </c>
      <c r="AA11" s="34">
        <f>IF(ISBLANK($L11),"",VLOOKUP($L11,'PADESCE Ccontractuelle'!$C$2:$K$1200,8,FALSE))</f>
        <v>355572</v>
      </c>
      <c r="AB11" s="34">
        <f>IF(ISBLANK($L11),"",VLOOKUP($L11,'PADESCE Ccontractuelle'!$C$2:$K$1200,9,FALSE))</f>
        <v>49780080</v>
      </c>
      <c r="AC11" s="34" t="str">
        <f>VLOOKUP(VLOOKUP(B11,Apprenants!$D$2:$F$2000,3,FALSE),Classes!$A$2:$H$2000,8,FALSE)</f>
        <v>N</v>
      </c>
      <c r="AD11" s="47"/>
      <c r="AG11" s="23">
        <v>1</v>
      </c>
      <c r="AH11" s="23" t="str">
        <f>Consolication[[#This Row],[Bénéficiaires]]</f>
        <v>SCOOP YILLAGA YAOURT DU MAYO-KANI (COOP SYYMK)</v>
      </c>
      <c r="AI11" s="23">
        <f>Consolication[[#This Row],[cohorte]]</f>
        <v>1</v>
      </c>
    </row>
    <row r="12" spans="1:35" ht="29.5" customHeight="1" x14ac:dyDescent="0.35">
      <c r="A12" s="34">
        <f>IF(B12&lt;&gt;"",MAX($A$1:A11)+1,"")</f>
        <v>11</v>
      </c>
      <c r="B12" s="34" t="s">
        <v>59</v>
      </c>
      <c r="C12" s="34" t="s">
        <v>30</v>
      </c>
      <c r="D12" s="34" t="s">
        <v>31</v>
      </c>
      <c r="E12" s="34"/>
      <c r="F12" s="34" t="s">
        <v>32</v>
      </c>
      <c r="G12" s="34"/>
      <c r="H12" s="34"/>
      <c r="I12" s="34"/>
      <c r="J12" s="34" t="s">
        <v>33</v>
      </c>
      <c r="K12" s="34" t="s">
        <v>34</v>
      </c>
      <c r="L12" s="34" t="s">
        <v>35</v>
      </c>
      <c r="M12" s="34">
        <v>3</v>
      </c>
      <c r="N12" s="34" t="s">
        <v>36</v>
      </c>
      <c r="O12" s="34" t="s">
        <v>36</v>
      </c>
      <c r="P12" s="34" t="s">
        <v>37</v>
      </c>
      <c r="Q12" s="34" t="s">
        <v>38</v>
      </c>
      <c r="R12" s="34" t="s">
        <v>39</v>
      </c>
      <c r="S12" s="34" t="s">
        <v>36</v>
      </c>
      <c r="T12" s="34"/>
      <c r="U12" s="34"/>
      <c r="V12" s="34">
        <v>693392400</v>
      </c>
      <c r="W12" s="34"/>
      <c r="X12" s="34">
        <v>1</v>
      </c>
      <c r="Y12" s="34"/>
      <c r="Z12" s="34" t="s">
        <v>60</v>
      </c>
      <c r="AA12" s="34">
        <f>IF(ISBLANK($L12),"",VLOOKUP($L12,'PADESCE Ccontractuelle'!$C$2:$K$1200,8,FALSE))</f>
        <v>355572</v>
      </c>
      <c r="AB12" s="34">
        <f>IF(ISBLANK($L12),"",VLOOKUP($L12,'PADESCE Ccontractuelle'!$C$2:$K$1200,9,FALSE))</f>
        <v>49780080</v>
      </c>
      <c r="AC12" s="34" t="str">
        <f>VLOOKUP(VLOOKUP(B12,Apprenants!$D$2:$F$2000,3,FALSE),Classes!$A$2:$H$2000,8,FALSE)</f>
        <v>N</v>
      </c>
      <c r="AD12" s="47"/>
      <c r="AG12" s="23">
        <v>1</v>
      </c>
      <c r="AH12" s="23" t="str">
        <f>Consolication[[#This Row],[Bénéficiaires]]</f>
        <v>SCOOP YILLAGA YAOURT DU MAYO-KANI (COOP SYYMK)</v>
      </c>
      <c r="AI12" s="23">
        <f>Consolication[[#This Row],[cohorte]]</f>
        <v>1</v>
      </c>
    </row>
    <row r="13" spans="1:35" x14ac:dyDescent="0.35">
      <c r="A13" s="34">
        <f>IF(B13&lt;&gt;"",MAX($A$1:A12)+1,"")</f>
        <v>12</v>
      </c>
      <c r="B13" s="34" t="s">
        <v>61</v>
      </c>
      <c r="C13" s="34" t="s">
        <v>30</v>
      </c>
      <c r="D13" s="34" t="s">
        <v>31</v>
      </c>
      <c r="E13" s="34"/>
      <c r="F13" s="34" t="s">
        <v>32</v>
      </c>
      <c r="G13" s="34"/>
      <c r="H13" s="34"/>
      <c r="I13" s="34"/>
      <c r="J13" s="34" t="s">
        <v>33</v>
      </c>
      <c r="K13" s="34" t="s">
        <v>34</v>
      </c>
      <c r="L13" s="34" t="s">
        <v>35</v>
      </c>
      <c r="M13" s="34">
        <v>3</v>
      </c>
      <c r="N13" s="34" t="s">
        <v>36</v>
      </c>
      <c r="O13" s="34" t="s">
        <v>36</v>
      </c>
      <c r="P13" s="34" t="s">
        <v>37</v>
      </c>
      <c r="Q13" s="34" t="s">
        <v>38</v>
      </c>
      <c r="R13" s="34" t="s">
        <v>39</v>
      </c>
      <c r="S13" s="34" t="s">
        <v>36</v>
      </c>
      <c r="T13" s="34"/>
      <c r="U13" s="34"/>
      <c r="V13" s="34">
        <v>697034694</v>
      </c>
      <c r="W13" s="34"/>
      <c r="X13" s="34">
        <v>1</v>
      </c>
      <c r="Y13" s="34"/>
      <c r="Z13" s="34" t="s">
        <v>62</v>
      </c>
      <c r="AA13" s="34">
        <f>IF(ISBLANK($L13),"",VLOOKUP($L13,'PADESCE Ccontractuelle'!$C$2:$K$1200,8,FALSE))</f>
        <v>355572</v>
      </c>
      <c r="AB13" s="34">
        <f>IF(ISBLANK($L13),"",VLOOKUP($L13,'PADESCE Ccontractuelle'!$C$2:$K$1200,9,FALSE))</f>
        <v>49780080</v>
      </c>
      <c r="AC13" s="34" t="str">
        <f>VLOOKUP(VLOOKUP(B13,Apprenants!$D$2:$F$2000,3,FALSE),Classes!$A$2:$H$2000,8,FALSE)</f>
        <v>N</v>
      </c>
      <c r="AD13" s="47"/>
      <c r="AG13" s="23">
        <v>1</v>
      </c>
      <c r="AH13" s="23" t="str">
        <f>Consolication[[#This Row],[Bénéficiaires]]</f>
        <v>SCOOP YILLAGA YAOURT DU MAYO-KANI (COOP SYYMK)</v>
      </c>
      <c r="AI13" s="23">
        <f>Consolication[[#This Row],[cohorte]]</f>
        <v>1</v>
      </c>
    </row>
    <row r="14" spans="1:35" x14ac:dyDescent="0.35">
      <c r="A14" s="34">
        <f>IF(B14&lt;&gt;"",MAX($A$1:A13)+1,"")</f>
        <v>13</v>
      </c>
      <c r="B14" s="34" t="s">
        <v>63</v>
      </c>
      <c r="C14" s="34" t="s">
        <v>30</v>
      </c>
      <c r="D14" s="34" t="s">
        <v>31</v>
      </c>
      <c r="E14" s="34"/>
      <c r="F14" s="34" t="s">
        <v>32</v>
      </c>
      <c r="G14" s="34"/>
      <c r="H14" s="34"/>
      <c r="I14" s="34"/>
      <c r="J14" s="34" t="s">
        <v>33</v>
      </c>
      <c r="K14" s="34" t="s">
        <v>34</v>
      </c>
      <c r="L14" s="34" t="s">
        <v>35</v>
      </c>
      <c r="M14" s="34">
        <v>3</v>
      </c>
      <c r="N14" s="34" t="s">
        <v>36</v>
      </c>
      <c r="O14" s="34" t="s">
        <v>36</v>
      </c>
      <c r="P14" s="34" t="s">
        <v>37</v>
      </c>
      <c r="Q14" s="34" t="s">
        <v>38</v>
      </c>
      <c r="R14" s="34" t="s">
        <v>39</v>
      </c>
      <c r="S14" s="34" t="s">
        <v>36</v>
      </c>
      <c r="T14" s="34"/>
      <c r="U14" s="34"/>
      <c r="V14" s="34">
        <v>686635855</v>
      </c>
      <c r="W14" s="34"/>
      <c r="X14" s="34">
        <v>1</v>
      </c>
      <c r="Y14" s="34"/>
      <c r="Z14" s="34" t="s">
        <v>64</v>
      </c>
      <c r="AA14" s="34">
        <f>IF(ISBLANK($L14),"",VLOOKUP($L14,'PADESCE Ccontractuelle'!$C$2:$K$1200,8,FALSE))</f>
        <v>355572</v>
      </c>
      <c r="AB14" s="34">
        <f>IF(ISBLANK($L14),"",VLOOKUP($L14,'PADESCE Ccontractuelle'!$C$2:$K$1200,9,FALSE))</f>
        <v>49780080</v>
      </c>
      <c r="AC14" s="34" t="str">
        <f>VLOOKUP(VLOOKUP(B14,Apprenants!$D$2:$F$2000,3,FALSE),Classes!$A$2:$H$2000,8,FALSE)</f>
        <v>N</v>
      </c>
      <c r="AD14" s="47"/>
      <c r="AG14" s="23">
        <v>1</v>
      </c>
      <c r="AH14" s="23" t="str">
        <f>Consolication[[#This Row],[Bénéficiaires]]</f>
        <v>SCOOP YILLAGA YAOURT DU MAYO-KANI (COOP SYYMK)</v>
      </c>
      <c r="AI14" s="23">
        <f>Consolication[[#This Row],[cohorte]]</f>
        <v>1</v>
      </c>
    </row>
    <row r="15" spans="1:35" x14ac:dyDescent="0.35">
      <c r="A15" s="34">
        <f>IF(B15&lt;&gt;"",MAX($A$1:A14)+1,"")</f>
        <v>14</v>
      </c>
      <c r="B15" s="34" t="s">
        <v>65</v>
      </c>
      <c r="C15" s="34" t="s">
        <v>30</v>
      </c>
      <c r="D15" s="34" t="s">
        <v>31</v>
      </c>
      <c r="E15" s="34"/>
      <c r="F15" s="34" t="s">
        <v>32</v>
      </c>
      <c r="G15" s="34"/>
      <c r="H15" s="34"/>
      <c r="I15" s="34"/>
      <c r="J15" s="34" t="s">
        <v>33</v>
      </c>
      <c r="K15" s="34" t="s">
        <v>34</v>
      </c>
      <c r="L15" s="34" t="s">
        <v>35</v>
      </c>
      <c r="M15" s="34">
        <v>3</v>
      </c>
      <c r="N15" s="34" t="s">
        <v>36</v>
      </c>
      <c r="O15" s="34" t="s">
        <v>36</v>
      </c>
      <c r="P15" s="34" t="s">
        <v>37</v>
      </c>
      <c r="Q15" s="34" t="s">
        <v>38</v>
      </c>
      <c r="R15" s="34" t="s">
        <v>39</v>
      </c>
      <c r="S15" s="34" t="s">
        <v>36</v>
      </c>
      <c r="T15" s="34"/>
      <c r="U15" s="34"/>
      <c r="V15" s="34">
        <v>695128833</v>
      </c>
      <c r="W15" s="34"/>
      <c r="X15" s="34">
        <v>1</v>
      </c>
      <c r="Y15" s="34"/>
      <c r="Z15" s="34" t="s">
        <v>66</v>
      </c>
      <c r="AA15" s="34">
        <f>IF(ISBLANK($L15),"",VLOOKUP($L15,'PADESCE Ccontractuelle'!$C$2:$K$1200,8,FALSE))</f>
        <v>355572</v>
      </c>
      <c r="AB15" s="34">
        <f>IF(ISBLANK($L15),"",VLOOKUP($L15,'PADESCE Ccontractuelle'!$C$2:$K$1200,9,FALSE))</f>
        <v>49780080</v>
      </c>
      <c r="AC15" s="34" t="str">
        <f>VLOOKUP(VLOOKUP(B15,Apprenants!$D$2:$F$2000,3,FALSE),Classes!$A$2:$H$2000,8,FALSE)</f>
        <v>N</v>
      </c>
      <c r="AD15" s="47"/>
      <c r="AG15" s="23">
        <v>1</v>
      </c>
      <c r="AH15" s="23" t="str">
        <f>Consolication[[#This Row],[Bénéficiaires]]</f>
        <v>SCOOP YILLAGA YAOURT DU MAYO-KANI (COOP SYYMK)</v>
      </c>
      <c r="AI15" s="23">
        <f>Consolication[[#This Row],[cohorte]]</f>
        <v>1</v>
      </c>
    </row>
    <row r="16" spans="1:35" x14ac:dyDescent="0.35">
      <c r="A16" s="34">
        <f>IF(B16&lt;&gt;"",MAX($A$1:A15)+1,"")</f>
        <v>15</v>
      </c>
      <c r="B16" s="34" t="s">
        <v>67</v>
      </c>
      <c r="C16" s="34" t="s">
        <v>30</v>
      </c>
      <c r="D16" s="34" t="s">
        <v>31</v>
      </c>
      <c r="E16" s="34"/>
      <c r="F16" s="34" t="s">
        <v>32</v>
      </c>
      <c r="G16" s="34"/>
      <c r="H16" s="34"/>
      <c r="I16" s="34"/>
      <c r="J16" s="34" t="s">
        <v>33</v>
      </c>
      <c r="K16" s="34" t="s">
        <v>34</v>
      </c>
      <c r="L16" s="34" t="s">
        <v>35</v>
      </c>
      <c r="M16" s="34">
        <v>3</v>
      </c>
      <c r="N16" s="34" t="s">
        <v>36</v>
      </c>
      <c r="O16" s="34" t="s">
        <v>36</v>
      </c>
      <c r="P16" s="34" t="s">
        <v>37</v>
      </c>
      <c r="Q16" s="34" t="s">
        <v>38</v>
      </c>
      <c r="R16" s="34" t="s">
        <v>39</v>
      </c>
      <c r="S16" s="34" t="s">
        <v>36</v>
      </c>
      <c r="T16" s="34"/>
      <c r="U16" s="34"/>
      <c r="V16" s="34">
        <v>691601705</v>
      </c>
      <c r="W16" s="34"/>
      <c r="X16" s="34">
        <v>1</v>
      </c>
      <c r="Y16" s="34"/>
      <c r="Z16" s="34" t="s">
        <v>68</v>
      </c>
      <c r="AA16" s="34">
        <f>IF(ISBLANK($L16),"",VLOOKUP($L16,'PADESCE Ccontractuelle'!$C$2:$K$1200,8,FALSE))</f>
        <v>355572</v>
      </c>
      <c r="AB16" s="34">
        <f>IF(ISBLANK($L16),"",VLOOKUP($L16,'PADESCE Ccontractuelle'!$C$2:$K$1200,9,FALSE))</f>
        <v>49780080</v>
      </c>
      <c r="AC16" s="34" t="str">
        <f>VLOOKUP(VLOOKUP(B16,Apprenants!$D$2:$F$2000,3,FALSE),Classes!$A$2:$H$2000,8,FALSE)</f>
        <v>N</v>
      </c>
      <c r="AD16" s="47"/>
      <c r="AG16" s="23">
        <v>1</v>
      </c>
      <c r="AH16" s="23" t="str">
        <f>Consolication[[#This Row],[Bénéficiaires]]</f>
        <v>SCOOP YILLAGA YAOURT DU MAYO-KANI (COOP SYYMK)</v>
      </c>
      <c r="AI16" s="23">
        <f>Consolication[[#This Row],[cohorte]]</f>
        <v>1</v>
      </c>
    </row>
    <row r="17" spans="1:35" x14ac:dyDescent="0.35">
      <c r="A17" s="34">
        <f>IF(B17&lt;&gt;"",MAX($A$1:A16)+1,"")</f>
        <v>16</v>
      </c>
      <c r="B17" s="34" t="s">
        <v>69</v>
      </c>
      <c r="C17" s="34" t="s">
        <v>30</v>
      </c>
      <c r="D17" s="34" t="s">
        <v>31</v>
      </c>
      <c r="E17" s="34"/>
      <c r="F17" s="34" t="s">
        <v>32</v>
      </c>
      <c r="G17" s="34"/>
      <c r="H17" s="34"/>
      <c r="I17" s="34"/>
      <c r="J17" s="34" t="s">
        <v>33</v>
      </c>
      <c r="K17" s="34" t="s">
        <v>34</v>
      </c>
      <c r="L17" s="34" t="s">
        <v>35</v>
      </c>
      <c r="M17" s="34">
        <v>3</v>
      </c>
      <c r="N17" s="34" t="s">
        <v>36</v>
      </c>
      <c r="O17" s="34" t="s">
        <v>36</v>
      </c>
      <c r="P17" s="34" t="s">
        <v>37</v>
      </c>
      <c r="Q17" s="34" t="s">
        <v>38</v>
      </c>
      <c r="R17" s="34" t="s">
        <v>39</v>
      </c>
      <c r="S17" s="34" t="s">
        <v>36</v>
      </c>
      <c r="T17" s="34"/>
      <c r="U17" s="34"/>
      <c r="V17" s="34">
        <v>690795252</v>
      </c>
      <c r="W17" s="34"/>
      <c r="X17" s="34">
        <v>1</v>
      </c>
      <c r="Y17" s="34"/>
      <c r="Z17" s="34" t="s">
        <v>70</v>
      </c>
      <c r="AA17" s="34">
        <f>IF(ISBLANK($L17),"",VLOOKUP($L17,'PADESCE Ccontractuelle'!$C$2:$K$1200,8,FALSE))</f>
        <v>355572</v>
      </c>
      <c r="AB17" s="34">
        <f>IF(ISBLANK($L17),"",VLOOKUP($L17,'PADESCE Ccontractuelle'!$C$2:$K$1200,9,FALSE))</f>
        <v>49780080</v>
      </c>
      <c r="AC17" s="34" t="str">
        <f>VLOOKUP(VLOOKUP(B17,Apprenants!$D$2:$F$2000,3,FALSE),Classes!$A$2:$H$2000,8,FALSE)</f>
        <v>N</v>
      </c>
      <c r="AD17" s="47"/>
      <c r="AG17" s="23">
        <v>1</v>
      </c>
      <c r="AH17" s="23" t="str">
        <f>Consolication[[#This Row],[Bénéficiaires]]</f>
        <v>SCOOP YILLAGA YAOURT DU MAYO-KANI (COOP SYYMK)</v>
      </c>
      <c r="AI17" s="23">
        <f>Consolication[[#This Row],[cohorte]]</f>
        <v>1</v>
      </c>
    </row>
    <row r="18" spans="1:35" x14ac:dyDescent="0.35">
      <c r="A18" s="34">
        <f>IF(B18&lt;&gt;"",MAX($A$1:A17)+1,"")</f>
        <v>17</v>
      </c>
      <c r="B18" s="34" t="s">
        <v>71</v>
      </c>
      <c r="C18" s="34" t="s">
        <v>30</v>
      </c>
      <c r="D18" s="34" t="s">
        <v>31</v>
      </c>
      <c r="E18" s="34"/>
      <c r="F18" s="34" t="s">
        <v>32</v>
      </c>
      <c r="G18" s="34"/>
      <c r="H18" s="34"/>
      <c r="I18" s="34"/>
      <c r="J18" s="34" t="s">
        <v>33</v>
      </c>
      <c r="K18" s="34" t="s">
        <v>34</v>
      </c>
      <c r="L18" s="34" t="s">
        <v>35</v>
      </c>
      <c r="M18" s="34">
        <v>3</v>
      </c>
      <c r="N18" s="34" t="s">
        <v>36</v>
      </c>
      <c r="O18" s="34" t="s">
        <v>36</v>
      </c>
      <c r="P18" s="34" t="s">
        <v>37</v>
      </c>
      <c r="Q18" s="34" t="s">
        <v>38</v>
      </c>
      <c r="R18" s="34" t="s">
        <v>39</v>
      </c>
      <c r="S18" s="34" t="s">
        <v>36</v>
      </c>
      <c r="T18" s="34"/>
      <c r="U18" s="34"/>
      <c r="V18" s="34">
        <v>693050626</v>
      </c>
      <c r="W18" s="34"/>
      <c r="X18" s="34">
        <v>1</v>
      </c>
      <c r="Y18" s="34"/>
      <c r="Z18" s="34" t="s">
        <v>72</v>
      </c>
      <c r="AA18" s="34">
        <f>IF(ISBLANK($L18),"",VLOOKUP($L18,'PADESCE Ccontractuelle'!$C$2:$K$1200,8,FALSE))</f>
        <v>355572</v>
      </c>
      <c r="AB18" s="34">
        <f>IF(ISBLANK($L18),"",VLOOKUP($L18,'PADESCE Ccontractuelle'!$C$2:$K$1200,9,FALSE))</f>
        <v>49780080</v>
      </c>
      <c r="AC18" s="34" t="str">
        <f>VLOOKUP(VLOOKUP(B18,Apprenants!$D$2:$F$2000,3,FALSE),Classes!$A$2:$H$2000,8,FALSE)</f>
        <v>N</v>
      </c>
      <c r="AD18" s="47"/>
      <c r="AG18" s="23">
        <v>1</v>
      </c>
      <c r="AH18" s="23" t="str">
        <f>Consolication[[#This Row],[Bénéficiaires]]</f>
        <v>SCOOP YILLAGA YAOURT DU MAYO-KANI (COOP SYYMK)</v>
      </c>
      <c r="AI18" s="23">
        <f>Consolication[[#This Row],[cohorte]]</f>
        <v>1</v>
      </c>
    </row>
    <row r="19" spans="1:35" x14ac:dyDescent="0.35">
      <c r="A19" s="34">
        <f>IF(B19&lt;&gt;"",MAX($A$1:A18)+1,"")</f>
        <v>18</v>
      </c>
      <c r="B19" s="34" t="s">
        <v>73</v>
      </c>
      <c r="C19" s="34" t="s">
        <v>30</v>
      </c>
      <c r="D19" s="34" t="s">
        <v>31</v>
      </c>
      <c r="E19" s="34"/>
      <c r="F19" s="34" t="s">
        <v>32</v>
      </c>
      <c r="G19" s="34"/>
      <c r="H19" s="34"/>
      <c r="I19" s="34"/>
      <c r="J19" s="34" t="s">
        <v>33</v>
      </c>
      <c r="K19" s="34" t="s">
        <v>34</v>
      </c>
      <c r="L19" s="34" t="s">
        <v>35</v>
      </c>
      <c r="M19" s="34">
        <v>3</v>
      </c>
      <c r="N19" s="34" t="s">
        <v>36</v>
      </c>
      <c r="O19" s="34" t="s">
        <v>36</v>
      </c>
      <c r="P19" s="34" t="s">
        <v>37</v>
      </c>
      <c r="Q19" s="34" t="s">
        <v>38</v>
      </c>
      <c r="R19" s="34" t="s">
        <v>39</v>
      </c>
      <c r="S19" s="34" t="s">
        <v>36</v>
      </c>
      <c r="T19" s="34"/>
      <c r="U19" s="34"/>
      <c r="V19" s="34">
        <v>656587950</v>
      </c>
      <c r="W19" s="34"/>
      <c r="X19" s="34">
        <v>1</v>
      </c>
      <c r="Y19" s="34"/>
      <c r="Z19" s="34" t="s">
        <v>74</v>
      </c>
      <c r="AA19" s="34">
        <f>IF(ISBLANK($L19),"",VLOOKUP($L19,'PADESCE Ccontractuelle'!$C$2:$K$1200,8,FALSE))</f>
        <v>355572</v>
      </c>
      <c r="AB19" s="34">
        <f>IF(ISBLANK($L19),"",VLOOKUP($L19,'PADESCE Ccontractuelle'!$C$2:$K$1200,9,FALSE))</f>
        <v>49780080</v>
      </c>
      <c r="AC19" s="34" t="str">
        <f>VLOOKUP(VLOOKUP(B19,Apprenants!$D$2:$F$2000,3,FALSE),Classes!$A$2:$H$2000,8,FALSE)</f>
        <v>N</v>
      </c>
      <c r="AD19" s="47"/>
      <c r="AG19" s="23">
        <v>1</v>
      </c>
      <c r="AH19" s="23" t="str">
        <f>Consolication[[#This Row],[Bénéficiaires]]</f>
        <v>SCOOP YILLAGA YAOURT DU MAYO-KANI (COOP SYYMK)</v>
      </c>
      <c r="AI19" s="23">
        <f>Consolication[[#This Row],[cohorte]]</f>
        <v>1</v>
      </c>
    </row>
    <row r="20" spans="1:35" x14ac:dyDescent="0.35">
      <c r="A20" s="34">
        <f>IF(B20&lt;&gt;"",MAX($A$1:A19)+1,"")</f>
        <v>19</v>
      </c>
      <c r="B20" s="34" t="s">
        <v>75</v>
      </c>
      <c r="C20" s="34" t="s">
        <v>30</v>
      </c>
      <c r="D20" s="34" t="s">
        <v>31</v>
      </c>
      <c r="E20" s="34"/>
      <c r="F20" s="34" t="s">
        <v>32</v>
      </c>
      <c r="G20" s="34"/>
      <c r="H20" s="34"/>
      <c r="I20" s="34"/>
      <c r="J20" s="34" t="s">
        <v>33</v>
      </c>
      <c r="K20" s="34" t="s">
        <v>34</v>
      </c>
      <c r="L20" s="34" t="s">
        <v>35</v>
      </c>
      <c r="M20" s="34">
        <v>3</v>
      </c>
      <c r="N20" s="34" t="s">
        <v>36</v>
      </c>
      <c r="O20" s="34" t="s">
        <v>36</v>
      </c>
      <c r="P20" s="34" t="s">
        <v>37</v>
      </c>
      <c r="Q20" s="34" t="s">
        <v>38</v>
      </c>
      <c r="R20" s="34" t="s">
        <v>39</v>
      </c>
      <c r="S20" s="34" t="s">
        <v>36</v>
      </c>
      <c r="T20" s="34"/>
      <c r="U20" s="34"/>
      <c r="V20" s="34">
        <v>693231277</v>
      </c>
      <c r="W20" s="34"/>
      <c r="X20" s="34">
        <v>1</v>
      </c>
      <c r="Y20" s="34"/>
      <c r="Z20" s="34" t="s">
        <v>76</v>
      </c>
      <c r="AA20" s="34">
        <f>IF(ISBLANK($L20),"",VLOOKUP($L20,'PADESCE Ccontractuelle'!$C$2:$K$1200,8,FALSE))</f>
        <v>355572</v>
      </c>
      <c r="AB20" s="34">
        <f>IF(ISBLANK($L20),"",VLOOKUP($L20,'PADESCE Ccontractuelle'!$C$2:$K$1200,9,FALSE))</f>
        <v>49780080</v>
      </c>
      <c r="AC20" s="34" t="str">
        <f>VLOOKUP(VLOOKUP(B20,Apprenants!$D$2:$F$2000,3,FALSE),Classes!$A$2:$H$2000,8,FALSE)</f>
        <v>N</v>
      </c>
      <c r="AD20" s="47"/>
      <c r="AG20" s="23">
        <v>1</v>
      </c>
      <c r="AH20" s="23" t="str">
        <f>Consolication[[#This Row],[Bénéficiaires]]</f>
        <v>SCOOP YILLAGA YAOURT DU MAYO-KANI (COOP SYYMK)</v>
      </c>
      <c r="AI20" s="23">
        <f>Consolication[[#This Row],[cohorte]]</f>
        <v>1</v>
      </c>
    </row>
    <row r="21" spans="1:35" x14ac:dyDescent="0.35">
      <c r="A21" s="34">
        <f>IF(B21&lt;&gt;"",MAX($A$1:A20)+1,"")</f>
        <v>20</v>
      </c>
      <c r="B21" s="34" t="s">
        <v>77</v>
      </c>
      <c r="C21" s="34" t="s">
        <v>30</v>
      </c>
      <c r="D21" s="34" t="s">
        <v>31</v>
      </c>
      <c r="E21" s="34"/>
      <c r="F21" s="34" t="s">
        <v>32</v>
      </c>
      <c r="G21" s="34"/>
      <c r="H21" s="34"/>
      <c r="I21" s="34"/>
      <c r="J21" s="34" t="s">
        <v>33</v>
      </c>
      <c r="K21" s="34" t="s">
        <v>34</v>
      </c>
      <c r="L21" s="34" t="s">
        <v>35</v>
      </c>
      <c r="M21" s="34">
        <v>3</v>
      </c>
      <c r="N21" s="34" t="s">
        <v>36</v>
      </c>
      <c r="O21" s="34" t="s">
        <v>36</v>
      </c>
      <c r="P21" s="34" t="s">
        <v>37</v>
      </c>
      <c r="Q21" s="34" t="s">
        <v>38</v>
      </c>
      <c r="R21" s="34" t="s">
        <v>39</v>
      </c>
      <c r="S21" s="34" t="s">
        <v>36</v>
      </c>
      <c r="T21" s="34"/>
      <c r="U21" s="34"/>
      <c r="V21" s="34">
        <v>691097105</v>
      </c>
      <c r="W21" s="34"/>
      <c r="X21" s="34">
        <v>1</v>
      </c>
      <c r="Y21" s="34"/>
      <c r="Z21" s="34" t="s">
        <v>78</v>
      </c>
      <c r="AA21" s="34">
        <f>IF(ISBLANK($L21),"",VLOOKUP($L21,'PADESCE Ccontractuelle'!$C$2:$K$1200,8,FALSE))</f>
        <v>355572</v>
      </c>
      <c r="AB21" s="34">
        <f>IF(ISBLANK($L21),"",VLOOKUP($L21,'PADESCE Ccontractuelle'!$C$2:$K$1200,9,FALSE))</f>
        <v>49780080</v>
      </c>
      <c r="AC21" s="34" t="str">
        <f>VLOOKUP(VLOOKUP(B21,Apprenants!$D$2:$F$2000,3,FALSE),Classes!$A$2:$H$2000,8,FALSE)</f>
        <v>N</v>
      </c>
      <c r="AD21" s="47"/>
      <c r="AG21" s="23">
        <v>1</v>
      </c>
      <c r="AH21" s="23" t="str">
        <f>Consolication[[#This Row],[Bénéficiaires]]</f>
        <v>SCOOP YILLAGA YAOURT DU MAYO-KANI (COOP SYYMK)</v>
      </c>
      <c r="AI21" s="23">
        <f>Consolication[[#This Row],[cohorte]]</f>
        <v>1</v>
      </c>
    </row>
    <row r="22" spans="1:35" x14ac:dyDescent="0.35">
      <c r="A22" s="34">
        <f>IF(B22&lt;&gt;"",MAX($A$1:A21)+1,"")</f>
        <v>21</v>
      </c>
      <c r="B22" s="34" t="s">
        <v>79</v>
      </c>
      <c r="C22" s="34" t="s">
        <v>30</v>
      </c>
      <c r="D22" s="34" t="s">
        <v>31</v>
      </c>
      <c r="E22" s="34"/>
      <c r="F22" s="34" t="s">
        <v>32</v>
      </c>
      <c r="G22" s="34"/>
      <c r="H22" s="34"/>
      <c r="I22" s="34"/>
      <c r="J22" s="34" t="s">
        <v>33</v>
      </c>
      <c r="K22" s="34" t="s">
        <v>34</v>
      </c>
      <c r="L22" s="34" t="s">
        <v>35</v>
      </c>
      <c r="M22" s="34">
        <v>3</v>
      </c>
      <c r="N22" s="34" t="s">
        <v>36</v>
      </c>
      <c r="O22" s="34" t="s">
        <v>36</v>
      </c>
      <c r="P22" s="34" t="s">
        <v>37</v>
      </c>
      <c r="Q22" s="34" t="s">
        <v>38</v>
      </c>
      <c r="R22" s="34" t="s">
        <v>39</v>
      </c>
      <c r="S22" s="34" t="s">
        <v>36</v>
      </c>
      <c r="T22" s="34"/>
      <c r="U22" s="34"/>
      <c r="V22" s="34">
        <v>697258345</v>
      </c>
      <c r="W22" s="34"/>
      <c r="X22" s="34">
        <v>1</v>
      </c>
      <c r="Y22" s="34"/>
      <c r="Z22" s="34" t="s">
        <v>80</v>
      </c>
      <c r="AA22" s="34">
        <f>IF(ISBLANK($L22),"",VLOOKUP($L22,'PADESCE Ccontractuelle'!$C$2:$K$1200,8,FALSE))</f>
        <v>355572</v>
      </c>
      <c r="AB22" s="34">
        <f>IF(ISBLANK($L22),"",VLOOKUP($L22,'PADESCE Ccontractuelle'!$C$2:$K$1200,9,FALSE))</f>
        <v>49780080</v>
      </c>
      <c r="AC22" s="34" t="str">
        <f>VLOOKUP(VLOOKUP(B22,Apprenants!$D$2:$F$2000,3,FALSE),Classes!$A$2:$H$2000,8,FALSE)</f>
        <v>N</v>
      </c>
      <c r="AD22" s="47"/>
      <c r="AG22" s="23">
        <v>1</v>
      </c>
      <c r="AH22" s="23" t="str">
        <f>Consolication[[#This Row],[Bénéficiaires]]</f>
        <v>SCOOP YILLAGA YAOURT DU MAYO-KANI (COOP SYYMK)</v>
      </c>
      <c r="AI22" s="23">
        <f>Consolication[[#This Row],[cohorte]]</f>
        <v>1</v>
      </c>
    </row>
    <row r="23" spans="1:35" x14ac:dyDescent="0.35">
      <c r="A23" s="34">
        <f>IF(B23&lt;&gt;"",MAX($A$1:A22)+1,"")</f>
        <v>22</v>
      </c>
      <c r="B23" s="34" t="s">
        <v>81</v>
      </c>
      <c r="C23" s="34" t="s">
        <v>30</v>
      </c>
      <c r="D23" s="34" t="s">
        <v>31</v>
      </c>
      <c r="E23" s="34"/>
      <c r="F23" s="34" t="s">
        <v>32</v>
      </c>
      <c r="G23" s="34"/>
      <c r="H23" s="34"/>
      <c r="I23" s="34"/>
      <c r="J23" s="34" t="s">
        <v>33</v>
      </c>
      <c r="K23" s="34" t="s">
        <v>34</v>
      </c>
      <c r="L23" s="34" t="s">
        <v>35</v>
      </c>
      <c r="M23" s="34">
        <v>3</v>
      </c>
      <c r="N23" s="34" t="s">
        <v>36</v>
      </c>
      <c r="O23" s="34" t="s">
        <v>36</v>
      </c>
      <c r="P23" s="34" t="s">
        <v>37</v>
      </c>
      <c r="Q23" s="34" t="s">
        <v>38</v>
      </c>
      <c r="R23" s="34" t="s">
        <v>39</v>
      </c>
      <c r="S23" s="34" t="s">
        <v>36</v>
      </c>
      <c r="T23" s="34"/>
      <c r="U23" s="34"/>
      <c r="V23" s="34">
        <v>691677487</v>
      </c>
      <c r="W23" s="34"/>
      <c r="X23" s="34">
        <v>1</v>
      </c>
      <c r="Y23" s="34"/>
      <c r="Z23" s="34" t="s">
        <v>82</v>
      </c>
      <c r="AA23" s="34">
        <f>IF(ISBLANK($L23),"",VLOOKUP($L23,'PADESCE Ccontractuelle'!$C$2:$K$1200,8,FALSE))</f>
        <v>355572</v>
      </c>
      <c r="AB23" s="34">
        <f>IF(ISBLANK($L23),"",VLOOKUP($L23,'PADESCE Ccontractuelle'!$C$2:$K$1200,9,FALSE))</f>
        <v>49780080</v>
      </c>
      <c r="AC23" s="34" t="str">
        <f>VLOOKUP(VLOOKUP(B23,Apprenants!$D$2:$F$2000,3,FALSE),Classes!$A$2:$H$2000,8,FALSE)</f>
        <v>N</v>
      </c>
      <c r="AD23" s="47"/>
      <c r="AG23" s="23">
        <v>1</v>
      </c>
      <c r="AH23" s="23" t="str">
        <f>Consolication[[#This Row],[Bénéficiaires]]</f>
        <v>SCOOP YILLAGA YAOURT DU MAYO-KANI (COOP SYYMK)</v>
      </c>
      <c r="AI23" s="23">
        <f>Consolication[[#This Row],[cohorte]]</f>
        <v>1</v>
      </c>
    </row>
    <row r="24" spans="1:35" x14ac:dyDescent="0.35">
      <c r="A24" s="34">
        <f>IF(B24&lt;&gt;"",MAX($A$1:A23)+1,"")</f>
        <v>23</v>
      </c>
      <c r="B24" s="34" t="s">
        <v>83</v>
      </c>
      <c r="C24" s="34" t="s">
        <v>30</v>
      </c>
      <c r="D24" s="34" t="s">
        <v>31</v>
      </c>
      <c r="E24" s="34"/>
      <c r="F24" s="34" t="s">
        <v>32</v>
      </c>
      <c r="G24" s="34"/>
      <c r="H24" s="34"/>
      <c r="I24" s="34"/>
      <c r="J24" s="34" t="s">
        <v>33</v>
      </c>
      <c r="K24" s="34" t="s">
        <v>34</v>
      </c>
      <c r="L24" s="34" t="s">
        <v>35</v>
      </c>
      <c r="M24" s="34">
        <v>3</v>
      </c>
      <c r="N24" s="34" t="s">
        <v>36</v>
      </c>
      <c r="O24" s="34" t="s">
        <v>36</v>
      </c>
      <c r="P24" s="34" t="s">
        <v>37</v>
      </c>
      <c r="Q24" s="34" t="s">
        <v>38</v>
      </c>
      <c r="R24" s="34" t="s">
        <v>39</v>
      </c>
      <c r="S24" s="34" t="s">
        <v>36</v>
      </c>
      <c r="T24" s="34"/>
      <c r="U24" s="34"/>
      <c r="V24" s="34">
        <v>656552814</v>
      </c>
      <c r="W24" s="34"/>
      <c r="X24" s="34">
        <v>1</v>
      </c>
      <c r="Y24" s="34"/>
      <c r="Z24" s="34" t="s">
        <v>84</v>
      </c>
      <c r="AA24" s="34">
        <f>IF(ISBLANK($L24),"",VLOOKUP($L24,'PADESCE Ccontractuelle'!$C$2:$K$1200,8,FALSE))</f>
        <v>355572</v>
      </c>
      <c r="AB24" s="34">
        <f>IF(ISBLANK($L24),"",VLOOKUP($L24,'PADESCE Ccontractuelle'!$C$2:$K$1200,9,FALSE))</f>
        <v>49780080</v>
      </c>
      <c r="AC24" s="34" t="str">
        <f>VLOOKUP(VLOOKUP(B24,Apprenants!$D$2:$F$2000,3,FALSE),Classes!$A$2:$H$2000,8,FALSE)</f>
        <v>N</v>
      </c>
      <c r="AD24" s="47"/>
      <c r="AG24" s="23">
        <v>1</v>
      </c>
      <c r="AH24" s="23" t="str">
        <f>Consolication[[#This Row],[Bénéficiaires]]</f>
        <v>SCOOP YILLAGA YAOURT DU MAYO-KANI (COOP SYYMK)</v>
      </c>
      <c r="AI24" s="23">
        <f>Consolication[[#This Row],[cohorte]]</f>
        <v>1</v>
      </c>
    </row>
    <row r="25" spans="1:35" x14ac:dyDescent="0.35">
      <c r="A25" s="34">
        <f>IF(B25&lt;&gt;"",MAX($A$1:A24)+1,"")</f>
        <v>24</v>
      </c>
      <c r="B25" s="34" t="s">
        <v>85</v>
      </c>
      <c r="C25" s="34" t="s">
        <v>30</v>
      </c>
      <c r="D25" s="34" t="s">
        <v>31</v>
      </c>
      <c r="E25" s="34"/>
      <c r="F25" s="34" t="s">
        <v>32</v>
      </c>
      <c r="G25" s="34"/>
      <c r="H25" s="34"/>
      <c r="I25" s="34"/>
      <c r="J25" s="34" t="s">
        <v>33</v>
      </c>
      <c r="K25" s="34" t="s">
        <v>34</v>
      </c>
      <c r="L25" s="34" t="s">
        <v>35</v>
      </c>
      <c r="M25" s="34">
        <v>3</v>
      </c>
      <c r="N25" s="34" t="s">
        <v>36</v>
      </c>
      <c r="O25" s="34" t="s">
        <v>36</v>
      </c>
      <c r="P25" s="34" t="s">
        <v>37</v>
      </c>
      <c r="Q25" s="34" t="s">
        <v>38</v>
      </c>
      <c r="R25" s="34" t="s">
        <v>39</v>
      </c>
      <c r="S25" s="34" t="s">
        <v>36</v>
      </c>
      <c r="T25" s="34"/>
      <c r="U25" s="34"/>
      <c r="V25" s="34">
        <v>695399254</v>
      </c>
      <c r="W25" s="34"/>
      <c r="X25" s="34">
        <v>1</v>
      </c>
      <c r="Y25" s="34"/>
      <c r="Z25" s="34" t="s">
        <v>86</v>
      </c>
      <c r="AA25" s="34">
        <f>IF(ISBLANK($L25),"",VLOOKUP($L25,'PADESCE Ccontractuelle'!$C$2:$K$1200,8,FALSE))</f>
        <v>355572</v>
      </c>
      <c r="AB25" s="34">
        <f>IF(ISBLANK($L25),"",VLOOKUP($L25,'PADESCE Ccontractuelle'!$C$2:$K$1200,9,FALSE))</f>
        <v>49780080</v>
      </c>
      <c r="AC25" s="34" t="str">
        <f>VLOOKUP(VLOOKUP(B25,Apprenants!$D$2:$F$2000,3,FALSE),Classes!$A$2:$H$2000,8,FALSE)</f>
        <v>N</v>
      </c>
      <c r="AD25" s="47"/>
      <c r="AG25" s="23">
        <v>1</v>
      </c>
      <c r="AH25" s="23" t="str">
        <f>Consolication[[#This Row],[Bénéficiaires]]</f>
        <v>SCOOP YILLAGA YAOURT DU MAYO-KANI (COOP SYYMK)</v>
      </c>
      <c r="AI25" s="23">
        <f>Consolication[[#This Row],[cohorte]]</f>
        <v>1</v>
      </c>
    </row>
    <row r="26" spans="1:35" x14ac:dyDescent="0.35">
      <c r="A26" s="34">
        <f>IF(B26&lt;&gt;"",MAX($A$1:A25)+1,"")</f>
        <v>25</v>
      </c>
      <c r="B26" s="34" t="s">
        <v>87</v>
      </c>
      <c r="C26" s="34" t="s">
        <v>30</v>
      </c>
      <c r="D26" s="34" t="s">
        <v>31</v>
      </c>
      <c r="E26" s="34"/>
      <c r="F26" s="34" t="s">
        <v>32</v>
      </c>
      <c r="G26" s="34"/>
      <c r="H26" s="34"/>
      <c r="I26" s="34"/>
      <c r="J26" s="34" t="s">
        <v>33</v>
      </c>
      <c r="K26" s="34" t="s">
        <v>34</v>
      </c>
      <c r="L26" s="34" t="s">
        <v>35</v>
      </c>
      <c r="M26" s="34">
        <v>3</v>
      </c>
      <c r="N26" s="34" t="s">
        <v>36</v>
      </c>
      <c r="O26" s="34" t="s">
        <v>36</v>
      </c>
      <c r="P26" s="34" t="s">
        <v>37</v>
      </c>
      <c r="Q26" s="34" t="s">
        <v>38</v>
      </c>
      <c r="R26" s="34" t="s">
        <v>39</v>
      </c>
      <c r="S26" s="34" t="s">
        <v>36</v>
      </c>
      <c r="T26" s="34"/>
      <c r="U26" s="34"/>
      <c r="V26" s="34">
        <v>699203674</v>
      </c>
      <c r="W26" s="34"/>
      <c r="X26" s="34">
        <v>1</v>
      </c>
      <c r="Y26" s="34"/>
      <c r="Z26" s="34" t="s">
        <v>88</v>
      </c>
      <c r="AA26" s="34">
        <f>IF(ISBLANK($L26),"",VLOOKUP($L26,'PADESCE Ccontractuelle'!$C$2:$K$1200,8,FALSE))</f>
        <v>355572</v>
      </c>
      <c r="AB26" s="34">
        <f>IF(ISBLANK($L26),"",VLOOKUP($L26,'PADESCE Ccontractuelle'!$C$2:$K$1200,9,FALSE))</f>
        <v>49780080</v>
      </c>
      <c r="AC26" s="34" t="str">
        <f>VLOOKUP(VLOOKUP(B26,Apprenants!$D$2:$F$2000,3,FALSE),Classes!$A$2:$H$2000,8,FALSE)</f>
        <v>N</v>
      </c>
      <c r="AD26" s="47"/>
      <c r="AG26" s="23">
        <v>1</v>
      </c>
      <c r="AH26" s="23" t="str">
        <f>Consolication[[#This Row],[Bénéficiaires]]</f>
        <v>SCOOP YILLAGA YAOURT DU MAYO-KANI (COOP SYYMK)</v>
      </c>
      <c r="AI26" s="23">
        <f>Consolication[[#This Row],[cohorte]]</f>
        <v>1</v>
      </c>
    </row>
    <row r="27" spans="1:35" x14ac:dyDescent="0.35">
      <c r="A27" s="34">
        <f>IF(B27&lt;&gt;"",MAX($A$1:A26)+1,"")</f>
        <v>26</v>
      </c>
      <c r="B27" s="34" t="s">
        <v>89</v>
      </c>
      <c r="C27" s="34" t="s">
        <v>30</v>
      </c>
      <c r="D27" s="34" t="s">
        <v>31</v>
      </c>
      <c r="E27" s="34"/>
      <c r="F27" s="34" t="s">
        <v>32</v>
      </c>
      <c r="G27" s="34"/>
      <c r="H27" s="34"/>
      <c r="I27" s="34"/>
      <c r="J27" s="34" t="s">
        <v>33</v>
      </c>
      <c r="K27" s="34" t="s">
        <v>34</v>
      </c>
      <c r="L27" s="34" t="s">
        <v>35</v>
      </c>
      <c r="M27" s="34">
        <v>3</v>
      </c>
      <c r="N27" s="34" t="s">
        <v>36</v>
      </c>
      <c r="O27" s="34" t="s">
        <v>36</v>
      </c>
      <c r="P27" s="34" t="s">
        <v>37</v>
      </c>
      <c r="Q27" s="34" t="s">
        <v>38</v>
      </c>
      <c r="R27" s="34" t="s">
        <v>39</v>
      </c>
      <c r="S27" s="34" t="s">
        <v>36</v>
      </c>
      <c r="T27" s="34"/>
      <c r="U27" s="34"/>
      <c r="V27" s="34">
        <v>693304569</v>
      </c>
      <c r="W27" s="34"/>
      <c r="X27" s="34">
        <v>1</v>
      </c>
      <c r="Y27" s="34"/>
      <c r="Z27" s="34" t="s">
        <v>90</v>
      </c>
      <c r="AA27" s="34">
        <f>IF(ISBLANK($L27),"",VLOOKUP($L27,'PADESCE Ccontractuelle'!$C$2:$K$1200,8,FALSE))</f>
        <v>355572</v>
      </c>
      <c r="AB27" s="34">
        <f>IF(ISBLANK($L27),"",VLOOKUP($L27,'PADESCE Ccontractuelle'!$C$2:$K$1200,9,FALSE))</f>
        <v>49780080</v>
      </c>
      <c r="AC27" s="34" t="str">
        <f>VLOOKUP(VLOOKUP(B27,Apprenants!$D$2:$F$2000,3,FALSE),Classes!$A$2:$H$2000,8,FALSE)</f>
        <v>N</v>
      </c>
      <c r="AD27" s="47"/>
      <c r="AG27" s="23">
        <v>1</v>
      </c>
      <c r="AH27" s="23" t="str">
        <f>Consolication[[#This Row],[Bénéficiaires]]</f>
        <v>SCOOP YILLAGA YAOURT DU MAYO-KANI (COOP SYYMK)</v>
      </c>
      <c r="AI27" s="23">
        <f>Consolication[[#This Row],[cohorte]]</f>
        <v>1</v>
      </c>
    </row>
    <row r="28" spans="1:35" x14ac:dyDescent="0.35">
      <c r="A28" s="34">
        <f>IF(B28&lt;&gt;"",MAX($A$1:A27)+1,"")</f>
        <v>27</v>
      </c>
      <c r="B28" s="34" t="s">
        <v>91</v>
      </c>
      <c r="C28" s="34" t="s">
        <v>30</v>
      </c>
      <c r="D28" s="34" t="s">
        <v>31</v>
      </c>
      <c r="E28" s="34"/>
      <c r="F28" s="34" t="s">
        <v>32</v>
      </c>
      <c r="G28" s="34"/>
      <c r="H28" s="34"/>
      <c r="I28" s="34"/>
      <c r="J28" s="34" t="s">
        <v>33</v>
      </c>
      <c r="K28" s="34" t="s">
        <v>34</v>
      </c>
      <c r="L28" s="34" t="s">
        <v>35</v>
      </c>
      <c r="M28" s="34">
        <v>3</v>
      </c>
      <c r="N28" s="34" t="s">
        <v>36</v>
      </c>
      <c r="O28" s="34" t="s">
        <v>36</v>
      </c>
      <c r="P28" s="34" t="s">
        <v>37</v>
      </c>
      <c r="Q28" s="34" t="s">
        <v>38</v>
      </c>
      <c r="R28" s="34" t="s">
        <v>39</v>
      </c>
      <c r="S28" s="34" t="s">
        <v>36</v>
      </c>
      <c r="T28" s="34"/>
      <c r="U28" s="34"/>
      <c r="V28" s="34">
        <v>693863771</v>
      </c>
      <c r="W28" s="34"/>
      <c r="X28" s="34">
        <v>1</v>
      </c>
      <c r="Y28" s="34"/>
      <c r="Z28" s="34" t="s">
        <v>92</v>
      </c>
      <c r="AA28" s="34">
        <f>IF(ISBLANK($L28),"",VLOOKUP($L28,'PADESCE Ccontractuelle'!$C$2:$K$1200,8,FALSE))</f>
        <v>355572</v>
      </c>
      <c r="AB28" s="34">
        <f>IF(ISBLANK($L28),"",VLOOKUP($L28,'PADESCE Ccontractuelle'!$C$2:$K$1200,9,FALSE))</f>
        <v>49780080</v>
      </c>
      <c r="AC28" s="34" t="str">
        <f>VLOOKUP(VLOOKUP(B28,Apprenants!$D$2:$F$2000,3,FALSE),Classes!$A$2:$H$2000,8,FALSE)</f>
        <v>N</v>
      </c>
      <c r="AD28" s="47"/>
      <c r="AG28" s="23">
        <v>1</v>
      </c>
      <c r="AH28" s="23" t="str">
        <f>Consolication[[#This Row],[Bénéficiaires]]</f>
        <v>SCOOP YILLAGA YAOURT DU MAYO-KANI (COOP SYYMK)</v>
      </c>
      <c r="AI28" s="23">
        <f>Consolication[[#This Row],[cohorte]]</f>
        <v>1</v>
      </c>
    </row>
    <row r="29" spans="1:35" x14ac:dyDescent="0.35">
      <c r="A29" s="34">
        <f>IF(B29&lt;&gt;"",MAX($A$1:A28)+1,"")</f>
        <v>28</v>
      </c>
      <c r="B29" s="34" t="s">
        <v>93</v>
      </c>
      <c r="C29" s="34" t="s">
        <v>30</v>
      </c>
      <c r="D29" s="34" t="s">
        <v>31</v>
      </c>
      <c r="E29" s="34"/>
      <c r="F29" s="34" t="s">
        <v>32</v>
      </c>
      <c r="G29" s="34"/>
      <c r="H29" s="34"/>
      <c r="I29" s="34"/>
      <c r="J29" s="34" t="s">
        <v>33</v>
      </c>
      <c r="K29" s="34" t="s">
        <v>34</v>
      </c>
      <c r="L29" s="34" t="s">
        <v>35</v>
      </c>
      <c r="M29" s="34">
        <v>3</v>
      </c>
      <c r="N29" s="34" t="s">
        <v>36</v>
      </c>
      <c r="O29" s="34" t="s">
        <v>36</v>
      </c>
      <c r="P29" s="34" t="s">
        <v>37</v>
      </c>
      <c r="Q29" s="34" t="s">
        <v>38</v>
      </c>
      <c r="R29" s="34" t="s">
        <v>39</v>
      </c>
      <c r="S29" s="34" t="s">
        <v>36</v>
      </c>
      <c r="T29" s="34"/>
      <c r="U29" s="34"/>
      <c r="V29" s="34">
        <v>695294654</v>
      </c>
      <c r="W29" s="34"/>
      <c r="X29" s="34">
        <v>1</v>
      </c>
      <c r="Y29" s="34"/>
      <c r="Z29" s="34" t="s">
        <v>94</v>
      </c>
      <c r="AA29" s="34">
        <f>IF(ISBLANK($L29),"",VLOOKUP($L29,'PADESCE Ccontractuelle'!$C$2:$K$1200,8,FALSE))</f>
        <v>355572</v>
      </c>
      <c r="AB29" s="34">
        <f>IF(ISBLANK($L29),"",VLOOKUP($L29,'PADESCE Ccontractuelle'!$C$2:$K$1200,9,FALSE))</f>
        <v>49780080</v>
      </c>
      <c r="AC29" s="34" t="str">
        <f>VLOOKUP(VLOOKUP(B29,Apprenants!$D$2:$F$2000,3,FALSE),Classes!$A$2:$H$2000,8,FALSE)</f>
        <v>N</v>
      </c>
      <c r="AD29" s="47"/>
      <c r="AG29" s="23">
        <v>1</v>
      </c>
      <c r="AH29" s="23" t="str">
        <f>Consolication[[#This Row],[Bénéficiaires]]</f>
        <v>SCOOP YILLAGA YAOURT DU MAYO-KANI (COOP SYYMK)</v>
      </c>
      <c r="AI29" s="23">
        <f>Consolication[[#This Row],[cohorte]]</f>
        <v>1</v>
      </c>
    </row>
    <row r="30" spans="1:35" x14ac:dyDescent="0.35">
      <c r="A30" s="34">
        <f>IF(B30&lt;&gt;"",MAX($A$1:A29)+1,"")</f>
        <v>29</v>
      </c>
      <c r="B30" s="34" t="s">
        <v>95</v>
      </c>
      <c r="C30" s="34" t="s">
        <v>30</v>
      </c>
      <c r="D30" s="34" t="s">
        <v>31</v>
      </c>
      <c r="E30" s="34"/>
      <c r="F30" s="34" t="s">
        <v>32</v>
      </c>
      <c r="G30" s="34"/>
      <c r="H30" s="34"/>
      <c r="I30" s="34"/>
      <c r="J30" s="34" t="s">
        <v>33</v>
      </c>
      <c r="K30" s="34" t="s">
        <v>34</v>
      </c>
      <c r="L30" s="34" t="s">
        <v>35</v>
      </c>
      <c r="M30" s="34">
        <v>3</v>
      </c>
      <c r="N30" s="34" t="s">
        <v>36</v>
      </c>
      <c r="O30" s="34" t="s">
        <v>36</v>
      </c>
      <c r="P30" s="34" t="s">
        <v>37</v>
      </c>
      <c r="Q30" s="34" t="s">
        <v>38</v>
      </c>
      <c r="R30" s="34" t="s">
        <v>39</v>
      </c>
      <c r="S30" s="34" t="s">
        <v>36</v>
      </c>
      <c r="T30" s="34"/>
      <c r="U30" s="34"/>
      <c r="V30" s="34">
        <v>695220307</v>
      </c>
      <c r="W30" s="34"/>
      <c r="X30" s="34">
        <v>1</v>
      </c>
      <c r="Y30" s="34"/>
      <c r="Z30" s="34" t="s">
        <v>96</v>
      </c>
      <c r="AA30" s="34">
        <f>IF(ISBLANK($L30),"",VLOOKUP($L30,'PADESCE Ccontractuelle'!$C$2:$K$1200,8,FALSE))</f>
        <v>355572</v>
      </c>
      <c r="AB30" s="34">
        <f>IF(ISBLANK($L30),"",VLOOKUP($L30,'PADESCE Ccontractuelle'!$C$2:$K$1200,9,FALSE))</f>
        <v>49780080</v>
      </c>
      <c r="AC30" s="34" t="str">
        <f>VLOOKUP(VLOOKUP(B30,Apprenants!$D$2:$F$2000,3,FALSE),Classes!$A$2:$H$2000,8,FALSE)</f>
        <v>N</v>
      </c>
      <c r="AD30" s="47"/>
      <c r="AG30" s="23">
        <v>1</v>
      </c>
      <c r="AH30" s="23" t="str">
        <f>Consolication[[#This Row],[Bénéficiaires]]</f>
        <v>SCOOP YILLAGA YAOURT DU MAYO-KANI (COOP SYYMK)</v>
      </c>
      <c r="AI30" s="23">
        <f>Consolication[[#This Row],[cohorte]]</f>
        <v>1</v>
      </c>
    </row>
    <row r="31" spans="1:35" x14ac:dyDescent="0.35">
      <c r="A31" s="34">
        <f>IF(B31&lt;&gt;"",MAX($A$1:A30)+1,"")</f>
        <v>30</v>
      </c>
      <c r="B31" s="34" t="s">
        <v>97</v>
      </c>
      <c r="C31" s="34" t="s">
        <v>30</v>
      </c>
      <c r="D31" s="34" t="s">
        <v>31</v>
      </c>
      <c r="E31" s="34"/>
      <c r="F31" s="34" t="s">
        <v>32</v>
      </c>
      <c r="G31" s="34"/>
      <c r="H31" s="34"/>
      <c r="I31" s="34"/>
      <c r="J31" s="34" t="s">
        <v>33</v>
      </c>
      <c r="K31" s="34" t="s">
        <v>34</v>
      </c>
      <c r="L31" s="34" t="s">
        <v>35</v>
      </c>
      <c r="M31" s="34">
        <v>3</v>
      </c>
      <c r="N31" s="34" t="s">
        <v>36</v>
      </c>
      <c r="O31" s="34" t="s">
        <v>36</v>
      </c>
      <c r="P31" s="34" t="s">
        <v>37</v>
      </c>
      <c r="Q31" s="34" t="s">
        <v>38</v>
      </c>
      <c r="R31" s="34" t="s">
        <v>39</v>
      </c>
      <c r="S31" s="34" t="s">
        <v>36</v>
      </c>
      <c r="T31" s="34"/>
      <c r="U31" s="34"/>
      <c r="V31" s="34"/>
      <c r="W31" s="34"/>
      <c r="X31" s="34">
        <v>1</v>
      </c>
      <c r="Y31" s="34"/>
      <c r="Z31" s="34" t="s">
        <v>98</v>
      </c>
      <c r="AA31" s="34">
        <f>IF(ISBLANK($L31),"",VLOOKUP($L31,'PADESCE Ccontractuelle'!$C$2:$K$1200,8,FALSE))</f>
        <v>355572</v>
      </c>
      <c r="AB31" s="34">
        <f>IF(ISBLANK($L31),"",VLOOKUP($L31,'PADESCE Ccontractuelle'!$C$2:$K$1200,9,FALSE))</f>
        <v>49780080</v>
      </c>
      <c r="AC31" s="34" t="str">
        <f>VLOOKUP(VLOOKUP(B31,Apprenants!$D$2:$F$2000,3,FALSE),Classes!$A$2:$H$2000,8,FALSE)</f>
        <v>N</v>
      </c>
      <c r="AD31" s="47"/>
      <c r="AG31" s="23">
        <v>1</v>
      </c>
      <c r="AH31" s="23" t="str">
        <f>Consolication[[#This Row],[Bénéficiaires]]</f>
        <v>SCOOP YILLAGA YAOURT DU MAYO-KANI (COOP SYYMK)</v>
      </c>
      <c r="AI31" s="23">
        <f>Consolication[[#This Row],[cohorte]]</f>
        <v>1</v>
      </c>
    </row>
    <row r="32" spans="1:35" x14ac:dyDescent="0.35">
      <c r="A32" s="34">
        <f>IF(B32&lt;&gt;"",MAX($A$1:A31)+1,"")</f>
        <v>31</v>
      </c>
      <c r="B32" s="34" t="s">
        <v>99</v>
      </c>
      <c r="C32" s="34" t="s">
        <v>30</v>
      </c>
      <c r="D32" s="34" t="s">
        <v>31</v>
      </c>
      <c r="E32" s="34"/>
      <c r="F32" s="34" t="s">
        <v>32</v>
      </c>
      <c r="G32" s="34"/>
      <c r="H32" s="34"/>
      <c r="I32" s="34"/>
      <c r="J32" s="34" t="s">
        <v>33</v>
      </c>
      <c r="K32" s="34" t="s">
        <v>34</v>
      </c>
      <c r="L32" s="34" t="s">
        <v>35</v>
      </c>
      <c r="M32" s="34">
        <v>3</v>
      </c>
      <c r="N32" s="34" t="s">
        <v>36</v>
      </c>
      <c r="O32" s="34" t="s">
        <v>36</v>
      </c>
      <c r="P32" s="34" t="s">
        <v>37</v>
      </c>
      <c r="Q32" s="34" t="s">
        <v>38</v>
      </c>
      <c r="R32" s="34" t="s">
        <v>39</v>
      </c>
      <c r="S32" s="34" t="s">
        <v>36</v>
      </c>
      <c r="T32" s="34"/>
      <c r="U32" s="34"/>
      <c r="V32" s="34">
        <v>656562900</v>
      </c>
      <c r="W32" s="34"/>
      <c r="X32" s="34">
        <v>2</v>
      </c>
      <c r="Y32" s="34"/>
      <c r="Z32" s="34" t="s">
        <v>100</v>
      </c>
      <c r="AA32" s="34">
        <f>IF(ISBLANK($L32),"",VLOOKUP($L32,'PADESCE Ccontractuelle'!$C$2:$K$1200,8,FALSE))</f>
        <v>355572</v>
      </c>
      <c r="AB32" s="34">
        <f>IF(ISBLANK($L32),"",VLOOKUP($L32,'PADESCE Ccontractuelle'!$C$2:$K$1200,9,FALSE))</f>
        <v>49780080</v>
      </c>
      <c r="AC32" s="34" t="str">
        <f>VLOOKUP(VLOOKUP(B32,Apprenants!$D$2:$F$2000,3,FALSE),Classes!$A$2:$H$2000,8,FALSE)</f>
        <v>N</v>
      </c>
      <c r="AD32" s="47"/>
      <c r="AG32" s="23">
        <v>1</v>
      </c>
      <c r="AH32" s="23" t="str">
        <f>Consolication[[#This Row],[Bénéficiaires]]</f>
        <v>SCOOP YILLAGA YAOURT DU MAYO-KANI (COOP SYYMK)</v>
      </c>
      <c r="AI32" s="23">
        <f>Consolication[[#This Row],[cohorte]]</f>
        <v>2</v>
      </c>
    </row>
    <row r="33" spans="1:35" x14ac:dyDescent="0.35">
      <c r="A33" s="34">
        <f>IF(B33&lt;&gt;"",MAX($A$1:A32)+1,"")</f>
        <v>32</v>
      </c>
      <c r="B33" s="34" t="s">
        <v>101</v>
      </c>
      <c r="C33" s="34" t="s">
        <v>30</v>
      </c>
      <c r="D33" s="34" t="s">
        <v>31</v>
      </c>
      <c r="E33" s="34"/>
      <c r="F33" s="34" t="s">
        <v>32</v>
      </c>
      <c r="G33" s="34"/>
      <c r="H33" s="34"/>
      <c r="I33" s="34"/>
      <c r="J33" s="34" t="s">
        <v>33</v>
      </c>
      <c r="K33" s="34" t="s">
        <v>34</v>
      </c>
      <c r="L33" s="34" t="s">
        <v>35</v>
      </c>
      <c r="M33" s="34">
        <v>3</v>
      </c>
      <c r="N33" s="34" t="s">
        <v>36</v>
      </c>
      <c r="O33" s="34" t="s">
        <v>36</v>
      </c>
      <c r="P33" s="34" t="s">
        <v>37</v>
      </c>
      <c r="Q33" s="34" t="s">
        <v>38</v>
      </c>
      <c r="R33" s="34" t="s">
        <v>39</v>
      </c>
      <c r="S33" s="34" t="s">
        <v>36</v>
      </c>
      <c r="T33" s="34"/>
      <c r="U33" s="34"/>
      <c r="V33" s="34">
        <v>658697777</v>
      </c>
      <c r="W33" s="34"/>
      <c r="X33" s="34">
        <v>2</v>
      </c>
      <c r="Y33" s="34"/>
      <c r="Z33" s="34" t="s">
        <v>102</v>
      </c>
      <c r="AA33" s="34">
        <f>IF(ISBLANK($L33),"",VLOOKUP($L33,'PADESCE Ccontractuelle'!$C$2:$K$1200,8,FALSE))</f>
        <v>355572</v>
      </c>
      <c r="AB33" s="34">
        <f>IF(ISBLANK($L33),"",VLOOKUP($L33,'PADESCE Ccontractuelle'!$C$2:$K$1200,9,FALSE))</f>
        <v>49780080</v>
      </c>
      <c r="AC33" s="34" t="str">
        <f>VLOOKUP(VLOOKUP(B33,Apprenants!$D$2:$F$2000,3,FALSE),Classes!$A$2:$H$2000,8,FALSE)</f>
        <v>N</v>
      </c>
      <c r="AD33" s="47"/>
      <c r="AG33" s="23">
        <v>1</v>
      </c>
      <c r="AH33" s="23" t="str">
        <f>Consolication[[#This Row],[Bénéficiaires]]</f>
        <v>SCOOP YILLAGA YAOURT DU MAYO-KANI (COOP SYYMK)</v>
      </c>
      <c r="AI33" s="23">
        <f>Consolication[[#This Row],[cohorte]]</f>
        <v>2</v>
      </c>
    </row>
    <row r="34" spans="1:35" x14ac:dyDescent="0.35">
      <c r="A34" s="34">
        <f>IF(B34&lt;&gt;"",MAX($A$1:A33)+1,"")</f>
        <v>33</v>
      </c>
      <c r="B34" s="34" t="s">
        <v>103</v>
      </c>
      <c r="C34" s="34" t="s">
        <v>30</v>
      </c>
      <c r="D34" s="34" t="s">
        <v>31</v>
      </c>
      <c r="E34" s="34"/>
      <c r="F34" s="34" t="s">
        <v>32</v>
      </c>
      <c r="G34" s="34"/>
      <c r="H34" s="34"/>
      <c r="I34" s="34"/>
      <c r="J34" s="34" t="s">
        <v>33</v>
      </c>
      <c r="K34" s="34" t="s">
        <v>34</v>
      </c>
      <c r="L34" s="34" t="s">
        <v>35</v>
      </c>
      <c r="M34" s="34">
        <v>3</v>
      </c>
      <c r="N34" s="34" t="s">
        <v>36</v>
      </c>
      <c r="O34" s="34" t="s">
        <v>36</v>
      </c>
      <c r="P34" s="34" t="s">
        <v>37</v>
      </c>
      <c r="Q34" s="34" t="s">
        <v>38</v>
      </c>
      <c r="R34" s="34" t="s">
        <v>39</v>
      </c>
      <c r="S34" s="34" t="s">
        <v>36</v>
      </c>
      <c r="T34" s="34"/>
      <c r="U34" s="34"/>
      <c r="V34" s="34">
        <v>691128879</v>
      </c>
      <c r="W34" s="34"/>
      <c r="X34" s="34">
        <v>2</v>
      </c>
      <c r="Y34" s="34"/>
      <c r="Z34" s="34" t="s">
        <v>104</v>
      </c>
      <c r="AA34" s="34">
        <f>IF(ISBLANK($L34),"",VLOOKUP($L34,'PADESCE Ccontractuelle'!$C$2:$K$1200,8,FALSE))</f>
        <v>355572</v>
      </c>
      <c r="AB34" s="34">
        <f>IF(ISBLANK($L34),"",VLOOKUP($L34,'PADESCE Ccontractuelle'!$C$2:$K$1200,9,FALSE))</f>
        <v>49780080</v>
      </c>
      <c r="AC34" s="34" t="str">
        <f>VLOOKUP(VLOOKUP(B34,Apprenants!$D$2:$F$2000,3,FALSE),Classes!$A$2:$H$2000,8,FALSE)</f>
        <v>N</v>
      </c>
      <c r="AD34" s="47"/>
      <c r="AG34" s="23">
        <v>1</v>
      </c>
      <c r="AH34" s="23" t="str">
        <f>Consolication[[#This Row],[Bénéficiaires]]</f>
        <v>SCOOP YILLAGA YAOURT DU MAYO-KANI (COOP SYYMK)</v>
      </c>
      <c r="AI34" s="23">
        <f>Consolication[[#This Row],[cohorte]]</f>
        <v>2</v>
      </c>
    </row>
    <row r="35" spans="1:35" x14ac:dyDescent="0.35">
      <c r="A35" s="34">
        <f>IF(B35&lt;&gt;"",MAX($A$1:A34)+1,"")</f>
        <v>34</v>
      </c>
      <c r="B35" s="34" t="s">
        <v>105</v>
      </c>
      <c r="C35" s="34" t="s">
        <v>30</v>
      </c>
      <c r="D35" s="34" t="s">
        <v>31</v>
      </c>
      <c r="E35" s="34"/>
      <c r="F35" s="34" t="s">
        <v>32</v>
      </c>
      <c r="G35" s="34"/>
      <c r="H35" s="34"/>
      <c r="I35" s="34"/>
      <c r="J35" s="34" t="s">
        <v>33</v>
      </c>
      <c r="K35" s="34" t="s">
        <v>34</v>
      </c>
      <c r="L35" s="34" t="s">
        <v>35</v>
      </c>
      <c r="M35" s="34">
        <v>3</v>
      </c>
      <c r="N35" s="34" t="s">
        <v>36</v>
      </c>
      <c r="O35" s="34" t="s">
        <v>36</v>
      </c>
      <c r="P35" s="34" t="s">
        <v>37</v>
      </c>
      <c r="Q35" s="34" t="s">
        <v>38</v>
      </c>
      <c r="R35" s="34" t="s">
        <v>39</v>
      </c>
      <c r="S35" s="34" t="s">
        <v>36</v>
      </c>
      <c r="T35" s="34"/>
      <c r="U35" s="34"/>
      <c r="V35" s="34">
        <v>656035460</v>
      </c>
      <c r="W35" s="34"/>
      <c r="X35" s="34">
        <v>2</v>
      </c>
      <c r="Y35" s="34"/>
      <c r="Z35" s="34" t="s">
        <v>106</v>
      </c>
      <c r="AA35" s="34">
        <f>IF(ISBLANK($L35),"",VLOOKUP($L35,'PADESCE Ccontractuelle'!$C$2:$K$1200,8,FALSE))</f>
        <v>355572</v>
      </c>
      <c r="AB35" s="34">
        <f>IF(ISBLANK($L35),"",VLOOKUP($L35,'PADESCE Ccontractuelle'!$C$2:$K$1200,9,FALSE))</f>
        <v>49780080</v>
      </c>
      <c r="AC35" s="34" t="str">
        <f>VLOOKUP(VLOOKUP(B35,Apprenants!$D$2:$F$2000,3,FALSE),Classes!$A$2:$H$2000,8,FALSE)</f>
        <v>N</v>
      </c>
      <c r="AD35" s="47"/>
      <c r="AG35" s="23">
        <v>1</v>
      </c>
      <c r="AH35" s="23" t="str">
        <f>Consolication[[#This Row],[Bénéficiaires]]</f>
        <v>SCOOP YILLAGA YAOURT DU MAYO-KANI (COOP SYYMK)</v>
      </c>
      <c r="AI35" s="23">
        <f>Consolication[[#This Row],[cohorte]]</f>
        <v>2</v>
      </c>
    </row>
    <row r="36" spans="1:35" x14ac:dyDescent="0.35">
      <c r="A36" s="34">
        <f>IF(B36&lt;&gt;"",MAX($A$1:A35)+1,"")</f>
        <v>35</v>
      </c>
      <c r="B36" s="34" t="s">
        <v>107</v>
      </c>
      <c r="C36" s="34" t="s">
        <v>30</v>
      </c>
      <c r="D36" s="34" t="s">
        <v>31</v>
      </c>
      <c r="E36" s="34"/>
      <c r="F36" s="34" t="s">
        <v>32</v>
      </c>
      <c r="G36" s="34"/>
      <c r="H36" s="34"/>
      <c r="I36" s="34"/>
      <c r="J36" s="34" t="s">
        <v>33</v>
      </c>
      <c r="K36" s="34" t="s">
        <v>34</v>
      </c>
      <c r="L36" s="34" t="s">
        <v>35</v>
      </c>
      <c r="M36" s="34">
        <v>3</v>
      </c>
      <c r="N36" s="34" t="s">
        <v>36</v>
      </c>
      <c r="O36" s="34" t="s">
        <v>36</v>
      </c>
      <c r="P36" s="34" t="s">
        <v>37</v>
      </c>
      <c r="Q36" s="34" t="s">
        <v>38</v>
      </c>
      <c r="R36" s="34" t="s">
        <v>39</v>
      </c>
      <c r="S36" s="34" t="s">
        <v>36</v>
      </c>
      <c r="T36" s="34"/>
      <c r="U36" s="34"/>
      <c r="V36" s="34">
        <v>698185354</v>
      </c>
      <c r="W36" s="34"/>
      <c r="X36" s="34">
        <v>2</v>
      </c>
      <c r="Y36" s="34"/>
      <c r="Z36" s="34" t="s">
        <v>108</v>
      </c>
      <c r="AA36" s="34">
        <f>IF(ISBLANK($L36),"",VLOOKUP($L36,'PADESCE Ccontractuelle'!$C$2:$K$1200,8,FALSE))</f>
        <v>355572</v>
      </c>
      <c r="AB36" s="34">
        <f>IF(ISBLANK($L36),"",VLOOKUP($L36,'PADESCE Ccontractuelle'!$C$2:$K$1200,9,FALSE))</f>
        <v>49780080</v>
      </c>
      <c r="AC36" s="34" t="str">
        <f>VLOOKUP(VLOOKUP(B36,Apprenants!$D$2:$F$2000,3,FALSE),Classes!$A$2:$H$2000,8,FALSE)</f>
        <v>N</v>
      </c>
      <c r="AD36" s="47"/>
      <c r="AG36" s="23">
        <v>1</v>
      </c>
      <c r="AH36" s="23" t="str">
        <f>Consolication[[#This Row],[Bénéficiaires]]</f>
        <v>SCOOP YILLAGA YAOURT DU MAYO-KANI (COOP SYYMK)</v>
      </c>
      <c r="AI36" s="23">
        <f>Consolication[[#This Row],[cohorte]]</f>
        <v>2</v>
      </c>
    </row>
    <row r="37" spans="1:35" x14ac:dyDescent="0.35">
      <c r="A37" s="34">
        <f>IF(B37&lt;&gt;"",MAX($A$1:A36)+1,"")</f>
        <v>36</v>
      </c>
      <c r="B37" s="34" t="s">
        <v>109</v>
      </c>
      <c r="C37" s="34" t="s">
        <v>30</v>
      </c>
      <c r="D37" s="34" t="s">
        <v>31</v>
      </c>
      <c r="E37" s="34"/>
      <c r="F37" s="34" t="s">
        <v>32</v>
      </c>
      <c r="G37" s="34"/>
      <c r="H37" s="34"/>
      <c r="I37" s="34"/>
      <c r="J37" s="34" t="s">
        <v>33</v>
      </c>
      <c r="K37" s="34" t="s">
        <v>34</v>
      </c>
      <c r="L37" s="34" t="s">
        <v>35</v>
      </c>
      <c r="M37" s="34">
        <v>3</v>
      </c>
      <c r="N37" s="34" t="s">
        <v>36</v>
      </c>
      <c r="O37" s="34" t="s">
        <v>36</v>
      </c>
      <c r="P37" s="34" t="s">
        <v>37</v>
      </c>
      <c r="Q37" s="34" t="s">
        <v>38</v>
      </c>
      <c r="R37" s="34" t="s">
        <v>39</v>
      </c>
      <c r="S37" s="34" t="s">
        <v>36</v>
      </c>
      <c r="T37" s="34"/>
      <c r="U37" s="34"/>
      <c r="V37" s="34">
        <v>659349564</v>
      </c>
      <c r="W37" s="34"/>
      <c r="X37" s="34">
        <v>2</v>
      </c>
      <c r="Y37" s="34"/>
      <c r="Z37" s="34" t="s">
        <v>110</v>
      </c>
      <c r="AA37" s="34">
        <f>IF(ISBLANK($L37),"",VLOOKUP($L37,'PADESCE Ccontractuelle'!$C$2:$K$1200,8,FALSE))</f>
        <v>355572</v>
      </c>
      <c r="AB37" s="34">
        <f>IF(ISBLANK($L37),"",VLOOKUP($L37,'PADESCE Ccontractuelle'!$C$2:$K$1200,9,FALSE))</f>
        <v>49780080</v>
      </c>
      <c r="AC37" s="34" t="str">
        <f>VLOOKUP(VLOOKUP(B37,Apprenants!$D$2:$F$2000,3,FALSE),Classes!$A$2:$H$2000,8,FALSE)</f>
        <v>N</v>
      </c>
      <c r="AD37" s="47"/>
      <c r="AG37" s="23">
        <v>1</v>
      </c>
      <c r="AH37" s="23" t="str">
        <f>Consolication[[#This Row],[Bénéficiaires]]</f>
        <v>SCOOP YILLAGA YAOURT DU MAYO-KANI (COOP SYYMK)</v>
      </c>
      <c r="AI37" s="23">
        <f>Consolication[[#This Row],[cohorte]]</f>
        <v>2</v>
      </c>
    </row>
    <row r="38" spans="1:35" x14ac:dyDescent="0.35">
      <c r="A38" s="34">
        <f>IF(B38&lt;&gt;"",MAX($A$1:A37)+1,"")</f>
        <v>37</v>
      </c>
      <c r="B38" s="34" t="s">
        <v>111</v>
      </c>
      <c r="C38" s="34" t="s">
        <v>30</v>
      </c>
      <c r="D38" s="34" t="s">
        <v>31</v>
      </c>
      <c r="E38" s="34"/>
      <c r="F38" s="34" t="s">
        <v>32</v>
      </c>
      <c r="G38" s="34"/>
      <c r="H38" s="34"/>
      <c r="I38" s="34"/>
      <c r="J38" s="34" t="s">
        <v>33</v>
      </c>
      <c r="K38" s="34" t="s">
        <v>34</v>
      </c>
      <c r="L38" s="34" t="s">
        <v>35</v>
      </c>
      <c r="M38" s="34">
        <v>3</v>
      </c>
      <c r="N38" s="34" t="s">
        <v>36</v>
      </c>
      <c r="O38" s="34" t="s">
        <v>36</v>
      </c>
      <c r="P38" s="34" t="s">
        <v>37</v>
      </c>
      <c r="Q38" s="34" t="s">
        <v>38</v>
      </c>
      <c r="R38" s="34" t="s">
        <v>39</v>
      </c>
      <c r="S38" s="34" t="s">
        <v>36</v>
      </c>
      <c r="T38" s="34"/>
      <c r="U38" s="34"/>
      <c r="V38" s="34">
        <v>691778233</v>
      </c>
      <c r="W38" s="34"/>
      <c r="X38" s="34">
        <v>2</v>
      </c>
      <c r="Y38" s="34"/>
      <c r="Z38" s="34" t="s">
        <v>112</v>
      </c>
      <c r="AA38" s="34">
        <f>IF(ISBLANK($L38),"",VLOOKUP($L38,'PADESCE Ccontractuelle'!$C$2:$K$1200,8,FALSE))</f>
        <v>355572</v>
      </c>
      <c r="AB38" s="34">
        <f>IF(ISBLANK($L38),"",VLOOKUP($L38,'PADESCE Ccontractuelle'!$C$2:$K$1200,9,FALSE))</f>
        <v>49780080</v>
      </c>
      <c r="AC38" s="34" t="str">
        <f>VLOOKUP(VLOOKUP(B38,Apprenants!$D$2:$F$2000,3,FALSE),Classes!$A$2:$H$2000,8,FALSE)</f>
        <v>N</v>
      </c>
      <c r="AD38" s="47"/>
      <c r="AG38" s="23">
        <v>1</v>
      </c>
      <c r="AH38" s="23" t="str">
        <f>Consolication[[#This Row],[Bénéficiaires]]</f>
        <v>SCOOP YILLAGA YAOURT DU MAYO-KANI (COOP SYYMK)</v>
      </c>
      <c r="AI38" s="23">
        <f>Consolication[[#This Row],[cohorte]]</f>
        <v>2</v>
      </c>
    </row>
    <row r="39" spans="1:35" x14ac:dyDescent="0.35">
      <c r="A39" s="34">
        <f>IF(B39&lt;&gt;"",MAX($A$1:A38)+1,"")</f>
        <v>38</v>
      </c>
      <c r="B39" s="34" t="s">
        <v>113</v>
      </c>
      <c r="C39" s="34" t="s">
        <v>30</v>
      </c>
      <c r="D39" s="34" t="s">
        <v>31</v>
      </c>
      <c r="E39" s="34"/>
      <c r="F39" s="34" t="s">
        <v>32</v>
      </c>
      <c r="G39" s="34"/>
      <c r="H39" s="34"/>
      <c r="I39" s="34"/>
      <c r="J39" s="34" t="s">
        <v>33</v>
      </c>
      <c r="K39" s="34" t="s">
        <v>34</v>
      </c>
      <c r="L39" s="34" t="s">
        <v>35</v>
      </c>
      <c r="M39" s="34">
        <v>3</v>
      </c>
      <c r="N39" s="34" t="s">
        <v>36</v>
      </c>
      <c r="O39" s="34" t="s">
        <v>36</v>
      </c>
      <c r="P39" s="34" t="s">
        <v>37</v>
      </c>
      <c r="Q39" s="34" t="s">
        <v>38</v>
      </c>
      <c r="R39" s="34" t="s">
        <v>39</v>
      </c>
      <c r="S39" s="34" t="s">
        <v>36</v>
      </c>
      <c r="T39" s="34"/>
      <c r="U39" s="34"/>
      <c r="V39" s="34">
        <v>692889642</v>
      </c>
      <c r="W39" s="34"/>
      <c r="X39" s="34">
        <v>2</v>
      </c>
      <c r="Y39" s="34"/>
      <c r="Z39" s="34" t="s">
        <v>114</v>
      </c>
      <c r="AA39" s="34">
        <f>IF(ISBLANK($L39),"",VLOOKUP($L39,'PADESCE Ccontractuelle'!$C$2:$K$1200,8,FALSE))</f>
        <v>355572</v>
      </c>
      <c r="AB39" s="34">
        <f>IF(ISBLANK($L39),"",VLOOKUP($L39,'PADESCE Ccontractuelle'!$C$2:$K$1200,9,FALSE))</f>
        <v>49780080</v>
      </c>
      <c r="AC39" s="34" t="str">
        <f>VLOOKUP(VLOOKUP(B39,Apprenants!$D$2:$F$2000,3,FALSE),Classes!$A$2:$H$2000,8,FALSE)</f>
        <v>N</v>
      </c>
      <c r="AD39" s="47"/>
      <c r="AG39" s="23">
        <v>1</v>
      </c>
      <c r="AH39" s="23" t="str">
        <f>Consolication[[#This Row],[Bénéficiaires]]</f>
        <v>SCOOP YILLAGA YAOURT DU MAYO-KANI (COOP SYYMK)</v>
      </c>
      <c r="AI39" s="23">
        <f>Consolication[[#This Row],[cohorte]]</f>
        <v>2</v>
      </c>
    </row>
    <row r="40" spans="1:35" x14ac:dyDescent="0.35">
      <c r="A40" s="34">
        <f>IF(B40&lt;&gt;"",MAX($A$1:A39)+1,"")</f>
        <v>39</v>
      </c>
      <c r="B40" s="34" t="s">
        <v>115</v>
      </c>
      <c r="C40" s="34" t="s">
        <v>30</v>
      </c>
      <c r="D40" s="34" t="s">
        <v>31</v>
      </c>
      <c r="E40" s="34"/>
      <c r="F40" s="34" t="s">
        <v>32</v>
      </c>
      <c r="G40" s="34"/>
      <c r="H40" s="34"/>
      <c r="I40" s="34"/>
      <c r="J40" s="34" t="s">
        <v>33</v>
      </c>
      <c r="K40" s="34" t="s">
        <v>34</v>
      </c>
      <c r="L40" s="34" t="s">
        <v>35</v>
      </c>
      <c r="M40" s="34">
        <v>3</v>
      </c>
      <c r="N40" s="34" t="s">
        <v>36</v>
      </c>
      <c r="O40" s="34" t="s">
        <v>36</v>
      </c>
      <c r="P40" s="34" t="s">
        <v>37</v>
      </c>
      <c r="Q40" s="34" t="s">
        <v>38</v>
      </c>
      <c r="R40" s="34" t="s">
        <v>39</v>
      </c>
      <c r="S40" s="34" t="s">
        <v>36</v>
      </c>
      <c r="T40" s="34"/>
      <c r="U40" s="34"/>
      <c r="V40" s="34">
        <v>699426063</v>
      </c>
      <c r="W40" s="34"/>
      <c r="X40" s="34">
        <v>2</v>
      </c>
      <c r="Y40" s="34"/>
      <c r="Z40" s="34" t="s">
        <v>116</v>
      </c>
      <c r="AA40" s="34">
        <f>IF(ISBLANK($L40),"",VLOOKUP($L40,'PADESCE Ccontractuelle'!$C$2:$K$1200,8,FALSE))</f>
        <v>355572</v>
      </c>
      <c r="AB40" s="34">
        <f>IF(ISBLANK($L40),"",VLOOKUP($L40,'PADESCE Ccontractuelle'!$C$2:$K$1200,9,FALSE))</f>
        <v>49780080</v>
      </c>
      <c r="AC40" s="34" t="str">
        <f>VLOOKUP(VLOOKUP(B40,Apprenants!$D$2:$F$2000,3,FALSE),Classes!$A$2:$H$2000,8,FALSE)</f>
        <v>N</v>
      </c>
      <c r="AD40" s="47"/>
      <c r="AG40" s="23">
        <v>1</v>
      </c>
      <c r="AH40" s="23" t="str">
        <f>Consolication[[#This Row],[Bénéficiaires]]</f>
        <v>SCOOP YILLAGA YAOURT DU MAYO-KANI (COOP SYYMK)</v>
      </c>
      <c r="AI40" s="23">
        <f>Consolication[[#This Row],[cohorte]]</f>
        <v>2</v>
      </c>
    </row>
    <row r="41" spans="1:35" x14ac:dyDescent="0.35">
      <c r="A41" s="34">
        <f>IF(B41&lt;&gt;"",MAX($A$1:A40)+1,"")</f>
        <v>40</v>
      </c>
      <c r="B41" s="34" t="s">
        <v>117</v>
      </c>
      <c r="C41" s="34" t="s">
        <v>30</v>
      </c>
      <c r="D41" s="34" t="s">
        <v>31</v>
      </c>
      <c r="E41" s="34"/>
      <c r="F41" s="34" t="s">
        <v>32</v>
      </c>
      <c r="G41" s="34"/>
      <c r="H41" s="34"/>
      <c r="I41" s="34"/>
      <c r="J41" s="34" t="s">
        <v>33</v>
      </c>
      <c r="K41" s="34" t="s">
        <v>34</v>
      </c>
      <c r="L41" s="34" t="s">
        <v>35</v>
      </c>
      <c r="M41" s="34">
        <v>3</v>
      </c>
      <c r="N41" s="34" t="s">
        <v>36</v>
      </c>
      <c r="O41" s="34" t="s">
        <v>36</v>
      </c>
      <c r="P41" s="34" t="s">
        <v>37</v>
      </c>
      <c r="Q41" s="34" t="s">
        <v>38</v>
      </c>
      <c r="R41" s="34" t="s">
        <v>39</v>
      </c>
      <c r="S41" s="34" t="s">
        <v>36</v>
      </c>
      <c r="T41" s="34"/>
      <c r="U41" s="34"/>
      <c r="V41" s="34">
        <v>697996485</v>
      </c>
      <c r="W41" s="34"/>
      <c r="X41" s="34">
        <v>2</v>
      </c>
      <c r="Y41" s="34"/>
      <c r="Z41" s="34" t="s">
        <v>118</v>
      </c>
      <c r="AA41" s="34">
        <f>IF(ISBLANK($L41),"",VLOOKUP($L41,'PADESCE Ccontractuelle'!$C$2:$K$1200,8,FALSE))</f>
        <v>355572</v>
      </c>
      <c r="AB41" s="34">
        <f>IF(ISBLANK($L41),"",VLOOKUP($L41,'PADESCE Ccontractuelle'!$C$2:$K$1200,9,FALSE))</f>
        <v>49780080</v>
      </c>
      <c r="AC41" s="34" t="str">
        <f>VLOOKUP(VLOOKUP(B41,Apprenants!$D$2:$F$2000,3,FALSE),Classes!$A$2:$H$2000,8,FALSE)</f>
        <v>N</v>
      </c>
      <c r="AD41" s="47"/>
      <c r="AG41" s="23">
        <v>1</v>
      </c>
      <c r="AH41" s="23" t="str">
        <f>Consolication[[#This Row],[Bénéficiaires]]</f>
        <v>SCOOP YILLAGA YAOURT DU MAYO-KANI (COOP SYYMK)</v>
      </c>
      <c r="AI41" s="23">
        <f>Consolication[[#This Row],[cohorte]]</f>
        <v>2</v>
      </c>
    </row>
    <row r="42" spans="1:35" x14ac:dyDescent="0.35">
      <c r="A42" s="34">
        <f>IF(B42&lt;&gt;"",MAX($A$1:A41)+1,"")</f>
        <v>41</v>
      </c>
      <c r="B42" s="34" t="s">
        <v>119</v>
      </c>
      <c r="C42" s="34" t="s">
        <v>30</v>
      </c>
      <c r="D42" s="34" t="s">
        <v>31</v>
      </c>
      <c r="E42" s="34"/>
      <c r="F42" s="34" t="s">
        <v>32</v>
      </c>
      <c r="G42" s="34"/>
      <c r="H42" s="34"/>
      <c r="I42" s="34"/>
      <c r="J42" s="34" t="s">
        <v>33</v>
      </c>
      <c r="K42" s="34" t="s">
        <v>34</v>
      </c>
      <c r="L42" s="34" t="s">
        <v>35</v>
      </c>
      <c r="M42" s="34">
        <v>3</v>
      </c>
      <c r="N42" s="34" t="s">
        <v>36</v>
      </c>
      <c r="O42" s="34" t="s">
        <v>36</v>
      </c>
      <c r="P42" s="34" t="s">
        <v>37</v>
      </c>
      <c r="Q42" s="34" t="s">
        <v>38</v>
      </c>
      <c r="R42" s="34" t="s">
        <v>39</v>
      </c>
      <c r="S42" s="34" t="s">
        <v>36</v>
      </c>
      <c r="T42" s="34"/>
      <c r="U42" s="34"/>
      <c r="V42" s="34">
        <v>695212601</v>
      </c>
      <c r="W42" s="34"/>
      <c r="X42" s="34">
        <v>2</v>
      </c>
      <c r="Y42" s="34"/>
      <c r="Z42" s="34" t="s">
        <v>120</v>
      </c>
      <c r="AA42" s="34">
        <f>IF(ISBLANK($L42),"",VLOOKUP($L42,'PADESCE Ccontractuelle'!$C$2:$K$1200,8,FALSE))</f>
        <v>355572</v>
      </c>
      <c r="AB42" s="34">
        <f>IF(ISBLANK($L42),"",VLOOKUP($L42,'PADESCE Ccontractuelle'!$C$2:$K$1200,9,FALSE))</f>
        <v>49780080</v>
      </c>
      <c r="AC42" s="34" t="str">
        <f>VLOOKUP(VLOOKUP(B42,Apprenants!$D$2:$F$2000,3,FALSE),Classes!$A$2:$H$2000,8,FALSE)</f>
        <v>N</v>
      </c>
      <c r="AD42" s="47"/>
      <c r="AG42" s="23">
        <v>1</v>
      </c>
      <c r="AH42" s="23" t="str">
        <f>Consolication[[#This Row],[Bénéficiaires]]</f>
        <v>SCOOP YILLAGA YAOURT DU MAYO-KANI (COOP SYYMK)</v>
      </c>
      <c r="AI42" s="23">
        <f>Consolication[[#This Row],[cohorte]]</f>
        <v>2</v>
      </c>
    </row>
    <row r="43" spans="1:35" x14ac:dyDescent="0.35">
      <c r="A43" s="34">
        <f>IF(B43&lt;&gt;"",MAX($A$1:A42)+1,"")</f>
        <v>42</v>
      </c>
      <c r="B43" s="34" t="s">
        <v>121</v>
      </c>
      <c r="C43" s="34" t="s">
        <v>30</v>
      </c>
      <c r="D43" s="34" t="s">
        <v>31</v>
      </c>
      <c r="E43" s="34"/>
      <c r="F43" s="34" t="s">
        <v>32</v>
      </c>
      <c r="G43" s="34"/>
      <c r="H43" s="34"/>
      <c r="I43" s="34"/>
      <c r="J43" s="34" t="s">
        <v>33</v>
      </c>
      <c r="K43" s="34" t="s">
        <v>34</v>
      </c>
      <c r="L43" s="34" t="s">
        <v>35</v>
      </c>
      <c r="M43" s="34">
        <v>3</v>
      </c>
      <c r="N43" s="34" t="s">
        <v>36</v>
      </c>
      <c r="O43" s="34" t="s">
        <v>36</v>
      </c>
      <c r="P43" s="34" t="s">
        <v>37</v>
      </c>
      <c r="Q43" s="34" t="s">
        <v>38</v>
      </c>
      <c r="R43" s="34" t="s">
        <v>39</v>
      </c>
      <c r="S43" s="34" t="s">
        <v>36</v>
      </c>
      <c r="T43" s="34"/>
      <c r="U43" s="34"/>
      <c r="V43" s="34">
        <v>692483030</v>
      </c>
      <c r="W43" s="34"/>
      <c r="X43" s="34">
        <v>2</v>
      </c>
      <c r="Y43" s="34"/>
      <c r="Z43" s="34" t="s">
        <v>122</v>
      </c>
      <c r="AA43" s="34">
        <f>IF(ISBLANK($L43),"",VLOOKUP($L43,'PADESCE Ccontractuelle'!$C$2:$K$1200,8,FALSE))</f>
        <v>355572</v>
      </c>
      <c r="AB43" s="34">
        <f>IF(ISBLANK($L43),"",VLOOKUP($L43,'PADESCE Ccontractuelle'!$C$2:$K$1200,9,FALSE))</f>
        <v>49780080</v>
      </c>
      <c r="AC43" s="34" t="str">
        <f>VLOOKUP(VLOOKUP(B43,Apprenants!$D$2:$F$2000,3,FALSE),Classes!$A$2:$H$2000,8,FALSE)</f>
        <v>N</v>
      </c>
      <c r="AD43" s="47"/>
      <c r="AG43" s="23">
        <v>1</v>
      </c>
      <c r="AH43" s="23" t="str">
        <f>Consolication[[#This Row],[Bénéficiaires]]</f>
        <v>SCOOP YILLAGA YAOURT DU MAYO-KANI (COOP SYYMK)</v>
      </c>
      <c r="AI43" s="23">
        <f>Consolication[[#This Row],[cohorte]]</f>
        <v>2</v>
      </c>
    </row>
    <row r="44" spans="1:35" x14ac:dyDescent="0.35">
      <c r="A44" s="34">
        <f>IF(B44&lt;&gt;"",MAX($A$1:A43)+1,"")</f>
        <v>43</v>
      </c>
      <c r="B44" s="34" t="s">
        <v>123</v>
      </c>
      <c r="C44" s="34" t="s">
        <v>30</v>
      </c>
      <c r="D44" s="34" t="s">
        <v>31</v>
      </c>
      <c r="E44" s="34"/>
      <c r="F44" s="34" t="s">
        <v>32</v>
      </c>
      <c r="G44" s="34"/>
      <c r="H44" s="34"/>
      <c r="I44" s="34"/>
      <c r="J44" s="34" t="s">
        <v>33</v>
      </c>
      <c r="K44" s="34" t="s">
        <v>34</v>
      </c>
      <c r="L44" s="34" t="s">
        <v>35</v>
      </c>
      <c r="M44" s="34">
        <v>3</v>
      </c>
      <c r="N44" s="34" t="s">
        <v>36</v>
      </c>
      <c r="O44" s="34" t="s">
        <v>36</v>
      </c>
      <c r="P44" s="34" t="s">
        <v>37</v>
      </c>
      <c r="Q44" s="34" t="s">
        <v>38</v>
      </c>
      <c r="R44" s="34" t="s">
        <v>39</v>
      </c>
      <c r="S44" s="34" t="s">
        <v>36</v>
      </c>
      <c r="T44" s="34"/>
      <c r="U44" s="34"/>
      <c r="V44" s="34">
        <v>697084235</v>
      </c>
      <c r="W44" s="34"/>
      <c r="X44" s="34">
        <v>2</v>
      </c>
      <c r="Y44" s="34"/>
      <c r="Z44" s="34" t="s">
        <v>124</v>
      </c>
      <c r="AA44" s="34">
        <f>IF(ISBLANK($L44),"",VLOOKUP($L44,'PADESCE Ccontractuelle'!$C$2:$K$1200,8,FALSE))</f>
        <v>355572</v>
      </c>
      <c r="AB44" s="34">
        <f>IF(ISBLANK($L44),"",VLOOKUP($L44,'PADESCE Ccontractuelle'!$C$2:$K$1200,9,FALSE))</f>
        <v>49780080</v>
      </c>
      <c r="AC44" s="34" t="str">
        <f>VLOOKUP(VLOOKUP(B44,Apprenants!$D$2:$F$2000,3,FALSE),Classes!$A$2:$H$2000,8,FALSE)</f>
        <v>N</v>
      </c>
      <c r="AD44" s="47"/>
      <c r="AG44" s="23">
        <v>1</v>
      </c>
      <c r="AH44" s="23" t="str">
        <f>Consolication[[#This Row],[Bénéficiaires]]</f>
        <v>SCOOP YILLAGA YAOURT DU MAYO-KANI (COOP SYYMK)</v>
      </c>
      <c r="AI44" s="23">
        <f>Consolication[[#This Row],[cohorte]]</f>
        <v>2</v>
      </c>
    </row>
    <row r="45" spans="1:35" x14ac:dyDescent="0.35">
      <c r="A45" s="34">
        <f>IF(B45&lt;&gt;"",MAX($A$1:A44)+1,"")</f>
        <v>44</v>
      </c>
      <c r="B45" s="34" t="s">
        <v>125</v>
      </c>
      <c r="C45" s="34" t="s">
        <v>30</v>
      </c>
      <c r="D45" s="34" t="s">
        <v>31</v>
      </c>
      <c r="E45" s="34"/>
      <c r="F45" s="34" t="s">
        <v>32</v>
      </c>
      <c r="G45" s="34"/>
      <c r="H45" s="34"/>
      <c r="I45" s="34"/>
      <c r="J45" s="34" t="s">
        <v>33</v>
      </c>
      <c r="K45" s="34" t="s">
        <v>34</v>
      </c>
      <c r="L45" s="34" t="s">
        <v>35</v>
      </c>
      <c r="M45" s="34">
        <v>3</v>
      </c>
      <c r="N45" s="34" t="s">
        <v>36</v>
      </c>
      <c r="O45" s="34" t="s">
        <v>36</v>
      </c>
      <c r="P45" s="34" t="s">
        <v>37</v>
      </c>
      <c r="Q45" s="34" t="s">
        <v>38</v>
      </c>
      <c r="R45" s="34" t="s">
        <v>39</v>
      </c>
      <c r="S45" s="34" t="s">
        <v>36</v>
      </c>
      <c r="T45" s="34"/>
      <c r="U45" s="34"/>
      <c r="V45" s="34">
        <v>699413102</v>
      </c>
      <c r="W45" s="34"/>
      <c r="X45" s="34">
        <v>2</v>
      </c>
      <c r="Y45" s="34"/>
      <c r="Z45" s="34" t="s">
        <v>126</v>
      </c>
      <c r="AA45" s="34">
        <f>IF(ISBLANK($L45),"",VLOOKUP($L45,'PADESCE Ccontractuelle'!$C$2:$K$1200,8,FALSE))</f>
        <v>355572</v>
      </c>
      <c r="AB45" s="34">
        <f>IF(ISBLANK($L45),"",VLOOKUP($L45,'PADESCE Ccontractuelle'!$C$2:$K$1200,9,FALSE))</f>
        <v>49780080</v>
      </c>
      <c r="AC45" s="34" t="str">
        <f>VLOOKUP(VLOOKUP(B45,Apprenants!$D$2:$F$2000,3,FALSE),Classes!$A$2:$H$2000,8,FALSE)</f>
        <v>N</v>
      </c>
      <c r="AD45" s="47"/>
      <c r="AG45" s="23">
        <v>1</v>
      </c>
      <c r="AH45" s="23" t="str">
        <f>Consolication[[#This Row],[Bénéficiaires]]</f>
        <v>SCOOP YILLAGA YAOURT DU MAYO-KANI (COOP SYYMK)</v>
      </c>
      <c r="AI45" s="23">
        <f>Consolication[[#This Row],[cohorte]]</f>
        <v>2</v>
      </c>
    </row>
    <row r="46" spans="1:35" x14ac:dyDescent="0.35">
      <c r="A46" s="34">
        <f>IF(B46&lt;&gt;"",MAX($A$1:A45)+1,"")</f>
        <v>45</v>
      </c>
      <c r="B46" s="34" t="s">
        <v>127</v>
      </c>
      <c r="C46" s="34" t="s">
        <v>30</v>
      </c>
      <c r="D46" s="34" t="s">
        <v>31</v>
      </c>
      <c r="E46" s="34"/>
      <c r="F46" s="34" t="s">
        <v>32</v>
      </c>
      <c r="G46" s="34"/>
      <c r="H46" s="34"/>
      <c r="I46" s="34"/>
      <c r="J46" s="34" t="s">
        <v>33</v>
      </c>
      <c r="K46" s="34" t="s">
        <v>34</v>
      </c>
      <c r="L46" s="34" t="s">
        <v>35</v>
      </c>
      <c r="M46" s="34">
        <v>3</v>
      </c>
      <c r="N46" s="34" t="s">
        <v>36</v>
      </c>
      <c r="O46" s="34" t="s">
        <v>36</v>
      </c>
      <c r="P46" s="34" t="s">
        <v>37</v>
      </c>
      <c r="Q46" s="34" t="s">
        <v>38</v>
      </c>
      <c r="R46" s="34" t="s">
        <v>39</v>
      </c>
      <c r="S46" s="34" t="s">
        <v>36</v>
      </c>
      <c r="T46" s="34"/>
      <c r="U46" s="34"/>
      <c r="V46" s="34">
        <v>695364240</v>
      </c>
      <c r="W46" s="34"/>
      <c r="X46" s="34">
        <v>2</v>
      </c>
      <c r="Y46" s="34"/>
      <c r="Z46" s="34" t="s">
        <v>128</v>
      </c>
      <c r="AA46" s="34">
        <f>IF(ISBLANK($L46),"",VLOOKUP($L46,'PADESCE Ccontractuelle'!$C$2:$K$1200,8,FALSE))</f>
        <v>355572</v>
      </c>
      <c r="AB46" s="34">
        <f>IF(ISBLANK($L46),"",VLOOKUP($L46,'PADESCE Ccontractuelle'!$C$2:$K$1200,9,FALSE))</f>
        <v>49780080</v>
      </c>
      <c r="AC46" s="34" t="str">
        <f>VLOOKUP(VLOOKUP(B46,Apprenants!$D$2:$F$2000,3,FALSE),Classes!$A$2:$H$2000,8,FALSE)</f>
        <v>N</v>
      </c>
      <c r="AD46" s="47"/>
      <c r="AG46" s="23">
        <v>1</v>
      </c>
      <c r="AH46" s="23" t="str">
        <f>Consolication[[#This Row],[Bénéficiaires]]</f>
        <v>SCOOP YILLAGA YAOURT DU MAYO-KANI (COOP SYYMK)</v>
      </c>
      <c r="AI46" s="23">
        <f>Consolication[[#This Row],[cohorte]]</f>
        <v>2</v>
      </c>
    </row>
    <row r="47" spans="1:35" x14ac:dyDescent="0.35">
      <c r="A47" s="34">
        <f>IF(B47&lt;&gt;"",MAX($A$1:A46)+1,"")</f>
        <v>46</v>
      </c>
      <c r="B47" s="34" t="s">
        <v>129</v>
      </c>
      <c r="C47" s="34" t="s">
        <v>30</v>
      </c>
      <c r="D47" s="34" t="s">
        <v>31</v>
      </c>
      <c r="E47" s="34"/>
      <c r="F47" s="34" t="s">
        <v>32</v>
      </c>
      <c r="G47" s="34"/>
      <c r="H47" s="34"/>
      <c r="I47" s="34"/>
      <c r="J47" s="34" t="s">
        <v>33</v>
      </c>
      <c r="K47" s="34" t="s">
        <v>34</v>
      </c>
      <c r="L47" s="34" t="s">
        <v>35</v>
      </c>
      <c r="M47" s="34">
        <v>3</v>
      </c>
      <c r="N47" s="34" t="s">
        <v>36</v>
      </c>
      <c r="O47" s="34" t="s">
        <v>36</v>
      </c>
      <c r="P47" s="34" t="s">
        <v>37</v>
      </c>
      <c r="Q47" s="34" t="s">
        <v>38</v>
      </c>
      <c r="R47" s="34" t="s">
        <v>39</v>
      </c>
      <c r="S47" s="34" t="s">
        <v>36</v>
      </c>
      <c r="T47" s="34"/>
      <c r="U47" s="34"/>
      <c r="V47" s="34">
        <v>657807193</v>
      </c>
      <c r="W47" s="34"/>
      <c r="X47" s="34">
        <v>2</v>
      </c>
      <c r="Y47" s="34"/>
      <c r="Z47" s="34" t="s">
        <v>130</v>
      </c>
      <c r="AA47" s="34">
        <f>IF(ISBLANK($L47),"",VLOOKUP($L47,'PADESCE Ccontractuelle'!$C$2:$K$1200,8,FALSE))</f>
        <v>355572</v>
      </c>
      <c r="AB47" s="34">
        <f>IF(ISBLANK($L47),"",VLOOKUP($L47,'PADESCE Ccontractuelle'!$C$2:$K$1200,9,FALSE))</f>
        <v>49780080</v>
      </c>
      <c r="AC47" s="34" t="str">
        <f>VLOOKUP(VLOOKUP(B47,Apprenants!$D$2:$F$2000,3,FALSE),Classes!$A$2:$H$2000,8,FALSE)</f>
        <v>N</v>
      </c>
      <c r="AD47" s="47"/>
      <c r="AG47" s="23">
        <v>1</v>
      </c>
      <c r="AH47" s="23" t="str">
        <f>Consolication[[#This Row],[Bénéficiaires]]</f>
        <v>SCOOP YILLAGA YAOURT DU MAYO-KANI (COOP SYYMK)</v>
      </c>
      <c r="AI47" s="23">
        <f>Consolication[[#This Row],[cohorte]]</f>
        <v>2</v>
      </c>
    </row>
    <row r="48" spans="1:35" x14ac:dyDescent="0.35">
      <c r="A48" s="34">
        <f>IF(B48&lt;&gt;"",MAX($A$1:A47)+1,"")</f>
        <v>47</v>
      </c>
      <c r="B48" s="34" t="s">
        <v>131</v>
      </c>
      <c r="C48" s="34" t="s">
        <v>30</v>
      </c>
      <c r="D48" s="34" t="s">
        <v>31</v>
      </c>
      <c r="E48" s="34"/>
      <c r="F48" s="34" t="s">
        <v>32</v>
      </c>
      <c r="G48" s="34"/>
      <c r="H48" s="34"/>
      <c r="I48" s="34"/>
      <c r="J48" s="34" t="s">
        <v>33</v>
      </c>
      <c r="K48" s="34" t="s">
        <v>34</v>
      </c>
      <c r="L48" s="34" t="s">
        <v>35</v>
      </c>
      <c r="M48" s="34">
        <v>3</v>
      </c>
      <c r="N48" s="34" t="s">
        <v>36</v>
      </c>
      <c r="O48" s="34" t="s">
        <v>36</v>
      </c>
      <c r="P48" s="34" t="s">
        <v>37</v>
      </c>
      <c r="Q48" s="34" t="s">
        <v>38</v>
      </c>
      <c r="R48" s="34" t="s">
        <v>39</v>
      </c>
      <c r="S48" s="34" t="s">
        <v>36</v>
      </c>
      <c r="T48" s="34"/>
      <c r="U48" s="34"/>
      <c r="V48" s="34">
        <v>658555347</v>
      </c>
      <c r="W48" s="34"/>
      <c r="X48" s="34">
        <v>2</v>
      </c>
      <c r="Y48" s="34"/>
      <c r="Z48" s="34" t="s">
        <v>132</v>
      </c>
      <c r="AA48" s="34">
        <f>IF(ISBLANK($L48),"",VLOOKUP($L48,'PADESCE Ccontractuelle'!$C$2:$K$1200,8,FALSE))</f>
        <v>355572</v>
      </c>
      <c r="AB48" s="34">
        <f>IF(ISBLANK($L48),"",VLOOKUP($L48,'PADESCE Ccontractuelle'!$C$2:$K$1200,9,FALSE))</f>
        <v>49780080</v>
      </c>
      <c r="AC48" s="34" t="str">
        <f>VLOOKUP(VLOOKUP(B48,Apprenants!$D$2:$F$2000,3,FALSE),Classes!$A$2:$H$2000,8,FALSE)</f>
        <v>N</v>
      </c>
      <c r="AD48" s="47"/>
      <c r="AG48" s="23">
        <v>1</v>
      </c>
      <c r="AH48" s="23" t="str">
        <f>Consolication[[#This Row],[Bénéficiaires]]</f>
        <v>SCOOP YILLAGA YAOURT DU MAYO-KANI (COOP SYYMK)</v>
      </c>
      <c r="AI48" s="23">
        <f>Consolication[[#This Row],[cohorte]]</f>
        <v>2</v>
      </c>
    </row>
    <row r="49" spans="1:35" x14ac:dyDescent="0.35">
      <c r="A49" s="34">
        <f>IF(B49&lt;&gt;"",MAX($A$1:A48)+1,"")</f>
        <v>48</v>
      </c>
      <c r="B49" s="34" t="s">
        <v>133</v>
      </c>
      <c r="C49" s="34" t="s">
        <v>30</v>
      </c>
      <c r="D49" s="34" t="s">
        <v>31</v>
      </c>
      <c r="E49" s="34"/>
      <c r="F49" s="34" t="s">
        <v>32</v>
      </c>
      <c r="G49" s="34"/>
      <c r="H49" s="34"/>
      <c r="I49" s="34"/>
      <c r="J49" s="34" t="s">
        <v>33</v>
      </c>
      <c r="K49" s="34" t="s">
        <v>34</v>
      </c>
      <c r="L49" s="34" t="s">
        <v>35</v>
      </c>
      <c r="M49" s="34">
        <v>3</v>
      </c>
      <c r="N49" s="34" t="s">
        <v>36</v>
      </c>
      <c r="O49" s="34" t="s">
        <v>36</v>
      </c>
      <c r="P49" s="34" t="s">
        <v>37</v>
      </c>
      <c r="Q49" s="34" t="s">
        <v>38</v>
      </c>
      <c r="R49" s="34" t="s">
        <v>39</v>
      </c>
      <c r="S49" s="34" t="s">
        <v>36</v>
      </c>
      <c r="T49" s="34"/>
      <c r="U49" s="34"/>
      <c r="V49" s="34">
        <v>694970845</v>
      </c>
      <c r="W49" s="34"/>
      <c r="X49" s="34">
        <v>2</v>
      </c>
      <c r="Y49" s="34"/>
      <c r="Z49" s="34" t="s">
        <v>134</v>
      </c>
      <c r="AA49" s="34">
        <f>IF(ISBLANK($L49),"",VLOOKUP($L49,'PADESCE Ccontractuelle'!$C$2:$K$1200,8,FALSE))</f>
        <v>355572</v>
      </c>
      <c r="AB49" s="34">
        <f>IF(ISBLANK($L49),"",VLOOKUP($L49,'PADESCE Ccontractuelle'!$C$2:$K$1200,9,FALSE))</f>
        <v>49780080</v>
      </c>
      <c r="AC49" s="34" t="str">
        <f>VLOOKUP(VLOOKUP(B49,Apprenants!$D$2:$F$2000,3,FALSE),Classes!$A$2:$H$2000,8,FALSE)</f>
        <v>N</v>
      </c>
      <c r="AD49" s="47"/>
      <c r="AG49" s="23">
        <v>1</v>
      </c>
      <c r="AH49" s="23" t="str">
        <f>Consolication[[#This Row],[Bénéficiaires]]</f>
        <v>SCOOP YILLAGA YAOURT DU MAYO-KANI (COOP SYYMK)</v>
      </c>
      <c r="AI49" s="23">
        <f>Consolication[[#This Row],[cohorte]]</f>
        <v>2</v>
      </c>
    </row>
    <row r="50" spans="1:35" x14ac:dyDescent="0.35">
      <c r="A50" s="34">
        <f>IF(B50&lt;&gt;"",MAX($A$1:A49)+1,"")</f>
        <v>49</v>
      </c>
      <c r="B50" s="34" t="s">
        <v>135</v>
      </c>
      <c r="C50" s="34" t="s">
        <v>30</v>
      </c>
      <c r="D50" s="34" t="s">
        <v>31</v>
      </c>
      <c r="E50" s="34"/>
      <c r="F50" s="34" t="s">
        <v>32</v>
      </c>
      <c r="G50" s="34"/>
      <c r="H50" s="34"/>
      <c r="I50" s="34"/>
      <c r="J50" s="34" t="s">
        <v>33</v>
      </c>
      <c r="K50" s="34" t="s">
        <v>34</v>
      </c>
      <c r="L50" s="34" t="s">
        <v>35</v>
      </c>
      <c r="M50" s="34">
        <v>3</v>
      </c>
      <c r="N50" s="34" t="s">
        <v>36</v>
      </c>
      <c r="O50" s="34" t="s">
        <v>36</v>
      </c>
      <c r="P50" s="34" t="s">
        <v>37</v>
      </c>
      <c r="Q50" s="34" t="s">
        <v>38</v>
      </c>
      <c r="R50" s="34" t="s">
        <v>39</v>
      </c>
      <c r="S50" s="34" t="s">
        <v>36</v>
      </c>
      <c r="T50" s="34"/>
      <c r="U50" s="34"/>
      <c r="V50" s="34">
        <v>697466336</v>
      </c>
      <c r="W50" s="34"/>
      <c r="X50" s="34">
        <v>2</v>
      </c>
      <c r="Y50" s="34"/>
      <c r="Z50" s="34" t="s">
        <v>136</v>
      </c>
      <c r="AA50" s="34">
        <f>IF(ISBLANK($L50),"",VLOOKUP($L50,'PADESCE Ccontractuelle'!$C$2:$K$1200,8,FALSE))</f>
        <v>355572</v>
      </c>
      <c r="AB50" s="34">
        <f>IF(ISBLANK($L50),"",VLOOKUP($L50,'PADESCE Ccontractuelle'!$C$2:$K$1200,9,FALSE))</f>
        <v>49780080</v>
      </c>
      <c r="AC50" s="34" t="str">
        <f>VLOOKUP(VLOOKUP(B50,Apprenants!$D$2:$F$2000,3,FALSE),Classes!$A$2:$H$2000,8,FALSE)</f>
        <v>N</v>
      </c>
      <c r="AD50" s="47"/>
      <c r="AG50" s="23">
        <v>1</v>
      </c>
      <c r="AH50" s="23" t="str">
        <f>Consolication[[#This Row],[Bénéficiaires]]</f>
        <v>SCOOP YILLAGA YAOURT DU MAYO-KANI (COOP SYYMK)</v>
      </c>
      <c r="AI50" s="23">
        <f>Consolication[[#This Row],[cohorte]]</f>
        <v>2</v>
      </c>
    </row>
    <row r="51" spans="1:35" x14ac:dyDescent="0.35">
      <c r="A51" s="34">
        <f>IF(B51&lt;&gt;"",MAX($A$1:A50)+1,"")</f>
        <v>50</v>
      </c>
      <c r="B51" s="34" t="s">
        <v>137</v>
      </c>
      <c r="C51" s="34" t="s">
        <v>30</v>
      </c>
      <c r="D51" s="34" t="s">
        <v>31</v>
      </c>
      <c r="E51" s="34"/>
      <c r="F51" s="34" t="s">
        <v>32</v>
      </c>
      <c r="G51" s="34"/>
      <c r="H51" s="34"/>
      <c r="I51" s="34"/>
      <c r="J51" s="34" t="s">
        <v>33</v>
      </c>
      <c r="K51" s="34" t="s">
        <v>34</v>
      </c>
      <c r="L51" s="34" t="s">
        <v>35</v>
      </c>
      <c r="M51" s="34">
        <v>3</v>
      </c>
      <c r="N51" s="34" t="s">
        <v>36</v>
      </c>
      <c r="O51" s="34" t="s">
        <v>36</v>
      </c>
      <c r="P51" s="34" t="s">
        <v>37</v>
      </c>
      <c r="Q51" s="34" t="s">
        <v>38</v>
      </c>
      <c r="R51" s="34" t="s">
        <v>39</v>
      </c>
      <c r="S51" s="34" t="s">
        <v>36</v>
      </c>
      <c r="T51" s="34"/>
      <c r="U51" s="34"/>
      <c r="V51" s="34">
        <v>691868463</v>
      </c>
      <c r="W51" s="34"/>
      <c r="X51" s="34">
        <v>2</v>
      </c>
      <c r="Y51" s="34"/>
      <c r="Z51" s="34" t="s">
        <v>138</v>
      </c>
      <c r="AA51" s="34">
        <f>IF(ISBLANK($L51),"",VLOOKUP($L51,'PADESCE Ccontractuelle'!$C$2:$K$1200,8,FALSE))</f>
        <v>355572</v>
      </c>
      <c r="AB51" s="34">
        <f>IF(ISBLANK($L51),"",VLOOKUP($L51,'PADESCE Ccontractuelle'!$C$2:$K$1200,9,FALSE))</f>
        <v>49780080</v>
      </c>
      <c r="AC51" s="34" t="str">
        <f>VLOOKUP(VLOOKUP(B51,Apprenants!$D$2:$F$2000,3,FALSE),Classes!$A$2:$H$2000,8,FALSE)</f>
        <v>N</v>
      </c>
      <c r="AD51" s="47"/>
      <c r="AG51" s="23">
        <v>1</v>
      </c>
      <c r="AH51" s="23" t="str">
        <f>Consolication[[#This Row],[Bénéficiaires]]</f>
        <v>SCOOP YILLAGA YAOURT DU MAYO-KANI (COOP SYYMK)</v>
      </c>
      <c r="AI51" s="23">
        <f>Consolication[[#This Row],[cohorte]]</f>
        <v>2</v>
      </c>
    </row>
    <row r="52" spans="1:35" x14ac:dyDescent="0.35">
      <c r="A52" s="34">
        <f>IF(B52&lt;&gt;"",MAX($A$1:A51)+1,"")</f>
        <v>51</v>
      </c>
      <c r="B52" s="34" t="s">
        <v>139</v>
      </c>
      <c r="C52" s="34" t="s">
        <v>30</v>
      </c>
      <c r="D52" s="34" t="s">
        <v>31</v>
      </c>
      <c r="E52" s="34"/>
      <c r="F52" s="34" t="s">
        <v>32</v>
      </c>
      <c r="G52" s="34"/>
      <c r="H52" s="34"/>
      <c r="I52" s="34"/>
      <c r="J52" s="34" t="s">
        <v>33</v>
      </c>
      <c r="K52" s="34" t="s">
        <v>34</v>
      </c>
      <c r="L52" s="34" t="s">
        <v>35</v>
      </c>
      <c r="M52" s="34">
        <v>3</v>
      </c>
      <c r="N52" s="34" t="s">
        <v>36</v>
      </c>
      <c r="O52" s="34" t="s">
        <v>36</v>
      </c>
      <c r="P52" s="34" t="s">
        <v>37</v>
      </c>
      <c r="Q52" s="34" t="s">
        <v>38</v>
      </c>
      <c r="R52" s="34" t="s">
        <v>39</v>
      </c>
      <c r="S52" s="34" t="s">
        <v>36</v>
      </c>
      <c r="T52" s="34"/>
      <c r="U52" s="34"/>
      <c r="V52" s="34">
        <v>695675947</v>
      </c>
      <c r="W52" s="34"/>
      <c r="X52" s="34">
        <v>2</v>
      </c>
      <c r="Y52" s="34"/>
      <c r="Z52" s="34" t="s">
        <v>140</v>
      </c>
      <c r="AA52" s="34">
        <f>IF(ISBLANK($L52),"",VLOOKUP($L52,'PADESCE Ccontractuelle'!$C$2:$K$1200,8,FALSE))</f>
        <v>355572</v>
      </c>
      <c r="AB52" s="34">
        <f>IF(ISBLANK($L52),"",VLOOKUP($L52,'PADESCE Ccontractuelle'!$C$2:$K$1200,9,FALSE))</f>
        <v>49780080</v>
      </c>
      <c r="AC52" s="34" t="str">
        <f>VLOOKUP(VLOOKUP(B52,Apprenants!$D$2:$F$2000,3,FALSE),Classes!$A$2:$H$2000,8,FALSE)</f>
        <v>N</v>
      </c>
      <c r="AD52" s="47"/>
      <c r="AG52" s="23">
        <v>1</v>
      </c>
      <c r="AH52" s="23" t="str">
        <f>Consolication[[#This Row],[Bénéficiaires]]</f>
        <v>SCOOP YILLAGA YAOURT DU MAYO-KANI (COOP SYYMK)</v>
      </c>
      <c r="AI52" s="23">
        <f>Consolication[[#This Row],[cohorte]]</f>
        <v>2</v>
      </c>
    </row>
    <row r="53" spans="1:35" x14ac:dyDescent="0.35">
      <c r="A53" s="34">
        <f>IF(B53&lt;&gt;"",MAX($A$1:A52)+1,"")</f>
        <v>52</v>
      </c>
      <c r="B53" s="34" t="s">
        <v>141</v>
      </c>
      <c r="C53" s="34" t="s">
        <v>30</v>
      </c>
      <c r="D53" s="34" t="s">
        <v>31</v>
      </c>
      <c r="E53" s="34"/>
      <c r="F53" s="34" t="s">
        <v>32</v>
      </c>
      <c r="G53" s="34"/>
      <c r="H53" s="34"/>
      <c r="I53" s="34"/>
      <c r="J53" s="34" t="s">
        <v>33</v>
      </c>
      <c r="K53" s="34" t="s">
        <v>34</v>
      </c>
      <c r="L53" s="34" t="s">
        <v>35</v>
      </c>
      <c r="M53" s="34">
        <v>3</v>
      </c>
      <c r="N53" s="34" t="s">
        <v>36</v>
      </c>
      <c r="O53" s="34" t="s">
        <v>36</v>
      </c>
      <c r="P53" s="34" t="s">
        <v>37</v>
      </c>
      <c r="Q53" s="34" t="s">
        <v>38</v>
      </c>
      <c r="R53" s="34" t="s">
        <v>39</v>
      </c>
      <c r="S53" s="34" t="s">
        <v>36</v>
      </c>
      <c r="T53" s="34"/>
      <c r="U53" s="34"/>
      <c r="V53" s="34">
        <v>694825019</v>
      </c>
      <c r="W53" s="34"/>
      <c r="X53" s="34">
        <v>2</v>
      </c>
      <c r="Y53" s="34"/>
      <c r="Z53" s="34" t="s">
        <v>142</v>
      </c>
      <c r="AA53" s="34">
        <f>IF(ISBLANK($L53),"",VLOOKUP($L53,'PADESCE Ccontractuelle'!$C$2:$K$1200,8,FALSE))</f>
        <v>355572</v>
      </c>
      <c r="AB53" s="34">
        <f>IF(ISBLANK($L53),"",VLOOKUP($L53,'PADESCE Ccontractuelle'!$C$2:$K$1200,9,FALSE))</f>
        <v>49780080</v>
      </c>
      <c r="AC53" s="34" t="str">
        <f>VLOOKUP(VLOOKUP(B53,Apprenants!$D$2:$F$2000,3,FALSE),Classes!$A$2:$H$2000,8,FALSE)</f>
        <v>N</v>
      </c>
      <c r="AD53" s="47"/>
      <c r="AG53" s="23">
        <v>1</v>
      </c>
      <c r="AH53" s="23" t="str">
        <f>Consolication[[#This Row],[Bénéficiaires]]</f>
        <v>SCOOP YILLAGA YAOURT DU MAYO-KANI (COOP SYYMK)</v>
      </c>
      <c r="AI53" s="23">
        <f>Consolication[[#This Row],[cohorte]]</f>
        <v>2</v>
      </c>
    </row>
    <row r="54" spans="1:35" x14ac:dyDescent="0.35">
      <c r="A54" s="34">
        <f>IF(B54&lt;&gt;"",MAX($A$1:A53)+1,"")</f>
        <v>53</v>
      </c>
      <c r="B54" s="34" t="s">
        <v>143</v>
      </c>
      <c r="C54" s="34" t="s">
        <v>30</v>
      </c>
      <c r="D54" s="34" t="s">
        <v>31</v>
      </c>
      <c r="E54" s="34"/>
      <c r="F54" s="34" t="s">
        <v>32</v>
      </c>
      <c r="G54" s="34"/>
      <c r="H54" s="34"/>
      <c r="I54" s="34"/>
      <c r="J54" s="34" t="s">
        <v>33</v>
      </c>
      <c r="K54" s="34" t="s">
        <v>34</v>
      </c>
      <c r="L54" s="34" t="s">
        <v>35</v>
      </c>
      <c r="M54" s="34">
        <v>3</v>
      </c>
      <c r="N54" s="34" t="s">
        <v>36</v>
      </c>
      <c r="O54" s="34" t="s">
        <v>36</v>
      </c>
      <c r="P54" s="34" t="s">
        <v>37</v>
      </c>
      <c r="Q54" s="34" t="s">
        <v>38</v>
      </c>
      <c r="R54" s="34" t="s">
        <v>39</v>
      </c>
      <c r="S54" s="34" t="s">
        <v>36</v>
      </c>
      <c r="T54" s="34"/>
      <c r="U54" s="34"/>
      <c r="V54" s="34">
        <v>686500994</v>
      </c>
      <c r="W54" s="34"/>
      <c r="X54" s="34">
        <v>2</v>
      </c>
      <c r="Y54" s="34"/>
      <c r="Z54" s="34" t="s">
        <v>144</v>
      </c>
      <c r="AA54" s="34">
        <f>IF(ISBLANK($L54),"",VLOOKUP($L54,'PADESCE Ccontractuelle'!$C$2:$K$1200,8,FALSE))</f>
        <v>355572</v>
      </c>
      <c r="AB54" s="34">
        <f>IF(ISBLANK($L54),"",VLOOKUP($L54,'PADESCE Ccontractuelle'!$C$2:$K$1200,9,FALSE))</f>
        <v>49780080</v>
      </c>
      <c r="AC54" s="34" t="str">
        <f>VLOOKUP(VLOOKUP(B54,Apprenants!$D$2:$F$2000,3,FALSE),Classes!$A$2:$H$2000,8,FALSE)</f>
        <v>N</v>
      </c>
      <c r="AD54" s="47"/>
      <c r="AG54" s="23">
        <v>1</v>
      </c>
      <c r="AH54" s="23" t="str">
        <f>Consolication[[#This Row],[Bénéficiaires]]</f>
        <v>SCOOP YILLAGA YAOURT DU MAYO-KANI (COOP SYYMK)</v>
      </c>
      <c r="AI54" s="23">
        <f>Consolication[[#This Row],[cohorte]]</f>
        <v>2</v>
      </c>
    </row>
    <row r="55" spans="1:35" x14ac:dyDescent="0.35">
      <c r="A55" s="34">
        <f>IF(B55&lt;&gt;"",MAX($A$1:A54)+1,"")</f>
        <v>54</v>
      </c>
      <c r="B55" s="34" t="s">
        <v>145</v>
      </c>
      <c r="C55" s="34" t="s">
        <v>30</v>
      </c>
      <c r="D55" s="34" t="s">
        <v>31</v>
      </c>
      <c r="E55" s="34"/>
      <c r="F55" s="34" t="s">
        <v>32</v>
      </c>
      <c r="G55" s="34"/>
      <c r="H55" s="34"/>
      <c r="I55" s="34"/>
      <c r="J55" s="34" t="s">
        <v>33</v>
      </c>
      <c r="K55" s="34" t="s">
        <v>34</v>
      </c>
      <c r="L55" s="34" t="s">
        <v>35</v>
      </c>
      <c r="M55" s="34">
        <v>3</v>
      </c>
      <c r="N55" s="34" t="s">
        <v>36</v>
      </c>
      <c r="O55" s="34" t="s">
        <v>36</v>
      </c>
      <c r="P55" s="34" t="s">
        <v>37</v>
      </c>
      <c r="Q55" s="34" t="s">
        <v>38</v>
      </c>
      <c r="R55" s="34" t="s">
        <v>39</v>
      </c>
      <c r="S55" s="34" t="s">
        <v>36</v>
      </c>
      <c r="T55" s="34"/>
      <c r="U55" s="34"/>
      <c r="V55" s="34">
        <v>696764945</v>
      </c>
      <c r="W55" s="34"/>
      <c r="X55" s="34">
        <v>2</v>
      </c>
      <c r="Y55" s="34"/>
      <c r="Z55" s="34" t="s">
        <v>146</v>
      </c>
      <c r="AA55" s="34">
        <f>IF(ISBLANK($L55),"",VLOOKUP($L55,'PADESCE Ccontractuelle'!$C$2:$K$1200,8,FALSE))</f>
        <v>355572</v>
      </c>
      <c r="AB55" s="34">
        <f>IF(ISBLANK($L55),"",VLOOKUP($L55,'PADESCE Ccontractuelle'!$C$2:$K$1200,9,FALSE))</f>
        <v>49780080</v>
      </c>
      <c r="AC55" s="34" t="str">
        <f>VLOOKUP(VLOOKUP(B55,Apprenants!$D$2:$F$2000,3,FALSE),Classes!$A$2:$H$2000,8,FALSE)</f>
        <v>N</v>
      </c>
      <c r="AD55" s="47"/>
      <c r="AG55" s="23">
        <v>1</v>
      </c>
      <c r="AH55" s="23" t="str">
        <f>Consolication[[#This Row],[Bénéficiaires]]</f>
        <v>SCOOP YILLAGA YAOURT DU MAYO-KANI (COOP SYYMK)</v>
      </c>
      <c r="AI55" s="23">
        <f>Consolication[[#This Row],[cohorte]]</f>
        <v>2</v>
      </c>
    </row>
    <row r="56" spans="1:35" x14ac:dyDescent="0.35">
      <c r="A56" s="34">
        <f>IF(B56&lt;&gt;"",MAX($A$1:A55)+1,"")</f>
        <v>55</v>
      </c>
      <c r="B56" s="34" t="s">
        <v>147</v>
      </c>
      <c r="C56" s="34" t="s">
        <v>30</v>
      </c>
      <c r="D56" s="34" t="s">
        <v>31</v>
      </c>
      <c r="E56" s="34"/>
      <c r="F56" s="34" t="s">
        <v>32</v>
      </c>
      <c r="G56" s="34"/>
      <c r="H56" s="34"/>
      <c r="I56" s="34"/>
      <c r="J56" s="34" t="s">
        <v>33</v>
      </c>
      <c r="K56" s="34" t="s">
        <v>34</v>
      </c>
      <c r="L56" s="34" t="s">
        <v>35</v>
      </c>
      <c r="M56" s="34">
        <v>3</v>
      </c>
      <c r="N56" s="34" t="s">
        <v>36</v>
      </c>
      <c r="O56" s="34" t="s">
        <v>36</v>
      </c>
      <c r="P56" s="34" t="s">
        <v>37</v>
      </c>
      <c r="Q56" s="34" t="s">
        <v>38</v>
      </c>
      <c r="R56" s="34" t="s">
        <v>39</v>
      </c>
      <c r="S56" s="34" t="s">
        <v>36</v>
      </c>
      <c r="T56" s="34"/>
      <c r="U56" s="34"/>
      <c r="V56" s="34">
        <v>696607550</v>
      </c>
      <c r="W56" s="34"/>
      <c r="X56" s="34">
        <v>2</v>
      </c>
      <c r="Y56" s="34"/>
      <c r="Z56" s="34" t="s">
        <v>148</v>
      </c>
      <c r="AA56" s="34">
        <f>IF(ISBLANK($L56),"",VLOOKUP($L56,'PADESCE Ccontractuelle'!$C$2:$K$1200,8,FALSE))</f>
        <v>355572</v>
      </c>
      <c r="AB56" s="34">
        <f>IF(ISBLANK($L56),"",VLOOKUP($L56,'PADESCE Ccontractuelle'!$C$2:$K$1200,9,FALSE))</f>
        <v>49780080</v>
      </c>
      <c r="AC56" s="34" t="str">
        <f>VLOOKUP(VLOOKUP(B56,Apprenants!$D$2:$F$2000,3,FALSE),Classes!$A$2:$H$2000,8,FALSE)</f>
        <v>N</v>
      </c>
      <c r="AD56" s="47"/>
      <c r="AG56" s="23">
        <v>1</v>
      </c>
      <c r="AH56" s="23" t="str">
        <f>Consolication[[#This Row],[Bénéficiaires]]</f>
        <v>SCOOP YILLAGA YAOURT DU MAYO-KANI (COOP SYYMK)</v>
      </c>
      <c r="AI56" s="23">
        <f>Consolication[[#This Row],[cohorte]]</f>
        <v>2</v>
      </c>
    </row>
    <row r="57" spans="1:35" x14ac:dyDescent="0.35">
      <c r="A57" s="34">
        <f>IF(B57&lt;&gt;"",MAX($A$1:A56)+1,"")</f>
        <v>56</v>
      </c>
      <c r="B57" s="34" t="s">
        <v>149</v>
      </c>
      <c r="C57" s="34" t="s">
        <v>30</v>
      </c>
      <c r="D57" s="34" t="s">
        <v>31</v>
      </c>
      <c r="E57" s="34"/>
      <c r="F57" s="34" t="s">
        <v>32</v>
      </c>
      <c r="G57" s="34"/>
      <c r="H57" s="34"/>
      <c r="I57" s="34"/>
      <c r="J57" s="34" t="s">
        <v>33</v>
      </c>
      <c r="K57" s="34" t="s">
        <v>34</v>
      </c>
      <c r="L57" s="34" t="s">
        <v>35</v>
      </c>
      <c r="M57" s="34">
        <v>3</v>
      </c>
      <c r="N57" s="34" t="s">
        <v>36</v>
      </c>
      <c r="O57" s="34" t="s">
        <v>36</v>
      </c>
      <c r="P57" s="34" t="s">
        <v>37</v>
      </c>
      <c r="Q57" s="34" t="s">
        <v>38</v>
      </c>
      <c r="R57" s="34" t="s">
        <v>39</v>
      </c>
      <c r="S57" s="34" t="s">
        <v>36</v>
      </c>
      <c r="T57" s="34"/>
      <c r="U57" s="34"/>
      <c r="V57" s="34">
        <v>694613055</v>
      </c>
      <c r="W57" s="34"/>
      <c r="X57" s="34">
        <v>2</v>
      </c>
      <c r="Y57" s="34"/>
      <c r="Z57" s="34" t="s">
        <v>150</v>
      </c>
      <c r="AA57" s="34">
        <f>IF(ISBLANK($L57),"",VLOOKUP($L57,'PADESCE Ccontractuelle'!$C$2:$K$1200,8,FALSE))</f>
        <v>355572</v>
      </c>
      <c r="AB57" s="34">
        <f>IF(ISBLANK($L57),"",VLOOKUP($L57,'PADESCE Ccontractuelle'!$C$2:$K$1200,9,FALSE))</f>
        <v>49780080</v>
      </c>
      <c r="AC57" s="34" t="str">
        <f>VLOOKUP(VLOOKUP(B57,Apprenants!$D$2:$F$2000,3,FALSE),Classes!$A$2:$H$2000,8,FALSE)</f>
        <v>N</v>
      </c>
      <c r="AD57" s="47"/>
      <c r="AG57" s="23">
        <v>1</v>
      </c>
      <c r="AH57" s="23" t="str">
        <f>Consolication[[#This Row],[Bénéficiaires]]</f>
        <v>SCOOP YILLAGA YAOURT DU MAYO-KANI (COOP SYYMK)</v>
      </c>
      <c r="AI57" s="23">
        <f>Consolication[[#This Row],[cohorte]]</f>
        <v>2</v>
      </c>
    </row>
    <row r="58" spans="1:35" x14ac:dyDescent="0.35">
      <c r="A58" s="34">
        <f>IF(B58&lt;&gt;"",MAX($A$1:A57)+1,"")</f>
        <v>57</v>
      </c>
      <c r="B58" s="34" t="s">
        <v>151</v>
      </c>
      <c r="C58" s="34" t="s">
        <v>30</v>
      </c>
      <c r="D58" s="34" t="s">
        <v>31</v>
      </c>
      <c r="E58" s="34"/>
      <c r="F58" s="34" t="s">
        <v>32</v>
      </c>
      <c r="G58" s="34"/>
      <c r="H58" s="34"/>
      <c r="I58" s="34"/>
      <c r="J58" s="34" t="s">
        <v>33</v>
      </c>
      <c r="K58" s="34" t="s">
        <v>34</v>
      </c>
      <c r="L58" s="34" t="s">
        <v>35</v>
      </c>
      <c r="M58" s="34">
        <v>3</v>
      </c>
      <c r="N58" s="34" t="s">
        <v>36</v>
      </c>
      <c r="O58" s="34" t="s">
        <v>36</v>
      </c>
      <c r="P58" s="34" t="s">
        <v>37</v>
      </c>
      <c r="Q58" s="34" t="s">
        <v>38</v>
      </c>
      <c r="R58" s="34" t="s">
        <v>39</v>
      </c>
      <c r="S58" s="34" t="s">
        <v>36</v>
      </c>
      <c r="T58" s="34"/>
      <c r="U58" s="34"/>
      <c r="V58" s="34">
        <v>656801298</v>
      </c>
      <c r="W58" s="34"/>
      <c r="X58" s="34">
        <v>2</v>
      </c>
      <c r="Y58" s="34"/>
      <c r="Z58" s="34" t="s">
        <v>152</v>
      </c>
      <c r="AA58" s="34">
        <f>IF(ISBLANK($L58),"",VLOOKUP($L58,'PADESCE Ccontractuelle'!$C$2:$K$1200,8,FALSE))</f>
        <v>355572</v>
      </c>
      <c r="AB58" s="34">
        <f>IF(ISBLANK($L58),"",VLOOKUP($L58,'PADESCE Ccontractuelle'!$C$2:$K$1200,9,FALSE))</f>
        <v>49780080</v>
      </c>
      <c r="AC58" s="34" t="str">
        <f>VLOOKUP(VLOOKUP(B58,Apprenants!$D$2:$F$2000,3,FALSE),Classes!$A$2:$H$2000,8,FALSE)</f>
        <v>N</v>
      </c>
      <c r="AD58" s="47"/>
      <c r="AG58" s="23">
        <v>1</v>
      </c>
      <c r="AH58" s="23" t="str">
        <f>Consolication[[#This Row],[Bénéficiaires]]</f>
        <v>SCOOP YILLAGA YAOURT DU MAYO-KANI (COOP SYYMK)</v>
      </c>
      <c r="AI58" s="23">
        <f>Consolication[[#This Row],[cohorte]]</f>
        <v>2</v>
      </c>
    </row>
    <row r="59" spans="1:35" x14ac:dyDescent="0.35">
      <c r="A59" s="34">
        <f>IF(B59&lt;&gt;"",MAX($A$1:A58)+1,"")</f>
        <v>58</v>
      </c>
      <c r="B59" s="34" t="s">
        <v>153</v>
      </c>
      <c r="C59" s="34" t="s">
        <v>30</v>
      </c>
      <c r="D59" s="34" t="s">
        <v>31</v>
      </c>
      <c r="E59" s="34"/>
      <c r="F59" s="34" t="s">
        <v>32</v>
      </c>
      <c r="G59" s="34"/>
      <c r="H59" s="34"/>
      <c r="I59" s="34"/>
      <c r="J59" s="34" t="s">
        <v>33</v>
      </c>
      <c r="K59" s="34" t="s">
        <v>34</v>
      </c>
      <c r="L59" s="34" t="s">
        <v>35</v>
      </c>
      <c r="M59" s="34">
        <v>3</v>
      </c>
      <c r="N59" s="34" t="s">
        <v>36</v>
      </c>
      <c r="O59" s="34" t="s">
        <v>36</v>
      </c>
      <c r="P59" s="34" t="s">
        <v>37</v>
      </c>
      <c r="Q59" s="34" t="s">
        <v>38</v>
      </c>
      <c r="R59" s="34" t="s">
        <v>39</v>
      </c>
      <c r="S59" s="34" t="s">
        <v>36</v>
      </c>
      <c r="T59" s="34"/>
      <c r="U59" s="34"/>
      <c r="V59" s="34">
        <v>693952333</v>
      </c>
      <c r="W59" s="34"/>
      <c r="X59" s="34">
        <v>2</v>
      </c>
      <c r="Y59" s="34"/>
      <c r="Z59" s="34" t="s">
        <v>154</v>
      </c>
      <c r="AA59" s="34">
        <f>IF(ISBLANK($L59),"",VLOOKUP($L59,'PADESCE Ccontractuelle'!$C$2:$K$1200,8,FALSE))</f>
        <v>355572</v>
      </c>
      <c r="AB59" s="34">
        <f>IF(ISBLANK($L59),"",VLOOKUP($L59,'PADESCE Ccontractuelle'!$C$2:$K$1200,9,FALSE))</f>
        <v>49780080</v>
      </c>
      <c r="AC59" s="34" t="str">
        <f>VLOOKUP(VLOOKUP(B59,Apprenants!$D$2:$F$2000,3,FALSE),Classes!$A$2:$H$2000,8,FALSE)</f>
        <v>N</v>
      </c>
      <c r="AD59" s="47"/>
      <c r="AG59" s="23">
        <v>1</v>
      </c>
      <c r="AH59" s="23" t="str">
        <f>Consolication[[#This Row],[Bénéficiaires]]</f>
        <v>SCOOP YILLAGA YAOURT DU MAYO-KANI (COOP SYYMK)</v>
      </c>
      <c r="AI59" s="23">
        <f>Consolication[[#This Row],[cohorte]]</f>
        <v>2</v>
      </c>
    </row>
    <row r="60" spans="1:35" x14ac:dyDescent="0.35">
      <c r="A60" s="34">
        <f>IF(B60&lt;&gt;"",MAX($A$1:A59)+1,"")</f>
        <v>59</v>
      </c>
      <c r="B60" s="34" t="s">
        <v>155</v>
      </c>
      <c r="C60" s="34" t="s">
        <v>30</v>
      </c>
      <c r="D60" s="34" t="s">
        <v>31</v>
      </c>
      <c r="E60" s="34"/>
      <c r="F60" s="34" t="s">
        <v>32</v>
      </c>
      <c r="G60" s="34"/>
      <c r="H60" s="34"/>
      <c r="I60" s="34"/>
      <c r="J60" s="34" t="s">
        <v>33</v>
      </c>
      <c r="K60" s="34" t="s">
        <v>34</v>
      </c>
      <c r="L60" s="34" t="s">
        <v>35</v>
      </c>
      <c r="M60" s="34">
        <v>3</v>
      </c>
      <c r="N60" s="34" t="s">
        <v>36</v>
      </c>
      <c r="O60" s="34" t="s">
        <v>36</v>
      </c>
      <c r="P60" s="34" t="s">
        <v>37</v>
      </c>
      <c r="Q60" s="34" t="s">
        <v>38</v>
      </c>
      <c r="R60" s="34" t="s">
        <v>39</v>
      </c>
      <c r="S60" s="34" t="s">
        <v>36</v>
      </c>
      <c r="T60" s="34"/>
      <c r="U60" s="34"/>
      <c r="V60" s="34">
        <v>656790720</v>
      </c>
      <c r="W60" s="34"/>
      <c r="X60" s="34">
        <v>2</v>
      </c>
      <c r="Y60" s="34"/>
      <c r="Z60" s="34" t="s">
        <v>156</v>
      </c>
      <c r="AA60" s="34">
        <f>IF(ISBLANK($L60),"",VLOOKUP($L60,'PADESCE Ccontractuelle'!$C$2:$K$1200,8,FALSE))</f>
        <v>355572</v>
      </c>
      <c r="AB60" s="34">
        <f>IF(ISBLANK($L60),"",VLOOKUP($L60,'PADESCE Ccontractuelle'!$C$2:$K$1200,9,FALSE))</f>
        <v>49780080</v>
      </c>
      <c r="AC60" s="34" t="str">
        <f>VLOOKUP(VLOOKUP(B60,Apprenants!$D$2:$F$2000,3,FALSE),Classes!$A$2:$H$2000,8,FALSE)</f>
        <v>N</v>
      </c>
      <c r="AD60" s="47"/>
      <c r="AG60" s="23">
        <v>1</v>
      </c>
      <c r="AH60" s="23" t="str">
        <f>Consolication[[#This Row],[Bénéficiaires]]</f>
        <v>SCOOP YILLAGA YAOURT DU MAYO-KANI (COOP SYYMK)</v>
      </c>
      <c r="AI60" s="23">
        <f>Consolication[[#This Row],[cohorte]]</f>
        <v>2</v>
      </c>
    </row>
    <row r="61" spans="1:35" x14ac:dyDescent="0.35">
      <c r="A61" s="34">
        <f>IF(B61&lt;&gt;"",MAX($A$1:A60)+1,"")</f>
        <v>60</v>
      </c>
      <c r="B61" s="34" t="s">
        <v>157</v>
      </c>
      <c r="C61" s="34" t="s">
        <v>158</v>
      </c>
      <c r="D61" s="34" t="s">
        <v>31</v>
      </c>
      <c r="E61" s="34"/>
      <c r="F61" s="34" t="s">
        <v>32</v>
      </c>
      <c r="G61" s="34"/>
      <c r="H61" s="34"/>
      <c r="I61" s="34" t="s">
        <v>159</v>
      </c>
      <c r="J61" s="34" t="s">
        <v>33</v>
      </c>
      <c r="K61" s="34" t="s">
        <v>160</v>
      </c>
      <c r="L61" s="34" t="s">
        <v>161</v>
      </c>
      <c r="M61" s="34">
        <v>3</v>
      </c>
      <c r="N61" s="34" t="s">
        <v>159</v>
      </c>
      <c r="O61" s="34" t="s">
        <v>162</v>
      </c>
      <c r="P61" s="34" t="s">
        <v>163</v>
      </c>
      <c r="Q61" s="34" t="s">
        <v>164</v>
      </c>
      <c r="R61" s="34" t="s">
        <v>165</v>
      </c>
      <c r="S61" s="34" t="s">
        <v>166</v>
      </c>
      <c r="T61" s="34"/>
      <c r="U61" s="34"/>
      <c r="V61" s="34">
        <v>676315648</v>
      </c>
      <c r="W61" s="34"/>
      <c r="X61" s="34">
        <v>1</v>
      </c>
      <c r="Y61" s="34"/>
      <c r="Z61" s="34" t="s">
        <v>167</v>
      </c>
      <c r="AA61" s="34">
        <f>IF(ISBLANK($L61),"",VLOOKUP($L61,'PADESCE Ccontractuelle'!$C$2:$K$1200,8,FALSE))</f>
        <v>355572</v>
      </c>
      <c r="AB61" s="34">
        <f>IF(ISBLANK($L61),"",VLOOKUP($L61,'PADESCE Ccontractuelle'!$C$2:$K$1200,9,FALSE))</f>
        <v>106671600</v>
      </c>
      <c r="AC61" s="34" t="str">
        <f>VLOOKUP(VLOOKUP(B61,Apprenants!$D$2:$F$2000,3,FALSE),Classes!$A$2:$H$2000,8,FALSE)</f>
        <v>N</v>
      </c>
      <c r="AD61" s="47"/>
      <c r="AG61" s="23">
        <v>1</v>
      </c>
      <c r="AH61" s="23" t="str">
        <f>Consolication[[#This Row],[Bénéficiaires]]</f>
        <v>WOMEN ENTREPRENEURSHIP FACILITATION NETWORK (WEFN)</v>
      </c>
      <c r="AI61" s="23">
        <f>Consolication[[#This Row],[cohorte]]</f>
        <v>1</v>
      </c>
    </row>
    <row r="62" spans="1:35" x14ac:dyDescent="0.35">
      <c r="A62" s="34">
        <f>IF(B62&lt;&gt;"",MAX($A$1:A61)+1,"")</f>
        <v>61</v>
      </c>
      <c r="B62" s="34" t="s">
        <v>168</v>
      </c>
      <c r="C62" s="34" t="s">
        <v>158</v>
      </c>
      <c r="D62" s="34" t="s">
        <v>31</v>
      </c>
      <c r="E62" s="34"/>
      <c r="F62" s="34" t="s">
        <v>32</v>
      </c>
      <c r="G62" s="34"/>
      <c r="H62" s="34"/>
      <c r="I62" s="34" t="s">
        <v>159</v>
      </c>
      <c r="J62" s="34" t="s">
        <v>33</v>
      </c>
      <c r="K62" s="34" t="s">
        <v>160</v>
      </c>
      <c r="L62" s="34" t="s">
        <v>161</v>
      </c>
      <c r="M62" s="34">
        <v>3</v>
      </c>
      <c r="N62" s="34" t="s">
        <v>159</v>
      </c>
      <c r="O62" s="34" t="s">
        <v>162</v>
      </c>
      <c r="P62" s="34" t="s">
        <v>163</v>
      </c>
      <c r="Q62" s="34" t="s">
        <v>164</v>
      </c>
      <c r="R62" s="34" t="s">
        <v>165</v>
      </c>
      <c r="S62" s="34" t="s">
        <v>166</v>
      </c>
      <c r="T62" s="34"/>
      <c r="U62" s="34"/>
      <c r="V62" s="34">
        <v>699046669</v>
      </c>
      <c r="W62" s="34"/>
      <c r="X62" s="34">
        <v>1</v>
      </c>
      <c r="Y62" s="34"/>
      <c r="Z62" s="34" t="s">
        <v>169</v>
      </c>
      <c r="AA62" s="34">
        <f>IF(ISBLANK($L62),"",VLOOKUP($L62,'PADESCE Ccontractuelle'!$C$2:$K$1200,8,FALSE))</f>
        <v>355572</v>
      </c>
      <c r="AB62" s="34">
        <f>IF(ISBLANK($L62),"",VLOOKUP($L62,'PADESCE Ccontractuelle'!$C$2:$K$1200,9,FALSE))</f>
        <v>106671600</v>
      </c>
      <c r="AC62" s="34" t="str">
        <f>VLOOKUP(VLOOKUP(B62,Apprenants!$D$2:$F$2000,3,FALSE),Classes!$A$2:$H$2000,8,FALSE)</f>
        <v>N</v>
      </c>
      <c r="AD62" s="47"/>
      <c r="AG62" s="23">
        <v>1</v>
      </c>
      <c r="AH62" s="23" t="str">
        <f>Consolication[[#This Row],[Bénéficiaires]]</f>
        <v>WOMEN ENTREPRENEURSHIP FACILITATION NETWORK (WEFN)</v>
      </c>
      <c r="AI62" s="23">
        <f>Consolication[[#This Row],[cohorte]]</f>
        <v>1</v>
      </c>
    </row>
    <row r="63" spans="1:35" x14ac:dyDescent="0.35">
      <c r="A63" s="34">
        <f>IF(B63&lt;&gt;"",MAX($A$1:A62)+1,"")</f>
        <v>62</v>
      </c>
      <c r="B63" s="34" t="s">
        <v>170</v>
      </c>
      <c r="C63" s="34" t="s">
        <v>158</v>
      </c>
      <c r="D63" s="34" t="s">
        <v>31</v>
      </c>
      <c r="E63" s="34"/>
      <c r="F63" s="34" t="s">
        <v>32</v>
      </c>
      <c r="G63" s="34"/>
      <c r="H63" s="34"/>
      <c r="I63" s="34" t="s">
        <v>159</v>
      </c>
      <c r="J63" s="34" t="s">
        <v>33</v>
      </c>
      <c r="K63" s="34" t="s">
        <v>160</v>
      </c>
      <c r="L63" s="34" t="s">
        <v>161</v>
      </c>
      <c r="M63" s="34">
        <v>3</v>
      </c>
      <c r="N63" s="34" t="s">
        <v>159</v>
      </c>
      <c r="O63" s="34" t="s">
        <v>162</v>
      </c>
      <c r="P63" s="34" t="s">
        <v>163</v>
      </c>
      <c r="Q63" s="34" t="s">
        <v>164</v>
      </c>
      <c r="R63" s="34" t="s">
        <v>165</v>
      </c>
      <c r="S63" s="34" t="s">
        <v>166</v>
      </c>
      <c r="T63" s="34"/>
      <c r="U63" s="34"/>
      <c r="V63" s="34">
        <v>691366674</v>
      </c>
      <c r="W63" s="34"/>
      <c r="X63" s="34">
        <v>1</v>
      </c>
      <c r="Y63" s="34"/>
      <c r="Z63" s="34" t="s">
        <v>171</v>
      </c>
      <c r="AA63" s="34">
        <f>IF(ISBLANK($L63),"",VLOOKUP($L63,'PADESCE Ccontractuelle'!$C$2:$K$1200,8,FALSE))</f>
        <v>355572</v>
      </c>
      <c r="AB63" s="34">
        <f>IF(ISBLANK($L63),"",VLOOKUP($L63,'PADESCE Ccontractuelle'!$C$2:$K$1200,9,FALSE))</f>
        <v>106671600</v>
      </c>
      <c r="AC63" s="34" t="str">
        <f>VLOOKUP(VLOOKUP(B63,Apprenants!$D$2:$F$2000,3,FALSE),Classes!$A$2:$H$2000,8,FALSE)</f>
        <v>N</v>
      </c>
      <c r="AD63" s="47"/>
      <c r="AG63" s="23">
        <v>1</v>
      </c>
      <c r="AH63" s="23" t="str">
        <f>Consolication[[#This Row],[Bénéficiaires]]</f>
        <v>WOMEN ENTREPRENEURSHIP FACILITATION NETWORK (WEFN)</v>
      </c>
      <c r="AI63" s="23">
        <f>Consolication[[#This Row],[cohorte]]</f>
        <v>1</v>
      </c>
    </row>
    <row r="64" spans="1:35" x14ac:dyDescent="0.35">
      <c r="A64" s="34">
        <f>IF(B64&lt;&gt;"",MAX($A$1:A63)+1,"")</f>
        <v>63</v>
      </c>
      <c r="B64" s="34" t="s">
        <v>172</v>
      </c>
      <c r="C64" s="34" t="s">
        <v>158</v>
      </c>
      <c r="D64" s="34" t="s">
        <v>31</v>
      </c>
      <c r="E64" s="34"/>
      <c r="F64" s="34" t="s">
        <v>32</v>
      </c>
      <c r="G64" s="34"/>
      <c r="H64" s="34"/>
      <c r="I64" s="34" t="s">
        <v>159</v>
      </c>
      <c r="J64" s="34" t="s">
        <v>33</v>
      </c>
      <c r="K64" s="34" t="s">
        <v>160</v>
      </c>
      <c r="L64" s="34" t="s">
        <v>161</v>
      </c>
      <c r="M64" s="34">
        <v>3</v>
      </c>
      <c r="N64" s="34" t="s">
        <v>159</v>
      </c>
      <c r="O64" s="34" t="s">
        <v>162</v>
      </c>
      <c r="P64" s="34" t="s">
        <v>163</v>
      </c>
      <c r="Q64" s="34" t="s">
        <v>164</v>
      </c>
      <c r="R64" s="34" t="s">
        <v>165</v>
      </c>
      <c r="S64" s="34" t="s">
        <v>166</v>
      </c>
      <c r="T64" s="34"/>
      <c r="U64" s="34"/>
      <c r="V64" s="34">
        <v>698324540</v>
      </c>
      <c r="W64" s="34"/>
      <c r="X64" s="34">
        <v>1</v>
      </c>
      <c r="Y64" s="34"/>
      <c r="Z64" s="34" t="s">
        <v>173</v>
      </c>
      <c r="AA64" s="34">
        <f>IF(ISBLANK($L64),"",VLOOKUP($L64,'PADESCE Ccontractuelle'!$C$2:$K$1200,8,FALSE))</f>
        <v>355572</v>
      </c>
      <c r="AB64" s="34">
        <f>IF(ISBLANK($L64),"",VLOOKUP($L64,'PADESCE Ccontractuelle'!$C$2:$K$1200,9,FALSE))</f>
        <v>106671600</v>
      </c>
      <c r="AC64" s="34" t="str">
        <f>VLOOKUP(VLOOKUP(B64,Apprenants!$D$2:$F$2000,3,FALSE),Classes!$A$2:$H$2000,8,FALSE)</f>
        <v>N</v>
      </c>
      <c r="AD64" s="47"/>
      <c r="AG64" s="23">
        <v>1</v>
      </c>
      <c r="AH64" s="23" t="str">
        <f>Consolication[[#This Row],[Bénéficiaires]]</f>
        <v>WOMEN ENTREPRENEURSHIP FACILITATION NETWORK (WEFN)</v>
      </c>
      <c r="AI64" s="23">
        <f>Consolication[[#This Row],[cohorte]]</f>
        <v>1</v>
      </c>
    </row>
    <row r="65" spans="1:35" x14ac:dyDescent="0.35">
      <c r="A65" s="34">
        <f>IF(B65&lt;&gt;"",MAX($A$1:A64)+1,"")</f>
        <v>64</v>
      </c>
      <c r="B65" s="34" t="s">
        <v>174</v>
      </c>
      <c r="C65" s="34" t="s">
        <v>158</v>
      </c>
      <c r="D65" s="34" t="s">
        <v>31</v>
      </c>
      <c r="E65" s="34"/>
      <c r="F65" s="34" t="s">
        <v>32</v>
      </c>
      <c r="G65" s="34"/>
      <c r="H65" s="34"/>
      <c r="I65" s="34" t="s">
        <v>159</v>
      </c>
      <c r="J65" s="34" t="s">
        <v>33</v>
      </c>
      <c r="K65" s="34" t="s">
        <v>160</v>
      </c>
      <c r="L65" s="34" t="s">
        <v>161</v>
      </c>
      <c r="M65" s="34">
        <v>3</v>
      </c>
      <c r="N65" s="34" t="s">
        <v>159</v>
      </c>
      <c r="O65" s="34" t="s">
        <v>162</v>
      </c>
      <c r="P65" s="34" t="s">
        <v>163</v>
      </c>
      <c r="Q65" s="34" t="s">
        <v>164</v>
      </c>
      <c r="R65" s="34" t="s">
        <v>165</v>
      </c>
      <c r="S65" s="34" t="s">
        <v>166</v>
      </c>
      <c r="T65" s="34"/>
      <c r="U65" s="34"/>
      <c r="V65" s="34">
        <v>677278033</v>
      </c>
      <c r="W65" s="34"/>
      <c r="X65" s="34">
        <v>1</v>
      </c>
      <c r="Y65" s="34"/>
      <c r="Z65" s="34" t="s">
        <v>175</v>
      </c>
      <c r="AA65" s="34">
        <f>IF(ISBLANK($L65),"",VLOOKUP($L65,'PADESCE Ccontractuelle'!$C$2:$K$1200,8,FALSE))</f>
        <v>355572</v>
      </c>
      <c r="AB65" s="34">
        <f>IF(ISBLANK($L65),"",VLOOKUP($L65,'PADESCE Ccontractuelle'!$C$2:$K$1200,9,FALSE))</f>
        <v>106671600</v>
      </c>
      <c r="AC65" s="34" t="str">
        <f>VLOOKUP(VLOOKUP(B65,Apprenants!$D$2:$F$2000,3,FALSE),Classes!$A$2:$H$2000,8,FALSE)</f>
        <v>N</v>
      </c>
      <c r="AD65" s="47"/>
      <c r="AG65" s="23">
        <v>1</v>
      </c>
      <c r="AH65" s="23" t="str">
        <f>Consolication[[#This Row],[Bénéficiaires]]</f>
        <v>WOMEN ENTREPRENEURSHIP FACILITATION NETWORK (WEFN)</v>
      </c>
      <c r="AI65" s="23">
        <f>Consolication[[#This Row],[cohorte]]</f>
        <v>1</v>
      </c>
    </row>
    <row r="66" spans="1:35" x14ac:dyDescent="0.35">
      <c r="A66" s="34">
        <f>IF(B66&lt;&gt;"",MAX($A$1:A65)+1,"")</f>
        <v>65</v>
      </c>
      <c r="B66" s="34" t="s">
        <v>176</v>
      </c>
      <c r="C66" s="34" t="s">
        <v>158</v>
      </c>
      <c r="D66" s="34" t="s">
        <v>31</v>
      </c>
      <c r="E66" s="34"/>
      <c r="F66" s="34" t="s">
        <v>32</v>
      </c>
      <c r="G66" s="34"/>
      <c r="H66" s="34"/>
      <c r="I66" s="34" t="s">
        <v>159</v>
      </c>
      <c r="J66" s="34" t="s">
        <v>33</v>
      </c>
      <c r="K66" s="34" t="s">
        <v>160</v>
      </c>
      <c r="L66" s="34" t="s">
        <v>161</v>
      </c>
      <c r="M66" s="34">
        <v>3</v>
      </c>
      <c r="N66" s="34" t="s">
        <v>159</v>
      </c>
      <c r="O66" s="34" t="s">
        <v>162</v>
      </c>
      <c r="P66" s="34" t="s">
        <v>163</v>
      </c>
      <c r="Q66" s="34" t="s">
        <v>164</v>
      </c>
      <c r="R66" s="34" t="s">
        <v>165</v>
      </c>
      <c r="S66" s="34" t="s">
        <v>166</v>
      </c>
      <c r="T66" s="34"/>
      <c r="U66" s="34"/>
      <c r="V66" s="34">
        <v>694913502</v>
      </c>
      <c r="W66" s="34"/>
      <c r="X66" s="34">
        <v>1</v>
      </c>
      <c r="Y66" s="34"/>
      <c r="Z66" s="34" t="s">
        <v>177</v>
      </c>
      <c r="AA66" s="34">
        <f>IF(ISBLANK($L66),"",VLOOKUP($L66,'PADESCE Ccontractuelle'!$C$2:$K$1200,8,FALSE))</f>
        <v>355572</v>
      </c>
      <c r="AB66" s="34">
        <f>IF(ISBLANK($L66),"",VLOOKUP($L66,'PADESCE Ccontractuelle'!$C$2:$K$1200,9,FALSE))</f>
        <v>106671600</v>
      </c>
      <c r="AC66" s="34" t="str">
        <f>VLOOKUP(VLOOKUP(B66,Apprenants!$D$2:$F$2000,3,FALSE),Classes!$A$2:$H$2000,8,FALSE)</f>
        <v>N</v>
      </c>
      <c r="AD66" s="47"/>
      <c r="AG66" s="23">
        <v>1</v>
      </c>
      <c r="AH66" s="23" t="str">
        <f>Consolication[[#This Row],[Bénéficiaires]]</f>
        <v>WOMEN ENTREPRENEURSHIP FACILITATION NETWORK (WEFN)</v>
      </c>
      <c r="AI66" s="23">
        <f>Consolication[[#This Row],[cohorte]]</f>
        <v>1</v>
      </c>
    </row>
    <row r="67" spans="1:35" x14ac:dyDescent="0.35">
      <c r="A67" s="34">
        <f>IF(B67&lt;&gt;"",MAX($A$1:A66)+1,"")</f>
        <v>66</v>
      </c>
      <c r="B67" s="34" t="s">
        <v>178</v>
      </c>
      <c r="C67" s="34" t="s">
        <v>158</v>
      </c>
      <c r="D67" s="34" t="s">
        <v>31</v>
      </c>
      <c r="E67" s="34"/>
      <c r="F67" s="34" t="s">
        <v>32</v>
      </c>
      <c r="G67" s="34"/>
      <c r="H67" s="34"/>
      <c r="I67" s="34" t="s">
        <v>159</v>
      </c>
      <c r="J67" s="34" t="s">
        <v>33</v>
      </c>
      <c r="K67" s="34" t="s">
        <v>160</v>
      </c>
      <c r="L67" s="34" t="s">
        <v>161</v>
      </c>
      <c r="M67" s="34">
        <v>3</v>
      </c>
      <c r="N67" s="34" t="s">
        <v>159</v>
      </c>
      <c r="O67" s="34" t="s">
        <v>162</v>
      </c>
      <c r="P67" s="34" t="s">
        <v>163</v>
      </c>
      <c r="Q67" s="34" t="s">
        <v>164</v>
      </c>
      <c r="R67" s="34" t="s">
        <v>165</v>
      </c>
      <c r="S67" s="34" t="s">
        <v>166</v>
      </c>
      <c r="T67" s="34"/>
      <c r="U67" s="34"/>
      <c r="V67" s="34">
        <v>693144392</v>
      </c>
      <c r="W67" s="34"/>
      <c r="X67" s="34">
        <v>1</v>
      </c>
      <c r="Y67" s="34"/>
      <c r="Z67" s="34" t="s">
        <v>179</v>
      </c>
      <c r="AA67" s="34">
        <f>IF(ISBLANK($L67),"",VLOOKUP($L67,'PADESCE Ccontractuelle'!$C$2:$K$1200,8,FALSE))</f>
        <v>355572</v>
      </c>
      <c r="AB67" s="34">
        <f>IF(ISBLANK($L67),"",VLOOKUP($L67,'PADESCE Ccontractuelle'!$C$2:$K$1200,9,FALSE))</f>
        <v>106671600</v>
      </c>
      <c r="AC67" s="34" t="str">
        <f>VLOOKUP(VLOOKUP(B67,Apprenants!$D$2:$F$2000,3,FALSE),Classes!$A$2:$H$2000,8,FALSE)</f>
        <v>N</v>
      </c>
      <c r="AD67" s="47"/>
      <c r="AG67" s="23">
        <v>1</v>
      </c>
      <c r="AH67" s="23" t="str">
        <f>Consolication[[#This Row],[Bénéficiaires]]</f>
        <v>WOMEN ENTREPRENEURSHIP FACILITATION NETWORK (WEFN)</v>
      </c>
      <c r="AI67" s="23">
        <f>Consolication[[#This Row],[cohorte]]</f>
        <v>1</v>
      </c>
    </row>
    <row r="68" spans="1:35" x14ac:dyDescent="0.35">
      <c r="A68" s="34">
        <f>IF(B68&lt;&gt;"",MAX($A$1:A67)+1,"")</f>
        <v>67</v>
      </c>
      <c r="B68" s="34" t="s">
        <v>180</v>
      </c>
      <c r="C68" s="34" t="s">
        <v>158</v>
      </c>
      <c r="D68" s="34" t="s">
        <v>31</v>
      </c>
      <c r="E68" s="34"/>
      <c r="F68" s="34" t="s">
        <v>32</v>
      </c>
      <c r="G68" s="34"/>
      <c r="H68" s="34"/>
      <c r="I68" s="34" t="s">
        <v>159</v>
      </c>
      <c r="J68" s="34" t="s">
        <v>33</v>
      </c>
      <c r="K68" s="34" t="s">
        <v>160</v>
      </c>
      <c r="L68" s="34" t="s">
        <v>161</v>
      </c>
      <c r="M68" s="34">
        <v>3</v>
      </c>
      <c r="N68" s="34" t="s">
        <v>159</v>
      </c>
      <c r="O68" s="34" t="s">
        <v>162</v>
      </c>
      <c r="P68" s="34" t="s">
        <v>163</v>
      </c>
      <c r="Q68" s="34" t="s">
        <v>164</v>
      </c>
      <c r="R68" s="34" t="s">
        <v>165</v>
      </c>
      <c r="S68" s="34" t="s">
        <v>166</v>
      </c>
      <c r="T68" s="34"/>
      <c r="U68" s="34"/>
      <c r="V68" s="34">
        <v>675669091</v>
      </c>
      <c r="W68" s="34"/>
      <c r="X68" s="34">
        <v>1</v>
      </c>
      <c r="Y68" s="34"/>
      <c r="Z68" s="34" t="s">
        <v>181</v>
      </c>
      <c r="AA68" s="34">
        <f>IF(ISBLANK($L68),"",VLOOKUP($L68,'PADESCE Ccontractuelle'!$C$2:$K$1200,8,FALSE))</f>
        <v>355572</v>
      </c>
      <c r="AB68" s="34">
        <f>IF(ISBLANK($L68),"",VLOOKUP($L68,'PADESCE Ccontractuelle'!$C$2:$K$1200,9,FALSE))</f>
        <v>106671600</v>
      </c>
      <c r="AC68" s="34" t="str">
        <f>VLOOKUP(VLOOKUP(B68,Apprenants!$D$2:$F$2000,3,FALSE),Classes!$A$2:$H$2000,8,FALSE)</f>
        <v>N</v>
      </c>
      <c r="AD68" s="47"/>
      <c r="AG68" s="23">
        <v>1</v>
      </c>
      <c r="AH68" s="23" t="str">
        <f>Consolication[[#This Row],[Bénéficiaires]]</f>
        <v>WOMEN ENTREPRENEURSHIP FACILITATION NETWORK (WEFN)</v>
      </c>
      <c r="AI68" s="23">
        <f>Consolication[[#This Row],[cohorte]]</f>
        <v>1</v>
      </c>
    </row>
    <row r="69" spans="1:35" x14ac:dyDescent="0.35">
      <c r="A69" s="34">
        <f>IF(B69&lt;&gt;"",MAX($A$1:A68)+1,"")</f>
        <v>68</v>
      </c>
      <c r="B69" s="34" t="s">
        <v>182</v>
      </c>
      <c r="C69" s="34" t="s">
        <v>158</v>
      </c>
      <c r="D69" s="34" t="s">
        <v>31</v>
      </c>
      <c r="E69" s="34"/>
      <c r="F69" s="34" t="s">
        <v>32</v>
      </c>
      <c r="G69" s="34"/>
      <c r="H69" s="34"/>
      <c r="I69" s="34" t="s">
        <v>159</v>
      </c>
      <c r="J69" s="34" t="s">
        <v>33</v>
      </c>
      <c r="K69" s="34" t="s">
        <v>160</v>
      </c>
      <c r="L69" s="34" t="s">
        <v>161</v>
      </c>
      <c r="M69" s="34">
        <v>3</v>
      </c>
      <c r="N69" s="34" t="s">
        <v>159</v>
      </c>
      <c r="O69" s="34" t="s">
        <v>162</v>
      </c>
      <c r="P69" s="34" t="s">
        <v>163</v>
      </c>
      <c r="Q69" s="34" t="s">
        <v>164</v>
      </c>
      <c r="R69" s="34" t="s">
        <v>165</v>
      </c>
      <c r="S69" s="34" t="s">
        <v>166</v>
      </c>
      <c r="T69" s="34"/>
      <c r="U69" s="34"/>
      <c r="V69" s="34">
        <v>651594765</v>
      </c>
      <c r="W69" s="34"/>
      <c r="X69" s="34">
        <v>1</v>
      </c>
      <c r="Y69" s="34"/>
      <c r="Z69" s="34" t="s">
        <v>183</v>
      </c>
      <c r="AA69" s="34">
        <f>IF(ISBLANK($L69),"",VLOOKUP($L69,'PADESCE Ccontractuelle'!$C$2:$K$1200,8,FALSE))</f>
        <v>355572</v>
      </c>
      <c r="AB69" s="34">
        <f>IF(ISBLANK($L69),"",VLOOKUP($L69,'PADESCE Ccontractuelle'!$C$2:$K$1200,9,FALSE))</f>
        <v>106671600</v>
      </c>
      <c r="AC69" s="34" t="str">
        <f>VLOOKUP(VLOOKUP(B69,Apprenants!$D$2:$F$2000,3,FALSE),Classes!$A$2:$H$2000,8,FALSE)</f>
        <v>N</v>
      </c>
      <c r="AD69" s="47"/>
      <c r="AG69" s="23">
        <v>1</v>
      </c>
      <c r="AH69" s="23" t="str">
        <f>Consolication[[#This Row],[Bénéficiaires]]</f>
        <v>WOMEN ENTREPRENEURSHIP FACILITATION NETWORK (WEFN)</v>
      </c>
      <c r="AI69" s="23">
        <f>Consolication[[#This Row],[cohorte]]</f>
        <v>1</v>
      </c>
    </row>
    <row r="70" spans="1:35" x14ac:dyDescent="0.35">
      <c r="A70" s="34">
        <f>IF(B70&lt;&gt;"",MAX($A$1:A69)+1,"")</f>
        <v>69</v>
      </c>
      <c r="B70" s="34" t="s">
        <v>184</v>
      </c>
      <c r="C70" s="34" t="s">
        <v>158</v>
      </c>
      <c r="D70" s="34" t="s">
        <v>31</v>
      </c>
      <c r="E70" s="34"/>
      <c r="F70" s="34" t="s">
        <v>32</v>
      </c>
      <c r="G70" s="34"/>
      <c r="H70" s="34"/>
      <c r="I70" s="34" t="s">
        <v>159</v>
      </c>
      <c r="J70" s="34" t="s">
        <v>33</v>
      </c>
      <c r="K70" s="34" t="s">
        <v>160</v>
      </c>
      <c r="L70" s="34" t="s">
        <v>161</v>
      </c>
      <c r="M70" s="34">
        <v>3</v>
      </c>
      <c r="N70" s="34" t="s">
        <v>159</v>
      </c>
      <c r="O70" s="34" t="s">
        <v>162</v>
      </c>
      <c r="P70" s="34" t="s">
        <v>163</v>
      </c>
      <c r="Q70" s="34" t="s">
        <v>164</v>
      </c>
      <c r="R70" s="34" t="s">
        <v>165</v>
      </c>
      <c r="S70" s="34" t="s">
        <v>166</v>
      </c>
      <c r="T70" s="34"/>
      <c r="U70" s="34"/>
      <c r="V70" s="34">
        <v>677857510</v>
      </c>
      <c r="W70" s="34"/>
      <c r="X70" s="34">
        <v>1</v>
      </c>
      <c r="Y70" s="34"/>
      <c r="Z70" s="34" t="s">
        <v>185</v>
      </c>
      <c r="AA70" s="34">
        <f>IF(ISBLANK($L70),"",VLOOKUP($L70,'PADESCE Ccontractuelle'!$C$2:$K$1200,8,FALSE))</f>
        <v>355572</v>
      </c>
      <c r="AB70" s="34">
        <f>IF(ISBLANK($L70),"",VLOOKUP($L70,'PADESCE Ccontractuelle'!$C$2:$K$1200,9,FALSE))</f>
        <v>106671600</v>
      </c>
      <c r="AC70" s="34" t="str">
        <f>VLOOKUP(VLOOKUP(B70,Apprenants!$D$2:$F$2000,3,FALSE),Classes!$A$2:$H$2000,8,FALSE)</f>
        <v>N</v>
      </c>
      <c r="AD70" s="47"/>
      <c r="AG70" s="23">
        <v>1</v>
      </c>
      <c r="AH70" s="23" t="str">
        <f>Consolication[[#This Row],[Bénéficiaires]]</f>
        <v>WOMEN ENTREPRENEURSHIP FACILITATION NETWORK (WEFN)</v>
      </c>
      <c r="AI70" s="23">
        <f>Consolication[[#This Row],[cohorte]]</f>
        <v>1</v>
      </c>
    </row>
    <row r="71" spans="1:35" x14ac:dyDescent="0.35">
      <c r="A71" s="34">
        <f>IF(B71&lt;&gt;"",MAX($A$1:A70)+1,"")</f>
        <v>70</v>
      </c>
      <c r="B71" s="34" t="s">
        <v>186</v>
      </c>
      <c r="C71" s="34" t="s">
        <v>158</v>
      </c>
      <c r="D71" s="34" t="s">
        <v>31</v>
      </c>
      <c r="E71" s="34"/>
      <c r="F71" s="34" t="s">
        <v>32</v>
      </c>
      <c r="G71" s="34"/>
      <c r="H71" s="34"/>
      <c r="I71" s="34" t="s">
        <v>159</v>
      </c>
      <c r="J71" s="34" t="s">
        <v>33</v>
      </c>
      <c r="K71" s="34" t="s">
        <v>160</v>
      </c>
      <c r="L71" s="34" t="s">
        <v>161</v>
      </c>
      <c r="M71" s="34">
        <v>3</v>
      </c>
      <c r="N71" s="34" t="s">
        <v>159</v>
      </c>
      <c r="O71" s="34" t="s">
        <v>162</v>
      </c>
      <c r="P71" s="34" t="s">
        <v>163</v>
      </c>
      <c r="Q71" s="34" t="s">
        <v>164</v>
      </c>
      <c r="R71" s="34" t="s">
        <v>165</v>
      </c>
      <c r="S71" s="34" t="s">
        <v>166</v>
      </c>
      <c r="T71" s="34"/>
      <c r="U71" s="34"/>
      <c r="V71" s="34">
        <v>692683437</v>
      </c>
      <c r="W71" s="34"/>
      <c r="X71" s="34">
        <v>1</v>
      </c>
      <c r="Y71" s="34"/>
      <c r="Z71" s="34" t="s">
        <v>187</v>
      </c>
      <c r="AA71" s="34">
        <f>IF(ISBLANK($L71),"",VLOOKUP($L71,'PADESCE Ccontractuelle'!$C$2:$K$1200,8,FALSE))</f>
        <v>355572</v>
      </c>
      <c r="AB71" s="34">
        <f>IF(ISBLANK($L71),"",VLOOKUP($L71,'PADESCE Ccontractuelle'!$C$2:$K$1200,9,FALSE))</f>
        <v>106671600</v>
      </c>
      <c r="AC71" s="34" t="str">
        <f>VLOOKUP(VLOOKUP(B71,Apprenants!$D$2:$F$2000,3,FALSE),Classes!$A$2:$H$2000,8,FALSE)</f>
        <v>N</v>
      </c>
      <c r="AD71" s="47"/>
      <c r="AG71" s="23">
        <v>1</v>
      </c>
      <c r="AH71" s="23" t="str">
        <f>Consolication[[#This Row],[Bénéficiaires]]</f>
        <v>WOMEN ENTREPRENEURSHIP FACILITATION NETWORK (WEFN)</v>
      </c>
      <c r="AI71" s="23">
        <f>Consolication[[#This Row],[cohorte]]</f>
        <v>1</v>
      </c>
    </row>
    <row r="72" spans="1:35" x14ac:dyDescent="0.35">
      <c r="A72" s="34">
        <f>IF(B72&lt;&gt;"",MAX($A$1:A71)+1,"")</f>
        <v>71</v>
      </c>
      <c r="B72" s="34" t="s">
        <v>188</v>
      </c>
      <c r="C72" s="34" t="s">
        <v>158</v>
      </c>
      <c r="D72" s="34" t="s">
        <v>31</v>
      </c>
      <c r="E72" s="34"/>
      <c r="F72" s="34" t="s">
        <v>32</v>
      </c>
      <c r="G72" s="34"/>
      <c r="H72" s="34"/>
      <c r="I72" s="34" t="s">
        <v>159</v>
      </c>
      <c r="J72" s="34" t="s">
        <v>33</v>
      </c>
      <c r="K72" s="34" t="s">
        <v>160</v>
      </c>
      <c r="L72" s="34" t="s">
        <v>161</v>
      </c>
      <c r="M72" s="34">
        <v>3</v>
      </c>
      <c r="N72" s="34" t="s">
        <v>159</v>
      </c>
      <c r="O72" s="34" t="s">
        <v>162</v>
      </c>
      <c r="P72" s="34" t="s">
        <v>163</v>
      </c>
      <c r="Q72" s="34" t="s">
        <v>164</v>
      </c>
      <c r="R72" s="34" t="s">
        <v>165</v>
      </c>
      <c r="S72" s="34" t="s">
        <v>166</v>
      </c>
      <c r="T72" s="34"/>
      <c r="U72" s="34"/>
      <c r="V72" s="34">
        <v>670885280</v>
      </c>
      <c r="W72" s="34"/>
      <c r="X72" s="34">
        <v>1</v>
      </c>
      <c r="Y72" s="34"/>
      <c r="Z72" s="34" t="s">
        <v>189</v>
      </c>
      <c r="AA72" s="34">
        <f>IF(ISBLANK($L72),"",VLOOKUP($L72,'PADESCE Ccontractuelle'!$C$2:$K$1200,8,FALSE))</f>
        <v>355572</v>
      </c>
      <c r="AB72" s="34">
        <f>IF(ISBLANK($L72),"",VLOOKUP($L72,'PADESCE Ccontractuelle'!$C$2:$K$1200,9,FALSE))</f>
        <v>106671600</v>
      </c>
      <c r="AC72" s="34" t="str">
        <f>VLOOKUP(VLOOKUP(B72,Apprenants!$D$2:$F$2000,3,FALSE),Classes!$A$2:$H$2000,8,FALSE)</f>
        <v>N</v>
      </c>
      <c r="AD72" s="47"/>
      <c r="AG72" s="23">
        <v>1</v>
      </c>
      <c r="AH72" s="23" t="str">
        <f>Consolication[[#This Row],[Bénéficiaires]]</f>
        <v>WOMEN ENTREPRENEURSHIP FACILITATION NETWORK (WEFN)</v>
      </c>
      <c r="AI72" s="23">
        <f>Consolication[[#This Row],[cohorte]]</f>
        <v>1</v>
      </c>
    </row>
    <row r="73" spans="1:35" x14ac:dyDescent="0.35">
      <c r="A73" s="34">
        <f>IF(B73&lt;&gt;"",MAX($A$1:A72)+1,"")</f>
        <v>72</v>
      </c>
      <c r="B73" s="34" t="s">
        <v>190</v>
      </c>
      <c r="C73" s="34" t="s">
        <v>158</v>
      </c>
      <c r="D73" s="34" t="s">
        <v>31</v>
      </c>
      <c r="E73" s="34"/>
      <c r="F73" s="34" t="s">
        <v>32</v>
      </c>
      <c r="G73" s="34"/>
      <c r="H73" s="34"/>
      <c r="I73" s="34" t="s">
        <v>159</v>
      </c>
      <c r="J73" s="34" t="s">
        <v>33</v>
      </c>
      <c r="K73" s="34" t="s">
        <v>160</v>
      </c>
      <c r="L73" s="34" t="s">
        <v>161</v>
      </c>
      <c r="M73" s="34">
        <v>3</v>
      </c>
      <c r="N73" s="34" t="s">
        <v>159</v>
      </c>
      <c r="O73" s="34" t="s">
        <v>162</v>
      </c>
      <c r="P73" s="34" t="s">
        <v>163</v>
      </c>
      <c r="Q73" s="34" t="s">
        <v>164</v>
      </c>
      <c r="R73" s="34" t="s">
        <v>165</v>
      </c>
      <c r="S73" s="34" t="s">
        <v>166</v>
      </c>
      <c r="T73" s="34"/>
      <c r="U73" s="34"/>
      <c r="V73" s="34">
        <v>690880249</v>
      </c>
      <c r="W73" s="34"/>
      <c r="X73" s="34">
        <v>1</v>
      </c>
      <c r="Y73" s="34"/>
      <c r="Z73" s="34" t="s">
        <v>191</v>
      </c>
      <c r="AA73" s="34">
        <f>IF(ISBLANK($L73),"",VLOOKUP($L73,'PADESCE Ccontractuelle'!$C$2:$K$1200,8,FALSE))</f>
        <v>355572</v>
      </c>
      <c r="AB73" s="34">
        <f>IF(ISBLANK($L73),"",VLOOKUP($L73,'PADESCE Ccontractuelle'!$C$2:$K$1200,9,FALSE))</f>
        <v>106671600</v>
      </c>
      <c r="AC73" s="34" t="str">
        <f>VLOOKUP(VLOOKUP(B73,Apprenants!$D$2:$F$2000,3,FALSE),Classes!$A$2:$H$2000,8,FALSE)</f>
        <v>N</v>
      </c>
      <c r="AD73" s="47"/>
      <c r="AG73" s="23">
        <v>1</v>
      </c>
      <c r="AH73" s="23" t="str">
        <f>Consolication[[#This Row],[Bénéficiaires]]</f>
        <v>WOMEN ENTREPRENEURSHIP FACILITATION NETWORK (WEFN)</v>
      </c>
      <c r="AI73" s="23">
        <f>Consolication[[#This Row],[cohorte]]</f>
        <v>1</v>
      </c>
    </row>
    <row r="74" spans="1:35" x14ac:dyDescent="0.35">
      <c r="A74" s="34">
        <f>IF(B74&lt;&gt;"",MAX($A$1:A73)+1,"")</f>
        <v>73</v>
      </c>
      <c r="B74" s="34" t="s">
        <v>192</v>
      </c>
      <c r="C74" s="34" t="s">
        <v>158</v>
      </c>
      <c r="D74" s="34" t="s">
        <v>31</v>
      </c>
      <c r="E74" s="34"/>
      <c r="F74" s="34" t="s">
        <v>32</v>
      </c>
      <c r="G74" s="34"/>
      <c r="H74" s="34"/>
      <c r="I74" s="34" t="s">
        <v>159</v>
      </c>
      <c r="J74" s="34" t="s">
        <v>33</v>
      </c>
      <c r="K74" s="34" t="s">
        <v>160</v>
      </c>
      <c r="L74" s="34" t="s">
        <v>161</v>
      </c>
      <c r="M74" s="34">
        <v>3</v>
      </c>
      <c r="N74" s="34" t="s">
        <v>159</v>
      </c>
      <c r="O74" s="34" t="s">
        <v>162</v>
      </c>
      <c r="P74" s="34" t="s">
        <v>163</v>
      </c>
      <c r="Q74" s="34" t="s">
        <v>164</v>
      </c>
      <c r="R74" s="34" t="s">
        <v>165</v>
      </c>
      <c r="S74" s="34" t="s">
        <v>166</v>
      </c>
      <c r="T74" s="34"/>
      <c r="U74" s="34"/>
      <c r="V74" s="34">
        <v>676695254</v>
      </c>
      <c r="W74" s="34"/>
      <c r="X74" s="34">
        <v>1</v>
      </c>
      <c r="Y74" s="34"/>
      <c r="Z74" s="34" t="s">
        <v>193</v>
      </c>
      <c r="AA74" s="34">
        <f>IF(ISBLANK($L74),"",VLOOKUP($L74,'PADESCE Ccontractuelle'!$C$2:$K$1200,8,FALSE))</f>
        <v>355572</v>
      </c>
      <c r="AB74" s="34">
        <f>IF(ISBLANK($L74),"",VLOOKUP($L74,'PADESCE Ccontractuelle'!$C$2:$K$1200,9,FALSE))</f>
        <v>106671600</v>
      </c>
      <c r="AC74" s="34" t="str">
        <f>VLOOKUP(VLOOKUP(B74,Apprenants!$D$2:$F$2000,3,FALSE),Classes!$A$2:$H$2000,8,FALSE)</f>
        <v>N</v>
      </c>
      <c r="AD74" s="47"/>
      <c r="AG74" s="23">
        <v>1</v>
      </c>
      <c r="AH74" s="23" t="str">
        <f>Consolication[[#This Row],[Bénéficiaires]]</f>
        <v>WOMEN ENTREPRENEURSHIP FACILITATION NETWORK (WEFN)</v>
      </c>
      <c r="AI74" s="23">
        <f>Consolication[[#This Row],[cohorte]]</f>
        <v>1</v>
      </c>
    </row>
    <row r="75" spans="1:35" x14ac:dyDescent="0.35">
      <c r="A75" s="34">
        <f>IF(B75&lt;&gt;"",MAX($A$1:A74)+1,"")</f>
        <v>74</v>
      </c>
      <c r="B75" s="34" t="s">
        <v>194</v>
      </c>
      <c r="C75" s="34" t="s">
        <v>158</v>
      </c>
      <c r="D75" s="34" t="s">
        <v>31</v>
      </c>
      <c r="E75" s="34"/>
      <c r="F75" s="34" t="s">
        <v>32</v>
      </c>
      <c r="G75" s="34"/>
      <c r="H75" s="34"/>
      <c r="I75" s="34" t="s">
        <v>159</v>
      </c>
      <c r="J75" s="34" t="s">
        <v>33</v>
      </c>
      <c r="K75" s="34" t="s">
        <v>160</v>
      </c>
      <c r="L75" s="34" t="s">
        <v>161</v>
      </c>
      <c r="M75" s="34">
        <v>3</v>
      </c>
      <c r="N75" s="34" t="s">
        <v>159</v>
      </c>
      <c r="O75" s="34" t="s">
        <v>162</v>
      </c>
      <c r="P75" s="34" t="s">
        <v>163</v>
      </c>
      <c r="Q75" s="34" t="s">
        <v>164</v>
      </c>
      <c r="R75" s="34" t="s">
        <v>165</v>
      </c>
      <c r="S75" s="34" t="s">
        <v>166</v>
      </c>
      <c r="T75" s="34"/>
      <c r="U75" s="34"/>
      <c r="V75" s="34">
        <v>656415787</v>
      </c>
      <c r="W75" s="34"/>
      <c r="X75" s="34">
        <v>1</v>
      </c>
      <c r="Y75" s="34"/>
      <c r="Z75" s="34" t="s">
        <v>195</v>
      </c>
      <c r="AA75" s="34">
        <f>IF(ISBLANK($L75),"",VLOOKUP($L75,'PADESCE Ccontractuelle'!$C$2:$K$1200,8,FALSE))</f>
        <v>355572</v>
      </c>
      <c r="AB75" s="34">
        <f>IF(ISBLANK($L75),"",VLOOKUP($L75,'PADESCE Ccontractuelle'!$C$2:$K$1200,9,FALSE))</f>
        <v>106671600</v>
      </c>
      <c r="AC75" s="34" t="str">
        <f>VLOOKUP(VLOOKUP(B75,Apprenants!$D$2:$F$2000,3,FALSE),Classes!$A$2:$H$2000,8,FALSE)</f>
        <v>N</v>
      </c>
      <c r="AD75" s="47"/>
      <c r="AG75" s="23">
        <v>1</v>
      </c>
      <c r="AH75" s="23" t="str">
        <f>Consolication[[#This Row],[Bénéficiaires]]</f>
        <v>WOMEN ENTREPRENEURSHIP FACILITATION NETWORK (WEFN)</v>
      </c>
      <c r="AI75" s="23">
        <f>Consolication[[#This Row],[cohorte]]</f>
        <v>1</v>
      </c>
    </row>
    <row r="76" spans="1:35" x14ac:dyDescent="0.35">
      <c r="A76" s="34">
        <f>IF(B76&lt;&gt;"",MAX($A$1:A75)+1,"")</f>
        <v>75</v>
      </c>
      <c r="B76" s="34" t="s">
        <v>196</v>
      </c>
      <c r="C76" s="34" t="s">
        <v>158</v>
      </c>
      <c r="D76" s="34" t="s">
        <v>31</v>
      </c>
      <c r="E76" s="34"/>
      <c r="F76" s="34" t="s">
        <v>32</v>
      </c>
      <c r="G76" s="34"/>
      <c r="H76" s="34"/>
      <c r="I76" s="34" t="s">
        <v>159</v>
      </c>
      <c r="J76" s="34" t="s">
        <v>33</v>
      </c>
      <c r="K76" s="34" t="s">
        <v>160</v>
      </c>
      <c r="L76" s="34" t="s">
        <v>161</v>
      </c>
      <c r="M76" s="34">
        <v>3</v>
      </c>
      <c r="N76" s="34" t="s">
        <v>159</v>
      </c>
      <c r="O76" s="34" t="s">
        <v>162</v>
      </c>
      <c r="P76" s="34" t="s">
        <v>163</v>
      </c>
      <c r="Q76" s="34" t="s">
        <v>164</v>
      </c>
      <c r="R76" s="34" t="s">
        <v>165</v>
      </c>
      <c r="S76" s="34" t="s">
        <v>166</v>
      </c>
      <c r="T76" s="34"/>
      <c r="U76" s="34"/>
      <c r="V76" s="34">
        <v>697786752</v>
      </c>
      <c r="W76" s="34"/>
      <c r="X76" s="34">
        <v>2</v>
      </c>
      <c r="Y76" s="34"/>
      <c r="Z76" s="34" t="s">
        <v>197</v>
      </c>
      <c r="AA76" s="34">
        <f>IF(ISBLANK($L76),"",VLOOKUP($L76,'PADESCE Ccontractuelle'!$C$2:$K$1200,8,FALSE))</f>
        <v>355572</v>
      </c>
      <c r="AB76" s="34">
        <f>IF(ISBLANK($L76),"",VLOOKUP($L76,'PADESCE Ccontractuelle'!$C$2:$K$1200,9,FALSE))</f>
        <v>106671600</v>
      </c>
      <c r="AC76" s="34" t="str">
        <f>VLOOKUP(VLOOKUP(B76,Apprenants!$D$2:$F$2000,3,FALSE),Classes!$A$2:$H$2000,8,FALSE)</f>
        <v>N</v>
      </c>
      <c r="AD76" s="47"/>
      <c r="AG76" s="23">
        <v>1</v>
      </c>
      <c r="AH76" s="23" t="str">
        <f>Consolication[[#This Row],[Bénéficiaires]]</f>
        <v>WOMEN ENTREPRENEURSHIP FACILITATION NETWORK (WEFN)</v>
      </c>
      <c r="AI76" s="23">
        <f>Consolication[[#This Row],[cohorte]]</f>
        <v>2</v>
      </c>
    </row>
    <row r="77" spans="1:35" x14ac:dyDescent="0.35">
      <c r="A77" s="34">
        <f>IF(B77&lt;&gt;"",MAX($A$1:A76)+1,"")</f>
        <v>76</v>
      </c>
      <c r="B77" s="34" t="s">
        <v>198</v>
      </c>
      <c r="C77" s="34" t="s">
        <v>158</v>
      </c>
      <c r="D77" s="34" t="s">
        <v>31</v>
      </c>
      <c r="E77" s="34"/>
      <c r="F77" s="34" t="s">
        <v>32</v>
      </c>
      <c r="G77" s="34"/>
      <c r="H77" s="34"/>
      <c r="I77" s="34" t="s">
        <v>159</v>
      </c>
      <c r="J77" s="34" t="s">
        <v>33</v>
      </c>
      <c r="K77" s="34" t="s">
        <v>160</v>
      </c>
      <c r="L77" s="34" t="s">
        <v>161</v>
      </c>
      <c r="M77" s="34">
        <v>3</v>
      </c>
      <c r="N77" s="34" t="s">
        <v>159</v>
      </c>
      <c r="O77" s="34" t="s">
        <v>162</v>
      </c>
      <c r="P77" s="34" t="s">
        <v>163</v>
      </c>
      <c r="Q77" s="34" t="s">
        <v>164</v>
      </c>
      <c r="R77" s="34" t="s">
        <v>165</v>
      </c>
      <c r="S77" s="34" t="s">
        <v>166</v>
      </c>
      <c r="T77" s="34"/>
      <c r="U77" s="34"/>
      <c r="V77" s="34">
        <v>687690638</v>
      </c>
      <c r="W77" s="34"/>
      <c r="X77" s="34">
        <v>2</v>
      </c>
      <c r="Y77" s="34"/>
      <c r="Z77" s="34" t="s">
        <v>199</v>
      </c>
      <c r="AA77" s="34">
        <f>IF(ISBLANK($L77),"",VLOOKUP($L77,'PADESCE Ccontractuelle'!$C$2:$K$1200,8,FALSE))</f>
        <v>355572</v>
      </c>
      <c r="AB77" s="34">
        <f>IF(ISBLANK($L77),"",VLOOKUP($L77,'PADESCE Ccontractuelle'!$C$2:$K$1200,9,FALSE))</f>
        <v>106671600</v>
      </c>
      <c r="AC77" s="34" t="str">
        <f>VLOOKUP(VLOOKUP(B77,Apprenants!$D$2:$F$2000,3,FALSE),Classes!$A$2:$H$2000,8,FALSE)</f>
        <v>N</v>
      </c>
      <c r="AD77" s="47"/>
      <c r="AG77" s="23">
        <v>1</v>
      </c>
      <c r="AH77" s="23" t="str">
        <f>Consolication[[#This Row],[Bénéficiaires]]</f>
        <v>WOMEN ENTREPRENEURSHIP FACILITATION NETWORK (WEFN)</v>
      </c>
      <c r="AI77" s="23">
        <f>Consolication[[#This Row],[cohorte]]</f>
        <v>2</v>
      </c>
    </row>
    <row r="78" spans="1:35" x14ac:dyDescent="0.35">
      <c r="A78" s="34">
        <f>IF(B78&lt;&gt;"",MAX($A$1:A77)+1,"")</f>
        <v>77</v>
      </c>
      <c r="B78" s="34" t="s">
        <v>200</v>
      </c>
      <c r="C78" s="34" t="s">
        <v>158</v>
      </c>
      <c r="D78" s="34" t="s">
        <v>31</v>
      </c>
      <c r="E78" s="34"/>
      <c r="F78" s="34" t="s">
        <v>32</v>
      </c>
      <c r="G78" s="34"/>
      <c r="H78" s="34"/>
      <c r="I78" s="34" t="s">
        <v>159</v>
      </c>
      <c r="J78" s="34" t="s">
        <v>33</v>
      </c>
      <c r="K78" s="34" t="s">
        <v>160</v>
      </c>
      <c r="L78" s="34" t="s">
        <v>161</v>
      </c>
      <c r="M78" s="34">
        <v>3</v>
      </c>
      <c r="N78" s="34" t="s">
        <v>159</v>
      </c>
      <c r="O78" s="34" t="s">
        <v>162</v>
      </c>
      <c r="P78" s="34" t="s">
        <v>163</v>
      </c>
      <c r="Q78" s="34" t="s">
        <v>164</v>
      </c>
      <c r="R78" s="34" t="s">
        <v>165</v>
      </c>
      <c r="S78" s="34" t="s">
        <v>166</v>
      </c>
      <c r="T78" s="34"/>
      <c r="U78" s="34"/>
      <c r="V78" s="34">
        <v>640355947</v>
      </c>
      <c r="W78" s="34"/>
      <c r="X78" s="34">
        <v>2</v>
      </c>
      <c r="Y78" s="34"/>
      <c r="Z78" s="34" t="s">
        <v>201</v>
      </c>
      <c r="AA78" s="34">
        <f>IF(ISBLANK($L78),"",VLOOKUP($L78,'PADESCE Ccontractuelle'!$C$2:$K$1200,8,FALSE))</f>
        <v>355572</v>
      </c>
      <c r="AB78" s="34">
        <f>IF(ISBLANK($L78),"",VLOOKUP($L78,'PADESCE Ccontractuelle'!$C$2:$K$1200,9,FALSE))</f>
        <v>106671600</v>
      </c>
      <c r="AC78" s="34" t="str">
        <f>VLOOKUP(VLOOKUP(B78,Apprenants!$D$2:$F$2000,3,FALSE),Classes!$A$2:$H$2000,8,FALSE)</f>
        <v>N</v>
      </c>
      <c r="AD78" s="47"/>
      <c r="AG78" s="23">
        <v>1</v>
      </c>
      <c r="AH78" s="23" t="str">
        <f>Consolication[[#This Row],[Bénéficiaires]]</f>
        <v>WOMEN ENTREPRENEURSHIP FACILITATION NETWORK (WEFN)</v>
      </c>
      <c r="AI78" s="23">
        <f>Consolication[[#This Row],[cohorte]]</f>
        <v>2</v>
      </c>
    </row>
    <row r="79" spans="1:35" x14ac:dyDescent="0.35">
      <c r="A79" s="34">
        <f>IF(B79&lt;&gt;"",MAX($A$1:A78)+1,"")</f>
        <v>78</v>
      </c>
      <c r="B79" s="34" t="s">
        <v>202</v>
      </c>
      <c r="C79" s="34" t="s">
        <v>158</v>
      </c>
      <c r="D79" s="34" t="s">
        <v>31</v>
      </c>
      <c r="E79" s="34"/>
      <c r="F79" s="34" t="s">
        <v>32</v>
      </c>
      <c r="G79" s="34"/>
      <c r="H79" s="34"/>
      <c r="I79" s="34" t="s">
        <v>159</v>
      </c>
      <c r="J79" s="34" t="s">
        <v>33</v>
      </c>
      <c r="K79" s="34" t="s">
        <v>160</v>
      </c>
      <c r="L79" s="34" t="s">
        <v>161</v>
      </c>
      <c r="M79" s="34">
        <v>3</v>
      </c>
      <c r="N79" s="34" t="s">
        <v>159</v>
      </c>
      <c r="O79" s="34" t="s">
        <v>162</v>
      </c>
      <c r="P79" s="34" t="s">
        <v>163</v>
      </c>
      <c r="Q79" s="34" t="s">
        <v>164</v>
      </c>
      <c r="R79" s="34" t="s">
        <v>165</v>
      </c>
      <c r="S79" s="34" t="s">
        <v>166</v>
      </c>
      <c r="T79" s="34"/>
      <c r="U79" s="34"/>
      <c r="V79" s="34">
        <v>695296337</v>
      </c>
      <c r="W79" s="34"/>
      <c r="X79" s="34">
        <v>2</v>
      </c>
      <c r="Y79" s="34"/>
      <c r="Z79" s="34" t="s">
        <v>203</v>
      </c>
      <c r="AA79" s="34">
        <f>IF(ISBLANK($L79),"",VLOOKUP($L79,'PADESCE Ccontractuelle'!$C$2:$K$1200,8,FALSE))</f>
        <v>355572</v>
      </c>
      <c r="AB79" s="34">
        <f>IF(ISBLANK($L79),"",VLOOKUP($L79,'PADESCE Ccontractuelle'!$C$2:$K$1200,9,FALSE))</f>
        <v>106671600</v>
      </c>
      <c r="AC79" s="34" t="str">
        <f>VLOOKUP(VLOOKUP(B79,Apprenants!$D$2:$F$2000,3,FALSE),Classes!$A$2:$H$2000,8,FALSE)</f>
        <v>N</v>
      </c>
      <c r="AD79" s="47"/>
      <c r="AG79" s="23">
        <v>1</v>
      </c>
      <c r="AH79" s="23" t="str">
        <f>Consolication[[#This Row],[Bénéficiaires]]</f>
        <v>WOMEN ENTREPRENEURSHIP FACILITATION NETWORK (WEFN)</v>
      </c>
      <c r="AI79" s="23">
        <f>Consolication[[#This Row],[cohorte]]</f>
        <v>2</v>
      </c>
    </row>
    <row r="80" spans="1:35" x14ac:dyDescent="0.35">
      <c r="A80" s="34">
        <f>IF(B80&lt;&gt;"",MAX($A$1:A79)+1,"")</f>
        <v>79</v>
      </c>
      <c r="B80" s="34" t="s">
        <v>204</v>
      </c>
      <c r="C80" s="34" t="s">
        <v>158</v>
      </c>
      <c r="D80" s="34" t="s">
        <v>31</v>
      </c>
      <c r="E80" s="34"/>
      <c r="F80" s="34" t="s">
        <v>32</v>
      </c>
      <c r="G80" s="34"/>
      <c r="H80" s="34"/>
      <c r="I80" s="34" t="s">
        <v>159</v>
      </c>
      <c r="J80" s="34" t="s">
        <v>33</v>
      </c>
      <c r="K80" s="34" t="s">
        <v>160</v>
      </c>
      <c r="L80" s="34" t="s">
        <v>161</v>
      </c>
      <c r="M80" s="34">
        <v>3</v>
      </c>
      <c r="N80" s="34" t="s">
        <v>159</v>
      </c>
      <c r="O80" s="34" t="s">
        <v>162</v>
      </c>
      <c r="P80" s="34" t="s">
        <v>163</v>
      </c>
      <c r="Q80" s="34" t="s">
        <v>164</v>
      </c>
      <c r="R80" s="34" t="s">
        <v>165</v>
      </c>
      <c r="S80" s="34" t="s">
        <v>166</v>
      </c>
      <c r="T80" s="34"/>
      <c r="U80" s="34"/>
      <c r="V80" s="34">
        <v>694360582</v>
      </c>
      <c r="W80" s="34"/>
      <c r="X80" s="34">
        <v>2</v>
      </c>
      <c r="Y80" s="34"/>
      <c r="Z80" s="34" t="s">
        <v>205</v>
      </c>
      <c r="AA80" s="34">
        <f>IF(ISBLANK($L80),"",VLOOKUP($L80,'PADESCE Ccontractuelle'!$C$2:$K$1200,8,FALSE))</f>
        <v>355572</v>
      </c>
      <c r="AB80" s="34">
        <f>IF(ISBLANK($L80),"",VLOOKUP($L80,'PADESCE Ccontractuelle'!$C$2:$K$1200,9,FALSE))</f>
        <v>106671600</v>
      </c>
      <c r="AC80" s="34" t="str">
        <f>VLOOKUP(VLOOKUP(B80,Apprenants!$D$2:$F$2000,3,FALSE),Classes!$A$2:$H$2000,8,FALSE)</f>
        <v>N</v>
      </c>
      <c r="AD80" s="47"/>
      <c r="AG80" s="23">
        <v>1</v>
      </c>
      <c r="AH80" s="23" t="str">
        <f>Consolication[[#This Row],[Bénéficiaires]]</f>
        <v>WOMEN ENTREPRENEURSHIP FACILITATION NETWORK (WEFN)</v>
      </c>
      <c r="AI80" s="23">
        <f>Consolication[[#This Row],[cohorte]]</f>
        <v>2</v>
      </c>
    </row>
    <row r="81" spans="1:35" x14ac:dyDescent="0.35">
      <c r="A81" s="34">
        <f>IF(B81&lt;&gt;"",MAX($A$1:A80)+1,"")</f>
        <v>80</v>
      </c>
      <c r="B81" s="34" t="s">
        <v>206</v>
      </c>
      <c r="C81" s="34" t="s">
        <v>158</v>
      </c>
      <c r="D81" s="34" t="s">
        <v>31</v>
      </c>
      <c r="E81" s="34"/>
      <c r="F81" s="34" t="s">
        <v>32</v>
      </c>
      <c r="G81" s="34"/>
      <c r="H81" s="34"/>
      <c r="I81" s="34" t="s">
        <v>159</v>
      </c>
      <c r="J81" s="34" t="s">
        <v>33</v>
      </c>
      <c r="K81" s="34" t="s">
        <v>160</v>
      </c>
      <c r="L81" s="34" t="s">
        <v>161</v>
      </c>
      <c r="M81" s="34">
        <v>3</v>
      </c>
      <c r="N81" s="34" t="s">
        <v>159</v>
      </c>
      <c r="O81" s="34" t="s">
        <v>162</v>
      </c>
      <c r="P81" s="34" t="s">
        <v>163</v>
      </c>
      <c r="Q81" s="34" t="s">
        <v>164</v>
      </c>
      <c r="R81" s="34" t="s">
        <v>165</v>
      </c>
      <c r="S81" s="34" t="s">
        <v>166</v>
      </c>
      <c r="T81" s="34"/>
      <c r="U81" s="34"/>
      <c r="V81" s="34">
        <v>650186450</v>
      </c>
      <c r="W81" s="34"/>
      <c r="X81" s="34">
        <v>2</v>
      </c>
      <c r="Y81" s="34"/>
      <c r="Z81" s="34" t="s">
        <v>207</v>
      </c>
      <c r="AA81" s="34">
        <f>IF(ISBLANK($L81),"",VLOOKUP($L81,'PADESCE Ccontractuelle'!$C$2:$K$1200,8,FALSE))</f>
        <v>355572</v>
      </c>
      <c r="AB81" s="34">
        <f>IF(ISBLANK($L81),"",VLOOKUP($L81,'PADESCE Ccontractuelle'!$C$2:$K$1200,9,FALSE))</f>
        <v>106671600</v>
      </c>
      <c r="AC81" s="34" t="str">
        <f>VLOOKUP(VLOOKUP(B81,Apprenants!$D$2:$F$2000,3,FALSE),Classes!$A$2:$H$2000,8,FALSE)</f>
        <v>N</v>
      </c>
      <c r="AD81" s="47"/>
      <c r="AG81" s="23">
        <v>1</v>
      </c>
      <c r="AH81" s="23" t="str">
        <f>Consolication[[#This Row],[Bénéficiaires]]</f>
        <v>WOMEN ENTREPRENEURSHIP FACILITATION NETWORK (WEFN)</v>
      </c>
      <c r="AI81" s="23">
        <f>Consolication[[#This Row],[cohorte]]</f>
        <v>2</v>
      </c>
    </row>
    <row r="82" spans="1:35" x14ac:dyDescent="0.35">
      <c r="A82" s="34">
        <f>IF(B82&lt;&gt;"",MAX($A$1:A81)+1,"")</f>
        <v>81</v>
      </c>
      <c r="B82" s="34" t="s">
        <v>208</v>
      </c>
      <c r="C82" s="34" t="s">
        <v>158</v>
      </c>
      <c r="D82" s="34" t="s">
        <v>31</v>
      </c>
      <c r="E82" s="34"/>
      <c r="F82" s="34" t="s">
        <v>32</v>
      </c>
      <c r="G82" s="34"/>
      <c r="H82" s="34"/>
      <c r="I82" s="34" t="s">
        <v>159</v>
      </c>
      <c r="J82" s="34" t="s">
        <v>33</v>
      </c>
      <c r="K82" s="34" t="s">
        <v>160</v>
      </c>
      <c r="L82" s="34" t="s">
        <v>161</v>
      </c>
      <c r="M82" s="34">
        <v>3</v>
      </c>
      <c r="N82" s="34" t="s">
        <v>159</v>
      </c>
      <c r="O82" s="34" t="s">
        <v>162</v>
      </c>
      <c r="P82" s="34" t="s">
        <v>163</v>
      </c>
      <c r="Q82" s="34" t="s">
        <v>164</v>
      </c>
      <c r="R82" s="34" t="s">
        <v>165</v>
      </c>
      <c r="S82" s="34" t="s">
        <v>166</v>
      </c>
      <c r="T82" s="34"/>
      <c r="U82" s="34"/>
      <c r="V82" s="34">
        <v>686397963</v>
      </c>
      <c r="W82" s="34"/>
      <c r="X82" s="34">
        <v>2</v>
      </c>
      <c r="Y82" s="34"/>
      <c r="Z82" s="34" t="s">
        <v>209</v>
      </c>
      <c r="AA82" s="34">
        <f>IF(ISBLANK($L82),"",VLOOKUP($L82,'PADESCE Ccontractuelle'!$C$2:$K$1200,8,FALSE))</f>
        <v>355572</v>
      </c>
      <c r="AB82" s="34">
        <f>IF(ISBLANK($L82),"",VLOOKUP($L82,'PADESCE Ccontractuelle'!$C$2:$K$1200,9,FALSE))</f>
        <v>106671600</v>
      </c>
      <c r="AC82" s="34" t="str">
        <f>VLOOKUP(VLOOKUP(B82,Apprenants!$D$2:$F$2000,3,FALSE),Classes!$A$2:$H$2000,8,FALSE)</f>
        <v>N</v>
      </c>
      <c r="AD82" s="47"/>
      <c r="AG82" s="23">
        <v>1</v>
      </c>
      <c r="AH82" s="23" t="str">
        <f>Consolication[[#This Row],[Bénéficiaires]]</f>
        <v>WOMEN ENTREPRENEURSHIP FACILITATION NETWORK (WEFN)</v>
      </c>
      <c r="AI82" s="23">
        <f>Consolication[[#This Row],[cohorte]]</f>
        <v>2</v>
      </c>
    </row>
    <row r="83" spans="1:35" x14ac:dyDescent="0.35">
      <c r="A83" s="34">
        <f>IF(B83&lt;&gt;"",MAX($A$1:A82)+1,"")</f>
        <v>82</v>
      </c>
      <c r="B83" s="34" t="s">
        <v>210</v>
      </c>
      <c r="C83" s="34" t="s">
        <v>158</v>
      </c>
      <c r="D83" s="34" t="s">
        <v>31</v>
      </c>
      <c r="E83" s="34"/>
      <c r="F83" s="34" t="s">
        <v>32</v>
      </c>
      <c r="G83" s="34"/>
      <c r="H83" s="34"/>
      <c r="I83" s="34" t="s">
        <v>159</v>
      </c>
      <c r="J83" s="34" t="s">
        <v>33</v>
      </c>
      <c r="K83" s="34" t="s">
        <v>160</v>
      </c>
      <c r="L83" s="34" t="s">
        <v>161</v>
      </c>
      <c r="M83" s="34">
        <v>3</v>
      </c>
      <c r="N83" s="34" t="s">
        <v>159</v>
      </c>
      <c r="O83" s="34" t="s">
        <v>162</v>
      </c>
      <c r="P83" s="34" t="s">
        <v>163</v>
      </c>
      <c r="Q83" s="34" t="s">
        <v>164</v>
      </c>
      <c r="R83" s="34" t="s">
        <v>165</v>
      </c>
      <c r="S83" s="34" t="s">
        <v>166</v>
      </c>
      <c r="T83" s="34"/>
      <c r="U83" s="34"/>
      <c r="V83" s="34">
        <v>687364179</v>
      </c>
      <c r="W83" s="34"/>
      <c r="X83" s="34">
        <v>2</v>
      </c>
      <c r="Y83" s="34"/>
      <c r="Z83" s="34">
        <v>8382</v>
      </c>
      <c r="AA83" s="34">
        <f>IF(ISBLANK($L83),"",VLOOKUP($L83,'PADESCE Ccontractuelle'!$C$2:$K$1200,8,FALSE))</f>
        <v>355572</v>
      </c>
      <c r="AB83" s="34">
        <f>IF(ISBLANK($L83),"",VLOOKUP($L83,'PADESCE Ccontractuelle'!$C$2:$K$1200,9,FALSE))</f>
        <v>106671600</v>
      </c>
      <c r="AC83" s="34" t="str">
        <f>VLOOKUP(VLOOKUP(B83,Apprenants!$D$2:$F$2000,3,FALSE),Classes!$A$2:$H$2000,8,FALSE)</f>
        <v>N</v>
      </c>
      <c r="AD83" s="47"/>
      <c r="AG83" s="23">
        <v>1</v>
      </c>
      <c r="AH83" s="23" t="str">
        <f>Consolication[[#This Row],[Bénéficiaires]]</f>
        <v>WOMEN ENTREPRENEURSHIP FACILITATION NETWORK (WEFN)</v>
      </c>
      <c r="AI83" s="23">
        <f>Consolication[[#This Row],[cohorte]]</f>
        <v>2</v>
      </c>
    </row>
    <row r="84" spans="1:35" x14ac:dyDescent="0.35">
      <c r="A84" s="34">
        <f>IF(B84&lt;&gt;"",MAX($A$1:A83)+1,"")</f>
        <v>83</v>
      </c>
      <c r="B84" s="34" t="s">
        <v>211</v>
      </c>
      <c r="C84" s="34" t="s">
        <v>158</v>
      </c>
      <c r="D84" s="34" t="s">
        <v>31</v>
      </c>
      <c r="E84" s="34"/>
      <c r="F84" s="34" t="s">
        <v>32</v>
      </c>
      <c r="G84" s="34"/>
      <c r="H84" s="34"/>
      <c r="I84" s="34" t="s">
        <v>159</v>
      </c>
      <c r="J84" s="34" t="s">
        <v>33</v>
      </c>
      <c r="K84" s="34" t="s">
        <v>160</v>
      </c>
      <c r="L84" s="34" t="s">
        <v>161</v>
      </c>
      <c r="M84" s="34">
        <v>3</v>
      </c>
      <c r="N84" s="34" t="s">
        <v>159</v>
      </c>
      <c r="O84" s="34" t="s">
        <v>162</v>
      </c>
      <c r="P84" s="34" t="s">
        <v>163</v>
      </c>
      <c r="Q84" s="34" t="s">
        <v>164</v>
      </c>
      <c r="R84" s="34" t="s">
        <v>165</v>
      </c>
      <c r="S84" s="34" t="s">
        <v>166</v>
      </c>
      <c r="T84" s="34"/>
      <c r="U84" s="34"/>
      <c r="V84" s="34">
        <v>678700452</v>
      </c>
      <c r="W84" s="34"/>
      <c r="X84" s="34">
        <v>2</v>
      </c>
      <c r="Y84" s="34"/>
      <c r="Z84" s="34" t="s">
        <v>212</v>
      </c>
      <c r="AA84" s="34">
        <f>IF(ISBLANK($L84),"",VLOOKUP($L84,'PADESCE Ccontractuelle'!$C$2:$K$1200,8,FALSE))</f>
        <v>355572</v>
      </c>
      <c r="AB84" s="34">
        <f>IF(ISBLANK($L84),"",VLOOKUP($L84,'PADESCE Ccontractuelle'!$C$2:$K$1200,9,FALSE))</f>
        <v>106671600</v>
      </c>
      <c r="AC84" s="34" t="str">
        <f>VLOOKUP(VLOOKUP(B84,Apprenants!$D$2:$F$2000,3,FALSE),Classes!$A$2:$H$2000,8,FALSE)</f>
        <v>N</v>
      </c>
      <c r="AD84" s="47"/>
      <c r="AG84" s="23">
        <v>1</v>
      </c>
      <c r="AH84" s="23" t="str">
        <f>Consolication[[#This Row],[Bénéficiaires]]</f>
        <v>WOMEN ENTREPRENEURSHIP FACILITATION NETWORK (WEFN)</v>
      </c>
      <c r="AI84" s="23">
        <f>Consolication[[#This Row],[cohorte]]</f>
        <v>2</v>
      </c>
    </row>
    <row r="85" spans="1:35" x14ac:dyDescent="0.35">
      <c r="A85" s="34">
        <f>IF(B85&lt;&gt;"",MAX($A$1:A84)+1,"")</f>
        <v>84</v>
      </c>
      <c r="B85" s="34" t="s">
        <v>213</v>
      </c>
      <c r="C85" s="34" t="s">
        <v>158</v>
      </c>
      <c r="D85" s="34" t="s">
        <v>31</v>
      </c>
      <c r="E85" s="34"/>
      <c r="F85" s="34" t="s">
        <v>32</v>
      </c>
      <c r="G85" s="34"/>
      <c r="H85" s="34"/>
      <c r="I85" s="34" t="s">
        <v>159</v>
      </c>
      <c r="J85" s="34" t="s">
        <v>33</v>
      </c>
      <c r="K85" s="34" t="s">
        <v>160</v>
      </c>
      <c r="L85" s="34" t="s">
        <v>161</v>
      </c>
      <c r="M85" s="34">
        <v>3</v>
      </c>
      <c r="N85" s="34" t="s">
        <v>159</v>
      </c>
      <c r="O85" s="34" t="s">
        <v>162</v>
      </c>
      <c r="P85" s="34" t="s">
        <v>163</v>
      </c>
      <c r="Q85" s="34" t="s">
        <v>164</v>
      </c>
      <c r="R85" s="34" t="s">
        <v>165</v>
      </c>
      <c r="S85" s="34" t="s">
        <v>166</v>
      </c>
      <c r="T85" s="34"/>
      <c r="U85" s="34"/>
      <c r="V85" s="34">
        <v>677898904</v>
      </c>
      <c r="W85" s="34"/>
      <c r="X85" s="34">
        <v>2</v>
      </c>
      <c r="Y85" s="34"/>
      <c r="Z85" s="34" t="s">
        <v>214</v>
      </c>
      <c r="AA85" s="34">
        <f>IF(ISBLANK($L85),"",VLOOKUP($L85,'PADESCE Ccontractuelle'!$C$2:$K$1200,8,FALSE))</f>
        <v>355572</v>
      </c>
      <c r="AB85" s="34">
        <f>IF(ISBLANK($L85),"",VLOOKUP($L85,'PADESCE Ccontractuelle'!$C$2:$K$1200,9,FALSE))</f>
        <v>106671600</v>
      </c>
      <c r="AC85" s="34" t="str">
        <f>VLOOKUP(VLOOKUP(B85,Apprenants!$D$2:$F$2000,3,FALSE),Classes!$A$2:$H$2000,8,FALSE)</f>
        <v>N</v>
      </c>
      <c r="AD85" s="47"/>
      <c r="AG85" s="23">
        <v>1</v>
      </c>
      <c r="AH85" s="23" t="str">
        <f>Consolication[[#This Row],[Bénéficiaires]]</f>
        <v>WOMEN ENTREPRENEURSHIP FACILITATION NETWORK (WEFN)</v>
      </c>
      <c r="AI85" s="23">
        <f>Consolication[[#This Row],[cohorte]]</f>
        <v>2</v>
      </c>
    </row>
    <row r="86" spans="1:35" x14ac:dyDescent="0.35">
      <c r="A86" s="34">
        <f>IF(B86&lt;&gt;"",MAX($A$1:A85)+1,"")</f>
        <v>85</v>
      </c>
      <c r="B86" s="34" t="s">
        <v>215</v>
      </c>
      <c r="C86" s="34" t="s">
        <v>158</v>
      </c>
      <c r="D86" s="34" t="s">
        <v>31</v>
      </c>
      <c r="E86" s="34"/>
      <c r="F86" s="34" t="s">
        <v>32</v>
      </c>
      <c r="G86" s="34"/>
      <c r="H86" s="34"/>
      <c r="I86" s="34" t="s">
        <v>159</v>
      </c>
      <c r="J86" s="34" t="s">
        <v>33</v>
      </c>
      <c r="K86" s="34" t="s">
        <v>160</v>
      </c>
      <c r="L86" s="34" t="s">
        <v>161</v>
      </c>
      <c r="M86" s="34">
        <v>3</v>
      </c>
      <c r="N86" s="34" t="s">
        <v>159</v>
      </c>
      <c r="O86" s="34" t="s">
        <v>162</v>
      </c>
      <c r="P86" s="34" t="s">
        <v>163</v>
      </c>
      <c r="Q86" s="34" t="s">
        <v>164</v>
      </c>
      <c r="R86" s="34" t="s">
        <v>165</v>
      </c>
      <c r="S86" s="34" t="s">
        <v>166</v>
      </c>
      <c r="T86" s="34"/>
      <c r="U86" s="34"/>
      <c r="V86" s="34">
        <v>657123851</v>
      </c>
      <c r="W86" s="34"/>
      <c r="X86" s="34">
        <v>2</v>
      </c>
      <c r="Y86" s="34"/>
      <c r="Z86" s="34" t="s">
        <v>216</v>
      </c>
      <c r="AA86" s="34">
        <f>IF(ISBLANK($L86),"",VLOOKUP($L86,'PADESCE Ccontractuelle'!$C$2:$K$1200,8,FALSE))</f>
        <v>355572</v>
      </c>
      <c r="AB86" s="34">
        <f>IF(ISBLANK($L86),"",VLOOKUP($L86,'PADESCE Ccontractuelle'!$C$2:$K$1200,9,FALSE))</f>
        <v>106671600</v>
      </c>
      <c r="AC86" s="34" t="str">
        <f>VLOOKUP(VLOOKUP(B86,Apprenants!$D$2:$F$2000,3,FALSE),Classes!$A$2:$H$2000,8,FALSE)</f>
        <v>N</v>
      </c>
      <c r="AD86" s="47"/>
      <c r="AG86" s="23">
        <v>1</v>
      </c>
      <c r="AH86" s="23" t="str">
        <f>Consolication[[#This Row],[Bénéficiaires]]</f>
        <v>WOMEN ENTREPRENEURSHIP FACILITATION NETWORK (WEFN)</v>
      </c>
      <c r="AI86" s="23">
        <f>Consolication[[#This Row],[cohorte]]</f>
        <v>2</v>
      </c>
    </row>
    <row r="87" spans="1:35" x14ac:dyDescent="0.35">
      <c r="A87" s="34">
        <f>IF(B87&lt;&gt;"",MAX($A$1:A86)+1,"")</f>
        <v>86</v>
      </c>
      <c r="B87" s="34" t="s">
        <v>217</v>
      </c>
      <c r="C87" s="34" t="s">
        <v>158</v>
      </c>
      <c r="D87" s="34" t="s">
        <v>31</v>
      </c>
      <c r="E87" s="34"/>
      <c r="F87" s="34" t="s">
        <v>32</v>
      </c>
      <c r="G87" s="34"/>
      <c r="H87" s="34"/>
      <c r="I87" s="34" t="s">
        <v>159</v>
      </c>
      <c r="J87" s="34" t="s">
        <v>33</v>
      </c>
      <c r="K87" s="34" t="s">
        <v>160</v>
      </c>
      <c r="L87" s="34" t="s">
        <v>161</v>
      </c>
      <c r="M87" s="34">
        <v>3</v>
      </c>
      <c r="N87" s="34" t="s">
        <v>159</v>
      </c>
      <c r="O87" s="34" t="s">
        <v>162</v>
      </c>
      <c r="P87" s="34" t="s">
        <v>163</v>
      </c>
      <c r="Q87" s="34" t="s">
        <v>164</v>
      </c>
      <c r="R87" s="34" t="s">
        <v>165</v>
      </c>
      <c r="S87" s="34" t="s">
        <v>166</v>
      </c>
      <c r="T87" s="34"/>
      <c r="U87" s="34"/>
      <c r="V87" s="34">
        <v>693998343</v>
      </c>
      <c r="W87" s="34"/>
      <c r="X87" s="34">
        <v>2</v>
      </c>
      <c r="Y87" s="34"/>
      <c r="Z87" s="34" t="s">
        <v>218</v>
      </c>
      <c r="AA87" s="34">
        <f>IF(ISBLANK($L87),"",VLOOKUP($L87,'PADESCE Ccontractuelle'!$C$2:$K$1200,8,FALSE))</f>
        <v>355572</v>
      </c>
      <c r="AB87" s="34">
        <f>IF(ISBLANK($L87),"",VLOOKUP($L87,'PADESCE Ccontractuelle'!$C$2:$K$1200,9,FALSE))</f>
        <v>106671600</v>
      </c>
      <c r="AC87" s="34" t="str">
        <f>VLOOKUP(VLOOKUP(B87,Apprenants!$D$2:$F$2000,3,FALSE),Classes!$A$2:$H$2000,8,FALSE)</f>
        <v>N</v>
      </c>
      <c r="AD87" s="47"/>
      <c r="AG87" s="23">
        <v>1</v>
      </c>
      <c r="AH87" s="23" t="str">
        <f>Consolication[[#This Row],[Bénéficiaires]]</f>
        <v>WOMEN ENTREPRENEURSHIP FACILITATION NETWORK (WEFN)</v>
      </c>
      <c r="AI87" s="23">
        <f>Consolication[[#This Row],[cohorte]]</f>
        <v>2</v>
      </c>
    </row>
    <row r="88" spans="1:35" x14ac:dyDescent="0.35">
      <c r="A88" s="34">
        <f>IF(B88&lt;&gt;"",MAX($A$1:A87)+1,"")</f>
        <v>87</v>
      </c>
      <c r="B88" s="34" t="s">
        <v>219</v>
      </c>
      <c r="C88" s="34" t="s">
        <v>158</v>
      </c>
      <c r="D88" s="34" t="s">
        <v>31</v>
      </c>
      <c r="E88" s="34"/>
      <c r="F88" s="34" t="s">
        <v>32</v>
      </c>
      <c r="G88" s="34"/>
      <c r="H88" s="34"/>
      <c r="I88" s="34" t="s">
        <v>159</v>
      </c>
      <c r="J88" s="34" t="s">
        <v>33</v>
      </c>
      <c r="K88" s="34" t="s">
        <v>160</v>
      </c>
      <c r="L88" s="34" t="s">
        <v>161</v>
      </c>
      <c r="M88" s="34">
        <v>3</v>
      </c>
      <c r="N88" s="34" t="s">
        <v>159</v>
      </c>
      <c r="O88" s="34" t="s">
        <v>162</v>
      </c>
      <c r="P88" s="34" t="s">
        <v>163</v>
      </c>
      <c r="Q88" s="34" t="s">
        <v>164</v>
      </c>
      <c r="R88" s="34" t="s">
        <v>165</v>
      </c>
      <c r="S88" s="34" t="s">
        <v>166</v>
      </c>
      <c r="T88" s="34"/>
      <c r="U88" s="34"/>
      <c r="V88" s="34">
        <v>677184032</v>
      </c>
      <c r="W88" s="34"/>
      <c r="X88" s="34">
        <v>2</v>
      </c>
      <c r="Y88" s="34"/>
      <c r="Z88" s="34" t="s">
        <v>220</v>
      </c>
      <c r="AA88" s="34">
        <f>IF(ISBLANK($L88),"",VLOOKUP($L88,'PADESCE Ccontractuelle'!$C$2:$K$1200,8,FALSE))</f>
        <v>355572</v>
      </c>
      <c r="AB88" s="34">
        <f>IF(ISBLANK($L88),"",VLOOKUP($L88,'PADESCE Ccontractuelle'!$C$2:$K$1200,9,FALSE))</f>
        <v>106671600</v>
      </c>
      <c r="AC88" s="34" t="str">
        <f>VLOOKUP(VLOOKUP(B88,Apprenants!$D$2:$F$2000,3,FALSE),Classes!$A$2:$H$2000,8,FALSE)</f>
        <v>N</v>
      </c>
      <c r="AD88" s="47"/>
      <c r="AG88" s="23">
        <v>1</v>
      </c>
      <c r="AH88" s="23" t="str">
        <f>Consolication[[#This Row],[Bénéficiaires]]</f>
        <v>WOMEN ENTREPRENEURSHIP FACILITATION NETWORK (WEFN)</v>
      </c>
      <c r="AI88" s="23">
        <f>Consolication[[#This Row],[cohorte]]</f>
        <v>2</v>
      </c>
    </row>
    <row r="89" spans="1:35" x14ac:dyDescent="0.35">
      <c r="A89" s="34">
        <f>IF(B89&lt;&gt;"",MAX($A$1:A88)+1,"")</f>
        <v>88</v>
      </c>
      <c r="B89" s="34" t="s">
        <v>221</v>
      </c>
      <c r="C89" s="34" t="s">
        <v>158</v>
      </c>
      <c r="D89" s="34" t="s">
        <v>31</v>
      </c>
      <c r="E89" s="34"/>
      <c r="F89" s="34" t="s">
        <v>32</v>
      </c>
      <c r="G89" s="34"/>
      <c r="H89" s="34"/>
      <c r="I89" s="34" t="s">
        <v>159</v>
      </c>
      <c r="J89" s="34" t="s">
        <v>33</v>
      </c>
      <c r="K89" s="34" t="s">
        <v>160</v>
      </c>
      <c r="L89" s="34" t="s">
        <v>161</v>
      </c>
      <c r="M89" s="34">
        <v>3</v>
      </c>
      <c r="N89" s="34" t="s">
        <v>159</v>
      </c>
      <c r="O89" s="34" t="s">
        <v>162</v>
      </c>
      <c r="P89" s="34" t="s">
        <v>163</v>
      </c>
      <c r="Q89" s="34" t="s">
        <v>164</v>
      </c>
      <c r="R89" s="34" t="s">
        <v>165</v>
      </c>
      <c r="S89" s="34" t="s">
        <v>166</v>
      </c>
      <c r="T89" s="34"/>
      <c r="U89" s="34"/>
      <c r="V89" s="34">
        <v>699397410</v>
      </c>
      <c r="W89" s="34"/>
      <c r="X89" s="34">
        <v>2</v>
      </c>
      <c r="Y89" s="34"/>
      <c r="Z89" s="34" t="s">
        <v>222</v>
      </c>
      <c r="AA89" s="34">
        <f>IF(ISBLANK($L89),"",VLOOKUP($L89,'PADESCE Ccontractuelle'!$C$2:$K$1200,8,FALSE))</f>
        <v>355572</v>
      </c>
      <c r="AB89" s="34">
        <f>IF(ISBLANK($L89),"",VLOOKUP($L89,'PADESCE Ccontractuelle'!$C$2:$K$1200,9,FALSE))</f>
        <v>106671600</v>
      </c>
      <c r="AC89" s="34" t="str">
        <f>VLOOKUP(VLOOKUP(B89,Apprenants!$D$2:$F$2000,3,FALSE),Classes!$A$2:$H$2000,8,FALSE)</f>
        <v>N</v>
      </c>
      <c r="AD89" s="47"/>
      <c r="AG89" s="23">
        <v>1</v>
      </c>
      <c r="AH89" s="23" t="str">
        <f>Consolication[[#This Row],[Bénéficiaires]]</f>
        <v>WOMEN ENTREPRENEURSHIP FACILITATION NETWORK (WEFN)</v>
      </c>
      <c r="AI89" s="23">
        <f>Consolication[[#This Row],[cohorte]]</f>
        <v>2</v>
      </c>
    </row>
    <row r="90" spans="1:35" x14ac:dyDescent="0.35">
      <c r="A90" s="34">
        <f>IF(B90&lt;&gt;"",MAX($A$1:A89)+1,"")</f>
        <v>89</v>
      </c>
      <c r="B90" s="34" t="s">
        <v>223</v>
      </c>
      <c r="C90" s="34" t="s">
        <v>158</v>
      </c>
      <c r="D90" s="34" t="s">
        <v>31</v>
      </c>
      <c r="E90" s="34"/>
      <c r="F90" s="34" t="s">
        <v>32</v>
      </c>
      <c r="G90" s="34"/>
      <c r="H90" s="34"/>
      <c r="I90" s="34" t="s">
        <v>159</v>
      </c>
      <c r="J90" s="34" t="s">
        <v>33</v>
      </c>
      <c r="K90" s="34" t="s">
        <v>160</v>
      </c>
      <c r="L90" s="34" t="s">
        <v>161</v>
      </c>
      <c r="M90" s="34">
        <v>3</v>
      </c>
      <c r="N90" s="34" t="s">
        <v>159</v>
      </c>
      <c r="O90" s="34" t="s">
        <v>162</v>
      </c>
      <c r="P90" s="34" t="s">
        <v>163</v>
      </c>
      <c r="Q90" s="34" t="s">
        <v>164</v>
      </c>
      <c r="R90" s="34" t="s">
        <v>165</v>
      </c>
      <c r="S90" s="34" t="s">
        <v>166</v>
      </c>
      <c r="T90" s="34"/>
      <c r="U90" s="34"/>
      <c r="V90" s="34">
        <v>697047913</v>
      </c>
      <c r="W90" s="34"/>
      <c r="X90" s="34">
        <v>2</v>
      </c>
      <c r="Y90" s="34"/>
      <c r="Z90" s="34" t="s">
        <v>224</v>
      </c>
      <c r="AA90" s="34">
        <f>IF(ISBLANK($L90),"",VLOOKUP($L90,'PADESCE Ccontractuelle'!$C$2:$K$1200,8,FALSE))</f>
        <v>355572</v>
      </c>
      <c r="AB90" s="34">
        <f>IF(ISBLANK($L90),"",VLOOKUP($L90,'PADESCE Ccontractuelle'!$C$2:$K$1200,9,FALSE))</f>
        <v>106671600</v>
      </c>
      <c r="AC90" s="34" t="str">
        <f>VLOOKUP(VLOOKUP(B90,Apprenants!$D$2:$F$2000,3,FALSE),Classes!$A$2:$H$2000,8,FALSE)</f>
        <v>N</v>
      </c>
      <c r="AD90" s="47"/>
      <c r="AG90" s="23">
        <v>1</v>
      </c>
      <c r="AH90" s="23" t="str">
        <f>Consolication[[#This Row],[Bénéficiaires]]</f>
        <v>WOMEN ENTREPRENEURSHIP FACILITATION NETWORK (WEFN)</v>
      </c>
      <c r="AI90" s="23">
        <f>Consolication[[#This Row],[cohorte]]</f>
        <v>2</v>
      </c>
    </row>
    <row r="91" spans="1:35" x14ac:dyDescent="0.35">
      <c r="A91" s="34">
        <f>IF(B91&lt;&gt;"",MAX($A$1:A90)+1,"")</f>
        <v>90</v>
      </c>
      <c r="B91" s="34" t="s">
        <v>225</v>
      </c>
      <c r="C91" s="34" t="s">
        <v>226</v>
      </c>
      <c r="D91" s="34" t="s">
        <v>31</v>
      </c>
      <c r="E91" s="34"/>
      <c r="F91" s="34" t="s">
        <v>32</v>
      </c>
      <c r="G91" s="34"/>
      <c r="H91" s="34"/>
      <c r="I91" s="34"/>
      <c r="J91" s="34" t="s">
        <v>33</v>
      </c>
      <c r="K91" s="34" t="s">
        <v>227</v>
      </c>
      <c r="L91" s="34" t="s">
        <v>228</v>
      </c>
      <c r="M91" s="34">
        <v>3</v>
      </c>
      <c r="N91" s="34" t="s">
        <v>229</v>
      </c>
      <c r="O91" s="34" t="s">
        <v>229</v>
      </c>
      <c r="P91" s="34" t="s">
        <v>230</v>
      </c>
      <c r="Q91" s="34" t="s">
        <v>231</v>
      </c>
      <c r="R91" s="34" t="s">
        <v>232</v>
      </c>
      <c r="S91" s="34" t="s">
        <v>233</v>
      </c>
      <c r="T91" s="34"/>
      <c r="U91" s="34"/>
      <c r="V91" s="34">
        <v>655087809</v>
      </c>
      <c r="W91" s="34"/>
      <c r="X91" s="34">
        <v>1</v>
      </c>
      <c r="Y91" s="34"/>
      <c r="Z91" s="34" t="s">
        <v>234</v>
      </c>
      <c r="AA91" s="34">
        <f>IF(ISBLANK($L91),"",VLOOKUP($L91,'PADESCE Ccontractuelle'!$C$2:$K$1200,8,FALSE))</f>
        <v>355572</v>
      </c>
      <c r="AB91" s="34">
        <f>IF(ISBLANK($L91),"",VLOOKUP($L91,'PADESCE Ccontractuelle'!$C$2:$K$1200,9,FALSE))</f>
        <v>10667160</v>
      </c>
      <c r="AC91" s="34" t="str">
        <f>VLOOKUP(VLOOKUP(B91,Apprenants!$D$2:$F$2000,3,FALSE),Classes!$A$2:$H$2000,8,FALSE)</f>
        <v>N</v>
      </c>
      <c r="AD91" s="47"/>
      <c r="AG91" s="23">
        <v>1</v>
      </c>
      <c r="AH91" s="23" t="str">
        <f>Consolication[[#This Row],[Bénéficiaires]]</f>
        <v>GIC AGROPASTORAL KETTY</v>
      </c>
      <c r="AI91" s="23">
        <f>Consolication[[#This Row],[cohorte]]</f>
        <v>1</v>
      </c>
    </row>
    <row r="92" spans="1:35" x14ac:dyDescent="0.35">
      <c r="A92" s="34">
        <f>IF(B92&lt;&gt;"",MAX($A$1:A91)+1,"")</f>
        <v>91</v>
      </c>
      <c r="B92" s="34" t="s">
        <v>235</v>
      </c>
      <c r="C92" s="34" t="s">
        <v>226</v>
      </c>
      <c r="D92" s="34" t="s">
        <v>31</v>
      </c>
      <c r="E92" s="34"/>
      <c r="F92" s="34" t="s">
        <v>32</v>
      </c>
      <c r="G92" s="34"/>
      <c r="H92" s="34"/>
      <c r="I92" s="34"/>
      <c r="J92" s="34" t="s">
        <v>33</v>
      </c>
      <c r="K92" s="34" t="s">
        <v>227</v>
      </c>
      <c r="L92" s="34" t="s">
        <v>228</v>
      </c>
      <c r="M92" s="34">
        <v>3</v>
      </c>
      <c r="N92" s="34" t="s">
        <v>229</v>
      </c>
      <c r="O92" s="34" t="s">
        <v>229</v>
      </c>
      <c r="P92" s="34" t="s">
        <v>230</v>
      </c>
      <c r="Q92" s="34" t="s">
        <v>231</v>
      </c>
      <c r="R92" s="34" t="s">
        <v>232</v>
      </c>
      <c r="S92" s="34" t="s">
        <v>233</v>
      </c>
      <c r="T92" s="34"/>
      <c r="U92" s="34"/>
      <c r="V92" s="34">
        <v>697799480</v>
      </c>
      <c r="W92" s="34"/>
      <c r="X92" s="34">
        <v>1</v>
      </c>
      <c r="Y92" s="34"/>
      <c r="Z92" s="34" t="s">
        <v>236</v>
      </c>
      <c r="AA92" s="34">
        <f>IF(ISBLANK($L92),"",VLOOKUP($L92,'PADESCE Ccontractuelle'!$C$2:$K$1200,8,FALSE))</f>
        <v>355572</v>
      </c>
      <c r="AB92" s="34">
        <f>IF(ISBLANK($L92),"",VLOOKUP($L92,'PADESCE Ccontractuelle'!$C$2:$K$1200,9,FALSE))</f>
        <v>10667160</v>
      </c>
      <c r="AC92" s="34" t="str">
        <f>VLOOKUP(VLOOKUP(B92,Apprenants!$D$2:$F$2000,3,FALSE),Classes!$A$2:$H$2000,8,FALSE)</f>
        <v>N</v>
      </c>
      <c r="AD92" s="47"/>
      <c r="AG92" s="23">
        <v>1</v>
      </c>
      <c r="AH92" s="23" t="str">
        <f>Consolication[[#This Row],[Bénéficiaires]]</f>
        <v>GIC AGROPASTORAL KETTY</v>
      </c>
      <c r="AI92" s="23">
        <f>Consolication[[#This Row],[cohorte]]</f>
        <v>1</v>
      </c>
    </row>
    <row r="93" spans="1:35" x14ac:dyDescent="0.35">
      <c r="A93" s="34">
        <f>IF(B93&lt;&gt;"",MAX($A$1:A92)+1,"")</f>
        <v>92</v>
      </c>
      <c r="B93" s="34" t="s">
        <v>237</v>
      </c>
      <c r="C93" s="34" t="s">
        <v>226</v>
      </c>
      <c r="D93" s="34" t="s">
        <v>31</v>
      </c>
      <c r="E93" s="34"/>
      <c r="F93" s="34" t="s">
        <v>32</v>
      </c>
      <c r="G93" s="34"/>
      <c r="H93" s="34"/>
      <c r="I93" s="34"/>
      <c r="J93" s="34" t="s">
        <v>33</v>
      </c>
      <c r="K93" s="34" t="s">
        <v>227</v>
      </c>
      <c r="L93" s="34" t="s">
        <v>228</v>
      </c>
      <c r="M93" s="34">
        <v>3</v>
      </c>
      <c r="N93" s="34" t="s">
        <v>229</v>
      </c>
      <c r="O93" s="34" t="s">
        <v>229</v>
      </c>
      <c r="P93" s="34" t="s">
        <v>230</v>
      </c>
      <c r="Q93" s="34" t="s">
        <v>231</v>
      </c>
      <c r="R93" s="34" t="s">
        <v>232</v>
      </c>
      <c r="S93" s="34" t="s">
        <v>233</v>
      </c>
      <c r="T93" s="34"/>
      <c r="U93" s="34"/>
      <c r="V93" s="34">
        <v>640666921</v>
      </c>
      <c r="W93" s="34"/>
      <c r="X93" s="34">
        <v>1</v>
      </c>
      <c r="Y93" s="34"/>
      <c r="Z93" s="34" t="s">
        <v>238</v>
      </c>
      <c r="AA93" s="34">
        <f>IF(ISBLANK($L93),"",VLOOKUP($L93,'PADESCE Ccontractuelle'!$C$2:$K$1200,8,FALSE))</f>
        <v>355572</v>
      </c>
      <c r="AB93" s="34">
        <f>IF(ISBLANK($L93),"",VLOOKUP($L93,'PADESCE Ccontractuelle'!$C$2:$K$1200,9,FALSE))</f>
        <v>10667160</v>
      </c>
      <c r="AC93" s="34" t="str">
        <f>VLOOKUP(VLOOKUP(B93,Apprenants!$D$2:$F$2000,3,FALSE),Classes!$A$2:$H$2000,8,FALSE)</f>
        <v>N</v>
      </c>
      <c r="AD93" s="47"/>
      <c r="AG93" s="23">
        <v>1</v>
      </c>
      <c r="AH93" s="23" t="str">
        <f>Consolication[[#This Row],[Bénéficiaires]]</f>
        <v>GIC AGROPASTORAL KETTY</v>
      </c>
      <c r="AI93" s="23">
        <f>Consolication[[#This Row],[cohorte]]</f>
        <v>1</v>
      </c>
    </row>
    <row r="94" spans="1:35" x14ac:dyDescent="0.35">
      <c r="A94" s="34">
        <f>IF(B94&lt;&gt;"",MAX($A$1:A93)+1,"")</f>
        <v>93</v>
      </c>
      <c r="B94" s="34" t="s">
        <v>239</v>
      </c>
      <c r="C94" s="34" t="s">
        <v>226</v>
      </c>
      <c r="D94" s="34" t="s">
        <v>32</v>
      </c>
      <c r="E94" s="34"/>
      <c r="F94" s="34" t="s">
        <v>32</v>
      </c>
      <c r="G94" s="34"/>
      <c r="H94" s="34"/>
      <c r="I94" s="34"/>
      <c r="J94" s="34" t="s">
        <v>33</v>
      </c>
      <c r="K94" s="34" t="s">
        <v>227</v>
      </c>
      <c r="L94" s="34" t="s">
        <v>228</v>
      </c>
      <c r="M94" s="34">
        <v>3</v>
      </c>
      <c r="N94" s="34" t="s">
        <v>229</v>
      </c>
      <c r="O94" s="34" t="s">
        <v>229</v>
      </c>
      <c r="P94" s="34" t="s">
        <v>230</v>
      </c>
      <c r="Q94" s="34" t="s">
        <v>231</v>
      </c>
      <c r="R94" s="34" t="s">
        <v>232</v>
      </c>
      <c r="S94" s="34" t="s">
        <v>233</v>
      </c>
      <c r="T94" s="34"/>
      <c r="U94" s="34"/>
      <c r="V94" s="34">
        <v>655515779</v>
      </c>
      <c r="W94" s="34"/>
      <c r="X94" s="34">
        <v>1</v>
      </c>
      <c r="Y94" s="34"/>
      <c r="Z94" s="34" t="s">
        <v>240</v>
      </c>
      <c r="AA94" s="34">
        <f>IF(ISBLANK($L94),"",VLOOKUP($L94,'PADESCE Ccontractuelle'!$C$2:$K$1200,8,FALSE))</f>
        <v>355572</v>
      </c>
      <c r="AB94" s="34">
        <f>IF(ISBLANK($L94),"",VLOOKUP($L94,'PADESCE Ccontractuelle'!$C$2:$K$1200,9,FALSE))</f>
        <v>10667160</v>
      </c>
      <c r="AC94" s="34" t="str">
        <f>VLOOKUP(VLOOKUP(B94,Apprenants!$D$2:$F$2000,3,FALSE),Classes!$A$2:$H$2000,8,FALSE)</f>
        <v>N</v>
      </c>
      <c r="AD94" s="47"/>
      <c r="AG94" s="23">
        <v>1</v>
      </c>
      <c r="AH94" s="23" t="str">
        <f>Consolication[[#This Row],[Bénéficiaires]]</f>
        <v>GIC AGROPASTORAL KETTY</v>
      </c>
      <c r="AI94" s="23">
        <f>Consolication[[#This Row],[cohorte]]</f>
        <v>1</v>
      </c>
    </row>
    <row r="95" spans="1:35" x14ac:dyDescent="0.35">
      <c r="A95" s="34">
        <f>IF(B95&lt;&gt;"",MAX($A$1:A94)+1,"")</f>
        <v>94</v>
      </c>
      <c r="B95" s="34" t="s">
        <v>241</v>
      </c>
      <c r="C95" s="34" t="s">
        <v>226</v>
      </c>
      <c r="D95" s="34" t="s">
        <v>32</v>
      </c>
      <c r="E95" s="34"/>
      <c r="F95" s="34" t="s">
        <v>32</v>
      </c>
      <c r="G95" s="34"/>
      <c r="H95" s="34"/>
      <c r="I95" s="34"/>
      <c r="J95" s="34" t="s">
        <v>33</v>
      </c>
      <c r="K95" s="34" t="s">
        <v>227</v>
      </c>
      <c r="L95" s="34" t="s">
        <v>228</v>
      </c>
      <c r="M95" s="34">
        <v>3</v>
      </c>
      <c r="N95" s="34" t="s">
        <v>229</v>
      </c>
      <c r="O95" s="34" t="s">
        <v>229</v>
      </c>
      <c r="P95" s="34" t="s">
        <v>230</v>
      </c>
      <c r="Q95" s="34" t="s">
        <v>231</v>
      </c>
      <c r="R95" s="34" t="s">
        <v>232</v>
      </c>
      <c r="S95" s="34" t="s">
        <v>233</v>
      </c>
      <c r="T95" s="34"/>
      <c r="U95" s="34"/>
      <c r="V95" s="34">
        <v>686255547</v>
      </c>
      <c r="W95" s="34"/>
      <c r="X95" s="34">
        <v>1</v>
      </c>
      <c r="Y95" s="34"/>
      <c r="Z95" s="34" t="s">
        <v>242</v>
      </c>
      <c r="AA95" s="34">
        <f>IF(ISBLANK($L95),"",VLOOKUP($L95,'PADESCE Ccontractuelle'!$C$2:$K$1200,8,FALSE))</f>
        <v>355572</v>
      </c>
      <c r="AB95" s="34">
        <f>IF(ISBLANK($L95),"",VLOOKUP($L95,'PADESCE Ccontractuelle'!$C$2:$K$1200,9,FALSE))</f>
        <v>10667160</v>
      </c>
      <c r="AC95" s="34" t="str">
        <f>VLOOKUP(VLOOKUP(B95,Apprenants!$D$2:$F$2000,3,FALSE),Classes!$A$2:$H$2000,8,FALSE)</f>
        <v>N</v>
      </c>
      <c r="AD95" s="47"/>
      <c r="AG95" s="23">
        <v>1</v>
      </c>
      <c r="AH95" s="23" t="str">
        <f>Consolication[[#This Row],[Bénéficiaires]]</f>
        <v>GIC AGROPASTORAL KETTY</v>
      </c>
      <c r="AI95" s="23">
        <f>Consolication[[#This Row],[cohorte]]</f>
        <v>1</v>
      </c>
    </row>
    <row r="96" spans="1:35" x14ac:dyDescent="0.35">
      <c r="A96" s="34">
        <f>IF(B96&lt;&gt;"",MAX($A$1:A95)+1,"")</f>
        <v>95</v>
      </c>
      <c r="B96" s="34" t="s">
        <v>243</v>
      </c>
      <c r="C96" s="34" t="s">
        <v>226</v>
      </c>
      <c r="D96" s="34" t="s">
        <v>32</v>
      </c>
      <c r="E96" s="34"/>
      <c r="F96" s="34" t="s">
        <v>32</v>
      </c>
      <c r="G96" s="34"/>
      <c r="H96" s="34"/>
      <c r="I96" s="34"/>
      <c r="J96" s="34" t="s">
        <v>33</v>
      </c>
      <c r="K96" s="34" t="s">
        <v>227</v>
      </c>
      <c r="L96" s="34" t="s">
        <v>228</v>
      </c>
      <c r="M96" s="34">
        <v>3</v>
      </c>
      <c r="N96" s="34" t="s">
        <v>229</v>
      </c>
      <c r="O96" s="34" t="s">
        <v>229</v>
      </c>
      <c r="P96" s="34" t="s">
        <v>230</v>
      </c>
      <c r="Q96" s="34" t="s">
        <v>231</v>
      </c>
      <c r="R96" s="34" t="s">
        <v>232</v>
      </c>
      <c r="S96" s="34" t="s">
        <v>233</v>
      </c>
      <c r="T96" s="34"/>
      <c r="U96" s="34"/>
      <c r="V96" s="34">
        <v>686329973</v>
      </c>
      <c r="W96" s="34"/>
      <c r="X96" s="34">
        <v>1</v>
      </c>
      <c r="Y96" s="34"/>
      <c r="Z96" s="34" t="s">
        <v>244</v>
      </c>
      <c r="AA96" s="34">
        <f>IF(ISBLANK($L96),"",VLOOKUP($L96,'PADESCE Ccontractuelle'!$C$2:$K$1200,8,FALSE))</f>
        <v>355572</v>
      </c>
      <c r="AB96" s="34">
        <f>IF(ISBLANK($L96),"",VLOOKUP($L96,'PADESCE Ccontractuelle'!$C$2:$K$1200,9,FALSE))</f>
        <v>10667160</v>
      </c>
      <c r="AC96" s="34" t="str">
        <f>VLOOKUP(VLOOKUP(B96,Apprenants!$D$2:$F$2000,3,FALSE),Classes!$A$2:$H$2000,8,FALSE)</f>
        <v>N</v>
      </c>
      <c r="AD96" s="47"/>
      <c r="AG96" s="23">
        <v>1</v>
      </c>
      <c r="AH96" s="23" t="str">
        <f>Consolication[[#This Row],[Bénéficiaires]]</f>
        <v>GIC AGROPASTORAL KETTY</v>
      </c>
      <c r="AI96" s="23">
        <f>Consolication[[#This Row],[cohorte]]</f>
        <v>1</v>
      </c>
    </row>
    <row r="97" spans="1:35" x14ac:dyDescent="0.35">
      <c r="A97" s="34">
        <f>IF(B97&lt;&gt;"",MAX($A$1:A96)+1,"")</f>
        <v>96</v>
      </c>
      <c r="B97" s="34" t="s">
        <v>245</v>
      </c>
      <c r="C97" s="34" t="s">
        <v>226</v>
      </c>
      <c r="D97" s="34" t="s">
        <v>32</v>
      </c>
      <c r="E97" s="34"/>
      <c r="F97" s="34" t="s">
        <v>246</v>
      </c>
      <c r="G97" s="34"/>
      <c r="H97" s="34"/>
      <c r="I97" s="34"/>
      <c r="J97" s="34" t="s">
        <v>33</v>
      </c>
      <c r="K97" s="34" t="s">
        <v>227</v>
      </c>
      <c r="L97" s="34" t="s">
        <v>228</v>
      </c>
      <c r="M97" s="34">
        <v>3</v>
      </c>
      <c r="N97" s="34" t="s">
        <v>229</v>
      </c>
      <c r="O97" s="34" t="s">
        <v>229</v>
      </c>
      <c r="P97" s="34" t="s">
        <v>230</v>
      </c>
      <c r="Q97" s="34" t="s">
        <v>231</v>
      </c>
      <c r="R97" s="34" t="s">
        <v>232</v>
      </c>
      <c r="S97" s="34" t="s">
        <v>233</v>
      </c>
      <c r="T97" s="34"/>
      <c r="U97" s="34"/>
      <c r="V97" s="34">
        <v>679780036</v>
      </c>
      <c r="W97" s="34"/>
      <c r="X97" s="34">
        <v>1</v>
      </c>
      <c r="Y97" s="34"/>
      <c r="Z97" s="34" t="s">
        <v>247</v>
      </c>
      <c r="AA97" s="34">
        <f>IF(ISBLANK($L97),"",VLOOKUP($L97,'PADESCE Ccontractuelle'!$C$2:$K$1200,8,FALSE))</f>
        <v>355572</v>
      </c>
      <c r="AB97" s="34">
        <f>IF(ISBLANK($L97),"",VLOOKUP($L97,'PADESCE Ccontractuelle'!$C$2:$K$1200,9,FALSE))</f>
        <v>10667160</v>
      </c>
      <c r="AC97" s="34" t="str">
        <f>VLOOKUP(VLOOKUP(B97,Apprenants!$D$2:$F$2000,3,FALSE),Classes!$A$2:$H$2000,8,FALSE)</f>
        <v>N</v>
      </c>
      <c r="AD97" s="47"/>
      <c r="AG97" s="23">
        <v>1</v>
      </c>
      <c r="AH97" s="23" t="str">
        <f>Consolication[[#This Row],[Bénéficiaires]]</f>
        <v>GIC AGROPASTORAL KETTY</v>
      </c>
      <c r="AI97" s="23">
        <f>Consolication[[#This Row],[cohorte]]</f>
        <v>1</v>
      </c>
    </row>
    <row r="98" spans="1:35" x14ac:dyDescent="0.35">
      <c r="A98" s="34">
        <f>IF(B98&lt;&gt;"",MAX($A$1:A97)+1,"")</f>
        <v>97</v>
      </c>
      <c r="B98" s="34" t="s">
        <v>248</v>
      </c>
      <c r="C98" s="34" t="s">
        <v>226</v>
      </c>
      <c r="D98" s="34" t="s">
        <v>32</v>
      </c>
      <c r="E98" s="34"/>
      <c r="F98" s="34" t="s">
        <v>32</v>
      </c>
      <c r="G98" s="34"/>
      <c r="H98" s="34"/>
      <c r="I98" s="34"/>
      <c r="J98" s="34" t="s">
        <v>33</v>
      </c>
      <c r="K98" s="34" t="s">
        <v>227</v>
      </c>
      <c r="L98" s="34" t="s">
        <v>228</v>
      </c>
      <c r="M98" s="34">
        <v>3</v>
      </c>
      <c r="N98" s="34" t="s">
        <v>229</v>
      </c>
      <c r="O98" s="34" t="s">
        <v>229</v>
      </c>
      <c r="P98" s="34" t="s">
        <v>230</v>
      </c>
      <c r="Q98" s="34" t="s">
        <v>231</v>
      </c>
      <c r="R98" s="34" t="s">
        <v>232</v>
      </c>
      <c r="S98" s="34" t="s">
        <v>233</v>
      </c>
      <c r="T98" s="34"/>
      <c r="U98" s="34"/>
      <c r="V98" s="34">
        <v>652104341</v>
      </c>
      <c r="W98" s="34"/>
      <c r="X98" s="34">
        <v>1</v>
      </c>
      <c r="Y98" s="34"/>
      <c r="Z98" s="34" t="s">
        <v>249</v>
      </c>
      <c r="AA98" s="34">
        <f>IF(ISBLANK($L98),"",VLOOKUP($L98,'PADESCE Ccontractuelle'!$C$2:$K$1200,8,FALSE))</f>
        <v>355572</v>
      </c>
      <c r="AB98" s="34">
        <f>IF(ISBLANK($L98),"",VLOOKUP($L98,'PADESCE Ccontractuelle'!$C$2:$K$1200,9,FALSE))</f>
        <v>10667160</v>
      </c>
      <c r="AC98" s="34" t="str">
        <f>VLOOKUP(VLOOKUP(B98,Apprenants!$D$2:$F$2000,3,FALSE),Classes!$A$2:$H$2000,8,FALSE)</f>
        <v>N</v>
      </c>
      <c r="AD98" s="47"/>
      <c r="AG98" s="23">
        <v>1</v>
      </c>
      <c r="AH98" s="23" t="str">
        <f>Consolication[[#This Row],[Bénéficiaires]]</f>
        <v>GIC AGROPASTORAL KETTY</v>
      </c>
      <c r="AI98" s="23">
        <f>Consolication[[#This Row],[cohorte]]</f>
        <v>1</v>
      </c>
    </row>
    <row r="99" spans="1:35" x14ac:dyDescent="0.35">
      <c r="A99" s="34">
        <f>IF(B99&lt;&gt;"",MAX($A$1:A98)+1,"")</f>
        <v>98</v>
      </c>
      <c r="B99" s="34" t="s">
        <v>250</v>
      </c>
      <c r="C99" s="34" t="s">
        <v>226</v>
      </c>
      <c r="D99" s="34" t="s">
        <v>32</v>
      </c>
      <c r="E99" s="34"/>
      <c r="F99" s="34" t="s">
        <v>32</v>
      </c>
      <c r="G99" s="34"/>
      <c r="H99" s="34"/>
      <c r="I99" s="34"/>
      <c r="J99" s="34" t="s">
        <v>33</v>
      </c>
      <c r="K99" s="34" t="s">
        <v>227</v>
      </c>
      <c r="L99" s="34" t="s">
        <v>228</v>
      </c>
      <c r="M99" s="34">
        <v>3</v>
      </c>
      <c r="N99" s="34" t="s">
        <v>229</v>
      </c>
      <c r="O99" s="34" t="s">
        <v>229</v>
      </c>
      <c r="P99" s="34" t="s">
        <v>230</v>
      </c>
      <c r="Q99" s="34" t="s">
        <v>231</v>
      </c>
      <c r="R99" s="34" t="s">
        <v>232</v>
      </c>
      <c r="S99" s="34" t="s">
        <v>233</v>
      </c>
      <c r="T99" s="34"/>
      <c r="U99" s="34"/>
      <c r="V99" s="34">
        <v>690736927</v>
      </c>
      <c r="W99" s="34"/>
      <c r="X99" s="34">
        <v>1</v>
      </c>
      <c r="Y99" s="34"/>
      <c r="Z99" s="34" t="s">
        <v>251</v>
      </c>
      <c r="AA99" s="34">
        <f>IF(ISBLANK($L99),"",VLOOKUP($L99,'PADESCE Ccontractuelle'!$C$2:$K$1200,8,FALSE))</f>
        <v>355572</v>
      </c>
      <c r="AB99" s="34">
        <f>IF(ISBLANK($L99),"",VLOOKUP($L99,'PADESCE Ccontractuelle'!$C$2:$K$1200,9,FALSE))</f>
        <v>10667160</v>
      </c>
      <c r="AC99" s="34" t="str">
        <f>VLOOKUP(VLOOKUP(B99,Apprenants!$D$2:$F$2000,3,FALSE),Classes!$A$2:$H$2000,8,FALSE)</f>
        <v>N</v>
      </c>
      <c r="AD99" s="47"/>
      <c r="AG99" s="23">
        <v>1</v>
      </c>
      <c r="AH99" s="23" t="str">
        <f>Consolication[[#This Row],[Bénéficiaires]]</f>
        <v>GIC AGROPASTORAL KETTY</v>
      </c>
      <c r="AI99" s="23">
        <f>Consolication[[#This Row],[cohorte]]</f>
        <v>1</v>
      </c>
    </row>
    <row r="100" spans="1:35" x14ac:dyDescent="0.35">
      <c r="A100" s="34">
        <f>IF(B100&lt;&gt;"",MAX($A$1:A99)+1,"")</f>
        <v>99</v>
      </c>
      <c r="B100" s="34" t="s">
        <v>252</v>
      </c>
      <c r="C100" s="34" t="s">
        <v>226</v>
      </c>
      <c r="D100" s="34" t="s">
        <v>32</v>
      </c>
      <c r="E100" s="34"/>
      <c r="F100" s="34" t="s">
        <v>32</v>
      </c>
      <c r="G100" s="34"/>
      <c r="H100" s="34"/>
      <c r="I100" s="34"/>
      <c r="J100" s="34" t="s">
        <v>33</v>
      </c>
      <c r="K100" s="34" t="s">
        <v>227</v>
      </c>
      <c r="L100" s="34" t="s">
        <v>228</v>
      </c>
      <c r="M100" s="34">
        <v>3</v>
      </c>
      <c r="N100" s="34" t="s">
        <v>229</v>
      </c>
      <c r="O100" s="34" t="s">
        <v>229</v>
      </c>
      <c r="P100" s="34" t="s">
        <v>230</v>
      </c>
      <c r="Q100" s="34" t="s">
        <v>231</v>
      </c>
      <c r="R100" s="34" t="s">
        <v>232</v>
      </c>
      <c r="S100" s="34" t="s">
        <v>233</v>
      </c>
      <c r="T100" s="34"/>
      <c r="U100" s="34"/>
      <c r="V100" s="34">
        <v>691194009</v>
      </c>
      <c r="W100" s="34"/>
      <c r="X100" s="34">
        <v>1</v>
      </c>
      <c r="Y100" s="34"/>
      <c r="Z100" s="34" t="s">
        <v>253</v>
      </c>
      <c r="AA100" s="34">
        <f>IF(ISBLANK($L100),"",VLOOKUP($L100,'PADESCE Ccontractuelle'!$C$2:$K$1200,8,FALSE))</f>
        <v>355572</v>
      </c>
      <c r="AB100" s="34">
        <f>IF(ISBLANK($L100),"",VLOOKUP($L100,'PADESCE Ccontractuelle'!$C$2:$K$1200,9,FALSE))</f>
        <v>10667160</v>
      </c>
      <c r="AC100" s="34" t="str">
        <f>VLOOKUP(VLOOKUP(B100,Apprenants!$D$2:$F$2000,3,FALSE),Classes!$A$2:$H$2000,8,FALSE)</f>
        <v>N</v>
      </c>
      <c r="AD100" s="47"/>
      <c r="AG100" s="23">
        <v>1</v>
      </c>
      <c r="AH100" s="23" t="str">
        <f>Consolication[[#This Row],[Bénéficiaires]]</f>
        <v>GIC AGROPASTORAL KETTY</v>
      </c>
      <c r="AI100" s="23">
        <f>Consolication[[#This Row],[cohorte]]</f>
        <v>1</v>
      </c>
    </row>
    <row r="101" spans="1:35" x14ac:dyDescent="0.35">
      <c r="A101" s="34">
        <f>IF(B101&lt;&gt;"",MAX($A$1:A100)+1,"")</f>
        <v>100</v>
      </c>
      <c r="B101" s="34" t="s">
        <v>254</v>
      </c>
      <c r="C101" s="34" t="s">
        <v>226</v>
      </c>
      <c r="D101" s="34" t="s">
        <v>31</v>
      </c>
      <c r="E101" s="34"/>
      <c r="F101" s="34" t="s">
        <v>32</v>
      </c>
      <c r="G101" s="34"/>
      <c r="H101" s="34"/>
      <c r="I101" s="34"/>
      <c r="J101" s="34" t="s">
        <v>33</v>
      </c>
      <c r="K101" s="34" t="s">
        <v>227</v>
      </c>
      <c r="L101" s="34" t="s">
        <v>228</v>
      </c>
      <c r="M101" s="34">
        <v>3</v>
      </c>
      <c r="N101" s="34" t="s">
        <v>229</v>
      </c>
      <c r="O101" s="34" t="s">
        <v>229</v>
      </c>
      <c r="P101" s="34" t="s">
        <v>230</v>
      </c>
      <c r="Q101" s="34" t="s">
        <v>231</v>
      </c>
      <c r="R101" s="34" t="s">
        <v>232</v>
      </c>
      <c r="S101" s="34" t="s">
        <v>233</v>
      </c>
      <c r="T101" s="34"/>
      <c r="U101" s="34"/>
      <c r="V101" s="34">
        <v>691852411</v>
      </c>
      <c r="W101" s="34"/>
      <c r="X101" s="34">
        <v>1</v>
      </c>
      <c r="Y101" s="34"/>
      <c r="Z101" s="34" t="s">
        <v>255</v>
      </c>
      <c r="AA101" s="34">
        <f>IF(ISBLANK($L101),"",VLOOKUP($L101,'PADESCE Ccontractuelle'!$C$2:$K$1200,8,FALSE))</f>
        <v>355572</v>
      </c>
      <c r="AB101" s="34">
        <f>IF(ISBLANK($L101),"",VLOOKUP($L101,'PADESCE Ccontractuelle'!$C$2:$K$1200,9,FALSE))</f>
        <v>10667160</v>
      </c>
      <c r="AC101" s="34" t="str">
        <f>VLOOKUP(VLOOKUP(B101,Apprenants!$D$2:$F$2000,3,FALSE),Classes!$A$2:$H$2000,8,FALSE)</f>
        <v>N</v>
      </c>
      <c r="AD101" s="47"/>
      <c r="AG101" s="23">
        <v>1</v>
      </c>
      <c r="AH101" s="23" t="str">
        <f>Consolication[[#This Row],[Bénéficiaires]]</f>
        <v>GIC AGROPASTORAL KETTY</v>
      </c>
      <c r="AI101" s="23">
        <f>Consolication[[#This Row],[cohorte]]</f>
        <v>1</v>
      </c>
    </row>
    <row r="102" spans="1:35" x14ac:dyDescent="0.35">
      <c r="A102" s="34">
        <f>IF(B102&lt;&gt;"",MAX($A$1:A101)+1,"")</f>
        <v>101</v>
      </c>
      <c r="B102" s="34" t="s">
        <v>256</v>
      </c>
      <c r="C102" s="34" t="s">
        <v>226</v>
      </c>
      <c r="D102" s="34" t="s">
        <v>31</v>
      </c>
      <c r="E102" s="34"/>
      <c r="F102" s="34" t="s">
        <v>32</v>
      </c>
      <c r="G102" s="34"/>
      <c r="H102" s="34"/>
      <c r="I102" s="34"/>
      <c r="J102" s="34" t="s">
        <v>33</v>
      </c>
      <c r="K102" s="34" t="s">
        <v>227</v>
      </c>
      <c r="L102" s="34" t="s">
        <v>228</v>
      </c>
      <c r="M102" s="34">
        <v>3</v>
      </c>
      <c r="N102" s="34" t="s">
        <v>229</v>
      </c>
      <c r="O102" s="34" t="s">
        <v>229</v>
      </c>
      <c r="P102" s="34" t="s">
        <v>230</v>
      </c>
      <c r="Q102" s="34" t="s">
        <v>231</v>
      </c>
      <c r="R102" s="34" t="s">
        <v>232</v>
      </c>
      <c r="S102" s="34" t="s">
        <v>233</v>
      </c>
      <c r="T102" s="34"/>
      <c r="U102" s="34"/>
      <c r="V102" s="34">
        <v>693252982</v>
      </c>
      <c r="W102" s="34"/>
      <c r="X102" s="34">
        <v>1</v>
      </c>
      <c r="Y102" s="34"/>
      <c r="Z102" s="34" t="s">
        <v>257</v>
      </c>
      <c r="AA102" s="34">
        <f>IF(ISBLANK($L102),"",VLOOKUP($L102,'PADESCE Ccontractuelle'!$C$2:$K$1200,8,FALSE))</f>
        <v>355572</v>
      </c>
      <c r="AB102" s="34">
        <f>IF(ISBLANK($L102),"",VLOOKUP($L102,'PADESCE Ccontractuelle'!$C$2:$K$1200,9,FALSE))</f>
        <v>10667160</v>
      </c>
      <c r="AC102" s="34" t="str">
        <f>VLOOKUP(VLOOKUP(B102,Apprenants!$D$2:$F$2000,3,FALSE),Classes!$A$2:$H$2000,8,FALSE)</f>
        <v>N</v>
      </c>
      <c r="AD102" s="47"/>
      <c r="AG102" s="23">
        <v>1</v>
      </c>
      <c r="AH102" s="23" t="str">
        <f>Consolication[[#This Row],[Bénéficiaires]]</f>
        <v>GIC AGROPASTORAL KETTY</v>
      </c>
      <c r="AI102" s="23">
        <f>Consolication[[#This Row],[cohorte]]</f>
        <v>1</v>
      </c>
    </row>
    <row r="103" spans="1:35" x14ac:dyDescent="0.35">
      <c r="A103" s="34">
        <f>IF(B103&lt;&gt;"",MAX($A$1:A102)+1,"")</f>
        <v>102</v>
      </c>
      <c r="B103" s="34" t="s">
        <v>258</v>
      </c>
      <c r="C103" s="34" t="s">
        <v>226</v>
      </c>
      <c r="D103" s="34" t="s">
        <v>32</v>
      </c>
      <c r="E103" s="34"/>
      <c r="F103" s="34" t="s">
        <v>32</v>
      </c>
      <c r="G103" s="34"/>
      <c r="H103" s="34"/>
      <c r="I103" s="34"/>
      <c r="J103" s="34" t="s">
        <v>33</v>
      </c>
      <c r="K103" s="34" t="s">
        <v>227</v>
      </c>
      <c r="L103" s="34" t="s">
        <v>228</v>
      </c>
      <c r="M103" s="34">
        <v>3</v>
      </c>
      <c r="N103" s="34" t="s">
        <v>229</v>
      </c>
      <c r="O103" s="34" t="s">
        <v>229</v>
      </c>
      <c r="P103" s="34" t="s">
        <v>230</v>
      </c>
      <c r="Q103" s="34" t="s">
        <v>231</v>
      </c>
      <c r="R103" s="34" t="s">
        <v>232</v>
      </c>
      <c r="S103" s="34" t="s">
        <v>233</v>
      </c>
      <c r="T103" s="34"/>
      <c r="U103" s="34"/>
      <c r="V103" s="34">
        <v>658003405</v>
      </c>
      <c r="W103" s="34"/>
      <c r="X103" s="34">
        <v>1</v>
      </c>
      <c r="Y103" s="34"/>
      <c r="Z103" s="34" t="s">
        <v>259</v>
      </c>
      <c r="AA103" s="34">
        <f>IF(ISBLANK($L103),"",VLOOKUP($L103,'PADESCE Ccontractuelle'!$C$2:$K$1200,8,FALSE))</f>
        <v>355572</v>
      </c>
      <c r="AB103" s="34">
        <f>IF(ISBLANK($L103),"",VLOOKUP($L103,'PADESCE Ccontractuelle'!$C$2:$K$1200,9,FALSE))</f>
        <v>10667160</v>
      </c>
      <c r="AC103" s="34" t="str">
        <f>VLOOKUP(VLOOKUP(B103,Apprenants!$D$2:$F$2000,3,FALSE),Classes!$A$2:$H$2000,8,FALSE)</f>
        <v>N</v>
      </c>
      <c r="AD103" s="47"/>
      <c r="AG103" s="23">
        <v>1</v>
      </c>
      <c r="AH103" s="23" t="str">
        <f>Consolication[[#This Row],[Bénéficiaires]]</f>
        <v>GIC AGROPASTORAL KETTY</v>
      </c>
      <c r="AI103" s="23">
        <f>Consolication[[#This Row],[cohorte]]</f>
        <v>1</v>
      </c>
    </row>
    <row r="104" spans="1:35" x14ac:dyDescent="0.35">
      <c r="A104" s="34">
        <f>IF(B104&lt;&gt;"",MAX($A$1:A103)+1,"")</f>
        <v>103</v>
      </c>
      <c r="B104" s="34" t="s">
        <v>260</v>
      </c>
      <c r="C104" s="34" t="s">
        <v>226</v>
      </c>
      <c r="D104" s="34" t="s">
        <v>32</v>
      </c>
      <c r="E104" s="34"/>
      <c r="F104" s="34" t="s">
        <v>32</v>
      </c>
      <c r="G104" s="34"/>
      <c r="H104" s="34"/>
      <c r="I104" s="34"/>
      <c r="J104" s="34" t="s">
        <v>33</v>
      </c>
      <c r="K104" s="34" t="s">
        <v>227</v>
      </c>
      <c r="L104" s="34" t="s">
        <v>228</v>
      </c>
      <c r="M104" s="34">
        <v>3</v>
      </c>
      <c r="N104" s="34" t="s">
        <v>229</v>
      </c>
      <c r="O104" s="34" t="s">
        <v>229</v>
      </c>
      <c r="P104" s="34" t="s">
        <v>230</v>
      </c>
      <c r="Q104" s="34" t="s">
        <v>231</v>
      </c>
      <c r="R104" s="34" t="s">
        <v>232</v>
      </c>
      <c r="S104" s="34" t="s">
        <v>233</v>
      </c>
      <c r="T104" s="34"/>
      <c r="U104" s="34"/>
      <c r="V104" s="34">
        <v>693841095</v>
      </c>
      <c r="W104" s="34"/>
      <c r="X104" s="34">
        <v>1</v>
      </c>
      <c r="Y104" s="34"/>
      <c r="Z104" s="34" t="s">
        <v>261</v>
      </c>
      <c r="AA104" s="34">
        <f>IF(ISBLANK($L104),"",VLOOKUP($L104,'PADESCE Ccontractuelle'!$C$2:$K$1200,8,FALSE))</f>
        <v>355572</v>
      </c>
      <c r="AB104" s="34">
        <f>IF(ISBLANK($L104),"",VLOOKUP($L104,'PADESCE Ccontractuelle'!$C$2:$K$1200,9,FALSE))</f>
        <v>10667160</v>
      </c>
      <c r="AC104" s="34" t="str">
        <f>VLOOKUP(VLOOKUP(B104,Apprenants!$D$2:$F$2000,3,FALSE),Classes!$A$2:$H$2000,8,FALSE)</f>
        <v>N</v>
      </c>
      <c r="AD104" s="47"/>
      <c r="AG104" s="23">
        <v>1</v>
      </c>
      <c r="AH104" s="23" t="str">
        <f>Consolication[[#This Row],[Bénéficiaires]]</f>
        <v>GIC AGROPASTORAL KETTY</v>
      </c>
      <c r="AI104" s="23">
        <f>Consolication[[#This Row],[cohorte]]</f>
        <v>1</v>
      </c>
    </row>
    <row r="105" spans="1:35" x14ac:dyDescent="0.35">
      <c r="A105" s="34">
        <f>IF(B105&lt;&gt;"",MAX($A$1:A104)+1,"")</f>
        <v>104</v>
      </c>
      <c r="B105" s="34" t="s">
        <v>262</v>
      </c>
      <c r="C105" s="34" t="s">
        <v>226</v>
      </c>
      <c r="D105" s="34" t="s">
        <v>32</v>
      </c>
      <c r="E105" s="34"/>
      <c r="F105" s="34" t="s">
        <v>32</v>
      </c>
      <c r="G105" s="34"/>
      <c r="H105" s="34"/>
      <c r="I105" s="34"/>
      <c r="J105" s="34" t="s">
        <v>33</v>
      </c>
      <c r="K105" s="34" t="s">
        <v>227</v>
      </c>
      <c r="L105" s="34" t="s">
        <v>228</v>
      </c>
      <c r="M105" s="34">
        <v>3</v>
      </c>
      <c r="N105" s="34" t="s">
        <v>229</v>
      </c>
      <c r="O105" s="34" t="s">
        <v>229</v>
      </c>
      <c r="P105" s="34" t="s">
        <v>230</v>
      </c>
      <c r="Q105" s="34" t="s">
        <v>231</v>
      </c>
      <c r="R105" s="34" t="s">
        <v>232</v>
      </c>
      <c r="S105" s="34" t="s">
        <v>233</v>
      </c>
      <c r="T105" s="34"/>
      <c r="U105" s="34"/>
      <c r="V105" s="34">
        <v>673795832</v>
      </c>
      <c r="W105" s="34"/>
      <c r="X105" s="34">
        <v>1</v>
      </c>
      <c r="Y105" s="34"/>
      <c r="Z105" s="34" t="s">
        <v>263</v>
      </c>
      <c r="AA105" s="34">
        <f>IF(ISBLANK($L105),"",VLOOKUP($L105,'PADESCE Ccontractuelle'!$C$2:$K$1200,8,FALSE))</f>
        <v>355572</v>
      </c>
      <c r="AB105" s="34">
        <f>IF(ISBLANK($L105),"",VLOOKUP($L105,'PADESCE Ccontractuelle'!$C$2:$K$1200,9,FALSE))</f>
        <v>10667160</v>
      </c>
      <c r="AC105" s="34" t="str">
        <f>VLOOKUP(VLOOKUP(B105,Apprenants!$D$2:$F$2000,3,FALSE),Classes!$A$2:$H$2000,8,FALSE)</f>
        <v>N</v>
      </c>
      <c r="AD105" s="47"/>
      <c r="AG105" s="23">
        <v>1</v>
      </c>
      <c r="AH105" s="23" t="str">
        <f>Consolication[[#This Row],[Bénéficiaires]]</f>
        <v>GIC AGROPASTORAL KETTY</v>
      </c>
      <c r="AI105" s="23">
        <f>Consolication[[#This Row],[cohorte]]</f>
        <v>1</v>
      </c>
    </row>
    <row r="106" spans="1:35" x14ac:dyDescent="0.35">
      <c r="A106" s="34">
        <f>IF(B106&lt;&gt;"",MAX($A$1:A105)+1,"")</f>
        <v>105</v>
      </c>
      <c r="B106" s="34" t="s">
        <v>264</v>
      </c>
      <c r="C106" s="34" t="s">
        <v>226</v>
      </c>
      <c r="D106" s="34" t="s">
        <v>31</v>
      </c>
      <c r="E106" s="34"/>
      <c r="F106" s="34" t="s">
        <v>32</v>
      </c>
      <c r="G106" s="34"/>
      <c r="H106" s="34"/>
      <c r="I106" s="34"/>
      <c r="J106" s="34" t="s">
        <v>33</v>
      </c>
      <c r="K106" s="34" t="s">
        <v>227</v>
      </c>
      <c r="L106" s="34" t="s">
        <v>228</v>
      </c>
      <c r="M106" s="34">
        <v>3</v>
      </c>
      <c r="N106" s="34" t="s">
        <v>229</v>
      </c>
      <c r="O106" s="34" t="s">
        <v>229</v>
      </c>
      <c r="P106" s="34" t="s">
        <v>230</v>
      </c>
      <c r="Q106" s="34" t="s">
        <v>231</v>
      </c>
      <c r="R106" s="34" t="s">
        <v>232</v>
      </c>
      <c r="S106" s="34" t="s">
        <v>233</v>
      </c>
      <c r="T106" s="34"/>
      <c r="U106" s="34"/>
      <c r="V106" s="34">
        <v>699503707</v>
      </c>
      <c r="W106" s="34"/>
      <c r="X106" s="34">
        <v>1</v>
      </c>
      <c r="Y106" s="34"/>
      <c r="Z106" s="34" t="s">
        <v>265</v>
      </c>
      <c r="AA106" s="34">
        <f>IF(ISBLANK($L106),"",VLOOKUP($L106,'PADESCE Ccontractuelle'!$C$2:$K$1200,8,FALSE))</f>
        <v>355572</v>
      </c>
      <c r="AB106" s="34">
        <f>IF(ISBLANK($L106),"",VLOOKUP($L106,'PADESCE Ccontractuelle'!$C$2:$K$1200,9,FALSE))</f>
        <v>10667160</v>
      </c>
      <c r="AC106" s="34" t="str">
        <f>VLOOKUP(VLOOKUP(B106,Apprenants!$D$2:$F$2000,3,FALSE),Classes!$A$2:$H$2000,8,FALSE)</f>
        <v>N</v>
      </c>
      <c r="AD106" s="47"/>
      <c r="AG106" s="23">
        <v>1</v>
      </c>
      <c r="AH106" s="23" t="str">
        <f>Consolication[[#This Row],[Bénéficiaires]]</f>
        <v>GIC AGROPASTORAL KETTY</v>
      </c>
      <c r="AI106" s="23">
        <f>Consolication[[#This Row],[cohorte]]</f>
        <v>1</v>
      </c>
    </row>
    <row r="107" spans="1:35" x14ac:dyDescent="0.35">
      <c r="A107" s="34">
        <f>IF(B107&lt;&gt;"",MAX($A$1:A106)+1,"")</f>
        <v>106</v>
      </c>
      <c r="B107" s="34" t="s">
        <v>266</v>
      </c>
      <c r="C107" s="34" t="s">
        <v>226</v>
      </c>
      <c r="D107" s="34" t="s">
        <v>32</v>
      </c>
      <c r="E107" s="34"/>
      <c r="F107" s="34" t="s">
        <v>32</v>
      </c>
      <c r="G107" s="34"/>
      <c r="H107" s="34"/>
      <c r="I107" s="34"/>
      <c r="J107" s="34" t="s">
        <v>33</v>
      </c>
      <c r="K107" s="34" t="s">
        <v>227</v>
      </c>
      <c r="L107" s="34" t="s">
        <v>228</v>
      </c>
      <c r="M107" s="34">
        <v>3</v>
      </c>
      <c r="N107" s="34" t="s">
        <v>229</v>
      </c>
      <c r="O107" s="34" t="s">
        <v>229</v>
      </c>
      <c r="P107" s="34" t="s">
        <v>230</v>
      </c>
      <c r="Q107" s="34" t="s">
        <v>231</v>
      </c>
      <c r="R107" s="34" t="s">
        <v>232</v>
      </c>
      <c r="S107" s="34" t="s">
        <v>233</v>
      </c>
      <c r="T107" s="34"/>
      <c r="U107" s="34"/>
      <c r="V107" s="34">
        <v>657037519</v>
      </c>
      <c r="W107" s="34"/>
      <c r="X107" s="34">
        <v>1</v>
      </c>
      <c r="Y107" s="34"/>
      <c r="Z107" s="34" t="s">
        <v>267</v>
      </c>
      <c r="AA107" s="34">
        <f>IF(ISBLANK($L107),"",VLOOKUP($L107,'PADESCE Ccontractuelle'!$C$2:$K$1200,8,FALSE))</f>
        <v>355572</v>
      </c>
      <c r="AB107" s="34">
        <f>IF(ISBLANK($L107),"",VLOOKUP($L107,'PADESCE Ccontractuelle'!$C$2:$K$1200,9,FALSE))</f>
        <v>10667160</v>
      </c>
      <c r="AC107" s="34" t="str">
        <f>VLOOKUP(VLOOKUP(B107,Apprenants!$D$2:$F$2000,3,FALSE),Classes!$A$2:$H$2000,8,FALSE)</f>
        <v>N</v>
      </c>
      <c r="AD107" s="47"/>
      <c r="AG107" s="23">
        <v>1</v>
      </c>
      <c r="AH107" s="23" t="str">
        <f>Consolication[[#This Row],[Bénéficiaires]]</f>
        <v>GIC AGROPASTORAL KETTY</v>
      </c>
      <c r="AI107" s="23">
        <f>Consolication[[#This Row],[cohorte]]</f>
        <v>1</v>
      </c>
    </row>
    <row r="108" spans="1:35" x14ac:dyDescent="0.35">
      <c r="A108" s="34">
        <f>IF(B108&lt;&gt;"",MAX($A$1:A107)+1,"")</f>
        <v>107</v>
      </c>
      <c r="B108" s="34" t="s">
        <v>268</v>
      </c>
      <c r="C108" s="34" t="s">
        <v>226</v>
      </c>
      <c r="D108" s="34" t="s">
        <v>32</v>
      </c>
      <c r="E108" s="34"/>
      <c r="F108" s="34" t="s">
        <v>32</v>
      </c>
      <c r="G108" s="34"/>
      <c r="H108" s="34"/>
      <c r="I108" s="34"/>
      <c r="J108" s="34" t="s">
        <v>33</v>
      </c>
      <c r="K108" s="34" t="s">
        <v>227</v>
      </c>
      <c r="L108" s="34" t="s">
        <v>228</v>
      </c>
      <c r="M108" s="34">
        <v>3</v>
      </c>
      <c r="N108" s="34" t="s">
        <v>229</v>
      </c>
      <c r="O108" s="34" t="s">
        <v>229</v>
      </c>
      <c r="P108" s="34" t="s">
        <v>230</v>
      </c>
      <c r="Q108" s="34" t="s">
        <v>231</v>
      </c>
      <c r="R108" s="34" t="s">
        <v>232</v>
      </c>
      <c r="S108" s="34" t="s">
        <v>233</v>
      </c>
      <c r="T108" s="34"/>
      <c r="U108" s="34"/>
      <c r="V108" s="34">
        <v>693278224</v>
      </c>
      <c r="W108" s="34"/>
      <c r="X108" s="34">
        <v>1</v>
      </c>
      <c r="Y108" s="34"/>
      <c r="Z108" s="34" t="s">
        <v>269</v>
      </c>
      <c r="AA108" s="34">
        <f>IF(ISBLANK($L108),"",VLOOKUP($L108,'PADESCE Ccontractuelle'!$C$2:$K$1200,8,FALSE))</f>
        <v>355572</v>
      </c>
      <c r="AB108" s="34">
        <f>IF(ISBLANK($L108),"",VLOOKUP($L108,'PADESCE Ccontractuelle'!$C$2:$K$1200,9,FALSE))</f>
        <v>10667160</v>
      </c>
      <c r="AC108" s="34" t="str">
        <f>VLOOKUP(VLOOKUP(B108,Apprenants!$D$2:$F$2000,3,FALSE),Classes!$A$2:$H$2000,8,FALSE)</f>
        <v>N</v>
      </c>
      <c r="AD108" s="47"/>
      <c r="AG108" s="23">
        <v>1</v>
      </c>
      <c r="AH108" s="23" t="str">
        <f>Consolication[[#This Row],[Bénéficiaires]]</f>
        <v>GIC AGROPASTORAL KETTY</v>
      </c>
      <c r="AI108" s="23">
        <f>Consolication[[#This Row],[cohorte]]</f>
        <v>1</v>
      </c>
    </row>
    <row r="109" spans="1:35" x14ac:dyDescent="0.35">
      <c r="A109" s="34">
        <f>IF(B109&lt;&gt;"",MAX($A$1:A108)+1,"")</f>
        <v>108</v>
      </c>
      <c r="B109" s="34" t="s">
        <v>270</v>
      </c>
      <c r="C109" s="34" t="s">
        <v>226</v>
      </c>
      <c r="D109" s="34" t="s">
        <v>32</v>
      </c>
      <c r="E109" s="34"/>
      <c r="F109" s="34" t="s">
        <v>32</v>
      </c>
      <c r="G109" s="34"/>
      <c r="H109" s="34"/>
      <c r="I109" s="34"/>
      <c r="J109" s="34" t="s">
        <v>33</v>
      </c>
      <c r="K109" s="34" t="s">
        <v>227</v>
      </c>
      <c r="L109" s="34" t="s">
        <v>228</v>
      </c>
      <c r="M109" s="34">
        <v>3</v>
      </c>
      <c r="N109" s="34" t="s">
        <v>229</v>
      </c>
      <c r="O109" s="34" t="s">
        <v>229</v>
      </c>
      <c r="P109" s="34" t="s">
        <v>230</v>
      </c>
      <c r="Q109" s="34" t="s">
        <v>231</v>
      </c>
      <c r="R109" s="34" t="s">
        <v>232</v>
      </c>
      <c r="S109" s="34" t="s">
        <v>233</v>
      </c>
      <c r="T109" s="34"/>
      <c r="U109" s="34"/>
      <c r="V109" s="34">
        <v>692045537</v>
      </c>
      <c r="W109" s="34"/>
      <c r="X109" s="34">
        <v>1</v>
      </c>
      <c r="Y109" s="34"/>
      <c r="Z109" s="34" t="s">
        <v>271</v>
      </c>
      <c r="AA109" s="34">
        <f>IF(ISBLANK($L109),"",VLOOKUP($L109,'PADESCE Ccontractuelle'!$C$2:$K$1200,8,FALSE))</f>
        <v>355572</v>
      </c>
      <c r="AB109" s="34">
        <f>IF(ISBLANK($L109),"",VLOOKUP($L109,'PADESCE Ccontractuelle'!$C$2:$K$1200,9,FALSE))</f>
        <v>10667160</v>
      </c>
      <c r="AC109" s="34" t="str">
        <f>VLOOKUP(VLOOKUP(B109,Apprenants!$D$2:$F$2000,3,FALSE),Classes!$A$2:$H$2000,8,FALSE)</f>
        <v>N</v>
      </c>
      <c r="AD109" s="47"/>
      <c r="AG109" s="23">
        <v>1</v>
      </c>
      <c r="AH109" s="23" t="str">
        <f>Consolication[[#This Row],[Bénéficiaires]]</f>
        <v>GIC AGROPASTORAL KETTY</v>
      </c>
      <c r="AI109" s="23">
        <f>Consolication[[#This Row],[cohorte]]</f>
        <v>1</v>
      </c>
    </row>
    <row r="110" spans="1:35" x14ac:dyDescent="0.35">
      <c r="A110" s="34">
        <f>IF(B110&lt;&gt;"",MAX($A$1:A109)+1,"")</f>
        <v>109</v>
      </c>
      <c r="B110" s="34" t="s">
        <v>272</v>
      </c>
      <c r="C110" s="34" t="s">
        <v>226</v>
      </c>
      <c r="D110" s="34" t="s">
        <v>32</v>
      </c>
      <c r="E110" s="34"/>
      <c r="F110" s="34" t="s">
        <v>273</v>
      </c>
      <c r="G110" s="34"/>
      <c r="H110" s="34"/>
      <c r="I110" s="34"/>
      <c r="J110" s="34" t="s">
        <v>33</v>
      </c>
      <c r="K110" s="34" t="s">
        <v>227</v>
      </c>
      <c r="L110" s="34" t="s">
        <v>228</v>
      </c>
      <c r="M110" s="34">
        <v>3</v>
      </c>
      <c r="N110" s="34" t="s">
        <v>229</v>
      </c>
      <c r="O110" s="34" t="s">
        <v>229</v>
      </c>
      <c r="P110" s="34" t="s">
        <v>230</v>
      </c>
      <c r="Q110" s="34" t="s">
        <v>231</v>
      </c>
      <c r="R110" s="34" t="s">
        <v>232</v>
      </c>
      <c r="S110" s="34" t="s">
        <v>233</v>
      </c>
      <c r="T110" s="34"/>
      <c r="U110" s="34"/>
      <c r="V110" s="34">
        <v>692550611</v>
      </c>
      <c r="W110" s="34"/>
      <c r="X110" s="34">
        <v>1</v>
      </c>
      <c r="Y110" s="34"/>
      <c r="Z110" s="34" t="s">
        <v>274</v>
      </c>
      <c r="AA110" s="34">
        <f>IF(ISBLANK($L110),"",VLOOKUP($L110,'PADESCE Ccontractuelle'!$C$2:$K$1200,8,FALSE))</f>
        <v>355572</v>
      </c>
      <c r="AB110" s="34">
        <f>IF(ISBLANK($L110),"",VLOOKUP($L110,'PADESCE Ccontractuelle'!$C$2:$K$1200,9,FALSE))</f>
        <v>10667160</v>
      </c>
      <c r="AC110" s="34" t="str">
        <f>VLOOKUP(VLOOKUP(B110,Apprenants!$D$2:$F$2000,3,FALSE),Classes!$A$2:$H$2000,8,FALSE)</f>
        <v>N</v>
      </c>
      <c r="AD110" s="47"/>
      <c r="AG110" s="23">
        <v>1</v>
      </c>
      <c r="AH110" s="23" t="str">
        <f>Consolication[[#This Row],[Bénéficiaires]]</f>
        <v>GIC AGROPASTORAL KETTY</v>
      </c>
      <c r="AI110" s="23">
        <f>Consolication[[#This Row],[cohorte]]</f>
        <v>1</v>
      </c>
    </row>
    <row r="111" spans="1:35" x14ac:dyDescent="0.35">
      <c r="A111" s="34">
        <f>IF(B111&lt;&gt;"",MAX($A$1:A110)+1,"")</f>
        <v>110</v>
      </c>
      <c r="B111" s="34" t="s">
        <v>275</v>
      </c>
      <c r="C111" s="34" t="s">
        <v>226</v>
      </c>
      <c r="D111" s="34" t="s">
        <v>31</v>
      </c>
      <c r="E111" s="34"/>
      <c r="F111" s="34" t="s">
        <v>32</v>
      </c>
      <c r="G111" s="34"/>
      <c r="H111" s="34"/>
      <c r="I111" s="34"/>
      <c r="J111" s="34" t="s">
        <v>33</v>
      </c>
      <c r="K111" s="34" t="s">
        <v>227</v>
      </c>
      <c r="L111" s="34" t="s">
        <v>228</v>
      </c>
      <c r="M111" s="34">
        <v>3</v>
      </c>
      <c r="N111" s="34" t="s">
        <v>229</v>
      </c>
      <c r="O111" s="34" t="s">
        <v>229</v>
      </c>
      <c r="P111" s="34" t="s">
        <v>230</v>
      </c>
      <c r="Q111" s="34" t="s">
        <v>231</v>
      </c>
      <c r="R111" s="34" t="s">
        <v>232</v>
      </c>
      <c r="S111" s="34" t="s">
        <v>233</v>
      </c>
      <c r="T111" s="34"/>
      <c r="U111" s="34"/>
      <c r="V111" s="34">
        <v>696944346</v>
      </c>
      <c r="W111" s="34"/>
      <c r="X111" s="34">
        <v>1</v>
      </c>
      <c r="Y111" s="34"/>
      <c r="Z111" s="34" t="s">
        <v>276</v>
      </c>
      <c r="AA111" s="34">
        <f>IF(ISBLANK($L111),"",VLOOKUP($L111,'PADESCE Ccontractuelle'!$C$2:$K$1200,8,FALSE))</f>
        <v>355572</v>
      </c>
      <c r="AB111" s="34">
        <f>IF(ISBLANK($L111),"",VLOOKUP($L111,'PADESCE Ccontractuelle'!$C$2:$K$1200,9,FALSE))</f>
        <v>10667160</v>
      </c>
      <c r="AC111" s="34" t="str">
        <f>VLOOKUP(VLOOKUP(B111,Apprenants!$D$2:$F$2000,3,FALSE),Classes!$A$2:$H$2000,8,FALSE)</f>
        <v>N</v>
      </c>
      <c r="AD111" s="47"/>
      <c r="AG111" s="23">
        <v>1</v>
      </c>
      <c r="AH111" s="23" t="str">
        <f>Consolication[[#This Row],[Bénéficiaires]]</f>
        <v>GIC AGROPASTORAL KETTY</v>
      </c>
      <c r="AI111" s="23">
        <f>Consolication[[#This Row],[cohorte]]</f>
        <v>1</v>
      </c>
    </row>
    <row r="112" spans="1:35" x14ac:dyDescent="0.35">
      <c r="A112" s="34">
        <f>IF(B112&lt;&gt;"",MAX($A$1:A111)+1,"")</f>
        <v>111</v>
      </c>
      <c r="B112" s="34" t="s">
        <v>277</v>
      </c>
      <c r="C112" s="34" t="s">
        <v>226</v>
      </c>
      <c r="D112" s="34" t="s">
        <v>32</v>
      </c>
      <c r="E112" s="34"/>
      <c r="F112" s="34" t="s">
        <v>32</v>
      </c>
      <c r="G112" s="34"/>
      <c r="H112" s="34"/>
      <c r="I112" s="34"/>
      <c r="J112" s="34" t="s">
        <v>33</v>
      </c>
      <c r="K112" s="34" t="s">
        <v>227</v>
      </c>
      <c r="L112" s="34" t="s">
        <v>228</v>
      </c>
      <c r="M112" s="34">
        <v>3</v>
      </c>
      <c r="N112" s="34" t="s">
        <v>229</v>
      </c>
      <c r="O112" s="34" t="s">
        <v>229</v>
      </c>
      <c r="P112" s="34" t="s">
        <v>230</v>
      </c>
      <c r="Q112" s="34" t="s">
        <v>231</v>
      </c>
      <c r="R112" s="34" t="s">
        <v>232</v>
      </c>
      <c r="S112" s="34" t="s">
        <v>233</v>
      </c>
      <c r="T112" s="34"/>
      <c r="U112" s="34"/>
      <c r="V112" s="34">
        <v>686896951</v>
      </c>
      <c r="W112" s="34"/>
      <c r="X112" s="34">
        <v>1</v>
      </c>
      <c r="Y112" s="34"/>
      <c r="Z112" s="34" t="s">
        <v>278</v>
      </c>
      <c r="AA112" s="34">
        <f>IF(ISBLANK($L112),"",VLOOKUP($L112,'PADESCE Ccontractuelle'!$C$2:$K$1200,8,FALSE))</f>
        <v>355572</v>
      </c>
      <c r="AB112" s="34">
        <f>IF(ISBLANK($L112),"",VLOOKUP($L112,'PADESCE Ccontractuelle'!$C$2:$K$1200,9,FALSE))</f>
        <v>10667160</v>
      </c>
      <c r="AC112" s="34" t="str">
        <f>VLOOKUP(VLOOKUP(B112,Apprenants!$D$2:$F$2000,3,FALSE),Classes!$A$2:$H$2000,8,FALSE)</f>
        <v>N</v>
      </c>
      <c r="AD112" s="47"/>
      <c r="AG112" s="23">
        <v>1</v>
      </c>
      <c r="AH112" s="23" t="str">
        <f>Consolication[[#This Row],[Bénéficiaires]]</f>
        <v>GIC AGROPASTORAL KETTY</v>
      </c>
      <c r="AI112" s="23">
        <f>Consolication[[#This Row],[cohorte]]</f>
        <v>1</v>
      </c>
    </row>
    <row r="113" spans="1:35" x14ac:dyDescent="0.35">
      <c r="A113" s="34">
        <f>IF(B113&lt;&gt;"",MAX($A$1:A112)+1,"")</f>
        <v>112</v>
      </c>
      <c r="B113" s="34" t="s">
        <v>279</v>
      </c>
      <c r="C113" s="34" t="s">
        <v>226</v>
      </c>
      <c r="D113" s="34" t="s">
        <v>31</v>
      </c>
      <c r="E113" s="34"/>
      <c r="F113" s="34" t="s">
        <v>32</v>
      </c>
      <c r="G113" s="34"/>
      <c r="H113" s="34"/>
      <c r="I113" s="34"/>
      <c r="J113" s="34" t="s">
        <v>33</v>
      </c>
      <c r="K113" s="34" t="s">
        <v>227</v>
      </c>
      <c r="L113" s="34" t="s">
        <v>228</v>
      </c>
      <c r="M113" s="34">
        <v>3</v>
      </c>
      <c r="N113" s="34" t="s">
        <v>229</v>
      </c>
      <c r="O113" s="34" t="s">
        <v>229</v>
      </c>
      <c r="P113" s="34" t="s">
        <v>230</v>
      </c>
      <c r="Q113" s="34" t="s">
        <v>231</v>
      </c>
      <c r="R113" s="34" t="s">
        <v>232</v>
      </c>
      <c r="S113" s="34" t="s">
        <v>233</v>
      </c>
      <c r="T113" s="34"/>
      <c r="U113" s="34"/>
      <c r="V113" s="34">
        <v>691032154</v>
      </c>
      <c r="W113" s="34"/>
      <c r="X113" s="34">
        <v>1</v>
      </c>
      <c r="Y113" s="34"/>
      <c r="Z113" s="34" t="s">
        <v>280</v>
      </c>
      <c r="AA113" s="34">
        <f>IF(ISBLANK($L113),"",VLOOKUP($L113,'PADESCE Ccontractuelle'!$C$2:$K$1200,8,FALSE))</f>
        <v>355572</v>
      </c>
      <c r="AB113" s="34">
        <f>IF(ISBLANK($L113),"",VLOOKUP($L113,'PADESCE Ccontractuelle'!$C$2:$K$1200,9,FALSE))</f>
        <v>10667160</v>
      </c>
      <c r="AC113" s="34" t="str">
        <f>VLOOKUP(VLOOKUP(B113,Apprenants!$D$2:$F$2000,3,FALSE),Classes!$A$2:$H$2000,8,FALSE)</f>
        <v>N</v>
      </c>
      <c r="AD113" s="47"/>
      <c r="AG113" s="23">
        <v>1</v>
      </c>
      <c r="AH113" s="23" t="str">
        <f>Consolication[[#This Row],[Bénéficiaires]]</f>
        <v>GIC AGROPASTORAL KETTY</v>
      </c>
      <c r="AI113" s="23">
        <f>Consolication[[#This Row],[cohorte]]</f>
        <v>1</v>
      </c>
    </row>
    <row r="114" spans="1:35" x14ac:dyDescent="0.35">
      <c r="A114" s="34">
        <f>IF(B114&lt;&gt;"",MAX($A$1:A113)+1,"")</f>
        <v>113</v>
      </c>
      <c r="B114" s="34" t="s">
        <v>281</v>
      </c>
      <c r="C114" s="34" t="s">
        <v>226</v>
      </c>
      <c r="D114" s="34" t="s">
        <v>32</v>
      </c>
      <c r="E114" s="34"/>
      <c r="F114" s="34" t="s">
        <v>32</v>
      </c>
      <c r="G114" s="34"/>
      <c r="H114" s="34"/>
      <c r="I114" s="34"/>
      <c r="J114" s="34" t="s">
        <v>33</v>
      </c>
      <c r="K114" s="34" t="s">
        <v>227</v>
      </c>
      <c r="L114" s="34" t="s">
        <v>228</v>
      </c>
      <c r="M114" s="34">
        <v>3</v>
      </c>
      <c r="N114" s="34" t="s">
        <v>229</v>
      </c>
      <c r="O114" s="34" t="s">
        <v>229</v>
      </c>
      <c r="P114" s="34" t="s">
        <v>230</v>
      </c>
      <c r="Q114" s="34" t="s">
        <v>231</v>
      </c>
      <c r="R114" s="34" t="s">
        <v>232</v>
      </c>
      <c r="S114" s="34" t="s">
        <v>233</v>
      </c>
      <c r="T114" s="34"/>
      <c r="U114" s="34"/>
      <c r="V114" s="34">
        <v>697960971</v>
      </c>
      <c r="W114" s="34"/>
      <c r="X114" s="34">
        <v>1</v>
      </c>
      <c r="Y114" s="34"/>
      <c r="Z114" s="34" t="s">
        <v>282</v>
      </c>
      <c r="AA114" s="34">
        <f>IF(ISBLANK($L114),"",VLOOKUP($L114,'PADESCE Ccontractuelle'!$C$2:$K$1200,8,FALSE))</f>
        <v>355572</v>
      </c>
      <c r="AB114" s="34">
        <f>IF(ISBLANK($L114),"",VLOOKUP($L114,'PADESCE Ccontractuelle'!$C$2:$K$1200,9,FALSE))</f>
        <v>10667160</v>
      </c>
      <c r="AC114" s="34" t="str">
        <f>VLOOKUP(VLOOKUP(B114,Apprenants!$D$2:$F$2000,3,FALSE),Classes!$A$2:$H$2000,8,FALSE)</f>
        <v>N</v>
      </c>
      <c r="AD114" s="47"/>
      <c r="AG114" s="23">
        <v>1</v>
      </c>
      <c r="AH114" s="23" t="str">
        <f>Consolication[[#This Row],[Bénéficiaires]]</f>
        <v>GIC AGROPASTORAL KETTY</v>
      </c>
      <c r="AI114" s="23">
        <f>Consolication[[#This Row],[cohorte]]</f>
        <v>1</v>
      </c>
    </row>
    <row r="115" spans="1:35" x14ac:dyDescent="0.35">
      <c r="A115" s="34">
        <f>IF(B115&lt;&gt;"",MAX($A$1:A114)+1,"")</f>
        <v>114</v>
      </c>
      <c r="B115" s="34" t="s">
        <v>283</v>
      </c>
      <c r="C115" s="34" t="s">
        <v>226</v>
      </c>
      <c r="D115" s="34" t="s">
        <v>31</v>
      </c>
      <c r="E115" s="34"/>
      <c r="F115" s="34" t="s">
        <v>32</v>
      </c>
      <c r="G115" s="34"/>
      <c r="H115" s="34"/>
      <c r="I115" s="34"/>
      <c r="J115" s="34" t="s">
        <v>33</v>
      </c>
      <c r="K115" s="34" t="s">
        <v>227</v>
      </c>
      <c r="L115" s="34" t="s">
        <v>228</v>
      </c>
      <c r="M115" s="34">
        <v>3</v>
      </c>
      <c r="N115" s="34" t="s">
        <v>229</v>
      </c>
      <c r="O115" s="34" t="s">
        <v>229</v>
      </c>
      <c r="P115" s="34" t="s">
        <v>230</v>
      </c>
      <c r="Q115" s="34" t="s">
        <v>231</v>
      </c>
      <c r="R115" s="34" t="s">
        <v>232</v>
      </c>
      <c r="S115" s="34" t="s">
        <v>233</v>
      </c>
      <c r="T115" s="34"/>
      <c r="U115" s="34"/>
      <c r="V115" s="34">
        <v>640899755</v>
      </c>
      <c r="W115" s="34"/>
      <c r="X115" s="34">
        <v>1</v>
      </c>
      <c r="Y115" s="34"/>
      <c r="Z115" s="34" t="s">
        <v>284</v>
      </c>
      <c r="AA115" s="34">
        <f>IF(ISBLANK($L115),"",VLOOKUP($L115,'PADESCE Ccontractuelle'!$C$2:$K$1200,8,FALSE))</f>
        <v>355572</v>
      </c>
      <c r="AB115" s="34">
        <f>IF(ISBLANK($L115),"",VLOOKUP($L115,'PADESCE Ccontractuelle'!$C$2:$K$1200,9,FALSE))</f>
        <v>10667160</v>
      </c>
      <c r="AC115" s="34" t="str">
        <f>VLOOKUP(VLOOKUP(B115,Apprenants!$D$2:$F$2000,3,FALSE),Classes!$A$2:$H$2000,8,FALSE)</f>
        <v>N</v>
      </c>
      <c r="AD115" s="47"/>
      <c r="AG115" s="23">
        <v>1</v>
      </c>
      <c r="AH115" s="23" t="str">
        <f>Consolication[[#This Row],[Bénéficiaires]]</f>
        <v>GIC AGROPASTORAL KETTY</v>
      </c>
      <c r="AI115" s="23">
        <f>Consolication[[#This Row],[cohorte]]</f>
        <v>1</v>
      </c>
    </row>
    <row r="116" spans="1:35" x14ac:dyDescent="0.35">
      <c r="A116" s="34">
        <f>IF(B116&lt;&gt;"",MAX($A$1:A115)+1,"")</f>
        <v>115</v>
      </c>
      <c r="B116" s="34" t="s">
        <v>285</v>
      </c>
      <c r="C116" s="34" t="s">
        <v>226</v>
      </c>
      <c r="D116" s="34" t="s">
        <v>31</v>
      </c>
      <c r="E116" s="34"/>
      <c r="F116" s="34" t="s">
        <v>32</v>
      </c>
      <c r="G116" s="34"/>
      <c r="H116" s="34"/>
      <c r="I116" s="34"/>
      <c r="J116" s="34" t="s">
        <v>33</v>
      </c>
      <c r="K116" s="34" t="s">
        <v>227</v>
      </c>
      <c r="L116" s="34" t="s">
        <v>228</v>
      </c>
      <c r="M116" s="34">
        <v>3</v>
      </c>
      <c r="N116" s="34" t="s">
        <v>229</v>
      </c>
      <c r="O116" s="34" t="s">
        <v>229</v>
      </c>
      <c r="P116" s="34" t="s">
        <v>230</v>
      </c>
      <c r="Q116" s="34" t="s">
        <v>231</v>
      </c>
      <c r="R116" s="34" t="s">
        <v>232</v>
      </c>
      <c r="S116" s="34" t="s">
        <v>233</v>
      </c>
      <c r="T116" s="34"/>
      <c r="U116" s="34"/>
      <c r="V116" s="34">
        <v>699530353</v>
      </c>
      <c r="W116" s="34"/>
      <c r="X116" s="34">
        <v>1</v>
      </c>
      <c r="Y116" s="34"/>
      <c r="Z116" s="34" t="s">
        <v>286</v>
      </c>
      <c r="AA116" s="34">
        <f>IF(ISBLANK($L116),"",VLOOKUP($L116,'PADESCE Ccontractuelle'!$C$2:$K$1200,8,FALSE))</f>
        <v>355572</v>
      </c>
      <c r="AB116" s="34">
        <f>IF(ISBLANK($L116),"",VLOOKUP($L116,'PADESCE Ccontractuelle'!$C$2:$K$1200,9,FALSE))</f>
        <v>10667160</v>
      </c>
      <c r="AC116" s="34" t="str">
        <f>VLOOKUP(VLOOKUP(B116,Apprenants!$D$2:$F$2000,3,FALSE),Classes!$A$2:$H$2000,8,FALSE)</f>
        <v>N</v>
      </c>
      <c r="AD116" s="47"/>
      <c r="AG116" s="23">
        <v>1</v>
      </c>
      <c r="AH116" s="23" t="str">
        <f>Consolication[[#This Row],[Bénéficiaires]]</f>
        <v>GIC AGROPASTORAL KETTY</v>
      </c>
      <c r="AI116" s="23">
        <f>Consolication[[#This Row],[cohorte]]</f>
        <v>1</v>
      </c>
    </row>
    <row r="117" spans="1:35" x14ac:dyDescent="0.35">
      <c r="A117" s="34">
        <f>IF(B117&lt;&gt;"",MAX($A$1:A116)+1,"")</f>
        <v>116</v>
      </c>
      <c r="B117" s="34" t="s">
        <v>287</v>
      </c>
      <c r="C117" s="34" t="s">
        <v>226</v>
      </c>
      <c r="D117" s="34" t="s">
        <v>31</v>
      </c>
      <c r="E117" s="34"/>
      <c r="F117" s="34" t="s">
        <v>32</v>
      </c>
      <c r="G117" s="34"/>
      <c r="H117" s="34"/>
      <c r="I117" s="34"/>
      <c r="J117" s="34" t="s">
        <v>33</v>
      </c>
      <c r="K117" s="34" t="s">
        <v>227</v>
      </c>
      <c r="L117" s="34" t="s">
        <v>228</v>
      </c>
      <c r="M117" s="34">
        <v>3</v>
      </c>
      <c r="N117" s="34" t="s">
        <v>229</v>
      </c>
      <c r="O117" s="34" t="s">
        <v>229</v>
      </c>
      <c r="P117" s="34" t="s">
        <v>230</v>
      </c>
      <c r="Q117" s="34" t="s">
        <v>231</v>
      </c>
      <c r="R117" s="34" t="s">
        <v>232</v>
      </c>
      <c r="S117" s="34" t="s">
        <v>233</v>
      </c>
      <c r="T117" s="34"/>
      <c r="U117" s="34"/>
      <c r="V117" s="34">
        <v>657347236</v>
      </c>
      <c r="W117" s="34"/>
      <c r="X117" s="34">
        <v>1</v>
      </c>
      <c r="Y117" s="34"/>
      <c r="Z117" s="34" t="s">
        <v>288</v>
      </c>
      <c r="AA117" s="34">
        <f>IF(ISBLANK($L117),"",VLOOKUP($L117,'PADESCE Ccontractuelle'!$C$2:$K$1200,8,FALSE))</f>
        <v>355572</v>
      </c>
      <c r="AB117" s="34">
        <f>IF(ISBLANK($L117),"",VLOOKUP($L117,'PADESCE Ccontractuelle'!$C$2:$K$1200,9,FALSE))</f>
        <v>10667160</v>
      </c>
      <c r="AC117" s="34" t="str">
        <f>VLOOKUP(VLOOKUP(B117,Apprenants!$D$2:$F$2000,3,FALSE),Classes!$A$2:$H$2000,8,FALSE)</f>
        <v>N</v>
      </c>
      <c r="AD117" s="47"/>
      <c r="AG117" s="23">
        <v>1</v>
      </c>
      <c r="AH117" s="23" t="str">
        <f>Consolication[[#This Row],[Bénéficiaires]]</f>
        <v>GIC AGROPASTORAL KETTY</v>
      </c>
      <c r="AI117" s="23">
        <f>Consolication[[#This Row],[cohorte]]</f>
        <v>1</v>
      </c>
    </row>
    <row r="118" spans="1:35" x14ac:dyDescent="0.35">
      <c r="A118" s="34">
        <f>IF(B118&lt;&gt;"",MAX($A$1:A117)+1,"")</f>
        <v>117</v>
      </c>
      <c r="B118" s="34" t="s">
        <v>289</v>
      </c>
      <c r="C118" s="34" t="s">
        <v>226</v>
      </c>
      <c r="D118" s="34" t="s">
        <v>32</v>
      </c>
      <c r="E118" s="34"/>
      <c r="F118" s="34" t="s">
        <v>32</v>
      </c>
      <c r="G118" s="34"/>
      <c r="H118" s="34"/>
      <c r="I118" s="34"/>
      <c r="J118" s="34" t="s">
        <v>33</v>
      </c>
      <c r="K118" s="34" t="s">
        <v>227</v>
      </c>
      <c r="L118" s="34" t="s">
        <v>228</v>
      </c>
      <c r="M118" s="34">
        <v>3</v>
      </c>
      <c r="N118" s="34" t="s">
        <v>229</v>
      </c>
      <c r="O118" s="34" t="s">
        <v>229</v>
      </c>
      <c r="P118" s="34" t="s">
        <v>230</v>
      </c>
      <c r="Q118" s="34" t="s">
        <v>231</v>
      </c>
      <c r="R118" s="34" t="s">
        <v>232</v>
      </c>
      <c r="S118" s="34" t="s">
        <v>233</v>
      </c>
      <c r="T118" s="34"/>
      <c r="U118" s="34"/>
      <c r="V118" s="34">
        <v>698390500</v>
      </c>
      <c r="W118" s="34"/>
      <c r="X118" s="34">
        <v>1</v>
      </c>
      <c r="Y118" s="34"/>
      <c r="Z118" s="34" t="s">
        <v>290</v>
      </c>
      <c r="AA118" s="34">
        <f>IF(ISBLANK($L118),"",VLOOKUP($L118,'PADESCE Ccontractuelle'!$C$2:$K$1200,8,FALSE))</f>
        <v>355572</v>
      </c>
      <c r="AB118" s="34">
        <f>IF(ISBLANK($L118),"",VLOOKUP($L118,'PADESCE Ccontractuelle'!$C$2:$K$1200,9,FALSE))</f>
        <v>10667160</v>
      </c>
      <c r="AC118" s="34" t="str">
        <f>VLOOKUP(VLOOKUP(B118,Apprenants!$D$2:$F$2000,3,FALSE),Classes!$A$2:$H$2000,8,FALSE)</f>
        <v>N</v>
      </c>
      <c r="AD118" s="47"/>
      <c r="AG118" s="23">
        <v>1</v>
      </c>
      <c r="AH118" s="23" t="str">
        <f>Consolication[[#This Row],[Bénéficiaires]]</f>
        <v>GIC AGROPASTORAL KETTY</v>
      </c>
      <c r="AI118" s="23">
        <f>Consolication[[#This Row],[cohorte]]</f>
        <v>1</v>
      </c>
    </row>
    <row r="119" spans="1:35" x14ac:dyDescent="0.35">
      <c r="A119" s="34">
        <f>IF(B119&lt;&gt;"",MAX($A$1:A118)+1,"")</f>
        <v>118</v>
      </c>
      <c r="B119" s="34" t="s">
        <v>291</v>
      </c>
      <c r="C119" s="34" t="s">
        <v>226</v>
      </c>
      <c r="D119" s="34" t="s">
        <v>32</v>
      </c>
      <c r="E119" s="34"/>
      <c r="F119" s="34" t="s">
        <v>32</v>
      </c>
      <c r="G119" s="34"/>
      <c r="H119" s="34"/>
      <c r="I119" s="34"/>
      <c r="J119" s="34" t="s">
        <v>33</v>
      </c>
      <c r="K119" s="34" t="s">
        <v>227</v>
      </c>
      <c r="L119" s="34" t="s">
        <v>228</v>
      </c>
      <c r="M119" s="34">
        <v>3</v>
      </c>
      <c r="N119" s="34" t="s">
        <v>229</v>
      </c>
      <c r="O119" s="34" t="s">
        <v>229</v>
      </c>
      <c r="P119" s="34" t="s">
        <v>230</v>
      </c>
      <c r="Q119" s="34" t="s">
        <v>231</v>
      </c>
      <c r="R119" s="34" t="s">
        <v>232</v>
      </c>
      <c r="S119" s="34" t="s">
        <v>233</v>
      </c>
      <c r="T119" s="34"/>
      <c r="U119" s="34"/>
      <c r="V119" s="34">
        <v>695805303</v>
      </c>
      <c r="W119" s="34"/>
      <c r="X119" s="34">
        <v>1</v>
      </c>
      <c r="Y119" s="34"/>
      <c r="Z119" s="34" t="s">
        <v>292</v>
      </c>
      <c r="AA119" s="34">
        <f>IF(ISBLANK($L119),"",VLOOKUP($L119,'PADESCE Ccontractuelle'!$C$2:$K$1200,8,FALSE))</f>
        <v>355572</v>
      </c>
      <c r="AB119" s="34">
        <f>IF(ISBLANK($L119),"",VLOOKUP($L119,'PADESCE Ccontractuelle'!$C$2:$K$1200,9,FALSE))</f>
        <v>10667160</v>
      </c>
      <c r="AC119" s="34" t="str">
        <f>VLOOKUP(VLOOKUP(B119,Apprenants!$D$2:$F$2000,3,FALSE),Classes!$A$2:$H$2000,8,FALSE)</f>
        <v>N</v>
      </c>
      <c r="AD119" s="47"/>
      <c r="AG119" s="23">
        <v>1</v>
      </c>
      <c r="AH119" s="23" t="str">
        <f>Consolication[[#This Row],[Bénéficiaires]]</f>
        <v>GIC AGROPASTORAL KETTY</v>
      </c>
      <c r="AI119" s="23">
        <f>Consolication[[#This Row],[cohorte]]</f>
        <v>1</v>
      </c>
    </row>
    <row r="120" spans="1:35" x14ac:dyDescent="0.35">
      <c r="A120" s="34">
        <f>IF(B120&lt;&gt;"",MAX($A$1:A119)+1,"")</f>
        <v>119</v>
      </c>
      <c r="B120" s="34" t="s">
        <v>293</v>
      </c>
      <c r="C120" s="34" t="s">
        <v>226</v>
      </c>
      <c r="D120" s="34" t="s">
        <v>32</v>
      </c>
      <c r="E120" s="34"/>
      <c r="F120" s="34" t="s">
        <v>32</v>
      </c>
      <c r="G120" s="34"/>
      <c r="H120" s="34"/>
      <c r="I120" s="34"/>
      <c r="J120" s="34" t="s">
        <v>33</v>
      </c>
      <c r="K120" s="34" t="s">
        <v>227</v>
      </c>
      <c r="L120" s="34" t="s">
        <v>228</v>
      </c>
      <c r="M120" s="34">
        <v>3</v>
      </c>
      <c r="N120" s="34" t="s">
        <v>229</v>
      </c>
      <c r="O120" s="34" t="s">
        <v>229</v>
      </c>
      <c r="P120" s="34" t="s">
        <v>230</v>
      </c>
      <c r="Q120" s="34" t="s">
        <v>231</v>
      </c>
      <c r="R120" s="34" t="s">
        <v>232</v>
      </c>
      <c r="S120" s="34" t="s">
        <v>233</v>
      </c>
      <c r="T120" s="34"/>
      <c r="U120" s="34"/>
      <c r="V120" s="34"/>
      <c r="W120" s="34"/>
      <c r="X120" s="34">
        <v>1</v>
      </c>
      <c r="Y120" s="34"/>
      <c r="Z120" s="34" t="s">
        <v>294</v>
      </c>
      <c r="AA120" s="34">
        <f>IF(ISBLANK($L120),"",VLOOKUP($L120,'PADESCE Ccontractuelle'!$C$2:$K$1200,8,FALSE))</f>
        <v>355572</v>
      </c>
      <c r="AB120" s="34">
        <f>IF(ISBLANK($L120),"",VLOOKUP($L120,'PADESCE Ccontractuelle'!$C$2:$K$1200,9,FALSE))</f>
        <v>10667160</v>
      </c>
      <c r="AC120" s="34" t="str">
        <f>VLOOKUP(VLOOKUP(B120,Apprenants!$D$2:$F$2000,3,FALSE),Classes!$A$2:$H$2000,8,FALSE)</f>
        <v>N</v>
      </c>
      <c r="AD120" s="47"/>
      <c r="AG120" s="23">
        <v>1</v>
      </c>
      <c r="AH120" s="23" t="str">
        <f>Consolication[[#This Row],[Bénéficiaires]]</f>
        <v>GIC AGROPASTORAL KETTY</v>
      </c>
      <c r="AI120" s="23">
        <f>Consolication[[#This Row],[cohorte]]</f>
        <v>1</v>
      </c>
    </row>
    <row r="121" spans="1:35" x14ac:dyDescent="0.35">
      <c r="A121" s="34">
        <f>IF(B121&lt;&gt;"",MAX($A$1:A120)+1,"")</f>
        <v>120</v>
      </c>
      <c r="B121" s="34" t="s">
        <v>295</v>
      </c>
      <c r="C121" s="34" t="s">
        <v>158</v>
      </c>
      <c r="D121" s="34" t="s">
        <v>31</v>
      </c>
      <c r="E121" s="34">
        <v>29</v>
      </c>
      <c r="F121" s="34" t="s">
        <v>32</v>
      </c>
      <c r="G121" s="34">
        <v>-1</v>
      </c>
      <c r="H121" s="34">
        <v>0</v>
      </c>
      <c r="I121" s="34" t="s">
        <v>159</v>
      </c>
      <c r="J121" s="34" t="s">
        <v>33</v>
      </c>
      <c r="K121" s="34" t="s">
        <v>296</v>
      </c>
      <c r="L121" s="34" t="s">
        <v>161</v>
      </c>
      <c r="M121" s="34">
        <v>3</v>
      </c>
      <c r="N121" s="34" t="s">
        <v>159</v>
      </c>
      <c r="O121" s="34" t="s">
        <v>297</v>
      </c>
      <c r="P121" s="34" t="s">
        <v>163</v>
      </c>
      <c r="Q121" s="34" t="s">
        <v>164</v>
      </c>
      <c r="R121" s="34" t="s">
        <v>298</v>
      </c>
      <c r="S121" s="34" t="s">
        <v>299</v>
      </c>
      <c r="T121" s="34"/>
      <c r="U121" s="34"/>
      <c r="V121" s="34">
        <v>655504387</v>
      </c>
      <c r="W121" s="34"/>
      <c r="X121" s="34">
        <v>3</v>
      </c>
      <c r="Y121" s="34">
        <v>692549296</v>
      </c>
      <c r="Z121" s="34" t="s">
        <v>300</v>
      </c>
      <c r="AA121" s="34">
        <f>IF(ISBLANK($L121),"",VLOOKUP($L121,'PADESCE Ccontractuelle'!$C$2:$K$1200,8,FALSE))</f>
        <v>355572</v>
      </c>
      <c r="AB121" s="34">
        <f>IF(ISBLANK($L121),"",VLOOKUP($L121,'PADESCE Ccontractuelle'!$C$2:$K$1200,9,FALSE))</f>
        <v>106671600</v>
      </c>
      <c r="AC121" s="34" t="str">
        <f>VLOOKUP(VLOOKUP(B121,Apprenants!$D$2:$F$2000,3,FALSE),Classes!$A$2:$H$2000,8,FALSE)</f>
        <v>N</v>
      </c>
      <c r="AD121" s="47"/>
      <c r="AG121" s="23">
        <v>1</v>
      </c>
      <c r="AH121" s="23" t="str">
        <f>Consolication[[#This Row],[Bénéficiaires]]</f>
        <v>WOMEN ENTREPRENEURSHIP FACILITATION NETWORK (WEFN)</v>
      </c>
      <c r="AI121" s="23">
        <f>Consolication[[#This Row],[cohorte]]</f>
        <v>3</v>
      </c>
    </row>
    <row r="122" spans="1:35" x14ac:dyDescent="0.35">
      <c r="A122" s="34">
        <f>IF(B122&lt;&gt;"",MAX($A$1:A121)+1,"")</f>
        <v>121</v>
      </c>
      <c r="B122" s="34" t="s">
        <v>301</v>
      </c>
      <c r="C122" s="34" t="s">
        <v>158</v>
      </c>
      <c r="D122" s="34" t="s">
        <v>31</v>
      </c>
      <c r="E122" s="34">
        <v>24</v>
      </c>
      <c r="F122" s="34" t="s">
        <v>32</v>
      </c>
      <c r="G122" s="34">
        <v>-1</v>
      </c>
      <c r="H122" s="34">
        <v>0</v>
      </c>
      <c r="I122" s="34" t="s">
        <v>159</v>
      </c>
      <c r="J122" s="34" t="s">
        <v>33</v>
      </c>
      <c r="K122" s="34" t="s">
        <v>296</v>
      </c>
      <c r="L122" s="34" t="s">
        <v>161</v>
      </c>
      <c r="M122" s="34">
        <v>3</v>
      </c>
      <c r="N122" s="34" t="s">
        <v>159</v>
      </c>
      <c r="O122" s="34" t="s">
        <v>302</v>
      </c>
      <c r="P122" s="34" t="s">
        <v>163</v>
      </c>
      <c r="Q122" s="34" t="s">
        <v>164</v>
      </c>
      <c r="R122" s="34" t="s">
        <v>298</v>
      </c>
      <c r="S122" s="34" t="s">
        <v>299</v>
      </c>
      <c r="T122" s="34"/>
      <c r="U122" s="34"/>
      <c r="V122" s="34">
        <v>699360787</v>
      </c>
      <c r="W122" s="34">
        <v>674749605</v>
      </c>
      <c r="X122" s="34">
        <v>3</v>
      </c>
      <c r="Y122" s="34">
        <v>692549296</v>
      </c>
      <c r="Z122" s="34" t="s">
        <v>303</v>
      </c>
      <c r="AA122" s="34">
        <f>IF(ISBLANK($L122),"",VLOOKUP($L122,'PADESCE Ccontractuelle'!$C$2:$K$1200,8,FALSE))</f>
        <v>355572</v>
      </c>
      <c r="AB122" s="34">
        <f>IF(ISBLANK($L122),"",VLOOKUP($L122,'PADESCE Ccontractuelle'!$C$2:$K$1200,9,FALSE))</f>
        <v>106671600</v>
      </c>
      <c r="AC122" s="34" t="str">
        <f>VLOOKUP(VLOOKUP(B122,Apprenants!$D$2:$F$2000,3,FALSE),Classes!$A$2:$H$2000,8,FALSE)</f>
        <v>N</v>
      </c>
      <c r="AD122" s="47"/>
      <c r="AG122" s="23">
        <v>1</v>
      </c>
      <c r="AH122" s="23" t="str">
        <f>Consolication[[#This Row],[Bénéficiaires]]</f>
        <v>WOMEN ENTREPRENEURSHIP FACILITATION NETWORK (WEFN)</v>
      </c>
      <c r="AI122" s="23">
        <f>Consolication[[#This Row],[cohorte]]</f>
        <v>3</v>
      </c>
    </row>
    <row r="123" spans="1:35" x14ac:dyDescent="0.35">
      <c r="A123" s="34">
        <f>IF(B123&lt;&gt;"",MAX($A$1:A122)+1,"")</f>
        <v>122</v>
      </c>
      <c r="B123" s="34" t="s">
        <v>304</v>
      </c>
      <c r="C123" s="34" t="s">
        <v>158</v>
      </c>
      <c r="D123" s="34" t="s">
        <v>31</v>
      </c>
      <c r="E123" s="34">
        <v>30</v>
      </c>
      <c r="F123" s="34" t="s">
        <v>32</v>
      </c>
      <c r="G123" s="34">
        <v>-1</v>
      </c>
      <c r="H123" s="34">
        <v>0</v>
      </c>
      <c r="I123" s="34" t="s">
        <v>159</v>
      </c>
      <c r="J123" s="34" t="s">
        <v>33</v>
      </c>
      <c r="K123" s="34" t="s">
        <v>296</v>
      </c>
      <c r="L123" s="34" t="s">
        <v>161</v>
      </c>
      <c r="M123" s="34">
        <v>3</v>
      </c>
      <c r="N123" s="34" t="s">
        <v>159</v>
      </c>
      <c r="O123" s="34" t="s">
        <v>302</v>
      </c>
      <c r="P123" s="34" t="s">
        <v>163</v>
      </c>
      <c r="Q123" s="34" t="s">
        <v>164</v>
      </c>
      <c r="R123" s="34" t="s">
        <v>298</v>
      </c>
      <c r="S123" s="34" t="s">
        <v>299</v>
      </c>
      <c r="T123" s="34"/>
      <c r="U123" s="34"/>
      <c r="V123" s="34">
        <v>659987826</v>
      </c>
      <c r="W123" s="34"/>
      <c r="X123" s="34">
        <v>3</v>
      </c>
      <c r="Y123" s="34">
        <v>692549296</v>
      </c>
      <c r="Z123" s="34" t="s">
        <v>305</v>
      </c>
      <c r="AA123" s="34">
        <f>IF(ISBLANK($L123),"",VLOOKUP($L123,'PADESCE Ccontractuelle'!$C$2:$K$1200,8,FALSE))</f>
        <v>355572</v>
      </c>
      <c r="AB123" s="34">
        <f>IF(ISBLANK($L123),"",VLOOKUP($L123,'PADESCE Ccontractuelle'!$C$2:$K$1200,9,FALSE))</f>
        <v>106671600</v>
      </c>
      <c r="AC123" s="34" t="str">
        <f>VLOOKUP(VLOOKUP(B123,Apprenants!$D$2:$F$2000,3,FALSE),Classes!$A$2:$H$2000,8,FALSE)</f>
        <v>N</v>
      </c>
      <c r="AD123" s="47"/>
      <c r="AG123" s="23">
        <v>1</v>
      </c>
      <c r="AH123" s="23" t="str">
        <f>Consolication[[#This Row],[Bénéficiaires]]</f>
        <v>WOMEN ENTREPRENEURSHIP FACILITATION NETWORK (WEFN)</v>
      </c>
      <c r="AI123" s="23">
        <f>Consolication[[#This Row],[cohorte]]</f>
        <v>3</v>
      </c>
    </row>
    <row r="124" spans="1:35" x14ac:dyDescent="0.35">
      <c r="A124" s="34">
        <f>IF(B124&lt;&gt;"",MAX($A$1:A123)+1,"")</f>
        <v>123</v>
      </c>
      <c r="B124" s="34" t="s">
        <v>306</v>
      </c>
      <c r="C124" s="34" t="s">
        <v>158</v>
      </c>
      <c r="D124" s="34" t="s">
        <v>31</v>
      </c>
      <c r="E124" s="34">
        <v>26</v>
      </c>
      <c r="F124" s="34" t="s">
        <v>32</v>
      </c>
      <c r="G124" s="34">
        <v>-1</v>
      </c>
      <c r="H124" s="34">
        <v>0</v>
      </c>
      <c r="I124" s="34" t="s">
        <v>159</v>
      </c>
      <c r="J124" s="34" t="s">
        <v>33</v>
      </c>
      <c r="K124" s="34" t="s">
        <v>296</v>
      </c>
      <c r="L124" s="34" t="s">
        <v>161</v>
      </c>
      <c r="M124" s="34">
        <v>3</v>
      </c>
      <c r="N124" s="34" t="s">
        <v>159</v>
      </c>
      <c r="O124" s="34" t="s">
        <v>302</v>
      </c>
      <c r="P124" s="34" t="s">
        <v>163</v>
      </c>
      <c r="Q124" s="34" t="s">
        <v>164</v>
      </c>
      <c r="R124" s="34" t="s">
        <v>298</v>
      </c>
      <c r="S124" s="34" t="s">
        <v>299</v>
      </c>
      <c r="T124" s="34"/>
      <c r="U124" s="34"/>
      <c r="V124" s="34">
        <v>688580430</v>
      </c>
      <c r="W124" s="34"/>
      <c r="X124" s="34">
        <v>3</v>
      </c>
      <c r="Y124" s="34">
        <v>692549296</v>
      </c>
      <c r="Z124" s="34" t="s">
        <v>307</v>
      </c>
      <c r="AA124" s="34">
        <f>IF(ISBLANK($L124),"",VLOOKUP($L124,'PADESCE Ccontractuelle'!$C$2:$K$1200,8,FALSE))</f>
        <v>355572</v>
      </c>
      <c r="AB124" s="34">
        <f>IF(ISBLANK($L124),"",VLOOKUP($L124,'PADESCE Ccontractuelle'!$C$2:$K$1200,9,FALSE))</f>
        <v>106671600</v>
      </c>
      <c r="AC124" s="34" t="str">
        <f>VLOOKUP(VLOOKUP(B124,Apprenants!$D$2:$F$2000,3,FALSE),Classes!$A$2:$H$2000,8,FALSE)</f>
        <v>N</v>
      </c>
      <c r="AD124" s="47"/>
      <c r="AG124" s="23">
        <v>1</v>
      </c>
      <c r="AH124" s="23" t="str">
        <f>Consolication[[#This Row],[Bénéficiaires]]</f>
        <v>WOMEN ENTREPRENEURSHIP FACILITATION NETWORK (WEFN)</v>
      </c>
      <c r="AI124" s="23">
        <f>Consolication[[#This Row],[cohorte]]</f>
        <v>3</v>
      </c>
    </row>
    <row r="125" spans="1:35" x14ac:dyDescent="0.35">
      <c r="A125" s="34">
        <f>IF(B125&lt;&gt;"",MAX($A$1:A124)+1,"")</f>
        <v>124</v>
      </c>
      <c r="B125" s="34" t="s">
        <v>308</v>
      </c>
      <c r="C125" s="34" t="s">
        <v>158</v>
      </c>
      <c r="D125" s="34" t="s">
        <v>31</v>
      </c>
      <c r="E125" s="34">
        <v>25</v>
      </c>
      <c r="F125" s="34" t="s">
        <v>32</v>
      </c>
      <c r="G125" s="34">
        <v>-1</v>
      </c>
      <c r="H125" s="34">
        <v>0</v>
      </c>
      <c r="I125" s="34" t="s">
        <v>159</v>
      </c>
      <c r="J125" s="34" t="s">
        <v>33</v>
      </c>
      <c r="K125" s="34" t="s">
        <v>296</v>
      </c>
      <c r="L125" s="34" t="s">
        <v>161</v>
      </c>
      <c r="M125" s="34">
        <v>3</v>
      </c>
      <c r="N125" s="34" t="s">
        <v>159</v>
      </c>
      <c r="O125" s="34" t="s">
        <v>302</v>
      </c>
      <c r="P125" s="34" t="s">
        <v>163</v>
      </c>
      <c r="Q125" s="34" t="s">
        <v>164</v>
      </c>
      <c r="R125" s="34" t="s">
        <v>298</v>
      </c>
      <c r="S125" s="34" t="s">
        <v>299</v>
      </c>
      <c r="T125" s="34"/>
      <c r="U125" s="34"/>
      <c r="V125" s="34">
        <v>689466187</v>
      </c>
      <c r="W125" s="34"/>
      <c r="X125" s="34">
        <v>3</v>
      </c>
      <c r="Y125" s="34">
        <v>692549296</v>
      </c>
      <c r="Z125" s="34" t="s">
        <v>309</v>
      </c>
      <c r="AA125" s="34">
        <f>IF(ISBLANK($L125),"",VLOOKUP($L125,'PADESCE Ccontractuelle'!$C$2:$K$1200,8,FALSE))</f>
        <v>355572</v>
      </c>
      <c r="AB125" s="34">
        <f>IF(ISBLANK($L125),"",VLOOKUP($L125,'PADESCE Ccontractuelle'!$C$2:$K$1200,9,FALSE))</f>
        <v>106671600</v>
      </c>
      <c r="AC125" s="34" t="str">
        <f>VLOOKUP(VLOOKUP(B125,Apprenants!$D$2:$F$2000,3,FALSE),Classes!$A$2:$H$2000,8,FALSE)</f>
        <v>N</v>
      </c>
      <c r="AD125" s="47"/>
      <c r="AG125" s="23">
        <v>1</v>
      </c>
      <c r="AH125" s="23" t="str">
        <f>Consolication[[#This Row],[Bénéficiaires]]</f>
        <v>WOMEN ENTREPRENEURSHIP FACILITATION NETWORK (WEFN)</v>
      </c>
      <c r="AI125" s="23">
        <f>Consolication[[#This Row],[cohorte]]</f>
        <v>3</v>
      </c>
    </row>
    <row r="126" spans="1:35" x14ac:dyDescent="0.35">
      <c r="A126" s="34">
        <f>IF(B126&lt;&gt;"",MAX($A$1:A125)+1,"")</f>
        <v>125</v>
      </c>
      <c r="B126" s="34" t="s">
        <v>310</v>
      </c>
      <c r="C126" s="34" t="s">
        <v>158</v>
      </c>
      <c r="D126" s="34" t="s">
        <v>31</v>
      </c>
      <c r="E126" s="34">
        <v>19</v>
      </c>
      <c r="F126" s="34" t="s">
        <v>32</v>
      </c>
      <c r="G126" s="34">
        <v>-1</v>
      </c>
      <c r="H126" s="34">
        <v>0</v>
      </c>
      <c r="I126" s="34" t="s">
        <v>159</v>
      </c>
      <c r="J126" s="34" t="s">
        <v>33</v>
      </c>
      <c r="K126" s="34" t="s">
        <v>296</v>
      </c>
      <c r="L126" s="34" t="s">
        <v>161</v>
      </c>
      <c r="M126" s="34">
        <v>3</v>
      </c>
      <c r="N126" s="34" t="s">
        <v>159</v>
      </c>
      <c r="O126" s="34" t="s">
        <v>302</v>
      </c>
      <c r="P126" s="34" t="s">
        <v>163</v>
      </c>
      <c r="Q126" s="34" t="s">
        <v>164</v>
      </c>
      <c r="R126" s="34" t="s">
        <v>298</v>
      </c>
      <c r="S126" s="34" t="s">
        <v>299</v>
      </c>
      <c r="T126" s="34"/>
      <c r="U126" s="34"/>
      <c r="V126" s="34">
        <v>689872205</v>
      </c>
      <c r="W126" s="34"/>
      <c r="X126" s="34">
        <v>3</v>
      </c>
      <c r="Y126" s="34">
        <v>692549296</v>
      </c>
      <c r="Z126" s="34" t="s">
        <v>311</v>
      </c>
      <c r="AA126" s="34">
        <f>IF(ISBLANK($L126),"",VLOOKUP($L126,'PADESCE Ccontractuelle'!$C$2:$K$1200,8,FALSE))</f>
        <v>355572</v>
      </c>
      <c r="AB126" s="34">
        <f>IF(ISBLANK($L126),"",VLOOKUP($L126,'PADESCE Ccontractuelle'!$C$2:$K$1200,9,FALSE))</f>
        <v>106671600</v>
      </c>
      <c r="AC126" s="34" t="str">
        <f>VLOOKUP(VLOOKUP(B126,Apprenants!$D$2:$F$2000,3,FALSE),Classes!$A$2:$H$2000,8,FALSE)</f>
        <v>N</v>
      </c>
      <c r="AD126" s="47"/>
      <c r="AG126" s="23">
        <v>1</v>
      </c>
      <c r="AH126" s="23" t="str">
        <f>Consolication[[#This Row],[Bénéficiaires]]</f>
        <v>WOMEN ENTREPRENEURSHIP FACILITATION NETWORK (WEFN)</v>
      </c>
      <c r="AI126" s="23">
        <f>Consolication[[#This Row],[cohorte]]</f>
        <v>3</v>
      </c>
    </row>
    <row r="127" spans="1:35" x14ac:dyDescent="0.35">
      <c r="A127" s="34">
        <f>IF(B127&lt;&gt;"",MAX($A$1:A126)+1,"")</f>
        <v>126</v>
      </c>
      <c r="B127" s="34" t="s">
        <v>312</v>
      </c>
      <c r="C127" s="34" t="s">
        <v>158</v>
      </c>
      <c r="D127" s="34" t="s">
        <v>31</v>
      </c>
      <c r="E127" s="34">
        <v>34</v>
      </c>
      <c r="F127" s="34" t="s">
        <v>32</v>
      </c>
      <c r="G127" s="34">
        <v>-1</v>
      </c>
      <c r="H127" s="34">
        <v>0</v>
      </c>
      <c r="I127" s="34" t="s">
        <v>159</v>
      </c>
      <c r="J127" s="34" t="s">
        <v>33</v>
      </c>
      <c r="K127" s="34" t="s">
        <v>296</v>
      </c>
      <c r="L127" s="34" t="s">
        <v>161</v>
      </c>
      <c r="M127" s="34">
        <v>3</v>
      </c>
      <c r="N127" s="34" t="s">
        <v>159</v>
      </c>
      <c r="O127" s="34" t="s">
        <v>302</v>
      </c>
      <c r="P127" s="34" t="s">
        <v>163</v>
      </c>
      <c r="Q127" s="34" t="s">
        <v>164</v>
      </c>
      <c r="R127" s="34" t="s">
        <v>298</v>
      </c>
      <c r="S127" s="34" t="s">
        <v>299</v>
      </c>
      <c r="T127" s="34"/>
      <c r="U127" s="34"/>
      <c r="V127" s="34">
        <v>694972564</v>
      </c>
      <c r="W127" s="34"/>
      <c r="X127" s="34">
        <v>3</v>
      </c>
      <c r="Y127" s="34">
        <v>692549296</v>
      </c>
      <c r="Z127" s="34" t="s">
        <v>313</v>
      </c>
      <c r="AA127" s="34">
        <f>IF(ISBLANK($L127),"",VLOOKUP($L127,'PADESCE Ccontractuelle'!$C$2:$K$1200,8,FALSE))</f>
        <v>355572</v>
      </c>
      <c r="AB127" s="34">
        <f>IF(ISBLANK($L127),"",VLOOKUP($L127,'PADESCE Ccontractuelle'!$C$2:$K$1200,9,FALSE))</f>
        <v>106671600</v>
      </c>
      <c r="AC127" s="34" t="str">
        <f>VLOOKUP(VLOOKUP(B127,Apprenants!$D$2:$F$2000,3,FALSE),Classes!$A$2:$H$2000,8,FALSE)</f>
        <v>N</v>
      </c>
      <c r="AD127" s="47"/>
      <c r="AG127" s="23">
        <v>1</v>
      </c>
      <c r="AH127" s="23" t="str">
        <f>Consolication[[#This Row],[Bénéficiaires]]</f>
        <v>WOMEN ENTREPRENEURSHIP FACILITATION NETWORK (WEFN)</v>
      </c>
      <c r="AI127" s="23">
        <f>Consolication[[#This Row],[cohorte]]</f>
        <v>3</v>
      </c>
    </row>
    <row r="128" spans="1:35" x14ac:dyDescent="0.35">
      <c r="A128" s="34">
        <f>IF(B128&lt;&gt;"",MAX($A$1:A127)+1,"")</f>
        <v>127</v>
      </c>
      <c r="B128" s="34" t="s">
        <v>314</v>
      </c>
      <c r="C128" s="34" t="s">
        <v>158</v>
      </c>
      <c r="D128" s="34" t="s">
        <v>31</v>
      </c>
      <c r="E128" s="34">
        <v>27</v>
      </c>
      <c r="F128" s="34" t="s">
        <v>32</v>
      </c>
      <c r="G128" s="34">
        <v>-1</v>
      </c>
      <c r="H128" s="34">
        <v>0</v>
      </c>
      <c r="I128" s="34" t="s">
        <v>159</v>
      </c>
      <c r="J128" s="34" t="s">
        <v>33</v>
      </c>
      <c r="K128" s="34" t="s">
        <v>296</v>
      </c>
      <c r="L128" s="34" t="s">
        <v>161</v>
      </c>
      <c r="M128" s="34">
        <v>3</v>
      </c>
      <c r="N128" s="34" t="s">
        <v>159</v>
      </c>
      <c r="O128" s="34" t="s">
        <v>302</v>
      </c>
      <c r="P128" s="34" t="s">
        <v>163</v>
      </c>
      <c r="Q128" s="34" t="s">
        <v>164</v>
      </c>
      <c r="R128" s="34" t="s">
        <v>298</v>
      </c>
      <c r="S128" s="34" t="s">
        <v>299</v>
      </c>
      <c r="T128" s="34"/>
      <c r="U128" s="34"/>
      <c r="V128" s="34">
        <v>683679777</v>
      </c>
      <c r="W128" s="34"/>
      <c r="X128" s="34">
        <v>3</v>
      </c>
      <c r="Y128" s="34">
        <v>692549296</v>
      </c>
      <c r="Z128" s="34" t="s">
        <v>315</v>
      </c>
      <c r="AA128" s="34">
        <f>IF(ISBLANK($L128),"",VLOOKUP($L128,'PADESCE Ccontractuelle'!$C$2:$K$1200,8,FALSE))</f>
        <v>355572</v>
      </c>
      <c r="AB128" s="34">
        <f>IF(ISBLANK($L128),"",VLOOKUP($L128,'PADESCE Ccontractuelle'!$C$2:$K$1200,9,FALSE))</f>
        <v>106671600</v>
      </c>
      <c r="AC128" s="34" t="str">
        <f>VLOOKUP(VLOOKUP(B128,Apprenants!$D$2:$F$2000,3,FALSE),Classes!$A$2:$H$2000,8,FALSE)</f>
        <v>N</v>
      </c>
      <c r="AD128" s="47"/>
      <c r="AG128" s="23">
        <v>1</v>
      </c>
      <c r="AH128" s="23" t="str">
        <f>Consolication[[#This Row],[Bénéficiaires]]</f>
        <v>WOMEN ENTREPRENEURSHIP FACILITATION NETWORK (WEFN)</v>
      </c>
      <c r="AI128" s="23">
        <f>Consolication[[#This Row],[cohorte]]</f>
        <v>3</v>
      </c>
    </row>
    <row r="129" spans="1:35" x14ac:dyDescent="0.35">
      <c r="A129" s="34">
        <f>IF(B129&lt;&gt;"",MAX($A$1:A128)+1,"")</f>
        <v>128</v>
      </c>
      <c r="B129" s="34" t="s">
        <v>316</v>
      </c>
      <c r="C129" s="34" t="s">
        <v>158</v>
      </c>
      <c r="D129" s="34" t="s">
        <v>31</v>
      </c>
      <c r="E129" s="34">
        <v>34</v>
      </c>
      <c r="F129" s="34" t="s">
        <v>32</v>
      </c>
      <c r="G129" s="34">
        <v>-1</v>
      </c>
      <c r="H129" s="34">
        <v>0</v>
      </c>
      <c r="I129" s="34" t="s">
        <v>159</v>
      </c>
      <c r="J129" s="34" t="s">
        <v>33</v>
      </c>
      <c r="K129" s="34" t="s">
        <v>296</v>
      </c>
      <c r="L129" s="34" t="s">
        <v>161</v>
      </c>
      <c r="M129" s="34">
        <v>3</v>
      </c>
      <c r="N129" s="34" t="s">
        <v>159</v>
      </c>
      <c r="O129" s="34" t="s">
        <v>302</v>
      </c>
      <c r="P129" s="34" t="s">
        <v>163</v>
      </c>
      <c r="Q129" s="34" t="s">
        <v>164</v>
      </c>
      <c r="R129" s="34" t="s">
        <v>298</v>
      </c>
      <c r="S129" s="34" t="s">
        <v>299</v>
      </c>
      <c r="T129" s="34"/>
      <c r="U129" s="34"/>
      <c r="V129" s="34">
        <v>676685770</v>
      </c>
      <c r="W129" s="34"/>
      <c r="X129" s="34">
        <v>3</v>
      </c>
      <c r="Y129" s="34">
        <v>692549296</v>
      </c>
      <c r="Z129" s="34" t="s">
        <v>317</v>
      </c>
      <c r="AA129" s="34">
        <f>IF(ISBLANK($L129),"",VLOOKUP($L129,'PADESCE Ccontractuelle'!$C$2:$K$1200,8,FALSE))</f>
        <v>355572</v>
      </c>
      <c r="AB129" s="34">
        <f>IF(ISBLANK($L129),"",VLOOKUP($L129,'PADESCE Ccontractuelle'!$C$2:$K$1200,9,FALSE))</f>
        <v>106671600</v>
      </c>
      <c r="AC129" s="34" t="str">
        <f>VLOOKUP(VLOOKUP(B129,Apprenants!$D$2:$F$2000,3,FALSE),Classes!$A$2:$H$2000,8,FALSE)</f>
        <v>N</v>
      </c>
      <c r="AD129" s="47"/>
      <c r="AG129" s="23">
        <v>1</v>
      </c>
      <c r="AH129" s="23" t="str">
        <f>Consolication[[#This Row],[Bénéficiaires]]</f>
        <v>WOMEN ENTREPRENEURSHIP FACILITATION NETWORK (WEFN)</v>
      </c>
      <c r="AI129" s="23">
        <f>Consolication[[#This Row],[cohorte]]</f>
        <v>3</v>
      </c>
    </row>
    <row r="130" spans="1:35" x14ac:dyDescent="0.35">
      <c r="A130" s="34">
        <f>IF(B130&lt;&gt;"",MAX($A$1:A129)+1,"")</f>
        <v>129</v>
      </c>
      <c r="B130" s="34" t="s">
        <v>318</v>
      </c>
      <c r="C130" s="34" t="s">
        <v>158</v>
      </c>
      <c r="D130" s="34" t="s">
        <v>31</v>
      </c>
      <c r="E130" s="34">
        <v>21</v>
      </c>
      <c r="F130" s="34" t="s">
        <v>32</v>
      </c>
      <c r="G130" s="34">
        <v>-1</v>
      </c>
      <c r="H130" s="34">
        <v>0</v>
      </c>
      <c r="I130" s="34" t="s">
        <v>159</v>
      </c>
      <c r="J130" s="34" t="s">
        <v>33</v>
      </c>
      <c r="K130" s="34" t="s">
        <v>296</v>
      </c>
      <c r="L130" s="34" t="s">
        <v>161</v>
      </c>
      <c r="M130" s="34">
        <v>3</v>
      </c>
      <c r="N130" s="34" t="s">
        <v>159</v>
      </c>
      <c r="O130" s="34" t="s">
        <v>302</v>
      </c>
      <c r="P130" s="34" t="s">
        <v>163</v>
      </c>
      <c r="Q130" s="34" t="s">
        <v>164</v>
      </c>
      <c r="R130" s="34" t="s">
        <v>298</v>
      </c>
      <c r="S130" s="34" t="s">
        <v>299</v>
      </c>
      <c r="T130" s="34"/>
      <c r="U130" s="34"/>
      <c r="V130" s="34">
        <v>689313296</v>
      </c>
      <c r="W130" s="34"/>
      <c r="X130" s="34">
        <v>3</v>
      </c>
      <c r="Y130" s="34">
        <v>692549296</v>
      </c>
      <c r="Z130" s="34" t="s">
        <v>319</v>
      </c>
      <c r="AA130" s="34">
        <f>IF(ISBLANK($L130),"",VLOOKUP($L130,'PADESCE Ccontractuelle'!$C$2:$K$1200,8,FALSE))</f>
        <v>355572</v>
      </c>
      <c r="AB130" s="34">
        <f>IF(ISBLANK($L130),"",VLOOKUP($L130,'PADESCE Ccontractuelle'!$C$2:$K$1200,9,FALSE))</f>
        <v>106671600</v>
      </c>
      <c r="AC130" s="34" t="str">
        <f>VLOOKUP(VLOOKUP(B130,Apprenants!$D$2:$F$2000,3,FALSE),Classes!$A$2:$H$2000,8,FALSE)</f>
        <v>N</v>
      </c>
      <c r="AD130" s="47"/>
      <c r="AG130" s="23">
        <v>1</v>
      </c>
      <c r="AH130" s="23" t="str">
        <f>Consolication[[#This Row],[Bénéficiaires]]</f>
        <v>WOMEN ENTREPRENEURSHIP FACILITATION NETWORK (WEFN)</v>
      </c>
      <c r="AI130" s="23">
        <f>Consolication[[#This Row],[cohorte]]</f>
        <v>3</v>
      </c>
    </row>
    <row r="131" spans="1:35" x14ac:dyDescent="0.35">
      <c r="A131" s="34">
        <f>IF(B131&lt;&gt;"",MAX($A$1:A130)+1,"")</f>
        <v>130</v>
      </c>
      <c r="B131" s="34" t="s">
        <v>320</v>
      </c>
      <c r="C131" s="34" t="s">
        <v>158</v>
      </c>
      <c r="D131" s="34" t="s">
        <v>31</v>
      </c>
      <c r="E131" s="34">
        <v>27</v>
      </c>
      <c r="F131" s="34" t="s">
        <v>32</v>
      </c>
      <c r="G131" s="34">
        <v>-1</v>
      </c>
      <c r="H131" s="34">
        <v>0</v>
      </c>
      <c r="I131" s="34" t="s">
        <v>159</v>
      </c>
      <c r="J131" s="34" t="s">
        <v>33</v>
      </c>
      <c r="K131" s="34" t="s">
        <v>296</v>
      </c>
      <c r="L131" s="34" t="s">
        <v>161</v>
      </c>
      <c r="M131" s="34">
        <v>3</v>
      </c>
      <c r="N131" s="34" t="s">
        <v>159</v>
      </c>
      <c r="O131" s="34" t="s">
        <v>302</v>
      </c>
      <c r="P131" s="34" t="s">
        <v>163</v>
      </c>
      <c r="Q131" s="34" t="s">
        <v>164</v>
      </c>
      <c r="R131" s="34" t="s">
        <v>298</v>
      </c>
      <c r="S131" s="34" t="s">
        <v>299</v>
      </c>
      <c r="T131" s="34"/>
      <c r="U131" s="34"/>
      <c r="V131" s="34">
        <v>681027871</v>
      </c>
      <c r="W131" s="34"/>
      <c r="X131" s="34">
        <v>3</v>
      </c>
      <c r="Y131" s="34">
        <v>692549296</v>
      </c>
      <c r="Z131" s="34" t="s">
        <v>321</v>
      </c>
      <c r="AA131" s="34">
        <f>IF(ISBLANK($L131),"",VLOOKUP($L131,'PADESCE Ccontractuelle'!$C$2:$K$1200,8,FALSE))</f>
        <v>355572</v>
      </c>
      <c r="AB131" s="34">
        <f>IF(ISBLANK($L131),"",VLOOKUP($L131,'PADESCE Ccontractuelle'!$C$2:$K$1200,9,FALSE))</f>
        <v>106671600</v>
      </c>
      <c r="AC131" s="34" t="str">
        <f>VLOOKUP(VLOOKUP(B131,Apprenants!$D$2:$F$2000,3,FALSE),Classes!$A$2:$H$2000,8,FALSE)</f>
        <v>N</v>
      </c>
      <c r="AD131" s="47"/>
      <c r="AG131" s="23">
        <v>1</v>
      </c>
      <c r="AH131" s="23" t="str">
        <f>Consolication[[#This Row],[Bénéficiaires]]</f>
        <v>WOMEN ENTREPRENEURSHIP FACILITATION NETWORK (WEFN)</v>
      </c>
      <c r="AI131" s="23">
        <f>Consolication[[#This Row],[cohorte]]</f>
        <v>3</v>
      </c>
    </row>
    <row r="132" spans="1:35" x14ac:dyDescent="0.35">
      <c r="A132" s="34">
        <f>IF(B132&lt;&gt;"",MAX($A$1:A131)+1,"")</f>
        <v>131</v>
      </c>
      <c r="B132" s="34" t="s">
        <v>322</v>
      </c>
      <c r="C132" s="34" t="s">
        <v>158</v>
      </c>
      <c r="D132" s="34" t="s">
        <v>31</v>
      </c>
      <c r="E132" s="34">
        <v>19</v>
      </c>
      <c r="F132" s="34" t="s">
        <v>32</v>
      </c>
      <c r="G132" s="34">
        <v>-1</v>
      </c>
      <c r="H132" s="34">
        <v>0</v>
      </c>
      <c r="I132" s="34" t="s">
        <v>159</v>
      </c>
      <c r="J132" s="34" t="s">
        <v>33</v>
      </c>
      <c r="K132" s="34" t="s">
        <v>296</v>
      </c>
      <c r="L132" s="34" t="s">
        <v>161</v>
      </c>
      <c r="M132" s="34">
        <v>3</v>
      </c>
      <c r="N132" s="34" t="s">
        <v>159</v>
      </c>
      <c r="O132" s="34" t="s">
        <v>302</v>
      </c>
      <c r="P132" s="34" t="s">
        <v>163</v>
      </c>
      <c r="Q132" s="34" t="s">
        <v>164</v>
      </c>
      <c r="R132" s="34" t="s">
        <v>298</v>
      </c>
      <c r="S132" s="34" t="s">
        <v>299</v>
      </c>
      <c r="T132" s="34"/>
      <c r="U132" s="34"/>
      <c r="V132" s="34">
        <v>689811949</v>
      </c>
      <c r="W132" s="34"/>
      <c r="X132" s="34">
        <v>3</v>
      </c>
      <c r="Y132" s="34">
        <v>692549296</v>
      </c>
      <c r="Z132" s="34" t="s">
        <v>323</v>
      </c>
      <c r="AA132" s="34">
        <f>IF(ISBLANK($L132),"",VLOOKUP($L132,'PADESCE Ccontractuelle'!$C$2:$K$1200,8,FALSE))</f>
        <v>355572</v>
      </c>
      <c r="AB132" s="34">
        <f>IF(ISBLANK($L132),"",VLOOKUP($L132,'PADESCE Ccontractuelle'!$C$2:$K$1200,9,FALSE))</f>
        <v>106671600</v>
      </c>
      <c r="AC132" s="34" t="str">
        <f>VLOOKUP(VLOOKUP(B132,Apprenants!$D$2:$F$2000,3,FALSE),Classes!$A$2:$H$2000,8,FALSE)</f>
        <v>N</v>
      </c>
      <c r="AD132" s="47"/>
      <c r="AG132" s="23">
        <v>1</v>
      </c>
      <c r="AH132" s="23" t="str">
        <f>Consolication[[#This Row],[Bénéficiaires]]</f>
        <v>WOMEN ENTREPRENEURSHIP FACILITATION NETWORK (WEFN)</v>
      </c>
      <c r="AI132" s="23">
        <f>Consolication[[#This Row],[cohorte]]</f>
        <v>3</v>
      </c>
    </row>
    <row r="133" spans="1:35" x14ac:dyDescent="0.35">
      <c r="A133" s="34">
        <f>IF(B133&lt;&gt;"",MAX($A$1:A132)+1,"")</f>
        <v>132</v>
      </c>
      <c r="B133" s="34" t="s">
        <v>324</v>
      </c>
      <c r="C133" s="34" t="s">
        <v>158</v>
      </c>
      <c r="D133" s="34" t="s">
        <v>31</v>
      </c>
      <c r="E133" s="34">
        <v>36</v>
      </c>
      <c r="F133" s="34" t="s">
        <v>32</v>
      </c>
      <c r="G133" s="34">
        <v>-1</v>
      </c>
      <c r="H133" s="34">
        <v>0</v>
      </c>
      <c r="I133" s="34" t="s">
        <v>159</v>
      </c>
      <c r="J133" s="34" t="s">
        <v>33</v>
      </c>
      <c r="K133" s="34" t="s">
        <v>296</v>
      </c>
      <c r="L133" s="34" t="s">
        <v>161</v>
      </c>
      <c r="M133" s="34">
        <v>3</v>
      </c>
      <c r="N133" s="34" t="s">
        <v>159</v>
      </c>
      <c r="O133" s="34" t="s">
        <v>302</v>
      </c>
      <c r="P133" s="34" t="s">
        <v>163</v>
      </c>
      <c r="Q133" s="34" t="s">
        <v>164</v>
      </c>
      <c r="R133" s="34" t="s">
        <v>298</v>
      </c>
      <c r="S133" s="34" t="s">
        <v>299</v>
      </c>
      <c r="T133" s="34"/>
      <c r="U133" s="34"/>
      <c r="V133" s="34">
        <v>686870323</v>
      </c>
      <c r="W133" s="34"/>
      <c r="X133" s="34">
        <v>3</v>
      </c>
      <c r="Y133" s="34">
        <v>692549296</v>
      </c>
      <c r="Z133" s="34" t="s">
        <v>325</v>
      </c>
      <c r="AA133" s="34">
        <f>IF(ISBLANK($L133),"",VLOOKUP($L133,'PADESCE Ccontractuelle'!$C$2:$K$1200,8,FALSE))</f>
        <v>355572</v>
      </c>
      <c r="AB133" s="34">
        <f>IF(ISBLANK($L133),"",VLOOKUP($L133,'PADESCE Ccontractuelle'!$C$2:$K$1200,9,FALSE))</f>
        <v>106671600</v>
      </c>
      <c r="AC133" s="34" t="str">
        <f>VLOOKUP(VLOOKUP(B133,Apprenants!$D$2:$F$2000,3,FALSE),Classes!$A$2:$H$2000,8,FALSE)</f>
        <v>N</v>
      </c>
      <c r="AD133" s="47"/>
      <c r="AG133" s="23">
        <v>1</v>
      </c>
      <c r="AH133" s="23" t="str">
        <f>Consolication[[#This Row],[Bénéficiaires]]</f>
        <v>WOMEN ENTREPRENEURSHIP FACILITATION NETWORK (WEFN)</v>
      </c>
      <c r="AI133" s="23">
        <f>Consolication[[#This Row],[cohorte]]</f>
        <v>3</v>
      </c>
    </row>
    <row r="134" spans="1:35" x14ac:dyDescent="0.35">
      <c r="A134" s="34">
        <f>IF(B134&lt;&gt;"",MAX($A$1:A133)+1,"")</f>
        <v>133</v>
      </c>
      <c r="B134" s="34" t="s">
        <v>326</v>
      </c>
      <c r="C134" s="34" t="s">
        <v>158</v>
      </c>
      <c r="D134" s="34" t="s">
        <v>31</v>
      </c>
      <c r="E134" s="34">
        <v>33</v>
      </c>
      <c r="F134" s="34" t="s">
        <v>32</v>
      </c>
      <c r="G134" s="34">
        <v>-1</v>
      </c>
      <c r="H134" s="34">
        <v>0</v>
      </c>
      <c r="I134" s="34" t="s">
        <v>159</v>
      </c>
      <c r="J134" s="34" t="s">
        <v>33</v>
      </c>
      <c r="K134" s="34" t="s">
        <v>296</v>
      </c>
      <c r="L134" s="34" t="s">
        <v>161</v>
      </c>
      <c r="M134" s="34">
        <v>3</v>
      </c>
      <c r="N134" s="34" t="s">
        <v>159</v>
      </c>
      <c r="O134" s="34" t="s">
        <v>302</v>
      </c>
      <c r="P134" s="34" t="s">
        <v>163</v>
      </c>
      <c r="Q134" s="34" t="s">
        <v>164</v>
      </c>
      <c r="R134" s="34" t="s">
        <v>298</v>
      </c>
      <c r="S134" s="34" t="s">
        <v>299</v>
      </c>
      <c r="T134" s="34"/>
      <c r="U134" s="34"/>
      <c r="V134" s="34">
        <v>690685083</v>
      </c>
      <c r="W134" s="34"/>
      <c r="X134" s="34">
        <v>3</v>
      </c>
      <c r="Y134" s="34">
        <v>692549296</v>
      </c>
      <c r="Z134" s="34" t="s">
        <v>327</v>
      </c>
      <c r="AA134" s="34">
        <f>IF(ISBLANK($L134),"",VLOOKUP($L134,'PADESCE Ccontractuelle'!$C$2:$K$1200,8,FALSE))</f>
        <v>355572</v>
      </c>
      <c r="AB134" s="34">
        <f>IF(ISBLANK($L134),"",VLOOKUP($L134,'PADESCE Ccontractuelle'!$C$2:$K$1200,9,FALSE))</f>
        <v>106671600</v>
      </c>
      <c r="AC134" s="34" t="str">
        <f>VLOOKUP(VLOOKUP(B134,Apprenants!$D$2:$F$2000,3,FALSE),Classes!$A$2:$H$2000,8,FALSE)</f>
        <v>N</v>
      </c>
      <c r="AD134" s="47"/>
      <c r="AG134" s="23">
        <v>1</v>
      </c>
      <c r="AH134" s="23" t="str">
        <f>Consolication[[#This Row],[Bénéficiaires]]</f>
        <v>WOMEN ENTREPRENEURSHIP FACILITATION NETWORK (WEFN)</v>
      </c>
      <c r="AI134" s="23">
        <f>Consolication[[#This Row],[cohorte]]</f>
        <v>3</v>
      </c>
    </row>
    <row r="135" spans="1:35" x14ac:dyDescent="0.35">
      <c r="A135" s="34">
        <f>IF(B135&lt;&gt;"",MAX($A$1:A134)+1,"")</f>
        <v>134</v>
      </c>
      <c r="B135" s="34" t="s">
        <v>328</v>
      </c>
      <c r="C135" s="34" t="s">
        <v>158</v>
      </c>
      <c r="D135" s="34" t="s">
        <v>31</v>
      </c>
      <c r="E135" s="34">
        <v>27</v>
      </c>
      <c r="F135" s="34" t="s">
        <v>32</v>
      </c>
      <c r="G135" s="34">
        <v>-1</v>
      </c>
      <c r="H135" s="34">
        <v>0</v>
      </c>
      <c r="I135" s="34" t="s">
        <v>159</v>
      </c>
      <c r="J135" s="34" t="s">
        <v>33</v>
      </c>
      <c r="K135" s="34" t="s">
        <v>296</v>
      </c>
      <c r="L135" s="34" t="s">
        <v>161</v>
      </c>
      <c r="M135" s="34">
        <v>3</v>
      </c>
      <c r="N135" s="34" t="s">
        <v>159</v>
      </c>
      <c r="O135" s="34" t="s">
        <v>302</v>
      </c>
      <c r="P135" s="34" t="s">
        <v>163</v>
      </c>
      <c r="Q135" s="34" t="s">
        <v>164</v>
      </c>
      <c r="R135" s="34" t="s">
        <v>298</v>
      </c>
      <c r="S135" s="34" t="s">
        <v>299</v>
      </c>
      <c r="T135" s="34"/>
      <c r="U135" s="34"/>
      <c r="V135" s="34">
        <v>689762833</v>
      </c>
      <c r="W135" s="34"/>
      <c r="X135" s="34">
        <v>3</v>
      </c>
      <c r="Y135" s="34">
        <v>692549296</v>
      </c>
      <c r="Z135" s="34" t="s">
        <v>329</v>
      </c>
      <c r="AA135" s="34">
        <f>IF(ISBLANK($L135),"",VLOOKUP($L135,'PADESCE Ccontractuelle'!$C$2:$K$1200,8,FALSE))</f>
        <v>355572</v>
      </c>
      <c r="AB135" s="34">
        <f>IF(ISBLANK($L135),"",VLOOKUP($L135,'PADESCE Ccontractuelle'!$C$2:$K$1200,9,FALSE))</f>
        <v>106671600</v>
      </c>
      <c r="AC135" s="34" t="str">
        <f>VLOOKUP(VLOOKUP(B135,Apprenants!$D$2:$F$2000,3,FALSE),Classes!$A$2:$H$2000,8,FALSE)</f>
        <v>N</v>
      </c>
      <c r="AD135" s="47"/>
      <c r="AG135" s="23">
        <v>1</v>
      </c>
      <c r="AH135" s="23" t="str">
        <f>Consolication[[#This Row],[Bénéficiaires]]</f>
        <v>WOMEN ENTREPRENEURSHIP FACILITATION NETWORK (WEFN)</v>
      </c>
      <c r="AI135" s="23">
        <f>Consolication[[#This Row],[cohorte]]</f>
        <v>3</v>
      </c>
    </row>
    <row r="136" spans="1:35" x14ac:dyDescent="0.35">
      <c r="A136" s="34">
        <f>IF(B136&lt;&gt;"",MAX($A$1:A135)+1,"")</f>
        <v>135</v>
      </c>
      <c r="B136" s="34" t="s">
        <v>330</v>
      </c>
      <c r="C136" s="34" t="s">
        <v>158</v>
      </c>
      <c r="D136" s="34" t="s">
        <v>31</v>
      </c>
      <c r="E136" s="34">
        <v>38</v>
      </c>
      <c r="F136" s="34" t="s">
        <v>32</v>
      </c>
      <c r="G136" s="34">
        <v>-1</v>
      </c>
      <c r="H136" s="34">
        <v>0</v>
      </c>
      <c r="I136" s="34" t="s">
        <v>159</v>
      </c>
      <c r="J136" s="34" t="s">
        <v>33</v>
      </c>
      <c r="K136" s="34" t="s">
        <v>296</v>
      </c>
      <c r="L136" s="34" t="s">
        <v>161</v>
      </c>
      <c r="M136" s="34">
        <v>3</v>
      </c>
      <c r="N136" s="34" t="s">
        <v>159</v>
      </c>
      <c r="O136" s="34" t="s">
        <v>302</v>
      </c>
      <c r="P136" s="34" t="s">
        <v>163</v>
      </c>
      <c r="Q136" s="34" t="s">
        <v>164</v>
      </c>
      <c r="R136" s="34" t="s">
        <v>298</v>
      </c>
      <c r="S136" s="34" t="s">
        <v>299</v>
      </c>
      <c r="T136" s="34"/>
      <c r="U136" s="34"/>
      <c r="V136" s="34">
        <v>692466911</v>
      </c>
      <c r="W136" s="34"/>
      <c r="X136" s="34">
        <v>3</v>
      </c>
      <c r="Y136" s="34">
        <v>692549296</v>
      </c>
      <c r="Z136" s="34" t="s">
        <v>331</v>
      </c>
      <c r="AA136" s="34">
        <f>IF(ISBLANK($L136),"",VLOOKUP($L136,'PADESCE Ccontractuelle'!$C$2:$K$1200,8,FALSE))</f>
        <v>355572</v>
      </c>
      <c r="AB136" s="34">
        <f>IF(ISBLANK($L136),"",VLOOKUP($L136,'PADESCE Ccontractuelle'!$C$2:$K$1200,9,FALSE))</f>
        <v>106671600</v>
      </c>
      <c r="AC136" s="34" t="str">
        <f>VLOOKUP(VLOOKUP(B136,Apprenants!$D$2:$F$2000,3,FALSE),Classes!$A$2:$H$2000,8,FALSE)</f>
        <v>N</v>
      </c>
      <c r="AD136" s="47"/>
      <c r="AG136" s="23">
        <v>1</v>
      </c>
      <c r="AH136" s="23" t="str">
        <f>Consolication[[#This Row],[Bénéficiaires]]</f>
        <v>WOMEN ENTREPRENEURSHIP FACILITATION NETWORK (WEFN)</v>
      </c>
      <c r="AI136" s="23">
        <f>Consolication[[#This Row],[cohorte]]</f>
        <v>3</v>
      </c>
    </row>
    <row r="137" spans="1:35" x14ac:dyDescent="0.35">
      <c r="A137" s="34">
        <f>IF(B137&lt;&gt;"",MAX($A$1:A136)+1,"")</f>
        <v>136</v>
      </c>
      <c r="B137" s="34" t="s">
        <v>332</v>
      </c>
      <c r="C137" s="34" t="s">
        <v>158</v>
      </c>
      <c r="D137" s="34" t="s">
        <v>31</v>
      </c>
      <c r="E137" s="34">
        <v>18</v>
      </c>
      <c r="F137" s="34" t="s">
        <v>32</v>
      </c>
      <c r="G137" s="34">
        <v>-1</v>
      </c>
      <c r="H137" s="34">
        <v>0</v>
      </c>
      <c r="I137" s="34" t="s">
        <v>159</v>
      </c>
      <c r="J137" s="34" t="s">
        <v>33</v>
      </c>
      <c r="K137" s="34" t="s">
        <v>296</v>
      </c>
      <c r="L137" s="34" t="s">
        <v>161</v>
      </c>
      <c r="M137" s="34">
        <v>3</v>
      </c>
      <c r="N137" s="34" t="s">
        <v>159</v>
      </c>
      <c r="O137" s="34" t="s">
        <v>302</v>
      </c>
      <c r="P137" s="34" t="s">
        <v>163</v>
      </c>
      <c r="Q137" s="34" t="s">
        <v>164</v>
      </c>
      <c r="R137" s="34" t="s">
        <v>298</v>
      </c>
      <c r="S137" s="34" t="s">
        <v>299</v>
      </c>
      <c r="T137" s="34"/>
      <c r="U137" s="34"/>
      <c r="V137" s="34">
        <v>696716334</v>
      </c>
      <c r="W137" s="34"/>
      <c r="X137" s="34">
        <v>3</v>
      </c>
      <c r="Y137" s="34">
        <v>692549296</v>
      </c>
      <c r="Z137" s="34" t="s">
        <v>333</v>
      </c>
      <c r="AA137" s="34">
        <f>IF(ISBLANK($L137),"",VLOOKUP($L137,'PADESCE Ccontractuelle'!$C$2:$K$1200,8,FALSE))</f>
        <v>355572</v>
      </c>
      <c r="AB137" s="34">
        <f>IF(ISBLANK($L137),"",VLOOKUP($L137,'PADESCE Ccontractuelle'!$C$2:$K$1200,9,FALSE))</f>
        <v>106671600</v>
      </c>
      <c r="AC137" s="34" t="str">
        <f>VLOOKUP(VLOOKUP(B137,Apprenants!$D$2:$F$2000,3,FALSE),Classes!$A$2:$H$2000,8,FALSE)</f>
        <v>N</v>
      </c>
      <c r="AD137" s="47"/>
      <c r="AG137" s="23">
        <v>1</v>
      </c>
      <c r="AH137" s="23" t="str">
        <f>Consolication[[#This Row],[Bénéficiaires]]</f>
        <v>WOMEN ENTREPRENEURSHIP FACILITATION NETWORK (WEFN)</v>
      </c>
      <c r="AI137" s="23">
        <f>Consolication[[#This Row],[cohorte]]</f>
        <v>3</v>
      </c>
    </row>
    <row r="138" spans="1:35" x14ac:dyDescent="0.35">
      <c r="A138" s="34">
        <f>IF(B138&lt;&gt;"",MAX($A$1:A137)+1,"")</f>
        <v>137</v>
      </c>
      <c r="B138" s="34" t="s">
        <v>334</v>
      </c>
      <c r="C138" s="34" t="s">
        <v>158</v>
      </c>
      <c r="D138" s="34" t="s">
        <v>31</v>
      </c>
      <c r="E138" s="34">
        <v>25</v>
      </c>
      <c r="F138" s="34" t="s">
        <v>32</v>
      </c>
      <c r="G138" s="34">
        <v>-1</v>
      </c>
      <c r="H138" s="34">
        <v>0</v>
      </c>
      <c r="I138" s="34" t="s">
        <v>159</v>
      </c>
      <c r="J138" s="34" t="s">
        <v>33</v>
      </c>
      <c r="K138" s="34" t="s">
        <v>296</v>
      </c>
      <c r="L138" s="34" t="s">
        <v>161</v>
      </c>
      <c r="M138" s="34">
        <v>3</v>
      </c>
      <c r="N138" s="34" t="s">
        <v>159</v>
      </c>
      <c r="O138" s="34" t="s">
        <v>302</v>
      </c>
      <c r="P138" s="34" t="s">
        <v>163</v>
      </c>
      <c r="Q138" s="34" t="s">
        <v>164</v>
      </c>
      <c r="R138" s="34" t="s">
        <v>298</v>
      </c>
      <c r="S138" s="34" t="s">
        <v>299</v>
      </c>
      <c r="T138" s="34"/>
      <c r="U138" s="34"/>
      <c r="V138" s="34">
        <v>657950628</v>
      </c>
      <c r="W138" s="34"/>
      <c r="X138" s="34">
        <v>3</v>
      </c>
      <c r="Y138" s="34">
        <v>692549296</v>
      </c>
      <c r="Z138" s="34" t="s">
        <v>335</v>
      </c>
      <c r="AA138" s="34">
        <f>IF(ISBLANK($L138),"",VLOOKUP($L138,'PADESCE Ccontractuelle'!$C$2:$K$1200,8,FALSE))</f>
        <v>355572</v>
      </c>
      <c r="AB138" s="34">
        <f>IF(ISBLANK($L138),"",VLOOKUP($L138,'PADESCE Ccontractuelle'!$C$2:$K$1200,9,FALSE))</f>
        <v>106671600</v>
      </c>
      <c r="AC138" s="34" t="str">
        <f>VLOOKUP(VLOOKUP(B138,Apprenants!$D$2:$F$2000,3,FALSE),Classes!$A$2:$H$2000,8,FALSE)</f>
        <v>N</v>
      </c>
      <c r="AD138" s="47"/>
      <c r="AG138" s="23">
        <v>1</v>
      </c>
      <c r="AH138" s="23" t="str">
        <f>Consolication[[#This Row],[Bénéficiaires]]</f>
        <v>WOMEN ENTREPRENEURSHIP FACILITATION NETWORK (WEFN)</v>
      </c>
      <c r="AI138" s="23">
        <f>Consolication[[#This Row],[cohorte]]</f>
        <v>3</v>
      </c>
    </row>
    <row r="139" spans="1:35" x14ac:dyDescent="0.35">
      <c r="A139" s="34">
        <f>IF(B139&lt;&gt;"",MAX($A$1:A138)+1,"")</f>
        <v>138</v>
      </c>
      <c r="B139" s="34" t="s">
        <v>336</v>
      </c>
      <c r="C139" s="34" t="s">
        <v>158</v>
      </c>
      <c r="D139" s="34" t="s">
        <v>31</v>
      </c>
      <c r="E139" s="34">
        <v>35</v>
      </c>
      <c r="F139" s="34" t="s">
        <v>32</v>
      </c>
      <c r="G139" s="34">
        <v>-1</v>
      </c>
      <c r="H139" s="34">
        <v>0</v>
      </c>
      <c r="I139" s="34" t="s">
        <v>159</v>
      </c>
      <c r="J139" s="34" t="s">
        <v>33</v>
      </c>
      <c r="K139" s="34" t="s">
        <v>296</v>
      </c>
      <c r="L139" s="34" t="s">
        <v>161</v>
      </c>
      <c r="M139" s="34">
        <v>3</v>
      </c>
      <c r="N139" s="34" t="s">
        <v>159</v>
      </c>
      <c r="O139" s="34" t="s">
        <v>302</v>
      </c>
      <c r="P139" s="34" t="s">
        <v>163</v>
      </c>
      <c r="Q139" s="34" t="s">
        <v>164</v>
      </c>
      <c r="R139" s="34" t="s">
        <v>298</v>
      </c>
      <c r="S139" s="34" t="s">
        <v>299</v>
      </c>
      <c r="T139" s="34"/>
      <c r="U139" s="34"/>
      <c r="V139" s="34">
        <v>672452480</v>
      </c>
      <c r="W139" s="34"/>
      <c r="X139" s="34">
        <v>3</v>
      </c>
      <c r="Y139" s="34">
        <v>692549296</v>
      </c>
      <c r="Z139" s="34" t="s">
        <v>337</v>
      </c>
      <c r="AA139" s="34">
        <f>IF(ISBLANK($L139),"",VLOOKUP($L139,'PADESCE Ccontractuelle'!$C$2:$K$1200,8,FALSE))</f>
        <v>355572</v>
      </c>
      <c r="AB139" s="34">
        <f>IF(ISBLANK($L139),"",VLOOKUP($L139,'PADESCE Ccontractuelle'!$C$2:$K$1200,9,FALSE))</f>
        <v>106671600</v>
      </c>
      <c r="AC139" s="34" t="str">
        <f>VLOOKUP(VLOOKUP(B139,Apprenants!$D$2:$F$2000,3,FALSE),Classes!$A$2:$H$2000,8,FALSE)</f>
        <v>N</v>
      </c>
      <c r="AD139" s="47"/>
      <c r="AG139" s="23">
        <v>1</v>
      </c>
      <c r="AH139" s="23" t="str">
        <f>Consolication[[#This Row],[Bénéficiaires]]</f>
        <v>WOMEN ENTREPRENEURSHIP FACILITATION NETWORK (WEFN)</v>
      </c>
      <c r="AI139" s="23">
        <f>Consolication[[#This Row],[cohorte]]</f>
        <v>3</v>
      </c>
    </row>
    <row r="140" spans="1:35" x14ac:dyDescent="0.35">
      <c r="A140" s="34">
        <f>IF(B140&lt;&gt;"",MAX($A$1:A139)+1,"")</f>
        <v>139</v>
      </c>
      <c r="B140" s="34" t="s">
        <v>338</v>
      </c>
      <c r="C140" s="34" t="s">
        <v>158</v>
      </c>
      <c r="D140" s="34" t="s">
        <v>31</v>
      </c>
      <c r="E140" s="34">
        <v>29</v>
      </c>
      <c r="F140" s="34" t="s">
        <v>32</v>
      </c>
      <c r="G140" s="34">
        <v>-1</v>
      </c>
      <c r="H140" s="34">
        <v>0</v>
      </c>
      <c r="I140" s="34" t="s">
        <v>159</v>
      </c>
      <c r="J140" s="34" t="s">
        <v>33</v>
      </c>
      <c r="K140" s="34" t="s">
        <v>296</v>
      </c>
      <c r="L140" s="34" t="s">
        <v>161</v>
      </c>
      <c r="M140" s="34">
        <v>3</v>
      </c>
      <c r="N140" s="34" t="s">
        <v>159</v>
      </c>
      <c r="O140" s="34" t="s">
        <v>302</v>
      </c>
      <c r="P140" s="34" t="s">
        <v>163</v>
      </c>
      <c r="Q140" s="34" t="s">
        <v>164</v>
      </c>
      <c r="R140" s="34" t="s">
        <v>298</v>
      </c>
      <c r="S140" s="34" t="s">
        <v>299</v>
      </c>
      <c r="T140" s="34"/>
      <c r="U140" s="34"/>
      <c r="V140" s="34">
        <v>657082733</v>
      </c>
      <c r="W140" s="34"/>
      <c r="X140" s="34">
        <v>3</v>
      </c>
      <c r="Y140" s="34">
        <v>692549296</v>
      </c>
      <c r="Z140" s="34" t="s">
        <v>339</v>
      </c>
      <c r="AA140" s="34">
        <f>IF(ISBLANK($L140),"",VLOOKUP($L140,'PADESCE Ccontractuelle'!$C$2:$K$1200,8,FALSE))</f>
        <v>355572</v>
      </c>
      <c r="AB140" s="34">
        <f>IF(ISBLANK($L140),"",VLOOKUP($L140,'PADESCE Ccontractuelle'!$C$2:$K$1200,9,FALSE))</f>
        <v>106671600</v>
      </c>
      <c r="AC140" s="34" t="str">
        <f>VLOOKUP(VLOOKUP(B140,Apprenants!$D$2:$F$2000,3,FALSE),Classes!$A$2:$H$2000,8,FALSE)</f>
        <v>N</v>
      </c>
      <c r="AD140" s="47"/>
      <c r="AG140" s="23">
        <v>1</v>
      </c>
      <c r="AH140" s="23" t="str">
        <f>Consolication[[#This Row],[Bénéficiaires]]</f>
        <v>WOMEN ENTREPRENEURSHIP FACILITATION NETWORK (WEFN)</v>
      </c>
      <c r="AI140" s="23">
        <f>Consolication[[#This Row],[cohorte]]</f>
        <v>3</v>
      </c>
    </row>
    <row r="141" spans="1:35" x14ac:dyDescent="0.35">
      <c r="A141" s="34">
        <f>IF(B141&lt;&gt;"",MAX($A$1:A140)+1,"")</f>
        <v>140</v>
      </c>
      <c r="B141" s="34" t="s">
        <v>340</v>
      </c>
      <c r="C141" s="34" t="s">
        <v>158</v>
      </c>
      <c r="D141" s="34" t="s">
        <v>31</v>
      </c>
      <c r="E141" s="34">
        <v>27</v>
      </c>
      <c r="F141" s="34" t="s">
        <v>32</v>
      </c>
      <c r="G141" s="34">
        <v>-1</v>
      </c>
      <c r="H141" s="34">
        <v>0</v>
      </c>
      <c r="I141" s="34" t="s">
        <v>159</v>
      </c>
      <c r="J141" s="34" t="s">
        <v>33</v>
      </c>
      <c r="K141" s="34" t="s">
        <v>296</v>
      </c>
      <c r="L141" s="34" t="s">
        <v>161</v>
      </c>
      <c r="M141" s="34">
        <v>3</v>
      </c>
      <c r="N141" s="34" t="s">
        <v>159</v>
      </c>
      <c r="O141" s="34" t="s">
        <v>302</v>
      </c>
      <c r="P141" s="34" t="s">
        <v>163</v>
      </c>
      <c r="Q141" s="34" t="s">
        <v>164</v>
      </c>
      <c r="R141" s="34" t="s">
        <v>298</v>
      </c>
      <c r="S141" s="34" t="s">
        <v>299</v>
      </c>
      <c r="T141" s="34"/>
      <c r="U141" s="34"/>
      <c r="V141" s="34">
        <v>657118874</v>
      </c>
      <c r="W141" s="34"/>
      <c r="X141" s="34">
        <v>3</v>
      </c>
      <c r="Y141" s="34">
        <v>692549296</v>
      </c>
      <c r="Z141" s="34" t="s">
        <v>341</v>
      </c>
      <c r="AA141" s="34">
        <f>IF(ISBLANK($L141),"",VLOOKUP($L141,'PADESCE Ccontractuelle'!$C$2:$K$1200,8,FALSE))</f>
        <v>355572</v>
      </c>
      <c r="AB141" s="34">
        <f>IF(ISBLANK($L141),"",VLOOKUP($L141,'PADESCE Ccontractuelle'!$C$2:$K$1200,9,FALSE))</f>
        <v>106671600</v>
      </c>
      <c r="AC141" s="34" t="str">
        <f>VLOOKUP(VLOOKUP(B141,Apprenants!$D$2:$F$2000,3,FALSE),Classes!$A$2:$H$2000,8,FALSE)</f>
        <v>N</v>
      </c>
      <c r="AD141" s="47"/>
      <c r="AG141" s="23">
        <v>1</v>
      </c>
      <c r="AH141" s="23" t="str">
        <f>Consolication[[#This Row],[Bénéficiaires]]</f>
        <v>WOMEN ENTREPRENEURSHIP FACILITATION NETWORK (WEFN)</v>
      </c>
      <c r="AI141" s="23">
        <f>Consolication[[#This Row],[cohorte]]</f>
        <v>3</v>
      </c>
    </row>
    <row r="142" spans="1:35" x14ac:dyDescent="0.35">
      <c r="A142" s="34">
        <f>IF(B142&lt;&gt;"",MAX($A$1:A141)+1,"")</f>
        <v>141</v>
      </c>
      <c r="B142" s="34" t="s">
        <v>342</v>
      </c>
      <c r="C142" s="34" t="s">
        <v>158</v>
      </c>
      <c r="D142" s="34" t="s">
        <v>31</v>
      </c>
      <c r="E142" s="34">
        <v>39</v>
      </c>
      <c r="F142" s="34" t="s">
        <v>32</v>
      </c>
      <c r="G142" s="34">
        <v>-1</v>
      </c>
      <c r="H142" s="34">
        <v>0</v>
      </c>
      <c r="I142" s="34" t="s">
        <v>159</v>
      </c>
      <c r="J142" s="34" t="s">
        <v>33</v>
      </c>
      <c r="K142" s="34" t="s">
        <v>296</v>
      </c>
      <c r="L142" s="34" t="s">
        <v>161</v>
      </c>
      <c r="M142" s="34">
        <v>3</v>
      </c>
      <c r="N142" s="34" t="s">
        <v>159</v>
      </c>
      <c r="O142" s="34" t="s">
        <v>302</v>
      </c>
      <c r="P142" s="34" t="s">
        <v>163</v>
      </c>
      <c r="Q142" s="34" t="s">
        <v>164</v>
      </c>
      <c r="R142" s="34" t="s">
        <v>298</v>
      </c>
      <c r="S142" s="34" t="s">
        <v>299</v>
      </c>
      <c r="T142" s="34"/>
      <c r="U142" s="34"/>
      <c r="V142" s="34">
        <v>680347793</v>
      </c>
      <c r="W142" s="34"/>
      <c r="X142" s="34">
        <v>3</v>
      </c>
      <c r="Y142" s="34">
        <v>692549296</v>
      </c>
      <c r="Z142" s="34" t="s">
        <v>343</v>
      </c>
      <c r="AA142" s="34">
        <f>IF(ISBLANK($L142),"",VLOOKUP($L142,'PADESCE Ccontractuelle'!$C$2:$K$1200,8,FALSE))</f>
        <v>355572</v>
      </c>
      <c r="AB142" s="34">
        <f>IF(ISBLANK($L142),"",VLOOKUP($L142,'PADESCE Ccontractuelle'!$C$2:$K$1200,9,FALSE))</f>
        <v>106671600</v>
      </c>
      <c r="AC142" s="34" t="str">
        <f>VLOOKUP(VLOOKUP(B142,Apprenants!$D$2:$F$2000,3,FALSE),Classes!$A$2:$H$2000,8,FALSE)</f>
        <v>N</v>
      </c>
      <c r="AD142" s="47"/>
      <c r="AG142" s="23">
        <v>1</v>
      </c>
      <c r="AH142" s="23" t="str">
        <f>Consolication[[#This Row],[Bénéficiaires]]</f>
        <v>WOMEN ENTREPRENEURSHIP FACILITATION NETWORK (WEFN)</v>
      </c>
      <c r="AI142" s="23">
        <f>Consolication[[#This Row],[cohorte]]</f>
        <v>3</v>
      </c>
    </row>
    <row r="143" spans="1:35" x14ac:dyDescent="0.35">
      <c r="A143" s="34">
        <f>IF(B143&lt;&gt;"",MAX($A$1:A142)+1,"")</f>
        <v>142</v>
      </c>
      <c r="B143" s="34" t="s">
        <v>344</v>
      </c>
      <c r="C143" s="34" t="s">
        <v>158</v>
      </c>
      <c r="D143" s="34" t="s">
        <v>31</v>
      </c>
      <c r="E143" s="34">
        <v>34</v>
      </c>
      <c r="F143" s="34" t="s">
        <v>32</v>
      </c>
      <c r="G143" s="34">
        <v>-1</v>
      </c>
      <c r="H143" s="34">
        <v>0</v>
      </c>
      <c r="I143" s="34" t="s">
        <v>159</v>
      </c>
      <c r="J143" s="34" t="s">
        <v>33</v>
      </c>
      <c r="K143" s="34" t="s">
        <v>296</v>
      </c>
      <c r="L143" s="34" t="s">
        <v>161</v>
      </c>
      <c r="M143" s="34">
        <v>3</v>
      </c>
      <c r="N143" s="34" t="s">
        <v>159</v>
      </c>
      <c r="O143" s="34" t="s">
        <v>302</v>
      </c>
      <c r="P143" s="34" t="s">
        <v>163</v>
      </c>
      <c r="Q143" s="34" t="s">
        <v>164</v>
      </c>
      <c r="R143" s="34" t="s">
        <v>298</v>
      </c>
      <c r="S143" s="34" t="s">
        <v>299</v>
      </c>
      <c r="T143" s="34"/>
      <c r="U143" s="34"/>
      <c r="V143" s="34">
        <v>656491209</v>
      </c>
      <c r="W143" s="34"/>
      <c r="X143" s="34">
        <v>3</v>
      </c>
      <c r="Y143" s="34">
        <v>692549296</v>
      </c>
      <c r="Z143" s="34" t="s">
        <v>345</v>
      </c>
      <c r="AA143" s="34">
        <f>IF(ISBLANK($L143),"",VLOOKUP($L143,'PADESCE Ccontractuelle'!$C$2:$K$1200,8,FALSE))</f>
        <v>355572</v>
      </c>
      <c r="AB143" s="34">
        <f>IF(ISBLANK($L143),"",VLOOKUP($L143,'PADESCE Ccontractuelle'!$C$2:$K$1200,9,FALSE))</f>
        <v>106671600</v>
      </c>
      <c r="AC143" s="34" t="str">
        <f>VLOOKUP(VLOOKUP(B143,Apprenants!$D$2:$F$2000,3,FALSE),Classes!$A$2:$H$2000,8,FALSE)</f>
        <v>N</v>
      </c>
      <c r="AD143" s="47"/>
      <c r="AG143" s="23">
        <v>1</v>
      </c>
      <c r="AH143" s="23" t="str">
        <f>Consolication[[#This Row],[Bénéficiaires]]</f>
        <v>WOMEN ENTREPRENEURSHIP FACILITATION NETWORK (WEFN)</v>
      </c>
      <c r="AI143" s="23">
        <f>Consolication[[#This Row],[cohorte]]</f>
        <v>3</v>
      </c>
    </row>
    <row r="144" spans="1:35" x14ac:dyDescent="0.35">
      <c r="A144" s="34">
        <f>IF(B144&lt;&gt;"",MAX($A$1:A143)+1,"")</f>
        <v>143</v>
      </c>
      <c r="B144" s="34" t="s">
        <v>346</v>
      </c>
      <c r="C144" s="34" t="s">
        <v>158</v>
      </c>
      <c r="D144" s="34" t="s">
        <v>31</v>
      </c>
      <c r="E144" s="34">
        <v>37</v>
      </c>
      <c r="F144" s="34" t="s">
        <v>32</v>
      </c>
      <c r="G144" s="34">
        <v>-1</v>
      </c>
      <c r="H144" s="34">
        <v>0</v>
      </c>
      <c r="I144" s="34" t="s">
        <v>159</v>
      </c>
      <c r="J144" s="34" t="s">
        <v>33</v>
      </c>
      <c r="K144" s="34" t="s">
        <v>296</v>
      </c>
      <c r="L144" s="34" t="s">
        <v>161</v>
      </c>
      <c r="M144" s="34">
        <v>3</v>
      </c>
      <c r="N144" s="34" t="s">
        <v>159</v>
      </c>
      <c r="O144" s="34" t="s">
        <v>302</v>
      </c>
      <c r="P144" s="34" t="s">
        <v>163</v>
      </c>
      <c r="Q144" s="34" t="s">
        <v>164</v>
      </c>
      <c r="R144" s="34" t="s">
        <v>298</v>
      </c>
      <c r="S144" s="34" t="s">
        <v>299</v>
      </c>
      <c r="T144" s="34"/>
      <c r="U144" s="34"/>
      <c r="V144" s="34">
        <v>675635557</v>
      </c>
      <c r="W144" s="34"/>
      <c r="X144" s="34">
        <v>3</v>
      </c>
      <c r="Y144" s="34">
        <v>692549296</v>
      </c>
      <c r="Z144" s="34" t="s">
        <v>347</v>
      </c>
      <c r="AA144" s="34">
        <f>IF(ISBLANK($L144),"",VLOOKUP($L144,'PADESCE Ccontractuelle'!$C$2:$K$1200,8,FALSE))</f>
        <v>355572</v>
      </c>
      <c r="AB144" s="34">
        <f>IF(ISBLANK($L144),"",VLOOKUP($L144,'PADESCE Ccontractuelle'!$C$2:$K$1200,9,FALSE))</f>
        <v>106671600</v>
      </c>
      <c r="AC144" s="34" t="str">
        <f>VLOOKUP(VLOOKUP(B144,Apprenants!$D$2:$F$2000,3,FALSE),Classes!$A$2:$H$2000,8,FALSE)</f>
        <v>N</v>
      </c>
      <c r="AD144" s="47"/>
      <c r="AG144" s="23">
        <v>1</v>
      </c>
      <c r="AH144" s="23" t="str">
        <f>Consolication[[#This Row],[Bénéficiaires]]</f>
        <v>WOMEN ENTREPRENEURSHIP FACILITATION NETWORK (WEFN)</v>
      </c>
      <c r="AI144" s="23">
        <f>Consolication[[#This Row],[cohorte]]</f>
        <v>3</v>
      </c>
    </row>
    <row r="145" spans="1:35" x14ac:dyDescent="0.35">
      <c r="A145" s="34">
        <f>IF(B145&lt;&gt;"",MAX($A$1:A144)+1,"")</f>
        <v>144</v>
      </c>
      <c r="B145" s="34" t="s">
        <v>348</v>
      </c>
      <c r="C145" s="34" t="s">
        <v>158</v>
      </c>
      <c r="D145" s="34" t="s">
        <v>31</v>
      </c>
      <c r="E145" s="34">
        <v>32</v>
      </c>
      <c r="F145" s="34" t="s">
        <v>32</v>
      </c>
      <c r="G145" s="34">
        <v>-1</v>
      </c>
      <c r="H145" s="34">
        <v>0</v>
      </c>
      <c r="I145" s="34" t="s">
        <v>159</v>
      </c>
      <c r="J145" s="34" t="s">
        <v>33</v>
      </c>
      <c r="K145" s="34" t="s">
        <v>296</v>
      </c>
      <c r="L145" s="34" t="s">
        <v>161</v>
      </c>
      <c r="M145" s="34">
        <v>3</v>
      </c>
      <c r="N145" s="34" t="s">
        <v>159</v>
      </c>
      <c r="O145" s="34" t="s">
        <v>302</v>
      </c>
      <c r="P145" s="34" t="s">
        <v>163</v>
      </c>
      <c r="Q145" s="34" t="s">
        <v>164</v>
      </c>
      <c r="R145" s="34" t="s">
        <v>298</v>
      </c>
      <c r="S145" s="34" t="s">
        <v>299</v>
      </c>
      <c r="T145" s="34"/>
      <c r="U145" s="34"/>
      <c r="V145" s="34">
        <v>692022910</v>
      </c>
      <c r="W145" s="34"/>
      <c r="X145" s="34">
        <v>3</v>
      </c>
      <c r="Y145" s="34">
        <v>692549296</v>
      </c>
      <c r="Z145" s="34" t="s">
        <v>349</v>
      </c>
      <c r="AA145" s="34">
        <f>IF(ISBLANK($L145),"",VLOOKUP($L145,'PADESCE Ccontractuelle'!$C$2:$K$1200,8,FALSE))</f>
        <v>355572</v>
      </c>
      <c r="AB145" s="34">
        <f>IF(ISBLANK($L145),"",VLOOKUP($L145,'PADESCE Ccontractuelle'!$C$2:$K$1200,9,FALSE))</f>
        <v>106671600</v>
      </c>
      <c r="AC145" s="34" t="str">
        <f>VLOOKUP(VLOOKUP(B145,Apprenants!$D$2:$F$2000,3,FALSE),Classes!$A$2:$H$2000,8,FALSE)</f>
        <v>N</v>
      </c>
      <c r="AD145" s="47"/>
      <c r="AG145" s="23">
        <v>1</v>
      </c>
      <c r="AH145" s="23" t="str">
        <f>Consolication[[#This Row],[Bénéficiaires]]</f>
        <v>WOMEN ENTREPRENEURSHIP FACILITATION NETWORK (WEFN)</v>
      </c>
      <c r="AI145" s="23">
        <f>Consolication[[#This Row],[cohorte]]</f>
        <v>3</v>
      </c>
    </row>
    <row r="146" spans="1:35" x14ac:dyDescent="0.35">
      <c r="A146" s="34">
        <f>IF(B146&lt;&gt;"",MAX($A$1:A145)+1,"")</f>
        <v>145</v>
      </c>
      <c r="B146" s="34" t="s">
        <v>350</v>
      </c>
      <c r="C146" s="34" t="s">
        <v>158</v>
      </c>
      <c r="D146" s="34" t="s">
        <v>31</v>
      </c>
      <c r="E146" s="34">
        <v>23</v>
      </c>
      <c r="F146" s="34" t="s">
        <v>32</v>
      </c>
      <c r="G146" s="34">
        <v>-1</v>
      </c>
      <c r="H146" s="34">
        <v>0</v>
      </c>
      <c r="I146" s="34" t="s">
        <v>159</v>
      </c>
      <c r="J146" s="34" t="s">
        <v>33</v>
      </c>
      <c r="K146" s="34" t="s">
        <v>296</v>
      </c>
      <c r="L146" s="34" t="s">
        <v>161</v>
      </c>
      <c r="M146" s="34">
        <v>3</v>
      </c>
      <c r="N146" s="34" t="s">
        <v>159</v>
      </c>
      <c r="O146" s="34" t="s">
        <v>302</v>
      </c>
      <c r="P146" s="34" t="s">
        <v>163</v>
      </c>
      <c r="Q146" s="34" t="s">
        <v>164</v>
      </c>
      <c r="R146" s="34" t="s">
        <v>298</v>
      </c>
      <c r="S146" s="34" t="s">
        <v>299</v>
      </c>
      <c r="T146" s="34"/>
      <c r="U146" s="34"/>
      <c r="V146" s="34">
        <v>651113210</v>
      </c>
      <c r="W146" s="34"/>
      <c r="X146" s="34">
        <v>3</v>
      </c>
      <c r="Y146" s="34">
        <v>692549296</v>
      </c>
      <c r="Z146" s="34" t="s">
        <v>351</v>
      </c>
      <c r="AA146" s="34">
        <f>IF(ISBLANK($L146),"",VLOOKUP($L146,'PADESCE Ccontractuelle'!$C$2:$K$1200,8,FALSE))</f>
        <v>355572</v>
      </c>
      <c r="AB146" s="34">
        <f>IF(ISBLANK($L146),"",VLOOKUP($L146,'PADESCE Ccontractuelle'!$C$2:$K$1200,9,FALSE))</f>
        <v>106671600</v>
      </c>
      <c r="AC146" s="34" t="str">
        <f>VLOOKUP(VLOOKUP(B146,Apprenants!$D$2:$F$2000,3,FALSE),Classes!$A$2:$H$2000,8,FALSE)</f>
        <v>N</v>
      </c>
      <c r="AD146" s="47"/>
      <c r="AG146" s="23">
        <v>1</v>
      </c>
      <c r="AH146" s="23" t="str">
        <f>Consolication[[#This Row],[Bénéficiaires]]</f>
        <v>WOMEN ENTREPRENEURSHIP FACILITATION NETWORK (WEFN)</v>
      </c>
      <c r="AI146" s="23">
        <f>Consolication[[#This Row],[cohorte]]</f>
        <v>3</v>
      </c>
    </row>
    <row r="147" spans="1:35" x14ac:dyDescent="0.35">
      <c r="A147" s="34">
        <f>IF(B147&lt;&gt;"",MAX($A$1:A146)+1,"")</f>
        <v>146</v>
      </c>
      <c r="B147" s="34" t="s">
        <v>352</v>
      </c>
      <c r="C147" s="34" t="s">
        <v>158</v>
      </c>
      <c r="D147" s="34" t="s">
        <v>31</v>
      </c>
      <c r="E147" s="34">
        <v>39</v>
      </c>
      <c r="F147" s="34" t="s">
        <v>32</v>
      </c>
      <c r="G147" s="34">
        <v>-1</v>
      </c>
      <c r="H147" s="34">
        <v>0</v>
      </c>
      <c r="I147" s="34" t="s">
        <v>159</v>
      </c>
      <c r="J147" s="34" t="s">
        <v>33</v>
      </c>
      <c r="K147" s="34" t="s">
        <v>296</v>
      </c>
      <c r="L147" s="34" t="s">
        <v>161</v>
      </c>
      <c r="M147" s="34">
        <v>3</v>
      </c>
      <c r="N147" s="34" t="s">
        <v>159</v>
      </c>
      <c r="O147" s="34" t="s">
        <v>302</v>
      </c>
      <c r="P147" s="34" t="s">
        <v>163</v>
      </c>
      <c r="Q147" s="34" t="s">
        <v>164</v>
      </c>
      <c r="R147" s="34" t="s">
        <v>298</v>
      </c>
      <c r="S147" s="34" t="s">
        <v>299</v>
      </c>
      <c r="T147" s="34"/>
      <c r="U147" s="34"/>
      <c r="V147" s="34">
        <v>687487320</v>
      </c>
      <c r="W147" s="34"/>
      <c r="X147" s="34">
        <v>3</v>
      </c>
      <c r="Y147" s="34">
        <v>692549296</v>
      </c>
      <c r="Z147" s="34" t="s">
        <v>353</v>
      </c>
      <c r="AA147" s="34">
        <f>IF(ISBLANK($L147),"",VLOOKUP($L147,'PADESCE Ccontractuelle'!$C$2:$K$1200,8,FALSE))</f>
        <v>355572</v>
      </c>
      <c r="AB147" s="34">
        <f>IF(ISBLANK($L147),"",VLOOKUP($L147,'PADESCE Ccontractuelle'!$C$2:$K$1200,9,FALSE))</f>
        <v>106671600</v>
      </c>
      <c r="AC147" s="34" t="str">
        <f>VLOOKUP(VLOOKUP(B147,Apprenants!$D$2:$F$2000,3,FALSE),Classes!$A$2:$H$2000,8,FALSE)</f>
        <v>N</v>
      </c>
      <c r="AD147" s="47"/>
      <c r="AG147" s="23">
        <v>1</v>
      </c>
      <c r="AH147" s="23" t="str">
        <f>Consolication[[#This Row],[Bénéficiaires]]</f>
        <v>WOMEN ENTREPRENEURSHIP FACILITATION NETWORK (WEFN)</v>
      </c>
      <c r="AI147" s="23">
        <f>Consolication[[#This Row],[cohorte]]</f>
        <v>3</v>
      </c>
    </row>
    <row r="148" spans="1:35" x14ac:dyDescent="0.35">
      <c r="A148" s="34">
        <f>IF(B148&lt;&gt;"",MAX($A$1:A147)+1,"")</f>
        <v>147</v>
      </c>
      <c r="B148" s="34" t="s">
        <v>354</v>
      </c>
      <c r="C148" s="34" t="s">
        <v>158</v>
      </c>
      <c r="D148" s="34" t="s">
        <v>31</v>
      </c>
      <c r="E148" s="34">
        <v>18</v>
      </c>
      <c r="F148" s="34" t="s">
        <v>32</v>
      </c>
      <c r="G148" s="34">
        <v>-1</v>
      </c>
      <c r="H148" s="34">
        <v>0</v>
      </c>
      <c r="I148" s="34" t="s">
        <v>159</v>
      </c>
      <c r="J148" s="34" t="s">
        <v>33</v>
      </c>
      <c r="K148" s="34" t="s">
        <v>296</v>
      </c>
      <c r="L148" s="34" t="s">
        <v>161</v>
      </c>
      <c r="M148" s="34">
        <v>3</v>
      </c>
      <c r="N148" s="34" t="s">
        <v>159</v>
      </c>
      <c r="O148" s="34" t="s">
        <v>302</v>
      </c>
      <c r="P148" s="34" t="s">
        <v>163</v>
      </c>
      <c r="Q148" s="34" t="s">
        <v>164</v>
      </c>
      <c r="R148" s="34" t="s">
        <v>298</v>
      </c>
      <c r="S148" s="34" t="s">
        <v>299</v>
      </c>
      <c r="T148" s="34"/>
      <c r="U148" s="34"/>
      <c r="V148" s="34">
        <v>695307082</v>
      </c>
      <c r="W148" s="34"/>
      <c r="X148" s="34">
        <v>3</v>
      </c>
      <c r="Y148" s="34">
        <v>692549296</v>
      </c>
      <c r="Z148" s="34" t="s">
        <v>355</v>
      </c>
      <c r="AA148" s="34">
        <f>IF(ISBLANK($L148),"",VLOOKUP($L148,'PADESCE Ccontractuelle'!$C$2:$K$1200,8,FALSE))</f>
        <v>355572</v>
      </c>
      <c r="AB148" s="34">
        <f>IF(ISBLANK($L148),"",VLOOKUP($L148,'PADESCE Ccontractuelle'!$C$2:$K$1200,9,FALSE))</f>
        <v>106671600</v>
      </c>
      <c r="AC148" s="34" t="str">
        <f>VLOOKUP(VLOOKUP(B148,Apprenants!$D$2:$F$2000,3,FALSE),Classes!$A$2:$H$2000,8,FALSE)</f>
        <v>N</v>
      </c>
      <c r="AD148" s="47"/>
      <c r="AG148" s="23">
        <v>1</v>
      </c>
      <c r="AH148" s="23" t="str">
        <f>Consolication[[#This Row],[Bénéficiaires]]</f>
        <v>WOMEN ENTREPRENEURSHIP FACILITATION NETWORK (WEFN)</v>
      </c>
      <c r="AI148" s="23">
        <f>Consolication[[#This Row],[cohorte]]</f>
        <v>3</v>
      </c>
    </row>
    <row r="149" spans="1:35" x14ac:dyDescent="0.35">
      <c r="A149" s="34">
        <f>IF(B149&lt;&gt;"",MAX($A$1:A148)+1,"")</f>
        <v>148</v>
      </c>
      <c r="B149" s="34" t="s">
        <v>356</v>
      </c>
      <c r="C149" s="34" t="s">
        <v>158</v>
      </c>
      <c r="D149" s="34" t="s">
        <v>31</v>
      </c>
      <c r="E149" s="34">
        <v>27</v>
      </c>
      <c r="F149" s="34" t="s">
        <v>32</v>
      </c>
      <c r="G149" s="34">
        <v>-1</v>
      </c>
      <c r="H149" s="34">
        <v>0</v>
      </c>
      <c r="I149" s="34" t="s">
        <v>159</v>
      </c>
      <c r="J149" s="34" t="s">
        <v>33</v>
      </c>
      <c r="K149" s="34" t="s">
        <v>296</v>
      </c>
      <c r="L149" s="34" t="s">
        <v>161</v>
      </c>
      <c r="M149" s="34">
        <v>3</v>
      </c>
      <c r="N149" s="34" t="s">
        <v>159</v>
      </c>
      <c r="O149" s="34" t="s">
        <v>302</v>
      </c>
      <c r="P149" s="34" t="s">
        <v>163</v>
      </c>
      <c r="Q149" s="34" t="s">
        <v>164</v>
      </c>
      <c r="R149" s="34" t="s">
        <v>298</v>
      </c>
      <c r="S149" s="34" t="s">
        <v>299</v>
      </c>
      <c r="T149" s="34"/>
      <c r="U149" s="34"/>
      <c r="V149" s="34">
        <v>693634663</v>
      </c>
      <c r="W149" s="34"/>
      <c r="X149" s="34">
        <v>3</v>
      </c>
      <c r="Y149" s="34">
        <v>692549296</v>
      </c>
      <c r="Z149" s="34" t="s">
        <v>357</v>
      </c>
      <c r="AA149" s="34">
        <f>IF(ISBLANK($L149),"",VLOOKUP($L149,'PADESCE Ccontractuelle'!$C$2:$K$1200,8,FALSE))</f>
        <v>355572</v>
      </c>
      <c r="AB149" s="34">
        <f>IF(ISBLANK($L149),"",VLOOKUP($L149,'PADESCE Ccontractuelle'!$C$2:$K$1200,9,FALSE))</f>
        <v>106671600</v>
      </c>
      <c r="AC149" s="34" t="str">
        <f>VLOOKUP(VLOOKUP(B149,Apprenants!$D$2:$F$2000,3,FALSE),Classes!$A$2:$H$2000,8,FALSE)</f>
        <v>N</v>
      </c>
      <c r="AD149" s="47"/>
      <c r="AG149" s="23">
        <v>1</v>
      </c>
      <c r="AH149" s="23" t="str">
        <f>Consolication[[#This Row],[Bénéficiaires]]</f>
        <v>WOMEN ENTREPRENEURSHIP FACILITATION NETWORK (WEFN)</v>
      </c>
      <c r="AI149" s="23">
        <f>Consolication[[#This Row],[cohorte]]</f>
        <v>3</v>
      </c>
    </row>
    <row r="150" spans="1:35" x14ac:dyDescent="0.35">
      <c r="A150" s="34">
        <f>IF(B150&lt;&gt;"",MAX($A$1:A149)+1,"")</f>
        <v>149</v>
      </c>
      <c r="B150" s="34" t="s">
        <v>358</v>
      </c>
      <c r="C150" s="34" t="s">
        <v>158</v>
      </c>
      <c r="D150" s="34" t="s">
        <v>31</v>
      </c>
      <c r="E150" s="34">
        <v>29</v>
      </c>
      <c r="F150" s="34" t="s">
        <v>32</v>
      </c>
      <c r="G150" s="34">
        <v>-1</v>
      </c>
      <c r="H150" s="34">
        <v>0</v>
      </c>
      <c r="I150" s="34" t="s">
        <v>159</v>
      </c>
      <c r="J150" s="34" t="s">
        <v>33</v>
      </c>
      <c r="K150" s="34" t="s">
        <v>296</v>
      </c>
      <c r="L150" s="34" t="s">
        <v>161</v>
      </c>
      <c r="M150" s="34">
        <v>3</v>
      </c>
      <c r="N150" s="34" t="s">
        <v>159</v>
      </c>
      <c r="O150" s="34" t="s">
        <v>359</v>
      </c>
      <c r="P150" s="34" t="s">
        <v>163</v>
      </c>
      <c r="Q150" s="34" t="s">
        <v>164</v>
      </c>
      <c r="R150" s="34" t="s">
        <v>298</v>
      </c>
      <c r="S150" s="34" t="s">
        <v>299</v>
      </c>
      <c r="T150" s="34"/>
      <c r="U150" s="34"/>
      <c r="V150" s="34">
        <v>696822192</v>
      </c>
      <c r="W150" s="34"/>
      <c r="X150" s="34">
        <v>3</v>
      </c>
      <c r="Y150" s="34">
        <v>692549296</v>
      </c>
      <c r="Z150" s="34" t="s">
        <v>360</v>
      </c>
      <c r="AA150" s="34">
        <f>IF(ISBLANK($L150),"",VLOOKUP($L150,'PADESCE Ccontractuelle'!$C$2:$K$1200,8,FALSE))</f>
        <v>355572</v>
      </c>
      <c r="AB150" s="34">
        <f>IF(ISBLANK($L150),"",VLOOKUP($L150,'PADESCE Ccontractuelle'!$C$2:$K$1200,9,FALSE))</f>
        <v>106671600</v>
      </c>
      <c r="AC150" s="34" t="str">
        <f>VLOOKUP(VLOOKUP(B150,Apprenants!$D$2:$F$2000,3,FALSE),Classes!$A$2:$H$2000,8,FALSE)</f>
        <v>N</v>
      </c>
      <c r="AD150" s="47"/>
      <c r="AG150" s="23">
        <v>1</v>
      </c>
      <c r="AH150" s="23" t="str">
        <f>Consolication[[#This Row],[Bénéficiaires]]</f>
        <v>WOMEN ENTREPRENEURSHIP FACILITATION NETWORK (WEFN)</v>
      </c>
      <c r="AI150" s="23">
        <f>Consolication[[#This Row],[cohorte]]</f>
        <v>3</v>
      </c>
    </row>
    <row r="151" spans="1:35" x14ac:dyDescent="0.35">
      <c r="A151" s="34">
        <f>IF(B151&lt;&gt;"",MAX($A$1:A150)+1,"")</f>
        <v>150</v>
      </c>
      <c r="B151" s="34" t="s">
        <v>361</v>
      </c>
      <c r="C151" s="34" t="s">
        <v>158</v>
      </c>
      <c r="D151" s="34" t="s">
        <v>31</v>
      </c>
      <c r="E151" s="34">
        <v>29</v>
      </c>
      <c r="F151" s="34" t="s">
        <v>32</v>
      </c>
      <c r="G151" s="34">
        <v>-1</v>
      </c>
      <c r="H151" s="34">
        <v>0</v>
      </c>
      <c r="I151" s="34" t="s">
        <v>159</v>
      </c>
      <c r="J151" s="34" t="s">
        <v>33</v>
      </c>
      <c r="K151" s="34" t="s">
        <v>296</v>
      </c>
      <c r="L151" s="34" t="s">
        <v>161</v>
      </c>
      <c r="M151" s="34">
        <v>3</v>
      </c>
      <c r="N151" s="34" t="s">
        <v>159</v>
      </c>
      <c r="O151" s="34" t="s">
        <v>297</v>
      </c>
      <c r="P151" s="34" t="s">
        <v>163</v>
      </c>
      <c r="Q151" s="34" t="s">
        <v>164</v>
      </c>
      <c r="R151" s="34" t="s">
        <v>298</v>
      </c>
      <c r="S151" s="34" t="s">
        <v>299</v>
      </c>
      <c r="T151" s="34"/>
      <c r="U151" s="34"/>
      <c r="V151" s="34">
        <v>687088602</v>
      </c>
      <c r="W151" s="34"/>
      <c r="X151" s="34">
        <v>4</v>
      </c>
      <c r="Y151" s="34">
        <v>692549296</v>
      </c>
      <c r="Z151" s="34" t="s">
        <v>362</v>
      </c>
      <c r="AA151" s="34">
        <f>IF(ISBLANK($L151),"",VLOOKUP($L151,'PADESCE Ccontractuelle'!$C$2:$K$1200,8,FALSE))</f>
        <v>355572</v>
      </c>
      <c r="AB151" s="34">
        <f>IF(ISBLANK($L151),"",VLOOKUP($L151,'PADESCE Ccontractuelle'!$C$2:$K$1200,9,FALSE))</f>
        <v>106671600</v>
      </c>
      <c r="AC151" s="34" t="str">
        <f>VLOOKUP(VLOOKUP(B151,Apprenants!$D$2:$F$2000,3,FALSE),Classes!$A$2:$H$2000,8,FALSE)</f>
        <v>N</v>
      </c>
      <c r="AD151" s="47"/>
      <c r="AG151" s="23">
        <v>1</v>
      </c>
      <c r="AH151" s="23" t="str">
        <f>Consolication[[#This Row],[Bénéficiaires]]</f>
        <v>WOMEN ENTREPRENEURSHIP FACILITATION NETWORK (WEFN)</v>
      </c>
      <c r="AI151" s="23">
        <f>Consolication[[#This Row],[cohorte]]</f>
        <v>4</v>
      </c>
    </row>
    <row r="152" spans="1:35" x14ac:dyDescent="0.35">
      <c r="A152" s="34">
        <f>IF(B152&lt;&gt;"",MAX($A$1:A151)+1,"")</f>
        <v>151</v>
      </c>
      <c r="B152" s="34" t="s">
        <v>363</v>
      </c>
      <c r="C152" s="34" t="s">
        <v>158</v>
      </c>
      <c r="D152" s="34" t="s">
        <v>31</v>
      </c>
      <c r="E152" s="34">
        <v>24</v>
      </c>
      <c r="F152" s="34" t="s">
        <v>32</v>
      </c>
      <c r="G152" s="34">
        <v>-1</v>
      </c>
      <c r="H152" s="34">
        <v>0</v>
      </c>
      <c r="I152" s="34" t="s">
        <v>159</v>
      </c>
      <c r="J152" s="34" t="s">
        <v>33</v>
      </c>
      <c r="K152" s="34" t="s">
        <v>296</v>
      </c>
      <c r="L152" s="34" t="s">
        <v>161</v>
      </c>
      <c r="M152" s="34">
        <v>3</v>
      </c>
      <c r="N152" s="34" t="s">
        <v>159</v>
      </c>
      <c r="O152" s="34" t="s">
        <v>302</v>
      </c>
      <c r="P152" s="34" t="s">
        <v>163</v>
      </c>
      <c r="Q152" s="34" t="s">
        <v>164</v>
      </c>
      <c r="R152" s="34" t="s">
        <v>298</v>
      </c>
      <c r="S152" s="34" t="s">
        <v>299</v>
      </c>
      <c r="T152" s="34"/>
      <c r="U152" s="34"/>
      <c r="V152" s="34">
        <v>698547567</v>
      </c>
      <c r="W152" s="34"/>
      <c r="X152" s="34">
        <v>4</v>
      </c>
      <c r="Y152" s="34">
        <v>692549296</v>
      </c>
      <c r="Z152" s="34" t="s">
        <v>364</v>
      </c>
      <c r="AA152" s="34">
        <f>IF(ISBLANK($L152),"",VLOOKUP($L152,'PADESCE Ccontractuelle'!$C$2:$K$1200,8,FALSE))</f>
        <v>355572</v>
      </c>
      <c r="AB152" s="34">
        <f>IF(ISBLANK($L152),"",VLOOKUP($L152,'PADESCE Ccontractuelle'!$C$2:$K$1200,9,FALSE))</f>
        <v>106671600</v>
      </c>
      <c r="AC152" s="34" t="str">
        <f>VLOOKUP(VLOOKUP(B152,Apprenants!$D$2:$F$2000,3,FALSE),Classes!$A$2:$H$2000,8,FALSE)</f>
        <v>N</v>
      </c>
      <c r="AD152" s="47"/>
      <c r="AG152" s="23">
        <v>1</v>
      </c>
      <c r="AH152" s="23" t="str">
        <f>Consolication[[#This Row],[Bénéficiaires]]</f>
        <v>WOMEN ENTREPRENEURSHIP FACILITATION NETWORK (WEFN)</v>
      </c>
      <c r="AI152" s="23">
        <f>Consolication[[#This Row],[cohorte]]</f>
        <v>4</v>
      </c>
    </row>
    <row r="153" spans="1:35" x14ac:dyDescent="0.35">
      <c r="A153" s="34">
        <f>IF(B153&lt;&gt;"",MAX($A$1:A152)+1,"")</f>
        <v>152</v>
      </c>
      <c r="B153" s="34" t="s">
        <v>365</v>
      </c>
      <c r="C153" s="34" t="s">
        <v>158</v>
      </c>
      <c r="D153" s="34" t="s">
        <v>31</v>
      </c>
      <c r="E153" s="34">
        <v>30</v>
      </c>
      <c r="F153" s="34" t="s">
        <v>32</v>
      </c>
      <c r="G153" s="34">
        <v>-1</v>
      </c>
      <c r="H153" s="34">
        <v>0</v>
      </c>
      <c r="I153" s="34" t="s">
        <v>159</v>
      </c>
      <c r="J153" s="34" t="s">
        <v>33</v>
      </c>
      <c r="K153" s="34" t="s">
        <v>296</v>
      </c>
      <c r="L153" s="34" t="s">
        <v>161</v>
      </c>
      <c r="M153" s="34">
        <v>3</v>
      </c>
      <c r="N153" s="34" t="s">
        <v>159</v>
      </c>
      <c r="O153" s="34" t="s">
        <v>302</v>
      </c>
      <c r="P153" s="34" t="s">
        <v>163</v>
      </c>
      <c r="Q153" s="34" t="s">
        <v>164</v>
      </c>
      <c r="R153" s="34" t="s">
        <v>298</v>
      </c>
      <c r="S153" s="34" t="s">
        <v>299</v>
      </c>
      <c r="T153" s="34"/>
      <c r="U153" s="34"/>
      <c r="V153" s="34">
        <v>691215837</v>
      </c>
      <c r="W153" s="34"/>
      <c r="X153" s="34">
        <v>4</v>
      </c>
      <c r="Y153" s="34">
        <v>692549296</v>
      </c>
      <c r="Z153" s="34" t="s">
        <v>366</v>
      </c>
      <c r="AA153" s="34">
        <f>IF(ISBLANK($L153),"",VLOOKUP($L153,'PADESCE Ccontractuelle'!$C$2:$K$1200,8,FALSE))</f>
        <v>355572</v>
      </c>
      <c r="AB153" s="34">
        <f>IF(ISBLANK($L153),"",VLOOKUP($L153,'PADESCE Ccontractuelle'!$C$2:$K$1200,9,FALSE))</f>
        <v>106671600</v>
      </c>
      <c r="AC153" s="34" t="str">
        <f>VLOOKUP(VLOOKUP(B153,Apprenants!$D$2:$F$2000,3,FALSE),Classes!$A$2:$H$2000,8,FALSE)</f>
        <v>N</v>
      </c>
      <c r="AD153" s="47"/>
      <c r="AG153" s="23">
        <v>1</v>
      </c>
      <c r="AH153" s="23" t="str">
        <f>Consolication[[#This Row],[Bénéficiaires]]</f>
        <v>WOMEN ENTREPRENEURSHIP FACILITATION NETWORK (WEFN)</v>
      </c>
      <c r="AI153" s="23">
        <f>Consolication[[#This Row],[cohorte]]</f>
        <v>4</v>
      </c>
    </row>
    <row r="154" spans="1:35" x14ac:dyDescent="0.35">
      <c r="A154" s="34">
        <f>IF(B154&lt;&gt;"",MAX($A$1:A153)+1,"")</f>
        <v>153</v>
      </c>
      <c r="B154" s="34" t="s">
        <v>367</v>
      </c>
      <c r="C154" s="34" t="s">
        <v>158</v>
      </c>
      <c r="D154" s="34" t="s">
        <v>31</v>
      </c>
      <c r="E154" s="34">
        <v>26</v>
      </c>
      <c r="F154" s="34" t="s">
        <v>32</v>
      </c>
      <c r="G154" s="34">
        <v>-1</v>
      </c>
      <c r="H154" s="34">
        <v>0</v>
      </c>
      <c r="I154" s="34" t="s">
        <v>159</v>
      </c>
      <c r="J154" s="34" t="s">
        <v>33</v>
      </c>
      <c r="K154" s="34" t="s">
        <v>296</v>
      </c>
      <c r="L154" s="34" t="s">
        <v>161</v>
      </c>
      <c r="M154" s="34">
        <v>3</v>
      </c>
      <c r="N154" s="34" t="s">
        <v>159</v>
      </c>
      <c r="O154" s="34" t="s">
        <v>302</v>
      </c>
      <c r="P154" s="34" t="s">
        <v>163</v>
      </c>
      <c r="Q154" s="34" t="s">
        <v>164</v>
      </c>
      <c r="R154" s="34" t="s">
        <v>298</v>
      </c>
      <c r="S154" s="34" t="s">
        <v>299</v>
      </c>
      <c r="T154" s="34"/>
      <c r="U154" s="34"/>
      <c r="V154" s="34">
        <v>691738314</v>
      </c>
      <c r="W154" s="34"/>
      <c r="X154" s="34">
        <v>4</v>
      </c>
      <c r="Y154" s="34">
        <v>692549296</v>
      </c>
      <c r="Z154" s="34" t="s">
        <v>368</v>
      </c>
      <c r="AA154" s="34">
        <f>IF(ISBLANK($L154),"",VLOOKUP($L154,'PADESCE Ccontractuelle'!$C$2:$K$1200,8,FALSE))</f>
        <v>355572</v>
      </c>
      <c r="AB154" s="34">
        <f>IF(ISBLANK($L154),"",VLOOKUP($L154,'PADESCE Ccontractuelle'!$C$2:$K$1200,9,FALSE))</f>
        <v>106671600</v>
      </c>
      <c r="AC154" s="34" t="str">
        <f>VLOOKUP(VLOOKUP(B154,Apprenants!$D$2:$F$2000,3,FALSE),Classes!$A$2:$H$2000,8,FALSE)</f>
        <v>N</v>
      </c>
      <c r="AD154" s="47"/>
      <c r="AG154" s="23">
        <v>1</v>
      </c>
      <c r="AH154" s="23" t="str">
        <f>Consolication[[#This Row],[Bénéficiaires]]</f>
        <v>WOMEN ENTREPRENEURSHIP FACILITATION NETWORK (WEFN)</v>
      </c>
      <c r="AI154" s="23">
        <f>Consolication[[#This Row],[cohorte]]</f>
        <v>4</v>
      </c>
    </row>
    <row r="155" spans="1:35" x14ac:dyDescent="0.35">
      <c r="A155" s="34">
        <f>IF(B155&lt;&gt;"",MAX($A$1:A154)+1,"")</f>
        <v>154</v>
      </c>
      <c r="B155" s="34" t="s">
        <v>369</v>
      </c>
      <c r="C155" s="34" t="s">
        <v>158</v>
      </c>
      <c r="D155" s="34" t="s">
        <v>31</v>
      </c>
      <c r="E155" s="34">
        <v>25</v>
      </c>
      <c r="F155" s="34" t="s">
        <v>32</v>
      </c>
      <c r="G155" s="34">
        <v>-1</v>
      </c>
      <c r="H155" s="34">
        <v>0</v>
      </c>
      <c r="I155" s="34" t="s">
        <v>159</v>
      </c>
      <c r="J155" s="34" t="s">
        <v>33</v>
      </c>
      <c r="K155" s="34" t="s">
        <v>296</v>
      </c>
      <c r="L155" s="34" t="s">
        <v>161</v>
      </c>
      <c r="M155" s="34">
        <v>3</v>
      </c>
      <c r="N155" s="34" t="s">
        <v>159</v>
      </c>
      <c r="O155" s="34" t="s">
        <v>302</v>
      </c>
      <c r="P155" s="34" t="s">
        <v>163</v>
      </c>
      <c r="Q155" s="34" t="s">
        <v>164</v>
      </c>
      <c r="R155" s="34" t="s">
        <v>298</v>
      </c>
      <c r="S155" s="34" t="s">
        <v>299</v>
      </c>
      <c r="T155" s="34"/>
      <c r="U155" s="34"/>
      <c r="V155" s="34">
        <v>692204944</v>
      </c>
      <c r="W155" s="34"/>
      <c r="X155" s="34">
        <v>4</v>
      </c>
      <c r="Y155" s="34">
        <v>692549296</v>
      </c>
      <c r="Z155" s="34" t="s">
        <v>370</v>
      </c>
      <c r="AA155" s="34">
        <f>IF(ISBLANK($L155),"",VLOOKUP($L155,'PADESCE Ccontractuelle'!$C$2:$K$1200,8,FALSE))</f>
        <v>355572</v>
      </c>
      <c r="AB155" s="34">
        <f>IF(ISBLANK($L155),"",VLOOKUP($L155,'PADESCE Ccontractuelle'!$C$2:$K$1200,9,FALSE))</f>
        <v>106671600</v>
      </c>
      <c r="AC155" s="34" t="str">
        <f>VLOOKUP(VLOOKUP(B155,Apprenants!$D$2:$F$2000,3,FALSE),Classes!$A$2:$H$2000,8,FALSE)</f>
        <v>N</v>
      </c>
      <c r="AD155" s="47"/>
      <c r="AG155" s="23">
        <v>1</v>
      </c>
      <c r="AH155" s="23" t="str">
        <f>Consolication[[#This Row],[Bénéficiaires]]</f>
        <v>WOMEN ENTREPRENEURSHIP FACILITATION NETWORK (WEFN)</v>
      </c>
      <c r="AI155" s="23">
        <f>Consolication[[#This Row],[cohorte]]</f>
        <v>4</v>
      </c>
    </row>
    <row r="156" spans="1:35" x14ac:dyDescent="0.35">
      <c r="A156" s="34">
        <f>IF(B156&lt;&gt;"",MAX($A$1:A155)+1,"")</f>
        <v>155</v>
      </c>
      <c r="B156" s="34" t="s">
        <v>371</v>
      </c>
      <c r="C156" s="34" t="s">
        <v>158</v>
      </c>
      <c r="D156" s="34" t="s">
        <v>31</v>
      </c>
      <c r="E156" s="34">
        <v>19</v>
      </c>
      <c r="F156" s="34" t="s">
        <v>32</v>
      </c>
      <c r="G156" s="34">
        <v>-1</v>
      </c>
      <c r="H156" s="34">
        <v>0</v>
      </c>
      <c r="I156" s="34" t="s">
        <v>159</v>
      </c>
      <c r="J156" s="34" t="s">
        <v>33</v>
      </c>
      <c r="K156" s="34" t="s">
        <v>296</v>
      </c>
      <c r="L156" s="34" t="s">
        <v>161</v>
      </c>
      <c r="M156" s="34">
        <v>3</v>
      </c>
      <c r="N156" s="34" t="s">
        <v>159</v>
      </c>
      <c r="O156" s="34" t="s">
        <v>302</v>
      </c>
      <c r="P156" s="34" t="s">
        <v>163</v>
      </c>
      <c r="Q156" s="34" t="s">
        <v>164</v>
      </c>
      <c r="R156" s="34" t="s">
        <v>298</v>
      </c>
      <c r="S156" s="34" t="s">
        <v>299</v>
      </c>
      <c r="T156" s="34"/>
      <c r="U156" s="34"/>
      <c r="V156" s="34">
        <v>675669538</v>
      </c>
      <c r="W156" s="34"/>
      <c r="X156" s="34">
        <v>4</v>
      </c>
      <c r="Y156" s="34">
        <v>692549296</v>
      </c>
      <c r="Z156" s="34" t="s">
        <v>372</v>
      </c>
      <c r="AA156" s="34">
        <f>IF(ISBLANK($L156),"",VLOOKUP($L156,'PADESCE Ccontractuelle'!$C$2:$K$1200,8,FALSE))</f>
        <v>355572</v>
      </c>
      <c r="AB156" s="34">
        <f>IF(ISBLANK($L156),"",VLOOKUP($L156,'PADESCE Ccontractuelle'!$C$2:$K$1200,9,FALSE))</f>
        <v>106671600</v>
      </c>
      <c r="AC156" s="34" t="str">
        <f>VLOOKUP(VLOOKUP(B156,Apprenants!$D$2:$F$2000,3,FALSE),Classes!$A$2:$H$2000,8,FALSE)</f>
        <v>N</v>
      </c>
      <c r="AD156" s="47"/>
      <c r="AG156" s="23">
        <v>1</v>
      </c>
      <c r="AH156" s="23" t="str">
        <f>Consolication[[#This Row],[Bénéficiaires]]</f>
        <v>WOMEN ENTREPRENEURSHIP FACILITATION NETWORK (WEFN)</v>
      </c>
      <c r="AI156" s="23">
        <f>Consolication[[#This Row],[cohorte]]</f>
        <v>4</v>
      </c>
    </row>
    <row r="157" spans="1:35" x14ac:dyDescent="0.35">
      <c r="A157" s="34">
        <f>IF(B157&lt;&gt;"",MAX($A$1:A156)+1,"")</f>
        <v>156</v>
      </c>
      <c r="B157" s="34" t="s">
        <v>373</v>
      </c>
      <c r="C157" s="34" t="s">
        <v>158</v>
      </c>
      <c r="D157" s="34" t="s">
        <v>31</v>
      </c>
      <c r="E157" s="34">
        <v>34</v>
      </c>
      <c r="F157" s="34" t="s">
        <v>32</v>
      </c>
      <c r="G157" s="34">
        <v>-1</v>
      </c>
      <c r="H157" s="34">
        <v>0</v>
      </c>
      <c r="I157" s="34" t="s">
        <v>159</v>
      </c>
      <c r="J157" s="34" t="s">
        <v>33</v>
      </c>
      <c r="K157" s="34" t="s">
        <v>296</v>
      </c>
      <c r="L157" s="34" t="s">
        <v>161</v>
      </c>
      <c r="M157" s="34">
        <v>3</v>
      </c>
      <c r="N157" s="34" t="s">
        <v>159</v>
      </c>
      <c r="O157" s="34" t="s">
        <v>302</v>
      </c>
      <c r="P157" s="34" t="s">
        <v>163</v>
      </c>
      <c r="Q157" s="34" t="s">
        <v>164</v>
      </c>
      <c r="R157" s="34" t="s">
        <v>298</v>
      </c>
      <c r="S157" s="34" t="s">
        <v>299</v>
      </c>
      <c r="T157" s="34"/>
      <c r="U157" s="34"/>
      <c r="V157" s="34">
        <v>658710385</v>
      </c>
      <c r="W157" s="34"/>
      <c r="X157" s="34">
        <v>4</v>
      </c>
      <c r="Y157" s="34">
        <v>692549296</v>
      </c>
      <c r="Z157" s="34" t="s">
        <v>374</v>
      </c>
      <c r="AA157" s="34">
        <f>IF(ISBLANK($L157),"",VLOOKUP($L157,'PADESCE Ccontractuelle'!$C$2:$K$1200,8,FALSE))</f>
        <v>355572</v>
      </c>
      <c r="AB157" s="34">
        <f>IF(ISBLANK($L157),"",VLOOKUP($L157,'PADESCE Ccontractuelle'!$C$2:$K$1200,9,FALSE))</f>
        <v>106671600</v>
      </c>
      <c r="AC157" s="34" t="str">
        <f>VLOOKUP(VLOOKUP(B157,Apprenants!$D$2:$F$2000,3,FALSE),Classes!$A$2:$H$2000,8,FALSE)</f>
        <v>N</v>
      </c>
      <c r="AD157" s="47"/>
      <c r="AG157" s="23">
        <v>1</v>
      </c>
      <c r="AH157" s="23" t="str">
        <f>Consolication[[#This Row],[Bénéficiaires]]</f>
        <v>WOMEN ENTREPRENEURSHIP FACILITATION NETWORK (WEFN)</v>
      </c>
      <c r="AI157" s="23">
        <f>Consolication[[#This Row],[cohorte]]</f>
        <v>4</v>
      </c>
    </row>
    <row r="158" spans="1:35" x14ac:dyDescent="0.35">
      <c r="A158" s="34">
        <f>IF(B158&lt;&gt;"",MAX($A$1:A157)+1,"")</f>
        <v>157</v>
      </c>
      <c r="B158" s="34" t="s">
        <v>375</v>
      </c>
      <c r="C158" s="34" t="s">
        <v>158</v>
      </c>
      <c r="D158" s="34" t="s">
        <v>31</v>
      </c>
      <c r="E158" s="34">
        <v>27</v>
      </c>
      <c r="F158" s="34" t="s">
        <v>32</v>
      </c>
      <c r="G158" s="34">
        <v>-1</v>
      </c>
      <c r="H158" s="34">
        <v>0</v>
      </c>
      <c r="I158" s="34" t="s">
        <v>159</v>
      </c>
      <c r="J158" s="34" t="s">
        <v>33</v>
      </c>
      <c r="K158" s="34" t="s">
        <v>296</v>
      </c>
      <c r="L158" s="34" t="s">
        <v>161</v>
      </c>
      <c r="M158" s="34">
        <v>3</v>
      </c>
      <c r="N158" s="34" t="s">
        <v>159</v>
      </c>
      <c r="O158" s="34" t="s">
        <v>302</v>
      </c>
      <c r="P158" s="34" t="s">
        <v>163</v>
      </c>
      <c r="Q158" s="34" t="s">
        <v>164</v>
      </c>
      <c r="R158" s="34" t="s">
        <v>298</v>
      </c>
      <c r="S158" s="34" t="s">
        <v>299</v>
      </c>
      <c r="T158" s="34"/>
      <c r="U158" s="34"/>
      <c r="V158" s="34">
        <v>698622868</v>
      </c>
      <c r="W158" s="34"/>
      <c r="X158" s="34">
        <v>4</v>
      </c>
      <c r="Y158" s="34">
        <v>692549296</v>
      </c>
      <c r="Z158" s="34" t="s">
        <v>376</v>
      </c>
      <c r="AA158" s="34">
        <f>IF(ISBLANK($L158),"",VLOOKUP($L158,'PADESCE Ccontractuelle'!$C$2:$K$1200,8,FALSE))</f>
        <v>355572</v>
      </c>
      <c r="AB158" s="34">
        <f>IF(ISBLANK($L158),"",VLOOKUP($L158,'PADESCE Ccontractuelle'!$C$2:$K$1200,9,FALSE))</f>
        <v>106671600</v>
      </c>
      <c r="AC158" s="34" t="str">
        <f>VLOOKUP(VLOOKUP(B158,Apprenants!$D$2:$F$2000,3,FALSE),Classes!$A$2:$H$2000,8,FALSE)</f>
        <v>N</v>
      </c>
      <c r="AD158" s="47"/>
      <c r="AG158" s="23">
        <v>1</v>
      </c>
      <c r="AH158" s="23" t="str">
        <f>Consolication[[#This Row],[Bénéficiaires]]</f>
        <v>WOMEN ENTREPRENEURSHIP FACILITATION NETWORK (WEFN)</v>
      </c>
      <c r="AI158" s="23">
        <f>Consolication[[#This Row],[cohorte]]</f>
        <v>4</v>
      </c>
    </row>
    <row r="159" spans="1:35" x14ac:dyDescent="0.35">
      <c r="A159" s="34">
        <f>IF(B159&lt;&gt;"",MAX($A$1:A158)+1,"")</f>
        <v>158</v>
      </c>
      <c r="B159" s="34" t="s">
        <v>377</v>
      </c>
      <c r="C159" s="34" t="s">
        <v>158</v>
      </c>
      <c r="D159" s="34" t="s">
        <v>31</v>
      </c>
      <c r="E159" s="34">
        <v>34</v>
      </c>
      <c r="F159" s="34" t="s">
        <v>32</v>
      </c>
      <c r="G159" s="34">
        <v>-1</v>
      </c>
      <c r="H159" s="34">
        <v>0</v>
      </c>
      <c r="I159" s="34" t="s">
        <v>159</v>
      </c>
      <c r="J159" s="34" t="s">
        <v>33</v>
      </c>
      <c r="K159" s="34" t="s">
        <v>296</v>
      </c>
      <c r="L159" s="34" t="s">
        <v>161</v>
      </c>
      <c r="M159" s="34">
        <v>3</v>
      </c>
      <c r="N159" s="34" t="s">
        <v>159</v>
      </c>
      <c r="O159" s="34" t="s">
        <v>302</v>
      </c>
      <c r="P159" s="34" t="s">
        <v>163</v>
      </c>
      <c r="Q159" s="34" t="s">
        <v>164</v>
      </c>
      <c r="R159" s="34" t="s">
        <v>298</v>
      </c>
      <c r="S159" s="34" t="s">
        <v>299</v>
      </c>
      <c r="T159" s="34"/>
      <c r="U159" s="34"/>
      <c r="V159" s="34">
        <v>655550156</v>
      </c>
      <c r="W159" s="34"/>
      <c r="X159" s="34">
        <v>4</v>
      </c>
      <c r="Y159" s="34">
        <v>692549296</v>
      </c>
      <c r="Z159" s="34" t="s">
        <v>378</v>
      </c>
      <c r="AA159" s="34">
        <f>IF(ISBLANK($L159),"",VLOOKUP($L159,'PADESCE Ccontractuelle'!$C$2:$K$1200,8,FALSE))</f>
        <v>355572</v>
      </c>
      <c r="AB159" s="34">
        <f>IF(ISBLANK($L159),"",VLOOKUP($L159,'PADESCE Ccontractuelle'!$C$2:$K$1200,9,FALSE))</f>
        <v>106671600</v>
      </c>
      <c r="AC159" s="34" t="str">
        <f>VLOOKUP(VLOOKUP(B159,Apprenants!$D$2:$F$2000,3,FALSE),Classes!$A$2:$H$2000,8,FALSE)</f>
        <v>N</v>
      </c>
      <c r="AD159" s="47"/>
      <c r="AG159" s="23">
        <v>1</v>
      </c>
      <c r="AH159" s="23" t="str">
        <f>Consolication[[#This Row],[Bénéficiaires]]</f>
        <v>WOMEN ENTREPRENEURSHIP FACILITATION NETWORK (WEFN)</v>
      </c>
      <c r="AI159" s="23">
        <f>Consolication[[#This Row],[cohorte]]</f>
        <v>4</v>
      </c>
    </row>
    <row r="160" spans="1:35" x14ac:dyDescent="0.35">
      <c r="A160" s="34">
        <f>IF(B160&lt;&gt;"",MAX($A$1:A159)+1,"")</f>
        <v>159</v>
      </c>
      <c r="B160" s="34" t="s">
        <v>379</v>
      </c>
      <c r="C160" s="34" t="s">
        <v>158</v>
      </c>
      <c r="D160" s="34" t="s">
        <v>31</v>
      </c>
      <c r="E160" s="34">
        <v>21</v>
      </c>
      <c r="F160" s="34" t="s">
        <v>32</v>
      </c>
      <c r="G160" s="34">
        <v>-1</v>
      </c>
      <c r="H160" s="34">
        <v>0</v>
      </c>
      <c r="I160" s="34" t="s">
        <v>159</v>
      </c>
      <c r="J160" s="34" t="s">
        <v>33</v>
      </c>
      <c r="K160" s="34" t="s">
        <v>296</v>
      </c>
      <c r="L160" s="34" t="s">
        <v>161</v>
      </c>
      <c r="M160" s="34">
        <v>3</v>
      </c>
      <c r="N160" s="34" t="s">
        <v>159</v>
      </c>
      <c r="O160" s="34" t="s">
        <v>302</v>
      </c>
      <c r="P160" s="34" t="s">
        <v>163</v>
      </c>
      <c r="Q160" s="34" t="s">
        <v>164</v>
      </c>
      <c r="R160" s="34" t="s">
        <v>298</v>
      </c>
      <c r="S160" s="34" t="s">
        <v>299</v>
      </c>
      <c r="T160" s="34"/>
      <c r="U160" s="34"/>
      <c r="V160" s="34">
        <v>650083599</v>
      </c>
      <c r="W160" s="34"/>
      <c r="X160" s="34">
        <v>4</v>
      </c>
      <c r="Y160" s="34">
        <v>692549296</v>
      </c>
      <c r="Z160" s="34" t="s">
        <v>380</v>
      </c>
      <c r="AA160" s="34">
        <f>IF(ISBLANK($L160),"",VLOOKUP($L160,'PADESCE Ccontractuelle'!$C$2:$K$1200,8,FALSE))</f>
        <v>355572</v>
      </c>
      <c r="AB160" s="34">
        <f>IF(ISBLANK($L160),"",VLOOKUP($L160,'PADESCE Ccontractuelle'!$C$2:$K$1200,9,FALSE))</f>
        <v>106671600</v>
      </c>
      <c r="AC160" s="34" t="str">
        <f>VLOOKUP(VLOOKUP(B160,Apprenants!$D$2:$F$2000,3,FALSE),Classes!$A$2:$H$2000,8,FALSE)</f>
        <v>N</v>
      </c>
      <c r="AD160" s="47"/>
      <c r="AG160" s="23">
        <v>1</v>
      </c>
      <c r="AH160" s="23" t="str">
        <f>Consolication[[#This Row],[Bénéficiaires]]</f>
        <v>WOMEN ENTREPRENEURSHIP FACILITATION NETWORK (WEFN)</v>
      </c>
      <c r="AI160" s="23">
        <f>Consolication[[#This Row],[cohorte]]</f>
        <v>4</v>
      </c>
    </row>
    <row r="161" spans="1:35" x14ac:dyDescent="0.35">
      <c r="A161" s="34">
        <f>IF(B161&lt;&gt;"",MAX($A$1:A160)+1,"")</f>
        <v>160</v>
      </c>
      <c r="B161" s="34" t="s">
        <v>381</v>
      </c>
      <c r="C161" s="34" t="s">
        <v>158</v>
      </c>
      <c r="D161" s="34" t="s">
        <v>31</v>
      </c>
      <c r="E161" s="34">
        <v>27</v>
      </c>
      <c r="F161" s="34" t="s">
        <v>32</v>
      </c>
      <c r="G161" s="34">
        <v>-1</v>
      </c>
      <c r="H161" s="34">
        <v>0</v>
      </c>
      <c r="I161" s="34" t="s">
        <v>159</v>
      </c>
      <c r="J161" s="34" t="s">
        <v>33</v>
      </c>
      <c r="K161" s="34" t="s">
        <v>296</v>
      </c>
      <c r="L161" s="34" t="s">
        <v>161</v>
      </c>
      <c r="M161" s="34">
        <v>3</v>
      </c>
      <c r="N161" s="34" t="s">
        <v>159</v>
      </c>
      <c r="O161" s="34" t="s">
        <v>302</v>
      </c>
      <c r="P161" s="34" t="s">
        <v>163</v>
      </c>
      <c r="Q161" s="34" t="s">
        <v>164</v>
      </c>
      <c r="R161" s="34" t="s">
        <v>298</v>
      </c>
      <c r="S161" s="34" t="s">
        <v>299</v>
      </c>
      <c r="T161" s="34"/>
      <c r="U161" s="34"/>
      <c r="V161" s="34">
        <v>691887579</v>
      </c>
      <c r="W161" s="34"/>
      <c r="X161" s="34">
        <v>4</v>
      </c>
      <c r="Y161" s="34">
        <v>692549296</v>
      </c>
      <c r="Z161" s="34" t="s">
        <v>382</v>
      </c>
      <c r="AA161" s="34">
        <f>IF(ISBLANK($L161),"",VLOOKUP($L161,'PADESCE Ccontractuelle'!$C$2:$K$1200,8,FALSE))</f>
        <v>355572</v>
      </c>
      <c r="AB161" s="34">
        <f>IF(ISBLANK($L161),"",VLOOKUP($L161,'PADESCE Ccontractuelle'!$C$2:$K$1200,9,FALSE))</f>
        <v>106671600</v>
      </c>
      <c r="AC161" s="34" t="str">
        <f>VLOOKUP(VLOOKUP(B161,Apprenants!$D$2:$F$2000,3,FALSE),Classes!$A$2:$H$2000,8,FALSE)</f>
        <v>N</v>
      </c>
      <c r="AD161" s="47"/>
      <c r="AG161" s="23">
        <v>1</v>
      </c>
      <c r="AH161" s="23" t="str">
        <f>Consolication[[#This Row],[Bénéficiaires]]</f>
        <v>WOMEN ENTREPRENEURSHIP FACILITATION NETWORK (WEFN)</v>
      </c>
      <c r="AI161" s="23">
        <f>Consolication[[#This Row],[cohorte]]</f>
        <v>4</v>
      </c>
    </row>
    <row r="162" spans="1:35" x14ac:dyDescent="0.35">
      <c r="A162" s="34">
        <f>IF(B162&lt;&gt;"",MAX($A$1:A161)+1,"")</f>
        <v>161</v>
      </c>
      <c r="B162" s="34" t="s">
        <v>383</v>
      </c>
      <c r="C162" s="34" t="s">
        <v>158</v>
      </c>
      <c r="D162" s="34" t="s">
        <v>31</v>
      </c>
      <c r="E162" s="34">
        <v>19</v>
      </c>
      <c r="F162" s="34" t="s">
        <v>32</v>
      </c>
      <c r="G162" s="34">
        <v>-1</v>
      </c>
      <c r="H162" s="34">
        <v>0</v>
      </c>
      <c r="I162" s="34" t="s">
        <v>159</v>
      </c>
      <c r="J162" s="34" t="s">
        <v>33</v>
      </c>
      <c r="K162" s="34" t="s">
        <v>296</v>
      </c>
      <c r="L162" s="34" t="s">
        <v>161</v>
      </c>
      <c r="M162" s="34">
        <v>3</v>
      </c>
      <c r="N162" s="34" t="s">
        <v>159</v>
      </c>
      <c r="O162" s="34" t="s">
        <v>302</v>
      </c>
      <c r="P162" s="34" t="s">
        <v>163</v>
      </c>
      <c r="Q162" s="34" t="s">
        <v>164</v>
      </c>
      <c r="R162" s="34" t="s">
        <v>298</v>
      </c>
      <c r="S162" s="34" t="s">
        <v>299</v>
      </c>
      <c r="T162" s="34"/>
      <c r="U162" s="34"/>
      <c r="V162" s="34">
        <v>693677878</v>
      </c>
      <c r="W162" s="34"/>
      <c r="X162" s="34">
        <v>4</v>
      </c>
      <c r="Y162" s="34">
        <v>692549296</v>
      </c>
      <c r="Z162" s="34" t="s">
        <v>384</v>
      </c>
      <c r="AA162" s="34">
        <f>IF(ISBLANK($L162),"",VLOOKUP($L162,'PADESCE Ccontractuelle'!$C$2:$K$1200,8,FALSE))</f>
        <v>355572</v>
      </c>
      <c r="AB162" s="34">
        <f>IF(ISBLANK($L162),"",VLOOKUP($L162,'PADESCE Ccontractuelle'!$C$2:$K$1200,9,FALSE))</f>
        <v>106671600</v>
      </c>
      <c r="AC162" s="34" t="str">
        <f>VLOOKUP(VLOOKUP(B162,Apprenants!$D$2:$F$2000,3,FALSE),Classes!$A$2:$H$2000,8,FALSE)</f>
        <v>N</v>
      </c>
      <c r="AD162" s="47"/>
      <c r="AG162" s="23">
        <v>1</v>
      </c>
      <c r="AH162" s="23" t="str">
        <f>Consolication[[#This Row],[Bénéficiaires]]</f>
        <v>WOMEN ENTREPRENEURSHIP FACILITATION NETWORK (WEFN)</v>
      </c>
      <c r="AI162" s="23">
        <f>Consolication[[#This Row],[cohorte]]</f>
        <v>4</v>
      </c>
    </row>
    <row r="163" spans="1:35" x14ac:dyDescent="0.35">
      <c r="A163" s="34">
        <f>IF(B163&lt;&gt;"",MAX($A$1:A162)+1,"")</f>
        <v>162</v>
      </c>
      <c r="B163" s="34" t="s">
        <v>385</v>
      </c>
      <c r="C163" s="34" t="s">
        <v>158</v>
      </c>
      <c r="D163" s="34" t="s">
        <v>31</v>
      </c>
      <c r="E163" s="34">
        <v>36</v>
      </c>
      <c r="F163" s="34" t="s">
        <v>32</v>
      </c>
      <c r="G163" s="34">
        <v>-1</v>
      </c>
      <c r="H163" s="34">
        <v>0</v>
      </c>
      <c r="I163" s="34" t="s">
        <v>159</v>
      </c>
      <c r="J163" s="34" t="s">
        <v>33</v>
      </c>
      <c r="K163" s="34" t="s">
        <v>296</v>
      </c>
      <c r="L163" s="34" t="s">
        <v>161</v>
      </c>
      <c r="M163" s="34">
        <v>3</v>
      </c>
      <c r="N163" s="34" t="s">
        <v>159</v>
      </c>
      <c r="O163" s="34" t="s">
        <v>302</v>
      </c>
      <c r="P163" s="34" t="s">
        <v>163</v>
      </c>
      <c r="Q163" s="34" t="s">
        <v>164</v>
      </c>
      <c r="R163" s="34" t="s">
        <v>298</v>
      </c>
      <c r="S163" s="34" t="s">
        <v>299</v>
      </c>
      <c r="T163" s="34"/>
      <c r="U163" s="34"/>
      <c r="V163" s="34">
        <v>659079158</v>
      </c>
      <c r="W163" s="34"/>
      <c r="X163" s="34">
        <v>4</v>
      </c>
      <c r="Y163" s="34">
        <v>692549296</v>
      </c>
      <c r="Z163" s="34" t="s">
        <v>386</v>
      </c>
      <c r="AA163" s="34">
        <f>IF(ISBLANK($L163),"",VLOOKUP($L163,'PADESCE Ccontractuelle'!$C$2:$K$1200,8,FALSE))</f>
        <v>355572</v>
      </c>
      <c r="AB163" s="34">
        <f>IF(ISBLANK($L163),"",VLOOKUP($L163,'PADESCE Ccontractuelle'!$C$2:$K$1200,9,FALSE))</f>
        <v>106671600</v>
      </c>
      <c r="AC163" s="34" t="str">
        <f>VLOOKUP(VLOOKUP(B163,Apprenants!$D$2:$F$2000,3,FALSE),Classes!$A$2:$H$2000,8,FALSE)</f>
        <v>N</v>
      </c>
      <c r="AD163" s="47"/>
      <c r="AG163" s="23">
        <v>1</v>
      </c>
      <c r="AH163" s="23" t="str">
        <f>Consolication[[#This Row],[Bénéficiaires]]</f>
        <v>WOMEN ENTREPRENEURSHIP FACILITATION NETWORK (WEFN)</v>
      </c>
      <c r="AI163" s="23">
        <f>Consolication[[#This Row],[cohorte]]</f>
        <v>4</v>
      </c>
    </row>
    <row r="164" spans="1:35" x14ac:dyDescent="0.35">
      <c r="A164" s="34">
        <f>IF(B164&lt;&gt;"",MAX($A$1:A163)+1,"")</f>
        <v>163</v>
      </c>
      <c r="B164" s="34" t="s">
        <v>387</v>
      </c>
      <c r="C164" s="34" t="s">
        <v>158</v>
      </c>
      <c r="D164" s="34" t="s">
        <v>31</v>
      </c>
      <c r="E164" s="34">
        <v>33</v>
      </c>
      <c r="F164" s="34" t="s">
        <v>32</v>
      </c>
      <c r="G164" s="34">
        <v>-1</v>
      </c>
      <c r="H164" s="34">
        <v>0</v>
      </c>
      <c r="I164" s="34" t="s">
        <v>159</v>
      </c>
      <c r="J164" s="34" t="s">
        <v>33</v>
      </c>
      <c r="K164" s="34" t="s">
        <v>296</v>
      </c>
      <c r="L164" s="34" t="s">
        <v>161</v>
      </c>
      <c r="M164" s="34">
        <v>3</v>
      </c>
      <c r="N164" s="34" t="s">
        <v>159</v>
      </c>
      <c r="O164" s="34" t="s">
        <v>302</v>
      </c>
      <c r="P164" s="34" t="s">
        <v>163</v>
      </c>
      <c r="Q164" s="34" t="s">
        <v>164</v>
      </c>
      <c r="R164" s="34" t="s">
        <v>298</v>
      </c>
      <c r="S164" s="34" t="s">
        <v>299</v>
      </c>
      <c r="T164" s="34"/>
      <c r="U164" s="34"/>
      <c r="V164" s="34">
        <v>674377514</v>
      </c>
      <c r="W164" s="34"/>
      <c r="X164" s="34">
        <v>4</v>
      </c>
      <c r="Y164" s="34">
        <v>692549296</v>
      </c>
      <c r="Z164" s="34" t="s">
        <v>388</v>
      </c>
      <c r="AA164" s="34">
        <f>IF(ISBLANK($L164),"",VLOOKUP($L164,'PADESCE Ccontractuelle'!$C$2:$K$1200,8,FALSE))</f>
        <v>355572</v>
      </c>
      <c r="AB164" s="34">
        <f>IF(ISBLANK($L164),"",VLOOKUP($L164,'PADESCE Ccontractuelle'!$C$2:$K$1200,9,FALSE))</f>
        <v>106671600</v>
      </c>
      <c r="AC164" s="34" t="str">
        <f>VLOOKUP(VLOOKUP(B164,Apprenants!$D$2:$F$2000,3,FALSE),Classes!$A$2:$H$2000,8,FALSE)</f>
        <v>N</v>
      </c>
      <c r="AD164" s="47"/>
      <c r="AG164" s="23">
        <v>1</v>
      </c>
      <c r="AH164" s="23" t="str">
        <f>Consolication[[#This Row],[Bénéficiaires]]</f>
        <v>WOMEN ENTREPRENEURSHIP FACILITATION NETWORK (WEFN)</v>
      </c>
      <c r="AI164" s="23">
        <f>Consolication[[#This Row],[cohorte]]</f>
        <v>4</v>
      </c>
    </row>
    <row r="165" spans="1:35" x14ac:dyDescent="0.35">
      <c r="A165" s="34">
        <f>IF(B165&lt;&gt;"",MAX($A$1:A164)+1,"")</f>
        <v>164</v>
      </c>
      <c r="B165" s="34" t="s">
        <v>389</v>
      </c>
      <c r="C165" s="34" t="s">
        <v>158</v>
      </c>
      <c r="D165" s="34" t="s">
        <v>31</v>
      </c>
      <c r="E165" s="34">
        <v>27</v>
      </c>
      <c r="F165" s="34" t="s">
        <v>32</v>
      </c>
      <c r="G165" s="34">
        <v>-1</v>
      </c>
      <c r="H165" s="34">
        <v>0</v>
      </c>
      <c r="I165" s="34" t="s">
        <v>159</v>
      </c>
      <c r="J165" s="34" t="s">
        <v>33</v>
      </c>
      <c r="K165" s="34" t="s">
        <v>296</v>
      </c>
      <c r="L165" s="34" t="s">
        <v>161</v>
      </c>
      <c r="M165" s="34">
        <v>3</v>
      </c>
      <c r="N165" s="34" t="s">
        <v>159</v>
      </c>
      <c r="O165" s="34" t="s">
        <v>302</v>
      </c>
      <c r="P165" s="34" t="s">
        <v>163</v>
      </c>
      <c r="Q165" s="34" t="s">
        <v>164</v>
      </c>
      <c r="R165" s="34" t="s">
        <v>298</v>
      </c>
      <c r="S165" s="34" t="s">
        <v>299</v>
      </c>
      <c r="T165" s="34"/>
      <c r="U165" s="34"/>
      <c r="V165" s="34">
        <v>689313321</v>
      </c>
      <c r="W165" s="34"/>
      <c r="X165" s="34">
        <v>4</v>
      </c>
      <c r="Y165" s="34">
        <v>692549296</v>
      </c>
      <c r="Z165" s="34" t="s">
        <v>390</v>
      </c>
      <c r="AA165" s="34">
        <f>IF(ISBLANK($L165),"",VLOOKUP($L165,'PADESCE Ccontractuelle'!$C$2:$K$1200,8,FALSE))</f>
        <v>355572</v>
      </c>
      <c r="AB165" s="34">
        <f>IF(ISBLANK($L165),"",VLOOKUP($L165,'PADESCE Ccontractuelle'!$C$2:$K$1200,9,FALSE))</f>
        <v>106671600</v>
      </c>
      <c r="AC165" s="34" t="str">
        <f>VLOOKUP(VLOOKUP(B165,Apprenants!$D$2:$F$2000,3,FALSE),Classes!$A$2:$H$2000,8,FALSE)</f>
        <v>N</v>
      </c>
      <c r="AD165" s="47"/>
      <c r="AG165" s="23">
        <v>1</v>
      </c>
      <c r="AH165" s="23" t="str">
        <f>Consolication[[#This Row],[Bénéficiaires]]</f>
        <v>WOMEN ENTREPRENEURSHIP FACILITATION NETWORK (WEFN)</v>
      </c>
      <c r="AI165" s="23">
        <f>Consolication[[#This Row],[cohorte]]</f>
        <v>4</v>
      </c>
    </row>
    <row r="166" spans="1:35" x14ac:dyDescent="0.35">
      <c r="A166" s="34">
        <f>IF(B166&lt;&gt;"",MAX($A$1:A165)+1,"")</f>
        <v>165</v>
      </c>
      <c r="B166" s="34" t="s">
        <v>391</v>
      </c>
      <c r="C166" s="34" t="s">
        <v>158</v>
      </c>
      <c r="D166" s="34" t="s">
        <v>31</v>
      </c>
      <c r="E166" s="34">
        <v>38</v>
      </c>
      <c r="F166" s="34" t="s">
        <v>32</v>
      </c>
      <c r="G166" s="34">
        <v>-1</v>
      </c>
      <c r="H166" s="34">
        <v>0</v>
      </c>
      <c r="I166" s="34" t="s">
        <v>159</v>
      </c>
      <c r="J166" s="34" t="s">
        <v>33</v>
      </c>
      <c r="K166" s="34" t="s">
        <v>296</v>
      </c>
      <c r="L166" s="34" t="s">
        <v>161</v>
      </c>
      <c r="M166" s="34">
        <v>3</v>
      </c>
      <c r="N166" s="34" t="s">
        <v>159</v>
      </c>
      <c r="O166" s="34" t="s">
        <v>302</v>
      </c>
      <c r="P166" s="34" t="s">
        <v>163</v>
      </c>
      <c r="Q166" s="34" t="s">
        <v>164</v>
      </c>
      <c r="R166" s="34" t="s">
        <v>298</v>
      </c>
      <c r="S166" s="34" t="s">
        <v>299</v>
      </c>
      <c r="T166" s="34"/>
      <c r="U166" s="34"/>
      <c r="V166" s="34">
        <v>678479434</v>
      </c>
      <c r="W166" s="34"/>
      <c r="X166" s="34">
        <v>4</v>
      </c>
      <c r="Y166" s="34">
        <v>692549296</v>
      </c>
      <c r="Z166" s="34" t="s">
        <v>392</v>
      </c>
      <c r="AA166" s="34">
        <f>IF(ISBLANK($L166),"",VLOOKUP($L166,'PADESCE Ccontractuelle'!$C$2:$K$1200,8,FALSE))</f>
        <v>355572</v>
      </c>
      <c r="AB166" s="34">
        <f>IF(ISBLANK($L166),"",VLOOKUP($L166,'PADESCE Ccontractuelle'!$C$2:$K$1200,9,FALSE))</f>
        <v>106671600</v>
      </c>
      <c r="AC166" s="34" t="str">
        <f>VLOOKUP(VLOOKUP(B166,Apprenants!$D$2:$F$2000,3,FALSE),Classes!$A$2:$H$2000,8,FALSE)</f>
        <v>N</v>
      </c>
      <c r="AD166" s="47"/>
      <c r="AG166" s="23">
        <v>1</v>
      </c>
      <c r="AH166" s="23" t="str">
        <f>Consolication[[#This Row],[Bénéficiaires]]</f>
        <v>WOMEN ENTREPRENEURSHIP FACILITATION NETWORK (WEFN)</v>
      </c>
      <c r="AI166" s="23">
        <f>Consolication[[#This Row],[cohorte]]</f>
        <v>4</v>
      </c>
    </row>
    <row r="167" spans="1:35" x14ac:dyDescent="0.35">
      <c r="A167" s="34">
        <f>IF(B167&lt;&gt;"",MAX($A$1:A166)+1,"")</f>
        <v>166</v>
      </c>
      <c r="B167" s="34" t="s">
        <v>393</v>
      </c>
      <c r="C167" s="34" t="s">
        <v>158</v>
      </c>
      <c r="D167" s="34" t="s">
        <v>31</v>
      </c>
      <c r="E167" s="34">
        <v>18</v>
      </c>
      <c r="F167" s="34" t="s">
        <v>32</v>
      </c>
      <c r="G167" s="34">
        <v>-1</v>
      </c>
      <c r="H167" s="34">
        <v>0</v>
      </c>
      <c r="I167" s="34" t="s">
        <v>159</v>
      </c>
      <c r="J167" s="34" t="s">
        <v>33</v>
      </c>
      <c r="K167" s="34" t="s">
        <v>296</v>
      </c>
      <c r="L167" s="34" t="s">
        <v>161</v>
      </c>
      <c r="M167" s="34">
        <v>3</v>
      </c>
      <c r="N167" s="34" t="s">
        <v>159</v>
      </c>
      <c r="O167" s="34" t="s">
        <v>302</v>
      </c>
      <c r="P167" s="34" t="s">
        <v>163</v>
      </c>
      <c r="Q167" s="34" t="s">
        <v>164</v>
      </c>
      <c r="R167" s="34" t="s">
        <v>298</v>
      </c>
      <c r="S167" s="34" t="s">
        <v>299</v>
      </c>
      <c r="T167" s="34"/>
      <c r="U167" s="34"/>
      <c r="V167" s="34">
        <v>697015131</v>
      </c>
      <c r="W167" s="34"/>
      <c r="X167" s="34">
        <v>4</v>
      </c>
      <c r="Y167" s="34">
        <v>692549296</v>
      </c>
      <c r="Z167" s="34" t="s">
        <v>394</v>
      </c>
      <c r="AA167" s="34">
        <f>IF(ISBLANK($L167),"",VLOOKUP($L167,'PADESCE Ccontractuelle'!$C$2:$K$1200,8,FALSE))</f>
        <v>355572</v>
      </c>
      <c r="AB167" s="34">
        <f>IF(ISBLANK($L167),"",VLOOKUP($L167,'PADESCE Ccontractuelle'!$C$2:$K$1200,9,FALSE))</f>
        <v>106671600</v>
      </c>
      <c r="AC167" s="34" t="str">
        <f>VLOOKUP(VLOOKUP(B167,Apprenants!$D$2:$F$2000,3,FALSE),Classes!$A$2:$H$2000,8,FALSE)</f>
        <v>N</v>
      </c>
      <c r="AD167" s="47"/>
      <c r="AG167" s="23">
        <v>1</v>
      </c>
      <c r="AH167" s="23" t="str">
        <f>Consolication[[#This Row],[Bénéficiaires]]</f>
        <v>WOMEN ENTREPRENEURSHIP FACILITATION NETWORK (WEFN)</v>
      </c>
      <c r="AI167" s="23">
        <f>Consolication[[#This Row],[cohorte]]</f>
        <v>4</v>
      </c>
    </row>
    <row r="168" spans="1:35" x14ac:dyDescent="0.35">
      <c r="A168" s="34">
        <f>IF(B168&lt;&gt;"",MAX($A$1:A167)+1,"")</f>
        <v>167</v>
      </c>
      <c r="B168" s="34" t="s">
        <v>395</v>
      </c>
      <c r="C168" s="34" t="s">
        <v>158</v>
      </c>
      <c r="D168" s="34" t="s">
        <v>31</v>
      </c>
      <c r="E168" s="34">
        <v>25</v>
      </c>
      <c r="F168" s="34" t="s">
        <v>32</v>
      </c>
      <c r="G168" s="34">
        <v>-1</v>
      </c>
      <c r="H168" s="34">
        <v>0</v>
      </c>
      <c r="I168" s="34" t="s">
        <v>159</v>
      </c>
      <c r="J168" s="34" t="s">
        <v>33</v>
      </c>
      <c r="K168" s="34" t="s">
        <v>296</v>
      </c>
      <c r="L168" s="34" t="s">
        <v>161</v>
      </c>
      <c r="M168" s="34">
        <v>3</v>
      </c>
      <c r="N168" s="34" t="s">
        <v>159</v>
      </c>
      <c r="O168" s="34" t="s">
        <v>302</v>
      </c>
      <c r="P168" s="34" t="s">
        <v>163</v>
      </c>
      <c r="Q168" s="34" t="s">
        <v>164</v>
      </c>
      <c r="R168" s="34" t="s">
        <v>298</v>
      </c>
      <c r="S168" s="34" t="s">
        <v>299</v>
      </c>
      <c r="T168" s="34"/>
      <c r="U168" s="34"/>
      <c r="V168" s="34">
        <v>698140907</v>
      </c>
      <c r="W168" s="34"/>
      <c r="X168" s="34">
        <v>4</v>
      </c>
      <c r="Y168" s="34">
        <v>692549296</v>
      </c>
      <c r="Z168" s="34" t="s">
        <v>396</v>
      </c>
      <c r="AA168" s="34">
        <f>IF(ISBLANK($L168),"",VLOOKUP($L168,'PADESCE Ccontractuelle'!$C$2:$K$1200,8,FALSE))</f>
        <v>355572</v>
      </c>
      <c r="AB168" s="34">
        <f>IF(ISBLANK($L168),"",VLOOKUP($L168,'PADESCE Ccontractuelle'!$C$2:$K$1200,9,FALSE))</f>
        <v>106671600</v>
      </c>
      <c r="AC168" s="34" t="str">
        <f>VLOOKUP(VLOOKUP(B168,Apprenants!$D$2:$F$2000,3,FALSE),Classes!$A$2:$H$2000,8,FALSE)</f>
        <v>N</v>
      </c>
      <c r="AD168" s="47"/>
      <c r="AG168" s="23">
        <v>1</v>
      </c>
      <c r="AH168" s="23" t="str">
        <f>Consolication[[#This Row],[Bénéficiaires]]</f>
        <v>WOMEN ENTREPRENEURSHIP FACILITATION NETWORK (WEFN)</v>
      </c>
      <c r="AI168" s="23">
        <f>Consolication[[#This Row],[cohorte]]</f>
        <v>4</v>
      </c>
    </row>
    <row r="169" spans="1:35" x14ac:dyDescent="0.35">
      <c r="A169" s="34">
        <f>IF(B169&lt;&gt;"",MAX($A$1:A168)+1,"")</f>
        <v>168</v>
      </c>
      <c r="B169" s="34" t="s">
        <v>397</v>
      </c>
      <c r="C169" s="34" t="s">
        <v>158</v>
      </c>
      <c r="D169" s="34" t="s">
        <v>31</v>
      </c>
      <c r="E169" s="34">
        <v>35</v>
      </c>
      <c r="F169" s="34" t="s">
        <v>32</v>
      </c>
      <c r="G169" s="34">
        <v>-1</v>
      </c>
      <c r="H169" s="34">
        <v>0</v>
      </c>
      <c r="I169" s="34" t="s">
        <v>159</v>
      </c>
      <c r="J169" s="34" t="s">
        <v>33</v>
      </c>
      <c r="K169" s="34" t="s">
        <v>296</v>
      </c>
      <c r="L169" s="34" t="s">
        <v>161</v>
      </c>
      <c r="M169" s="34">
        <v>3</v>
      </c>
      <c r="N169" s="34" t="s">
        <v>159</v>
      </c>
      <c r="O169" s="34" t="s">
        <v>302</v>
      </c>
      <c r="P169" s="34" t="s">
        <v>163</v>
      </c>
      <c r="Q169" s="34" t="s">
        <v>164</v>
      </c>
      <c r="R169" s="34" t="s">
        <v>298</v>
      </c>
      <c r="S169" s="34" t="s">
        <v>299</v>
      </c>
      <c r="T169" s="34"/>
      <c r="U169" s="34"/>
      <c r="V169" s="34">
        <v>650077278</v>
      </c>
      <c r="W169" s="34"/>
      <c r="X169" s="34">
        <v>4</v>
      </c>
      <c r="Y169" s="34">
        <v>692549296</v>
      </c>
      <c r="Z169" s="34" t="s">
        <v>398</v>
      </c>
      <c r="AA169" s="34">
        <f>IF(ISBLANK($L169),"",VLOOKUP($L169,'PADESCE Ccontractuelle'!$C$2:$K$1200,8,FALSE))</f>
        <v>355572</v>
      </c>
      <c r="AB169" s="34">
        <f>IF(ISBLANK($L169),"",VLOOKUP($L169,'PADESCE Ccontractuelle'!$C$2:$K$1200,9,FALSE))</f>
        <v>106671600</v>
      </c>
      <c r="AC169" s="34" t="str">
        <f>VLOOKUP(VLOOKUP(B169,Apprenants!$D$2:$F$2000,3,FALSE),Classes!$A$2:$H$2000,8,FALSE)</f>
        <v>N</v>
      </c>
      <c r="AD169" s="47"/>
      <c r="AG169" s="23">
        <v>1</v>
      </c>
      <c r="AH169" s="23" t="str">
        <f>Consolication[[#This Row],[Bénéficiaires]]</f>
        <v>WOMEN ENTREPRENEURSHIP FACILITATION NETWORK (WEFN)</v>
      </c>
      <c r="AI169" s="23">
        <f>Consolication[[#This Row],[cohorte]]</f>
        <v>4</v>
      </c>
    </row>
    <row r="170" spans="1:35" x14ac:dyDescent="0.35">
      <c r="A170" s="34">
        <f>IF(B170&lt;&gt;"",MAX($A$1:A169)+1,"")</f>
        <v>169</v>
      </c>
      <c r="B170" s="34" t="s">
        <v>399</v>
      </c>
      <c r="C170" s="34" t="s">
        <v>158</v>
      </c>
      <c r="D170" s="34" t="s">
        <v>31</v>
      </c>
      <c r="E170" s="34">
        <v>29</v>
      </c>
      <c r="F170" s="34" t="s">
        <v>32</v>
      </c>
      <c r="G170" s="34">
        <v>-1</v>
      </c>
      <c r="H170" s="34">
        <v>0</v>
      </c>
      <c r="I170" s="34" t="s">
        <v>159</v>
      </c>
      <c r="J170" s="34" t="s">
        <v>33</v>
      </c>
      <c r="K170" s="34" t="s">
        <v>296</v>
      </c>
      <c r="L170" s="34" t="s">
        <v>161</v>
      </c>
      <c r="M170" s="34">
        <v>3</v>
      </c>
      <c r="N170" s="34" t="s">
        <v>159</v>
      </c>
      <c r="O170" s="34" t="s">
        <v>302</v>
      </c>
      <c r="P170" s="34" t="s">
        <v>163</v>
      </c>
      <c r="Q170" s="34" t="s">
        <v>164</v>
      </c>
      <c r="R170" s="34" t="s">
        <v>298</v>
      </c>
      <c r="S170" s="34" t="s">
        <v>299</v>
      </c>
      <c r="T170" s="34"/>
      <c r="U170" s="34"/>
      <c r="V170" s="34">
        <v>640180548</v>
      </c>
      <c r="W170" s="34"/>
      <c r="X170" s="34">
        <v>4</v>
      </c>
      <c r="Y170" s="34">
        <v>692549296</v>
      </c>
      <c r="Z170" s="34" t="s">
        <v>400</v>
      </c>
      <c r="AA170" s="34">
        <f>IF(ISBLANK($L170),"",VLOOKUP($L170,'PADESCE Ccontractuelle'!$C$2:$K$1200,8,FALSE))</f>
        <v>355572</v>
      </c>
      <c r="AB170" s="34">
        <f>IF(ISBLANK($L170),"",VLOOKUP($L170,'PADESCE Ccontractuelle'!$C$2:$K$1200,9,FALSE))</f>
        <v>106671600</v>
      </c>
      <c r="AC170" s="34" t="str">
        <f>VLOOKUP(VLOOKUP(B170,Apprenants!$D$2:$F$2000,3,FALSE),Classes!$A$2:$H$2000,8,FALSE)</f>
        <v>N</v>
      </c>
      <c r="AD170" s="47"/>
      <c r="AG170" s="23">
        <v>1</v>
      </c>
      <c r="AH170" s="23" t="str">
        <f>Consolication[[#This Row],[Bénéficiaires]]</f>
        <v>WOMEN ENTREPRENEURSHIP FACILITATION NETWORK (WEFN)</v>
      </c>
      <c r="AI170" s="23">
        <f>Consolication[[#This Row],[cohorte]]</f>
        <v>4</v>
      </c>
    </row>
    <row r="171" spans="1:35" x14ac:dyDescent="0.35">
      <c r="A171" s="34">
        <f>IF(B171&lt;&gt;"",MAX($A$1:A170)+1,"")</f>
        <v>170</v>
      </c>
      <c r="B171" s="34" t="s">
        <v>401</v>
      </c>
      <c r="C171" s="34" t="s">
        <v>158</v>
      </c>
      <c r="D171" s="34" t="s">
        <v>31</v>
      </c>
      <c r="E171" s="34">
        <v>27</v>
      </c>
      <c r="F171" s="34" t="s">
        <v>32</v>
      </c>
      <c r="G171" s="34">
        <v>-1</v>
      </c>
      <c r="H171" s="34">
        <v>0</v>
      </c>
      <c r="I171" s="34" t="s">
        <v>159</v>
      </c>
      <c r="J171" s="34" t="s">
        <v>33</v>
      </c>
      <c r="K171" s="34" t="s">
        <v>296</v>
      </c>
      <c r="L171" s="34" t="s">
        <v>161</v>
      </c>
      <c r="M171" s="34">
        <v>3</v>
      </c>
      <c r="N171" s="34" t="s">
        <v>159</v>
      </c>
      <c r="O171" s="34" t="s">
        <v>302</v>
      </c>
      <c r="P171" s="34" t="s">
        <v>163</v>
      </c>
      <c r="Q171" s="34" t="s">
        <v>164</v>
      </c>
      <c r="R171" s="34" t="s">
        <v>298</v>
      </c>
      <c r="S171" s="34" t="s">
        <v>299</v>
      </c>
      <c r="T171" s="34"/>
      <c r="U171" s="34"/>
      <c r="V171" s="34">
        <v>698854857</v>
      </c>
      <c r="W171" s="34"/>
      <c r="X171" s="34">
        <v>4</v>
      </c>
      <c r="Y171" s="34">
        <v>692549296</v>
      </c>
      <c r="Z171" s="34" t="s">
        <v>402</v>
      </c>
      <c r="AA171" s="34">
        <f>IF(ISBLANK($L171),"",VLOOKUP($L171,'PADESCE Ccontractuelle'!$C$2:$K$1200,8,FALSE))</f>
        <v>355572</v>
      </c>
      <c r="AB171" s="34">
        <f>IF(ISBLANK($L171),"",VLOOKUP($L171,'PADESCE Ccontractuelle'!$C$2:$K$1200,9,FALSE))</f>
        <v>106671600</v>
      </c>
      <c r="AC171" s="34" t="str">
        <f>VLOOKUP(VLOOKUP(B171,Apprenants!$D$2:$F$2000,3,FALSE),Classes!$A$2:$H$2000,8,FALSE)</f>
        <v>N</v>
      </c>
      <c r="AD171" s="47"/>
      <c r="AG171" s="23">
        <v>1</v>
      </c>
      <c r="AH171" s="23" t="str">
        <f>Consolication[[#This Row],[Bénéficiaires]]</f>
        <v>WOMEN ENTREPRENEURSHIP FACILITATION NETWORK (WEFN)</v>
      </c>
      <c r="AI171" s="23">
        <f>Consolication[[#This Row],[cohorte]]</f>
        <v>4</v>
      </c>
    </row>
    <row r="172" spans="1:35" x14ac:dyDescent="0.35">
      <c r="A172" s="34">
        <f>IF(B172&lt;&gt;"",MAX($A$1:A171)+1,"")</f>
        <v>171</v>
      </c>
      <c r="B172" s="34" t="s">
        <v>403</v>
      </c>
      <c r="C172" s="34" t="s">
        <v>158</v>
      </c>
      <c r="D172" s="34" t="s">
        <v>31</v>
      </c>
      <c r="E172" s="34">
        <v>39</v>
      </c>
      <c r="F172" s="34" t="s">
        <v>32</v>
      </c>
      <c r="G172" s="34">
        <v>-1</v>
      </c>
      <c r="H172" s="34">
        <v>0</v>
      </c>
      <c r="I172" s="34" t="s">
        <v>159</v>
      </c>
      <c r="J172" s="34" t="s">
        <v>33</v>
      </c>
      <c r="K172" s="34" t="s">
        <v>296</v>
      </c>
      <c r="L172" s="34" t="s">
        <v>161</v>
      </c>
      <c r="M172" s="34">
        <v>3</v>
      </c>
      <c r="N172" s="34" t="s">
        <v>159</v>
      </c>
      <c r="O172" s="34" t="s">
        <v>302</v>
      </c>
      <c r="P172" s="34" t="s">
        <v>163</v>
      </c>
      <c r="Q172" s="34" t="s">
        <v>164</v>
      </c>
      <c r="R172" s="34" t="s">
        <v>298</v>
      </c>
      <c r="S172" s="34" t="s">
        <v>299</v>
      </c>
      <c r="T172" s="34"/>
      <c r="U172" s="34"/>
      <c r="V172" s="34">
        <v>686643550</v>
      </c>
      <c r="W172" s="34"/>
      <c r="X172" s="34">
        <v>4</v>
      </c>
      <c r="Y172" s="34">
        <v>692549296</v>
      </c>
      <c r="Z172" s="34" t="s">
        <v>404</v>
      </c>
      <c r="AA172" s="34">
        <f>IF(ISBLANK($L172),"",VLOOKUP($L172,'PADESCE Ccontractuelle'!$C$2:$K$1200,8,FALSE))</f>
        <v>355572</v>
      </c>
      <c r="AB172" s="34">
        <f>IF(ISBLANK($L172),"",VLOOKUP($L172,'PADESCE Ccontractuelle'!$C$2:$K$1200,9,FALSE))</f>
        <v>106671600</v>
      </c>
      <c r="AC172" s="34" t="str">
        <f>VLOOKUP(VLOOKUP(B172,Apprenants!$D$2:$F$2000,3,FALSE),Classes!$A$2:$H$2000,8,FALSE)</f>
        <v>N</v>
      </c>
      <c r="AD172" s="47"/>
      <c r="AG172" s="23">
        <v>1</v>
      </c>
      <c r="AH172" s="23" t="str">
        <f>Consolication[[#This Row],[Bénéficiaires]]</f>
        <v>WOMEN ENTREPRENEURSHIP FACILITATION NETWORK (WEFN)</v>
      </c>
      <c r="AI172" s="23">
        <f>Consolication[[#This Row],[cohorte]]</f>
        <v>4</v>
      </c>
    </row>
    <row r="173" spans="1:35" x14ac:dyDescent="0.35">
      <c r="A173" s="34">
        <f>IF(B173&lt;&gt;"",MAX($A$1:A172)+1,"")</f>
        <v>172</v>
      </c>
      <c r="B173" s="34" t="s">
        <v>405</v>
      </c>
      <c r="C173" s="34" t="s">
        <v>158</v>
      </c>
      <c r="D173" s="34" t="s">
        <v>31</v>
      </c>
      <c r="E173" s="34">
        <v>34</v>
      </c>
      <c r="F173" s="34" t="s">
        <v>32</v>
      </c>
      <c r="G173" s="34">
        <v>-1</v>
      </c>
      <c r="H173" s="34">
        <v>0</v>
      </c>
      <c r="I173" s="34" t="s">
        <v>159</v>
      </c>
      <c r="J173" s="34" t="s">
        <v>33</v>
      </c>
      <c r="K173" s="34" t="s">
        <v>296</v>
      </c>
      <c r="L173" s="34" t="s">
        <v>161</v>
      </c>
      <c r="M173" s="34">
        <v>3</v>
      </c>
      <c r="N173" s="34" t="s">
        <v>159</v>
      </c>
      <c r="O173" s="34" t="s">
        <v>302</v>
      </c>
      <c r="P173" s="34" t="s">
        <v>163</v>
      </c>
      <c r="Q173" s="34" t="s">
        <v>164</v>
      </c>
      <c r="R173" s="34" t="s">
        <v>298</v>
      </c>
      <c r="S173" s="34" t="s">
        <v>299</v>
      </c>
      <c r="T173" s="34"/>
      <c r="U173" s="34"/>
      <c r="V173" s="34">
        <v>676218452</v>
      </c>
      <c r="W173" s="34"/>
      <c r="X173" s="34">
        <v>4</v>
      </c>
      <c r="Y173" s="34">
        <v>692549296</v>
      </c>
      <c r="Z173" s="34" t="s">
        <v>406</v>
      </c>
      <c r="AA173" s="34">
        <f>IF(ISBLANK($L173),"",VLOOKUP($L173,'PADESCE Ccontractuelle'!$C$2:$K$1200,8,FALSE))</f>
        <v>355572</v>
      </c>
      <c r="AB173" s="34">
        <f>IF(ISBLANK($L173),"",VLOOKUP($L173,'PADESCE Ccontractuelle'!$C$2:$K$1200,9,FALSE))</f>
        <v>106671600</v>
      </c>
      <c r="AC173" s="34" t="str">
        <f>VLOOKUP(VLOOKUP(B173,Apprenants!$D$2:$F$2000,3,FALSE),Classes!$A$2:$H$2000,8,FALSE)</f>
        <v>N</v>
      </c>
      <c r="AD173" s="47"/>
      <c r="AG173" s="23">
        <v>1</v>
      </c>
      <c r="AH173" s="23" t="str">
        <f>Consolication[[#This Row],[Bénéficiaires]]</f>
        <v>WOMEN ENTREPRENEURSHIP FACILITATION NETWORK (WEFN)</v>
      </c>
      <c r="AI173" s="23">
        <f>Consolication[[#This Row],[cohorte]]</f>
        <v>4</v>
      </c>
    </row>
    <row r="174" spans="1:35" x14ac:dyDescent="0.35">
      <c r="A174" s="34">
        <f>IF(B174&lt;&gt;"",MAX($A$1:A173)+1,"")</f>
        <v>173</v>
      </c>
      <c r="B174" s="34" t="s">
        <v>407</v>
      </c>
      <c r="C174" s="34" t="s">
        <v>158</v>
      </c>
      <c r="D174" s="34" t="s">
        <v>31</v>
      </c>
      <c r="E174" s="34">
        <v>37</v>
      </c>
      <c r="F174" s="34" t="s">
        <v>32</v>
      </c>
      <c r="G174" s="34">
        <v>-1</v>
      </c>
      <c r="H174" s="34">
        <v>0</v>
      </c>
      <c r="I174" s="34" t="s">
        <v>159</v>
      </c>
      <c r="J174" s="34" t="s">
        <v>33</v>
      </c>
      <c r="K174" s="34" t="s">
        <v>296</v>
      </c>
      <c r="L174" s="34" t="s">
        <v>161</v>
      </c>
      <c r="M174" s="34">
        <v>3</v>
      </c>
      <c r="N174" s="34" t="s">
        <v>159</v>
      </c>
      <c r="O174" s="34" t="s">
        <v>302</v>
      </c>
      <c r="P174" s="34" t="s">
        <v>163</v>
      </c>
      <c r="Q174" s="34" t="s">
        <v>164</v>
      </c>
      <c r="R174" s="34" t="s">
        <v>298</v>
      </c>
      <c r="S174" s="34" t="s">
        <v>299</v>
      </c>
      <c r="T174" s="34"/>
      <c r="U174" s="34"/>
      <c r="V174" s="34">
        <v>670017872</v>
      </c>
      <c r="W174" s="34"/>
      <c r="X174" s="34">
        <v>4</v>
      </c>
      <c r="Y174" s="34">
        <v>692549296</v>
      </c>
      <c r="Z174" s="34" t="s">
        <v>408</v>
      </c>
      <c r="AA174" s="34">
        <f>IF(ISBLANK($L174),"",VLOOKUP($L174,'PADESCE Ccontractuelle'!$C$2:$K$1200,8,FALSE))</f>
        <v>355572</v>
      </c>
      <c r="AB174" s="34">
        <f>IF(ISBLANK($L174),"",VLOOKUP($L174,'PADESCE Ccontractuelle'!$C$2:$K$1200,9,FALSE))</f>
        <v>106671600</v>
      </c>
      <c r="AC174" s="34" t="str">
        <f>VLOOKUP(VLOOKUP(B174,Apprenants!$D$2:$F$2000,3,FALSE),Classes!$A$2:$H$2000,8,FALSE)</f>
        <v>N</v>
      </c>
      <c r="AD174" s="47"/>
      <c r="AG174" s="23">
        <v>1</v>
      </c>
      <c r="AH174" s="23" t="str">
        <f>Consolication[[#This Row],[Bénéficiaires]]</f>
        <v>WOMEN ENTREPRENEURSHIP FACILITATION NETWORK (WEFN)</v>
      </c>
      <c r="AI174" s="23">
        <f>Consolication[[#This Row],[cohorte]]</f>
        <v>4</v>
      </c>
    </row>
    <row r="175" spans="1:35" x14ac:dyDescent="0.35">
      <c r="A175" s="34">
        <f>IF(B175&lt;&gt;"",MAX($A$1:A174)+1,"")</f>
        <v>174</v>
      </c>
      <c r="B175" s="34" t="s">
        <v>409</v>
      </c>
      <c r="C175" s="34" t="s">
        <v>158</v>
      </c>
      <c r="D175" s="34" t="s">
        <v>31</v>
      </c>
      <c r="E175" s="34">
        <v>32</v>
      </c>
      <c r="F175" s="34" t="s">
        <v>32</v>
      </c>
      <c r="G175" s="34">
        <v>-1</v>
      </c>
      <c r="H175" s="34">
        <v>0</v>
      </c>
      <c r="I175" s="34" t="s">
        <v>159</v>
      </c>
      <c r="J175" s="34" t="s">
        <v>33</v>
      </c>
      <c r="K175" s="34" t="s">
        <v>296</v>
      </c>
      <c r="L175" s="34" t="s">
        <v>161</v>
      </c>
      <c r="M175" s="34">
        <v>3</v>
      </c>
      <c r="N175" s="34" t="s">
        <v>159</v>
      </c>
      <c r="O175" s="34" t="s">
        <v>302</v>
      </c>
      <c r="P175" s="34" t="s">
        <v>163</v>
      </c>
      <c r="Q175" s="34" t="s">
        <v>164</v>
      </c>
      <c r="R175" s="34" t="s">
        <v>298</v>
      </c>
      <c r="S175" s="34" t="s">
        <v>299</v>
      </c>
      <c r="T175" s="34"/>
      <c r="U175" s="34"/>
      <c r="V175" s="34">
        <v>659252747</v>
      </c>
      <c r="W175" s="34"/>
      <c r="X175" s="34">
        <v>4</v>
      </c>
      <c r="Y175" s="34">
        <v>692549296</v>
      </c>
      <c r="Z175" s="34" t="s">
        <v>410</v>
      </c>
      <c r="AA175" s="34">
        <f>IF(ISBLANK($L175),"",VLOOKUP($L175,'PADESCE Ccontractuelle'!$C$2:$K$1200,8,FALSE))</f>
        <v>355572</v>
      </c>
      <c r="AB175" s="34">
        <f>IF(ISBLANK($L175),"",VLOOKUP($L175,'PADESCE Ccontractuelle'!$C$2:$K$1200,9,FALSE))</f>
        <v>106671600</v>
      </c>
      <c r="AC175" s="34" t="str">
        <f>VLOOKUP(VLOOKUP(B175,Apprenants!$D$2:$F$2000,3,FALSE),Classes!$A$2:$H$2000,8,FALSE)</f>
        <v>N</v>
      </c>
      <c r="AD175" s="47"/>
      <c r="AG175" s="23">
        <v>1</v>
      </c>
      <c r="AH175" s="23" t="str">
        <f>Consolication[[#This Row],[Bénéficiaires]]</f>
        <v>WOMEN ENTREPRENEURSHIP FACILITATION NETWORK (WEFN)</v>
      </c>
      <c r="AI175" s="23">
        <f>Consolication[[#This Row],[cohorte]]</f>
        <v>4</v>
      </c>
    </row>
    <row r="176" spans="1:35" x14ac:dyDescent="0.35">
      <c r="A176" s="34">
        <f>IF(B176&lt;&gt;"",MAX($A$1:A175)+1,"")</f>
        <v>175</v>
      </c>
      <c r="B176" s="34" t="s">
        <v>411</v>
      </c>
      <c r="C176" s="34" t="s">
        <v>158</v>
      </c>
      <c r="D176" s="34" t="s">
        <v>31</v>
      </c>
      <c r="E176" s="34">
        <v>23</v>
      </c>
      <c r="F176" s="34" t="s">
        <v>32</v>
      </c>
      <c r="G176" s="34">
        <v>-1</v>
      </c>
      <c r="H176" s="34">
        <v>0</v>
      </c>
      <c r="I176" s="34" t="s">
        <v>159</v>
      </c>
      <c r="J176" s="34" t="s">
        <v>33</v>
      </c>
      <c r="K176" s="34" t="s">
        <v>296</v>
      </c>
      <c r="L176" s="34" t="s">
        <v>161</v>
      </c>
      <c r="M176" s="34">
        <v>3</v>
      </c>
      <c r="N176" s="34" t="s">
        <v>159</v>
      </c>
      <c r="O176" s="34" t="s">
        <v>302</v>
      </c>
      <c r="P176" s="34" t="s">
        <v>163</v>
      </c>
      <c r="Q176" s="34" t="s">
        <v>164</v>
      </c>
      <c r="R176" s="34" t="s">
        <v>298</v>
      </c>
      <c r="S176" s="34" t="s">
        <v>299</v>
      </c>
      <c r="T176" s="34"/>
      <c r="U176" s="34"/>
      <c r="V176" s="34">
        <v>657588599</v>
      </c>
      <c r="W176" s="34"/>
      <c r="X176" s="34">
        <v>4</v>
      </c>
      <c r="Y176" s="34">
        <v>692549296</v>
      </c>
      <c r="Z176" s="34" t="s">
        <v>412</v>
      </c>
      <c r="AA176" s="34">
        <f>IF(ISBLANK($L176),"",VLOOKUP($L176,'PADESCE Ccontractuelle'!$C$2:$K$1200,8,FALSE))</f>
        <v>355572</v>
      </c>
      <c r="AB176" s="34">
        <f>IF(ISBLANK($L176),"",VLOOKUP($L176,'PADESCE Ccontractuelle'!$C$2:$K$1200,9,FALSE))</f>
        <v>106671600</v>
      </c>
      <c r="AC176" s="34" t="str">
        <f>VLOOKUP(VLOOKUP(B176,Apprenants!$D$2:$F$2000,3,FALSE),Classes!$A$2:$H$2000,8,FALSE)</f>
        <v>N</v>
      </c>
      <c r="AD176" s="47"/>
      <c r="AG176" s="23">
        <v>1</v>
      </c>
      <c r="AH176" s="23" t="str">
        <f>Consolication[[#This Row],[Bénéficiaires]]</f>
        <v>WOMEN ENTREPRENEURSHIP FACILITATION NETWORK (WEFN)</v>
      </c>
      <c r="AI176" s="23">
        <f>Consolication[[#This Row],[cohorte]]</f>
        <v>4</v>
      </c>
    </row>
    <row r="177" spans="1:35" x14ac:dyDescent="0.35">
      <c r="A177" s="34">
        <f>IF(B177&lt;&gt;"",MAX($A$1:A176)+1,"")</f>
        <v>176</v>
      </c>
      <c r="B177" s="34" t="s">
        <v>413</v>
      </c>
      <c r="C177" s="34" t="s">
        <v>158</v>
      </c>
      <c r="D177" s="34" t="s">
        <v>31</v>
      </c>
      <c r="E177" s="34">
        <v>39</v>
      </c>
      <c r="F177" s="34" t="s">
        <v>32</v>
      </c>
      <c r="G177" s="34">
        <v>-1</v>
      </c>
      <c r="H177" s="34">
        <v>0</v>
      </c>
      <c r="I177" s="34" t="s">
        <v>159</v>
      </c>
      <c r="J177" s="34" t="s">
        <v>33</v>
      </c>
      <c r="K177" s="34" t="s">
        <v>296</v>
      </c>
      <c r="L177" s="34" t="s">
        <v>161</v>
      </c>
      <c r="M177" s="34">
        <v>3</v>
      </c>
      <c r="N177" s="34" t="s">
        <v>159</v>
      </c>
      <c r="O177" s="34" t="s">
        <v>302</v>
      </c>
      <c r="P177" s="34" t="s">
        <v>163</v>
      </c>
      <c r="Q177" s="34" t="s">
        <v>164</v>
      </c>
      <c r="R177" s="34" t="s">
        <v>298</v>
      </c>
      <c r="S177" s="34" t="s">
        <v>299</v>
      </c>
      <c r="T177" s="34"/>
      <c r="U177" s="34"/>
      <c r="V177" s="34">
        <v>692090122</v>
      </c>
      <c r="W177" s="34"/>
      <c r="X177" s="34">
        <v>4</v>
      </c>
      <c r="Y177" s="34">
        <v>692549296</v>
      </c>
      <c r="Z177" s="34" t="s">
        <v>414</v>
      </c>
      <c r="AA177" s="34">
        <f>IF(ISBLANK($L177),"",VLOOKUP($L177,'PADESCE Ccontractuelle'!$C$2:$K$1200,8,FALSE))</f>
        <v>355572</v>
      </c>
      <c r="AB177" s="34">
        <f>IF(ISBLANK($L177),"",VLOOKUP($L177,'PADESCE Ccontractuelle'!$C$2:$K$1200,9,FALSE))</f>
        <v>106671600</v>
      </c>
      <c r="AC177" s="34" t="str">
        <f>VLOOKUP(VLOOKUP(B177,Apprenants!$D$2:$F$2000,3,FALSE),Classes!$A$2:$H$2000,8,FALSE)</f>
        <v>N</v>
      </c>
      <c r="AD177" s="47"/>
      <c r="AG177" s="23">
        <v>1</v>
      </c>
      <c r="AH177" s="23" t="str">
        <f>Consolication[[#This Row],[Bénéficiaires]]</f>
        <v>WOMEN ENTREPRENEURSHIP FACILITATION NETWORK (WEFN)</v>
      </c>
      <c r="AI177" s="23">
        <f>Consolication[[#This Row],[cohorte]]</f>
        <v>4</v>
      </c>
    </row>
    <row r="178" spans="1:35" x14ac:dyDescent="0.35">
      <c r="A178" s="34">
        <f>IF(B178&lt;&gt;"",MAX($A$1:A177)+1,"")</f>
        <v>177</v>
      </c>
      <c r="B178" s="34" t="s">
        <v>415</v>
      </c>
      <c r="C178" s="34" t="s">
        <v>158</v>
      </c>
      <c r="D178" s="34" t="s">
        <v>31</v>
      </c>
      <c r="E178" s="34">
        <v>18</v>
      </c>
      <c r="F178" s="34" t="s">
        <v>32</v>
      </c>
      <c r="G178" s="34">
        <v>-1</v>
      </c>
      <c r="H178" s="34">
        <v>0</v>
      </c>
      <c r="I178" s="34" t="s">
        <v>159</v>
      </c>
      <c r="J178" s="34" t="s">
        <v>33</v>
      </c>
      <c r="K178" s="34" t="s">
        <v>296</v>
      </c>
      <c r="L178" s="34" t="s">
        <v>161</v>
      </c>
      <c r="M178" s="34">
        <v>3</v>
      </c>
      <c r="N178" s="34" t="s">
        <v>159</v>
      </c>
      <c r="O178" s="34" t="s">
        <v>302</v>
      </c>
      <c r="P178" s="34" t="s">
        <v>163</v>
      </c>
      <c r="Q178" s="34" t="s">
        <v>164</v>
      </c>
      <c r="R178" s="34" t="s">
        <v>298</v>
      </c>
      <c r="S178" s="34" t="s">
        <v>299</v>
      </c>
      <c r="T178" s="34"/>
      <c r="U178" s="34"/>
      <c r="V178" s="34">
        <v>658233356</v>
      </c>
      <c r="W178" s="34"/>
      <c r="X178" s="34">
        <v>4</v>
      </c>
      <c r="Y178" s="34">
        <v>692549296</v>
      </c>
      <c r="Z178" s="34" t="s">
        <v>416</v>
      </c>
      <c r="AA178" s="34">
        <f>IF(ISBLANK($L178),"",VLOOKUP($L178,'PADESCE Ccontractuelle'!$C$2:$K$1200,8,FALSE))</f>
        <v>355572</v>
      </c>
      <c r="AB178" s="34">
        <f>IF(ISBLANK($L178),"",VLOOKUP($L178,'PADESCE Ccontractuelle'!$C$2:$K$1200,9,FALSE))</f>
        <v>106671600</v>
      </c>
      <c r="AC178" s="34" t="str">
        <f>VLOOKUP(VLOOKUP(B178,Apprenants!$D$2:$F$2000,3,FALSE),Classes!$A$2:$H$2000,8,FALSE)</f>
        <v>N</v>
      </c>
      <c r="AD178" s="47"/>
      <c r="AG178" s="23">
        <v>1</v>
      </c>
      <c r="AH178" s="23" t="str">
        <f>Consolication[[#This Row],[Bénéficiaires]]</f>
        <v>WOMEN ENTREPRENEURSHIP FACILITATION NETWORK (WEFN)</v>
      </c>
      <c r="AI178" s="23">
        <f>Consolication[[#This Row],[cohorte]]</f>
        <v>4</v>
      </c>
    </row>
    <row r="179" spans="1:35" x14ac:dyDescent="0.35">
      <c r="A179" s="34">
        <f>IF(B179&lt;&gt;"",MAX($A$1:A178)+1,"")</f>
        <v>178</v>
      </c>
      <c r="B179" s="34" t="s">
        <v>417</v>
      </c>
      <c r="C179" s="34" t="s">
        <v>158</v>
      </c>
      <c r="D179" s="34" t="s">
        <v>31</v>
      </c>
      <c r="E179" s="34">
        <v>27</v>
      </c>
      <c r="F179" s="34" t="s">
        <v>32</v>
      </c>
      <c r="G179" s="34">
        <v>-1</v>
      </c>
      <c r="H179" s="34">
        <v>0</v>
      </c>
      <c r="I179" s="34" t="s">
        <v>159</v>
      </c>
      <c r="J179" s="34" t="s">
        <v>33</v>
      </c>
      <c r="K179" s="34" t="s">
        <v>296</v>
      </c>
      <c r="L179" s="34" t="s">
        <v>161</v>
      </c>
      <c r="M179" s="34">
        <v>3</v>
      </c>
      <c r="N179" s="34" t="s">
        <v>159</v>
      </c>
      <c r="O179" s="34" t="s">
        <v>302</v>
      </c>
      <c r="P179" s="34" t="s">
        <v>163</v>
      </c>
      <c r="Q179" s="34" t="s">
        <v>164</v>
      </c>
      <c r="R179" s="34" t="s">
        <v>298</v>
      </c>
      <c r="S179" s="34" t="s">
        <v>299</v>
      </c>
      <c r="T179" s="34"/>
      <c r="U179" s="34"/>
      <c r="V179" s="34">
        <v>694630358</v>
      </c>
      <c r="W179" s="34"/>
      <c r="X179" s="34">
        <v>4</v>
      </c>
      <c r="Y179" s="34">
        <v>692549296</v>
      </c>
      <c r="Z179" s="34" t="s">
        <v>418</v>
      </c>
      <c r="AA179" s="34">
        <f>IF(ISBLANK($L179),"",VLOOKUP($L179,'PADESCE Ccontractuelle'!$C$2:$K$1200,8,FALSE))</f>
        <v>355572</v>
      </c>
      <c r="AB179" s="34">
        <f>IF(ISBLANK($L179),"",VLOOKUP($L179,'PADESCE Ccontractuelle'!$C$2:$K$1200,9,FALSE))</f>
        <v>106671600</v>
      </c>
      <c r="AC179" s="34" t="str">
        <f>VLOOKUP(VLOOKUP(B179,Apprenants!$D$2:$F$2000,3,FALSE),Classes!$A$2:$H$2000,8,FALSE)</f>
        <v>N</v>
      </c>
      <c r="AD179" s="47"/>
      <c r="AG179" s="23">
        <v>1</v>
      </c>
      <c r="AH179" s="23" t="str">
        <f>Consolication[[#This Row],[Bénéficiaires]]</f>
        <v>WOMEN ENTREPRENEURSHIP FACILITATION NETWORK (WEFN)</v>
      </c>
      <c r="AI179" s="23">
        <f>Consolication[[#This Row],[cohorte]]</f>
        <v>4</v>
      </c>
    </row>
    <row r="180" spans="1:35" x14ac:dyDescent="0.35">
      <c r="A180" s="34">
        <f>IF(B180&lt;&gt;"",MAX($A$1:A179)+1,"")</f>
        <v>179</v>
      </c>
      <c r="B180" s="34" t="s">
        <v>419</v>
      </c>
      <c r="C180" s="34" t="s">
        <v>158</v>
      </c>
      <c r="D180" s="34" t="s">
        <v>31</v>
      </c>
      <c r="E180" s="34">
        <v>29</v>
      </c>
      <c r="F180" s="34" t="s">
        <v>32</v>
      </c>
      <c r="G180" s="34">
        <v>-1</v>
      </c>
      <c r="H180" s="34">
        <v>0</v>
      </c>
      <c r="I180" s="34" t="s">
        <v>159</v>
      </c>
      <c r="J180" s="34" t="s">
        <v>33</v>
      </c>
      <c r="K180" s="34" t="s">
        <v>296</v>
      </c>
      <c r="L180" s="34" t="s">
        <v>161</v>
      </c>
      <c r="M180" s="34">
        <v>3</v>
      </c>
      <c r="N180" s="34" t="s">
        <v>159</v>
      </c>
      <c r="O180" s="34" t="s">
        <v>359</v>
      </c>
      <c r="P180" s="34" t="s">
        <v>163</v>
      </c>
      <c r="Q180" s="34" t="s">
        <v>164</v>
      </c>
      <c r="R180" s="34" t="s">
        <v>298</v>
      </c>
      <c r="S180" s="34" t="s">
        <v>299</v>
      </c>
      <c r="T180" s="34"/>
      <c r="U180" s="34"/>
      <c r="V180" s="34">
        <v>657835987</v>
      </c>
      <c r="W180" s="34"/>
      <c r="X180" s="34">
        <v>4</v>
      </c>
      <c r="Y180" s="34">
        <v>692549296</v>
      </c>
      <c r="Z180" s="34" t="s">
        <v>420</v>
      </c>
      <c r="AA180" s="34">
        <f>IF(ISBLANK($L180),"",VLOOKUP($L180,'PADESCE Ccontractuelle'!$C$2:$K$1200,8,FALSE))</f>
        <v>355572</v>
      </c>
      <c r="AB180" s="34">
        <f>IF(ISBLANK($L180),"",VLOOKUP($L180,'PADESCE Ccontractuelle'!$C$2:$K$1200,9,FALSE))</f>
        <v>106671600</v>
      </c>
      <c r="AC180" s="34" t="str">
        <f>VLOOKUP(VLOOKUP(B180,Apprenants!$D$2:$F$2000,3,FALSE),Classes!$A$2:$H$2000,8,FALSE)</f>
        <v>N</v>
      </c>
      <c r="AD180" s="47"/>
      <c r="AG180" s="23">
        <v>1</v>
      </c>
      <c r="AH180" s="23" t="str">
        <f>Consolication[[#This Row],[Bénéficiaires]]</f>
        <v>WOMEN ENTREPRENEURSHIP FACILITATION NETWORK (WEFN)</v>
      </c>
      <c r="AI180" s="23">
        <f>Consolication[[#This Row],[cohorte]]</f>
        <v>4</v>
      </c>
    </row>
    <row r="181" spans="1:35" x14ac:dyDescent="0.35">
      <c r="A181" s="34">
        <f>IF(B181&lt;&gt;"",MAX($A$1:A180)+1,"")</f>
        <v>180</v>
      </c>
      <c r="B181" s="34" t="s">
        <v>421</v>
      </c>
      <c r="C181" s="34" t="s">
        <v>158</v>
      </c>
      <c r="D181" s="34" t="s">
        <v>31</v>
      </c>
      <c r="E181" s="34">
        <v>35</v>
      </c>
      <c r="F181" s="34" t="s">
        <v>32</v>
      </c>
      <c r="G181" s="34">
        <v>-1</v>
      </c>
      <c r="H181" s="34">
        <v>0</v>
      </c>
      <c r="I181" s="34" t="s">
        <v>159</v>
      </c>
      <c r="J181" s="34" t="s">
        <v>33</v>
      </c>
      <c r="K181" s="34" t="s">
        <v>296</v>
      </c>
      <c r="L181" s="34" t="s">
        <v>161</v>
      </c>
      <c r="M181" s="34">
        <v>3</v>
      </c>
      <c r="N181" s="34" t="s">
        <v>159</v>
      </c>
      <c r="O181" s="34" t="s">
        <v>302</v>
      </c>
      <c r="P181" s="34" t="s">
        <v>163</v>
      </c>
      <c r="Q181" s="34" t="s">
        <v>164</v>
      </c>
      <c r="R181" s="34" t="s">
        <v>298</v>
      </c>
      <c r="S181" s="34" t="s">
        <v>299</v>
      </c>
      <c r="T181" s="34"/>
      <c r="U181" s="34"/>
      <c r="V181" s="34">
        <v>695650599</v>
      </c>
      <c r="W181" s="34"/>
      <c r="X181" s="34">
        <v>5</v>
      </c>
      <c r="Y181" s="34">
        <v>692549296</v>
      </c>
      <c r="Z181" s="34" t="s">
        <v>422</v>
      </c>
      <c r="AA181" s="34">
        <f>IF(ISBLANK($L181),"",VLOOKUP($L181,'PADESCE Ccontractuelle'!$C$2:$K$1200,8,FALSE))</f>
        <v>355572</v>
      </c>
      <c r="AB181" s="34">
        <f>IF(ISBLANK($L181),"",VLOOKUP($L181,'PADESCE Ccontractuelle'!$C$2:$K$1200,9,FALSE))</f>
        <v>106671600</v>
      </c>
      <c r="AC181" s="34" t="str">
        <f>VLOOKUP(VLOOKUP(B181,Apprenants!$D$2:$F$2000,3,FALSE),Classes!$A$2:$H$2000,8,FALSE)</f>
        <v>N</v>
      </c>
      <c r="AD181" s="47"/>
      <c r="AG181" s="23">
        <v>1</v>
      </c>
      <c r="AH181" s="23" t="str">
        <f>Consolication[[#This Row],[Bénéficiaires]]</f>
        <v>WOMEN ENTREPRENEURSHIP FACILITATION NETWORK (WEFN)</v>
      </c>
      <c r="AI181" s="23">
        <f>Consolication[[#This Row],[cohorte]]</f>
        <v>5</v>
      </c>
    </row>
    <row r="182" spans="1:35" x14ac:dyDescent="0.35">
      <c r="A182" s="34">
        <f>IF(B182&lt;&gt;"",MAX($A$1:A181)+1,"")</f>
        <v>181</v>
      </c>
      <c r="B182" s="34" t="s">
        <v>423</v>
      </c>
      <c r="C182" s="34" t="s">
        <v>158</v>
      </c>
      <c r="D182" s="34" t="s">
        <v>31</v>
      </c>
      <c r="E182" s="34">
        <v>33</v>
      </c>
      <c r="F182" s="34" t="s">
        <v>32</v>
      </c>
      <c r="G182" s="34">
        <v>-1</v>
      </c>
      <c r="H182" s="34">
        <v>0</v>
      </c>
      <c r="I182" s="34" t="s">
        <v>159</v>
      </c>
      <c r="J182" s="34" t="s">
        <v>33</v>
      </c>
      <c r="K182" s="34" t="s">
        <v>296</v>
      </c>
      <c r="L182" s="34" t="s">
        <v>161</v>
      </c>
      <c r="M182" s="34">
        <v>3</v>
      </c>
      <c r="N182" s="34" t="s">
        <v>159</v>
      </c>
      <c r="O182" s="34" t="s">
        <v>302</v>
      </c>
      <c r="P182" s="34" t="s">
        <v>163</v>
      </c>
      <c r="Q182" s="34" t="s">
        <v>164</v>
      </c>
      <c r="R182" s="34" t="s">
        <v>298</v>
      </c>
      <c r="S182" s="34" t="s">
        <v>299</v>
      </c>
      <c r="T182" s="34"/>
      <c r="U182" s="34"/>
      <c r="V182" s="34">
        <v>673082152</v>
      </c>
      <c r="W182" s="34"/>
      <c r="X182" s="34">
        <v>5</v>
      </c>
      <c r="Y182" s="34">
        <v>692549296</v>
      </c>
      <c r="Z182" s="34" t="s">
        <v>424</v>
      </c>
      <c r="AA182" s="34">
        <f>IF(ISBLANK($L182),"",VLOOKUP($L182,'PADESCE Ccontractuelle'!$C$2:$K$1200,8,FALSE))</f>
        <v>355572</v>
      </c>
      <c r="AB182" s="34">
        <f>IF(ISBLANK($L182),"",VLOOKUP($L182,'PADESCE Ccontractuelle'!$C$2:$K$1200,9,FALSE))</f>
        <v>106671600</v>
      </c>
      <c r="AC182" s="34" t="str">
        <f>VLOOKUP(VLOOKUP(B182,Apprenants!$D$2:$F$2000,3,FALSE),Classes!$A$2:$H$2000,8,FALSE)</f>
        <v>N</v>
      </c>
      <c r="AD182" s="47"/>
      <c r="AG182" s="23">
        <v>1</v>
      </c>
      <c r="AH182" s="23" t="str">
        <f>Consolication[[#This Row],[Bénéficiaires]]</f>
        <v>WOMEN ENTREPRENEURSHIP FACILITATION NETWORK (WEFN)</v>
      </c>
      <c r="AI182" s="23">
        <f>Consolication[[#This Row],[cohorte]]</f>
        <v>5</v>
      </c>
    </row>
    <row r="183" spans="1:35" x14ac:dyDescent="0.35">
      <c r="A183" s="34">
        <f>IF(B183&lt;&gt;"",MAX($A$1:A182)+1,"")</f>
        <v>182</v>
      </c>
      <c r="B183" s="34" t="s">
        <v>425</v>
      </c>
      <c r="C183" s="34" t="s">
        <v>158</v>
      </c>
      <c r="D183" s="34" t="s">
        <v>31</v>
      </c>
      <c r="E183" s="34">
        <v>38</v>
      </c>
      <c r="F183" s="34" t="s">
        <v>32</v>
      </c>
      <c r="G183" s="34">
        <v>-1</v>
      </c>
      <c r="H183" s="34">
        <v>0</v>
      </c>
      <c r="I183" s="34" t="s">
        <v>159</v>
      </c>
      <c r="J183" s="34" t="s">
        <v>33</v>
      </c>
      <c r="K183" s="34" t="s">
        <v>296</v>
      </c>
      <c r="L183" s="34" t="s">
        <v>161</v>
      </c>
      <c r="M183" s="34">
        <v>3</v>
      </c>
      <c r="N183" s="34" t="s">
        <v>159</v>
      </c>
      <c r="O183" s="34" t="s">
        <v>302</v>
      </c>
      <c r="P183" s="34" t="s">
        <v>163</v>
      </c>
      <c r="Q183" s="34" t="s">
        <v>164</v>
      </c>
      <c r="R183" s="34" t="s">
        <v>298</v>
      </c>
      <c r="S183" s="34" t="s">
        <v>299</v>
      </c>
      <c r="T183" s="34"/>
      <c r="U183" s="34"/>
      <c r="V183" s="34">
        <v>640212334</v>
      </c>
      <c r="W183" s="34"/>
      <c r="X183" s="34">
        <v>5</v>
      </c>
      <c r="Y183" s="34">
        <v>692549296</v>
      </c>
      <c r="Z183" s="34" t="s">
        <v>426</v>
      </c>
      <c r="AA183" s="34">
        <f>IF(ISBLANK($L183),"",VLOOKUP($L183,'PADESCE Ccontractuelle'!$C$2:$K$1200,8,FALSE))</f>
        <v>355572</v>
      </c>
      <c r="AB183" s="34">
        <f>IF(ISBLANK($L183),"",VLOOKUP($L183,'PADESCE Ccontractuelle'!$C$2:$K$1200,9,FALSE))</f>
        <v>106671600</v>
      </c>
      <c r="AC183" s="34" t="str">
        <f>VLOOKUP(VLOOKUP(B183,Apprenants!$D$2:$F$2000,3,FALSE),Classes!$A$2:$H$2000,8,FALSE)</f>
        <v>N</v>
      </c>
      <c r="AD183" s="47"/>
      <c r="AG183" s="23">
        <v>1</v>
      </c>
      <c r="AH183" s="23" t="str">
        <f>Consolication[[#This Row],[Bénéficiaires]]</f>
        <v>WOMEN ENTREPRENEURSHIP FACILITATION NETWORK (WEFN)</v>
      </c>
      <c r="AI183" s="23">
        <f>Consolication[[#This Row],[cohorte]]</f>
        <v>5</v>
      </c>
    </row>
    <row r="184" spans="1:35" x14ac:dyDescent="0.35">
      <c r="A184" s="34">
        <f>IF(B184&lt;&gt;"",MAX($A$1:A183)+1,"")</f>
        <v>183</v>
      </c>
      <c r="B184" s="34" t="s">
        <v>427</v>
      </c>
      <c r="C184" s="34" t="s">
        <v>158</v>
      </c>
      <c r="D184" s="34" t="s">
        <v>31</v>
      </c>
      <c r="E184" s="34">
        <v>31</v>
      </c>
      <c r="F184" s="34" t="s">
        <v>32</v>
      </c>
      <c r="G184" s="34">
        <v>-1</v>
      </c>
      <c r="H184" s="34">
        <v>0</v>
      </c>
      <c r="I184" s="34" t="s">
        <v>159</v>
      </c>
      <c r="J184" s="34" t="s">
        <v>33</v>
      </c>
      <c r="K184" s="34" t="s">
        <v>296</v>
      </c>
      <c r="L184" s="34" t="s">
        <v>161</v>
      </c>
      <c r="M184" s="34">
        <v>3</v>
      </c>
      <c r="N184" s="34" t="s">
        <v>159</v>
      </c>
      <c r="O184" s="34" t="s">
        <v>302</v>
      </c>
      <c r="P184" s="34" t="s">
        <v>163</v>
      </c>
      <c r="Q184" s="34" t="s">
        <v>164</v>
      </c>
      <c r="R184" s="34" t="s">
        <v>298</v>
      </c>
      <c r="S184" s="34" t="s">
        <v>299</v>
      </c>
      <c r="T184" s="34"/>
      <c r="U184" s="34"/>
      <c r="V184" s="34">
        <v>693364117</v>
      </c>
      <c r="W184" s="34"/>
      <c r="X184" s="34">
        <v>5</v>
      </c>
      <c r="Y184" s="34">
        <v>692549296</v>
      </c>
      <c r="Z184" s="34" t="s">
        <v>428</v>
      </c>
      <c r="AA184" s="34">
        <f>IF(ISBLANK($L184),"",VLOOKUP($L184,'PADESCE Ccontractuelle'!$C$2:$K$1200,8,FALSE))</f>
        <v>355572</v>
      </c>
      <c r="AB184" s="34">
        <f>IF(ISBLANK($L184),"",VLOOKUP($L184,'PADESCE Ccontractuelle'!$C$2:$K$1200,9,FALSE))</f>
        <v>106671600</v>
      </c>
      <c r="AC184" s="34" t="str">
        <f>VLOOKUP(VLOOKUP(B184,Apprenants!$D$2:$F$2000,3,FALSE),Classes!$A$2:$H$2000,8,FALSE)</f>
        <v>N</v>
      </c>
      <c r="AD184" s="47"/>
      <c r="AG184" s="23">
        <v>1</v>
      </c>
      <c r="AH184" s="23" t="str">
        <f>Consolication[[#This Row],[Bénéficiaires]]</f>
        <v>WOMEN ENTREPRENEURSHIP FACILITATION NETWORK (WEFN)</v>
      </c>
      <c r="AI184" s="23">
        <f>Consolication[[#This Row],[cohorte]]</f>
        <v>5</v>
      </c>
    </row>
    <row r="185" spans="1:35" x14ac:dyDescent="0.35">
      <c r="A185" s="34">
        <f>IF(B185&lt;&gt;"",MAX($A$1:A184)+1,"")</f>
        <v>184</v>
      </c>
      <c r="B185" s="34" t="s">
        <v>429</v>
      </c>
      <c r="C185" s="34" t="s">
        <v>158</v>
      </c>
      <c r="D185" s="34" t="s">
        <v>31</v>
      </c>
      <c r="E185" s="34">
        <v>24</v>
      </c>
      <c r="F185" s="34" t="s">
        <v>32</v>
      </c>
      <c r="G185" s="34">
        <v>-1</v>
      </c>
      <c r="H185" s="34">
        <v>0</v>
      </c>
      <c r="I185" s="34" t="s">
        <v>159</v>
      </c>
      <c r="J185" s="34" t="s">
        <v>33</v>
      </c>
      <c r="K185" s="34" t="s">
        <v>296</v>
      </c>
      <c r="L185" s="34" t="s">
        <v>161</v>
      </c>
      <c r="M185" s="34">
        <v>3</v>
      </c>
      <c r="N185" s="34" t="s">
        <v>159</v>
      </c>
      <c r="O185" s="34" t="s">
        <v>302</v>
      </c>
      <c r="P185" s="34" t="s">
        <v>163</v>
      </c>
      <c r="Q185" s="34" t="s">
        <v>164</v>
      </c>
      <c r="R185" s="34" t="s">
        <v>298</v>
      </c>
      <c r="S185" s="34" t="s">
        <v>299</v>
      </c>
      <c r="T185" s="34"/>
      <c r="U185" s="34"/>
      <c r="V185" s="34">
        <v>676064100</v>
      </c>
      <c r="W185" s="34"/>
      <c r="X185" s="34">
        <v>5</v>
      </c>
      <c r="Y185" s="34">
        <v>692549296</v>
      </c>
      <c r="Z185" s="34" t="s">
        <v>430</v>
      </c>
      <c r="AA185" s="34">
        <f>IF(ISBLANK($L185),"",VLOOKUP($L185,'PADESCE Ccontractuelle'!$C$2:$K$1200,8,FALSE))</f>
        <v>355572</v>
      </c>
      <c r="AB185" s="34">
        <f>IF(ISBLANK($L185),"",VLOOKUP($L185,'PADESCE Ccontractuelle'!$C$2:$K$1200,9,FALSE))</f>
        <v>106671600</v>
      </c>
      <c r="AC185" s="34" t="str">
        <f>VLOOKUP(VLOOKUP(B185,Apprenants!$D$2:$F$2000,3,FALSE),Classes!$A$2:$H$2000,8,FALSE)</f>
        <v>N</v>
      </c>
      <c r="AD185" s="47"/>
      <c r="AG185" s="23">
        <v>1</v>
      </c>
      <c r="AH185" s="23" t="str">
        <f>Consolication[[#This Row],[Bénéficiaires]]</f>
        <v>WOMEN ENTREPRENEURSHIP FACILITATION NETWORK (WEFN)</v>
      </c>
      <c r="AI185" s="23">
        <f>Consolication[[#This Row],[cohorte]]</f>
        <v>5</v>
      </c>
    </row>
    <row r="186" spans="1:35" x14ac:dyDescent="0.35">
      <c r="A186" s="34">
        <f>IF(B186&lt;&gt;"",MAX($A$1:A185)+1,"")</f>
        <v>185</v>
      </c>
      <c r="B186" s="34" t="s">
        <v>431</v>
      </c>
      <c r="C186" s="34" t="s">
        <v>158</v>
      </c>
      <c r="D186" s="34" t="s">
        <v>31</v>
      </c>
      <c r="E186" s="34">
        <v>23</v>
      </c>
      <c r="F186" s="34" t="s">
        <v>32</v>
      </c>
      <c r="G186" s="34">
        <v>-1</v>
      </c>
      <c r="H186" s="34">
        <v>0</v>
      </c>
      <c r="I186" s="34" t="s">
        <v>159</v>
      </c>
      <c r="J186" s="34" t="s">
        <v>33</v>
      </c>
      <c r="K186" s="34" t="s">
        <v>296</v>
      </c>
      <c r="L186" s="34" t="s">
        <v>161</v>
      </c>
      <c r="M186" s="34">
        <v>3</v>
      </c>
      <c r="N186" s="34" t="s">
        <v>159</v>
      </c>
      <c r="O186" s="34" t="s">
        <v>359</v>
      </c>
      <c r="P186" s="34" t="s">
        <v>163</v>
      </c>
      <c r="Q186" s="34" t="s">
        <v>164</v>
      </c>
      <c r="R186" s="34" t="s">
        <v>298</v>
      </c>
      <c r="S186" s="34" t="s">
        <v>299</v>
      </c>
      <c r="T186" s="34"/>
      <c r="U186" s="34"/>
      <c r="V186" s="34">
        <v>699133811</v>
      </c>
      <c r="W186" s="34"/>
      <c r="X186" s="34">
        <v>5</v>
      </c>
      <c r="Y186" s="34">
        <v>692549296</v>
      </c>
      <c r="Z186" s="34" t="s">
        <v>432</v>
      </c>
      <c r="AA186" s="34">
        <f>IF(ISBLANK($L186),"",VLOOKUP($L186,'PADESCE Ccontractuelle'!$C$2:$K$1200,8,FALSE))</f>
        <v>355572</v>
      </c>
      <c r="AB186" s="34">
        <f>IF(ISBLANK($L186),"",VLOOKUP($L186,'PADESCE Ccontractuelle'!$C$2:$K$1200,9,FALSE))</f>
        <v>106671600</v>
      </c>
      <c r="AC186" s="34" t="str">
        <f>VLOOKUP(VLOOKUP(B186,Apprenants!$D$2:$F$2000,3,FALSE),Classes!$A$2:$H$2000,8,FALSE)</f>
        <v>N</v>
      </c>
      <c r="AD186" s="47"/>
      <c r="AG186" s="23">
        <v>1</v>
      </c>
      <c r="AH186" s="23" t="str">
        <f>Consolication[[#This Row],[Bénéficiaires]]</f>
        <v>WOMEN ENTREPRENEURSHIP FACILITATION NETWORK (WEFN)</v>
      </c>
      <c r="AI186" s="23">
        <f>Consolication[[#This Row],[cohorte]]</f>
        <v>5</v>
      </c>
    </row>
    <row r="187" spans="1:35" x14ac:dyDescent="0.35">
      <c r="A187" s="34">
        <f>IF(B187&lt;&gt;"",MAX($A$1:A186)+1,"")</f>
        <v>186</v>
      </c>
      <c r="B187" s="34" t="s">
        <v>433</v>
      </c>
      <c r="C187" s="34" t="s">
        <v>158</v>
      </c>
      <c r="D187" s="34" t="s">
        <v>31</v>
      </c>
      <c r="E187" s="34">
        <v>32</v>
      </c>
      <c r="F187" s="34" t="s">
        <v>32</v>
      </c>
      <c r="G187" s="34">
        <v>-1</v>
      </c>
      <c r="H187" s="34">
        <v>0</v>
      </c>
      <c r="I187" s="34" t="s">
        <v>159</v>
      </c>
      <c r="J187" s="34" t="s">
        <v>33</v>
      </c>
      <c r="K187" s="34" t="s">
        <v>296</v>
      </c>
      <c r="L187" s="34" t="s">
        <v>161</v>
      </c>
      <c r="M187" s="34">
        <v>3</v>
      </c>
      <c r="N187" s="34" t="s">
        <v>159</v>
      </c>
      <c r="O187" s="34" t="s">
        <v>302</v>
      </c>
      <c r="P187" s="34" t="s">
        <v>163</v>
      </c>
      <c r="Q187" s="34" t="s">
        <v>164</v>
      </c>
      <c r="R187" s="34" t="s">
        <v>298</v>
      </c>
      <c r="S187" s="34" t="s">
        <v>299</v>
      </c>
      <c r="T187" s="34"/>
      <c r="U187" s="34"/>
      <c r="V187" s="34">
        <v>697314671</v>
      </c>
      <c r="W187" s="34"/>
      <c r="X187" s="34">
        <v>5</v>
      </c>
      <c r="Y187" s="34">
        <v>692549296</v>
      </c>
      <c r="Z187" s="34" t="s">
        <v>434</v>
      </c>
      <c r="AA187" s="34">
        <f>IF(ISBLANK($L187),"",VLOOKUP($L187,'PADESCE Ccontractuelle'!$C$2:$K$1200,8,FALSE))</f>
        <v>355572</v>
      </c>
      <c r="AB187" s="34">
        <f>IF(ISBLANK($L187),"",VLOOKUP($L187,'PADESCE Ccontractuelle'!$C$2:$K$1200,9,FALSE))</f>
        <v>106671600</v>
      </c>
      <c r="AC187" s="34" t="str">
        <f>VLOOKUP(VLOOKUP(B187,Apprenants!$D$2:$F$2000,3,FALSE),Classes!$A$2:$H$2000,8,FALSE)</f>
        <v>N</v>
      </c>
      <c r="AD187" s="47"/>
      <c r="AG187" s="23">
        <v>1</v>
      </c>
      <c r="AH187" s="23" t="str">
        <f>Consolication[[#This Row],[Bénéficiaires]]</f>
        <v>WOMEN ENTREPRENEURSHIP FACILITATION NETWORK (WEFN)</v>
      </c>
      <c r="AI187" s="23">
        <f>Consolication[[#This Row],[cohorte]]</f>
        <v>5</v>
      </c>
    </row>
    <row r="188" spans="1:35" x14ac:dyDescent="0.35">
      <c r="A188" s="34">
        <f>IF(B188&lt;&gt;"",MAX($A$1:A187)+1,"")</f>
        <v>187</v>
      </c>
      <c r="B188" s="34" t="s">
        <v>435</v>
      </c>
      <c r="C188" s="34" t="s">
        <v>158</v>
      </c>
      <c r="D188" s="34" t="s">
        <v>31</v>
      </c>
      <c r="E188" s="34">
        <v>32</v>
      </c>
      <c r="F188" s="34" t="s">
        <v>32</v>
      </c>
      <c r="G188" s="34">
        <v>-1</v>
      </c>
      <c r="H188" s="34">
        <v>0</v>
      </c>
      <c r="I188" s="34" t="s">
        <v>159</v>
      </c>
      <c r="J188" s="34" t="s">
        <v>33</v>
      </c>
      <c r="K188" s="34" t="s">
        <v>296</v>
      </c>
      <c r="L188" s="34" t="s">
        <v>161</v>
      </c>
      <c r="M188" s="34">
        <v>3</v>
      </c>
      <c r="N188" s="34" t="s">
        <v>159</v>
      </c>
      <c r="O188" s="34" t="s">
        <v>302</v>
      </c>
      <c r="P188" s="34" t="s">
        <v>163</v>
      </c>
      <c r="Q188" s="34" t="s">
        <v>164</v>
      </c>
      <c r="R188" s="34" t="s">
        <v>298</v>
      </c>
      <c r="S188" s="34" t="s">
        <v>299</v>
      </c>
      <c r="T188" s="34"/>
      <c r="U188" s="34"/>
      <c r="V188" s="34">
        <v>658717258</v>
      </c>
      <c r="W188" s="34"/>
      <c r="X188" s="34">
        <v>5</v>
      </c>
      <c r="Y188" s="34">
        <v>692549296</v>
      </c>
      <c r="Z188" s="34" t="s">
        <v>436</v>
      </c>
      <c r="AA188" s="34">
        <f>IF(ISBLANK($L188),"",VLOOKUP($L188,'PADESCE Ccontractuelle'!$C$2:$K$1200,8,FALSE))</f>
        <v>355572</v>
      </c>
      <c r="AB188" s="34">
        <f>IF(ISBLANK($L188),"",VLOOKUP($L188,'PADESCE Ccontractuelle'!$C$2:$K$1200,9,FALSE))</f>
        <v>106671600</v>
      </c>
      <c r="AC188" s="34" t="str">
        <f>VLOOKUP(VLOOKUP(B188,Apprenants!$D$2:$F$2000,3,FALSE),Classes!$A$2:$H$2000,8,FALSE)</f>
        <v>N</v>
      </c>
      <c r="AD188" s="47"/>
      <c r="AG188" s="23">
        <v>1</v>
      </c>
      <c r="AH188" s="23" t="str">
        <f>Consolication[[#This Row],[Bénéficiaires]]</f>
        <v>WOMEN ENTREPRENEURSHIP FACILITATION NETWORK (WEFN)</v>
      </c>
      <c r="AI188" s="23">
        <f>Consolication[[#This Row],[cohorte]]</f>
        <v>5</v>
      </c>
    </row>
    <row r="189" spans="1:35" x14ac:dyDescent="0.35">
      <c r="A189" s="34">
        <f>IF(B189&lt;&gt;"",MAX($A$1:A188)+1,"")</f>
        <v>188</v>
      </c>
      <c r="B189" s="34" t="s">
        <v>437</v>
      </c>
      <c r="C189" s="34" t="s">
        <v>158</v>
      </c>
      <c r="D189" s="34" t="s">
        <v>31</v>
      </c>
      <c r="E189" s="34">
        <v>27</v>
      </c>
      <c r="F189" s="34" t="s">
        <v>32</v>
      </c>
      <c r="G189" s="34">
        <v>-1</v>
      </c>
      <c r="H189" s="34">
        <v>0</v>
      </c>
      <c r="I189" s="34" t="s">
        <v>159</v>
      </c>
      <c r="J189" s="34" t="s">
        <v>33</v>
      </c>
      <c r="K189" s="34" t="s">
        <v>296</v>
      </c>
      <c r="L189" s="34" t="s">
        <v>161</v>
      </c>
      <c r="M189" s="34">
        <v>3</v>
      </c>
      <c r="N189" s="34" t="s">
        <v>159</v>
      </c>
      <c r="O189" s="34" t="s">
        <v>302</v>
      </c>
      <c r="P189" s="34" t="s">
        <v>163</v>
      </c>
      <c r="Q189" s="34" t="s">
        <v>164</v>
      </c>
      <c r="R189" s="34" t="s">
        <v>298</v>
      </c>
      <c r="S189" s="34" t="s">
        <v>299</v>
      </c>
      <c r="T189" s="34"/>
      <c r="U189" s="34"/>
      <c r="V189" s="34">
        <v>698184986</v>
      </c>
      <c r="W189" s="34"/>
      <c r="X189" s="34">
        <v>5</v>
      </c>
      <c r="Y189" s="34">
        <v>692549296</v>
      </c>
      <c r="Z189" s="34" t="s">
        <v>438</v>
      </c>
      <c r="AA189" s="34">
        <f>IF(ISBLANK($L189),"",VLOOKUP($L189,'PADESCE Ccontractuelle'!$C$2:$K$1200,8,FALSE))</f>
        <v>355572</v>
      </c>
      <c r="AB189" s="34">
        <f>IF(ISBLANK($L189),"",VLOOKUP($L189,'PADESCE Ccontractuelle'!$C$2:$K$1200,9,FALSE))</f>
        <v>106671600</v>
      </c>
      <c r="AC189" s="34" t="str">
        <f>VLOOKUP(VLOOKUP(B189,Apprenants!$D$2:$F$2000,3,FALSE),Classes!$A$2:$H$2000,8,FALSE)</f>
        <v>N</v>
      </c>
      <c r="AD189" s="47"/>
      <c r="AG189" s="23">
        <v>1</v>
      </c>
      <c r="AH189" s="23" t="str">
        <f>Consolication[[#This Row],[Bénéficiaires]]</f>
        <v>WOMEN ENTREPRENEURSHIP FACILITATION NETWORK (WEFN)</v>
      </c>
      <c r="AI189" s="23">
        <f>Consolication[[#This Row],[cohorte]]</f>
        <v>5</v>
      </c>
    </row>
    <row r="190" spans="1:35" x14ac:dyDescent="0.35">
      <c r="A190" s="34">
        <f>IF(B190&lt;&gt;"",MAX($A$1:A189)+1,"")</f>
        <v>189</v>
      </c>
      <c r="B190" s="34" t="s">
        <v>439</v>
      </c>
      <c r="C190" s="34" t="s">
        <v>158</v>
      </c>
      <c r="D190" s="34" t="s">
        <v>31</v>
      </c>
      <c r="E190" s="34">
        <v>20</v>
      </c>
      <c r="F190" s="34" t="s">
        <v>32</v>
      </c>
      <c r="G190" s="34">
        <v>-1</v>
      </c>
      <c r="H190" s="34">
        <v>0</v>
      </c>
      <c r="I190" s="34" t="s">
        <v>159</v>
      </c>
      <c r="J190" s="34" t="s">
        <v>33</v>
      </c>
      <c r="K190" s="34" t="s">
        <v>296</v>
      </c>
      <c r="L190" s="34" t="s">
        <v>161</v>
      </c>
      <c r="M190" s="34">
        <v>3</v>
      </c>
      <c r="N190" s="34" t="s">
        <v>159</v>
      </c>
      <c r="O190" s="34" t="s">
        <v>302</v>
      </c>
      <c r="P190" s="34" t="s">
        <v>163</v>
      </c>
      <c r="Q190" s="34" t="s">
        <v>164</v>
      </c>
      <c r="R190" s="34" t="s">
        <v>298</v>
      </c>
      <c r="S190" s="34" t="s">
        <v>299</v>
      </c>
      <c r="T190" s="34"/>
      <c r="U190" s="34"/>
      <c r="V190" s="34">
        <v>694576048</v>
      </c>
      <c r="W190" s="34"/>
      <c r="X190" s="34">
        <v>5</v>
      </c>
      <c r="Y190" s="34">
        <v>692549296</v>
      </c>
      <c r="Z190" s="34" t="s">
        <v>440</v>
      </c>
      <c r="AA190" s="34">
        <f>IF(ISBLANK($L190),"",VLOOKUP($L190,'PADESCE Ccontractuelle'!$C$2:$K$1200,8,FALSE))</f>
        <v>355572</v>
      </c>
      <c r="AB190" s="34">
        <f>IF(ISBLANK($L190),"",VLOOKUP($L190,'PADESCE Ccontractuelle'!$C$2:$K$1200,9,FALSE))</f>
        <v>106671600</v>
      </c>
      <c r="AC190" s="34" t="str">
        <f>VLOOKUP(VLOOKUP(B190,Apprenants!$D$2:$F$2000,3,FALSE),Classes!$A$2:$H$2000,8,FALSE)</f>
        <v>N</v>
      </c>
      <c r="AD190" s="47"/>
      <c r="AG190" s="23">
        <v>1</v>
      </c>
      <c r="AH190" s="23" t="str">
        <f>Consolication[[#This Row],[Bénéficiaires]]</f>
        <v>WOMEN ENTREPRENEURSHIP FACILITATION NETWORK (WEFN)</v>
      </c>
      <c r="AI190" s="23">
        <f>Consolication[[#This Row],[cohorte]]</f>
        <v>5</v>
      </c>
    </row>
    <row r="191" spans="1:35" x14ac:dyDescent="0.35">
      <c r="A191" s="34">
        <f>IF(B191&lt;&gt;"",MAX($A$1:A190)+1,"")</f>
        <v>190</v>
      </c>
      <c r="B191" s="34" t="s">
        <v>441</v>
      </c>
      <c r="C191" s="34" t="s">
        <v>158</v>
      </c>
      <c r="D191" s="34" t="s">
        <v>31</v>
      </c>
      <c r="E191" s="34">
        <v>26</v>
      </c>
      <c r="F191" s="34" t="s">
        <v>32</v>
      </c>
      <c r="G191" s="34">
        <v>-1</v>
      </c>
      <c r="H191" s="34">
        <v>0</v>
      </c>
      <c r="I191" s="34" t="s">
        <v>159</v>
      </c>
      <c r="J191" s="34" t="s">
        <v>33</v>
      </c>
      <c r="K191" s="34" t="s">
        <v>296</v>
      </c>
      <c r="L191" s="34" t="s">
        <v>161</v>
      </c>
      <c r="M191" s="34">
        <v>3</v>
      </c>
      <c r="N191" s="34" t="s">
        <v>159</v>
      </c>
      <c r="O191" s="34" t="s">
        <v>302</v>
      </c>
      <c r="P191" s="34" t="s">
        <v>163</v>
      </c>
      <c r="Q191" s="34" t="s">
        <v>164</v>
      </c>
      <c r="R191" s="34" t="s">
        <v>298</v>
      </c>
      <c r="S191" s="34" t="s">
        <v>299</v>
      </c>
      <c r="T191" s="34"/>
      <c r="U191" s="34"/>
      <c r="V191" s="34"/>
      <c r="W191" s="34"/>
      <c r="X191" s="34">
        <v>5</v>
      </c>
      <c r="Y191" s="34">
        <v>692549296</v>
      </c>
      <c r="Z191" s="34" t="s">
        <v>442</v>
      </c>
      <c r="AA191" s="34">
        <f>IF(ISBLANK($L191),"",VLOOKUP($L191,'PADESCE Ccontractuelle'!$C$2:$K$1200,8,FALSE))</f>
        <v>355572</v>
      </c>
      <c r="AB191" s="34">
        <f>IF(ISBLANK($L191),"",VLOOKUP($L191,'PADESCE Ccontractuelle'!$C$2:$K$1200,9,FALSE))</f>
        <v>106671600</v>
      </c>
      <c r="AC191" s="34" t="str">
        <f>VLOOKUP(VLOOKUP(B191,Apprenants!$D$2:$F$2000,3,FALSE),Classes!$A$2:$H$2000,8,FALSE)</f>
        <v>N</v>
      </c>
      <c r="AD191" s="47"/>
      <c r="AG191" s="23">
        <v>1</v>
      </c>
      <c r="AH191" s="23" t="str">
        <f>Consolication[[#This Row],[Bénéficiaires]]</f>
        <v>WOMEN ENTREPRENEURSHIP FACILITATION NETWORK (WEFN)</v>
      </c>
      <c r="AI191" s="23">
        <f>Consolication[[#This Row],[cohorte]]</f>
        <v>5</v>
      </c>
    </row>
    <row r="192" spans="1:35" x14ac:dyDescent="0.35">
      <c r="A192" s="34">
        <f>IF(B192&lt;&gt;"",MAX($A$1:A191)+1,"")</f>
        <v>191</v>
      </c>
      <c r="B192" s="34" t="s">
        <v>443</v>
      </c>
      <c r="C192" s="34" t="s">
        <v>158</v>
      </c>
      <c r="D192" s="34" t="s">
        <v>31</v>
      </c>
      <c r="E192" s="34">
        <v>22</v>
      </c>
      <c r="F192" s="34" t="s">
        <v>32</v>
      </c>
      <c r="G192" s="34">
        <v>-1</v>
      </c>
      <c r="H192" s="34">
        <v>0</v>
      </c>
      <c r="I192" s="34" t="s">
        <v>159</v>
      </c>
      <c r="J192" s="34" t="s">
        <v>33</v>
      </c>
      <c r="K192" s="34" t="s">
        <v>296</v>
      </c>
      <c r="L192" s="34" t="s">
        <v>161</v>
      </c>
      <c r="M192" s="34">
        <v>3</v>
      </c>
      <c r="N192" s="34" t="s">
        <v>159</v>
      </c>
      <c r="O192" s="34" t="s">
        <v>359</v>
      </c>
      <c r="P192" s="34" t="s">
        <v>163</v>
      </c>
      <c r="Q192" s="34" t="s">
        <v>164</v>
      </c>
      <c r="R192" s="34" t="s">
        <v>298</v>
      </c>
      <c r="S192" s="34" t="s">
        <v>299</v>
      </c>
      <c r="T192" s="34"/>
      <c r="U192" s="34"/>
      <c r="V192" s="34">
        <v>690999184</v>
      </c>
      <c r="W192" s="34"/>
      <c r="X192" s="34">
        <v>5</v>
      </c>
      <c r="Y192" s="34">
        <v>692549296</v>
      </c>
      <c r="Z192" s="34" t="s">
        <v>444</v>
      </c>
      <c r="AA192" s="34">
        <f>IF(ISBLANK($L192),"",VLOOKUP($L192,'PADESCE Ccontractuelle'!$C$2:$K$1200,8,FALSE))</f>
        <v>355572</v>
      </c>
      <c r="AB192" s="34">
        <f>IF(ISBLANK($L192),"",VLOOKUP($L192,'PADESCE Ccontractuelle'!$C$2:$K$1200,9,FALSE))</f>
        <v>106671600</v>
      </c>
      <c r="AC192" s="34" t="str">
        <f>VLOOKUP(VLOOKUP(B192,Apprenants!$D$2:$F$2000,3,FALSE),Classes!$A$2:$H$2000,8,FALSE)</f>
        <v>N</v>
      </c>
      <c r="AD192" s="47"/>
      <c r="AG192" s="23">
        <v>1</v>
      </c>
      <c r="AH192" s="23" t="str">
        <f>Consolication[[#This Row],[Bénéficiaires]]</f>
        <v>WOMEN ENTREPRENEURSHIP FACILITATION NETWORK (WEFN)</v>
      </c>
      <c r="AI192" s="23">
        <f>Consolication[[#This Row],[cohorte]]</f>
        <v>5</v>
      </c>
    </row>
    <row r="193" spans="1:35" x14ac:dyDescent="0.35">
      <c r="A193" s="34">
        <f>IF(B193&lt;&gt;"",MAX($A$1:A192)+1,"")</f>
        <v>192</v>
      </c>
      <c r="B193" s="34" t="s">
        <v>445</v>
      </c>
      <c r="C193" s="34" t="s">
        <v>158</v>
      </c>
      <c r="D193" s="34" t="s">
        <v>31</v>
      </c>
      <c r="E193" s="34">
        <v>38</v>
      </c>
      <c r="F193" s="34" t="s">
        <v>32</v>
      </c>
      <c r="G193" s="34">
        <v>-1</v>
      </c>
      <c r="H193" s="34">
        <v>0</v>
      </c>
      <c r="I193" s="34" t="s">
        <v>159</v>
      </c>
      <c r="J193" s="34" t="s">
        <v>33</v>
      </c>
      <c r="K193" s="34" t="s">
        <v>296</v>
      </c>
      <c r="L193" s="34" t="s">
        <v>161</v>
      </c>
      <c r="M193" s="34">
        <v>3</v>
      </c>
      <c r="N193" s="34" t="s">
        <v>159</v>
      </c>
      <c r="O193" s="34" t="s">
        <v>302</v>
      </c>
      <c r="P193" s="34" t="s">
        <v>163</v>
      </c>
      <c r="Q193" s="34" t="s">
        <v>164</v>
      </c>
      <c r="R193" s="34" t="s">
        <v>298</v>
      </c>
      <c r="S193" s="34" t="s">
        <v>299</v>
      </c>
      <c r="T193" s="34"/>
      <c r="U193" s="34"/>
      <c r="V193" s="34">
        <v>693395100</v>
      </c>
      <c r="W193" s="34"/>
      <c r="X193" s="34">
        <v>5</v>
      </c>
      <c r="Y193" s="34">
        <v>692549296</v>
      </c>
      <c r="Z193" s="34" t="s">
        <v>446</v>
      </c>
      <c r="AA193" s="34">
        <f>IF(ISBLANK($L193),"",VLOOKUP($L193,'PADESCE Ccontractuelle'!$C$2:$K$1200,8,FALSE))</f>
        <v>355572</v>
      </c>
      <c r="AB193" s="34">
        <f>IF(ISBLANK($L193),"",VLOOKUP($L193,'PADESCE Ccontractuelle'!$C$2:$K$1200,9,FALSE))</f>
        <v>106671600</v>
      </c>
      <c r="AC193" s="34" t="str">
        <f>VLOOKUP(VLOOKUP(B193,Apprenants!$D$2:$F$2000,3,FALSE),Classes!$A$2:$H$2000,8,FALSE)</f>
        <v>N</v>
      </c>
      <c r="AD193" s="47"/>
      <c r="AG193" s="23">
        <v>1</v>
      </c>
      <c r="AH193" s="23" t="str">
        <f>Consolication[[#This Row],[Bénéficiaires]]</f>
        <v>WOMEN ENTREPRENEURSHIP FACILITATION NETWORK (WEFN)</v>
      </c>
      <c r="AI193" s="23">
        <f>Consolication[[#This Row],[cohorte]]</f>
        <v>5</v>
      </c>
    </row>
    <row r="194" spans="1:35" x14ac:dyDescent="0.35">
      <c r="A194" s="34">
        <f>IF(B194&lt;&gt;"",MAX($A$1:A193)+1,"")</f>
        <v>193</v>
      </c>
      <c r="B194" s="34" t="s">
        <v>447</v>
      </c>
      <c r="C194" s="34" t="s">
        <v>158</v>
      </c>
      <c r="D194" s="34" t="s">
        <v>31</v>
      </c>
      <c r="E194" s="34">
        <v>24</v>
      </c>
      <c r="F194" s="34" t="s">
        <v>32</v>
      </c>
      <c r="G194" s="34">
        <v>-1</v>
      </c>
      <c r="H194" s="34">
        <v>0</v>
      </c>
      <c r="I194" s="34" t="s">
        <v>159</v>
      </c>
      <c r="J194" s="34" t="s">
        <v>33</v>
      </c>
      <c r="K194" s="34" t="s">
        <v>296</v>
      </c>
      <c r="L194" s="34" t="s">
        <v>161</v>
      </c>
      <c r="M194" s="34">
        <v>3</v>
      </c>
      <c r="N194" s="34" t="s">
        <v>159</v>
      </c>
      <c r="O194" s="34" t="s">
        <v>302</v>
      </c>
      <c r="P194" s="34" t="s">
        <v>163</v>
      </c>
      <c r="Q194" s="34" t="s">
        <v>164</v>
      </c>
      <c r="R194" s="34" t="s">
        <v>298</v>
      </c>
      <c r="S194" s="34" t="s">
        <v>299</v>
      </c>
      <c r="T194" s="34"/>
      <c r="U194" s="34"/>
      <c r="V194" s="34">
        <v>687041631</v>
      </c>
      <c r="W194" s="34"/>
      <c r="X194" s="34">
        <v>5</v>
      </c>
      <c r="Y194" s="34">
        <v>692549296</v>
      </c>
      <c r="Z194" s="34" t="s">
        <v>448</v>
      </c>
      <c r="AA194" s="34">
        <f>IF(ISBLANK($L194),"",VLOOKUP($L194,'PADESCE Ccontractuelle'!$C$2:$K$1200,8,FALSE))</f>
        <v>355572</v>
      </c>
      <c r="AB194" s="34">
        <f>IF(ISBLANK($L194),"",VLOOKUP($L194,'PADESCE Ccontractuelle'!$C$2:$K$1200,9,FALSE))</f>
        <v>106671600</v>
      </c>
      <c r="AC194" s="34" t="str">
        <f>VLOOKUP(VLOOKUP(B194,Apprenants!$D$2:$F$2000,3,FALSE),Classes!$A$2:$H$2000,8,FALSE)</f>
        <v>N</v>
      </c>
      <c r="AD194" s="47"/>
      <c r="AG194" s="23">
        <v>1</v>
      </c>
      <c r="AH194" s="23" t="str">
        <f>Consolication[[#This Row],[Bénéficiaires]]</f>
        <v>WOMEN ENTREPRENEURSHIP FACILITATION NETWORK (WEFN)</v>
      </c>
      <c r="AI194" s="23">
        <f>Consolication[[#This Row],[cohorte]]</f>
        <v>5</v>
      </c>
    </row>
    <row r="195" spans="1:35" x14ac:dyDescent="0.35">
      <c r="A195" s="34">
        <f>IF(B195&lt;&gt;"",MAX($A$1:A194)+1,"")</f>
        <v>194</v>
      </c>
      <c r="B195" s="34" t="s">
        <v>449</v>
      </c>
      <c r="C195" s="34" t="s">
        <v>158</v>
      </c>
      <c r="D195" s="34" t="s">
        <v>31</v>
      </c>
      <c r="E195" s="34">
        <v>19</v>
      </c>
      <c r="F195" s="34" t="s">
        <v>32</v>
      </c>
      <c r="G195" s="34">
        <v>-1</v>
      </c>
      <c r="H195" s="34">
        <v>0</v>
      </c>
      <c r="I195" s="34" t="s">
        <v>159</v>
      </c>
      <c r="J195" s="34" t="s">
        <v>33</v>
      </c>
      <c r="K195" s="34" t="s">
        <v>296</v>
      </c>
      <c r="L195" s="34" t="s">
        <v>161</v>
      </c>
      <c r="M195" s="34">
        <v>3</v>
      </c>
      <c r="N195" s="34" t="s">
        <v>159</v>
      </c>
      <c r="O195" s="34" t="s">
        <v>302</v>
      </c>
      <c r="P195" s="34" t="s">
        <v>163</v>
      </c>
      <c r="Q195" s="34" t="s">
        <v>164</v>
      </c>
      <c r="R195" s="34" t="s">
        <v>298</v>
      </c>
      <c r="S195" s="34" t="s">
        <v>299</v>
      </c>
      <c r="T195" s="34"/>
      <c r="U195" s="34"/>
      <c r="V195" s="34">
        <v>657112811</v>
      </c>
      <c r="W195" s="34"/>
      <c r="X195" s="34">
        <v>5</v>
      </c>
      <c r="Y195" s="34">
        <v>692549296</v>
      </c>
      <c r="Z195" s="34" t="s">
        <v>450</v>
      </c>
      <c r="AA195" s="34">
        <f>IF(ISBLANK($L195),"",VLOOKUP($L195,'PADESCE Ccontractuelle'!$C$2:$K$1200,8,FALSE))</f>
        <v>355572</v>
      </c>
      <c r="AB195" s="34">
        <f>IF(ISBLANK($L195),"",VLOOKUP($L195,'PADESCE Ccontractuelle'!$C$2:$K$1200,9,FALSE))</f>
        <v>106671600</v>
      </c>
      <c r="AC195" s="34" t="str">
        <f>VLOOKUP(VLOOKUP(B195,Apprenants!$D$2:$F$2000,3,FALSE),Classes!$A$2:$H$2000,8,FALSE)</f>
        <v>N</v>
      </c>
      <c r="AD195" s="47"/>
      <c r="AG195" s="23">
        <v>1</v>
      </c>
      <c r="AH195" s="23" t="str">
        <f>Consolication[[#This Row],[Bénéficiaires]]</f>
        <v>WOMEN ENTREPRENEURSHIP FACILITATION NETWORK (WEFN)</v>
      </c>
      <c r="AI195" s="23">
        <f>Consolication[[#This Row],[cohorte]]</f>
        <v>5</v>
      </c>
    </row>
    <row r="196" spans="1:35" x14ac:dyDescent="0.35">
      <c r="A196" s="34">
        <f>IF(B196&lt;&gt;"",MAX($A$1:A195)+1,"")</f>
        <v>195</v>
      </c>
      <c r="B196" s="34" t="s">
        <v>451</v>
      </c>
      <c r="C196" s="34" t="s">
        <v>158</v>
      </c>
      <c r="D196" s="34" t="s">
        <v>31</v>
      </c>
      <c r="E196" s="34">
        <v>34</v>
      </c>
      <c r="F196" s="34" t="s">
        <v>32</v>
      </c>
      <c r="G196" s="34">
        <v>-1</v>
      </c>
      <c r="H196" s="34">
        <v>0</v>
      </c>
      <c r="I196" s="34" t="s">
        <v>159</v>
      </c>
      <c r="J196" s="34" t="s">
        <v>33</v>
      </c>
      <c r="K196" s="34" t="s">
        <v>296</v>
      </c>
      <c r="L196" s="34" t="s">
        <v>161</v>
      </c>
      <c r="M196" s="34">
        <v>3</v>
      </c>
      <c r="N196" s="34" t="s">
        <v>159</v>
      </c>
      <c r="O196" s="34" t="s">
        <v>302</v>
      </c>
      <c r="P196" s="34" t="s">
        <v>163</v>
      </c>
      <c r="Q196" s="34" t="s">
        <v>164</v>
      </c>
      <c r="R196" s="34" t="s">
        <v>298</v>
      </c>
      <c r="S196" s="34" t="s">
        <v>299</v>
      </c>
      <c r="T196" s="34"/>
      <c r="U196" s="34"/>
      <c r="V196" s="34">
        <v>659354694</v>
      </c>
      <c r="W196" s="34"/>
      <c r="X196" s="34">
        <v>5</v>
      </c>
      <c r="Y196" s="34">
        <v>692549296</v>
      </c>
      <c r="Z196" s="34" t="s">
        <v>452</v>
      </c>
      <c r="AA196" s="34">
        <f>IF(ISBLANK($L196),"",VLOOKUP($L196,'PADESCE Ccontractuelle'!$C$2:$K$1200,8,FALSE))</f>
        <v>355572</v>
      </c>
      <c r="AB196" s="34">
        <f>IF(ISBLANK($L196),"",VLOOKUP($L196,'PADESCE Ccontractuelle'!$C$2:$K$1200,9,FALSE))</f>
        <v>106671600</v>
      </c>
      <c r="AC196" s="34" t="str">
        <f>VLOOKUP(VLOOKUP(B196,Apprenants!$D$2:$F$2000,3,FALSE),Classes!$A$2:$H$2000,8,FALSE)</f>
        <v>N</v>
      </c>
      <c r="AD196" s="47"/>
      <c r="AG196" s="23">
        <v>1</v>
      </c>
      <c r="AH196" s="23" t="str">
        <f>Consolication[[#This Row],[Bénéficiaires]]</f>
        <v>WOMEN ENTREPRENEURSHIP FACILITATION NETWORK (WEFN)</v>
      </c>
      <c r="AI196" s="23">
        <f>Consolication[[#This Row],[cohorte]]</f>
        <v>5</v>
      </c>
    </row>
    <row r="197" spans="1:35" x14ac:dyDescent="0.35">
      <c r="A197" s="34">
        <f>IF(B197&lt;&gt;"",MAX($A$1:A196)+1,"")</f>
        <v>196</v>
      </c>
      <c r="B197" s="34" t="s">
        <v>453</v>
      </c>
      <c r="C197" s="34" t="s">
        <v>158</v>
      </c>
      <c r="D197" s="34" t="s">
        <v>31</v>
      </c>
      <c r="E197" s="34">
        <v>24</v>
      </c>
      <c r="F197" s="34" t="s">
        <v>32</v>
      </c>
      <c r="G197" s="34">
        <v>-1</v>
      </c>
      <c r="H197" s="34">
        <v>0</v>
      </c>
      <c r="I197" s="34" t="s">
        <v>159</v>
      </c>
      <c r="J197" s="34" t="s">
        <v>33</v>
      </c>
      <c r="K197" s="34" t="s">
        <v>296</v>
      </c>
      <c r="L197" s="34" t="s">
        <v>161</v>
      </c>
      <c r="M197" s="34">
        <v>3</v>
      </c>
      <c r="N197" s="34" t="s">
        <v>159</v>
      </c>
      <c r="O197" s="34" t="s">
        <v>302</v>
      </c>
      <c r="P197" s="34" t="s">
        <v>163</v>
      </c>
      <c r="Q197" s="34" t="s">
        <v>164</v>
      </c>
      <c r="R197" s="34" t="s">
        <v>298</v>
      </c>
      <c r="S197" s="34" t="s">
        <v>299</v>
      </c>
      <c r="T197" s="34"/>
      <c r="U197" s="34"/>
      <c r="V197" s="34">
        <v>670645744</v>
      </c>
      <c r="W197" s="34"/>
      <c r="X197" s="34">
        <v>5</v>
      </c>
      <c r="Y197" s="34">
        <v>692549296</v>
      </c>
      <c r="Z197" s="34" t="s">
        <v>454</v>
      </c>
      <c r="AA197" s="34">
        <f>IF(ISBLANK($L197),"",VLOOKUP($L197,'PADESCE Ccontractuelle'!$C$2:$K$1200,8,FALSE))</f>
        <v>355572</v>
      </c>
      <c r="AB197" s="34">
        <f>IF(ISBLANK($L197),"",VLOOKUP($L197,'PADESCE Ccontractuelle'!$C$2:$K$1200,9,FALSE))</f>
        <v>106671600</v>
      </c>
      <c r="AC197" s="34" t="str">
        <f>VLOOKUP(VLOOKUP(B197,Apprenants!$D$2:$F$2000,3,FALSE),Classes!$A$2:$H$2000,8,FALSE)</f>
        <v>N</v>
      </c>
      <c r="AD197" s="47"/>
      <c r="AG197" s="23">
        <v>1</v>
      </c>
      <c r="AH197" s="23" t="str">
        <f>Consolication[[#This Row],[Bénéficiaires]]</f>
        <v>WOMEN ENTREPRENEURSHIP FACILITATION NETWORK (WEFN)</v>
      </c>
      <c r="AI197" s="23">
        <f>Consolication[[#This Row],[cohorte]]</f>
        <v>5</v>
      </c>
    </row>
    <row r="198" spans="1:35" x14ac:dyDescent="0.35">
      <c r="A198" s="34">
        <f>IF(B198&lt;&gt;"",MAX($A$1:A197)+1,"")</f>
        <v>197</v>
      </c>
      <c r="B198" s="34" t="s">
        <v>455</v>
      </c>
      <c r="C198" s="34" t="s">
        <v>158</v>
      </c>
      <c r="D198" s="34" t="s">
        <v>31</v>
      </c>
      <c r="E198" s="34">
        <v>26</v>
      </c>
      <c r="F198" s="34" t="s">
        <v>32</v>
      </c>
      <c r="G198" s="34">
        <v>-1</v>
      </c>
      <c r="H198" s="34">
        <v>0</v>
      </c>
      <c r="I198" s="34" t="s">
        <v>159</v>
      </c>
      <c r="J198" s="34" t="s">
        <v>33</v>
      </c>
      <c r="K198" s="34" t="s">
        <v>296</v>
      </c>
      <c r="L198" s="34" t="s">
        <v>161</v>
      </c>
      <c r="M198" s="34">
        <v>3</v>
      </c>
      <c r="N198" s="34" t="s">
        <v>159</v>
      </c>
      <c r="O198" s="34" t="s">
        <v>359</v>
      </c>
      <c r="P198" s="34" t="s">
        <v>163</v>
      </c>
      <c r="Q198" s="34" t="s">
        <v>164</v>
      </c>
      <c r="R198" s="34" t="s">
        <v>298</v>
      </c>
      <c r="S198" s="34" t="s">
        <v>299</v>
      </c>
      <c r="T198" s="34"/>
      <c r="U198" s="34"/>
      <c r="V198" s="34">
        <v>658495228</v>
      </c>
      <c r="W198" s="34"/>
      <c r="X198" s="34">
        <v>5</v>
      </c>
      <c r="Y198" s="34">
        <v>692549296</v>
      </c>
      <c r="Z198" s="34" t="s">
        <v>456</v>
      </c>
      <c r="AA198" s="34">
        <f>IF(ISBLANK($L198),"",VLOOKUP($L198,'PADESCE Ccontractuelle'!$C$2:$K$1200,8,FALSE))</f>
        <v>355572</v>
      </c>
      <c r="AB198" s="34">
        <f>IF(ISBLANK($L198),"",VLOOKUP($L198,'PADESCE Ccontractuelle'!$C$2:$K$1200,9,FALSE))</f>
        <v>106671600</v>
      </c>
      <c r="AC198" s="34" t="str">
        <f>VLOOKUP(VLOOKUP(B198,Apprenants!$D$2:$F$2000,3,FALSE),Classes!$A$2:$H$2000,8,FALSE)</f>
        <v>N</v>
      </c>
      <c r="AD198" s="47"/>
      <c r="AG198" s="23">
        <v>1</v>
      </c>
      <c r="AH198" s="23" t="str">
        <f>Consolication[[#This Row],[Bénéficiaires]]</f>
        <v>WOMEN ENTREPRENEURSHIP FACILITATION NETWORK (WEFN)</v>
      </c>
      <c r="AI198" s="23">
        <f>Consolication[[#This Row],[cohorte]]</f>
        <v>5</v>
      </c>
    </row>
    <row r="199" spans="1:35" x14ac:dyDescent="0.35">
      <c r="A199" s="34">
        <f>IF(B199&lt;&gt;"",MAX($A$1:A198)+1,"")</f>
        <v>198</v>
      </c>
      <c r="B199" s="34" t="s">
        <v>457</v>
      </c>
      <c r="C199" s="34" t="s">
        <v>158</v>
      </c>
      <c r="D199" s="34" t="s">
        <v>31</v>
      </c>
      <c r="E199" s="34">
        <v>35</v>
      </c>
      <c r="F199" s="34" t="s">
        <v>32</v>
      </c>
      <c r="G199" s="34">
        <v>-1</v>
      </c>
      <c r="H199" s="34">
        <v>0</v>
      </c>
      <c r="I199" s="34" t="s">
        <v>159</v>
      </c>
      <c r="J199" s="34" t="s">
        <v>33</v>
      </c>
      <c r="K199" s="34" t="s">
        <v>296</v>
      </c>
      <c r="L199" s="34" t="s">
        <v>161</v>
      </c>
      <c r="M199" s="34">
        <v>3</v>
      </c>
      <c r="N199" s="34" t="s">
        <v>159</v>
      </c>
      <c r="O199" s="34" t="s">
        <v>302</v>
      </c>
      <c r="P199" s="34" t="s">
        <v>163</v>
      </c>
      <c r="Q199" s="34" t="s">
        <v>164</v>
      </c>
      <c r="R199" s="34" t="s">
        <v>298</v>
      </c>
      <c r="S199" s="34" t="s">
        <v>299</v>
      </c>
      <c r="T199" s="34"/>
      <c r="U199" s="34"/>
      <c r="V199" s="34">
        <v>659408813</v>
      </c>
      <c r="W199" s="34"/>
      <c r="X199" s="34">
        <v>5</v>
      </c>
      <c r="Y199" s="34">
        <v>692549296</v>
      </c>
      <c r="Z199" s="34" t="s">
        <v>458</v>
      </c>
      <c r="AA199" s="34">
        <f>IF(ISBLANK($L199),"",VLOOKUP($L199,'PADESCE Ccontractuelle'!$C$2:$K$1200,8,FALSE))</f>
        <v>355572</v>
      </c>
      <c r="AB199" s="34">
        <f>IF(ISBLANK($L199),"",VLOOKUP($L199,'PADESCE Ccontractuelle'!$C$2:$K$1200,9,FALSE))</f>
        <v>106671600</v>
      </c>
      <c r="AC199" s="34" t="str">
        <f>VLOOKUP(VLOOKUP(B199,Apprenants!$D$2:$F$2000,3,FALSE),Classes!$A$2:$H$2000,8,FALSE)</f>
        <v>N</v>
      </c>
      <c r="AD199" s="47"/>
      <c r="AG199" s="23">
        <v>1</v>
      </c>
      <c r="AH199" s="23" t="str">
        <f>Consolication[[#This Row],[Bénéficiaires]]</f>
        <v>WOMEN ENTREPRENEURSHIP FACILITATION NETWORK (WEFN)</v>
      </c>
      <c r="AI199" s="23">
        <f>Consolication[[#This Row],[cohorte]]</f>
        <v>5</v>
      </c>
    </row>
    <row r="200" spans="1:35" x14ac:dyDescent="0.35">
      <c r="A200" s="34">
        <f>IF(B200&lt;&gt;"",MAX($A$1:A199)+1,"")</f>
        <v>199</v>
      </c>
      <c r="B200" s="34" t="s">
        <v>459</v>
      </c>
      <c r="C200" s="34" t="s">
        <v>158</v>
      </c>
      <c r="D200" s="34" t="s">
        <v>31</v>
      </c>
      <c r="E200" s="34">
        <v>25</v>
      </c>
      <c r="F200" s="34" t="s">
        <v>32</v>
      </c>
      <c r="G200" s="34">
        <v>-1</v>
      </c>
      <c r="H200" s="34">
        <v>0</v>
      </c>
      <c r="I200" s="34" t="s">
        <v>159</v>
      </c>
      <c r="J200" s="34" t="s">
        <v>33</v>
      </c>
      <c r="K200" s="34" t="s">
        <v>296</v>
      </c>
      <c r="L200" s="34" t="s">
        <v>161</v>
      </c>
      <c r="M200" s="34">
        <v>3</v>
      </c>
      <c r="N200" s="34" t="s">
        <v>159</v>
      </c>
      <c r="O200" s="34" t="s">
        <v>302</v>
      </c>
      <c r="P200" s="34" t="s">
        <v>163</v>
      </c>
      <c r="Q200" s="34" t="s">
        <v>164</v>
      </c>
      <c r="R200" s="34" t="s">
        <v>298</v>
      </c>
      <c r="S200" s="34" t="s">
        <v>299</v>
      </c>
      <c r="T200" s="34"/>
      <c r="U200" s="34"/>
      <c r="V200" s="34">
        <v>690763332</v>
      </c>
      <c r="W200" s="34"/>
      <c r="X200" s="34">
        <v>5</v>
      </c>
      <c r="Y200" s="34">
        <v>692549296</v>
      </c>
      <c r="Z200" s="34" t="s">
        <v>460</v>
      </c>
      <c r="AA200" s="34">
        <f>IF(ISBLANK($L200),"",VLOOKUP($L200,'PADESCE Ccontractuelle'!$C$2:$K$1200,8,FALSE))</f>
        <v>355572</v>
      </c>
      <c r="AB200" s="34">
        <f>IF(ISBLANK($L200),"",VLOOKUP($L200,'PADESCE Ccontractuelle'!$C$2:$K$1200,9,FALSE))</f>
        <v>106671600</v>
      </c>
      <c r="AC200" s="34" t="str">
        <f>VLOOKUP(VLOOKUP(B200,Apprenants!$D$2:$F$2000,3,FALSE),Classes!$A$2:$H$2000,8,FALSE)</f>
        <v>N</v>
      </c>
      <c r="AD200" s="47"/>
      <c r="AG200" s="23">
        <v>1</v>
      </c>
      <c r="AH200" s="23" t="str">
        <f>Consolication[[#This Row],[Bénéficiaires]]</f>
        <v>WOMEN ENTREPRENEURSHIP FACILITATION NETWORK (WEFN)</v>
      </c>
      <c r="AI200" s="23">
        <f>Consolication[[#This Row],[cohorte]]</f>
        <v>5</v>
      </c>
    </row>
    <row r="201" spans="1:35" x14ac:dyDescent="0.35">
      <c r="A201" s="34">
        <f>IF(B201&lt;&gt;"",MAX($A$1:A200)+1,"")</f>
        <v>200</v>
      </c>
      <c r="B201" s="34" t="s">
        <v>461</v>
      </c>
      <c r="C201" s="34" t="s">
        <v>158</v>
      </c>
      <c r="D201" s="34" t="s">
        <v>31</v>
      </c>
      <c r="E201" s="34">
        <v>19</v>
      </c>
      <c r="F201" s="34" t="s">
        <v>32</v>
      </c>
      <c r="G201" s="34">
        <v>-1</v>
      </c>
      <c r="H201" s="34">
        <v>0</v>
      </c>
      <c r="I201" s="34" t="s">
        <v>159</v>
      </c>
      <c r="J201" s="34" t="s">
        <v>33</v>
      </c>
      <c r="K201" s="34" t="s">
        <v>296</v>
      </c>
      <c r="L201" s="34" t="s">
        <v>161</v>
      </c>
      <c r="M201" s="34">
        <v>3</v>
      </c>
      <c r="N201" s="34" t="s">
        <v>159</v>
      </c>
      <c r="O201" s="34" t="s">
        <v>302</v>
      </c>
      <c r="P201" s="34" t="s">
        <v>163</v>
      </c>
      <c r="Q201" s="34" t="s">
        <v>164</v>
      </c>
      <c r="R201" s="34" t="s">
        <v>298</v>
      </c>
      <c r="S201" s="34" t="s">
        <v>299</v>
      </c>
      <c r="T201" s="34"/>
      <c r="U201" s="34"/>
      <c r="V201" s="34">
        <v>694936328</v>
      </c>
      <c r="W201" s="34"/>
      <c r="X201" s="34">
        <v>5</v>
      </c>
      <c r="Y201" s="34">
        <v>692549296</v>
      </c>
      <c r="Z201" s="34" t="s">
        <v>462</v>
      </c>
      <c r="AA201" s="34">
        <f>IF(ISBLANK($L201),"",VLOOKUP($L201,'PADESCE Ccontractuelle'!$C$2:$K$1200,8,FALSE))</f>
        <v>355572</v>
      </c>
      <c r="AB201" s="34">
        <f>IF(ISBLANK($L201),"",VLOOKUP($L201,'PADESCE Ccontractuelle'!$C$2:$K$1200,9,FALSE))</f>
        <v>106671600</v>
      </c>
      <c r="AC201" s="34" t="str">
        <f>VLOOKUP(VLOOKUP(B201,Apprenants!$D$2:$F$2000,3,FALSE),Classes!$A$2:$H$2000,8,FALSE)</f>
        <v>N</v>
      </c>
      <c r="AD201" s="47"/>
      <c r="AG201" s="23">
        <v>1</v>
      </c>
      <c r="AH201" s="23" t="str">
        <f>Consolication[[#This Row],[Bénéficiaires]]</f>
        <v>WOMEN ENTREPRENEURSHIP FACILITATION NETWORK (WEFN)</v>
      </c>
      <c r="AI201" s="23">
        <f>Consolication[[#This Row],[cohorte]]</f>
        <v>5</v>
      </c>
    </row>
    <row r="202" spans="1:35" x14ac:dyDescent="0.35">
      <c r="A202" s="34">
        <f>IF(B202&lt;&gt;"",MAX($A$1:A201)+1,"")</f>
        <v>201</v>
      </c>
      <c r="B202" s="34" t="s">
        <v>463</v>
      </c>
      <c r="C202" s="34" t="s">
        <v>158</v>
      </c>
      <c r="D202" s="34" t="s">
        <v>31</v>
      </c>
      <c r="E202" s="34">
        <v>34</v>
      </c>
      <c r="F202" s="34" t="s">
        <v>32</v>
      </c>
      <c r="G202" s="34">
        <v>-1</v>
      </c>
      <c r="H202" s="34">
        <v>0</v>
      </c>
      <c r="I202" s="34" t="s">
        <v>159</v>
      </c>
      <c r="J202" s="34" t="s">
        <v>33</v>
      </c>
      <c r="K202" s="34" t="s">
        <v>296</v>
      </c>
      <c r="L202" s="34" t="s">
        <v>161</v>
      </c>
      <c r="M202" s="34">
        <v>3</v>
      </c>
      <c r="N202" s="34" t="s">
        <v>159</v>
      </c>
      <c r="O202" s="34" t="s">
        <v>302</v>
      </c>
      <c r="P202" s="34" t="s">
        <v>163</v>
      </c>
      <c r="Q202" s="34" t="s">
        <v>164</v>
      </c>
      <c r="R202" s="34" t="s">
        <v>298</v>
      </c>
      <c r="S202" s="34" t="s">
        <v>299</v>
      </c>
      <c r="T202" s="34"/>
      <c r="U202" s="34"/>
      <c r="V202" s="34">
        <v>659324441</v>
      </c>
      <c r="W202" s="34"/>
      <c r="X202" s="34">
        <v>5</v>
      </c>
      <c r="Y202" s="34">
        <v>692549296</v>
      </c>
      <c r="Z202" s="34" t="s">
        <v>464</v>
      </c>
      <c r="AA202" s="34">
        <f>IF(ISBLANK($L202),"",VLOOKUP($L202,'PADESCE Ccontractuelle'!$C$2:$K$1200,8,FALSE))</f>
        <v>355572</v>
      </c>
      <c r="AB202" s="34">
        <f>IF(ISBLANK($L202),"",VLOOKUP($L202,'PADESCE Ccontractuelle'!$C$2:$K$1200,9,FALSE))</f>
        <v>106671600</v>
      </c>
      <c r="AC202" s="34" t="str">
        <f>VLOOKUP(VLOOKUP(B202,Apprenants!$D$2:$F$2000,3,FALSE),Classes!$A$2:$H$2000,8,FALSE)</f>
        <v>N</v>
      </c>
      <c r="AD202" s="47"/>
      <c r="AG202" s="23">
        <v>1</v>
      </c>
      <c r="AH202" s="23" t="str">
        <f>Consolication[[#This Row],[Bénéficiaires]]</f>
        <v>WOMEN ENTREPRENEURSHIP FACILITATION NETWORK (WEFN)</v>
      </c>
      <c r="AI202" s="23">
        <f>Consolication[[#This Row],[cohorte]]</f>
        <v>5</v>
      </c>
    </row>
    <row r="203" spans="1:35" x14ac:dyDescent="0.35">
      <c r="A203" s="34">
        <f>IF(B203&lt;&gt;"",MAX($A$1:A202)+1,"")</f>
        <v>202</v>
      </c>
      <c r="B203" s="34" t="s">
        <v>465</v>
      </c>
      <c r="C203" s="34" t="s">
        <v>158</v>
      </c>
      <c r="D203" s="34" t="s">
        <v>31</v>
      </c>
      <c r="E203" s="34">
        <v>27</v>
      </c>
      <c r="F203" s="34" t="s">
        <v>32</v>
      </c>
      <c r="G203" s="34">
        <v>-1</v>
      </c>
      <c r="H203" s="34">
        <v>0</v>
      </c>
      <c r="I203" s="34" t="s">
        <v>159</v>
      </c>
      <c r="J203" s="34" t="s">
        <v>33</v>
      </c>
      <c r="K203" s="34" t="s">
        <v>296</v>
      </c>
      <c r="L203" s="34" t="s">
        <v>161</v>
      </c>
      <c r="M203" s="34">
        <v>3</v>
      </c>
      <c r="N203" s="34" t="s">
        <v>159</v>
      </c>
      <c r="O203" s="34" t="s">
        <v>302</v>
      </c>
      <c r="P203" s="34" t="s">
        <v>163</v>
      </c>
      <c r="Q203" s="34" t="s">
        <v>164</v>
      </c>
      <c r="R203" s="34" t="s">
        <v>298</v>
      </c>
      <c r="S203" s="34" t="s">
        <v>299</v>
      </c>
      <c r="T203" s="34"/>
      <c r="U203" s="34"/>
      <c r="V203" s="34">
        <v>698553299</v>
      </c>
      <c r="W203" s="34"/>
      <c r="X203" s="34">
        <v>5</v>
      </c>
      <c r="Y203" s="34">
        <v>692549296</v>
      </c>
      <c r="Z203" s="34" t="s">
        <v>466</v>
      </c>
      <c r="AA203" s="34">
        <f>IF(ISBLANK($L203),"",VLOOKUP($L203,'PADESCE Ccontractuelle'!$C$2:$K$1200,8,FALSE))</f>
        <v>355572</v>
      </c>
      <c r="AB203" s="34">
        <f>IF(ISBLANK($L203),"",VLOOKUP($L203,'PADESCE Ccontractuelle'!$C$2:$K$1200,9,FALSE))</f>
        <v>106671600</v>
      </c>
      <c r="AC203" s="34" t="str">
        <f>VLOOKUP(VLOOKUP(B203,Apprenants!$D$2:$F$2000,3,FALSE),Classes!$A$2:$H$2000,8,FALSE)</f>
        <v>N</v>
      </c>
      <c r="AD203" s="47"/>
      <c r="AG203" s="23">
        <v>1</v>
      </c>
      <c r="AH203" s="23" t="str">
        <f>Consolication[[#This Row],[Bénéficiaires]]</f>
        <v>WOMEN ENTREPRENEURSHIP FACILITATION NETWORK (WEFN)</v>
      </c>
      <c r="AI203" s="23">
        <f>Consolication[[#This Row],[cohorte]]</f>
        <v>5</v>
      </c>
    </row>
    <row r="204" spans="1:35" x14ac:dyDescent="0.35">
      <c r="A204" s="34">
        <f>IF(B204&lt;&gt;"",MAX($A$1:A203)+1,"")</f>
        <v>203</v>
      </c>
      <c r="B204" s="34" t="s">
        <v>467</v>
      </c>
      <c r="C204" s="34" t="s">
        <v>158</v>
      </c>
      <c r="D204" s="34" t="s">
        <v>31</v>
      </c>
      <c r="E204" s="34">
        <v>34</v>
      </c>
      <c r="F204" s="34" t="s">
        <v>32</v>
      </c>
      <c r="G204" s="34">
        <v>-1</v>
      </c>
      <c r="H204" s="34">
        <v>0</v>
      </c>
      <c r="I204" s="34" t="s">
        <v>159</v>
      </c>
      <c r="J204" s="34" t="s">
        <v>33</v>
      </c>
      <c r="K204" s="34" t="s">
        <v>296</v>
      </c>
      <c r="L204" s="34" t="s">
        <v>161</v>
      </c>
      <c r="M204" s="34">
        <v>3</v>
      </c>
      <c r="N204" s="34" t="s">
        <v>159</v>
      </c>
      <c r="O204" s="34" t="s">
        <v>359</v>
      </c>
      <c r="P204" s="34" t="s">
        <v>163</v>
      </c>
      <c r="Q204" s="34" t="s">
        <v>164</v>
      </c>
      <c r="R204" s="34" t="s">
        <v>298</v>
      </c>
      <c r="S204" s="34" t="s">
        <v>299</v>
      </c>
      <c r="T204" s="34"/>
      <c r="U204" s="34"/>
      <c r="V204" s="34">
        <v>691126712</v>
      </c>
      <c r="W204" s="34"/>
      <c r="X204" s="34">
        <v>5</v>
      </c>
      <c r="Y204" s="34">
        <v>692549296</v>
      </c>
      <c r="Z204" s="34" t="s">
        <v>468</v>
      </c>
      <c r="AA204" s="34">
        <f>IF(ISBLANK($L204),"",VLOOKUP($L204,'PADESCE Ccontractuelle'!$C$2:$K$1200,8,FALSE))</f>
        <v>355572</v>
      </c>
      <c r="AB204" s="34">
        <f>IF(ISBLANK($L204),"",VLOOKUP($L204,'PADESCE Ccontractuelle'!$C$2:$K$1200,9,FALSE))</f>
        <v>106671600</v>
      </c>
      <c r="AC204" s="34" t="str">
        <f>VLOOKUP(VLOOKUP(B204,Apprenants!$D$2:$F$2000,3,FALSE),Classes!$A$2:$H$2000,8,FALSE)</f>
        <v>N</v>
      </c>
      <c r="AD204" s="47"/>
      <c r="AG204" s="23">
        <v>1</v>
      </c>
      <c r="AH204" s="23" t="str">
        <f>Consolication[[#This Row],[Bénéficiaires]]</f>
        <v>WOMEN ENTREPRENEURSHIP FACILITATION NETWORK (WEFN)</v>
      </c>
      <c r="AI204" s="23">
        <f>Consolication[[#This Row],[cohorte]]</f>
        <v>5</v>
      </c>
    </row>
    <row r="205" spans="1:35" x14ac:dyDescent="0.35">
      <c r="A205" s="34">
        <f>IF(B205&lt;&gt;"",MAX($A$1:A204)+1,"")</f>
        <v>204</v>
      </c>
      <c r="B205" s="34" t="s">
        <v>469</v>
      </c>
      <c r="C205" s="34" t="s">
        <v>158</v>
      </c>
      <c r="D205" s="34" t="s">
        <v>31</v>
      </c>
      <c r="E205" s="34">
        <v>21</v>
      </c>
      <c r="F205" s="34" t="s">
        <v>32</v>
      </c>
      <c r="G205" s="34">
        <v>-1</v>
      </c>
      <c r="H205" s="34">
        <v>0</v>
      </c>
      <c r="I205" s="34" t="s">
        <v>159</v>
      </c>
      <c r="J205" s="34" t="s">
        <v>33</v>
      </c>
      <c r="K205" s="34" t="s">
        <v>296</v>
      </c>
      <c r="L205" s="34" t="s">
        <v>161</v>
      </c>
      <c r="M205" s="34">
        <v>3</v>
      </c>
      <c r="N205" s="34" t="s">
        <v>159</v>
      </c>
      <c r="O205" s="34" t="s">
        <v>302</v>
      </c>
      <c r="P205" s="34" t="s">
        <v>163</v>
      </c>
      <c r="Q205" s="34" t="s">
        <v>164</v>
      </c>
      <c r="R205" s="34" t="s">
        <v>298</v>
      </c>
      <c r="S205" s="34" t="s">
        <v>299</v>
      </c>
      <c r="T205" s="34"/>
      <c r="U205" s="34"/>
      <c r="V205" s="34">
        <v>650439200</v>
      </c>
      <c r="W205" s="34"/>
      <c r="X205" s="34">
        <v>5</v>
      </c>
      <c r="Y205" s="34">
        <v>692549296</v>
      </c>
      <c r="Z205" s="34" t="s">
        <v>470</v>
      </c>
      <c r="AA205" s="34">
        <f>IF(ISBLANK($L205),"",VLOOKUP($L205,'PADESCE Ccontractuelle'!$C$2:$K$1200,8,FALSE))</f>
        <v>355572</v>
      </c>
      <c r="AB205" s="34">
        <f>IF(ISBLANK($L205),"",VLOOKUP($L205,'PADESCE Ccontractuelle'!$C$2:$K$1200,9,FALSE))</f>
        <v>106671600</v>
      </c>
      <c r="AC205" s="34" t="str">
        <f>VLOOKUP(VLOOKUP(B205,Apprenants!$D$2:$F$2000,3,FALSE),Classes!$A$2:$H$2000,8,FALSE)</f>
        <v>N</v>
      </c>
      <c r="AD205" s="47"/>
      <c r="AG205" s="23">
        <v>1</v>
      </c>
      <c r="AH205" s="23" t="str">
        <f>Consolication[[#This Row],[Bénéficiaires]]</f>
        <v>WOMEN ENTREPRENEURSHIP FACILITATION NETWORK (WEFN)</v>
      </c>
      <c r="AI205" s="23">
        <f>Consolication[[#This Row],[cohorte]]</f>
        <v>5</v>
      </c>
    </row>
    <row r="206" spans="1:35" x14ac:dyDescent="0.35">
      <c r="A206" s="34">
        <f>IF(B206&lt;&gt;"",MAX($A$1:A205)+1,"")</f>
        <v>205</v>
      </c>
      <c r="B206" s="34" t="s">
        <v>471</v>
      </c>
      <c r="C206" s="34" t="s">
        <v>158</v>
      </c>
      <c r="D206" s="34" t="s">
        <v>31</v>
      </c>
      <c r="E206" s="34">
        <v>27</v>
      </c>
      <c r="F206" s="34" t="s">
        <v>32</v>
      </c>
      <c r="G206" s="34">
        <v>-1</v>
      </c>
      <c r="H206" s="34">
        <v>0</v>
      </c>
      <c r="I206" s="34" t="s">
        <v>159</v>
      </c>
      <c r="J206" s="34" t="s">
        <v>33</v>
      </c>
      <c r="K206" s="34" t="s">
        <v>296</v>
      </c>
      <c r="L206" s="34" t="s">
        <v>161</v>
      </c>
      <c r="M206" s="34">
        <v>3</v>
      </c>
      <c r="N206" s="34" t="s">
        <v>159</v>
      </c>
      <c r="O206" s="34" t="s">
        <v>302</v>
      </c>
      <c r="P206" s="34" t="s">
        <v>163</v>
      </c>
      <c r="Q206" s="34" t="s">
        <v>164</v>
      </c>
      <c r="R206" s="34" t="s">
        <v>298</v>
      </c>
      <c r="S206" s="34" t="s">
        <v>299</v>
      </c>
      <c r="T206" s="34"/>
      <c r="U206" s="34"/>
      <c r="V206" s="34">
        <v>689145966</v>
      </c>
      <c r="W206" s="34"/>
      <c r="X206" s="34">
        <v>5</v>
      </c>
      <c r="Y206" s="34">
        <v>692549296</v>
      </c>
      <c r="Z206" s="34" t="s">
        <v>472</v>
      </c>
      <c r="AA206" s="34">
        <f>IF(ISBLANK($L206),"",VLOOKUP($L206,'PADESCE Ccontractuelle'!$C$2:$K$1200,8,FALSE))</f>
        <v>355572</v>
      </c>
      <c r="AB206" s="34">
        <f>IF(ISBLANK($L206),"",VLOOKUP($L206,'PADESCE Ccontractuelle'!$C$2:$K$1200,9,FALSE))</f>
        <v>106671600</v>
      </c>
      <c r="AC206" s="34" t="str">
        <f>VLOOKUP(VLOOKUP(B206,Apprenants!$D$2:$F$2000,3,FALSE),Classes!$A$2:$H$2000,8,FALSE)</f>
        <v>N</v>
      </c>
      <c r="AD206" s="47"/>
      <c r="AG206" s="23">
        <v>1</v>
      </c>
      <c r="AH206" s="23" t="str">
        <f>Consolication[[#This Row],[Bénéficiaires]]</f>
        <v>WOMEN ENTREPRENEURSHIP FACILITATION NETWORK (WEFN)</v>
      </c>
      <c r="AI206" s="23">
        <f>Consolication[[#This Row],[cohorte]]</f>
        <v>5</v>
      </c>
    </row>
    <row r="207" spans="1:35" x14ac:dyDescent="0.35">
      <c r="A207" s="34">
        <f>IF(B207&lt;&gt;"",MAX($A$1:A206)+1,"")</f>
        <v>206</v>
      </c>
      <c r="B207" s="34" t="s">
        <v>473</v>
      </c>
      <c r="C207" s="34" t="s">
        <v>158</v>
      </c>
      <c r="D207" s="34" t="s">
        <v>31</v>
      </c>
      <c r="E207" s="34">
        <v>19</v>
      </c>
      <c r="F207" s="34" t="s">
        <v>32</v>
      </c>
      <c r="G207" s="34">
        <v>-1</v>
      </c>
      <c r="H207" s="34">
        <v>0</v>
      </c>
      <c r="I207" s="34" t="s">
        <v>159</v>
      </c>
      <c r="J207" s="34" t="s">
        <v>33</v>
      </c>
      <c r="K207" s="34" t="s">
        <v>296</v>
      </c>
      <c r="L207" s="34" t="s">
        <v>161</v>
      </c>
      <c r="M207" s="34">
        <v>3</v>
      </c>
      <c r="N207" s="34" t="s">
        <v>159</v>
      </c>
      <c r="O207" s="34" t="s">
        <v>302</v>
      </c>
      <c r="P207" s="34" t="s">
        <v>163</v>
      </c>
      <c r="Q207" s="34" t="s">
        <v>164</v>
      </c>
      <c r="R207" s="34" t="s">
        <v>298</v>
      </c>
      <c r="S207" s="34" t="s">
        <v>299</v>
      </c>
      <c r="T207" s="34"/>
      <c r="U207" s="34"/>
      <c r="V207" s="34">
        <v>696878251</v>
      </c>
      <c r="W207" s="34"/>
      <c r="X207" s="34">
        <v>5</v>
      </c>
      <c r="Y207" s="34">
        <v>692549296</v>
      </c>
      <c r="Z207" s="34" t="s">
        <v>474</v>
      </c>
      <c r="AA207" s="34">
        <f>IF(ISBLANK($L207),"",VLOOKUP($L207,'PADESCE Ccontractuelle'!$C$2:$K$1200,8,FALSE))</f>
        <v>355572</v>
      </c>
      <c r="AB207" s="34">
        <f>IF(ISBLANK($L207),"",VLOOKUP($L207,'PADESCE Ccontractuelle'!$C$2:$K$1200,9,FALSE))</f>
        <v>106671600</v>
      </c>
      <c r="AC207" s="34" t="str">
        <f>VLOOKUP(VLOOKUP(B207,Apprenants!$D$2:$F$2000,3,FALSE),Classes!$A$2:$H$2000,8,FALSE)</f>
        <v>N</v>
      </c>
      <c r="AD207" s="47"/>
      <c r="AG207" s="23">
        <v>1</v>
      </c>
      <c r="AH207" s="23" t="str">
        <f>Consolication[[#This Row],[Bénéficiaires]]</f>
        <v>WOMEN ENTREPRENEURSHIP FACILITATION NETWORK (WEFN)</v>
      </c>
      <c r="AI207" s="23">
        <f>Consolication[[#This Row],[cohorte]]</f>
        <v>5</v>
      </c>
    </row>
    <row r="208" spans="1:35" x14ac:dyDescent="0.35">
      <c r="A208" s="34">
        <f>IF(B208&lt;&gt;"",MAX($A$1:A207)+1,"")</f>
        <v>207</v>
      </c>
      <c r="B208" s="34" t="s">
        <v>475</v>
      </c>
      <c r="C208" s="34" t="s">
        <v>158</v>
      </c>
      <c r="D208" s="34" t="s">
        <v>31</v>
      </c>
      <c r="E208" s="34">
        <v>36</v>
      </c>
      <c r="F208" s="34" t="s">
        <v>32</v>
      </c>
      <c r="G208" s="34">
        <v>-1</v>
      </c>
      <c r="H208" s="34">
        <v>0</v>
      </c>
      <c r="I208" s="34" t="s">
        <v>159</v>
      </c>
      <c r="J208" s="34" t="s">
        <v>33</v>
      </c>
      <c r="K208" s="34" t="s">
        <v>296</v>
      </c>
      <c r="L208" s="34" t="s">
        <v>161</v>
      </c>
      <c r="M208" s="34">
        <v>3</v>
      </c>
      <c r="N208" s="34" t="s">
        <v>159</v>
      </c>
      <c r="O208" s="34" t="s">
        <v>302</v>
      </c>
      <c r="P208" s="34" t="s">
        <v>163</v>
      </c>
      <c r="Q208" s="34" t="s">
        <v>164</v>
      </c>
      <c r="R208" s="34" t="s">
        <v>298</v>
      </c>
      <c r="S208" s="34" t="s">
        <v>299</v>
      </c>
      <c r="T208" s="34"/>
      <c r="U208" s="34"/>
      <c r="V208" s="34">
        <v>656105087</v>
      </c>
      <c r="W208" s="34"/>
      <c r="X208" s="34">
        <v>5</v>
      </c>
      <c r="Y208" s="34">
        <v>692549296</v>
      </c>
      <c r="Z208" s="34" t="s">
        <v>476</v>
      </c>
      <c r="AA208" s="34">
        <f>IF(ISBLANK($L208),"",VLOOKUP($L208,'PADESCE Ccontractuelle'!$C$2:$K$1200,8,FALSE))</f>
        <v>355572</v>
      </c>
      <c r="AB208" s="34">
        <f>IF(ISBLANK($L208),"",VLOOKUP($L208,'PADESCE Ccontractuelle'!$C$2:$K$1200,9,FALSE))</f>
        <v>106671600</v>
      </c>
      <c r="AC208" s="34" t="str">
        <f>VLOOKUP(VLOOKUP(B208,Apprenants!$D$2:$F$2000,3,FALSE),Classes!$A$2:$H$2000,8,FALSE)</f>
        <v>N</v>
      </c>
      <c r="AD208" s="47"/>
      <c r="AG208" s="23">
        <v>1</v>
      </c>
      <c r="AH208" s="23" t="str">
        <f>Consolication[[#This Row],[Bénéficiaires]]</f>
        <v>WOMEN ENTREPRENEURSHIP FACILITATION NETWORK (WEFN)</v>
      </c>
      <c r="AI208" s="23">
        <f>Consolication[[#This Row],[cohorte]]</f>
        <v>5</v>
      </c>
    </row>
    <row r="209" spans="1:35" x14ac:dyDescent="0.35">
      <c r="A209" s="34">
        <f>IF(B209&lt;&gt;"",MAX($A$1:A208)+1,"")</f>
        <v>208</v>
      </c>
      <c r="B209" s="34" t="s">
        <v>477</v>
      </c>
      <c r="C209" s="34" t="s">
        <v>158</v>
      </c>
      <c r="D209" s="34" t="s">
        <v>31</v>
      </c>
      <c r="E209" s="34">
        <v>33</v>
      </c>
      <c r="F209" s="34" t="s">
        <v>32</v>
      </c>
      <c r="G209" s="34">
        <v>-1</v>
      </c>
      <c r="H209" s="34">
        <v>0</v>
      </c>
      <c r="I209" s="34" t="s">
        <v>159</v>
      </c>
      <c r="J209" s="34" t="s">
        <v>33</v>
      </c>
      <c r="K209" s="34" t="s">
        <v>296</v>
      </c>
      <c r="L209" s="34" t="s">
        <v>161</v>
      </c>
      <c r="M209" s="34">
        <v>3</v>
      </c>
      <c r="N209" s="34" t="s">
        <v>159</v>
      </c>
      <c r="O209" s="34" t="s">
        <v>302</v>
      </c>
      <c r="P209" s="34" t="s">
        <v>163</v>
      </c>
      <c r="Q209" s="34" t="s">
        <v>164</v>
      </c>
      <c r="R209" s="34" t="s">
        <v>298</v>
      </c>
      <c r="S209" s="34" t="s">
        <v>299</v>
      </c>
      <c r="T209" s="34"/>
      <c r="U209" s="34"/>
      <c r="V209" s="34">
        <v>679607198</v>
      </c>
      <c r="W209" s="34"/>
      <c r="X209" s="34">
        <v>5</v>
      </c>
      <c r="Y209" s="34">
        <v>692549296</v>
      </c>
      <c r="Z209" s="34" t="s">
        <v>478</v>
      </c>
      <c r="AA209" s="34">
        <f>IF(ISBLANK($L209),"",VLOOKUP($L209,'PADESCE Ccontractuelle'!$C$2:$K$1200,8,FALSE))</f>
        <v>355572</v>
      </c>
      <c r="AB209" s="34">
        <f>IF(ISBLANK($L209),"",VLOOKUP($L209,'PADESCE Ccontractuelle'!$C$2:$K$1200,9,FALSE))</f>
        <v>106671600</v>
      </c>
      <c r="AC209" s="34" t="str">
        <f>VLOOKUP(VLOOKUP(B209,Apprenants!$D$2:$F$2000,3,FALSE),Classes!$A$2:$H$2000,8,FALSE)</f>
        <v>N</v>
      </c>
      <c r="AD209" s="47"/>
      <c r="AG209" s="23">
        <v>1</v>
      </c>
      <c r="AH209" s="23" t="str">
        <f>Consolication[[#This Row],[Bénéficiaires]]</f>
        <v>WOMEN ENTREPRENEURSHIP FACILITATION NETWORK (WEFN)</v>
      </c>
      <c r="AI209" s="23">
        <f>Consolication[[#This Row],[cohorte]]</f>
        <v>5</v>
      </c>
    </row>
    <row r="210" spans="1:35" x14ac:dyDescent="0.35">
      <c r="A210" s="34">
        <f>IF(B210&lt;&gt;"",MAX($A$1:A209)+1,"")</f>
        <v>209</v>
      </c>
      <c r="B210" s="34" t="s">
        <v>479</v>
      </c>
      <c r="C210" s="34" t="s">
        <v>158</v>
      </c>
      <c r="D210" s="34" t="s">
        <v>31</v>
      </c>
      <c r="E210" s="34">
        <v>27</v>
      </c>
      <c r="F210" s="34" t="s">
        <v>32</v>
      </c>
      <c r="G210" s="34">
        <v>-1</v>
      </c>
      <c r="H210" s="34">
        <v>0</v>
      </c>
      <c r="I210" s="34" t="s">
        <v>159</v>
      </c>
      <c r="J210" s="34" t="s">
        <v>33</v>
      </c>
      <c r="K210" s="34" t="s">
        <v>296</v>
      </c>
      <c r="L210" s="34" t="s">
        <v>161</v>
      </c>
      <c r="M210" s="34">
        <v>3</v>
      </c>
      <c r="N210" s="34" t="s">
        <v>159</v>
      </c>
      <c r="O210" s="34" t="s">
        <v>359</v>
      </c>
      <c r="P210" s="34" t="s">
        <v>163</v>
      </c>
      <c r="Q210" s="34" t="s">
        <v>164</v>
      </c>
      <c r="R210" s="34" t="s">
        <v>298</v>
      </c>
      <c r="S210" s="34" t="s">
        <v>299</v>
      </c>
      <c r="T210" s="34"/>
      <c r="U210" s="34"/>
      <c r="V210" s="34">
        <v>657222207</v>
      </c>
      <c r="W210" s="34"/>
      <c r="X210" s="34">
        <v>5</v>
      </c>
      <c r="Y210" s="34">
        <v>692549296</v>
      </c>
      <c r="Z210" s="34" t="s">
        <v>480</v>
      </c>
      <c r="AA210" s="34">
        <f>IF(ISBLANK($L210),"",VLOOKUP($L210,'PADESCE Ccontractuelle'!$C$2:$K$1200,8,FALSE))</f>
        <v>355572</v>
      </c>
      <c r="AB210" s="34">
        <f>IF(ISBLANK($L210),"",VLOOKUP($L210,'PADESCE Ccontractuelle'!$C$2:$K$1200,9,FALSE))</f>
        <v>106671600</v>
      </c>
      <c r="AC210" s="34" t="str">
        <f>VLOOKUP(VLOOKUP(B210,Apprenants!$D$2:$F$2000,3,FALSE),Classes!$A$2:$H$2000,8,FALSE)</f>
        <v>N</v>
      </c>
      <c r="AD210" s="47"/>
      <c r="AG210" s="23">
        <v>1</v>
      </c>
      <c r="AH210" s="23" t="str">
        <f>Consolication[[#This Row],[Bénéficiaires]]</f>
        <v>WOMEN ENTREPRENEURSHIP FACILITATION NETWORK (WEFN)</v>
      </c>
      <c r="AI210" s="23">
        <f>Consolication[[#This Row],[cohorte]]</f>
        <v>5</v>
      </c>
    </row>
    <row r="211" spans="1:35" x14ac:dyDescent="0.35">
      <c r="A211" s="34">
        <f>IF(B211&lt;&gt;"",MAX($A$1:A210)+1,"")</f>
        <v>210</v>
      </c>
      <c r="B211" s="34" t="s">
        <v>481</v>
      </c>
      <c r="C211" s="34" t="s">
        <v>30</v>
      </c>
      <c r="D211" s="34" t="s">
        <v>31</v>
      </c>
      <c r="E211" s="34">
        <v>28</v>
      </c>
      <c r="F211" s="34" t="s">
        <v>32</v>
      </c>
      <c r="G211" s="34">
        <v>-1</v>
      </c>
      <c r="H211" s="34">
        <v>0</v>
      </c>
      <c r="I211" s="34" t="s">
        <v>36</v>
      </c>
      <c r="J211" s="34" t="s">
        <v>33</v>
      </c>
      <c r="K211" s="34" t="s">
        <v>34</v>
      </c>
      <c r="L211" s="34" t="s">
        <v>35</v>
      </c>
      <c r="M211" s="34">
        <v>2</v>
      </c>
      <c r="N211" s="34" t="s">
        <v>36</v>
      </c>
      <c r="O211" s="34" t="s">
        <v>36</v>
      </c>
      <c r="P211" s="34" t="s">
        <v>37</v>
      </c>
      <c r="Q211" s="34" t="s">
        <v>38</v>
      </c>
      <c r="R211" s="34" t="s">
        <v>39</v>
      </c>
      <c r="S211" s="34" t="s">
        <v>482</v>
      </c>
      <c r="T211" s="34"/>
      <c r="U211" s="34"/>
      <c r="V211" s="34">
        <v>699966255</v>
      </c>
      <c r="W211" s="34"/>
      <c r="X211" s="34">
        <v>4</v>
      </c>
      <c r="Y211" s="34">
        <v>697996485</v>
      </c>
      <c r="Z211" s="34" t="s">
        <v>483</v>
      </c>
      <c r="AA211" s="34">
        <f>IF(ISBLANK($L211),"",VLOOKUP($L211,'PADESCE Ccontractuelle'!$C$2:$K$1200,8,FALSE))</f>
        <v>355572</v>
      </c>
      <c r="AB211" s="34">
        <f>IF(ISBLANK($L211),"",VLOOKUP($L211,'PADESCE Ccontractuelle'!$C$2:$K$1200,9,FALSE))</f>
        <v>49780080</v>
      </c>
      <c r="AC211" s="34" t="str">
        <f>VLOOKUP(VLOOKUP(B211,Apprenants!$D$2:$F$2000,3,FALSE),Classes!$A$2:$H$2000,8,FALSE)</f>
        <v>N</v>
      </c>
      <c r="AD211" s="47"/>
      <c r="AG211" s="23">
        <v>1</v>
      </c>
      <c r="AH211" s="23" t="str">
        <f>Consolication[[#This Row],[Bénéficiaires]]</f>
        <v>SCOOP YILLAGA YAOURT DU MAYO-KANI (COOP SYYMK)</v>
      </c>
      <c r="AI211" s="23">
        <f>Consolication[[#This Row],[cohorte]]</f>
        <v>4</v>
      </c>
    </row>
    <row r="212" spans="1:35" x14ac:dyDescent="0.35">
      <c r="A212" s="34">
        <f>IF(B212&lt;&gt;"",MAX($A$1:A211)+1,"")</f>
        <v>211</v>
      </c>
      <c r="B212" s="34" t="s">
        <v>484</v>
      </c>
      <c r="C212" s="34" t="s">
        <v>30</v>
      </c>
      <c r="D212" s="34" t="s">
        <v>31</v>
      </c>
      <c r="E212" s="34">
        <v>30</v>
      </c>
      <c r="F212" s="34" t="s">
        <v>32</v>
      </c>
      <c r="G212" s="34">
        <v>-1</v>
      </c>
      <c r="H212" s="34">
        <v>0</v>
      </c>
      <c r="I212" s="34" t="s">
        <v>36</v>
      </c>
      <c r="J212" s="34" t="s">
        <v>33</v>
      </c>
      <c r="K212" s="34" t="s">
        <v>34</v>
      </c>
      <c r="L212" s="34" t="s">
        <v>35</v>
      </c>
      <c r="M212" s="34">
        <v>2</v>
      </c>
      <c r="N212" s="34" t="s">
        <v>36</v>
      </c>
      <c r="O212" s="34" t="s">
        <v>36</v>
      </c>
      <c r="P212" s="34" t="s">
        <v>37</v>
      </c>
      <c r="Q212" s="34" t="s">
        <v>38</v>
      </c>
      <c r="R212" s="34" t="s">
        <v>39</v>
      </c>
      <c r="S212" s="34" t="s">
        <v>482</v>
      </c>
      <c r="T212" s="34"/>
      <c r="U212" s="34"/>
      <c r="V212" s="34">
        <v>693423803</v>
      </c>
      <c r="W212" s="34"/>
      <c r="X212" s="34">
        <v>4</v>
      </c>
      <c r="Y212" s="34">
        <v>697996485</v>
      </c>
      <c r="Z212" s="34" t="s">
        <v>485</v>
      </c>
      <c r="AA212" s="34">
        <f>IF(ISBLANK($L212),"",VLOOKUP($L212,'PADESCE Ccontractuelle'!$C$2:$K$1200,8,FALSE))</f>
        <v>355572</v>
      </c>
      <c r="AB212" s="34">
        <f>IF(ISBLANK($L212),"",VLOOKUP($L212,'PADESCE Ccontractuelle'!$C$2:$K$1200,9,FALSE))</f>
        <v>49780080</v>
      </c>
      <c r="AC212" s="34" t="str">
        <f>VLOOKUP(VLOOKUP(B212,Apprenants!$D$2:$F$2000,3,FALSE),Classes!$A$2:$H$2000,8,FALSE)</f>
        <v>N</v>
      </c>
      <c r="AD212" s="47"/>
      <c r="AG212" s="23">
        <v>1</v>
      </c>
      <c r="AH212" s="23" t="str">
        <f>Consolication[[#This Row],[Bénéficiaires]]</f>
        <v>SCOOP YILLAGA YAOURT DU MAYO-KANI (COOP SYYMK)</v>
      </c>
      <c r="AI212" s="23">
        <f>Consolication[[#This Row],[cohorte]]</f>
        <v>4</v>
      </c>
    </row>
    <row r="213" spans="1:35" x14ac:dyDescent="0.35">
      <c r="A213" s="34">
        <f>IF(B213&lt;&gt;"",MAX($A$1:A212)+1,"")</f>
        <v>212</v>
      </c>
      <c r="B213" s="34" t="s">
        <v>486</v>
      </c>
      <c r="C213" s="34" t="s">
        <v>30</v>
      </c>
      <c r="D213" s="34" t="s">
        <v>31</v>
      </c>
      <c r="E213" s="34">
        <v>45</v>
      </c>
      <c r="F213" s="34" t="s">
        <v>32</v>
      </c>
      <c r="G213" s="34">
        <v>-1</v>
      </c>
      <c r="H213" s="34">
        <v>0</v>
      </c>
      <c r="I213" s="34" t="s">
        <v>36</v>
      </c>
      <c r="J213" s="34" t="s">
        <v>33</v>
      </c>
      <c r="K213" s="34" t="s">
        <v>34</v>
      </c>
      <c r="L213" s="34" t="s">
        <v>35</v>
      </c>
      <c r="M213" s="34">
        <v>2</v>
      </c>
      <c r="N213" s="34" t="s">
        <v>36</v>
      </c>
      <c r="O213" s="34" t="s">
        <v>36</v>
      </c>
      <c r="P213" s="34" t="s">
        <v>37</v>
      </c>
      <c r="Q213" s="34" t="s">
        <v>38</v>
      </c>
      <c r="R213" s="34" t="s">
        <v>39</v>
      </c>
      <c r="S213" s="34" t="s">
        <v>482</v>
      </c>
      <c r="T213" s="34"/>
      <c r="U213" s="34"/>
      <c r="V213" s="34">
        <v>659313069</v>
      </c>
      <c r="W213" s="34"/>
      <c r="X213" s="34">
        <v>4</v>
      </c>
      <c r="Y213" s="34">
        <v>697996485</v>
      </c>
      <c r="Z213" s="34" t="s">
        <v>487</v>
      </c>
      <c r="AA213" s="34">
        <f>IF(ISBLANK($L213),"",VLOOKUP($L213,'PADESCE Ccontractuelle'!$C$2:$K$1200,8,FALSE))</f>
        <v>355572</v>
      </c>
      <c r="AB213" s="34">
        <f>IF(ISBLANK($L213),"",VLOOKUP($L213,'PADESCE Ccontractuelle'!$C$2:$K$1200,9,FALSE))</f>
        <v>49780080</v>
      </c>
      <c r="AC213" s="34" t="str">
        <f>VLOOKUP(VLOOKUP(B213,Apprenants!$D$2:$F$2000,3,FALSE),Classes!$A$2:$H$2000,8,FALSE)</f>
        <v>N</v>
      </c>
      <c r="AD213" s="47"/>
      <c r="AG213" s="23">
        <v>1</v>
      </c>
      <c r="AH213" s="23" t="str">
        <f>Consolication[[#This Row],[Bénéficiaires]]</f>
        <v>SCOOP YILLAGA YAOURT DU MAYO-KANI (COOP SYYMK)</v>
      </c>
      <c r="AI213" s="23">
        <f>Consolication[[#This Row],[cohorte]]</f>
        <v>4</v>
      </c>
    </row>
    <row r="214" spans="1:35" x14ac:dyDescent="0.35">
      <c r="A214" s="34">
        <f>IF(B214&lt;&gt;"",MAX($A$1:A213)+1,"")</f>
        <v>213</v>
      </c>
      <c r="B214" s="34" t="s">
        <v>488</v>
      </c>
      <c r="C214" s="34" t="s">
        <v>30</v>
      </c>
      <c r="D214" s="34" t="s">
        <v>31</v>
      </c>
      <c r="E214" s="34">
        <v>45</v>
      </c>
      <c r="F214" s="34" t="s">
        <v>32</v>
      </c>
      <c r="G214" s="34">
        <v>-1</v>
      </c>
      <c r="H214" s="34">
        <v>0</v>
      </c>
      <c r="I214" s="34" t="s">
        <v>36</v>
      </c>
      <c r="J214" s="34" t="s">
        <v>33</v>
      </c>
      <c r="K214" s="34" t="s">
        <v>34</v>
      </c>
      <c r="L214" s="34" t="s">
        <v>35</v>
      </c>
      <c r="M214" s="34">
        <v>2</v>
      </c>
      <c r="N214" s="34" t="s">
        <v>36</v>
      </c>
      <c r="O214" s="34" t="s">
        <v>36</v>
      </c>
      <c r="P214" s="34" t="s">
        <v>37</v>
      </c>
      <c r="Q214" s="34" t="s">
        <v>38</v>
      </c>
      <c r="R214" s="34" t="s">
        <v>39</v>
      </c>
      <c r="S214" s="34" t="s">
        <v>482</v>
      </c>
      <c r="T214" s="34"/>
      <c r="U214" s="34"/>
      <c r="V214" s="34">
        <v>691675329</v>
      </c>
      <c r="W214" s="34"/>
      <c r="X214" s="34">
        <v>4</v>
      </c>
      <c r="Y214" s="34">
        <v>697996485</v>
      </c>
      <c r="Z214" s="34" t="s">
        <v>489</v>
      </c>
      <c r="AA214" s="34">
        <f>IF(ISBLANK($L214),"",VLOOKUP($L214,'PADESCE Ccontractuelle'!$C$2:$K$1200,8,FALSE))</f>
        <v>355572</v>
      </c>
      <c r="AB214" s="34">
        <f>IF(ISBLANK($L214),"",VLOOKUP($L214,'PADESCE Ccontractuelle'!$C$2:$K$1200,9,FALSE))</f>
        <v>49780080</v>
      </c>
      <c r="AC214" s="34" t="str">
        <f>VLOOKUP(VLOOKUP(B214,Apprenants!$D$2:$F$2000,3,FALSE),Classes!$A$2:$H$2000,8,FALSE)</f>
        <v>N</v>
      </c>
      <c r="AD214" s="47"/>
      <c r="AG214" s="23">
        <v>1</v>
      </c>
      <c r="AH214" s="23" t="str">
        <f>Consolication[[#This Row],[Bénéficiaires]]</f>
        <v>SCOOP YILLAGA YAOURT DU MAYO-KANI (COOP SYYMK)</v>
      </c>
      <c r="AI214" s="23">
        <f>Consolication[[#This Row],[cohorte]]</f>
        <v>4</v>
      </c>
    </row>
    <row r="215" spans="1:35" x14ac:dyDescent="0.35">
      <c r="A215" s="34">
        <f>IF(B215&lt;&gt;"",MAX($A$1:A214)+1,"")</f>
        <v>214</v>
      </c>
      <c r="B215" s="34" t="s">
        <v>490</v>
      </c>
      <c r="C215" s="34" t="s">
        <v>30</v>
      </c>
      <c r="D215" s="34" t="s">
        <v>31</v>
      </c>
      <c r="E215" s="34">
        <v>29</v>
      </c>
      <c r="F215" s="34" t="s">
        <v>32</v>
      </c>
      <c r="G215" s="34">
        <v>-1</v>
      </c>
      <c r="H215" s="34">
        <v>0</v>
      </c>
      <c r="I215" s="34" t="s">
        <v>36</v>
      </c>
      <c r="J215" s="34" t="s">
        <v>33</v>
      </c>
      <c r="K215" s="34" t="s">
        <v>34</v>
      </c>
      <c r="L215" s="34" t="s">
        <v>35</v>
      </c>
      <c r="M215" s="34">
        <v>2</v>
      </c>
      <c r="N215" s="34" t="s">
        <v>36</v>
      </c>
      <c r="O215" s="34" t="s">
        <v>36</v>
      </c>
      <c r="P215" s="34" t="s">
        <v>37</v>
      </c>
      <c r="Q215" s="34" t="s">
        <v>38</v>
      </c>
      <c r="R215" s="34" t="s">
        <v>39</v>
      </c>
      <c r="S215" s="34" t="s">
        <v>482</v>
      </c>
      <c r="T215" s="34"/>
      <c r="U215" s="34"/>
      <c r="V215" s="34">
        <v>656731453</v>
      </c>
      <c r="W215" s="34"/>
      <c r="X215" s="34">
        <v>4</v>
      </c>
      <c r="Y215" s="34">
        <v>697996485</v>
      </c>
      <c r="Z215" s="34" t="s">
        <v>491</v>
      </c>
      <c r="AA215" s="34">
        <f>IF(ISBLANK($L215),"",VLOOKUP($L215,'PADESCE Ccontractuelle'!$C$2:$K$1200,8,FALSE))</f>
        <v>355572</v>
      </c>
      <c r="AB215" s="34">
        <f>IF(ISBLANK($L215),"",VLOOKUP($L215,'PADESCE Ccontractuelle'!$C$2:$K$1200,9,FALSE))</f>
        <v>49780080</v>
      </c>
      <c r="AC215" s="34" t="str">
        <f>VLOOKUP(VLOOKUP(B215,Apprenants!$D$2:$F$2000,3,FALSE),Classes!$A$2:$H$2000,8,FALSE)</f>
        <v>N</v>
      </c>
      <c r="AD215" s="47"/>
      <c r="AG215" s="23">
        <v>1</v>
      </c>
      <c r="AH215" s="23" t="str">
        <f>Consolication[[#This Row],[Bénéficiaires]]</f>
        <v>SCOOP YILLAGA YAOURT DU MAYO-KANI (COOP SYYMK)</v>
      </c>
      <c r="AI215" s="23">
        <f>Consolication[[#This Row],[cohorte]]</f>
        <v>4</v>
      </c>
    </row>
    <row r="216" spans="1:35" x14ac:dyDescent="0.35">
      <c r="A216" s="34">
        <f>IF(B216&lt;&gt;"",MAX($A$1:A215)+1,"")</f>
        <v>215</v>
      </c>
      <c r="B216" s="34" t="s">
        <v>492</v>
      </c>
      <c r="C216" s="34" t="s">
        <v>30</v>
      </c>
      <c r="D216" s="34" t="s">
        <v>31</v>
      </c>
      <c r="E216" s="34">
        <v>47</v>
      </c>
      <c r="F216" s="34" t="s">
        <v>32</v>
      </c>
      <c r="G216" s="34">
        <v>-1</v>
      </c>
      <c r="H216" s="34">
        <v>0</v>
      </c>
      <c r="I216" s="34" t="s">
        <v>36</v>
      </c>
      <c r="J216" s="34" t="s">
        <v>33</v>
      </c>
      <c r="K216" s="34" t="s">
        <v>34</v>
      </c>
      <c r="L216" s="34" t="s">
        <v>35</v>
      </c>
      <c r="M216" s="34">
        <v>2</v>
      </c>
      <c r="N216" s="34" t="s">
        <v>36</v>
      </c>
      <c r="O216" s="34" t="s">
        <v>36</v>
      </c>
      <c r="P216" s="34" t="s">
        <v>37</v>
      </c>
      <c r="Q216" s="34" t="s">
        <v>38</v>
      </c>
      <c r="R216" s="34" t="s">
        <v>39</v>
      </c>
      <c r="S216" s="34" t="s">
        <v>482</v>
      </c>
      <c r="T216" s="34"/>
      <c r="U216" s="34"/>
      <c r="V216" s="34">
        <v>692058113</v>
      </c>
      <c r="W216" s="34"/>
      <c r="X216" s="34">
        <v>4</v>
      </c>
      <c r="Y216" s="34">
        <v>697996485</v>
      </c>
      <c r="Z216" s="34" t="s">
        <v>493</v>
      </c>
      <c r="AA216" s="34">
        <f>IF(ISBLANK($L216),"",VLOOKUP($L216,'PADESCE Ccontractuelle'!$C$2:$K$1200,8,FALSE))</f>
        <v>355572</v>
      </c>
      <c r="AB216" s="34">
        <f>IF(ISBLANK($L216),"",VLOOKUP($L216,'PADESCE Ccontractuelle'!$C$2:$K$1200,9,FALSE))</f>
        <v>49780080</v>
      </c>
      <c r="AC216" s="34" t="str">
        <f>VLOOKUP(VLOOKUP(B216,Apprenants!$D$2:$F$2000,3,FALSE),Classes!$A$2:$H$2000,8,FALSE)</f>
        <v>N</v>
      </c>
      <c r="AD216" s="47"/>
      <c r="AG216" s="23">
        <v>1</v>
      </c>
      <c r="AH216" s="23" t="str">
        <f>Consolication[[#This Row],[Bénéficiaires]]</f>
        <v>SCOOP YILLAGA YAOURT DU MAYO-KANI (COOP SYYMK)</v>
      </c>
      <c r="AI216" s="23">
        <f>Consolication[[#This Row],[cohorte]]</f>
        <v>4</v>
      </c>
    </row>
    <row r="217" spans="1:35" x14ac:dyDescent="0.35">
      <c r="A217" s="34">
        <f>IF(B217&lt;&gt;"",MAX($A$1:A216)+1,"")</f>
        <v>216</v>
      </c>
      <c r="B217" s="34" t="s">
        <v>494</v>
      </c>
      <c r="C217" s="34" t="s">
        <v>30</v>
      </c>
      <c r="D217" s="34" t="s">
        <v>31</v>
      </c>
      <c r="E217" s="34">
        <v>40</v>
      </c>
      <c r="F217" s="34" t="s">
        <v>32</v>
      </c>
      <c r="G217" s="34">
        <v>-1</v>
      </c>
      <c r="H217" s="34">
        <v>0</v>
      </c>
      <c r="I217" s="34" t="s">
        <v>36</v>
      </c>
      <c r="J217" s="34" t="s">
        <v>33</v>
      </c>
      <c r="K217" s="34" t="s">
        <v>34</v>
      </c>
      <c r="L217" s="34" t="s">
        <v>35</v>
      </c>
      <c r="M217" s="34">
        <v>2</v>
      </c>
      <c r="N217" s="34" t="s">
        <v>36</v>
      </c>
      <c r="O217" s="34" t="s">
        <v>36</v>
      </c>
      <c r="P217" s="34" t="s">
        <v>37</v>
      </c>
      <c r="Q217" s="34" t="s">
        <v>38</v>
      </c>
      <c r="R217" s="34" t="s">
        <v>39</v>
      </c>
      <c r="S217" s="34" t="s">
        <v>482</v>
      </c>
      <c r="T217" s="34"/>
      <c r="U217" s="34"/>
      <c r="V217" s="34">
        <v>693295895</v>
      </c>
      <c r="W217" s="34"/>
      <c r="X217" s="34">
        <v>4</v>
      </c>
      <c r="Y217" s="34">
        <v>697996485</v>
      </c>
      <c r="Z217" s="34" t="s">
        <v>495</v>
      </c>
      <c r="AA217" s="34">
        <f>IF(ISBLANK($L217),"",VLOOKUP($L217,'PADESCE Ccontractuelle'!$C$2:$K$1200,8,FALSE))</f>
        <v>355572</v>
      </c>
      <c r="AB217" s="34">
        <f>IF(ISBLANK($L217),"",VLOOKUP($L217,'PADESCE Ccontractuelle'!$C$2:$K$1200,9,FALSE))</f>
        <v>49780080</v>
      </c>
      <c r="AC217" s="34" t="str">
        <f>VLOOKUP(VLOOKUP(B217,Apprenants!$D$2:$F$2000,3,FALSE),Classes!$A$2:$H$2000,8,FALSE)</f>
        <v>N</v>
      </c>
      <c r="AD217" s="47"/>
      <c r="AG217" s="23">
        <v>1</v>
      </c>
      <c r="AH217" s="23" t="str">
        <f>Consolication[[#This Row],[Bénéficiaires]]</f>
        <v>SCOOP YILLAGA YAOURT DU MAYO-KANI (COOP SYYMK)</v>
      </c>
      <c r="AI217" s="23">
        <f>Consolication[[#This Row],[cohorte]]</f>
        <v>4</v>
      </c>
    </row>
    <row r="218" spans="1:35" x14ac:dyDescent="0.35">
      <c r="A218" s="34">
        <f>IF(B218&lt;&gt;"",MAX($A$1:A217)+1,"")</f>
        <v>217</v>
      </c>
      <c r="B218" s="34" t="s">
        <v>496</v>
      </c>
      <c r="C218" s="34" t="s">
        <v>30</v>
      </c>
      <c r="D218" s="34" t="s">
        <v>31</v>
      </c>
      <c r="E218" s="34">
        <v>20</v>
      </c>
      <c r="F218" s="34" t="s">
        <v>32</v>
      </c>
      <c r="G218" s="34">
        <v>-1</v>
      </c>
      <c r="H218" s="34">
        <v>0</v>
      </c>
      <c r="I218" s="34" t="s">
        <v>36</v>
      </c>
      <c r="J218" s="34" t="s">
        <v>33</v>
      </c>
      <c r="K218" s="34" t="s">
        <v>34</v>
      </c>
      <c r="L218" s="34" t="s">
        <v>35</v>
      </c>
      <c r="M218" s="34">
        <v>2</v>
      </c>
      <c r="N218" s="34" t="s">
        <v>36</v>
      </c>
      <c r="O218" s="34" t="s">
        <v>36</v>
      </c>
      <c r="P218" s="34" t="s">
        <v>37</v>
      </c>
      <c r="Q218" s="34" t="s">
        <v>38</v>
      </c>
      <c r="R218" s="34" t="s">
        <v>39</v>
      </c>
      <c r="S218" s="34" t="s">
        <v>482</v>
      </c>
      <c r="T218" s="34"/>
      <c r="U218" s="34"/>
      <c r="V218" s="34">
        <v>692396604</v>
      </c>
      <c r="W218" s="34"/>
      <c r="X218" s="34">
        <v>4</v>
      </c>
      <c r="Y218" s="34">
        <v>697996485</v>
      </c>
      <c r="Z218" s="34" t="s">
        <v>497</v>
      </c>
      <c r="AA218" s="34">
        <f>IF(ISBLANK($L218),"",VLOOKUP($L218,'PADESCE Ccontractuelle'!$C$2:$K$1200,8,FALSE))</f>
        <v>355572</v>
      </c>
      <c r="AB218" s="34">
        <f>IF(ISBLANK($L218),"",VLOOKUP($L218,'PADESCE Ccontractuelle'!$C$2:$K$1200,9,FALSE))</f>
        <v>49780080</v>
      </c>
      <c r="AC218" s="34" t="str">
        <f>VLOOKUP(VLOOKUP(B218,Apprenants!$D$2:$F$2000,3,FALSE),Classes!$A$2:$H$2000,8,FALSE)</f>
        <v>N</v>
      </c>
      <c r="AD218" s="47"/>
      <c r="AG218" s="23">
        <v>1</v>
      </c>
      <c r="AH218" s="23" t="str">
        <f>Consolication[[#This Row],[Bénéficiaires]]</f>
        <v>SCOOP YILLAGA YAOURT DU MAYO-KANI (COOP SYYMK)</v>
      </c>
      <c r="AI218" s="23">
        <f>Consolication[[#This Row],[cohorte]]</f>
        <v>4</v>
      </c>
    </row>
    <row r="219" spans="1:35" x14ac:dyDescent="0.35">
      <c r="A219" s="34">
        <f>IF(B219&lt;&gt;"",MAX($A$1:A218)+1,"")</f>
        <v>218</v>
      </c>
      <c r="B219" s="34" t="s">
        <v>498</v>
      </c>
      <c r="C219" s="34" t="s">
        <v>30</v>
      </c>
      <c r="D219" s="34" t="s">
        <v>31</v>
      </c>
      <c r="E219" s="34">
        <v>23</v>
      </c>
      <c r="F219" s="34" t="s">
        <v>32</v>
      </c>
      <c r="G219" s="34">
        <v>-1</v>
      </c>
      <c r="H219" s="34">
        <v>0</v>
      </c>
      <c r="I219" s="34" t="s">
        <v>36</v>
      </c>
      <c r="J219" s="34" t="s">
        <v>33</v>
      </c>
      <c r="K219" s="34" t="s">
        <v>34</v>
      </c>
      <c r="L219" s="34" t="s">
        <v>35</v>
      </c>
      <c r="M219" s="34">
        <v>2</v>
      </c>
      <c r="N219" s="34" t="s">
        <v>36</v>
      </c>
      <c r="O219" s="34" t="s">
        <v>36</v>
      </c>
      <c r="P219" s="34" t="s">
        <v>37</v>
      </c>
      <c r="Q219" s="34" t="s">
        <v>38</v>
      </c>
      <c r="R219" s="34" t="s">
        <v>39</v>
      </c>
      <c r="S219" s="34" t="s">
        <v>482</v>
      </c>
      <c r="T219" s="34"/>
      <c r="U219" s="34"/>
      <c r="V219" s="34"/>
      <c r="W219" s="34"/>
      <c r="X219" s="34">
        <v>4</v>
      </c>
      <c r="Y219" s="34">
        <v>697996485</v>
      </c>
      <c r="Z219" s="34" t="s">
        <v>499</v>
      </c>
      <c r="AA219" s="34">
        <f>IF(ISBLANK($L219),"",VLOOKUP($L219,'PADESCE Ccontractuelle'!$C$2:$K$1200,8,FALSE))</f>
        <v>355572</v>
      </c>
      <c r="AB219" s="34">
        <f>IF(ISBLANK($L219),"",VLOOKUP($L219,'PADESCE Ccontractuelle'!$C$2:$K$1200,9,FALSE))</f>
        <v>49780080</v>
      </c>
      <c r="AC219" s="34" t="str">
        <f>VLOOKUP(VLOOKUP(B219,Apprenants!$D$2:$F$2000,3,FALSE),Classes!$A$2:$H$2000,8,FALSE)</f>
        <v>N</v>
      </c>
      <c r="AD219" s="47"/>
      <c r="AG219" s="23">
        <v>1</v>
      </c>
      <c r="AH219" s="23" t="str">
        <f>Consolication[[#This Row],[Bénéficiaires]]</f>
        <v>SCOOP YILLAGA YAOURT DU MAYO-KANI (COOP SYYMK)</v>
      </c>
      <c r="AI219" s="23">
        <f>Consolication[[#This Row],[cohorte]]</f>
        <v>4</v>
      </c>
    </row>
    <row r="220" spans="1:35" x14ac:dyDescent="0.35">
      <c r="A220" s="34">
        <f>IF(B220&lt;&gt;"",MAX($A$1:A219)+1,"")</f>
        <v>219</v>
      </c>
      <c r="B220" s="34" t="s">
        <v>500</v>
      </c>
      <c r="C220" s="34" t="s">
        <v>30</v>
      </c>
      <c r="D220" s="34" t="s">
        <v>31</v>
      </c>
      <c r="E220" s="34">
        <v>22</v>
      </c>
      <c r="F220" s="34" t="s">
        <v>32</v>
      </c>
      <c r="G220" s="34">
        <v>-1</v>
      </c>
      <c r="H220" s="34">
        <v>0</v>
      </c>
      <c r="I220" s="34" t="s">
        <v>36</v>
      </c>
      <c r="J220" s="34" t="s">
        <v>33</v>
      </c>
      <c r="K220" s="34" t="s">
        <v>34</v>
      </c>
      <c r="L220" s="34" t="s">
        <v>35</v>
      </c>
      <c r="M220" s="34">
        <v>2</v>
      </c>
      <c r="N220" s="34" t="s">
        <v>36</v>
      </c>
      <c r="O220" s="34" t="s">
        <v>36</v>
      </c>
      <c r="P220" s="34" t="s">
        <v>37</v>
      </c>
      <c r="Q220" s="34" t="s">
        <v>38</v>
      </c>
      <c r="R220" s="34" t="s">
        <v>39</v>
      </c>
      <c r="S220" s="34" t="s">
        <v>482</v>
      </c>
      <c r="T220" s="34"/>
      <c r="U220" s="34"/>
      <c r="V220" s="34">
        <v>655136771</v>
      </c>
      <c r="W220" s="34"/>
      <c r="X220" s="34">
        <v>4</v>
      </c>
      <c r="Y220" s="34">
        <v>697996485</v>
      </c>
      <c r="Z220" s="34" t="s">
        <v>501</v>
      </c>
      <c r="AA220" s="34">
        <f>IF(ISBLANK($L220),"",VLOOKUP($L220,'PADESCE Ccontractuelle'!$C$2:$K$1200,8,FALSE))</f>
        <v>355572</v>
      </c>
      <c r="AB220" s="34">
        <f>IF(ISBLANK($L220),"",VLOOKUP($L220,'PADESCE Ccontractuelle'!$C$2:$K$1200,9,FALSE))</f>
        <v>49780080</v>
      </c>
      <c r="AC220" s="34" t="str">
        <f>VLOOKUP(VLOOKUP(B220,Apprenants!$D$2:$F$2000,3,FALSE),Classes!$A$2:$H$2000,8,FALSE)</f>
        <v>N</v>
      </c>
      <c r="AD220" s="47"/>
      <c r="AG220" s="23">
        <v>1</v>
      </c>
      <c r="AH220" s="23" t="str">
        <f>Consolication[[#This Row],[Bénéficiaires]]</f>
        <v>SCOOP YILLAGA YAOURT DU MAYO-KANI (COOP SYYMK)</v>
      </c>
      <c r="AI220" s="23">
        <f>Consolication[[#This Row],[cohorte]]</f>
        <v>4</v>
      </c>
    </row>
    <row r="221" spans="1:35" x14ac:dyDescent="0.35">
      <c r="A221" s="34">
        <f>IF(B221&lt;&gt;"",MAX($A$1:A220)+1,"")</f>
        <v>220</v>
      </c>
      <c r="B221" s="34" t="s">
        <v>502</v>
      </c>
      <c r="C221" s="34" t="s">
        <v>30</v>
      </c>
      <c r="D221" s="34" t="s">
        <v>31</v>
      </c>
      <c r="E221" s="34">
        <v>26</v>
      </c>
      <c r="F221" s="34" t="s">
        <v>32</v>
      </c>
      <c r="G221" s="34">
        <v>-1</v>
      </c>
      <c r="H221" s="34">
        <v>0</v>
      </c>
      <c r="I221" s="34" t="s">
        <v>36</v>
      </c>
      <c r="J221" s="34" t="s">
        <v>33</v>
      </c>
      <c r="K221" s="34" t="s">
        <v>34</v>
      </c>
      <c r="L221" s="34" t="s">
        <v>35</v>
      </c>
      <c r="M221" s="34">
        <v>2</v>
      </c>
      <c r="N221" s="34" t="s">
        <v>36</v>
      </c>
      <c r="O221" s="34" t="s">
        <v>36</v>
      </c>
      <c r="P221" s="34" t="s">
        <v>37</v>
      </c>
      <c r="Q221" s="34" t="s">
        <v>38</v>
      </c>
      <c r="R221" s="34" t="s">
        <v>39</v>
      </c>
      <c r="S221" s="34" t="s">
        <v>482</v>
      </c>
      <c r="T221" s="34"/>
      <c r="U221" s="34"/>
      <c r="V221" s="34">
        <v>693514303</v>
      </c>
      <c r="W221" s="34"/>
      <c r="X221" s="34">
        <v>4</v>
      </c>
      <c r="Y221" s="34">
        <v>697996485</v>
      </c>
      <c r="Z221" s="34" t="s">
        <v>503</v>
      </c>
      <c r="AA221" s="34">
        <f>IF(ISBLANK($L221),"",VLOOKUP($L221,'PADESCE Ccontractuelle'!$C$2:$K$1200,8,FALSE))</f>
        <v>355572</v>
      </c>
      <c r="AB221" s="34">
        <f>IF(ISBLANK($L221),"",VLOOKUP($L221,'PADESCE Ccontractuelle'!$C$2:$K$1200,9,FALSE))</f>
        <v>49780080</v>
      </c>
      <c r="AC221" s="34" t="str">
        <f>VLOOKUP(VLOOKUP(B221,Apprenants!$D$2:$F$2000,3,FALSE),Classes!$A$2:$H$2000,8,FALSE)</f>
        <v>N</v>
      </c>
      <c r="AD221" s="47"/>
      <c r="AG221" s="23">
        <v>1</v>
      </c>
      <c r="AH221" s="23" t="str">
        <f>Consolication[[#This Row],[Bénéficiaires]]</f>
        <v>SCOOP YILLAGA YAOURT DU MAYO-KANI (COOP SYYMK)</v>
      </c>
      <c r="AI221" s="23">
        <f>Consolication[[#This Row],[cohorte]]</f>
        <v>4</v>
      </c>
    </row>
    <row r="222" spans="1:35" x14ac:dyDescent="0.35">
      <c r="A222" s="34">
        <f>IF(B222&lt;&gt;"",MAX($A$1:A221)+1,"")</f>
        <v>221</v>
      </c>
      <c r="B222" s="34" t="s">
        <v>504</v>
      </c>
      <c r="C222" s="34" t="s">
        <v>30</v>
      </c>
      <c r="D222" s="34" t="s">
        <v>31</v>
      </c>
      <c r="E222" s="34">
        <v>24</v>
      </c>
      <c r="F222" s="34" t="s">
        <v>32</v>
      </c>
      <c r="G222" s="34">
        <v>-1</v>
      </c>
      <c r="H222" s="34">
        <v>0</v>
      </c>
      <c r="I222" s="34" t="s">
        <v>36</v>
      </c>
      <c r="J222" s="34" t="s">
        <v>33</v>
      </c>
      <c r="K222" s="34" t="s">
        <v>34</v>
      </c>
      <c r="L222" s="34" t="s">
        <v>35</v>
      </c>
      <c r="M222" s="34">
        <v>2</v>
      </c>
      <c r="N222" s="34" t="s">
        <v>36</v>
      </c>
      <c r="O222" s="34" t="s">
        <v>36</v>
      </c>
      <c r="P222" s="34" t="s">
        <v>37</v>
      </c>
      <c r="Q222" s="34" t="s">
        <v>38</v>
      </c>
      <c r="R222" s="34" t="s">
        <v>39</v>
      </c>
      <c r="S222" s="34" t="s">
        <v>482</v>
      </c>
      <c r="T222" s="34"/>
      <c r="U222" s="34"/>
      <c r="V222" s="34">
        <v>679021516</v>
      </c>
      <c r="W222" s="34"/>
      <c r="X222" s="34">
        <v>4</v>
      </c>
      <c r="Y222" s="34">
        <v>697996485</v>
      </c>
      <c r="Z222" s="34" t="s">
        <v>505</v>
      </c>
      <c r="AA222" s="34">
        <f>IF(ISBLANK($L222),"",VLOOKUP($L222,'PADESCE Ccontractuelle'!$C$2:$K$1200,8,FALSE))</f>
        <v>355572</v>
      </c>
      <c r="AB222" s="34">
        <f>IF(ISBLANK($L222),"",VLOOKUP($L222,'PADESCE Ccontractuelle'!$C$2:$K$1200,9,FALSE))</f>
        <v>49780080</v>
      </c>
      <c r="AC222" s="34" t="str">
        <f>VLOOKUP(VLOOKUP(B222,Apprenants!$D$2:$F$2000,3,FALSE),Classes!$A$2:$H$2000,8,FALSE)</f>
        <v>N</v>
      </c>
      <c r="AD222" s="47"/>
      <c r="AG222" s="23">
        <v>1</v>
      </c>
      <c r="AH222" s="23" t="str">
        <f>Consolication[[#This Row],[Bénéficiaires]]</f>
        <v>SCOOP YILLAGA YAOURT DU MAYO-KANI (COOP SYYMK)</v>
      </c>
      <c r="AI222" s="23">
        <f>Consolication[[#This Row],[cohorte]]</f>
        <v>4</v>
      </c>
    </row>
    <row r="223" spans="1:35" x14ac:dyDescent="0.35">
      <c r="A223" s="34">
        <f>IF(B223&lt;&gt;"",MAX($A$1:A222)+1,"")</f>
        <v>222</v>
      </c>
      <c r="B223" s="34" t="s">
        <v>506</v>
      </c>
      <c r="C223" s="34" t="s">
        <v>30</v>
      </c>
      <c r="D223" s="34" t="s">
        <v>31</v>
      </c>
      <c r="E223" s="34">
        <v>18</v>
      </c>
      <c r="F223" s="34" t="s">
        <v>32</v>
      </c>
      <c r="G223" s="34">
        <v>-1</v>
      </c>
      <c r="H223" s="34">
        <v>0</v>
      </c>
      <c r="I223" s="34" t="s">
        <v>36</v>
      </c>
      <c r="J223" s="34" t="s">
        <v>33</v>
      </c>
      <c r="K223" s="34" t="s">
        <v>34</v>
      </c>
      <c r="L223" s="34" t="s">
        <v>35</v>
      </c>
      <c r="M223" s="34">
        <v>2</v>
      </c>
      <c r="N223" s="34" t="s">
        <v>36</v>
      </c>
      <c r="O223" s="34" t="s">
        <v>36</v>
      </c>
      <c r="P223" s="34" t="s">
        <v>37</v>
      </c>
      <c r="Q223" s="34" t="s">
        <v>38</v>
      </c>
      <c r="R223" s="34" t="s">
        <v>39</v>
      </c>
      <c r="S223" s="34" t="s">
        <v>482</v>
      </c>
      <c r="T223" s="34"/>
      <c r="U223" s="34"/>
      <c r="V223" s="34">
        <v>690746410</v>
      </c>
      <c r="W223" s="34"/>
      <c r="X223" s="34">
        <v>4</v>
      </c>
      <c r="Y223" s="34">
        <v>697996485</v>
      </c>
      <c r="Z223" s="34" t="s">
        <v>507</v>
      </c>
      <c r="AA223" s="34">
        <f>IF(ISBLANK($L223),"",VLOOKUP($L223,'PADESCE Ccontractuelle'!$C$2:$K$1200,8,FALSE))</f>
        <v>355572</v>
      </c>
      <c r="AB223" s="34">
        <f>IF(ISBLANK($L223),"",VLOOKUP($L223,'PADESCE Ccontractuelle'!$C$2:$K$1200,9,FALSE))</f>
        <v>49780080</v>
      </c>
      <c r="AC223" s="34" t="str">
        <f>VLOOKUP(VLOOKUP(B223,Apprenants!$D$2:$F$2000,3,FALSE),Classes!$A$2:$H$2000,8,FALSE)</f>
        <v>N</v>
      </c>
      <c r="AD223" s="47"/>
      <c r="AG223" s="23">
        <v>1</v>
      </c>
      <c r="AH223" s="23" t="str">
        <f>Consolication[[#This Row],[Bénéficiaires]]</f>
        <v>SCOOP YILLAGA YAOURT DU MAYO-KANI (COOP SYYMK)</v>
      </c>
      <c r="AI223" s="23">
        <f>Consolication[[#This Row],[cohorte]]</f>
        <v>4</v>
      </c>
    </row>
    <row r="224" spans="1:35" x14ac:dyDescent="0.35">
      <c r="A224" s="34">
        <f>IF(B224&lt;&gt;"",MAX($A$1:A223)+1,"")</f>
        <v>223</v>
      </c>
      <c r="B224" s="34" t="s">
        <v>508</v>
      </c>
      <c r="C224" s="34" t="s">
        <v>30</v>
      </c>
      <c r="D224" s="34" t="s">
        <v>31</v>
      </c>
      <c r="E224" s="34">
        <v>12</v>
      </c>
      <c r="F224" s="34" t="s">
        <v>32</v>
      </c>
      <c r="G224" s="34">
        <v>-1</v>
      </c>
      <c r="H224" s="34">
        <v>0</v>
      </c>
      <c r="I224" s="34" t="s">
        <v>36</v>
      </c>
      <c r="J224" s="34" t="s">
        <v>33</v>
      </c>
      <c r="K224" s="34" t="s">
        <v>34</v>
      </c>
      <c r="L224" s="34" t="s">
        <v>35</v>
      </c>
      <c r="M224" s="34">
        <v>2</v>
      </c>
      <c r="N224" s="34" t="s">
        <v>36</v>
      </c>
      <c r="O224" s="34" t="s">
        <v>36</v>
      </c>
      <c r="P224" s="34" t="s">
        <v>37</v>
      </c>
      <c r="Q224" s="34" t="s">
        <v>38</v>
      </c>
      <c r="R224" s="34" t="s">
        <v>39</v>
      </c>
      <c r="S224" s="34" t="s">
        <v>482</v>
      </c>
      <c r="T224" s="34"/>
      <c r="U224" s="34"/>
      <c r="V224" s="34">
        <v>696444780</v>
      </c>
      <c r="W224" s="34"/>
      <c r="X224" s="34">
        <v>4</v>
      </c>
      <c r="Y224" s="34">
        <v>697996485</v>
      </c>
      <c r="Z224" s="34" t="s">
        <v>509</v>
      </c>
      <c r="AA224" s="34">
        <f>IF(ISBLANK($L224),"",VLOOKUP($L224,'PADESCE Ccontractuelle'!$C$2:$K$1200,8,FALSE))</f>
        <v>355572</v>
      </c>
      <c r="AB224" s="34">
        <f>IF(ISBLANK($L224),"",VLOOKUP($L224,'PADESCE Ccontractuelle'!$C$2:$K$1200,9,FALSE))</f>
        <v>49780080</v>
      </c>
      <c r="AC224" s="34" t="str">
        <f>VLOOKUP(VLOOKUP(B224,Apprenants!$D$2:$F$2000,3,FALSE),Classes!$A$2:$H$2000,8,FALSE)</f>
        <v>N</v>
      </c>
      <c r="AD224" s="47"/>
      <c r="AG224" s="23">
        <v>1</v>
      </c>
      <c r="AH224" s="23" t="str">
        <f>Consolication[[#This Row],[Bénéficiaires]]</f>
        <v>SCOOP YILLAGA YAOURT DU MAYO-KANI (COOP SYYMK)</v>
      </c>
      <c r="AI224" s="23">
        <f>Consolication[[#This Row],[cohorte]]</f>
        <v>4</v>
      </c>
    </row>
    <row r="225" spans="1:35" x14ac:dyDescent="0.35">
      <c r="A225" s="34">
        <f>IF(B225&lt;&gt;"",MAX($A$1:A224)+1,"")</f>
        <v>224</v>
      </c>
      <c r="B225" s="34" t="s">
        <v>510</v>
      </c>
      <c r="C225" s="34" t="s">
        <v>30</v>
      </c>
      <c r="D225" s="34" t="s">
        <v>31</v>
      </c>
      <c r="E225" s="34">
        <v>18</v>
      </c>
      <c r="F225" s="34" t="s">
        <v>32</v>
      </c>
      <c r="G225" s="34">
        <v>-1</v>
      </c>
      <c r="H225" s="34">
        <v>0</v>
      </c>
      <c r="I225" s="34" t="s">
        <v>36</v>
      </c>
      <c r="J225" s="34" t="s">
        <v>33</v>
      </c>
      <c r="K225" s="34" t="s">
        <v>34</v>
      </c>
      <c r="L225" s="34" t="s">
        <v>35</v>
      </c>
      <c r="M225" s="34">
        <v>2</v>
      </c>
      <c r="N225" s="34" t="s">
        <v>36</v>
      </c>
      <c r="O225" s="34" t="s">
        <v>36</v>
      </c>
      <c r="P225" s="34" t="s">
        <v>37</v>
      </c>
      <c r="Q225" s="34" t="s">
        <v>38</v>
      </c>
      <c r="R225" s="34" t="s">
        <v>39</v>
      </c>
      <c r="S225" s="34" t="s">
        <v>482</v>
      </c>
      <c r="T225" s="34"/>
      <c r="U225" s="34"/>
      <c r="V225" s="34">
        <v>694478920</v>
      </c>
      <c r="W225" s="34"/>
      <c r="X225" s="34">
        <v>4</v>
      </c>
      <c r="Y225" s="34">
        <v>697996485</v>
      </c>
      <c r="Z225" s="34" t="s">
        <v>511</v>
      </c>
      <c r="AA225" s="34">
        <f>IF(ISBLANK($L225),"",VLOOKUP($L225,'PADESCE Ccontractuelle'!$C$2:$K$1200,8,FALSE))</f>
        <v>355572</v>
      </c>
      <c r="AB225" s="34">
        <f>IF(ISBLANK($L225),"",VLOOKUP($L225,'PADESCE Ccontractuelle'!$C$2:$K$1200,9,FALSE))</f>
        <v>49780080</v>
      </c>
      <c r="AC225" s="34" t="str">
        <f>VLOOKUP(VLOOKUP(B225,Apprenants!$D$2:$F$2000,3,FALSE),Classes!$A$2:$H$2000,8,FALSE)</f>
        <v>N</v>
      </c>
      <c r="AD225" s="47"/>
      <c r="AG225" s="23">
        <v>1</v>
      </c>
      <c r="AH225" s="23" t="str">
        <f>Consolication[[#This Row],[Bénéficiaires]]</f>
        <v>SCOOP YILLAGA YAOURT DU MAYO-KANI (COOP SYYMK)</v>
      </c>
      <c r="AI225" s="23">
        <f>Consolication[[#This Row],[cohorte]]</f>
        <v>4</v>
      </c>
    </row>
    <row r="226" spans="1:35" x14ac:dyDescent="0.35">
      <c r="A226" s="34">
        <f>IF(B226&lt;&gt;"",MAX($A$1:A225)+1,"")</f>
        <v>225</v>
      </c>
      <c r="B226" s="34" t="s">
        <v>512</v>
      </c>
      <c r="C226" s="34" t="s">
        <v>30</v>
      </c>
      <c r="D226" s="34" t="s">
        <v>31</v>
      </c>
      <c r="E226" s="34">
        <v>23</v>
      </c>
      <c r="F226" s="34" t="s">
        <v>32</v>
      </c>
      <c r="G226" s="34">
        <v>-1</v>
      </c>
      <c r="H226" s="34">
        <v>0</v>
      </c>
      <c r="I226" s="34" t="s">
        <v>36</v>
      </c>
      <c r="J226" s="34" t="s">
        <v>33</v>
      </c>
      <c r="K226" s="34" t="s">
        <v>34</v>
      </c>
      <c r="L226" s="34" t="s">
        <v>35</v>
      </c>
      <c r="M226" s="34">
        <v>2</v>
      </c>
      <c r="N226" s="34" t="s">
        <v>36</v>
      </c>
      <c r="O226" s="34" t="s">
        <v>36</v>
      </c>
      <c r="P226" s="34" t="s">
        <v>37</v>
      </c>
      <c r="Q226" s="34" t="s">
        <v>38</v>
      </c>
      <c r="R226" s="34" t="s">
        <v>39</v>
      </c>
      <c r="S226" s="34" t="s">
        <v>482</v>
      </c>
      <c r="T226" s="34"/>
      <c r="U226" s="34"/>
      <c r="V226" s="34">
        <v>693393045</v>
      </c>
      <c r="W226" s="34"/>
      <c r="X226" s="34">
        <v>4</v>
      </c>
      <c r="Y226" s="34">
        <v>697996485</v>
      </c>
      <c r="Z226" s="34" t="s">
        <v>513</v>
      </c>
      <c r="AA226" s="34">
        <f>IF(ISBLANK($L226),"",VLOOKUP($L226,'PADESCE Ccontractuelle'!$C$2:$K$1200,8,FALSE))</f>
        <v>355572</v>
      </c>
      <c r="AB226" s="34">
        <f>IF(ISBLANK($L226),"",VLOOKUP($L226,'PADESCE Ccontractuelle'!$C$2:$K$1200,9,FALSE))</f>
        <v>49780080</v>
      </c>
      <c r="AC226" s="34" t="str">
        <f>VLOOKUP(VLOOKUP(B226,Apprenants!$D$2:$F$2000,3,FALSE),Classes!$A$2:$H$2000,8,FALSE)</f>
        <v>N</v>
      </c>
      <c r="AD226" s="47"/>
      <c r="AG226" s="23">
        <v>1</v>
      </c>
      <c r="AH226" s="23" t="str">
        <f>Consolication[[#This Row],[Bénéficiaires]]</f>
        <v>SCOOP YILLAGA YAOURT DU MAYO-KANI (COOP SYYMK)</v>
      </c>
      <c r="AI226" s="23">
        <f>Consolication[[#This Row],[cohorte]]</f>
        <v>4</v>
      </c>
    </row>
    <row r="227" spans="1:35" x14ac:dyDescent="0.35">
      <c r="A227" s="34">
        <f>IF(B227&lt;&gt;"",MAX($A$1:A226)+1,"")</f>
        <v>226</v>
      </c>
      <c r="B227" s="34" t="s">
        <v>514</v>
      </c>
      <c r="C227" s="34" t="s">
        <v>30</v>
      </c>
      <c r="D227" s="34" t="s">
        <v>31</v>
      </c>
      <c r="E227" s="34">
        <v>18</v>
      </c>
      <c r="F227" s="34" t="s">
        <v>32</v>
      </c>
      <c r="G227" s="34">
        <v>-1</v>
      </c>
      <c r="H227" s="34">
        <v>0</v>
      </c>
      <c r="I227" s="34" t="s">
        <v>36</v>
      </c>
      <c r="J227" s="34" t="s">
        <v>33</v>
      </c>
      <c r="K227" s="34" t="s">
        <v>34</v>
      </c>
      <c r="L227" s="34" t="s">
        <v>35</v>
      </c>
      <c r="M227" s="34">
        <v>2</v>
      </c>
      <c r="N227" s="34" t="s">
        <v>36</v>
      </c>
      <c r="O227" s="34" t="s">
        <v>36</v>
      </c>
      <c r="P227" s="34" t="s">
        <v>37</v>
      </c>
      <c r="Q227" s="34" t="s">
        <v>38</v>
      </c>
      <c r="R227" s="34" t="s">
        <v>39</v>
      </c>
      <c r="S227" s="34" t="s">
        <v>482</v>
      </c>
      <c r="T227" s="34"/>
      <c r="U227" s="34"/>
      <c r="V227" s="34"/>
      <c r="W227" s="34"/>
      <c r="X227" s="34">
        <v>4</v>
      </c>
      <c r="Y227" s="34">
        <v>697996485</v>
      </c>
      <c r="Z227" s="34" t="s">
        <v>515</v>
      </c>
      <c r="AA227" s="34">
        <f>IF(ISBLANK($L227),"",VLOOKUP($L227,'PADESCE Ccontractuelle'!$C$2:$K$1200,8,FALSE))</f>
        <v>355572</v>
      </c>
      <c r="AB227" s="34">
        <f>IF(ISBLANK($L227),"",VLOOKUP($L227,'PADESCE Ccontractuelle'!$C$2:$K$1200,9,FALSE))</f>
        <v>49780080</v>
      </c>
      <c r="AC227" s="34" t="str">
        <f>VLOOKUP(VLOOKUP(B227,Apprenants!$D$2:$F$2000,3,FALSE),Classes!$A$2:$H$2000,8,FALSE)</f>
        <v>N</v>
      </c>
      <c r="AD227" s="47"/>
      <c r="AG227" s="23">
        <v>1</v>
      </c>
      <c r="AH227" s="23" t="str">
        <f>Consolication[[#This Row],[Bénéficiaires]]</f>
        <v>SCOOP YILLAGA YAOURT DU MAYO-KANI (COOP SYYMK)</v>
      </c>
      <c r="AI227" s="23">
        <f>Consolication[[#This Row],[cohorte]]</f>
        <v>4</v>
      </c>
    </row>
    <row r="228" spans="1:35" x14ac:dyDescent="0.35">
      <c r="A228" s="34">
        <f>IF(B228&lt;&gt;"",MAX($A$1:A227)+1,"")</f>
        <v>227</v>
      </c>
      <c r="B228" s="34" t="s">
        <v>516</v>
      </c>
      <c r="C228" s="34" t="s">
        <v>30</v>
      </c>
      <c r="D228" s="34" t="s">
        <v>31</v>
      </c>
      <c r="E228" s="34">
        <v>19</v>
      </c>
      <c r="F228" s="34" t="s">
        <v>32</v>
      </c>
      <c r="G228" s="34">
        <v>-1</v>
      </c>
      <c r="H228" s="34">
        <v>0</v>
      </c>
      <c r="I228" s="34" t="s">
        <v>36</v>
      </c>
      <c r="J228" s="34" t="s">
        <v>33</v>
      </c>
      <c r="K228" s="34" t="s">
        <v>34</v>
      </c>
      <c r="L228" s="34" t="s">
        <v>35</v>
      </c>
      <c r="M228" s="34">
        <v>2</v>
      </c>
      <c r="N228" s="34" t="s">
        <v>36</v>
      </c>
      <c r="O228" s="34" t="s">
        <v>36</v>
      </c>
      <c r="P228" s="34" t="s">
        <v>37</v>
      </c>
      <c r="Q228" s="34" t="s">
        <v>38</v>
      </c>
      <c r="R228" s="34" t="s">
        <v>39</v>
      </c>
      <c r="S228" s="34" t="s">
        <v>482</v>
      </c>
      <c r="T228" s="34"/>
      <c r="U228" s="34"/>
      <c r="V228" s="34">
        <v>655198687</v>
      </c>
      <c r="W228" s="34"/>
      <c r="X228" s="34">
        <v>4</v>
      </c>
      <c r="Y228" s="34">
        <v>697996485</v>
      </c>
      <c r="Z228" s="34" t="s">
        <v>517</v>
      </c>
      <c r="AA228" s="34">
        <f>IF(ISBLANK($L228),"",VLOOKUP($L228,'PADESCE Ccontractuelle'!$C$2:$K$1200,8,FALSE))</f>
        <v>355572</v>
      </c>
      <c r="AB228" s="34">
        <f>IF(ISBLANK($L228),"",VLOOKUP($L228,'PADESCE Ccontractuelle'!$C$2:$K$1200,9,FALSE))</f>
        <v>49780080</v>
      </c>
      <c r="AC228" s="34" t="str">
        <f>VLOOKUP(VLOOKUP(B228,Apprenants!$D$2:$F$2000,3,FALSE),Classes!$A$2:$H$2000,8,FALSE)</f>
        <v>N</v>
      </c>
      <c r="AD228" s="47"/>
      <c r="AG228" s="23">
        <v>1</v>
      </c>
      <c r="AH228" s="23" t="str">
        <f>Consolication[[#This Row],[Bénéficiaires]]</f>
        <v>SCOOP YILLAGA YAOURT DU MAYO-KANI (COOP SYYMK)</v>
      </c>
      <c r="AI228" s="23">
        <f>Consolication[[#This Row],[cohorte]]</f>
        <v>4</v>
      </c>
    </row>
    <row r="229" spans="1:35" x14ac:dyDescent="0.35">
      <c r="A229" s="34">
        <f>IF(B229&lt;&gt;"",MAX($A$1:A228)+1,"")</f>
        <v>228</v>
      </c>
      <c r="B229" s="34" t="s">
        <v>518</v>
      </c>
      <c r="C229" s="34" t="s">
        <v>30</v>
      </c>
      <c r="D229" s="34" t="s">
        <v>31</v>
      </c>
      <c r="E229" s="34">
        <v>35</v>
      </c>
      <c r="F229" s="34" t="s">
        <v>32</v>
      </c>
      <c r="G229" s="34">
        <v>-1</v>
      </c>
      <c r="H229" s="34">
        <v>0</v>
      </c>
      <c r="I229" s="34" t="s">
        <v>36</v>
      </c>
      <c r="J229" s="34" t="s">
        <v>33</v>
      </c>
      <c r="K229" s="34" t="s">
        <v>34</v>
      </c>
      <c r="L229" s="34" t="s">
        <v>35</v>
      </c>
      <c r="M229" s="34">
        <v>2</v>
      </c>
      <c r="N229" s="34" t="s">
        <v>36</v>
      </c>
      <c r="O229" s="34" t="s">
        <v>36</v>
      </c>
      <c r="P229" s="34" t="s">
        <v>37</v>
      </c>
      <c r="Q229" s="34" t="s">
        <v>38</v>
      </c>
      <c r="R229" s="34" t="s">
        <v>39</v>
      </c>
      <c r="S229" s="34" t="s">
        <v>482</v>
      </c>
      <c r="T229" s="34"/>
      <c r="U229" s="34"/>
      <c r="V229" s="34">
        <v>657958950</v>
      </c>
      <c r="W229" s="34"/>
      <c r="X229" s="34">
        <v>4</v>
      </c>
      <c r="Y229" s="34">
        <v>697996485</v>
      </c>
      <c r="Z229" s="34" t="s">
        <v>519</v>
      </c>
      <c r="AA229" s="34">
        <f>IF(ISBLANK($L229),"",VLOOKUP($L229,'PADESCE Ccontractuelle'!$C$2:$K$1200,8,FALSE))</f>
        <v>355572</v>
      </c>
      <c r="AB229" s="34">
        <f>IF(ISBLANK($L229),"",VLOOKUP($L229,'PADESCE Ccontractuelle'!$C$2:$K$1200,9,FALSE))</f>
        <v>49780080</v>
      </c>
      <c r="AC229" s="34" t="str">
        <f>VLOOKUP(VLOOKUP(B229,Apprenants!$D$2:$F$2000,3,FALSE),Classes!$A$2:$H$2000,8,FALSE)</f>
        <v>N</v>
      </c>
      <c r="AD229" s="47"/>
      <c r="AG229" s="23">
        <v>1</v>
      </c>
      <c r="AH229" s="23" t="str">
        <f>Consolication[[#This Row],[Bénéficiaires]]</f>
        <v>SCOOP YILLAGA YAOURT DU MAYO-KANI (COOP SYYMK)</v>
      </c>
      <c r="AI229" s="23">
        <f>Consolication[[#This Row],[cohorte]]</f>
        <v>4</v>
      </c>
    </row>
    <row r="230" spans="1:35" x14ac:dyDescent="0.35">
      <c r="A230" s="34">
        <f>IF(B230&lt;&gt;"",MAX($A$1:A229)+1,"")</f>
        <v>229</v>
      </c>
      <c r="B230" s="34" t="s">
        <v>520</v>
      </c>
      <c r="C230" s="34" t="s">
        <v>30</v>
      </c>
      <c r="D230" s="34" t="s">
        <v>31</v>
      </c>
      <c r="E230" s="34">
        <v>50</v>
      </c>
      <c r="F230" s="34" t="s">
        <v>32</v>
      </c>
      <c r="G230" s="34">
        <v>-1</v>
      </c>
      <c r="H230" s="34">
        <v>0</v>
      </c>
      <c r="I230" s="34" t="s">
        <v>36</v>
      </c>
      <c r="J230" s="34" t="s">
        <v>33</v>
      </c>
      <c r="K230" s="34" t="s">
        <v>34</v>
      </c>
      <c r="L230" s="34" t="s">
        <v>35</v>
      </c>
      <c r="M230" s="34">
        <v>2</v>
      </c>
      <c r="N230" s="34" t="s">
        <v>36</v>
      </c>
      <c r="O230" s="34" t="s">
        <v>36</v>
      </c>
      <c r="P230" s="34" t="s">
        <v>37</v>
      </c>
      <c r="Q230" s="34" t="s">
        <v>38</v>
      </c>
      <c r="R230" s="34" t="s">
        <v>39</v>
      </c>
      <c r="S230" s="34" t="s">
        <v>482</v>
      </c>
      <c r="T230" s="34"/>
      <c r="U230" s="34"/>
      <c r="V230" s="34">
        <v>697103024</v>
      </c>
      <c r="W230" s="34"/>
      <c r="X230" s="34">
        <v>4</v>
      </c>
      <c r="Y230" s="34">
        <v>697996485</v>
      </c>
      <c r="Z230" s="34" t="s">
        <v>521</v>
      </c>
      <c r="AA230" s="34">
        <f>IF(ISBLANK($L230),"",VLOOKUP($L230,'PADESCE Ccontractuelle'!$C$2:$K$1200,8,FALSE))</f>
        <v>355572</v>
      </c>
      <c r="AB230" s="34">
        <f>IF(ISBLANK($L230),"",VLOOKUP($L230,'PADESCE Ccontractuelle'!$C$2:$K$1200,9,FALSE))</f>
        <v>49780080</v>
      </c>
      <c r="AC230" s="34" t="str">
        <f>VLOOKUP(VLOOKUP(B230,Apprenants!$D$2:$F$2000,3,FALSE),Classes!$A$2:$H$2000,8,FALSE)</f>
        <v>N</v>
      </c>
      <c r="AD230" s="47"/>
      <c r="AG230" s="23">
        <v>1</v>
      </c>
      <c r="AH230" s="23" t="str">
        <f>Consolication[[#This Row],[Bénéficiaires]]</f>
        <v>SCOOP YILLAGA YAOURT DU MAYO-KANI (COOP SYYMK)</v>
      </c>
      <c r="AI230" s="23">
        <f>Consolication[[#This Row],[cohorte]]</f>
        <v>4</v>
      </c>
    </row>
    <row r="231" spans="1:35" x14ac:dyDescent="0.35">
      <c r="A231" s="34">
        <f>IF(B231&lt;&gt;"",MAX($A$1:A230)+1,"")</f>
        <v>230</v>
      </c>
      <c r="B231" s="34" t="s">
        <v>522</v>
      </c>
      <c r="C231" s="34" t="s">
        <v>30</v>
      </c>
      <c r="D231" s="34" t="s">
        <v>31</v>
      </c>
      <c r="E231" s="34">
        <v>47</v>
      </c>
      <c r="F231" s="34" t="s">
        <v>32</v>
      </c>
      <c r="G231" s="34">
        <v>-1</v>
      </c>
      <c r="H231" s="34">
        <v>0</v>
      </c>
      <c r="I231" s="34" t="s">
        <v>36</v>
      </c>
      <c r="J231" s="34" t="s">
        <v>33</v>
      </c>
      <c r="K231" s="34" t="s">
        <v>34</v>
      </c>
      <c r="L231" s="34" t="s">
        <v>35</v>
      </c>
      <c r="M231" s="34">
        <v>2</v>
      </c>
      <c r="N231" s="34" t="s">
        <v>36</v>
      </c>
      <c r="O231" s="34" t="s">
        <v>36</v>
      </c>
      <c r="P231" s="34" t="s">
        <v>37</v>
      </c>
      <c r="Q231" s="34" t="s">
        <v>38</v>
      </c>
      <c r="R231" s="34" t="s">
        <v>39</v>
      </c>
      <c r="S231" s="34" t="s">
        <v>482</v>
      </c>
      <c r="T231" s="34"/>
      <c r="U231" s="34"/>
      <c r="V231" s="34">
        <v>693920965</v>
      </c>
      <c r="W231" s="34"/>
      <c r="X231" s="34">
        <v>4</v>
      </c>
      <c r="Y231" s="34">
        <v>697996485</v>
      </c>
      <c r="Z231" s="34" t="s">
        <v>523</v>
      </c>
      <c r="AA231" s="34">
        <f>IF(ISBLANK($L231),"",VLOOKUP($L231,'PADESCE Ccontractuelle'!$C$2:$K$1200,8,FALSE))</f>
        <v>355572</v>
      </c>
      <c r="AB231" s="34">
        <f>IF(ISBLANK($L231),"",VLOOKUP($L231,'PADESCE Ccontractuelle'!$C$2:$K$1200,9,FALSE))</f>
        <v>49780080</v>
      </c>
      <c r="AC231" s="34" t="str">
        <f>VLOOKUP(VLOOKUP(B231,Apprenants!$D$2:$F$2000,3,FALSE),Classes!$A$2:$H$2000,8,FALSE)</f>
        <v>N</v>
      </c>
      <c r="AD231" s="47"/>
      <c r="AG231" s="23">
        <v>1</v>
      </c>
      <c r="AH231" s="23" t="str">
        <f>Consolication[[#This Row],[Bénéficiaires]]</f>
        <v>SCOOP YILLAGA YAOURT DU MAYO-KANI (COOP SYYMK)</v>
      </c>
      <c r="AI231" s="23">
        <f>Consolication[[#This Row],[cohorte]]</f>
        <v>4</v>
      </c>
    </row>
    <row r="232" spans="1:35" x14ac:dyDescent="0.35">
      <c r="A232" s="34">
        <f>IF(B232&lt;&gt;"",MAX($A$1:A231)+1,"")</f>
        <v>231</v>
      </c>
      <c r="B232" s="34" t="s">
        <v>524</v>
      </c>
      <c r="C232" s="34" t="s">
        <v>30</v>
      </c>
      <c r="D232" s="34" t="s">
        <v>31</v>
      </c>
      <c r="E232" s="34">
        <v>23</v>
      </c>
      <c r="F232" s="34" t="s">
        <v>32</v>
      </c>
      <c r="G232" s="34">
        <v>-1</v>
      </c>
      <c r="H232" s="34">
        <v>0</v>
      </c>
      <c r="I232" s="34" t="s">
        <v>36</v>
      </c>
      <c r="J232" s="34" t="s">
        <v>33</v>
      </c>
      <c r="K232" s="34" t="s">
        <v>34</v>
      </c>
      <c r="L232" s="34" t="s">
        <v>35</v>
      </c>
      <c r="M232" s="34">
        <v>2</v>
      </c>
      <c r="N232" s="34" t="s">
        <v>36</v>
      </c>
      <c r="O232" s="34" t="s">
        <v>36</v>
      </c>
      <c r="P232" s="34" t="s">
        <v>37</v>
      </c>
      <c r="Q232" s="34" t="s">
        <v>38</v>
      </c>
      <c r="R232" s="34" t="s">
        <v>39</v>
      </c>
      <c r="S232" s="34" t="s">
        <v>482</v>
      </c>
      <c r="T232" s="34"/>
      <c r="U232" s="34"/>
      <c r="V232" s="34">
        <v>690792544</v>
      </c>
      <c r="W232" s="34"/>
      <c r="X232" s="34">
        <v>4</v>
      </c>
      <c r="Y232" s="34">
        <v>697996485</v>
      </c>
      <c r="Z232" s="34" t="s">
        <v>525</v>
      </c>
      <c r="AA232" s="34">
        <f>IF(ISBLANK($L232),"",VLOOKUP($L232,'PADESCE Ccontractuelle'!$C$2:$K$1200,8,FALSE))</f>
        <v>355572</v>
      </c>
      <c r="AB232" s="34">
        <f>IF(ISBLANK($L232),"",VLOOKUP($L232,'PADESCE Ccontractuelle'!$C$2:$K$1200,9,FALSE))</f>
        <v>49780080</v>
      </c>
      <c r="AC232" s="34" t="str">
        <f>VLOOKUP(VLOOKUP(B232,Apprenants!$D$2:$F$2000,3,FALSE),Classes!$A$2:$H$2000,8,FALSE)</f>
        <v>N</v>
      </c>
      <c r="AD232" s="47"/>
      <c r="AG232" s="23">
        <v>1</v>
      </c>
      <c r="AH232" s="23" t="str">
        <f>Consolication[[#This Row],[Bénéficiaires]]</f>
        <v>SCOOP YILLAGA YAOURT DU MAYO-KANI (COOP SYYMK)</v>
      </c>
      <c r="AI232" s="23">
        <f>Consolication[[#This Row],[cohorte]]</f>
        <v>4</v>
      </c>
    </row>
    <row r="233" spans="1:35" x14ac:dyDescent="0.35">
      <c r="A233" s="34">
        <f>IF(B233&lt;&gt;"",MAX($A$1:A232)+1,"")</f>
        <v>232</v>
      </c>
      <c r="B233" s="34" t="s">
        <v>526</v>
      </c>
      <c r="C233" s="34" t="s">
        <v>30</v>
      </c>
      <c r="D233" s="34" t="s">
        <v>31</v>
      </c>
      <c r="E233" s="34">
        <v>25</v>
      </c>
      <c r="F233" s="34" t="s">
        <v>32</v>
      </c>
      <c r="G233" s="34">
        <v>-1</v>
      </c>
      <c r="H233" s="34">
        <v>0</v>
      </c>
      <c r="I233" s="34" t="s">
        <v>36</v>
      </c>
      <c r="J233" s="34" t="s">
        <v>33</v>
      </c>
      <c r="K233" s="34" t="s">
        <v>34</v>
      </c>
      <c r="L233" s="34" t="s">
        <v>35</v>
      </c>
      <c r="M233" s="34">
        <v>2</v>
      </c>
      <c r="N233" s="34" t="s">
        <v>36</v>
      </c>
      <c r="O233" s="34" t="s">
        <v>36</v>
      </c>
      <c r="P233" s="34" t="s">
        <v>37</v>
      </c>
      <c r="Q233" s="34" t="s">
        <v>38</v>
      </c>
      <c r="R233" s="34" t="s">
        <v>39</v>
      </c>
      <c r="S233" s="34" t="s">
        <v>482</v>
      </c>
      <c r="T233" s="34"/>
      <c r="U233" s="34"/>
      <c r="V233" s="34">
        <v>655793115</v>
      </c>
      <c r="W233" s="34"/>
      <c r="X233" s="34">
        <v>4</v>
      </c>
      <c r="Y233" s="34">
        <v>697996485</v>
      </c>
      <c r="Z233" s="34" t="s">
        <v>527</v>
      </c>
      <c r="AA233" s="34">
        <f>IF(ISBLANK($L233),"",VLOOKUP($L233,'PADESCE Ccontractuelle'!$C$2:$K$1200,8,FALSE))</f>
        <v>355572</v>
      </c>
      <c r="AB233" s="34">
        <f>IF(ISBLANK($L233),"",VLOOKUP($L233,'PADESCE Ccontractuelle'!$C$2:$K$1200,9,FALSE))</f>
        <v>49780080</v>
      </c>
      <c r="AC233" s="34" t="str">
        <f>VLOOKUP(VLOOKUP(B233,Apprenants!$D$2:$F$2000,3,FALSE),Classes!$A$2:$H$2000,8,FALSE)</f>
        <v>N</v>
      </c>
      <c r="AD233" s="47"/>
      <c r="AG233" s="23">
        <v>1</v>
      </c>
      <c r="AH233" s="23" t="str">
        <f>Consolication[[#This Row],[Bénéficiaires]]</f>
        <v>SCOOP YILLAGA YAOURT DU MAYO-KANI (COOP SYYMK)</v>
      </c>
      <c r="AI233" s="23">
        <f>Consolication[[#This Row],[cohorte]]</f>
        <v>4</v>
      </c>
    </row>
    <row r="234" spans="1:35" x14ac:dyDescent="0.35">
      <c r="A234" s="34">
        <f>IF(B234&lt;&gt;"",MAX($A$1:A233)+1,"")</f>
        <v>233</v>
      </c>
      <c r="B234" s="34" t="s">
        <v>528</v>
      </c>
      <c r="C234" s="34" t="s">
        <v>30</v>
      </c>
      <c r="D234" s="34" t="s">
        <v>31</v>
      </c>
      <c r="E234" s="34">
        <v>26</v>
      </c>
      <c r="F234" s="34" t="s">
        <v>32</v>
      </c>
      <c r="G234" s="34">
        <v>-1</v>
      </c>
      <c r="H234" s="34">
        <v>0</v>
      </c>
      <c r="I234" s="34" t="s">
        <v>36</v>
      </c>
      <c r="J234" s="34" t="s">
        <v>33</v>
      </c>
      <c r="K234" s="34" t="s">
        <v>34</v>
      </c>
      <c r="L234" s="34" t="s">
        <v>35</v>
      </c>
      <c r="M234" s="34">
        <v>2</v>
      </c>
      <c r="N234" s="34" t="s">
        <v>36</v>
      </c>
      <c r="O234" s="34" t="s">
        <v>36</v>
      </c>
      <c r="P234" s="34" t="s">
        <v>37</v>
      </c>
      <c r="Q234" s="34" t="s">
        <v>38</v>
      </c>
      <c r="R234" s="34" t="s">
        <v>39</v>
      </c>
      <c r="S234" s="34" t="s">
        <v>482</v>
      </c>
      <c r="T234" s="34"/>
      <c r="U234" s="34"/>
      <c r="V234" s="34">
        <v>688458131</v>
      </c>
      <c r="W234" s="34"/>
      <c r="X234" s="34">
        <v>4</v>
      </c>
      <c r="Y234" s="34">
        <v>697996485</v>
      </c>
      <c r="Z234" s="34" t="s">
        <v>529</v>
      </c>
      <c r="AA234" s="34">
        <f>IF(ISBLANK($L234),"",VLOOKUP($L234,'PADESCE Ccontractuelle'!$C$2:$K$1200,8,FALSE))</f>
        <v>355572</v>
      </c>
      <c r="AB234" s="34">
        <f>IF(ISBLANK($L234),"",VLOOKUP($L234,'PADESCE Ccontractuelle'!$C$2:$K$1200,9,FALSE))</f>
        <v>49780080</v>
      </c>
      <c r="AC234" s="34" t="str">
        <f>VLOOKUP(VLOOKUP(B234,Apprenants!$D$2:$F$2000,3,FALSE),Classes!$A$2:$H$2000,8,FALSE)</f>
        <v>N</v>
      </c>
      <c r="AD234" s="47"/>
      <c r="AG234" s="23">
        <v>1</v>
      </c>
      <c r="AH234" s="23" t="str">
        <f>Consolication[[#This Row],[Bénéficiaires]]</f>
        <v>SCOOP YILLAGA YAOURT DU MAYO-KANI (COOP SYYMK)</v>
      </c>
      <c r="AI234" s="23">
        <f>Consolication[[#This Row],[cohorte]]</f>
        <v>4</v>
      </c>
    </row>
    <row r="235" spans="1:35" x14ac:dyDescent="0.35">
      <c r="A235" s="34">
        <f>IF(B235&lt;&gt;"",MAX($A$1:A234)+1,"")</f>
        <v>234</v>
      </c>
      <c r="B235" s="34" t="s">
        <v>530</v>
      </c>
      <c r="C235" s="34" t="s">
        <v>30</v>
      </c>
      <c r="D235" s="34" t="s">
        <v>31</v>
      </c>
      <c r="E235" s="34">
        <v>20</v>
      </c>
      <c r="F235" s="34" t="s">
        <v>32</v>
      </c>
      <c r="G235" s="34">
        <v>-1</v>
      </c>
      <c r="H235" s="34">
        <v>0</v>
      </c>
      <c r="I235" s="34" t="s">
        <v>36</v>
      </c>
      <c r="J235" s="34" t="s">
        <v>33</v>
      </c>
      <c r="K235" s="34" t="s">
        <v>34</v>
      </c>
      <c r="L235" s="34" t="s">
        <v>35</v>
      </c>
      <c r="M235" s="34">
        <v>2</v>
      </c>
      <c r="N235" s="34" t="s">
        <v>36</v>
      </c>
      <c r="O235" s="34" t="s">
        <v>36</v>
      </c>
      <c r="P235" s="34" t="s">
        <v>37</v>
      </c>
      <c r="Q235" s="34" t="s">
        <v>38</v>
      </c>
      <c r="R235" s="34" t="s">
        <v>39</v>
      </c>
      <c r="S235" s="34" t="s">
        <v>482</v>
      </c>
      <c r="T235" s="34"/>
      <c r="U235" s="34"/>
      <c r="V235" s="34">
        <v>699314579</v>
      </c>
      <c r="W235" s="34"/>
      <c r="X235" s="34">
        <v>4</v>
      </c>
      <c r="Y235" s="34">
        <v>697996485</v>
      </c>
      <c r="Z235" s="34" t="s">
        <v>531</v>
      </c>
      <c r="AA235" s="34">
        <f>IF(ISBLANK($L235),"",VLOOKUP($L235,'PADESCE Ccontractuelle'!$C$2:$K$1200,8,FALSE))</f>
        <v>355572</v>
      </c>
      <c r="AB235" s="34">
        <f>IF(ISBLANK($L235),"",VLOOKUP($L235,'PADESCE Ccontractuelle'!$C$2:$K$1200,9,FALSE))</f>
        <v>49780080</v>
      </c>
      <c r="AC235" s="34" t="str">
        <f>VLOOKUP(VLOOKUP(B235,Apprenants!$D$2:$F$2000,3,FALSE),Classes!$A$2:$H$2000,8,FALSE)</f>
        <v>N</v>
      </c>
      <c r="AD235" s="47"/>
      <c r="AG235" s="23">
        <v>1</v>
      </c>
      <c r="AH235" s="23" t="str">
        <f>Consolication[[#This Row],[Bénéficiaires]]</f>
        <v>SCOOP YILLAGA YAOURT DU MAYO-KANI (COOP SYYMK)</v>
      </c>
      <c r="AI235" s="23">
        <f>Consolication[[#This Row],[cohorte]]</f>
        <v>4</v>
      </c>
    </row>
    <row r="236" spans="1:35" x14ac:dyDescent="0.35">
      <c r="A236" s="34">
        <f>IF(B236&lt;&gt;"",MAX($A$1:A235)+1,"")</f>
        <v>235</v>
      </c>
      <c r="B236" s="34" t="s">
        <v>532</v>
      </c>
      <c r="C236" s="34" t="s">
        <v>30</v>
      </c>
      <c r="D236" s="34" t="s">
        <v>31</v>
      </c>
      <c r="E236" s="34">
        <v>18</v>
      </c>
      <c r="F236" s="34" t="s">
        <v>32</v>
      </c>
      <c r="G236" s="34">
        <v>-1</v>
      </c>
      <c r="H236" s="34">
        <v>0</v>
      </c>
      <c r="I236" s="34" t="s">
        <v>36</v>
      </c>
      <c r="J236" s="34" t="s">
        <v>33</v>
      </c>
      <c r="K236" s="34" t="s">
        <v>34</v>
      </c>
      <c r="L236" s="34" t="s">
        <v>35</v>
      </c>
      <c r="M236" s="34">
        <v>2</v>
      </c>
      <c r="N236" s="34" t="s">
        <v>36</v>
      </c>
      <c r="O236" s="34" t="s">
        <v>36</v>
      </c>
      <c r="P236" s="34" t="s">
        <v>37</v>
      </c>
      <c r="Q236" s="34" t="s">
        <v>38</v>
      </c>
      <c r="R236" s="34" t="s">
        <v>39</v>
      </c>
      <c r="S236" s="34" t="s">
        <v>482</v>
      </c>
      <c r="T236" s="34"/>
      <c r="U236" s="34"/>
      <c r="V236" s="34">
        <v>658507181</v>
      </c>
      <c r="W236" s="34"/>
      <c r="X236" s="34">
        <v>4</v>
      </c>
      <c r="Y236" s="34">
        <v>697996485</v>
      </c>
      <c r="Z236" s="34" t="s">
        <v>533</v>
      </c>
      <c r="AA236" s="34">
        <f>IF(ISBLANK($L236),"",VLOOKUP($L236,'PADESCE Ccontractuelle'!$C$2:$K$1200,8,FALSE))</f>
        <v>355572</v>
      </c>
      <c r="AB236" s="34">
        <f>IF(ISBLANK($L236),"",VLOOKUP($L236,'PADESCE Ccontractuelle'!$C$2:$K$1200,9,FALSE))</f>
        <v>49780080</v>
      </c>
      <c r="AC236" s="34" t="str">
        <f>VLOOKUP(VLOOKUP(B236,Apprenants!$D$2:$F$2000,3,FALSE),Classes!$A$2:$H$2000,8,FALSE)</f>
        <v>N</v>
      </c>
      <c r="AD236" s="47"/>
      <c r="AG236" s="23">
        <v>1</v>
      </c>
      <c r="AH236" s="23" t="str">
        <f>Consolication[[#This Row],[Bénéficiaires]]</f>
        <v>SCOOP YILLAGA YAOURT DU MAYO-KANI (COOP SYYMK)</v>
      </c>
      <c r="AI236" s="23">
        <f>Consolication[[#This Row],[cohorte]]</f>
        <v>4</v>
      </c>
    </row>
    <row r="237" spans="1:35" x14ac:dyDescent="0.35">
      <c r="A237" s="34">
        <f>IF(B237&lt;&gt;"",MAX($A$1:A236)+1,"")</f>
        <v>236</v>
      </c>
      <c r="B237" s="34" t="s">
        <v>534</v>
      </c>
      <c r="C237" s="34" t="s">
        <v>30</v>
      </c>
      <c r="D237" s="34" t="s">
        <v>31</v>
      </c>
      <c r="E237" s="34">
        <v>22</v>
      </c>
      <c r="F237" s="34" t="s">
        <v>32</v>
      </c>
      <c r="G237" s="34">
        <v>-1</v>
      </c>
      <c r="H237" s="34">
        <v>0</v>
      </c>
      <c r="I237" s="34" t="s">
        <v>36</v>
      </c>
      <c r="J237" s="34" t="s">
        <v>33</v>
      </c>
      <c r="K237" s="34" t="s">
        <v>34</v>
      </c>
      <c r="L237" s="34" t="s">
        <v>35</v>
      </c>
      <c r="M237" s="34">
        <v>2</v>
      </c>
      <c r="N237" s="34" t="s">
        <v>36</v>
      </c>
      <c r="O237" s="34" t="s">
        <v>36</v>
      </c>
      <c r="P237" s="34" t="s">
        <v>37</v>
      </c>
      <c r="Q237" s="34" t="s">
        <v>38</v>
      </c>
      <c r="R237" s="34" t="s">
        <v>39</v>
      </c>
      <c r="S237" s="34" t="s">
        <v>482</v>
      </c>
      <c r="T237" s="34"/>
      <c r="U237" s="34"/>
      <c r="V237" s="34">
        <v>694245321</v>
      </c>
      <c r="W237" s="34"/>
      <c r="X237" s="34">
        <v>4</v>
      </c>
      <c r="Y237" s="34">
        <v>697996485</v>
      </c>
      <c r="Z237" s="34" t="s">
        <v>535</v>
      </c>
      <c r="AA237" s="34">
        <f>IF(ISBLANK($L237),"",VLOOKUP($L237,'PADESCE Ccontractuelle'!$C$2:$K$1200,8,FALSE))</f>
        <v>355572</v>
      </c>
      <c r="AB237" s="34">
        <f>IF(ISBLANK($L237),"",VLOOKUP($L237,'PADESCE Ccontractuelle'!$C$2:$K$1200,9,FALSE))</f>
        <v>49780080</v>
      </c>
      <c r="AC237" s="34" t="str">
        <f>VLOOKUP(VLOOKUP(B237,Apprenants!$D$2:$F$2000,3,FALSE),Classes!$A$2:$H$2000,8,FALSE)</f>
        <v>N</v>
      </c>
      <c r="AD237" s="47"/>
      <c r="AG237" s="23">
        <v>1</v>
      </c>
      <c r="AH237" s="23" t="str">
        <f>Consolication[[#This Row],[Bénéficiaires]]</f>
        <v>SCOOP YILLAGA YAOURT DU MAYO-KANI (COOP SYYMK)</v>
      </c>
      <c r="AI237" s="23">
        <f>Consolication[[#This Row],[cohorte]]</f>
        <v>4</v>
      </c>
    </row>
    <row r="238" spans="1:35" x14ac:dyDescent="0.35">
      <c r="A238" s="34">
        <f>IF(B238&lt;&gt;"",MAX($A$1:A237)+1,"")</f>
        <v>237</v>
      </c>
      <c r="B238" s="34" t="s">
        <v>536</v>
      </c>
      <c r="C238" s="34" t="s">
        <v>30</v>
      </c>
      <c r="D238" s="34" t="s">
        <v>31</v>
      </c>
      <c r="E238" s="34">
        <v>35</v>
      </c>
      <c r="F238" s="34" t="s">
        <v>32</v>
      </c>
      <c r="G238" s="34">
        <v>-1</v>
      </c>
      <c r="H238" s="34">
        <v>0</v>
      </c>
      <c r="I238" s="34" t="s">
        <v>36</v>
      </c>
      <c r="J238" s="34" t="s">
        <v>33</v>
      </c>
      <c r="K238" s="34" t="s">
        <v>34</v>
      </c>
      <c r="L238" s="34" t="s">
        <v>35</v>
      </c>
      <c r="M238" s="34">
        <v>2</v>
      </c>
      <c r="N238" s="34" t="s">
        <v>36</v>
      </c>
      <c r="O238" s="34" t="s">
        <v>36</v>
      </c>
      <c r="P238" s="34" t="s">
        <v>37</v>
      </c>
      <c r="Q238" s="34" t="s">
        <v>38</v>
      </c>
      <c r="R238" s="34" t="s">
        <v>39</v>
      </c>
      <c r="S238" s="34" t="s">
        <v>482</v>
      </c>
      <c r="T238" s="34"/>
      <c r="U238" s="34"/>
      <c r="V238" s="34">
        <v>697734644</v>
      </c>
      <c r="W238" s="34"/>
      <c r="X238" s="34">
        <v>4</v>
      </c>
      <c r="Y238" s="34">
        <v>697996485</v>
      </c>
      <c r="Z238" s="34" t="s">
        <v>537</v>
      </c>
      <c r="AA238" s="34">
        <f>IF(ISBLANK($L238),"",VLOOKUP($L238,'PADESCE Ccontractuelle'!$C$2:$K$1200,8,FALSE))</f>
        <v>355572</v>
      </c>
      <c r="AB238" s="34">
        <f>IF(ISBLANK($L238),"",VLOOKUP($L238,'PADESCE Ccontractuelle'!$C$2:$K$1200,9,FALSE))</f>
        <v>49780080</v>
      </c>
      <c r="AC238" s="34" t="str">
        <f>VLOOKUP(VLOOKUP(B238,Apprenants!$D$2:$F$2000,3,FALSE),Classes!$A$2:$H$2000,8,FALSE)</f>
        <v>N</v>
      </c>
      <c r="AD238" s="47"/>
      <c r="AG238" s="23">
        <v>1</v>
      </c>
      <c r="AH238" s="23" t="str">
        <f>Consolication[[#This Row],[Bénéficiaires]]</f>
        <v>SCOOP YILLAGA YAOURT DU MAYO-KANI (COOP SYYMK)</v>
      </c>
      <c r="AI238" s="23">
        <f>Consolication[[#This Row],[cohorte]]</f>
        <v>4</v>
      </c>
    </row>
    <row r="239" spans="1:35" x14ac:dyDescent="0.35">
      <c r="A239" s="34">
        <f>IF(B239&lt;&gt;"",MAX($A$1:A238)+1,"")</f>
        <v>238</v>
      </c>
      <c r="B239" s="34" t="s">
        <v>538</v>
      </c>
      <c r="C239" s="34" t="s">
        <v>30</v>
      </c>
      <c r="D239" s="34" t="s">
        <v>31</v>
      </c>
      <c r="E239" s="34">
        <v>30</v>
      </c>
      <c r="F239" s="34" t="s">
        <v>32</v>
      </c>
      <c r="G239" s="34">
        <v>-1</v>
      </c>
      <c r="H239" s="34">
        <v>0</v>
      </c>
      <c r="I239" s="34" t="s">
        <v>36</v>
      </c>
      <c r="J239" s="34" t="s">
        <v>33</v>
      </c>
      <c r="K239" s="34" t="s">
        <v>34</v>
      </c>
      <c r="L239" s="34" t="s">
        <v>35</v>
      </c>
      <c r="M239" s="34">
        <v>2</v>
      </c>
      <c r="N239" s="34" t="s">
        <v>36</v>
      </c>
      <c r="O239" s="34" t="s">
        <v>36</v>
      </c>
      <c r="P239" s="34" t="s">
        <v>37</v>
      </c>
      <c r="Q239" s="34" t="s">
        <v>38</v>
      </c>
      <c r="R239" s="34" t="s">
        <v>39</v>
      </c>
      <c r="S239" s="34" t="s">
        <v>482</v>
      </c>
      <c r="T239" s="34"/>
      <c r="U239" s="34"/>
      <c r="V239" s="34">
        <v>692921866</v>
      </c>
      <c r="W239" s="34"/>
      <c r="X239" s="34">
        <v>4</v>
      </c>
      <c r="Y239" s="34">
        <v>697996485</v>
      </c>
      <c r="Z239" s="34" t="s">
        <v>539</v>
      </c>
      <c r="AA239" s="34">
        <f>IF(ISBLANK($L239),"",VLOOKUP($L239,'PADESCE Ccontractuelle'!$C$2:$K$1200,8,FALSE))</f>
        <v>355572</v>
      </c>
      <c r="AB239" s="34">
        <f>IF(ISBLANK($L239),"",VLOOKUP($L239,'PADESCE Ccontractuelle'!$C$2:$K$1200,9,FALSE))</f>
        <v>49780080</v>
      </c>
      <c r="AC239" s="34" t="str">
        <f>VLOOKUP(VLOOKUP(B239,Apprenants!$D$2:$F$2000,3,FALSE),Classes!$A$2:$H$2000,8,FALSE)</f>
        <v>N</v>
      </c>
      <c r="AD239" s="47"/>
      <c r="AG239" s="23">
        <v>1</v>
      </c>
      <c r="AH239" s="23" t="str">
        <f>Consolication[[#This Row],[Bénéficiaires]]</f>
        <v>SCOOP YILLAGA YAOURT DU MAYO-KANI (COOP SYYMK)</v>
      </c>
      <c r="AI239" s="23">
        <f>Consolication[[#This Row],[cohorte]]</f>
        <v>4</v>
      </c>
    </row>
    <row r="240" spans="1:35" x14ac:dyDescent="0.35">
      <c r="A240" s="34">
        <f>IF(B240&lt;&gt;"",MAX($A$1:A239)+1,"")</f>
        <v>239</v>
      </c>
      <c r="B240" s="34" t="s">
        <v>540</v>
      </c>
      <c r="C240" s="34" t="s">
        <v>30</v>
      </c>
      <c r="D240" s="34" t="s">
        <v>31</v>
      </c>
      <c r="E240" s="34">
        <v>26</v>
      </c>
      <c r="F240" s="34" t="s">
        <v>32</v>
      </c>
      <c r="G240" s="34">
        <v>-1</v>
      </c>
      <c r="H240" s="34">
        <v>0</v>
      </c>
      <c r="I240" s="34" t="s">
        <v>36</v>
      </c>
      <c r="J240" s="34" t="s">
        <v>33</v>
      </c>
      <c r="K240" s="34" t="s">
        <v>34</v>
      </c>
      <c r="L240" s="34" t="s">
        <v>35</v>
      </c>
      <c r="M240" s="34">
        <v>2</v>
      </c>
      <c r="N240" s="34" t="s">
        <v>36</v>
      </c>
      <c r="O240" s="34" t="s">
        <v>36</v>
      </c>
      <c r="P240" s="34" t="s">
        <v>37</v>
      </c>
      <c r="Q240" s="34" t="s">
        <v>38</v>
      </c>
      <c r="R240" s="34" t="s">
        <v>39</v>
      </c>
      <c r="S240" s="34" t="s">
        <v>482</v>
      </c>
      <c r="T240" s="34"/>
      <c r="U240" s="34"/>
      <c r="V240" s="34">
        <v>698923125</v>
      </c>
      <c r="W240" s="34"/>
      <c r="X240" s="34">
        <v>4</v>
      </c>
      <c r="Y240" s="34">
        <v>697996485</v>
      </c>
      <c r="Z240" s="34" t="s">
        <v>541</v>
      </c>
      <c r="AA240" s="34">
        <f>IF(ISBLANK($L240),"",VLOOKUP($L240,'PADESCE Ccontractuelle'!$C$2:$K$1200,8,FALSE))</f>
        <v>355572</v>
      </c>
      <c r="AB240" s="34">
        <f>IF(ISBLANK($L240),"",VLOOKUP($L240,'PADESCE Ccontractuelle'!$C$2:$K$1200,9,FALSE))</f>
        <v>49780080</v>
      </c>
      <c r="AC240" s="34" t="str">
        <f>VLOOKUP(VLOOKUP(B240,Apprenants!$D$2:$F$2000,3,FALSE),Classes!$A$2:$H$2000,8,FALSE)</f>
        <v>N</v>
      </c>
      <c r="AD240" s="47"/>
      <c r="AG240" s="23">
        <v>1</v>
      </c>
      <c r="AH240" s="23" t="str">
        <f>Consolication[[#This Row],[Bénéficiaires]]</f>
        <v>SCOOP YILLAGA YAOURT DU MAYO-KANI (COOP SYYMK)</v>
      </c>
      <c r="AI240" s="23">
        <f>Consolication[[#This Row],[cohorte]]</f>
        <v>4</v>
      </c>
    </row>
    <row r="241" spans="1:35" x14ac:dyDescent="0.35">
      <c r="A241" s="34">
        <f>IF(B241&lt;&gt;"",MAX($A$1:A240)+1,"")</f>
        <v>240</v>
      </c>
      <c r="B241" s="34" t="s">
        <v>542</v>
      </c>
      <c r="C241" s="34" t="s">
        <v>30</v>
      </c>
      <c r="D241" s="34" t="s">
        <v>31</v>
      </c>
      <c r="E241" s="34">
        <v>36</v>
      </c>
      <c r="F241" s="34" t="s">
        <v>32</v>
      </c>
      <c r="G241" s="34">
        <v>-1</v>
      </c>
      <c r="H241" s="34">
        <v>0</v>
      </c>
      <c r="I241" s="34" t="s">
        <v>36</v>
      </c>
      <c r="J241" s="34" t="s">
        <v>33</v>
      </c>
      <c r="K241" s="34" t="s">
        <v>34</v>
      </c>
      <c r="L241" s="34" t="s">
        <v>35</v>
      </c>
      <c r="M241" s="34">
        <v>3</v>
      </c>
      <c r="N241" s="34" t="s">
        <v>36</v>
      </c>
      <c r="O241" s="34" t="s">
        <v>36</v>
      </c>
      <c r="P241" s="34" t="s">
        <v>37</v>
      </c>
      <c r="Q241" s="34" t="s">
        <v>38</v>
      </c>
      <c r="R241" s="34" t="s">
        <v>543</v>
      </c>
      <c r="S241" s="34" t="s">
        <v>482</v>
      </c>
      <c r="T241" s="34">
        <v>0</v>
      </c>
      <c r="U241" s="34"/>
      <c r="V241" s="34">
        <v>658625304</v>
      </c>
      <c r="W241" s="34"/>
      <c r="X241" s="34">
        <v>3</v>
      </c>
      <c r="Y241" s="34">
        <v>697996485</v>
      </c>
      <c r="Z241" s="34" t="s">
        <v>544</v>
      </c>
      <c r="AA241" s="34">
        <f>IF(ISBLANK($L241),"",VLOOKUP($L241,'PADESCE Ccontractuelle'!$C$2:$K$1200,8,FALSE))</f>
        <v>355572</v>
      </c>
      <c r="AB241" s="34">
        <f>IF(ISBLANK($L241),"",VLOOKUP($L241,'PADESCE Ccontractuelle'!$C$2:$K$1200,9,FALSE))</f>
        <v>49780080</v>
      </c>
      <c r="AC241" s="34" t="str">
        <f>VLOOKUP(VLOOKUP(B241,Apprenants!$D$2:$F$2000,3,FALSE),Classes!$A$2:$H$2000,8,FALSE)</f>
        <v>N</v>
      </c>
      <c r="AD241" s="47"/>
      <c r="AG241" s="23">
        <v>1</v>
      </c>
      <c r="AH241" s="23" t="str">
        <f>Consolication[[#This Row],[Bénéficiaires]]</f>
        <v>SCOOP YILLAGA YAOURT DU MAYO-KANI (COOP SYYMK)</v>
      </c>
      <c r="AI241" s="23">
        <f>Consolication[[#This Row],[cohorte]]</f>
        <v>3</v>
      </c>
    </row>
    <row r="242" spans="1:35" x14ac:dyDescent="0.35">
      <c r="A242" s="34">
        <f>IF(B242&lt;&gt;"",MAX($A$1:A241)+1,"")</f>
        <v>241</v>
      </c>
      <c r="B242" s="34" t="s">
        <v>545</v>
      </c>
      <c r="C242" s="34" t="s">
        <v>30</v>
      </c>
      <c r="D242" s="34" t="s">
        <v>31</v>
      </c>
      <c r="E242" s="34">
        <v>18</v>
      </c>
      <c r="F242" s="34" t="s">
        <v>32</v>
      </c>
      <c r="G242" s="34">
        <v>-1</v>
      </c>
      <c r="H242" s="34">
        <v>0</v>
      </c>
      <c r="I242" s="34" t="s">
        <v>36</v>
      </c>
      <c r="J242" s="34" t="s">
        <v>33</v>
      </c>
      <c r="K242" s="34" t="s">
        <v>34</v>
      </c>
      <c r="L242" s="34" t="s">
        <v>35</v>
      </c>
      <c r="M242" s="34">
        <v>3</v>
      </c>
      <c r="N242" s="34" t="s">
        <v>36</v>
      </c>
      <c r="O242" s="34" t="s">
        <v>36</v>
      </c>
      <c r="P242" s="34" t="s">
        <v>37</v>
      </c>
      <c r="Q242" s="34" t="s">
        <v>38</v>
      </c>
      <c r="R242" s="34" t="s">
        <v>543</v>
      </c>
      <c r="S242" s="34" t="s">
        <v>482</v>
      </c>
      <c r="T242" s="34">
        <v>0</v>
      </c>
      <c r="U242" s="34"/>
      <c r="V242" s="34">
        <v>655303846</v>
      </c>
      <c r="W242" s="34"/>
      <c r="X242" s="34">
        <v>3</v>
      </c>
      <c r="Y242" s="34">
        <v>697996485</v>
      </c>
      <c r="Z242" s="34" t="s">
        <v>546</v>
      </c>
      <c r="AA242" s="34">
        <f>IF(ISBLANK($L242),"",VLOOKUP($L242,'PADESCE Ccontractuelle'!$C$2:$K$1200,8,FALSE))</f>
        <v>355572</v>
      </c>
      <c r="AB242" s="34">
        <f>IF(ISBLANK($L242),"",VLOOKUP($L242,'PADESCE Ccontractuelle'!$C$2:$K$1200,9,FALSE))</f>
        <v>49780080</v>
      </c>
      <c r="AC242" s="34" t="str">
        <f>VLOOKUP(VLOOKUP(B242,Apprenants!$D$2:$F$2000,3,FALSE),Classes!$A$2:$H$2000,8,FALSE)</f>
        <v>N</v>
      </c>
      <c r="AD242" s="47"/>
      <c r="AG242" s="23">
        <v>1</v>
      </c>
      <c r="AH242" s="23" t="str">
        <f>Consolication[[#This Row],[Bénéficiaires]]</f>
        <v>SCOOP YILLAGA YAOURT DU MAYO-KANI (COOP SYYMK)</v>
      </c>
      <c r="AI242" s="23">
        <f>Consolication[[#This Row],[cohorte]]</f>
        <v>3</v>
      </c>
    </row>
    <row r="243" spans="1:35" x14ac:dyDescent="0.35">
      <c r="A243" s="34">
        <f>IF(B243&lt;&gt;"",MAX($A$1:A242)+1,"")</f>
        <v>242</v>
      </c>
      <c r="B243" s="34" t="s">
        <v>547</v>
      </c>
      <c r="C243" s="34" t="s">
        <v>30</v>
      </c>
      <c r="D243" s="34" t="s">
        <v>31</v>
      </c>
      <c r="E243" s="34">
        <v>35</v>
      </c>
      <c r="F243" s="34" t="s">
        <v>32</v>
      </c>
      <c r="G243" s="34">
        <v>-1</v>
      </c>
      <c r="H243" s="34">
        <v>0</v>
      </c>
      <c r="I243" s="34" t="s">
        <v>36</v>
      </c>
      <c r="J243" s="34" t="s">
        <v>33</v>
      </c>
      <c r="K243" s="34" t="s">
        <v>34</v>
      </c>
      <c r="L243" s="34" t="s">
        <v>35</v>
      </c>
      <c r="M243" s="34">
        <v>3</v>
      </c>
      <c r="N243" s="34" t="s">
        <v>36</v>
      </c>
      <c r="O243" s="34" t="s">
        <v>36</v>
      </c>
      <c r="P243" s="34" t="s">
        <v>37</v>
      </c>
      <c r="Q243" s="34" t="s">
        <v>38</v>
      </c>
      <c r="R243" s="34" t="s">
        <v>543</v>
      </c>
      <c r="S243" s="34" t="s">
        <v>482</v>
      </c>
      <c r="T243" s="34">
        <v>0</v>
      </c>
      <c r="U243" s="34"/>
      <c r="V243" s="34">
        <v>693118311</v>
      </c>
      <c r="W243" s="34"/>
      <c r="X243" s="34">
        <v>3</v>
      </c>
      <c r="Y243" s="34">
        <v>697996485</v>
      </c>
      <c r="Z243" s="34" t="s">
        <v>548</v>
      </c>
      <c r="AA243" s="34">
        <f>IF(ISBLANK($L243),"",VLOOKUP($L243,'PADESCE Ccontractuelle'!$C$2:$K$1200,8,FALSE))</f>
        <v>355572</v>
      </c>
      <c r="AB243" s="34">
        <f>IF(ISBLANK($L243),"",VLOOKUP($L243,'PADESCE Ccontractuelle'!$C$2:$K$1200,9,FALSE))</f>
        <v>49780080</v>
      </c>
      <c r="AC243" s="34" t="str">
        <f>VLOOKUP(VLOOKUP(B243,Apprenants!$D$2:$F$2000,3,FALSE),Classes!$A$2:$H$2000,8,FALSE)</f>
        <v>N</v>
      </c>
      <c r="AD243" s="47"/>
      <c r="AG243" s="23">
        <v>1</v>
      </c>
      <c r="AH243" s="23" t="str">
        <f>Consolication[[#This Row],[Bénéficiaires]]</f>
        <v>SCOOP YILLAGA YAOURT DU MAYO-KANI (COOP SYYMK)</v>
      </c>
      <c r="AI243" s="23">
        <f>Consolication[[#This Row],[cohorte]]</f>
        <v>3</v>
      </c>
    </row>
    <row r="244" spans="1:35" x14ac:dyDescent="0.35">
      <c r="A244" s="34">
        <f>IF(B244&lt;&gt;"",MAX($A$1:A243)+1,"")</f>
        <v>243</v>
      </c>
      <c r="B244" s="34" t="s">
        <v>549</v>
      </c>
      <c r="C244" s="34" t="s">
        <v>30</v>
      </c>
      <c r="D244" s="34" t="s">
        <v>31</v>
      </c>
      <c r="E244" s="34">
        <v>26</v>
      </c>
      <c r="F244" s="34" t="s">
        <v>32</v>
      </c>
      <c r="G244" s="34">
        <v>-1</v>
      </c>
      <c r="H244" s="34">
        <v>0</v>
      </c>
      <c r="I244" s="34" t="s">
        <v>36</v>
      </c>
      <c r="J244" s="34" t="s">
        <v>33</v>
      </c>
      <c r="K244" s="34" t="s">
        <v>34</v>
      </c>
      <c r="L244" s="34" t="s">
        <v>35</v>
      </c>
      <c r="M244" s="34">
        <v>3</v>
      </c>
      <c r="N244" s="34" t="s">
        <v>36</v>
      </c>
      <c r="O244" s="34" t="s">
        <v>36</v>
      </c>
      <c r="P244" s="34" t="s">
        <v>37</v>
      </c>
      <c r="Q244" s="34" t="s">
        <v>38</v>
      </c>
      <c r="R244" s="34" t="s">
        <v>543</v>
      </c>
      <c r="S244" s="34" t="s">
        <v>482</v>
      </c>
      <c r="T244" s="34">
        <v>0</v>
      </c>
      <c r="U244" s="34"/>
      <c r="V244" s="34">
        <v>658879961</v>
      </c>
      <c r="W244" s="34"/>
      <c r="X244" s="34">
        <v>3</v>
      </c>
      <c r="Y244" s="34">
        <v>697996485</v>
      </c>
      <c r="Z244" s="34" t="s">
        <v>550</v>
      </c>
      <c r="AA244" s="34">
        <f>IF(ISBLANK($L244),"",VLOOKUP($L244,'PADESCE Ccontractuelle'!$C$2:$K$1200,8,FALSE))</f>
        <v>355572</v>
      </c>
      <c r="AB244" s="34">
        <f>IF(ISBLANK($L244),"",VLOOKUP($L244,'PADESCE Ccontractuelle'!$C$2:$K$1200,9,FALSE))</f>
        <v>49780080</v>
      </c>
      <c r="AC244" s="34" t="str">
        <f>VLOOKUP(VLOOKUP(B244,Apprenants!$D$2:$F$2000,3,FALSE),Classes!$A$2:$H$2000,8,FALSE)</f>
        <v>N</v>
      </c>
      <c r="AD244" s="47"/>
      <c r="AG244" s="23">
        <v>1</v>
      </c>
      <c r="AH244" s="23" t="str">
        <f>Consolication[[#This Row],[Bénéficiaires]]</f>
        <v>SCOOP YILLAGA YAOURT DU MAYO-KANI (COOP SYYMK)</v>
      </c>
      <c r="AI244" s="23">
        <f>Consolication[[#This Row],[cohorte]]</f>
        <v>3</v>
      </c>
    </row>
    <row r="245" spans="1:35" x14ac:dyDescent="0.35">
      <c r="A245" s="34">
        <f>IF(B245&lt;&gt;"",MAX($A$1:A244)+1,"")</f>
        <v>244</v>
      </c>
      <c r="B245" s="34" t="s">
        <v>551</v>
      </c>
      <c r="C245" s="34" t="s">
        <v>30</v>
      </c>
      <c r="D245" s="34" t="s">
        <v>31</v>
      </c>
      <c r="E245" s="34">
        <v>36</v>
      </c>
      <c r="F245" s="34" t="s">
        <v>32</v>
      </c>
      <c r="G245" s="34">
        <v>-1</v>
      </c>
      <c r="H245" s="34">
        <v>0</v>
      </c>
      <c r="I245" s="34" t="s">
        <v>36</v>
      </c>
      <c r="J245" s="34" t="s">
        <v>33</v>
      </c>
      <c r="K245" s="34" t="s">
        <v>34</v>
      </c>
      <c r="L245" s="34" t="s">
        <v>35</v>
      </c>
      <c r="M245" s="34">
        <v>3</v>
      </c>
      <c r="N245" s="34" t="s">
        <v>36</v>
      </c>
      <c r="O245" s="34" t="s">
        <v>36</v>
      </c>
      <c r="P245" s="34" t="s">
        <v>37</v>
      </c>
      <c r="Q245" s="34" t="s">
        <v>38</v>
      </c>
      <c r="R245" s="34" t="s">
        <v>543</v>
      </c>
      <c r="S245" s="34" t="s">
        <v>482</v>
      </c>
      <c r="T245" s="34">
        <v>0</v>
      </c>
      <c r="U245" s="34"/>
      <c r="V245" s="34">
        <v>693233740</v>
      </c>
      <c r="W245" s="34"/>
      <c r="X245" s="34">
        <v>3</v>
      </c>
      <c r="Y245" s="34">
        <v>697996485</v>
      </c>
      <c r="Z245" s="34" t="s">
        <v>552</v>
      </c>
      <c r="AA245" s="34">
        <f>IF(ISBLANK($L245),"",VLOOKUP($L245,'PADESCE Ccontractuelle'!$C$2:$K$1200,8,FALSE))</f>
        <v>355572</v>
      </c>
      <c r="AB245" s="34">
        <f>IF(ISBLANK($L245),"",VLOOKUP($L245,'PADESCE Ccontractuelle'!$C$2:$K$1200,9,FALSE))</f>
        <v>49780080</v>
      </c>
      <c r="AC245" s="34" t="str">
        <f>VLOOKUP(VLOOKUP(B245,Apprenants!$D$2:$F$2000,3,FALSE),Classes!$A$2:$H$2000,8,FALSE)</f>
        <v>N</v>
      </c>
      <c r="AD245" s="47"/>
      <c r="AG245" s="23">
        <v>1</v>
      </c>
      <c r="AH245" s="23" t="str">
        <f>Consolication[[#This Row],[Bénéficiaires]]</f>
        <v>SCOOP YILLAGA YAOURT DU MAYO-KANI (COOP SYYMK)</v>
      </c>
      <c r="AI245" s="23">
        <f>Consolication[[#This Row],[cohorte]]</f>
        <v>3</v>
      </c>
    </row>
    <row r="246" spans="1:35" x14ac:dyDescent="0.35">
      <c r="A246" s="34">
        <f>IF(B246&lt;&gt;"",MAX($A$1:A245)+1,"")</f>
        <v>245</v>
      </c>
      <c r="B246" s="34" t="s">
        <v>553</v>
      </c>
      <c r="C246" s="34" t="s">
        <v>30</v>
      </c>
      <c r="D246" s="34" t="s">
        <v>31</v>
      </c>
      <c r="E246" s="34">
        <v>40</v>
      </c>
      <c r="F246" s="34" t="s">
        <v>32</v>
      </c>
      <c r="G246" s="34">
        <v>-1</v>
      </c>
      <c r="H246" s="34">
        <v>0</v>
      </c>
      <c r="I246" s="34" t="s">
        <v>36</v>
      </c>
      <c r="J246" s="34" t="s">
        <v>33</v>
      </c>
      <c r="K246" s="34" t="s">
        <v>34</v>
      </c>
      <c r="L246" s="34" t="s">
        <v>35</v>
      </c>
      <c r="M246" s="34">
        <v>3</v>
      </c>
      <c r="N246" s="34" t="s">
        <v>36</v>
      </c>
      <c r="O246" s="34" t="s">
        <v>36</v>
      </c>
      <c r="P246" s="34" t="s">
        <v>37</v>
      </c>
      <c r="Q246" s="34" t="s">
        <v>38</v>
      </c>
      <c r="R246" s="34" t="s">
        <v>543</v>
      </c>
      <c r="S246" s="34" t="s">
        <v>482</v>
      </c>
      <c r="T246" s="34">
        <v>0</v>
      </c>
      <c r="U246" s="34"/>
      <c r="V246" s="34">
        <v>691526732</v>
      </c>
      <c r="W246" s="34"/>
      <c r="X246" s="34">
        <v>3</v>
      </c>
      <c r="Y246" s="34">
        <v>697996485</v>
      </c>
      <c r="Z246" s="34" t="s">
        <v>554</v>
      </c>
      <c r="AA246" s="34">
        <f>IF(ISBLANK($L246),"",VLOOKUP($L246,'PADESCE Ccontractuelle'!$C$2:$K$1200,8,FALSE))</f>
        <v>355572</v>
      </c>
      <c r="AB246" s="34">
        <f>IF(ISBLANK($L246),"",VLOOKUP($L246,'PADESCE Ccontractuelle'!$C$2:$K$1200,9,FALSE))</f>
        <v>49780080</v>
      </c>
      <c r="AC246" s="34" t="str">
        <f>VLOOKUP(VLOOKUP(B246,Apprenants!$D$2:$F$2000,3,FALSE),Classes!$A$2:$H$2000,8,FALSE)</f>
        <v>N</v>
      </c>
      <c r="AD246" s="47"/>
      <c r="AG246" s="23">
        <v>1</v>
      </c>
      <c r="AH246" s="23" t="str">
        <f>Consolication[[#This Row],[Bénéficiaires]]</f>
        <v>SCOOP YILLAGA YAOURT DU MAYO-KANI (COOP SYYMK)</v>
      </c>
      <c r="AI246" s="23">
        <f>Consolication[[#This Row],[cohorte]]</f>
        <v>3</v>
      </c>
    </row>
    <row r="247" spans="1:35" x14ac:dyDescent="0.35">
      <c r="A247" s="34">
        <f>IF(B247&lt;&gt;"",MAX($A$1:A246)+1,"")</f>
        <v>246</v>
      </c>
      <c r="B247" s="34" t="s">
        <v>555</v>
      </c>
      <c r="C247" s="34" t="s">
        <v>30</v>
      </c>
      <c r="D247" s="34" t="s">
        <v>31</v>
      </c>
      <c r="E247" s="34">
        <v>34</v>
      </c>
      <c r="F247" s="34" t="s">
        <v>32</v>
      </c>
      <c r="G247" s="34">
        <v>-1</v>
      </c>
      <c r="H247" s="34">
        <v>0</v>
      </c>
      <c r="I247" s="34" t="s">
        <v>36</v>
      </c>
      <c r="J247" s="34" t="s">
        <v>33</v>
      </c>
      <c r="K247" s="34" t="s">
        <v>34</v>
      </c>
      <c r="L247" s="34" t="s">
        <v>35</v>
      </c>
      <c r="M247" s="34">
        <v>3</v>
      </c>
      <c r="N247" s="34" t="s">
        <v>36</v>
      </c>
      <c r="O247" s="34" t="s">
        <v>36</v>
      </c>
      <c r="P247" s="34" t="s">
        <v>37</v>
      </c>
      <c r="Q247" s="34" t="s">
        <v>38</v>
      </c>
      <c r="R247" s="34" t="s">
        <v>543</v>
      </c>
      <c r="S247" s="34" t="s">
        <v>482</v>
      </c>
      <c r="T247" s="34">
        <v>0</v>
      </c>
      <c r="U247" s="34"/>
      <c r="V247" s="34">
        <v>693218230</v>
      </c>
      <c r="W247" s="34"/>
      <c r="X247" s="34">
        <v>3</v>
      </c>
      <c r="Y247" s="34">
        <v>697996485</v>
      </c>
      <c r="Z247" s="34" t="s">
        <v>556</v>
      </c>
      <c r="AA247" s="34">
        <f>IF(ISBLANK($L247),"",VLOOKUP($L247,'PADESCE Ccontractuelle'!$C$2:$K$1200,8,FALSE))</f>
        <v>355572</v>
      </c>
      <c r="AB247" s="34">
        <f>IF(ISBLANK($L247),"",VLOOKUP($L247,'PADESCE Ccontractuelle'!$C$2:$K$1200,9,FALSE))</f>
        <v>49780080</v>
      </c>
      <c r="AC247" s="34" t="str">
        <f>VLOOKUP(VLOOKUP(B247,Apprenants!$D$2:$F$2000,3,FALSE),Classes!$A$2:$H$2000,8,FALSE)</f>
        <v>N</v>
      </c>
      <c r="AD247" s="47"/>
      <c r="AG247" s="23">
        <v>1</v>
      </c>
      <c r="AH247" s="23" t="str">
        <f>Consolication[[#This Row],[Bénéficiaires]]</f>
        <v>SCOOP YILLAGA YAOURT DU MAYO-KANI (COOP SYYMK)</v>
      </c>
      <c r="AI247" s="23">
        <f>Consolication[[#This Row],[cohorte]]</f>
        <v>3</v>
      </c>
    </row>
    <row r="248" spans="1:35" x14ac:dyDescent="0.35">
      <c r="A248" s="34">
        <f>IF(B248&lt;&gt;"",MAX($A$1:A247)+1,"")</f>
        <v>247</v>
      </c>
      <c r="B248" s="34" t="s">
        <v>557</v>
      </c>
      <c r="C248" s="34" t="s">
        <v>30</v>
      </c>
      <c r="D248" s="34" t="s">
        <v>31</v>
      </c>
      <c r="E248" s="34">
        <v>27</v>
      </c>
      <c r="F248" s="34" t="s">
        <v>32</v>
      </c>
      <c r="G248" s="34">
        <v>-1</v>
      </c>
      <c r="H248" s="34">
        <v>0</v>
      </c>
      <c r="I248" s="34" t="s">
        <v>36</v>
      </c>
      <c r="J248" s="34" t="s">
        <v>33</v>
      </c>
      <c r="K248" s="34" t="s">
        <v>34</v>
      </c>
      <c r="L248" s="34" t="s">
        <v>35</v>
      </c>
      <c r="M248" s="34">
        <v>3</v>
      </c>
      <c r="N248" s="34" t="s">
        <v>36</v>
      </c>
      <c r="O248" s="34" t="s">
        <v>36</v>
      </c>
      <c r="P248" s="34" t="s">
        <v>37</v>
      </c>
      <c r="Q248" s="34" t="s">
        <v>38</v>
      </c>
      <c r="R248" s="34" t="s">
        <v>543</v>
      </c>
      <c r="S248" s="34" t="s">
        <v>482</v>
      </c>
      <c r="T248" s="34">
        <v>0</v>
      </c>
      <c r="U248" s="34"/>
      <c r="V248" s="34">
        <v>697457009</v>
      </c>
      <c r="W248" s="34"/>
      <c r="X248" s="34">
        <v>3</v>
      </c>
      <c r="Y248" s="34">
        <v>697996485</v>
      </c>
      <c r="Z248" s="34" t="s">
        <v>558</v>
      </c>
      <c r="AA248" s="34">
        <f>IF(ISBLANK($L248),"",VLOOKUP($L248,'PADESCE Ccontractuelle'!$C$2:$K$1200,8,FALSE))</f>
        <v>355572</v>
      </c>
      <c r="AB248" s="34">
        <f>IF(ISBLANK($L248),"",VLOOKUP($L248,'PADESCE Ccontractuelle'!$C$2:$K$1200,9,FALSE))</f>
        <v>49780080</v>
      </c>
      <c r="AC248" s="34" t="str">
        <f>VLOOKUP(VLOOKUP(B248,Apprenants!$D$2:$F$2000,3,FALSE),Classes!$A$2:$H$2000,8,FALSE)</f>
        <v>N</v>
      </c>
      <c r="AD248" s="47"/>
      <c r="AG248" s="23">
        <v>1</v>
      </c>
      <c r="AH248" s="23" t="str">
        <f>Consolication[[#This Row],[Bénéficiaires]]</f>
        <v>SCOOP YILLAGA YAOURT DU MAYO-KANI (COOP SYYMK)</v>
      </c>
      <c r="AI248" s="23">
        <f>Consolication[[#This Row],[cohorte]]</f>
        <v>3</v>
      </c>
    </row>
    <row r="249" spans="1:35" x14ac:dyDescent="0.35">
      <c r="A249" s="34">
        <f>IF(B249&lt;&gt;"",MAX($A$1:A248)+1,"")</f>
        <v>248</v>
      </c>
      <c r="B249" s="34" t="s">
        <v>559</v>
      </c>
      <c r="C249" s="34" t="s">
        <v>30</v>
      </c>
      <c r="D249" s="34" t="s">
        <v>31</v>
      </c>
      <c r="E249" s="34">
        <v>30</v>
      </c>
      <c r="F249" s="34" t="s">
        <v>32</v>
      </c>
      <c r="G249" s="34">
        <v>-1</v>
      </c>
      <c r="H249" s="34">
        <v>0</v>
      </c>
      <c r="I249" s="34" t="s">
        <v>36</v>
      </c>
      <c r="J249" s="34" t="s">
        <v>33</v>
      </c>
      <c r="K249" s="34" t="s">
        <v>34</v>
      </c>
      <c r="L249" s="34" t="s">
        <v>35</v>
      </c>
      <c r="M249" s="34">
        <v>3</v>
      </c>
      <c r="N249" s="34" t="s">
        <v>36</v>
      </c>
      <c r="O249" s="34" t="s">
        <v>36</v>
      </c>
      <c r="P249" s="34" t="s">
        <v>37</v>
      </c>
      <c r="Q249" s="34" t="s">
        <v>38</v>
      </c>
      <c r="R249" s="34" t="s">
        <v>543</v>
      </c>
      <c r="S249" s="34" t="s">
        <v>482</v>
      </c>
      <c r="T249" s="34">
        <v>0</v>
      </c>
      <c r="U249" s="34"/>
      <c r="V249" s="34">
        <v>689247898</v>
      </c>
      <c r="W249" s="34"/>
      <c r="X249" s="34">
        <v>3</v>
      </c>
      <c r="Y249" s="34">
        <v>697996485</v>
      </c>
      <c r="Z249" s="34" t="s">
        <v>560</v>
      </c>
      <c r="AA249" s="34">
        <f>IF(ISBLANK($L249),"",VLOOKUP($L249,'PADESCE Ccontractuelle'!$C$2:$K$1200,8,FALSE))</f>
        <v>355572</v>
      </c>
      <c r="AB249" s="34">
        <f>IF(ISBLANK($L249),"",VLOOKUP($L249,'PADESCE Ccontractuelle'!$C$2:$K$1200,9,FALSE))</f>
        <v>49780080</v>
      </c>
      <c r="AC249" s="34" t="str">
        <f>VLOOKUP(VLOOKUP(B249,Apprenants!$D$2:$F$2000,3,FALSE),Classes!$A$2:$H$2000,8,FALSE)</f>
        <v>N</v>
      </c>
      <c r="AD249" s="47"/>
      <c r="AG249" s="23">
        <v>1</v>
      </c>
      <c r="AH249" s="23" t="str">
        <f>Consolication[[#This Row],[Bénéficiaires]]</f>
        <v>SCOOP YILLAGA YAOURT DU MAYO-KANI (COOP SYYMK)</v>
      </c>
      <c r="AI249" s="23">
        <f>Consolication[[#This Row],[cohorte]]</f>
        <v>3</v>
      </c>
    </row>
    <row r="250" spans="1:35" x14ac:dyDescent="0.35">
      <c r="A250" s="34">
        <f>IF(B250&lt;&gt;"",MAX($A$1:A249)+1,"")</f>
        <v>249</v>
      </c>
      <c r="B250" s="34" t="s">
        <v>561</v>
      </c>
      <c r="C250" s="34" t="s">
        <v>30</v>
      </c>
      <c r="D250" s="34" t="s">
        <v>31</v>
      </c>
      <c r="E250" s="34">
        <v>35</v>
      </c>
      <c r="F250" s="34" t="s">
        <v>32</v>
      </c>
      <c r="G250" s="34">
        <v>-1</v>
      </c>
      <c r="H250" s="34">
        <v>0</v>
      </c>
      <c r="I250" s="34" t="s">
        <v>36</v>
      </c>
      <c r="J250" s="34" t="s">
        <v>33</v>
      </c>
      <c r="K250" s="34" t="s">
        <v>34</v>
      </c>
      <c r="L250" s="34" t="s">
        <v>35</v>
      </c>
      <c r="M250" s="34">
        <v>3</v>
      </c>
      <c r="N250" s="34" t="s">
        <v>36</v>
      </c>
      <c r="O250" s="34" t="s">
        <v>36</v>
      </c>
      <c r="P250" s="34" t="s">
        <v>37</v>
      </c>
      <c r="Q250" s="34" t="s">
        <v>38</v>
      </c>
      <c r="R250" s="34" t="s">
        <v>543</v>
      </c>
      <c r="S250" s="34" t="s">
        <v>482</v>
      </c>
      <c r="T250" s="34">
        <v>0</v>
      </c>
      <c r="U250" s="34"/>
      <c r="V250" s="34">
        <v>687918013</v>
      </c>
      <c r="W250" s="34"/>
      <c r="X250" s="34">
        <v>3</v>
      </c>
      <c r="Y250" s="34">
        <v>697996485</v>
      </c>
      <c r="Z250" s="34" t="s">
        <v>562</v>
      </c>
      <c r="AA250" s="34">
        <f>IF(ISBLANK($L250),"",VLOOKUP($L250,'PADESCE Ccontractuelle'!$C$2:$K$1200,8,FALSE))</f>
        <v>355572</v>
      </c>
      <c r="AB250" s="34">
        <f>IF(ISBLANK($L250),"",VLOOKUP($L250,'PADESCE Ccontractuelle'!$C$2:$K$1200,9,FALSE))</f>
        <v>49780080</v>
      </c>
      <c r="AC250" s="34" t="str">
        <f>VLOOKUP(VLOOKUP(B250,Apprenants!$D$2:$F$2000,3,FALSE),Classes!$A$2:$H$2000,8,FALSE)</f>
        <v>N</v>
      </c>
      <c r="AD250" s="47"/>
      <c r="AG250" s="23">
        <v>1</v>
      </c>
      <c r="AH250" s="23" t="str">
        <f>Consolication[[#This Row],[Bénéficiaires]]</f>
        <v>SCOOP YILLAGA YAOURT DU MAYO-KANI (COOP SYYMK)</v>
      </c>
      <c r="AI250" s="23">
        <f>Consolication[[#This Row],[cohorte]]</f>
        <v>3</v>
      </c>
    </row>
    <row r="251" spans="1:35" x14ac:dyDescent="0.35">
      <c r="A251" s="34">
        <f>IF(B251&lt;&gt;"",MAX($A$1:A250)+1,"")</f>
        <v>250</v>
      </c>
      <c r="B251" s="34" t="s">
        <v>563</v>
      </c>
      <c r="C251" s="34" t="s">
        <v>30</v>
      </c>
      <c r="D251" s="34" t="s">
        <v>31</v>
      </c>
      <c r="E251" s="34">
        <v>50</v>
      </c>
      <c r="F251" s="34" t="s">
        <v>32</v>
      </c>
      <c r="G251" s="34">
        <v>-1</v>
      </c>
      <c r="H251" s="34">
        <v>0</v>
      </c>
      <c r="I251" s="34" t="s">
        <v>36</v>
      </c>
      <c r="J251" s="34" t="s">
        <v>33</v>
      </c>
      <c r="K251" s="34" t="s">
        <v>34</v>
      </c>
      <c r="L251" s="34" t="s">
        <v>35</v>
      </c>
      <c r="M251" s="34">
        <v>3</v>
      </c>
      <c r="N251" s="34" t="s">
        <v>36</v>
      </c>
      <c r="O251" s="34" t="s">
        <v>36</v>
      </c>
      <c r="P251" s="34" t="s">
        <v>37</v>
      </c>
      <c r="Q251" s="34" t="s">
        <v>38</v>
      </c>
      <c r="R251" s="34" t="s">
        <v>543</v>
      </c>
      <c r="S251" s="34" t="s">
        <v>482</v>
      </c>
      <c r="T251" s="34">
        <v>0</v>
      </c>
      <c r="U251" s="34"/>
      <c r="V251" s="34">
        <v>656656456</v>
      </c>
      <c r="W251" s="34"/>
      <c r="X251" s="34">
        <v>3</v>
      </c>
      <c r="Y251" s="34">
        <v>697996485</v>
      </c>
      <c r="Z251" s="34" t="s">
        <v>564</v>
      </c>
      <c r="AA251" s="34">
        <f>IF(ISBLANK($L251),"",VLOOKUP($L251,'PADESCE Ccontractuelle'!$C$2:$K$1200,8,FALSE))</f>
        <v>355572</v>
      </c>
      <c r="AB251" s="34">
        <f>IF(ISBLANK($L251),"",VLOOKUP($L251,'PADESCE Ccontractuelle'!$C$2:$K$1200,9,FALSE))</f>
        <v>49780080</v>
      </c>
      <c r="AC251" s="34" t="str">
        <f>VLOOKUP(VLOOKUP(B251,Apprenants!$D$2:$F$2000,3,FALSE),Classes!$A$2:$H$2000,8,FALSE)</f>
        <v>N</v>
      </c>
      <c r="AD251" s="47"/>
      <c r="AG251" s="23">
        <v>1</v>
      </c>
      <c r="AH251" s="23" t="str">
        <f>Consolication[[#This Row],[Bénéficiaires]]</f>
        <v>SCOOP YILLAGA YAOURT DU MAYO-KANI (COOP SYYMK)</v>
      </c>
      <c r="AI251" s="23">
        <f>Consolication[[#This Row],[cohorte]]</f>
        <v>3</v>
      </c>
    </row>
    <row r="252" spans="1:35" x14ac:dyDescent="0.35">
      <c r="A252" s="34">
        <f>IF(B252&lt;&gt;"",MAX($A$1:A251)+1,"")</f>
        <v>251</v>
      </c>
      <c r="B252" s="34" t="s">
        <v>565</v>
      </c>
      <c r="C252" s="34" t="s">
        <v>30</v>
      </c>
      <c r="D252" s="34" t="s">
        <v>31</v>
      </c>
      <c r="E252" s="34">
        <v>55</v>
      </c>
      <c r="F252" s="34" t="s">
        <v>32</v>
      </c>
      <c r="G252" s="34">
        <v>-1</v>
      </c>
      <c r="H252" s="34">
        <v>0</v>
      </c>
      <c r="I252" s="34" t="s">
        <v>36</v>
      </c>
      <c r="J252" s="34" t="s">
        <v>33</v>
      </c>
      <c r="K252" s="34" t="s">
        <v>34</v>
      </c>
      <c r="L252" s="34" t="s">
        <v>35</v>
      </c>
      <c r="M252" s="34">
        <v>3</v>
      </c>
      <c r="N252" s="34" t="s">
        <v>36</v>
      </c>
      <c r="O252" s="34" t="s">
        <v>36</v>
      </c>
      <c r="P252" s="34" t="s">
        <v>37</v>
      </c>
      <c r="Q252" s="34" t="s">
        <v>38</v>
      </c>
      <c r="R252" s="34" t="s">
        <v>543</v>
      </c>
      <c r="S252" s="34" t="s">
        <v>482</v>
      </c>
      <c r="T252" s="34">
        <v>0</v>
      </c>
      <c r="U252" s="34"/>
      <c r="V252" s="34"/>
      <c r="W252" s="34"/>
      <c r="X252" s="34">
        <v>3</v>
      </c>
      <c r="Y252" s="34">
        <v>697996485</v>
      </c>
      <c r="Z252" s="34" t="s">
        <v>566</v>
      </c>
      <c r="AA252" s="34">
        <f>IF(ISBLANK($L252),"",VLOOKUP($L252,'PADESCE Ccontractuelle'!$C$2:$K$1200,8,FALSE))</f>
        <v>355572</v>
      </c>
      <c r="AB252" s="34">
        <f>IF(ISBLANK($L252),"",VLOOKUP($L252,'PADESCE Ccontractuelle'!$C$2:$K$1200,9,FALSE))</f>
        <v>49780080</v>
      </c>
      <c r="AC252" s="34" t="str">
        <f>VLOOKUP(VLOOKUP(B252,Apprenants!$D$2:$F$2000,3,FALSE),Classes!$A$2:$H$2000,8,FALSE)</f>
        <v>N</v>
      </c>
      <c r="AD252" s="47"/>
      <c r="AG252" s="23">
        <v>1</v>
      </c>
      <c r="AH252" s="23" t="str">
        <f>Consolication[[#This Row],[Bénéficiaires]]</f>
        <v>SCOOP YILLAGA YAOURT DU MAYO-KANI (COOP SYYMK)</v>
      </c>
      <c r="AI252" s="23">
        <f>Consolication[[#This Row],[cohorte]]</f>
        <v>3</v>
      </c>
    </row>
    <row r="253" spans="1:35" x14ac:dyDescent="0.35">
      <c r="A253" s="34">
        <f>IF(B253&lt;&gt;"",MAX($A$1:A252)+1,"")</f>
        <v>252</v>
      </c>
      <c r="B253" s="34" t="s">
        <v>567</v>
      </c>
      <c r="C253" s="34" t="s">
        <v>30</v>
      </c>
      <c r="D253" s="34" t="s">
        <v>31</v>
      </c>
      <c r="E253" s="34">
        <v>33</v>
      </c>
      <c r="F253" s="34" t="s">
        <v>32</v>
      </c>
      <c r="G253" s="34">
        <v>-1</v>
      </c>
      <c r="H253" s="34">
        <v>0</v>
      </c>
      <c r="I253" s="34" t="s">
        <v>36</v>
      </c>
      <c r="J253" s="34" t="s">
        <v>33</v>
      </c>
      <c r="K253" s="34" t="s">
        <v>34</v>
      </c>
      <c r="L253" s="34" t="s">
        <v>35</v>
      </c>
      <c r="M253" s="34">
        <v>3</v>
      </c>
      <c r="N253" s="34" t="s">
        <v>36</v>
      </c>
      <c r="O253" s="34" t="s">
        <v>36</v>
      </c>
      <c r="P253" s="34" t="s">
        <v>37</v>
      </c>
      <c r="Q253" s="34" t="s">
        <v>38</v>
      </c>
      <c r="R253" s="34" t="s">
        <v>543</v>
      </c>
      <c r="S253" s="34" t="s">
        <v>482</v>
      </c>
      <c r="T253" s="34">
        <v>0</v>
      </c>
      <c r="U253" s="34"/>
      <c r="V253" s="34">
        <v>699049900</v>
      </c>
      <c r="W253" s="34"/>
      <c r="X253" s="34">
        <v>3</v>
      </c>
      <c r="Y253" s="34">
        <v>697996485</v>
      </c>
      <c r="Z253" s="34" t="s">
        <v>568</v>
      </c>
      <c r="AA253" s="34">
        <f>IF(ISBLANK($L253),"",VLOOKUP($L253,'PADESCE Ccontractuelle'!$C$2:$K$1200,8,FALSE))</f>
        <v>355572</v>
      </c>
      <c r="AB253" s="34">
        <f>IF(ISBLANK($L253),"",VLOOKUP($L253,'PADESCE Ccontractuelle'!$C$2:$K$1200,9,FALSE))</f>
        <v>49780080</v>
      </c>
      <c r="AC253" s="34" t="str">
        <f>VLOOKUP(VLOOKUP(B253,Apprenants!$D$2:$F$2000,3,FALSE),Classes!$A$2:$H$2000,8,FALSE)</f>
        <v>N</v>
      </c>
      <c r="AD253" s="47"/>
      <c r="AG253" s="23">
        <v>1</v>
      </c>
      <c r="AH253" s="23" t="str">
        <f>Consolication[[#This Row],[Bénéficiaires]]</f>
        <v>SCOOP YILLAGA YAOURT DU MAYO-KANI (COOP SYYMK)</v>
      </c>
      <c r="AI253" s="23">
        <f>Consolication[[#This Row],[cohorte]]</f>
        <v>3</v>
      </c>
    </row>
    <row r="254" spans="1:35" x14ac:dyDescent="0.35">
      <c r="A254" s="34">
        <f>IF(B254&lt;&gt;"",MAX($A$1:A253)+1,"")</f>
        <v>253</v>
      </c>
      <c r="B254" s="34" t="s">
        <v>569</v>
      </c>
      <c r="C254" s="34" t="s">
        <v>30</v>
      </c>
      <c r="D254" s="34" t="s">
        <v>31</v>
      </c>
      <c r="E254" s="34">
        <v>33</v>
      </c>
      <c r="F254" s="34" t="s">
        <v>32</v>
      </c>
      <c r="G254" s="34">
        <v>-1</v>
      </c>
      <c r="H254" s="34">
        <v>0</v>
      </c>
      <c r="I254" s="34" t="s">
        <v>36</v>
      </c>
      <c r="J254" s="34" t="s">
        <v>33</v>
      </c>
      <c r="K254" s="34" t="s">
        <v>34</v>
      </c>
      <c r="L254" s="34" t="s">
        <v>35</v>
      </c>
      <c r="M254" s="34">
        <v>3</v>
      </c>
      <c r="N254" s="34" t="s">
        <v>36</v>
      </c>
      <c r="O254" s="34" t="s">
        <v>36</v>
      </c>
      <c r="P254" s="34" t="s">
        <v>37</v>
      </c>
      <c r="Q254" s="34" t="s">
        <v>38</v>
      </c>
      <c r="R254" s="34" t="s">
        <v>543</v>
      </c>
      <c r="S254" s="34" t="s">
        <v>482</v>
      </c>
      <c r="T254" s="34">
        <v>0</v>
      </c>
      <c r="U254" s="34"/>
      <c r="V254" s="34">
        <v>686231497</v>
      </c>
      <c r="W254" s="34"/>
      <c r="X254" s="34">
        <v>3</v>
      </c>
      <c r="Y254" s="34">
        <v>697996485</v>
      </c>
      <c r="Z254" s="34" t="s">
        <v>570</v>
      </c>
      <c r="AA254" s="34">
        <f>IF(ISBLANK($L254),"",VLOOKUP($L254,'PADESCE Ccontractuelle'!$C$2:$K$1200,8,FALSE))</f>
        <v>355572</v>
      </c>
      <c r="AB254" s="34">
        <f>IF(ISBLANK($L254),"",VLOOKUP($L254,'PADESCE Ccontractuelle'!$C$2:$K$1200,9,FALSE))</f>
        <v>49780080</v>
      </c>
      <c r="AC254" s="34" t="str">
        <f>VLOOKUP(VLOOKUP(B254,Apprenants!$D$2:$F$2000,3,FALSE),Classes!$A$2:$H$2000,8,FALSE)</f>
        <v>N</v>
      </c>
      <c r="AD254" s="47"/>
      <c r="AG254" s="23">
        <v>1</v>
      </c>
      <c r="AH254" s="23" t="str">
        <f>Consolication[[#This Row],[Bénéficiaires]]</f>
        <v>SCOOP YILLAGA YAOURT DU MAYO-KANI (COOP SYYMK)</v>
      </c>
      <c r="AI254" s="23">
        <f>Consolication[[#This Row],[cohorte]]</f>
        <v>3</v>
      </c>
    </row>
    <row r="255" spans="1:35" x14ac:dyDescent="0.35">
      <c r="A255" s="34">
        <f>IF(B255&lt;&gt;"",MAX($A$1:A254)+1,"")</f>
        <v>254</v>
      </c>
      <c r="B255" s="34" t="s">
        <v>571</v>
      </c>
      <c r="C255" s="34" t="s">
        <v>30</v>
      </c>
      <c r="D255" s="34" t="s">
        <v>31</v>
      </c>
      <c r="E255" s="34">
        <v>40</v>
      </c>
      <c r="F255" s="34" t="s">
        <v>32</v>
      </c>
      <c r="G255" s="34">
        <v>-1</v>
      </c>
      <c r="H255" s="34">
        <v>0</v>
      </c>
      <c r="I255" s="34" t="s">
        <v>36</v>
      </c>
      <c r="J255" s="34" t="s">
        <v>33</v>
      </c>
      <c r="K255" s="34" t="s">
        <v>34</v>
      </c>
      <c r="L255" s="34" t="s">
        <v>35</v>
      </c>
      <c r="M255" s="34">
        <v>3</v>
      </c>
      <c r="N255" s="34" t="s">
        <v>36</v>
      </c>
      <c r="O255" s="34" t="s">
        <v>36</v>
      </c>
      <c r="P255" s="34" t="s">
        <v>37</v>
      </c>
      <c r="Q255" s="34" t="s">
        <v>38</v>
      </c>
      <c r="R255" s="34" t="s">
        <v>543</v>
      </c>
      <c r="S255" s="34" t="s">
        <v>482</v>
      </c>
      <c r="T255" s="34">
        <v>0</v>
      </c>
      <c r="U255" s="34"/>
      <c r="V255" s="34"/>
      <c r="W255" s="34"/>
      <c r="X255" s="34">
        <v>3</v>
      </c>
      <c r="Y255" s="34">
        <v>697996485</v>
      </c>
      <c r="Z255" s="34" t="s">
        <v>572</v>
      </c>
      <c r="AA255" s="34">
        <f>IF(ISBLANK($L255),"",VLOOKUP($L255,'PADESCE Ccontractuelle'!$C$2:$K$1200,8,FALSE))</f>
        <v>355572</v>
      </c>
      <c r="AB255" s="34">
        <f>IF(ISBLANK($L255),"",VLOOKUP($L255,'PADESCE Ccontractuelle'!$C$2:$K$1200,9,FALSE))</f>
        <v>49780080</v>
      </c>
      <c r="AC255" s="34" t="str">
        <f>VLOOKUP(VLOOKUP(B255,Apprenants!$D$2:$F$2000,3,FALSE),Classes!$A$2:$H$2000,8,FALSE)</f>
        <v>N</v>
      </c>
      <c r="AD255" s="47"/>
      <c r="AG255" s="23">
        <v>1</v>
      </c>
      <c r="AH255" s="23" t="str">
        <f>Consolication[[#This Row],[Bénéficiaires]]</f>
        <v>SCOOP YILLAGA YAOURT DU MAYO-KANI (COOP SYYMK)</v>
      </c>
      <c r="AI255" s="23">
        <f>Consolication[[#This Row],[cohorte]]</f>
        <v>3</v>
      </c>
    </row>
    <row r="256" spans="1:35" x14ac:dyDescent="0.35">
      <c r="A256" s="34">
        <f>IF(B256&lt;&gt;"",MAX($A$1:A255)+1,"")</f>
        <v>255</v>
      </c>
      <c r="B256" s="34" t="s">
        <v>573</v>
      </c>
      <c r="C256" s="34" t="s">
        <v>30</v>
      </c>
      <c r="D256" s="34" t="s">
        <v>31</v>
      </c>
      <c r="E256" s="34">
        <v>18</v>
      </c>
      <c r="F256" s="34" t="s">
        <v>32</v>
      </c>
      <c r="G256" s="34">
        <v>-1</v>
      </c>
      <c r="H256" s="34">
        <v>0</v>
      </c>
      <c r="I256" s="34" t="s">
        <v>36</v>
      </c>
      <c r="J256" s="34" t="s">
        <v>33</v>
      </c>
      <c r="K256" s="34" t="s">
        <v>34</v>
      </c>
      <c r="L256" s="34" t="s">
        <v>35</v>
      </c>
      <c r="M256" s="34">
        <v>3</v>
      </c>
      <c r="N256" s="34" t="s">
        <v>36</v>
      </c>
      <c r="O256" s="34" t="s">
        <v>36</v>
      </c>
      <c r="P256" s="34" t="s">
        <v>37</v>
      </c>
      <c r="Q256" s="34" t="s">
        <v>38</v>
      </c>
      <c r="R256" s="34" t="s">
        <v>543</v>
      </c>
      <c r="S256" s="34" t="s">
        <v>482</v>
      </c>
      <c r="T256" s="34">
        <v>0</v>
      </c>
      <c r="U256" s="34"/>
      <c r="V256" s="34">
        <v>693236526</v>
      </c>
      <c r="W256" s="34"/>
      <c r="X256" s="34">
        <v>3</v>
      </c>
      <c r="Y256" s="34">
        <v>697996485</v>
      </c>
      <c r="Z256" s="34" t="s">
        <v>574</v>
      </c>
      <c r="AA256" s="34">
        <f>IF(ISBLANK($L256),"",VLOOKUP($L256,'PADESCE Ccontractuelle'!$C$2:$K$1200,8,FALSE))</f>
        <v>355572</v>
      </c>
      <c r="AB256" s="34">
        <f>IF(ISBLANK($L256),"",VLOOKUP($L256,'PADESCE Ccontractuelle'!$C$2:$K$1200,9,FALSE))</f>
        <v>49780080</v>
      </c>
      <c r="AC256" s="34" t="str">
        <f>VLOOKUP(VLOOKUP(B256,Apprenants!$D$2:$F$2000,3,FALSE),Classes!$A$2:$H$2000,8,FALSE)</f>
        <v>N</v>
      </c>
      <c r="AD256" s="47"/>
      <c r="AG256" s="23">
        <v>1</v>
      </c>
      <c r="AH256" s="23" t="str">
        <f>Consolication[[#This Row],[Bénéficiaires]]</f>
        <v>SCOOP YILLAGA YAOURT DU MAYO-KANI (COOP SYYMK)</v>
      </c>
      <c r="AI256" s="23">
        <f>Consolication[[#This Row],[cohorte]]</f>
        <v>3</v>
      </c>
    </row>
    <row r="257" spans="1:35" x14ac:dyDescent="0.35">
      <c r="A257" s="34">
        <f>IF(B257&lt;&gt;"",MAX($A$1:A256)+1,"")</f>
        <v>256</v>
      </c>
      <c r="B257" s="34" t="s">
        <v>575</v>
      </c>
      <c r="C257" s="34" t="s">
        <v>30</v>
      </c>
      <c r="D257" s="34" t="s">
        <v>31</v>
      </c>
      <c r="E257" s="34">
        <v>19</v>
      </c>
      <c r="F257" s="34" t="s">
        <v>32</v>
      </c>
      <c r="G257" s="34">
        <v>-1</v>
      </c>
      <c r="H257" s="34">
        <v>0</v>
      </c>
      <c r="I257" s="34" t="s">
        <v>36</v>
      </c>
      <c r="J257" s="34" t="s">
        <v>33</v>
      </c>
      <c r="K257" s="34" t="s">
        <v>34</v>
      </c>
      <c r="L257" s="34" t="s">
        <v>35</v>
      </c>
      <c r="M257" s="34">
        <v>3</v>
      </c>
      <c r="N257" s="34" t="s">
        <v>36</v>
      </c>
      <c r="O257" s="34" t="s">
        <v>36</v>
      </c>
      <c r="P257" s="34" t="s">
        <v>37</v>
      </c>
      <c r="Q257" s="34" t="s">
        <v>38</v>
      </c>
      <c r="R257" s="34" t="s">
        <v>543</v>
      </c>
      <c r="S257" s="34" t="s">
        <v>482</v>
      </c>
      <c r="T257" s="34">
        <v>0</v>
      </c>
      <c r="U257" s="34"/>
      <c r="V257" s="34">
        <v>696344744</v>
      </c>
      <c r="W257" s="34"/>
      <c r="X257" s="34">
        <v>3</v>
      </c>
      <c r="Y257" s="34">
        <v>697996485</v>
      </c>
      <c r="Z257" s="34" t="s">
        <v>576</v>
      </c>
      <c r="AA257" s="34">
        <f>IF(ISBLANK($L257),"",VLOOKUP($L257,'PADESCE Ccontractuelle'!$C$2:$K$1200,8,FALSE))</f>
        <v>355572</v>
      </c>
      <c r="AB257" s="34">
        <f>IF(ISBLANK($L257),"",VLOOKUP($L257,'PADESCE Ccontractuelle'!$C$2:$K$1200,9,FALSE))</f>
        <v>49780080</v>
      </c>
      <c r="AC257" s="34" t="str">
        <f>VLOOKUP(VLOOKUP(B257,Apprenants!$D$2:$F$2000,3,FALSE),Classes!$A$2:$H$2000,8,FALSE)</f>
        <v>N</v>
      </c>
      <c r="AD257" s="47"/>
      <c r="AG257" s="23">
        <v>1</v>
      </c>
      <c r="AH257" s="23" t="str">
        <f>Consolication[[#This Row],[Bénéficiaires]]</f>
        <v>SCOOP YILLAGA YAOURT DU MAYO-KANI (COOP SYYMK)</v>
      </c>
      <c r="AI257" s="23">
        <f>Consolication[[#This Row],[cohorte]]</f>
        <v>3</v>
      </c>
    </row>
    <row r="258" spans="1:35" x14ac:dyDescent="0.35">
      <c r="A258" s="34">
        <f>IF(B258&lt;&gt;"",MAX($A$1:A257)+1,"")</f>
        <v>257</v>
      </c>
      <c r="B258" s="34" t="s">
        <v>577</v>
      </c>
      <c r="C258" s="34" t="s">
        <v>30</v>
      </c>
      <c r="D258" s="34" t="s">
        <v>31</v>
      </c>
      <c r="E258" s="34">
        <v>24</v>
      </c>
      <c r="F258" s="34" t="s">
        <v>32</v>
      </c>
      <c r="G258" s="34">
        <v>-1</v>
      </c>
      <c r="H258" s="34">
        <v>0</v>
      </c>
      <c r="I258" s="34" t="s">
        <v>36</v>
      </c>
      <c r="J258" s="34" t="s">
        <v>33</v>
      </c>
      <c r="K258" s="34" t="s">
        <v>34</v>
      </c>
      <c r="L258" s="34" t="s">
        <v>35</v>
      </c>
      <c r="M258" s="34">
        <v>3</v>
      </c>
      <c r="N258" s="34" t="s">
        <v>36</v>
      </c>
      <c r="O258" s="34" t="s">
        <v>36</v>
      </c>
      <c r="P258" s="34" t="s">
        <v>37</v>
      </c>
      <c r="Q258" s="34" t="s">
        <v>38</v>
      </c>
      <c r="R258" s="34" t="s">
        <v>543</v>
      </c>
      <c r="S258" s="34" t="s">
        <v>482</v>
      </c>
      <c r="T258" s="34">
        <v>0</v>
      </c>
      <c r="U258" s="34"/>
      <c r="V258" s="34">
        <v>698927628</v>
      </c>
      <c r="W258" s="34"/>
      <c r="X258" s="34">
        <v>3</v>
      </c>
      <c r="Y258" s="34">
        <v>697996485</v>
      </c>
      <c r="Z258" s="34" t="s">
        <v>578</v>
      </c>
      <c r="AA258" s="34">
        <f>IF(ISBLANK($L258),"",VLOOKUP($L258,'PADESCE Ccontractuelle'!$C$2:$K$1200,8,FALSE))</f>
        <v>355572</v>
      </c>
      <c r="AB258" s="34">
        <f>IF(ISBLANK($L258),"",VLOOKUP($L258,'PADESCE Ccontractuelle'!$C$2:$K$1200,9,FALSE))</f>
        <v>49780080</v>
      </c>
      <c r="AC258" s="34" t="str">
        <f>VLOOKUP(VLOOKUP(B258,Apprenants!$D$2:$F$2000,3,FALSE),Classes!$A$2:$H$2000,8,FALSE)</f>
        <v>N</v>
      </c>
      <c r="AD258" s="47"/>
      <c r="AG258" s="23">
        <v>1</v>
      </c>
      <c r="AH258" s="23" t="str">
        <f>Consolication[[#This Row],[Bénéficiaires]]</f>
        <v>SCOOP YILLAGA YAOURT DU MAYO-KANI (COOP SYYMK)</v>
      </c>
      <c r="AI258" s="23">
        <f>Consolication[[#This Row],[cohorte]]</f>
        <v>3</v>
      </c>
    </row>
    <row r="259" spans="1:35" x14ac:dyDescent="0.35">
      <c r="A259" s="34">
        <f>IF(B259&lt;&gt;"",MAX($A$1:A258)+1,"")</f>
        <v>258</v>
      </c>
      <c r="B259" s="34" t="s">
        <v>579</v>
      </c>
      <c r="C259" s="34" t="s">
        <v>30</v>
      </c>
      <c r="D259" s="34" t="s">
        <v>31</v>
      </c>
      <c r="E259" s="34">
        <v>24</v>
      </c>
      <c r="F259" s="34" t="s">
        <v>32</v>
      </c>
      <c r="G259" s="34">
        <v>-1</v>
      </c>
      <c r="H259" s="34">
        <v>0</v>
      </c>
      <c r="I259" s="34" t="s">
        <v>36</v>
      </c>
      <c r="J259" s="34" t="s">
        <v>33</v>
      </c>
      <c r="K259" s="34" t="s">
        <v>34</v>
      </c>
      <c r="L259" s="34" t="s">
        <v>35</v>
      </c>
      <c r="M259" s="34">
        <v>3</v>
      </c>
      <c r="N259" s="34" t="s">
        <v>36</v>
      </c>
      <c r="O259" s="34" t="s">
        <v>36</v>
      </c>
      <c r="P259" s="34" t="s">
        <v>37</v>
      </c>
      <c r="Q259" s="34" t="s">
        <v>38</v>
      </c>
      <c r="R259" s="34" t="s">
        <v>543</v>
      </c>
      <c r="S259" s="34" t="s">
        <v>482</v>
      </c>
      <c r="T259" s="34">
        <v>0</v>
      </c>
      <c r="U259" s="34"/>
      <c r="V259" s="34">
        <v>693944864</v>
      </c>
      <c r="W259" s="34"/>
      <c r="X259" s="34">
        <v>3</v>
      </c>
      <c r="Y259" s="34">
        <v>697996485</v>
      </c>
      <c r="Z259" s="34" t="s">
        <v>580</v>
      </c>
      <c r="AA259" s="34">
        <f>IF(ISBLANK($L259),"",VLOOKUP($L259,'PADESCE Ccontractuelle'!$C$2:$K$1200,8,FALSE))</f>
        <v>355572</v>
      </c>
      <c r="AB259" s="34">
        <f>IF(ISBLANK($L259),"",VLOOKUP($L259,'PADESCE Ccontractuelle'!$C$2:$K$1200,9,FALSE))</f>
        <v>49780080</v>
      </c>
      <c r="AC259" s="34" t="str">
        <f>VLOOKUP(VLOOKUP(B259,Apprenants!$D$2:$F$2000,3,FALSE),Classes!$A$2:$H$2000,8,FALSE)</f>
        <v>N</v>
      </c>
      <c r="AD259" s="47"/>
      <c r="AG259" s="23">
        <v>1</v>
      </c>
      <c r="AH259" s="23" t="str">
        <f>Consolication[[#This Row],[Bénéficiaires]]</f>
        <v>SCOOP YILLAGA YAOURT DU MAYO-KANI (COOP SYYMK)</v>
      </c>
      <c r="AI259" s="23">
        <f>Consolication[[#This Row],[cohorte]]</f>
        <v>3</v>
      </c>
    </row>
    <row r="260" spans="1:35" x14ac:dyDescent="0.35">
      <c r="A260" s="34">
        <f>IF(B260&lt;&gt;"",MAX($A$1:A259)+1,"")</f>
        <v>259</v>
      </c>
      <c r="B260" s="34" t="s">
        <v>581</v>
      </c>
      <c r="C260" s="34" t="s">
        <v>30</v>
      </c>
      <c r="D260" s="34" t="s">
        <v>31</v>
      </c>
      <c r="E260" s="34">
        <v>32</v>
      </c>
      <c r="F260" s="34" t="s">
        <v>32</v>
      </c>
      <c r="G260" s="34">
        <v>-1</v>
      </c>
      <c r="H260" s="34">
        <v>0</v>
      </c>
      <c r="I260" s="34" t="s">
        <v>36</v>
      </c>
      <c r="J260" s="34" t="s">
        <v>33</v>
      </c>
      <c r="K260" s="34" t="s">
        <v>34</v>
      </c>
      <c r="L260" s="34" t="s">
        <v>35</v>
      </c>
      <c r="M260" s="34">
        <v>3</v>
      </c>
      <c r="N260" s="34" t="s">
        <v>36</v>
      </c>
      <c r="O260" s="34" t="s">
        <v>36</v>
      </c>
      <c r="P260" s="34" t="s">
        <v>37</v>
      </c>
      <c r="Q260" s="34" t="s">
        <v>38</v>
      </c>
      <c r="R260" s="34" t="s">
        <v>543</v>
      </c>
      <c r="S260" s="34" t="s">
        <v>482</v>
      </c>
      <c r="T260" s="34">
        <v>0</v>
      </c>
      <c r="U260" s="34"/>
      <c r="V260" s="34">
        <v>690488248</v>
      </c>
      <c r="W260" s="34"/>
      <c r="X260" s="34">
        <v>3</v>
      </c>
      <c r="Y260" s="34">
        <v>697996485</v>
      </c>
      <c r="Z260" s="34" t="s">
        <v>582</v>
      </c>
      <c r="AA260" s="34">
        <f>IF(ISBLANK($L260),"",VLOOKUP($L260,'PADESCE Ccontractuelle'!$C$2:$K$1200,8,FALSE))</f>
        <v>355572</v>
      </c>
      <c r="AB260" s="34">
        <f>IF(ISBLANK($L260),"",VLOOKUP($L260,'PADESCE Ccontractuelle'!$C$2:$K$1200,9,FALSE))</f>
        <v>49780080</v>
      </c>
      <c r="AC260" s="34" t="str">
        <f>VLOOKUP(VLOOKUP(B260,Apprenants!$D$2:$F$2000,3,FALSE),Classes!$A$2:$H$2000,8,FALSE)</f>
        <v>N</v>
      </c>
      <c r="AD260" s="47"/>
      <c r="AG260" s="23">
        <v>1</v>
      </c>
      <c r="AH260" s="23" t="str">
        <f>Consolication[[#This Row],[Bénéficiaires]]</f>
        <v>SCOOP YILLAGA YAOURT DU MAYO-KANI (COOP SYYMK)</v>
      </c>
      <c r="AI260" s="23">
        <f>Consolication[[#This Row],[cohorte]]</f>
        <v>3</v>
      </c>
    </row>
    <row r="261" spans="1:35" x14ac:dyDescent="0.35">
      <c r="A261" s="34">
        <f>IF(B261&lt;&gt;"",MAX($A$1:A260)+1,"")</f>
        <v>260</v>
      </c>
      <c r="B261" s="34" t="s">
        <v>583</v>
      </c>
      <c r="C261" s="34" t="s">
        <v>30</v>
      </c>
      <c r="D261" s="34" t="s">
        <v>31</v>
      </c>
      <c r="E261" s="34">
        <v>32</v>
      </c>
      <c r="F261" s="34" t="s">
        <v>32</v>
      </c>
      <c r="G261" s="34">
        <v>-1</v>
      </c>
      <c r="H261" s="34">
        <v>0</v>
      </c>
      <c r="I261" s="34" t="s">
        <v>36</v>
      </c>
      <c r="J261" s="34" t="s">
        <v>33</v>
      </c>
      <c r="K261" s="34" t="s">
        <v>34</v>
      </c>
      <c r="L261" s="34" t="s">
        <v>35</v>
      </c>
      <c r="M261" s="34">
        <v>3</v>
      </c>
      <c r="N261" s="34" t="s">
        <v>36</v>
      </c>
      <c r="O261" s="34" t="s">
        <v>36</v>
      </c>
      <c r="P261" s="34" t="s">
        <v>37</v>
      </c>
      <c r="Q261" s="34" t="s">
        <v>38</v>
      </c>
      <c r="R261" s="34" t="s">
        <v>543</v>
      </c>
      <c r="S261" s="34" t="s">
        <v>482</v>
      </c>
      <c r="T261" s="34">
        <v>0</v>
      </c>
      <c r="U261" s="34"/>
      <c r="V261" s="34">
        <v>695587985</v>
      </c>
      <c r="W261" s="34"/>
      <c r="X261" s="34">
        <v>3</v>
      </c>
      <c r="Y261" s="34">
        <v>697996485</v>
      </c>
      <c r="Z261" s="34" t="s">
        <v>584</v>
      </c>
      <c r="AA261" s="34">
        <f>IF(ISBLANK($L261),"",VLOOKUP($L261,'PADESCE Ccontractuelle'!$C$2:$K$1200,8,FALSE))</f>
        <v>355572</v>
      </c>
      <c r="AB261" s="34">
        <f>IF(ISBLANK($L261),"",VLOOKUP($L261,'PADESCE Ccontractuelle'!$C$2:$K$1200,9,FALSE))</f>
        <v>49780080</v>
      </c>
      <c r="AC261" s="34" t="str">
        <f>VLOOKUP(VLOOKUP(B261,Apprenants!$D$2:$F$2000,3,FALSE),Classes!$A$2:$H$2000,8,FALSE)</f>
        <v>N</v>
      </c>
      <c r="AD261" s="47"/>
      <c r="AG261" s="23">
        <v>1</v>
      </c>
      <c r="AH261" s="23" t="str">
        <f>Consolication[[#This Row],[Bénéficiaires]]</f>
        <v>SCOOP YILLAGA YAOURT DU MAYO-KANI (COOP SYYMK)</v>
      </c>
      <c r="AI261" s="23">
        <f>Consolication[[#This Row],[cohorte]]</f>
        <v>3</v>
      </c>
    </row>
    <row r="262" spans="1:35" x14ac:dyDescent="0.35">
      <c r="A262" s="34">
        <f>IF(B262&lt;&gt;"",MAX($A$1:A261)+1,"")</f>
        <v>261</v>
      </c>
      <c r="B262" s="34" t="s">
        <v>585</v>
      </c>
      <c r="C262" s="34" t="s">
        <v>30</v>
      </c>
      <c r="D262" s="34" t="s">
        <v>31</v>
      </c>
      <c r="E262" s="34">
        <v>34</v>
      </c>
      <c r="F262" s="34" t="s">
        <v>32</v>
      </c>
      <c r="G262" s="34">
        <v>-1</v>
      </c>
      <c r="H262" s="34">
        <v>0</v>
      </c>
      <c r="I262" s="34" t="s">
        <v>36</v>
      </c>
      <c r="J262" s="34" t="s">
        <v>33</v>
      </c>
      <c r="K262" s="34" t="s">
        <v>34</v>
      </c>
      <c r="L262" s="34" t="s">
        <v>35</v>
      </c>
      <c r="M262" s="34">
        <v>3</v>
      </c>
      <c r="N262" s="34" t="s">
        <v>36</v>
      </c>
      <c r="O262" s="34" t="s">
        <v>36</v>
      </c>
      <c r="P262" s="34" t="s">
        <v>37</v>
      </c>
      <c r="Q262" s="34" t="s">
        <v>38</v>
      </c>
      <c r="R262" s="34" t="s">
        <v>543</v>
      </c>
      <c r="S262" s="34" t="s">
        <v>482</v>
      </c>
      <c r="T262" s="34">
        <v>0</v>
      </c>
      <c r="U262" s="34"/>
      <c r="V262" s="34">
        <v>698151209</v>
      </c>
      <c r="W262" s="34"/>
      <c r="X262" s="34">
        <v>3</v>
      </c>
      <c r="Y262" s="34">
        <v>697996485</v>
      </c>
      <c r="Z262" s="34" t="s">
        <v>586</v>
      </c>
      <c r="AA262" s="34">
        <f>IF(ISBLANK($L262),"",VLOOKUP($L262,'PADESCE Ccontractuelle'!$C$2:$K$1200,8,FALSE))</f>
        <v>355572</v>
      </c>
      <c r="AB262" s="34">
        <f>IF(ISBLANK($L262),"",VLOOKUP($L262,'PADESCE Ccontractuelle'!$C$2:$K$1200,9,FALSE))</f>
        <v>49780080</v>
      </c>
      <c r="AC262" s="34" t="str">
        <f>VLOOKUP(VLOOKUP(B262,Apprenants!$D$2:$F$2000,3,FALSE),Classes!$A$2:$H$2000,8,FALSE)</f>
        <v>N</v>
      </c>
      <c r="AD262" s="47"/>
      <c r="AG262" s="23">
        <v>1</v>
      </c>
      <c r="AH262" s="23" t="str">
        <f>Consolication[[#This Row],[Bénéficiaires]]</f>
        <v>SCOOP YILLAGA YAOURT DU MAYO-KANI (COOP SYYMK)</v>
      </c>
      <c r="AI262" s="23">
        <f>Consolication[[#This Row],[cohorte]]</f>
        <v>3</v>
      </c>
    </row>
    <row r="263" spans="1:35" x14ac:dyDescent="0.35">
      <c r="A263" s="34">
        <f>IF(B263&lt;&gt;"",MAX($A$1:A262)+1,"")</f>
        <v>262</v>
      </c>
      <c r="B263" s="34" t="s">
        <v>587</v>
      </c>
      <c r="C263" s="34" t="s">
        <v>30</v>
      </c>
      <c r="D263" s="34" t="s">
        <v>31</v>
      </c>
      <c r="E263" s="34">
        <v>27</v>
      </c>
      <c r="F263" s="34" t="s">
        <v>32</v>
      </c>
      <c r="G263" s="34">
        <v>-1</v>
      </c>
      <c r="H263" s="34">
        <v>0</v>
      </c>
      <c r="I263" s="34" t="s">
        <v>36</v>
      </c>
      <c r="J263" s="34" t="s">
        <v>33</v>
      </c>
      <c r="K263" s="34" t="s">
        <v>34</v>
      </c>
      <c r="L263" s="34" t="s">
        <v>35</v>
      </c>
      <c r="M263" s="34">
        <v>3</v>
      </c>
      <c r="N263" s="34" t="s">
        <v>36</v>
      </c>
      <c r="O263" s="34" t="s">
        <v>36</v>
      </c>
      <c r="P263" s="34" t="s">
        <v>37</v>
      </c>
      <c r="Q263" s="34" t="s">
        <v>38</v>
      </c>
      <c r="R263" s="34" t="s">
        <v>543</v>
      </c>
      <c r="S263" s="34" t="s">
        <v>482</v>
      </c>
      <c r="T263" s="34">
        <v>0</v>
      </c>
      <c r="U263" s="34"/>
      <c r="V263" s="34">
        <v>655224077</v>
      </c>
      <c r="W263" s="34"/>
      <c r="X263" s="34">
        <v>3</v>
      </c>
      <c r="Y263" s="34">
        <v>697996485</v>
      </c>
      <c r="Z263" s="34" t="s">
        <v>588</v>
      </c>
      <c r="AA263" s="34">
        <f>IF(ISBLANK($L263),"",VLOOKUP($L263,'PADESCE Ccontractuelle'!$C$2:$K$1200,8,FALSE))</f>
        <v>355572</v>
      </c>
      <c r="AB263" s="34">
        <f>IF(ISBLANK($L263),"",VLOOKUP($L263,'PADESCE Ccontractuelle'!$C$2:$K$1200,9,FALSE))</f>
        <v>49780080</v>
      </c>
      <c r="AC263" s="34" t="str">
        <f>VLOOKUP(VLOOKUP(B263,Apprenants!$D$2:$F$2000,3,FALSE),Classes!$A$2:$H$2000,8,FALSE)</f>
        <v>N</v>
      </c>
      <c r="AD263" s="47"/>
      <c r="AG263" s="23">
        <v>1</v>
      </c>
      <c r="AH263" s="23" t="str">
        <f>Consolication[[#This Row],[Bénéficiaires]]</f>
        <v>SCOOP YILLAGA YAOURT DU MAYO-KANI (COOP SYYMK)</v>
      </c>
      <c r="AI263" s="23">
        <f>Consolication[[#This Row],[cohorte]]</f>
        <v>3</v>
      </c>
    </row>
    <row r="264" spans="1:35" x14ac:dyDescent="0.35">
      <c r="A264" s="34">
        <f>IF(B264&lt;&gt;"",MAX($A$1:A263)+1,"")</f>
        <v>263</v>
      </c>
      <c r="B264" s="34" t="s">
        <v>589</v>
      </c>
      <c r="C264" s="34" t="s">
        <v>30</v>
      </c>
      <c r="D264" s="34" t="s">
        <v>31</v>
      </c>
      <c r="E264" s="34">
        <v>30</v>
      </c>
      <c r="F264" s="34" t="s">
        <v>32</v>
      </c>
      <c r="G264" s="34">
        <v>-1</v>
      </c>
      <c r="H264" s="34">
        <v>0</v>
      </c>
      <c r="I264" s="34" t="s">
        <v>36</v>
      </c>
      <c r="J264" s="34" t="s">
        <v>33</v>
      </c>
      <c r="K264" s="34" t="s">
        <v>34</v>
      </c>
      <c r="L264" s="34" t="s">
        <v>35</v>
      </c>
      <c r="M264" s="34">
        <v>3</v>
      </c>
      <c r="N264" s="34" t="s">
        <v>36</v>
      </c>
      <c r="O264" s="34" t="s">
        <v>36</v>
      </c>
      <c r="P264" s="34" t="s">
        <v>37</v>
      </c>
      <c r="Q264" s="34" t="s">
        <v>38</v>
      </c>
      <c r="R264" s="34" t="s">
        <v>543</v>
      </c>
      <c r="S264" s="34" t="s">
        <v>482</v>
      </c>
      <c r="T264" s="34">
        <v>0</v>
      </c>
      <c r="U264" s="34"/>
      <c r="V264" s="34">
        <v>658352253</v>
      </c>
      <c r="W264" s="34"/>
      <c r="X264" s="34">
        <v>3</v>
      </c>
      <c r="Y264" s="34">
        <v>697996485</v>
      </c>
      <c r="Z264" s="34" t="s">
        <v>590</v>
      </c>
      <c r="AA264" s="34">
        <f>IF(ISBLANK($L264),"",VLOOKUP($L264,'PADESCE Ccontractuelle'!$C$2:$K$1200,8,FALSE))</f>
        <v>355572</v>
      </c>
      <c r="AB264" s="34">
        <f>IF(ISBLANK($L264),"",VLOOKUP($L264,'PADESCE Ccontractuelle'!$C$2:$K$1200,9,FALSE))</f>
        <v>49780080</v>
      </c>
      <c r="AC264" s="34" t="str">
        <f>VLOOKUP(VLOOKUP(B264,Apprenants!$D$2:$F$2000,3,FALSE),Classes!$A$2:$H$2000,8,FALSE)</f>
        <v>N</v>
      </c>
      <c r="AD264" s="47"/>
      <c r="AG264" s="23">
        <v>1</v>
      </c>
      <c r="AH264" s="23" t="str">
        <f>Consolication[[#This Row],[Bénéficiaires]]</f>
        <v>SCOOP YILLAGA YAOURT DU MAYO-KANI (COOP SYYMK)</v>
      </c>
      <c r="AI264" s="23">
        <f>Consolication[[#This Row],[cohorte]]</f>
        <v>3</v>
      </c>
    </row>
    <row r="265" spans="1:35" x14ac:dyDescent="0.35">
      <c r="A265" s="34">
        <f>IF(B265&lt;&gt;"",MAX($A$1:A264)+1,"")</f>
        <v>264</v>
      </c>
      <c r="B265" s="34" t="s">
        <v>591</v>
      </c>
      <c r="C265" s="34" t="s">
        <v>30</v>
      </c>
      <c r="D265" s="34" t="s">
        <v>31</v>
      </c>
      <c r="E265" s="34">
        <v>30</v>
      </c>
      <c r="F265" s="34" t="s">
        <v>32</v>
      </c>
      <c r="G265" s="34">
        <v>-1</v>
      </c>
      <c r="H265" s="34">
        <v>0</v>
      </c>
      <c r="I265" s="34" t="s">
        <v>36</v>
      </c>
      <c r="J265" s="34" t="s">
        <v>33</v>
      </c>
      <c r="K265" s="34" t="s">
        <v>34</v>
      </c>
      <c r="L265" s="34" t="s">
        <v>35</v>
      </c>
      <c r="M265" s="34">
        <v>3</v>
      </c>
      <c r="N265" s="34" t="s">
        <v>36</v>
      </c>
      <c r="O265" s="34" t="s">
        <v>36</v>
      </c>
      <c r="P265" s="34" t="s">
        <v>37</v>
      </c>
      <c r="Q265" s="34" t="s">
        <v>38</v>
      </c>
      <c r="R265" s="34" t="s">
        <v>543</v>
      </c>
      <c r="S265" s="34" t="s">
        <v>482</v>
      </c>
      <c r="T265" s="34">
        <v>0</v>
      </c>
      <c r="U265" s="34"/>
      <c r="V265" s="34">
        <v>655818314</v>
      </c>
      <c r="W265" s="34"/>
      <c r="X265" s="34">
        <v>3</v>
      </c>
      <c r="Y265" s="34">
        <v>697996485</v>
      </c>
      <c r="Z265" s="34" t="s">
        <v>592</v>
      </c>
      <c r="AA265" s="34">
        <f>IF(ISBLANK($L265),"",VLOOKUP($L265,'PADESCE Ccontractuelle'!$C$2:$K$1200,8,FALSE))</f>
        <v>355572</v>
      </c>
      <c r="AB265" s="34">
        <f>IF(ISBLANK($L265),"",VLOOKUP($L265,'PADESCE Ccontractuelle'!$C$2:$K$1200,9,FALSE))</f>
        <v>49780080</v>
      </c>
      <c r="AC265" s="34" t="str">
        <f>VLOOKUP(VLOOKUP(B265,Apprenants!$D$2:$F$2000,3,FALSE),Classes!$A$2:$H$2000,8,FALSE)</f>
        <v>N</v>
      </c>
      <c r="AD265" s="47"/>
      <c r="AG265" s="23">
        <v>1</v>
      </c>
      <c r="AH265" s="23" t="str">
        <f>Consolication[[#This Row],[Bénéficiaires]]</f>
        <v>SCOOP YILLAGA YAOURT DU MAYO-KANI (COOP SYYMK)</v>
      </c>
      <c r="AI265" s="23">
        <f>Consolication[[#This Row],[cohorte]]</f>
        <v>3</v>
      </c>
    </row>
    <row r="266" spans="1:35" x14ac:dyDescent="0.35">
      <c r="A266" s="34">
        <f>IF(B266&lt;&gt;"",MAX($A$1:A265)+1,"")</f>
        <v>265</v>
      </c>
      <c r="B266" s="34" t="s">
        <v>593</v>
      </c>
      <c r="C266" s="34" t="s">
        <v>30</v>
      </c>
      <c r="D266" s="34" t="s">
        <v>31</v>
      </c>
      <c r="E266" s="34">
        <v>27</v>
      </c>
      <c r="F266" s="34" t="s">
        <v>32</v>
      </c>
      <c r="G266" s="34">
        <v>-1</v>
      </c>
      <c r="H266" s="34">
        <v>0</v>
      </c>
      <c r="I266" s="34" t="s">
        <v>36</v>
      </c>
      <c r="J266" s="34" t="s">
        <v>33</v>
      </c>
      <c r="K266" s="34" t="s">
        <v>34</v>
      </c>
      <c r="L266" s="34" t="s">
        <v>35</v>
      </c>
      <c r="M266" s="34">
        <v>3</v>
      </c>
      <c r="N266" s="34" t="s">
        <v>36</v>
      </c>
      <c r="O266" s="34" t="s">
        <v>36</v>
      </c>
      <c r="P266" s="34" t="s">
        <v>37</v>
      </c>
      <c r="Q266" s="34" t="s">
        <v>38</v>
      </c>
      <c r="R266" s="34" t="s">
        <v>543</v>
      </c>
      <c r="S266" s="34" t="s">
        <v>482</v>
      </c>
      <c r="T266" s="34">
        <v>0</v>
      </c>
      <c r="U266" s="34"/>
      <c r="V266" s="34">
        <v>696402488</v>
      </c>
      <c r="W266" s="34"/>
      <c r="X266" s="34">
        <v>3</v>
      </c>
      <c r="Y266" s="34">
        <v>697996485</v>
      </c>
      <c r="Z266" s="34" t="s">
        <v>594</v>
      </c>
      <c r="AA266" s="34">
        <f>IF(ISBLANK($L266),"",VLOOKUP($L266,'PADESCE Ccontractuelle'!$C$2:$K$1200,8,FALSE))</f>
        <v>355572</v>
      </c>
      <c r="AB266" s="34">
        <f>IF(ISBLANK($L266),"",VLOOKUP($L266,'PADESCE Ccontractuelle'!$C$2:$K$1200,9,FALSE))</f>
        <v>49780080</v>
      </c>
      <c r="AC266" s="34" t="str">
        <f>VLOOKUP(VLOOKUP(B266,Apprenants!$D$2:$F$2000,3,FALSE),Classes!$A$2:$H$2000,8,FALSE)</f>
        <v>N</v>
      </c>
      <c r="AD266" s="47"/>
      <c r="AG266" s="23">
        <v>1</v>
      </c>
      <c r="AH266" s="23" t="str">
        <f>Consolication[[#This Row],[Bénéficiaires]]</f>
        <v>SCOOP YILLAGA YAOURT DU MAYO-KANI (COOP SYYMK)</v>
      </c>
      <c r="AI266" s="23">
        <f>Consolication[[#This Row],[cohorte]]</f>
        <v>3</v>
      </c>
    </row>
    <row r="267" spans="1:35" x14ac:dyDescent="0.35">
      <c r="A267" s="34">
        <f>IF(B267&lt;&gt;"",MAX($A$1:A266)+1,"")</f>
        <v>266</v>
      </c>
      <c r="B267" s="34" t="s">
        <v>595</v>
      </c>
      <c r="C267" s="34" t="s">
        <v>30</v>
      </c>
      <c r="D267" s="34" t="s">
        <v>31</v>
      </c>
      <c r="E267" s="34">
        <v>28</v>
      </c>
      <c r="F267" s="34" t="s">
        <v>32</v>
      </c>
      <c r="G267" s="34">
        <v>-1</v>
      </c>
      <c r="H267" s="34">
        <v>0</v>
      </c>
      <c r="I267" s="34" t="s">
        <v>36</v>
      </c>
      <c r="J267" s="34" t="s">
        <v>33</v>
      </c>
      <c r="K267" s="34" t="s">
        <v>34</v>
      </c>
      <c r="L267" s="34" t="s">
        <v>35</v>
      </c>
      <c r="M267" s="34">
        <v>3</v>
      </c>
      <c r="N267" s="34" t="s">
        <v>36</v>
      </c>
      <c r="O267" s="34" t="s">
        <v>36</v>
      </c>
      <c r="P267" s="34" t="s">
        <v>37</v>
      </c>
      <c r="Q267" s="34" t="s">
        <v>38</v>
      </c>
      <c r="R267" s="34" t="s">
        <v>543</v>
      </c>
      <c r="S267" s="34" t="s">
        <v>482</v>
      </c>
      <c r="T267" s="34">
        <v>0</v>
      </c>
      <c r="U267" s="34"/>
      <c r="V267" s="34">
        <v>697100706</v>
      </c>
      <c r="W267" s="34"/>
      <c r="X267" s="34">
        <v>3</v>
      </c>
      <c r="Y267" s="34">
        <v>697996485</v>
      </c>
      <c r="Z267" s="34" t="s">
        <v>596</v>
      </c>
      <c r="AA267" s="34">
        <f>IF(ISBLANK($L267),"",VLOOKUP($L267,'PADESCE Ccontractuelle'!$C$2:$K$1200,8,FALSE))</f>
        <v>355572</v>
      </c>
      <c r="AB267" s="34">
        <f>IF(ISBLANK($L267),"",VLOOKUP($L267,'PADESCE Ccontractuelle'!$C$2:$K$1200,9,FALSE))</f>
        <v>49780080</v>
      </c>
      <c r="AC267" s="34" t="str">
        <f>VLOOKUP(VLOOKUP(B267,Apprenants!$D$2:$F$2000,3,FALSE),Classes!$A$2:$H$2000,8,FALSE)</f>
        <v>N</v>
      </c>
      <c r="AD267" s="47"/>
      <c r="AG267" s="23">
        <v>1</v>
      </c>
      <c r="AH267" s="23" t="str">
        <f>Consolication[[#This Row],[Bénéficiaires]]</f>
        <v>SCOOP YILLAGA YAOURT DU MAYO-KANI (COOP SYYMK)</v>
      </c>
      <c r="AI267" s="23">
        <f>Consolication[[#This Row],[cohorte]]</f>
        <v>3</v>
      </c>
    </row>
    <row r="268" spans="1:35" x14ac:dyDescent="0.35">
      <c r="A268" s="34">
        <f>IF(B268&lt;&gt;"",MAX($A$1:A267)+1,"")</f>
        <v>267</v>
      </c>
      <c r="B268" s="34" t="s">
        <v>597</v>
      </c>
      <c r="C268" s="34" t="s">
        <v>598</v>
      </c>
      <c r="D268" s="34" t="s">
        <v>31</v>
      </c>
      <c r="E268" s="34"/>
      <c r="F268" s="34" t="s">
        <v>32</v>
      </c>
      <c r="G268" s="34">
        <v>-1</v>
      </c>
      <c r="H268" s="34">
        <v>22</v>
      </c>
      <c r="I268" s="34" t="s">
        <v>159</v>
      </c>
      <c r="J268" s="34" t="s">
        <v>599</v>
      </c>
      <c r="K268" s="34" t="s">
        <v>600</v>
      </c>
      <c r="L268" s="34" t="s">
        <v>601</v>
      </c>
      <c r="M268" s="34">
        <v>3</v>
      </c>
      <c r="N268" s="34" t="s">
        <v>159</v>
      </c>
      <c r="O268" s="34" t="s">
        <v>302</v>
      </c>
      <c r="P268" s="34" t="s">
        <v>163</v>
      </c>
      <c r="Q268" s="34" t="s">
        <v>164</v>
      </c>
      <c r="R268" s="34" t="s">
        <v>602</v>
      </c>
      <c r="S268" s="34" t="s">
        <v>603</v>
      </c>
      <c r="T268" s="34">
        <v>3.8033299999999999</v>
      </c>
      <c r="U268" s="34">
        <v>11.529538000000001</v>
      </c>
      <c r="V268" s="34">
        <v>699236390</v>
      </c>
      <c r="W268" s="34"/>
      <c r="X268" s="34">
        <v>1</v>
      </c>
      <c r="Y268" s="34">
        <v>687379404</v>
      </c>
      <c r="Z268" s="34" t="s">
        <v>604</v>
      </c>
      <c r="AA268" s="34">
        <f>IF(ISBLANK($L268),"",VLOOKUP($L268,'PADESCE Ccontractuelle'!$C$2:$K$1200,8,FALSE))</f>
        <v>383958</v>
      </c>
      <c r="AB268" s="34">
        <f>IF(ISBLANK($L268),"",VLOOKUP($L268,'PADESCE Ccontractuelle'!$C$2:$K$1200,9,FALSE))</f>
        <v>11518740</v>
      </c>
      <c r="AC268" s="34" t="str">
        <f>VLOOKUP(VLOOKUP(B268,Apprenants!$D$2:$F$2000,3,FALSE),Classes!$A$2:$H$2000,8,FALSE)</f>
        <v>N</v>
      </c>
      <c r="AD268" s="47"/>
      <c r="AG268" s="23"/>
      <c r="AH268" s="23"/>
      <c r="AI268" s="23"/>
    </row>
    <row r="269" spans="1:35" x14ac:dyDescent="0.35">
      <c r="A269" s="34">
        <f>IF(B269&lt;&gt;"",MAX($A$1:A268)+1,"")</f>
        <v>268</v>
      </c>
      <c r="B269" s="34" t="s">
        <v>605</v>
      </c>
      <c r="C269" s="34" t="s">
        <v>598</v>
      </c>
      <c r="D269" s="34" t="s">
        <v>31</v>
      </c>
      <c r="E269" s="34"/>
      <c r="F269" s="34" t="s">
        <v>32</v>
      </c>
      <c r="G269" s="34">
        <v>-1</v>
      </c>
      <c r="H269" s="34">
        <v>23</v>
      </c>
      <c r="I269" s="34" t="s">
        <v>159</v>
      </c>
      <c r="J269" s="34" t="s">
        <v>599</v>
      </c>
      <c r="K269" s="34" t="s">
        <v>600</v>
      </c>
      <c r="L269" s="34" t="s">
        <v>601</v>
      </c>
      <c r="M269" s="34">
        <v>3</v>
      </c>
      <c r="N269" s="34" t="s">
        <v>159</v>
      </c>
      <c r="O269" s="34" t="s">
        <v>302</v>
      </c>
      <c r="P269" s="34" t="s">
        <v>163</v>
      </c>
      <c r="Q269" s="34" t="s">
        <v>164</v>
      </c>
      <c r="R269" s="34" t="s">
        <v>602</v>
      </c>
      <c r="S269" s="34" t="s">
        <v>603</v>
      </c>
      <c r="T269" s="34">
        <v>3.8033299999999999</v>
      </c>
      <c r="U269" s="34">
        <v>11.529538000000001</v>
      </c>
      <c r="V269" s="34">
        <v>675150031</v>
      </c>
      <c r="W269" s="34"/>
      <c r="X269" s="34">
        <v>1</v>
      </c>
      <c r="Y269" s="34">
        <v>687379404</v>
      </c>
      <c r="Z269" s="34" t="s">
        <v>606</v>
      </c>
      <c r="AA269" s="34">
        <f>IF(ISBLANK($L269),"",VLOOKUP($L269,'PADESCE Ccontractuelle'!$C$2:$K$1200,8,FALSE))</f>
        <v>383958</v>
      </c>
      <c r="AB269" s="34">
        <f>IF(ISBLANK($L269),"",VLOOKUP($L269,'PADESCE Ccontractuelle'!$C$2:$K$1200,9,FALSE))</f>
        <v>11518740</v>
      </c>
      <c r="AC269" s="34" t="str">
        <f>VLOOKUP(VLOOKUP(B269,Apprenants!$D$2:$F$2000,3,FALSE),Classes!$A$2:$H$2000,8,FALSE)</f>
        <v>N</v>
      </c>
      <c r="AD269" s="47"/>
      <c r="AG269" s="23"/>
      <c r="AH269" s="23"/>
      <c r="AI269" s="23"/>
    </row>
    <row r="270" spans="1:35" x14ac:dyDescent="0.35">
      <c r="A270" s="34">
        <f>IF(B270&lt;&gt;"",MAX($A$1:A269)+1,"")</f>
        <v>269</v>
      </c>
      <c r="B270" s="34" t="s">
        <v>607</v>
      </c>
      <c r="C270" s="34" t="s">
        <v>598</v>
      </c>
      <c r="D270" s="34" t="s">
        <v>31</v>
      </c>
      <c r="E270" s="34"/>
      <c r="F270" s="34" t="s">
        <v>32</v>
      </c>
      <c r="G270" s="34">
        <v>-1</v>
      </c>
      <c r="H270" s="34">
        <v>11</v>
      </c>
      <c r="I270" s="34" t="s">
        <v>159</v>
      </c>
      <c r="J270" s="34" t="s">
        <v>599</v>
      </c>
      <c r="K270" s="34" t="s">
        <v>600</v>
      </c>
      <c r="L270" s="34" t="s">
        <v>601</v>
      </c>
      <c r="M270" s="34">
        <v>3</v>
      </c>
      <c r="N270" s="34" t="s">
        <v>159</v>
      </c>
      <c r="O270" s="34" t="s">
        <v>302</v>
      </c>
      <c r="P270" s="34" t="s">
        <v>163</v>
      </c>
      <c r="Q270" s="34" t="s">
        <v>164</v>
      </c>
      <c r="R270" s="34" t="s">
        <v>602</v>
      </c>
      <c r="S270" s="34" t="s">
        <v>603</v>
      </c>
      <c r="T270" s="34">
        <v>3.8033299999999999</v>
      </c>
      <c r="U270" s="34">
        <v>11.529538000000001</v>
      </c>
      <c r="V270" s="34">
        <v>677120500</v>
      </c>
      <c r="W270" s="34"/>
      <c r="X270" s="34">
        <v>1</v>
      </c>
      <c r="Y270" s="34">
        <v>687379404</v>
      </c>
      <c r="Z270" s="34" t="s">
        <v>608</v>
      </c>
      <c r="AA270" s="34">
        <f>IF(ISBLANK($L270),"",VLOOKUP($L270,'PADESCE Ccontractuelle'!$C$2:$K$1200,8,FALSE))</f>
        <v>383958</v>
      </c>
      <c r="AB270" s="34">
        <f>IF(ISBLANK($L270),"",VLOOKUP($L270,'PADESCE Ccontractuelle'!$C$2:$K$1200,9,FALSE))</f>
        <v>11518740</v>
      </c>
      <c r="AC270" s="34" t="str">
        <f>VLOOKUP(VLOOKUP(B270,Apprenants!$D$2:$F$2000,3,FALSE),Classes!$A$2:$H$2000,8,FALSE)</f>
        <v>N</v>
      </c>
      <c r="AD270" s="47"/>
      <c r="AG270" s="23">
        <v>1</v>
      </c>
      <c r="AH270" s="23" t="str">
        <f>Consolication[[#This Row],[Bénéficiaires]]</f>
        <v>GROUPEMENT INTERPROFESSIONNEL DES ARTISANS (GIPA)</v>
      </c>
      <c r="AI270" s="23">
        <f>Consolication[[#This Row],[cohorte]]</f>
        <v>1</v>
      </c>
    </row>
    <row r="271" spans="1:35" x14ac:dyDescent="0.35">
      <c r="A271" s="34">
        <f>IF(B271&lt;&gt;"",MAX($A$1:A270)+1,"")</f>
        <v>270</v>
      </c>
      <c r="B271" s="34" t="s">
        <v>609</v>
      </c>
      <c r="C271" s="34" t="s">
        <v>598</v>
      </c>
      <c r="D271" s="34" t="s">
        <v>31</v>
      </c>
      <c r="E271" s="34"/>
      <c r="F271" s="34" t="s">
        <v>32</v>
      </c>
      <c r="G271" s="34">
        <v>-1</v>
      </c>
      <c r="H271" s="34">
        <v>25</v>
      </c>
      <c r="I271" s="34" t="s">
        <v>159</v>
      </c>
      <c r="J271" s="34" t="s">
        <v>599</v>
      </c>
      <c r="K271" s="34" t="s">
        <v>600</v>
      </c>
      <c r="L271" s="34" t="s">
        <v>601</v>
      </c>
      <c r="M271" s="34">
        <v>3</v>
      </c>
      <c r="N271" s="34" t="s">
        <v>159</v>
      </c>
      <c r="O271" s="34" t="s">
        <v>302</v>
      </c>
      <c r="P271" s="34" t="s">
        <v>163</v>
      </c>
      <c r="Q271" s="34" t="s">
        <v>164</v>
      </c>
      <c r="R271" s="34" t="s">
        <v>602</v>
      </c>
      <c r="S271" s="34" t="s">
        <v>603</v>
      </c>
      <c r="T271" s="34">
        <v>3.8033299999999999</v>
      </c>
      <c r="U271" s="34">
        <v>11.529538000000001</v>
      </c>
      <c r="V271" s="34">
        <v>699874065</v>
      </c>
      <c r="W271" s="34"/>
      <c r="X271" s="34">
        <v>1</v>
      </c>
      <c r="Y271" s="34">
        <v>687379404</v>
      </c>
      <c r="Z271" s="34" t="s">
        <v>610</v>
      </c>
      <c r="AA271" s="34">
        <f>IF(ISBLANK($L271),"",VLOOKUP($L271,'PADESCE Ccontractuelle'!$C$2:$K$1200,8,FALSE))</f>
        <v>383958</v>
      </c>
      <c r="AB271" s="34">
        <f>IF(ISBLANK($L271),"",VLOOKUP($L271,'PADESCE Ccontractuelle'!$C$2:$K$1200,9,FALSE))</f>
        <v>11518740</v>
      </c>
      <c r="AC271" s="34" t="str">
        <f>VLOOKUP(VLOOKUP(B271,Apprenants!$D$2:$F$2000,3,FALSE),Classes!$A$2:$H$2000,8,FALSE)</f>
        <v>N</v>
      </c>
      <c r="AD271" s="47"/>
      <c r="AG271" s="23"/>
      <c r="AH271" s="23"/>
      <c r="AI271" s="23"/>
    </row>
    <row r="272" spans="1:35" x14ac:dyDescent="0.35">
      <c r="A272" s="34">
        <f>IF(B272&lt;&gt;"",MAX($A$1:A271)+1,"")</f>
        <v>271</v>
      </c>
      <c r="B272" s="34" t="s">
        <v>611</v>
      </c>
      <c r="C272" s="34" t="s">
        <v>598</v>
      </c>
      <c r="D272" s="34" t="s">
        <v>31</v>
      </c>
      <c r="E272" s="34"/>
      <c r="F272" s="34" t="s">
        <v>32</v>
      </c>
      <c r="G272" s="34">
        <v>-1</v>
      </c>
      <c r="H272" s="34">
        <v>26</v>
      </c>
      <c r="I272" s="34" t="s">
        <v>159</v>
      </c>
      <c r="J272" s="34" t="s">
        <v>599</v>
      </c>
      <c r="K272" s="34" t="s">
        <v>600</v>
      </c>
      <c r="L272" s="34" t="s">
        <v>601</v>
      </c>
      <c r="M272" s="34">
        <v>3</v>
      </c>
      <c r="N272" s="34" t="s">
        <v>159</v>
      </c>
      <c r="O272" s="34" t="s">
        <v>302</v>
      </c>
      <c r="P272" s="34" t="s">
        <v>163</v>
      </c>
      <c r="Q272" s="34" t="s">
        <v>164</v>
      </c>
      <c r="R272" s="34" t="s">
        <v>602</v>
      </c>
      <c r="S272" s="34" t="s">
        <v>603</v>
      </c>
      <c r="T272" s="34">
        <v>3.8033299999999999</v>
      </c>
      <c r="U272" s="34">
        <v>11.529538000000001</v>
      </c>
      <c r="V272" s="34">
        <v>677460441</v>
      </c>
      <c r="W272" s="34"/>
      <c r="X272" s="34">
        <v>1</v>
      </c>
      <c r="Y272" s="34">
        <v>687379404</v>
      </c>
      <c r="Z272" s="34" t="s">
        <v>612</v>
      </c>
      <c r="AA272" s="34">
        <f>IF(ISBLANK($L272),"",VLOOKUP($L272,'PADESCE Ccontractuelle'!$C$2:$K$1200,8,FALSE))</f>
        <v>383958</v>
      </c>
      <c r="AB272" s="34">
        <f>IF(ISBLANK($L272),"",VLOOKUP($L272,'PADESCE Ccontractuelle'!$C$2:$K$1200,9,FALSE))</f>
        <v>11518740</v>
      </c>
      <c r="AC272" s="34" t="str">
        <f>VLOOKUP(VLOOKUP(B272,Apprenants!$D$2:$F$2000,3,FALSE),Classes!$A$2:$H$2000,8,FALSE)</f>
        <v>N</v>
      </c>
      <c r="AD272" s="47"/>
      <c r="AG272" s="23"/>
      <c r="AH272" s="23"/>
      <c r="AI272" s="23"/>
    </row>
    <row r="273" spans="1:35" x14ac:dyDescent="0.35">
      <c r="A273" s="34">
        <f>IF(B273&lt;&gt;"",MAX($A$1:A272)+1,"")</f>
        <v>272</v>
      </c>
      <c r="B273" s="34" t="s">
        <v>613</v>
      </c>
      <c r="C273" s="34" t="s">
        <v>598</v>
      </c>
      <c r="D273" s="34" t="s">
        <v>31</v>
      </c>
      <c r="E273" s="34"/>
      <c r="F273" s="34" t="s">
        <v>32</v>
      </c>
      <c r="G273" s="34">
        <v>-1</v>
      </c>
      <c r="H273" s="34">
        <v>8</v>
      </c>
      <c r="I273" s="34" t="s">
        <v>159</v>
      </c>
      <c r="J273" s="34" t="s">
        <v>599</v>
      </c>
      <c r="K273" s="34" t="s">
        <v>600</v>
      </c>
      <c r="L273" s="34" t="s">
        <v>601</v>
      </c>
      <c r="M273" s="34">
        <v>3</v>
      </c>
      <c r="N273" s="34" t="s">
        <v>159</v>
      </c>
      <c r="O273" s="34" t="s">
        <v>302</v>
      </c>
      <c r="P273" s="34" t="s">
        <v>163</v>
      </c>
      <c r="Q273" s="34" t="s">
        <v>164</v>
      </c>
      <c r="R273" s="34" t="s">
        <v>602</v>
      </c>
      <c r="S273" s="34" t="s">
        <v>603</v>
      </c>
      <c r="T273" s="34">
        <v>3.8033299999999999</v>
      </c>
      <c r="U273" s="34">
        <v>11.529538000000001</v>
      </c>
      <c r="V273" s="34">
        <v>655182025</v>
      </c>
      <c r="W273" s="34"/>
      <c r="X273" s="34">
        <v>1</v>
      </c>
      <c r="Y273" s="34">
        <v>687379404</v>
      </c>
      <c r="Z273" s="34" t="s">
        <v>614</v>
      </c>
      <c r="AA273" s="34">
        <f>IF(ISBLANK($L273),"",VLOOKUP($L273,'PADESCE Ccontractuelle'!$C$2:$K$1200,8,FALSE))</f>
        <v>383958</v>
      </c>
      <c r="AB273" s="34">
        <f>IF(ISBLANK($L273),"",VLOOKUP($L273,'PADESCE Ccontractuelle'!$C$2:$K$1200,9,FALSE))</f>
        <v>11518740</v>
      </c>
      <c r="AC273" s="34" t="str">
        <f>VLOOKUP(VLOOKUP(B273,Apprenants!$D$2:$F$2000,3,FALSE),Classes!$A$2:$H$2000,8,FALSE)</f>
        <v>N</v>
      </c>
      <c r="AD273" s="47"/>
      <c r="AG273" s="23">
        <v>1</v>
      </c>
      <c r="AH273" s="23" t="str">
        <f>Consolication[[#This Row],[Bénéficiaires]]</f>
        <v>GROUPEMENT INTERPROFESSIONNEL DES ARTISANS (GIPA)</v>
      </c>
      <c r="AI273" s="23">
        <f>Consolication[[#This Row],[cohorte]]</f>
        <v>1</v>
      </c>
    </row>
    <row r="274" spans="1:35" x14ac:dyDescent="0.35">
      <c r="A274" s="34">
        <f>IF(B274&lt;&gt;"",MAX($A$1:A273)+1,"")</f>
        <v>273</v>
      </c>
      <c r="B274" s="34" t="s">
        <v>615</v>
      </c>
      <c r="C274" s="34" t="s">
        <v>598</v>
      </c>
      <c r="D274" s="34" t="s">
        <v>31</v>
      </c>
      <c r="E274" s="34"/>
      <c r="F274" s="34" t="s">
        <v>32</v>
      </c>
      <c r="G274" s="34">
        <v>-1</v>
      </c>
      <c r="H274" s="34">
        <v>16</v>
      </c>
      <c r="I274" s="34" t="s">
        <v>159</v>
      </c>
      <c r="J274" s="34" t="s">
        <v>599</v>
      </c>
      <c r="K274" s="34" t="s">
        <v>600</v>
      </c>
      <c r="L274" s="34" t="s">
        <v>601</v>
      </c>
      <c r="M274" s="34">
        <v>3</v>
      </c>
      <c r="N274" s="34" t="s">
        <v>159</v>
      </c>
      <c r="O274" s="34" t="s">
        <v>302</v>
      </c>
      <c r="P274" s="34" t="s">
        <v>163</v>
      </c>
      <c r="Q274" s="34" t="s">
        <v>164</v>
      </c>
      <c r="R274" s="34" t="s">
        <v>602</v>
      </c>
      <c r="S274" s="34" t="s">
        <v>603</v>
      </c>
      <c r="T274" s="34">
        <v>3.8033299999999999</v>
      </c>
      <c r="U274" s="34">
        <v>11.529538000000001</v>
      </c>
      <c r="V274" s="34">
        <v>695675838</v>
      </c>
      <c r="W274" s="34"/>
      <c r="X274" s="34">
        <v>1</v>
      </c>
      <c r="Y274" s="34">
        <v>687379404</v>
      </c>
      <c r="Z274" s="34" t="s">
        <v>616</v>
      </c>
      <c r="AA274" s="34">
        <f>IF(ISBLANK($L274),"",VLOOKUP($L274,'PADESCE Ccontractuelle'!$C$2:$K$1200,8,FALSE))</f>
        <v>383958</v>
      </c>
      <c r="AB274" s="34">
        <f>IF(ISBLANK($L274),"",VLOOKUP($L274,'PADESCE Ccontractuelle'!$C$2:$K$1200,9,FALSE))</f>
        <v>11518740</v>
      </c>
      <c r="AC274" s="34" t="str">
        <f>VLOOKUP(VLOOKUP(B274,Apprenants!$D$2:$F$2000,3,FALSE),Classes!$A$2:$H$2000,8,FALSE)</f>
        <v>N</v>
      </c>
      <c r="AD274" s="47"/>
      <c r="AG274" s="23"/>
      <c r="AH274" s="23"/>
      <c r="AI274" s="23"/>
    </row>
    <row r="275" spans="1:35" x14ac:dyDescent="0.35">
      <c r="A275" s="34">
        <f>IF(B275&lt;&gt;"",MAX($A$1:A274)+1,"")</f>
        <v>274</v>
      </c>
      <c r="B275" s="34" t="s">
        <v>617</v>
      </c>
      <c r="C275" s="34" t="s">
        <v>598</v>
      </c>
      <c r="D275" s="34" t="s">
        <v>31</v>
      </c>
      <c r="E275" s="34"/>
      <c r="F275" s="34" t="s">
        <v>32</v>
      </c>
      <c r="G275" s="34">
        <v>-1</v>
      </c>
      <c r="H275" s="34"/>
      <c r="I275" s="34" t="s">
        <v>159</v>
      </c>
      <c r="J275" s="34" t="s">
        <v>599</v>
      </c>
      <c r="K275" s="34" t="s">
        <v>600</v>
      </c>
      <c r="L275" s="34" t="s">
        <v>601</v>
      </c>
      <c r="M275" s="34">
        <v>3</v>
      </c>
      <c r="N275" s="34" t="s">
        <v>159</v>
      </c>
      <c r="O275" s="34" t="s">
        <v>302</v>
      </c>
      <c r="P275" s="34" t="s">
        <v>163</v>
      </c>
      <c r="Q275" s="34" t="s">
        <v>164</v>
      </c>
      <c r="R275" s="34" t="s">
        <v>602</v>
      </c>
      <c r="S275" s="34" t="s">
        <v>603</v>
      </c>
      <c r="T275" s="34">
        <v>3.8033299999999999</v>
      </c>
      <c r="U275" s="34">
        <v>11.529538000000001</v>
      </c>
      <c r="V275" s="34">
        <v>690087469</v>
      </c>
      <c r="W275" s="34"/>
      <c r="X275" s="34">
        <v>1</v>
      </c>
      <c r="Y275" s="34">
        <v>687379404</v>
      </c>
      <c r="Z275" s="34" t="s">
        <v>618</v>
      </c>
      <c r="AA275" s="34">
        <f>IF(ISBLANK($L275),"",VLOOKUP($L275,'PADESCE Ccontractuelle'!$C$2:$K$1200,8,FALSE))</f>
        <v>383958</v>
      </c>
      <c r="AB275" s="34">
        <f>IF(ISBLANK($L275),"",VLOOKUP($L275,'PADESCE Ccontractuelle'!$C$2:$K$1200,9,FALSE))</f>
        <v>11518740</v>
      </c>
      <c r="AC275" s="34" t="str">
        <f>VLOOKUP(VLOOKUP(B275,Apprenants!$D$2:$F$2000,3,FALSE),Classes!$A$2:$H$2000,8,FALSE)</f>
        <v>N</v>
      </c>
      <c r="AD275" s="47"/>
      <c r="AG275" s="23">
        <v>1</v>
      </c>
      <c r="AH275" s="23" t="str">
        <f>Consolication[[#This Row],[Bénéficiaires]]</f>
        <v>GROUPEMENT INTERPROFESSIONNEL DES ARTISANS (GIPA)</v>
      </c>
      <c r="AI275" s="23">
        <f>Consolication[[#This Row],[cohorte]]</f>
        <v>1</v>
      </c>
    </row>
    <row r="276" spans="1:35" x14ac:dyDescent="0.35">
      <c r="A276" s="34">
        <f>IF(B276&lt;&gt;"",MAX($A$1:A275)+1,"")</f>
        <v>275</v>
      </c>
      <c r="B276" s="34" t="s">
        <v>619</v>
      </c>
      <c r="C276" s="34" t="s">
        <v>598</v>
      </c>
      <c r="D276" s="34" t="s">
        <v>31</v>
      </c>
      <c r="E276" s="34"/>
      <c r="F276" s="34" t="s">
        <v>32</v>
      </c>
      <c r="G276" s="34">
        <v>-1</v>
      </c>
      <c r="H276" s="34">
        <v>20</v>
      </c>
      <c r="I276" s="34" t="s">
        <v>159</v>
      </c>
      <c r="J276" s="34" t="s">
        <v>599</v>
      </c>
      <c r="K276" s="34" t="s">
        <v>600</v>
      </c>
      <c r="L276" s="34" t="s">
        <v>601</v>
      </c>
      <c r="M276" s="34">
        <v>3</v>
      </c>
      <c r="N276" s="34" t="s">
        <v>159</v>
      </c>
      <c r="O276" s="34" t="s">
        <v>302</v>
      </c>
      <c r="P276" s="34" t="s">
        <v>163</v>
      </c>
      <c r="Q276" s="34" t="s">
        <v>164</v>
      </c>
      <c r="R276" s="34" t="s">
        <v>602</v>
      </c>
      <c r="S276" s="34" t="s">
        <v>603</v>
      </c>
      <c r="T276" s="34">
        <v>3.8033299999999999</v>
      </c>
      <c r="U276" s="34">
        <v>11.529538000000001</v>
      </c>
      <c r="V276" s="34">
        <v>675203072</v>
      </c>
      <c r="W276" s="34"/>
      <c r="X276" s="34">
        <v>1</v>
      </c>
      <c r="Y276" s="34">
        <v>687379404</v>
      </c>
      <c r="Z276" s="34" t="s">
        <v>620</v>
      </c>
      <c r="AA276" s="34">
        <f>IF(ISBLANK($L276),"",VLOOKUP($L276,'PADESCE Ccontractuelle'!$C$2:$K$1200,8,FALSE))</f>
        <v>383958</v>
      </c>
      <c r="AB276" s="34">
        <f>IF(ISBLANK($L276),"",VLOOKUP($L276,'PADESCE Ccontractuelle'!$C$2:$K$1200,9,FALSE))</f>
        <v>11518740</v>
      </c>
      <c r="AC276" s="34" t="str">
        <f>VLOOKUP(VLOOKUP(B276,Apprenants!$D$2:$F$2000,3,FALSE),Classes!$A$2:$H$2000,8,FALSE)</f>
        <v>N</v>
      </c>
      <c r="AD276" s="47"/>
      <c r="AG276" s="23"/>
      <c r="AH276" s="23"/>
      <c r="AI276" s="23"/>
    </row>
    <row r="277" spans="1:35" x14ac:dyDescent="0.35">
      <c r="A277" s="34">
        <f>IF(B277&lt;&gt;"",MAX($A$1:A276)+1,"")</f>
        <v>276</v>
      </c>
      <c r="B277" s="34" t="s">
        <v>621</v>
      </c>
      <c r="C277" s="34" t="s">
        <v>598</v>
      </c>
      <c r="D277" s="34" t="s">
        <v>31</v>
      </c>
      <c r="E277" s="34"/>
      <c r="F277" s="34" t="s">
        <v>32</v>
      </c>
      <c r="G277" s="34">
        <v>-1</v>
      </c>
      <c r="H277" s="34">
        <v>12</v>
      </c>
      <c r="I277" s="34" t="s">
        <v>159</v>
      </c>
      <c r="J277" s="34" t="s">
        <v>599</v>
      </c>
      <c r="K277" s="34" t="s">
        <v>600</v>
      </c>
      <c r="L277" s="34" t="s">
        <v>601</v>
      </c>
      <c r="M277" s="34">
        <v>3</v>
      </c>
      <c r="N277" s="34" t="s">
        <v>159</v>
      </c>
      <c r="O277" s="34" t="s">
        <v>302</v>
      </c>
      <c r="P277" s="34" t="s">
        <v>163</v>
      </c>
      <c r="Q277" s="34" t="s">
        <v>164</v>
      </c>
      <c r="R277" s="34" t="s">
        <v>602</v>
      </c>
      <c r="S277" s="34" t="s">
        <v>603</v>
      </c>
      <c r="T277" s="34">
        <v>3.8033299999999999</v>
      </c>
      <c r="U277" s="34">
        <v>11.529538000000001</v>
      </c>
      <c r="V277" s="34">
        <v>695281501</v>
      </c>
      <c r="W277" s="34"/>
      <c r="X277" s="34">
        <v>1</v>
      </c>
      <c r="Y277" s="34">
        <v>687379404</v>
      </c>
      <c r="Z277" s="34" t="s">
        <v>622</v>
      </c>
      <c r="AA277" s="34">
        <f>IF(ISBLANK($L277),"",VLOOKUP($L277,'PADESCE Ccontractuelle'!$C$2:$K$1200,8,FALSE))</f>
        <v>383958</v>
      </c>
      <c r="AB277" s="34">
        <f>IF(ISBLANK($L277),"",VLOOKUP($L277,'PADESCE Ccontractuelle'!$C$2:$K$1200,9,FALSE))</f>
        <v>11518740</v>
      </c>
      <c r="AC277" s="34" t="str">
        <f>VLOOKUP(VLOOKUP(B277,Apprenants!$D$2:$F$2000,3,FALSE),Classes!$A$2:$H$2000,8,FALSE)</f>
        <v>N</v>
      </c>
      <c r="AD277" s="47"/>
      <c r="AG277" s="23">
        <v>1</v>
      </c>
      <c r="AH277" s="23" t="str">
        <f>Consolication[[#This Row],[Bénéficiaires]]</f>
        <v>GROUPEMENT INTERPROFESSIONNEL DES ARTISANS (GIPA)</v>
      </c>
      <c r="AI277" s="23">
        <f>Consolication[[#This Row],[cohorte]]</f>
        <v>1</v>
      </c>
    </row>
    <row r="278" spans="1:35" x14ac:dyDescent="0.35">
      <c r="A278" s="34">
        <f>IF(B278&lt;&gt;"",MAX($A$1:A277)+1,"")</f>
        <v>277</v>
      </c>
      <c r="B278" s="34" t="s">
        <v>623</v>
      </c>
      <c r="C278" s="34" t="s">
        <v>598</v>
      </c>
      <c r="D278" s="34" t="s">
        <v>31</v>
      </c>
      <c r="E278" s="34"/>
      <c r="F278" s="34" t="s">
        <v>32</v>
      </c>
      <c r="G278" s="34">
        <v>-1</v>
      </c>
      <c r="H278" s="34">
        <v>14</v>
      </c>
      <c r="I278" s="34" t="s">
        <v>159</v>
      </c>
      <c r="J278" s="34" t="s">
        <v>599</v>
      </c>
      <c r="K278" s="34" t="s">
        <v>600</v>
      </c>
      <c r="L278" s="34" t="s">
        <v>601</v>
      </c>
      <c r="M278" s="34">
        <v>3</v>
      </c>
      <c r="N278" s="34" t="s">
        <v>159</v>
      </c>
      <c r="O278" s="34" t="s">
        <v>302</v>
      </c>
      <c r="P278" s="34" t="s">
        <v>163</v>
      </c>
      <c r="Q278" s="34" t="s">
        <v>164</v>
      </c>
      <c r="R278" s="34" t="s">
        <v>602</v>
      </c>
      <c r="S278" s="34" t="s">
        <v>603</v>
      </c>
      <c r="T278" s="34">
        <v>3.8033299999999999</v>
      </c>
      <c r="U278" s="34">
        <v>11.529538000000001</v>
      </c>
      <c r="V278" s="34">
        <v>699723917</v>
      </c>
      <c r="W278" s="34"/>
      <c r="X278" s="34">
        <v>1</v>
      </c>
      <c r="Y278" s="34">
        <v>687379404</v>
      </c>
      <c r="Z278" s="34" t="s">
        <v>624</v>
      </c>
      <c r="AA278" s="34">
        <f>IF(ISBLANK($L278),"",VLOOKUP($L278,'PADESCE Ccontractuelle'!$C$2:$K$1200,8,FALSE))</f>
        <v>383958</v>
      </c>
      <c r="AB278" s="34">
        <f>IF(ISBLANK($L278),"",VLOOKUP($L278,'PADESCE Ccontractuelle'!$C$2:$K$1200,9,FALSE))</f>
        <v>11518740</v>
      </c>
      <c r="AC278" s="34" t="str">
        <f>VLOOKUP(VLOOKUP(B278,Apprenants!$D$2:$F$2000,3,FALSE),Classes!$A$2:$H$2000,8,FALSE)</f>
        <v>N</v>
      </c>
      <c r="AD278" s="47"/>
      <c r="AG278" s="23">
        <v>1</v>
      </c>
      <c r="AH278" s="23" t="str">
        <f>Consolication[[#This Row],[Bénéficiaires]]</f>
        <v>GROUPEMENT INTERPROFESSIONNEL DES ARTISANS (GIPA)</v>
      </c>
      <c r="AI278" s="23">
        <f>Consolication[[#This Row],[cohorte]]</f>
        <v>1</v>
      </c>
    </row>
    <row r="279" spans="1:35" x14ac:dyDescent="0.35">
      <c r="A279" s="34">
        <f>IF(B279&lt;&gt;"",MAX($A$1:A278)+1,"")</f>
        <v>278</v>
      </c>
      <c r="B279" s="34" t="s">
        <v>625</v>
      </c>
      <c r="C279" s="34" t="s">
        <v>598</v>
      </c>
      <c r="D279" s="34" t="s">
        <v>31</v>
      </c>
      <c r="E279" s="34"/>
      <c r="F279" s="34" t="s">
        <v>32</v>
      </c>
      <c r="G279" s="34">
        <v>-1</v>
      </c>
      <c r="H279" s="34">
        <v>16</v>
      </c>
      <c r="I279" s="34" t="s">
        <v>159</v>
      </c>
      <c r="J279" s="34" t="s">
        <v>599</v>
      </c>
      <c r="K279" s="34" t="s">
        <v>600</v>
      </c>
      <c r="L279" s="34" t="s">
        <v>601</v>
      </c>
      <c r="M279" s="34">
        <v>3</v>
      </c>
      <c r="N279" s="34" t="s">
        <v>159</v>
      </c>
      <c r="O279" s="34" t="s">
        <v>302</v>
      </c>
      <c r="P279" s="34" t="s">
        <v>163</v>
      </c>
      <c r="Q279" s="34" t="s">
        <v>164</v>
      </c>
      <c r="R279" s="34" t="s">
        <v>602</v>
      </c>
      <c r="S279" s="34" t="s">
        <v>603</v>
      </c>
      <c r="T279" s="34">
        <v>3.8033299999999999</v>
      </c>
      <c r="U279" s="34">
        <v>11.529538000000001</v>
      </c>
      <c r="V279" s="34">
        <v>691379368</v>
      </c>
      <c r="W279" s="34"/>
      <c r="X279" s="34">
        <v>1</v>
      </c>
      <c r="Y279" s="34">
        <v>687379404</v>
      </c>
      <c r="Z279" s="34" t="s">
        <v>626</v>
      </c>
      <c r="AA279" s="34">
        <f>IF(ISBLANK($L279),"",VLOOKUP($L279,'PADESCE Ccontractuelle'!$C$2:$K$1200,8,FALSE))</f>
        <v>383958</v>
      </c>
      <c r="AB279" s="34">
        <f>IF(ISBLANK($L279),"",VLOOKUP($L279,'PADESCE Ccontractuelle'!$C$2:$K$1200,9,FALSE))</f>
        <v>11518740</v>
      </c>
      <c r="AC279" s="34" t="str">
        <f>VLOOKUP(VLOOKUP(B279,Apprenants!$D$2:$F$2000,3,FALSE),Classes!$A$2:$H$2000,8,FALSE)</f>
        <v>N</v>
      </c>
      <c r="AD279" s="47"/>
      <c r="AG279" s="23"/>
      <c r="AH279" s="23"/>
      <c r="AI279" s="23"/>
    </row>
    <row r="280" spans="1:35" x14ac:dyDescent="0.35">
      <c r="A280" s="34">
        <f>IF(B280&lt;&gt;"",MAX($A$1:A279)+1,"")</f>
        <v>279</v>
      </c>
      <c r="B280" s="34" t="s">
        <v>627</v>
      </c>
      <c r="C280" s="34" t="s">
        <v>598</v>
      </c>
      <c r="D280" s="34" t="s">
        <v>31</v>
      </c>
      <c r="E280" s="34"/>
      <c r="F280" s="34" t="s">
        <v>32</v>
      </c>
      <c r="G280" s="34">
        <v>-1</v>
      </c>
      <c r="H280" s="34">
        <v>13</v>
      </c>
      <c r="I280" s="34" t="s">
        <v>159</v>
      </c>
      <c r="J280" s="34" t="s">
        <v>599</v>
      </c>
      <c r="K280" s="34" t="s">
        <v>600</v>
      </c>
      <c r="L280" s="34" t="s">
        <v>601</v>
      </c>
      <c r="M280" s="34">
        <v>3</v>
      </c>
      <c r="N280" s="34" t="s">
        <v>159</v>
      </c>
      <c r="O280" s="34" t="s">
        <v>302</v>
      </c>
      <c r="P280" s="34" t="s">
        <v>163</v>
      </c>
      <c r="Q280" s="34" t="s">
        <v>164</v>
      </c>
      <c r="R280" s="34" t="s">
        <v>602</v>
      </c>
      <c r="S280" s="34" t="s">
        <v>603</v>
      </c>
      <c r="T280" s="34">
        <v>3.8033299999999999</v>
      </c>
      <c r="U280" s="34">
        <v>11.529538000000001</v>
      </c>
      <c r="V280" s="34">
        <v>695683230</v>
      </c>
      <c r="W280" s="34"/>
      <c r="X280" s="34">
        <v>1</v>
      </c>
      <c r="Y280" s="34">
        <v>687379404</v>
      </c>
      <c r="Z280" s="34" t="s">
        <v>628</v>
      </c>
      <c r="AA280" s="34">
        <f>IF(ISBLANK($L280),"",VLOOKUP($L280,'PADESCE Ccontractuelle'!$C$2:$K$1200,8,FALSE))</f>
        <v>383958</v>
      </c>
      <c r="AB280" s="34">
        <f>IF(ISBLANK($L280),"",VLOOKUP($L280,'PADESCE Ccontractuelle'!$C$2:$K$1200,9,FALSE))</f>
        <v>11518740</v>
      </c>
      <c r="AC280" s="34" t="str">
        <f>VLOOKUP(VLOOKUP(B280,Apprenants!$D$2:$F$2000,3,FALSE),Classes!$A$2:$H$2000,8,FALSE)</f>
        <v>N</v>
      </c>
      <c r="AD280" s="47"/>
      <c r="AG280" s="23">
        <v>1</v>
      </c>
      <c r="AH280" s="23" t="str">
        <f>Consolication[[#This Row],[Bénéficiaires]]</f>
        <v>GROUPEMENT INTERPROFESSIONNEL DES ARTISANS (GIPA)</v>
      </c>
      <c r="AI280" s="23">
        <f>Consolication[[#This Row],[cohorte]]</f>
        <v>1</v>
      </c>
    </row>
    <row r="281" spans="1:35" x14ac:dyDescent="0.35">
      <c r="A281" s="34">
        <f>IF(B281&lt;&gt;"",MAX($A$1:A280)+1,"")</f>
        <v>280</v>
      </c>
      <c r="B281" s="34" t="s">
        <v>629</v>
      </c>
      <c r="C281" s="34" t="s">
        <v>598</v>
      </c>
      <c r="D281" s="34" t="s">
        <v>31</v>
      </c>
      <c r="E281" s="34"/>
      <c r="F281" s="34" t="s">
        <v>32</v>
      </c>
      <c r="G281" s="34">
        <v>-1</v>
      </c>
      <c r="H281" s="34">
        <v>7</v>
      </c>
      <c r="I281" s="34" t="s">
        <v>159</v>
      </c>
      <c r="J281" s="34" t="s">
        <v>599</v>
      </c>
      <c r="K281" s="34" t="s">
        <v>600</v>
      </c>
      <c r="L281" s="34" t="s">
        <v>601</v>
      </c>
      <c r="M281" s="34">
        <v>3</v>
      </c>
      <c r="N281" s="34" t="s">
        <v>159</v>
      </c>
      <c r="O281" s="34" t="s">
        <v>302</v>
      </c>
      <c r="P281" s="34" t="s">
        <v>163</v>
      </c>
      <c r="Q281" s="34" t="s">
        <v>164</v>
      </c>
      <c r="R281" s="34" t="s">
        <v>602</v>
      </c>
      <c r="S281" s="34" t="s">
        <v>603</v>
      </c>
      <c r="T281" s="34">
        <v>3.8033299999999999</v>
      </c>
      <c r="U281" s="34">
        <v>11.529538000000001</v>
      </c>
      <c r="V281" s="34">
        <v>699934484</v>
      </c>
      <c r="W281" s="34"/>
      <c r="X281" s="34">
        <v>1</v>
      </c>
      <c r="Y281" s="34">
        <v>687379404</v>
      </c>
      <c r="Z281" s="34" t="s">
        <v>630</v>
      </c>
      <c r="AA281" s="34">
        <f>IF(ISBLANK($L281),"",VLOOKUP($L281,'PADESCE Ccontractuelle'!$C$2:$K$1200,8,FALSE))</f>
        <v>383958</v>
      </c>
      <c r="AB281" s="34">
        <f>IF(ISBLANK($L281),"",VLOOKUP($L281,'PADESCE Ccontractuelle'!$C$2:$K$1200,9,FALSE))</f>
        <v>11518740</v>
      </c>
      <c r="AC281" s="34" t="str">
        <f>VLOOKUP(VLOOKUP(B281,Apprenants!$D$2:$F$2000,3,FALSE),Classes!$A$2:$H$2000,8,FALSE)</f>
        <v>N</v>
      </c>
      <c r="AD281" s="47"/>
      <c r="AG281" s="23">
        <v>1</v>
      </c>
      <c r="AH281" s="23" t="str">
        <f>Consolication[[#This Row],[Bénéficiaires]]</f>
        <v>GROUPEMENT INTERPROFESSIONNEL DES ARTISANS (GIPA)</v>
      </c>
      <c r="AI281" s="23">
        <f>Consolication[[#This Row],[cohorte]]</f>
        <v>1</v>
      </c>
    </row>
    <row r="282" spans="1:35" x14ac:dyDescent="0.35">
      <c r="A282" s="34">
        <f>IF(B282&lt;&gt;"",MAX($A$1:A281)+1,"")</f>
        <v>281</v>
      </c>
      <c r="B282" s="34" t="s">
        <v>631</v>
      </c>
      <c r="C282" s="34" t="s">
        <v>598</v>
      </c>
      <c r="D282" s="34" t="s">
        <v>31</v>
      </c>
      <c r="E282" s="34"/>
      <c r="F282" s="34" t="s">
        <v>32</v>
      </c>
      <c r="G282" s="34">
        <v>-1</v>
      </c>
      <c r="H282" s="34">
        <v>13</v>
      </c>
      <c r="I282" s="34" t="s">
        <v>159</v>
      </c>
      <c r="J282" s="34" t="s">
        <v>599</v>
      </c>
      <c r="K282" s="34" t="s">
        <v>600</v>
      </c>
      <c r="L282" s="34" t="s">
        <v>601</v>
      </c>
      <c r="M282" s="34">
        <v>3</v>
      </c>
      <c r="N282" s="34" t="s">
        <v>159</v>
      </c>
      <c r="O282" s="34" t="s">
        <v>302</v>
      </c>
      <c r="P282" s="34" t="s">
        <v>163</v>
      </c>
      <c r="Q282" s="34" t="s">
        <v>164</v>
      </c>
      <c r="R282" s="34" t="s">
        <v>602</v>
      </c>
      <c r="S282" s="34" t="s">
        <v>603</v>
      </c>
      <c r="T282" s="34">
        <v>3.8033299999999999</v>
      </c>
      <c r="U282" s="34">
        <v>11.529538000000001</v>
      </c>
      <c r="V282" s="34">
        <v>698133623</v>
      </c>
      <c r="W282" s="34"/>
      <c r="X282" s="34">
        <v>1</v>
      </c>
      <c r="Y282" s="34">
        <v>687379404</v>
      </c>
      <c r="Z282" s="34" t="s">
        <v>632</v>
      </c>
      <c r="AA282" s="34">
        <f>IF(ISBLANK($L282),"",VLOOKUP($L282,'PADESCE Ccontractuelle'!$C$2:$K$1200,8,FALSE))</f>
        <v>383958</v>
      </c>
      <c r="AB282" s="34">
        <f>IF(ISBLANK($L282),"",VLOOKUP($L282,'PADESCE Ccontractuelle'!$C$2:$K$1200,9,FALSE))</f>
        <v>11518740</v>
      </c>
      <c r="AC282" s="34" t="str">
        <f>VLOOKUP(VLOOKUP(B282,Apprenants!$D$2:$F$2000,3,FALSE),Classes!$A$2:$H$2000,8,FALSE)</f>
        <v>N</v>
      </c>
      <c r="AD282" s="47"/>
      <c r="AG282" s="23">
        <v>1</v>
      </c>
      <c r="AH282" s="23" t="str">
        <f>Consolication[[#This Row],[Bénéficiaires]]</f>
        <v>GROUPEMENT INTERPROFESSIONNEL DES ARTISANS (GIPA)</v>
      </c>
      <c r="AI282" s="23">
        <f>Consolication[[#This Row],[cohorte]]</f>
        <v>1</v>
      </c>
    </row>
    <row r="283" spans="1:35" x14ac:dyDescent="0.35">
      <c r="A283" s="34">
        <f>IF(B283&lt;&gt;"",MAX($A$1:A282)+1,"")</f>
        <v>282</v>
      </c>
      <c r="B283" s="34" t="s">
        <v>633</v>
      </c>
      <c r="C283" s="34" t="s">
        <v>598</v>
      </c>
      <c r="D283" s="34" t="s">
        <v>31</v>
      </c>
      <c r="E283" s="34"/>
      <c r="F283" s="34" t="s">
        <v>32</v>
      </c>
      <c r="G283" s="34">
        <v>-1</v>
      </c>
      <c r="H283" s="34">
        <v>15</v>
      </c>
      <c r="I283" s="34" t="s">
        <v>159</v>
      </c>
      <c r="J283" s="34" t="s">
        <v>599</v>
      </c>
      <c r="K283" s="34" t="s">
        <v>600</v>
      </c>
      <c r="L283" s="34" t="s">
        <v>601</v>
      </c>
      <c r="M283" s="34">
        <v>3</v>
      </c>
      <c r="N283" s="34" t="s">
        <v>159</v>
      </c>
      <c r="O283" s="34" t="s">
        <v>302</v>
      </c>
      <c r="P283" s="34" t="s">
        <v>163</v>
      </c>
      <c r="Q283" s="34" t="s">
        <v>164</v>
      </c>
      <c r="R283" s="34" t="s">
        <v>602</v>
      </c>
      <c r="S283" s="34" t="s">
        <v>603</v>
      </c>
      <c r="T283" s="34">
        <v>3.8033299999999999</v>
      </c>
      <c r="U283" s="34">
        <v>11.529538000000001</v>
      </c>
      <c r="V283" s="34">
        <v>698445135</v>
      </c>
      <c r="W283" s="34"/>
      <c r="X283" s="34">
        <v>1</v>
      </c>
      <c r="Y283" s="34">
        <v>687379404</v>
      </c>
      <c r="Z283" s="34" t="s">
        <v>634</v>
      </c>
      <c r="AA283" s="34">
        <f>IF(ISBLANK($L283),"",VLOOKUP($L283,'PADESCE Ccontractuelle'!$C$2:$K$1200,8,FALSE))</f>
        <v>383958</v>
      </c>
      <c r="AB283" s="34">
        <f>IF(ISBLANK($L283),"",VLOOKUP($L283,'PADESCE Ccontractuelle'!$C$2:$K$1200,9,FALSE))</f>
        <v>11518740</v>
      </c>
      <c r="AC283" s="34" t="str">
        <f>VLOOKUP(VLOOKUP(B283,Apprenants!$D$2:$F$2000,3,FALSE),Classes!$A$2:$H$2000,8,FALSE)</f>
        <v>N</v>
      </c>
      <c r="AD283" s="47"/>
      <c r="AG283" s="23"/>
      <c r="AH283" s="23"/>
      <c r="AI283" s="23"/>
    </row>
    <row r="284" spans="1:35" x14ac:dyDescent="0.35">
      <c r="A284" s="34">
        <f>IF(B284&lt;&gt;"",MAX($A$1:A283)+1,"")</f>
        <v>283</v>
      </c>
      <c r="B284" s="34" t="s">
        <v>635</v>
      </c>
      <c r="C284" s="34" t="s">
        <v>598</v>
      </c>
      <c r="D284" s="34" t="s">
        <v>31</v>
      </c>
      <c r="E284" s="34"/>
      <c r="F284" s="34" t="s">
        <v>32</v>
      </c>
      <c r="G284" s="34">
        <v>-1</v>
      </c>
      <c r="H284" s="34">
        <v>13</v>
      </c>
      <c r="I284" s="34" t="s">
        <v>159</v>
      </c>
      <c r="J284" s="34" t="s">
        <v>599</v>
      </c>
      <c r="K284" s="34" t="s">
        <v>600</v>
      </c>
      <c r="L284" s="34" t="s">
        <v>601</v>
      </c>
      <c r="M284" s="34">
        <v>3</v>
      </c>
      <c r="N284" s="34" t="s">
        <v>159</v>
      </c>
      <c r="O284" s="34" t="s">
        <v>302</v>
      </c>
      <c r="P284" s="34" t="s">
        <v>163</v>
      </c>
      <c r="Q284" s="34" t="s">
        <v>164</v>
      </c>
      <c r="R284" s="34" t="s">
        <v>602</v>
      </c>
      <c r="S284" s="34" t="s">
        <v>603</v>
      </c>
      <c r="T284" s="34">
        <v>3.8033299999999999</v>
      </c>
      <c r="U284" s="34">
        <v>11.529538000000001</v>
      </c>
      <c r="V284" s="34">
        <v>675355574</v>
      </c>
      <c r="W284" s="34"/>
      <c r="X284" s="34">
        <v>1</v>
      </c>
      <c r="Y284" s="34">
        <v>687379404</v>
      </c>
      <c r="Z284" s="34" t="s">
        <v>636</v>
      </c>
      <c r="AA284" s="34">
        <f>IF(ISBLANK($L284),"",VLOOKUP($L284,'PADESCE Ccontractuelle'!$C$2:$K$1200,8,FALSE))</f>
        <v>383958</v>
      </c>
      <c r="AB284" s="34">
        <f>IF(ISBLANK($L284),"",VLOOKUP($L284,'PADESCE Ccontractuelle'!$C$2:$K$1200,9,FALSE))</f>
        <v>11518740</v>
      </c>
      <c r="AC284" s="34" t="str">
        <f>VLOOKUP(VLOOKUP(B284,Apprenants!$D$2:$F$2000,3,FALSE),Classes!$A$2:$H$2000,8,FALSE)</f>
        <v>N</v>
      </c>
      <c r="AD284" s="47"/>
      <c r="AG284" s="23">
        <v>1</v>
      </c>
      <c r="AH284" s="23" t="str">
        <f>Consolication[[#This Row],[Bénéficiaires]]</f>
        <v>GROUPEMENT INTERPROFESSIONNEL DES ARTISANS (GIPA)</v>
      </c>
      <c r="AI284" s="23">
        <f>Consolication[[#This Row],[cohorte]]</f>
        <v>1</v>
      </c>
    </row>
    <row r="285" spans="1:35" x14ac:dyDescent="0.35">
      <c r="A285" s="34">
        <f>IF(B285&lt;&gt;"",MAX($A$1:A284)+1,"")</f>
        <v>284</v>
      </c>
      <c r="B285" s="34" t="s">
        <v>637</v>
      </c>
      <c r="C285" s="34" t="s">
        <v>598</v>
      </c>
      <c r="D285" s="34" t="s">
        <v>31</v>
      </c>
      <c r="E285" s="34"/>
      <c r="F285" s="34" t="s">
        <v>32</v>
      </c>
      <c r="G285" s="34">
        <v>-1</v>
      </c>
      <c r="H285" s="34">
        <v>20</v>
      </c>
      <c r="I285" s="34" t="s">
        <v>159</v>
      </c>
      <c r="J285" s="34" t="s">
        <v>599</v>
      </c>
      <c r="K285" s="34" t="s">
        <v>600</v>
      </c>
      <c r="L285" s="34" t="s">
        <v>601</v>
      </c>
      <c r="M285" s="34">
        <v>3</v>
      </c>
      <c r="N285" s="34" t="s">
        <v>159</v>
      </c>
      <c r="O285" s="34" t="s">
        <v>302</v>
      </c>
      <c r="P285" s="34" t="s">
        <v>163</v>
      </c>
      <c r="Q285" s="34" t="s">
        <v>164</v>
      </c>
      <c r="R285" s="34" t="s">
        <v>602</v>
      </c>
      <c r="S285" s="34" t="s">
        <v>603</v>
      </c>
      <c r="T285" s="34">
        <v>3.8033299999999999</v>
      </c>
      <c r="U285" s="34">
        <v>11.529538000000001</v>
      </c>
      <c r="V285" s="34">
        <v>697144085</v>
      </c>
      <c r="W285" s="34"/>
      <c r="X285" s="34">
        <v>1</v>
      </c>
      <c r="Y285" s="34">
        <v>687379404</v>
      </c>
      <c r="Z285" s="34" t="s">
        <v>638</v>
      </c>
      <c r="AA285" s="34">
        <f>IF(ISBLANK($L285),"",VLOOKUP($L285,'PADESCE Ccontractuelle'!$C$2:$K$1200,8,FALSE))</f>
        <v>383958</v>
      </c>
      <c r="AB285" s="34">
        <f>IF(ISBLANK($L285),"",VLOOKUP($L285,'PADESCE Ccontractuelle'!$C$2:$K$1200,9,FALSE))</f>
        <v>11518740</v>
      </c>
      <c r="AC285" s="34" t="str">
        <f>VLOOKUP(VLOOKUP(B285,Apprenants!$D$2:$F$2000,3,FALSE),Classes!$A$2:$H$2000,8,FALSE)</f>
        <v>N</v>
      </c>
      <c r="AD285" s="47"/>
      <c r="AG285" s="23"/>
      <c r="AH285" s="23"/>
      <c r="AI285" s="23"/>
    </row>
    <row r="286" spans="1:35" x14ac:dyDescent="0.35">
      <c r="A286" s="34">
        <f>IF(B286&lt;&gt;"",MAX($A$1:A285)+1,"")</f>
        <v>285</v>
      </c>
      <c r="B286" s="34" t="s">
        <v>639</v>
      </c>
      <c r="C286" s="34" t="s">
        <v>598</v>
      </c>
      <c r="D286" s="34" t="s">
        <v>31</v>
      </c>
      <c r="E286" s="34"/>
      <c r="F286" s="34" t="s">
        <v>32</v>
      </c>
      <c r="G286" s="34">
        <v>-1</v>
      </c>
      <c r="H286" s="34">
        <v>8</v>
      </c>
      <c r="I286" s="34" t="s">
        <v>159</v>
      </c>
      <c r="J286" s="34" t="s">
        <v>599</v>
      </c>
      <c r="K286" s="34" t="s">
        <v>600</v>
      </c>
      <c r="L286" s="34" t="s">
        <v>601</v>
      </c>
      <c r="M286" s="34">
        <v>3</v>
      </c>
      <c r="N286" s="34" t="s">
        <v>159</v>
      </c>
      <c r="O286" s="34" t="s">
        <v>302</v>
      </c>
      <c r="P286" s="34" t="s">
        <v>163</v>
      </c>
      <c r="Q286" s="34" t="s">
        <v>164</v>
      </c>
      <c r="R286" s="34" t="s">
        <v>602</v>
      </c>
      <c r="S286" s="34" t="s">
        <v>603</v>
      </c>
      <c r="T286" s="34">
        <v>3.8033299999999999</v>
      </c>
      <c r="U286" s="34">
        <v>11.529538000000001</v>
      </c>
      <c r="V286" s="34">
        <v>679993322</v>
      </c>
      <c r="W286" s="34"/>
      <c r="X286" s="34">
        <v>1</v>
      </c>
      <c r="Y286" s="34">
        <v>687379404</v>
      </c>
      <c r="Z286" s="34" t="s">
        <v>640</v>
      </c>
      <c r="AA286" s="34">
        <f>IF(ISBLANK($L286),"",VLOOKUP($L286,'PADESCE Ccontractuelle'!$C$2:$K$1200,8,FALSE))</f>
        <v>383958</v>
      </c>
      <c r="AB286" s="34">
        <f>IF(ISBLANK($L286),"",VLOOKUP($L286,'PADESCE Ccontractuelle'!$C$2:$K$1200,9,FALSE))</f>
        <v>11518740</v>
      </c>
      <c r="AC286" s="34" t="str">
        <f>VLOOKUP(VLOOKUP(B286,Apprenants!$D$2:$F$2000,3,FALSE),Classes!$A$2:$H$2000,8,FALSE)</f>
        <v>N</v>
      </c>
      <c r="AD286" s="47"/>
      <c r="AG286" s="23">
        <v>1</v>
      </c>
      <c r="AH286" s="23" t="str">
        <f>Consolication[[#This Row],[Bénéficiaires]]</f>
        <v>GROUPEMENT INTERPROFESSIONNEL DES ARTISANS (GIPA)</v>
      </c>
      <c r="AI286" s="23">
        <f>Consolication[[#This Row],[cohorte]]</f>
        <v>1</v>
      </c>
    </row>
    <row r="287" spans="1:35" x14ac:dyDescent="0.35">
      <c r="A287" s="34">
        <f>IF(B287&lt;&gt;"",MAX($A$1:A286)+1,"")</f>
        <v>286</v>
      </c>
      <c r="B287" s="34" t="s">
        <v>641</v>
      </c>
      <c r="C287" s="34" t="s">
        <v>598</v>
      </c>
      <c r="D287" s="34" t="s">
        <v>31</v>
      </c>
      <c r="E287" s="34"/>
      <c r="F287" s="34" t="s">
        <v>32</v>
      </c>
      <c r="G287" s="34">
        <v>-1</v>
      </c>
      <c r="H287" s="34">
        <v>10</v>
      </c>
      <c r="I287" s="34" t="s">
        <v>159</v>
      </c>
      <c r="J287" s="34" t="s">
        <v>599</v>
      </c>
      <c r="K287" s="34" t="s">
        <v>600</v>
      </c>
      <c r="L287" s="34" t="s">
        <v>601</v>
      </c>
      <c r="M287" s="34">
        <v>3</v>
      </c>
      <c r="N287" s="34" t="s">
        <v>159</v>
      </c>
      <c r="O287" s="34" t="s">
        <v>302</v>
      </c>
      <c r="P287" s="34" t="s">
        <v>163</v>
      </c>
      <c r="Q287" s="34" t="s">
        <v>164</v>
      </c>
      <c r="R287" s="34" t="s">
        <v>602</v>
      </c>
      <c r="S287" s="34" t="s">
        <v>603</v>
      </c>
      <c r="T287" s="34">
        <v>3.8033299999999999</v>
      </c>
      <c r="U287" s="34">
        <v>11.529538000000001</v>
      </c>
      <c r="V287" s="34">
        <v>675193829</v>
      </c>
      <c r="W287" s="34"/>
      <c r="X287" s="34">
        <v>1</v>
      </c>
      <c r="Y287" s="34">
        <v>687379404</v>
      </c>
      <c r="Z287" s="34" t="s">
        <v>642</v>
      </c>
      <c r="AA287" s="34">
        <f>IF(ISBLANK($L287),"",VLOOKUP($L287,'PADESCE Ccontractuelle'!$C$2:$K$1200,8,FALSE))</f>
        <v>383958</v>
      </c>
      <c r="AB287" s="34">
        <f>IF(ISBLANK($L287),"",VLOOKUP($L287,'PADESCE Ccontractuelle'!$C$2:$K$1200,9,FALSE))</f>
        <v>11518740</v>
      </c>
      <c r="AC287" s="34" t="str">
        <f>VLOOKUP(VLOOKUP(B287,Apprenants!$D$2:$F$2000,3,FALSE),Classes!$A$2:$H$2000,8,FALSE)</f>
        <v>N</v>
      </c>
      <c r="AD287" s="47"/>
      <c r="AG287" s="23">
        <v>1</v>
      </c>
      <c r="AH287" s="23" t="str">
        <f>Consolication[[#This Row],[Bénéficiaires]]</f>
        <v>GROUPEMENT INTERPROFESSIONNEL DES ARTISANS (GIPA)</v>
      </c>
      <c r="AI287" s="23">
        <f>Consolication[[#This Row],[cohorte]]</f>
        <v>1</v>
      </c>
    </row>
    <row r="288" spans="1:35" x14ac:dyDescent="0.35">
      <c r="A288" s="34">
        <f>IF(B288&lt;&gt;"",MAX($A$1:A287)+1,"")</f>
        <v>287</v>
      </c>
      <c r="B288" s="34" t="s">
        <v>643</v>
      </c>
      <c r="C288" s="34" t="s">
        <v>598</v>
      </c>
      <c r="D288" s="34" t="s">
        <v>31</v>
      </c>
      <c r="E288" s="34"/>
      <c r="F288" s="34" t="s">
        <v>32</v>
      </c>
      <c r="G288" s="34">
        <v>-1</v>
      </c>
      <c r="H288" s="34">
        <v>12</v>
      </c>
      <c r="I288" s="34" t="s">
        <v>159</v>
      </c>
      <c r="J288" s="34" t="s">
        <v>599</v>
      </c>
      <c r="K288" s="34" t="s">
        <v>600</v>
      </c>
      <c r="L288" s="34" t="s">
        <v>601</v>
      </c>
      <c r="M288" s="34">
        <v>3</v>
      </c>
      <c r="N288" s="34" t="s">
        <v>159</v>
      </c>
      <c r="O288" s="34" t="s">
        <v>302</v>
      </c>
      <c r="P288" s="34" t="s">
        <v>163</v>
      </c>
      <c r="Q288" s="34" t="s">
        <v>164</v>
      </c>
      <c r="R288" s="34" t="s">
        <v>602</v>
      </c>
      <c r="S288" s="34" t="s">
        <v>603</v>
      </c>
      <c r="T288" s="34">
        <v>3.8033299999999999</v>
      </c>
      <c r="U288" s="34">
        <v>11.529538000000001</v>
      </c>
      <c r="V288" s="34">
        <v>674621493</v>
      </c>
      <c r="W288" s="34"/>
      <c r="X288" s="34">
        <v>1</v>
      </c>
      <c r="Y288" s="34">
        <v>687379404</v>
      </c>
      <c r="Z288" s="34" t="s">
        <v>644</v>
      </c>
      <c r="AA288" s="34">
        <f>IF(ISBLANK($L288),"",VLOOKUP($L288,'PADESCE Ccontractuelle'!$C$2:$K$1200,8,FALSE))</f>
        <v>383958</v>
      </c>
      <c r="AB288" s="34">
        <f>IF(ISBLANK($L288),"",VLOOKUP($L288,'PADESCE Ccontractuelle'!$C$2:$K$1200,9,FALSE))</f>
        <v>11518740</v>
      </c>
      <c r="AC288" s="34" t="str">
        <f>VLOOKUP(VLOOKUP(B288,Apprenants!$D$2:$F$2000,3,FALSE),Classes!$A$2:$H$2000,8,FALSE)</f>
        <v>N</v>
      </c>
      <c r="AD288" s="47"/>
      <c r="AG288" s="23">
        <v>1</v>
      </c>
      <c r="AH288" s="23" t="str">
        <f>Consolication[[#This Row],[Bénéficiaires]]</f>
        <v>GROUPEMENT INTERPROFESSIONNEL DES ARTISANS (GIPA)</v>
      </c>
      <c r="AI288" s="23">
        <f>Consolication[[#This Row],[cohorte]]</f>
        <v>1</v>
      </c>
    </row>
    <row r="289" spans="1:35" x14ac:dyDescent="0.35">
      <c r="A289" s="34">
        <f>IF(B289&lt;&gt;"",MAX($A$1:A288)+1,"")</f>
        <v>288</v>
      </c>
      <c r="B289" s="34" t="s">
        <v>645</v>
      </c>
      <c r="C289" s="34" t="s">
        <v>598</v>
      </c>
      <c r="D289" s="34" t="s">
        <v>31</v>
      </c>
      <c r="E289" s="34"/>
      <c r="F289" s="34" t="s">
        <v>32</v>
      </c>
      <c r="G289" s="34">
        <v>-1</v>
      </c>
      <c r="H289" s="34">
        <v>20</v>
      </c>
      <c r="I289" s="34" t="s">
        <v>159</v>
      </c>
      <c r="J289" s="34" t="s">
        <v>599</v>
      </c>
      <c r="K289" s="34" t="s">
        <v>600</v>
      </c>
      <c r="L289" s="34" t="s">
        <v>601</v>
      </c>
      <c r="M289" s="34">
        <v>3</v>
      </c>
      <c r="N289" s="34" t="s">
        <v>159</v>
      </c>
      <c r="O289" s="34" t="s">
        <v>302</v>
      </c>
      <c r="P289" s="34" t="s">
        <v>163</v>
      </c>
      <c r="Q289" s="34" t="s">
        <v>164</v>
      </c>
      <c r="R289" s="34" t="s">
        <v>602</v>
      </c>
      <c r="S289" s="34" t="s">
        <v>603</v>
      </c>
      <c r="T289" s="34">
        <v>3.8033299999999999</v>
      </c>
      <c r="U289" s="34">
        <v>11.529538000000001</v>
      </c>
      <c r="V289" s="34">
        <v>678038324</v>
      </c>
      <c r="W289" s="34"/>
      <c r="X289" s="34">
        <v>1</v>
      </c>
      <c r="Y289" s="34">
        <v>687379404</v>
      </c>
      <c r="Z289" s="34" t="s">
        <v>646</v>
      </c>
      <c r="AA289" s="34">
        <f>IF(ISBLANK($L289),"",VLOOKUP($L289,'PADESCE Ccontractuelle'!$C$2:$K$1200,8,FALSE))</f>
        <v>383958</v>
      </c>
      <c r="AB289" s="34">
        <f>IF(ISBLANK($L289),"",VLOOKUP($L289,'PADESCE Ccontractuelle'!$C$2:$K$1200,9,FALSE))</f>
        <v>11518740</v>
      </c>
      <c r="AC289" s="34" t="str">
        <f>VLOOKUP(VLOOKUP(B289,Apprenants!$D$2:$F$2000,3,FALSE),Classes!$A$2:$H$2000,8,FALSE)</f>
        <v>N</v>
      </c>
      <c r="AD289" s="47"/>
      <c r="AG289" s="23"/>
      <c r="AH289" s="23"/>
      <c r="AI289" s="23"/>
    </row>
    <row r="290" spans="1:35" x14ac:dyDescent="0.35">
      <c r="A290" s="34">
        <f>IF(B290&lt;&gt;"",MAX($A$1:A289)+1,"")</f>
        <v>289</v>
      </c>
      <c r="B290" s="34" t="s">
        <v>647</v>
      </c>
      <c r="C290" s="34" t="s">
        <v>598</v>
      </c>
      <c r="D290" s="34" t="s">
        <v>31</v>
      </c>
      <c r="E290" s="34"/>
      <c r="F290" s="34" t="s">
        <v>32</v>
      </c>
      <c r="G290" s="34">
        <v>-1</v>
      </c>
      <c r="H290" s="34">
        <v>15</v>
      </c>
      <c r="I290" s="34" t="s">
        <v>159</v>
      </c>
      <c r="J290" s="34" t="s">
        <v>599</v>
      </c>
      <c r="K290" s="34" t="s">
        <v>600</v>
      </c>
      <c r="L290" s="34" t="s">
        <v>601</v>
      </c>
      <c r="M290" s="34">
        <v>3</v>
      </c>
      <c r="N290" s="34" t="s">
        <v>159</v>
      </c>
      <c r="O290" s="34" t="s">
        <v>302</v>
      </c>
      <c r="P290" s="34" t="s">
        <v>163</v>
      </c>
      <c r="Q290" s="34" t="s">
        <v>164</v>
      </c>
      <c r="R290" s="34" t="s">
        <v>602</v>
      </c>
      <c r="S290" s="34" t="s">
        <v>603</v>
      </c>
      <c r="T290" s="34">
        <v>3.8033299999999999</v>
      </c>
      <c r="U290" s="34">
        <v>11.529538000000001</v>
      </c>
      <c r="V290" s="34">
        <v>674020081</v>
      </c>
      <c r="W290" s="34"/>
      <c r="X290" s="34">
        <v>1</v>
      </c>
      <c r="Y290" s="34">
        <v>687379404</v>
      </c>
      <c r="Z290" s="34" t="s">
        <v>648</v>
      </c>
      <c r="AA290" s="34">
        <f>IF(ISBLANK($L290),"",VLOOKUP($L290,'PADESCE Ccontractuelle'!$C$2:$K$1200,8,FALSE))</f>
        <v>383958</v>
      </c>
      <c r="AB290" s="34">
        <f>IF(ISBLANK($L290),"",VLOOKUP($L290,'PADESCE Ccontractuelle'!$C$2:$K$1200,9,FALSE))</f>
        <v>11518740</v>
      </c>
      <c r="AC290" s="34" t="str">
        <f>VLOOKUP(VLOOKUP(B290,Apprenants!$D$2:$F$2000,3,FALSE),Classes!$A$2:$H$2000,8,FALSE)</f>
        <v>N</v>
      </c>
      <c r="AD290" s="47"/>
      <c r="AG290" s="23"/>
      <c r="AH290" s="23"/>
      <c r="AI290" s="23"/>
    </row>
    <row r="291" spans="1:35" x14ac:dyDescent="0.35">
      <c r="A291" s="34">
        <f>IF(B291&lt;&gt;"",MAX($A$1:A290)+1,"")</f>
        <v>290</v>
      </c>
      <c r="B291" s="34" t="s">
        <v>649</v>
      </c>
      <c r="C291" s="34" t="s">
        <v>598</v>
      </c>
      <c r="D291" s="34" t="s">
        <v>31</v>
      </c>
      <c r="E291" s="34"/>
      <c r="F291" s="34" t="s">
        <v>32</v>
      </c>
      <c r="G291" s="34">
        <v>-1</v>
      </c>
      <c r="H291" s="34">
        <v>18</v>
      </c>
      <c r="I291" s="34" t="s">
        <v>159</v>
      </c>
      <c r="J291" s="34" t="s">
        <v>599</v>
      </c>
      <c r="K291" s="34" t="s">
        <v>600</v>
      </c>
      <c r="L291" s="34" t="s">
        <v>601</v>
      </c>
      <c r="M291" s="34">
        <v>3</v>
      </c>
      <c r="N291" s="34" t="s">
        <v>159</v>
      </c>
      <c r="O291" s="34" t="s">
        <v>302</v>
      </c>
      <c r="P291" s="34" t="s">
        <v>163</v>
      </c>
      <c r="Q291" s="34" t="s">
        <v>164</v>
      </c>
      <c r="R291" s="34" t="s">
        <v>602</v>
      </c>
      <c r="S291" s="34" t="s">
        <v>603</v>
      </c>
      <c r="T291" s="34">
        <v>3.8033299999999999</v>
      </c>
      <c r="U291" s="34">
        <v>11.529538000000001</v>
      </c>
      <c r="V291" s="34">
        <v>675006724</v>
      </c>
      <c r="W291" s="34"/>
      <c r="X291" s="34">
        <v>1</v>
      </c>
      <c r="Y291" s="34">
        <v>687000000</v>
      </c>
      <c r="Z291" s="34" t="s">
        <v>650</v>
      </c>
      <c r="AA291" s="34">
        <f>IF(ISBLANK($L291),"",VLOOKUP($L291,'PADESCE Ccontractuelle'!$C$2:$K$1200,8,FALSE))</f>
        <v>383958</v>
      </c>
      <c r="AB291" s="34">
        <f>IF(ISBLANK($L291),"",VLOOKUP($L291,'PADESCE Ccontractuelle'!$C$2:$K$1200,9,FALSE))</f>
        <v>11518740</v>
      </c>
      <c r="AC291" s="34" t="str">
        <f>VLOOKUP(VLOOKUP(B291,Apprenants!$D$2:$F$2000,3,FALSE),Classes!$A$2:$H$2000,8,FALSE)</f>
        <v>N</v>
      </c>
      <c r="AD291" s="47"/>
      <c r="AG291" s="23"/>
      <c r="AH291" s="23"/>
      <c r="AI291" s="23"/>
    </row>
    <row r="292" spans="1:35" x14ac:dyDescent="0.35">
      <c r="A292" s="34">
        <f>IF(B292&lt;&gt;"",MAX($A$1:A291)+1,"")</f>
        <v>291</v>
      </c>
      <c r="B292" s="34" t="s">
        <v>651</v>
      </c>
      <c r="C292" s="34" t="s">
        <v>598</v>
      </c>
      <c r="D292" s="34" t="s">
        <v>31</v>
      </c>
      <c r="E292" s="34"/>
      <c r="F292" s="34" t="s">
        <v>32</v>
      </c>
      <c r="G292" s="34">
        <v>-1</v>
      </c>
      <c r="H292" s="34">
        <v>13</v>
      </c>
      <c r="I292" s="34" t="s">
        <v>159</v>
      </c>
      <c r="J292" s="34" t="s">
        <v>599</v>
      </c>
      <c r="K292" s="34" t="s">
        <v>600</v>
      </c>
      <c r="L292" s="34" t="s">
        <v>601</v>
      </c>
      <c r="M292" s="34">
        <v>3</v>
      </c>
      <c r="N292" s="34" t="s">
        <v>159</v>
      </c>
      <c r="O292" s="34" t="s">
        <v>302</v>
      </c>
      <c r="P292" s="34" t="s">
        <v>163</v>
      </c>
      <c r="Q292" s="34" t="s">
        <v>164</v>
      </c>
      <c r="R292" s="34" t="s">
        <v>602</v>
      </c>
      <c r="S292" s="34" t="s">
        <v>603</v>
      </c>
      <c r="T292" s="34">
        <v>3.8033299999999999</v>
      </c>
      <c r="U292" s="34">
        <v>11.529538000000001</v>
      </c>
      <c r="V292" s="34">
        <v>675851244</v>
      </c>
      <c r="W292" s="34"/>
      <c r="X292" s="34">
        <v>1</v>
      </c>
      <c r="Y292" s="34">
        <v>687379404</v>
      </c>
      <c r="Z292" s="34" t="s">
        <v>652</v>
      </c>
      <c r="AA292" s="34">
        <f>IF(ISBLANK($L292),"",VLOOKUP($L292,'PADESCE Ccontractuelle'!$C$2:$K$1200,8,FALSE))</f>
        <v>383958</v>
      </c>
      <c r="AB292" s="34">
        <f>IF(ISBLANK($L292),"",VLOOKUP($L292,'PADESCE Ccontractuelle'!$C$2:$K$1200,9,FALSE))</f>
        <v>11518740</v>
      </c>
      <c r="AC292" s="34" t="str">
        <f>VLOOKUP(VLOOKUP(B292,Apprenants!$D$2:$F$2000,3,FALSE),Classes!$A$2:$H$2000,8,FALSE)</f>
        <v>N</v>
      </c>
      <c r="AD292" s="47"/>
      <c r="AG292" s="23">
        <v>1</v>
      </c>
      <c r="AH292" s="23" t="str">
        <f>Consolication[[#This Row],[Bénéficiaires]]</f>
        <v>GROUPEMENT INTERPROFESSIONNEL DES ARTISANS (GIPA)</v>
      </c>
      <c r="AI292" s="23">
        <f>Consolication[[#This Row],[cohorte]]</f>
        <v>1</v>
      </c>
    </row>
    <row r="293" spans="1:35" x14ac:dyDescent="0.35">
      <c r="A293" s="34">
        <f>IF(B293&lt;&gt;"",MAX($A$1:A292)+1,"")</f>
        <v>292</v>
      </c>
      <c r="B293" s="34" t="s">
        <v>653</v>
      </c>
      <c r="C293" s="34" t="s">
        <v>598</v>
      </c>
      <c r="D293" s="34" t="s">
        <v>31</v>
      </c>
      <c r="E293" s="34"/>
      <c r="F293" s="34" t="s">
        <v>32</v>
      </c>
      <c r="G293" s="34">
        <v>-1</v>
      </c>
      <c r="H293" s="34">
        <v>22</v>
      </c>
      <c r="I293" s="34" t="s">
        <v>159</v>
      </c>
      <c r="J293" s="34" t="s">
        <v>599</v>
      </c>
      <c r="K293" s="34" t="s">
        <v>600</v>
      </c>
      <c r="L293" s="34" t="s">
        <v>601</v>
      </c>
      <c r="M293" s="34">
        <v>3</v>
      </c>
      <c r="N293" s="34" t="s">
        <v>159</v>
      </c>
      <c r="O293" s="34" t="s">
        <v>302</v>
      </c>
      <c r="P293" s="34" t="s">
        <v>163</v>
      </c>
      <c r="Q293" s="34" t="s">
        <v>164</v>
      </c>
      <c r="R293" s="34" t="s">
        <v>602</v>
      </c>
      <c r="S293" s="34" t="s">
        <v>603</v>
      </c>
      <c r="T293" s="34">
        <v>3.8033299999999999</v>
      </c>
      <c r="U293" s="34">
        <v>11.529538000000001</v>
      </c>
      <c r="V293" s="34">
        <v>677681054</v>
      </c>
      <c r="W293" s="34"/>
      <c r="X293" s="34">
        <v>1</v>
      </c>
      <c r="Y293" s="34">
        <v>687379404</v>
      </c>
      <c r="Z293" s="34" t="s">
        <v>654</v>
      </c>
      <c r="AA293" s="34">
        <f>IF(ISBLANK($L293),"",VLOOKUP($L293,'PADESCE Ccontractuelle'!$C$2:$K$1200,8,FALSE))</f>
        <v>383958</v>
      </c>
      <c r="AB293" s="34">
        <f>IF(ISBLANK($L293),"",VLOOKUP($L293,'PADESCE Ccontractuelle'!$C$2:$K$1200,9,FALSE))</f>
        <v>11518740</v>
      </c>
      <c r="AC293" s="34" t="str">
        <f>VLOOKUP(VLOOKUP(B293,Apprenants!$D$2:$F$2000,3,FALSE),Classes!$A$2:$H$2000,8,FALSE)</f>
        <v>N</v>
      </c>
      <c r="AD293" s="47"/>
      <c r="AG293" s="23"/>
      <c r="AH293" s="23"/>
      <c r="AI293" s="23"/>
    </row>
    <row r="294" spans="1:35" x14ac:dyDescent="0.35">
      <c r="A294" s="34">
        <f>IF(B294&lt;&gt;"",MAX($A$1:A293)+1,"")</f>
        <v>293</v>
      </c>
      <c r="B294" s="34" t="s">
        <v>655</v>
      </c>
      <c r="C294" s="34" t="s">
        <v>598</v>
      </c>
      <c r="D294" s="34" t="s">
        <v>31</v>
      </c>
      <c r="E294" s="34"/>
      <c r="F294" s="34" t="s">
        <v>32</v>
      </c>
      <c r="G294" s="34">
        <v>-1</v>
      </c>
      <c r="H294" s="34">
        <v>11</v>
      </c>
      <c r="I294" s="34" t="s">
        <v>159</v>
      </c>
      <c r="J294" s="34" t="s">
        <v>599</v>
      </c>
      <c r="K294" s="34" t="s">
        <v>600</v>
      </c>
      <c r="L294" s="34" t="s">
        <v>601</v>
      </c>
      <c r="M294" s="34">
        <v>3</v>
      </c>
      <c r="N294" s="34" t="s">
        <v>159</v>
      </c>
      <c r="O294" s="34" t="s">
        <v>302</v>
      </c>
      <c r="P294" s="34" t="s">
        <v>163</v>
      </c>
      <c r="Q294" s="34" t="s">
        <v>164</v>
      </c>
      <c r="R294" s="34" t="s">
        <v>602</v>
      </c>
      <c r="S294" s="34" t="s">
        <v>603</v>
      </c>
      <c r="T294" s="34">
        <v>3.8033299999999999</v>
      </c>
      <c r="U294" s="34">
        <v>11.529538000000001</v>
      </c>
      <c r="V294" s="34">
        <v>651660361</v>
      </c>
      <c r="W294" s="34"/>
      <c r="X294" s="34">
        <v>1</v>
      </c>
      <c r="Y294" s="34">
        <v>687379404</v>
      </c>
      <c r="Z294" s="34" t="s">
        <v>656</v>
      </c>
      <c r="AA294" s="34">
        <f>IF(ISBLANK($L294),"",VLOOKUP($L294,'PADESCE Ccontractuelle'!$C$2:$K$1200,8,FALSE))</f>
        <v>383958</v>
      </c>
      <c r="AB294" s="34">
        <f>IF(ISBLANK($L294),"",VLOOKUP($L294,'PADESCE Ccontractuelle'!$C$2:$K$1200,9,FALSE))</f>
        <v>11518740</v>
      </c>
      <c r="AC294" s="34" t="str">
        <f>VLOOKUP(VLOOKUP(B294,Apprenants!$D$2:$F$2000,3,FALSE),Classes!$A$2:$H$2000,8,FALSE)</f>
        <v>N</v>
      </c>
      <c r="AD294" s="47"/>
      <c r="AG294" s="23">
        <v>1</v>
      </c>
      <c r="AH294" s="23" t="str">
        <f>Consolication[[#This Row],[Bénéficiaires]]</f>
        <v>GROUPEMENT INTERPROFESSIONNEL DES ARTISANS (GIPA)</v>
      </c>
      <c r="AI294" s="23">
        <f>Consolication[[#This Row],[cohorte]]</f>
        <v>1</v>
      </c>
    </row>
    <row r="295" spans="1:35" x14ac:dyDescent="0.35">
      <c r="A295" s="34">
        <f>IF(B295&lt;&gt;"",MAX($A$1:A294)+1,"")</f>
        <v>294</v>
      </c>
      <c r="B295" s="34" t="s">
        <v>657</v>
      </c>
      <c r="C295" s="34" t="s">
        <v>598</v>
      </c>
      <c r="D295" s="34" t="s">
        <v>31</v>
      </c>
      <c r="E295" s="34"/>
      <c r="F295" s="34" t="s">
        <v>32</v>
      </c>
      <c r="G295" s="34">
        <v>-1</v>
      </c>
      <c r="H295" s="34">
        <v>13</v>
      </c>
      <c r="I295" s="34" t="s">
        <v>159</v>
      </c>
      <c r="J295" s="34" t="s">
        <v>599</v>
      </c>
      <c r="K295" s="34" t="s">
        <v>600</v>
      </c>
      <c r="L295" s="34" t="s">
        <v>601</v>
      </c>
      <c r="M295" s="34">
        <v>3</v>
      </c>
      <c r="N295" s="34" t="s">
        <v>159</v>
      </c>
      <c r="O295" s="34" t="s">
        <v>302</v>
      </c>
      <c r="P295" s="34" t="s">
        <v>163</v>
      </c>
      <c r="Q295" s="34" t="s">
        <v>164</v>
      </c>
      <c r="R295" s="34" t="s">
        <v>602</v>
      </c>
      <c r="S295" s="34" t="s">
        <v>603</v>
      </c>
      <c r="T295" s="34">
        <v>3.8033299999999999</v>
      </c>
      <c r="U295" s="34">
        <v>11.529538000000001</v>
      </c>
      <c r="V295" s="34">
        <v>679975342</v>
      </c>
      <c r="W295" s="34"/>
      <c r="X295" s="34">
        <v>1</v>
      </c>
      <c r="Y295" s="34">
        <v>687379404</v>
      </c>
      <c r="Z295" s="34" t="s">
        <v>658</v>
      </c>
      <c r="AA295" s="34">
        <f>IF(ISBLANK($L295),"",VLOOKUP($L295,'PADESCE Ccontractuelle'!$C$2:$K$1200,8,FALSE))</f>
        <v>383958</v>
      </c>
      <c r="AB295" s="34">
        <f>IF(ISBLANK($L295),"",VLOOKUP($L295,'PADESCE Ccontractuelle'!$C$2:$K$1200,9,FALSE))</f>
        <v>11518740</v>
      </c>
      <c r="AC295" s="34" t="str">
        <f>VLOOKUP(VLOOKUP(B295,Apprenants!$D$2:$F$2000,3,FALSE),Classes!$A$2:$H$2000,8,FALSE)</f>
        <v>N</v>
      </c>
      <c r="AD295" s="47"/>
      <c r="AG295" s="23">
        <v>1</v>
      </c>
      <c r="AH295" s="23" t="str">
        <f>Consolication[[#This Row],[Bénéficiaires]]</f>
        <v>GROUPEMENT INTERPROFESSIONNEL DES ARTISANS (GIPA)</v>
      </c>
      <c r="AI295" s="23">
        <f>Consolication[[#This Row],[cohorte]]</f>
        <v>1</v>
      </c>
    </row>
    <row r="296" spans="1:35" x14ac:dyDescent="0.35">
      <c r="A296" s="34">
        <f>IF(B296&lt;&gt;"",MAX($A$1:A295)+1,"")</f>
        <v>295</v>
      </c>
      <c r="B296" s="34" t="s">
        <v>659</v>
      </c>
      <c r="C296" s="34" t="s">
        <v>598</v>
      </c>
      <c r="D296" s="34" t="s">
        <v>31</v>
      </c>
      <c r="E296" s="34"/>
      <c r="F296" s="34" t="s">
        <v>32</v>
      </c>
      <c r="G296" s="34">
        <v>-1</v>
      </c>
      <c r="H296" s="34">
        <v>18</v>
      </c>
      <c r="I296" s="34" t="s">
        <v>159</v>
      </c>
      <c r="J296" s="34" t="s">
        <v>599</v>
      </c>
      <c r="K296" s="34" t="s">
        <v>600</v>
      </c>
      <c r="L296" s="34" t="s">
        <v>601</v>
      </c>
      <c r="M296" s="34">
        <v>3</v>
      </c>
      <c r="N296" s="34" t="s">
        <v>159</v>
      </c>
      <c r="O296" s="34" t="s">
        <v>302</v>
      </c>
      <c r="P296" s="34" t="s">
        <v>163</v>
      </c>
      <c r="Q296" s="34" t="s">
        <v>164</v>
      </c>
      <c r="R296" s="34" t="s">
        <v>602</v>
      </c>
      <c r="S296" s="34" t="s">
        <v>603</v>
      </c>
      <c r="T296" s="34">
        <v>3.8033299999999999</v>
      </c>
      <c r="U296" s="34">
        <v>11.529538000000001</v>
      </c>
      <c r="V296" s="34">
        <v>671871313</v>
      </c>
      <c r="W296" s="34"/>
      <c r="X296" s="34">
        <v>1</v>
      </c>
      <c r="Y296" s="34">
        <v>687379404</v>
      </c>
      <c r="Z296" s="34" t="s">
        <v>660</v>
      </c>
      <c r="AA296" s="34">
        <f>IF(ISBLANK($L296),"",VLOOKUP($L296,'PADESCE Ccontractuelle'!$C$2:$K$1200,8,FALSE))</f>
        <v>383958</v>
      </c>
      <c r="AB296" s="34">
        <f>IF(ISBLANK($L296),"",VLOOKUP($L296,'PADESCE Ccontractuelle'!$C$2:$K$1200,9,FALSE))</f>
        <v>11518740</v>
      </c>
      <c r="AC296" s="34" t="str">
        <f>VLOOKUP(VLOOKUP(B296,Apprenants!$D$2:$F$2000,3,FALSE),Classes!$A$2:$H$2000,8,FALSE)</f>
        <v>N</v>
      </c>
      <c r="AD296" s="47"/>
      <c r="AG296" s="23"/>
      <c r="AH296" s="23"/>
      <c r="AI296" s="23"/>
    </row>
    <row r="297" spans="1:35" x14ac:dyDescent="0.35">
      <c r="A297" s="34">
        <f>IF(B297&lt;&gt;"",MAX($A$1:A296)+1,"")</f>
        <v>296</v>
      </c>
      <c r="B297" s="34" t="s">
        <v>661</v>
      </c>
      <c r="C297" s="34" t="s">
        <v>598</v>
      </c>
      <c r="D297" s="34" t="s">
        <v>31</v>
      </c>
      <c r="E297" s="34"/>
      <c r="F297" s="34" t="s">
        <v>32</v>
      </c>
      <c r="G297" s="34">
        <v>1</v>
      </c>
      <c r="H297" s="34">
        <v>4</v>
      </c>
      <c r="I297" s="34" t="s">
        <v>159</v>
      </c>
      <c r="J297" s="34" t="s">
        <v>599</v>
      </c>
      <c r="K297" s="34" t="s">
        <v>600</v>
      </c>
      <c r="L297" s="34" t="s">
        <v>601</v>
      </c>
      <c r="M297" s="34">
        <v>3</v>
      </c>
      <c r="N297" s="34" t="s">
        <v>159</v>
      </c>
      <c r="O297" s="34" t="s">
        <v>302</v>
      </c>
      <c r="P297" s="34" t="s">
        <v>163</v>
      </c>
      <c r="Q297" s="34" t="s">
        <v>164</v>
      </c>
      <c r="R297" s="34" t="s">
        <v>602</v>
      </c>
      <c r="S297" s="34" t="s">
        <v>603</v>
      </c>
      <c r="T297" s="34">
        <v>3.8033299999999999</v>
      </c>
      <c r="U297" s="34">
        <v>11.529538000000001</v>
      </c>
      <c r="V297" s="34">
        <v>687315535</v>
      </c>
      <c r="W297" s="34"/>
      <c r="X297" s="34">
        <v>1</v>
      </c>
      <c r="Y297" s="34">
        <v>687379404</v>
      </c>
      <c r="Z297" s="34" t="s">
        <v>662</v>
      </c>
      <c r="AA297" s="34">
        <f>IF(ISBLANK($L297),"",VLOOKUP($L297,'PADESCE Ccontractuelle'!$C$2:$K$1200,8,FALSE))</f>
        <v>383958</v>
      </c>
      <c r="AB297" s="34">
        <f>IF(ISBLANK($L297),"",VLOOKUP($L297,'PADESCE Ccontractuelle'!$C$2:$K$1200,9,FALSE))</f>
        <v>11518740</v>
      </c>
      <c r="AC297" s="34" t="str">
        <f>VLOOKUP(VLOOKUP(B297,Apprenants!$D$2:$F$2000,3,FALSE),Classes!$A$2:$H$2000,8,FALSE)</f>
        <v>N</v>
      </c>
      <c r="AD297" s="47"/>
      <c r="AG297" s="23">
        <v>1</v>
      </c>
      <c r="AH297" s="23" t="str">
        <f>Consolication[[#This Row],[Bénéficiaires]]</f>
        <v>GROUPEMENT INTERPROFESSIONNEL DES ARTISANS (GIPA)</v>
      </c>
      <c r="AI297" s="23">
        <f>Consolication[[#This Row],[cohorte]]</f>
        <v>1</v>
      </c>
    </row>
    <row r="298" spans="1:35" x14ac:dyDescent="0.35">
      <c r="A298" s="34">
        <f>IF(B298&lt;&gt;"",MAX($A$1:A297)+1,"")</f>
        <v>297</v>
      </c>
      <c r="B298" s="34" t="s">
        <v>663</v>
      </c>
      <c r="C298" s="34" t="s">
        <v>664</v>
      </c>
      <c r="D298" s="34" t="s">
        <v>31</v>
      </c>
      <c r="E298" s="34"/>
      <c r="F298" s="34" t="s">
        <v>32</v>
      </c>
      <c r="G298" s="34"/>
      <c r="H298" s="34">
        <v>2</v>
      </c>
      <c r="I298" s="34"/>
      <c r="J298" s="34" t="s">
        <v>665</v>
      </c>
      <c r="K298" s="34" t="s">
        <v>666</v>
      </c>
      <c r="L298" s="34" t="s">
        <v>666</v>
      </c>
      <c r="M298" s="34"/>
      <c r="N298" s="34" t="s">
        <v>665</v>
      </c>
      <c r="O298" s="34" t="s">
        <v>667</v>
      </c>
      <c r="P298" s="34" t="s">
        <v>668</v>
      </c>
      <c r="Q298" s="34" t="s">
        <v>164</v>
      </c>
      <c r="R298" s="34" t="s">
        <v>669</v>
      </c>
      <c r="S298" s="34" t="s">
        <v>670</v>
      </c>
      <c r="T298" s="34" t="s">
        <v>671</v>
      </c>
      <c r="U298" s="34" t="s">
        <v>672</v>
      </c>
      <c r="V298" s="34">
        <v>695764480</v>
      </c>
      <c r="W298" s="34"/>
      <c r="X298" s="34">
        <v>1</v>
      </c>
      <c r="Y298" s="34">
        <v>677522377</v>
      </c>
      <c r="Z298" s="34" t="s">
        <v>673</v>
      </c>
      <c r="AA298" s="34">
        <f>IF(ISBLANK($L298),"",VLOOKUP($L298,'PADESCE Ccontractuelle'!$C$2:$K$1200,8,FALSE))</f>
        <v>355572</v>
      </c>
      <c r="AB298" s="34">
        <f>IF(ISBLANK($L298),"",VLOOKUP($L298,'PADESCE Ccontractuelle'!$C$2:$K$1200,9,FALSE))</f>
        <v>53335800</v>
      </c>
      <c r="AC298" s="34" t="str">
        <f>VLOOKUP(VLOOKUP(B298,Apprenants!$D$2:$F$2000,3,FALSE),Classes!$A$2:$H$2000,8,FALSE)</f>
        <v>N</v>
      </c>
      <c r="AD298" s="47"/>
      <c r="AG298" s="23">
        <v>1</v>
      </c>
      <c r="AH298" s="23" t="str">
        <f>Consolication[[#This Row],[Bénéficiaires]]</f>
        <v>INNOVATION &amp; TECH HUB (IT KOLA)</v>
      </c>
      <c r="AI298" s="23">
        <f>Consolication[[#This Row],[cohorte]]</f>
        <v>1</v>
      </c>
    </row>
    <row r="299" spans="1:35" x14ac:dyDescent="0.35">
      <c r="A299" s="34">
        <f>IF(B299&lt;&gt;"",MAX($A$1:A298)+1,"")</f>
        <v>298</v>
      </c>
      <c r="B299" s="34" t="s">
        <v>674</v>
      </c>
      <c r="C299" s="34" t="s">
        <v>664</v>
      </c>
      <c r="D299" s="34" t="s">
        <v>31</v>
      </c>
      <c r="E299" s="34"/>
      <c r="F299" s="34" t="s">
        <v>32</v>
      </c>
      <c r="G299" s="34"/>
      <c r="H299" s="34">
        <v>7</v>
      </c>
      <c r="I299" s="34"/>
      <c r="J299" s="34" t="s">
        <v>665</v>
      </c>
      <c r="K299" s="34" t="s">
        <v>666</v>
      </c>
      <c r="L299" s="34" t="s">
        <v>666</v>
      </c>
      <c r="M299" s="34"/>
      <c r="N299" s="34" t="s">
        <v>665</v>
      </c>
      <c r="O299" s="34" t="s">
        <v>667</v>
      </c>
      <c r="P299" s="34" t="s">
        <v>668</v>
      </c>
      <c r="Q299" s="34" t="s">
        <v>164</v>
      </c>
      <c r="R299" s="34" t="s">
        <v>669</v>
      </c>
      <c r="S299" s="34" t="s">
        <v>670</v>
      </c>
      <c r="T299" s="34" t="s">
        <v>671</v>
      </c>
      <c r="U299" s="34" t="s">
        <v>672</v>
      </c>
      <c r="V299" s="34">
        <v>674692432</v>
      </c>
      <c r="W299" s="36">
        <v>690825175</v>
      </c>
      <c r="X299" s="34">
        <v>1</v>
      </c>
      <c r="Y299" s="34">
        <v>677522377</v>
      </c>
      <c r="Z299" s="34" t="s">
        <v>675</v>
      </c>
      <c r="AA299" s="34">
        <f>IF(ISBLANK($L299),"",VLOOKUP($L299,'PADESCE Ccontractuelle'!$C$2:$K$1200,8,FALSE))</f>
        <v>355572</v>
      </c>
      <c r="AB299" s="34">
        <f>IF(ISBLANK($L299),"",VLOOKUP($L299,'PADESCE Ccontractuelle'!$C$2:$K$1200,9,FALSE))</f>
        <v>53335800</v>
      </c>
      <c r="AC299" s="34" t="str">
        <f>VLOOKUP(VLOOKUP(B299,Apprenants!$D$2:$F$2000,3,FALSE),Classes!$A$2:$H$2000,8,FALSE)</f>
        <v>N</v>
      </c>
      <c r="AD299" s="47"/>
      <c r="AG299" s="23">
        <v>1</v>
      </c>
      <c r="AH299" s="23" t="str">
        <f>Consolication[[#This Row],[Bénéficiaires]]</f>
        <v>INNOVATION &amp; TECH HUB (IT KOLA)</v>
      </c>
      <c r="AI299" s="23">
        <f>Consolication[[#This Row],[cohorte]]</f>
        <v>1</v>
      </c>
    </row>
    <row r="300" spans="1:35" x14ac:dyDescent="0.35">
      <c r="A300" s="34">
        <f>IF(B300&lt;&gt;"",MAX($A$1:A299)+1,"")</f>
        <v>299</v>
      </c>
      <c r="B300" s="34" t="s">
        <v>676</v>
      </c>
      <c r="C300" s="34" t="s">
        <v>664</v>
      </c>
      <c r="D300" s="34" t="s">
        <v>31</v>
      </c>
      <c r="E300" s="34"/>
      <c r="F300" s="34" t="s">
        <v>32</v>
      </c>
      <c r="G300" s="34"/>
      <c r="H300" s="34">
        <v>2</v>
      </c>
      <c r="I300" s="34"/>
      <c r="J300" s="34" t="s">
        <v>665</v>
      </c>
      <c r="K300" s="34" t="s">
        <v>666</v>
      </c>
      <c r="L300" s="34" t="s">
        <v>666</v>
      </c>
      <c r="M300" s="34"/>
      <c r="N300" s="34" t="s">
        <v>665</v>
      </c>
      <c r="O300" s="34" t="s">
        <v>667</v>
      </c>
      <c r="P300" s="34" t="s">
        <v>668</v>
      </c>
      <c r="Q300" s="34" t="s">
        <v>164</v>
      </c>
      <c r="R300" s="34" t="s">
        <v>669</v>
      </c>
      <c r="S300" s="34" t="s">
        <v>670</v>
      </c>
      <c r="T300" s="34" t="s">
        <v>671</v>
      </c>
      <c r="U300" s="34" t="s">
        <v>672</v>
      </c>
      <c r="V300" s="34">
        <v>670757586</v>
      </c>
      <c r="W300" s="34"/>
      <c r="X300" s="34">
        <v>1</v>
      </c>
      <c r="Y300" s="34">
        <v>677522377</v>
      </c>
      <c r="Z300" s="34" t="s">
        <v>677</v>
      </c>
      <c r="AA300" s="34">
        <f>IF(ISBLANK($L300),"",VLOOKUP($L300,'PADESCE Ccontractuelle'!$C$2:$K$1200,8,FALSE))</f>
        <v>355572</v>
      </c>
      <c r="AB300" s="34">
        <f>IF(ISBLANK($L300),"",VLOOKUP($L300,'PADESCE Ccontractuelle'!$C$2:$K$1200,9,FALSE))</f>
        <v>53335800</v>
      </c>
      <c r="AC300" s="34" t="str">
        <f>VLOOKUP(VLOOKUP(B300,Apprenants!$D$2:$F$2000,3,FALSE),Classes!$A$2:$H$2000,8,FALSE)</f>
        <v>N</v>
      </c>
      <c r="AD300" s="47"/>
      <c r="AG300" s="23">
        <v>1</v>
      </c>
      <c r="AH300" s="23" t="str">
        <f>Consolication[[#This Row],[Bénéficiaires]]</f>
        <v>INNOVATION &amp; TECH HUB (IT KOLA)</v>
      </c>
      <c r="AI300" s="23">
        <f>Consolication[[#This Row],[cohorte]]</f>
        <v>1</v>
      </c>
    </row>
    <row r="301" spans="1:35" x14ac:dyDescent="0.35">
      <c r="A301" s="34">
        <f>IF(B301&lt;&gt;"",MAX($A$1:A300)+1,"")</f>
        <v>300</v>
      </c>
      <c r="B301" s="34" t="s">
        <v>678</v>
      </c>
      <c r="C301" s="34" t="s">
        <v>664</v>
      </c>
      <c r="D301" s="34" t="s">
        <v>31</v>
      </c>
      <c r="E301" s="34"/>
      <c r="F301" s="34" t="s">
        <v>32</v>
      </c>
      <c r="G301" s="34"/>
      <c r="H301" s="34">
        <v>2</v>
      </c>
      <c r="I301" s="34"/>
      <c r="J301" s="34" t="s">
        <v>665</v>
      </c>
      <c r="K301" s="34" t="s">
        <v>666</v>
      </c>
      <c r="L301" s="34" t="s">
        <v>666</v>
      </c>
      <c r="M301" s="34"/>
      <c r="N301" s="34" t="s">
        <v>665</v>
      </c>
      <c r="O301" s="34" t="s">
        <v>667</v>
      </c>
      <c r="P301" s="34" t="s">
        <v>668</v>
      </c>
      <c r="Q301" s="34" t="s">
        <v>164</v>
      </c>
      <c r="R301" s="34" t="s">
        <v>669</v>
      </c>
      <c r="S301" s="34" t="s">
        <v>670</v>
      </c>
      <c r="T301" s="34" t="s">
        <v>671</v>
      </c>
      <c r="U301" s="34" t="s">
        <v>672</v>
      </c>
      <c r="V301" s="34">
        <v>657645166</v>
      </c>
      <c r="W301" s="34"/>
      <c r="X301" s="34">
        <v>1</v>
      </c>
      <c r="Y301" s="34">
        <v>677522377</v>
      </c>
      <c r="Z301" s="34" t="s">
        <v>679</v>
      </c>
      <c r="AA301" s="34">
        <f>IF(ISBLANK($L301),"",VLOOKUP($L301,'PADESCE Ccontractuelle'!$C$2:$K$1200,8,FALSE))</f>
        <v>355572</v>
      </c>
      <c r="AB301" s="34">
        <f>IF(ISBLANK($L301),"",VLOOKUP($L301,'PADESCE Ccontractuelle'!$C$2:$K$1200,9,FALSE))</f>
        <v>53335800</v>
      </c>
      <c r="AC301" s="34" t="str">
        <f>VLOOKUP(VLOOKUP(B301,Apprenants!$D$2:$F$2000,3,FALSE),Classes!$A$2:$H$2000,8,FALSE)</f>
        <v>N</v>
      </c>
      <c r="AD301" s="47"/>
      <c r="AG301" s="23">
        <v>1</v>
      </c>
      <c r="AH301" s="23" t="str">
        <f>Consolication[[#This Row],[Bénéficiaires]]</f>
        <v>INNOVATION &amp; TECH HUB (IT KOLA)</v>
      </c>
      <c r="AI301" s="23">
        <f>Consolication[[#This Row],[cohorte]]</f>
        <v>1</v>
      </c>
    </row>
    <row r="302" spans="1:35" x14ac:dyDescent="0.35">
      <c r="A302" s="34">
        <f>IF(B302&lt;&gt;"",MAX($A$1:A301)+1,"")</f>
        <v>301</v>
      </c>
      <c r="B302" s="34" t="s">
        <v>680</v>
      </c>
      <c r="C302" s="34" t="s">
        <v>664</v>
      </c>
      <c r="D302" s="34" t="s">
        <v>31</v>
      </c>
      <c r="E302" s="34"/>
      <c r="F302" s="34" t="s">
        <v>32</v>
      </c>
      <c r="G302" s="34"/>
      <c r="H302" s="34">
        <v>4</v>
      </c>
      <c r="I302" s="34"/>
      <c r="J302" s="34" t="s">
        <v>665</v>
      </c>
      <c r="K302" s="34" t="s">
        <v>666</v>
      </c>
      <c r="L302" s="34" t="s">
        <v>666</v>
      </c>
      <c r="M302" s="34"/>
      <c r="N302" s="34" t="s">
        <v>665</v>
      </c>
      <c r="O302" s="34" t="s">
        <v>667</v>
      </c>
      <c r="P302" s="34" t="s">
        <v>668</v>
      </c>
      <c r="Q302" s="34" t="s">
        <v>164</v>
      </c>
      <c r="R302" s="34" t="s">
        <v>669</v>
      </c>
      <c r="S302" s="34" t="s">
        <v>670</v>
      </c>
      <c r="T302" s="34" t="s">
        <v>671</v>
      </c>
      <c r="U302" s="34" t="s">
        <v>672</v>
      </c>
      <c r="V302" s="34">
        <v>676838150</v>
      </c>
      <c r="W302" s="36">
        <v>695927775</v>
      </c>
      <c r="X302" s="34">
        <v>1</v>
      </c>
      <c r="Y302" s="34">
        <v>677522377</v>
      </c>
      <c r="Z302" s="34" t="s">
        <v>681</v>
      </c>
      <c r="AA302" s="34">
        <f>IF(ISBLANK($L302),"",VLOOKUP($L302,'PADESCE Ccontractuelle'!$C$2:$K$1200,8,FALSE))</f>
        <v>355572</v>
      </c>
      <c r="AB302" s="34">
        <f>IF(ISBLANK($L302),"",VLOOKUP($L302,'PADESCE Ccontractuelle'!$C$2:$K$1200,9,FALSE))</f>
        <v>53335800</v>
      </c>
      <c r="AC302" s="34" t="str">
        <f>VLOOKUP(VLOOKUP(B302,Apprenants!$D$2:$F$2000,3,FALSE),Classes!$A$2:$H$2000,8,FALSE)</f>
        <v>N</v>
      </c>
      <c r="AD302" s="47"/>
      <c r="AG302" s="23">
        <v>1</v>
      </c>
      <c r="AH302" s="23" t="str">
        <f>Consolication[[#This Row],[Bénéficiaires]]</f>
        <v>INNOVATION &amp; TECH HUB (IT KOLA)</v>
      </c>
      <c r="AI302" s="23">
        <f>Consolication[[#This Row],[cohorte]]</f>
        <v>1</v>
      </c>
    </row>
    <row r="303" spans="1:35" x14ac:dyDescent="0.35">
      <c r="A303" s="34">
        <f>IF(B303&lt;&gt;"",MAX($A$1:A302)+1,"")</f>
        <v>302</v>
      </c>
      <c r="B303" s="34" t="s">
        <v>682</v>
      </c>
      <c r="C303" s="34" t="s">
        <v>664</v>
      </c>
      <c r="D303" s="34" t="s">
        <v>31</v>
      </c>
      <c r="E303" s="34"/>
      <c r="F303" s="34" t="s">
        <v>32</v>
      </c>
      <c r="G303" s="34"/>
      <c r="H303" s="34">
        <v>3</v>
      </c>
      <c r="I303" s="34"/>
      <c r="J303" s="34" t="s">
        <v>665</v>
      </c>
      <c r="K303" s="34" t="s">
        <v>666</v>
      </c>
      <c r="L303" s="34" t="s">
        <v>666</v>
      </c>
      <c r="M303" s="34"/>
      <c r="N303" s="34" t="s">
        <v>665</v>
      </c>
      <c r="O303" s="34" t="s">
        <v>667</v>
      </c>
      <c r="P303" s="34" t="s">
        <v>668</v>
      </c>
      <c r="Q303" s="34" t="s">
        <v>164</v>
      </c>
      <c r="R303" s="34" t="s">
        <v>669</v>
      </c>
      <c r="S303" s="34" t="s">
        <v>670</v>
      </c>
      <c r="T303" s="34" t="s">
        <v>671</v>
      </c>
      <c r="U303" s="34" t="s">
        <v>672</v>
      </c>
      <c r="V303" s="34">
        <v>673626666</v>
      </c>
      <c r="W303" s="36">
        <v>694101309</v>
      </c>
      <c r="X303" s="34">
        <v>1</v>
      </c>
      <c r="Y303" s="34">
        <v>677522377</v>
      </c>
      <c r="Z303" s="34" t="s">
        <v>683</v>
      </c>
      <c r="AA303" s="34">
        <f>IF(ISBLANK($L303),"",VLOOKUP($L303,'PADESCE Ccontractuelle'!$C$2:$K$1200,8,FALSE))</f>
        <v>355572</v>
      </c>
      <c r="AB303" s="34">
        <f>IF(ISBLANK($L303),"",VLOOKUP($L303,'PADESCE Ccontractuelle'!$C$2:$K$1200,9,FALSE))</f>
        <v>53335800</v>
      </c>
      <c r="AC303" s="34" t="str">
        <f>VLOOKUP(VLOOKUP(B303,Apprenants!$D$2:$F$2000,3,FALSE),Classes!$A$2:$H$2000,8,FALSE)</f>
        <v>N</v>
      </c>
      <c r="AD303" s="47"/>
      <c r="AG303" s="23">
        <v>1</v>
      </c>
      <c r="AH303" s="23" t="str">
        <f>Consolication[[#This Row],[Bénéficiaires]]</f>
        <v>INNOVATION &amp; TECH HUB (IT KOLA)</v>
      </c>
      <c r="AI303" s="23">
        <f>Consolication[[#This Row],[cohorte]]</f>
        <v>1</v>
      </c>
    </row>
    <row r="304" spans="1:35" x14ac:dyDescent="0.35">
      <c r="A304" s="34">
        <f>IF(B304&lt;&gt;"",MAX($A$1:A303)+1,"")</f>
        <v>303</v>
      </c>
      <c r="B304" s="34" t="s">
        <v>684</v>
      </c>
      <c r="C304" s="34" t="s">
        <v>664</v>
      </c>
      <c r="D304" s="34" t="s">
        <v>32</v>
      </c>
      <c r="E304" s="34"/>
      <c r="F304" s="34" t="s">
        <v>32</v>
      </c>
      <c r="G304" s="34"/>
      <c r="H304" s="34">
        <v>0</v>
      </c>
      <c r="I304" s="34"/>
      <c r="J304" s="34" t="s">
        <v>665</v>
      </c>
      <c r="K304" s="34" t="s">
        <v>666</v>
      </c>
      <c r="L304" s="34" t="s">
        <v>666</v>
      </c>
      <c r="M304" s="34"/>
      <c r="N304" s="34" t="s">
        <v>665</v>
      </c>
      <c r="O304" s="34" t="s">
        <v>667</v>
      </c>
      <c r="P304" s="34" t="s">
        <v>668</v>
      </c>
      <c r="Q304" s="34" t="s">
        <v>164</v>
      </c>
      <c r="R304" s="34" t="s">
        <v>669</v>
      </c>
      <c r="S304" s="34" t="s">
        <v>670</v>
      </c>
      <c r="T304" s="34" t="s">
        <v>671</v>
      </c>
      <c r="U304" s="34" t="s">
        <v>672</v>
      </c>
      <c r="V304" s="34">
        <v>696396933</v>
      </c>
      <c r="W304" s="36">
        <v>672986524</v>
      </c>
      <c r="X304" s="34">
        <v>1</v>
      </c>
      <c r="Y304" s="34">
        <v>677522377</v>
      </c>
      <c r="Z304" s="34" t="s">
        <v>685</v>
      </c>
      <c r="AA304" s="34">
        <f>IF(ISBLANK($L304),"",VLOOKUP($L304,'PADESCE Ccontractuelle'!$C$2:$K$1200,8,FALSE))</f>
        <v>355572</v>
      </c>
      <c r="AB304" s="34">
        <f>IF(ISBLANK($L304),"",VLOOKUP($L304,'PADESCE Ccontractuelle'!$C$2:$K$1200,9,FALSE))</f>
        <v>53335800</v>
      </c>
      <c r="AC304" s="34" t="str">
        <f>VLOOKUP(VLOOKUP(B304,Apprenants!$D$2:$F$2000,3,FALSE),Classes!$A$2:$H$2000,8,FALSE)</f>
        <v>N</v>
      </c>
      <c r="AD304" s="47"/>
      <c r="AG304" s="23">
        <v>1</v>
      </c>
      <c r="AH304" s="23" t="str">
        <f>Consolication[[#This Row],[Bénéficiaires]]</f>
        <v>INNOVATION &amp; TECH HUB (IT KOLA)</v>
      </c>
      <c r="AI304" s="23">
        <f>Consolication[[#This Row],[cohorte]]</f>
        <v>1</v>
      </c>
    </row>
    <row r="305" spans="1:35" x14ac:dyDescent="0.35">
      <c r="A305" s="34">
        <f>IF(B305&lt;&gt;"",MAX($A$1:A304)+1,"")</f>
        <v>304</v>
      </c>
      <c r="B305" s="34" t="s">
        <v>686</v>
      </c>
      <c r="C305" s="34" t="s">
        <v>664</v>
      </c>
      <c r="D305" s="34" t="s">
        <v>31</v>
      </c>
      <c r="E305" s="34"/>
      <c r="F305" s="34" t="s">
        <v>32</v>
      </c>
      <c r="G305" s="34"/>
      <c r="H305" s="34">
        <v>2</v>
      </c>
      <c r="I305" s="34"/>
      <c r="J305" s="34" t="s">
        <v>665</v>
      </c>
      <c r="K305" s="34" t="s">
        <v>666</v>
      </c>
      <c r="L305" s="34" t="s">
        <v>666</v>
      </c>
      <c r="M305" s="34"/>
      <c r="N305" s="34" t="s">
        <v>665</v>
      </c>
      <c r="O305" s="34" t="s">
        <v>667</v>
      </c>
      <c r="P305" s="34" t="s">
        <v>668</v>
      </c>
      <c r="Q305" s="34" t="s">
        <v>164</v>
      </c>
      <c r="R305" s="34" t="s">
        <v>669</v>
      </c>
      <c r="S305" s="34" t="s">
        <v>670</v>
      </c>
      <c r="T305" s="34" t="s">
        <v>671</v>
      </c>
      <c r="U305" s="34" t="s">
        <v>672</v>
      </c>
      <c r="V305" s="34">
        <v>696967307</v>
      </c>
      <c r="W305" s="34"/>
      <c r="X305" s="34">
        <v>1</v>
      </c>
      <c r="Y305" s="34">
        <v>677522377</v>
      </c>
      <c r="Z305" s="34" t="s">
        <v>687</v>
      </c>
      <c r="AA305" s="34">
        <f>IF(ISBLANK($L305),"",VLOOKUP($L305,'PADESCE Ccontractuelle'!$C$2:$K$1200,8,FALSE))</f>
        <v>355572</v>
      </c>
      <c r="AB305" s="34">
        <f>IF(ISBLANK($L305),"",VLOOKUP($L305,'PADESCE Ccontractuelle'!$C$2:$K$1200,9,FALSE))</f>
        <v>53335800</v>
      </c>
      <c r="AC305" s="34" t="str">
        <f>VLOOKUP(VLOOKUP(B305,Apprenants!$D$2:$F$2000,3,FALSE),Classes!$A$2:$H$2000,8,FALSE)</f>
        <v>N</v>
      </c>
      <c r="AD305" s="47"/>
      <c r="AG305" s="23">
        <v>1</v>
      </c>
      <c r="AH305" s="23" t="str">
        <f>Consolication[[#This Row],[Bénéficiaires]]</f>
        <v>INNOVATION &amp; TECH HUB (IT KOLA)</v>
      </c>
      <c r="AI305" s="23">
        <f>Consolication[[#This Row],[cohorte]]</f>
        <v>1</v>
      </c>
    </row>
    <row r="306" spans="1:35" x14ac:dyDescent="0.35">
      <c r="A306" s="34">
        <f>IF(B306&lt;&gt;"",MAX($A$1:A305)+1,"")</f>
        <v>305</v>
      </c>
      <c r="B306" s="34" t="s">
        <v>688</v>
      </c>
      <c r="C306" s="34" t="s">
        <v>664</v>
      </c>
      <c r="D306" s="34" t="s">
        <v>31</v>
      </c>
      <c r="E306" s="34"/>
      <c r="F306" s="34" t="s">
        <v>32</v>
      </c>
      <c r="G306" s="34"/>
      <c r="H306" s="34">
        <v>2</v>
      </c>
      <c r="I306" s="34"/>
      <c r="J306" s="34" t="s">
        <v>665</v>
      </c>
      <c r="K306" s="34" t="s">
        <v>666</v>
      </c>
      <c r="L306" s="34" t="s">
        <v>666</v>
      </c>
      <c r="M306" s="34"/>
      <c r="N306" s="34" t="s">
        <v>665</v>
      </c>
      <c r="O306" s="34" t="s">
        <v>667</v>
      </c>
      <c r="P306" s="34" t="s">
        <v>668</v>
      </c>
      <c r="Q306" s="34" t="s">
        <v>164</v>
      </c>
      <c r="R306" s="34" t="s">
        <v>669</v>
      </c>
      <c r="S306" s="34" t="s">
        <v>670</v>
      </c>
      <c r="T306" s="34" t="s">
        <v>671</v>
      </c>
      <c r="U306" s="34" t="s">
        <v>672</v>
      </c>
      <c r="V306" s="34">
        <v>655662311</v>
      </c>
      <c r="W306" s="36">
        <v>671534553</v>
      </c>
      <c r="X306" s="34">
        <v>1</v>
      </c>
      <c r="Y306" s="34">
        <v>677522377</v>
      </c>
      <c r="Z306" s="34" t="s">
        <v>689</v>
      </c>
      <c r="AA306" s="34">
        <f>IF(ISBLANK($L306),"",VLOOKUP($L306,'PADESCE Ccontractuelle'!$C$2:$K$1200,8,FALSE))</f>
        <v>355572</v>
      </c>
      <c r="AB306" s="34">
        <f>IF(ISBLANK($L306),"",VLOOKUP($L306,'PADESCE Ccontractuelle'!$C$2:$K$1200,9,FALSE))</f>
        <v>53335800</v>
      </c>
      <c r="AC306" s="34" t="str">
        <f>VLOOKUP(VLOOKUP(B306,Apprenants!$D$2:$F$2000,3,FALSE),Classes!$A$2:$H$2000,8,FALSE)</f>
        <v>N</v>
      </c>
      <c r="AD306" s="47"/>
      <c r="AG306" s="23">
        <v>1</v>
      </c>
      <c r="AH306" s="23" t="str">
        <f>Consolication[[#This Row],[Bénéficiaires]]</f>
        <v>INNOVATION &amp; TECH HUB (IT KOLA)</v>
      </c>
      <c r="AI306" s="23">
        <f>Consolication[[#This Row],[cohorte]]</f>
        <v>1</v>
      </c>
    </row>
    <row r="307" spans="1:35" x14ac:dyDescent="0.35">
      <c r="A307" s="34">
        <f>IF(B307&lt;&gt;"",MAX($A$1:A306)+1,"")</f>
        <v>306</v>
      </c>
      <c r="B307" s="34" t="s">
        <v>690</v>
      </c>
      <c r="C307" s="34" t="s">
        <v>664</v>
      </c>
      <c r="D307" s="34" t="s">
        <v>31</v>
      </c>
      <c r="E307" s="34"/>
      <c r="F307" s="34" t="s">
        <v>32</v>
      </c>
      <c r="G307" s="34"/>
      <c r="H307" s="34">
        <v>2</v>
      </c>
      <c r="I307" s="34"/>
      <c r="J307" s="34" t="s">
        <v>665</v>
      </c>
      <c r="K307" s="34" t="s">
        <v>666</v>
      </c>
      <c r="L307" s="34" t="s">
        <v>666</v>
      </c>
      <c r="M307" s="34"/>
      <c r="N307" s="34" t="s">
        <v>665</v>
      </c>
      <c r="O307" s="34" t="s">
        <v>667</v>
      </c>
      <c r="P307" s="34" t="s">
        <v>668</v>
      </c>
      <c r="Q307" s="34" t="s">
        <v>164</v>
      </c>
      <c r="R307" s="34" t="s">
        <v>669</v>
      </c>
      <c r="S307" s="34" t="s">
        <v>670</v>
      </c>
      <c r="T307" s="34" t="s">
        <v>671</v>
      </c>
      <c r="U307" s="34" t="s">
        <v>672</v>
      </c>
      <c r="V307" s="34">
        <v>673916052</v>
      </c>
      <c r="W307" s="36">
        <v>658584654</v>
      </c>
      <c r="X307" s="34">
        <v>1</v>
      </c>
      <c r="Y307" s="34">
        <v>677522377</v>
      </c>
      <c r="Z307" s="34" t="s">
        <v>691</v>
      </c>
      <c r="AA307" s="34">
        <f>IF(ISBLANK($L307),"",VLOOKUP($L307,'PADESCE Ccontractuelle'!$C$2:$K$1200,8,FALSE))</f>
        <v>355572</v>
      </c>
      <c r="AB307" s="34">
        <f>IF(ISBLANK($L307),"",VLOOKUP($L307,'PADESCE Ccontractuelle'!$C$2:$K$1200,9,FALSE))</f>
        <v>53335800</v>
      </c>
      <c r="AC307" s="34" t="str">
        <f>VLOOKUP(VLOOKUP(B307,Apprenants!$D$2:$F$2000,3,FALSE),Classes!$A$2:$H$2000,8,FALSE)</f>
        <v>N</v>
      </c>
      <c r="AD307" s="47"/>
      <c r="AG307" s="23">
        <v>1</v>
      </c>
      <c r="AH307" s="23" t="str">
        <f>Consolication[[#This Row],[Bénéficiaires]]</f>
        <v>INNOVATION &amp; TECH HUB (IT KOLA)</v>
      </c>
      <c r="AI307" s="23">
        <f>Consolication[[#This Row],[cohorte]]</f>
        <v>1</v>
      </c>
    </row>
    <row r="308" spans="1:35" x14ac:dyDescent="0.35">
      <c r="A308" s="34">
        <f>IF(B308&lt;&gt;"",MAX($A$1:A307)+1,"")</f>
        <v>307</v>
      </c>
      <c r="B308" s="34" t="s">
        <v>692</v>
      </c>
      <c r="C308" s="34" t="s">
        <v>664</v>
      </c>
      <c r="D308" s="34" t="s">
        <v>31</v>
      </c>
      <c r="E308" s="34"/>
      <c r="F308" s="34" t="s">
        <v>32</v>
      </c>
      <c r="G308" s="34"/>
      <c r="H308" s="34">
        <v>4</v>
      </c>
      <c r="I308" s="34"/>
      <c r="J308" s="34" t="s">
        <v>665</v>
      </c>
      <c r="K308" s="34" t="s">
        <v>666</v>
      </c>
      <c r="L308" s="34" t="s">
        <v>666</v>
      </c>
      <c r="M308" s="34"/>
      <c r="N308" s="34" t="s">
        <v>665</v>
      </c>
      <c r="O308" s="34" t="s">
        <v>667</v>
      </c>
      <c r="P308" s="34" t="s">
        <v>668</v>
      </c>
      <c r="Q308" s="34" t="s">
        <v>164</v>
      </c>
      <c r="R308" s="34" t="s">
        <v>669</v>
      </c>
      <c r="S308" s="34" t="s">
        <v>670</v>
      </c>
      <c r="T308" s="34" t="s">
        <v>671</v>
      </c>
      <c r="U308" s="34" t="s">
        <v>672</v>
      </c>
      <c r="V308" s="34">
        <v>655625067</v>
      </c>
      <c r="W308" s="36">
        <v>670481672</v>
      </c>
      <c r="X308" s="34">
        <v>1</v>
      </c>
      <c r="Y308" s="34">
        <v>677522377</v>
      </c>
      <c r="Z308" s="34" t="s">
        <v>693</v>
      </c>
      <c r="AA308" s="34">
        <f>IF(ISBLANK($L308),"",VLOOKUP($L308,'PADESCE Ccontractuelle'!$C$2:$K$1200,8,FALSE))</f>
        <v>355572</v>
      </c>
      <c r="AB308" s="34">
        <f>IF(ISBLANK($L308),"",VLOOKUP($L308,'PADESCE Ccontractuelle'!$C$2:$K$1200,9,FALSE))</f>
        <v>53335800</v>
      </c>
      <c r="AC308" s="34" t="str">
        <f>VLOOKUP(VLOOKUP(B308,Apprenants!$D$2:$F$2000,3,FALSE),Classes!$A$2:$H$2000,8,FALSE)</f>
        <v>N</v>
      </c>
      <c r="AD308" s="47"/>
      <c r="AG308" s="23">
        <v>1</v>
      </c>
      <c r="AH308" s="23" t="str">
        <f>Consolication[[#This Row],[Bénéficiaires]]</f>
        <v>INNOVATION &amp; TECH HUB (IT KOLA)</v>
      </c>
      <c r="AI308" s="23">
        <f>Consolication[[#This Row],[cohorte]]</f>
        <v>1</v>
      </c>
    </row>
    <row r="309" spans="1:35" x14ac:dyDescent="0.35">
      <c r="A309" s="34">
        <f>IF(B309&lt;&gt;"",MAX($A$1:A308)+1,"")</f>
        <v>308</v>
      </c>
      <c r="B309" s="34" t="s">
        <v>694</v>
      </c>
      <c r="C309" s="34" t="s">
        <v>664</v>
      </c>
      <c r="D309" s="34" t="s">
        <v>32</v>
      </c>
      <c r="E309" s="34"/>
      <c r="F309" s="34" t="s">
        <v>32</v>
      </c>
      <c r="G309" s="34"/>
      <c r="H309" s="34">
        <v>5</v>
      </c>
      <c r="I309" s="34"/>
      <c r="J309" s="34" t="s">
        <v>665</v>
      </c>
      <c r="K309" s="34" t="s">
        <v>666</v>
      </c>
      <c r="L309" s="34" t="s">
        <v>666</v>
      </c>
      <c r="M309" s="34"/>
      <c r="N309" s="34" t="s">
        <v>665</v>
      </c>
      <c r="O309" s="34" t="s">
        <v>667</v>
      </c>
      <c r="P309" s="34" t="s">
        <v>668</v>
      </c>
      <c r="Q309" s="34" t="s">
        <v>164</v>
      </c>
      <c r="R309" s="34" t="s">
        <v>669</v>
      </c>
      <c r="S309" s="34" t="s">
        <v>670</v>
      </c>
      <c r="T309" s="34" t="s">
        <v>671</v>
      </c>
      <c r="U309" s="34" t="s">
        <v>672</v>
      </c>
      <c r="V309" s="34">
        <v>693678050</v>
      </c>
      <c r="W309" s="34"/>
      <c r="X309" s="34">
        <v>1</v>
      </c>
      <c r="Y309" s="34">
        <v>677522377</v>
      </c>
      <c r="Z309" s="34" t="s">
        <v>695</v>
      </c>
      <c r="AA309" s="34">
        <f>IF(ISBLANK($L309),"",VLOOKUP($L309,'PADESCE Ccontractuelle'!$C$2:$K$1200,8,FALSE))</f>
        <v>355572</v>
      </c>
      <c r="AB309" s="34">
        <f>IF(ISBLANK($L309),"",VLOOKUP($L309,'PADESCE Ccontractuelle'!$C$2:$K$1200,9,FALSE))</f>
        <v>53335800</v>
      </c>
      <c r="AC309" s="34" t="str">
        <f>VLOOKUP(VLOOKUP(B309,Apprenants!$D$2:$F$2000,3,FALSE),Classes!$A$2:$H$2000,8,FALSE)</f>
        <v>N</v>
      </c>
      <c r="AD309" s="47"/>
      <c r="AG309" s="23">
        <v>1</v>
      </c>
      <c r="AH309" s="23" t="str">
        <f>Consolication[[#This Row],[Bénéficiaires]]</f>
        <v>INNOVATION &amp; TECH HUB (IT KOLA)</v>
      </c>
      <c r="AI309" s="23">
        <f>Consolication[[#This Row],[cohorte]]</f>
        <v>1</v>
      </c>
    </row>
    <row r="310" spans="1:35" x14ac:dyDescent="0.35">
      <c r="A310" s="34">
        <f>IF(B310&lt;&gt;"",MAX($A$1:A309)+1,"")</f>
        <v>309</v>
      </c>
      <c r="B310" s="34" t="s">
        <v>696</v>
      </c>
      <c r="C310" s="34" t="s">
        <v>664</v>
      </c>
      <c r="D310" s="34" t="s">
        <v>31</v>
      </c>
      <c r="E310" s="34"/>
      <c r="F310" s="34" t="s">
        <v>32</v>
      </c>
      <c r="G310" s="34"/>
      <c r="H310" s="34">
        <v>3</v>
      </c>
      <c r="I310" s="34"/>
      <c r="J310" s="34" t="s">
        <v>665</v>
      </c>
      <c r="K310" s="34" t="s">
        <v>666</v>
      </c>
      <c r="L310" s="34" t="s">
        <v>666</v>
      </c>
      <c r="M310" s="34"/>
      <c r="N310" s="34" t="s">
        <v>665</v>
      </c>
      <c r="O310" s="34" t="s">
        <v>667</v>
      </c>
      <c r="P310" s="34" t="s">
        <v>668</v>
      </c>
      <c r="Q310" s="34" t="s">
        <v>164</v>
      </c>
      <c r="R310" s="34" t="s">
        <v>669</v>
      </c>
      <c r="S310" s="34" t="s">
        <v>670</v>
      </c>
      <c r="T310" s="34" t="s">
        <v>671</v>
      </c>
      <c r="U310" s="34" t="s">
        <v>672</v>
      </c>
      <c r="V310" s="34">
        <v>682085921</v>
      </c>
      <c r="W310" s="34"/>
      <c r="X310" s="34">
        <v>1</v>
      </c>
      <c r="Y310" s="34">
        <v>677522377</v>
      </c>
      <c r="Z310" s="34" t="s">
        <v>697</v>
      </c>
      <c r="AA310" s="34">
        <f>IF(ISBLANK($L310),"",VLOOKUP($L310,'PADESCE Ccontractuelle'!$C$2:$K$1200,8,FALSE))</f>
        <v>355572</v>
      </c>
      <c r="AB310" s="34">
        <f>IF(ISBLANK($L310),"",VLOOKUP($L310,'PADESCE Ccontractuelle'!$C$2:$K$1200,9,FALSE))</f>
        <v>53335800</v>
      </c>
      <c r="AC310" s="34" t="str">
        <f>VLOOKUP(VLOOKUP(B310,Apprenants!$D$2:$F$2000,3,FALSE),Classes!$A$2:$H$2000,8,FALSE)</f>
        <v>N</v>
      </c>
      <c r="AD310" s="47"/>
      <c r="AG310" s="23">
        <v>1</v>
      </c>
      <c r="AH310" s="23" t="str">
        <f>Consolication[[#This Row],[Bénéficiaires]]</f>
        <v>INNOVATION &amp; TECH HUB (IT KOLA)</v>
      </c>
      <c r="AI310" s="23">
        <f>Consolication[[#This Row],[cohorte]]</f>
        <v>1</v>
      </c>
    </row>
    <row r="311" spans="1:35" x14ac:dyDescent="0.35">
      <c r="A311" s="34">
        <f>IF(B311&lt;&gt;"",MAX($A$1:A310)+1,"")</f>
        <v>310</v>
      </c>
      <c r="B311" s="34" t="s">
        <v>698</v>
      </c>
      <c r="C311" s="34" t="s">
        <v>664</v>
      </c>
      <c r="D311" s="34" t="s">
        <v>31</v>
      </c>
      <c r="E311" s="34"/>
      <c r="F311" s="34" t="s">
        <v>32</v>
      </c>
      <c r="G311" s="34"/>
      <c r="H311" s="34">
        <v>2</v>
      </c>
      <c r="I311" s="34"/>
      <c r="J311" s="34" t="s">
        <v>665</v>
      </c>
      <c r="K311" s="34" t="s">
        <v>666</v>
      </c>
      <c r="L311" s="34" t="s">
        <v>666</v>
      </c>
      <c r="M311" s="34"/>
      <c r="N311" s="34" t="s">
        <v>665</v>
      </c>
      <c r="O311" s="34" t="s">
        <v>667</v>
      </c>
      <c r="P311" s="34" t="s">
        <v>668</v>
      </c>
      <c r="Q311" s="34" t="s">
        <v>164</v>
      </c>
      <c r="R311" s="34" t="s">
        <v>669</v>
      </c>
      <c r="S311" s="34" t="s">
        <v>670</v>
      </c>
      <c r="T311" s="34" t="s">
        <v>671</v>
      </c>
      <c r="U311" s="34" t="s">
        <v>672</v>
      </c>
      <c r="V311" s="34">
        <v>693113263</v>
      </c>
      <c r="W311" s="34"/>
      <c r="X311" s="34">
        <v>1</v>
      </c>
      <c r="Y311" s="34">
        <v>677522377</v>
      </c>
      <c r="Z311" s="34" t="s">
        <v>699</v>
      </c>
      <c r="AA311" s="34">
        <f>IF(ISBLANK($L311),"",VLOOKUP($L311,'PADESCE Ccontractuelle'!$C$2:$K$1200,8,FALSE))</f>
        <v>355572</v>
      </c>
      <c r="AB311" s="34">
        <f>IF(ISBLANK($L311),"",VLOOKUP($L311,'PADESCE Ccontractuelle'!$C$2:$K$1200,9,FALSE))</f>
        <v>53335800</v>
      </c>
      <c r="AC311" s="34" t="str">
        <f>VLOOKUP(VLOOKUP(B311,Apprenants!$D$2:$F$2000,3,FALSE),Classes!$A$2:$H$2000,8,FALSE)</f>
        <v>N</v>
      </c>
      <c r="AD311" s="47"/>
      <c r="AG311" s="23">
        <v>1</v>
      </c>
      <c r="AH311" s="23" t="str">
        <f>Consolication[[#This Row],[Bénéficiaires]]</f>
        <v>INNOVATION &amp; TECH HUB (IT KOLA)</v>
      </c>
      <c r="AI311" s="23">
        <f>Consolication[[#This Row],[cohorte]]</f>
        <v>1</v>
      </c>
    </row>
    <row r="312" spans="1:35" x14ac:dyDescent="0.35">
      <c r="A312" s="34">
        <f>IF(B312&lt;&gt;"",MAX($A$1:A311)+1,"")</f>
        <v>311</v>
      </c>
      <c r="B312" s="34" t="s">
        <v>700</v>
      </c>
      <c r="C312" s="34" t="s">
        <v>664</v>
      </c>
      <c r="D312" s="34" t="s">
        <v>32</v>
      </c>
      <c r="E312" s="34"/>
      <c r="F312" s="34" t="s">
        <v>32</v>
      </c>
      <c r="G312" s="34"/>
      <c r="H312" s="34">
        <v>2</v>
      </c>
      <c r="I312" s="34"/>
      <c r="J312" s="34" t="s">
        <v>665</v>
      </c>
      <c r="K312" s="34" t="s">
        <v>666</v>
      </c>
      <c r="L312" s="34" t="s">
        <v>666</v>
      </c>
      <c r="M312" s="34"/>
      <c r="N312" s="34" t="s">
        <v>665</v>
      </c>
      <c r="O312" s="34" t="s">
        <v>667</v>
      </c>
      <c r="P312" s="34" t="s">
        <v>668</v>
      </c>
      <c r="Q312" s="34" t="s">
        <v>164</v>
      </c>
      <c r="R312" s="34" t="s">
        <v>669</v>
      </c>
      <c r="S312" s="34" t="s">
        <v>670</v>
      </c>
      <c r="T312" s="34" t="s">
        <v>671</v>
      </c>
      <c r="U312" s="34" t="s">
        <v>672</v>
      </c>
      <c r="V312" s="34">
        <v>677488923</v>
      </c>
      <c r="W312" s="36">
        <v>698843448</v>
      </c>
      <c r="X312" s="34">
        <v>1</v>
      </c>
      <c r="Y312" s="34">
        <v>677522377</v>
      </c>
      <c r="Z312" s="34" t="s">
        <v>701</v>
      </c>
      <c r="AA312" s="34">
        <f>IF(ISBLANK($L312),"",VLOOKUP($L312,'PADESCE Ccontractuelle'!$C$2:$K$1200,8,FALSE))</f>
        <v>355572</v>
      </c>
      <c r="AB312" s="34">
        <f>IF(ISBLANK($L312),"",VLOOKUP($L312,'PADESCE Ccontractuelle'!$C$2:$K$1200,9,FALSE))</f>
        <v>53335800</v>
      </c>
      <c r="AC312" s="34" t="str">
        <f>VLOOKUP(VLOOKUP(B312,Apprenants!$D$2:$F$2000,3,FALSE),Classes!$A$2:$H$2000,8,FALSE)</f>
        <v>N</v>
      </c>
      <c r="AD312" s="47"/>
      <c r="AG312" s="23">
        <v>1</v>
      </c>
      <c r="AH312" s="23" t="str">
        <f>Consolication[[#This Row],[Bénéficiaires]]</f>
        <v>INNOVATION &amp; TECH HUB (IT KOLA)</v>
      </c>
      <c r="AI312" s="23">
        <f>Consolication[[#This Row],[cohorte]]</f>
        <v>1</v>
      </c>
    </row>
    <row r="313" spans="1:35" x14ac:dyDescent="0.35">
      <c r="A313" s="34">
        <f>IF(B313&lt;&gt;"",MAX($A$1:A312)+1,"")</f>
        <v>312</v>
      </c>
      <c r="B313" s="34" t="s">
        <v>702</v>
      </c>
      <c r="C313" s="34" t="s">
        <v>664</v>
      </c>
      <c r="D313" s="34" t="s">
        <v>31</v>
      </c>
      <c r="E313" s="34"/>
      <c r="F313" s="34" t="s">
        <v>32</v>
      </c>
      <c r="G313" s="34"/>
      <c r="H313" s="34">
        <v>1</v>
      </c>
      <c r="I313" s="34"/>
      <c r="J313" s="34" t="s">
        <v>665</v>
      </c>
      <c r="K313" s="34" t="s">
        <v>666</v>
      </c>
      <c r="L313" s="34" t="s">
        <v>666</v>
      </c>
      <c r="M313" s="34"/>
      <c r="N313" s="34" t="s">
        <v>665</v>
      </c>
      <c r="O313" s="34" t="s">
        <v>667</v>
      </c>
      <c r="P313" s="34" t="s">
        <v>668</v>
      </c>
      <c r="Q313" s="34" t="s">
        <v>164</v>
      </c>
      <c r="R313" s="34" t="s">
        <v>669</v>
      </c>
      <c r="S313" s="34" t="s">
        <v>670</v>
      </c>
      <c r="T313" s="34" t="s">
        <v>671</v>
      </c>
      <c r="U313" s="34" t="s">
        <v>672</v>
      </c>
      <c r="V313" s="34">
        <v>650002767</v>
      </c>
      <c r="W313" s="34"/>
      <c r="X313" s="34">
        <v>1</v>
      </c>
      <c r="Y313" s="34">
        <v>677522377</v>
      </c>
      <c r="Z313" s="34" t="s">
        <v>703</v>
      </c>
      <c r="AA313" s="34">
        <f>IF(ISBLANK($L313),"",VLOOKUP($L313,'PADESCE Ccontractuelle'!$C$2:$K$1200,8,FALSE))</f>
        <v>355572</v>
      </c>
      <c r="AB313" s="34">
        <f>IF(ISBLANK($L313),"",VLOOKUP($L313,'PADESCE Ccontractuelle'!$C$2:$K$1200,9,FALSE))</f>
        <v>53335800</v>
      </c>
      <c r="AC313" s="34" t="str">
        <f>VLOOKUP(VLOOKUP(B313,Apprenants!$D$2:$F$2000,3,FALSE),Classes!$A$2:$H$2000,8,FALSE)</f>
        <v>N</v>
      </c>
      <c r="AD313" s="47"/>
      <c r="AG313" s="23">
        <v>1</v>
      </c>
      <c r="AH313" s="23" t="str">
        <f>Consolication[[#This Row],[Bénéficiaires]]</f>
        <v>INNOVATION &amp; TECH HUB (IT KOLA)</v>
      </c>
      <c r="AI313" s="23">
        <f>Consolication[[#This Row],[cohorte]]</f>
        <v>1</v>
      </c>
    </row>
    <row r="314" spans="1:35" x14ac:dyDescent="0.35">
      <c r="A314" s="34">
        <f>IF(B314&lt;&gt;"",MAX($A$1:A313)+1,"")</f>
        <v>313</v>
      </c>
      <c r="B314" s="34" t="s">
        <v>704</v>
      </c>
      <c r="C314" s="34" t="s">
        <v>664</v>
      </c>
      <c r="D314" s="34" t="s">
        <v>32</v>
      </c>
      <c r="E314" s="34"/>
      <c r="F314" s="34" t="s">
        <v>32</v>
      </c>
      <c r="G314" s="34"/>
      <c r="H314" s="34">
        <v>1</v>
      </c>
      <c r="I314" s="34"/>
      <c r="J314" s="34" t="s">
        <v>665</v>
      </c>
      <c r="K314" s="34" t="s">
        <v>666</v>
      </c>
      <c r="L314" s="34" t="s">
        <v>666</v>
      </c>
      <c r="M314" s="34"/>
      <c r="N314" s="34" t="s">
        <v>665</v>
      </c>
      <c r="O314" s="34" t="s">
        <v>667</v>
      </c>
      <c r="P314" s="34" t="s">
        <v>668</v>
      </c>
      <c r="Q314" s="34" t="s">
        <v>164</v>
      </c>
      <c r="R314" s="34" t="s">
        <v>669</v>
      </c>
      <c r="S314" s="34" t="s">
        <v>670</v>
      </c>
      <c r="T314" s="34" t="s">
        <v>671</v>
      </c>
      <c r="U314" s="34" t="s">
        <v>672</v>
      </c>
      <c r="V314" s="34">
        <v>654130307</v>
      </c>
      <c r="W314" s="34"/>
      <c r="X314" s="34">
        <v>1</v>
      </c>
      <c r="Y314" s="34">
        <v>677522377</v>
      </c>
      <c r="Z314" s="34" t="s">
        <v>705</v>
      </c>
      <c r="AA314" s="34">
        <f>IF(ISBLANK($L314),"",VLOOKUP($L314,'PADESCE Ccontractuelle'!$C$2:$K$1200,8,FALSE))</f>
        <v>355572</v>
      </c>
      <c r="AB314" s="34">
        <f>IF(ISBLANK($L314),"",VLOOKUP($L314,'PADESCE Ccontractuelle'!$C$2:$K$1200,9,FALSE))</f>
        <v>53335800</v>
      </c>
      <c r="AC314" s="34" t="str">
        <f>VLOOKUP(VLOOKUP(B314,Apprenants!$D$2:$F$2000,3,FALSE),Classes!$A$2:$H$2000,8,FALSE)</f>
        <v>N</v>
      </c>
      <c r="AD314" s="47"/>
      <c r="AG314" s="23">
        <v>1</v>
      </c>
      <c r="AH314" s="23" t="str">
        <f>Consolication[[#This Row],[Bénéficiaires]]</f>
        <v>INNOVATION &amp; TECH HUB (IT KOLA)</v>
      </c>
      <c r="AI314" s="23">
        <f>Consolication[[#This Row],[cohorte]]</f>
        <v>1</v>
      </c>
    </row>
    <row r="315" spans="1:35" x14ac:dyDescent="0.35">
      <c r="A315" s="34">
        <f>IF(B315&lt;&gt;"",MAX($A$1:A314)+1,"")</f>
        <v>314</v>
      </c>
      <c r="B315" s="34" t="s">
        <v>706</v>
      </c>
      <c r="C315" s="34" t="s">
        <v>664</v>
      </c>
      <c r="D315" s="34" t="s">
        <v>32</v>
      </c>
      <c r="E315" s="34"/>
      <c r="F315" s="34" t="s">
        <v>32</v>
      </c>
      <c r="G315" s="34"/>
      <c r="H315" s="34">
        <v>1</v>
      </c>
      <c r="I315" s="34"/>
      <c r="J315" s="34" t="s">
        <v>665</v>
      </c>
      <c r="K315" s="34" t="s">
        <v>666</v>
      </c>
      <c r="L315" s="34" t="s">
        <v>666</v>
      </c>
      <c r="M315" s="34"/>
      <c r="N315" s="34" t="s">
        <v>665</v>
      </c>
      <c r="O315" s="34" t="s">
        <v>667</v>
      </c>
      <c r="P315" s="34" t="s">
        <v>668</v>
      </c>
      <c r="Q315" s="34" t="s">
        <v>164</v>
      </c>
      <c r="R315" s="34" t="s">
        <v>669</v>
      </c>
      <c r="S315" s="34" t="s">
        <v>670</v>
      </c>
      <c r="T315" s="34" t="s">
        <v>671</v>
      </c>
      <c r="U315" s="34" t="s">
        <v>672</v>
      </c>
      <c r="V315" s="34">
        <v>652826911</v>
      </c>
      <c r="W315" s="34"/>
      <c r="X315" s="34">
        <v>1</v>
      </c>
      <c r="Y315" s="34">
        <v>677522377</v>
      </c>
      <c r="Z315" s="34" t="s">
        <v>707</v>
      </c>
      <c r="AA315" s="34">
        <f>IF(ISBLANK($L315),"",VLOOKUP($L315,'PADESCE Ccontractuelle'!$C$2:$K$1200,8,FALSE))</f>
        <v>355572</v>
      </c>
      <c r="AB315" s="34">
        <f>IF(ISBLANK($L315),"",VLOOKUP($L315,'PADESCE Ccontractuelle'!$C$2:$K$1200,9,FALSE))</f>
        <v>53335800</v>
      </c>
      <c r="AC315" s="34" t="str">
        <f>VLOOKUP(VLOOKUP(B315,Apprenants!$D$2:$F$2000,3,FALSE),Classes!$A$2:$H$2000,8,FALSE)</f>
        <v>N</v>
      </c>
      <c r="AD315" s="47"/>
      <c r="AG315" s="23">
        <v>1</v>
      </c>
      <c r="AH315" s="23" t="str">
        <f>Consolication[[#This Row],[Bénéficiaires]]</f>
        <v>INNOVATION &amp; TECH HUB (IT KOLA)</v>
      </c>
      <c r="AI315" s="23">
        <f>Consolication[[#This Row],[cohorte]]</f>
        <v>1</v>
      </c>
    </row>
    <row r="316" spans="1:35" x14ac:dyDescent="0.35">
      <c r="A316" s="34">
        <f>IF(B316&lt;&gt;"",MAX($A$1:A315)+1,"")</f>
        <v>315</v>
      </c>
      <c r="B316" s="34" t="s">
        <v>708</v>
      </c>
      <c r="C316" s="34" t="s">
        <v>664</v>
      </c>
      <c r="D316" s="34" t="s">
        <v>32</v>
      </c>
      <c r="E316" s="34"/>
      <c r="F316" s="34" t="s">
        <v>32</v>
      </c>
      <c r="G316" s="34"/>
      <c r="H316" s="34">
        <v>1</v>
      </c>
      <c r="I316" s="34"/>
      <c r="J316" s="34" t="s">
        <v>665</v>
      </c>
      <c r="K316" s="34" t="s">
        <v>666</v>
      </c>
      <c r="L316" s="34" t="s">
        <v>666</v>
      </c>
      <c r="M316" s="34"/>
      <c r="N316" s="34" t="s">
        <v>665</v>
      </c>
      <c r="O316" s="34" t="s">
        <v>667</v>
      </c>
      <c r="P316" s="34" t="s">
        <v>668</v>
      </c>
      <c r="Q316" s="34" t="s">
        <v>164</v>
      </c>
      <c r="R316" s="34" t="s">
        <v>669</v>
      </c>
      <c r="S316" s="34" t="s">
        <v>670</v>
      </c>
      <c r="T316" s="34" t="s">
        <v>671</v>
      </c>
      <c r="U316" s="34" t="s">
        <v>672</v>
      </c>
      <c r="V316" s="34">
        <v>696977991</v>
      </c>
      <c r="W316" s="34"/>
      <c r="X316" s="34">
        <v>1</v>
      </c>
      <c r="Y316" s="34">
        <v>677522377</v>
      </c>
      <c r="Z316" s="34" t="s">
        <v>709</v>
      </c>
      <c r="AA316" s="34">
        <f>IF(ISBLANK($L316),"",VLOOKUP($L316,'PADESCE Ccontractuelle'!$C$2:$K$1200,8,FALSE))</f>
        <v>355572</v>
      </c>
      <c r="AB316" s="34">
        <f>IF(ISBLANK($L316),"",VLOOKUP($L316,'PADESCE Ccontractuelle'!$C$2:$K$1200,9,FALSE))</f>
        <v>53335800</v>
      </c>
      <c r="AC316" s="34" t="str">
        <f>VLOOKUP(VLOOKUP(B316,Apprenants!$D$2:$F$2000,3,FALSE),Classes!$A$2:$H$2000,8,FALSE)</f>
        <v>N</v>
      </c>
      <c r="AD316" s="47"/>
      <c r="AG316" s="23">
        <v>1</v>
      </c>
      <c r="AH316" s="23" t="str">
        <f>Consolication[[#This Row],[Bénéficiaires]]</f>
        <v>INNOVATION &amp; TECH HUB (IT KOLA)</v>
      </c>
      <c r="AI316" s="23">
        <f>Consolication[[#This Row],[cohorte]]</f>
        <v>1</v>
      </c>
    </row>
    <row r="317" spans="1:35" x14ac:dyDescent="0.35">
      <c r="A317" s="34">
        <f>IF(B317&lt;&gt;"",MAX($A$1:A316)+1,"")</f>
        <v>316</v>
      </c>
      <c r="B317" s="34" t="s">
        <v>710</v>
      </c>
      <c r="C317" s="34" t="s">
        <v>664</v>
      </c>
      <c r="D317" s="34" t="s">
        <v>31</v>
      </c>
      <c r="E317" s="34"/>
      <c r="F317" s="34" t="s">
        <v>32</v>
      </c>
      <c r="G317" s="34"/>
      <c r="H317" s="34">
        <v>1</v>
      </c>
      <c r="I317" s="34"/>
      <c r="J317" s="34" t="s">
        <v>665</v>
      </c>
      <c r="K317" s="34" t="s">
        <v>666</v>
      </c>
      <c r="L317" s="34" t="s">
        <v>666</v>
      </c>
      <c r="M317" s="34"/>
      <c r="N317" s="34" t="s">
        <v>665</v>
      </c>
      <c r="O317" s="34" t="s">
        <v>667</v>
      </c>
      <c r="P317" s="34" t="s">
        <v>668</v>
      </c>
      <c r="Q317" s="34" t="s">
        <v>164</v>
      </c>
      <c r="R317" s="34" t="s">
        <v>669</v>
      </c>
      <c r="S317" s="34" t="s">
        <v>670</v>
      </c>
      <c r="T317" s="34" t="s">
        <v>671</v>
      </c>
      <c r="U317" s="34" t="s">
        <v>672</v>
      </c>
      <c r="V317" s="34">
        <v>654457486</v>
      </c>
      <c r="W317" s="34"/>
      <c r="X317" s="34">
        <v>1</v>
      </c>
      <c r="Y317" s="34">
        <v>677522377</v>
      </c>
      <c r="Z317" s="34" t="s">
        <v>711</v>
      </c>
      <c r="AA317" s="34">
        <f>IF(ISBLANK($L317),"",VLOOKUP($L317,'PADESCE Ccontractuelle'!$C$2:$K$1200,8,FALSE))</f>
        <v>355572</v>
      </c>
      <c r="AB317" s="34">
        <f>IF(ISBLANK($L317),"",VLOOKUP($L317,'PADESCE Ccontractuelle'!$C$2:$K$1200,9,FALSE))</f>
        <v>53335800</v>
      </c>
      <c r="AC317" s="34" t="str">
        <f>VLOOKUP(VLOOKUP(B317,Apprenants!$D$2:$F$2000,3,FALSE),Classes!$A$2:$H$2000,8,FALSE)</f>
        <v>N</v>
      </c>
      <c r="AD317" s="47"/>
      <c r="AG317" s="23">
        <v>1</v>
      </c>
      <c r="AH317" s="23" t="str">
        <f>Consolication[[#This Row],[Bénéficiaires]]</f>
        <v>INNOVATION &amp; TECH HUB (IT KOLA)</v>
      </c>
      <c r="AI317" s="23">
        <f>Consolication[[#This Row],[cohorte]]</f>
        <v>1</v>
      </c>
    </row>
    <row r="318" spans="1:35" x14ac:dyDescent="0.35">
      <c r="A318" s="34">
        <f>IF(B318&lt;&gt;"",MAX($A$1:A317)+1,"")</f>
        <v>317</v>
      </c>
      <c r="B318" s="34" t="s">
        <v>712</v>
      </c>
      <c r="C318" s="34" t="s">
        <v>664</v>
      </c>
      <c r="D318" s="34" t="s">
        <v>32</v>
      </c>
      <c r="E318" s="34"/>
      <c r="F318" s="34" t="s">
        <v>32</v>
      </c>
      <c r="G318" s="34"/>
      <c r="H318" s="34">
        <v>1</v>
      </c>
      <c r="I318" s="34"/>
      <c r="J318" s="34" t="s">
        <v>665</v>
      </c>
      <c r="K318" s="34" t="s">
        <v>666</v>
      </c>
      <c r="L318" s="34" t="s">
        <v>666</v>
      </c>
      <c r="M318" s="34"/>
      <c r="N318" s="34" t="s">
        <v>665</v>
      </c>
      <c r="O318" s="34" t="s">
        <v>667</v>
      </c>
      <c r="P318" s="34" t="s">
        <v>668</v>
      </c>
      <c r="Q318" s="34" t="s">
        <v>164</v>
      </c>
      <c r="R318" s="34" t="s">
        <v>669</v>
      </c>
      <c r="S318" s="34" t="s">
        <v>670</v>
      </c>
      <c r="T318" s="34" t="s">
        <v>671</v>
      </c>
      <c r="U318" s="34" t="s">
        <v>672</v>
      </c>
      <c r="V318" s="34">
        <v>681042868</v>
      </c>
      <c r="W318" s="34"/>
      <c r="X318" s="34">
        <v>1</v>
      </c>
      <c r="Y318" s="34">
        <v>677522377</v>
      </c>
      <c r="Z318" s="34" t="s">
        <v>713</v>
      </c>
      <c r="AA318" s="34">
        <f>IF(ISBLANK($L318),"",VLOOKUP($L318,'PADESCE Ccontractuelle'!$C$2:$K$1200,8,FALSE))</f>
        <v>355572</v>
      </c>
      <c r="AB318" s="34">
        <f>IF(ISBLANK($L318),"",VLOOKUP($L318,'PADESCE Ccontractuelle'!$C$2:$K$1200,9,FALSE))</f>
        <v>53335800</v>
      </c>
      <c r="AC318" s="34" t="str">
        <f>VLOOKUP(VLOOKUP(B318,Apprenants!$D$2:$F$2000,3,FALSE),Classes!$A$2:$H$2000,8,FALSE)</f>
        <v>N</v>
      </c>
      <c r="AD318" s="47"/>
      <c r="AG318" s="23">
        <v>1</v>
      </c>
      <c r="AH318" s="23" t="str">
        <f>Consolication[[#This Row],[Bénéficiaires]]</f>
        <v>INNOVATION &amp; TECH HUB (IT KOLA)</v>
      </c>
      <c r="AI318" s="23">
        <f>Consolication[[#This Row],[cohorte]]</f>
        <v>1</v>
      </c>
    </row>
    <row r="319" spans="1:35" x14ac:dyDescent="0.35">
      <c r="A319" s="34">
        <f>IF(B319&lt;&gt;"",MAX($A$1:A318)+1,"")</f>
        <v>318</v>
      </c>
      <c r="B319" s="34" t="s">
        <v>714</v>
      </c>
      <c r="C319" s="34" t="s">
        <v>664</v>
      </c>
      <c r="D319" s="34" t="s">
        <v>31</v>
      </c>
      <c r="E319" s="34"/>
      <c r="F319" s="34" t="s">
        <v>32</v>
      </c>
      <c r="G319" s="34"/>
      <c r="H319" s="34">
        <v>3</v>
      </c>
      <c r="I319" s="34"/>
      <c r="J319" s="34" t="s">
        <v>665</v>
      </c>
      <c r="K319" s="34" t="s">
        <v>666</v>
      </c>
      <c r="L319" s="34" t="s">
        <v>666</v>
      </c>
      <c r="M319" s="34"/>
      <c r="N319" s="34" t="s">
        <v>665</v>
      </c>
      <c r="O319" s="34" t="s">
        <v>667</v>
      </c>
      <c r="P319" s="34" t="s">
        <v>668</v>
      </c>
      <c r="Q319" s="34" t="s">
        <v>164</v>
      </c>
      <c r="R319" s="34" t="s">
        <v>669</v>
      </c>
      <c r="S319" s="34" t="s">
        <v>670</v>
      </c>
      <c r="T319" s="34" t="s">
        <v>671</v>
      </c>
      <c r="U319" s="34" t="s">
        <v>672</v>
      </c>
      <c r="V319" s="34">
        <v>678726437</v>
      </c>
      <c r="W319" s="34"/>
      <c r="X319" s="34">
        <v>1</v>
      </c>
      <c r="Y319" s="34">
        <v>677522377</v>
      </c>
      <c r="Z319" s="34" t="s">
        <v>715</v>
      </c>
      <c r="AA319" s="34">
        <f>IF(ISBLANK($L319),"",VLOOKUP($L319,'PADESCE Ccontractuelle'!$C$2:$K$1200,8,FALSE))</f>
        <v>355572</v>
      </c>
      <c r="AB319" s="34">
        <f>IF(ISBLANK($L319),"",VLOOKUP($L319,'PADESCE Ccontractuelle'!$C$2:$K$1200,9,FALSE))</f>
        <v>53335800</v>
      </c>
      <c r="AC319" s="34" t="str">
        <f>VLOOKUP(VLOOKUP(B319,Apprenants!$D$2:$F$2000,3,FALSE),Classes!$A$2:$H$2000,8,FALSE)</f>
        <v>N</v>
      </c>
      <c r="AD319" s="47"/>
      <c r="AG319" s="23">
        <v>1</v>
      </c>
      <c r="AH319" s="23" t="str">
        <f>Consolication[[#This Row],[Bénéficiaires]]</f>
        <v>INNOVATION &amp; TECH HUB (IT KOLA)</v>
      </c>
      <c r="AI319" s="23">
        <f>Consolication[[#This Row],[cohorte]]</f>
        <v>1</v>
      </c>
    </row>
    <row r="320" spans="1:35" x14ac:dyDescent="0.35">
      <c r="A320" s="34">
        <f>IF(B320&lt;&gt;"",MAX($A$1:A319)+1,"")</f>
        <v>319</v>
      </c>
      <c r="B320" s="34" t="s">
        <v>716</v>
      </c>
      <c r="C320" s="34" t="s">
        <v>664</v>
      </c>
      <c r="D320" s="34" t="s">
        <v>31</v>
      </c>
      <c r="E320" s="34"/>
      <c r="F320" s="34" t="s">
        <v>32</v>
      </c>
      <c r="G320" s="34"/>
      <c r="H320" s="34">
        <v>4</v>
      </c>
      <c r="I320" s="34"/>
      <c r="J320" s="34" t="s">
        <v>665</v>
      </c>
      <c r="K320" s="34" t="s">
        <v>666</v>
      </c>
      <c r="L320" s="34" t="s">
        <v>666</v>
      </c>
      <c r="M320" s="34"/>
      <c r="N320" s="34" t="s">
        <v>665</v>
      </c>
      <c r="O320" s="34" t="s">
        <v>667</v>
      </c>
      <c r="P320" s="34" t="s">
        <v>668</v>
      </c>
      <c r="Q320" s="34" t="s">
        <v>164</v>
      </c>
      <c r="R320" s="34" t="s">
        <v>669</v>
      </c>
      <c r="S320" s="34" t="s">
        <v>670</v>
      </c>
      <c r="T320" s="34" t="s">
        <v>671</v>
      </c>
      <c r="U320" s="34" t="s">
        <v>672</v>
      </c>
      <c r="V320" s="34">
        <v>673643860</v>
      </c>
      <c r="W320" s="36">
        <v>697882788</v>
      </c>
      <c r="X320" s="34">
        <v>1</v>
      </c>
      <c r="Y320" s="34">
        <v>677522377</v>
      </c>
      <c r="Z320" s="34" t="s">
        <v>717</v>
      </c>
      <c r="AA320" s="34">
        <f>IF(ISBLANK($L320),"",VLOOKUP($L320,'PADESCE Ccontractuelle'!$C$2:$K$1200,8,FALSE))</f>
        <v>355572</v>
      </c>
      <c r="AB320" s="34">
        <f>IF(ISBLANK($L320),"",VLOOKUP($L320,'PADESCE Ccontractuelle'!$C$2:$K$1200,9,FALSE))</f>
        <v>53335800</v>
      </c>
      <c r="AC320" s="34" t="str">
        <f>VLOOKUP(VLOOKUP(B320,Apprenants!$D$2:$F$2000,3,FALSE),Classes!$A$2:$H$2000,8,FALSE)</f>
        <v>N</v>
      </c>
      <c r="AD320" s="47"/>
      <c r="AG320" s="23">
        <v>1</v>
      </c>
      <c r="AH320" s="23" t="str">
        <f>Consolication[[#This Row],[Bénéficiaires]]</f>
        <v>INNOVATION &amp; TECH HUB (IT KOLA)</v>
      </c>
      <c r="AI320" s="23">
        <f>Consolication[[#This Row],[cohorte]]</f>
        <v>1</v>
      </c>
    </row>
    <row r="321" spans="1:35" x14ac:dyDescent="0.35">
      <c r="A321" s="34">
        <f>IF(B321&lt;&gt;"",MAX($A$1:A320)+1,"")</f>
        <v>320</v>
      </c>
      <c r="B321" s="34" t="s">
        <v>718</v>
      </c>
      <c r="C321" s="34" t="s">
        <v>664</v>
      </c>
      <c r="D321" s="34" t="s">
        <v>32</v>
      </c>
      <c r="E321" s="34"/>
      <c r="F321" s="34" t="s">
        <v>32</v>
      </c>
      <c r="G321" s="34"/>
      <c r="H321" s="34">
        <v>2</v>
      </c>
      <c r="I321" s="34"/>
      <c r="J321" s="34" t="s">
        <v>665</v>
      </c>
      <c r="K321" s="34" t="s">
        <v>666</v>
      </c>
      <c r="L321" s="34" t="s">
        <v>666</v>
      </c>
      <c r="M321" s="34"/>
      <c r="N321" s="34" t="s">
        <v>665</v>
      </c>
      <c r="O321" s="34" t="s">
        <v>667</v>
      </c>
      <c r="P321" s="34" t="s">
        <v>668</v>
      </c>
      <c r="Q321" s="34" t="s">
        <v>164</v>
      </c>
      <c r="R321" s="34" t="s">
        <v>669</v>
      </c>
      <c r="S321" s="34" t="s">
        <v>670</v>
      </c>
      <c r="T321" s="34" t="s">
        <v>671</v>
      </c>
      <c r="U321" s="34" t="s">
        <v>672</v>
      </c>
      <c r="V321" s="34">
        <v>675372527</v>
      </c>
      <c r="W321" s="34"/>
      <c r="X321" s="34">
        <v>1</v>
      </c>
      <c r="Y321" s="34">
        <v>677522377</v>
      </c>
      <c r="Z321" s="34" t="s">
        <v>719</v>
      </c>
      <c r="AA321" s="34">
        <f>IF(ISBLANK($L321),"",VLOOKUP($L321,'PADESCE Ccontractuelle'!$C$2:$K$1200,8,FALSE))</f>
        <v>355572</v>
      </c>
      <c r="AB321" s="34">
        <f>IF(ISBLANK($L321),"",VLOOKUP($L321,'PADESCE Ccontractuelle'!$C$2:$K$1200,9,FALSE))</f>
        <v>53335800</v>
      </c>
      <c r="AC321" s="34" t="str">
        <f>VLOOKUP(VLOOKUP(B321,Apprenants!$D$2:$F$2000,3,FALSE),Classes!$A$2:$H$2000,8,FALSE)</f>
        <v>N</v>
      </c>
      <c r="AD321" s="47"/>
      <c r="AG321" s="23">
        <v>1</v>
      </c>
      <c r="AH321" s="23" t="str">
        <f>Consolication[[#This Row],[Bénéficiaires]]</f>
        <v>INNOVATION &amp; TECH HUB (IT KOLA)</v>
      </c>
      <c r="AI321" s="23">
        <f>Consolication[[#This Row],[cohorte]]</f>
        <v>1</v>
      </c>
    </row>
    <row r="322" spans="1:35" x14ac:dyDescent="0.35">
      <c r="A322" s="34">
        <f>IF(B322&lt;&gt;"",MAX($A$1:A321)+1,"")</f>
        <v>321</v>
      </c>
      <c r="B322" s="34" t="s">
        <v>720</v>
      </c>
      <c r="C322" s="34" t="s">
        <v>664</v>
      </c>
      <c r="D322" s="34" t="s">
        <v>31</v>
      </c>
      <c r="E322" s="34"/>
      <c r="F322" s="34" t="s">
        <v>32</v>
      </c>
      <c r="G322" s="34"/>
      <c r="H322" s="34">
        <v>5</v>
      </c>
      <c r="I322" s="34"/>
      <c r="J322" s="34" t="s">
        <v>665</v>
      </c>
      <c r="K322" s="34" t="s">
        <v>666</v>
      </c>
      <c r="L322" s="34" t="s">
        <v>666</v>
      </c>
      <c r="M322" s="34"/>
      <c r="N322" s="34" t="s">
        <v>665</v>
      </c>
      <c r="O322" s="34" t="s">
        <v>667</v>
      </c>
      <c r="P322" s="34" t="s">
        <v>668</v>
      </c>
      <c r="Q322" s="34" t="s">
        <v>164</v>
      </c>
      <c r="R322" s="34" t="s">
        <v>669</v>
      </c>
      <c r="S322" s="34" t="s">
        <v>670</v>
      </c>
      <c r="T322" s="34" t="s">
        <v>671</v>
      </c>
      <c r="U322" s="34" t="s">
        <v>672</v>
      </c>
      <c r="V322" s="34">
        <v>678272905</v>
      </c>
      <c r="W322" s="34"/>
      <c r="X322" s="34">
        <v>1</v>
      </c>
      <c r="Y322" s="34">
        <v>677522377</v>
      </c>
      <c r="Z322" s="34" t="s">
        <v>721</v>
      </c>
      <c r="AA322" s="34">
        <f>IF(ISBLANK($L322),"",VLOOKUP($L322,'PADESCE Ccontractuelle'!$C$2:$K$1200,8,FALSE))</f>
        <v>355572</v>
      </c>
      <c r="AB322" s="34">
        <f>IF(ISBLANK($L322),"",VLOOKUP($L322,'PADESCE Ccontractuelle'!$C$2:$K$1200,9,FALSE))</f>
        <v>53335800</v>
      </c>
      <c r="AC322" s="34" t="str">
        <f>VLOOKUP(VLOOKUP(B322,Apprenants!$D$2:$F$2000,3,FALSE),Classes!$A$2:$H$2000,8,FALSE)</f>
        <v>N</v>
      </c>
      <c r="AD322" s="47"/>
      <c r="AG322" s="23">
        <v>1</v>
      </c>
      <c r="AH322" s="23" t="str">
        <f>Consolication[[#This Row],[Bénéficiaires]]</f>
        <v>INNOVATION &amp; TECH HUB (IT KOLA)</v>
      </c>
      <c r="AI322" s="23">
        <f>Consolication[[#This Row],[cohorte]]</f>
        <v>1</v>
      </c>
    </row>
    <row r="323" spans="1:35" x14ac:dyDescent="0.35">
      <c r="A323" s="34">
        <f>IF(B323&lt;&gt;"",MAX($A$1:A322)+1,"")</f>
        <v>322</v>
      </c>
      <c r="B323" s="34" t="s">
        <v>722</v>
      </c>
      <c r="C323" s="34" t="s">
        <v>664</v>
      </c>
      <c r="D323" s="34" t="s">
        <v>31</v>
      </c>
      <c r="E323" s="34"/>
      <c r="F323" s="34" t="s">
        <v>32</v>
      </c>
      <c r="G323" s="34"/>
      <c r="H323" s="34">
        <v>3</v>
      </c>
      <c r="I323" s="34"/>
      <c r="J323" s="34" t="s">
        <v>665</v>
      </c>
      <c r="K323" s="34" t="s">
        <v>666</v>
      </c>
      <c r="L323" s="34" t="s">
        <v>666</v>
      </c>
      <c r="M323" s="34"/>
      <c r="N323" s="34" t="s">
        <v>665</v>
      </c>
      <c r="O323" s="34" t="s">
        <v>667</v>
      </c>
      <c r="P323" s="34" t="s">
        <v>668</v>
      </c>
      <c r="Q323" s="34" t="s">
        <v>164</v>
      </c>
      <c r="R323" s="34" t="s">
        <v>669</v>
      </c>
      <c r="S323" s="34" t="s">
        <v>670</v>
      </c>
      <c r="T323" s="34" t="s">
        <v>671</v>
      </c>
      <c r="U323" s="34" t="s">
        <v>672</v>
      </c>
      <c r="V323" s="34">
        <v>699557609</v>
      </c>
      <c r="W323" s="36">
        <v>652625846</v>
      </c>
      <c r="X323" s="34">
        <v>1</v>
      </c>
      <c r="Y323" s="34">
        <v>677522377</v>
      </c>
      <c r="Z323" s="34" t="s">
        <v>723</v>
      </c>
      <c r="AA323" s="34">
        <f>IF(ISBLANK($L323),"",VLOOKUP($L323,'PADESCE Ccontractuelle'!$C$2:$K$1200,8,FALSE))</f>
        <v>355572</v>
      </c>
      <c r="AB323" s="34">
        <f>IF(ISBLANK($L323),"",VLOOKUP($L323,'PADESCE Ccontractuelle'!$C$2:$K$1200,9,FALSE))</f>
        <v>53335800</v>
      </c>
      <c r="AC323" s="34" t="str">
        <f>VLOOKUP(VLOOKUP(B323,Apprenants!$D$2:$F$2000,3,FALSE),Classes!$A$2:$H$2000,8,FALSE)</f>
        <v>N</v>
      </c>
      <c r="AD323" s="47"/>
      <c r="AG323" s="23">
        <v>1</v>
      </c>
      <c r="AH323" s="23" t="str">
        <f>Consolication[[#This Row],[Bénéficiaires]]</f>
        <v>INNOVATION &amp; TECH HUB (IT KOLA)</v>
      </c>
      <c r="AI323" s="23">
        <f>Consolication[[#This Row],[cohorte]]</f>
        <v>1</v>
      </c>
    </row>
    <row r="324" spans="1:35" x14ac:dyDescent="0.35">
      <c r="A324" s="34">
        <f>IF(B324&lt;&gt;"",MAX($A$1:A323)+1,"")</f>
        <v>323</v>
      </c>
      <c r="B324" s="34" t="s">
        <v>724</v>
      </c>
      <c r="C324" s="34" t="s">
        <v>664</v>
      </c>
      <c r="D324" s="34" t="s">
        <v>32</v>
      </c>
      <c r="E324" s="34"/>
      <c r="F324" s="34" t="s">
        <v>32</v>
      </c>
      <c r="G324" s="34"/>
      <c r="H324" s="34">
        <v>2</v>
      </c>
      <c r="I324" s="34"/>
      <c r="J324" s="34" t="s">
        <v>665</v>
      </c>
      <c r="K324" s="34" t="s">
        <v>666</v>
      </c>
      <c r="L324" s="34" t="s">
        <v>666</v>
      </c>
      <c r="M324" s="34"/>
      <c r="N324" s="34" t="s">
        <v>665</v>
      </c>
      <c r="O324" s="34" t="s">
        <v>667</v>
      </c>
      <c r="P324" s="34" t="s">
        <v>668</v>
      </c>
      <c r="Q324" s="34" t="s">
        <v>164</v>
      </c>
      <c r="R324" s="34" t="s">
        <v>669</v>
      </c>
      <c r="S324" s="34" t="s">
        <v>670</v>
      </c>
      <c r="T324" s="34" t="s">
        <v>671</v>
      </c>
      <c r="U324" s="34" t="s">
        <v>672</v>
      </c>
      <c r="V324" s="34">
        <v>695707813</v>
      </c>
      <c r="W324" s="34"/>
      <c r="X324" s="34">
        <v>1</v>
      </c>
      <c r="Y324" s="34">
        <v>677522377</v>
      </c>
      <c r="Z324" s="34" t="s">
        <v>725</v>
      </c>
      <c r="AA324" s="34">
        <f>IF(ISBLANK($L324),"",VLOOKUP($L324,'PADESCE Ccontractuelle'!$C$2:$K$1200,8,FALSE))</f>
        <v>355572</v>
      </c>
      <c r="AB324" s="34">
        <f>IF(ISBLANK($L324),"",VLOOKUP($L324,'PADESCE Ccontractuelle'!$C$2:$K$1200,9,FALSE))</f>
        <v>53335800</v>
      </c>
      <c r="AC324" s="34" t="str">
        <f>VLOOKUP(VLOOKUP(B324,Apprenants!$D$2:$F$2000,3,FALSE),Classes!$A$2:$H$2000,8,FALSE)</f>
        <v>N</v>
      </c>
      <c r="AD324" s="47"/>
      <c r="AG324" s="23">
        <v>1</v>
      </c>
      <c r="AH324" s="23" t="str">
        <f>Consolication[[#This Row],[Bénéficiaires]]</f>
        <v>INNOVATION &amp; TECH HUB (IT KOLA)</v>
      </c>
      <c r="AI324" s="23">
        <f>Consolication[[#This Row],[cohorte]]</f>
        <v>1</v>
      </c>
    </row>
    <row r="325" spans="1:35" x14ac:dyDescent="0.35">
      <c r="A325" s="34">
        <f>IF(B325&lt;&gt;"",MAX($A$1:A324)+1,"")</f>
        <v>324</v>
      </c>
      <c r="B325" s="34" t="s">
        <v>726</v>
      </c>
      <c r="C325" s="34" t="s">
        <v>664</v>
      </c>
      <c r="D325" s="34" t="s">
        <v>31</v>
      </c>
      <c r="E325" s="34"/>
      <c r="F325" s="34" t="s">
        <v>32</v>
      </c>
      <c r="G325" s="34"/>
      <c r="H325" s="34">
        <v>6</v>
      </c>
      <c r="I325" s="34"/>
      <c r="J325" s="34" t="s">
        <v>665</v>
      </c>
      <c r="K325" s="34" t="s">
        <v>666</v>
      </c>
      <c r="L325" s="34" t="s">
        <v>666</v>
      </c>
      <c r="M325" s="34"/>
      <c r="N325" s="34" t="s">
        <v>665</v>
      </c>
      <c r="O325" s="34" t="s">
        <v>667</v>
      </c>
      <c r="P325" s="34" t="s">
        <v>668</v>
      </c>
      <c r="Q325" s="34" t="s">
        <v>164</v>
      </c>
      <c r="R325" s="34" t="s">
        <v>669</v>
      </c>
      <c r="S325" s="34" t="s">
        <v>670</v>
      </c>
      <c r="T325" s="34" t="s">
        <v>671</v>
      </c>
      <c r="U325" s="34" t="s">
        <v>672</v>
      </c>
      <c r="V325" s="34">
        <v>697568937</v>
      </c>
      <c r="W325" s="34"/>
      <c r="X325" s="34">
        <v>1</v>
      </c>
      <c r="Y325" s="34">
        <v>677522377</v>
      </c>
      <c r="Z325" s="34" t="s">
        <v>727</v>
      </c>
      <c r="AA325" s="34">
        <f>IF(ISBLANK($L325),"",VLOOKUP($L325,'PADESCE Ccontractuelle'!$C$2:$K$1200,8,FALSE))</f>
        <v>355572</v>
      </c>
      <c r="AB325" s="34">
        <f>IF(ISBLANK($L325),"",VLOOKUP($L325,'PADESCE Ccontractuelle'!$C$2:$K$1200,9,FALSE))</f>
        <v>53335800</v>
      </c>
      <c r="AC325" s="34" t="str">
        <f>VLOOKUP(VLOOKUP(B325,Apprenants!$D$2:$F$2000,3,FALSE),Classes!$A$2:$H$2000,8,FALSE)</f>
        <v>N</v>
      </c>
      <c r="AD325" s="47"/>
      <c r="AG325" s="23">
        <v>1</v>
      </c>
      <c r="AH325" s="23" t="str">
        <f>Consolication[[#This Row],[Bénéficiaires]]</f>
        <v>INNOVATION &amp; TECH HUB (IT KOLA)</v>
      </c>
      <c r="AI325" s="23">
        <f>Consolication[[#This Row],[cohorte]]</f>
        <v>1</v>
      </c>
    </row>
    <row r="326" spans="1:35" x14ac:dyDescent="0.35">
      <c r="A326" s="34">
        <f>IF(B326&lt;&gt;"",MAX($A$1:A325)+1,"")</f>
        <v>325</v>
      </c>
      <c r="B326" s="34" t="s">
        <v>728</v>
      </c>
      <c r="C326" s="34" t="s">
        <v>664</v>
      </c>
      <c r="D326" s="34" t="s">
        <v>32</v>
      </c>
      <c r="E326" s="34"/>
      <c r="F326" s="34" t="s">
        <v>32</v>
      </c>
      <c r="G326" s="34"/>
      <c r="H326" s="34">
        <v>3</v>
      </c>
      <c r="I326" s="34"/>
      <c r="J326" s="34" t="s">
        <v>665</v>
      </c>
      <c r="K326" s="34" t="s">
        <v>666</v>
      </c>
      <c r="L326" s="34" t="s">
        <v>666</v>
      </c>
      <c r="M326" s="34"/>
      <c r="N326" s="34" t="s">
        <v>665</v>
      </c>
      <c r="O326" s="34" t="s">
        <v>667</v>
      </c>
      <c r="P326" s="34" t="s">
        <v>668</v>
      </c>
      <c r="Q326" s="34" t="s">
        <v>164</v>
      </c>
      <c r="R326" s="34" t="s">
        <v>669</v>
      </c>
      <c r="S326" s="34" t="s">
        <v>670</v>
      </c>
      <c r="T326" s="34" t="s">
        <v>671</v>
      </c>
      <c r="U326" s="34" t="s">
        <v>672</v>
      </c>
      <c r="V326" s="34">
        <v>655507292</v>
      </c>
      <c r="W326" s="34"/>
      <c r="X326" s="34">
        <v>1</v>
      </c>
      <c r="Y326" s="34">
        <v>677522377</v>
      </c>
      <c r="Z326" s="34" t="s">
        <v>729</v>
      </c>
      <c r="AA326" s="34">
        <f>IF(ISBLANK($L326),"",VLOOKUP($L326,'PADESCE Ccontractuelle'!$C$2:$K$1200,8,FALSE))</f>
        <v>355572</v>
      </c>
      <c r="AB326" s="34">
        <f>IF(ISBLANK($L326),"",VLOOKUP($L326,'PADESCE Ccontractuelle'!$C$2:$K$1200,9,FALSE))</f>
        <v>53335800</v>
      </c>
      <c r="AC326" s="34" t="str">
        <f>VLOOKUP(VLOOKUP(B326,Apprenants!$D$2:$F$2000,3,FALSE),Classes!$A$2:$H$2000,8,FALSE)</f>
        <v>N</v>
      </c>
      <c r="AD326" s="47"/>
      <c r="AG326" s="23">
        <v>1</v>
      </c>
      <c r="AH326" s="23" t="str">
        <f>Consolication[[#This Row],[Bénéficiaires]]</f>
        <v>INNOVATION &amp; TECH HUB (IT KOLA)</v>
      </c>
      <c r="AI326" s="23">
        <f>Consolication[[#This Row],[cohorte]]</f>
        <v>1</v>
      </c>
    </row>
    <row r="327" spans="1:35" x14ac:dyDescent="0.35">
      <c r="A327" s="34">
        <f>IF(B327&lt;&gt;"",MAX($A$1:A326)+1,"")</f>
        <v>326</v>
      </c>
      <c r="B327" s="34" t="s">
        <v>730</v>
      </c>
      <c r="C327" s="34" t="s">
        <v>664</v>
      </c>
      <c r="D327" s="34" t="s">
        <v>31</v>
      </c>
      <c r="E327" s="34"/>
      <c r="F327" s="34" t="s">
        <v>32</v>
      </c>
      <c r="G327" s="34"/>
      <c r="H327" s="34">
        <v>2</v>
      </c>
      <c r="I327" s="34"/>
      <c r="J327" s="34" t="s">
        <v>665</v>
      </c>
      <c r="K327" s="34" t="s">
        <v>666</v>
      </c>
      <c r="L327" s="34" t="s">
        <v>666</v>
      </c>
      <c r="M327" s="34"/>
      <c r="N327" s="34" t="s">
        <v>665</v>
      </c>
      <c r="O327" s="34" t="s">
        <v>667</v>
      </c>
      <c r="P327" s="34" t="s">
        <v>668</v>
      </c>
      <c r="Q327" s="34" t="s">
        <v>164</v>
      </c>
      <c r="R327" s="34" t="s">
        <v>669</v>
      </c>
      <c r="S327" s="34" t="s">
        <v>670</v>
      </c>
      <c r="T327" s="34" t="s">
        <v>671</v>
      </c>
      <c r="U327" s="34" t="s">
        <v>672</v>
      </c>
      <c r="V327" s="34">
        <v>655218457</v>
      </c>
      <c r="W327" s="34"/>
      <c r="X327" s="34">
        <v>1</v>
      </c>
      <c r="Y327" s="34">
        <v>677522377</v>
      </c>
      <c r="Z327" s="34" t="s">
        <v>731</v>
      </c>
      <c r="AA327" s="34">
        <f>IF(ISBLANK($L327),"",VLOOKUP($L327,'PADESCE Ccontractuelle'!$C$2:$K$1200,8,FALSE))</f>
        <v>355572</v>
      </c>
      <c r="AB327" s="34">
        <f>IF(ISBLANK($L327),"",VLOOKUP($L327,'PADESCE Ccontractuelle'!$C$2:$K$1200,9,FALSE))</f>
        <v>53335800</v>
      </c>
      <c r="AC327" s="34" t="str">
        <f>VLOOKUP(VLOOKUP(B327,Apprenants!$D$2:$F$2000,3,FALSE),Classes!$A$2:$H$2000,8,FALSE)</f>
        <v>N</v>
      </c>
      <c r="AD327" s="47"/>
      <c r="AG327" s="23">
        <v>1</v>
      </c>
      <c r="AH327" s="23" t="str">
        <f>Consolication[[#This Row],[Bénéficiaires]]</f>
        <v>INNOVATION &amp; TECH HUB (IT KOLA)</v>
      </c>
      <c r="AI327" s="23">
        <f>Consolication[[#This Row],[cohorte]]</f>
        <v>1</v>
      </c>
    </row>
    <row r="328" spans="1:35" x14ac:dyDescent="0.35">
      <c r="A328" s="34">
        <f>IF(B328&lt;&gt;"",MAX($A$1:A327)+1,"")</f>
        <v>327</v>
      </c>
      <c r="B328" s="34" t="s">
        <v>732</v>
      </c>
      <c r="C328" s="34" t="s">
        <v>664</v>
      </c>
      <c r="D328" s="34" t="s">
        <v>32</v>
      </c>
      <c r="E328" s="34"/>
      <c r="F328" s="34" t="s">
        <v>32</v>
      </c>
      <c r="G328" s="34"/>
      <c r="H328" s="34">
        <v>3</v>
      </c>
      <c r="I328" s="34"/>
      <c r="J328" s="34" t="s">
        <v>665</v>
      </c>
      <c r="K328" s="34" t="s">
        <v>666</v>
      </c>
      <c r="L328" s="34" t="s">
        <v>666</v>
      </c>
      <c r="M328" s="34"/>
      <c r="N328" s="34" t="s">
        <v>665</v>
      </c>
      <c r="O328" s="34" t="s">
        <v>667</v>
      </c>
      <c r="P328" s="34" t="s">
        <v>668</v>
      </c>
      <c r="Q328" s="34" t="s">
        <v>164</v>
      </c>
      <c r="R328" s="34" t="s">
        <v>669</v>
      </c>
      <c r="S328" s="34" t="s">
        <v>670</v>
      </c>
      <c r="T328" s="34" t="s">
        <v>671</v>
      </c>
      <c r="U328" s="34" t="s">
        <v>672</v>
      </c>
      <c r="V328" s="34">
        <v>650961951</v>
      </c>
      <c r="W328" s="34"/>
      <c r="X328" s="34">
        <v>1</v>
      </c>
      <c r="Y328" s="34">
        <v>677522377</v>
      </c>
      <c r="Z328" s="34" t="s">
        <v>733</v>
      </c>
      <c r="AA328" s="34">
        <f>IF(ISBLANK($L328),"",VLOOKUP($L328,'PADESCE Ccontractuelle'!$C$2:$K$1200,8,FALSE))</f>
        <v>355572</v>
      </c>
      <c r="AB328" s="34">
        <f>IF(ISBLANK($L328),"",VLOOKUP($L328,'PADESCE Ccontractuelle'!$C$2:$K$1200,9,FALSE))</f>
        <v>53335800</v>
      </c>
      <c r="AC328" s="34" t="str">
        <f>VLOOKUP(VLOOKUP(B328,Apprenants!$D$2:$F$2000,3,FALSE),Classes!$A$2:$H$2000,8,FALSE)</f>
        <v>N</v>
      </c>
      <c r="AD328" s="47"/>
      <c r="AG328" s="23">
        <v>1</v>
      </c>
      <c r="AH328" s="23" t="str">
        <f>Consolication[[#This Row],[Bénéficiaires]]</f>
        <v>INNOVATION &amp; TECH HUB (IT KOLA)</v>
      </c>
      <c r="AI328" s="23">
        <f>Consolication[[#This Row],[cohorte]]</f>
        <v>1</v>
      </c>
    </row>
    <row r="329" spans="1:35" x14ac:dyDescent="0.35">
      <c r="A329" s="34">
        <f>IF(B329&lt;&gt;"",MAX($A$1:A328)+1,"")</f>
        <v>328</v>
      </c>
      <c r="B329" s="34" t="s">
        <v>734</v>
      </c>
      <c r="C329" s="34" t="s">
        <v>664</v>
      </c>
      <c r="D329" s="34" t="s">
        <v>32</v>
      </c>
      <c r="E329" s="34"/>
      <c r="F329" s="34" t="s">
        <v>32</v>
      </c>
      <c r="G329" s="34"/>
      <c r="H329" s="34">
        <v>3</v>
      </c>
      <c r="I329" s="34"/>
      <c r="J329" s="34" t="s">
        <v>665</v>
      </c>
      <c r="K329" s="34" t="s">
        <v>666</v>
      </c>
      <c r="L329" s="34" t="s">
        <v>666</v>
      </c>
      <c r="M329" s="34"/>
      <c r="N329" s="34" t="s">
        <v>665</v>
      </c>
      <c r="O329" s="34" t="s">
        <v>667</v>
      </c>
      <c r="P329" s="34" t="s">
        <v>668</v>
      </c>
      <c r="Q329" s="34" t="s">
        <v>164</v>
      </c>
      <c r="R329" s="34" t="s">
        <v>669</v>
      </c>
      <c r="S329" s="34" t="s">
        <v>670</v>
      </c>
      <c r="T329" s="34" t="s">
        <v>671</v>
      </c>
      <c r="U329" s="34" t="s">
        <v>672</v>
      </c>
      <c r="V329" s="34">
        <v>670878582</v>
      </c>
      <c r="W329" s="34"/>
      <c r="X329" s="34">
        <v>1</v>
      </c>
      <c r="Y329" s="34">
        <v>677522377</v>
      </c>
      <c r="Z329" s="34" t="s">
        <v>735</v>
      </c>
      <c r="AA329" s="34">
        <f>IF(ISBLANK($L329),"",VLOOKUP($L329,'PADESCE Ccontractuelle'!$C$2:$K$1200,8,FALSE))</f>
        <v>355572</v>
      </c>
      <c r="AB329" s="34">
        <f>IF(ISBLANK($L329),"",VLOOKUP($L329,'PADESCE Ccontractuelle'!$C$2:$K$1200,9,FALSE))</f>
        <v>53335800</v>
      </c>
      <c r="AC329" s="34" t="str">
        <f>VLOOKUP(VLOOKUP(B329,Apprenants!$D$2:$F$2000,3,FALSE),Classes!$A$2:$H$2000,8,FALSE)</f>
        <v>N</v>
      </c>
      <c r="AD329" s="47"/>
      <c r="AG329" s="23">
        <v>1</v>
      </c>
      <c r="AH329" s="23" t="str">
        <f>Consolication[[#This Row],[Bénéficiaires]]</f>
        <v>INNOVATION &amp; TECH HUB (IT KOLA)</v>
      </c>
      <c r="AI329" s="23">
        <f>Consolication[[#This Row],[cohorte]]</f>
        <v>1</v>
      </c>
    </row>
    <row r="330" spans="1:35" x14ac:dyDescent="0.35">
      <c r="A330" s="34">
        <f>IF(B330&lt;&gt;"",MAX($A$1:A329)+1,"")</f>
        <v>329</v>
      </c>
      <c r="B330" s="34" t="s">
        <v>736</v>
      </c>
      <c r="C330" s="34" t="s">
        <v>664</v>
      </c>
      <c r="D330" s="34" t="s">
        <v>31</v>
      </c>
      <c r="E330" s="34"/>
      <c r="F330" s="34" t="s">
        <v>32</v>
      </c>
      <c r="G330" s="34"/>
      <c r="H330" s="34">
        <v>3</v>
      </c>
      <c r="I330" s="34"/>
      <c r="J330" s="34" t="s">
        <v>665</v>
      </c>
      <c r="K330" s="34" t="s">
        <v>666</v>
      </c>
      <c r="L330" s="34" t="s">
        <v>666</v>
      </c>
      <c r="M330" s="34"/>
      <c r="N330" s="34" t="s">
        <v>665</v>
      </c>
      <c r="O330" s="34" t="s">
        <v>667</v>
      </c>
      <c r="P330" s="34" t="s">
        <v>668</v>
      </c>
      <c r="Q330" s="34" t="s">
        <v>164</v>
      </c>
      <c r="R330" s="34" t="s">
        <v>669</v>
      </c>
      <c r="S330" s="34" t="s">
        <v>670</v>
      </c>
      <c r="T330" s="34" t="s">
        <v>671</v>
      </c>
      <c r="U330" s="34" t="s">
        <v>672</v>
      </c>
      <c r="V330" s="34">
        <v>692468567</v>
      </c>
      <c r="W330" s="34"/>
      <c r="X330" s="34">
        <v>1</v>
      </c>
      <c r="Y330" s="34">
        <v>677522377</v>
      </c>
      <c r="Z330" s="34" t="s">
        <v>737</v>
      </c>
      <c r="AA330" s="34">
        <f>IF(ISBLANK($L330),"",VLOOKUP($L330,'PADESCE Ccontractuelle'!$C$2:$K$1200,8,FALSE))</f>
        <v>355572</v>
      </c>
      <c r="AB330" s="34">
        <f>IF(ISBLANK($L330),"",VLOOKUP($L330,'PADESCE Ccontractuelle'!$C$2:$K$1200,9,FALSE))</f>
        <v>53335800</v>
      </c>
      <c r="AC330" s="34" t="str">
        <f>VLOOKUP(VLOOKUP(B330,Apprenants!$D$2:$F$2000,3,FALSE),Classes!$A$2:$H$2000,8,FALSE)</f>
        <v>N</v>
      </c>
      <c r="AD330" s="47"/>
      <c r="AG330" s="23">
        <v>1</v>
      </c>
      <c r="AH330" s="23" t="str">
        <f>Consolication[[#This Row],[Bénéficiaires]]</f>
        <v>INNOVATION &amp; TECH HUB (IT KOLA)</v>
      </c>
      <c r="AI330" s="23">
        <f>Consolication[[#This Row],[cohorte]]</f>
        <v>1</v>
      </c>
    </row>
    <row r="331" spans="1:35" x14ac:dyDescent="0.35">
      <c r="A331" s="34">
        <f>IF(B331&lt;&gt;"",MAX($A$1:A330)+1,"")</f>
        <v>330</v>
      </c>
      <c r="B331" s="34" t="s">
        <v>738</v>
      </c>
      <c r="C331" s="34" t="s">
        <v>664</v>
      </c>
      <c r="D331" s="34" t="s">
        <v>31</v>
      </c>
      <c r="E331" s="34"/>
      <c r="F331" s="34" t="s">
        <v>32</v>
      </c>
      <c r="G331" s="34"/>
      <c r="H331" s="34">
        <v>3</v>
      </c>
      <c r="I331" s="34"/>
      <c r="J331" s="34" t="s">
        <v>665</v>
      </c>
      <c r="K331" s="34" t="s">
        <v>666</v>
      </c>
      <c r="L331" s="34" t="s">
        <v>666</v>
      </c>
      <c r="M331" s="34"/>
      <c r="N331" s="34" t="s">
        <v>665</v>
      </c>
      <c r="O331" s="34" t="s">
        <v>667</v>
      </c>
      <c r="P331" s="34" t="s">
        <v>668</v>
      </c>
      <c r="Q331" s="34" t="s">
        <v>164</v>
      </c>
      <c r="R331" s="34" t="s">
        <v>669</v>
      </c>
      <c r="S331" s="34" t="s">
        <v>670</v>
      </c>
      <c r="T331" s="34" t="s">
        <v>671</v>
      </c>
      <c r="U331" s="34" t="s">
        <v>672</v>
      </c>
      <c r="V331" s="34">
        <v>688777312</v>
      </c>
      <c r="W331" s="34"/>
      <c r="X331" s="34">
        <v>1</v>
      </c>
      <c r="Y331" s="34">
        <v>677522377</v>
      </c>
      <c r="Z331" s="34" t="s">
        <v>739</v>
      </c>
      <c r="AA331" s="34">
        <f>IF(ISBLANK($L331),"",VLOOKUP($L331,'PADESCE Ccontractuelle'!$C$2:$K$1200,8,FALSE))</f>
        <v>355572</v>
      </c>
      <c r="AB331" s="34">
        <f>IF(ISBLANK($L331),"",VLOOKUP($L331,'PADESCE Ccontractuelle'!$C$2:$K$1200,9,FALSE))</f>
        <v>53335800</v>
      </c>
      <c r="AC331" s="34" t="str">
        <f>VLOOKUP(VLOOKUP(B331,Apprenants!$D$2:$F$2000,3,FALSE),Classes!$A$2:$H$2000,8,FALSE)</f>
        <v>N</v>
      </c>
      <c r="AD331" s="47"/>
      <c r="AG331" s="23">
        <v>1</v>
      </c>
      <c r="AH331" s="23" t="str">
        <f>Consolication[[#This Row],[Bénéficiaires]]</f>
        <v>INNOVATION &amp; TECH HUB (IT KOLA)</v>
      </c>
      <c r="AI331" s="23">
        <f>Consolication[[#This Row],[cohorte]]</f>
        <v>1</v>
      </c>
    </row>
    <row r="332" spans="1:35" x14ac:dyDescent="0.35">
      <c r="A332" s="34">
        <f>IF(B332&lt;&gt;"",MAX($A$1:A331)+1,"")</f>
        <v>331</v>
      </c>
      <c r="B332" s="34" t="s">
        <v>740</v>
      </c>
      <c r="C332" s="34" t="s">
        <v>664</v>
      </c>
      <c r="D332" s="34" t="s">
        <v>32</v>
      </c>
      <c r="E332" s="34"/>
      <c r="F332" s="34" t="s">
        <v>32</v>
      </c>
      <c r="G332" s="34"/>
      <c r="H332" s="34">
        <v>3</v>
      </c>
      <c r="I332" s="34"/>
      <c r="J332" s="34" t="s">
        <v>665</v>
      </c>
      <c r="K332" s="34" t="s">
        <v>666</v>
      </c>
      <c r="L332" s="34" t="s">
        <v>666</v>
      </c>
      <c r="M332" s="34"/>
      <c r="N332" s="34" t="s">
        <v>665</v>
      </c>
      <c r="O332" s="34" t="s">
        <v>667</v>
      </c>
      <c r="P332" s="34" t="s">
        <v>668</v>
      </c>
      <c r="Q332" s="34" t="s">
        <v>164</v>
      </c>
      <c r="R332" s="34" t="s">
        <v>669</v>
      </c>
      <c r="S332" s="34" t="s">
        <v>670</v>
      </c>
      <c r="T332" s="34" t="s">
        <v>671</v>
      </c>
      <c r="U332" s="34" t="s">
        <v>672</v>
      </c>
      <c r="V332" s="34">
        <v>680338054</v>
      </c>
      <c r="W332" s="34"/>
      <c r="X332" s="34">
        <v>1</v>
      </c>
      <c r="Y332" s="34">
        <v>677522377</v>
      </c>
      <c r="Z332" s="34" t="s">
        <v>741</v>
      </c>
      <c r="AA332" s="34">
        <f>IF(ISBLANK($L332),"",VLOOKUP($L332,'PADESCE Ccontractuelle'!$C$2:$K$1200,8,FALSE))</f>
        <v>355572</v>
      </c>
      <c r="AB332" s="34">
        <f>IF(ISBLANK($L332),"",VLOOKUP($L332,'PADESCE Ccontractuelle'!$C$2:$K$1200,9,FALSE))</f>
        <v>53335800</v>
      </c>
      <c r="AC332" s="34" t="str">
        <f>VLOOKUP(VLOOKUP(B332,Apprenants!$D$2:$F$2000,3,FALSE),Classes!$A$2:$H$2000,8,FALSE)</f>
        <v>N</v>
      </c>
      <c r="AD332" s="47"/>
      <c r="AG332" s="23">
        <v>1</v>
      </c>
      <c r="AH332" s="23" t="str">
        <f>Consolication[[#This Row],[Bénéficiaires]]</f>
        <v>INNOVATION &amp; TECH HUB (IT KOLA)</v>
      </c>
      <c r="AI332" s="23">
        <f>Consolication[[#This Row],[cohorte]]</f>
        <v>1</v>
      </c>
    </row>
    <row r="333" spans="1:35" x14ac:dyDescent="0.35">
      <c r="A333" s="34">
        <f>IF(B333&lt;&gt;"",MAX($A$1:A332)+1,"")</f>
        <v>332</v>
      </c>
      <c r="B333" s="34" t="s">
        <v>742</v>
      </c>
      <c r="C333" s="34" t="s">
        <v>664</v>
      </c>
      <c r="D333" s="34" t="s">
        <v>32</v>
      </c>
      <c r="E333" s="34"/>
      <c r="F333" s="34" t="s">
        <v>32</v>
      </c>
      <c r="G333" s="34"/>
      <c r="H333" s="34">
        <v>3</v>
      </c>
      <c r="I333" s="34"/>
      <c r="J333" s="34" t="s">
        <v>665</v>
      </c>
      <c r="K333" s="34" t="s">
        <v>666</v>
      </c>
      <c r="L333" s="34" t="s">
        <v>666</v>
      </c>
      <c r="M333" s="34"/>
      <c r="N333" s="34" t="s">
        <v>665</v>
      </c>
      <c r="O333" s="34" t="s">
        <v>667</v>
      </c>
      <c r="P333" s="34" t="s">
        <v>668</v>
      </c>
      <c r="Q333" s="34" t="s">
        <v>164</v>
      </c>
      <c r="R333" s="34" t="s">
        <v>669</v>
      </c>
      <c r="S333" s="34" t="s">
        <v>670</v>
      </c>
      <c r="T333" s="34" t="s">
        <v>671</v>
      </c>
      <c r="U333" s="34" t="s">
        <v>672</v>
      </c>
      <c r="V333" s="34">
        <v>656659039</v>
      </c>
      <c r="W333" s="34"/>
      <c r="X333" s="34">
        <v>1</v>
      </c>
      <c r="Y333" s="34">
        <v>677522377</v>
      </c>
      <c r="Z333" s="34" t="s">
        <v>743</v>
      </c>
      <c r="AA333" s="34">
        <f>IF(ISBLANK($L333),"",VLOOKUP($L333,'PADESCE Ccontractuelle'!$C$2:$K$1200,8,FALSE))</f>
        <v>355572</v>
      </c>
      <c r="AB333" s="34">
        <f>IF(ISBLANK($L333),"",VLOOKUP($L333,'PADESCE Ccontractuelle'!$C$2:$K$1200,9,FALSE))</f>
        <v>53335800</v>
      </c>
      <c r="AC333" s="34" t="str">
        <f>VLOOKUP(VLOOKUP(B333,Apprenants!$D$2:$F$2000,3,FALSE),Classes!$A$2:$H$2000,8,FALSE)</f>
        <v>N</v>
      </c>
      <c r="AD333" s="47"/>
      <c r="AG333" s="23">
        <v>1</v>
      </c>
      <c r="AH333" s="23" t="str">
        <f>Consolication[[#This Row],[Bénéficiaires]]</f>
        <v>INNOVATION &amp; TECH HUB (IT KOLA)</v>
      </c>
      <c r="AI333" s="23">
        <f>Consolication[[#This Row],[cohorte]]</f>
        <v>1</v>
      </c>
    </row>
    <row r="334" spans="1:35" x14ac:dyDescent="0.35">
      <c r="A334" s="34">
        <f>IF(B334&lt;&gt;"",MAX($A$1:A333)+1,"")</f>
        <v>333</v>
      </c>
      <c r="B334" s="34" t="s">
        <v>744</v>
      </c>
      <c r="C334" s="34" t="s">
        <v>664</v>
      </c>
      <c r="D334" s="34" t="s">
        <v>32</v>
      </c>
      <c r="E334" s="34"/>
      <c r="F334" s="34" t="s">
        <v>32</v>
      </c>
      <c r="G334" s="34"/>
      <c r="H334" s="34">
        <v>3</v>
      </c>
      <c r="I334" s="34"/>
      <c r="J334" s="34" t="s">
        <v>665</v>
      </c>
      <c r="K334" s="34" t="s">
        <v>666</v>
      </c>
      <c r="L334" s="34" t="s">
        <v>666</v>
      </c>
      <c r="M334" s="34"/>
      <c r="N334" s="34" t="s">
        <v>665</v>
      </c>
      <c r="O334" s="34" t="s">
        <v>667</v>
      </c>
      <c r="P334" s="34" t="s">
        <v>668</v>
      </c>
      <c r="Q334" s="34" t="s">
        <v>164</v>
      </c>
      <c r="R334" s="34" t="s">
        <v>669</v>
      </c>
      <c r="S334" s="34" t="s">
        <v>670</v>
      </c>
      <c r="T334" s="34" t="s">
        <v>671</v>
      </c>
      <c r="U334" s="34" t="s">
        <v>672</v>
      </c>
      <c r="V334" s="34">
        <v>678085327</v>
      </c>
      <c r="W334" s="36">
        <v>692859948</v>
      </c>
      <c r="X334" s="34">
        <v>1</v>
      </c>
      <c r="Y334" s="34">
        <v>677522377</v>
      </c>
      <c r="Z334" s="34" t="s">
        <v>745</v>
      </c>
      <c r="AA334" s="34">
        <f>IF(ISBLANK($L334),"",VLOOKUP($L334,'PADESCE Ccontractuelle'!$C$2:$K$1200,8,FALSE))</f>
        <v>355572</v>
      </c>
      <c r="AB334" s="34">
        <f>IF(ISBLANK($L334),"",VLOOKUP($L334,'PADESCE Ccontractuelle'!$C$2:$K$1200,9,FALSE))</f>
        <v>53335800</v>
      </c>
      <c r="AC334" s="34" t="str">
        <f>VLOOKUP(VLOOKUP(B334,Apprenants!$D$2:$F$2000,3,FALSE),Classes!$A$2:$H$2000,8,FALSE)</f>
        <v>N</v>
      </c>
      <c r="AD334" s="47"/>
      <c r="AG334" s="23">
        <v>1</v>
      </c>
      <c r="AH334" s="23" t="str">
        <f>Consolication[[#This Row],[Bénéficiaires]]</f>
        <v>INNOVATION &amp; TECH HUB (IT KOLA)</v>
      </c>
      <c r="AI334" s="23">
        <f>Consolication[[#This Row],[cohorte]]</f>
        <v>1</v>
      </c>
    </row>
    <row r="335" spans="1:35" x14ac:dyDescent="0.35">
      <c r="A335" s="34">
        <f>IF(B335&lt;&gt;"",MAX($A$1:A334)+1,"")</f>
        <v>334</v>
      </c>
      <c r="B335" s="34" t="s">
        <v>746</v>
      </c>
      <c r="C335" s="34" t="s">
        <v>664</v>
      </c>
      <c r="D335" s="34" t="s">
        <v>32</v>
      </c>
      <c r="E335" s="34"/>
      <c r="F335" s="34" t="s">
        <v>32</v>
      </c>
      <c r="G335" s="34"/>
      <c r="H335" s="34">
        <v>3</v>
      </c>
      <c r="I335" s="34"/>
      <c r="J335" s="34" t="s">
        <v>665</v>
      </c>
      <c r="K335" s="34" t="s">
        <v>666</v>
      </c>
      <c r="L335" s="34" t="s">
        <v>666</v>
      </c>
      <c r="M335" s="34"/>
      <c r="N335" s="34" t="s">
        <v>665</v>
      </c>
      <c r="O335" s="34" t="s">
        <v>667</v>
      </c>
      <c r="P335" s="34" t="s">
        <v>668</v>
      </c>
      <c r="Q335" s="34" t="s">
        <v>164</v>
      </c>
      <c r="R335" s="34" t="s">
        <v>669</v>
      </c>
      <c r="S335" s="34" t="s">
        <v>670</v>
      </c>
      <c r="T335" s="34" t="s">
        <v>671</v>
      </c>
      <c r="U335" s="34" t="s">
        <v>672</v>
      </c>
      <c r="V335" s="34">
        <v>695986636</v>
      </c>
      <c r="W335" s="36">
        <v>670751287</v>
      </c>
      <c r="X335" s="34">
        <v>1</v>
      </c>
      <c r="Y335" s="34">
        <v>677522377</v>
      </c>
      <c r="Z335" s="34" t="s">
        <v>747</v>
      </c>
      <c r="AA335" s="34">
        <f>IF(ISBLANK($L335),"",VLOOKUP($L335,'PADESCE Ccontractuelle'!$C$2:$K$1200,8,FALSE))</f>
        <v>355572</v>
      </c>
      <c r="AB335" s="34">
        <f>IF(ISBLANK($L335),"",VLOOKUP($L335,'PADESCE Ccontractuelle'!$C$2:$K$1200,9,FALSE))</f>
        <v>53335800</v>
      </c>
      <c r="AC335" s="34" t="str">
        <f>VLOOKUP(VLOOKUP(B335,Apprenants!$D$2:$F$2000,3,FALSE),Classes!$A$2:$H$2000,8,FALSE)</f>
        <v>N</v>
      </c>
      <c r="AD335" s="47"/>
      <c r="AG335" s="23">
        <v>1</v>
      </c>
      <c r="AH335" s="23" t="str">
        <f>Consolication[[#This Row],[Bénéficiaires]]</f>
        <v>INNOVATION &amp; TECH HUB (IT KOLA)</v>
      </c>
      <c r="AI335" s="23">
        <f>Consolication[[#This Row],[cohorte]]</f>
        <v>1</v>
      </c>
    </row>
    <row r="336" spans="1:35" x14ac:dyDescent="0.35">
      <c r="A336" s="34">
        <f>IF(B336&lt;&gt;"",MAX($A$1:A335)+1,"")</f>
        <v>335</v>
      </c>
      <c r="B336" s="34" t="s">
        <v>748</v>
      </c>
      <c r="C336" s="34" t="s">
        <v>664</v>
      </c>
      <c r="D336" s="34" t="s">
        <v>32</v>
      </c>
      <c r="E336" s="34"/>
      <c r="F336" s="34" t="s">
        <v>32</v>
      </c>
      <c r="G336" s="34"/>
      <c r="H336" s="34">
        <v>3</v>
      </c>
      <c r="I336" s="34"/>
      <c r="J336" s="34" t="s">
        <v>665</v>
      </c>
      <c r="K336" s="34" t="s">
        <v>666</v>
      </c>
      <c r="L336" s="34" t="s">
        <v>666</v>
      </c>
      <c r="M336" s="34"/>
      <c r="N336" s="34" t="s">
        <v>665</v>
      </c>
      <c r="O336" s="34" t="s">
        <v>667</v>
      </c>
      <c r="P336" s="34" t="s">
        <v>668</v>
      </c>
      <c r="Q336" s="34" t="s">
        <v>164</v>
      </c>
      <c r="R336" s="34" t="s">
        <v>669</v>
      </c>
      <c r="S336" s="34" t="s">
        <v>670</v>
      </c>
      <c r="T336" s="34" t="s">
        <v>671</v>
      </c>
      <c r="U336" s="34" t="s">
        <v>672</v>
      </c>
      <c r="V336" s="34">
        <v>679133399</v>
      </c>
      <c r="W336" s="34"/>
      <c r="X336" s="34">
        <v>1</v>
      </c>
      <c r="Y336" s="34">
        <v>677522377</v>
      </c>
      <c r="Z336" s="34" t="s">
        <v>749</v>
      </c>
      <c r="AA336" s="34">
        <f>IF(ISBLANK($L336),"",VLOOKUP($L336,'PADESCE Ccontractuelle'!$C$2:$K$1200,8,FALSE))</f>
        <v>355572</v>
      </c>
      <c r="AB336" s="34">
        <f>IF(ISBLANK($L336),"",VLOOKUP($L336,'PADESCE Ccontractuelle'!$C$2:$K$1200,9,FALSE))</f>
        <v>53335800</v>
      </c>
      <c r="AC336" s="34" t="str">
        <f>VLOOKUP(VLOOKUP(B336,Apprenants!$D$2:$F$2000,3,FALSE),Classes!$A$2:$H$2000,8,FALSE)</f>
        <v>N</v>
      </c>
      <c r="AD336" s="47"/>
      <c r="AG336" s="23">
        <v>1</v>
      </c>
      <c r="AH336" s="23" t="str">
        <f>Consolication[[#This Row],[Bénéficiaires]]</f>
        <v>INNOVATION &amp; TECH HUB (IT KOLA)</v>
      </c>
      <c r="AI336" s="23">
        <f>Consolication[[#This Row],[cohorte]]</f>
        <v>1</v>
      </c>
    </row>
    <row r="337" spans="1:35" x14ac:dyDescent="0.35">
      <c r="A337" s="34">
        <f>IF(B337&lt;&gt;"",MAX($A$1:A336)+1,"")</f>
        <v>336</v>
      </c>
      <c r="B337" s="34" t="s">
        <v>750</v>
      </c>
      <c r="C337" s="34" t="s">
        <v>664</v>
      </c>
      <c r="D337" s="34" t="s">
        <v>32</v>
      </c>
      <c r="E337" s="34"/>
      <c r="F337" s="34" t="s">
        <v>32</v>
      </c>
      <c r="G337" s="34"/>
      <c r="H337" s="34">
        <v>3</v>
      </c>
      <c r="I337" s="34"/>
      <c r="J337" s="34" t="s">
        <v>665</v>
      </c>
      <c r="K337" s="34" t="s">
        <v>666</v>
      </c>
      <c r="L337" s="34" t="s">
        <v>666</v>
      </c>
      <c r="M337" s="34"/>
      <c r="N337" s="34" t="s">
        <v>665</v>
      </c>
      <c r="O337" s="34" t="s">
        <v>667</v>
      </c>
      <c r="P337" s="34" t="s">
        <v>668</v>
      </c>
      <c r="Q337" s="34" t="s">
        <v>164</v>
      </c>
      <c r="R337" s="34" t="s">
        <v>669</v>
      </c>
      <c r="S337" s="34" t="s">
        <v>670</v>
      </c>
      <c r="T337" s="34" t="s">
        <v>671</v>
      </c>
      <c r="U337" s="34" t="s">
        <v>672</v>
      </c>
      <c r="V337" s="34">
        <v>656184257</v>
      </c>
      <c r="W337" s="36">
        <v>697215604</v>
      </c>
      <c r="X337" s="34">
        <v>1</v>
      </c>
      <c r="Y337" s="34">
        <v>677522377</v>
      </c>
      <c r="Z337" s="34" t="s">
        <v>751</v>
      </c>
      <c r="AA337" s="34">
        <f>IF(ISBLANK($L337),"",VLOOKUP($L337,'PADESCE Ccontractuelle'!$C$2:$K$1200,8,FALSE))</f>
        <v>355572</v>
      </c>
      <c r="AB337" s="34">
        <f>IF(ISBLANK($L337),"",VLOOKUP($L337,'PADESCE Ccontractuelle'!$C$2:$K$1200,9,FALSE))</f>
        <v>53335800</v>
      </c>
      <c r="AC337" s="34" t="str">
        <f>VLOOKUP(VLOOKUP(B337,Apprenants!$D$2:$F$2000,3,FALSE),Classes!$A$2:$H$2000,8,FALSE)</f>
        <v>N</v>
      </c>
      <c r="AD337" s="47"/>
      <c r="AG337" s="23">
        <v>1</v>
      </c>
      <c r="AH337" s="23" t="str">
        <f>Consolication[[#This Row],[Bénéficiaires]]</f>
        <v>INNOVATION &amp; TECH HUB (IT KOLA)</v>
      </c>
      <c r="AI337" s="23">
        <f>Consolication[[#This Row],[cohorte]]</f>
        <v>1</v>
      </c>
    </row>
    <row r="338" spans="1:35" x14ac:dyDescent="0.35">
      <c r="A338" s="34">
        <f>IF(B338&lt;&gt;"",MAX($A$1:A337)+1,"")</f>
        <v>337</v>
      </c>
      <c r="B338" s="34" t="s">
        <v>752</v>
      </c>
      <c r="C338" s="34" t="s">
        <v>664</v>
      </c>
      <c r="D338" s="34" t="s">
        <v>32</v>
      </c>
      <c r="E338" s="34"/>
      <c r="F338" s="34" t="s">
        <v>32</v>
      </c>
      <c r="G338" s="34"/>
      <c r="H338" s="34">
        <v>3</v>
      </c>
      <c r="I338" s="34"/>
      <c r="J338" s="34" t="s">
        <v>665</v>
      </c>
      <c r="K338" s="34" t="s">
        <v>666</v>
      </c>
      <c r="L338" s="34" t="s">
        <v>666</v>
      </c>
      <c r="M338" s="34"/>
      <c r="N338" s="34" t="s">
        <v>665</v>
      </c>
      <c r="O338" s="34" t="s">
        <v>667</v>
      </c>
      <c r="P338" s="34" t="s">
        <v>668</v>
      </c>
      <c r="Q338" s="34" t="s">
        <v>164</v>
      </c>
      <c r="R338" s="34" t="s">
        <v>669</v>
      </c>
      <c r="S338" s="34" t="s">
        <v>670</v>
      </c>
      <c r="T338" s="34" t="s">
        <v>671</v>
      </c>
      <c r="U338" s="34" t="s">
        <v>672</v>
      </c>
      <c r="V338" s="34">
        <v>674986679</v>
      </c>
      <c r="W338" s="34"/>
      <c r="X338" s="34">
        <v>1</v>
      </c>
      <c r="Y338" s="34">
        <v>677522377</v>
      </c>
      <c r="Z338" s="34" t="s">
        <v>753</v>
      </c>
      <c r="AA338" s="34">
        <f>IF(ISBLANK($L338),"",VLOOKUP($L338,'PADESCE Ccontractuelle'!$C$2:$K$1200,8,FALSE))</f>
        <v>355572</v>
      </c>
      <c r="AB338" s="34">
        <f>IF(ISBLANK($L338),"",VLOOKUP($L338,'PADESCE Ccontractuelle'!$C$2:$K$1200,9,FALSE))</f>
        <v>53335800</v>
      </c>
      <c r="AC338" s="34" t="str">
        <f>VLOOKUP(VLOOKUP(B338,Apprenants!$D$2:$F$2000,3,FALSE),Classes!$A$2:$H$2000,8,FALSE)</f>
        <v>N</v>
      </c>
      <c r="AD338" s="47"/>
      <c r="AG338" s="23">
        <v>1</v>
      </c>
      <c r="AH338" s="23" t="str">
        <f>Consolication[[#This Row],[Bénéficiaires]]</f>
        <v>INNOVATION &amp; TECH HUB (IT KOLA)</v>
      </c>
      <c r="AI338" s="23">
        <f>Consolication[[#This Row],[cohorte]]</f>
        <v>1</v>
      </c>
    </row>
    <row r="339" spans="1:35" x14ac:dyDescent="0.35">
      <c r="A339" s="34">
        <f>IF(B339&lt;&gt;"",MAX($A$1:A338)+1,"")</f>
        <v>338</v>
      </c>
      <c r="B339" s="34" t="s">
        <v>754</v>
      </c>
      <c r="C339" s="34" t="s">
        <v>664</v>
      </c>
      <c r="D339" s="34" t="s">
        <v>32</v>
      </c>
      <c r="E339" s="34"/>
      <c r="F339" s="34" t="s">
        <v>32</v>
      </c>
      <c r="G339" s="34"/>
      <c r="H339" s="34">
        <v>3</v>
      </c>
      <c r="I339" s="34"/>
      <c r="J339" s="34" t="s">
        <v>665</v>
      </c>
      <c r="K339" s="34" t="s">
        <v>666</v>
      </c>
      <c r="L339" s="34" t="s">
        <v>666</v>
      </c>
      <c r="M339" s="34"/>
      <c r="N339" s="34" t="s">
        <v>665</v>
      </c>
      <c r="O339" s="34" t="s">
        <v>667</v>
      </c>
      <c r="P339" s="34" t="s">
        <v>668</v>
      </c>
      <c r="Q339" s="34" t="s">
        <v>164</v>
      </c>
      <c r="R339" s="34" t="s">
        <v>669</v>
      </c>
      <c r="S339" s="34" t="s">
        <v>670</v>
      </c>
      <c r="T339" s="34" t="s">
        <v>671</v>
      </c>
      <c r="U339" s="34" t="s">
        <v>672</v>
      </c>
      <c r="V339" s="34">
        <v>694385507</v>
      </c>
      <c r="W339" s="34"/>
      <c r="X339" s="34">
        <v>1</v>
      </c>
      <c r="Y339" s="34">
        <v>677522377</v>
      </c>
      <c r="Z339" s="34" t="s">
        <v>755</v>
      </c>
      <c r="AA339" s="34">
        <f>IF(ISBLANK($L339),"",VLOOKUP($L339,'PADESCE Ccontractuelle'!$C$2:$K$1200,8,FALSE))</f>
        <v>355572</v>
      </c>
      <c r="AB339" s="34">
        <f>IF(ISBLANK($L339),"",VLOOKUP($L339,'PADESCE Ccontractuelle'!$C$2:$K$1200,9,FALSE))</f>
        <v>53335800</v>
      </c>
      <c r="AC339" s="34" t="str">
        <f>VLOOKUP(VLOOKUP(B339,Apprenants!$D$2:$F$2000,3,FALSE),Classes!$A$2:$H$2000,8,FALSE)</f>
        <v>N</v>
      </c>
      <c r="AD339" s="47"/>
      <c r="AG339" s="23">
        <v>1</v>
      </c>
      <c r="AH339" s="23" t="str">
        <f>Consolication[[#This Row],[Bénéficiaires]]</f>
        <v>INNOVATION &amp; TECH HUB (IT KOLA)</v>
      </c>
      <c r="AI339" s="23">
        <f>Consolication[[#This Row],[cohorte]]</f>
        <v>1</v>
      </c>
    </row>
    <row r="340" spans="1:35" x14ac:dyDescent="0.35">
      <c r="A340" s="34">
        <f>IF(B340&lt;&gt;"",MAX($A$1:A339)+1,"")</f>
        <v>339</v>
      </c>
      <c r="B340" s="34" t="s">
        <v>756</v>
      </c>
      <c r="C340" s="34" t="s">
        <v>664</v>
      </c>
      <c r="D340" s="34" t="s">
        <v>31</v>
      </c>
      <c r="E340" s="34"/>
      <c r="F340" s="34" t="s">
        <v>32</v>
      </c>
      <c r="G340" s="34"/>
      <c r="H340" s="34">
        <v>0</v>
      </c>
      <c r="I340" s="34"/>
      <c r="J340" s="34" t="s">
        <v>665</v>
      </c>
      <c r="K340" s="34" t="s">
        <v>666</v>
      </c>
      <c r="L340" s="34" t="s">
        <v>666</v>
      </c>
      <c r="M340" s="34"/>
      <c r="N340" s="34" t="s">
        <v>665</v>
      </c>
      <c r="O340" s="34" t="s">
        <v>667</v>
      </c>
      <c r="P340" s="34" t="s">
        <v>668</v>
      </c>
      <c r="Q340" s="34" t="s">
        <v>164</v>
      </c>
      <c r="R340" s="34" t="s">
        <v>669</v>
      </c>
      <c r="S340" s="34" t="s">
        <v>670</v>
      </c>
      <c r="T340" s="34" t="s">
        <v>671</v>
      </c>
      <c r="U340" s="34" t="s">
        <v>672</v>
      </c>
      <c r="V340" s="34">
        <v>656166384</v>
      </c>
      <c r="W340" s="34"/>
      <c r="X340" s="34">
        <v>1</v>
      </c>
      <c r="Y340" s="34">
        <v>677522377</v>
      </c>
      <c r="Z340" s="34" t="s">
        <v>757</v>
      </c>
      <c r="AA340" s="34">
        <f>IF(ISBLANK($L340),"",VLOOKUP($L340,'PADESCE Ccontractuelle'!$C$2:$K$1200,8,FALSE))</f>
        <v>355572</v>
      </c>
      <c r="AB340" s="34">
        <f>IF(ISBLANK($L340),"",VLOOKUP($L340,'PADESCE Ccontractuelle'!$C$2:$K$1200,9,FALSE))</f>
        <v>53335800</v>
      </c>
      <c r="AC340" s="34" t="str">
        <f>VLOOKUP(VLOOKUP(B340,Apprenants!$D$2:$F$2000,3,FALSE),Classes!$A$2:$H$2000,8,FALSE)</f>
        <v>N</v>
      </c>
      <c r="AD340" s="47"/>
      <c r="AG340" s="23">
        <v>1</v>
      </c>
      <c r="AH340" s="23" t="str">
        <f>Consolication[[#This Row],[Bénéficiaires]]</f>
        <v>INNOVATION &amp; TECH HUB (IT KOLA)</v>
      </c>
      <c r="AI340" s="23">
        <f>Consolication[[#This Row],[cohorte]]</f>
        <v>1</v>
      </c>
    </row>
    <row r="341" spans="1:35" x14ac:dyDescent="0.35">
      <c r="A341" s="34">
        <f>IF(B341&lt;&gt;"",MAX($A$1:A340)+1,"")</f>
        <v>340</v>
      </c>
      <c r="B341" s="34" t="s">
        <v>758</v>
      </c>
      <c r="C341" s="34" t="s">
        <v>664</v>
      </c>
      <c r="D341" s="34" t="s">
        <v>31</v>
      </c>
      <c r="E341" s="34"/>
      <c r="F341" s="34" t="s">
        <v>32</v>
      </c>
      <c r="G341" s="34"/>
      <c r="H341" s="34">
        <v>1</v>
      </c>
      <c r="I341" s="34"/>
      <c r="J341" s="34" t="s">
        <v>665</v>
      </c>
      <c r="K341" s="34" t="s">
        <v>666</v>
      </c>
      <c r="L341" s="34" t="s">
        <v>666</v>
      </c>
      <c r="M341" s="34"/>
      <c r="N341" s="34" t="s">
        <v>665</v>
      </c>
      <c r="O341" s="34" t="s">
        <v>667</v>
      </c>
      <c r="P341" s="34" t="s">
        <v>668</v>
      </c>
      <c r="Q341" s="34" t="s">
        <v>164</v>
      </c>
      <c r="R341" s="34" t="s">
        <v>669</v>
      </c>
      <c r="S341" s="34" t="s">
        <v>670</v>
      </c>
      <c r="T341" s="34" t="s">
        <v>671</v>
      </c>
      <c r="U341" s="34" t="s">
        <v>672</v>
      </c>
      <c r="V341" s="34">
        <v>695953387</v>
      </c>
      <c r="W341" s="34"/>
      <c r="X341" s="34">
        <v>1</v>
      </c>
      <c r="Y341" s="34">
        <v>677522377</v>
      </c>
      <c r="Z341" s="34" t="s">
        <v>759</v>
      </c>
      <c r="AA341" s="34">
        <f>IF(ISBLANK($L341),"",VLOOKUP($L341,'PADESCE Ccontractuelle'!$C$2:$K$1200,8,FALSE))</f>
        <v>355572</v>
      </c>
      <c r="AB341" s="34">
        <f>IF(ISBLANK($L341),"",VLOOKUP($L341,'PADESCE Ccontractuelle'!$C$2:$K$1200,9,FALSE))</f>
        <v>53335800</v>
      </c>
      <c r="AC341" s="34" t="str">
        <f>VLOOKUP(VLOOKUP(B341,Apprenants!$D$2:$F$2000,3,FALSE),Classes!$A$2:$H$2000,8,FALSE)</f>
        <v>N</v>
      </c>
      <c r="AD341" s="47"/>
      <c r="AG341" s="23">
        <v>1</v>
      </c>
      <c r="AH341" s="23" t="str">
        <f>Consolication[[#This Row],[Bénéficiaires]]</f>
        <v>INNOVATION &amp; TECH HUB (IT KOLA)</v>
      </c>
      <c r="AI341" s="23">
        <f>Consolication[[#This Row],[cohorte]]</f>
        <v>1</v>
      </c>
    </row>
    <row r="342" spans="1:35" x14ac:dyDescent="0.35">
      <c r="A342" s="34">
        <f>IF(B342&lt;&gt;"",MAX($A$1:A341)+1,"")</f>
        <v>341</v>
      </c>
      <c r="B342" s="34" t="s">
        <v>760</v>
      </c>
      <c r="C342" s="34" t="s">
        <v>664</v>
      </c>
      <c r="D342" s="34" t="s">
        <v>32</v>
      </c>
      <c r="E342" s="34"/>
      <c r="F342" s="34" t="s">
        <v>32</v>
      </c>
      <c r="G342" s="34"/>
      <c r="H342" s="34">
        <v>3</v>
      </c>
      <c r="I342" s="34"/>
      <c r="J342" s="34" t="s">
        <v>665</v>
      </c>
      <c r="K342" s="34" t="s">
        <v>666</v>
      </c>
      <c r="L342" s="34" t="s">
        <v>666</v>
      </c>
      <c r="M342" s="34"/>
      <c r="N342" s="34" t="s">
        <v>665</v>
      </c>
      <c r="O342" s="34" t="s">
        <v>667</v>
      </c>
      <c r="P342" s="34" t="s">
        <v>668</v>
      </c>
      <c r="Q342" s="34" t="s">
        <v>164</v>
      </c>
      <c r="R342" s="34" t="s">
        <v>669</v>
      </c>
      <c r="S342" s="34" t="s">
        <v>670</v>
      </c>
      <c r="T342" s="34" t="s">
        <v>671</v>
      </c>
      <c r="U342" s="34" t="s">
        <v>672</v>
      </c>
      <c r="V342" s="34">
        <v>656395483</v>
      </c>
      <c r="W342" s="34"/>
      <c r="X342" s="34">
        <v>1</v>
      </c>
      <c r="Y342" s="34">
        <v>677522377</v>
      </c>
      <c r="Z342" s="34" t="s">
        <v>761</v>
      </c>
      <c r="AA342" s="34">
        <f>IF(ISBLANK($L342),"",VLOOKUP($L342,'PADESCE Ccontractuelle'!$C$2:$K$1200,8,FALSE))</f>
        <v>355572</v>
      </c>
      <c r="AB342" s="34">
        <f>IF(ISBLANK($L342),"",VLOOKUP($L342,'PADESCE Ccontractuelle'!$C$2:$K$1200,9,FALSE))</f>
        <v>53335800</v>
      </c>
      <c r="AC342" s="34" t="str">
        <f>VLOOKUP(VLOOKUP(B342,Apprenants!$D$2:$F$2000,3,FALSE),Classes!$A$2:$H$2000,8,FALSE)</f>
        <v>N</v>
      </c>
      <c r="AD342" s="47"/>
      <c r="AG342" s="23">
        <v>1</v>
      </c>
      <c r="AH342" s="23" t="str">
        <f>Consolication[[#This Row],[Bénéficiaires]]</f>
        <v>INNOVATION &amp; TECH HUB (IT KOLA)</v>
      </c>
      <c r="AI342" s="23">
        <f>Consolication[[#This Row],[cohorte]]</f>
        <v>1</v>
      </c>
    </row>
    <row r="343" spans="1:35" x14ac:dyDescent="0.35">
      <c r="A343" s="34">
        <f>IF(B343&lt;&gt;"",MAX($A$1:A342)+1,"")</f>
        <v>342</v>
      </c>
      <c r="B343" s="34" t="s">
        <v>762</v>
      </c>
      <c r="C343" s="34" t="s">
        <v>664</v>
      </c>
      <c r="D343" s="34" t="s">
        <v>31</v>
      </c>
      <c r="E343" s="34"/>
      <c r="F343" s="34" t="s">
        <v>32</v>
      </c>
      <c r="G343" s="34"/>
      <c r="H343" s="34">
        <v>0</v>
      </c>
      <c r="I343" s="34"/>
      <c r="J343" s="34" t="s">
        <v>665</v>
      </c>
      <c r="K343" s="34" t="s">
        <v>666</v>
      </c>
      <c r="L343" s="34" t="s">
        <v>666</v>
      </c>
      <c r="M343" s="34"/>
      <c r="N343" s="34" t="s">
        <v>665</v>
      </c>
      <c r="O343" s="34" t="s">
        <v>667</v>
      </c>
      <c r="P343" s="34" t="s">
        <v>668</v>
      </c>
      <c r="Q343" s="34" t="s">
        <v>164</v>
      </c>
      <c r="R343" s="34" t="s">
        <v>669</v>
      </c>
      <c r="S343" s="34" t="s">
        <v>670</v>
      </c>
      <c r="T343" s="34" t="s">
        <v>671</v>
      </c>
      <c r="U343" s="34" t="s">
        <v>672</v>
      </c>
      <c r="V343" s="34">
        <v>670784102</v>
      </c>
      <c r="W343" s="34"/>
      <c r="X343" s="34">
        <v>1</v>
      </c>
      <c r="Y343" s="34">
        <v>677522377</v>
      </c>
      <c r="Z343" s="48" t="s">
        <v>763</v>
      </c>
      <c r="AA343" s="34">
        <f>IF(ISBLANK($L343),"",VLOOKUP($L343,'PADESCE Ccontractuelle'!$C$2:$K$1200,8,FALSE))</f>
        <v>355572</v>
      </c>
      <c r="AB343" s="34">
        <f>IF(ISBLANK($L343),"",VLOOKUP($L343,'PADESCE Ccontractuelle'!$C$2:$K$1200,9,FALSE))</f>
        <v>53335800</v>
      </c>
      <c r="AC343" s="34" t="str">
        <f>VLOOKUP(VLOOKUP(B343,Apprenants!$D$2:$F$2000,3,FALSE),Classes!$A$2:$H$2000,8,FALSE)</f>
        <v>N</v>
      </c>
      <c r="AD343" s="47"/>
      <c r="AG343" s="23">
        <v>1</v>
      </c>
      <c r="AH343" s="23" t="str">
        <f>Consolication[[#This Row],[Bénéficiaires]]</f>
        <v>INNOVATION &amp; TECH HUB (IT KOLA)</v>
      </c>
      <c r="AI343" s="23">
        <f>Consolication[[#This Row],[cohorte]]</f>
        <v>1</v>
      </c>
    </row>
    <row r="344" spans="1:35" x14ac:dyDescent="0.35">
      <c r="A344" s="34">
        <f>IF(B344&lt;&gt;"",MAX($A$1:A343)+1,"")</f>
        <v>343</v>
      </c>
      <c r="B344" s="34" t="s">
        <v>764</v>
      </c>
      <c r="C344" s="34" t="s">
        <v>664</v>
      </c>
      <c r="D344" s="34" t="s">
        <v>32</v>
      </c>
      <c r="E344" s="34"/>
      <c r="F344" s="34" t="s">
        <v>32</v>
      </c>
      <c r="G344" s="34"/>
      <c r="H344" s="34">
        <v>0</v>
      </c>
      <c r="I344" s="34"/>
      <c r="J344" s="34" t="s">
        <v>665</v>
      </c>
      <c r="K344" s="34" t="s">
        <v>666</v>
      </c>
      <c r="L344" s="34" t="s">
        <v>666</v>
      </c>
      <c r="M344" s="34"/>
      <c r="N344" s="34" t="s">
        <v>665</v>
      </c>
      <c r="O344" s="34" t="s">
        <v>667</v>
      </c>
      <c r="P344" s="34" t="s">
        <v>668</v>
      </c>
      <c r="Q344" s="34" t="s">
        <v>164</v>
      </c>
      <c r="R344" s="34" t="s">
        <v>669</v>
      </c>
      <c r="S344" s="34" t="s">
        <v>670</v>
      </c>
      <c r="T344" s="34" t="s">
        <v>671</v>
      </c>
      <c r="U344" s="34" t="s">
        <v>672</v>
      </c>
      <c r="V344" s="34">
        <v>695543640</v>
      </c>
      <c r="W344" s="34"/>
      <c r="X344" s="34">
        <v>1</v>
      </c>
      <c r="Y344" s="34">
        <v>677522377</v>
      </c>
      <c r="Z344" s="34" t="s">
        <v>765</v>
      </c>
      <c r="AA344" s="34">
        <f>IF(ISBLANK($L344),"",VLOOKUP($L344,'PADESCE Ccontractuelle'!$C$2:$K$1200,8,FALSE))</f>
        <v>355572</v>
      </c>
      <c r="AB344" s="34">
        <f>IF(ISBLANK($L344),"",VLOOKUP($L344,'PADESCE Ccontractuelle'!$C$2:$K$1200,9,FALSE))</f>
        <v>53335800</v>
      </c>
      <c r="AC344" s="34" t="str">
        <f>VLOOKUP(VLOOKUP(B344,Apprenants!$D$2:$F$2000,3,FALSE),Classes!$A$2:$H$2000,8,FALSE)</f>
        <v>N</v>
      </c>
      <c r="AD344" s="47"/>
      <c r="AG344" s="23">
        <v>1</v>
      </c>
      <c r="AH344" s="23" t="str">
        <f>Consolication[[#This Row],[Bénéficiaires]]</f>
        <v>INNOVATION &amp; TECH HUB (IT KOLA)</v>
      </c>
      <c r="AI344" s="23">
        <f>Consolication[[#This Row],[cohorte]]</f>
        <v>1</v>
      </c>
    </row>
    <row r="345" spans="1:35" x14ac:dyDescent="0.35">
      <c r="A345" s="34">
        <f>IF(B345&lt;&gt;"",MAX($A$1:A344)+1,"")</f>
        <v>344</v>
      </c>
      <c r="B345" s="34" t="s">
        <v>766</v>
      </c>
      <c r="C345" s="34" t="s">
        <v>664</v>
      </c>
      <c r="D345" s="34" t="s">
        <v>31</v>
      </c>
      <c r="E345" s="34"/>
      <c r="F345" s="34" t="s">
        <v>32</v>
      </c>
      <c r="G345" s="34"/>
      <c r="H345" s="34">
        <v>3</v>
      </c>
      <c r="I345" s="34"/>
      <c r="J345" s="34" t="s">
        <v>665</v>
      </c>
      <c r="K345" s="34" t="s">
        <v>666</v>
      </c>
      <c r="L345" s="34" t="s">
        <v>666</v>
      </c>
      <c r="M345" s="34"/>
      <c r="N345" s="34" t="s">
        <v>665</v>
      </c>
      <c r="O345" s="34" t="s">
        <v>667</v>
      </c>
      <c r="P345" s="34" t="s">
        <v>668</v>
      </c>
      <c r="Q345" s="34" t="s">
        <v>164</v>
      </c>
      <c r="R345" s="34" t="s">
        <v>669</v>
      </c>
      <c r="S345" s="34" t="s">
        <v>670</v>
      </c>
      <c r="T345" s="34" t="s">
        <v>671</v>
      </c>
      <c r="U345" s="34" t="s">
        <v>672</v>
      </c>
      <c r="V345" s="34">
        <v>673916416</v>
      </c>
      <c r="W345" s="34"/>
      <c r="X345" s="34">
        <v>1</v>
      </c>
      <c r="Y345" s="34">
        <v>677522377</v>
      </c>
      <c r="Z345" s="34" t="s">
        <v>767</v>
      </c>
      <c r="AA345" s="34">
        <f>IF(ISBLANK($L345),"",VLOOKUP($L345,'PADESCE Ccontractuelle'!$C$2:$K$1200,8,FALSE))</f>
        <v>355572</v>
      </c>
      <c r="AB345" s="34">
        <f>IF(ISBLANK($L345),"",VLOOKUP($L345,'PADESCE Ccontractuelle'!$C$2:$K$1200,9,FALSE))</f>
        <v>53335800</v>
      </c>
      <c r="AC345" s="34" t="str">
        <f>VLOOKUP(VLOOKUP(B345,Apprenants!$D$2:$F$2000,3,FALSE),Classes!$A$2:$H$2000,8,FALSE)</f>
        <v>N</v>
      </c>
      <c r="AD345" s="47"/>
      <c r="AG345" s="23">
        <v>1</v>
      </c>
      <c r="AH345" s="23" t="str">
        <f>Consolication[[#This Row],[Bénéficiaires]]</f>
        <v>INNOVATION &amp; TECH HUB (IT KOLA)</v>
      </c>
      <c r="AI345" s="23">
        <f>Consolication[[#This Row],[cohorte]]</f>
        <v>1</v>
      </c>
    </row>
    <row r="346" spans="1:35" x14ac:dyDescent="0.35">
      <c r="A346" s="34">
        <f>IF(B346&lt;&gt;"",MAX($A$1:A345)+1,"")</f>
        <v>345</v>
      </c>
      <c r="B346" s="34" t="s">
        <v>768</v>
      </c>
      <c r="C346" s="34" t="s">
        <v>664</v>
      </c>
      <c r="D346" s="34" t="s">
        <v>32</v>
      </c>
      <c r="E346" s="34"/>
      <c r="F346" s="34" t="s">
        <v>32</v>
      </c>
      <c r="G346" s="34"/>
      <c r="H346" s="34">
        <v>3</v>
      </c>
      <c r="I346" s="34"/>
      <c r="J346" s="34" t="s">
        <v>665</v>
      </c>
      <c r="K346" s="34" t="s">
        <v>666</v>
      </c>
      <c r="L346" s="34" t="s">
        <v>666</v>
      </c>
      <c r="M346" s="34"/>
      <c r="N346" s="34" t="s">
        <v>665</v>
      </c>
      <c r="O346" s="34" t="s">
        <v>667</v>
      </c>
      <c r="P346" s="34" t="s">
        <v>668</v>
      </c>
      <c r="Q346" s="34" t="s">
        <v>164</v>
      </c>
      <c r="R346" s="34" t="s">
        <v>669</v>
      </c>
      <c r="S346" s="34" t="s">
        <v>670</v>
      </c>
      <c r="T346" s="34" t="s">
        <v>671</v>
      </c>
      <c r="U346" s="34" t="s">
        <v>672</v>
      </c>
      <c r="V346" s="34">
        <v>655393232</v>
      </c>
      <c r="W346" s="34"/>
      <c r="X346" s="34">
        <v>1</v>
      </c>
      <c r="Y346" s="34">
        <v>677522377</v>
      </c>
      <c r="Z346" s="34" t="s">
        <v>769</v>
      </c>
      <c r="AA346" s="34">
        <f>IF(ISBLANK($L346),"",VLOOKUP($L346,'PADESCE Ccontractuelle'!$C$2:$K$1200,8,FALSE))</f>
        <v>355572</v>
      </c>
      <c r="AB346" s="34">
        <f>IF(ISBLANK($L346),"",VLOOKUP($L346,'PADESCE Ccontractuelle'!$C$2:$K$1200,9,FALSE))</f>
        <v>53335800</v>
      </c>
      <c r="AC346" s="34" t="str">
        <f>VLOOKUP(VLOOKUP(B346,Apprenants!$D$2:$F$2000,3,FALSE),Classes!$A$2:$H$2000,8,FALSE)</f>
        <v>N</v>
      </c>
      <c r="AD346" s="47"/>
      <c r="AG346" s="23">
        <v>1</v>
      </c>
      <c r="AH346" s="23" t="str">
        <f>Consolication[[#This Row],[Bénéficiaires]]</f>
        <v>INNOVATION &amp; TECH HUB (IT KOLA)</v>
      </c>
      <c r="AI346" s="23">
        <f>Consolication[[#This Row],[cohorte]]</f>
        <v>1</v>
      </c>
    </row>
    <row r="347" spans="1:35" x14ac:dyDescent="0.35">
      <c r="A347" s="34">
        <f>IF(B347&lt;&gt;"",MAX($A$1:A346)+1,"")</f>
        <v>346</v>
      </c>
      <c r="B347" s="34" t="s">
        <v>770</v>
      </c>
      <c r="C347" s="34" t="s">
        <v>664</v>
      </c>
      <c r="D347" s="34" t="s">
        <v>31</v>
      </c>
      <c r="E347" s="34"/>
      <c r="F347" s="34" t="s">
        <v>32</v>
      </c>
      <c r="G347" s="34"/>
      <c r="H347" s="34">
        <v>4</v>
      </c>
      <c r="I347" s="34"/>
      <c r="J347" s="34" t="s">
        <v>665</v>
      </c>
      <c r="K347" s="34" t="s">
        <v>666</v>
      </c>
      <c r="L347" s="34" t="s">
        <v>666</v>
      </c>
      <c r="M347" s="34"/>
      <c r="N347" s="34" t="s">
        <v>665</v>
      </c>
      <c r="O347" s="34" t="s">
        <v>667</v>
      </c>
      <c r="P347" s="34" t="s">
        <v>668</v>
      </c>
      <c r="Q347" s="34" t="s">
        <v>164</v>
      </c>
      <c r="R347" s="34" t="s">
        <v>669</v>
      </c>
      <c r="S347" s="34" t="s">
        <v>670</v>
      </c>
      <c r="T347" s="34" t="s">
        <v>671</v>
      </c>
      <c r="U347" s="34" t="s">
        <v>672</v>
      </c>
      <c r="V347" s="34">
        <v>670730088</v>
      </c>
      <c r="W347" s="34"/>
      <c r="X347" s="34">
        <v>1</v>
      </c>
      <c r="Y347" s="34">
        <v>677522377</v>
      </c>
      <c r="Z347" s="34" t="s">
        <v>771</v>
      </c>
      <c r="AA347" s="34">
        <f>IF(ISBLANK($L347),"",VLOOKUP($L347,'PADESCE Ccontractuelle'!$C$2:$K$1200,8,FALSE))</f>
        <v>355572</v>
      </c>
      <c r="AB347" s="34">
        <f>IF(ISBLANK($L347),"",VLOOKUP($L347,'PADESCE Ccontractuelle'!$C$2:$K$1200,9,FALSE))</f>
        <v>53335800</v>
      </c>
      <c r="AC347" s="34" t="str">
        <f>VLOOKUP(VLOOKUP(B347,Apprenants!$D$2:$F$2000,3,FALSE),Classes!$A$2:$H$2000,8,FALSE)</f>
        <v>N</v>
      </c>
      <c r="AD347" s="47"/>
      <c r="AG347" s="23">
        <v>1</v>
      </c>
      <c r="AH347" s="23" t="str">
        <f>Consolication[[#This Row],[Bénéficiaires]]</f>
        <v>INNOVATION &amp; TECH HUB (IT KOLA)</v>
      </c>
      <c r="AI347" s="23">
        <f>Consolication[[#This Row],[cohorte]]</f>
        <v>1</v>
      </c>
    </row>
    <row r="348" spans="1:35" x14ac:dyDescent="0.35">
      <c r="A348" s="34">
        <f>IF(B348&lt;&gt;"",MAX($A$1:A347)+1,"")</f>
        <v>347</v>
      </c>
      <c r="B348" s="34" t="s">
        <v>772</v>
      </c>
      <c r="C348" s="34" t="s">
        <v>664</v>
      </c>
      <c r="D348" s="34" t="s">
        <v>31</v>
      </c>
      <c r="E348" s="34"/>
      <c r="F348" s="34" t="s">
        <v>32</v>
      </c>
      <c r="G348" s="34"/>
      <c r="H348" s="34">
        <v>4</v>
      </c>
      <c r="I348" s="34"/>
      <c r="J348" s="34" t="s">
        <v>665</v>
      </c>
      <c r="K348" s="34" t="s">
        <v>666</v>
      </c>
      <c r="L348" s="34" t="s">
        <v>666</v>
      </c>
      <c r="M348" s="34"/>
      <c r="N348" s="34" t="s">
        <v>665</v>
      </c>
      <c r="O348" s="34" t="s">
        <v>667</v>
      </c>
      <c r="P348" s="34" t="s">
        <v>668</v>
      </c>
      <c r="Q348" s="34" t="s">
        <v>164</v>
      </c>
      <c r="R348" s="34" t="s">
        <v>669</v>
      </c>
      <c r="S348" s="34" t="s">
        <v>670</v>
      </c>
      <c r="T348" s="34" t="s">
        <v>671</v>
      </c>
      <c r="U348" s="34" t="s">
        <v>672</v>
      </c>
      <c r="V348" s="34">
        <v>677481835</v>
      </c>
      <c r="W348" s="36">
        <v>655338017</v>
      </c>
      <c r="X348" s="34">
        <v>1</v>
      </c>
      <c r="Y348" s="34">
        <v>677522377</v>
      </c>
      <c r="Z348" s="34" t="s">
        <v>773</v>
      </c>
      <c r="AA348" s="34">
        <f>IF(ISBLANK($L348),"",VLOOKUP($L348,'PADESCE Ccontractuelle'!$C$2:$K$1200,8,FALSE))</f>
        <v>355572</v>
      </c>
      <c r="AB348" s="34">
        <f>IF(ISBLANK($L348),"",VLOOKUP($L348,'PADESCE Ccontractuelle'!$C$2:$K$1200,9,FALSE))</f>
        <v>53335800</v>
      </c>
      <c r="AC348" s="34" t="str">
        <f>VLOOKUP(VLOOKUP(B348,Apprenants!$D$2:$F$2000,3,FALSE),Classes!$A$2:$H$2000,8,FALSE)</f>
        <v>N</v>
      </c>
      <c r="AD348" s="47"/>
      <c r="AG348" s="23">
        <v>1</v>
      </c>
      <c r="AH348" s="23" t="str">
        <f>Consolication[[#This Row],[Bénéficiaires]]</f>
        <v>INNOVATION &amp; TECH HUB (IT KOLA)</v>
      </c>
      <c r="AI348" s="23">
        <f>Consolication[[#This Row],[cohorte]]</f>
        <v>1</v>
      </c>
    </row>
    <row r="349" spans="1:35" x14ac:dyDescent="0.35">
      <c r="A349" s="34">
        <f>IF(B349&lt;&gt;"",MAX($A$1:A348)+1,"")</f>
        <v>348</v>
      </c>
      <c r="B349" s="34" t="s">
        <v>774</v>
      </c>
      <c r="C349" s="34" t="s">
        <v>664</v>
      </c>
      <c r="D349" s="34" t="s">
        <v>32</v>
      </c>
      <c r="E349" s="34"/>
      <c r="F349" s="34" t="s">
        <v>32</v>
      </c>
      <c r="G349" s="34"/>
      <c r="H349" s="34">
        <v>2</v>
      </c>
      <c r="I349" s="34"/>
      <c r="J349" s="34" t="s">
        <v>665</v>
      </c>
      <c r="K349" s="34" t="s">
        <v>666</v>
      </c>
      <c r="L349" s="34" t="s">
        <v>666</v>
      </c>
      <c r="M349" s="34"/>
      <c r="N349" s="34" t="s">
        <v>665</v>
      </c>
      <c r="O349" s="34" t="s">
        <v>667</v>
      </c>
      <c r="P349" s="34" t="s">
        <v>668</v>
      </c>
      <c r="Q349" s="34" t="s">
        <v>164</v>
      </c>
      <c r="R349" s="34" t="s">
        <v>669</v>
      </c>
      <c r="S349" s="34" t="s">
        <v>670</v>
      </c>
      <c r="T349" s="34" t="s">
        <v>671</v>
      </c>
      <c r="U349" s="34" t="s">
        <v>672</v>
      </c>
      <c r="V349" s="34">
        <v>655553630</v>
      </c>
      <c r="W349" s="34"/>
      <c r="X349" s="34">
        <v>1</v>
      </c>
      <c r="Y349" s="34">
        <v>677522377</v>
      </c>
      <c r="Z349" s="34" t="s">
        <v>775</v>
      </c>
      <c r="AA349" s="34">
        <f>IF(ISBLANK($L349),"",VLOOKUP($L349,'PADESCE Ccontractuelle'!$C$2:$K$1200,8,FALSE))</f>
        <v>355572</v>
      </c>
      <c r="AB349" s="34">
        <f>IF(ISBLANK($L349),"",VLOOKUP($L349,'PADESCE Ccontractuelle'!$C$2:$K$1200,9,FALSE))</f>
        <v>53335800</v>
      </c>
      <c r="AC349" s="34" t="str">
        <f>VLOOKUP(VLOOKUP(B349,Apprenants!$D$2:$F$2000,3,FALSE),Classes!$A$2:$H$2000,8,FALSE)</f>
        <v>N</v>
      </c>
      <c r="AD349" s="47"/>
      <c r="AG349" s="23">
        <v>1</v>
      </c>
      <c r="AH349" s="23" t="str">
        <f>Consolication[[#This Row],[Bénéficiaires]]</f>
        <v>INNOVATION &amp; TECH HUB (IT KOLA)</v>
      </c>
      <c r="AI349" s="23">
        <f>Consolication[[#This Row],[cohorte]]</f>
        <v>1</v>
      </c>
    </row>
    <row r="350" spans="1:35" x14ac:dyDescent="0.35">
      <c r="A350" s="34">
        <f>IF(B350&lt;&gt;"",MAX($A$1:A349)+1,"")</f>
        <v>349</v>
      </c>
      <c r="B350" s="34" t="s">
        <v>776</v>
      </c>
      <c r="C350" s="34" t="s">
        <v>664</v>
      </c>
      <c r="D350" s="34" t="s">
        <v>32</v>
      </c>
      <c r="E350" s="34"/>
      <c r="F350" s="34" t="s">
        <v>32</v>
      </c>
      <c r="G350" s="34"/>
      <c r="H350" s="34">
        <v>2</v>
      </c>
      <c r="I350" s="34"/>
      <c r="J350" s="34" t="s">
        <v>665</v>
      </c>
      <c r="K350" s="34" t="s">
        <v>666</v>
      </c>
      <c r="L350" s="34" t="s">
        <v>666</v>
      </c>
      <c r="M350" s="34"/>
      <c r="N350" s="34" t="s">
        <v>665</v>
      </c>
      <c r="O350" s="34" t="s">
        <v>667</v>
      </c>
      <c r="P350" s="34" t="s">
        <v>668</v>
      </c>
      <c r="Q350" s="34" t="s">
        <v>164</v>
      </c>
      <c r="R350" s="34" t="s">
        <v>669</v>
      </c>
      <c r="S350" s="34" t="s">
        <v>670</v>
      </c>
      <c r="T350" s="34" t="s">
        <v>671</v>
      </c>
      <c r="U350" s="34" t="s">
        <v>672</v>
      </c>
      <c r="V350" s="34">
        <v>655841224</v>
      </c>
      <c r="W350" s="34"/>
      <c r="X350" s="34">
        <v>1</v>
      </c>
      <c r="Y350" s="34">
        <v>677522377</v>
      </c>
      <c r="Z350" s="34" t="s">
        <v>777</v>
      </c>
      <c r="AA350" s="34">
        <f>IF(ISBLANK($L350),"",VLOOKUP($L350,'PADESCE Ccontractuelle'!$C$2:$K$1200,8,FALSE))</f>
        <v>355572</v>
      </c>
      <c r="AB350" s="34">
        <f>IF(ISBLANK($L350),"",VLOOKUP($L350,'PADESCE Ccontractuelle'!$C$2:$K$1200,9,FALSE))</f>
        <v>53335800</v>
      </c>
      <c r="AC350" s="34" t="str">
        <f>VLOOKUP(VLOOKUP(B350,Apprenants!$D$2:$F$2000,3,FALSE),Classes!$A$2:$H$2000,8,FALSE)</f>
        <v>N</v>
      </c>
      <c r="AD350" s="47"/>
      <c r="AG350" s="23">
        <v>1</v>
      </c>
      <c r="AH350" s="23" t="str">
        <f>Consolication[[#This Row],[Bénéficiaires]]</f>
        <v>INNOVATION &amp; TECH HUB (IT KOLA)</v>
      </c>
      <c r="AI350" s="23">
        <f>Consolication[[#This Row],[cohorte]]</f>
        <v>1</v>
      </c>
    </row>
    <row r="351" spans="1:35" x14ac:dyDescent="0.35">
      <c r="A351" s="34">
        <f>IF(B351&lt;&gt;"",MAX($A$1:A350)+1,"")</f>
        <v>350</v>
      </c>
      <c r="B351" s="34" t="s">
        <v>778</v>
      </c>
      <c r="C351" s="34" t="s">
        <v>664</v>
      </c>
      <c r="D351" s="34" t="s">
        <v>32</v>
      </c>
      <c r="E351" s="34"/>
      <c r="F351" s="34" t="s">
        <v>32</v>
      </c>
      <c r="G351" s="34"/>
      <c r="H351" s="34">
        <v>1</v>
      </c>
      <c r="I351" s="34"/>
      <c r="J351" s="34" t="s">
        <v>665</v>
      </c>
      <c r="K351" s="34" t="s">
        <v>666</v>
      </c>
      <c r="L351" s="34" t="s">
        <v>666</v>
      </c>
      <c r="M351" s="34"/>
      <c r="N351" s="34" t="s">
        <v>665</v>
      </c>
      <c r="O351" s="34" t="s">
        <v>667</v>
      </c>
      <c r="P351" s="34" t="s">
        <v>668</v>
      </c>
      <c r="Q351" s="34" t="s">
        <v>164</v>
      </c>
      <c r="R351" s="34" t="s">
        <v>669</v>
      </c>
      <c r="S351" s="34" t="s">
        <v>670</v>
      </c>
      <c r="T351" s="34" t="s">
        <v>671</v>
      </c>
      <c r="U351" s="34" t="s">
        <v>672</v>
      </c>
      <c r="V351" s="34">
        <v>696177487</v>
      </c>
      <c r="W351" s="34"/>
      <c r="X351" s="34">
        <v>1</v>
      </c>
      <c r="Y351" s="34">
        <v>677522377</v>
      </c>
      <c r="Z351" s="34" t="s">
        <v>779</v>
      </c>
      <c r="AA351" s="34">
        <f>IF(ISBLANK($L351),"",VLOOKUP($L351,'PADESCE Ccontractuelle'!$C$2:$K$1200,8,FALSE))</f>
        <v>355572</v>
      </c>
      <c r="AB351" s="34">
        <f>IF(ISBLANK($L351),"",VLOOKUP($L351,'PADESCE Ccontractuelle'!$C$2:$K$1200,9,FALSE))</f>
        <v>53335800</v>
      </c>
      <c r="AC351" s="34" t="str">
        <f>VLOOKUP(VLOOKUP(B351,Apprenants!$D$2:$F$2000,3,FALSE),Classes!$A$2:$H$2000,8,FALSE)</f>
        <v>N</v>
      </c>
      <c r="AD351" s="47"/>
      <c r="AG351" s="23">
        <v>1</v>
      </c>
      <c r="AH351" s="23" t="str">
        <f>Consolication[[#This Row],[Bénéficiaires]]</f>
        <v>INNOVATION &amp; TECH HUB (IT KOLA)</v>
      </c>
      <c r="AI351" s="23">
        <f>Consolication[[#This Row],[cohorte]]</f>
        <v>1</v>
      </c>
    </row>
    <row r="352" spans="1:35" x14ac:dyDescent="0.35">
      <c r="A352" s="34">
        <f>IF(B352&lt;&gt;"",MAX($A$1:A351)+1,"")</f>
        <v>351</v>
      </c>
      <c r="B352" s="34" t="s">
        <v>780</v>
      </c>
      <c r="C352" s="34" t="s">
        <v>664</v>
      </c>
      <c r="D352" s="34" t="s">
        <v>31</v>
      </c>
      <c r="E352" s="34"/>
      <c r="F352" s="34" t="s">
        <v>32</v>
      </c>
      <c r="G352" s="34"/>
      <c r="H352" s="34">
        <v>1</v>
      </c>
      <c r="I352" s="34"/>
      <c r="J352" s="34" t="s">
        <v>665</v>
      </c>
      <c r="K352" s="34" t="s">
        <v>666</v>
      </c>
      <c r="L352" s="34" t="s">
        <v>666</v>
      </c>
      <c r="M352" s="34"/>
      <c r="N352" s="34" t="s">
        <v>665</v>
      </c>
      <c r="O352" s="34" t="s">
        <v>667</v>
      </c>
      <c r="P352" s="34" t="s">
        <v>668</v>
      </c>
      <c r="Q352" s="34" t="s">
        <v>164</v>
      </c>
      <c r="R352" s="34" t="s">
        <v>669</v>
      </c>
      <c r="S352" s="34" t="s">
        <v>670</v>
      </c>
      <c r="T352" s="34" t="s">
        <v>671</v>
      </c>
      <c r="U352" s="34" t="s">
        <v>672</v>
      </c>
      <c r="V352" s="34">
        <v>696168236</v>
      </c>
      <c r="W352" s="36">
        <v>698119811</v>
      </c>
      <c r="X352" s="34">
        <v>1</v>
      </c>
      <c r="Y352" s="34">
        <v>677522377</v>
      </c>
      <c r="Z352" s="34" t="s">
        <v>781</v>
      </c>
      <c r="AA352" s="34">
        <f>IF(ISBLANK($L352),"",VLOOKUP($L352,'PADESCE Ccontractuelle'!$C$2:$K$1200,8,FALSE))</f>
        <v>355572</v>
      </c>
      <c r="AB352" s="34">
        <f>IF(ISBLANK($L352),"",VLOOKUP($L352,'PADESCE Ccontractuelle'!$C$2:$K$1200,9,FALSE))</f>
        <v>53335800</v>
      </c>
      <c r="AC352" s="34" t="str">
        <f>VLOOKUP(VLOOKUP(B352,Apprenants!$D$2:$F$2000,3,FALSE),Classes!$A$2:$H$2000,8,FALSE)</f>
        <v>N</v>
      </c>
      <c r="AD352" s="47"/>
      <c r="AG352" s="23">
        <v>1</v>
      </c>
      <c r="AH352" s="23" t="str">
        <f>Consolication[[#This Row],[Bénéficiaires]]</f>
        <v>INNOVATION &amp; TECH HUB (IT KOLA)</v>
      </c>
      <c r="AI352" s="23">
        <f>Consolication[[#This Row],[cohorte]]</f>
        <v>1</v>
      </c>
    </row>
    <row r="353" spans="1:35" x14ac:dyDescent="0.35">
      <c r="A353" s="34">
        <f>IF(B353&lt;&gt;"",MAX($A$1:A352)+1,"")</f>
        <v>352</v>
      </c>
      <c r="B353" s="34" t="s">
        <v>782</v>
      </c>
      <c r="C353" s="34" t="s">
        <v>664</v>
      </c>
      <c r="D353" s="34" t="s">
        <v>32</v>
      </c>
      <c r="E353" s="34"/>
      <c r="F353" s="34" t="s">
        <v>32</v>
      </c>
      <c r="G353" s="34"/>
      <c r="H353" s="34">
        <v>1</v>
      </c>
      <c r="I353" s="34"/>
      <c r="J353" s="34" t="s">
        <v>665</v>
      </c>
      <c r="K353" s="34" t="s">
        <v>666</v>
      </c>
      <c r="L353" s="34" t="s">
        <v>666</v>
      </c>
      <c r="M353" s="34"/>
      <c r="N353" s="34" t="s">
        <v>665</v>
      </c>
      <c r="O353" s="34" t="s">
        <v>667</v>
      </c>
      <c r="P353" s="34" t="s">
        <v>668</v>
      </c>
      <c r="Q353" s="34" t="s">
        <v>164</v>
      </c>
      <c r="R353" s="34" t="s">
        <v>669</v>
      </c>
      <c r="S353" s="34" t="s">
        <v>670</v>
      </c>
      <c r="T353" s="34" t="s">
        <v>671</v>
      </c>
      <c r="U353" s="34" t="s">
        <v>672</v>
      </c>
      <c r="V353" s="34">
        <v>672496105</v>
      </c>
      <c r="W353" s="36">
        <v>674724526</v>
      </c>
      <c r="X353" s="34">
        <v>1</v>
      </c>
      <c r="Y353" s="34">
        <v>677522377</v>
      </c>
      <c r="Z353" s="34" t="s">
        <v>783</v>
      </c>
      <c r="AA353" s="34">
        <f>IF(ISBLANK($L353),"",VLOOKUP($L353,'PADESCE Ccontractuelle'!$C$2:$K$1200,8,FALSE))</f>
        <v>355572</v>
      </c>
      <c r="AB353" s="34">
        <f>IF(ISBLANK($L353),"",VLOOKUP($L353,'PADESCE Ccontractuelle'!$C$2:$K$1200,9,FALSE))</f>
        <v>53335800</v>
      </c>
      <c r="AC353" s="34" t="str">
        <f>VLOOKUP(VLOOKUP(B353,Apprenants!$D$2:$F$2000,3,FALSE),Classes!$A$2:$H$2000,8,FALSE)</f>
        <v>N</v>
      </c>
      <c r="AD353" s="47"/>
      <c r="AG353" s="23">
        <v>1</v>
      </c>
      <c r="AH353" s="23" t="str">
        <f>Consolication[[#This Row],[Bénéficiaires]]</f>
        <v>INNOVATION &amp; TECH HUB (IT KOLA)</v>
      </c>
      <c r="AI353" s="23">
        <f>Consolication[[#This Row],[cohorte]]</f>
        <v>1</v>
      </c>
    </row>
    <row r="354" spans="1:35" x14ac:dyDescent="0.35">
      <c r="A354" s="34">
        <f>IF(B354&lt;&gt;"",MAX($A$1:A353)+1,"")</f>
        <v>353</v>
      </c>
      <c r="B354" s="34" t="s">
        <v>784</v>
      </c>
      <c r="C354" s="34" t="s">
        <v>664</v>
      </c>
      <c r="D354" s="34" t="s">
        <v>32</v>
      </c>
      <c r="E354" s="34"/>
      <c r="F354" s="34" t="s">
        <v>32</v>
      </c>
      <c r="G354" s="34"/>
      <c r="H354" s="34">
        <v>3</v>
      </c>
      <c r="I354" s="34"/>
      <c r="J354" s="34" t="s">
        <v>665</v>
      </c>
      <c r="K354" s="34" t="s">
        <v>666</v>
      </c>
      <c r="L354" s="34" t="s">
        <v>666</v>
      </c>
      <c r="M354" s="34"/>
      <c r="N354" s="34" t="s">
        <v>665</v>
      </c>
      <c r="O354" s="34" t="s">
        <v>667</v>
      </c>
      <c r="P354" s="34" t="s">
        <v>668</v>
      </c>
      <c r="Q354" s="34" t="s">
        <v>164</v>
      </c>
      <c r="R354" s="34" t="s">
        <v>669</v>
      </c>
      <c r="S354" s="34" t="s">
        <v>670</v>
      </c>
      <c r="T354" s="34" t="s">
        <v>671</v>
      </c>
      <c r="U354" s="34" t="s">
        <v>672</v>
      </c>
      <c r="V354" s="34">
        <v>670307014</v>
      </c>
      <c r="W354" s="34"/>
      <c r="X354" s="34">
        <v>1</v>
      </c>
      <c r="Y354" s="34">
        <v>677522377</v>
      </c>
      <c r="Z354" s="34" t="s">
        <v>785</v>
      </c>
      <c r="AA354" s="34">
        <f>IF(ISBLANK($L354),"",VLOOKUP($L354,'PADESCE Ccontractuelle'!$C$2:$K$1200,8,FALSE))</f>
        <v>355572</v>
      </c>
      <c r="AB354" s="34">
        <f>IF(ISBLANK($L354),"",VLOOKUP($L354,'PADESCE Ccontractuelle'!$C$2:$K$1200,9,FALSE))</f>
        <v>53335800</v>
      </c>
      <c r="AC354" s="34" t="str">
        <f>VLOOKUP(VLOOKUP(B354,Apprenants!$D$2:$F$2000,3,FALSE),Classes!$A$2:$H$2000,8,FALSE)</f>
        <v>N</v>
      </c>
      <c r="AD354" s="47"/>
      <c r="AG354" s="23">
        <v>1</v>
      </c>
      <c r="AH354" s="23" t="str">
        <f>Consolication[[#This Row],[Bénéficiaires]]</f>
        <v>INNOVATION &amp; TECH HUB (IT KOLA)</v>
      </c>
      <c r="AI354" s="23">
        <f>Consolication[[#This Row],[cohorte]]</f>
        <v>1</v>
      </c>
    </row>
    <row r="355" spans="1:35" x14ac:dyDescent="0.35">
      <c r="A355" s="34">
        <f>IF(B355&lt;&gt;"",MAX($A$1:A354)+1,"")</f>
        <v>354</v>
      </c>
      <c r="B355" s="34" t="s">
        <v>786</v>
      </c>
      <c r="C355" s="34" t="s">
        <v>664</v>
      </c>
      <c r="D355" s="34" t="s">
        <v>32</v>
      </c>
      <c r="E355" s="34"/>
      <c r="F355" s="34" t="s">
        <v>32</v>
      </c>
      <c r="G355" s="34"/>
      <c r="H355" s="34">
        <v>3</v>
      </c>
      <c r="I355" s="34"/>
      <c r="J355" s="34" t="s">
        <v>665</v>
      </c>
      <c r="K355" s="34" t="s">
        <v>666</v>
      </c>
      <c r="L355" s="34" t="s">
        <v>666</v>
      </c>
      <c r="M355" s="34"/>
      <c r="N355" s="34" t="s">
        <v>665</v>
      </c>
      <c r="O355" s="34" t="s">
        <v>667</v>
      </c>
      <c r="P355" s="34" t="s">
        <v>668</v>
      </c>
      <c r="Q355" s="34" t="s">
        <v>164</v>
      </c>
      <c r="R355" s="34" t="s">
        <v>669</v>
      </c>
      <c r="S355" s="34" t="s">
        <v>670</v>
      </c>
      <c r="T355" s="34" t="s">
        <v>671</v>
      </c>
      <c r="U355" s="34" t="s">
        <v>672</v>
      </c>
      <c r="V355" s="34">
        <v>657254581</v>
      </c>
      <c r="W355" s="34"/>
      <c r="X355" s="34">
        <v>1</v>
      </c>
      <c r="Y355" s="34">
        <v>677522377</v>
      </c>
      <c r="Z355" s="34" t="s">
        <v>787</v>
      </c>
      <c r="AA355" s="34">
        <f>IF(ISBLANK($L355),"",VLOOKUP($L355,'PADESCE Ccontractuelle'!$C$2:$K$1200,8,FALSE))</f>
        <v>355572</v>
      </c>
      <c r="AB355" s="34">
        <f>IF(ISBLANK($L355),"",VLOOKUP($L355,'PADESCE Ccontractuelle'!$C$2:$K$1200,9,FALSE))</f>
        <v>53335800</v>
      </c>
      <c r="AC355" s="34" t="str">
        <f>VLOOKUP(VLOOKUP(B355,Apprenants!$D$2:$F$2000,3,FALSE),Classes!$A$2:$H$2000,8,FALSE)</f>
        <v>N</v>
      </c>
      <c r="AD355" s="47"/>
      <c r="AG355" s="23">
        <v>1</v>
      </c>
      <c r="AH355" s="23" t="str">
        <f>Consolication[[#This Row],[Bénéficiaires]]</f>
        <v>INNOVATION &amp; TECH HUB (IT KOLA)</v>
      </c>
      <c r="AI355" s="23">
        <f>Consolication[[#This Row],[cohorte]]</f>
        <v>1</v>
      </c>
    </row>
    <row r="356" spans="1:35" x14ac:dyDescent="0.35">
      <c r="A356" s="34">
        <f>IF(B356&lt;&gt;"",MAX($A$1:A355)+1,"")</f>
        <v>355</v>
      </c>
      <c r="B356" s="34" t="s">
        <v>788</v>
      </c>
      <c r="C356" s="34" t="s">
        <v>664</v>
      </c>
      <c r="D356" s="34" t="s">
        <v>32</v>
      </c>
      <c r="E356" s="34"/>
      <c r="F356" s="34" t="s">
        <v>32</v>
      </c>
      <c r="G356" s="34"/>
      <c r="H356" s="34">
        <v>4</v>
      </c>
      <c r="I356" s="34"/>
      <c r="J356" s="34" t="s">
        <v>665</v>
      </c>
      <c r="K356" s="34" t="s">
        <v>666</v>
      </c>
      <c r="L356" s="34" t="s">
        <v>666</v>
      </c>
      <c r="M356" s="34"/>
      <c r="N356" s="34" t="s">
        <v>665</v>
      </c>
      <c r="O356" s="34" t="s">
        <v>667</v>
      </c>
      <c r="P356" s="34" t="s">
        <v>668</v>
      </c>
      <c r="Q356" s="34" t="s">
        <v>164</v>
      </c>
      <c r="R356" s="34" t="s">
        <v>669</v>
      </c>
      <c r="S356" s="34" t="s">
        <v>670</v>
      </c>
      <c r="T356" s="34" t="s">
        <v>671</v>
      </c>
      <c r="U356" s="34" t="s">
        <v>672</v>
      </c>
      <c r="V356" s="34">
        <v>659823570</v>
      </c>
      <c r="W356" s="34"/>
      <c r="X356" s="34">
        <v>1</v>
      </c>
      <c r="Y356" s="34">
        <v>677522377</v>
      </c>
      <c r="Z356" s="34" t="s">
        <v>789</v>
      </c>
      <c r="AA356" s="34">
        <f>IF(ISBLANK($L356),"",VLOOKUP($L356,'PADESCE Ccontractuelle'!$C$2:$K$1200,8,FALSE))</f>
        <v>355572</v>
      </c>
      <c r="AB356" s="34">
        <f>IF(ISBLANK($L356),"",VLOOKUP($L356,'PADESCE Ccontractuelle'!$C$2:$K$1200,9,FALSE))</f>
        <v>53335800</v>
      </c>
      <c r="AC356" s="34" t="str">
        <f>VLOOKUP(VLOOKUP(B356,Apprenants!$D$2:$F$2000,3,FALSE),Classes!$A$2:$H$2000,8,FALSE)</f>
        <v>N</v>
      </c>
      <c r="AD356" s="47"/>
      <c r="AG356" s="23">
        <v>1</v>
      </c>
      <c r="AH356" s="23" t="str">
        <f>Consolication[[#This Row],[Bénéficiaires]]</f>
        <v>INNOVATION &amp; TECH HUB (IT KOLA)</v>
      </c>
      <c r="AI356" s="23">
        <f>Consolication[[#This Row],[cohorte]]</f>
        <v>1</v>
      </c>
    </row>
    <row r="357" spans="1:35" x14ac:dyDescent="0.35">
      <c r="A357" s="34">
        <f>IF(B357&lt;&gt;"",MAX($A$1:A356)+1,"")</f>
        <v>356</v>
      </c>
      <c r="B357" s="34" t="s">
        <v>790</v>
      </c>
      <c r="C357" s="34" t="s">
        <v>664</v>
      </c>
      <c r="D357" s="34" t="s">
        <v>32</v>
      </c>
      <c r="E357" s="34"/>
      <c r="F357" s="34" t="s">
        <v>32</v>
      </c>
      <c r="G357" s="34"/>
      <c r="H357" s="34">
        <v>2</v>
      </c>
      <c r="I357" s="34"/>
      <c r="J357" s="34" t="s">
        <v>665</v>
      </c>
      <c r="K357" s="34" t="s">
        <v>666</v>
      </c>
      <c r="L357" s="34" t="s">
        <v>666</v>
      </c>
      <c r="M357" s="34"/>
      <c r="N357" s="34" t="s">
        <v>665</v>
      </c>
      <c r="O357" s="34" t="s">
        <v>667</v>
      </c>
      <c r="P357" s="34" t="s">
        <v>668</v>
      </c>
      <c r="Q357" s="34" t="s">
        <v>164</v>
      </c>
      <c r="R357" s="34" t="s">
        <v>669</v>
      </c>
      <c r="S357" s="34" t="s">
        <v>670</v>
      </c>
      <c r="T357" s="34" t="s">
        <v>671</v>
      </c>
      <c r="U357" s="34" t="s">
        <v>672</v>
      </c>
      <c r="V357" s="34">
        <v>672120645</v>
      </c>
      <c r="W357" s="34"/>
      <c r="X357" s="34">
        <v>1</v>
      </c>
      <c r="Y357" s="34">
        <v>677522377</v>
      </c>
      <c r="Z357" s="34" t="s">
        <v>791</v>
      </c>
      <c r="AA357" s="34">
        <f>IF(ISBLANK($L357),"",VLOOKUP($L357,'PADESCE Ccontractuelle'!$C$2:$K$1200,8,FALSE))</f>
        <v>355572</v>
      </c>
      <c r="AB357" s="34">
        <f>IF(ISBLANK($L357),"",VLOOKUP($L357,'PADESCE Ccontractuelle'!$C$2:$K$1200,9,FALSE))</f>
        <v>53335800</v>
      </c>
      <c r="AC357" s="34" t="str">
        <f>VLOOKUP(VLOOKUP(B357,Apprenants!$D$2:$F$2000,3,FALSE),Classes!$A$2:$H$2000,8,FALSE)</f>
        <v>N</v>
      </c>
      <c r="AD357" s="47"/>
      <c r="AG357" s="23">
        <v>1</v>
      </c>
      <c r="AH357" s="23" t="str">
        <f>Consolication[[#This Row],[Bénéficiaires]]</f>
        <v>INNOVATION &amp; TECH HUB (IT KOLA)</v>
      </c>
      <c r="AI357" s="23">
        <f>Consolication[[#This Row],[cohorte]]</f>
        <v>1</v>
      </c>
    </row>
    <row r="358" spans="1:35" x14ac:dyDescent="0.35">
      <c r="A358" s="34">
        <f>IF(B358&lt;&gt;"",MAX($A$1:A357)+1,"")</f>
        <v>357</v>
      </c>
      <c r="B358" s="34" t="s">
        <v>792</v>
      </c>
      <c r="C358" s="34" t="s">
        <v>664</v>
      </c>
      <c r="D358" s="34" t="s">
        <v>32</v>
      </c>
      <c r="E358" s="34"/>
      <c r="F358" s="34" t="s">
        <v>32</v>
      </c>
      <c r="G358" s="34"/>
      <c r="H358" s="34">
        <v>1</v>
      </c>
      <c r="I358" s="34"/>
      <c r="J358" s="34" t="s">
        <v>665</v>
      </c>
      <c r="K358" s="34" t="s">
        <v>666</v>
      </c>
      <c r="L358" s="34" t="s">
        <v>666</v>
      </c>
      <c r="M358" s="34"/>
      <c r="N358" s="34" t="s">
        <v>665</v>
      </c>
      <c r="O358" s="34" t="s">
        <v>667</v>
      </c>
      <c r="P358" s="34" t="s">
        <v>668</v>
      </c>
      <c r="Q358" s="34" t="s">
        <v>164</v>
      </c>
      <c r="R358" s="34" t="s">
        <v>669</v>
      </c>
      <c r="S358" s="34" t="s">
        <v>670</v>
      </c>
      <c r="T358" s="34" t="s">
        <v>671</v>
      </c>
      <c r="U358" s="34" t="s">
        <v>672</v>
      </c>
      <c r="V358" s="34">
        <v>673719641</v>
      </c>
      <c r="W358" s="34"/>
      <c r="X358" s="34">
        <v>1</v>
      </c>
      <c r="Y358" s="34">
        <v>677522377</v>
      </c>
      <c r="Z358" s="34" t="s">
        <v>793</v>
      </c>
      <c r="AA358" s="34">
        <f>IF(ISBLANK($L358),"",VLOOKUP($L358,'PADESCE Ccontractuelle'!$C$2:$K$1200,8,FALSE))</f>
        <v>355572</v>
      </c>
      <c r="AB358" s="34">
        <f>IF(ISBLANK($L358),"",VLOOKUP($L358,'PADESCE Ccontractuelle'!$C$2:$K$1200,9,FALSE))</f>
        <v>53335800</v>
      </c>
      <c r="AC358" s="34" t="str">
        <f>VLOOKUP(VLOOKUP(B358,Apprenants!$D$2:$F$2000,3,FALSE),Classes!$A$2:$H$2000,8,FALSE)</f>
        <v>N</v>
      </c>
      <c r="AD358" s="47"/>
      <c r="AG358" s="23">
        <v>1</v>
      </c>
      <c r="AH358" s="23" t="str">
        <f>Consolication[[#This Row],[Bénéficiaires]]</f>
        <v>INNOVATION &amp; TECH HUB (IT KOLA)</v>
      </c>
      <c r="AI358" s="23">
        <f>Consolication[[#This Row],[cohorte]]</f>
        <v>1</v>
      </c>
    </row>
    <row r="359" spans="1:35" x14ac:dyDescent="0.35">
      <c r="A359" s="34">
        <f>IF(B359&lt;&gt;"",MAX($A$1:A358)+1,"")</f>
        <v>358</v>
      </c>
      <c r="B359" s="34" t="s">
        <v>794</v>
      </c>
      <c r="C359" s="34" t="s">
        <v>664</v>
      </c>
      <c r="D359" s="34" t="s">
        <v>32</v>
      </c>
      <c r="E359" s="34"/>
      <c r="F359" s="34" t="s">
        <v>32</v>
      </c>
      <c r="G359" s="34"/>
      <c r="H359" s="34">
        <v>2</v>
      </c>
      <c r="I359" s="34"/>
      <c r="J359" s="34" t="s">
        <v>665</v>
      </c>
      <c r="K359" s="34" t="s">
        <v>666</v>
      </c>
      <c r="L359" s="34" t="s">
        <v>666</v>
      </c>
      <c r="M359" s="34"/>
      <c r="N359" s="34" t="s">
        <v>665</v>
      </c>
      <c r="O359" s="34" t="s">
        <v>667</v>
      </c>
      <c r="P359" s="34" t="s">
        <v>668</v>
      </c>
      <c r="Q359" s="34" t="s">
        <v>164</v>
      </c>
      <c r="R359" s="34" t="s">
        <v>669</v>
      </c>
      <c r="S359" s="34" t="s">
        <v>670</v>
      </c>
      <c r="T359" s="34" t="s">
        <v>671</v>
      </c>
      <c r="U359" s="34" t="s">
        <v>672</v>
      </c>
      <c r="V359" s="34">
        <v>655393232</v>
      </c>
      <c r="W359" s="34"/>
      <c r="X359" s="34">
        <v>1</v>
      </c>
      <c r="Y359" s="34">
        <v>677522377</v>
      </c>
      <c r="Z359" s="34" t="s">
        <v>795</v>
      </c>
      <c r="AA359" s="34">
        <f>IF(ISBLANK($L359),"",VLOOKUP($L359,'PADESCE Ccontractuelle'!$C$2:$K$1200,8,FALSE))</f>
        <v>355572</v>
      </c>
      <c r="AB359" s="34">
        <f>IF(ISBLANK($L359),"",VLOOKUP($L359,'PADESCE Ccontractuelle'!$C$2:$K$1200,9,FALSE))</f>
        <v>53335800</v>
      </c>
      <c r="AC359" s="34" t="str">
        <f>VLOOKUP(VLOOKUP(B359,Apprenants!$D$2:$F$2000,3,FALSE),Classes!$A$2:$H$2000,8,FALSE)</f>
        <v>N</v>
      </c>
      <c r="AD359" s="47"/>
      <c r="AG359" s="23">
        <v>1</v>
      </c>
      <c r="AH359" s="23" t="str">
        <f>Consolication[[#This Row],[Bénéficiaires]]</f>
        <v>INNOVATION &amp; TECH HUB (IT KOLA)</v>
      </c>
      <c r="AI359" s="23">
        <f>Consolication[[#This Row],[cohorte]]</f>
        <v>1</v>
      </c>
    </row>
    <row r="360" spans="1:35" x14ac:dyDescent="0.35">
      <c r="A360" s="34">
        <f>IF(B360&lt;&gt;"",MAX($A$1:A359)+1,"")</f>
        <v>359</v>
      </c>
      <c r="B360" s="34" t="s">
        <v>796</v>
      </c>
      <c r="C360" s="34" t="s">
        <v>664</v>
      </c>
      <c r="D360" s="34" t="s">
        <v>32</v>
      </c>
      <c r="E360" s="34"/>
      <c r="F360" s="34" t="s">
        <v>32</v>
      </c>
      <c r="G360" s="34"/>
      <c r="H360" s="34">
        <v>1</v>
      </c>
      <c r="I360" s="34"/>
      <c r="J360" s="34" t="s">
        <v>665</v>
      </c>
      <c r="K360" s="34" t="s">
        <v>666</v>
      </c>
      <c r="L360" s="34" t="s">
        <v>666</v>
      </c>
      <c r="M360" s="34"/>
      <c r="N360" s="34" t="s">
        <v>665</v>
      </c>
      <c r="O360" s="34" t="s">
        <v>667</v>
      </c>
      <c r="P360" s="34" t="s">
        <v>668</v>
      </c>
      <c r="Q360" s="34" t="s">
        <v>164</v>
      </c>
      <c r="R360" s="34" t="s">
        <v>669</v>
      </c>
      <c r="S360" s="34" t="s">
        <v>670</v>
      </c>
      <c r="T360" s="34" t="s">
        <v>671</v>
      </c>
      <c r="U360" s="34" t="s">
        <v>672</v>
      </c>
      <c r="V360" s="34">
        <v>683426976</v>
      </c>
      <c r="W360" s="34"/>
      <c r="X360" s="34">
        <v>1</v>
      </c>
      <c r="Y360" s="34">
        <v>677522377</v>
      </c>
      <c r="Z360" s="34" t="s">
        <v>797</v>
      </c>
      <c r="AA360" s="34">
        <f>IF(ISBLANK($L360),"",VLOOKUP($L360,'PADESCE Ccontractuelle'!$C$2:$K$1200,8,FALSE))</f>
        <v>355572</v>
      </c>
      <c r="AB360" s="34">
        <f>IF(ISBLANK($L360),"",VLOOKUP($L360,'PADESCE Ccontractuelle'!$C$2:$K$1200,9,FALSE))</f>
        <v>53335800</v>
      </c>
      <c r="AC360" s="34" t="str">
        <f>VLOOKUP(VLOOKUP(B360,Apprenants!$D$2:$F$2000,3,FALSE),Classes!$A$2:$H$2000,8,FALSE)</f>
        <v>N</v>
      </c>
      <c r="AD360" s="47"/>
      <c r="AG360" s="23">
        <v>1</v>
      </c>
      <c r="AH360" s="23" t="str">
        <f>Consolication[[#This Row],[Bénéficiaires]]</f>
        <v>INNOVATION &amp; TECH HUB (IT KOLA)</v>
      </c>
      <c r="AI360" s="23">
        <f>Consolication[[#This Row],[cohorte]]</f>
        <v>1</v>
      </c>
    </row>
    <row r="361" spans="1:35" x14ac:dyDescent="0.35">
      <c r="A361" s="34">
        <f>IF(B361&lt;&gt;"",MAX($A$1:A360)+1,"")</f>
        <v>360</v>
      </c>
      <c r="B361" s="34" t="s">
        <v>798</v>
      </c>
      <c r="C361" s="34" t="s">
        <v>664</v>
      </c>
      <c r="D361" s="34" t="s">
        <v>32</v>
      </c>
      <c r="E361" s="34"/>
      <c r="F361" s="34" t="s">
        <v>32</v>
      </c>
      <c r="G361" s="34"/>
      <c r="H361" s="34">
        <v>4</v>
      </c>
      <c r="I361" s="34"/>
      <c r="J361" s="34" t="s">
        <v>665</v>
      </c>
      <c r="K361" s="34" t="s">
        <v>666</v>
      </c>
      <c r="L361" s="34" t="s">
        <v>666</v>
      </c>
      <c r="M361" s="34"/>
      <c r="N361" s="34" t="s">
        <v>665</v>
      </c>
      <c r="O361" s="34" t="s">
        <v>667</v>
      </c>
      <c r="P361" s="34" t="s">
        <v>668</v>
      </c>
      <c r="Q361" s="34" t="s">
        <v>164</v>
      </c>
      <c r="R361" s="34" t="s">
        <v>669</v>
      </c>
      <c r="S361" s="34" t="s">
        <v>670</v>
      </c>
      <c r="T361" s="34" t="s">
        <v>671</v>
      </c>
      <c r="U361" s="34" t="s">
        <v>672</v>
      </c>
      <c r="V361" s="34">
        <v>694848888</v>
      </c>
      <c r="W361" s="34"/>
      <c r="X361" s="34">
        <v>1</v>
      </c>
      <c r="Y361" s="34">
        <v>677522377</v>
      </c>
      <c r="Z361" s="34" t="s">
        <v>799</v>
      </c>
      <c r="AA361" s="34">
        <f>IF(ISBLANK($L361),"",VLOOKUP($L361,'PADESCE Ccontractuelle'!$C$2:$K$1200,8,FALSE))</f>
        <v>355572</v>
      </c>
      <c r="AB361" s="34">
        <f>IF(ISBLANK($L361),"",VLOOKUP($L361,'PADESCE Ccontractuelle'!$C$2:$K$1200,9,FALSE))</f>
        <v>53335800</v>
      </c>
      <c r="AC361" s="34" t="str">
        <f>VLOOKUP(VLOOKUP(B361,Apprenants!$D$2:$F$2000,3,FALSE),Classes!$A$2:$H$2000,8,FALSE)</f>
        <v>N</v>
      </c>
      <c r="AD361" s="47"/>
      <c r="AG361" s="23">
        <v>1</v>
      </c>
      <c r="AH361" s="23" t="str">
        <f>Consolication[[#This Row],[Bénéficiaires]]</f>
        <v>INNOVATION &amp; TECH HUB (IT KOLA)</v>
      </c>
      <c r="AI361" s="23">
        <f>Consolication[[#This Row],[cohorte]]</f>
        <v>1</v>
      </c>
    </row>
    <row r="362" spans="1:35" x14ac:dyDescent="0.35">
      <c r="A362" s="34">
        <f>IF(B362&lt;&gt;"",MAX($A$1:A361)+1,"")</f>
        <v>361</v>
      </c>
      <c r="B362" s="34" t="s">
        <v>800</v>
      </c>
      <c r="C362" s="34" t="s">
        <v>664</v>
      </c>
      <c r="D362" s="34" t="s">
        <v>32</v>
      </c>
      <c r="E362" s="34"/>
      <c r="F362" s="34" t="s">
        <v>32</v>
      </c>
      <c r="G362" s="34"/>
      <c r="H362" s="34">
        <v>2</v>
      </c>
      <c r="I362" s="34"/>
      <c r="J362" s="34" t="s">
        <v>665</v>
      </c>
      <c r="K362" s="34" t="s">
        <v>666</v>
      </c>
      <c r="L362" s="34" t="s">
        <v>666</v>
      </c>
      <c r="M362" s="34"/>
      <c r="N362" s="34" t="s">
        <v>665</v>
      </c>
      <c r="O362" s="34" t="s">
        <v>667</v>
      </c>
      <c r="P362" s="34" t="s">
        <v>668</v>
      </c>
      <c r="Q362" s="34" t="s">
        <v>164</v>
      </c>
      <c r="R362" s="34" t="s">
        <v>669</v>
      </c>
      <c r="S362" s="34" t="s">
        <v>670</v>
      </c>
      <c r="T362" s="34" t="s">
        <v>671</v>
      </c>
      <c r="U362" s="34" t="s">
        <v>672</v>
      </c>
      <c r="V362" s="34">
        <v>698891166</v>
      </c>
      <c r="W362" s="34"/>
      <c r="X362" s="34">
        <v>1</v>
      </c>
      <c r="Y362" s="34">
        <v>677522377</v>
      </c>
      <c r="Z362" s="34" t="s">
        <v>801</v>
      </c>
      <c r="AA362" s="34">
        <f>IF(ISBLANK($L362),"",VLOOKUP($L362,'PADESCE Ccontractuelle'!$C$2:$K$1200,8,FALSE))</f>
        <v>355572</v>
      </c>
      <c r="AB362" s="34">
        <f>IF(ISBLANK($L362),"",VLOOKUP($L362,'PADESCE Ccontractuelle'!$C$2:$K$1200,9,FALSE))</f>
        <v>53335800</v>
      </c>
      <c r="AC362" s="34" t="str">
        <f>VLOOKUP(VLOOKUP(B362,Apprenants!$D$2:$F$2000,3,FALSE),Classes!$A$2:$H$2000,8,FALSE)</f>
        <v>N</v>
      </c>
      <c r="AD362" s="47"/>
      <c r="AG362" s="23">
        <v>1</v>
      </c>
      <c r="AH362" s="23" t="str">
        <f>Consolication[[#This Row],[Bénéficiaires]]</f>
        <v>INNOVATION &amp; TECH HUB (IT KOLA)</v>
      </c>
      <c r="AI362" s="23">
        <f>Consolication[[#This Row],[cohorte]]</f>
        <v>1</v>
      </c>
    </row>
    <row r="363" spans="1:35" x14ac:dyDescent="0.35">
      <c r="A363" s="34">
        <f>IF(B363&lt;&gt;"",MAX($A$1:A362)+1,"")</f>
        <v>362</v>
      </c>
      <c r="B363" s="34" t="s">
        <v>802</v>
      </c>
      <c r="C363" s="34" t="s">
        <v>664</v>
      </c>
      <c r="D363" s="34" t="s">
        <v>32</v>
      </c>
      <c r="E363" s="34"/>
      <c r="F363" s="34" t="s">
        <v>32</v>
      </c>
      <c r="G363" s="34"/>
      <c r="H363" s="34">
        <v>2</v>
      </c>
      <c r="I363" s="34"/>
      <c r="J363" s="34" t="s">
        <v>665</v>
      </c>
      <c r="K363" s="34" t="s">
        <v>666</v>
      </c>
      <c r="L363" s="34" t="s">
        <v>666</v>
      </c>
      <c r="M363" s="34"/>
      <c r="N363" s="34" t="s">
        <v>665</v>
      </c>
      <c r="O363" s="34" t="s">
        <v>667</v>
      </c>
      <c r="P363" s="34" t="s">
        <v>668</v>
      </c>
      <c r="Q363" s="34" t="s">
        <v>164</v>
      </c>
      <c r="R363" s="34" t="s">
        <v>669</v>
      </c>
      <c r="S363" s="34" t="s">
        <v>670</v>
      </c>
      <c r="T363" s="34" t="s">
        <v>671</v>
      </c>
      <c r="U363" s="34" t="s">
        <v>672</v>
      </c>
      <c r="V363" s="34">
        <v>657587424</v>
      </c>
      <c r="W363" s="34"/>
      <c r="X363" s="34">
        <v>1</v>
      </c>
      <c r="Y363" s="34">
        <v>677522377</v>
      </c>
      <c r="Z363" s="34" t="s">
        <v>803</v>
      </c>
      <c r="AA363" s="34">
        <f>IF(ISBLANK($L363),"",VLOOKUP($L363,'PADESCE Ccontractuelle'!$C$2:$K$1200,8,FALSE))</f>
        <v>355572</v>
      </c>
      <c r="AB363" s="34">
        <f>IF(ISBLANK($L363),"",VLOOKUP($L363,'PADESCE Ccontractuelle'!$C$2:$K$1200,9,FALSE))</f>
        <v>53335800</v>
      </c>
      <c r="AC363" s="34" t="str">
        <f>VLOOKUP(VLOOKUP(B363,Apprenants!$D$2:$F$2000,3,FALSE),Classes!$A$2:$H$2000,8,FALSE)</f>
        <v>N</v>
      </c>
      <c r="AD363" s="47"/>
      <c r="AG363" s="23">
        <v>1</v>
      </c>
      <c r="AH363" s="23" t="str">
        <f>Consolication[[#This Row],[Bénéficiaires]]</f>
        <v>INNOVATION &amp; TECH HUB (IT KOLA)</v>
      </c>
      <c r="AI363" s="23">
        <f>Consolication[[#This Row],[cohorte]]</f>
        <v>1</v>
      </c>
    </row>
    <row r="364" spans="1:35" x14ac:dyDescent="0.35">
      <c r="A364" s="34">
        <f>IF(B364&lt;&gt;"",MAX($A$1:A363)+1,"")</f>
        <v>363</v>
      </c>
      <c r="B364" s="34" t="s">
        <v>804</v>
      </c>
      <c r="C364" s="34" t="s">
        <v>664</v>
      </c>
      <c r="D364" s="34" t="s">
        <v>32</v>
      </c>
      <c r="E364" s="34"/>
      <c r="F364" s="34" t="s">
        <v>32</v>
      </c>
      <c r="G364" s="34"/>
      <c r="H364" s="34">
        <v>2</v>
      </c>
      <c r="I364" s="34"/>
      <c r="J364" s="34" t="s">
        <v>665</v>
      </c>
      <c r="K364" s="34" t="s">
        <v>666</v>
      </c>
      <c r="L364" s="34" t="s">
        <v>666</v>
      </c>
      <c r="M364" s="34"/>
      <c r="N364" s="34" t="s">
        <v>665</v>
      </c>
      <c r="O364" s="34" t="s">
        <v>667</v>
      </c>
      <c r="P364" s="34" t="s">
        <v>668</v>
      </c>
      <c r="Q364" s="34" t="s">
        <v>164</v>
      </c>
      <c r="R364" s="34" t="s">
        <v>669</v>
      </c>
      <c r="S364" s="34" t="s">
        <v>670</v>
      </c>
      <c r="T364" s="34" t="s">
        <v>671</v>
      </c>
      <c r="U364" s="34" t="s">
        <v>672</v>
      </c>
      <c r="V364" s="34">
        <v>653750599</v>
      </c>
      <c r="W364" s="34"/>
      <c r="X364" s="34">
        <v>1</v>
      </c>
      <c r="Y364" s="34">
        <v>677522377</v>
      </c>
      <c r="Z364" s="34" t="s">
        <v>805</v>
      </c>
      <c r="AA364" s="34">
        <f>IF(ISBLANK($L364),"",VLOOKUP($L364,'PADESCE Ccontractuelle'!$C$2:$K$1200,8,FALSE))</f>
        <v>355572</v>
      </c>
      <c r="AB364" s="34">
        <f>IF(ISBLANK($L364),"",VLOOKUP($L364,'PADESCE Ccontractuelle'!$C$2:$K$1200,9,FALSE))</f>
        <v>53335800</v>
      </c>
      <c r="AC364" s="34" t="str">
        <f>VLOOKUP(VLOOKUP(B364,Apprenants!$D$2:$F$2000,3,FALSE),Classes!$A$2:$H$2000,8,FALSE)</f>
        <v>N</v>
      </c>
      <c r="AD364" s="47"/>
      <c r="AG364" s="23">
        <v>1</v>
      </c>
      <c r="AH364" s="23" t="str">
        <f>Consolication[[#This Row],[Bénéficiaires]]</f>
        <v>INNOVATION &amp; TECH HUB (IT KOLA)</v>
      </c>
      <c r="AI364" s="23">
        <f>Consolication[[#This Row],[cohorte]]</f>
        <v>1</v>
      </c>
    </row>
    <row r="365" spans="1:35" x14ac:dyDescent="0.35">
      <c r="A365" s="34">
        <f>IF(B365&lt;&gt;"",MAX($A$1:A364)+1,"")</f>
        <v>364</v>
      </c>
      <c r="B365" s="34" t="s">
        <v>806</v>
      </c>
      <c r="C365" s="34" t="s">
        <v>664</v>
      </c>
      <c r="D365" s="34" t="s">
        <v>32</v>
      </c>
      <c r="E365" s="34"/>
      <c r="F365" s="34" t="s">
        <v>32</v>
      </c>
      <c r="G365" s="34"/>
      <c r="H365" s="34">
        <v>3</v>
      </c>
      <c r="I365" s="34"/>
      <c r="J365" s="34" t="s">
        <v>665</v>
      </c>
      <c r="K365" s="34" t="s">
        <v>666</v>
      </c>
      <c r="L365" s="34" t="s">
        <v>666</v>
      </c>
      <c r="M365" s="34"/>
      <c r="N365" s="34" t="s">
        <v>665</v>
      </c>
      <c r="O365" s="34" t="s">
        <v>667</v>
      </c>
      <c r="P365" s="34" t="s">
        <v>668</v>
      </c>
      <c r="Q365" s="34" t="s">
        <v>164</v>
      </c>
      <c r="R365" s="34" t="s">
        <v>669</v>
      </c>
      <c r="S365" s="34" t="s">
        <v>670</v>
      </c>
      <c r="T365" s="34" t="s">
        <v>671</v>
      </c>
      <c r="U365" s="34" t="s">
        <v>672</v>
      </c>
      <c r="V365" s="34">
        <v>691370689</v>
      </c>
      <c r="W365" s="34"/>
      <c r="X365" s="34">
        <v>1</v>
      </c>
      <c r="Y365" s="34">
        <v>677522377</v>
      </c>
      <c r="Z365" s="34" t="s">
        <v>807</v>
      </c>
      <c r="AA365" s="34">
        <f>IF(ISBLANK($L365),"",VLOOKUP($L365,'PADESCE Ccontractuelle'!$C$2:$K$1200,8,FALSE))</f>
        <v>355572</v>
      </c>
      <c r="AB365" s="34">
        <f>IF(ISBLANK($L365),"",VLOOKUP($L365,'PADESCE Ccontractuelle'!$C$2:$K$1200,9,FALSE))</f>
        <v>53335800</v>
      </c>
      <c r="AC365" s="34" t="str">
        <f>VLOOKUP(VLOOKUP(B365,Apprenants!$D$2:$F$2000,3,FALSE),Classes!$A$2:$H$2000,8,FALSE)</f>
        <v>N</v>
      </c>
      <c r="AD365" s="47"/>
      <c r="AG365" s="23">
        <v>1</v>
      </c>
      <c r="AH365" s="23" t="str">
        <f>Consolication[[#This Row],[Bénéficiaires]]</f>
        <v>INNOVATION &amp; TECH HUB (IT KOLA)</v>
      </c>
      <c r="AI365" s="23">
        <f>Consolication[[#This Row],[cohorte]]</f>
        <v>1</v>
      </c>
    </row>
    <row r="366" spans="1:35" x14ac:dyDescent="0.35">
      <c r="A366" s="34">
        <f>IF(B366&lt;&gt;"",MAX($A$1:A365)+1,"")</f>
        <v>365</v>
      </c>
      <c r="B366" s="34" t="s">
        <v>808</v>
      </c>
      <c r="C366" s="34" t="s">
        <v>664</v>
      </c>
      <c r="D366" s="34" t="s">
        <v>31</v>
      </c>
      <c r="E366" s="34"/>
      <c r="F366" s="34" t="s">
        <v>32</v>
      </c>
      <c r="G366" s="34"/>
      <c r="H366" s="34">
        <v>5</v>
      </c>
      <c r="I366" s="34"/>
      <c r="J366" s="34" t="s">
        <v>665</v>
      </c>
      <c r="K366" s="34" t="s">
        <v>666</v>
      </c>
      <c r="L366" s="34" t="s">
        <v>666</v>
      </c>
      <c r="M366" s="34"/>
      <c r="N366" s="34" t="s">
        <v>665</v>
      </c>
      <c r="O366" s="34" t="s">
        <v>667</v>
      </c>
      <c r="P366" s="34" t="s">
        <v>668</v>
      </c>
      <c r="Q366" s="34" t="s">
        <v>164</v>
      </c>
      <c r="R366" s="34" t="s">
        <v>669</v>
      </c>
      <c r="S366" s="34" t="s">
        <v>670</v>
      </c>
      <c r="T366" s="34" t="s">
        <v>671</v>
      </c>
      <c r="U366" s="34" t="s">
        <v>672</v>
      </c>
      <c r="V366" s="34">
        <v>691093048</v>
      </c>
      <c r="W366" s="34"/>
      <c r="X366" s="34">
        <v>1</v>
      </c>
      <c r="Y366" s="34">
        <v>677522377</v>
      </c>
      <c r="Z366" s="34" t="s">
        <v>809</v>
      </c>
      <c r="AA366" s="34">
        <f>IF(ISBLANK($L366),"",VLOOKUP($L366,'PADESCE Ccontractuelle'!$C$2:$K$1200,8,FALSE))</f>
        <v>355572</v>
      </c>
      <c r="AB366" s="34">
        <f>IF(ISBLANK($L366),"",VLOOKUP($L366,'PADESCE Ccontractuelle'!$C$2:$K$1200,9,FALSE))</f>
        <v>53335800</v>
      </c>
      <c r="AC366" s="34" t="str">
        <f>VLOOKUP(VLOOKUP(B366,Apprenants!$D$2:$F$2000,3,FALSE),Classes!$A$2:$H$2000,8,FALSE)</f>
        <v>N</v>
      </c>
      <c r="AD366" s="47"/>
      <c r="AG366" s="23">
        <v>1</v>
      </c>
      <c r="AH366" s="23" t="str">
        <f>Consolication[[#This Row],[Bénéficiaires]]</f>
        <v>INNOVATION &amp; TECH HUB (IT KOLA)</v>
      </c>
      <c r="AI366" s="23">
        <f>Consolication[[#This Row],[cohorte]]</f>
        <v>1</v>
      </c>
    </row>
    <row r="367" spans="1:35" x14ac:dyDescent="0.35">
      <c r="A367" s="34">
        <f>IF(B367&lt;&gt;"",MAX($A$1:A366)+1,"")</f>
        <v>366</v>
      </c>
      <c r="B367" s="34" t="s">
        <v>810</v>
      </c>
      <c r="C367" s="34" t="s">
        <v>664</v>
      </c>
      <c r="D367" s="34" t="s">
        <v>31</v>
      </c>
      <c r="E367" s="34"/>
      <c r="F367" s="34" t="s">
        <v>32</v>
      </c>
      <c r="G367" s="34"/>
      <c r="H367" s="34">
        <v>3</v>
      </c>
      <c r="I367" s="34"/>
      <c r="J367" s="34" t="s">
        <v>665</v>
      </c>
      <c r="K367" s="34" t="s">
        <v>666</v>
      </c>
      <c r="L367" s="34" t="s">
        <v>666</v>
      </c>
      <c r="M367" s="34"/>
      <c r="N367" s="34" t="s">
        <v>665</v>
      </c>
      <c r="O367" s="34" t="s">
        <v>667</v>
      </c>
      <c r="P367" s="34" t="s">
        <v>668</v>
      </c>
      <c r="Q367" s="34" t="s">
        <v>164</v>
      </c>
      <c r="R367" s="34" t="s">
        <v>669</v>
      </c>
      <c r="S367" s="34" t="s">
        <v>670</v>
      </c>
      <c r="T367" s="34" t="s">
        <v>671</v>
      </c>
      <c r="U367" s="34" t="s">
        <v>672</v>
      </c>
      <c r="V367" s="34">
        <v>655291842</v>
      </c>
      <c r="W367" s="34"/>
      <c r="X367" s="34">
        <v>1</v>
      </c>
      <c r="Y367" s="34">
        <v>677522377</v>
      </c>
      <c r="Z367" s="34" t="s">
        <v>811</v>
      </c>
      <c r="AA367" s="34">
        <f>IF(ISBLANK($L367),"",VLOOKUP($L367,'PADESCE Ccontractuelle'!$C$2:$K$1200,8,FALSE))</f>
        <v>355572</v>
      </c>
      <c r="AB367" s="34">
        <f>IF(ISBLANK($L367),"",VLOOKUP($L367,'PADESCE Ccontractuelle'!$C$2:$K$1200,9,FALSE))</f>
        <v>53335800</v>
      </c>
      <c r="AC367" s="34" t="str">
        <f>VLOOKUP(VLOOKUP(B367,Apprenants!$D$2:$F$2000,3,FALSE),Classes!$A$2:$H$2000,8,FALSE)</f>
        <v>N</v>
      </c>
      <c r="AD367" s="47"/>
      <c r="AG367" s="23">
        <v>1</v>
      </c>
      <c r="AH367" s="23" t="str">
        <f>Consolication[[#This Row],[Bénéficiaires]]</f>
        <v>INNOVATION &amp; TECH HUB (IT KOLA)</v>
      </c>
      <c r="AI367" s="23">
        <f>Consolication[[#This Row],[cohorte]]</f>
        <v>1</v>
      </c>
    </row>
    <row r="368" spans="1:35" x14ac:dyDescent="0.35">
      <c r="A368" s="34">
        <f>IF(B368&lt;&gt;"",MAX($A$1:A367)+1,"")</f>
        <v>367</v>
      </c>
      <c r="B368" s="34" t="s">
        <v>812</v>
      </c>
      <c r="C368" s="34" t="s">
        <v>664</v>
      </c>
      <c r="D368" s="34" t="s">
        <v>32</v>
      </c>
      <c r="E368" s="34"/>
      <c r="F368" s="34" t="s">
        <v>32</v>
      </c>
      <c r="G368" s="34"/>
      <c r="H368" s="34">
        <v>3</v>
      </c>
      <c r="I368" s="34"/>
      <c r="J368" s="34" t="s">
        <v>665</v>
      </c>
      <c r="K368" s="34" t="s">
        <v>666</v>
      </c>
      <c r="L368" s="34" t="s">
        <v>666</v>
      </c>
      <c r="M368" s="34"/>
      <c r="N368" s="34" t="s">
        <v>665</v>
      </c>
      <c r="O368" s="34" t="s">
        <v>667</v>
      </c>
      <c r="P368" s="34" t="s">
        <v>668</v>
      </c>
      <c r="Q368" s="34" t="s">
        <v>164</v>
      </c>
      <c r="R368" s="34" t="s">
        <v>669</v>
      </c>
      <c r="S368" s="34" t="s">
        <v>670</v>
      </c>
      <c r="T368" s="34" t="s">
        <v>671</v>
      </c>
      <c r="U368" s="34" t="s">
        <v>672</v>
      </c>
      <c r="V368" s="34">
        <v>659638734</v>
      </c>
      <c r="W368" s="34"/>
      <c r="X368" s="34">
        <v>1</v>
      </c>
      <c r="Y368" s="34">
        <v>677522377</v>
      </c>
      <c r="Z368" s="34" t="s">
        <v>813</v>
      </c>
      <c r="AA368" s="34">
        <f>IF(ISBLANK($L368),"",VLOOKUP($L368,'PADESCE Ccontractuelle'!$C$2:$K$1200,8,FALSE))</f>
        <v>355572</v>
      </c>
      <c r="AB368" s="34">
        <f>IF(ISBLANK($L368),"",VLOOKUP($L368,'PADESCE Ccontractuelle'!$C$2:$K$1200,9,FALSE))</f>
        <v>53335800</v>
      </c>
      <c r="AC368" s="34" t="str">
        <f>VLOOKUP(VLOOKUP(B368,Apprenants!$D$2:$F$2000,3,FALSE),Classes!$A$2:$H$2000,8,FALSE)</f>
        <v>N</v>
      </c>
      <c r="AD368" s="47"/>
      <c r="AG368" s="23">
        <v>1</v>
      </c>
      <c r="AH368" s="23" t="str">
        <f>Consolication[[#This Row],[Bénéficiaires]]</f>
        <v>INNOVATION &amp; TECH HUB (IT KOLA)</v>
      </c>
      <c r="AI368" s="23">
        <f>Consolication[[#This Row],[cohorte]]</f>
        <v>1</v>
      </c>
    </row>
    <row r="369" spans="1:35" x14ac:dyDescent="0.35">
      <c r="A369" s="34">
        <f>IF(B369&lt;&gt;"",MAX($A$1:A368)+1,"")</f>
        <v>368</v>
      </c>
      <c r="B369" s="34" t="s">
        <v>814</v>
      </c>
      <c r="C369" s="34" t="s">
        <v>664</v>
      </c>
      <c r="D369" s="34" t="s">
        <v>32</v>
      </c>
      <c r="E369" s="34"/>
      <c r="F369" s="34" t="s">
        <v>32</v>
      </c>
      <c r="G369" s="34"/>
      <c r="H369" s="34">
        <v>3</v>
      </c>
      <c r="I369" s="34"/>
      <c r="J369" s="34" t="s">
        <v>665</v>
      </c>
      <c r="K369" s="34" t="s">
        <v>666</v>
      </c>
      <c r="L369" s="34" t="s">
        <v>666</v>
      </c>
      <c r="M369" s="34"/>
      <c r="N369" s="34" t="s">
        <v>665</v>
      </c>
      <c r="O369" s="34" t="s">
        <v>667</v>
      </c>
      <c r="P369" s="34" t="s">
        <v>668</v>
      </c>
      <c r="Q369" s="34" t="s">
        <v>164</v>
      </c>
      <c r="R369" s="34" t="s">
        <v>669</v>
      </c>
      <c r="S369" s="34" t="s">
        <v>670</v>
      </c>
      <c r="T369" s="34" t="s">
        <v>671</v>
      </c>
      <c r="U369" s="34" t="s">
        <v>672</v>
      </c>
      <c r="V369" s="34">
        <v>699592301</v>
      </c>
      <c r="W369" s="34"/>
      <c r="X369" s="34">
        <v>1</v>
      </c>
      <c r="Y369" s="34">
        <v>677522377</v>
      </c>
      <c r="Z369" s="34" t="s">
        <v>815</v>
      </c>
      <c r="AA369" s="34">
        <f>IF(ISBLANK($L369),"",VLOOKUP($L369,'PADESCE Ccontractuelle'!$C$2:$K$1200,8,FALSE))</f>
        <v>355572</v>
      </c>
      <c r="AB369" s="34">
        <f>IF(ISBLANK($L369),"",VLOOKUP($L369,'PADESCE Ccontractuelle'!$C$2:$K$1200,9,FALSE))</f>
        <v>53335800</v>
      </c>
      <c r="AC369" s="34" t="str">
        <f>VLOOKUP(VLOOKUP(B369,Apprenants!$D$2:$F$2000,3,FALSE),Classes!$A$2:$H$2000,8,FALSE)</f>
        <v>N</v>
      </c>
      <c r="AD369" s="47"/>
      <c r="AG369" s="23">
        <v>1</v>
      </c>
      <c r="AH369" s="23" t="str">
        <f>Consolication[[#This Row],[Bénéficiaires]]</f>
        <v>INNOVATION &amp; TECH HUB (IT KOLA)</v>
      </c>
      <c r="AI369" s="23">
        <f>Consolication[[#This Row],[cohorte]]</f>
        <v>1</v>
      </c>
    </row>
    <row r="370" spans="1:35" x14ac:dyDescent="0.35">
      <c r="A370" s="34">
        <f>IF(B370&lt;&gt;"",MAX($A$1:A369)+1,"")</f>
        <v>369</v>
      </c>
      <c r="B370" s="34" t="s">
        <v>816</v>
      </c>
      <c r="C370" s="34" t="s">
        <v>664</v>
      </c>
      <c r="D370" s="34" t="s">
        <v>32</v>
      </c>
      <c r="E370" s="34"/>
      <c r="F370" s="34" t="s">
        <v>32</v>
      </c>
      <c r="G370" s="34"/>
      <c r="H370" s="34">
        <v>2</v>
      </c>
      <c r="I370" s="34"/>
      <c r="J370" s="34" t="s">
        <v>665</v>
      </c>
      <c r="K370" s="34" t="s">
        <v>666</v>
      </c>
      <c r="L370" s="34" t="s">
        <v>666</v>
      </c>
      <c r="M370" s="34"/>
      <c r="N370" s="34" t="s">
        <v>665</v>
      </c>
      <c r="O370" s="34" t="s">
        <v>667</v>
      </c>
      <c r="P370" s="34" t="s">
        <v>668</v>
      </c>
      <c r="Q370" s="34" t="s">
        <v>164</v>
      </c>
      <c r="R370" s="34" t="s">
        <v>669</v>
      </c>
      <c r="S370" s="34" t="s">
        <v>670</v>
      </c>
      <c r="T370" s="34" t="s">
        <v>671</v>
      </c>
      <c r="U370" s="34" t="s">
        <v>672</v>
      </c>
      <c r="V370" s="34">
        <v>676892384</v>
      </c>
      <c r="W370" s="34"/>
      <c r="X370" s="34">
        <v>1</v>
      </c>
      <c r="Y370" s="34">
        <v>677522377</v>
      </c>
      <c r="Z370" s="34" t="s">
        <v>817</v>
      </c>
      <c r="AA370" s="34">
        <f>IF(ISBLANK($L370),"",VLOOKUP($L370,'PADESCE Ccontractuelle'!$C$2:$K$1200,8,FALSE))</f>
        <v>355572</v>
      </c>
      <c r="AB370" s="34">
        <f>IF(ISBLANK($L370),"",VLOOKUP($L370,'PADESCE Ccontractuelle'!$C$2:$K$1200,9,FALSE))</f>
        <v>53335800</v>
      </c>
      <c r="AC370" s="34" t="str">
        <f>VLOOKUP(VLOOKUP(B370,Apprenants!$D$2:$F$2000,3,FALSE),Classes!$A$2:$H$2000,8,FALSE)</f>
        <v>N</v>
      </c>
      <c r="AD370" s="47"/>
      <c r="AG370" s="23">
        <v>1</v>
      </c>
      <c r="AH370" s="23" t="str">
        <f>Consolication[[#This Row],[Bénéficiaires]]</f>
        <v>INNOVATION &amp; TECH HUB (IT KOLA)</v>
      </c>
      <c r="AI370" s="23">
        <f>Consolication[[#This Row],[cohorte]]</f>
        <v>1</v>
      </c>
    </row>
    <row r="371" spans="1:35" x14ac:dyDescent="0.35">
      <c r="A371" s="34">
        <f>IF(B371&lt;&gt;"",MAX($A$1:A370)+1,"")</f>
        <v>370</v>
      </c>
      <c r="B371" s="34" t="s">
        <v>818</v>
      </c>
      <c r="C371" s="34" t="s">
        <v>664</v>
      </c>
      <c r="D371" s="34" t="s">
        <v>31</v>
      </c>
      <c r="E371" s="34"/>
      <c r="F371" s="34" t="s">
        <v>32</v>
      </c>
      <c r="G371" s="34"/>
      <c r="H371" s="34">
        <v>3</v>
      </c>
      <c r="I371" s="34"/>
      <c r="J371" s="34" t="s">
        <v>665</v>
      </c>
      <c r="K371" s="34" t="s">
        <v>666</v>
      </c>
      <c r="L371" s="34" t="s">
        <v>666</v>
      </c>
      <c r="M371" s="34"/>
      <c r="N371" s="34" t="s">
        <v>665</v>
      </c>
      <c r="O371" s="34" t="s">
        <v>667</v>
      </c>
      <c r="P371" s="34" t="s">
        <v>668</v>
      </c>
      <c r="Q371" s="34" t="s">
        <v>164</v>
      </c>
      <c r="R371" s="34" t="s">
        <v>669</v>
      </c>
      <c r="S371" s="34" t="s">
        <v>670</v>
      </c>
      <c r="T371" s="34" t="s">
        <v>671</v>
      </c>
      <c r="U371" s="34" t="s">
        <v>672</v>
      </c>
      <c r="V371" s="34">
        <v>675209574</v>
      </c>
      <c r="W371" s="34"/>
      <c r="X371" s="34">
        <v>1</v>
      </c>
      <c r="Y371" s="34">
        <v>677522377</v>
      </c>
      <c r="Z371" s="34" t="s">
        <v>819</v>
      </c>
      <c r="AA371" s="34">
        <f>IF(ISBLANK($L371),"",VLOOKUP($L371,'PADESCE Ccontractuelle'!$C$2:$K$1200,8,FALSE))</f>
        <v>355572</v>
      </c>
      <c r="AB371" s="34">
        <f>IF(ISBLANK($L371),"",VLOOKUP($L371,'PADESCE Ccontractuelle'!$C$2:$K$1200,9,FALSE))</f>
        <v>53335800</v>
      </c>
      <c r="AC371" s="34" t="str">
        <f>VLOOKUP(VLOOKUP(B371,Apprenants!$D$2:$F$2000,3,FALSE),Classes!$A$2:$H$2000,8,FALSE)</f>
        <v>N</v>
      </c>
      <c r="AD371" s="47"/>
      <c r="AG371" s="23">
        <v>1</v>
      </c>
      <c r="AH371" s="23" t="str">
        <f>Consolication[[#This Row],[Bénéficiaires]]</f>
        <v>INNOVATION &amp; TECH HUB (IT KOLA)</v>
      </c>
      <c r="AI371" s="23">
        <f>Consolication[[#This Row],[cohorte]]</f>
        <v>1</v>
      </c>
    </row>
    <row r="372" spans="1:35" x14ac:dyDescent="0.35">
      <c r="A372" s="34">
        <f>IF(B372&lt;&gt;"",MAX($A$1:A371)+1,"")</f>
        <v>371</v>
      </c>
      <c r="B372" s="34" t="s">
        <v>820</v>
      </c>
      <c r="C372" s="34" t="s">
        <v>664</v>
      </c>
      <c r="D372" s="34" t="s">
        <v>32</v>
      </c>
      <c r="E372" s="34"/>
      <c r="F372" s="34" t="s">
        <v>32</v>
      </c>
      <c r="G372" s="34"/>
      <c r="H372" s="34">
        <v>4</v>
      </c>
      <c r="I372" s="34"/>
      <c r="J372" s="34" t="s">
        <v>665</v>
      </c>
      <c r="K372" s="34" t="s">
        <v>666</v>
      </c>
      <c r="L372" s="34" t="s">
        <v>666</v>
      </c>
      <c r="M372" s="34"/>
      <c r="N372" s="34" t="s">
        <v>665</v>
      </c>
      <c r="O372" s="34" t="s">
        <v>667</v>
      </c>
      <c r="P372" s="34" t="s">
        <v>668</v>
      </c>
      <c r="Q372" s="34" t="s">
        <v>164</v>
      </c>
      <c r="R372" s="34" t="s">
        <v>669</v>
      </c>
      <c r="S372" s="34" t="s">
        <v>670</v>
      </c>
      <c r="T372" s="34" t="s">
        <v>671</v>
      </c>
      <c r="U372" s="34" t="s">
        <v>672</v>
      </c>
      <c r="V372" s="34">
        <v>650184618</v>
      </c>
      <c r="W372" s="34"/>
      <c r="X372" s="34">
        <v>1</v>
      </c>
      <c r="Y372" s="34">
        <v>677522377</v>
      </c>
      <c r="Z372" s="34" t="s">
        <v>821</v>
      </c>
      <c r="AA372" s="34">
        <f>IF(ISBLANK($L372),"",VLOOKUP($L372,'PADESCE Ccontractuelle'!$C$2:$K$1200,8,FALSE))</f>
        <v>355572</v>
      </c>
      <c r="AB372" s="34">
        <f>IF(ISBLANK($L372),"",VLOOKUP($L372,'PADESCE Ccontractuelle'!$C$2:$K$1200,9,FALSE))</f>
        <v>53335800</v>
      </c>
      <c r="AC372" s="34" t="str">
        <f>VLOOKUP(VLOOKUP(B372,Apprenants!$D$2:$F$2000,3,FALSE),Classes!$A$2:$H$2000,8,FALSE)</f>
        <v>N</v>
      </c>
      <c r="AD372" s="47"/>
      <c r="AG372" s="23">
        <v>1</v>
      </c>
      <c r="AH372" s="23" t="str">
        <f>Consolication[[#This Row],[Bénéficiaires]]</f>
        <v>INNOVATION &amp; TECH HUB (IT KOLA)</v>
      </c>
      <c r="AI372" s="23">
        <f>Consolication[[#This Row],[cohorte]]</f>
        <v>1</v>
      </c>
    </row>
    <row r="373" spans="1:35" x14ac:dyDescent="0.35">
      <c r="A373" s="34">
        <f>IF(B373&lt;&gt;"",MAX($A$1:A372)+1,"")</f>
        <v>372</v>
      </c>
      <c r="B373" s="34" t="s">
        <v>822</v>
      </c>
      <c r="C373" s="34" t="s">
        <v>664</v>
      </c>
      <c r="D373" s="34" t="s">
        <v>32</v>
      </c>
      <c r="E373" s="34"/>
      <c r="F373" s="34" t="s">
        <v>32</v>
      </c>
      <c r="G373" s="34"/>
      <c r="H373" s="34">
        <v>4</v>
      </c>
      <c r="I373" s="34"/>
      <c r="J373" s="34" t="s">
        <v>665</v>
      </c>
      <c r="K373" s="34" t="s">
        <v>666</v>
      </c>
      <c r="L373" s="34" t="s">
        <v>666</v>
      </c>
      <c r="M373" s="34"/>
      <c r="N373" s="34" t="s">
        <v>665</v>
      </c>
      <c r="O373" s="34" t="s">
        <v>667</v>
      </c>
      <c r="P373" s="34" t="s">
        <v>668</v>
      </c>
      <c r="Q373" s="34" t="s">
        <v>164</v>
      </c>
      <c r="R373" s="34" t="s">
        <v>669</v>
      </c>
      <c r="S373" s="34" t="s">
        <v>670</v>
      </c>
      <c r="T373" s="34" t="s">
        <v>671</v>
      </c>
      <c r="U373" s="34" t="s">
        <v>672</v>
      </c>
      <c r="V373" s="34">
        <v>658358923</v>
      </c>
      <c r="W373" s="36">
        <v>693898856</v>
      </c>
      <c r="X373" s="34">
        <v>1</v>
      </c>
      <c r="Y373" s="34">
        <v>677522377</v>
      </c>
      <c r="Z373" s="34" t="s">
        <v>823</v>
      </c>
      <c r="AA373" s="34">
        <f>IF(ISBLANK($L373),"",VLOOKUP($L373,'PADESCE Ccontractuelle'!$C$2:$K$1200,8,FALSE))</f>
        <v>355572</v>
      </c>
      <c r="AB373" s="34">
        <f>IF(ISBLANK($L373),"",VLOOKUP($L373,'PADESCE Ccontractuelle'!$C$2:$K$1200,9,FALSE))</f>
        <v>53335800</v>
      </c>
      <c r="AC373" s="34" t="str">
        <f>VLOOKUP(VLOOKUP(B373,Apprenants!$D$2:$F$2000,3,FALSE),Classes!$A$2:$H$2000,8,FALSE)</f>
        <v>N</v>
      </c>
      <c r="AD373" s="47"/>
      <c r="AG373" s="23">
        <v>1</v>
      </c>
      <c r="AH373" s="23" t="str">
        <f>Consolication[[#This Row],[Bénéficiaires]]</f>
        <v>INNOVATION &amp; TECH HUB (IT KOLA)</v>
      </c>
      <c r="AI373" s="23">
        <f>Consolication[[#This Row],[cohorte]]</f>
        <v>1</v>
      </c>
    </row>
    <row r="374" spans="1:35" x14ac:dyDescent="0.35">
      <c r="A374" s="34">
        <f>IF(B374&lt;&gt;"",MAX($A$1:A373)+1,"")</f>
        <v>373</v>
      </c>
      <c r="B374" s="34" t="s">
        <v>824</v>
      </c>
      <c r="C374" s="34" t="s">
        <v>664</v>
      </c>
      <c r="D374" s="34" t="s">
        <v>32</v>
      </c>
      <c r="E374" s="34"/>
      <c r="F374" s="34" t="s">
        <v>32</v>
      </c>
      <c r="G374" s="34"/>
      <c r="H374" s="34">
        <v>2</v>
      </c>
      <c r="I374" s="34"/>
      <c r="J374" s="34" t="s">
        <v>665</v>
      </c>
      <c r="K374" s="34" t="s">
        <v>666</v>
      </c>
      <c r="L374" s="34" t="s">
        <v>666</v>
      </c>
      <c r="M374" s="34"/>
      <c r="N374" s="34" t="s">
        <v>665</v>
      </c>
      <c r="O374" s="34" t="s">
        <v>667</v>
      </c>
      <c r="P374" s="34" t="s">
        <v>668</v>
      </c>
      <c r="Q374" s="34" t="s">
        <v>164</v>
      </c>
      <c r="R374" s="34" t="s">
        <v>669</v>
      </c>
      <c r="S374" s="34" t="s">
        <v>670</v>
      </c>
      <c r="T374" s="34" t="s">
        <v>671</v>
      </c>
      <c r="U374" s="34" t="s">
        <v>672</v>
      </c>
      <c r="V374" s="34">
        <v>680449709</v>
      </c>
      <c r="W374" s="36">
        <v>675253129</v>
      </c>
      <c r="X374" s="34">
        <v>1</v>
      </c>
      <c r="Y374" s="34">
        <v>677522377</v>
      </c>
      <c r="Z374" s="34" t="s">
        <v>825</v>
      </c>
      <c r="AA374" s="34">
        <f>IF(ISBLANK($L374),"",VLOOKUP($L374,'PADESCE Ccontractuelle'!$C$2:$K$1200,8,FALSE))</f>
        <v>355572</v>
      </c>
      <c r="AB374" s="34">
        <f>IF(ISBLANK($L374),"",VLOOKUP($L374,'PADESCE Ccontractuelle'!$C$2:$K$1200,9,FALSE))</f>
        <v>53335800</v>
      </c>
      <c r="AC374" s="34" t="str">
        <f>VLOOKUP(VLOOKUP(B374,Apprenants!$D$2:$F$2000,3,FALSE),Classes!$A$2:$H$2000,8,FALSE)</f>
        <v>N</v>
      </c>
      <c r="AD374" s="47"/>
      <c r="AG374" s="23">
        <v>1</v>
      </c>
      <c r="AH374" s="23" t="str">
        <f>Consolication[[#This Row],[Bénéficiaires]]</f>
        <v>INNOVATION &amp; TECH HUB (IT KOLA)</v>
      </c>
      <c r="AI374" s="23">
        <f>Consolication[[#This Row],[cohorte]]</f>
        <v>1</v>
      </c>
    </row>
    <row r="375" spans="1:35" x14ac:dyDescent="0.35">
      <c r="A375" s="34">
        <f>IF(B375&lt;&gt;"",MAX($A$1:A374)+1,"")</f>
        <v>374</v>
      </c>
      <c r="B375" s="34" t="s">
        <v>826</v>
      </c>
      <c r="C375" s="34" t="s">
        <v>664</v>
      </c>
      <c r="D375" s="34" t="s">
        <v>32</v>
      </c>
      <c r="E375" s="34"/>
      <c r="F375" s="34" t="s">
        <v>32</v>
      </c>
      <c r="G375" s="34"/>
      <c r="H375" s="34">
        <v>3</v>
      </c>
      <c r="I375" s="34"/>
      <c r="J375" s="34" t="s">
        <v>665</v>
      </c>
      <c r="K375" s="34" t="s">
        <v>666</v>
      </c>
      <c r="L375" s="34" t="s">
        <v>666</v>
      </c>
      <c r="M375" s="34"/>
      <c r="N375" s="34" t="s">
        <v>665</v>
      </c>
      <c r="O375" s="34" t="s">
        <v>667</v>
      </c>
      <c r="P375" s="34" t="s">
        <v>668</v>
      </c>
      <c r="Q375" s="34" t="s">
        <v>164</v>
      </c>
      <c r="R375" s="34" t="s">
        <v>669</v>
      </c>
      <c r="S375" s="34" t="s">
        <v>670</v>
      </c>
      <c r="T375" s="34" t="s">
        <v>671</v>
      </c>
      <c r="U375" s="34" t="s">
        <v>672</v>
      </c>
      <c r="V375" s="34">
        <v>679159645</v>
      </c>
      <c r="W375" s="34"/>
      <c r="X375" s="34">
        <v>1</v>
      </c>
      <c r="Y375" s="34">
        <v>677522377</v>
      </c>
      <c r="Z375" s="34" t="s">
        <v>827</v>
      </c>
      <c r="AA375" s="34">
        <f>IF(ISBLANK($L375),"",VLOOKUP($L375,'PADESCE Ccontractuelle'!$C$2:$K$1200,8,FALSE))</f>
        <v>355572</v>
      </c>
      <c r="AB375" s="34">
        <f>IF(ISBLANK($L375),"",VLOOKUP($L375,'PADESCE Ccontractuelle'!$C$2:$K$1200,9,FALSE))</f>
        <v>53335800</v>
      </c>
      <c r="AC375" s="34" t="str">
        <f>VLOOKUP(VLOOKUP(B375,Apprenants!$D$2:$F$2000,3,FALSE),Classes!$A$2:$H$2000,8,FALSE)</f>
        <v>N</v>
      </c>
      <c r="AD375" s="47"/>
      <c r="AG375" s="23">
        <v>1</v>
      </c>
      <c r="AH375" s="23" t="str">
        <f>Consolication[[#This Row],[Bénéficiaires]]</f>
        <v>INNOVATION &amp; TECH HUB (IT KOLA)</v>
      </c>
      <c r="AI375" s="23">
        <f>Consolication[[#This Row],[cohorte]]</f>
        <v>1</v>
      </c>
    </row>
    <row r="376" spans="1:35" ht="17.149999999999999" customHeight="1" x14ac:dyDescent="0.35">
      <c r="A376" s="34">
        <f>IF(B376&lt;&gt;"",MAX($A$1:A375)+1,"")</f>
        <v>375</v>
      </c>
      <c r="B376" s="34" t="s">
        <v>828</v>
      </c>
      <c r="C376" s="34" t="s">
        <v>664</v>
      </c>
      <c r="D376" s="34" t="s">
        <v>32</v>
      </c>
      <c r="E376" s="34"/>
      <c r="F376" s="34" t="s">
        <v>32</v>
      </c>
      <c r="G376" s="34"/>
      <c r="H376" s="34">
        <v>3</v>
      </c>
      <c r="I376" s="34"/>
      <c r="J376" s="34" t="s">
        <v>665</v>
      </c>
      <c r="K376" s="34" t="s">
        <v>666</v>
      </c>
      <c r="L376" s="34" t="s">
        <v>666</v>
      </c>
      <c r="M376" s="34"/>
      <c r="N376" s="34" t="s">
        <v>665</v>
      </c>
      <c r="O376" s="34" t="s">
        <v>667</v>
      </c>
      <c r="P376" s="34" t="s">
        <v>668</v>
      </c>
      <c r="Q376" s="34" t="s">
        <v>164</v>
      </c>
      <c r="R376" s="34" t="s">
        <v>669</v>
      </c>
      <c r="S376" s="34" t="s">
        <v>670</v>
      </c>
      <c r="T376" s="34" t="s">
        <v>671</v>
      </c>
      <c r="U376" s="34" t="s">
        <v>672</v>
      </c>
      <c r="V376" s="34">
        <v>680637809</v>
      </c>
      <c r="W376" s="34"/>
      <c r="X376" s="34">
        <v>1</v>
      </c>
      <c r="Y376" s="34">
        <v>677522377</v>
      </c>
      <c r="Z376" s="34" t="s">
        <v>829</v>
      </c>
      <c r="AA376" s="34">
        <f>IF(ISBLANK($L376),"",VLOOKUP($L376,'PADESCE Ccontractuelle'!$C$2:$K$1200,8,FALSE))</f>
        <v>355572</v>
      </c>
      <c r="AB376" s="34">
        <f>IF(ISBLANK($L376),"",VLOOKUP($L376,'PADESCE Ccontractuelle'!$C$2:$K$1200,9,FALSE))</f>
        <v>53335800</v>
      </c>
      <c r="AC376" s="34" t="str">
        <f>VLOOKUP(VLOOKUP(B376,Apprenants!$D$2:$F$2000,3,FALSE),Classes!$A$2:$H$2000,8,FALSE)</f>
        <v>N</v>
      </c>
      <c r="AD376" s="47"/>
      <c r="AG376" s="23">
        <v>1</v>
      </c>
      <c r="AH376" s="23" t="str">
        <f>Consolication[[#This Row],[Bénéficiaires]]</f>
        <v>INNOVATION &amp; TECH HUB (IT KOLA)</v>
      </c>
      <c r="AI376" s="23">
        <f>Consolication[[#This Row],[cohorte]]</f>
        <v>1</v>
      </c>
    </row>
    <row r="377" spans="1:35" x14ac:dyDescent="0.35">
      <c r="A377" s="34">
        <f>IF(B377&lt;&gt;"",MAX($A$1:A376)+1,"")</f>
        <v>376</v>
      </c>
      <c r="B377" s="34" t="s">
        <v>830</v>
      </c>
      <c r="C377" s="34" t="s">
        <v>664</v>
      </c>
      <c r="D377" s="34" t="s">
        <v>32</v>
      </c>
      <c r="E377" s="34"/>
      <c r="F377" s="34" t="s">
        <v>32</v>
      </c>
      <c r="G377" s="34"/>
      <c r="H377" s="34">
        <v>4</v>
      </c>
      <c r="I377" s="34"/>
      <c r="J377" s="34" t="s">
        <v>665</v>
      </c>
      <c r="K377" s="34" t="s">
        <v>666</v>
      </c>
      <c r="L377" s="34" t="s">
        <v>666</v>
      </c>
      <c r="M377" s="34"/>
      <c r="N377" s="34" t="s">
        <v>665</v>
      </c>
      <c r="O377" s="34" t="s">
        <v>667</v>
      </c>
      <c r="P377" s="34" t="s">
        <v>668</v>
      </c>
      <c r="Q377" s="34" t="s">
        <v>164</v>
      </c>
      <c r="R377" s="34" t="s">
        <v>669</v>
      </c>
      <c r="S377" s="34" t="s">
        <v>670</v>
      </c>
      <c r="T377" s="34" t="s">
        <v>671</v>
      </c>
      <c r="U377" s="34" t="s">
        <v>672</v>
      </c>
      <c r="V377" s="34">
        <v>680381950</v>
      </c>
      <c r="W377" s="34"/>
      <c r="X377" s="34">
        <v>1</v>
      </c>
      <c r="Y377" s="34">
        <v>677522377</v>
      </c>
      <c r="Z377" s="34" t="s">
        <v>831</v>
      </c>
      <c r="AA377" s="34">
        <f>IF(ISBLANK($L377),"",VLOOKUP($L377,'PADESCE Ccontractuelle'!$C$2:$K$1200,8,FALSE))</f>
        <v>355572</v>
      </c>
      <c r="AB377" s="34">
        <f>IF(ISBLANK($L377),"",VLOOKUP($L377,'PADESCE Ccontractuelle'!$C$2:$K$1200,9,FALSE))</f>
        <v>53335800</v>
      </c>
      <c r="AC377" s="34" t="str">
        <f>VLOOKUP(VLOOKUP(B377,Apprenants!$D$2:$F$2000,3,FALSE),Classes!$A$2:$H$2000,8,FALSE)</f>
        <v>N</v>
      </c>
      <c r="AD377" s="47"/>
      <c r="AG377" s="23">
        <v>1</v>
      </c>
      <c r="AH377" s="23" t="str">
        <f>Consolication[[#This Row],[Bénéficiaires]]</f>
        <v>INNOVATION &amp; TECH HUB (IT KOLA)</v>
      </c>
      <c r="AI377" s="23">
        <f>Consolication[[#This Row],[cohorte]]</f>
        <v>1</v>
      </c>
    </row>
    <row r="378" spans="1:35" x14ac:dyDescent="0.35">
      <c r="A378" s="34">
        <f>IF(B378&lt;&gt;"",MAX($A$1:A377)+1,"")</f>
        <v>377</v>
      </c>
      <c r="B378" s="34" t="s">
        <v>832</v>
      </c>
      <c r="C378" s="34" t="s">
        <v>664</v>
      </c>
      <c r="D378" s="34" t="s">
        <v>31</v>
      </c>
      <c r="E378" s="34"/>
      <c r="F378" s="34" t="s">
        <v>32</v>
      </c>
      <c r="G378" s="34"/>
      <c r="H378" s="34">
        <v>0</v>
      </c>
      <c r="I378" s="34"/>
      <c r="J378" s="34" t="s">
        <v>665</v>
      </c>
      <c r="K378" s="34" t="s">
        <v>666</v>
      </c>
      <c r="L378" s="34" t="s">
        <v>666</v>
      </c>
      <c r="M378" s="34"/>
      <c r="N378" s="34" t="s">
        <v>665</v>
      </c>
      <c r="O378" s="34" t="s">
        <v>667</v>
      </c>
      <c r="P378" s="34" t="s">
        <v>668</v>
      </c>
      <c r="Q378" s="34" t="s">
        <v>164</v>
      </c>
      <c r="R378" s="34" t="s">
        <v>669</v>
      </c>
      <c r="S378" s="34" t="s">
        <v>670</v>
      </c>
      <c r="T378" s="34" t="s">
        <v>671</v>
      </c>
      <c r="U378" s="34" t="s">
        <v>672</v>
      </c>
      <c r="V378" s="34">
        <v>693113263</v>
      </c>
      <c r="W378" s="34"/>
      <c r="X378" s="34">
        <v>1</v>
      </c>
      <c r="Y378" s="34">
        <v>677522377</v>
      </c>
      <c r="Z378" s="34" t="s">
        <v>833</v>
      </c>
      <c r="AA378" s="34">
        <f>IF(ISBLANK($L378),"",VLOOKUP($L378,'PADESCE Ccontractuelle'!$C$2:$K$1200,8,FALSE))</f>
        <v>355572</v>
      </c>
      <c r="AB378" s="34">
        <f>IF(ISBLANK($L378),"",VLOOKUP($L378,'PADESCE Ccontractuelle'!$C$2:$K$1200,9,FALSE))</f>
        <v>53335800</v>
      </c>
      <c r="AC378" s="34" t="str">
        <f>VLOOKUP(VLOOKUP(B378,Apprenants!$D$2:$F$2000,3,FALSE),Classes!$A$2:$H$2000,8,FALSE)</f>
        <v>N</v>
      </c>
      <c r="AD378" s="47"/>
      <c r="AG378" s="23">
        <v>1</v>
      </c>
      <c r="AH378" s="23" t="str">
        <f>Consolication[[#This Row],[Bénéficiaires]]</f>
        <v>INNOVATION &amp; TECH HUB (IT KOLA)</v>
      </c>
      <c r="AI378" s="23">
        <f>Consolication[[#This Row],[cohorte]]</f>
        <v>1</v>
      </c>
    </row>
    <row r="379" spans="1:35" x14ac:dyDescent="0.35">
      <c r="A379" s="34">
        <f>IF(B379&lt;&gt;"",MAX($A$1:A378)+1,"")</f>
        <v>378</v>
      </c>
      <c r="B379" s="34" t="s">
        <v>834</v>
      </c>
      <c r="C379" s="34" t="s">
        <v>664</v>
      </c>
      <c r="D379" s="34" t="s">
        <v>32</v>
      </c>
      <c r="E379" s="34"/>
      <c r="F379" s="34" t="s">
        <v>32</v>
      </c>
      <c r="G379" s="34"/>
      <c r="H379" s="34">
        <v>0</v>
      </c>
      <c r="I379" s="34"/>
      <c r="J379" s="34" t="s">
        <v>665</v>
      </c>
      <c r="K379" s="34" t="s">
        <v>666</v>
      </c>
      <c r="L379" s="34" t="s">
        <v>666</v>
      </c>
      <c r="M379" s="34"/>
      <c r="N379" s="34" t="s">
        <v>665</v>
      </c>
      <c r="O379" s="34" t="s">
        <v>667</v>
      </c>
      <c r="P379" s="34" t="s">
        <v>668</v>
      </c>
      <c r="Q379" s="34" t="s">
        <v>164</v>
      </c>
      <c r="R379" s="34" t="s">
        <v>669</v>
      </c>
      <c r="S379" s="34" t="s">
        <v>670</v>
      </c>
      <c r="T379" s="34" t="s">
        <v>671</v>
      </c>
      <c r="U379" s="34" t="s">
        <v>672</v>
      </c>
      <c r="V379" s="34">
        <v>690895848</v>
      </c>
      <c r="W379" s="34"/>
      <c r="X379" s="34">
        <v>1</v>
      </c>
      <c r="Y379" s="34">
        <v>677522377</v>
      </c>
      <c r="Z379" s="34" t="s">
        <v>835</v>
      </c>
      <c r="AA379" s="34">
        <f>IF(ISBLANK($L379),"",VLOOKUP($L379,'PADESCE Ccontractuelle'!$C$2:$K$1200,8,FALSE))</f>
        <v>355572</v>
      </c>
      <c r="AB379" s="34">
        <f>IF(ISBLANK($L379),"",VLOOKUP($L379,'PADESCE Ccontractuelle'!$C$2:$K$1200,9,FALSE))</f>
        <v>53335800</v>
      </c>
      <c r="AC379" s="34" t="str">
        <f>VLOOKUP(VLOOKUP(B379,Apprenants!$D$2:$F$2000,3,FALSE),Classes!$A$2:$H$2000,8,FALSE)</f>
        <v>N</v>
      </c>
      <c r="AD379" s="47"/>
      <c r="AG379" s="23">
        <v>1</v>
      </c>
      <c r="AH379" s="23" t="str">
        <f>Consolication[[#This Row],[Bénéficiaires]]</f>
        <v>INNOVATION &amp; TECH HUB (IT KOLA)</v>
      </c>
      <c r="AI379" s="23">
        <f>Consolication[[#This Row],[cohorte]]</f>
        <v>1</v>
      </c>
    </row>
    <row r="380" spans="1:35" x14ac:dyDescent="0.35">
      <c r="A380" s="34">
        <f>IF(B380&lt;&gt;"",MAX($A$1:A379)+1,"")</f>
        <v>379</v>
      </c>
      <c r="B380" s="34" t="s">
        <v>836</v>
      </c>
      <c r="C380" s="34" t="s">
        <v>664</v>
      </c>
      <c r="D380" s="34" t="s">
        <v>32</v>
      </c>
      <c r="E380" s="34"/>
      <c r="F380" s="34" t="s">
        <v>32</v>
      </c>
      <c r="G380" s="34"/>
      <c r="H380" s="34">
        <v>3</v>
      </c>
      <c r="I380" s="34"/>
      <c r="J380" s="34" t="s">
        <v>665</v>
      </c>
      <c r="K380" s="34" t="s">
        <v>666</v>
      </c>
      <c r="L380" s="34" t="s">
        <v>666</v>
      </c>
      <c r="M380" s="34"/>
      <c r="N380" s="34" t="s">
        <v>665</v>
      </c>
      <c r="O380" s="34" t="s">
        <v>667</v>
      </c>
      <c r="P380" s="34" t="s">
        <v>668</v>
      </c>
      <c r="Q380" s="34" t="s">
        <v>164</v>
      </c>
      <c r="R380" s="34" t="s">
        <v>669</v>
      </c>
      <c r="S380" s="34" t="s">
        <v>670</v>
      </c>
      <c r="T380" s="34" t="s">
        <v>671</v>
      </c>
      <c r="U380" s="34" t="s">
        <v>672</v>
      </c>
      <c r="V380" s="34">
        <v>657755371</v>
      </c>
      <c r="W380" s="34"/>
      <c r="X380" s="34">
        <v>1</v>
      </c>
      <c r="Y380" s="34">
        <v>677522377</v>
      </c>
      <c r="Z380" s="34" t="s">
        <v>837</v>
      </c>
      <c r="AA380" s="34">
        <f>IF(ISBLANK($L380),"",VLOOKUP($L380,'PADESCE Ccontractuelle'!$C$2:$K$1200,8,FALSE))</f>
        <v>355572</v>
      </c>
      <c r="AB380" s="34">
        <f>IF(ISBLANK($L380),"",VLOOKUP($L380,'PADESCE Ccontractuelle'!$C$2:$K$1200,9,FALSE))</f>
        <v>53335800</v>
      </c>
      <c r="AC380" s="34" t="str">
        <f>VLOOKUP(VLOOKUP(B380,Apprenants!$D$2:$F$2000,3,FALSE),Classes!$A$2:$H$2000,8,FALSE)</f>
        <v>N</v>
      </c>
      <c r="AD380" s="47"/>
      <c r="AG380" s="23">
        <v>1</v>
      </c>
      <c r="AH380" s="23" t="str">
        <f>Consolication[[#This Row],[Bénéficiaires]]</f>
        <v>INNOVATION &amp; TECH HUB (IT KOLA)</v>
      </c>
      <c r="AI380" s="23">
        <f>Consolication[[#This Row],[cohorte]]</f>
        <v>1</v>
      </c>
    </row>
    <row r="381" spans="1:35" x14ac:dyDescent="0.35">
      <c r="A381" s="34">
        <f>IF(B381&lt;&gt;"",MAX($A$1:A380)+1,"")</f>
        <v>380</v>
      </c>
      <c r="B381" s="34" t="s">
        <v>838</v>
      </c>
      <c r="C381" s="34" t="s">
        <v>664</v>
      </c>
      <c r="D381" s="34" t="s">
        <v>32</v>
      </c>
      <c r="E381" s="34"/>
      <c r="F381" s="34" t="s">
        <v>32</v>
      </c>
      <c r="G381" s="34"/>
      <c r="H381" s="34">
        <v>2</v>
      </c>
      <c r="I381" s="34"/>
      <c r="J381" s="34" t="s">
        <v>665</v>
      </c>
      <c r="K381" s="34" t="s">
        <v>666</v>
      </c>
      <c r="L381" s="34" t="s">
        <v>666</v>
      </c>
      <c r="M381" s="34"/>
      <c r="N381" s="34" t="s">
        <v>665</v>
      </c>
      <c r="O381" s="34" t="s">
        <v>667</v>
      </c>
      <c r="P381" s="34" t="s">
        <v>668</v>
      </c>
      <c r="Q381" s="34" t="s">
        <v>164</v>
      </c>
      <c r="R381" s="34" t="s">
        <v>669</v>
      </c>
      <c r="S381" s="34" t="s">
        <v>670</v>
      </c>
      <c r="T381" s="34" t="s">
        <v>671</v>
      </c>
      <c r="U381" s="34" t="s">
        <v>672</v>
      </c>
      <c r="V381" s="34">
        <v>695011476</v>
      </c>
      <c r="W381" s="34"/>
      <c r="X381" s="34">
        <v>1</v>
      </c>
      <c r="Y381" s="34">
        <v>677522377</v>
      </c>
      <c r="Z381" s="34" t="s">
        <v>839</v>
      </c>
      <c r="AA381" s="34">
        <f>IF(ISBLANK($L381),"",VLOOKUP($L381,'PADESCE Ccontractuelle'!$C$2:$K$1200,8,FALSE))</f>
        <v>355572</v>
      </c>
      <c r="AB381" s="34">
        <f>IF(ISBLANK($L381),"",VLOOKUP($L381,'PADESCE Ccontractuelle'!$C$2:$K$1200,9,FALSE))</f>
        <v>53335800</v>
      </c>
      <c r="AC381" s="34" t="str">
        <f>VLOOKUP(VLOOKUP(B381,Apprenants!$D$2:$F$2000,3,FALSE),Classes!$A$2:$H$2000,8,FALSE)</f>
        <v>N</v>
      </c>
      <c r="AD381" s="47"/>
      <c r="AG381" s="23">
        <v>1</v>
      </c>
      <c r="AH381" s="23" t="str">
        <f>Consolication[[#This Row],[Bénéficiaires]]</f>
        <v>INNOVATION &amp; TECH HUB (IT KOLA)</v>
      </c>
      <c r="AI381" s="23">
        <f>Consolication[[#This Row],[cohorte]]</f>
        <v>1</v>
      </c>
    </row>
    <row r="382" spans="1:35" x14ac:dyDescent="0.35">
      <c r="A382" s="34">
        <f>IF(B382&lt;&gt;"",MAX($A$1:A381)+1,"")</f>
        <v>381</v>
      </c>
      <c r="B382" s="34" t="s">
        <v>840</v>
      </c>
      <c r="C382" s="34" t="s">
        <v>664</v>
      </c>
      <c r="D382" s="34" t="s">
        <v>32</v>
      </c>
      <c r="E382" s="34"/>
      <c r="F382" s="34" t="s">
        <v>32</v>
      </c>
      <c r="G382" s="34"/>
      <c r="H382" s="34">
        <v>3</v>
      </c>
      <c r="I382" s="34"/>
      <c r="J382" s="34" t="s">
        <v>665</v>
      </c>
      <c r="K382" s="34" t="s">
        <v>666</v>
      </c>
      <c r="L382" s="34" t="s">
        <v>666</v>
      </c>
      <c r="M382" s="34"/>
      <c r="N382" s="34" t="s">
        <v>665</v>
      </c>
      <c r="O382" s="34" t="s">
        <v>667</v>
      </c>
      <c r="P382" s="34" t="s">
        <v>668</v>
      </c>
      <c r="Q382" s="34" t="s">
        <v>164</v>
      </c>
      <c r="R382" s="34" t="s">
        <v>669</v>
      </c>
      <c r="S382" s="34" t="s">
        <v>670</v>
      </c>
      <c r="T382" s="34" t="s">
        <v>671</v>
      </c>
      <c r="U382" s="34" t="s">
        <v>672</v>
      </c>
      <c r="V382" s="34">
        <v>620139254</v>
      </c>
      <c r="W382" s="34"/>
      <c r="X382" s="34">
        <v>1</v>
      </c>
      <c r="Y382" s="34">
        <v>677522377</v>
      </c>
      <c r="Z382" s="34" t="s">
        <v>841</v>
      </c>
      <c r="AA382" s="34">
        <f>IF(ISBLANK($L382),"",VLOOKUP($L382,'PADESCE Ccontractuelle'!$C$2:$K$1200,8,FALSE))</f>
        <v>355572</v>
      </c>
      <c r="AB382" s="34">
        <f>IF(ISBLANK($L382),"",VLOOKUP($L382,'PADESCE Ccontractuelle'!$C$2:$K$1200,9,FALSE))</f>
        <v>53335800</v>
      </c>
      <c r="AC382" s="34" t="str">
        <f>VLOOKUP(VLOOKUP(B382,Apprenants!$D$2:$F$2000,3,FALSE),Classes!$A$2:$H$2000,8,FALSE)</f>
        <v>N</v>
      </c>
      <c r="AD382" s="47"/>
      <c r="AG382" s="23">
        <v>1</v>
      </c>
      <c r="AH382" s="23" t="str">
        <f>Consolication[[#This Row],[Bénéficiaires]]</f>
        <v>INNOVATION &amp; TECH HUB (IT KOLA)</v>
      </c>
      <c r="AI382" s="23">
        <f>Consolication[[#This Row],[cohorte]]</f>
        <v>1</v>
      </c>
    </row>
    <row r="383" spans="1:35" x14ac:dyDescent="0.35">
      <c r="A383" s="34">
        <f>IF(B383&lt;&gt;"",MAX($A$1:A382)+1,"")</f>
        <v>382</v>
      </c>
      <c r="B383" s="34" t="s">
        <v>842</v>
      </c>
      <c r="C383" s="34" t="s">
        <v>664</v>
      </c>
      <c r="D383" s="34" t="s">
        <v>32</v>
      </c>
      <c r="E383" s="34"/>
      <c r="F383" s="34" t="s">
        <v>32</v>
      </c>
      <c r="G383" s="34"/>
      <c r="H383" s="34">
        <v>3</v>
      </c>
      <c r="I383" s="34"/>
      <c r="J383" s="34" t="s">
        <v>665</v>
      </c>
      <c r="K383" s="34" t="s">
        <v>666</v>
      </c>
      <c r="L383" s="34" t="s">
        <v>666</v>
      </c>
      <c r="M383" s="34"/>
      <c r="N383" s="34" t="s">
        <v>665</v>
      </c>
      <c r="O383" s="34" t="s">
        <v>667</v>
      </c>
      <c r="P383" s="34" t="s">
        <v>668</v>
      </c>
      <c r="Q383" s="34" t="s">
        <v>164</v>
      </c>
      <c r="R383" s="34" t="s">
        <v>669</v>
      </c>
      <c r="S383" s="34" t="s">
        <v>670</v>
      </c>
      <c r="T383" s="34" t="s">
        <v>671</v>
      </c>
      <c r="U383" s="34" t="s">
        <v>672</v>
      </c>
      <c r="V383" s="34">
        <v>655626190</v>
      </c>
      <c r="W383" s="34"/>
      <c r="X383" s="34">
        <v>1</v>
      </c>
      <c r="Y383" s="34">
        <v>677522377</v>
      </c>
      <c r="Z383" s="34" t="s">
        <v>843</v>
      </c>
      <c r="AA383" s="34">
        <f>IF(ISBLANK($L383),"",VLOOKUP($L383,'PADESCE Ccontractuelle'!$C$2:$K$1200,8,FALSE))</f>
        <v>355572</v>
      </c>
      <c r="AB383" s="34">
        <f>IF(ISBLANK($L383),"",VLOOKUP($L383,'PADESCE Ccontractuelle'!$C$2:$K$1200,9,FALSE))</f>
        <v>53335800</v>
      </c>
      <c r="AC383" s="34" t="str">
        <f>VLOOKUP(VLOOKUP(B383,Apprenants!$D$2:$F$2000,3,FALSE),Classes!$A$2:$H$2000,8,FALSE)</f>
        <v>N</v>
      </c>
      <c r="AD383" s="47"/>
      <c r="AG383" s="23">
        <v>1</v>
      </c>
      <c r="AH383" s="23" t="str">
        <f>Consolication[[#This Row],[Bénéficiaires]]</f>
        <v>INNOVATION &amp; TECH HUB (IT KOLA)</v>
      </c>
      <c r="AI383" s="23">
        <f>Consolication[[#This Row],[cohorte]]</f>
        <v>1</v>
      </c>
    </row>
    <row r="384" spans="1:35" x14ac:dyDescent="0.35">
      <c r="A384" s="34">
        <f>IF(B384&lt;&gt;"",MAX($A$1:A383)+1,"")</f>
        <v>383</v>
      </c>
      <c r="B384" s="34" t="s">
        <v>844</v>
      </c>
      <c r="C384" s="34" t="s">
        <v>664</v>
      </c>
      <c r="D384" s="34" t="s">
        <v>31</v>
      </c>
      <c r="E384" s="34"/>
      <c r="F384" s="34" t="s">
        <v>32</v>
      </c>
      <c r="G384" s="34"/>
      <c r="H384" s="34">
        <v>2</v>
      </c>
      <c r="I384" s="34"/>
      <c r="J384" s="34" t="s">
        <v>665</v>
      </c>
      <c r="K384" s="34" t="s">
        <v>666</v>
      </c>
      <c r="L384" s="34" t="s">
        <v>666</v>
      </c>
      <c r="M384" s="34"/>
      <c r="N384" s="34" t="s">
        <v>665</v>
      </c>
      <c r="O384" s="34" t="s">
        <v>667</v>
      </c>
      <c r="P384" s="34" t="s">
        <v>668</v>
      </c>
      <c r="Q384" s="34" t="s">
        <v>164</v>
      </c>
      <c r="R384" s="34" t="s">
        <v>669</v>
      </c>
      <c r="S384" s="34" t="s">
        <v>670</v>
      </c>
      <c r="T384" s="34" t="s">
        <v>671</v>
      </c>
      <c r="U384" s="34" t="s">
        <v>672</v>
      </c>
      <c r="V384" s="34">
        <v>656075337</v>
      </c>
      <c r="W384" s="34"/>
      <c r="X384" s="34">
        <v>1</v>
      </c>
      <c r="Y384" s="34">
        <v>677522377</v>
      </c>
      <c r="Z384" s="34" t="s">
        <v>845</v>
      </c>
      <c r="AA384" s="34">
        <f>IF(ISBLANK($L384),"",VLOOKUP($L384,'PADESCE Ccontractuelle'!$C$2:$K$1200,8,FALSE))</f>
        <v>355572</v>
      </c>
      <c r="AB384" s="34">
        <f>IF(ISBLANK($L384),"",VLOOKUP($L384,'PADESCE Ccontractuelle'!$C$2:$K$1200,9,FALSE))</f>
        <v>53335800</v>
      </c>
      <c r="AC384" s="34" t="str">
        <f>VLOOKUP(VLOOKUP(B384,Apprenants!$D$2:$F$2000,3,FALSE),Classes!$A$2:$H$2000,8,FALSE)</f>
        <v>N</v>
      </c>
      <c r="AD384" s="47"/>
      <c r="AG384" s="23">
        <v>1</v>
      </c>
      <c r="AH384" s="23" t="str">
        <f>Consolication[[#This Row],[Bénéficiaires]]</f>
        <v>INNOVATION &amp; TECH HUB (IT KOLA)</v>
      </c>
      <c r="AI384" s="23">
        <f>Consolication[[#This Row],[cohorte]]</f>
        <v>1</v>
      </c>
    </row>
    <row r="385" spans="1:35" x14ac:dyDescent="0.35">
      <c r="A385" s="34">
        <f>IF(B385&lt;&gt;"",MAX($A$1:A384)+1,"")</f>
        <v>384</v>
      </c>
      <c r="B385" s="34" t="s">
        <v>846</v>
      </c>
      <c r="C385" s="34" t="s">
        <v>664</v>
      </c>
      <c r="D385" s="34" t="s">
        <v>32</v>
      </c>
      <c r="E385" s="34"/>
      <c r="F385" s="34" t="s">
        <v>32</v>
      </c>
      <c r="G385" s="34"/>
      <c r="H385" s="34">
        <v>0</v>
      </c>
      <c r="I385" s="34"/>
      <c r="J385" s="34" t="s">
        <v>665</v>
      </c>
      <c r="K385" s="34" t="s">
        <v>666</v>
      </c>
      <c r="L385" s="34" t="s">
        <v>666</v>
      </c>
      <c r="M385" s="34"/>
      <c r="N385" s="34" t="s">
        <v>665</v>
      </c>
      <c r="O385" s="34" t="s">
        <v>667</v>
      </c>
      <c r="P385" s="34" t="s">
        <v>668</v>
      </c>
      <c r="Q385" s="34" t="s">
        <v>164</v>
      </c>
      <c r="R385" s="34" t="s">
        <v>669</v>
      </c>
      <c r="S385" s="34" t="s">
        <v>670</v>
      </c>
      <c r="T385" s="34" t="s">
        <v>671</v>
      </c>
      <c r="U385" s="34" t="s">
        <v>672</v>
      </c>
      <c r="V385" s="34">
        <v>659122127</v>
      </c>
      <c r="W385" s="34"/>
      <c r="X385" s="34">
        <v>1</v>
      </c>
      <c r="Y385" s="34">
        <v>677522377</v>
      </c>
      <c r="Z385" s="34" t="s">
        <v>847</v>
      </c>
      <c r="AA385" s="34">
        <f>IF(ISBLANK($L385),"",VLOOKUP($L385,'PADESCE Ccontractuelle'!$C$2:$K$1200,8,FALSE))</f>
        <v>355572</v>
      </c>
      <c r="AB385" s="34">
        <f>IF(ISBLANK($L385),"",VLOOKUP($L385,'PADESCE Ccontractuelle'!$C$2:$K$1200,9,FALSE))</f>
        <v>53335800</v>
      </c>
      <c r="AC385" s="34" t="str">
        <f>VLOOKUP(VLOOKUP(B385,Apprenants!$D$2:$F$2000,3,FALSE),Classes!$A$2:$H$2000,8,FALSE)</f>
        <v>N</v>
      </c>
      <c r="AD385" s="47"/>
      <c r="AG385" s="23">
        <v>1</v>
      </c>
      <c r="AH385" s="23" t="str">
        <f>Consolication[[#This Row],[Bénéficiaires]]</f>
        <v>INNOVATION &amp; TECH HUB (IT KOLA)</v>
      </c>
      <c r="AI385" s="23">
        <f>Consolication[[#This Row],[cohorte]]</f>
        <v>1</v>
      </c>
    </row>
    <row r="386" spans="1:35" x14ac:dyDescent="0.35">
      <c r="A386" s="34">
        <f>IF(B386&lt;&gt;"",MAX($A$1:A385)+1,"")</f>
        <v>385</v>
      </c>
      <c r="B386" s="34" t="s">
        <v>848</v>
      </c>
      <c r="C386" s="34" t="s">
        <v>664</v>
      </c>
      <c r="D386" s="34" t="s">
        <v>32</v>
      </c>
      <c r="E386" s="34"/>
      <c r="F386" s="34" t="s">
        <v>32</v>
      </c>
      <c r="G386" s="34"/>
      <c r="H386" s="34">
        <v>3</v>
      </c>
      <c r="I386" s="34"/>
      <c r="J386" s="34" t="s">
        <v>665</v>
      </c>
      <c r="K386" s="34" t="s">
        <v>666</v>
      </c>
      <c r="L386" s="34" t="s">
        <v>666</v>
      </c>
      <c r="M386" s="34"/>
      <c r="N386" s="34" t="s">
        <v>665</v>
      </c>
      <c r="O386" s="34" t="s">
        <v>667</v>
      </c>
      <c r="P386" s="34" t="s">
        <v>668</v>
      </c>
      <c r="Q386" s="34" t="s">
        <v>164</v>
      </c>
      <c r="R386" s="34" t="s">
        <v>669</v>
      </c>
      <c r="S386" s="34" t="s">
        <v>670</v>
      </c>
      <c r="T386" s="34" t="s">
        <v>671</v>
      </c>
      <c r="U386" s="34" t="s">
        <v>672</v>
      </c>
      <c r="V386" s="34">
        <v>693206146</v>
      </c>
      <c r="W386" s="34"/>
      <c r="X386" s="34">
        <v>1</v>
      </c>
      <c r="Y386" s="34">
        <v>677522377</v>
      </c>
      <c r="Z386" s="34" t="s">
        <v>849</v>
      </c>
      <c r="AA386" s="34">
        <f>IF(ISBLANK($L386),"",VLOOKUP($L386,'PADESCE Ccontractuelle'!$C$2:$K$1200,8,FALSE))</f>
        <v>355572</v>
      </c>
      <c r="AB386" s="34">
        <f>IF(ISBLANK($L386),"",VLOOKUP($L386,'PADESCE Ccontractuelle'!$C$2:$K$1200,9,FALSE))</f>
        <v>53335800</v>
      </c>
      <c r="AC386" s="34" t="str">
        <f>VLOOKUP(VLOOKUP(B386,Apprenants!$D$2:$F$2000,3,FALSE),Classes!$A$2:$H$2000,8,FALSE)</f>
        <v>N</v>
      </c>
      <c r="AD386" s="47"/>
      <c r="AG386" s="23">
        <v>1</v>
      </c>
      <c r="AH386" s="23" t="str">
        <f>Consolication[[#This Row],[Bénéficiaires]]</f>
        <v>INNOVATION &amp; TECH HUB (IT KOLA)</v>
      </c>
      <c r="AI386" s="23">
        <f>Consolication[[#This Row],[cohorte]]</f>
        <v>1</v>
      </c>
    </row>
    <row r="387" spans="1:35" x14ac:dyDescent="0.35">
      <c r="A387" s="34">
        <f>IF(B387&lt;&gt;"",MAX($A$1:A386)+1,"")</f>
        <v>386</v>
      </c>
      <c r="B387" s="34" t="s">
        <v>850</v>
      </c>
      <c r="C387" s="34" t="s">
        <v>664</v>
      </c>
      <c r="D387" s="34" t="s">
        <v>32</v>
      </c>
      <c r="E387" s="34"/>
      <c r="F387" s="34" t="s">
        <v>32</v>
      </c>
      <c r="G387" s="34"/>
      <c r="H387" s="34">
        <v>0</v>
      </c>
      <c r="I387" s="34"/>
      <c r="J387" s="34" t="s">
        <v>665</v>
      </c>
      <c r="K387" s="34" t="s">
        <v>666</v>
      </c>
      <c r="L387" s="34" t="s">
        <v>666</v>
      </c>
      <c r="M387" s="34"/>
      <c r="N387" s="34" t="s">
        <v>665</v>
      </c>
      <c r="O387" s="34" t="s">
        <v>667</v>
      </c>
      <c r="P387" s="34" t="s">
        <v>668</v>
      </c>
      <c r="Q387" s="34" t="s">
        <v>164</v>
      </c>
      <c r="R387" s="34" t="s">
        <v>669</v>
      </c>
      <c r="S387" s="34" t="s">
        <v>670</v>
      </c>
      <c r="T387" s="34" t="s">
        <v>671</v>
      </c>
      <c r="U387" s="34" t="s">
        <v>672</v>
      </c>
      <c r="V387" s="34">
        <v>652576404</v>
      </c>
      <c r="W387" s="34"/>
      <c r="X387" s="34">
        <v>1</v>
      </c>
      <c r="Y387" s="34">
        <v>677522377</v>
      </c>
      <c r="Z387" s="34" t="s">
        <v>851</v>
      </c>
      <c r="AA387" s="34">
        <f>IF(ISBLANK($L387),"",VLOOKUP($L387,'PADESCE Ccontractuelle'!$C$2:$K$1200,8,FALSE))</f>
        <v>355572</v>
      </c>
      <c r="AB387" s="34">
        <f>IF(ISBLANK($L387),"",VLOOKUP($L387,'PADESCE Ccontractuelle'!$C$2:$K$1200,9,FALSE))</f>
        <v>53335800</v>
      </c>
      <c r="AC387" s="34" t="str">
        <f>VLOOKUP(VLOOKUP(B387,Apprenants!$D$2:$F$2000,3,FALSE),Classes!$A$2:$H$2000,8,FALSE)</f>
        <v>N</v>
      </c>
      <c r="AD387" s="47"/>
      <c r="AG387" s="23">
        <v>1</v>
      </c>
      <c r="AH387" s="23" t="str">
        <f>Consolication[[#This Row],[Bénéficiaires]]</f>
        <v>INNOVATION &amp; TECH HUB (IT KOLA)</v>
      </c>
      <c r="AI387" s="23">
        <f>Consolication[[#This Row],[cohorte]]</f>
        <v>1</v>
      </c>
    </row>
    <row r="388" spans="1:35" x14ac:dyDescent="0.35">
      <c r="A388" s="34">
        <f>IF(B388&lt;&gt;"",MAX($A$1:A387)+1,"")</f>
        <v>387</v>
      </c>
      <c r="B388" s="34" t="s">
        <v>852</v>
      </c>
      <c r="C388" s="34" t="s">
        <v>664</v>
      </c>
      <c r="D388" s="34" t="s">
        <v>31</v>
      </c>
      <c r="E388" s="34"/>
      <c r="F388" s="34" t="s">
        <v>32</v>
      </c>
      <c r="G388" s="34"/>
      <c r="H388" s="34">
        <v>0</v>
      </c>
      <c r="I388" s="34"/>
      <c r="J388" s="34" t="s">
        <v>665</v>
      </c>
      <c r="K388" s="34" t="s">
        <v>666</v>
      </c>
      <c r="L388" s="34" t="s">
        <v>666</v>
      </c>
      <c r="M388" s="34"/>
      <c r="N388" s="34" t="s">
        <v>665</v>
      </c>
      <c r="O388" s="34" t="s">
        <v>667</v>
      </c>
      <c r="P388" s="34" t="s">
        <v>668</v>
      </c>
      <c r="Q388" s="34" t="s">
        <v>164</v>
      </c>
      <c r="R388" s="34" t="s">
        <v>669</v>
      </c>
      <c r="S388" s="34" t="s">
        <v>670</v>
      </c>
      <c r="T388" s="34" t="s">
        <v>671</v>
      </c>
      <c r="U388" s="34" t="s">
        <v>672</v>
      </c>
      <c r="V388" s="34">
        <v>676995722</v>
      </c>
      <c r="W388" s="34"/>
      <c r="X388" s="34">
        <v>1</v>
      </c>
      <c r="Y388" s="34">
        <v>677522377</v>
      </c>
      <c r="Z388" s="34" t="s">
        <v>853</v>
      </c>
      <c r="AA388" s="34">
        <f>IF(ISBLANK($L388),"",VLOOKUP($L388,'PADESCE Ccontractuelle'!$C$2:$K$1200,8,FALSE))</f>
        <v>355572</v>
      </c>
      <c r="AB388" s="34">
        <f>IF(ISBLANK($L388),"",VLOOKUP($L388,'PADESCE Ccontractuelle'!$C$2:$K$1200,9,FALSE))</f>
        <v>53335800</v>
      </c>
      <c r="AC388" s="34" t="str">
        <f>VLOOKUP(VLOOKUP(B388,Apprenants!$D$2:$F$2000,3,FALSE),Classes!$A$2:$H$2000,8,FALSE)</f>
        <v>N</v>
      </c>
      <c r="AD388" s="47"/>
      <c r="AG388" s="23">
        <v>1</v>
      </c>
      <c r="AH388" s="23" t="str">
        <f>Consolication[[#This Row],[Bénéficiaires]]</f>
        <v>INNOVATION &amp; TECH HUB (IT KOLA)</v>
      </c>
      <c r="AI388" s="23">
        <f>Consolication[[#This Row],[cohorte]]</f>
        <v>1</v>
      </c>
    </row>
    <row r="389" spans="1:35" x14ac:dyDescent="0.35">
      <c r="A389" s="34">
        <f>IF(B389&lt;&gt;"",MAX($A$1:A388)+1,"")</f>
        <v>388</v>
      </c>
      <c r="B389" s="34" t="s">
        <v>854</v>
      </c>
      <c r="C389" s="34" t="s">
        <v>664</v>
      </c>
      <c r="D389" s="34" t="s">
        <v>31</v>
      </c>
      <c r="E389" s="34"/>
      <c r="F389" s="34" t="s">
        <v>32</v>
      </c>
      <c r="G389" s="34"/>
      <c r="H389" s="34">
        <v>2</v>
      </c>
      <c r="I389" s="34"/>
      <c r="J389" s="34" t="s">
        <v>665</v>
      </c>
      <c r="K389" s="34" t="s">
        <v>666</v>
      </c>
      <c r="L389" s="34" t="s">
        <v>666</v>
      </c>
      <c r="M389" s="34"/>
      <c r="N389" s="34" t="s">
        <v>665</v>
      </c>
      <c r="O389" s="34" t="s">
        <v>667</v>
      </c>
      <c r="P389" s="34" t="s">
        <v>668</v>
      </c>
      <c r="Q389" s="34" t="s">
        <v>164</v>
      </c>
      <c r="R389" s="34" t="s">
        <v>669</v>
      </c>
      <c r="S389" s="34" t="s">
        <v>670</v>
      </c>
      <c r="T389" s="34" t="s">
        <v>671</v>
      </c>
      <c r="U389" s="34" t="s">
        <v>672</v>
      </c>
      <c r="V389" s="34">
        <v>698369368</v>
      </c>
      <c r="W389" s="34"/>
      <c r="X389" s="34">
        <v>1</v>
      </c>
      <c r="Y389" s="34">
        <v>677522377</v>
      </c>
      <c r="Z389" s="34" t="s">
        <v>855</v>
      </c>
      <c r="AA389" s="34">
        <f>IF(ISBLANK($L389),"",VLOOKUP($L389,'PADESCE Ccontractuelle'!$C$2:$K$1200,8,FALSE))</f>
        <v>355572</v>
      </c>
      <c r="AB389" s="34">
        <f>IF(ISBLANK($L389),"",VLOOKUP($L389,'PADESCE Ccontractuelle'!$C$2:$K$1200,9,FALSE))</f>
        <v>53335800</v>
      </c>
      <c r="AC389" s="34" t="str">
        <f>VLOOKUP(VLOOKUP(B389,Apprenants!$D$2:$F$2000,3,FALSE),Classes!$A$2:$H$2000,8,FALSE)</f>
        <v>N</v>
      </c>
      <c r="AD389" s="47"/>
      <c r="AG389" s="23">
        <v>1</v>
      </c>
      <c r="AH389" s="23" t="str">
        <f>Consolication[[#This Row],[Bénéficiaires]]</f>
        <v>INNOVATION &amp; TECH HUB (IT KOLA)</v>
      </c>
      <c r="AI389" s="23">
        <f>Consolication[[#This Row],[cohorte]]</f>
        <v>1</v>
      </c>
    </row>
    <row r="390" spans="1:35" x14ac:dyDescent="0.35">
      <c r="A390" s="34">
        <f>IF(B390&lt;&gt;"",MAX($A$1:A389)+1,"")</f>
        <v>389</v>
      </c>
      <c r="B390" s="34" t="s">
        <v>856</v>
      </c>
      <c r="C390" s="34" t="s">
        <v>664</v>
      </c>
      <c r="D390" s="34" t="s">
        <v>32</v>
      </c>
      <c r="E390" s="34"/>
      <c r="F390" s="34" t="s">
        <v>32</v>
      </c>
      <c r="G390" s="34"/>
      <c r="H390" s="34">
        <v>3</v>
      </c>
      <c r="I390" s="34"/>
      <c r="J390" s="34" t="s">
        <v>665</v>
      </c>
      <c r="K390" s="34" t="s">
        <v>666</v>
      </c>
      <c r="L390" s="34" t="s">
        <v>666</v>
      </c>
      <c r="M390" s="34"/>
      <c r="N390" s="34" t="s">
        <v>665</v>
      </c>
      <c r="O390" s="34" t="s">
        <v>667</v>
      </c>
      <c r="P390" s="34" t="s">
        <v>668</v>
      </c>
      <c r="Q390" s="34" t="s">
        <v>164</v>
      </c>
      <c r="R390" s="34" t="s">
        <v>669</v>
      </c>
      <c r="S390" s="34" t="s">
        <v>670</v>
      </c>
      <c r="T390" s="34" t="s">
        <v>671</v>
      </c>
      <c r="U390" s="34" t="s">
        <v>672</v>
      </c>
      <c r="V390" s="34">
        <v>692621017</v>
      </c>
      <c r="W390" s="34"/>
      <c r="X390" s="34">
        <v>1</v>
      </c>
      <c r="Y390" s="34">
        <v>677522377</v>
      </c>
      <c r="Z390" s="34" t="s">
        <v>857</v>
      </c>
      <c r="AA390" s="34">
        <f>IF(ISBLANK($L390),"",VLOOKUP($L390,'PADESCE Ccontractuelle'!$C$2:$K$1200,8,FALSE))</f>
        <v>355572</v>
      </c>
      <c r="AB390" s="34">
        <f>IF(ISBLANK($L390),"",VLOOKUP($L390,'PADESCE Ccontractuelle'!$C$2:$K$1200,9,FALSE))</f>
        <v>53335800</v>
      </c>
      <c r="AC390" s="34" t="str">
        <f>VLOOKUP(VLOOKUP(B390,Apprenants!$D$2:$F$2000,3,FALSE),Classes!$A$2:$H$2000,8,FALSE)</f>
        <v>N</v>
      </c>
      <c r="AD390" s="47"/>
      <c r="AG390" s="23">
        <v>1</v>
      </c>
      <c r="AH390" s="23" t="str">
        <f>Consolication[[#This Row],[Bénéficiaires]]</f>
        <v>INNOVATION &amp; TECH HUB (IT KOLA)</v>
      </c>
      <c r="AI390" s="23">
        <f>Consolication[[#This Row],[cohorte]]</f>
        <v>1</v>
      </c>
    </row>
    <row r="391" spans="1:35" x14ac:dyDescent="0.35">
      <c r="A391" s="34">
        <f>IF(B391&lt;&gt;"",MAX($A$1:A390)+1,"")</f>
        <v>390</v>
      </c>
      <c r="B391" s="34" t="s">
        <v>858</v>
      </c>
      <c r="C391" s="34" t="s">
        <v>664</v>
      </c>
      <c r="D391" s="34" t="s">
        <v>31</v>
      </c>
      <c r="E391" s="34"/>
      <c r="F391" s="34" t="s">
        <v>32</v>
      </c>
      <c r="G391" s="34"/>
      <c r="H391" s="34">
        <v>1</v>
      </c>
      <c r="I391" s="34"/>
      <c r="J391" s="34" t="s">
        <v>665</v>
      </c>
      <c r="K391" s="34" t="s">
        <v>666</v>
      </c>
      <c r="L391" s="34" t="s">
        <v>666</v>
      </c>
      <c r="M391" s="34"/>
      <c r="N391" s="34" t="s">
        <v>665</v>
      </c>
      <c r="O391" s="34" t="s">
        <v>667</v>
      </c>
      <c r="P391" s="34" t="s">
        <v>668</v>
      </c>
      <c r="Q391" s="34" t="s">
        <v>164</v>
      </c>
      <c r="R391" s="34" t="s">
        <v>669</v>
      </c>
      <c r="S391" s="34" t="s">
        <v>670</v>
      </c>
      <c r="T391" s="34" t="s">
        <v>671</v>
      </c>
      <c r="U391" s="34" t="s">
        <v>672</v>
      </c>
      <c r="V391" s="34">
        <v>690206553</v>
      </c>
      <c r="W391" s="34"/>
      <c r="X391" s="34">
        <v>1</v>
      </c>
      <c r="Y391" s="34">
        <v>677522377</v>
      </c>
      <c r="Z391" s="34" t="s">
        <v>859</v>
      </c>
      <c r="AA391" s="34">
        <f>IF(ISBLANK($L391),"",VLOOKUP($L391,'PADESCE Ccontractuelle'!$C$2:$K$1200,8,FALSE))</f>
        <v>355572</v>
      </c>
      <c r="AB391" s="34">
        <f>IF(ISBLANK($L391),"",VLOOKUP($L391,'PADESCE Ccontractuelle'!$C$2:$K$1200,9,FALSE))</f>
        <v>53335800</v>
      </c>
      <c r="AC391" s="34" t="str">
        <f>VLOOKUP(VLOOKUP(B391,Apprenants!$D$2:$F$2000,3,FALSE),Classes!$A$2:$H$2000,8,FALSE)</f>
        <v>N</v>
      </c>
      <c r="AD391" s="47"/>
      <c r="AG391" s="23">
        <v>1</v>
      </c>
      <c r="AH391" s="23" t="str">
        <f>Consolication[[#This Row],[Bénéficiaires]]</f>
        <v>INNOVATION &amp; TECH HUB (IT KOLA)</v>
      </c>
      <c r="AI391" s="23">
        <f>Consolication[[#This Row],[cohorte]]</f>
        <v>1</v>
      </c>
    </row>
    <row r="392" spans="1:35" x14ac:dyDescent="0.35">
      <c r="A392" s="34">
        <f>IF(B392&lt;&gt;"",MAX($A$1:A391)+1,"")</f>
        <v>391</v>
      </c>
      <c r="B392" s="34" t="s">
        <v>860</v>
      </c>
      <c r="C392" s="34" t="s">
        <v>664</v>
      </c>
      <c r="D392" s="34" t="s">
        <v>32</v>
      </c>
      <c r="E392" s="34"/>
      <c r="F392" s="34" t="s">
        <v>32</v>
      </c>
      <c r="G392" s="34"/>
      <c r="H392" s="34">
        <v>1</v>
      </c>
      <c r="I392" s="34"/>
      <c r="J392" s="34" t="s">
        <v>665</v>
      </c>
      <c r="K392" s="34" t="s">
        <v>666</v>
      </c>
      <c r="L392" s="34" t="s">
        <v>666</v>
      </c>
      <c r="M392" s="34"/>
      <c r="N392" s="34" t="s">
        <v>665</v>
      </c>
      <c r="O392" s="34" t="s">
        <v>667</v>
      </c>
      <c r="P392" s="34" t="s">
        <v>668</v>
      </c>
      <c r="Q392" s="34" t="s">
        <v>164</v>
      </c>
      <c r="R392" s="34" t="s">
        <v>669</v>
      </c>
      <c r="S392" s="34" t="s">
        <v>670</v>
      </c>
      <c r="T392" s="34" t="s">
        <v>671</v>
      </c>
      <c r="U392" s="34" t="s">
        <v>672</v>
      </c>
      <c r="V392" s="34">
        <v>653942000</v>
      </c>
      <c r="W392" s="34"/>
      <c r="X392" s="34">
        <v>1</v>
      </c>
      <c r="Y392" s="34">
        <v>677522377</v>
      </c>
      <c r="Z392" s="34" t="s">
        <v>861</v>
      </c>
      <c r="AA392" s="34">
        <f>IF(ISBLANK($L392),"",VLOOKUP($L392,'PADESCE Ccontractuelle'!$C$2:$K$1200,8,FALSE))</f>
        <v>355572</v>
      </c>
      <c r="AB392" s="34">
        <f>IF(ISBLANK($L392),"",VLOOKUP($L392,'PADESCE Ccontractuelle'!$C$2:$K$1200,9,FALSE))</f>
        <v>53335800</v>
      </c>
      <c r="AC392" s="34" t="str">
        <f>VLOOKUP(VLOOKUP(B392,Apprenants!$D$2:$F$2000,3,FALSE),Classes!$A$2:$H$2000,8,FALSE)</f>
        <v>N</v>
      </c>
      <c r="AD392" s="47"/>
      <c r="AG392" s="23">
        <v>1</v>
      </c>
      <c r="AH392" s="23" t="str">
        <f>Consolication[[#This Row],[Bénéficiaires]]</f>
        <v>INNOVATION &amp; TECH HUB (IT KOLA)</v>
      </c>
      <c r="AI392" s="23">
        <f>Consolication[[#This Row],[cohorte]]</f>
        <v>1</v>
      </c>
    </row>
    <row r="393" spans="1:35" x14ac:dyDescent="0.35">
      <c r="A393" s="34">
        <f>IF(B393&lt;&gt;"",MAX($A$1:A392)+1,"")</f>
        <v>392</v>
      </c>
      <c r="B393" s="34" t="s">
        <v>862</v>
      </c>
      <c r="C393" s="34" t="s">
        <v>664</v>
      </c>
      <c r="D393" s="34" t="s">
        <v>31</v>
      </c>
      <c r="E393" s="34"/>
      <c r="F393" s="34" t="s">
        <v>32</v>
      </c>
      <c r="G393" s="34"/>
      <c r="H393" s="34">
        <v>3</v>
      </c>
      <c r="I393" s="34"/>
      <c r="J393" s="34" t="s">
        <v>665</v>
      </c>
      <c r="K393" s="34" t="s">
        <v>666</v>
      </c>
      <c r="L393" s="34" t="s">
        <v>666</v>
      </c>
      <c r="M393" s="34"/>
      <c r="N393" s="34" t="s">
        <v>665</v>
      </c>
      <c r="O393" s="34" t="s">
        <v>667</v>
      </c>
      <c r="P393" s="34" t="s">
        <v>668</v>
      </c>
      <c r="Q393" s="34" t="s">
        <v>164</v>
      </c>
      <c r="R393" s="34" t="s">
        <v>669</v>
      </c>
      <c r="S393" s="34" t="s">
        <v>670</v>
      </c>
      <c r="T393" s="34" t="s">
        <v>671</v>
      </c>
      <c r="U393" s="34" t="s">
        <v>672</v>
      </c>
      <c r="V393" s="34">
        <v>657822631</v>
      </c>
      <c r="W393" s="34"/>
      <c r="X393" s="34">
        <v>1</v>
      </c>
      <c r="Y393" s="34">
        <v>677522377</v>
      </c>
      <c r="Z393" s="34" t="s">
        <v>863</v>
      </c>
      <c r="AA393" s="34">
        <f>IF(ISBLANK($L393),"",VLOOKUP($L393,'PADESCE Ccontractuelle'!$C$2:$K$1200,8,FALSE))</f>
        <v>355572</v>
      </c>
      <c r="AB393" s="34">
        <f>IF(ISBLANK($L393),"",VLOOKUP($L393,'PADESCE Ccontractuelle'!$C$2:$K$1200,9,FALSE))</f>
        <v>53335800</v>
      </c>
      <c r="AC393" s="34" t="str">
        <f>VLOOKUP(VLOOKUP(B393,Apprenants!$D$2:$F$2000,3,FALSE),Classes!$A$2:$H$2000,8,FALSE)</f>
        <v>N</v>
      </c>
      <c r="AD393" s="47"/>
      <c r="AG393" s="23">
        <v>1</v>
      </c>
      <c r="AH393" s="23" t="str">
        <f>Consolication[[#This Row],[Bénéficiaires]]</f>
        <v>INNOVATION &amp; TECH HUB (IT KOLA)</v>
      </c>
      <c r="AI393" s="23">
        <f>Consolication[[#This Row],[cohorte]]</f>
        <v>1</v>
      </c>
    </row>
    <row r="394" spans="1:35" x14ac:dyDescent="0.35">
      <c r="A394" s="34">
        <f>IF(B394&lt;&gt;"",MAX($A$1:A393)+1,"")</f>
        <v>393</v>
      </c>
      <c r="B394" s="34" t="s">
        <v>864</v>
      </c>
      <c r="C394" s="34" t="s">
        <v>664</v>
      </c>
      <c r="D394" s="34" t="s">
        <v>31</v>
      </c>
      <c r="E394" s="34"/>
      <c r="F394" s="34" t="s">
        <v>32</v>
      </c>
      <c r="G394" s="34"/>
      <c r="H394" s="34">
        <v>1</v>
      </c>
      <c r="I394" s="34"/>
      <c r="J394" s="34" t="s">
        <v>665</v>
      </c>
      <c r="K394" s="34" t="s">
        <v>666</v>
      </c>
      <c r="L394" s="34" t="s">
        <v>666</v>
      </c>
      <c r="M394" s="34"/>
      <c r="N394" s="34" t="s">
        <v>665</v>
      </c>
      <c r="O394" s="34" t="s">
        <v>667</v>
      </c>
      <c r="P394" s="34" t="s">
        <v>668</v>
      </c>
      <c r="Q394" s="34" t="s">
        <v>164</v>
      </c>
      <c r="R394" s="34" t="s">
        <v>669</v>
      </c>
      <c r="S394" s="34" t="s">
        <v>670</v>
      </c>
      <c r="T394" s="34" t="s">
        <v>671</v>
      </c>
      <c r="U394" s="34" t="s">
        <v>672</v>
      </c>
      <c r="V394" s="34">
        <v>656407279</v>
      </c>
      <c r="W394" s="34"/>
      <c r="X394" s="34">
        <v>1</v>
      </c>
      <c r="Y394" s="34">
        <v>677522377</v>
      </c>
      <c r="Z394" s="34" t="s">
        <v>865</v>
      </c>
      <c r="AA394" s="34">
        <f>IF(ISBLANK($L394),"",VLOOKUP($L394,'PADESCE Ccontractuelle'!$C$2:$K$1200,8,FALSE))</f>
        <v>355572</v>
      </c>
      <c r="AB394" s="34">
        <f>IF(ISBLANK($L394),"",VLOOKUP($L394,'PADESCE Ccontractuelle'!$C$2:$K$1200,9,FALSE))</f>
        <v>53335800</v>
      </c>
      <c r="AC394" s="34" t="str">
        <f>VLOOKUP(VLOOKUP(B394,Apprenants!$D$2:$F$2000,3,FALSE),Classes!$A$2:$H$2000,8,FALSE)</f>
        <v>N</v>
      </c>
      <c r="AD394" s="47"/>
      <c r="AG394" s="23">
        <v>1</v>
      </c>
      <c r="AH394" s="23" t="str">
        <f>Consolication[[#This Row],[Bénéficiaires]]</f>
        <v>INNOVATION &amp; TECH HUB (IT KOLA)</v>
      </c>
      <c r="AI394" s="23">
        <f>Consolication[[#This Row],[cohorte]]</f>
        <v>1</v>
      </c>
    </row>
    <row r="395" spans="1:35" x14ac:dyDescent="0.35">
      <c r="A395" s="34">
        <f>IF(B395&lt;&gt;"",MAX($A$1:A394)+1,"")</f>
        <v>394</v>
      </c>
      <c r="B395" s="34" t="s">
        <v>866</v>
      </c>
      <c r="C395" s="34" t="s">
        <v>664</v>
      </c>
      <c r="D395" s="34" t="s">
        <v>31</v>
      </c>
      <c r="E395" s="34"/>
      <c r="F395" s="34" t="s">
        <v>32</v>
      </c>
      <c r="G395" s="34"/>
      <c r="H395" s="34">
        <v>1</v>
      </c>
      <c r="I395" s="34"/>
      <c r="J395" s="34" t="s">
        <v>665</v>
      </c>
      <c r="K395" s="34" t="s">
        <v>666</v>
      </c>
      <c r="L395" s="34" t="s">
        <v>666</v>
      </c>
      <c r="M395" s="34"/>
      <c r="N395" s="34" t="s">
        <v>665</v>
      </c>
      <c r="O395" s="34" t="s">
        <v>667</v>
      </c>
      <c r="P395" s="34" t="s">
        <v>668</v>
      </c>
      <c r="Q395" s="34" t="s">
        <v>164</v>
      </c>
      <c r="R395" s="34" t="s">
        <v>669</v>
      </c>
      <c r="S395" s="34" t="s">
        <v>670</v>
      </c>
      <c r="T395" s="34" t="s">
        <v>671</v>
      </c>
      <c r="U395" s="34" t="s">
        <v>672</v>
      </c>
      <c r="V395" s="34">
        <v>658428557</v>
      </c>
      <c r="W395" s="34"/>
      <c r="X395" s="34">
        <v>1</v>
      </c>
      <c r="Y395" s="34">
        <v>677522377</v>
      </c>
      <c r="Z395" s="34" t="s">
        <v>867</v>
      </c>
      <c r="AA395" s="34">
        <f>IF(ISBLANK($L395),"",VLOOKUP($L395,'PADESCE Ccontractuelle'!$C$2:$K$1200,8,FALSE))</f>
        <v>355572</v>
      </c>
      <c r="AB395" s="34">
        <f>IF(ISBLANK($L395),"",VLOOKUP($L395,'PADESCE Ccontractuelle'!$C$2:$K$1200,9,FALSE))</f>
        <v>53335800</v>
      </c>
      <c r="AC395" s="34" t="str">
        <f>VLOOKUP(VLOOKUP(B395,Apprenants!$D$2:$F$2000,3,FALSE),Classes!$A$2:$H$2000,8,FALSE)</f>
        <v>N</v>
      </c>
      <c r="AD395" s="47"/>
      <c r="AG395" s="23">
        <v>1</v>
      </c>
      <c r="AH395" s="23" t="str">
        <f>Consolication[[#This Row],[Bénéficiaires]]</f>
        <v>INNOVATION &amp; TECH HUB (IT KOLA)</v>
      </c>
      <c r="AI395" s="23">
        <f>Consolication[[#This Row],[cohorte]]</f>
        <v>1</v>
      </c>
    </row>
    <row r="396" spans="1:35" x14ac:dyDescent="0.35">
      <c r="A396" s="34">
        <f>IF(B396&lt;&gt;"",MAX($A$1:A395)+1,"")</f>
        <v>395</v>
      </c>
      <c r="B396" s="34" t="s">
        <v>868</v>
      </c>
      <c r="C396" s="34" t="s">
        <v>664</v>
      </c>
      <c r="D396" s="34" t="s">
        <v>32</v>
      </c>
      <c r="E396" s="34"/>
      <c r="F396" s="34" t="s">
        <v>32</v>
      </c>
      <c r="G396" s="34"/>
      <c r="H396" s="34">
        <v>1</v>
      </c>
      <c r="I396" s="34"/>
      <c r="J396" s="34" t="s">
        <v>665</v>
      </c>
      <c r="K396" s="34" t="s">
        <v>666</v>
      </c>
      <c r="L396" s="34" t="s">
        <v>666</v>
      </c>
      <c r="M396" s="34"/>
      <c r="N396" s="34" t="s">
        <v>665</v>
      </c>
      <c r="O396" s="34" t="s">
        <v>667</v>
      </c>
      <c r="P396" s="34" t="s">
        <v>668</v>
      </c>
      <c r="Q396" s="34" t="s">
        <v>164</v>
      </c>
      <c r="R396" s="34" t="s">
        <v>669</v>
      </c>
      <c r="S396" s="34" t="s">
        <v>670</v>
      </c>
      <c r="T396" s="34" t="s">
        <v>671</v>
      </c>
      <c r="U396" s="34" t="s">
        <v>672</v>
      </c>
      <c r="V396" s="34">
        <v>640760242</v>
      </c>
      <c r="W396" s="34"/>
      <c r="X396" s="34">
        <v>1</v>
      </c>
      <c r="Y396" s="34">
        <v>677522377</v>
      </c>
      <c r="Z396" s="34" t="s">
        <v>869</v>
      </c>
      <c r="AA396" s="34">
        <f>IF(ISBLANK($L396),"",VLOOKUP($L396,'PADESCE Ccontractuelle'!$C$2:$K$1200,8,FALSE))</f>
        <v>355572</v>
      </c>
      <c r="AB396" s="34">
        <f>IF(ISBLANK($L396),"",VLOOKUP($L396,'PADESCE Ccontractuelle'!$C$2:$K$1200,9,FALSE))</f>
        <v>53335800</v>
      </c>
      <c r="AC396" s="34" t="str">
        <f>VLOOKUP(VLOOKUP(B396,Apprenants!$D$2:$F$2000,3,FALSE),Classes!$A$2:$H$2000,8,FALSE)</f>
        <v>N</v>
      </c>
      <c r="AD396" s="47"/>
      <c r="AG396" s="23">
        <v>1</v>
      </c>
      <c r="AH396" s="23" t="str">
        <f>Consolication[[#This Row],[Bénéficiaires]]</f>
        <v>INNOVATION &amp; TECH HUB (IT KOLA)</v>
      </c>
      <c r="AI396" s="23">
        <f>Consolication[[#This Row],[cohorte]]</f>
        <v>1</v>
      </c>
    </row>
    <row r="397" spans="1:35" x14ac:dyDescent="0.35">
      <c r="A397" s="34">
        <f>IF(B397&lt;&gt;"",MAX($A$1:A396)+1,"")</f>
        <v>396</v>
      </c>
      <c r="B397" s="34" t="s">
        <v>870</v>
      </c>
      <c r="C397" s="34" t="s">
        <v>664</v>
      </c>
      <c r="D397" s="34" t="s">
        <v>31</v>
      </c>
      <c r="E397" s="34"/>
      <c r="F397" s="34" t="s">
        <v>32</v>
      </c>
      <c r="G397" s="34"/>
      <c r="H397" s="34">
        <v>1</v>
      </c>
      <c r="I397" s="34"/>
      <c r="J397" s="34" t="s">
        <v>665</v>
      </c>
      <c r="K397" s="34" t="s">
        <v>666</v>
      </c>
      <c r="L397" s="34" t="s">
        <v>666</v>
      </c>
      <c r="M397" s="34"/>
      <c r="N397" s="34" t="s">
        <v>665</v>
      </c>
      <c r="O397" s="34" t="s">
        <v>667</v>
      </c>
      <c r="P397" s="34" t="s">
        <v>668</v>
      </c>
      <c r="Q397" s="34" t="s">
        <v>164</v>
      </c>
      <c r="R397" s="34" t="s">
        <v>669</v>
      </c>
      <c r="S397" s="34" t="s">
        <v>670</v>
      </c>
      <c r="T397" s="34" t="s">
        <v>671</v>
      </c>
      <c r="U397" s="34" t="s">
        <v>672</v>
      </c>
      <c r="V397" s="34">
        <v>698208590</v>
      </c>
      <c r="W397" s="34"/>
      <c r="X397" s="34">
        <v>1</v>
      </c>
      <c r="Y397" s="34">
        <v>677522377</v>
      </c>
      <c r="Z397" s="34" t="s">
        <v>871</v>
      </c>
      <c r="AA397" s="34">
        <f>IF(ISBLANK($L397),"",VLOOKUP($L397,'PADESCE Ccontractuelle'!$C$2:$K$1200,8,FALSE))</f>
        <v>355572</v>
      </c>
      <c r="AB397" s="34">
        <f>IF(ISBLANK($L397),"",VLOOKUP($L397,'PADESCE Ccontractuelle'!$C$2:$K$1200,9,FALSE))</f>
        <v>53335800</v>
      </c>
      <c r="AC397" s="34" t="str">
        <f>VLOOKUP(VLOOKUP(B397,Apprenants!$D$2:$F$2000,3,FALSE),Classes!$A$2:$H$2000,8,FALSE)</f>
        <v>N</v>
      </c>
      <c r="AD397" s="47"/>
      <c r="AG397" s="23">
        <v>1</v>
      </c>
      <c r="AH397" s="23" t="str">
        <f>Consolication[[#This Row],[Bénéficiaires]]</f>
        <v>INNOVATION &amp; TECH HUB (IT KOLA)</v>
      </c>
      <c r="AI397" s="23">
        <f>Consolication[[#This Row],[cohorte]]</f>
        <v>1</v>
      </c>
    </row>
    <row r="398" spans="1:35" x14ac:dyDescent="0.35">
      <c r="A398" s="34">
        <f>IF(B398&lt;&gt;"",MAX($A$1:A397)+1,"")</f>
        <v>397</v>
      </c>
      <c r="B398" s="34" t="s">
        <v>872</v>
      </c>
      <c r="C398" s="34" t="s">
        <v>664</v>
      </c>
      <c r="D398" s="34" t="s">
        <v>31</v>
      </c>
      <c r="E398" s="34"/>
      <c r="F398" s="34" t="s">
        <v>32</v>
      </c>
      <c r="G398" s="34"/>
      <c r="H398" s="34">
        <v>2</v>
      </c>
      <c r="I398" s="34"/>
      <c r="J398" s="34" t="s">
        <v>665</v>
      </c>
      <c r="K398" s="34" t="s">
        <v>666</v>
      </c>
      <c r="L398" s="34" t="s">
        <v>666</v>
      </c>
      <c r="M398" s="34"/>
      <c r="N398" s="34" t="s">
        <v>665</v>
      </c>
      <c r="O398" s="34" t="s">
        <v>667</v>
      </c>
      <c r="P398" s="34" t="s">
        <v>668</v>
      </c>
      <c r="Q398" s="34" t="s">
        <v>164</v>
      </c>
      <c r="R398" s="34" t="s">
        <v>669</v>
      </c>
      <c r="S398" s="34" t="s">
        <v>670</v>
      </c>
      <c r="T398" s="34" t="s">
        <v>671</v>
      </c>
      <c r="U398" s="34" t="s">
        <v>672</v>
      </c>
      <c r="V398" s="34">
        <v>673813361</v>
      </c>
      <c r="W398" s="34"/>
      <c r="X398" s="34">
        <v>1</v>
      </c>
      <c r="Y398" s="34">
        <v>677522377</v>
      </c>
      <c r="Z398" s="34" t="s">
        <v>873</v>
      </c>
      <c r="AA398" s="34">
        <f>IF(ISBLANK($L398),"",VLOOKUP($L398,'PADESCE Ccontractuelle'!$C$2:$K$1200,8,FALSE))</f>
        <v>355572</v>
      </c>
      <c r="AB398" s="34">
        <f>IF(ISBLANK($L398),"",VLOOKUP($L398,'PADESCE Ccontractuelle'!$C$2:$K$1200,9,FALSE))</f>
        <v>53335800</v>
      </c>
      <c r="AC398" s="34" t="str">
        <f>VLOOKUP(VLOOKUP(B398,Apprenants!$D$2:$F$2000,3,FALSE),Classes!$A$2:$H$2000,8,FALSE)</f>
        <v>N</v>
      </c>
      <c r="AD398" s="47"/>
      <c r="AG398" s="23">
        <v>1</v>
      </c>
      <c r="AH398" s="23" t="str">
        <f>Consolication[[#This Row],[Bénéficiaires]]</f>
        <v>INNOVATION &amp; TECH HUB (IT KOLA)</v>
      </c>
      <c r="AI398" s="23">
        <f>Consolication[[#This Row],[cohorte]]</f>
        <v>1</v>
      </c>
    </row>
    <row r="399" spans="1:35" x14ac:dyDescent="0.35">
      <c r="A399" s="34">
        <f>IF(B399&lt;&gt;"",MAX($A$1:A398)+1,"")</f>
        <v>398</v>
      </c>
      <c r="B399" s="34" t="s">
        <v>874</v>
      </c>
      <c r="C399" s="34" t="s">
        <v>664</v>
      </c>
      <c r="D399" s="34" t="s">
        <v>31</v>
      </c>
      <c r="E399" s="34"/>
      <c r="F399" s="34" t="s">
        <v>32</v>
      </c>
      <c r="G399" s="34"/>
      <c r="H399" s="34">
        <v>2</v>
      </c>
      <c r="I399" s="34"/>
      <c r="J399" s="34" t="s">
        <v>665</v>
      </c>
      <c r="K399" s="34" t="s">
        <v>666</v>
      </c>
      <c r="L399" s="34" t="s">
        <v>666</v>
      </c>
      <c r="M399" s="34"/>
      <c r="N399" s="34" t="s">
        <v>665</v>
      </c>
      <c r="O399" s="34" t="s">
        <v>667</v>
      </c>
      <c r="P399" s="34" t="s">
        <v>668</v>
      </c>
      <c r="Q399" s="34" t="s">
        <v>164</v>
      </c>
      <c r="R399" s="34" t="s">
        <v>669</v>
      </c>
      <c r="S399" s="34" t="s">
        <v>670</v>
      </c>
      <c r="T399" s="34" t="s">
        <v>671</v>
      </c>
      <c r="U399" s="34" t="s">
        <v>672</v>
      </c>
      <c r="V399" s="34">
        <v>659237489</v>
      </c>
      <c r="W399" s="34"/>
      <c r="X399" s="34">
        <v>1</v>
      </c>
      <c r="Y399" s="34">
        <v>677522377</v>
      </c>
      <c r="Z399" s="34" t="s">
        <v>875</v>
      </c>
      <c r="AA399" s="34">
        <f>IF(ISBLANK($L399),"",VLOOKUP($L399,'PADESCE Ccontractuelle'!$C$2:$K$1200,8,FALSE))</f>
        <v>355572</v>
      </c>
      <c r="AB399" s="34">
        <f>IF(ISBLANK($L399),"",VLOOKUP($L399,'PADESCE Ccontractuelle'!$C$2:$K$1200,9,FALSE))</f>
        <v>53335800</v>
      </c>
      <c r="AC399" s="34" t="str">
        <f>VLOOKUP(VLOOKUP(B399,Apprenants!$D$2:$F$2000,3,FALSE),Classes!$A$2:$H$2000,8,FALSE)</f>
        <v>N</v>
      </c>
      <c r="AD399" s="47"/>
      <c r="AG399" s="23">
        <v>1</v>
      </c>
      <c r="AH399" s="23" t="str">
        <f>Consolication[[#This Row],[Bénéficiaires]]</f>
        <v>INNOVATION &amp; TECH HUB (IT KOLA)</v>
      </c>
      <c r="AI399" s="23">
        <f>Consolication[[#This Row],[cohorte]]</f>
        <v>1</v>
      </c>
    </row>
    <row r="400" spans="1:35" x14ac:dyDescent="0.35">
      <c r="A400" s="34">
        <f>IF(B400&lt;&gt;"",MAX($A$1:A399)+1,"")</f>
        <v>399</v>
      </c>
      <c r="B400" s="34" t="s">
        <v>876</v>
      </c>
      <c r="C400" s="34" t="s">
        <v>664</v>
      </c>
      <c r="D400" s="34" t="s">
        <v>31</v>
      </c>
      <c r="E400" s="34"/>
      <c r="F400" s="34" t="s">
        <v>32</v>
      </c>
      <c r="G400" s="34"/>
      <c r="H400" s="34">
        <v>1</v>
      </c>
      <c r="I400" s="34"/>
      <c r="J400" s="34" t="s">
        <v>665</v>
      </c>
      <c r="K400" s="34" t="s">
        <v>666</v>
      </c>
      <c r="L400" s="34" t="s">
        <v>666</v>
      </c>
      <c r="M400" s="34"/>
      <c r="N400" s="34" t="s">
        <v>665</v>
      </c>
      <c r="O400" s="34" t="s">
        <v>667</v>
      </c>
      <c r="P400" s="34" t="s">
        <v>668</v>
      </c>
      <c r="Q400" s="34" t="s">
        <v>164</v>
      </c>
      <c r="R400" s="34" t="s">
        <v>669</v>
      </c>
      <c r="S400" s="34" t="s">
        <v>670</v>
      </c>
      <c r="T400" s="34" t="s">
        <v>671</v>
      </c>
      <c r="U400" s="34" t="s">
        <v>672</v>
      </c>
      <c r="V400" s="34">
        <v>697189242</v>
      </c>
      <c r="W400" s="34"/>
      <c r="X400" s="34">
        <v>1</v>
      </c>
      <c r="Y400" s="34">
        <v>677522377</v>
      </c>
      <c r="Z400" s="34" t="s">
        <v>877</v>
      </c>
      <c r="AA400" s="34">
        <f>IF(ISBLANK($L400),"",VLOOKUP($L400,'PADESCE Ccontractuelle'!$C$2:$K$1200,8,FALSE))</f>
        <v>355572</v>
      </c>
      <c r="AB400" s="34">
        <f>IF(ISBLANK($L400),"",VLOOKUP($L400,'PADESCE Ccontractuelle'!$C$2:$K$1200,9,FALSE))</f>
        <v>53335800</v>
      </c>
      <c r="AC400" s="34" t="str">
        <f>VLOOKUP(VLOOKUP(B400,Apprenants!$D$2:$F$2000,3,FALSE),Classes!$A$2:$H$2000,8,FALSE)</f>
        <v>N</v>
      </c>
      <c r="AD400" s="47"/>
      <c r="AG400" s="23">
        <v>1</v>
      </c>
      <c r="AH400" s="23" t="str">
        <f>Consolication[[#This Row],[Bénéficiaires]]</f>
        <v>INNOVATION &amp; TECH HUB (IT KOLA)</v>
      </c>
      <c r="AI400" s="23">
        <f>Consolication[[#This Row],[cohorte]]</f>
        <v>1</v>
      </c>
    </row>
    <row r="401" spans="1:35" x14ac:dyDescent="0.35">
      <c r="A401" s="34">
        <f>IF(B401&lt;&gt;"",MAX($A$1:A400)+1,"")</f>
        <v>400</v>
      </c>
      <c r="B401" s="34" t="s">
        <v>878</v>
      </c>
      <c r="C401" s="34" t="s">
        <v>664</v>
      </c>
      <c r="D401" s="34" t="s">
        <v>31</v>
      </c>
      <c r="E401" s="34"/>
      <c r="F401" s="34" t="s">
        <v>32</v>
      </c>
      <c r="G401" s="34"/>
      <c r="H401" s="34">
        <v>3</v>
      </c>
      <c r="I401" s="34"/>
      <c r="J401" s="34" t="s">
        <v>665</v>
      </c>
      <c r="K401" s="34" t="s">
        <v>666</v>
      </c>
      <c r="L401" s="34" t="s">
        <v>666</v>
      </c>
      <c r="M401" s="34"/>
      <c r="N401" s="34" t="s">
        <v>665</v>
      </c>
      <c r="O401" s="34" t="s">
        <v>667</v>
      </c>
      <c r="P401" s="34" t="s">
        <v>668</v>
      </c>
      <c r="Q401" s="34" t="s">
        <v>164</v>
      </c>
      <c r="R401" s="34" t="s">
        <v>669</v>
      </c>
      <c r="S401" s="34" t="s">
        <v>670</v>
      </c>
      <c r="T401" s="34" t="s">
        <v>671</v>
      </c>
      <c r="U401" s="34" t="s">
        <v>672</v>
      </c>
      <c r="V401" s="34">
        <v>698502668</v>
      </c>
      <c r="W401" s="34"/>
      <c r="X401" s="34">
        <v>1</v>
      </c>
      <c r="Y401" s="34">
        <v>677522377</v>
      </c>
      <c r="Z401" s="34" t="s">
        <v>879</v>
      </c>
      <c r="AA401" s="34">
        <f>IF(ISBLANK($L401),"",VLOOKUP($L401,'PADESCE Ccontractuelle'!$C$2:$K$1200,8,FALSE))</f>
        <v>355572</v>
      </c>
      <c r="AB401" s="34">
        <f>IF(ISBLANK($L401),"",VLOOKUP($L401,'PADESCE Ccontractuelle'!$C$2:$K$1200,9,FALSE))</f>
        <v>53335800</v>
      </c>
      <c r="AC401" s="34" t="str">
        <f>VLOOKUP(VLOOKUP(B401,Apprenants!$D$2:$F$2000,3,FALSE),Classes!$A$2:$H$2000,8,FALSE)</f>
        <v>N</v>
      </c>
      <c r="AD401" s="47"/>
      <c r="AG401" s="23">
        <v>1</v>
      </c>
      <c r="AH401" s="23" t="str">
        <f>Consolication[[#This Row],[Bénéficiaires]]</f>
        <v>INNOVATION &amp; TECH HUB (IT KOLA)</v>
      </c>
      <c r="AI401" s="23">
        <f>Consolication[[#This Row],[cohorte]]</f>
        <v>1</v>
      </c>
    </row>
    <row r="402" spans="1:35" ht="15" customHeight="1" x14ac:dyDescent="0.35">
      <c r="A402" s="34">
        <f>IF(B402&lt;&gt;"",MAX($A$1:A401)+1,"")</f>
        <v>401</v>
      </c>
      <c r="B402" s="34" t="s">
        <v>880</v>
      </c>
      <c r="C402" s="34" t="s">
        <v>664</v>
      </c>
      <c r="D402" s="34" t="s">
        <v>32</v>
      </c>
      <c r="E402" s="34"/>
      <c r="F402" s="34" t="s">
        <v>32</v>
      </c>
      <c r="G402" s="34"/>
      <c r="H402" s="34">
        <v>3</v>
      </c>
      <c r="I402" s="34"/>
      <c r="J402" s="34" t="s">
        <v>665</v>
      </c>
      <c r="K402" s="34" t="s">
        <v>666</v>
      </c>
      <c r="L402" s="34" t="s">
        <v>666</v>
      </c>
      <c r="M402" s="34"/>
      <c r="N402" s="34" t="s">
        <v>665</v>
      </c>
      <c r="O402" s="34" t="s">
        <v>667</v>
      </c>
      <c r="P402" s="34" t="s">
        <v>668</v>
      </c>
      <c r="Q402" s="34" t="s">
        <v>164</v>
      </c>
      <c r="R402" s="34" t="s">
        <v>669</v>
      </c>
      <c r="S402" s="34" t="s">
        <v>670</v>
      </c>
      <c r="T402" s="34" t="s">
        <v>671</v>
      </c>
      <c r="U402" s="34" t="s">
        <v>672</v>
      </c>
      <c r="V402" s="37">
        <v>656835895</v>
      </c>
      <c r="W402" s="38">
        <v>653880997</v>
      </c>
      <c r="X402" s="34">
        <v>1</v>
      </c>
      <c r="Y402" s="34">
        <v>677522377</v>
      </c>
      <c r="Z402" s="34" t="s">
        <v>881</v>
      </c>
      <c r="AA402" s="34">
        <f>IF(ISBLANK($L402),"",VLOOKUP($L402,'PADESCE Ccontractuelle'!$C$2:$K$1200,8,FALSE))</f>
        <v>355572</v>
      </c>
      <c r="AB402" s="34">
        <f>IF(ISBLANK($L402),"",VLOOKUP($L402,'PADESCE Ccontractuelle'!$C$2:$K$1200,9,FALSE))</f>
        <v>53335800</v>
      </c>
      <c r="AC402" s="34" t="str">
        <f>VLOOKUP(VLOOKUP(B402,Apprenants!$D$2:$F$2000,3,FALSE),Classes!$A$2:$H$2000,8,FALSE)</f>
        <v>N</v>
      </c>
      <c r="AD402" s="47"/>
      <c r="AG402" s="23">
        <v>1</v>
      </c>
      <c r="AH402" s="23" t="str">
        <f>Consolication[[#This Row],[Bénéficiaires]]</f>
        <v>INNOVATION &amp; TECH HUB (IT KOLA)</v>
      </c>
      <c r="AI402" s="23">
        <f>Consolication[[#This Row],[cohorte]]</f>
        <v>1</v>
      </c>
    </row>
    <row r="403" spans="1:35" x14ac:dyDescent="0.35">
      <c r="A403" s="34">
        <f>IF(B403&lt;&gt;"",MAX($A$1:A402)+1,"")</f>
        <v>402</v>
      </c>
      <c r="B403" s="34" t="s">
        <v>882</v>
      </c>
      <c r="C403" s="34" t="s">
        <v>664</v>
      </c>
      <c r="D403" s="34" t="s">
        <v>32</v>
      </c>
      <c r="E403" s="34"/>
      <c r="F403" s="34" t="s">
        <v>32</v>
      </c>
      <c r="G403" s="34"/>
      <c r="H403" s="34">
        <v>0</v>
      </c>
      <c r="I403" s="34"/>
      <c r="J403" s="34" t="s">
        <v>665</v>
      </c>
      <c r="K403" s="34" t="s">
        <v>666</v>
      </c>
      <c r="L403" s="34" t="s">
        <v>666</v>
      </c>
      <c r="M403" s="34"/>
      <c r="N403" s="34" t="s">
        <v>665</v>
      </c>
      <c r="O403" s="34" t="s">
        <v>667</v>
      </c>
      <c r="P403" s="34" t="s">
        <v>668</v>
      </c>
      <c r="Q403" s="34" t="s">
        <v>164</v>
      </c>
      <c r="R403" s="34" t="s">
        <v>669</v>
      </c>
      <c r="S403" s="34" t="s">
        <v>670</v>
      </c>
      <c r="T403" s="34" t="s">
        <v>671</v>
      </c>
      <c r="U403" s="34" t="s">
        <v>672</v>
      </c>
      <c r="V403" s="34">
        <v>673161450</v>
      </c>
      <c r="W403" s="34"/>
      <c r="X403" s="34">
        <v>1</v>
      </c>
      <c r="Y403" s="34">
        <v>677522377</v>
      </c>
      <c r="Z403" s="34" t="s">
        <v>883</v>
      </c>
      <c r="AA403" s="34">
        <f>IF(ISBLANK($L403),"",VLOOKUP($L403,'PADESCE Ccontractuelle'!$C$2:$K$1200,8,FALSE))</f>
        <v>355572</v>
      </c>
      <c r="AB403" s="34">
        <f>IF(ISBLANK($L403),"",VLOOKUP($L403,'PADESCE Ccontractuelle'!$C$2:$K$1200,9,FALSE))</f>
        <v>53335800</v>
      </c>
      <c r="AC403" s="34" t="str">
        <f>VLOOKUP(VLOOKUP(B403,Apprenants!$D$2:$F$2000,3,FALSE),Classes!$A$2:$H$2000,8,FALSE)</f>
        <v>N</v>
      </c>
      <c r="AD403" s="47"/>
      <c r="AG403" s="23">
        <v>1</v>
      </c>
      <c r="AH403" s="23" t="str">
        <f>Consolication[[#This Row],[Bénéficiaires]]</f>
        <v>INNOVATION &amp; TECH HUB (IT KOLA)</v>
      </c>
      <c r="AI403" s="23">
        <f>Consolication[[#This Row],[cohorte]]</f>
        <v>1</v>
      </c>
    </row>
    <row r="404" spans="1:35" x14ac:dyDescent="0.35">
      <c r="A404" s="34">
        <f>IF(B404&lt;&gt;"",MAX($A$1:A403)+1,"")</f>
        <v>403</v>
      </c>
      <c r="B404" s="34" t="s">
        <v>884</v>
      </c>
      <c r="C404" s="34" t="s">
        <v>664</v>
      </c>
      <c r="D404" s="34" t="s">
        <v>31</v>
      </c>
      <c r="E404" s="34"/>
      <c r="F404" s="34" t="s">
        <v>32</v>
      </c>
      <c r="G404" s="34"/>
      <c r="H404" s="34">
        <v>1</v>
      </c>
      <c r="I404" s="34"/>
      <c r="J404" s="34" t="s">
        <v>665</v>
      </c>
      <c r="K404" s="34" t="s">
        <v>666</v>
      </c>
      <c r="L404" s="34" t="s">
        <v>666</v>
      </c>
      <c r="M404" s="34"/>
      <c r="N404" s="34" t="s">
        <v>665</v>
      </c>
      <c r="O404" s="34" t="s">
        <v>667</v>
      </c>
      <c r="P404" s="34" t="s">
        <v>668</v>
      </c>
      <c r="Q404" s="34" t="s">
        <v>164</v>
      </c>
      <c r="R404" s="34" t="s">
        <v>669</v>
      </c>
      <c r="S404" s="34" t="s">
        <v>670</v>
      </c>
      <c r="T404" s="34" t="s">
        <v>671</v>
      </c>
      <c r="U404" s="34" t="s">
        <v>672</v>
      </c>
      <c r="V404" s="34">
        <v>695911874</v>
      </c>
      <c r="W404" s="34"/>
      <c r="X404" s="34">
        <v>1</v>
      </c>
      <c r="Y404" s="34">
        <v>677522377</v>
      </c>
      <c r="Z404" s="34" t="s">
        <v>885</v>
      </c>
      <c r="AA404" s="34">
        <f>IF(ISBLANK($L404),"",VLOOKUP($L404,'PADESCE Ccontractuelle'!$C$2:$K$1200,8,FALSE))</f>
        <v>355572</v>
      </c>
      <c r="AB404" s="34">
        <f>IF(ISBLANK($L404),"",VLOOKUP($L404,'PADESCE Ccontractuelle'!$C$2:$K$1200,9,FALSE))</f>
        <v>53335800</v>
      </c>
      <c r="AC404" s="34" t="str">
        <f>VLOOKUP(VLOOKUP(B404,Apprenants!$D$2:$F$2000,3,FALSE),Classes!$A$2:$H$2000,8,FALSE)</f>
        <v>N</v>
      </c>
      <c r="AD404" s="47"/>
      <c r="AG404" s="23">
        <v>1</v>
      </c>
      <c r="AH404" s="23" t="str">
        <f>Consolication[[#This Row],[Bénéficiaires]]</f>
        <v>INNOVATION &amp; TECH HUB (IT KOLA)</v>
      </c>
      <c r="AI404" s="23">
        <f>Consolication[[#This Row],[cohorte]]</f>
        <v>1</v>
      </c>
    </row>
    <row r="405" spans="1:35" x14ac:dyDescent="0.35">
      <c r="A405" s="34">
        <f>IF(B405&lt;&gt;"",MAX($A$1:A404)+1,"")</f>
        <v>404</v>
      </c>
      <c r="B405" s="34" t="s">
        <v>886</v>
      </c>
      <c r="C405" s="34" t="s">
        <v>664</v>
      </c>
      <c r="D405" s="34" t="s">
        <v>32</v>
      </c>
      <c r="E405" s="34"/>
      <c r="F405" s="34" t="s">
        <v>32</v>
      </c>
      <c r="G405" s="34"/>
      <c r="H405" s="34">
        <v>0</v>
      </c>
      <c r="I405" s="34"/>
      <c r="J405" s="34" t="s">
        <v>665</v>
      </c>
      <c r="K405" s="34" t="s">
        <v>666</v>
      </c>
      <c r="L405" s="34" t="s">
        <v>666</v>
      </c>
      <c r="M405" s="34"/>
      <c r="N405" s="34" t="s">
        <v>665</v>
      </c>
      <c r="O405" s="34" t="s">
        <v>667</v>
      </c>
      <c r="P405" s="34" t="s">
        <v>668</v>
      </c>
      <c r="Q405" s="34" t="s">
        <v>164</v>
      </c>
      <c r="R405" s="34" t="s">
        <v>669</v>
      </c>
      <c r="S405" s="34" t="s">
        <v>670</v>
      </c>
      <c r="T405" s="34" t="s">
        <v>671</v>
      </c>
      <c r="U405" s="34" t="s">
        <v>672</v>
      </c>
      <c r="V405" s="34">
        <v>659142546</v>
      </c>
      <c r="W405" s="34"/>
      <c r="X405" s="34">
        <v>1</v>
      </c>
      <c r="Y405" s="34">
        <v>677522377</v>
      </c>
      <c r="Z405" s="34" t="s">
        <v>887</v>
      </c>
      <c r="AA405" s="34">
        <f>IF(ISBLANK($L405),"",VLOOKUP($L405,'PADESCE Ccontractuelle'!$C$2:$K$1200,8,FALSE))</f>
        <v>355572</v>
      </c>
      <c r="AB405" s="34">
        <f>IF(ISBLANK($L405),"",VLOOKUP($L405,'PADESCE Ccontractuelle'!$C$2:$K$1200,9,FALSE))</f>
        <v>53335800</v>
      </c>
      <c r="AC405" s="34" t="str">
        <f>VLOOKUP(VLOOKUP(B405,Apprenants!$D$2:$F$2000,3,FALSE),Classes!$A$2:$H$2000,8,FALSE)</f>
        <v>N</v>
      </c>
      <c r="AD405" s="47"/>
      <c r="AG405" s="23">
        <v>1</v>
      </c>
      <c r="AH405" s="23" t="str">
        <f>Consolication[[#This Row],[Bénéficiaires]]</f>
        <v>INNOVATION &amp; TECH HUB (IT KOLA)</v>
      </c>
      <c r="AI405" s="23">
        <f>Consolication[[#This Row],[cohorte]]</f>
        <v>1</v>
      </c>
    </row>
    <row r="406" spans="1:35" x14ac:dyDescent="0.35">
      <c r="A406" s="34">
        <f>IF(B406&lt;&gt;"",MAX($A$1:A405)+1,"")</f>
        <v>405</v>
      </c>
      <c r="B406" s="34" t="s">
        <v>888</v>
      </c>
      <c r="C406" s="34" t="s">
        <v>664</v>
      </c>
      <c r="D406" s="34" t="s">
        <v>31</v>
      </c>
      <c r="E406" s="34"/>
      <c r="F406" s="34" t="s">
        <v>32</v>
      </c>
      <c r="G406" s="34"/>
      <c r="H406" s="34">
        <v>3</v>
      </c>
      <c r="I406" s="34"/>
      <c r="J406" s="34" t="s">
        <v>665</v>
      </c>
      <c r="K406" s="34" t="s">
        <v>666</v>
      </c>
      <c r="L406" s="34" t="s">
        <v>666</v>
      </c>
      <c r="M406" s="34"/>
      <c r="N406" s="34" t="s">
        <v>665</v>
      </c>
      <c r="O406" s="34" t="s">
        <v>667</v>
      </c>
      <c r="P406" s="34" t="s">
        <v>668</v>
      </c>
      <c r="Q406" s="34" t="s">
        <v>164</v>
      </c>
      <c r="R406" s="34" t="s">
        <v>669</v>
      </c>
      <c r="S406" s="34" t="s">
        <v>670</v>
      </c>
      <c r="T406" s="34" t="s">
        <v>671</v>
      </c>
      <c r="U406" s="34" t="s">
        <v>672</v>
      </c>
      <c r="V406" s="34">
        <v>680749263</v>
      </c>
      <c r="W406" s="34"/>
      <c r="X406" s="34">
        <v>1</v>
      </c>
      <c r="Y406" s="34">
        <v>677522377</v>
      </c>
      <c r="Z406" s="34" t="s">
        <v>889</v>
      </c>
      <c r="AA406" s="34">
        <f>IF(ISBLANK($L406),"",VLOOKUP($L406,'PADESCE Ccontractuelle'!$C$2:$K$1200,8,FALSE))</f>
        <v>355572</v>
      </c>
      <c r="AB406" s="34">
        <f>IF(ISBLANK($L406),"",VLOOKUP($L406,'PADESCE Ccontractuelle'!$C$2:$K$1200,9,FALSE))</f>
        <v>53335800</v>
      </c>
      <c r="AC406" s="34" t="str">
        <f>VLOOKUP(VLOOKUP(B406,Apprenants!$D$2:$F$2000,3,FALSE),Classes!$A$2:$H$2000,8,FALSE)</f>
        <v>N</v>
      </c>
      <c r="AD406" s="47"/>
      <c r="AG406" s="23">
        <v>1</v>
      </c>
      <c r="AH406" s="23" t="str">
        <f>Consolication[[#This Row],[Bénéficiaires]]</f>
        <v>INNOVATION &amp; TECH HUB (IT KOLA)</v>
      </c>
      <c r="AI406" s="23">
        <f>Consolication[[#This Row],[cohorte]]</f>
        <v>1</v>
      </c>
    </row>
    <row r="407" spans="1:35" x14ac:dyDescent="0.35">
      <c r="A407" s="34">
        <f>IF(B407&lt;&gt;"",MAX($A$1:A406)+1,"")</f>
        <v>406</v>
      </c>
      <c r="B407" s="34" t="s">
        <v>890</v>
      </c>
      <c r="C407" s="34" t="s">
        <v>664</v>
      </c>
      <c r="D407" s="34" t="s">
        <v>31</v>
      </c>
      <c r="E407" s="34"/>
      <c r="F407" s="34" t="s">
        <v>32</v>
      </c>
      <c r="G407" s="34"/>
      <c r="H407" s="34">
        <v>0</v>
      </c>
      <c r="I407" s="34"/>
      <c r="J407" s="34" t="s">
        <v>665</v>
      </c>
      <c r="K407" s="34" t="s">
        <v>666</v>
      </c>
      <c r="L407" s="34" t="s">
        <v>666</v>
      </c>
      <c r="M407" s="34"/>
      <c r="N407" s="34" t="s">
        <v>665</v>
      </c>
      <c r="O407" s="34" t="s">
        <v>667</v>
      </c>
      <c r="P407" s="34" t="s">
        <v>668</v>
      </c>
      <c r="Q407" s="34" t="s">
        <v>164</v>
      </c>
      <c r="R407" s="34" t="s">
        <v>669</v>
      </c>
      <c r="S407" s="34" t="s">
        <v>670</v>
      </c>
      <c r="T407" s="34" t="s">
        <v>671</v>
      </c>
      <c r="U407" s="34" t="s">
        <v>672</v>
      </c>
      <c r="V407" s="34">
        <v>691536936</v>
      </c>
      <c r="W407" s="34"/>
      <c r="X407" s="34">
        <v>1</v>
      </c>
      <c r="Y407" s="34">
        <v>677522377</v>
      </c>
      <c r="Z407" s="34" t="s">
        <v>891</v>
      </c>
      <c r="AA407" s="34">
        <f>IF(ISBLANK($L407),"",VLOOKUP($L407,'PADESCE Ccontractuelle'!$C$2:$K$1200,8,FALSE))</f>
        <v>355572</v>
      </c>
      <c r="AB407" s="34">
        <f>IF(ISBLANK($L407),"",VLOOKUP($L407,'PADESCE Ccontractuelle'!$C$2:$K$1200,9,FALSE))</f>
        <v>53335800</v>
      </c>
      <c r="AC407" s="34" t="str">
        <f>VLOOKUP(VLOOKUP(B407,Apprenants!$D$2:$F$2000,3,FALSE),Classes!$A$2:$H$2000,8,FALSE)</f>
        <v>N</v>
      </c>
      <c r="AD407" s="47"/>
      <c r="AG407" s="23">
        <v>1</v>
      </c>
      <c r="AH407" s="23" t="str">
        <f>Consolication[[#This Row],[Bénéficiaires]]</f>
        <v>INNOVATION &amp; TECH HUB (IT KOLA)</v>
      </c>
      <c r="AI407" s="23">
        <f>Consolication[[#This Row],[cohorte]]</f>
        <v>1</v>
      </c>
    </row>
    <row r="408" spans="1:35" x14ac:dyDescent="0.35">
      <c r="A408" s="34">
        <f>IF(B408&lt;&gt;"",MAX($A$1:A407)+1,"")</f>
        <v>407</v>
      </c>
      <c r="B408" s="34" t="s">
        <v>892</v>
      </c>
      <c r="C408" s="34" t="s">
        <v>664</v>
      </c>
      <c r="D408" s="34" t="s">
        <v>31</v>
      </c>
      <c r="E408" s="34"/>
      <c r="F408" s="34" t="s">
        <v>32</v>
      </c>
      <c r="G408" s="34"/>
      <c r="H408" s="34">
        <v>3</v>
      </c>
      <c r="I408" s="34"/>
      <c r="J408" s="34" t="s">
        <v>665</v>
      </c>
      <c r="K408" s="34" t="s">
        <v>666</v>
      </c>
      <c r="L408" s="34" t="s">
        <v>666</v>
      </c>
      <c r="M408" s="34"/>
      <c r="N408" s="34" t="s">
        <v>665</v>
      </c>
      <c r="O408" s="34" t="s">
        <v>667</v>
      </c>
      <c r="P408" s="34" t="s">
        <v>668</v>
      </c>
      <c r="Q408" s="34" t="s">
        <v>164</v>
      </c>
      <c r="R408" s="34" t="s">
        <v>669</v>
      </c>
      <c r="S408" s="34" t="s">
        <v>670</v>
      </c>
      <c r="T408" s="34" t="s">
        <v>671</v>
      </c>
      <c r="U408" s="34" t="s">
        <v>672</v>
      </c>
      <c r="V408" s="34">
        <v>672785211</v>
      </c>
      <c r="W408" s="34"/>
      <c r="X408" s="34">
        <v>1</v>
      </c>
      <c r="Y408" s="34">
        <v>677522377</v>
      </c>
      <c r="Z408" s="34" t="s">
        <v>893</v>
      </c>
      <c r="AA408" s="34">
        <f>IF(ISBLANK($L408),"",VLOOKUP($L408,'PADESCE Ccontractuelle'!$C$2:$K$1200,8,FALSE))</f>
        <v>355572</v>
      </c>
      <c r="AB408" s="34">
        <f>IF(ISBLANK($L408),"",VLOOKUP($L408,'PADESCE Ccontractuelle'!$C$2:$K$1200,9,FALSE))</f>
        <v>53335800</v>
      </c>
      <c r="AC408" s="34" t="str">
        <f>VLOOKUP(VLOOKUP(B408,Apprenants!$D$2:$F$2000,3,FALSE),Classes!$A$2:$H$2000,8,FALSE)</f>
        <v>N</v>
      </c>
      <c r="AD408" s="47"/>
      <c r="AG408" s="23">
        <v>1</v>
      </c>
      <c r="AH408" s="23" t="str">
        <f>Consolication[[#This Row],[Bénéficiaires]]</f>
        <v>INNOVATION &amp; TECH HUB (IT KOLA)</v>
      </c>
      <c r="AI408" s="23">
        <f>Consolication[[#This Row],[cohorte]]</f>
        <v>1</v>
      </c>
    </row>
    <row r="409" spans="1:35" x14ac:dyDescent="0.35">
      <c r="A409" s="34">
        <f>IF(B409&lt;&gt;"",MAX($A$1:A408)+1,"")</f>
        <v>408</v>
      </c>
      <c r="B409" s="34" t="s">
        <v>894</v>
      </c>
      <c r="C409" s="34" t="s">
        <v>664</v>
      </c>
      <c r="D409" s="34" t="s">
        <v>32</v>
      </c>
      <c r="E409" s="34"/>
      <c r="F409" s="34" t="s">
        <v>32</v>
      </c>
      <c r="G409" s="34"/>
      <c r="H409" s="34">
        <v>2</v>
      </c>
      <c r="I409" s="34"/>
      <c r="J409" s="34" t="s">
        <v>665</v>
      </c>
      <c r="K409" s="34" t="s">
        <v>666</v>
      </c>
      <c r="L409" s="34" t="s">
        <v>666</v>
      </c>
      <c r="M409" s="34"/>
      <c r="N409" s="34" t="s">
        <v>665</v>
      </c>
      <c r="O409" s="34" t="s">
        <v>667</v>
      </c>
      <c r="P409" s="34" t="s">
        <v>668</v>
      </c>
      <c r="Q409" s="34" t="s">
        <v>164</v>
      </c>
      <c r="R409" s="34" t="s">
        <v>669</v>
      </c>
      <c r="S409" s="34" t="s">
        <v>670</v>
      </c>
      <c r="T409" s="34" t="s">
        <v>671</v>
      </c>
      <c r="U409" s="34" t="s">
        <v>672</v>
      </c>
      <c r="V409" s="34">
        <v>659594074</v>
      </c>
      <c r="W409" s="34"/>
      <c r="X409" s="34">
        <v>1</v>
      </c>
      <c r="Y409" s="34">
        <v>677522377</v>
      </c>
      <c r="Z409" s="34" t="s">
        <v>895</v>
      </c>
      <c r="AA409" s="34">
        <f>IF(ISBLANK($L409),"",VLOOKUP($L409,'PADESCE Ccontractuelle'!$C$2:$K$1200,8,FALSE))</f>
        <v>355572</v>
      </c>
      <c r="AB409" s="34">
        <f>IF(ISBLANK($L409),"",VLOOKUP($L409,'PADESCE Ccontractuelle'!$C$2:$K$1200,9,FALSE))</f>
        <v>53335800</v>
      </c>
      <c r="AC409" s="34" t="str">
        <f>VLOOKUP(VLOOKUP(B409,Apprenants!$D$2:$F$2000,3,FALSE),Classes!$A$2:$H$2000,8,FALSE)</f>
        <v>N</v>
      </c>
      <c r="AD409" s="47"/>
      <c r="AG409" s="23">
        <v>1</v>
      </c>
      <c r="AH409" s="23" t="str">
        <f>Consolication[[#This Row],[Bénéficiaires]]</f>
        <v>INNOVATION &amp; TECH HUB (IT KOLA)</v>
      </c>
      <c r="AI409" s="23">
        <f>Consolication[[#This Row],[cohorte]]</f>
        <v>1</v>
      </c>
    </row>
    <row r="410" spans="1:35" x14ac:dyDescent="0.35">
      <c r="A410" s="34">
        <f>IF(B410&lt;&gt;"",MAX($A$1:A409)+1,"")</f>
        <v>409</v>
      </c>
      <c r="B410" s="34" t="s">
        <v>896</v>
      </c>
      <c r="C410" s="34" t="s">
        <v>664</v>
      </c>
      <c r="D410" s="34" t="s">
        <v>32</v>
      </c>
      <c r="E410" s="34"/>
      <c r="F410" s="34" t="s">
        <v>32</v>
      </c>
      <c r="G410" s="34"/>
      <c r="H410" s="34">
        <v>0</v>
      </c>
      <c r="I410" s="34"/>
      <c r="J410" s="34" t="s">
        <v>665</v>
      </c>
      <c r="K410" s="34" t="s">
        <v>666</v>
      </c>
      <c r="L410" s="34" t="s">
        <v>666</v>
      </c>
      <c r="M410" s="34"/>
      <c r="N410" s="34" t="s">
        <v>665</v>
      </c>
      <c r="O410" s="34" t="s">
        <v>667</v>
      </c>
      <c r="P410" s="34" t="s">
        <v>668</v>
      </c>
      <c r="Q410" s="34" t="s">
        <v>164</v>
      </c>
      <c r="R410" s="34" t="s">
        <v>669</v>
      </c>
      <c r="S410" s="34" t="s">
        <v>670</v>
      </c>
      <c r="T410" s="34" t="s">
        <v>671</v>
      </c>
      <c r="U410" s="34" t="s">
        <v>672</v>
      </c>
      <c r="V410" s="34">
        <v>695384615</v>
      </c>
      <c r="W410" s="34"/>
      <c r="X410" s="34">
        <v>1</v>
      </c>
      <c r="Y410" s="34">
        <v>677522377</v>
      </c>
      <c r="Z410" s="34" t="s">
        <v>897</v>
      </c>
      <c r="AA410" s="34">
        <f>IF(ISBLANK($L410),"",VLOOKUP($L410,'PADESCE Ccontractuelle'!$C$2:$K$1200,8,FALSE))</f>
        <v>355572</v>
      </c>
      <c r="AB410" s="34">
        <f>IF(ISBLANK($L410),"",VLOOKUP($L410,'PADESCE Ccontractuelle'!$C$2:$K$1200,9,FALSE))</f>
        <v>53335800</v>
      </c>
      <c r="AC410" s="34" t="str">
        <f>VLOOKUP(VLOOKUP(B410,Apprenants!$D$2:$F$2000,3,FALSE),Classes!$A$2:$H$2000,8,FALSE)</f>
        <v>N</v>
      </c>
      <c r="AD410" s="47"/>
      <c r="AG410" s="23">
        <v>1</v>
      </c>
      <c r="AH410" s="23" t="str">
        <f>Consolication[[#This Row],[Bénéficiaires]]</f>
        <v>INNOVATION &amp; TECH HUB (IT KOLA)</v>
      </c>
      <c r="AI410" s="23">
        <f>Consolication[[#This Row],[cohorte]]</f>
        <v>1</v>
      </c>
    </row>
    <row r="411" spans="1:35" x14ac:dyDescent="0.35">
      <c r="A411" s="34">
        <f>IF(B411&lt;&gt;"",MAX($A$1:A410)+1,"")</f>
        <v>410</v>
      </c>
      <c r="B411" s="34" t="s">
        <v>898</v>
      </c>
      <c r="C411" s="34" t="s">
        <v>664</v>
      </c>
      <c r="D411" s="34" t="s">
        <v>31</v>
      </c>
      <c r="E411" s="34"/>
      <c r="F411" s="34" t="s">
        <v>32</v>
      </c>
      <c r="G411" s="34"/>
      <c r="H411" s="34">
        <v>0</v>
      </c>
      <c r="I411" s="34"/>
      <c r="J411" s="34" t="s">
        <v>665</v>
      </c>
      <c r="K411" s="34" t="s">
        <v>666</v>
      </c>
      <c r="L411" s="34" t="s">
        <v>666</v>
      </c>
      <c r="M411" s="34"/>
      <c r="N411" s="34" t="s">
        <v>665</v>
      </c>
      <c r="O411" s="34" t="s">
        <v>667</v>
      </c>
      <c r="P411" s="34" t="s">
        <v>668</v>
      </c>
      <c r="Q411" s="34" t="s">
        <v>164</v>
      </c>
      <c r="R411" s="34" t="s">
        <v>669</v>
      </c>
      <c r="S411" s="34" t="s">
        <v>670</v>
      </c>
      <c r="T411" s="34" t="s">
        <v>671</v>
      </c>
      <c r="U411" s="34" t="s">
        <v>672</v>
      </c>
      <c r="V411" s="34">
        <v>655641252</v>
      </c>
      <c r="W411" s="34"/>
      <c r="X411" s="34">
        <v>1</v>
      </c>
      <c r="Y411" s="34">
        <v>677522377</v>
      </c>
      <c r="Z411" s="34" t="s">
        <v>899</v>
      </c>
      <c r="AA411" s="34">
        <f>IF(ISBLANK($L411),"",VLOOKUP($L411,'PADESCE Ccontractuelle'!$C$2:$K$1200,8,FALSE))</f>
        <v>355572</v>
      </c>
      <c r="AB411" s="34">
        <f>IF(ISBLANK($L411),"",VLOOKUP($L411,'PADESCE Ccontractuelle'!$C$2:$K$1200,9,FALSE))</f>
        <v>53335800</v>
      </c>
      <c r="AC411" s="34" t="str">
        <f>VLOOKUP(VLOOKUP(B411,Apprenants!$D$2:$F$2000,3,FALSE),Classes!$A$2:$H$2000,8,FALSE)</f>
        <v>N</v>
      </c>
      <c r="AD411" s="47"/>
      <c r="AG411" s="23">
        <v>1</v>
      </c>
      <c r="AH411" s="23" t="str">
        <f>Consolication[[#This Row],[Bénéficiaires]]</f>
        <v>INNOVATION &amp; TECH HUB (IT KOLA)</v>
      </c>
      <c r="AI411" s="23">
        <f>Consolication[[#This Row],[cohorte]]</f>
        <v>1</v>
      </c>
    </row>
    <row r="412" spans="1:35" x14ac:dyDescent="0.35">
      <c r="A412" s="34">
        <f>IF(B412&lt;&gt;"",MAX($A$1:A411)+1,"")</f>
        <v>411</v>
      </c>
      <c r="B412" s="34" t="s">
        <v>900</v>
      </c>
      <c r="C412" s="34" t="s">
        <v>664</v>
      </c>
      <c r="D412" s="34" t="s">
        <v>31</v>
      </c>
      <c r="E412" s="34"/>
      <c r="F412" s="34" t="s">
        <v>32</v>
      </c>
      <c r="G412" s="34"/>
      <c r="H412" s="34">
        <v>0</v>
      </c>
      <c r="I412" s="34"/>
      <c r="J412" s="34" t="s">
        <v>665</v>
      </c>
      <c r="K412" s="34" t="s">
        <v>666</v>
      </c>
      <c r="L412" s="34" t="s">
        <v>666</v>
      </c>
      <c r="M412" s="34"/>
      <c r="N412" s="34" t="s">
        <v>665</v>
      </c>
      <c r="O412" s="34" t="s">
        <v>667</v>
      </c>
      <c r="P412" s="34" t="s">
        <v>668</v>
      </c>
      <c r="Q412" s="34" t="s">
        <v>164</v>
      </c>
      <c r="R412" s="34" t="s">
        <v>669</v>
      </c>
      <c r="S412" s="34" t="s">
        <v>670</v>
      </c>
      <c r="T412" s="34" t="s">
        <v>671</v>
      </c>
      <c r="U412" s="34" t="s">
        <v>672</v>
      </c>
      <c r="V412" s="34">
        <v>692271282</v>
      </c>
      <c r="W412" s="34"/>
      <c r="X412" s="34">
        <v>1</v>
      </c>
      <c r="Y412" s="34">
        <v>677522377</v>
      </c>
      <c r="Z412" s="34" t="s">
        <v>901</v>
      </c>
      <c r="AA412" s="34">
        <f>IF(ISBLANK($L412),"",VLOOKUP($L412,'PADESCE Ccontractuelle'!$C$2:$K$1200,8,FALSE))</f>
        <v>355572</v>
      </c>
      <c r="AB412" s="34">
        <f>IF(ISBLANK($L412),"",VLOOKUP($L412,'PADESCE Ccontractuelle'!$C$2:$K$1200,9,FALSE))</f>
        <v>53335800</v>
      </c>
      <c r="AC412" s="34" t="str">
        <f>VLOOKUP(VLOOKUP(B412,Apprenants!$D$2:$F$2000,3,FALSE),Classes!$A$2:$H$2000,8,FALSE)</f>
        <v>N</v>
      </c>
      <c r="AD412" s="47"/>
      <c r="AG412" s="23">
        <v>1</v>
      </c>
      <c r="AH412" s="23" t="str">
        <f>Consolication[[#This Row],[Bénéficiaires]]</f>
        <v>INNOVATION &amp; TECH HUB (IT KOLA)</v>
      </c>
      <c r="AI412" s="23">
        <f>Consolication[[#This Row],[cohorte]]</f>
        <v>1</v>
      </c>
    </row>
    <row r="413" spans="1:35" x14ac:dyDescent="0.35">
      <c r="A413" s="34">
        <f>IF(B413&lt;&gt;"",MAX($A$1:A412)+1,"")</f>
        <v>412</v>
      </c>
      <c r="B413" s="34" t="s">
        <v>902</v>
      </c>
      <c r="C413" s="34" t="s">
        <v>664</v>
      </c>
      <c r="D413" s="34" t="s">
        <v>31</v>
      </c>
      <c r="E413" s="34"/>
      <c r="F413" s="34" t="s">
        <v>32</v>
      </c>
      <c r="G413" s="34"/>
      <c r="H413" s="34">
        <v>3</v>
      </c>
      <c r="I413" s="34"/>
      <c r="J413" s="34" t="s">
        <v>665</v>
      </c>
      <c r="K413" s="34" t="s">
        <v>666</v>
      </c>
      <c r="L413" s="34" t="s">
        <v>666</v>
      </c>
      <c r="M413" s="34"/>
      <c r="N413" s="34" t="s">
        <v>665</v>
      </c>
      <c r="O413" s="34" t="s">
        <v>667</v>
      </c>
      <c r="P413" s="34" t="s">
        <v>668</v>
      </c>
      <c r="Q413" s="34" t="s">
        <v>164</v>
      </c>
      <c r="R413" s="34" t="s">
        <v>669</v>
      </c>
      <c r="S413" s="34" t="s">
        <v>670</v>
      </c>
      <c r="T413" s="34" t="s">
        <v>671</v>
      </c>
      <c r="U413" s="34" t="s">
        <v>672</v>
      </c>
      <c r="V413" s="34">
        <v>697686314</v>
      </c>
      <c r="W413" s="34"/>
      <c r="X413" s="34">
        <v>1</v>
      </c>
      <c r="Y413" s="34">
        <v>677522377</v>
      </c>
      <c r="Z413" s="34" t="s">
        <v>903</v>
      </c>
      <c r="AA413" s="34">
        <f>IF(ISBLANK($L413),"",VLOOKUP($L413,'PADESCE Ccontractuelle'!$C$2:$K$1200,8,FALSE))</f>
        <v>355572</v>
      </c>
      <c r="AB413" s="34">
        <f>IF(ISBLANK($L413),"",VLOOKUP($L413,'PADESCE Ccontractuelle'!$C$2:$K$1200,9,FALSE))</f>
        <v>53335800</v>
      </c>
      <c r="AC413" s="34" t="str">
        <f>VLOOKUP(VLOOKUP(B413,Apprenants!$D$2:$F$2000,3,FALSE),Classes!$A$2:$H$2000,8,FALSE)</f>
        <v>N</v>
      </c>
      <c r="AD413" s="47"/>
      <c r="AG413" s="23">
        <v>1</v>
      </c>
      <c r="AH413" s="23" t="str">
        <f>Consolication[[#This Row],[Bénéficiaires]]</f>
        <v>INNOVATION &amp; TECH HUB (IT KOLA)</v>
      </c>
      <c r="AI413" s="23">
        <f>Consolication[[#This Row],[cohorte]]</f>
        <v>1</v>
      </c>
    </row>
    <row r="414" spans="1:35" x14ac:dyDescent="0.35">
      <c r="A414" s="34">
        <f>IF(B414&lt;&gt;"",MAX($A$1:A413)+1,"")</f>
        <v>413</v>
      </c>
      <c r="B414" s="34" t="s">
        <v>904</v>
      </c>
      <c r="C414" s="34" t="s">
        <v>664</v>
      </c>
      <c r="D414" s="34" t="s">
        <v>31</v>
      </c>
      <c r="E414" s="34"/>
      <c r="F414" s="34" t="s">
        <v>32</v>
      </c>
      <c r="G414" s="34"/>
      <c r="H414" s="34">
        <v>0</v>
      </c>
      <c r="I414" s="34"/>
      <c r="J414" s="34" t="s">
        <v>665</v>
      </c>
      <c r="K414" s="34" t="s">
        <v>666</v>
      </c>
      <c r="L414" s="34" t="s">
        <v>666</v>
      </c>
      <c r="M414" s="34"/>
      <c r="N414" s="34" t="s">
        <v>665</v>
      </c>
      <c r="O414" s="34" t="s">
        <v>667</v>
      </c>
      <c r="P414" s="34" t="s">
        <v>668</v>
      </c>
      <c r="Q414" s="34" t="s">
        <v>164</v>
      </c>
      <c r="R414" s="34" t="s">
        <v>669</v>
      </c>
      <c r="S414" s="34" t="s">
        <v>670</v>
      </c>
      <c r="T414" s="34" t="s">
        <v>671</v>
      </c>
      <c r="U414" s="34" t="s">
        <v>672</v>
      </c>
      <c r="V414" s="34">
        <v>696189269</v>
      </c>
      <c r="W414" s="34"/>
      <c r="X414" s="34">
        <v>1</v>
      </c>
      <c r="Y414" s="34">
        <v>677522377</v>
      </c>
      <c r="Z414" s="34" t="s">
        <v>905</v>
      </c>
      <c r="AA414" s="34">
        <f>IF(ISBLANK($L414),"",VLOOKUP($L414,'PADESCE Ccontractuelle'!$C$2:$K$1200,8,FALSE))</f>
        <v>355572</v>
      </c>
      <c r="AB414" s="34">
        <f>IF(ISBLANK($L414),"",VLOOKUP($L414,'PADESCE Ccontractuelle'!$C$2:$K$1200,9,FALSE))</f>
        <v>53335800</v>
      </c>
      <c r="AC414" s="34" t="str">
        <f>VLOOKUP(VLOOKUP(B414,Apprenants!$D$2:$F$2000,3,FALSE),Classes!$A$2:$H$2000,8,FALSE)</f>
        <v>N</v>
      </c>
      <c r="AD414" s="47"/>
      <c r="AG414" s="23">
        <v>1</v>
      </c>
      <c r="AH414" s="23" t="str">
        <f>Consolication[[#This Row],[Bénéficiaires]]</f>
        <v>INNOVATION &amp; TECH HUB (IT KOLA)</v>
      </c>
      <c r="AI414" s="23">
        <f>Consolication[[#This Row],[cohorte]]</f>
        <v>1</v>
      </c>
    </row>
    <row r="415" spans="1:35" x14ac:dyDescent="0.35">
      <c r="A415" s="34">
        <f>IF(B415&lt;&gt;"",MAX($A$1:A414)+1,"")</f>
        <v>414</v>
      </c>
      <c r="B415" s="34" t="s">
        <v>906</v>
      </c>
      <c r="C415" s="34" t="s">
        <v>664</v>
      </c>
      <c r="D415" s="34" t="s">
        <v>32</v>
      </c>
      <c r="E415" s="34"/>
      <c r="F415" s="34" t="s">
        <v>32</v>
      </c>
      <c r="G415" s="34"/>
      <c r="H415" s="34">
        <v>3</v>
      </c>
      <c r="I415" s="34"/>
      <c r="J415" s="34" t="s">
        <v>665</v>
      </c>
      <c r="K415" s="34" t="s">
        <v>666</v>
      </c>
      <c r="L415" s="34" t="s">
        <v>666</v>
      </c>
      <c r="M415" s="34"/>
      <c r="N415" s="34" t="s">
        <v>665</v>
      </c>
      <c r="O415" s="34" t="s">
        <v>667</v>
      </c>
      <c r="P415" s="34" t="s">
        <v>668</v>
      </c>
      <c r="Q415" s="34" t="s">
        <v>164</v>
      </c>
      <c r="R415" s="34" t="s">
        <v>669</v>
      </c>
      <c r="S415" s="34" t="s">
        <v>670</v>
      </c>
      <c r="T415" s="34" t="s">
        <v>671</v>
      </c>
      <c r="U415" s="34" t="s">
        <v>672</v>
      </c>
      <c r="V415" s="34">
        <v>655276504</v>
      </c>
      <c r="W415" s="34"/>
      <c r="X415" s="34">
        <v>1</v>
      </c>
      <c r="Y415" s="34">
        <v>677522377</v>
      </c>
      <c r="Z415" s="34" t="s">
        <v>907</v>
      </c>
      <c r="AA415" s="34">
        <f>IF(ISBLANK($L415),"",VLOOKUP($L415,'PADESCE Ccontractuelle'!$C$2:$K$1200,8,FALSE))</f>
        <v>355572</v>
      </c>
      <c r="AB415" s="34">
        <f>IF(ISBLANK($L415),"",VLOOKUP($L415,'PADESCE Ccontractuelle'!$C$2:$K$1200,9,FALSE))</f>
        <v>53335800</v>
      </c>
      <c r="AC415" s="34" t="str">
        <f>VLOOKUP(VLOOKUP(B415,Apprenants!$D$2:$F$2000,3,FALSE),Classes!$A$2:$H$2000,8,FALSE)</f>
        <v>N</v>
      </c>
      <c r="AD415" s="47"/>
      <c r="AG415" s="23">
        <v>1</v>
      </c>
      <c r="AH415" s="23" t="str">
        <f>Consolication[[#This Row],[Bénéficiaires]]</f>
        <v>INNOVATION &amp; TECH HUB (IT KOLA)</v>
      </c>
      <c r="AI415" s="23">
        <f>Consolication[[#This Row],[cohorte]]</f>
        <v>1</v>
      </c>
    </row>
    <row r="416" spans="1:35" x14ac:dyDescent="0.35">
      <c r="A416" s="34">
        <f>IF(B416&lt;&gt;"",MAX($A$1:A415)+1,"")</f>
        <v>415</v>
      </c>
      <c r="B416" s="34" t="s">
        <v>908</v>
      </c>
      <c r="C416" s="34" t="s">
        <v>664</v>
      </c>
      <c r="D416" s="34" t="s">
        <v>32</v>
      </c>
      <c r="E416" s="34"/>
      <c r="F416" s="34" t="s">
        <v>32</v>
      </c>
      <c r="G416" s="34"/>
      <c r="H416" s="34">
        <v>0</v>
      </c>
      <c r="I416" s="34"/>
      <c r="J416" s="34" t="s">
        <v>665</v>
      </c>
      <c r="K416" s="34" t="s">
        <v>666</v>
      </c>
      <c r="L416" s="34" t="s">
        <v>666</v>
      </c>
      <c r="M416" s="34"/>
      <c r="N416" s="34" t="s">
        <v>665</v>
      </c>
      <c r="O416" s="34" t="s">
        <v>667</v>
      </c>
      <c r="P416" s="34" t="s">
        <v>668</v>
      </c>
      <c r="Q416" s="34" t="s">
        <v>164</v>
      </c>
      <c r="R416" s="34" t="s">
        <v>669</v>
      </c>
      <c r="S416" s="34" t="s">
        <v>670</v>
      </c>
      <c r="T416" s="34" t="s">
        <v>671</v>
      </c>
      <c r="U416" s="34" t="s">
        <v>672</v>
      </c>
      <c r="V416" s="34">
        <v>670005438</v>
      </c>
      <c r="W416" s="34"/>
      <c r="X416" s="34">
        <v>1</v>
      </c>
      <c r="Y416" s="34">
        <v>677522377</v>
      </c>
      <c r="Z416" s="34" t="s">
        <v>909</v>
      </c>
      <c r="AA416" s="34">
        <f>IF(ISBLANK($L416),"",VLOOKUP($L416,'PADESCE Ccontractuelle'!$C$2:$K$1200,8,FALSE))</f>
        <v>355572</v>
      </c>
      <c r="AB416" s="34">
        <f>IF(ISBLANK($L416),"",VLOOKUP($L416,'PADESCE Ccontractuelle'!$C$2:$K$1200,9,FALSE))</f>
        <v>53335800</v>
      </c>
      <c r="AC416" s="34" t="str">
        <f>VLOOKUP(VLOOKUP(B416,Apprenants!$D$2:$F$2000,3,FALSE),Classes!$A$2:$H$2000,8,FALSE)</f>
        <v>N</v>
      </c>
      <c r="AD416" s="47"/>
      <c r="AG416" s="23">
        <v>1</v>
      </c>
      <c r="AH416" s="23" t="str">
        <f>Consolication[[#This Row],[Bénéficiaires]]</f>
        <v>INNOVATION &amp; TECH HUB (IT KOLA)</v>
      </c>
      <c r="AI416" s="23">
        <f>Consolication[[#This Row],[cohorte]]</f>
        <v>1</v>
      </c>
    </row>
    <row r="417" spans="1:35" x14ac:dyDescent="0.35">
      <c r="A417" s="34">
        <f>IF(B417&lt;&gt;"",MAX($A$1:A416)+1,"")</f>
        <v>416</v>
      </c>
      <c r="B417" s="34" t="s">
        <v>910</v>
      </c>
      <c r="C417" s="34" t="s">
        <v>664</v>
      </c>
      <c r="D417" s="34" t="s">
        <v>32</v>
      </c>
      <c r="E417" s="34"/>
      <c r="F417" s="34" t="s">
        <v>32</v>
      </c>
      <c r="G417" s="34"/>
      <c r="H417" s="34">
        <v>3</v>
      </c>
      <c r="I417" s="34"/>
      <c r="J417" s="34" t="s">
        <v>665</v>
      </c>
      <c r="K417" s="34" t="s">
        <v>666</v>
      </c>
      <c r="L417" s="34" t="s">
        <v>666</v>
      </c>
      <c r="M417" s="34"/>
      <c r="N417" s="34" t="s">
        <v>665</v>
      </c>
      <c r="O417" s="34" t="s">
        <v>667</v>
      </c>
      <c r="P417" s="34" t="s">
        <v>668</v>
      </c>
      <c r="Q417" s="34" t="s">
        <v>164</v>
      </c>
      <c r="R417" s="34" t="s">
        <v>669</v>
      </c>
      <c r="S417" s="34" t="s">
        <v>670</v>
      </c>
      <c r="T417" s="34" t="s">
        <v>671</v>
      </c>
      <c r="U417" s="34" t="s">
        <v>672</v>
      </c>
      <c r="V417" s="34">
        <v>698854141</v>
      </c>
      <c r="W417" s="34"/>
      <c r="X417" s="34">
        <v>1</v>
      </c>
      <c r="Y417" s="34">
        <v>677522377</v>
      </c>
      <c r="Z417" s="34" t="s">
        <v>911</v>
      </c>
      <c r="AA417" s="34">
        <f>IF(ISBLANK($L417),"",VLOOKUP($L417,'PADESCE Ccontractuelle'!$C$2:$K$1200,8,FALSE))</f>
        <v>355572</v>
      </c>
      <c r="AB417" s="34">
        <f>IF(ISBLANK($L417),"",VLOOKUP($L417,'PADESCE Ccontractuelle'!$C$2:$K$1200,9,FALSE))</f>
        <v>53335800</v>
      </c>
      <c r="AC417" s="34" t="str">
        <f>VLOOKUP(VLOOKUP(B417,Apprenants!$D$2:$F$2000,3,FALSE),Classes!$A$2:$H$2000,8,FALSE)</f>
        <v>N</v>
      </c>
      <c r="AD417" s="47"/>
      <c r="AG417" s="23">
        <v>1</v>
      </c>
      <c r="AH417" s="23" t="str">
        <f>Consolication[[#This Row],[Bénéficiaires]]</f>
        <v>INNOVATION &amp; TECH HUB (IT KOLA)</v>
      </c>
      <c r="AI417" s="23">
        <f>Consolication[[#This Row],[cohorte]]</f>
        <v>1</v>
      </c>
    </row>
    <row r="418" spans="1:35" x14ac:dyDescent="0.35">
      <c r="A418" s="34">
        <f>IF(B418&lt;&gt;"",MAX($A$1:A417)+1,"")</f>
        <v>417</v>
      </c>
      <c r="B418" s="34" t="s">
        <v>912</v>
      </c>
      <c r="C418" s="34" t="s">
        <v>664</v>
      </c>
      <c r="D418" s="34" t="s">
        <v>32</v>
      </c>
      <c r="E418" s="34"/>
      <c r="F418" s="34" t="s">
        <v>32</v>
      </c>
      <c r="G418" s="34"/>
      <c r="H418" s="34">
        <v>1</v>
      </c>
      <c r="I418" s="34"/>
      <c r="J418" s="34" t="s">
        <v>665</v>
      </c>
      <c r="K418" s="34" t="s">
        <v>666</v>
      </c>
      <c r="L418" s="34" t="s">
        <v>666</v>
      </c>
      <c r="M418" s="34"/>
      <c r="N418" s="34" t="s">
        <v>665</v>
      </c>
      <c r="O418" s="34" t="s">
        <v>667</v>
      </c>
      <c r="P418" s="34" t="s">
        <v>668</v>
      </c>
      <c r="Q418" s="34" t="s">
        <v>164</v>
      </c>
      <c r="R418" s="34" t="s">
        <v>669</v>
      </c>
      <c r="S418" s="34" t="s">
        <v>670</v>
      </c>
      <c r="T418" s="34" t="s">
        <v>671</v>
      </c>
      <c r="U418" s="34" t="s">
        <v>672</v>
      </c>
      <c r="V418" s="34">
        <v>693443183</v>
      </c>
      <c r="W418" s="34"/>
      <c r="X418" s="34">
        <v>1</v>
      </c>
      <c r="Y418" s="34">
        <v>677522377</v>
      </c>
      <c r="Z418" s="34" t="s">
        <v>913</v>
      </c>
      <c r="AA418" s="34">
        <f>IF(ISBLANK($L418),"",VLOOKUP($L418,'PADESCE Ccontractuelle'!$C$2:$K$1200,8,FALSE))</f>
        <v>355572</v>
      </c>
      <c r="AB418" s="34">
        <f>IF(ISBLANK($L418),"",VLOOKUP($L418,'PADESCE Ccontractuelle'!$C$2:$K$1200,9,FALSE))</f>
        <v>53335800</v>
      </c>
      <c r="AC418" s="34" t="str">
        <f>VLOOKUP(VLOOKUP(B418,Apprenants!$D$2:$F$2000,3,FALSE),Classes!$A$2:$H$2000,8,FALSE)</f>
        <v>N</v>
      </c>
      <c r="AD418" s="47"/>
      <c r="AG418" s="23">
        <v>1</v>
      </c>
      <c r="AH418" s="23" t="str">
        <f>Consolication[[#This Row],[Bénéficiaires]]</f>
        <v>INNOVATION &amp; TECH HUB (IT KOLA)</v>
      </c>
      <c r="AI418" s="23">
        <f>Consolication[[#This Row],[cohorte]]</f>
        <v>1</v>
      </c>
    </row>
    <row r="419" spans="1:35" x14ac:dyDescent="0.35">
      <c r="A419" s="34">
        <f>IF(B419&lt;&gt;"",MAX($A$1:A418)+1,"")</f>
        <v>418</v>
      </c>
      <c r="B419" s="34" t="s">
        <v>914</v>
      </c>
      <c r="C419" s="34" t="s">
        <v>664</v>
      </c>
      <c r="D419" s="34" t="s">
        <v>32</v>
      </c>
      <c r="E419" s="34"/>
      <c r="F419" s="34" t="s">
        <v>32</v>
      </c>
      <c r="G419" s="34"/>
      <c r="H419" s="34">
        <v>1</v>
      </c>
      <c r="I419" s="34"/>
      <c r="J419" s="34" t="s">
        <v>665</v>
      </c>
      <c r="K419" s="34" t="s">
        <v>666</v>
      </c>
      <c r="L419" s="34" t="s">
        <v>666</v>
      </c>
      <c r="M419" s="34"/>
      <c r="N419" s="34" t="s">
        <v>665</v>
      </c>
      <c r="O419" s="34" t="s">
        <v>667</v>
      </c>
      <c r="P419" s="34" t="s">
        <v>668</v>
      </c>
      <c r="Q419" s="34" t="s">
        <v>164</v>
      </c>
      <c r="R419" s="34" t="s">
        <v>669</v>
      </c>
      <c r="S419" s="34" t="s">
        <v>670</v>
      </c>
      <c r="T419" s="34" t="s">
        <v>671</v>
      </c>
      <c r="U419" s="34" t="s">
        <v>672</v>
      </c>
      <c r="V419" s="34">
        <v>697466975</v>
      </c>
      <c r="W419" s="34"/>
      <c r="X419" s="34">
        <v>1</v>
      </c>
      <c r="Y419" s="34">
        <v>677522377</v>
      </c>
      <c r="Z419" s="34" t="s">
        <v>915</v>
      </c>
      <c r="AA419" s="34">
        <f>IF(ISBLANK($L419),"",VLOOKUP($L419,'PADESCE Ccontractuelle'!$C$2:$K$1200,8,FALSE))</f>
        <v>355572</v>
      </c>
      <c r="AB419" s="34">
        <f>IF(ISBLANK($L419),"",VLOOKUP($L419,'PADESCE Ccontractuelle'!$C$2:$K$1200,9,FALSE))</f>
        <v>53335800</v>
      </c>
      <c r="AC419" s="34" t="str">
        <f>VLOOKUP(VLOOKUP(B419,Apprenants!$D$2:$F$2000,3,FALSE),Classes!$A$2:$H$2000,8,FALSE)</f>
        <v>N</v>
      </c>
      <c r="AD419" s="47"/>
      <c r="AG419" s="23">
        <v>1</v>
      </c>
      <c r="AH419" s="23" t="str">
        <f>Consolication[[#This Row],[Bénéficiaires]]</f>
        <v>INNOVATION &amp; TECH HUB (IT KOLA)</v>
      </c>
      <c r="AI419" s="23">
        <f>Consolication[[#This Row],[cohorte]]</f>
        <v>1</v>
      </c>
    </row>
    <row r="420" spans="1:35" x14ac:dyDescent="0.35">
      <c r="A420" s="34">
        <f>IF(B420&lt;&gt;"",MAX($A$1:A419)+1,"")</f>
        <v>419</v>
      </c>
      <c r="B420" s="34" t="s">
        <v>916</v>
      </c>
      <c r="C420" s="34" t="s">
        <v>664</v>
      </c>
      <c r="D420" s="34" t="s">
        <v>32</v>
      </c>
      <c r="E420" s="34"/>
      <c r="F420" s="34" t="s">
        <v>32</v>
      </c>
      <c r="G420" s="34"/>
      <c r="H420" s="34">
        <v>1</v>
      </c>
      <c r="I420" s="34"/>
      <c r="J420" s="34" t="s">
        <v>665</v>
      </c>
      <c r="K420" s="34" t="s">
        <v>666</v>
      </c>
      <c r="L420" s="34" t="s">
        <v>666</v>
      </c>
      <c r="M420" s="34"/>
      <c r="N420" s="34" t="s">
        <v>665</v>
      </c>
      <c r="O420" s="34" t="s">
        <v>667</v>
      </c>
      <c r="P420" s="34" t="s">
        <v>668</v>
      </c>
      <c r="Q420" s="34" t="s">
        <v>164</v>
      </c>
      <c r="R420" s="34" t="s">
        <v>669</v>
      </c>
      <c r="S420" s="34" t="s">
        <v>670</v>
      </c>
      <c r="T420" s="34" t="s">
        <v>671</v>
      </c>
      <c r="U420" s="34" t="s">
        <v>672</v>
      </c>
      <c r="V420" s="34">
        <v>693694903</v>
      </c>
      <c r="W420" s="34"/>
      <c r="X420" s="34">
        <v>1</v>
      </c>
      <c r="Y420" s="34">
        <v>677522377</v>
      </c>
      <c r="Z420" s="34" t="s">
        <v>917</v>
      </c>
      <c r="AA420" s="34">
        <f>IF(ISBLANK($L420),"",VLOOKUP($L420,'PADESCE Ccontractuelle'!$C$2:$K$1200,8,FALSE))</f>
        <v>355572</v>
      </c>
      <c r="AB420" s="34">
        <f>IF(ISBLANK($L420),"",VLOOKUP($L420,'PADESCE Ccontractuelle'!$C$2:$K$1200,9,FALSE))</f>
        <v>53335800</v>
      </c>
      <c r="AC420" s="34" t="str">
        <f>VLOOKUP(VLOOKUP(B420,Apprenants!$D$2:$F$2000,3,FALSE),Classes!$A$2:$H$2000,8,FALSE)</f>
        <v>N</v>
      </c>
      <c r="AD420" s="47"/>
      <c r="AG420" s="23">
        <v>1</v>
      </c>
      <c r="AH420" s="23" t="str">
        <f>Consolication[[#This Row],[Bénéficiaires]]</f>
        <v>INNOVATION &amp; TECH HUB (IT KOLA)</v>
      </c>
      <c r="AI420" s="23">
        <f>Consolication[[#This Row],[cohorte]]</f>
        <v>1</v>
      </c>
    </row>
    <row r="421" spans="1:35" x14ac:dyDescent="0.35">
      <c r="A421" s="34">
        <f>IF(B421&lt;&gt;"",MAX($A$1:A420)+1,"")</f>
        <v>420</v>
      </c>
      <c r="B421" s="34" t="s">
        <v>918</v>
      </c>
      <c r="C421" s="34" t="s">
        <v>664</v>
      </c>
      <c r="D421" s="34" t="s">
        <v>31</v>
      </c>
      <c r="E421" s="34"/>
      <c r="F421" s="34" t="s">
        <v>32</v>
      </c>
      <c r="G421" s="34"/>
      <c r="H421" s="34">
        <v>1</v>
      </c>
      <c r="I421" s="34"/>
      <c r="J421" s="34" t="s">
        <v>665</v>
      </c>
      <c r="K421" s="34" t="s">
        <v>666</v>
      </c>
      <c r="L421" s="34" t="s">
        <v>666</v>
      </c>
      <c r="M421" s="34"/>
      <c r="N421" s="34" t="s">
        <v>665</v>
      </c>
      <c r="O421" s="34" t="s">
        <v>667</v>
      </c>
      <c r="P421" s="34" t="s">
        <v>668</v>
      </c>
      <c r="Q421" s="34" t="s">
        <v>164</v>
      </c>
      <c r="R421" s="34" t="s">
        <v>669</v>
      </c>
      <c r="S421" s="34" t="s">
        <v>670</v>
      </c>
      <c r="T421" s="34" t="s">
        <v>671</v>
      </c>
      <c r="U421" s="34" t="s">
        <v>672</v>
      </c>
      <c r="V421" s="34">
        <v>692825373</v>
      </c>
      <c r="W421" s="34"/>
      <c r="X421" s="34">
        <v>1</v>
      </c>
      <c r="Y421" s="34">
        <v>677522377</v>
      </c>
      <c r="Z421" s="34" t="s">
        <v>919</v>
      </c>
      <c r="AA421" s="34">
        <f>IF(ISBLANK($L421),"",VLOOKUP($L421,'PADESCE Ccontractuelle'!$C$2:$K$1200,8,FALSE))</f>
        <v>355572</v>
      </c>
      <c r="AB421" s="34">
        <f>IF(ISBLANK($L421),"",VLOOKUP($L421,'PADESCE Ccontractuelle'!$C$2:$K$1200,9,FALSE))</f>
        <v>53335800</v>
      </c>
      <c r="AC421" s="34" t="str">
        <f>VLOOKUP(VLOOKUP(B421,Apprenants!$D$2:$F$2000,3,FALSE),Classes!$A$2:$H$2000,8,FALSE)</f>
        <v>N</v>
      </c>
      <c r="AD421" s="47"/>
      <c r="AG421" s="23">
        <v>1</v>
      </c>
      <c r="AH421" s="23" t="str">
        <f>Consolication[[#This Row],[Bénéficiaires]]</f>
        <v>INNOVATION &amp; TECH HUB (IT KOLA)</v>
      </c>
      <c r="AI421" s="23">
        <f>Consolication[[#This Row],[cohorte]]</f>
        <v>1</v>
      </c>
    </row>
    <row r="422" spans="1:35" ht="18" customHeight="1" x14ac:dyDescent="0.35">
      <c r="A422" s="34">
        <f>IF(B422&lt;&gt;"",MAX($A$1:A421)+1,"")</f>
        <v>421</v>
      </c>
      <c r="B422" s="34" t="s">
        <v>920</v>
      </c>
      <c r="C422" s="34" t="s">
        <v>664</v>
      </c>
      <c r="D422" s="34" t="s">
        <v>32</v>
      </c>
      <c r="E422" s="34"/>
      <c r="F422" s="34" t="s">
        <v>32</v>
      </c>
      <c r="G422" s="34"/>
      <c r="H422" s="34">
        <v>1</v>
      </c>
      <c r="I422" s="34"/>
      <c r="J422" s="34" t="s">
        <v>665</v>
      </c>
      <c r="K422" s="34" t="s">
        <v>666</v>
      </c>
      <c r="L422" s="34" t="s">
        <v>666</v>
      </c>
      <c r="M422" s="34"/>
      <c r="N422" s="34" t="s">
        <v>665</v>
      </c>
      <c r="O422" s="34" t="s">
        <v>667</v>
      </c>
      <c r="P422" s="34" t="s">
        <v>668</v>
      </c>
      <c r="Q422" s="34" t="s">
        <v>164</v>
      </c>
      <c r="R422" s="34" t="s">
        <v>669</v>
      </c>
      <c r="S422" s="34" t="s">
        <v>670</v>
      </c>
      <c r="T422" s="34" t="s">
        <v>671</v>
      </c>
      <c r="U422" s="34" t="s">
        <v>672</v>
      </c>
      <c r="V422" s="37">
        <v>688010243</v>
      </c>
      <c r="W422" s="36">
        <v>659805748</v>
      </c>
      <c r="X422" s="34">
        <v>1</v>
      </c>
      <c r="Y422" s="34">
        <v>677522377</v>
      </c>
      <c r="Z422" s="34" t="s">
        <v>921</v>
      </c>
      <c r="AA422" s="34">
        <f>IF(ISBLANK($L422),"",VLOOKUP($L422,'PADESCE Ccontractuelle'!$C$2:$K$1200,8,FALSE))</f>
        <v>355572</v>
      </c>
      <c r="AB422" s="34">
        <f>IF(ISBLANK($L422),"",VLOOKUP($L422,'PADESCE Ccontractuelle'!$C$2:$K$1200,9,FALSE))</f>
        <v>53335800</v>
      </c>
      <c r="AC422" s="34" t="str">
        <f>VLOOKUP(VLOOKUP(B422,Apprenants!$D$2:$F$2000,3,FALSE),Classes!$A$2:$H$2000,8,FALSE)</f>
        <v>N</v>
      </c>
      <c r="AD422" s="47"/>
      <c r="AG422" s="23">
        <v>1</v>
      </c>
      <c r="AH422" s="23" t="str">
        <f>Consolication[[#This Row],[Bénéficiaires]]</f>
        <v>INNOVATION &amp; TECH HUB (IT KOLA)</v>
      </c>
      <c r="AI422" s="23">
        <f>Consolication[[#This Row],[cohorte]]</f>
        <v>1</v>
      </c>
    </row>
    <row r="423" spans="1:35" x14ac:dyDescent="0.35">
      <c r="A423" s="34">
        <f>IF(B423&lt;&gt;"",MAX($A$1:A422)+1,"")</f>
        <v>422</v>
      </c>
      <c r="B423" s="34" t="s">
        <v>922</v>
      </c>
      <c r="C423" s="34" t="s">
        <v>664</v>
      </c>
      <c r="D423" s="34" t="s">
        <v>32</v>
      </c>
      <c r="E423" s="34"/>
      <c r="F423" s="34" t="s">
        <v>32</v>
      </c>
      <c r="G423" s="34"/>
      <c r="H423" s="34">
        <v>2</v>
      </c>
      <c r="I423" s="34"/>
      <c r="J423" s="34" t="s">
        <v>665</v>
      </c>
      <c r="K423" s="34" t="s">
        <v>666</v>
      </c>
      <c r="L423" s="34" t="s">
        <v>666</v>
      </c>
      <c r="M423" s="34"/>
      <c r="N423" s="34" t="s">
        <v>665</v>
      </c>
      <c r="O423" s="34" t="s">
        <v>667</v>
      </c>
      <c r="P423" s="34" t="s">
        <v>668</v>
      </c>
      <c r="Q423" s="34" t="s">
        <v>164</v>
      </c>
      <c r="R423" s="34" t="s">
        <v>669</v>
      </c>
      <c r="S423" s="34" t="s">
        <v>670</v>
      </c>
      <c r="T423" s="34" t="s">
        <v>671</v>
      </c>
      <c r="U423" s="34" t="s">
        <v>672</v>
      </c>
      <c r="V423" s="34">
        <v>683453948</v>
      </c>
      <c r="W423" s="34"/>
      <c r="X423" s="34">
        <v>1</v>
      </c>
      <c r="Y423" s="34">
        <v>677522377</v>
      </c>
      <c r="Z423" s="34" t="s">
        <v>923</v>
      </c>
      <c r="AA423" s="34">
        <f>IF(ISBLANK($L423),"",VLOOKUP($L423,'PADESCE Ccontractuelle'!$C$2:$K$1200,8,FALSE))</f>
        <v>355572</v>
      </c>
      <c r="AB423" s="34">
        <f>IF(ISBLANK($L423),"",VLOOKUP($L423,'PADESCE Ccontractuelle'!$C$2:$K$1200,9,FALSE))</f>
        <v>53335800</v>
      </c>
      <c r="AC423" s="34" t="str">
        <f>VLOOKUP(VLOOKUP(B423,Apprenants!$D$2:$F$2000,3,FALSE),Classes!$A$2:$H$2000,8,FALSE)</f>
        <v>N</v>
      </c>
      <c r="AD423" s="47"/>
      <c r="AG423" s="23">
        <v>1</v>
      </c>
      <c r="AH423" s="23" t="str">
        <f>Consolication[[#This Row],[Bénéficiaires]]</f>
        <v>INNOVATION &amp; TECH HUB (IT KOLA)</v>
      </c>
      <c r="AI423" s="23">
        <f>Consolication[[#This Row],[cohorte]]</f>
        <v>1</v>
      </c>
    </row>
    <row r="424" spans="1:35" x14ac:dyDescent="0.35">
      <c r="A424" s="34">
        <f>IF(B424&lt;&gt;"",MAX($A$1:A423)+1,"")</f>
        <v>423</v>
      </c>
      <c r="B424" s="34" t="s">
        <v>924</v>
      </c>
      <c r="C424" s="34" t="s">
        <v>664</v>
      </c>
      <c r="D424" s="34" t="s">
        <v>31</v>
      </c>
      <c r="E424" s="34"/>
      <c r="F424" s="34" t="s">
        <v>32</v>
      </c>
      <c r="G424" s="34"/>
      <c r="H424" s="34">
        <v>2</v>
      </c>
      <c r="I424" s="34"/>
      <c r="J424" s="34" t="s">
        <v>665</v>
      </c>
      <c r="K424" s="34" t="s">
        <v>666</v>
      </c>
      <c r="L424" s="34" t="s">
        <v>666</v>
      </c>
      <c r="M424" s="34"/>
      <c r="N424" s="34" t="s">
        <v>665</v>
      </c>
      <c r="O424" s="34" t="s">
        <v>667</v>
      </c>
      <c r="P424" s="34" t="s">
        <v>668</v>
      </c>
      <c r="Q424" s="34" t="s">
        <v>164</v>
      </c>
      <c r="R424" s="34" t="s">
        <v>669</v>
      </c>
      <c r="S424" s="34" t="s">
        <v>670</v>
      </c>
      <c r="T424" s="34" t="s">
        <v>671</v>
      </c>
      <c r="U424" s="34" t="s">
        <v>672</v>
      </c>
      <c r="V424" s="34">
        <v>695268686</v>
      </c>
      <c r="W424" s="34"/>
      <c r="X424" s="34">
        <v>1</v>
      </c>
      <c r="Y424" s="34">
        <v>677522377</v>
      </c>
      <c r="Z424" s="34" t="s">
        <v>925</v>
      </c>
      <c r="AA424" s="34">
        <f>IF(ISBLANK($L424),"",VLOOKUP($L424,'PADESCE Ccontractuelle'!$C$2:$K$1200,8,FALSE))</f>
        <v>355572</v>
      </c>
      <c r="AB424" s="34">
        <f>IF(ISBLANK($L424),"",VLOOKUP($L424,'PADESCE Ccontractuelle'!$C$2:$K$1200,9,FALSE))</f>
        <v>53335800</v>
      </c>
      <c r="AC424" s="34" t="str">
        <f>VLOOKUP(VLOOKUP(B424,Apprenants!$D$2:$F$2000,3,FALSE),Classes!$A$2:$H$2000,8,FALSE)</f>
        <v>N</v>
      </c>
      <c r="AD424" s="47"/>
      <c r="AG424" s="23">
        <v>1</v>
      </c>
      <c r="AH424" s="23" t="str">
        <f>Consolication[[#This Row],[Bénéficiaires]]</f>
        <v>INNOVATION &amp; TECH HUB (IT KOLA)</v>
      </c>
      <c r="AI424" s="23">
        <f>Consolication[[#This Row],[cohorte]]</f>
        <v>1</v>
      </c>
    </row>
    <row r="425" spans="1:35" x14ac:dyDescent="0.35">
      <c r="A425" s="34">
        <f>IF(B425&lt;&gt;"",MAX($A$1:A424)+1,"")</f>
        <v>424</v>
      </c>
      <c r="B425" s="34" t="s">
        <v>926</v>
      </c>
      <c r="C425" s="34" t="s">
        <v>664</v>
      </c>
      <c r="D425" s="34" t="s">
        <v>32</v>
      </c>
      <c r="E425" s="34"/>
      <c r="F425" s="34" t="s">
        <v>32</v>
      </c>
      <c r="G425" s="34"/>
      <c r="H425" s="34">
        <v>0</v>
      </c>
      <c r="I425" s="34"/>
      <c r="J425" s="34" t="s">
        <v>665</v>
      </c>
      <c r="K425" s="34" t="s">
        <v>666</v>
      </c>
      <c r="L425" s="34" t="s">
        <v>666</v>
      </c>
      <c r="M425" s="34"/>
      <c r="N425" s="34" t="s">
        <v>665</v>
      </c>
      <c r="O425" s="34" t="s">
        <v>667</v>
      </c>
      <c r="P425" s="34" t="s">
        <v>668</v>
      </c>
      <c r="Q425" s="34" t="s">
        <v>164</v>
      </c>
      <c r="R425" s="34" t="s">
        <v>669</v>
      </c>
      <c r="S425" s="34" t="s">
        <v>670</v>
      </c>
      <c r="T425" s="34" t="s">
        <v>671</v>
      </c>
      <c r="U425" s="34" t="s">
        <v>672</v>
      </c>
      <c r="V425" s="34">
        <v>695092092</v>
      </c>
      <c r="W425" s="34"/>
      <c r="X425" s="34">
        <v>1</v>
      </c>
      <c r="Y425" s="34">
        <v>677522377</v>
      </c>
      <c r="Z425" s="34" t="s">
        <v>927</v>
      </c>
      <c r="AA425" s="34">
        <f>IF(ISBLANK($L425),"",VLOOKUP($L425,'PADESCE Ccontractuelle'!$C$2:$K$1200,8,FALSE))</f>
        <v>355572</v>
      </c>
      <c r="AB425" s="34">
        <f>IF(ISBLANK($L425),"",VLOOKUP($L425,'PADESCE Ccontractuelle'!$C$2:$K$1200,9,FALSE))</f>
        <v>53335800</v>
      </c>
      <c r="AC425" s="34" t="str">
        <f>VLOOKUP(VLOOKUP(B425,Apprenants!$D$2:$F$2000,3,FALSE),Classes!$A$2:$H$2000,8,FALSE)</f>
        <v>N</v>
      </c>
      <c r="AD425" s="47"/>
      <c r="AG425" s="23">
        <v>1</v>
      </c>
      <c r="AH425" s="23" t="str">
        <f>Consolication[[#This Row],[Bénéficiaires]]</f>
        <v>INNOVATION &amp; TECH HUB (IT KOLA)</v>
      </c>
      <c r="AI425" s="23">
        <f>Consolication[[#This Row],[cohorte]]</f>
        <v>1</v>
      </c>
    </row>
    <row r="426" spans="1:35" x14ac:dyDescent="0.35">
      <c r="A426" s="34">
        <f>IF(B426&lt;&gt;"",MAX($A$1:A425)+1,"")</f>
        <v>425</v>
      </c>
      <c r="B426" s="34" t="s">
        <v>928</v>
      </c>
      <c r="C426" s="34" t="s">
        <v>664</v>
      </c>
      <c r="D426" s="34" t="s">
        <v>32</v>
      </c>
      <c r="E426" s="34"/>
      <c r="F426" s="34" t="s">
        <v>32</v>
      </c>
      <c r="G426" s="34"/>
      <c r="H426" s="34">
        <v>0</v>
      </c>
      <c r="I426" s="34"/>
      <c r="J426" s="34" t="s">
        <v>665</v>
      </c>
      <c r="K426" s="34" t="s">
        <v>666</v>
      </c>
      <c r="L426" s="34" t="s">
        <v>666</v>
      </c>
      <c r="M426" s="34"/>
      <c r="N426" s="34" t="s">
        <v>665</v>
      </c>
      <c r="O426" s="34" t="s">
        <v>667</v>
      </c>
      <c r="P426" s="34" t="s">
        <v>668</v>
      </c>
      <c r="Q426" s="34" t="s">
        <v>164</v>
      </c>
      <c r="R426" s="34" t="s">
        <v>669</v>
      </c>
      <c r="S426" s="34" t="s">
        <v>670</v>
      </c>
      <c r="T426" s="34" t="s">
        <v>671</v>
      </c>
      <c r="U426" s="34" t="s">
        <v>672</v>
      </c>
      <c r="V426" s="34">
        <v>695944018</v>
      </c>
      <c r="W426" s="34"/>
      <c r="X426" s="34">
        <v>1</v>
      </c>
      <c r="Y426" s="34">
        <v>677522377</v>
      </c>
      <c r="Z426" s="34" t="s">
        <v>929</v>
      </c>
      <c r="AA426" s="34">
        <f>IF(ISBLANK($L426),"",VLOOKUP($L426,'PADESCE Ccontractuelle'!$C$2:$K$1200,8,FALSE))</f>
        <v>355572</v>
      </c>
      <c r="AB426" s="34">
        <f>IF(ISBLANK($L426),"",VLOOKUP($L426,'PADESCE Ccontractuelle'!$C$2:$K$1200,9,FALSE))</f>
        <v>53335800</v>
      </c>
      <c r="AC426" s="34" t="str">
        <f>VLOOKUP(VLOOKUP(B426,Apprenants!$D$2:$F$2000,3,FALSE),Classes!$A$2:$H$2000,8,FALSE)</f>
        <v>N</v>
      </c>
      <c r="AD426" s="47"/>
      <c r="AG426" s="23">
        <v>1</v>
      </c>
      <c r="AH426" s="23" t="str">
        <f>Consolication[[#This Row],[Bénéficiaires]]</f>
        <v>INNOVATION &amp; TECH HUB (IT KOLA)</v>
      </c>
      <c r="AI426" s="23">
        <f>Consolication[[#This Row],[cohorte]]</f>
        <v>1</v>
      </c>
    </row>
    <row r="427" spans="1:35" x14ac:dyDescent="0.35">
      <c r="A427" s="34">
        <f>IF(B427&lt;&gt;"",MAX($A$1:A426)+1,"")</f>
        <v>426</v>
      </c>
      <c r="B427" s="34" t="s">
        <v>930</v>
      </c>
      <c r="C427" s="34" t="s">
        <v>664</v>
      </c>
      <c r="D427" s="34" t="s">
        <v>32</v>
      </c>
      <c r="E427" s="34"/>
      <c r="F427" s="34" t="s">
        <v>32</v>
      </c>
      <c r="G427" s="34"/>
      <c r="H427" s="34">
        <v>2</v>
      </c>
      <c r="I427" s="34"/>
      <c r="J427" s="34" t="s">
        <v>665</v>
      </c>
      <c r="K427" s="34" t="s">
        <v>666</v>
      </c>
      <c r="L427" s="34" t="s">
        <v>666</v>
      </c>
      <c r="M427" s="34"/>
      <c r="N427" s="34" t="s">
        <v>665</v>
      </c>
      <c r="O427" s="34" t="s">
        <v>667</v>
      </c>
      <c r="P427" s="34" t="s">
        <v>668</v>
      </c>
      <c r="Q427" s="34" t="s">
        <v>164</v>
      </c>
      <c r="R427" s="34" t="s">
        <v>669</v>
      </c>
      <c r="S427" s="34" t="s">
        <v>670</v>
      </c>
      <c r="T427" s="34" t="s">
        <v>671</v>
      </c>
      <c r="U427" s="34" t="s">
        <v>672</v>
      </c>
      <c r="V427" s="34">
        <v>676868757</v>
      </c>
      <c r="W427" s="34"/>
      <c r="X427" s="34">
        <v>1</v>
      </c>
      <c r="Y427" s="34">
        <v>677522377</v>
      </c>
      <c r="Z427" s="34" t="s">
        <v>931</v>
      </c>
      <c r="AA427" s="34">
        <f>IF(ISBLANK($L427),"",VLOOKUP($L427,'PADESCE Ccontractuelle'!$C$2:$K$1200,8,FALSE))</f>
        <v>355572</v>
      </c>
      <c r="AB427" s="34">
        <f>IF(ISBLANK($L427),"",VLOOKUP($L427,'PADESCE Ccontractuelle'!$C$2:$K$1200,9,FALSE))</f>
        <v>53335800</v>
      </c>
      <c r="AC427" s="34" t="str">
        <f>VLOOKUP(VLOOKUP(B427,Apprenants!$D$2:$F$2000,3,FALSE),Classes!$A$2:$H$2000,8,FALSE)</f>
        <v>N</v>
      </c>
      <c r="AD427" s="47"/>
      <c r="AG427" s="23">
        <v>1</v>
      </c>
      <c r="AH427" s="23" t="str">
        <f>Consolication[[#This Row],[Bénéficiaires]]</f>
        <v>INNOVATION &amp; TECH HUB (IT KOLA)</v>
      </c>
      <c r="AI427" s="23">
        <f>Consolication[[#This Row],[cohorte]]</f>
        <v>1</v>
      </c>
    </row>
    <row r="428" spans="1:35" x14ac:dyDescent="0.35">
      <c r="A428" s="34">
        <f>IF(B428&lt;&gt;"",MAX($A$1:A427)+1,"")</f>
        <v>427</v>
      </c>
      <c r="B428" s="34" t="s">
        <v>932</v>
      </c>
      <c r="C428" s="34" t="s">
        <v>664</v>
      </c>
      <c r="D428" s="34" t="s">
        <v>32</v>
      </c>
      <c r="E428" s="34"/>
      <c r="F428" s="34" t="s">
        <v>32</v>
      </c>
      <c r="G428" s="34"/>
      <c r="H428" s="34">
        <v>2</v>
      </c>
      <c r="I428" s="34"/>
      <c r="J428" s="34" t="s">
        <v>665</v>
      </c>
      <c r="K428" s="34" t="s">
        <v>666</v>
      </c>
      <c r="L428" s="34" t="s">
        <v>666</v>
      </c>
      <c r="M428" s="34"/>
      <c r="N428" s="34" t="s">
        <v>665</v>
      </c>
      <c r="O428" s="34" t="s">
        <v>667</v>
      </c>
      <c r="P428" s="34" t="s">
        <v>668</v>
      </c>
      <c r="Q428" s="34" t="s">
        <v>164</v>
      </c>
      <c r="R428" s="34" t="s">
        <v>669</v>
      </c>
      <c r="S428" s="34" t="s">
        <v>670</v>
      </c>
      <c r="T428" s="34" t="s">
        <v>671</v>
      </c>
      <c r="U428" s="34" t="s">
        <v>672</v>
      </c>
      <c r="V428" s="34">
        <v>697877338</v>
      </c>
      <c r="W428" s="34"/>
      <c r="X428" s="34">
        <v>1</v>
      </c>
      <c r="Y428" s="34">
        <v>677522377</v>
      </c>
      <c r="Z428" s="34" t="s">
        <v>933</v>
      </c>
      <c r="AA428" s="34">
        <f>IF(ISBLANK($L428),"",VLOOKUP($L428,'PADESCE Ccontractuelle'!$C$2:$K$1200,8,FALSE))</f>
        <v>355572</v>
      </c>
      <c r="AB428" s="34">
        <f>IF(ISBLANK($L428),"",VLOOKUP($L428,'PADESCE Ccontractuelle'!$C$2:$K$1200,9,FALSE))</f>
        <v>53335800</v>
      </c>
      <c r="AC428" s="34" t="str">
        <f>VLOOKUP(VLOOKUP(B428,Apprenants!$D$2:$F$2000,3,FALSE),Classes!$A$2:$H$2000,8,FALSE)</f>
        <v>N</v>
      </c>
      <c r="AD428" s="47"/>
      <c r="AG428" s="23">
        <v>1</v>
      </c>
      <c r="AH428" s="23" t="str">
        <f>Consolication[[#This Row],[Bénéficiaires]]</f>
        <v>INNOVATION &amp; TECH HUB (IT KOLA)</v>
      </c>
      <c r="AI428" s="23">
        <f>Consolication[[#This Row],[cohorte]]</f>
        <v>1</v>
      </c>
    </row>
    <row r="429" spans="1:35" x14ac:dyDescent="0.35">
      <c r="A429" s="34">
        <f>IF(B429&lt;&gt;"",MAX($A$1:A428)+1,"")</f>
        <v>428</v>
      </c>
      <c r="B429" s="34" t="s">
        <v>934</v>
      </c>
      <c r="C429" s="34" t="s">
        <v>664</v>
      </c>
      <c r="D429" s="34" t="s">
        <v>32</v>
      </c>
      <c r="E429" s="34"/>
      <c r="F429" s="34" t="s">
        <v>32</v>
      </c>
      <c r="G429" s="34"/>
      <c r="H429" s="34">
        <v>3</v>
      </c>
      <c r="I429" s="34"/>
      <c r="J429" s="34" t="s">
        <v>665</v>
      </c>
      <c r="K429" s="34" t="s">
        <v>666</v>
      </c>
      <c r="L429" s="34" t="s">
        <v>666</v>
      </c>
      <c r="M429" s="34"/>
      <c r="N429" s="34" t="s">
        <v>665</v>
      </c>
      <c r="O429" s="34" t="s">
        <v>667</v>
      </c>
      <c r="P429" s="34" t="s">
        <v>668</v>
      </c>
      <c r="Q429" s="34" t="s">
        <v>164</v>
      </c>
      <c r="R429" s="34" t="s">
        <v>669</v>
      </c>
      <c r="S429" s="34" t="s">
        <v>670</v>
      </c>
      <c r="T429" s="34" t="s">
        <v>671</v>
      </c>
      <c r="U429" s="34" t="s">
        <v>672</v>
      </c>
      <c r="V429" s="34">
        <v>696307610</v>
      </c>
      <c r="W429" s="34"/>
      <c r="X429" s="34">
        <v>1</v>
      </c>
      <c r="Y429" s="34">
        <v>677522377</v>
      </c>
      <c r="Z429" s="34" t="s">
        <v>935</v>
      </c>
      <c r="AA429" s="34">
        <f>IF(ISBLANK($L429),"",VLOOKUP($L429,'PADESCE Ccontractuelle'!$C$2:$K$1200,8,FALSE))</f>
        <v>355572</v>
      </c>
      <c r="AB429" s="34">
        <f>IF(ISBLANK($L429),"",VLOOKUP($L429,'PADESCE Ccontractuelle'!$C$2:$K$1200,9,FALSE))</f>
        <v>53335800</v>
      </c>
      <c r="AC429" s="34" t="str">
        <f>VLOOKUP(VLOOKUP(B429,Apprenants!$D$2:$F$2000,3,FALSE),Classes!$A$2:$H$2000,8,FALSE)</f>
        <v>N</v>
      </c>
      <c r="AD429" s="47"/>
      <c r="AG429" s="23">
        <v>1</v>
      </c>
      <c r="AH429" s="23" t="str">
        <f>Consolication[[#This Row],[Bénéficiaires]]</f>
        <v>INNOVATION &amp; TECH HUB (IT KOLA)</v>
      </c>
      <c r="AI429" s="23">
        <f>Consolication[[#This Row],[cohorte]]</f>
        <v>1</v>
      </c>
    </row>
    <row r="430" spans="1:35" x14ac:dyDescent="0.35">
      <c r="A430" s="34">
        <f>IF(B430&lt;&gt;"",MAX($A$1:A429)+1,"")</f>
        <v>429</v>
      </c>
      <c r="B430" s="34" t="s">
        <v>936</v>
      </c>
      <c r="C430" s="34" t="s">
        <v>664</v>
      </c>
      <c r="D430" s="34" t="s">
        <v>31</v>
      </c>
      <c r="E430" s="34"/>
      <c r="F430" s="34" t="s">
        <v>32</v>
      </c>
      <c r="G430" s="34"/>
      <c r="H430" s="34">
        <v>3</v>
      </c>
      <c r="I430" s="34"/>
      <c r="J430" s="34" t="s">
        <v>665</v>
      </c>
      <c r="K430" s="34" t="s">
        <v>666</v>
      </c>
      <c r="L430" s="34" t="s">
        <v>666</v>
      </c>
      <c r="M430" s="34"/>
      <c r="N430" s="34" t="s">
        <v>665</v>
      </c>
      <c r="O430" s="34" t="s">
        <v>667</v>
      </c>
      <c r="P430" s="34" t="s">
        <v>668</v>
      </c>
      <c r="Q430" s="34" t="s">
        <v>164</v>
      </c>
      <c r="R430" s="34" t="s">
        <v>669</v>
      </c>
      <c r="S430" s="34" t="s">
        <v>670</v>
      </c>
      <c r="T430" s="34"/>
      <c r="U430" s="34" t="s">
        <v>672</v>
      </c>
      <c r="V430" s="34">
        <v>671540554</v>
      </c>
      <c r="W430" s="34"/>
      <c r="X430" s="34">
        <v>1</v>
      </c>
      <c r="Y430" s="34">
        <v>677522377</v>
      </c>
      <c r="Z430" s="34" t="s">
        <v>937</v>
      </c>
      <c r="AA430" s="34">
        <f>IF(ISBLANK($L430),"",VLOOKUP($L430,'PADESCE Ccontractuelle'!$C$2:$K$1200,8,FALSE))</f>
        <v>355572</v>
      </c>
      <c r="AB430" s="34">
        <f>IF(ISBLANK($L430),"",VLOOKUP($L430,'PADESCE Ccontractuelle'!$C$2:$K$1200,9,FALSE))</f>
        <v>53335800</v>
      </c>
      <c r="AC430" s="34" t="str">
        <f>VLOOKUP(VLOOKUP(B430,Apprenants!$D$2:$F$2000,3,FALSE),Classes!$A$2:$H$2000,8,FALSE)</f>
        <v>N</v>
      </c>
      <c r="AD430" s="47"/>
      <c r="AG430" s="23">
        <v>1</v>
      </c>
      <c r="AH430" s="23" t="str">
        <f>Consolication[[#This Row],[Bénéficiaires]]</f>
        <v>INNOVATION &amp; TECH HUB (IT KOLA)</v>
      </c>
      <c r="AI430" s="23">
        <f>Consolication[[#This Row],[cohorte]]</f>
        <v>1</v>
      </c>
    </row>
    <row r="431" spans="1:35" x14ac:dyDescent="0.35">
      <c r="A431" s="34">
        <f>IF(B431&lt;&gt;"",MAX($A$1:A430)+1,"")</f>
        <v>430</v>
      </c>
      <c r="B431" s="34" t="s">
        <v>938</v>
      </c>
      <c r="C431" s="34" t="s">
        <v>664</v>
      </c>
      <c r="D431" s="34" t="s">
        <v>31</v>
      </c>
      <c r="E431" s="34"/>
      <c r="F431" s="34" t="s">
        <v>32</v>
      </c>
      <c r="G431" s="34"/>
      <c r="H431" s="34">
        <v>0</v>
      </c>
      <c r="I431" s="34"/>
      <c r="J431" s="34" t="s">
        <v>665</v>
      </c>
      <c r="K431" s="34" t="s">
        <v>666</v>
      </c>
      <c r="L431" s="34" t="s">
        <v>666</v>
      </c>
      <c r="M431" s="34"/>
      <c r="N431" s="34" t="s">
        <v>665</v>
      </c>
      <c r="O431" s="34" t="s">
        <v>667</v>
      </c>
      <c r="P431" s="34" t="s">
        <v>668</v>
      </c>
      <c r="Q431" s="34" t="s">
        <v>164</v>
      </c>
      <c r="R431" s="34" t="s">
        <v>669</v>
      </c>
      <c r="S431" s="34" t="s">
        <v>670</v>
      </c>
      <c r="T431" s="34" t="s">
        <v>671</v>
      </c>
      <c r="U431" s="34" t="s">
        <v>672</v>
      </c>
      <c r="V431" s="34">
        <v>678692708</v>
      </c>
      <c r="W431" s="34"/>
      <c r="X431" s="34">
        <v>1</v>
      </c>
      <c r="Y431" s="34">
        <v>677522377</v>
      </c>
      <c r="Z431" s="34" t="s">
        <v>939</v>
      </c>
      <c r="AA431" s="34">
        <f>IF(ISBLANK($L431),"",VLOOKUP($L431,'PADESCE Ccontractuelle'!$C$2:$K$1200,8,FALSE))</f>
        <v>355572</v>
      </c>
      <c r="AB431" s="34">
        <f>IF(ISBLANK($L431),"",VLOOKUP($L431,'PADESCE Ccontractuelle'!$C$2:$K$1200,9,FALSE))</f>
        <v>53335800</v>
      </c>
      <c r="AC431" s="34" t="str">
        <f>VLOOKUP(VLOOKUP(B431,Apprenants!$D$2:$F$2000,3,FALSE),Classes!$A$2:$H$2000,8,FALSE)</f>
        <v>N</v>
      </c>
      <c r="AD431" s="47"/>
      <c r="AG431" s="23">
        <v>1</v>
      </c>
      <c r="AH431" s="23" t="str">
        <f>Consolication[[#This Row],[Bénéficiaires]]</f>
        <v>INNOVATION &amp; TECH HUB (IT KOLA)</v>
      </c>
      <c r="AI431" s="23">
        <f>Consolication[[#This Row],[cohorte]]</f>
        <v>1</v>
      </c>
    </row>
    <row r="432" spans="1:35" x14ac:dyDescent="0.35">
      <c r="A432" s="34">
        <f>IF(B432&lt;&gt;"",MAX($A$1:A431)+1,"")</f>
        <v>431</v>
      </c>
      <c r="B432" s="34" t="s">
        <v>940</v>
      </c>
      <c r="C432" s="34" t="s">
        <v>664</v>
      </c>
      <c r="D432" s="34" t="s">
        <v>32</v>
      </c>
      <c r="E432" s="34"/>
      <c r="F432" s="34" t="s">
        <v>32</v>
      </c>
      <c r="G432" s="34"/>
      <c r="H432" s="34">
        <v>1</v>
      </c>
      <c r="I432" s="34"/>
      <c r="J432" s="34" t="s">
        <v>665</v>
      </c>
      <c r="K432" s="34" t="s">
        <v>666</v>
      </c>
      <c r="L432" s="34" t="s">
        <v>666</v>
      </c>
      <c r="M432" s="34"/>
      <c r="N432" s="34" t="s">
        <v>665</v>
      </c>
      <c r="O432" s="34" t="s">
        <v>667</v>
      </c>
      <c r="P432" s="34" t="s">
        <v>668</v>
      </c>
      <c r="Q432" s="34" t="s">
        <v>164</v>
      </c>
      <c r="R432" s="34" t="s">
        <v>669</v>
      </c>
      <c r="S432" s="34" t="s">
        <v>670</v>
      </c>
      <c r="T432" s="34" t="s">
        <v>671</v>
      </c>
      <c r="U432" s="34" t="s">
        <v>672</v>
      </c>
      <c r="V432" s="34">
        <v>679895456</v>
      </c>
      <c r="W432" s="34"/>
      <c r="X432" s="34">
        <v>1</v>
      </c>
      <c r="Y432" s="34">
        <v>677522377</v>
      </c>
      <c r="Z432" s="34" t="s">
        <v>941</v>
      </c>
      <c r="AA432" s="34">
        <f>IF(ISBLANK($L432),"",VLOOKUP($L432,'PADESCE Ccontractuelle'!$C$2:$K$1200,8,FALSE))</f>
        <v>355572</v>
      </c>
      <c r="AB432" s="34">
        <f>IF(ISBLANK($L432),"",VLOOKUP($L432,'PADESCE Ccontractuelle'!$C$2:$K$1200,9,FALSE))</f>
        <v>53335800</v>
      </c>
      <c r="AC432" s="34" t="str">
        <f>VLOOKUP(VLOOKUP(B432,Apprenants!$D$2:$F$2000,3,FALSE),Classes!$A$2:$H$2000,8,FALSE)</f>
        <v>N</v>
      </c>
      <c r="AD432" s="47"/>
      <c r="AG432" s="23">
        <v>1</v>
      </c>
      <c r="AH432" s="23" t="str">
        <f>Consolication[[#This Row],[Bénéficiaires]]</f>
        <v>INNOVATION &amp; TECH HUB (IT KOLA)</v>
      </c>
      <c r="AI432" s="23">
        <f>Consolication[[#This Row],[cohorte]]</f>
        <v>1</v>
      </c>
    </row>
    <row r="433" spans="1:35" x14ac:dyDescent="0.35">
      <c r="A433" s="34">
        <f>IF(B433&lt;&gt;"",MAX($A$1:A432)+1,"")</f>
        <v>432</v>
      </c>
      <c r="B433" s="34" t="s">
        <v>942</v>
      </c>
      <c r="C433" s="34" t="s">
        <v>664</v>
      </c>
      <c r="D433" s="34" t="s">
        <v>31</v>
      </c>
      <c r="E433" s="34"/>
      <c r="F433" s="34" t="s">
        <v>32</v>
      </c>
      <c r="G433" s="34"/>
      <c r="H433" s="34">
        <v>1</v>
      </c>
      <c r="I433" s="34"/>
      <c r="J433" s="34" t="s">
        <v>665</v>
      </c>
      <c r="K433" s="34" t="s">
        <v>666</v>
      </c>
      <c r="L433" s="34" t="s">
        <v>666</v>
      </c>
      <c r="M433" s="34"/>
      <c r="N433" s="34" t="s">
        <v>665</v>
      </c>
      <c r="O433" s="34" t="s">
        <v>667</v>
      </c>
      <c r="P433" s="34" t="s">
        <v>668</v>
      </c>
      <c r="Q433" s="34" t="s">
        <v>164</v>
      </c>
      <c r="R433" s="34" t="s">
        <v>669</v>
      </c>
      <c r="S433" s="34" t="s">
        <v>670</v>
      </c>
      <c r="T433" s="34" t="s">
        <v>671</v>
      </c>
      <c r="U433" s="34" t="s">
        <v>672</v>
      </c>
      <c r="V433" s="34">
        <v>696627140</v>
      </c>
      <c r="W433" s="34"/>
      <c r="X433" s="34">
        <v>1</v>
      </c>
      <c r="Y433" s="34">
        <v>677522377</v>
      </c>
      <c r="Z433" s="34" t="s">
        <v>943</v>
      </c>
      <c r="AA433" s="34">
        <f>IF(ISBLANK($L433),"",VLOOKUP($L433,'PADESCE Ccontractuelle'!$C$2:$K$1200,8,FALSE))</f>
        <v>355572</v>
      </c>
      <c r="AB433" s="34">
        <f>IF(ISBLANK($L433),"",VLOOKUP($L433,'PADESCE Ccontractuelle'!$C$2:$K$1200,9,FALSE))</f>
        <v>53335800</v>
      </c>
      <c r="AC433" s="34" t="str">
        <f>VLOOKUP(VLOOKUP(B433,Apprenants!$D$2:$F$2000,3,FALSE),Classes!$A$2:$H$2000,8,FALSE)</f>
        <v>N</v>
      </c>
      <c r="AD433" s="47"/>
      <c r="AG433" s="23">
        <v>1</v>
      </c>
      <c r="AH433" s="23" t="str">
        <f>Consolication[[#This Row],[Bénéficiaires]]</f>
        <v>INNOVATION &amp; TECH HUB (IT KOLA)</v>
      </c>
      <c r="AI433" s="23">
        <f>Consolication[[#This Row],[cohorte]]</f>
        <v>1</v>
      </c>
    </row>
    <row r="434" spans="1:35" x14ac:dyDescent="0.35">
      <c r="A434" s="34">
        <f>IF(B434&lt;&gt;"",MAX($A$1:A433)+1,"")</f>
        <v>433</v>
      </c>
      <c r="B434" s="34" t="s">
        <v>944</v>
      </c>
      <c r="C434" s="34" t="s">
        <v>664</v>
      </c>
      <c r="D434" s="34" t="s">
        <v>32</v>
      </c>
      <c r="E434" s="34"/>
      <c r="F434" s="34" t="s">
        <v>32</v>
      </c>
      <c r="G434" s="34"/>
      <c r="H434" s="34">
        <v>1</v>
      </c>
      <c r="I434" s="34"/>
      <c r="J434" s="34" t="s">
        <v>665</v>
      </c>
      <c r="K434" s="34" t="s">
        <v>666</v>
      </c>
      <c r="L434" s="34" t="s">
        <v>666</v>
      </c>
      <c r="M434" s="34"/>
      <c r="N434" s="34" t="s">
        <v>665</v>
      </c>
      <c r="O434" s="34" t="s">
        <v>667</v>
      </c>
      <c r="P434" s="34" t="s">
        <v>668</v>
      </c>
      <c r="Q434" s="34" t="s">
        <v>164</v>
      </c>
      <c r="R434" s="34" t="s">
        <v>669</v>
      </c>
      <c r="S434" s="34" t="s">
        <v>670</v>
      </c>
      <c r="T434" s="34" t="s">
        <v>671</v>
      </c>
      <c r="U434" s="34" t="s">
        <v>672</v>
      </c>
      <c r="V434" s="34">
        <v>695220182</v>
      </c>
      <c r="W434" s="34"/>
      <c r="X434" s="34">
        <v>1</v>
      </c>
      <c r="Y434" s="34">
        <v>677522377</v>
      </c>
      <c r="Z434" s="34" t="s">
        <v>945</v>
      </c>
      <c r="AA434" s="34">
        <f>IF(ISBLANK($L434),"",VLOOKUP($L434,'PADESCE Ccontractuelle'!$C$2:$K$1200,8,FALSE))</f>
        <v>355572</v>
      </c>
      <c r="AB434" s="34">
        <f>IF(ISBLANK($L434),"",VLOOKUP($L434,'PADESCE Ccontractuelle'!$C$2:$K$1200,9,FALSE))</f>
        <v>53335800</v>
      </c>
      <c r="AC434" s="34" t="str">
        <f>VLOOKUP(VLOOKUP(B434,Apprenants!$D$2:$F$2000,3,FALSE),Classes!$A$2:$H$2000,8,FALSE)</f>
        <v>N</v>
      </c>
      <c r="AD434" s="47"/>
      <c r="AG434" s="23">
        <v>1</v>
      </c>
      <c r="AH434" s="23" t="str">
        <f>Consolication[[#This Row],[Bénéficiaires]]</f>
        <v>INNOVATION &amp; TECH HUB (IT KOLA)</v>
      </c>
      <c r="AI434" s="23">
        <f>Consolication[[#This Row],[cohorte]]</f>
        <v>1</v>
      </c>
    </row>
    <row r="435" spans="1:35" x14ac:dyDescent="0.35">
      <c r="A435" s="34">
        <f>IF(B435&lt;&gt;"",MAX($A$1:A434)+1,"")</f>
        <v>434</v>
      </c>
      <c r="B435" s="34" t="s">
        <v>946</v>
      </c>
      <c r="C435" s="34" t="s">
        <v>664</v>
      </c>
      <c r="D435" s="34" t="s">
        <v>32</v>
      </c>
      <c r="E435" s="34"/>
      <c r="F435" s="34" t="s">
        <v>32</v>
      </c>
      <c r="G435" s="34"/>
      <c r="H435" s="34">
        <v>2</v>
      </c>
      <c r="I435" s="34"/>
      <c r="J435" s="34" t="s">
        <v>665</v>
      </c>
      <c r="K435" s="34" t="s">
        <v>666</v>
      </c>
      <c r="L435" s="34" t="s">
        <v>666</v>
      </c>
      <c r="M435" s="34"/>
      <c r="N435" s="34" t="s">
        <v>665</v>
      </c>
      <c r="O435" s="34" t="s">
        <v>667</v>
      </c>
      <c r="P435" s="34" t="s">
        <v>668</v>
      </c>
      <c r="Q435" s="34" t="s">
        <v>164</v>
      </c>
      <c r="R435" s="34" t="s">
        <v>669</v>
      </c>
      <c r="S435" s="34" t="s">
        <v>670</v>
      </c>
      <c r="T435" s="34" t="s">
        <v>671</v>
      </c>
      <c r="U435" s="34" t="s">
        <v>672</v>
      </c>
      <c r="V435" s="34">
        <v>656356665</v>
      </c>
      <c r="W435" s="34"/>
      <c r="X435" s="34">
        <v>1</v>
      </c>
      <c r="Y435" s="34">
        <v>677522377</v>
      </c>
      <c r="Z435" s="34" t="s">
        <v>947</v>
      </c>
      <c r="AA435" s="34">
        <f>IF(ISBLANK($L435),"",VLOOKUP($L435,'PADESCE Ccontractuelle'!$C$2:$K$1200,8,FALSE))</f>
        <v>355572</v>
      </c>
      <c r="AB435" s="34">
        <f>IF(ISBLANK($L435),"",VLOOKUP($L435,'PADESCE Ccontractuelle'!$C$2:$K$1200,9,FALSE))</f>
        <v>53335800</v>
      </c>
      <c r="AC435" s="34" t="str">
        <f>VLOOKUP(VLOOKUP(B435,Apprenants!$D$2:$F$2000,3,FALSE),Classes!$A$2:$H$2000,8,FALSE)</f>
        <v>N</v>
      </c>
      <c r="AD435" s="47"/>
      <c r="AG435" s="23">
        <v>1</v>
      </c>
      <c r="AH435" s="23" t="str">
        <f>Consolication[[#This Row],[Bénéficiaires]]</f>
        <v>INNOVATION &amp; TECH HUB (IT KOLA)</v>
      </c>
      <c r="AI435" s="23">
        <f>Consolication[[#This Row],[cohorte]]</f>
        <v>1</v>
      </c>
    </row>
    <row r="436" spans="1:35" x14ac:dyDescent="0.35">
      <c r="A436" s="34">
        <f>IF(B436&lt;&gt;"",MAX($A$1:A435)+1,"")</f>
        <v>435</v>
      </c>
      <c r="B436" s="34" t="s">
        <v>948</v>
      </c>
      <c r="C436" s="34" t="s">
        <v>664</v>
      </c>
      <c r="D436" s="34" t="s">
        <v>32</v>
      </c>
      <c r="E436" s="34"/>
      <c r="F436" s="34" t="s">
        <v>32</v>
      </c>
      <c r="G436" s="34"/>
      <c r="H436" s="34">
        <v>2</v>
      </c>
      <c r="I436" s="34"/>
      <c r="J436" s="34" t="s">
        <v>665</v>
      </c>
      <c r="K436" s="34" t="s">
        <v>666</v>
      </c>
      <c r="L436" s="34" t="s">
        <v>666</v>
      </c>
      <c r="M436" s="34"/>
      <c r="N436" s="34" t="s">
        <v>665</v>
      </c>
      <c r="O436" s="34" t="s">
        <v>667</v>
      </c>
      <c r="P436" s="34" t="s">
        <v>668</v>
      </c>
      <c r="Q436" s="34" t="s">
        <v>164</v>
      </c>
      <c r="R436" s="34" t="s">
        <v>669</v>
      </c>
      <c r="S436" s="34" t="s">
        <v>670</v>
      </c>
      <c r="T436" s="34" t="s">
        <v>671</v>
      </c>
      <c r="U436" s="34" t="s">
        <v>672</v>
      </c>
      <c r="V436" s="34">
        <v>650479728</v>
      </c>
      <c r="W436" s="34"/>
      <c r="X436" s="34">
        <v>1</v>
      </c>
      <c r="Y436" s="34">
        <v>677522377</v>
      </c>
      <c r="Z436" s="34" t="s">
        <v>949</v>
      </c>
      <c r="AA436" s="34">
        <f>IF(ISBLANK($L436),"",VLOOKUP($L436,'PADESCE Ccontractuelle'!$C$2:$K$1200,8,FALSE))</f>
        <v>355572</v>
      </c>
      <c r="AB436" s="34">
        <f>IF(ISBLANK($L436),"",VLOOKUP($L436,'PADESCE Ccontractuelle'!$C$2:$K$1200,9,FALSE))</f>
        <v>53335800</v>
      </c>
      <c r="AC436" s="34" t="str">
        <f>VLOOKUP(VLOOKUP(B436,Apprenants!$D$2:$F$2000,3,FALSE),Classes!$A$2:$H$2000,8,FALSE)</f>
        <v>N</v>
      </c>
      <c r="AD436" s="47"/>
      <c r="AG436" s="23">
        <v>1</v>
      </c>
      <c r="AH436" s="23" t="str">
        <f>Consolication[[#This Row],[Bénéficiaires]]</f>
        <v>INNOVATION &amp; TECH HUB (IT KOLA)</v>
      </c>
      <c r="AI436" s="23">
        <f>Consolication[[#This Row],[cohorte]]</f>
        <v>1</v>
      </c>
    </row>
    <row r="437" spans="1:35" x14ac:dyDescent="0.35">
      <c r="A437" s="34">
        <f>IF(B437&lt;&gt;"",MAX($A$1:A436)+1,"")</f>
        <v>436</v>
      </c>
      <c r="B437" s="34" t="s">
        <v>950</v>
      </c>
      <c r="C437" s="34" t="s">
        <v>664</v>
      </c>
      <c r="D437" s="34" t="s">
        <v>31</v>
      </c>
      <c r="E437" s="34"/>
      <c r="F437" s="34" t="s">
        <v>32</v>
      </c>
      <c r="G437" s="34"/>
      <c r="H437" s="34">
        <v>0</v>
      </c>
      <c r="I437" s="34"/>
      <c r="J437" s="34" t="s">
        <v>665</v>
      </c>
      <c r="K437" s="34" t="s">
        <v>666</v>
      </c>
      <c r="L437" s="34" t="s">
        <v>666</v>
      </c>
      <c r="M437" s="34"/>
      <c r="N437" s="34" t="s">
        <v>665</v>
      </c>
      <c r="O437" s="34" t="s">
        <v>667</v>
      </c>
      <c r="P437" s="34" t="s">
        <v>668</v>
      </c>
      <c r="Q437" s="34" t="s">
        <v>164</v>
      </c>
      <c r="R437" s="34" t="s">
        <v>669</v>
      </c>
      <c r="S437" s="34" t="s">
        <v>670</v>
      </c>
      <c r="T437" s="34" t="s">
        <v>671</v>
      </c>
      <c r="U437" s="34" t="s">
        <v>672</v>
      </c>
      <c r="V437" s="34">
        <v>694036441</v>
      </c>
      <c r="W437" s="34"/>
      <c r="X437" s="34">
        <v>1</v>
      </c>
      <c r="Y437" s="34">
        <v>677522377</v>
      </c>
      <c r="Z437" s="34" t="s">
        <v>951</v>
      </c>
      <c r="AA437" s="34">
        <f>IF(ISBLANK($L437),"",VLOOKUP($L437,'PADESCE Ccontractuelle'!$C$2:$K$1200,8,FALSE))</f>
        <v>355572</v>
      </c>
      <c r="AB437" s="34">
        <f>IF(ISBLANK($L437),"",VLOOKUP($L437,'PADESCE Ccontractuelle'!$C$2:$K$1200,9,FALSE))</f>
        <v>53335800</v>
      </c>
      <c r="AC437" s="34" t="str">
        <f>VLOOKUP(VLOOKUP(B437,Apprenants!$D$2:$F$2000,3,FALSE),Classes!$A$2:$H$2000,8,FALSE)</f>
        <v>N</v>
      </c>
      <c r="AD437" s="47"/>
      <c r="AG437" s="23">
        <v>1</v>
      </c>
      <c r="AH437" s="23" t="str">
        <f>Consolication[[#This Row],[Bénéficiaires]]</f>
        <v>INNOVATION &amp; TECH HUB (IT KOLA)</v>
      </c>
      <c r="AI437" s="23">
        <f>Consolication[[#This Row],[cohorte]]</f>
        <v>1</v>
      </c>
    </row>
    <row r="438" spans="1:35" x14ac:dyDescent="0.35">
      <c r="A438" s="34">
        <f>IF(B438&lt;&gt;"",MAX($A$1:A437)+1,"")</f>
        <v>437</v>
      </c>
      <c r="B438" s="34" t="s">
        <v>952</v>
      </c>
      <c r="C438" s="34" t="s">
        <v>664</v>
      </c>
      <c r="D438" s="34" t="s">
        <v>32</v>
      </c>
      <c r="E438" s="34"/>
      <c r="F438" s="34" t="s">
        <v>32</v>
      </c>
      <c r="G438" s="34"/>
      <c r="H438" s="34">
        <v>0</v>
      </c>
      <c r="I438" s="34"/>
      <c r="J438" s="34" t="s">
        <v>665</v>
      </c>
      <c r="K438" s="34" t="s">
        <v>666</v>
      </c>
      <c r="L438" s="34" t="s">
        <v>666</v>
      </c>
      <c r="M438" s="34"/>
      <c r="N438" s="34" t="s">
        <v>665</v>
      </c>
      <c r="O438" s="34" t="s">
        <v>667</v>
      </c>
      <c r="P438" s="34" t="s">
        <v>668</v>
      </c>
      <c r="Q438" s="34" t="s">
        <v>164</v>
      </c>
      <c r="R438" s="34" t="s">
        <v>669</v>
      </c>
      <c r="S438" s="34" t="s">
        <v>670</v>
      </c>
      <c r="T438" s="34" t="s">
        <v>671</v>
      </c>
      <c r="U438" s="34" t="s">
        <v>672</v>
      </c>
      <c r="V438" s="34">
        <v>695066694</v>
      </c>
      <c r="W438" s="34"/>
      <c r="X438" s="34">
        <v>1</v>
      </c>
      <c r="Y438" s="34">
        <v>677522377</v>
      </c>
      <c r="Z438" s="34" t="s">
        <v>953</v>
      </c>
      <c r="AA438" s="34">
        <f>IF(ISBLANK($L438),"",VLOOKUP($L438,'PADESCE Ccontractuelle'!$C$2:$K$1200,8,FALSE))</f>
        <v>355572</v>
      </c>
      <c r="AB438" s="34">
        <f>IF(ISBLANK($L438),"",VLOOKUP($L438,'PADESCE Ccontractuelle'!$C$2:$K$1200,9,FALSE))</f>
        <v>53335800</v>
      </c>
      <c r="AC438" s="34" t="str">
        <f>VLOOKUP(VLOOKUP(B438,Apprenants!$D$2:$F$2000,3,FALSE),Classes!$A$2:$H$2000,8,FALSE)</f>
        <v>N</v>
      </c>
      <c r="AD438" s="47"/>
      <c r="AG438" s="23">
        <v>1</v>
      </c>
      <c r="AH438" s="23" t="str">
        <f>Consolication[[#This Row],[Bénéficiaires]]</f>
        <v>INNOVATION &amp; TECH HUB (IT KOLA)</v>
      </c>
      <c r="AI438" s="23">
        <f>Consolication[[#This Row],[cohorte]]</f>
        <v>1</v>
      </c>
    </row>
    <row r="439" spans="1:35" x14ac:dyDescent="0.35">
      <c r="A439" s="34">
        <f>IF(B439&lt;&gt;"",MAX($A$1:A438)+1,"")</f>
        <v>438</v>
      </c>
      <c r="B439" s="34" t="s">
        <v>954</v>
      </c>
      <c r="C439" s="34" t="s">
        <v>664</v>
      </c>
      <c r="D439" s="34" t="s">
        <v>32</v>
      </c>
      <c r="E439" s="34"/>
      <c r="F439" s="34" t="s">
        <v>32</v>
      </c>
      <c r="G439" s="34"/>
      <c r="H439" s="34">
        <v>3</v>
      </c>
      <c r="I439" s="34"/>
      <c r="J439" s="34" t="s">
        <v>665</v>
      </c>
      <c r="K439" s="34" t="s">
        <v>666</v>
      </c>
      <c r="L439" s="34" t="s">
        <v>666</v>
      </c>
      <c r="M439" s="34"/>
      <c r="N439" s="34" t="s">
        <v>665</v>
      </c>
      <c r="O439" s="34" t="s">
        <v>667</v>
      </c>
      <c r="P439" s="34" t="s">
        <v>668</v>
      </c>
      <c r="Q439" s="34" t="s">
        <v>164</v>
      </c>
      <c r="R439" s="34" t="s">
        <v>669</v>
      </c>
      <c r="S439" s="34" t="s">
        <v>670</v>
      </c>
      <c r="T439" s="34" t="s">
        <v>671</v>
      </c>
      <c r="U439" s="34" t="s">
        <v>672</v>
      </c>
      <c r="V439" s="34">
        <v>696276063</v>
      </c>
      <c r="W439" s="34"/>
      <c r="X439" s="34">
        <v>1</v>
      </c>
      <c r="Y439" s="34">
        <v>677522377</v>
      </c>
      <c r="Z439" s="34" t="s">
        <v>955</v>
      </c>
      <c r="AA439" s="34">
        <f>IF(ISBLANK($L439),"",VLOOKUP($L439,'PADESCE Ccontractuelle'!$C$2:$K$1200,8,FALSE))</f>
        <v>355572</v>
      </c>
      <c r="AB439" s="34">
        <f>IF(ISBLANK($L439),"",VLOOKUP($L439,'PADESCE Ccontractuelle'!$C$2:$K$1200,9,FALSE))</f>
        <v>53335800</v>
      </c>
      <c r="AC439" s="34" t="str">
        <f>VLOOKUP(VLOOKUP(B439,Apprenants!$D$2:$F$2000,3,FALSE),Classes!$A$2:$H$2000,8,FALSE)</f>
        <v>N</v>
      </c>
      <c r="AD439" s="47"/>
      <c r="AG439" s="23">
        <v>1</v>
      </c>
      <c r="AH439" s="23" t="str">
        <f>Consolication[[#This Row],[Bénéficiaires]]</f>
        <v>INNOVATION &amp; TECH HUB (IT KOLA)</v>
      </c>
      <c r="AI439" s="23">
        <f>Consolication[[#This Row],[cohorte]]</f>
        <v>1</v>
      </c>
    </row>
    <row r="440" spans="1:35" x14ac:dyDescent="0.35">
      <c r="A440" s="34">
        <f>IF(B440&lt;&gt;"",MAX($A$1:A439)+1,"")</f>
        <v>439</v>
      </c>
      <c r="B440" s="34" t="s">
        <v>956</v>
      </c>
      <c r="C440" s="34" t="s">
        <v>664</v>
      </c>
      <c r="D440" s="34" t="s">
        <v>32</v>
      </c>
      <c r="E440" s="34"/>
      <c r="F440" s="34" t="s">
        <v>32</v>
      </c>
      <c r="G440" s="34"/>
      <c r="H440" s="34">
        <v>2</v>
      </c>
      <c r="I440" s="34"/>
      <c r="J440" s="34" t="s">
        <v>665</v>
      </c>
      <c r="K440" s="34" t="s">
        <v>666</v>
      </c>
      <c r="L440" s="34" t="s">
        <v>666</v>
      </c>
      <c r="M440" s="34"/>
      <c r="N440" s="34" t="s">
        <v>665</v>
      </c>
      <c r="O440" s="34" t="s">
        <v>667</v>
      </c>
      <c r="P440" s="34" t="s">
        <v>668</v>
      </c>
      <c r="Q440" s="34" t="s">
        <v>164</v>
      </c>
      <c r="R440" s="34" t="s">
        <v>669</v>
      </c>
      <c r="S440" s="34" t="s">
        <v>670</v>
      </c>
      <c r="T440" s="34" t="s">
        <v>671</v>
      </c>
      <c r="U440" s="34" t="s">
        <v>672</v>
      </c>
      <c r="V440" s="34">
        <v>691898461</v>
      </c>
      <c r="W440" s="34"/>
      <c r="X440" s="34">
        <v>1</v>
      </c>
      <c r="Y440" s="34">
        <v>677522377</v>
      </c>
      <c r="Z440" s="34" t="s">
        <v>957</v>
      </c>
      <c r="AA440" s="34">
        <f>IF(ISBLANK($L440),"",VLOOKUP($L440,'PADESCE Ccontractuelle'!$C$2:$K$1200,8,FALSE))</f>
        <v>355572</v>
      </c>
      <c r="AB440" s="34">
        <f>IF(ISBLANK($L440),"",VLOOKUP($L440,'PADESCE Ccontractuelle'!$C$2:$K$1200,9,FALSE))</f>
        <v>53335800</v>
      </c>
      <c r="AC440" s="34" t="str">
        <f>VLOOKUP(VLOOKUP(B440,Apprenants!$D$2:$F$2000,3,FALSE),Classes!$A$2:$H$2000,8,FALSE)</f>
        <v>N</v>
      </c>
      <c r="AD440" s="47"/>
      <c r="AG440" s="23">
        <v>1</v>
      </c>
      <c r="AH440" s="23" t="str">
        <f>Consolication[[#This Row],[Bénéficiaires]]</f>
        <v>INNOVATION &amp; TECH HUB (IT KOLA)</v>
      </c>
      <c r="AI440" s="23">
        <f>Consolication[[#This Row],[cohorte]]</f>
        <v>1</v>
      </c>
    </row>
    <row r="441" spans="1:35" x14ac:dyDescent="0.35">
      <c r="A441" s="34">
        <f>IF(B441&lt;&gt;"",MAX($A$1:A440)+1,"")</f>
        <v>440</v>
      </c>
      <c r="B441" s="34" t="s">
        <v>958</v>
      </c>
      <c r="C441" s="34" t="s">
        <v>664</v>
      </c>
      <c r="D441" s="34" t="s">
        <v>32</v>
      </c>
      <c r="E441" s="34"/>
      <c r="F441" s="34" t="s">
        <v>32</v>
      </c>
      <c r="G441" s="34"/>
      <c r="H441" s="34">
        <v>2</v>
      </c>
      <c r="I441" s="34"/>
      <c r="J441" s="34" t="s">
        <v>665</v>
      </c>
      <c r="K441" s="34" t="s">
        <v>666</v>
      </c>
      <c r="L441" s="34" t="s">
        <v>666</v>
      </c>
      <c r="M441" s="34"/>
      <c r="N441" s="34" t="s">
        <v>665</v>
      </c>
      <c r="O441" s="34" t="s">
        <v>667</v>
      </c>
      <c r="P441" s="34" t="s">
        <v>668</v>
      </c>
      <c r="Q441" s="34" t="s">
        <v>164</v>
      </c>
      <c r="R441" s="34" t="s">
        <v>669</v>
      </c>
      <c r="S441" s="34" t="s">
        <v>670</v>
      </c>
      <c r="T441" s="34" t="s">
        <v>671</v>
      </c>
      <c r="U441" s="34" t="s">
        <v>672</v>
      </c>
      <c r="V441" s="34">
        <v>658483774</v>
      </c>
      <c r="W441" s="34"/>
      <c r="X441" s="34">
        <v>1</v>
      </c>
      <c r="Y441" s="34">
        <v>677522377</v>
      </c>
      <c r="Z441" s="34" t="s">
        <v>959</v>
      </c>
      <c r="AA441" s="34">
        <f>IF(ISBLANK($L441),"",VLOOKUP($L441,'PADESCE Ccontractuelle'!$C$2:$K$1200,8,FALSE))</f>
        <v>355572</v>
      </c>
      <c r="AB441" s="34">
        <f>IF(ISBLANK($L441),"",VLOOKUP($L441,'PADESCE Ccontractuelle'!$C$2:$K$1200,9,FALSE))</f>
        <v>53335800</v>
      </c>
      <c r="AC441" s="34" t="str">
        <f>VLOOKUP(VLOOKUP(B441,Apprenants!$D$2:$F$2000,3,FALSE),Classes!$A$2:$H$2000,8,FALSE)</f>
        <v>N</v>
      </c>
      <c r="AD441" s="47"/>
      <c r="AG441" s="23">
        <v>1</v>
      </c>
      <c r="AH441" s="23" t="str">
        <f>Consolication[[#This Row],[Bénéficiaires]]</f>
        <v>INNOVATION &amp; TECH HUB (IT KOLA)</v>
      </c>
      <c r="AI441" s="23">
        <f>Consolication[[#This Row],[cohorte]]</f>
        <v>1</v>
      </c>
    </row>
    <row r="442" spans="1:35" x14ac:dyDescent="0.35">
      <c r="A442" s="34">
        <f>IF(B442&lt;&gt;"",MAX($A$1:A441)+1,"")</f>
        <v>441</v>
      </c>
      <c r="B442" s="34" t="s">
        <v>960</v>
      </c>
      <c r="C442" s="34" t="s">
        <v>664</v>
      </c>
      <c r="D442" s="34" t="s">
        <v>32</v>
      </c>
      <c r="E442" s="34"/>
      <c r="F442" s="34" t="s">
        <v>32</v>
      </c>
      <c r="G442" s="34"/>
      <c r="H442" s="34">
        <v>2</v>
      </c>
      <c r="I442" s="34"/>
      <c r="J442" s="34" t="s">
        <v>665</v>
      </c>
      <c r="K442" s="34" t="s">
        <v>666</v>
      </c>
      <c r="L442" s="34" t="s">
        <v>666</v>
      </c>
      <c r="M442" s="34"/>
      <c r="N442" s="34" t="s">
        <v>665</v>
      </c>
      <c r="O442" s="34" t="s">
        <v>667</v>
      </c>
      <c r="P442" s="34" t="s">
        <v>668</v>
      </c>
      <c r="Q442" s="34" t="s">
        <v>164</v>
      </c>
      <c r="R442" s="34" t="s">
        <v>669</v>
      </c>
      <c r="S442" s="34" t="s">
        <v>670</v>
      </c>
      <c r="T442" s="34" t="s">
        <v>671</v>
      </c>
      <c r="U442" s="34" t="s">
        <v>672</v>
      </c>
      <c r="V442" s="34">
        <v>699114643</v>
      </c>
      <c r="W442" s="34"/>
      <c r="X442" s="34">
        <v>1</v>
      </c>
      <c r="Y442" s="34">
        <v>677522377</v>
      </c>
      <c r="Z442" s="34" t="s">
        <v>961</v>
      </c>
      <c r="AA442" s="34">
        <f>IF(ISBLANK($L442),"",VLOOKUP($L442,'PADESCE Ccontractuelle'!$C$2:$K$1200,8,FALSE))</f>
        <v>355572</v>
      </c>
      <c r="AB442" s="34">
        <f>IF(ISBLANK($L442),"",VLOOKUP($L442,'PADESCE Ccontractuelle'!$C$2:$K$1200,9,FALSE))</f>
        <v>53335800</v>
      </c>
      <c r="AC442" s="34" t="str">
        <f>VLOOKUP(VLOOKUP(B442,Apprenants!$D$2:$F$2000,3,FALSE),Classes!$A$2:$H$2000,8,FALSE)</f>
        <v>N</v>
      </c>
      <c r="AD442" s="47"/>
      <c r="AG442" s="23">
        <v>1</v>
      </c>
      <c r="AH442" s="23" t="str">
        <f>Consolication[[#This Row],[Bénéficiaires]]</f>
        <v>INNOVATION &amp; TECH HUB (IT KOLA)</v>
      </c>
      <c r="AI442" s="23">
        <f>Consolication[[#This Row],[cohorte]]</f>
        <v>1</v>
      </c>
    </row>
    <row r="443" spans="1:35" x14ac:dyDescent="0.35">
      <c r="A443" s="34">
        <f>IF(B443&lt;&gt;"",MAX($A$1:A442)+1,"")</f>
        <v>442</v>
      </c>
      <c r="B443" s="34" t="s">
        <v>962</v>
      </c>
      <c r="C443" s="34" t="s">
        <v>664</v>
      </c>
      <c r="D443" s="34" t="s">
        <v>31</v>
      </c>
      <c r="E443" s="34"/>
      <c r="F443" s="34" t="s">
        <v>32</v>
      </c>
      <c r="G443" s="34"/>
      <c r="H443" s="34">
        <v>3</v>
      </c>
      <c r="I443" s="34"/>
      <c r="J443" s="34" t="s">
        <v>665</v>
      </c>
      <c r="K443" s="34" t="s">
        <v>666</v>
      </c>
      <c r="L443" s="34" t="s">
        <v>666</v>
      </c>
      <c r="M443" s="34"/>
      <c r="N443" s="34" t="s">
        <v>665</v>
      </c>
      <c r="O443" s="34" t="s">
        <v>667</v>
      </c>
      <c r="P443" s="34" t="s">
        <v>668</v>
      </c>
      <c r="Q443" s="34" t="s">
        <v>164</v>
      </c>
      <c r="R443" s="34" t="s">
        <v>669</v>
      </c>
      <c r="S443" s="34" t="s">
        <v>670</v>
      </c>
      <c r="T443" s="34" t="s">
        <v>671</v>
      </c>
      <c r="U443" s="34" t="s">
        <v>672</v>
      </c>
      <c r="V443" s="34">
        <v>658323660</v>
      </c>
      <c r="W443" s="34"/>
      <c r="X443" s="34">
        <v>1</v>
      </c>
      <c r="Y443" s="34">
        <v>677522377</v>
      </c>
      <c r="Z443" s="34" t="s">
        <v>963</v>
      </c>
      <c r="AA443" s="34">
        <f>IF(ISBLANK($L443),"",VLOOKUP($L443,'PADESCE Ccontractuelle'!$C$2:$K$1200,8,FALSE))</f>
        <v>355572</v>
      </c>
      <c r="AB443" s="34">
        <f>IF(ISBLANK($L443),"",VLOOKUP($L443,'PADESCE Ccontractuelle'!$C$2:$K$1200,9,FALSE))</f>
        <v>53335800</v>
      </c>
      <c r="AC443" s="34" t="str">
        <f>VLOOKUP(VLOOKUP(B443,Apprenants!$D$2:$F$2000,3,FALSE),Classes!$A$2:$H$2000,8,FALSE)</f>
        <v>N</v>
      </c>
      <c r="AD443" s="47"/>
      <c r="AG443" s="23">
        <v>1</v>
      </c>
      <c r="AH443" s="23" t="str">
        <f>Consolication[[#This Row],[Bénéficiaires]]</f>
        <v>INNOVATION &amp; TECH HUB (IT KOLA)</v>
      </c>
      <c r="AI443" s="23">
        <f>Consolication[[#This Row],[cohorte]]</f>
        <v>1</v>
      </c>
    </row>
    <row r="444" spans="1:35" x14ac:dyDescent="0.35">
      <c r="A444" s="34">
        <f>IF(B444&lt;&gt;"",MAX($A$1:A443)+1,"")</f>
        <v>443</v>
      </c>
      <c r="B444" s="34" t="s">
        <v>964</v>
      </c>
      <c r="C444" s="34" t="s">
        <v>664</v>
      </c>
      <c r="D444" s="34" t="s">
        <v>32</v>
      </c>
      <c r="E444" s="34"/>
      <c r="F444" s="34" t="s">
        <v>32</v>
      </c>
      <c r="G444" s="34"/>
      <c r="H444" s="34">
        <v>1</v>
      </c>
      <c r="I444" s="34"/>
      <c r="J444" s="34" t="s">
        <v>665</v>
      </c>
      <c r="K444" s="34" t="s">
        <v>666</v>
      </c>
      <c r="L444" s="34" t="s">
        <v>666</v>
      </c>
      <c r="M444" s="34"/>
      <c r="N444" s="34" t="s">
        <v>665</v>
      </c>
      <c r="O444" s="34" t="s">
        <v>667</v>
      </c>
      <c r="P444" s="34" t="s">
        <v>668</v>
      </c>
      <c r="Q444" s="34" t="s">
        <v>164</v>
      </c>
      <c r="R444" s="34" t="s">
        <v>669</v>
      </c>
      <c r="S444" s="34" t="s">
        <v>670</v>
      </c>
      <c r="T444" s="34" t="s">
        <v>671</v>
      </c>
      <c r="U444" s="34" t="s">
        <v>672</v>
      </c>
      <c r="V444" s="34">
        <v>677077559</v>
      </c>
      <c r="W444" s="34"/>
      <c r="X444" s="34">
        <v>1</v>
      </c>
      <c r="Y444" s="34">
        <v>677522377</v>
      </c>
      <c r="Z444" s="34" t="s">
        <v>965</v>
      </c>
      <c r="AA444" s="34">
        <f>IF(ISBLANK($L444),"",VLOOKUP($L444,'PADESCE Ccontractuelle'!$C$2:$K$1200,8,FALSE))</f>
        <v>355572</v>
      </c>
      <c r="AB444" s="34">
        <f>IF(ISBLANK($L444),"",VLOOKUP($L444,'PADESCE Ccontractuelle'!$C$2:$K$1200,9,FALSE))</f>
        <v>53335800</v>
      </c>
      <c r="AC444" s="34" t="str">
        <f>VLOOKUP(VLOOKUP(B444,Apprenants!$D$2:$F$2000,3,FALSE),Classes!$A$2:$H$2000,8,FALSE)</f>
        <v>N</v>
      </c>
      <c r="AD444" s="47"/>
      <c r="AG444" s="23">
        <v>1</v>
      </c>
      <c r="AH444" s="23" t="str">
        <f>Consolication[[#This Row],[Bénéficiaires]]</f>
        <v>INNOVATION &amp; TECH HUB (IT KOLA)</v>
      </c>
      <c r="AI444" s="23">
        <f>Consolication[[#This Row],[cohorte]]</f>
        <v>1</v>
      </c>
    </row>
    <row r="445" spans="1:35" x14ac:dyDescent="0.35">
      <c r="A445" s="34">
        <f>IF(B445&lt;&gt;"",MAX($A$1:A444)+1,"")</f>
        <v>444</v>
      </c>
      <c r="B445" s="34" t="s">
        <v>966</v>
      </c>
      <c r="C445" s="34" t="s">
        <v>664</v>
      </c>
      <c r="D445" s="34" t="s">
        <v>31</v>
      </c>
      <c r="E445" s="34"/>
      <c r="F445" s="34" t="s">
        <v>32</v>
      </c>
      <c r="G445" s="34"/>
      <c r="H445" s="34">
        <v>0</v>
      </c>
      <c r="I445" s="34"/>
      <c r="J445" s="34" t="s">
        <v>665</v>
      </c>
      <c r="K445" s="34" t="s">
        <v>666</v>
      </c>
      <c r="L445" s="34" t="s">
        <v>666</v>
      </c>
      <c r="M445" s="34"/>
      <c r="N445" s="34" t="s">
        <v>665</v>
      </c>
      <c r="O445" s="34" t="s">
        <v>667</v>
      </c>
      <c r="P445" s="34" t="s">
        <v>668</v>
      </c>
      <c r="Q445" s="34" t="s">
        <v>164</v>
      </c>
      <c r="R445" s="34" t="s">
        <v>669</v>
      </c>
      <c r="S445" s="34" t="s">
        <v>670</v>
      </c>
      <c r="T445" s="34" t="s">
        <v>671</v>
      </c>
      <c r="U445" s="34" t="s">
        <v>672</v>
      </c>
      <c r="V445" s="34">
        <v>658713303</v>
      </c>
      <c r="W445" s="34"/>
      <c r="X445" s="34">
        <v>1</v>
      </c>
      <c r="Y445" s="34">
        <v>677522377</v>
      </c>
      <c r="Z445" s="34" t="s">
        <v>967</v>
      </c>
      <c r="AA445" s="34">
        <f>IF(ISBLANK($L445),"",VLOOKUP($L445,'PADESCE Ccontractuelle'!$C$2:$K$1200,8,FALSE))</f>
        <v>355572</v>
      </c>
      <c r="AB445" s="34">
        <f>IF(ISBLANK($L445),"",VLOOKUP($L445,'PADESCE Ccontractuelle'!$C$2:$K$1200,9,FALSE))</f>
        <v>53335800</v>
      </c>
      <c r="AC445" s="34" t="str">
        <f>VLOOKUP(VLOOKUP(B445,Apprenants!$D$2:$F$2000,3,FALSE),Classes!$A$2:$H$2000,8,FALSE)</f>
        <v>N</v>
      </c>
      <c r="AD445" s="47"/>
      <c r="AG445" s="23">
        <v>1</v>
      </c>
      <c r="AH445" s="23" t="str">
        <f>Consolication[[#This Row],[Bénéficiaires]]</f>
        <v>INNOVATION &amp; TECH HUB (IT KOLA)</v>
      </c>
      <c r="AI445" s="23">
        <f>Consolication[[#This Row],[cohorte]]</f>
        <v>1</v>
      </c>
    </row>
    <row r="446" spans="1:35" x14ac:dyDescent="0.35">
      <c r="A446" s="34">
        <f>IF(B446&lt;&gt;"",MAX($A$1:A445)+1,"")</f>
        <v>445</v>
      </c>
      <c r="B446" s="34" t="s">
        <v>968</v>
      </c>
      <c r="C446" s="34" t="s">
        <v>664</v>
      </c>
      <c r="D446" s="34" t="s">
        <v>31</v>
      </c>
      <c r="E446" s="34"/>
      <c r="F446" s="34" t="s">
        <v>32</v>
      </c>
      <c r="G446" s="34"/>
      <c r="H446" s="34">
        <v>0</v>
      </c>
      <c r="I446" s="34"/>
      <c r="J446" s="34" t="s">
        <v>665</v>
      </c>
      <c r="K446" s="34" t="s">
        <v>666</v>
      </c>
      <c r="L446" s="34" t="s">
        <v>666</v>
      </c>
      <c r="M446" s="34"/>
      <c r="N446" s="34" t="s">
        <v>665</v>
      </c>
      <c r="O446" s="34" t="s">
        <v>667</v>
      </c>
      <c r="P446" s="34" t="s">
        <v>668</v>
      </c>
      <c r="Q446" s="34" t="s">
        <v>164</v>
      </c>
      <c r="R446" s="34" t="s">
        <v>669</v>
      </c>
      <c r="S446" s="34" t="s">
        <v>670</v>
      </c>
      <c r="T446" s="34" t="s">
        <v>671</v>
      </c>
      <c r="U446" s="34" t="s">
        <v>672</v>
      </c>
      <c r="V446" s="34">
        <v>694503180</v>
      </c>
      <c r="W446" s="34"/>
      <c r="X446" s="34">
        <v>1</v>
      </c>
      <c r="Y446" s="34">
        <v>677522377</v>
      </c>
      <c r="Z446" s="34" t="s">
        <v>969</v>
      </c>
      <c r="AA446" s="34">
        <f>IF(ISBLANK($L446),"",VLOOKUP($L446,'PADESCE Ccontractuelle'!$C$2:$K$1200,8,FALSE))</f>
        <v>355572</v>
      </c>
      <c r="AB446" s="34">
        <f>IF(ISBLANK($L446),"",VLOOKUP($L446,'PADESCE Ccontractuelle'!$C$2:$K$1200,9,FALSE))</f>
        <v>53335800</v>
      </c>
      <c r="AC446" s="34" t="str">
        <f>VLOOKUP(VLOOKUP(B446,Apprenants!$D$2:$F$2000,3,FALSE),Classes!$A$2:$H$2000,8,FALSE)</f>
        <v>N</v>
      </c>
      <c r="AD446" s="47"/>
      <c r="AG446" s="23">
        <v>1</v>
      </c>
      <c r="AH446" s="23" t="str">
        <f>Consolication[[#This Row],[Bénéficiaires]]</f>
        <v>INNOVATION &amp; TECH HUB (IT KOLA)</v>
      </c>
      <c r="AI446" s="23">
        <f>Consolication[[#This Row],[cohorte]]</f>
        <v>1</v>
      </c>
    </row>
    <row r="447" spans="1:35" x14ac:dyDescent="0.35">
      <c r="A447" s="34">
        <f>IF(B447&lt;&gt;"",MAX($A$1:A446)+1,"")</f>
        <v>446</v>
      </c>
      <c r="B447" s="34" t="s">
        <v>970</v>
      </c>
      <c r="C447" s="34" t="s">
        <v>664</v>
      </c>
      <c r="D447" s="34" t="s">
        <v>31</v>
      </c>
      <c r="E447" s="34"/>
      <c r="F447" s="34" t="s">
        <v>32</v>
      </c>
      <c r="G447" s="34"/>
      <c r="H447" s="34">
        <v>0</v>
      </c>
      <c r="I447" s="34"/>
      <c r="J447" s="34" t="s">
        <v>665</v>
      </c>
      <c r="K447" s="34" t="s">
        <v>666</v>
      </c>
      <c r="L447" s="34" t="s">
        <v>666</v>
      </c>
      <c r="M447" s="34"/>
      <c r="N447" s="34" t="s">
        <v>665</v>
      </c>
      <c r="O447" s="34" t="s">
        <v>667</v>
      </c>
      <c r="P447" s="34" t="s">
        <v>668</v>
      </c>
      <c r="Q447" s="34" t="s">
        <v>164</v>
      </c>
      <c r="R447" s="34" t="s">
        <v>669</v>
      </c>
      <c r="S447" s="34" t="s">
        <v>670</v>
      </c>
      <c r="T447" s="34" t="s">
        <v>671</v>
      </c>
      <c r="U447" s="34" t="s">
        <v>672</v>
      </c>
      <c r="V447" s="34">
        <v>694300462</v>
      </c>
      <c r="W447" s="34"/>
      <c r="X447" s="34">
        <v>1</v>
      </c>
      <c r="Y447" s="34">
        <v>677522377</v>
      </c>
      <c r="Z447" s="34" t="s">
        <v>971</v>
      </c>
      <c r="AA447" s="34">
        <f>IF(ISBLANK($L447),"",VLOOKUP($L447,'PADESCE Ccontractuelle'!$C$2:$K$1200,8,FALSE))</f>
        <v>355572</v>
      </c>
      <c r="AB447" s="34">
        <f>IF(ISBLANK($L447),"",VLOOKUP($L447,'PADESCE Ccontractuelle'!$C$2:$K$1200,9,FALSE))</f>
        <v>53335800</v>
      </c>
      <c r="AC447" s="34" t="str">
        <f>VLOOKUP(VLOOKUP(B447,Apprenants!$D$2:$F$2000,3,FALSE),Classes!$A$2:$H$2000,8,FALSE)</f>
        <v>N</v>
      </c>
      <c r="AD447" s="47"/>
      <c r="AG447" s="23">
        <v>1</v>
      </c>
      <c r="AH447" s="23" t="str">
        <f>Consolication[[#This Row],[Bénéficiaires]]</f>
        <v>INNOVATION &amp; TECH HUB (IT KOLA)</v>
      </c>
      <c r="AI447" s="23">
        <f>Consolication[[#This Row],[cohorte]]</f>
        <v>1</v>
      </c>
    </row>
    <row r="448" spans="1:35" x14ac:dyDescent="0.35">
      <c r="A448" s="34">
        <f>IF(B448&lt;&gt;"",MAX($A$1:A447)+1,"")</f>
        <v>447</v>
      </c>
      <c r="B448" s="34" t="s">
        <v>972</v>
      </c>
      <c r="C448" s="34" t="s">
        <v>973</v>
      </c>
      <c r="D448" s="34" t="s">
        <v>32</v>
      </c>
      <c r="E448" s="34">
        <v>35</v>
      </c>
      <c r="F448" s="34" t="s">
        <v>974</v>
      </c>
      <c r="G448" s="34">
        <v>2</v>
      </c>
      <c r="H448" s="34">
        <v>9</v>
      </c>
      <c r="I448" s="34" t="s">
        <v>975</v>
      </c>
      <c r="J448" s="34" t="s">
        <v>976</v>
      </c>
      <c r="K448" s="34" t="s">
        <v>977</v>
      </c>
      <c r="L448" s="34" t="s">
        <v>977</v>
      </c>
      <c r="M448" s="34"/>
      <c r="N448" s="34" t="s">
        <v>978</v>
      </c>
      <c r="O448" s="34" t="s">
        <v>978</v>
      </c>
      <c r="P448" s="34" t="s">
        <v>979</v>
      </c>
      <c r="Q448" s="34" t="s">
        <v>980</v>
      </c>
      <c r="R448" s="34" t="s">
        <v>981</v>
      </c>
      <c r="S448" s="34" t="s">
        <v>982</v>
      </c>
      <c r="T448" s="34"/>
      <c r="U448" s="34"/>
      <c r="V448" s="34">
        <v>698466029</v>
      </c>
      <c r="W448" s="34">
        <v>678676697</v>
      </c>
      <c r="X448" s="34">
        <v>1</v>
      </c>
      <c r="Y448" s="34" t="s">
        <v>983</v>
      </c>
      <c r="Z448" s="34" t="s">
        <v>984</v>
      </c>
      <c r="AA448" s="34">
        <f>IF(ISBLANK($L448),"",VLOOKUP($L448,'PADESCE Ccontractuelle'!$C$2:$K$1200,8,FALSE))</f>
        <v>441000</v>
      </c>
      <c r="AB448" s="34">
        <f>IF(ISBLANK($L448),"",VLOOKUP($L448,'PADESCE Ccontractuelle'!$C$2:$K$1200,9,FALSE))</f>
        <v>6615000</v>
      </c>
      <c r="AC448" s="34" t="str">
        <f>VLOOKUP(VLOOKUP(B448,Apprenants!$D$2:$F$2000,3,FALSE),Classes!$A$2:$H$2000,8,FALSE)</f>
        <v>N</v>
      </c>
      <c r="AD448" s="47"/>
      <c r="AG448" s="23">
        <v>1</v>
      </c>
      <c r="AH448" s="23" t="str">
        <f>Consolication[[#This Row],[Bénéficiaires]]</f>
        <v>GLOBAL ENERGY SOLUTIONS</v>
      </c>
      <c r="AI448" s="23">
        <f>Consolication[[#This Row],[cohorte]]</f>
        <v>1</v>
      </c>
    </row>
    <row r="449" spans="1:35" x14ac:dyDescent="0.35">
      <c r="A449" s="34">
        <f>IF(B449&lt;&gt;"",MAX($A$1:A448)+1,"")</f>
        <v>448</v>
      </c>
      <c r="B449" s="34" t="s">
        <v>985</v>
      </c>
      <c r="C449" s="34" t="s">
        <v>973</v>
      </c>
      <c r="D449" s="34" t="s">
        <v>32</v>
      </c>
      <c r="E449" s="34">
        <v>26</v>
      </c>
      <c r="F449" s="34" t="s">
        <v>32</v>
      </c>
      <c r="G449" s="34">
        <v>-1</v>
      </c>
      <c r="H449" s="34">
        <v>8</v>
      </c>
      <c r="I449" s="34" t="s">
        <v>975</v>
      </c>
      <c r="J449" s="34" t="s">
        <v>976</v>
      </c>
      <c r="K449" s="34" t="s">
        <v>977</v>
      </c>
      <c r="L449" s="34" t="s">
        <v>977</v>
      </c>
      <c r="M449" s="34"/>
      <c r="N449" s="34" t="s">
        <v>978</v>
      </c>
      <c r="O449" s="34" t="s">
        <v>978</v>
      </c>
      <c r="P449" s="34" t="s">
        <v>979</v>
      </c>
      <c r="Q449" s="34" t="s">
        <v>980</v>
      </c>
      <c r="R449" s="34" t="s">
        <v>981</v>
      </c>
      <c r="S449" s="34" t="s">
        <v>982</v>
      </c>
      <c r="T449" s="34"/>
      <c r="U449" s="34"/>
      <c r="V449" s="34">
        <v>697642626</v>
      </c>
      <c r="W449" s="34"/>
      <c r="X449" s="34">
        <v>1</v>
      </c>
      <c r="Y449" s="34" t="s">
        <v>983</v>
      </c>
      <c r="Z449" s="34" t="s">
        <v>986</v>
      </c>
      <c r="AA449" s="34">
        <f>IF(ISBLANK($L449),"",VLOOKUP($L449,'PADESCE Ccontractuelle'!$C$2:$K$1200,8,FALSE))</f>
        <v>441000</v>
      </c>
      <c r="AB449" s="34">
        <f>IF(ISBLANK($L449),"",VLOOKUP($L449,'PADESCE Ccontractuelle'!$C$2:$K$1200,9,FALSE))</f>
        <v>6615000</v>
      </c>
      <c r="AC449" s="34" t="str">
        <f>VLOOKUP(VLOOKUP(B449,Apprenants!$D$2:$F$2000,3,FALSE),Classes!$A$2:$H$2000,8,FALSE)</f>
        <v>N</v>
      </c>
      <c r="AD449" s="47"/>
      <c r="AG449" s="23">
        <v>1</v>
      </c>
      <c r="AH449" s="23" t="str">
        <f>Consolication[[#This Row],[Bénéficiaires]]</f>
        <v>GLOBAL ENERGY SOLUTIONS</v>
      </c>
      <c r="AI449" s="23">
        <f>Consolication[[#This Row],[cohorte]]</f>
        <v>1</v>
      </c>
    </row>
    <row r="450" spans="1:35" x14ac:dyDescent="0.35">
      <c r="A450" s="34">
        <f>IF(B450&lt;&gt;"",MAX($A$1:A449)+1,"")</f>
        <v>449</v>
      </c>
      <c r="B450" s="34" t="s">
        <v>987</v>
      </c>
      <c r="C450" s="34" t="s">
        <v>973</v>
      </c>
      <c r="D450" s="34" t="s">
        <v>32</v>
      </c>
      <c r="E450" s="34">
        <v>30</v>
      </c>
      <c r="F450" s="34" t="s">
        <v>32</v>
      </c>
      <c r="G450" s="34">
        <v>0</v>
      </c>
      <c r="H450" s="34">
        <v>6</v>
      </c>
      <c r="I450" s="34" t="s">
        <v>975</v>
      </c>
      <c r="J450" s="34" t="s">
        <v>976</v>
      </c>
      <c r="K450" s="34" t="s">
        <v>977</v>
      </c>
      <c r="L450" s="34" t="s">
        <v>977</v>
      </c>
      <c r="M450" s="34"/>
      <c r="N450" s="34" t="s">
        <v>978</v>
      </c>
      <c r="O450" s="34" t="s">
        <v>978</v>
      </c>
      <c r="P450" s="34" t="s">
        <v>979</v>
      </c>
      <c r="Q450" s="34" t="s">
        <v>980</v>
      </c>
      <c r="R450" s="34" t="s">
        <v>981</v>
      </c>
      <c r="S450" s="34" t="s">
        <v>982</v>
      </c>
      <c r="T450" s="34"/>
      <c r="U450" s="34"/>
      <c r="V450" s="34">
        <v>691956282</v>
      </c>
      <c r="W450" s="34">
        <v>678314166</v>
      </c>
      <c r="X450" s="34">
        <v>1</v>
      </c>
      <c r="Y450" s="34" t="s">
        <v>983</v>
      </c>
      <c r="Z450" s="34" t="s">
        <v>988</v>
      </c>
      <c r="AA450" s="34">
        <f>IF(ISBLANK($L450),"",VLOOKUP($L450,'PADESCE Ccontractuelle'!$C$2:$K$1200,8,FALSE))</f>
        <v>441000</v>
      </c>
      <c r="AB450" s="34">
        <f>IF(ISBLANK($L450),"",VLOOKUP($L450,'PADESCE Ccontractuelle'!$C$2:$K$1200,9,FALSE))</f>
        <v>6615000</v>
      </c>
      <c r="AC450" s="34" t="str">
        <f>VLOOKUP(VLOOKUP(B450,Apprenants!$D$2:$F$2000,3,FALSE),Classes!$A$2:$H$2000,8,FALSE)</f>
        <v>N</v>
      </c>
      <c r="AD450" s="47"/>
      <c r="AG450" s="23">
        <v>1</v>
      </c>
      <c r="AH450" s="23" t="str">
        <f>Consolication[[#This Row],[Bénéficiaires]]</f>
        <v>GLOBAL ENERGY SOLUTIONS</v>
      </c>
      <c r="AI450" s="23">
        <f>Consolication[[#This Row],[cohorte]]</f>
        <v>1</v>
      </c>
    </row>
    <row r="451" spans="1:35" x14ac:dyDescent="0.35">
      <c r="A451" s="34">
        <f>IF(B451&lt;&gt;"",MAX($A$1:A450)+1,"")</f>
        <v>450</v>
      </c>
      <c r="B451" s="34" t="s">
        <v>989</v>
      </c>
      <c r="C451" s="34" t="s">
        <v>973</v>
      </c>
      <c r="D451" s="34" t="s">
        <v>32</v>
      </c>
      <c r="E451" s="34">
        <v>24</v>
      </c>
      <c r="F451" s="34" t="s">
        <v>32</v>
      </c>
      <c r="G451" s="34">
        <v>-1</v>
      </c>
      <c r="H451" s="34">
        <v>3</v>
      </c>
      <c r="I451" s="34" t="s">
        <v>975</v>
      </c>
      <c r="J451" s="34" t="s">
        <v>976</v>
      </c>
      <c r="K451" s="34" t="s">
        <v>977</v>
      </c>
      <c r="L451" s="34" t="s">
        <v>977</v>
      </c>
      <c r="M451" s="34"/>
      <c r="N451" s="34" t="s">
        <v>978</v>
      </c>
      <c r="O451" s="34" t="s">
        <v>978</v>
      </c>
      <c r="P451" s="34" t="s">
        <v>979</v>
      </c>
      <c r="Q451" s="34" t="s">
        <v>980</v>
      </c>
      <c r="R451" s="34" t="s">
        <v>981</v>
      </c>
      <c r="S451" s="34" t="s">
        <v>982</v>
      </c>
      <c r="T451" s="34"/>
      <c r="U451" s="34"/>
      <c r="V451" s="34">
        <v>691297281</v>
      </c>
      <c r="W451" s="34"/>
      <c r="X451" s="34">
        <v>1</v>
      </c>
      <c r="Y451" s="34" t="s">
        <v>983</v>
      </c>
      <c r="Z451" s="34" t="s">
        <v>990</v>
      </c>
      <c r="AA451" s="34">
        <f>IF(ISBLANK($L451),"",VLOOKUP($L451,'PADESCE Ccontractuelle'!$C$2:$K$1200,8,FALSE))</f>
        <v>441000</v>
      </c>
      <c r="AB451" s="34">
        <f>IF(ISBLANK($L451),"",VLOOKUP($L451,'PADESCE Ccontractuelle'!$C$2:$K$1200,9,FALSE))</f>
        <v>6615000</v>
      </c>
      <c r="AC451" s="34" t="str">
        <f>VLOOKUP(VLOOKUP(B451,Apprenants!$D$2:$F$2000,3,FALSE),Classes!$A$2:$H$2000,8,FALSE)</f>
        <v>N</v>
      </c>
      <c r="AD451" s="47"/>
      <c r="AG451" s="23">
        <v>1</v>
      </c>
      <c r="AH451" s="23" t="str">
        <f>Consolication[[#This Row],[Bénéficiaires]]</f>
        <v>GLOBAL ENERGY SOLUTIONS</v>
      </c>
      <c r="AI451" s="23">
        <f>Consolication[[#This Row],[cohorte]]</f>
        <v>1</v>
      </c>
    </row>
    <row r="452" spans="1:35" x14ac:dyDescent="0.35">
      <c r="A452" s="34">
        <f>IF(B452&lt;&gt;"",MAX($A$1:A451)+1,"")</f>
        <v>451</v>
      </c>
      <c r="B452" s="34" t="s">
        <v>991</v>
      </c>
      <c r="C452" s="34" t="s">
        <v>973</v>
      </c>
      <c r="D452" s="34" t="s">
        <v>32</v>
      </c>
      <c r="E452" s="34">
        <v>28</v>
      </c>
      <c r="F452" s="34" t="s">
        <v>32</v>
      </c>
      <c r="G452" s="34">
        <v>0</v>
      </c>
      <c r="H452" s="34">
        <v>7</v>
      </c>
      <c r="I452" s="34" t="s">
        <v>975</v>
      </c>
      <c r="J452" s="34" t="s">
        <v>976</v>
      </c>
      <c r="K452" s="34" t="s">
        <v>977</v>
      </c>
      <c r="L452" s="34" t="s">
        <v>977</v>
      </c>
      <c r="M452" s="34"/>
      <c r="N452" s="34" t="s">
        <v>978</v>
      </c>
      <c r="O452" s="34" t="s">
        <v>978</v>
      </c>
      <c r="P452" s="34" t="s">
        <v>979</v>
      </c>
      <c r="Q452" s="34" t="s">
        <v>980</v>
      </c>
      <c r="R452" s="34" t="s">
        <v>981</v>
      </c>
      <c r="S452" s="34" t="s">
        <v>982</v>
      </c>
      <c r="T452" s="34"/>
      <c r="U452" s="34"/>
      <c r="V452" s="34">
        <v>695188625</v>
      </c>
      <c r="W452" s="34"/>
      <c r="X452" s="34">
        <v>1</v>
      </c>
      <c r="Y452" s="34" t="s">
        <v>983</v>
      </c>
      <c r="Z452" s="34" t="s">
        <v>992</v>
      </c>
      <c r="AA452" s="34">
        <f>IF(ISBLANK($L452),"",VLOOKUP($L452,'PADESCE Ccontractuelle'!$C$2:$K$1200,8,FALSE))</f>
        <v>441000</v>
      </c>
      <c r="AB452" s="34">
        <f>IF(ISBLANK($L452),"",VLOOKUP($L452,'PADESCE Ccontractuelle'!$C$2:$K$1200,9,FALSE))</f>
        <v>6615000</v>
      </c>
      <c r="AC452" s="34" t="str">
        <f>VLOOKUP(VLOOKUP(B452,Apprenants!$D$2:$F$2000,3,FALSE),Classes!$A$2:$H$2000,8,FALSE)</f>
        <v>N</v>
      </c>
      <c r="AD452" s="47"/>
      <c r="AG452" s="23">
        <v>1</v>
      </c>
      <c r="AH452" s="23" t="str">
        <f>Consolication[[#This Row],[Bénéficiaires]]</f>
        <v>GLOBAL ENERGY SOLUTIONS</v>
      </c>
      <c r="AI452" s="23">
        <f>Consolication[[#This Row],[cohorte]]</f>
        <v>1</v>
      </c>
    </row>
    <row r="453" spans="1:35" x14ac:dyDescent="0.35">
      <c r="A453" s="34">
        <f>IF(B453&lt;&gt;"",MAX($A$1:A452)+1,"")</f>
        <v>452</v>
      </c>
      <c r="B453" s="34" t="s">
        <v>993</v>
      </c>
      <c r="C453" s="34" t="s">
        <v>973</v>
      </c>
      <c r="D453" s="34" t="s">
        <v>32</v>
      </c>
      <c r="E453" s="34">
        <v>27</v>
      </c>
      <c r="F453" s="34" t="s">
        <v>32</v>
      </c>
      <c r="G453" s="34">
        <v>-1</v>
      </c>
      <c r="H453" s="34">
        <v>3</v>
      </c>
      <c r="I453" s="34" t="s">
        <v>975</v>
      </c>
      <c r="J453" s="34" t="s">
        <v>976</v>
      </c>
      <c r="K453" s="34" t="s">
        <v>977</v>
      </c>
      <c r="L453" s="34" t="s">
        <v>977</v>
      </c>
      <c r="M453" s="34"/>
      <c r="N453" s="34" t="s">
        <v>978</v>
      </c>
      <c r="O453" s="34" t="s">
        <v>978</v>
      </c>
      <c r="P453" s="34" t="s">
        <v>979</v>
      </c>
      <c r="Q453" s="34" t="s">
        <v>980</v>
      </c>
      <c r="R453" s="34" t="s">
        <v>981</v>
      </c>
      <c r="S453" s="34" t="s">
        <v>982</v>
      </c>
      <c r="T453" s="34"/>
      <c r="U453" s="34"/>
      <c r="V453" s="34"/>
      <c r="W453" s="34"/>
      <c r="X453" s="34">
        <v>1</v>
      </c>
      <c r="Y453" s="34" t="s">
        <v>983</v>
      </c>
      <c r="Z453" s="34" t="s">
        <v>994</v>
      </c>
      <c r="AA453" s="34">
        <f>IF(ISBLANK($L453),"",VLOOKUP($L453,'PADESCE Ccontractuelle'!$C$2:$K$1200,8,FALSE))</f>
        <v>441000</v>
      </c>
      <c r="AB453" s="34">
        <f>IF(ISBLANK($L453),"",VLOOKUP($L453,'PADESCE Ccontractuelle'!$C$2:$K$1200,9,FALSE))</f>
        <v>6615000</v>
      </c>
      <c r="AC453" s="34" t="str">
        <f>VLOOKUP(VLOOKUP(B453,Apprenants!$D$2:$F$2000,3,FALSE),Classes!$A$2:$H$2000,8,FALSE)</f>
        <v>N</v>
      </c>
      <c r="AD453" s="47"/>
      <c r="AG453" s="23">
        <v>1</v>
      </c>
      <c r="AH453" s="23" t="str">
        <f>Consolication[[#This Row],[Bénéficiaires]]</f>
        <v>GLOBAL ENERGY SOLUTIONS</v>
      </c>
      <c r="AI453" s="23">
        <f>Consolication[[#This Row],[cohorte]]</f>
        <v>1</v>
      </c>
    </row>
    <row r="454" spans="1:35" x14ac:dyDescent="0.35">
      <c r="A454" s="34">
        <f>IF(B454&lt;&gt;"",MAX($A$1:A453)+1,"")</f>
        <v>453</v>
      </c>
      <c r="B454" s="34" t="s">
        <v>995</v>
      </c>
      <c r="C454" s="34" t="s">
        <v>973</v>
      </c>
      <c r="D454" s="34" t="s">
        <v>32</v>
      </c>
      <c r="E454" s="34">
        <v>29</v>
      </c>
      <c r="F454" s="34" t="s">
        <v>32</v>
      </c>
      <c r="G454" s="34">
        <v>2</v>
      </c>
      <c r="H454" s="34">
        <v>7</v>
      </c>
      <c r="I454" s="34" t="s">
        <v>975</v>
      </c>
      <c r="J454" s="34" t="s">
        <v>976</v>
      </c>
      <c r="K454" s="34" t="s">
        <v>977</v>
      </c>
      <c r="L454" s="34" t="s">
        <v>977</v>
      </c>
      <c r="M454" s="34"/>
      <c r="N454" s="34" t="s">
        <v>978</v>
      </c>
      <c r="O454" s="34" t="s">
        <v>978</v>
      </c>
      <c r="P454" s="34" t="s">
        <v>979</v>
      </c>
      <c r="Q454" s="34" t="s">
        <v>980</v>
      </c>
      <c r="R454" s="34" t="s">
        <v>981</v>
      </c>
      <c r="S454" s="34" t="s">
        <v>982</v>
      </c>
      <c r="T454" s="34"/>
      <c r="U454" s="34"/>
      <c r="V454" s="34">
        <v>694429391</v>
      </c>
      <c r="W454" s="34"/>
      <c r="X454" s="34">
        <v>1</v>
      </c>
      <c r="Y454" s="34" t="s">
        <v>983</v>
      </c>
      <c r="Z454" s="34" t="s">
        <v>996</v>
      </c>
      <c r="AA454" s="34">
        <f>IF(ISBLANK($L454),"",VLOOKUP($L454,'PADESCE Ccontractuelle'!$C$2:$K$1200,8,FALSE))</f>
        <v>441000</v>
      </c>
      <c r="AB454" s="34">
        <f>IF(ISBLANK($L454),"",VLOOKUP($L454,'PADESCE Ccontractuelle'!$C$2:$K$1200,9,FALSE))</f>
        <v>6615000</v>
      </c>
      <c r="AC454" s="34" t="str">
        <f>VLOOKUP(VLOOKUP(B454,Apprenants!$D$2:$F$2000,3,FALSE),Classes!$A$2:$H$2000,8,FALSE)</f>
        <v>N</v>
      </c>
      <c r="AD454" s="47"/>
      <c r="AG454" s="23">
        <v>1</v>
      </c>
      <c r="AH454" s="23" t="str">
        <f>Consolication[[#This Row],[Bénéficiaires]]</f>
        <v>GLOBAL ENERGY SOLUTIONS</v>
      </c>
      <c r="AI454" s="23">
        <f>Consolication[[#This Row],[cohorte]]</f>
        <v>1</v>
      </c>
    </row>
    <row r="455" spans="1:35" x14ac:dyDescent="0.35">
      <c r="A455" s="34">
        <f>IF(B455&lt;&gt;"",MAX($A$1:A454)+1,"")</f>
        <v>454</v>
      </c>
      <c r="B455" s="34" t="s">
        <v>997</v>
      </c>
      <c r="C455" s="34" t="s">
        <v>973</v>
      </c>
      <c r="D455" s="34" t="s">
        <v>32</v>
      </c>
      <c r="E455" s="34">
        <v>41</v>
      </c>
      <c r="F455" s="34" t="s">
        <v>32</v>
      </c>
      <c r="G455" s="34">
        <v>0</v>
      </c>
      <c r="H455" s="34">
        <v>10</v>
      </c>
      <c r="I455" s="34" t="s">
        <v>975</v>
      </c>
      <c r="J455" s="34" t="s">
        <v>976</v>
      </c>
      <c r="K455" s="34" t="s">
        <v>977</v>
      </c>
      <c r="L455" s="34" t="s">
        <v>977</v>
      </c>
      <c r="M455" s="34"/>
      <c r="N455" s="34" t="s">
        <v>978</v>
      </c>
      <c r="O455" s="34" t="s">
        <v>978</v>
      </c>
      <c r="P455" s="34" t="s">
        <v>979</v>
      </c>
      <c r="Q455" s="34" t="s">
        <v>980</v>
      </c>
      <c r="R455" s="34" t="s">
        <v>981</v>
      </c>
      <c r="S455" s="34" t="s">
        <v>982</v>
      </c>
      <c r="T455" s="34"/>
      <c r="U455" s="34"/>
      <c r="V455" s="34">
        <v>695800559</v>
      </c>
      <c r="W455" s="34"/>
      <c r="X455" s="34">
        <v>1</v>
      </c>
      <c r="Y455" s="34" t="s">
        <v>983</v>
      </c>
      <c r="Z455" s="34" t="s">
        <v>998</v>
      </c>
      <c r="AA455" s="34">
        <f>IF(ISBLANK($L455),"",VLOOKUP($L455,'PADESCE Ccontractuelle'!$C$2:$K$1200,8,FALSE))</f>
        <v>441000</v>
      </c>
      <c r="AB455" s="34">
        <f>IF(ISBLANK($L455),"",VLOOKUP($L455,'PADESCE Ccontractuelle'!$C$2:$K$1200,9,FALSE))</f>
        <v>6615000</v>
      </c>
      <c r="AC455" s="34" t="str">
        <f>VLOOKUP(VLOOKUP(B455,Apprenants!$D$2:$F$2000,3,FALSE),Classes!$A$2:$H$2000,8,FALSE)</f>
        <v>N</v>
      </c>
      <c r="AD455" s="47"/>
      <c r="AG455" s="23">
        <v>1</v>
      </c>
      <c r="AH455" s="23" t="str">
        <f>Consolication[[#This Row],[Bénéficiaires]]</f>
        <v>GLOBAL ENERGY SOLUTIONS</v>
      </c>
      <c r="AI455" s="23">
        <f>Consolication[[#This Row],[cohorte]]</f>
        <v>1</v>
      </c>
    </row>
    <row r="456" spans="1:35" x14ac:dyDescent="0.35">
      <c r="A456" s="34">
        <f>IF(B456&lt;&gt;"",MAX($A$1:A455)+1,"")</f>
        <v>455</v>
      </c>
      <c r="B456" s="34" t="s">
        <v>999</v>
      </c>
      <c r="C456" s="34" t="s">
        <v>973</v>
      </c>
      <c r="D456" s="34" t="s">
        <v>32</v>
      </c>
      <c r="E456" s="34">
        <v>24</v>
      </c>
      <c r="F456" s="34" t="s">
        <v>32</v>
      </c>
      <c r="G456" s="34">
        <v>-1</v>
      </c>
      <c r="H456" s="34">
        <v>4</v>
      </c>
      <c r="I456" s="34" t="s">
        <v>975</v>
      </c>
      <c r="J456" s="34" t="s">
        <v>976</v>
      </c>
      <c r="K456" s="34" t="s">
        <v>977</v>
      </c>
      <c r="L456" s="34" t="s">
        <v>977</v>
      </c>
      <c r="M456" s="34"/>
      <c r="N456" s="34" t="s">
        <v>978</v>
      </c>
      <c r="O456" s="34" t="s">
        <v>978</v>
      </c>
      <c r="P456" s="34" t="s">
        <v>979</v>
      </c>
      <c r="Q456" s="34" t="s">
        <v>980</v>
      </c>
      <c r="R456" s="34" t="s">
        <v>981</v>
      </c>
      <c r="S456" s="34" t="s">
        <v>982</v>
      </c>
      <c r="T456" s="34"/>
      <c r="U456" s="34"/>
      <c r="V456" s="34">
        <v>691380348</v>
      </c>
      <c r="W456" s="34"/>
      <c r="X456" s="34">
        <v>1</v>
      </c>
      <c r="Y456" s="34" t="s">
        <v>983</v>
      </c>
      <c r="Z456" s="34" t="s">
        <v>1000</v>
      </c>
      <c r="AA456" s="34">
        <f>IF(ISBLANK($L456),"",VLOOKUP($L456,'PADESCE Ccontractuelle'!$C$2:$K$1200,8,FALSE))</f>
        <v>441000</v>
      </c>
      <c r="AB456" s="34">
        <f>IF(ISBLANK($L456),"",VLOOKUP($L456,'PADESCE Ccontractuelle'!$C$2:$K$1200,9,FALSE))</f>
        <v>6615000</v>
      </c>
      <c r="AC456" s="34" t="str">
        <f>VLOOKUP(VLOOKUP(B456,Apprenants!$D$2:$F$2000,3,FALSE),Classes!$A$2:$H$2000,8,FALSE)</f>
        <v>N</v>
      </c>
      <c r="AD456" s="47"/>
      <c r="AG456" s="23">
        <v>1</v>
      </c>
      <c r="AH456" s="23" t="str">
        <f>Consolication[[#This Row],[Bénéficiaires]]</f>
        <v>GLOBAL ENERGY SOLUTIONS</v>
      </c>
      <c r="AI456" s="23">
        <f>Consolication[[#This Row],[cohorte]]</f>
        <v>1</v>
      </c>
    </row>
    <row r="457" spans="1:35" x14ac:dyDescent="0.35">
      <c r="A457" s="34">
        <f>IF(B457&lt;&gt;"",MAX($A$1:A456)+1,"")</f>
        <v>456</v>
      </c>
      <c r="B457" s="34" t="s">
        <v>1001</v>
      </c>
      <c r="C457" s="34" t="s">
        <v>973</v>
      </c>
      <c r="D457" s="34" t="s">
        <v>32</v>
      </c>
      <c r="E457" s="34">
        <v>29</v>
      </c>
      <c r="F457" s="34" t="s">
        <v>32</v>
      </c>
      <c r="G457" s="34">
        <v>2</v>
      </c>
      <c r="H457" s="34">
        <v>3</v>
      </c>
      <c r="I457" s="34" t="s">
        <v>975</v>
      </c>
      <c r="J457" s="34" t="s">
        <v>976</v>
      </c>
      <c r="K457" s="34" t="s">
        <v>977</v>
      </c>
      <c r="L457" s="34" t="s">
        <v>977</v>
      </c>
      <c r="M457" s="34"/>
      <c r="N457" s="34" t="s">
        <v>978</v>
      </c>
      <c r="O457" s="34" t="s">
        <v>978</v>
      </c>
      <c r="P457" s="34" t="s">
        <v>979</v>
      </c>
      <c r="Q457" s="34" t="s">
        <v>980</v>
      </c>
      <c r="R457" s="34" t="s">
        <v>981</v>
      </c>
      <c r="S457" s="34" t="s">
        <v>982</v>
      </c>
      <c r="T457" s="34"/>
      <c r="U457" s="34"/>
      <c r="V457" s="34"/>
      <c r="W457" s="34"/>
      <c r="X457" s="34">
        <v>1</v>
      </c>
      <c r="Y457" s="34" t="s">
        <v>983</v>
      </c>
      <c r="Z457" s="34" t="s">
        <v>1002</v>
      </c>
      <c r="AA457" s="34">
        <f>IF(ISBLANK($L457),"",VLOOKUP($L457,'PADESCE Ccontractuelle'!$C$2:$K$1200,8,FALSE))</f>
        <v>441000</v>
      </c>
      <c r="AB457" s="34">
        <f>IF(ISBLANK($L457),"",VLOOKUP($L457,'PADESCE Ccontractuelle'!$C$2:$K$1200,9,FALSE))</f>
        <v>6615000</v>
      </c>
      <c r="AC457" s="34" t="str">
        <f>VLOOKUP(VLOOKUP(B457,Apprenants!$D$2:$F$2000,3,FALSE),Classes!$A$2:$H$2000,8,FALSE)</f>
        <v>N</v>
      </c>
      <c r="AD457" s="47"/>
      <c r="AG457" s="23">
        <v>1</v>
      </c>
      <c r="AH457" s="23" t="str">
        <f>Consolication[[#This Row],[Bénéficiaires]]</f>
        <v>GLOBAL ENERGY SOLUTIONS</v>
      </c>
      <c r="AI457" s="23">
        <f>Consolication[[#This Row],[cohorte]]</f>
        <v>1</v>
      </c>
    </row>
    <row r="458" spans="1:35" x14ac:dyDescent="0.35">
      <c r="A458" s="34">
        <f>IF(B458&lt;&gt;"",MAX($A$1:A457)+1,"")</f>
        <v>457</v>
      </c>
      <c r="B458" s="34" t="s">
        <v>1003</v>
      </c>
      <c r="C458" s="34" t="s">
        <v>973</v>
      </c>
      <c r="D458" s="34" t="s">
        <v>32</v>
      </c>
      <c r="E458" s="34">
        <v>37</v>
      </c>
      <c r="F458" s="34" t="s">
        <v>32</v>
      </c>
      <c r="G458" s="34">
        <v>-1</v>
      </c>
      <c r="H458" s="34">
        <v>5</v>
      </c>
      <c r="I458" s="34" t="s">
        <v>975</v>
      </c>
      <c r="J458" s="34" t="s">
        <v>976</v>
      </c>
      <c r="K458" s="34" t="s">
        <v>977</v>
      </c>
      <c r="L458" s="34" t="s">
        <v>977</v>
      </c>
      <c r="M458" s="34"/>
      <c r="N458" s="34" t="s">
        <v>978</v>
      </c>
      <c r="O458" s="34" t="s">
        <v>978</v>
      </c>
      <c r="P458" s="34" t="s">
        <v>979</v>
      </c>
      <c r="Q458" s="34" t="s">
        <v>980</v>
      </c>
      <c r="R458" s="34" t="s">
        <v>981</v>
      </c>
      <c r="S458" s="34" t="s">
        <v>982</v>
      </c>
      <c r="T458" s="34"/>
      <c r="U458" s="34"/>
      <c r="V458" s="34"/>
      <c r="W458" s="34"/>
      <c r="X458" s="34">
        <v>1</v>
      </c>
      <c r="Y458" s="34" t="s">
        <v>983</v>
      </c>
      <c r="Z458" s="34" t="s">
        <v>1004</v>
      </c>
      <c r="AA458" s="34">
        <f>IF(ISBLANK($L458),"",VLOOKUP($L458,'PADESCE Ccontractuelle'!$C$2:$K$1200,8,FALSE))</f>
        <v>441000</v>
      </c>
      <c r="AB458" s="34">
        <f>IF(ISBLANK($L458),"",VLOOKUP($L458,'PADESCE Ccontractuelle'!$C$2:$K$1200,9,FALSE))</f>
        <v>6615000</v>
      </c>
      <c r="AC458" s="34" t="str">
        <f>VLOOKUP(VLOOKUP(B458,Apprenants!$D$2:$F$2000,3,FALSE),Classes!$A$2:$H$2000,8,FALSE)</f>
        <v>N</v>
      </c>
      <c r="AD458" s="47"/>
      <c r="AG458" s="23">
        <v>1</v>
      </c>
      <c r="AH458" s="23" t="str">
        <f>Consolication[[#This Row],[Bénéficiaires]]</f>
        <v>GLOBAL ENERGY SOLUTIONS</v>
      </c>
      <c r="AI458" s="23">
        <f>Consolication[[#This Row],[cohorte]]</f>
        <v>1</v>
      </c>
    </row>
    <row r="459" spans="1:35" x14ac:dyDescent="0.35">
      <c r="A459" s="34">
        <f>IF(B459&lt;&gt;"",MAX($A$1:A458)+1,"")</f>
        <v>458</v>
      </c>
      <c r="B459" s="34" t="s">
        <v>1005</v>
      </c>
      <c r="C459" s="34" t="s">
        <v>973</v>
      </c>
      <c r="D459" s="34" t="s">
        <v>32</v>
      </c>
      <c r="E459" s="34">
        <v>39</v>
      </c>
      <c r="F459" s="34" t="s">
        <v>32</v>
      </c>
      <c r="G459" s="34">
        <v>-1</v>
      </c>
      <c r="H459" s="34">
        <v>2</v>
      </c>
      <c r="I459" s="34" t="s">
        <v>975</v>
      </c>
      <c r="J459" s="34" t="s">
        <v>976</v>
      </c>
      <c r="K459" s="34" t="s">
        <v>977</v>
      </c>
      <c r="L459" s="34" t="s">
        <v>977</v>
      </c>
      <c r="M459" s="34"/>
      <c r="N459" s="34" t="s">
        <v>978</v>
      </c>
      <c r="O459" s="34" t="s">
        <v>978</v>
      </c>
      <c r="P459" s="34" t="s">
        <v>979</v>
      </c>
      <c r="Q459" s="34" t="s">
        <v>980</v>
      </c>
      <c r="R459" s="34" t="s">
        <v>981</v>
      </c>
      <c r="S459" s="34" t="s">
        <v>982</v>
      </c>
      <c r="T459" s="34"/>
      <c r="U459" s="34"/>
      <c r="V459" s="34"/>
      <c r="W459" s="34"/>
      <c r="X459" s="34">
        <v>1</v>
      </c>
      <c r="Y459" s="34" t="s">
        <v>983</v>
      </c>
      <c r="Z459" s="34" t="s">
        <v>1006</v>
      </c>
      <c r="AA459" s="34">
        <f>IF(ISBLANK($L459),"",VLOOKUP($L459,'PADESCE Ccontractuelle'!$C$2:$K$1200,8,FALSE))</f>
        <v>441000</v>
      </c>
      <c r="AB459" s="34">
        <f>IF(ISBLANK($L459),"",VLOOKUP($L459,'PADESCE Ccontractuelle'!$C$2:$K$1200,9,FALSE))</f>
        <v>6615000</v>
      </c>
      <c r="AC459" s="34" t="str">
        <f>VLOOKUP(VLOOKUP(B459,Apprenants!$D$2:$F$2000,3,FALSE),Classes!$A$2:$H$2000,8,FALSE)</f>
        <v>N</v>
      </c>
      <c r="AD459" s="47"/>
      <c r="AG459" s="23">
        <v>1</v>
      </c>
      <c r="AH459" s="23" t="str">
        <f>Consolication[[#This Row],[Bénéficiaires]]</f>
        <v>GLOBAL ENERGY SOLUTIONS</v>
      </c>
      <c r="AI459" s="23">
        <f>Consolication[[#This Row],[cohorte]]</f>
        <v>1</v>
      </c>
    </row>
    <row r="460" spans="1:35" x14ac:dyDescent="0.35">
      <c r="A460" s="34">
        <f>IF(B460&lt;&gt;"",MAX($A$1:A459)+1,"")</f>
        <v>459</v>
      </c>
      <c r="B460" s="34" t="s">
        <v>1007</v>
      </c>
      <c r="C460" s="34" t="s">
        <v>973</v>
      </c>
      <c r="D460" s="34" t="s">
        <v>32</v>
      </c>
      <c r="E460" s="34">
        <v>25</v>
      </c>
      <c r="F460" s="34" t="s">
        <v>32</v>
      </c>
      <c r="G460" s="34">
        <v>0</v>
      </c>
      <c r="H460" s="34">
        <v>3</v>
      </c>
      <c r="I460" s="34" t="s">
        <v>975</v>
      </c>
      <c r="J460" s="34" t="s">
        <v>976</v>
      </c>
      <c r="K460" s="34" t="s">
        <v>977</v>
      </c>
      <c r="L460" s="34" t="s">
        <v>977</v>
      </c>
      <c r="M460" s="34"/>
      <c r="N460" s="34" t="s">
        <v>978</v>
      </c>
      <c r="O460" s="34" t="s">
        <v>978</v>
      </c>
      <c r="P460" s="34" t="s">
        <v>979</v>
      </c>
      <c r="Q460" s="34" t="s">
        <v>980</v>
      </c>
      <c r="R460" s="34" t="s">
        <v>981</v>
      </c>
      <c r="S460" s="34" t="s">
        <v>982</v>
      </c>
      <c r="T460" s="34"/>
      <c r="U460" s="34"/>
      <c r="V460" s="34">
        <v>691961249</v>
      </c>
      <c r="W460" s="34"/>
      <c r="X460" s="34">
        <v>1</v>
      </c>
      <c r="Y460" s="34" t="s">
        <v>983</v>
      </c>
      <c r="Z460" s="34" t="s">
        <v>1008</v>
      </c>
      <c r="AA460" s="34">
        <f>IF(ISBLANK($L460),"",VLOOKUP($L460,'PADESCE Ccontractuelle'!$C$2:$K$1200,8,FALSE))</f>
        <v>441000</v>
      </c>
      <c r="AB460" s="34">
        <f>IF(ISBLANK($L460),"",VLOOKUP($L460,'PADESCE Ccontractuelle'!$C$2:$K$1200,9,FALSE))</f>
        <v>6615000</v>
      </c>
      <c r="AC460" s="34" t="str">
        <f>VLOOKUP(VLOOKUP(B460,Apprenants!$D$2:$F$2000,3,FALSE),Classes!$A$2:$H$2000,8,FALSE)</f>
        <v>N</v>
      </c>
      <c r="AD460" s="47"/>
      <c r="AG460" s="23">
        <v>1</v>
      </c>
      <c r="AH460" s="23" t="str">
        <f>Consolication[[#This Row],[Bénéficiaires]]</f>
        <v>GLOBAL ENERGY SOLUTIONS</v>
      </c>
      <c r="AI460" s="23">
        <f>Consolication[[#This Row],[cohorte]]</f>
        <v>1</v>
      </c>
    </row>
    <row r="461" spans="1:35" x14ac:dyDescent="0.35">
      <c r="A461" s="34">
        <f>IF(B461&lt;&gt;"",MAX($A$1:A460)+1,"")</f>
        <v>460</v>
      </c>
      <c r="B461" s="34" t="s">
        <v>1009</v>
      </c>
      <c r="C461" s="34" t="s">
        <v>973</v>
      </c>
      <c r="D461" s="34" t="s">
        <v>32</v>
      </c>
      <c r="E461" s="34">
        <v>23</v>
      </c>
      <c r="F461" s="34" t="s">
        <v>32</v>
      </c>
      <c r="G461" s="34">
        <v>-1</v>
      </c>
      <c r="H461" s="34">
        <v>1</v>
      </c>
      <c r="I461" s="34" t="s">
        <v>975</v>
      </c>
      <c r="J461" s="34" t="s">
        <v>976</v>
      </c>
      <c r="K461" s="34" t="s">
        <v>977</v>
      </c>
      <c r="L461" s="34" t="s">
        <v>977</v>
      </c>
      <c r="M461" s="34"/>
      <c r="N461" s="34" t="s">
        <v>978</v>
      </c>
      <c r="O461" s="34" t="s">
        <v>978</v>
      </c>
      <c r="P461" s="34" t="s">
        <v>979</v>
      </c>
      <c r="Q461" s="34" t="s">
        <v>980</v>
      </c>
      <c r="R461" s="34" t="s">
        <v>981</v>
      </c>
      <c r="S461" s="34" t="s">
        <v>982</v>
      </c>
      <c r="T461" s="34"/>
      <c r="U461" s="34"/>
      <c r="V461" s="34"/>
      <c r="W461" s="34"/>
      <c r="X461" s="34">
        <v>1</v>
      </c>
      <c r="Y461" s="34" t="s">
        <v>983</v>
      </c>
      <c r="Z461" s="34" t="s">
        <v>1010</v>
      </c>
      <c r="AA461" s="34">
        <f>IF(ISBLANK($L461),"",VLOOKUP($L461,'PADESCE Ccontractuelle'!$C$2:$K$1200,8,FALSE))</f>
        <v>441000</v>
      </c>
      <c r="AB461" s="34">
        <f>IF(ISBLANK($L461),"",VLOOKUP($L461,'PADESCE Ccontractuelle'!$C$2:$K$1200,9,FALSE))</f>
        <v>6615000</v>
      </c>
      <c r="AC461" s="34" t="str">
        <f>VLOOKUP(VLOOKUP(B461,Apprenants!$D$2:$F$2000,3,FALSE),Classes!$A$2:$H$2000,8,FALSE)</f>
        <v>N</v>
      </c>
      <c r="AD461" s="47"/>
      <c r="AG461" s="23">
        <v>1</v>
      </c>
      <c r="AH461" s="23" t="str">
        <f>Consolication[[#This Row],[Bénéficiaires]]</f>
        <v>GLOBAL ENERGY SOLUTIONS</v>
      </c>
      <c r="AI461" s="23">
        <f>Consolication[[#This Row],[cohorte]]</f>
        <v>1</v>
      </c>
    </row>
    <row r="462" spans="1:35" x14ac:dyDescent="0.35">
      <c r="A462" s="34">
        <f>IF(B462&lt;&gt;"",MAX($A$1:A461)+1,"")</f>
        <v>461</v>
      </c>
      <c r="B462" s="34" t="s">
        <v>1011</v>
      </c>
      <c r="C462" s="34" t="s">
        <v>973</v>
      </c>
      <c r="D462" s="34" t="s">
        <v>32</v>
      </c>
      <c r="E462" s="34">
        <v>28</v>
      </c>
      <c r="F462" s="34" t="s">
        <v>32</v>
      </c>
      <c r="G462" s="34">
        <v>2</v>
      </c>
      <c r="H462" s="34">
        <v>2</v>
      </c>
      <c r="I462" s="34" t="s">
        <v>975</v>
      </c>
      <c r="J462" s="34" t="s">
        <v>976</v>
      </c>
      <c r="K462" s="34" t="s">
        <v>977</v>
      </c>
      <c r="L462" s="34" t="s">
        <v>977</v>
      </c>
      <c r="M462" s="34"/>
      <c r="N462" s="34" t="s">
        <v>978</v>
      </c>
      <c r="O462" s="34" t="s">
        <v>978</v>
      </c>
      <c r="P462" s="34" t="s">
        <v>979</v>
      </c>
      <c r="Q462" s="34" t="s">
        <v>980</v>
      </c>
      <c r="R462" s="34" t="s">
        <v>981</v>
      </c>
      <c r="S462" s="34" t="s">
        <v>982</v>
      </c>
      <c r="T462" s="34"/>
      <c r="U462" s="34"/>
      <c r="V462" s="34"/>
      <c r="W462" s="34"/>
      <c r="X462" s="34">
        <v>1</v>
      </c>
      <c r="Y462" s="34" t="s">
        <v>983</v>
      </c>
      <c r="Z462" s="34" t="s">
        <v>1012</v>
      </c>
      <c r="AA462" s="34">
        <f>IF(ISBLANK($L462),"",VLOOKUP($L462,'PADESCE Ccontractuelle'!$C$2:$K$1200,8,FALSE))</f>
        <v>441000</v>
      </c>
      <c r="AB462" s="34">
        <f>IF(ISBLANK($L462),"",VLOOKUP($L462,'PADESCE Ccontractuelle'!$C$2:$K$1200,9,FALSE))</f>
        <v>6615000</v>
      </c>
      <c r="AC462" s="34" t="str">
        <f>VLOOKUP(VLOOKUP(B462,Apprenants!$D$2:$F$2000,3,FALSE),Classes!$A$2:$H$2000,8,FALSE)</f>
        <v>N</v>
      </c>
      <c r="AD462" s="47"/>
      <c r="AG462" s="23">
        <v>1</v>
      </c>
      <c r="AH462" s="23" t="str">
        <f>Consolication[[#This Row],[Bénéficiaires]]</f>
        <v>GLOBAL ENERGY SOLUTIONS</v>
      </c>
      <c r="AI462" s="23">
        <f>Consolication[[#This Row],[cohorte]]</f>
        <v>1</v>
      </c>
    </row>
    <row r="463" spans="1:35" x14ac:dyDescent="0.35">
      <c r="A463" s="34">
        <f>IF(B463&lt;&gt;"",MAX($A$1:A462)+1,"")</f>
        <v>462</v>
      </c>
      <c r="B463" s="34" t="s">
        <v>1013</v>
      </c>
      <c r="C463" s="34" t="s">
        <v>1014</v>
      </c>
      <c r="D463" s="34" t="s">
        <v>31</v>
      </c>
      <c r="E463" s="34">
        <v>25</v>
      </c>
      <c r="F463" s="34" t="s">
        <v>32</v>
      </c>
      <c r="G463" s="34">
        <v>0</v>
      </c>
      <c r="H463" s="34">
        <v>0</v>
      </c>
      <c r="I463" s="34" t="s">
        <v>1015</v>
      </c>
      <c r="J463" s="34" t="s">
        <v>1016</v>
      </c>
      <c r="K463" s="34" t="s">
        <v>1017</v>
      </c>
      <c r="L463" s="34" t="s">
        <v>1018</v>
      </c>
      <c r="M463" s="34"/>
      <c r="N463" s="34" t="s">
        <v>159</v>
      </c>
      <c r="O463" s="34"/>
      <c r="P463" s="34"/>
      <c r="Q463" s="34"/>
      <c r="R463" s="34"/>
      <c r="S463" s="34"/>
      <c r="T463" s="34"/>
      <c r="U463" s="34"/>
      <c r="V463" s="34">
        <v>659277958</v>
      </c>
      <c r="W463" s="34"/>
      <c r="X463" s="34">
        <v>1</v>
      </c>
      <c r="Y463" s="34"/>
      <c r="Z463" s="34" t="s">
        <v>1019</v>
      </c>
      <c r="AA463" s="34">
        <f>IF(ISBLANK($L463),"",VLOOKUP($L463,'PADESCE Ccontractuelle'!$C$2:$K$1200,8,FALSE))</f>
        <v>260411.4</v>
      </c>
      <c r="AB463" s="34">
        <f>IF(ISBLANK($L463),"",VLOOKUP($L463,'PADESCE Ccontractuelle'!$C$2:$K$1200,9,FALSE))</f>
        <v>130205700</v>
      </c>
      <c r="AC463" s="34" t="str">
        <f>VLOOKUP(VLOOKUP(B463,Apprenants!$D$2:$F$2000,3,FALSE),Classes!$A$2:$H$2000,8,FALSE)</f>
        <v>N</v>
      </c>
      <c r="AD463" s="47"/>
      <c r="AG463" s="23">
        <v>1</v>
      </c>
      <c r="AH463" s="23" t="str">
        <f>Consolication[[#This Row],[Bénéficiaires]]</f>
        <v>CHAMBRE D'AGRICULTURE, DES PÊCHES, DE L'ELEVAGE ET DES FORÊTS DU CAMEROUN (CAPEF)</v>
      </c>
      <c r="AI463" s="23">
        <f>Consolication[[#This Row],[cohorte]]</f>
        <v>1</v>
      </c>
    </row>
    <row r="464" spans="1:35" x14ac:dyDescent="0.35">
      <c r="A464" s="34">
        <f>IF(B464&lt;&gt;"",MAX($A$1:A463)+1,"")</f>
        <v>463</v>
      </c>
      <c r="B464" s="34" t="s">
        <v>1020</v>
      </c>
      <c r="C464" s="34" t="s">
        <v>1014</v>
      </c>
      <c r="D464" s="34" t="s">
        <v>31</v>
      </c>
      <c r="E464" s="34">
        <v>40</v>
      </c>
      <c r="F464" s="34" t="s">
        <v>32</v>
      </c>
      <c r="G464" s="34">
        <v>-1</v>
      </c>
      <c r="H464" s="34">
        <v>0</v>
      </c>
      <c r="I464" s="34" t="s">
        <v>159</v>
      </c>
      <c r="J464" s="34" t="s">
        <v>1016</v>
      </c>
      <c r="K464" s="34" t="s">
        <v>1017</v>
      </c>
      <c r="L464" s="34" t="s">
        <v>1018</v>
      </c>
      <c r="M464" s="34"/>
      <c r="N464" s="34" t="s">
        <v>159</v>
      </c>
      <c r="O464" s="34"/>
      <c r="P464" s="34"/>
      <c r="Q464" s="34"/>
      <c r="R464" s="34"/>
      <c r="S464" s="34"/>
      <c r="T464" s="34"/>
      <c r="U464" s="34"/>
      <c r="V464" s="34">
        <v>696838709</v>
      </c>
      <c r="W464" s="34"/>
      <c r="X464" s="34">
        <v>1</v>
      </c>
      <c r="Y464" s="34"/>
      <c r="Z464" s="34" t="s">
        <v>1021</v>
      </c>
      <c r="AA464" s="34">
        <f>IF(ISBLANK($L464),"",VLOOKUP($L464,'PADESCE Ccontractuelle'!$C$2:$K$1200,8,FALSE))</f>
        <v>260411.4</v>
      </c>
      <c r="AB464" s="34">
        <f>IF(ISBLANK($L464),"",VLOOKUP($L464,'PADESCE Ccontractuelle'!$C$2:$K$1200,9,FALSE))</f>
        <v>130205700</v>
      </c>
      <c r="AC464" s="34" t="str">
        <f>VLOOKUP(VLOOKUP(B464,Apprenants!$D$2:$F$2000,3,FALSE),Classes!$A$2:$H$2000,8,FALSE)</f>
        <v>N</v>
      </c>
      <c r="AD464" s="47"/>
      <c r="AG464" s="23">
        <v>1</v>
      </c>
      <c r="AH464" s="23" t="str">
        <f>Consolication[[#This Row],[Bénéficiaires]]</f>
        <v>CHAMBRE D'AGRICULTURE, DES PÊCHES, DE L'ELEVAGE ET DES FORÊTS DU CAMEROUN (CAPEF)</v>
      </c>
      <c r="AI464" s="23">
        <f>Consolication[[#This Row],[cohorte]]</f>
        <v>1</v>
      </c>
    </row>
    <row r="465" spans="1:35" x14ac:dyDescent="0.35">
      <c r="A465" s="34">
        <f>IF(B465&lt;&gt;"",MAX($A$1:A464)+1,"")</f>
        <v>464</v>
      </c>
      <c r="B465" s="34" t="s">
        <v>1022</v>
      </c>
      <c r="C465" s="34" t="s">
        <v>1014</v>
      </c>
      <c r="D465" s="34" t="s">
        <v>31</v>
      </c>
      <c r="E465" s="34">
        <v>42</v>
      </c>
      <c r="F465" s="34" t="s">
        <v>32</v>
      </c>
      <c r="G465" s="34"/>
      <c r="H465" s="34">
        <v>0</v>
      </c>
      <c r="I465" s="34" t="s">
        <v>159</v>
      </c>
      <c r="J465" s="34" t="s">
        <v>1016</v>
      </c>
      <c r="K465" s="34" t="s">
        <v>1017</v>
      </c>
      <c r="L465" s="34" t="s">
        <v>1018</v>
      </c>
      <c r="M465" s="34"/>
      <c r="N465" s="34" t="s">
        <v>159</v>
      </c>
      <c r="O465" s="34"/>
      <c r="P465" s="34"/>
      <c r="Q465" s="34"/>
      <c r="R465" s="34"/>
      <c r="S465" s="34"/>
      <c r="T465" s="34"/>
      <c r="U465" s="34"/>
      <c r="V465" s="34">
        <v>683302399</v>
      </c>
      <c r="W465" s="34"/>
      <c r="X465" s="34">
        <v>1</v>
      </c>
      <c r="Y465" s="34"/>
      <c r="Z465" s="34" t="s">
        <v>1023</v>
      </c>
      <c r="AA465" s="34">
        <f>IF(ISBLANK($L465),"",VLOOKUP($L465,'PADESCE Ccontractuelle'!$C$2:$K$1200,8,FALSE))</f>
        <v>260411.4</v>
      </c>
      <c r="AB465" s="34">
        <f>IF(ISBLANK($L465),"",VLOOKUP($L465,'PADESCE Ccontractuelle'!$C$2:$K$1200,9,FALSE))</f>
        <v>130205700</v>
      </c>
      <c r="AC465" s="34" t="str">
        <f>VLOOKUP(VLOOKUP(B465,Apprenants!$D$2:$F$2000,3,FALSE),Classes!$A$2:$H$2000,8,FALSE)</f>
        <v>N</v>
      </c>
      <c r="AD465" s="47"/>
      <c r="AG465" s="23">
        <v>1</v>
      </c>
      <c r="AH465" s="23" t="str">
        <f>Consolication[[#This Row],[Bénéficiaires]]</f>
        <v>CHAMBRE D'AGRICULTURE, DES PÊCHES, DE L'ELEVAGE ET DES FORÊTS DU CAMEROUN (CAPEF)</v>
      </c>
      <c r="AI465" s="23">
        <f>Consolication[[#This Row],[cohorte]]</f>
        <v>1</v>
      </c>
    </row>
    <row r="466" spans="1:35" x14ac:dyDescent="0.35">
      <c r="A466" s="34">
        <f>IF(B466&lt;&gt;"",MAX($A$1:A465)+1,"")</f>
        <v>465</v>
      </c>
      <c r="B466" s="34" t="s">
        <v>1024</v>
      </c>
      <c r="C466" s="34" t="s">
        <v>1014</v>
      </c>
      <c r="D466" s="34" t="s">
        <v>31</v>
      </c>
      <c r="E466" s="34">
        <v>43</v>
      </c>
      <c r="F466" s="34" t="s">
        <v>32</v>
      </c>
      <c r="G466" s="34">
        <v>2</v>
      </c>
      <c r="H466" s="34">
        <v>3</v>
      </c>
      <c r="I466" s="34" t="s">
        <v>1025</v>
      </c>
      <c r="J466" s="34" t="s">
        <v>1016</v>
      </c>
      <c r="K466" s="34" t="s">
        <v>1017</v>
      </c>
      <c r="L466" s="34" t="s">
        <v>1018</v>
      </c>
      <c r="M466" s="34"/>
      <c r="N466" s="34" t="s">
        <v>159</v>
      </c>
      <c r="O466" s="34"/>
      <c r="P466" s="34"/>
      <c r="Q466" s="34"/>
      <c r="R466" s="34"/>
      <c r="S466" s="34"/>
      <c r="T466" s="34"/>
      <c r="U466" s="34"/>
      <c r="V466" s="34">
        <v>699872482</v>
      </c>
      <c r="W466" s="34"/>
      <c r="X466" s="34">
        <v>1</v>
      </c>
      <c r="Y466" s="34"/>
      <c r="Z466" s="34" t="s">
        <v>1026</v>
      </c>
      <c r="AA466" s="34">
        <f>IF(ISBLANK($L466),"",VLOOKUP($L466,'PADESCE Ccontractuelle'!$C$2:$K$1200,8,FALSE))</f>
        <v>260411.4</v>
      </c>
      <c r="AB466" s="34">
        <f>IF(ISBLANK($L466),"",VLOOKUP($L466,'PADESCE Ccontractuelle'!$C$2:$K$1200,9,FALSE))</f>
        <v>130205700</v>
      </c>
      <c r="AC466" s="34" t="str">
        <f>VLOOKUP(VLOOKUP(B466,Apprenants!$D$2:$F$2000,3,FALSE),Classes!$A$2:$H$2000,8,FALSE)</f>
        <v>N</v>
      </c>
      <c r="AD466" s="47"/>
      <c r="AG466" s="23">
        <v>1</v>
      </c>
      <c r="AH466" s="23" t="str">
        <f>Consolication[[#This Row],[Bénéficiaires]]</f>
        <v>CHAMBRE D'AGRICULTURE, DES PÊCHES, DE L'ELEVAGE ET DES FORÊTS DU CAMEROUN (CAPEF)</v>
      </c>
      <c r="AI466" s="23">
        <f>Consolication[[#This Row],[cohorte]]</f>
        <v>1</v>
      </c>
    </row>
    <row r="467" spans="1:35" x14ac:dyDescent="0.35">
      <c r="A467" s="34">
        <f>IF(B467&lt;&gt;"",MAX($A$1:A466)+1,"")</f>
        <v>466</v>
      </c>
      <c r="B467" s="34" t="s">
        <v>1027</v>
      </c>
      <c r="C467" s="34" t="s">
        <v>1014</v>
      </c>
      <c r="D467" s="34" t="s">
        <v>31</v>
      </c>
      <c r="E467" s="34">
        <v>25</v>
      </c>
      <c r="F467" s="34" t="s">
        <v>32</v>
      </c>
      <c r="G467" s="34">
        <v>2</v>
      </c>
      <c r="H467" s="34"/>
      <c r="I467" s="34" t="s">
        <v>159</v>
      </c>
      <c r="J467" s="34" t="s">
        <v>1016</v>
      </c>
      <c r="K467" s="34" t="s">
        <v>1017</v>
      </c>
      <c r="L467" s="34" t="s">
        <v>1018</v>
      </c>
      <c r="M467" s="34"/>
      <c r="N467" s="34" t="s">
        <v>159</v>
      </c>
      <c r="O467" s="34"/>
      <c r="P467" s="34"/>
      <c r="Q467" s="34"/>
      <c r="R467" s="34"/>
      <c r="S467" s="34"/>
      <c r="T467" s="34"/>
      <c r="U467" s="34"/>
      <c r="V467" s="34">
        <v>691835611</v>
      </c>
      <c r="W467" s="34"/>
      <c r="X467" s="34">
        <v>1</v>
      </c>
      <c r="Y467" s="34"/>
      <c r="Z467" s="34" t="s">
        <v>1028</v>
      </c>
      <c r="AA467" s="34">
        <f>IF(ISBLANK($L467),"",VLOOKUP($L467,'PADESCE Ccontractuelle'!$C$2:$K$1200,8,FALSE))</f>
        <v>260411.4</v>
      </c>
      <c r="AB467" s="34">
        <f>IF(ISBLANK($L467),"",VLOOKUP($L467,'PADESCE Ccontractuelle'!$C$2:$K$1200,9,FALSE))</f>
        <v>130205700</v>
      </c>
      <c r="AC467" s="34" t="str">
        <f>VLOOKUP(VLOOKUP(B467,Apprenants!$D$2:$F$2000,3,FALSE),Classes!$A$2:$H$2000,8,FALSE)</f>
        <v>N</v>
      </c>
      <c r="AD467" s="47"/>
      <c r="AG467" s="23">
        <v>1</v>
      </c>
      <c r="AH467" s="23" t="str">
        <f>Consolication[[#This Row],[Bénéficiaires]]</f>
        <v>CHAMBRE D'AGRICULTURE, DES PÊCHES, DE L'ELEVAGE ET DES FORÊTS DU CAMEROUN (CAPEF)</v>
      </c>
      <c r="AI467" s="23">
        <f>Consolication[[#This Row],[cohorte]]</f>
        <v>1</v>
      </c>
    </row>
    <row r="468" spans="1:35" x14ac:dyDescent="0.35">
      <c r="A468" s="34">
        <f>IF(B468&lt;&gt;"",MAX($A$1:A467)+1,"")</f>
        <v>467</v>
      </c>
      <c r="B468" s="34" t="s">
        <v>1029</v>
      </c>
      <c r="C468" s="34" t="s">
        <v>1014</v>
      </c>
      <c r="D468" s="34" t="s">
        <v>31</v>
      </c>
      <c r="E468" s="34">
        <v>25</v>
      </c>
      <c r="F468" s="34" t="s">
        <v>32</v>
      </c>
      <c r="G468" s="34">
        <v>2</v>
      </c>
      <c r="H468" s="34">
        <v>0</v>
      </c>
      <c r="I468" s="34" t="s">
        <v>159</v>
      </c>
      <c r="J468" s="34" t="s">
        <v>1016</v>
      </c>
      <c r="K468" s="34" t="s">
        <v>1017</v>
      </c>
      <c r="L468" s="34" t="s">
        <v>1018</v>
      </c>
      <c r="M468" s="34"/>
      <c r="N468" s="34" t="s">
        <v>159</v>
      </c>
      <c r="O468" s="34"/>
      <c r="P468" s="34"/>
      <c r="Q468" s="34"/>
      <c r="R468" s="34"/>
      <c r="S468" s="34"/>
      <c r="T468" s="34"/>
      <c r="U468" s="34"/>
      <c r="V468" s="34">
        <v>656185645</v>
      </c>
      <c r="W468" s="34"/>
      <c r="X468" s="34">
        <v>1</v>
      </c>
      <c r="Y468" s="34"/>
      <c r="Z468" s="34" t="s">
        <v>1030</v>
      </c>
      <c r="AA468" s="34">
        <f>IF(ISBLANK($L468),"",VLOOKUP($L468,'PADESCE Ccontractuelle'!$C$2:$K$1200,8,FALSE))</f>
        <v>260411.4</v>
      </c>
      <c r="AB468" s="34">
        <f>IF(ISBLANK($L468),"",VLOOKUP($L468,'PADESCE Ccontractuelle'!$C$2:$K$1200,9,FALSE))</f>
        <v>130205700</v>
      </c>
      <c r="AC468" s="34" t="str">
        <f>VLOOKUP(VLOOKUP(B468,Apprenants!$D$2:$F$2000,3,FALSE),Classes!$A$2:$H$2000,8,FALSE)</f>
        <v>N</v>
      </c>
      <c r="AD468" s="47"/>
      <c r="AG468" s="23">
        <v>1</v>
      </c>
      <c r="AH468" s="23" t="str">
        <f>Consolication[[#This Row],[Bénéficiaires]]</f>
        <v>CHAMBRE D'AGRICULTURE, DES PÊCHES, DE L'ELEVAGE ET DES FORÊTS DU CAMEROUN (CAPEF)</v>
      </c>
      <c r="AI468" s="23">
        <f>Consolication[[#This Row],[cohorte]]</f>
        <v>1</v>
      </c>
    </row>
    <row r="469" spans="1:35" x14ac:dyDescent="0.35">
      <c r="A469" s="34">
        <f>IF(B469&lt;&gt;"",MAX($A$1:A468)+1,"")</f>
        <v>468</v>
      </c>
      <c r="B469" s="34" t="s">
        <v>1031</v>
      </c>
      <c r="C469" s="34" t="s">
        <v>1014</v>
      </c>
      <c r="D469" s="34" t="s">
        <v>31</v>
      </c>
      <c r="E469" s="34">
        <v>36</v>
      </c>
      <c r="F469" s="34" t="s">
        <v>32</v>
      </c>
      <c r="G469" s="34">
        <v>2</v>
      </c>
      <c r="H469" s="34">
        <v>3</v>
      </c>
      <c r="I469" s="34" t="s">
        <v>159</v>
      </c>
      <c r="J469" s="34" t="s">
        <v>1016</v>
      </c>
      <c r="K469" s="34" t="s">
        <v>1017</v>
      </c>
      <c r="L469" s="34" t="s">
        <v>1018</v>
      </c>
      <c r="M469" s="34"/>
      <c r="N469" s="34" t="s">
        <v>159</v>
      </c>
      <c r="O469" s="34"/>
      <c r="P469" s="34"/>
      <c r="Q469" s="34"/>
      <c r="R469" s="34"/>
      <c r="S469" s="34"/>
      <c r="T469" s="34"/>
      <c r="U469" s="34"/>
      <c r="V469" s="34">
        <v>699015388</v>
      </c>
      <c r="W469" s="34"/>
      <c r="X469" s="34">
        <v>1</v>
      </c>
      <c r="Y469" s="34"/>
      <c r="Z469" s="34" t="s">
        <v>1032</v>
      </c>
      <c r="AA469" s="34">
        <f>IF(ISBLANK($L469),"",VLOOKUP($L469,'PADESCE Ccontractuelle'!$C$2:$K$1200,8,FALSE))</f>
        <v>260411.4</v>
      </c>
      <c r="AB469" s="34">
        <f>IF(ISBLANK($L469),"",VLOOKUP($L469,'PADESCE Ccontractuelle'!$C$2:$K$1200,9,FALSE))</f>
        <v>130205700</v>
      </c>
      <c r="AC469" s="34" t="str">
        <f>VLOOKUP(VLOOKUP(B469,Apprenants!$D$2:$F$2000,3,FALSE),Classes!$A$2:$H$2000,8,FALSE)</f>
        <v>N</v>
      </c>
      <c r="AD469" s="47"/>
      <c r="AG469" s="23">
        <v>1</v>
      </c>
      <c r="AH469" s="23" t="str">
        <f>Consolication[[#This Row],[Bénéficiaires]]</f>
        <v>CHAMBRE D'AGRICULTURE, DES PÊCHES, DE L'ELEVAGE ET DES FORÊTS DU CAMEROUN (CAPEF)</v>
      </c>
      <c r="AI469" s="23">
        <f>Consolication[[#This Row],[cohorte]]</f>
        <v>1</v>
      </c>
    </row>
    <row r="470" spans="1:35" x14ac:dyDescent="0.35">
      <c r="A470" s="34">
        <f>IF(B470&lt;&gt;"",MAX($A$1:A469)+1,"")</f>
        <v>469</v>
      </c>
      <c r="B470" s="34" t="s">
        <v>1033</v>
      </c>
      <c r="C470" s="34" t="s">
        <v>1014</v>
      </c>
      <c r="D470" s="34" t="s">
        <v>32</v>
      </c>
      <c r="E470" s="34">
        <v>27</v>
      </c>
      <c r="F470" s="34" t="s">
        <v>32</v>
      </c>
      <c r="G470" s="34">
        <v>2</v>
      </c>
      <c r="H470" s="34">
        <v>4</v>
      </c>
      <c r="I470" s="34" t="s">
        <v>159</v>
      </c>
      <c r="J470" s="34" t="s">
        <v>1016</v>
      </c>
      <c r="K470" s="34" t="s">
        <v>1017</v>
      </c>
      <c r="L470" s="34" t="s">
        <v>1018</v>
      </c>
      <c r="M470" s="34"/>
      <c r="N470" s="34" t="s">
        <v>159</v>
      </c>
      <c r="O470" s="34"/>
      <c r="P470" s="34"/>
      <c r="Q470" s="34"/>
      <c r="R470" s="34"/>
      <c r="S470" s="34"/>
      <c r="T470" s="34"/>
      <c r="U470" s="34"/>
      <c r="V470" s="34">
        <v>658687716</v>
      </c>
      <c r="W470" s="34"/>
      <c r="X470" s="34">
        <v>1</v>
      </c>
      <c r="Y470" s="34"/>
      <c r="Z470" s="34" t="s">
        <v>1034</v>
      </c>
      <c r="AA470" s="34">
        <f>IF(ISBLANK($L470),"",VLOOKUP($L470,'PADESCE Ccontractuelle'!$C$2:$K$1200,8,FALSE))</f>
        <v>260411.4</v>
      </c>
      <c r="AB470" s="34">
        <f>IF(ISBLANK($L470),"",VLOOKUP($L470,'PADESCE Ccontractuelle'!$C$2:$K$1200,9,FALSE))</f>
        <v>130205700</v>
      </c>
      <c r="AC470" s="34" t="str">
        <f>VLOOKUP(VLOOKUP(B470,Apprenants!$D$2:$F$2000,3,FALSE),Classes!$A$2:$H$2000,8,FALSE)</f>
        <v>N</v>
      </c>
      <c r="AD470" s="47"/>
      <c r="AG470" s="23">
        <v>1</v>
      </c>
      <c r="AH470" s="23" t="str">
        <f>Consolication[[#This Row],[Bénéficiaires]]</f>
        <v>CHAMBRE D'AGRICULTURE, DES PÊCHES, DE L'ELEVAGE ET DES FORÊTS DU CAMEROUN (CAPEF)</v>
      </c>
      <c r="AI470" s="23">
        <f>Consolication[[#This Row],[cohorte]]</f>
        <v>1</v>
      </c>
    </row>
    <row r="471" spans="1:35" x14ac:dyDescent="0.35">
      <c r="A471" s="34">
        <f>IF(B471&lt;&gt;"",MAX($A$1:A470)+1,"")</f>
        <v>470</v>
      </c>
      <c r="B471" s="34" t="s">
        <v>1035</v>
      </c>
      <c r="C471" s="34" t="s">
        <v>1014</v>
      </c>
      <c r="D471" s="34" t="s">
        <v>31</v>
      </c>
      <c r="E471" s="34"/>
      <c r="F471" s="34" t="s">
        <v>32</v>
      </c>
      <c r="G471" s="34">
        <v>-1</v>
      </c>
      <c r="H471" s="34">
        <v>0</v>
      </c>
      <c r="I471" s="34" t="s">
        <v>1036</v>
      </c>
      <c r="J471" s="34" t="s">
        <v>1016</v>
      </c>
      <c r="K471" s="34" t="s">
        <v>1017</v>
      </c>
      <c r="L471" s="34" t="s">
        <v>1018</v>
      </c>
      <c r="M471" s="34"/>
      <c r="N471" s="34" t="s">
        <v>159</v>
      </c>
      <c r="O471" s="34"/>
      <c r="P471" s="34"/>
      <c r="Q471" s="34"/>
      <c r="R471" s="34"/>
      <c r="S471" s="34"/>
      <c r="T471" s="34"/>
      <c r="U471" s="34"/>
      <c r="V471" s="34">
        <v>697030696</v>
      </c>
      <c r="W471" s="34"/>
      <c r="X471" s="34">
        <v>1</v>
      </c>
      <c r="Y471" s="34"/>
      <c r="Z471" s="34" t="s">
        <v>1037</v>
      </c>
      <c r="AA471" s="34">
        <f>IF(ISBLANK($L471),"",VLOOKUP($L471,'PADESCE Ccontractuelle'!$C$2:$K$1200,8,FALSE))</f>
        <v>260411.4</v>
      </c>
      <c r="AB471" s="34">
        <f>IF(ISBLANK($L471),"",VLOOKUP($L471,'PADESCE Ccontractuelle'!$C$2:$K$1200,9,FALSE))</f>
        <v>130205700</v>
      </c>
      <c r="AC471" s="34" t="str">
        <f>VLOOKUP(VLOOKUP(B471,Apprenants!$D$2:$F$2000,3,FALSE),Classes!$A$2:$H$2000,8,FALSE)</f>
        <v>N</v>
      </c>
      <c r="AD471" s="47"/>
      <c r="AG471" s="23">
        <v>1</v>
      </c>
      <c r="AH471" s="23" t="str">
        <f>Consolication[[#This Row],[Bénéficiaires]]</f>
        <v>CHAMBRE D'AGRICULTURE, DES PÊCHES, DE L'ELEVAGE ET DES FORÊTS DU CAMEROUN (CAPEF)</v>
      </c>
      <c r="AI471" s="23">
        <f>Consolication[[#This Row],[cohorte]]</f>
        <v>1</v>
      </c>
    </row>
    <row r="472" spans="1:35" x14ac:dyDescent="0.35">
      <c r="A472" s="34">
        <f>IF(B472&lt;&gt;"",MAX($A$1:A471)+1,"")</f>
        <v>471</v>
      </c>
      <c r="B472" s="34" t="s">
        <v>1038</v>
      </c>
      <c r="C472" s="34" t="s">
        <v>1014</v>
      </c>
      <c r="D472" s="34" t="s">
        <v>31</v>
      </c>
      <c r="E472" s="34">
        <v>36</v>
      </c>
      <c r="F472" s="34" t="s">
        <v>32</v>
      </c>
      <c r="G472" s="34">
        <v>0</v>
      </c>
      <c r="H472" s="34">
        <v>5</v>
      </c>
      <c r="I472" s="34" t="s">
        <v>159</v>
      </c>
      <c r="J472" s="34" t="s">
        <v>1016</v>
      </c>
      <c r="K472" s="34" t="s">
        <v>1017</v>
      </c>
      <c r="L472" s="34" t="s">
        <v>1018</v>
      </c>
      <c r="M472" s="34"/>
      <c r="N472" s="34" t="s">
        <v>159</v>
      </c>
      <c r="O472" s="34"/>
      <c r="P472" s="34"/>
      <c r="Q472" s="34"/>
      <c r="R472" s="34"/>
      <c r="S472" s="34"/>
      <c r="T472" s="34"/>
      <c r="U472" s="34"/>
      <c r="V472" s="34">
        <v>691112515</v>
      </c>
      <c r="W472" s="34"/>
      <c r="X472" s="34">
        <v>1</v>
      </c>
      <c r="Y472" s="34"/>
      <c r="Z472" s="34" t="s">
        <v>1039</v>
      </c>
      <c r="AA472" s="34">
        <f>IF(ISBLANK($L472),"",VLOOKUP($L472,'PADESCE Ccontractuelle'!$C$2:$K$1200,8,FALSE))</f>
        <v>260411.4</v>
      </c>
      <c r="AB472" s="34">
        <f>IF(ISBLANK($L472),"",VLOOKUP($L472,'PADESCE Ccontractuelle'!$C$2:$K$1200,9,FALSE))</f>
        <v>130205700</v>
      </c>
      <c r="AC472" s="34" t="str">
        <f>VLOOKUP(VLOOKUP(B472,Apprenants!$D$2:$F$2000,3,FALSE),Classes!$A$2:$H$2000,8,FALSE)</f>
        <v>N</v>
      </c>
      <c r="AD472" s="47"/>
      <c r="AG472" s="23">
        <v>1</v>
      </c>
      <c r="AH472" s="23" t="str">
        <f>Consolication[[#This Row],[Bénéficiaires]]</f>
        <v>CHAMBRE D'AGRICULTURE, DES PÊCHES, DE L'ELEVAGE ET DES FORÊTS DU CAMEROUN (CAPEF)</v>
      </c>
      <c r="AI472" s="23">
        <f>Consolication[[#This Row],[cohorte]]</f>
        <v>1</v>
      </c>
    </row>
    <row r="473" spans="1:35" x14ac:dyDescent="0.35">
      <c r="A473" s="34">
        <f>IF(B473&lt;&gt;"",MAX($A$1:A472)+1,"")</f>
        <v>472</v>
      </c>
      <c r="B473" s="34" t="s">
        <v>1040</v>
      </c>
      <c r="C473" s="34" t="s">
        <v>1041</v>
      </c>
      <c r="D473" s="34" t="s">
        <v>31</v>
      </c>
      <c r="E473" s="34">
        <v>28</v>
      </c>
      <c r="F473" s="34" t="s">
        <v>1042</v>
      </c>
      <c r="G473" s="34">
        <v>-1</v>
      </c>
      <c r="H473" s="34">
        <v>1</v>
      </c>
      <c r="I473" s="34" t="s">
        <v>1043</v>
      </c>
      <c r="J473" s="34" t="s">
        <v>1044</v>
      </c>
      <c r="K473" s="34" t="s">
        <v>1045</v>
      </c>
      <c r="L473" s="34" t="s">
        <v>1045</v>
      </c>
      <c r="M473" s="34">
        <v>2</v>
      </c>
      <c r="N473" s="34" t="s">
        <v>1043</v>
      </c>
      <c r="O473" s="34" t="s">
        <v>1043</v>
      </c>
      <c r="P473" s="34" t="s">
        <v>230</v>
      </c>
      <c r="Q473" s="34" t="s">
        <v>231</v>
      </c>
      <c r="R473" s="34" t="s">
        <v>1046</v>
      </c>
      <c r="S473" s="34" t="s">
        <v>1047</v>
      </c>
      <c r="T473" s="34">
        <v>5.7266820000000003</v>
      </c>
      <c r="U473" s="34">
        <v>10.883903</v>
      </c>
      <c r="V473" s="34">
        <v>655665852</v>
      </c>
      <c r="W473" s="34"/>
      <c r="X473" s="34">
        <v>1</v>
      </c>
      <c r="Y473" s="34" t="s">
        <v>1048</v>
      </c>
      <c r="Z473" s="34" t="s">
        <v>1049</v>
      </c>
      <c r="AA473" s="34">
        <f>IF(ISBLANK($L473),"",VLOOKUP($L473,'PADESCE Ccontractuelle'!$C$2:$K$1200,8,FALSE))</f>
        <v>210000</v>
      </c>
      <c r="AB473" s="34">
        <f>IF(ISBLANK($L473),"",VLOOKUP($L473,'PADESCE Ccontractuelle'!$C$2:$K$1200,9,FALSE))</f>
        <v>6300000</v>
      </c>
      <c r="AC473" s="34" t="str">
        <f>VLOOKUP(VLOOKUP(B473,Apprenants!$D$2:$F$2000,3,FALSE),Classes!$A$2:$H$2000,8,FALSE)</f>
        <v>N</v>
      </c>
      <c r="AD473" s="47"/>
      <c r="AG473" s="23">
        <v>1</v>
      </c>
      <c r="AH473" s="23" t="str">
        <f>Consolication[[#This Row],[Bénéficiaires]]</f>
        <v>CASSAVA GOLD</v>
      </c>
      <c r="AI473" s="23">
        <f>Consolication[[#This Row],[cohorte]]</f>
        <v>1</v>
      </c>
    </row>
    <row r="474" spans="1:35" x14ac:dyDescent="0.35">
      <c r="A474" s="34">
        <f>IF(B474&lt;&gt;"",MAX($A$1:A473)+1,"")</f>
        <v>473</v>
      </c>
      <c r="B474" s="34" t="s">
        <v>1050</v>
      </c>
      <c r="C474" s="34" t="s">
        <v>1014</v>
      </c>
      <c r="D474" s="34" t="s">
        <v>32</v>
      </c>
      <c r="E474" s="34"/>
      <c r="F474" s="34" t="s">
        <v>32</v>
      </c>
      <c r="G474" s="34"/>
      <c r="H474" s="34">
        <v>5</v>
      </c>
      <c r="I474" s="34" t="s">
        <v>159</v>
      </c>
      <c r="J474" s="34" t="s">
        <v>1016</v>
      </c>
      <c r="K474" s="34" t="s">
        <v>1017</v>
      </c>
      <c r="L474" s="34" t="s">
        <v>1018</v>
      </c>
      <c r="M474" s="34"/>
      <c r="N474" s="34" t="s">
        <v>159</v>
      </c>
      <c r="O474" s="34"/>
      <c r="P474" s="34"/>
      <c r="Q474" s="34"/>
      <c r="R474" s="34"/>
      <c r="S474" s="34"/>
      <c r="T474" s="34"/>
      <c r="U474" s="34"/>
      <c r="V474" s="34"/>
      <c r="W474" s="34"/>
      <c r="X474" s="34">
        <v>1</v>
      </c>
      <c r="Y474" s="34"/>
      <c r="Z474" s="34" t="s">
        <v>1051</v>
      </c>
      <c r="AA474" s="34">
        <f>IF(ISBLANK($L474),"",VLOOKUP($L474,'PADESCE Ccontractuelle'!$C$2:$K$1200,8,FALSE))</f>
        <v>260411.4</v>
      </c>
      <c r="AB474" s="34">
        <f>IF(ISBLANK($L474),"",VLOOKUP($L474,'PADESCE Ccontractuelle'!$C$2:$K$1200,9,FALSE))</f>
        <v>130205700</v>
      </c>
      <c r="AC474" s="34" t="str">
        <f>VLOOKUP(VLOOKUP(B474,Apprenants!$D$2:$F$2000,3,FALSE),Classes!$A$2:$H$2000,8,FALSE)</f>
        <v>N</v>
      </c>
      <c r="AD474" s="47"/>
      <c r="AG474" s="23">
        <v>1</v>
      </c>
      <c r="AH474" s="23" t="str">
        <f>Consolication[[#This Row],[Bénéficiaires]]</f>
        <v>CHAMBRE D'AGRICULTURE, DES PÊCHES, DE L'ELEVAGE ET DES FORÊTS DU CAMEROUN (CAPEF)</v>
      </c>
      <c r="AI474" s="23">
        <f>Consolication[[#This Row],[cohorte]]</f>
        <v>1</v>
      </c>
    </row>
    <row r="475" spans="1:35" x14ac:dyDescent="0.35">
      <c r="A475" s="34">
        <f>IF(B475&lt;&gt;"",MAX($A$1:A474)+1,"")</f>
        <v>474</v>
      </c>
      <c r="B475" s="34" t="s">
        <v>1052</v>
      </c>
      <c r="C475" s="34" t="s">
        <v>1041</v>
      </c>
      <c r="D475" s="34" t="s">
        <v>31</v>
      </c>
      <c r="E475" s="34">
        <v>26</v>
      </c>
      <c r="F475" s="34" t="s">
        <v>1042</v>
      </c>
      <c r="G475" s="34">
        <v>-1</v>
      </c>
      <c r="H475" s="34">
        <v>1</v>
      </c>
      <c r="I475" s="34" t="s">
        <v>1043</v>
      </c>
      <c r="J475" s="34" t="s">
        <v>1044</v>
      </c>
      <c r="K475" s="34" t="s">
        <v>1045</v>
      </c>
      <c r="L475" s="34" t="s">
        <v>1045</v>
      </c>
      <c r="M475" s="34">
        <v>2</v>
      </c>
      <c r="N475" s="34" t="s">
        <v>1043</v>
      </c>
      <c r="O475" s="34" t="s">
        <v>1043</v>
      </c>
      <c r="P475" s="34" t="s">
        <v>230</v>
      </c>
      <c r="Q475" s="34" t="s">
        <v>231</v>
      </c>
      <c r="R475" s="34" t="s">
        <v>1046</v>
      </c>
      <c r="S475" s="34" t="s">
        <v>1047</v>
      </c>
      <c r="T475" s="34">
        <v>5.7266820000000003</v>
      </c>
      <c r="U475" s="34">
        <v>10.883903</v>
      </c>
      <c r="V475" s="34">
        <v>690918825</v>
      </c>
      <c r="W475" s="34"/>
      <c r="X475" s="34">
        <v>1</v>
      </c>
      <c r="Y475" s="34" t="s">
        <v>1053</v>
      </c>
      <c r="Z475" s="34" t="s">
        <v>1054</v>
      </c>
      <c r="AA475" s="34">
        <f>IF(ISBLANK($L475),"",VLOOKUP($L475,'PADESCE Ccontractuelle'!$C$2:$K$1200,8,FALSE))</f>
        <v>210000</v>
      </c>
      <c r="AB475" s="34">
        <f>IF(ISBLANK($L475),"",VLOOKUP($L475,'PADESCE Ccontractuelle'!$C$2:$K$1200,9,FALSE))</f>
        <v>6300000</v>
      </c>
      <c r="AC475" s="34" t="str">
        <f>VLOOKUP(VLOOKUP(B475,Apprenants!$D$2:$F$2000,3,FALSE),Classes!$A$2:$H$2000,8,FALSE)</f>
        <v>N</v>
      </c>
      <c r="AD475" s="47"/>
      <c r="AG475" s="23">
        <v>1</v>
      </c>
      <c r="AH475" s="23" t="str">
        <f>Consolication[[#This Row],[Bénéficiaires]]</f>
        <v>CASSAVA GOLD</v>
      </c>
      <c r="AI475" s="23">
        <f>Consolication[[#This Row],[cohorte]]</f>
        <v>1</v>
      </c>
    </row>
    <row r="476" spans="1:35" x14ac:dyDescent="0.35">
      <c r="A476" s="34">
        <f>IF(B476&lt;&gt;"",MAX($A$1:A475)+1,"")</f>
        <v>475</v>
      </c>
      <c r="B476" s="34" t="s">
        <v>1055</v>
      </c>
      <c r="C476" s="34" t="s">
        <v>1014</v>
      </c>
      <c r="D476" s="34" t="s">
        <v>31</v>
      </c>
      <c r="E476" s="34">
        <v>31</v>
      </c>
      <c r="F476" s="34" t="s">
        <v>32</v>
      </c>
      <c r="G476" s="34">
        <v>0</v>
      </c>
      <c r="H476" s="34">
        <v>0</v>
      </c>
      <c r="I476" s="34" t="s">
        <v>159</v>
      </c>
      <c r="J476" s="34" t="s">
        <v>1016</v>
      </c>
      <c r="K476" s="34" t="s">
        <v>1017</v>
      </c>
      <c r="L476" s="34" t="s">
        <v>1018</v>
      </c>
      <c r="M476" s="34"/>
      <c r="N476" s="34" t="s">
        <v>159</v>
      </c>
      <c r="O476" s="34"/>
      <c r="P476" s="34"/>
      <c r="Q476" s="34"/>
      <c r="R476" s="34"/>
      <c r="S476" s="34"/>
      <c r="T476" s="34"/>
      <c r="U476" s="34"/>
      <c r="V476" s="34">
        <v>697399265</v>
      </c>
      <c r="W476" s="34"/>
      <c r="X476" s="34">
        <v>1</v>
      </c>
      <c r="Y476" s="34"/>
      <c r="Z476" s="34" t="s">
        <v>1056</v>
      </c>
      <c r="AA476" s="34">
        <f>IF(ISBLANK($L476),"",VLOOKUP($L476,'PADESCE Ccontractuelle'!$C$2:$K$1200,8,FALSE))</f>
        <v>260411.4</v>
      </c>
      <c r="AB476" s="34">
        <f>IF(ISBLANK($L476),"",VLOOKUP($L476,'PADESCE Ccontractuelle'!$C$2:$K$1200,9,FALSE))</f>
        <v>130205700</v>
      </c>
      <c r="AC476" s="34" t="str">
        <f>VLOOKUP(VLOOKUP(B476,Apprenants!$D$2:$F$2000,3,FALSE),Classes!$A$2:$H$2000,8,FALSE)</f>
        <v>N</v>
      </c>
      <c r="AD476" s="47"/>
      <c r="AG476" s="23">
        <v>1</v>
      </c>
      <c r="AH476" s="23" t="str">
        <f>Consolication[[#This Row],[Bénéficiaires]]</f>
        <v>CHAMBRE D'AGRICULTURE, DES PÊCHES, DE L'ELEVAGE ET DES FORÊTS DU CAMEROUN (CAPEF)</v>
      </c>
      <c r="AI476" s="23">
        <f>Consolication[[#This Row],[cohorte]]</f>
        <v>1</v>
      </c>
    </row>
    <row r="477" spans="1:35" x14ac:dyDescent="0.35">
      <c r="A477" s="34">
        <f>IF(B477&lt;&gt;"",MAX($A$1:A476)+1,"")</f>
        <v>476</v>
      </c>
      <c r="B477" s="34" t="s">
        <v>1057</v>
      </c>
      <c r="C477" s="34" t="s">
        <v>1014</v>
      </c>
      <c r="D477" s="34" t="s">
        <v>32</v>
      </c>
      <c r="E477" s="34"/>
      <c r="F477" s="34" t="s">
        <v>32</v>
      </c>
      <c r="G477" s="34"/>
      <c r="H477" s="34">
        <v>1</v>
      </c>
      <c r="I477" s="34" t="s">
        <v>159</v>
      </c>
      <c r="J477" s="34" t="s">
        <v>1016</v>
      </c>
      <c r="K477" s="34" t="s">
        <v>1017</v>
      </c>
      <c r="L477" s="34" t="s">
        <v>1018</v>
      </c>
      <c r="M477" s="34"/>
      <c r="N477" s="34" t="s">
        <v>159</v>
      </c>
      <c r="O477" s="34"/>
      <c r="P477" s="34"/>
      <c r="Q477" s="34"/>
      <c r="R477" s="34"/>
      <c r="S477" s="34"/>
      <c r="T477" s="34"/>
      <c r="U477" s="34"/>
      <c r="V477" s="34">
        <v>658492158</v>
      </c>
      <c r="W477" s="34"/>
      <c r="X477" s="34">
        <v>1</v>
      </c>
      <c r="Y477" s="34"/>
      <c r="Z477" s="34" t="s">
        <v>1058</v>
      </c>
      <c r="AA477" s="34">
        <f>IF(ISBLANK($L477),"",VLOOKUP($L477,'PADESCE Ccontractuelle'!$C$2:$K$1200,8,FALSE))</f>
        <v>260411.4</v>
      </c>
      <c r="AB477" s="34">
        <f>IF(ISBLANK($L477),"",VLOOKUP($L477,'PADESCE Ccontractuelle'!$C$2:$K$1200,9,FALSE))</f>
        <v>130205700</v>
      </c>
      <c r="AC477" s="34" t="str">
        <f>VLOOKUP(VLOOKUP(B477,Apprenants!$D$2:$F$2000,3,FALSE),Classes!$A$2:$H$2000,8,FALSE)</f>
        <v>N</v>
      </c>
      <c r="AD477" s="47"/>
      <c r="AG477" s="23">
        <v>1</v>
      </c>
      <c r="AH477" s="23" t="str">
        <f>Consolication[[#This Row],[Bénéficiaires]]</f>
        <v>CHAMBRE D'AGRICULTURE, DES PÊCHES, DE L'ELEVAGE ET DES FORÊTS DU CAMEROUN (CAPEF)</v>
      </c>
      <c r="AI477" s="23">
        <f>Consolication[[#This Row],[cohorte]]</f>
        <v>1</v>
      </c>
    </row>
    <row r="478" spans="1:35" x14ac:dyDescent="0.35">
      <c r="A478" s="34">
        <f>IF(B478&lt;&gt;"",MAX($A$1:A477)+1,"")</f>
        <v>477</v>
      </c>
      <c r="B478" s="34" t="s">
        <v>1059</v>
      </c>
      <c r="C478" s="34" t="s">
        <v>1041</v>
      </c>
      <c r="D478" s="34" t="s">
        <v>31</v>
      </c>
      <c r="E478" s="34">
        <v>30</v>
      </c>
      <c r="F478" s="34" t="s">
        <v>1042</v>
      </c>
      <c r="G478" s="34">
        <v>-1</v>
      </c>
      <c r="H478" s="34">
        <v>1</v>
      </c>
      <c r="I478" s="34" t="s">
        <v>1043</v>
      </c>
      <c r="J478" s="34" t="s">
        <v>1044</v>
      </c>
      <c r="K478" s="34" t="s">
        <v>1045</v>
      </c>
      <c r="L478" s="34" t="s">
        <v>1045</v>
      </c>
      <c r="M478" s="34">
        <v>2</v>
      </c>
      <c r="N478" s="34" t="s">
        <v>1043</v>
      </c>
      <c r="O478" s="34" t="s">
        <v>1043</v>
      </c>
      <c r="P478" s="34" t="s">
        <v>230</v>
      </c>
      <c r="Q478" s="34" t="s">
        <v>231</v>
      </c>
      <c r="R478" s="34" t="s">
        <v>1046</v>
      </c>
      <c r="S478" s="34" t="s">
        <v>1047</v>
      </c>
      <c r="T478" s="34">
        <v>5.7266820000000003</v>
      </c>
      <c r="U478" s="34">
        <v>10.883903</v>
      </c>
      <c r="V478" s="34">
        <v>694556585</v>
      </c>
      <c r="W478" s="34"/>
      <c r="X478" s="34">
        <v>1</v>
      </c>
      <c r="Y478" s="34" t="s">
        <v>1060</v>
      </c>
      <c r="Z478" s="34" t="s">
        <v>1061</v>
      </c>
      <c r="AA478" s="34">
        <f>IF(ISBLANK($L478),"",VLOOKUP($L478,'PADESCE Ccontractuelle'!$C$2:$K$1200,8,FALSE))</f>
        <v>210000</v>
      </c>
      <c r="AB478" s="34">
        <f>IF(ISBLANK($L478),"",VLOOKUP($L478,'PADESCE Ccontractuelle'!$C$2:$K$1200,9,FALSE))</f>
        <v>6300000</v>
      </c>
      <c r="AC478" s="34" t="str">
        <f>VLOOKUP(VLOOKUP(B478,Apprenants!$D$2:$F$2000,3,FALSE),Classes!$A$2:$H$2000,8,FALSE)</f>
        <v>N</v>
      </c>
      <c r="AD478" s="47"/>
      <c r="AG478" s="23">
        <v>1</v>
      </c>
      <c r="AH478" s="23" t="str">
        <f>Consolication[[#This Row],[Bénéficiaires]]</f>
        <v>CASSAVA GOLD</v>
      </c>
      <c r="AI478" s="23">
        <f>Consolication[[#This Row],[cohorte]]</f>
        <v>1</v>
      </c>
    </row>
    <row r="479" spans="1:35" x14ac:dyDescent="0.35">
      <c r="A479" s="34">
        <f>IF(B479&lt;&gt;"",MAX($A$1:A478)+1,"")</f>
        <v>478</v>
      </c>
      <c r="B479" s="34" t="s">
        <v>1062</v>
      </c>
      <c r="C479" s="34" t="s">
        <v>1014</v>
      </c>
      <c r="D479" s="34" t="s">
        <v>31</v>
      </c>
      <c r="E479" s="34">
        <v>46</v>
      </c>
      <c r="F479" s="34" t="s">
        <v>32</v>
      </c>
      <c r="G479" s="34">
        <v>-1</v>
      </c>
      <c r="H479" s="34">
        <v>0</v>
      </c>
      <c r="I479" s="34" t="s">
        <v>159</v>
      </c>
      <c r="J479" s="34" t="s">
        <v>1016</v>
      </c>
      <c r="K479" s="34" t="s">
        <v>1017</v>
      </c>
      <c r="L479" s="34" t="s">
        <v>1018</v>
      </c>
      <c r="M479" s="34"/>
      <c r="N479" s="34" t="s">
        <v>159</v>
      </c>
      <c r="O479" s="34"/>
      <c r="P479" s="34"/>
      <c r="Q479" s="34"/>
      <c r="R479" s="34"/>
      <c r="S479" s="34"/>
      <c r="T479" s="34"/>
      <c r="U479" s="34"/>
      <c r="V479" s="34">
        <v>699622257</v>
      </c>
      <c r="W479" s="34"/>
      <c r="X479" s="34">
        <v>1</v>
      </c>
      <c r="Y479" s="34"/>
      <c r="Z479" s="34" t="s">
        <v>1063</v>
      </c>
      <c r="AA479" s="34">
        <f>IF(ISBLANK($L479),"",VLOOKUP($L479,'PADESCE Ccontractuelle'!$C$2:$K$1200,8,FALSE))</f>
        <v>260411.4</v>
      </c>
      <c r="AB479" s="34">
        <f>IF(ISBLANK($L479),"",VLOOKUP($L479,'PADESCE Ccontractuelle'!$C$2:$K$1200,9,FALSE))</f>
        <v>130205700</v>
      </c>
      <c r="AC479" s="34" t="str">
        <f>VLOOKUP(VLOOKUP(B479,Apprenants!$D$2:$F$2000,3,FALSE),Classes!$A$2:$H$2000,8,FALSE)</f>
        <v>N</v>
      </c>
      <c r="AD479" s="47"/>
      <c r="AG479" s="23">
        <v>1</v>
      </c>
      <c r="AH479" s="23" t="str">
        <f>Consolication[[#This Row],[Bénéficiaires]]</f>
        <v>CHAMBRE D'AGRICULTURE, DES PÊCHES, DE L'ELEVAGE ET DES FORÊTS DU CAMEROUN (CAPEF)</v>
      </c>
      <c r="AI479" s="23">
        <f>Consolication[[#This Row],[cohorte]]</f>
        <v>1</v>
      </c>
    </row>
    <row r="480" spans="1:35" x14ac:dyDescent="0.35">
      <c r="A480" s="34">
        <f>IF(B480&lt;&gt;"",MAX($A$1:A479)+1,"")</f>
        <v>479</v>
      </c>
      <c r="B480" s="34" t="s">
        <v>1064</v>
      </c>
      <c r="C480" s="34" t="s">
        <v>1014</v>
      </c>
      <c r="D480" s="34" t="s">
        <v>31</v>
      </c>
      <c r="E480" s="34">
        <v>27</v>
      </c>
      <c r="F480" s="34" t="s">
        <v>32</v>
      </c>
      <c r="G480" s="34">
        <v>2</v>
      </c>
      <c r="H480" s="34">
        <v>4</v>
      </c>
      <c r="I480" s="34" t="s">
        <v>159</v>
      </c>
      <c r="J480" s="34" t="s">
        <v>1016</v>
      </c>
      <c r="K480" s="34" t="s">
        <v>1017</v>
      </c>
      <c r="L480" s="34" t="s">
        <v>1018</v>
      </c>
      <c r="M480" s="34"/>
      <c r="N480" s="34" t="s">
        <v>159</v>
      </c>
      <c r="O480" s="34"/>
      <c r="P480" s="34"/>
      <c r="Q480" s="34"/>
      <c r="R480" s="34"/>
      <c r="S480" s="34"/>
      <c r="T480" s="34"/>
      <c r="U480" s="34"/>
      <c r="V480" s="34">
        <v>696535315</v>
      </c>
      <c r="W480" s="34"/>
      <c r="X480" s="34">
        <v>1</v>
      </c>
      <c r="Y480" s="34"/>
      <c r="Z480" s="34" t="s">
        <v>1065</v>
      </c>
      <c r="AA480" s="34">
        <f>IF(ISBLANK($L480),"",VLOOKUP($L480,'PADESCE Ccontractuelle'!$C$2:$K$1200,8,FALSE))</f>
        <v>260411.4</v>
      </c>
      <c r="AB480" s="34">
        <f>IF(ISBLANK($L480),"",VLOOKUP($L480,'PADESCE Ccontractuelle'!$C$2:$K$1200,9,FALSE))</f>
        <v>130205700</v>
      </c>
      <c r="AC480" s="34" t="str">
        <f>VLOOKUP(VLOOKUP(B480,Apprenants!$D$2:$F$2000,3,FALSE),Classes!$A$2:$H$2000,8,FALSE)</f>
        <v>N</v>
      </c>
      <c r="AD480" s="47"/>
      <c r="AG480" s="23">
        <v>1</v>
      </c>
      <c r="AH480" s="23" t="str">
        <f>Consolication[[#This Row],[Bénéficiaires]]</f>
        <v>CHAMBRE D'AGRICULTURE, DES PÊCHES, DE L'ELEVAGE ET DES FORÊTS DU CAMEROUN (CAPEF)</v>
      </c>
      <c r="AI480" s="23">
        <f>Consolication[[#This Row],[cohorte]]</f>
        <v>1</v>
      </c>
    </row>
    <row r="481" spans="1:35" x14ac:dyDescent="0.35">
      <c r="A481" s="34">
        <f>IF(B481&lt;&gt;"",MAX($A$1:A480)+1,"")</f>
        <v>480</v>
      </c>
      <c r="B481" s="34" t="s">
        <v>1066</v>
      </c>
      <c r="C481" s="34" t="s">
        <v>1014</v>
      </c>
      <c r="D481" s="34" t="s">
        <v>32</v>
      </c>
      <c r="E481" s="34">
        <v>41</v>
      </c>
      <c r="F481" s="34" t="s">
        <v>32</v>
      </c>
      <c r="G481" s="34">
        <v>2</v>
      </c>
      <c r="H481" s="34">
        <v>1</v>
      </c>
      <c r="I481" s="34" t="s">
        <v>159</v>
      </c>
      <c r="J481" s="34" t="s">
        <v>1016</v>
      </c>
      <c r="K481" s="34" t="s">
        <v>1017</v>
      </c>
      <c r="L481" s="34" t="s">
        <v>1018</v>
      </c>
      <c r="M481" s="34"/>
      <c r="N481" s="34" t="s">
        <v>159</v>
      </c>
      <c r="O481" s="34"/>
      <c r="P481" s="34"/>
      <c r="Q481" s="34"/>
      <c r="R481" s="34"/>
      <c r="S481" s="34"/>
      <c r="T481" s="34"/>
      <c r="U481" s="34"/>
      <c r="V481" s="34">
        <v>650078587</v>
      </c>
      <c r="W481" s="34"/>
      <c r="X481" s="34">
        <v>1</v>
      </c>
      <c r="Y481" s="34"/>
      <c r="Z481" s="34" t="s">
        <v>1067</v>
      </c>
      <c r="AA481" s="34">
        <f>IF(ISBLANK($L481),"",VLOOKUP($L481,'PADESCE Ccontractuelle'!$C$2:$K$1200,8,FALSE))</f>
        <v>260411.4</v>
      </c>
      <c r="AB481" s="34">
        <f>IF(ISBLANK($L481),"",VLOOKUP($L481,'PADESCE Ccontractuelle'!$C$2:$K$1200,9,FALSE))</f>
        <v>130205700</v>
      </c>
      <c r="AC481" s="34" t="str">
        <f>VLOOKUP(VLOOKUP(B481,Apprenants!$D$2:$F$2000,3,FALSE),Classes!$A$2:$H$2000,8,FALSE)</f>
        <v>N</v>
      </c>
      <c r="AD481" s="47"/>
      <c r="AG481" s="23">
        <v>1</v>
      </c>
      <c r="AH481" s="23" t="str">
        <f>Consolication[[#This Row],[Bénéficiaires]]</f>
        <v>CHAMBRE D'AGRICULTURE, DES PÊCHES, DE L'ELEVAGE ET DES FORÊTS DU CAMEROUN (CAPEF)</v>
      </c>
      <c r="AI481" s="23">
        <f>Consolication[[#This Row],[cohorte]]</f>
        <v>1</v>
      </c>
    </row>
    <row r="482" spans="1:35" x14ac:dyDescent="0.35">
      <c r="A482" s="34">
        <f>IF(B482&lt;&gt;"",MAX($A$1:A481)+1,"")</f>
        <v>481</v>
      </c>
      <c r="B482" s="34" t="s">
        <v>1068</v>
      </c>
      <c r="C482" s="34" t="s">
        <v>1014</v>
      </c>
      <c r="D482" s="34" t="s">
        <v>31</v>
      </c>
      <c r="E482" s="34">
        <v>25</v>
      </c>
      <c r="F482" s="34" t="s">
        <v>32</v>
      </c>
      <c r="G482" s="34">
        <v>0</v>
      </c>
      <c r="H482" s="34">
        <v>3</v>
      </c>
      <c r="I482" s="34" t="s">
        <v>159</v>
      </c>
      <c r="J482" s="34" t="s">
        <v>1016</v>
      </c>
      <c r="K482" s="34" t="s">
        <v>1017</v>
      </c>
      <c r="L482" s="34" t="s">
        <v>1018</v>
      </c>
      <c r="M482" s="34"/>
      <c r="N482" s="34" t="s">
        <v>159</v>
      </c>
      <c r="O482" s="34"/>
      <c r="P482" s="34"/>
      <c r="Q482" s="34"/>
      <c r="R482" s="34"/>
      <c r="S482" s="34"/>
      <c r="T482" s="34"/>
      <c r="U482" s="34"/>
      <c r="V482" s="34">
        <v>656542833</v>
      </c>
      <c r="W482" s="34"/>
      <c r="X482" s="34">
        <v>1</v>
      </c>
      <c r="Y482" s="34"/>
      <c r="Z482" s="34" t="s">
        <v>1069</v>
      </c>
      <c r="AA482" s="34">
        <f>IF(ISBLANK($L482),"",VLOOKUP($L482,'PADESCE Ccontractuelle'!$C$2:$K$1200,8,FALSE))</f>
        <v>260411.4</v>
      </c>
      <c r="AB482" s="34">
        <f>IF(ISBLANK($L482),"",VLOOKUP($L482,'PADESCE Ccontractuelle'!$C$2:$K$1200,9,FALSE))</f>
        <v>130205700</v>
      </c>
      <c r="AC482" s="34" t="str">
        <f>VLOOKUP(VLOOKUP(B482,Apprenants!$D$2:$F$2000,3,FALSE),Classes!$A$2:$H$2000,8,FALSE)</f>
        <v>N</v>
      </c>
      <c r="AD482" s="47"/>
      <c r="AG482" s="23">
        <v>1</v>
      </c>
      <c r="AH482" s="23" t="str">
        <f>Consolication[[#This Row],[Bénéficiaires]]</f>
        <v>CHAMBRE D'AGRICULTURE, DES PÊCHES, DE L'ELEVAGE ET DES FORÊTS DU CAMEROUN (CAPEF)</v>
      </c>
      <c r="AI482" s="23">
        <f>Consolication[[#This Row],[cohorte]]</f>
        <v>1</v>
      </c>
    </row>
    <row r="483" spans="1:35" x14ac:dyDescent="0.35">
      <c r="A483" s="34">
        <f>IF(B483&lt;&gt;"",MAX($A$1:A482)+1,"")</f>
        <v>482</v>
      </c>
      <c r="B483" s="34" t="s">
        <v>1070</v>
      </c>
      <c r="C483" s="34" t="s">
        <v>1014</v>
      </c>
      <c r="D483" s="34" t="s">
        <v>32</v>
      </c>
      <c r="E483" s="34">
        <v>33</v>
      </c>
      <c r="F483" s="34" t="s">
        <v>32</v>
      </c>
      <c r="G483" s="34">
        <v>0</v>
      </c>
      <c r="H483" s="34">
        <v>4</v>
      </c>
      <c r="I483" s="34" t="s">
        <v>159</v>
      </c>
      <c r="J483" s="34" t="s">
        <v>1016</v>
      </c>
      <c r="K483" s="34" t="s">
        <v>1017</v>
      </c>
      <c r="L483" s="34" t="s">
        <v>1018</v>
      </c>
      <c r="M483" s="34"/>
      <c r="N483" s="34" t="s">
        <v>159</v>
      </c>
      <c r="O483" s="34"/>
      <c r="P483" s="34"/>
      <c r="Q483" s="34"/>
      <c r="R483" s="34"/>
      <c r="S483" s="34"/>
      <c r="T483" s="34"/>
      <c r="U483" s="34"/>
      <c r="V483" s="34">
        <v>695301442</v>
      </c>
      <c r="W483" s="34"/>
      <c r="X483" s="34">
        <v>1</v>
      </c>
      <c r="Y483" s="34"/>
      <c r="Z483" s="34" t="s">
        <v>1071</v>
      </c>
      <c r="AA483" s="34">
        <f>IF(ISBLANK($L483),"",VLOOKUP($L483,'PADESCE Ccontractuelle'!$C$2:$K$1200,8,FALSE))</f>
        <v>260411.4</v>
      </c>
      <c r="AB483" s="34">
        <f>IF(ISBLANK($L483),"",VLOOKUP($L483,'PADESCE Ccontractuelle'!$C$2:$K$1200,9,FALSE))</f>
        <v>130205700</v>
      </c>
      <c r="AC483" s="34" t="str">
        <f>VLOOKUP(VLOOKUP(B483,Apprenants!$D$2:$F$2000,3,FALSE),Classes!$A$2:$H$2000,8,FALSE)</f>
        <v>N</v>
      </c>
      <c r="AD483" s="47"/>
      <c r="AG483" s="23">
        <v>1</v>
      </c>
      <c r="AH483" s="23" t="str">
        <f>Consolication[[#This Row],[Bénéficiaires]]</f>
        <v>CHAMBRE D'AGRICULTURE, DES PÊCHES, DE L'ELEVAGE ET DES FORÊTS DU CAMEROUN (CAPEF)</v>
      </c>
      <c r="AI483" s="23">
        <f>Consolication[[#This Row],[cohorte]]</f>
        <v>1</v>
      </c>
    </row>
    <row r="484" spans="1:35" x14ac:dyDescent="0.35">
      <c r="A484" s="34">
        <f>IF(B484&lt;&gt;"",MAX($A$1:A483)+1,"")</f>
        <v>483</v>
      </c>
      <c r="B484" s="34" t="s">
        <v>1072</v>
      </c>
      <c r="C484" s="34" t="s">
        <v>1014</v>
      </c>
      <c r="D484" s="34" t="s">
        <v>32</v>
      </c>
      <c r="E484" s="34">
        <v>37</v>
      </c>
      <c r="F484" s="34" t="s">
        <v>32</v>
      </c>
      <c r="G484" s="34">
        <v>2</v>
      </c>
      <c r="H484" s="34">
        <v>1</v>
      </c>
      <c r="I484" s="34" t="s">
        <v>159</v>
      </c>
      <c r="J484" s="34" t="s">
        <v>1016</v>
      </c>
      <c r="K484" s="34" t="s">
        <v>1017</v>
      </c>
      <c r="L484" s="34" t="s">
        <v>1018</v>
      </c>
      <c r="M484" s="34"/>
      <c r="N484" s="34" t="s">
        <v>159</v>
      </c>
      <c r="O484" s="34"/>
      <c r="P484" s="34"/>
      <c r="Q484" s="34"/>
      <c r="R484" s="34"/>
      <c r="S484" s="34"/>
      <c r="T484" s="34"/>
      <c r="U484" s="34"/>
      <c r="V484" s="34">
        <v>687509051</v>
      </c>
      <c r="W484" s="34"/>
      <c r="X484" s="34">
        <v>1</v>
      </c>
      <c r="Y484" s="34"/>
      <c r="Z484" s="34" t="s">
        <v>1073</v>
      </c>
      <c r="AA484" s="34">
        <f>IF(ISBLANK($L484),"",VLOOKUP($L484,'PADESCE Ccontractuelle'!$C$2:$K$1200,8,FALSE))</f>
        <v>260411.4</v>
      </c>
      <c r="AB484" s="34">
        <f>IF(ISBLANK($L484),"",VLOOKUP($L484,'PADESCE Ccontractuelle'!$C$2:$K$1200,9,FALSE))</f>
        <v>130205700</v>
      </c>
      <c r="AC484" s="34" t="str">
        <f>VLOOKUP(VLOOKUP(B484,Apprenants!$D$2:$F$2000,3,FALSE),Classes!$A$2:$H$2000,8,FALSE)</f>
        <v>N</v>
      </c>
      <c r="AD484" s="47"/>
      <c r="AG484" s="23">
        <v>1</v>
      </c>
      <c r="AH484" s="23" t="str">
        <f>Consolication[[#This Row],[Bénéficiaires]]</f>
        <v>CHAMBRE D'AGRICULTURE, DES PÊCHES, DE L'ELEVAGE ET DES FORÊTS DU CAMEROUN (CAPEF)</v>
      </c>
      <c r="AI484" s="23">
        <f>Consolication[[#This Row],[cohorte]]</f>
        <v>1</v>
      </c>
    </row>
    <row r="485" spans="1:35" x14ac:dyDescent="0.35">
      <c r="A485" s="34">
        <f>IF(B485&lt;&gt;"",MAX($A$1:A484)+1,"")</f>
        <v>484</v>
      </c>
      <c r="B485" s="34" t="s">
        <v>1074</v>
      </c>
      <c r="C485" s="34" t="s">
        <v>1014</v>
      </c>
      <c r="D485" s="34" t="s">
        <v>31</v>
      </c>
      <c r="E485" s="34">
        <v>24</v>
      </c>
      <c r="F485" s="34" t="s">
        <v>32</v>
      </c>
      <c r="G485" s="34">
        <v>0</v>
      </c>
      <c r="H485" s="34">
        <v>0</v>
      </c>
      <c r="I485" s="34" t="s">
        <v>159</v>
      </c>
      <c r="J485" s="34" t="s">
        <v>1016</v>
      </c>
      <c r="K485" s="34" t="s">
        <v>1017</v>
      </c>
      <c r="L485" s="34" t="s">
        <v>1018</v>
      </c>
      <c r="M485" s="34"/>
      <c r="N485" s="34" t="s">
        <v>159</v>
      </c>
      <c r="O485" s="34"/>
      <c r="P485" s="34"/>
      <c r="Q485" s="34"/>
      <c r="R485" s="34"/>
      <c r="S485" s="34"/>
      <c r="T485" s="34"/>
      <c r="U485" s="34"/>
      <c r="V485" s="34">
        <v>650906181</v>
      </c>
      <c r="W485" s="34"/>
      <c r="X485" s="34">
        <v>1</v>
      </c>
      <c r="Y485" s="34"/>
      <c r="Z485" s="34" t="s">
        <v>1075</v>
      </c>
      <c r="AA485" s="34">
        <f>IF(ISBLANK($L485),"",VLOOKUP($L485,'PADESCE Ccontractuelle'!$C$2:$K$1200,8,FALSE))</f>
        <v>260411.4</v>
      </c>
      <c r="AB485" s="34">
        <f>IF(ISBLANK($L485),"",VLOOKUP($L485,'PADESCE Ccontractuelle'!$C$2:$K$1200,9,FALSE))</f>
        <v>130205700</v>
      </c>
      <c r="AC485" s="34" t="str">
        <f>VLOOKUP(VLOOKUP(B485,Apprenants!$D$2:$F$2000,3,FALSE),Classes!$A$2:$H$2000,8,FALSE)</f>
        <v>N</v>
      </c>
      <c r="AD485" s="47"/>
      <c r="AG485" s="23">
        <v>1</v>
      </c>
      <c r="AH485" s="23" t="str">
        <f>Consolication[[#This Row],[Bénéficiaires]]</f>
        <v>CHAMBRE D'AGRICULTURE, DES PÊCHES, DE L'ELEVAGE ET DES FORÊTS DU CAMEROUN (CAPEF)</v>
      </c>
      <c r="AI485" s="23">
        <f>Consolication[[#This Row],[cohorte]]</f>
        <v>1</v>
      </c>
    </row>
    <row r="486" spans="1:35" x14ac:dyDescent="0.35">
      <c r="A486" s="34">
        <f>IF(B486&lt;&gt;"",MAX($A$1:A485)+1,"")</f>
        <v>485</v>
      </c>
      <c r="B486" s="34" t="s">
        <v>1076</v>
      </c>
      <c r="C486" s="34" t="s">
        <v>1014</v>
      </c>
      <c r="D486" s="34" t="s">
        <v>31</v>
      </c>
      <c r="E486" s="34">
        <v>29</v>
      </c>
      <c r="F486" s="34" t="s">
        <v>32</v>
      </c>
      <c r="G486" s="34">
        <v>0</v>
      </c>
      <c r="H486" s="34">
        <v>4</v>
      </c>
      <c r="I486" s="34" t="s">
        <v>159</v>
      </c>
      <c r="J486" s="34" t="s">
        <v>1016</v>
      </c>
      <c r="K486" s="34" t="s">
        <v>1017</v>
      </c>
      <c r="L486" s="34" t="s">
        <v>1018</v>
      </c>
      <c r="M486" s="34"/>
      <c r="N486" s="34" t="s">
        <v>159</v>
      </c>
      <c r="O486" s="34"/>
      <c r="P486" s="34"/>
      <c r="Q486" s="34"/>
      <c r="R486" s="34"/>
      <c r="S486" s="34"/>
      <c r="T486" s="34"/>
      <c r="U486" s="34"/>
      <c r="V486" s="34">
        <v>655934334</v>
      </c>
      <c r="W486" s="34"/>
      <c r="X486" s="34">
        <v>1</v>
      </c>
      <c r="Y486" s="34"/>
      <c r="Z486" s="34" t="s">
        <v>1077</v>
      </c>
      <c r="AA486" s="34">
        <f>IF(ISBLANK($L486),"",VLOOKUP($L486,'PADESCE Ccontractuelle'!$C$2:$K$1200,8,FALSE))</f>
        <v>260411.4</v>
      </c>
      <c r="AB486" s="34">
        <f>IF(ISBLANK($L486),"",VLOOKUP($L486,'PADESCE Ccontractuelle'!$C$2:$K$1200,9,FALSE))</f>
        <v>130205700</v>
      </c>
      <c r="AC486" s="34" t="str">
        <f>VLOOKUP(VLOOKUP(B486,Apprenants!$D$2:$F$2000,3,FALSE),Classes!$A$2:$H$2000,8,FALSE)</f>
        <v>N</v>
      </c>
      <c r="AD486" s="47"/>
      <c r="AG486" s="23">
        <v>1</v>
      </c>
      <c r="AH486" s="23" t="str">
        <f>Consolication[[#This Row],[Bénéficiaires]]</f>
        <v>CHAMBRE D'AGRICULTURE, DES PÊCHES, DE L'ELEVAGE ET DES FORÊTS DU CAMEROUN (CAPEF)</v>
      </c>
      <c r="AI486" s="23">
        <f>Consolication[[#This Row],[cohorte]]</f>
        <v>1</v>
      </c>
    </row>
    <row r="487" spans="1:35" x14ac:dyDescent="0.35">
      <c r="A487" s="34">
        <f>IF(B487&lt;&gt;"",MAX($A$1:A486)+1,"")</f>
        <v>486</v>
      </c>
      <c r="B487" s="34" t="s">
        <v>1078</v>
      </c>
      <c r="C487" s="34" t="s">
        <v>1014</v>
      </c>
      <c r="D487" s="34" t="s">
        <v>32</v>
      </c>
      <c r="E487" s="34">
        <v>28</v>
      </c>
      <c r="F487" s="34" t="s">
        <v>32</v>
      </c>
      <c r="G487" s="34">
        <v>2</v>
      </c>
      <c r="H487" s="34">
        <v>0</v>
      </c>
      <c r="I487" s="34" t="s">
        <v>159</v>
      </c>
      <c r="J487" s="34" t="s">
        <v>1016</v>
      </c>
      <c r="K487" s="34" t="s">
        <v>1017</v>
      </c>
      <c r="L487" s="34" t="s">
        <v>1018</v>
      </c>
      <c r="M487" s="34"/>
      <c r="N487" s="34" t="s">
        <v>159</v>
      </c>
      <c r="O487" s="34"/>
      <c r="P487" s="34"/>
      <c r="Q487" s="34"/>
      <c r="R487" s="34"/>
      <c r="S487" s="34"/>
      <c r="T487" s="34"/>
      <c r="U487" s="34"/>
      <c r="V487" s="34">
        <v>698202303</v>
      </c>
      <c r="W487" s="34"/>
      <c r="X487" s="34">
        <v>1</v>
      </c>
      <c r="Y487" s="34"/>
      <c r="Z487" s="34" t="s">
        <v>1079</v>
      </c>
      <c r="AA487" s="34">
        <f>IF(ISBLANK($L487),"",VLOOKUP($L487,'PADESCE Ccontractuelle'!$C$2:$K$1200,8,FALSE))</f>
        <v>260411.4</v>
      </c>
      <c r="AB487" s="34">
        <f>IF(ISBLANK($L487),"",VLOOKUP($L487,'PADESCE Ccontractuelle'!$C$2:$K$1200,9,FALSE))</f>
        <v>130205700</v>
      </c>
      <c r="AC487" s="34" t="str">
        <f>VLOOKUP(VLOOKUP(B487,Apprenants!$D$2:$F$2000,3,FALSE),Classes!$A$2:$H$2000,8,FALSE)</f>
        <v>N</v>
      </c>
      <c r="AD487" s="47"/>
      <c r="AG487" s="23">
        <v>1</v>
      </c>
      <c r="AH487" s="23" t="str">
        <f>Consolication[[#This Row],[Bénéficiaires]]</f>
        <v>CHAMBRE D'AGRICULTURE, DES PÊCHES, DE L'ELEVAGE ET DES FORÊTS DU CAMEROUN (CAPEF)</v>
      </c>
      <c r="AI487" s="23">
        <f>Consolication[[#This Row],[cohorte]]</f>
        <v>1</v>
      </c>
    </row>
    <row r="488" spans="1:35" x14ac:dyDescent="0.35">
      <c r="A488" s="34">
        <f>IF(B488&lt;&gt;"",MAX($A$1:A487)+1,"")</f>
        <v>487</v>
      </c>
      <c r="B488" s="34" t="s">
        <v>1080</v>
      </c>
      <c r="C488" s="34" t="s">
        <v>1041</v>
      </c>
      <c r="D488" s="34" t="s">
        <v>31</v>
      </c>
      <c r="E488" s="34">
        <v>28</v>
      </c>
      <c r="F488" s="34" t="s">
        <v>1042</v>
      </c>
      <c r="G488" s="34">
        <v>-1</v>
      </c>
      <c r="H488" s="34">
        <v>1</v>
      </c>
      <c r="I488" s="34" t="s">
        <v>1043</v>
      </c>
      <c r="J488" s="34" t="s">
        <v>1044</v>
      </c>
      <c r="K488" s="34" t="s">
        <v>1045</v>
      </c>
      <c r="L488" s="34" t="s">
        <v>1045</v>
      </c>
      <c r="M488" s="34">
        <v>2</v>
      </c>
      <c r="N488" s="34" t="s">
        <v>1043</v>
      </c>
      <c r="O488" s="34" t="s">
        <v>1043</v>
      </c>
      <c r="P488" s="34" t="s">
        <v>230</v>
      </c>
      <c r="Q488" s="34" t="s">
        <v>231</v>
      </c>
      <c r="R488" s="34" t="s">
        <v>1046</v>
      </c>
      <c r="S488" s="34" t="s">
        <v>1047</v>
      </c>
      <c r="T488" s="34">
        <v>5.7266820000000003</v>
      </c>
      <c r="U488" s="34">
        <v>10.883903</v>
      </c>
      <c r="V488" s="34">
        <v>694216780</v>
      </c>
      <c r="W488" s="34"/>
      <c r="X488" s="34">
        <v>1</v>
      </c>
      <c r="Y488" s="34" t="s">
        <v>1081</v>
      </c>
      <c r="Z488" s="34" t="s">
        <v>1082</v>
      </c>
      <c r="AA488" s="34">
        <f>IF(ISBLANK($L488),"",VLOOKUP($L488,'PADESCE Ccontractuelle'!$C$2:$K$1200,8,FALSE))</f>
        <v>210000</v>
      </c>
      <c r="AB488" s="34">
        <f>IF(ISBLANK($L488),"",VLOOKUP($L488,'PADESCE Ccontractuelle'!$C$2:$K$1200,9,FALSE))</f>
        <v>6300000</v>
      </c>
      <c r="AC488" s="34" t="str">
        <f>VLOOKUP(VLOOKUP(B488,Apprenants!$D$2:$F$2000,3,FALSE),Classes!$A$2:$H$2000,8,FALSE)</f>
        <v>N</v>
      </c>
      <c r="AD488" s="47"/>
      <c r="AG488" s="23">
        <v>1</v>
      </c>
      <c r="AH488" s="23" t="str">
        <f>Consolication[[#This Row],[Bénéficiaires]]</f>
        <v>CASSAVA GOLD</v>
      </c>
      <c r="AI488" s="23">
        <f>Consolication[[#This Row],[cohorte]]</f>
        <v>1</v>
      </c>
    </row>
    <row r="489" spans="1:35" x14ac:dyDescent="0.35">
      <c r="A489" s="34">
        <f>IF(B489&lt;&gt;"",MAX($A$1:A488)+1,"")</f>
        <v>488</v>
      </c>
      <c r="B489" s="34" t="s">
        <v>1083</v>
      </c>
      <c r="C489" s="34" t="s">
        <v>1041</v>
      </c>
      <c r="D489" s="34" t="s">
        <v>31</v>
      </c>
      <c r="E489" s="34">
        <v>28</v>
      </c>
      <c r="F489" s="34" t="s">
        <v>1042</v>
      </c>
      <c r="G489" s="34">
        <v>-1</v>
      </c>
      <c r="H489" s="34">
        <v>1</v>
      </c>
      <c r="I489" s="34" t="s">
        <v>1043</v>
      </c>
      <c r="J489" s="34" t="s">
        <v>1044</v>
      </c>
      <c r="K489" s="34" t="s">
        <v>1045</v>
      </c>
      <c r="L489" s="34" t="s">
        <v>1045</v>
      </c>
      <c r="M489" s="34">
        <v>2</v>
      </c>
      <c r="N489" s="34" t="s">
        <v>1043</v>
      </c>
      <c r="O489" s="34" t="s">
        <v>1043</v>
      </c>
      <c r="P489" s="34" t="s">
        <v>230</v>
      </c>
      <c r="Q489" s="34" t="s">
        <v>231</v>
      </c>
      <c r="R489" s="34" t="s">
        <v>1046</v>
      </c>
      <c r="S489" s="34" t="s">
        <v>1047</v>
      </c>
      <c r="T489" s="34">
        <v>5.7266820000000003</v>
      </c>
      <c r="U489" s="34">
        <v>10.883903</v>
      </c>
      <c r="V489" s="34">
        <v>689139353</v>
      </c>
      <c r="W489" s="34"/>
      <c r="X489" s="34">
        <v>1</v>
      </c>
      <c r="Y489" s="34" t="s">
        <v>1084</v>
      </c>
      <c r="Z489" s="34" t="s">
        <v>1085</v>
      </c>
      <c r="AA489" s="34">
        <f>IF(ISBLANK($L489),"",VLOOKUP($L489,'PADESCE Ccontractuelle'!$C$2:$K$1200,8,FALSE))</f>
        <v>210000</v>
      </c>
      <c r="AB489" s="34">
        <f>IF(ISBLANK($L489),"",VLOOKUP($L489,'PADESCE Ccontractuelle'!$C$2:$K$1200,9,FALSE))</f>
        <v>6300000</v>
      </c>
      <c r="AC489" s="34" t="str">
        <f>VLOOKUP(VLOOKUP(B489,Apprenants!$D$2:$F$2000,3,FALSE),Classes!$A$2:$H$2000,8,FALSE)</f>
        <v>N</v>
      </c>
      <c r="AD489" s="47"/>
      <c r="AG489" s="23">
        <v>1</v>
      </c>
      <c r="AH489" s="23" t="str">
        <f>Consolication[[#This Row],[Bénéficiaires]]</f>
        <v>CASSAVA GOLD</v>
      </c>
      <c r="AI489" s="23">
        <f>Consolication[[#This Row],[cohorte]]</f>
        <v>1</v>
      </c>
    </row>
    <row r="490" spans="1:35" x14ac:dyDescent="0.35">
      <c r="A490" s="34">
        <f>IF(B490&lt;&gt;"",MAX($A$1:A489)+1,"")</f>
        <v>489</v>
      </c>
      <c r="B490" s="34" t="s">
        <v>1086</v>
      </c>
      <c r="C490" s="34" t="s">
        <v>1041</v>
      </c>
      <c r="D490" s="34" t="s">
        <v>31</v>
      </c>
      <c r="E490" s="34">
        <v>30</v>
      </c>
      <c r="F490" s="34" t="s">
        <v>1042</v>
      </c>
      <c r="G490" s="34">
        <v>-1</v>
      </c>
      <c r="H490" s="34">
        <v>1</v>
      </c>
      <c r="I490" s="34" t="s">
        <v>1043</v>
      </c>
      <c r="J490" s="34" t="s">
        <v>1044</v>
      </c>
      <c r="K490" s="34" t="s">
        <v>1045</v>
      </c>
      <c r="L490" s="34" t="s">
        <v>1045</v>
      </c>
      <c r="M490" s="34">
        <v>2</v>
      </c>
      <c r="N490" s="34" t="s">
        <v>1043</v>
      </c>
      <c r="O490" s="34" t="s">
        <v>1043</v>
      </c>
      <c r="P490" s="34" t="s">
        <v>230</v>
      </c>
      <c r="Q490" s="34" t="s">
        <v>231</v>
      </c>
      <c r="R490" s="34" t="s">
        <v>1046</v>
      </c>
      <c r="S490" s="34" t="s">
        <v>1047</v>
      </c>
      <c r="T490" s="34">
        <v>5.7266820000000003</v>
      </c>
      <c r="U490" s="34">
        <v>10.883903</v>
      </c>
      <c r="V490" s="34">
        <v>655469792</v>
      </c>
      <c r="W490" s="34"/>
      <c r="X490" s="34">
        <v>1</v>
      </c>
      <c r="Y490" s="34" t="s">
        <v>1087</v>
      </c>
      <c r="Z490" s="34" t="s">
        <v>1088</v>
      </c>
      <c r="AA490" s="34">
        <f>IF(ISBLANK($L490),"",VLOOKUP($L490,'PADESCE Ccontractuelle'!$C$2:$K$1200,8,FALSE))</f>
        <v>210000</v>
      </c>
      <c r="AB490" s="34">
        <f>IF(ISBLANK($L490),"",VLOOKUP($L490,'PADESCE Ccontractuelle'!$C$2:$K$1200,9,FALSE))</f>
        <v>6300000</v>
      </c>
      <c r="AC490" s="34" t="str">
        <f>VLOOKUP(VLOOKUP(B490,Apprenants!$D$2:$F$2000,3,FALSE),Classes!$A$2:$H$2000,8,FALSE)</f>
        <v>N</v>
      </c>
      <c r="AD490" s="47"/>
      <c r="AG490" s="23">
        <v>1</v>
      </c>
      <c r="AH490" s="23" t="str">
        <f>Consolication[[#This Row],[Bénéficiaires]]</f>
        <v>CASSAVA GOLD</v>
      </c>
      <c r="AI490" s="23">
        <f>Consolication[[#This Row],[cohorte]]</f>
        <v>1</v>
      </c>
    </row>
    <row r="491" spans="1:35" x14ac:dyDescent="0.35">
      <c r="A491" s="34">
        <f>IF(B491&lt;&gt;"",MAX($A$1:A490)+1,"")</f>
        <v>490</v>
      </c>
      <c r="B491" s="34" t="s">
        <v>1089</v>
      </c>
      <c r="C491" s="34" t="s">
        <v>1041</v>
      </c>
      <c r="D491" s="34" t="s">
        <v>31</v>
      </c>
      <c r="E491" s="34">
        <v>19</v>
      </c>
      <c r="F491" s="34" t="s">
        <v>1042</v>
      </c>
      <c r="G491" s="34">
        <v>-1</v>
      </c>
      <c r="H491" s="34">
        <v>1</v>
      </c>
      <c r="I491" s="34" t="s">
        <v>1043</v>
      </c>
      <c r="J491" s="34" t="s">
        <v>1044</v>
      </c>
      <c r="K491" s="34" t="s">
        <v>1045</v>
      </c>
      <c r="L491" s="34" t="s">
        <v>1045</v>
      </c>
      <c r="M491" s="34">
        <v>2</v>
      </c>
      <c r="N491" s="34" t="s">
        <v>1043</v>
      </c>
      <c r="O491" s="34" t="s">
        <v>1043</v>
      </c>
      <c r="P491" s="34" t="s">
        <v>230</v>
      </c>
      <c r="Q491" s="34" t="s">
        <v>231</v>
      </c>
      <c r="R491" s="34" t="s">
        <v>1046</v>
      </c>
      <c r="S491" s="34" t="s">
        <v>1047</v>
      </c>
      <c r="T491" s="34">
        <v>5.7266820000000003</v>
      </c>
      <c r="U491" s="34">
        <v>10.883903</v>
      </c>
      <c r="V491" s="34">
        <v>640825433</v>
      </c>
      <c r="W491" s="34"/>
      <c r="X491" s="34">
        <v>1</v>
      </c>
      <c r="Y491" s="34" t="s">
        <v>1090</v>
      </c>
      <c r="Z491" s="34" t="s">
        <v>1091</v>
      </c>
      <c r="AA491" s="34">
        <f>IF(ISBLANK($L491),"",VLOOKUP($L491,'PADESCE Ccontractuelle'!$C$2:$K$1200,8,FALSE))</f>
        <v>210000</v>
      </c>
      <c r="AB491" s="34">
        <f>IF(ISBLANK($L491),"",VLOOKUP($L491,'PADESCE Ccontractuelle'!$C$2:$K$1200,9,FALSE))</f>
        <v>6300000</v>
      </c>
      <c r="AC491" s="34" t="str">
        <f>VLOOKUP(VLOOKUP(B491,Apprenants!$D$2:$F$2000,3,FALSE),Classes!$A$2:$H$2000,8,FALSE)</f>
        <v>N</v>
      </c>
      <c r="AD491" s="47"/>
      <c r="AG491" s="23">
        <v>1</v>
      </c>
      <c r="AH491" s="23" t="str">
        <f>Consolication[[#This Row],[Bénéficiaires]]</f>
        <v>CASSAVA GOLD</v>
      </c>
      <c r="AI491" s="23">
        <f>Consolication[[#This Row],[cohorte]]</f>
        <v>1</v>
      </c>
    </row>
    <row r="492" spans="1:35" x14ac:dyDescent="0.35">
      <c r="A492" s="34">
        <f>IF(B492&lt;&gt;"",MAX($A$1:A491)+1,"")</f>
        <v>491</v>
      </c>
      <c r="B492" s="34" t="s">
        <v>1092</v>
      </c>
      <c r="C492" s="34" t="s">
        <v>1041</v>
      </c>
      <c r="D492" s="34" t="s">
        <v>31</v>
      </c>
      <c r="E492" s="34">
        <v>30</v>
      </c>
      <c r="F492" s="34" t="s">
        <v>1042</v>
      </c>
      <c r="G492" s="34">
        <v>-1</v>
      </c>
      <c r="H492" s="34">
        <v>1</v>
      </c>
      <c r="I492" s="34" t="s">
        <v>1043</v>
      </c>
      <c r="J492" s="34" t="s">
        <v>1044</v>
      </c>
      <c r="K492" s="34" t="s">
        <v>1045</v>
      </c>
      <c r="L492" s="34" t="s">
        <v>1045</v>
      </c>
      <c r="M492" s="34">
        <v>2</v>
      </c>
      <c r="N492" s="34" t="s">
        <v>1043</v>
      </c>
      <c r="O492" s="34" t="s">
        <v>1043</v>
      </c>
      <c r="P492" s="34" t="s">
        <v>230</v>
      </c>
      <c r="Q492" s="34" t="s">
        <v>231</v>
      </c>
      <c r="R492" s="34" t="s">
        <v>1046</v>
      </c>
      <c r="S492" s="34" t="s">
        <v>1047</v>
      </c>
      <c r="T492" s="34">
        <v>5.7266820000000003</v>
      </c>
      <c r="U492" s="34">
        <v>10.883903</v>
      </c>
      <c r="V492" s="34">
        <v>699552415</v>
      </c>
      <c r="W492" s="34"/>
      <c r="X492" s="34">
        <v>1</v>
      </c>
      <c r="Y492" s="34" t="s">
        <v>1093</v>
      </c>
      <c r="Z492" s="34" t="s">
        <v>1094</v>
      </c>
      <c r="AA492" s="34">
        <f>IF(ISBLANK($L492),"",VLOOKUP($L492,'PADESCE Ccontractuelle'!$C$2:$K$1200,8,FALSE))</f>
        <v>210000</v>
      </c>
      <c r="AB492" s="34">
        <f>IF(ISBLANK($L492),"",VLOOKUP($L492,'PADESCE Ccontractuelle'!$C$2:$K$1200,9,FALSE))</f>
        <v>6300000</v>
      </c>
      <c r="AC492" s="34" t="str">
        <f>VLOOKUP(VLOOKUP(B492,Apprenants!$D$2:$F$2000,3,FALSE),Classes!$A$2:$H$2000,8,FALSE)</f>
        <v>N</v>
      </c>
      <c r="AD492" s="47"/>
      <c r="AG492" s="23">
        <v>1</v>
      </c>
      <c r="AH492" s="23" t="str">
        <f>Consolication[[#This Row],[Bénéficiaires]]</f>
        <v>CASSAVA GOLD</v>
      </c>
      <c r="AI492" s="23">
        <f>Consolication[[#This Row],[cohorte]]</f>
        <v>1</v>
      </c>
    </row>
    <row r="493" spans="1:35" x14ac:dyDescent="0.35">
      <c r="A493" s="34">
        <f>IF(B493&lt;&gt;"",MAX($A$1:A492)+1,"")</f>
        <v>492</v>
      </c>
      <c r="B493" s="34" t="s">
        <v>1095</v>
      </c>
      <c r="C493" s="34" t="s">
        <v>1041</v>
      </c>
      <c r="D493" s="34" t="s">
        <v>31</v>
      </c>
      <c r="E493" s="34">
        <v>23</v>
      </c>
      <c r="F493" s="34" t="s">
        <v>1042</v>
      </c>
      <c r="G493" s="34">
        <v>-1</v>
      </c>
      <c r="H493" s="34">
        <v>1</v>
      </c>
      <c r="I493" s="34" t="s">
        <v>1043</v>
      </c>
      <c r="J493" s="34" t="s">
        <v>1044</v>
      </c>
      <c r="K493" s="34" t="s">
        <v>1045</v>
      </c>
      <c r="L493" s="34" t="s">
        <v>1045</v>
      </c>
      <c r="M493" s="34">
        <v>2</v>
      </c>
      <c r="N493" s="34" t="s">
        <v>1043</v>
      </c>
      <c r="O493" s="34" t="s">
        <v>1043</v>
      </c>
      <c r="P493" s="34" t="s">
        <v>230</v>
      </c>
      <c r="Q493" s="34" t="s">
        <v>231</v>
      </c>
      <c r="R493" s="34" t="s">
        <v>1046</v>
      </c>
      <c r="S493" s="34" t="s">
        <v>1047</v>
      </c>
      <c r="T493" s="34">
        <v>5.7266820000000003</v>
      </c>
      <c r="U493" s="34">
        <v>10.883903</v>
      </c>
      <c r="V493" s="34">
        <v>658396833</v>
      </c>
      <c r="W493" s="34"/>
      <c r="X493" s="34">
        <v>1</v>
      </c>
      <c r="Y493" s="34" t="s">
        <v>1096</v>
      </c>
      <c r="Z493" s="34" t="s">
        <v>1097</v>
      </c>
      <c r="AA493" s="34">
        <f>IF(ISBLANK($L493),"",VLOOKUP($L493,'PADESCE Ccontractuelle'!$C$2:$K$1200,8,FALSE))</f>
        <v>210000</v>
      </c>
      <c r="AB493" s="34">
        <f>IF(ISBLANK($L493),"",VLOOKUP($L493,'PADESCE Ccontractuelle'!$C$2:$K$1200,9,FALSE))</f>
        <v>6300000</v>
      </c>
      <c r="AC493" s="34" t="str">
        <f>VLOOKUP(VLOOKUP(B493,Apprenants!$D$2:$F$2000,3,FALSE),Classes!$A$2:$H$2000,8,FALSE)</f>
        <v>N</v>
      </c>
      <c r="AD493" s="47"/>
      <c r="AG493" s="23">
        <v>1</v>
      </c>
      <c r="AH493" s="23" t="str">
        <f>Consolication[[#This Row],[Bénéficiaires]]</f>
        <v>CASSAVA GOLD</v>
      </c>
      <c r="AI493" s="23">
        <f>Consolication[[#This Row],[cohorte]]</f>
        <v>1</v>
      </c>
    </row>
    <row r="494" spans="1:35" x14ac:dyDescent="0.35">
      <c r="A494" s="34">
        <f>IF(B494&lt;&gt;"",MAX($A$1:A493)+1,"")</f>
        <v>493</v>
      </c>
      <c r="B494" s="34" t="s">
        <v>1098</v>
      </c>
      <c r="C494" s="34" t="s">
        <v>1041</v>
      </c>
      <c r="D494" s="34" t="s">
        <v>31</v>
      </c>
      <c r="E494" s="34">
        <v>21</v>
      </c>
      <c r="F494" s="34" t="s">
        <v>1042</v>
      </c>
      <c r="G494" s="34">
        <v>-1</v>
      </c>
      <c r="H494" s="34">
        <v>1</v>
      </c>
      <c r="I494" s="34" t="s">
        <v>1043</v>
      </c>
      <c r="J494" s="34" t="s">
        <v>1044</v>
      </c>
      <c r="K494" s="34" t="s">
        <v>1045</v>
      </c>
      <c r="L494" s="34" t="s">
        <v>1045</v>
      </c>
      <c r="M494" s="34">
        <v>2</v>
      </c>
      <c r="N494" s="34" t="s">
        <v>1043</v>
      </c>
      <c r="O494" s="34" t="s">
        <v>1043</v>
      </c>
      <c r="P494" s="34" t="s">
        <v>230</v>
      </c>
      <c r="Q494" s="34" t="s">
        <v>231</v>
      </c>
      <c r="R494" s="34" t="s">
        <v>1046</v>
      </c>
      <c r="S494" s="34" t="s">
        <v>1047</v>
      </c>
      <c r="T494" s="34">
        <v>5.7266820000000003</v>
      </c>
      <c r="U494" s="34">
        <v>10.883903</v>
      </c>
      <c r="V494" s="34">
        <v>693776241</v>
      </c>
      <c r="W494" s="34"/>
      <c r="X494" s="34">
        <v>1</v>
      </c>
      <c r="Y494" s="34" t="s">
        <v>1099</v>
      </c>
      <c r="Z494" s="34" t="s">
        <v>1100</v>
      </c>
      <c r="AA494" s="34">
        <f>IF(ISBLANK($L494),"",VLOOKUP($L494,'PADESCE Ccontractuelle'!$C$2:$K$1200,8,FALSE))</f>
        <v>210000</v>
      </c>
      <c r="AB494" s="34">
        <f>IF(ISBLANK($L494),"",VLOOKUP($L494,'PADESCE Ccontractuelle'!$C$2:$K$1200,9,FALSE))</f>
        <v>6300000</v>
      </c>
      <c r="AC494" s="34" t="str">
        <f>VLOOKUP(VLOOKUP(B494,Apprenants!$D$2:$F$2000,3,FALSE),Classes!$A$2:$H$2000,8,FALSE)</f>
        <v>N</v>
      </c>
      <c r="AD494" s="47"/>
      <c r="AG494" s="23">
        <v>1</v>
      </c>
      <c r="AH494" s="23" t="str">
        <f>Consolication[[#This Row],[Bénéficiaires]]</f>
        <v>CASSAVA GOLD</v>
      </c>
      <c r="AI494" s="23">
        <f>Consolication[[#This Row],[cohorte]]</f>
        <v>1</v>
      </c>
    </row>
    <row r="495" spans="1:35" x14ac:dyDescent="0.35">
      <c r="A495" s="34">
        <f>IF(B495&lt;&gt;"",MAX($A$1:A494)+1,"")</f>
        <v>494</v>
      </c>
      <c r="B495" s="34" t="s">
        <v>1101</v>
      </c>
      <c r="C495" s="34" t="s">
        <v>1102</v>
      </c>
      <c r="D495" s="34" t="s">
        <v>31</v>
      </c>
      <c r="E495" s="34">
        <v>40</v>
      </c>
      <c r="F495" s="34" t="s">
        <v>1042</v>
      </c>
      <c r="G495" s="34">
        <v>-1</v>
      </c>
      <c r="H495" s="34">
        <v>5</v>
      </c>
      <c r="I495" s="34" t="s">
        <v>159</v>
      </c>
      <c r="J495" s="34" t="s">
        <v>1103</v>
      </c>
      <c r="K495" s="34" t="s">
        <v>1104</v>
      </c>
      <c r="L495" s="34" t="s">
        <v>1105</v>
      </c>
      <c r="M495" s="34">
        <v>2</v>
      </c>
      <c r="N495" s="34" t="s">
        <v>159</v>
      </c>
      <c r="O495" s="34" t="s">
        <v>1106</v>
      </c>
      <c r="P495" s="34" t="s">
        <v>163</v>
      </c>
      <c r="Q495" s="34" t="s">
        <v>164</v>
      </c>
      <c r="R495" s="34" t="s">
        <v>1103</v>
      </c>
      <c r="S495" s="34" t="s">
        <v>1107</v>
      </c>
      <c r="T495" s="34" t="s">
        <v>1108</v>
      </c>
      <c r="U495" s="34" t="s">
        <v>1109</v>
      </c>
      <c r="V495" s="34">
        <v>698988438</v>
      </c>
      <c r="W495" s="34"/>
      <c r="X495" s="34">
        <v>1</v>
      </c>
      <c r="Y495" s="34">
        <v>698177079</v>
      </c>
      <c r="Z495" s="34" t="s">
        <v>1110</v>
      </c>
      <c r="AA495" s="34">
        <f>IF(ISBLANK($L495),"",VLOOKUP($L495,'PADESCE Ccontractuelle'!$C$2:$K$1200,8,FALSE))</f>
        <v>350000</v>
      </c>
      <c r="AB495" s="34">
        <f>IF(ISBLANK($L495),"",VLOOKUP($L495,'PADESCE Ccontractuelle'!$C$2:$K$1200,9,FALSE))</f>
        <v>105000000</v>
      </c>
      <c r="AC495" s="34" t="str">
        <f>VLOOKUP(VLOOKUP(B495,Apprenants!$D$2:$F$2000,3,FALSE),Classes!$A$2:$H$2000,8,FALSE)</f>
        <v>N</v>
      </c>
      <c r="AD495" s="47"/>
      <c r="AG495" s="23">
        <v>1</v>
      </c>
      <c r="AH495" s="23" t="str">
        <f>Consolication[[#This Row],[Bénéficiaires]]</f>
        <v>ASSOCIATION DES ENTREPRENEURS INGENIEUX D'AFRIQUE (ASENIA)</v>
      </c>
      <c r="AI495" s="23">
        <f>Consolication[[#This Row],[cohorte]]</f>
        <v>1</v>
      </c>
    </row>
    <row r="496" spans="1:35" x14ac:dyDescent="0.35">
      <c r="A496" s="34">
        <f>IF(B496&lt;&gt;"",MAX($A$1:A495)+1,"")</f>
        <v>495</v>
      </c>
      <c r="B496" s="34" t="s">
        <v>1111</v>
      </c>
      <c r="C496" s="34" t="s">
        <v>1041</v>
      </c>
      <c r="D496" s="34" t="s">
        <v>31</v>
      </c>
      <c r="E496" s="34">
        <v>20</v>
      </c>
      <c r="F496" s="34" t="s">
        <v>1042</v>
      </c>
      <c r="G496" s="34">
        <v>-1</v>
      </c>
      <c r="H496" s="34">
        <v>1</v>
      </c>
      <c r="I496" s="34" t="s">
        <v>1043</v>
      </c>
      <c r="J496" s="34" t="s">
        <v>1044</v>
      </c>
      <c r="K496" s="34" t="s">
        <v>1045</v>
      </c>
      <c r="L496" s="34" t="s">
        <v>1045</v>
      </c>
      <c r="M496" s="34">
        <v>2</v>
      </c>
      <c r="N496" s="34" t="s">
        <v>1043</v>
      </c>
      <c r="O496" s="34" t="s">
        <v>1043</v>
      </c>
      <c r="P496" s="34" t="s">
        <v>230</v>
      </c>
      <c r="Q496" s="34" t="s">
        <v>231</v>
      </c>
      <c r="R496" s="34" t="s">
        <v>1046</v>
      </c>
      <c r="S496" s="34" t="s">
        <v>1047</v>
      </c>
      <c r="T496" s="34">
        <v>5.7266820000000003</v>
      </c>
      <c r="U496" s="34">
        <v>10.883903</v>
      </c>
      <c r="V496" s="34">
        <v>657999099</v>
      </c>
      <c r="W496" s="34"/>
      <c r="X496" s="34">
        <v>1</v>
      </c>
      <c r="Y496" s="34" t="s">
        <v>1112</v>
      </c>
      <c r="Z496" s="34" t="s">
        <v>1113</v>
      </c>
      <c r="AA496" s="34">
        <f>IF(ISBLANK($L496),"",VLOOKUP($L496,'PADESCE Ccontractuelle'!$C$2:$K$1200,8,FALSE))</f>
        <v>210000</v>
      </c>
      <c r="AB496" s="34">
        <f>IF(ISBLANK($L496),"",VLOOKUP($L496,'PADESCE Ccontractuelle'!$C$2:$K$1200,9,FALSE))</f>
        <v>6300000</v>
      </c>
      <c r="AC496" s="34" t="str">
        <f>VLOOKUP(VLOOKUP(B496,Apprenants!$D$2:$F$2000,3,FALSE),Classes!$A$2:$H$2000,8,FALSE)</f>
        <v>N</v>
      </c>
      <c r="AD496" s="47"/>
      <c r="AG496" s="23">
        <v>1</v>
      </c>
      <c r="AH496" s="23" t="str">
        <f>Consolication[[#This Row],[Bénéficiaires]]</f>
        <v>CASSAVA GOLD</v>
      </c>
      <c r="AI496" s="23">
        <f>Consolication[[#This Row],[cohorte]]</f>
        <v>1</v>
      </c>
    </row>
    <row r="497" spans="1:35" x14ac:dyDescent="0.35">
      <c r="A497" s="34">
        <f>IF(B497&lt;&gt;"",MAX($A$1:A496)+1,"")</f>
        <v>496</v>
      </c>
      <c r="B497" s="34" t="s">
        <v>1114</v>
      </c>
      <c r="C497" s="34" t="s">
        <v>1041</v>
      </c>
      <c r="D497" s="34" t="s">
        <v>31</v>
      </c>
      <c r="E497" s="34">
        <v>21</v>
      </c>
      <c r="F497" s="34" t="s">
        <v>1042</v>
      </c>
      <c r="G497" s="34">
        <v>-1</v>
      </c>
      <c r="H497" s="34">
        <v>1</v>
      </c>
      <c r="I497" s="34" t="s">
        <v>1043</v>
      </c>
      <c r="J497" s="34" t="s">
        <v>1044</v>
      </c>
      <c r="K497" s="34" t="s">
        <v>1045</v>
      </c>
      <c r="L497" s="34" t="s">
        <v>1045</v>
      </c>
      <c r="M497" s="34">
        <v>2</v>
      </c>
      <c r="N497" s="34" t="s">
        <v>1043</v>
      </c>
      <c r="O497" s="34" t="s">
        <v>1043</v>
      </c>
      <c r="P497" s="34" t="s">
        <v>230</v>
      </c>
      <c r="Q497" s="34" t="s">
        <v>231</v>
      </c>
      <c r="R497" s="34" t="s">
        <v>1046</v>
      </c>
      <c r="S497" s="34" t="s">
        <v>1047</v>
      </c>
      <c r="T497" s="34">
        <v>5.7266820000000003</v>
      </c>
      <c r="U497" s="34">
        <v>10.883903</v>
      </c>
      <c r="V497" s="34">
        <v>655114417</v>
      </c>
      <c r="W497" s="34">
        <v>689822426</v>
      </c>
      <c r="X497" s="34">
        <v>1</v>
      </c>
      <c r="Y497" s="34" t="s">
        <v>1115</v>
      </c>
      <c r="Z497" s="34" t="s">
        <v>1116</v>
      </c>
      <c r="AA497" s="34">
        <f>IF(ISBLANK($L497),"",VLOOKUP($L497,'PADESCE Ccontractuelle'!$C$2:$K$1200,8,FALSE))</f>
        <v>210000</v>
      </c>
      <c r="AB497" s="34">
        <f>IF(ISBLANK($L497),"",VLOOKUP($L497,'PADESCE Ccontractuelle'!$C$2:$K$1200,9,FALSE))</f>
        <v>6300000</v>
      </c>
      <c r="AC497" s="34" t="str">
        <f>VLOOKUP(VLOOKUP(B497,Apprenants!$D$2:$F$2000,3,FALSE),Classes!$A$2:$H$2000,8,FALSE)</f>
        <v>N</v>
      </c>
      <c r="AD497" s="47"/>
      <c r="AG497" s="23">
        <v>1</v>
      </c>
      <c r="AH497" s="23" t="str">
        <f>Consolication[[#This Row],[Bénéficiaires]]</f>
        <v>CASSAVA GOLD</v>
      </c>
      <c r="AI497" s="23">
        <f>Consolication[[#This Row],[cohorte]]</f>
        <v>1</v>
      </c>
    </row>
    <row r="498" spans="1:35" x14ac:dyDescent="0.35">
      <c r="A498" s="34">
        <f>IF(B498&lt;&gt;"",MAX($A$1:A497)+1,"")</f>
        <v>497</v>
      </c>
      <c r="B498" s="34" t="s">
        <v>1117</v>
      </c>
      <c r="C498" s="34" t="s">
        <v>1041</v>
      </c>
      <c r="D498" s="34" t="s">
        <v>31</v>
      </c>
      <c r="E498" s="34">
        <v>26</v>
      </c>
      <c r="F498" s="34" t="s">
        <v>1042</v>
      </c>
      <c r="G498" s="34">
        <v>-1</v>
      </c>
      <c r="H498" s="34">
        <v>1</v>
      </c>
      <c r="I498" s="34" t="s">
        <v>1043</v>
      </c>
      <c r="J498" s="34" t="s">
        <v>1044</v>
      </c>
      <c r="K498" s="34" t="s">
        <v>1045</v>
      </c>
      <c r="L498" s="34" t="s">
        <v>1045</v>
      </c>
      <c r="M498" s="34">
        <v>2</v>
      </c>
      <c r="N498" s="34" t="s">
        <v>1043</v>
      </c>
      <c r="O498" s="34" t="s">
        <v>1043</v>
      </c>
      <c r="P498" s="34" t="s">
        <v>230</v>
      </c>
      <c r="Q498" s="34" t="s">
        <v>231</v>
      </c>
      <c r="R498" s="34" t="s">
        <v>1046</v>
      </c>
      <c r="S498" s="34" t="s">
        <v>1047</v>
      </c>
      <c r="T498" s="34">
        <v>5.7266820000000003</v>
      </c>
      <c r="U498" s="34">
        <v>10.883903</v>
      </c>
      <c r="V498" s="34">
        <v>656889039</v>
      </c>
      <c r="W498" s="34"/>
      <c r="X498" s="34">
        <v>1</v>
      </c>
      <c r="Y498" s="34" t="s">
        <v>1118</v>
      </c>
      <c r="Z498" s="34" t="s">
        <v>1119</v>
      </c>
      <c r="AA498" s="34">
        <f>IF(ISBLANK($L498),"",VLOOKUP($L498,'PADESCE Ccontractuelle'!$C$2:$K$1200,8,FALSE))</f>
        <v>210000</v>
      </c>
      <c r="AB498" s="34">
        <f>IF(ISBLANK($L498),"",VLOOKUP($L498,'PADESCE Ccontractuelle'!$C$2:$K$1200,9,FALSE))</f>
        <v>6300000</v>
      </c>
      <c r="AC498" s="34" t="str">
        <f>VLOOKUP(VLOOKUP(B498,Apprenants!$D$2:$F$2000,3,FALSE),Classes!$A$2:$H$2000,8,FALSE)</f>
        <v>N</v>
      </c>
      <c r="AD498" s="47"/>
      <c r="AG498" s="23">
        <v>1</v>
      </c>
      <c r="AH498" s="23" t="str">
        <f>Consolication[[#This Row],[Bénéficiaires]]</f>
        <v>CASSAVA GOLD</v>
      </c>
      <c r="AI498" s="23">
        <f>Consolication[[#This Row],[cohorte]]</f>
        <v>1</v>
      </c>
    </row>
    <row r="499" spans="1:35" x14ac:dyDescent="0.35">
      <c r="A499" s="34">
        <f>IF(B499&lt;&gt;"",MAX($A$1:A498)+1,"")</f>
        <v>498</v>
      </c>
      <c r="B499" s="34" t="s">
        <v>1120</v>
      </c>
      <c r="C499" s="34" t="s">
        <v>1041</v>
      </c>
      <c r="D499" s="34" t="s">
        <v>32</v>
      </c>
      <c r="E499" s="34">
        <v>20</v>
      </c>
      <c r="F499" s="34" t="s">
        <v>1042</v>
      </c>
      <c r="G499" s="34">
        <v>0</v>
      </c>
      <c r="H499" s="34">
        <v>1</v>
      </c>
      <c r="I499" s="34" t="s">
        <v>1043</v>
      </c>
      <c r="J499" s="34" t="s">
        <v>1044</v>
      </c>
      <c r="K499" s="34" t="s">
        <v>1045</v>
      </c>
      <c r="L499" s="34" t="s">
        <v>1045</v>
      </c>
      <c r="M499" s="34">
        <v>2</v>
      </c>
      <c r="N499" s="34" t="s">
        <v>1043</v>
      </c>
      <c r="O499" s="34" t="s">
        <v>1043</v>
      </c>
      <c r="P499" s="34" t="s">
        <v>230</v>
      </c>
      <c r="Q499" s="34" t="s">
        <v>231</v>
      </c>
      <c r="R499" s="34" t="s">
        <v>1046</v>
      </c>
      <c r="S499" s="34" t="s">
        <v>1047</v>
      </c>
      <c r="T499" s="34">
        <v>5.7266820000000003</v>
      </c>
      <c r="U499" s="34">
        <v>10.883903</v>
      </c>
      <c r="V499" s="34">
        <v>692647912</v>
      </c>
      <c r="W499" s="34"/>
      <c r="X499" s="34">
        <v>1</v>
      </c>
      <c r="Y499" s="34" t="s">
        <v>1121</v>
      </c>
      <c r="Z499" s="34" t="s">
        <v>1122</v>
      </c>
      <c r="AA499" s="34">
        <f>IF(ISBLANK($L499),"",VLOOKUP($L499,'PADESCE Ccontractuelle'!$C$2:$K$1200,8,FALSE))</f>
        <v>210000</v>
      </c>
      <c r="AB499" s="34">
        <f>IF(ISBLANK($L499),"",VLOOKUP($L499,'PADESCE Ccontractuelle'!$C$2:$K$1200,9,FALSE))</f>
        <v>6300000</v>
      </c>
      <c r="AC499" s="34" t="str">
        <f>VLOOKUP(VLOOKUP(B499,Apprenants!$D$2:$F$2000,3,FALSE),Classes!$A$2:$H$2000,8,FALSE)</f>
        <v>N</v>
      </c>
      <c r="AD499" s="47"/>
      <c r="AG499" s="23">
        <v>1</v>
      </c>
      <c r="AH499" s="23" t="str">
        <f>Consolication[[#This Row],[Bénéficiaires]]</f>
        <v>CASSAVA GOLD</v>
      </c>
      <c r="AI499" s="23">
        <f>Consolication[[#This Row],[cohorte]]</f>
        <v>1</v>
      </c>
    </row>
    <row r="500" spans="1:35" x14ac:dyDescent="0.35">
      <c r="A500" s="34">
        <f>IF(B500&lt;&gt;"",MAX($A$1:A499)+1,"")</f>
        <v>499</v>
      </c>
      <c r="B500" s="34" t="s">
        <v>1123</v>
      </c>
      <c r="C500" s="34" t="s">
        <v>1041</v>
      </c>
      <c r="D500" s="34" t="s">
        <v>32</v>
      </c>
      <c r="E500" s="34">
        <v>20</v>
      </c>
      <c r="F500" s="34" t="s">
        <v>1042</v>
      </c>
      <c r="G500" s="34">
        <v>0</v>
      </c>
      <c r="H500" s="34">
        <v>1</v>
      </c>
      <c r="I500" s="34" t="s">
        <v>1043</v>
      </c>
      <c r="J500" s="34" t="s">
        <v>1044</v>
      </c>
      <c r="K500" s="34" t="s">
        <v>1045</v>
      </c>
      <c r="L500" s="34" t="s">
        <v>1045</v>
      </c>
      <c r="M500" s="34">
        <v>2</v>
      </c>
      <c r="N500" s="34" t="s">
        <v>1043</v>
      </c>
      <c r="O500" s="34" t="s">
        <v>1043</v>
      </c>
      <c r="P500" s="34" t="s">
        <v>230</v>
      </c>
      <c r="Q500" s="34" t="s">
        <v>231</v>
      </c>
      <c r="R500" s="34" t="s">
        <v>1046</v>
      </c>
      <c r="S500" s="34" t="s">
        <v>1047</v>
      </c>
      <c r="T500" s="34">
        <v>5.7266820000000003</v>
      </c>
      <c r="U500" s="34">
        <v>10.883903</v>
      </c>
      <c r="V500" s="34">
        <v>697837109</v>
      </c>
      <c r="W500" s="34"/>
      <c r="X500" s="34">
        <v>1</v>
      </c>
      <c r="Y500" s="34" t="s">
        <v>1124</v>
      </c>
      <c r="Z500" s="34" t="s">
        <v>1125</v>
      </c>
      <c r="AA500" s="34">
        <f>IF(ISBLANK($L500),"",VLOOKUP($L500,'PADESCE Ccontractuelle'!$C$2:$K$1200,8,FALSE))</f>
        <v>210000</v>
      </c>
      <c r="AB500" s="34">
        <f>IF(ISBLANK($L500),"",VLOOKUP($L500,'PADESCE Ccontractuelle'!$C$2:$K$1200,9,FALSE))</f>
        <v>6300000</v>
      </c>
      <c r="AC500" s="34" t="str">
        <f>VLOOKUP(VLOOKUP(B500,Apprenants!$D$2:$F$2000,3,FALSE),Classes!$A$2:$H$2000,8,FALSE)</f>
        <v>N</v>
      </c>
      <c r="AD500" s="47"/>
      <c r="AG500" s="23">
        <v>1</v>
      </c>
      <c r="AH500" s="23" t="str">
        <f>Consolication[[#This Row],[Bénéficiaires]]</f>
        <v>CASSAVA GOLD</v>
      </c>
      <c r="AI500" s="23">
        <f>Consolication[[#This Row],[cohorte]]</f>
        <v>1</v>
      </c>
    </row>
    <row r="501" spans="1:35" x14ac:dyDescent="0.35">
      <c r="A501" s="34">
        <f>IF(B501&lt;&gt;"",MAX($A$1:A500)+1,"")</f>
        <v>500</v>
      </c>
      <c r="B501" s="34" t="s">
        <v>1126</v>
      </c>
      <c r="C501" s="34" t="s">
        <v>1041</v>
      </c>
      <c r="D501" s="34" t="s">
        <v>31</v>
      </c>
      <c r="E501" s="34">
        <v>18</v>
      </c>
      <c r="F501" s="34" t="s">
        <v>1042</v>
      </c>
      <c r="G501" s="34">
        <v>-1</v>
      </c>
      <c r="H501" s="34">
        <v>1</v>
      </c>
      <c r="I501" s="34" t="s">
        <v>1043</v>
      </c>
      <c r="J501" s="34" t="s">
        <v>1044</v>
      </c>
      <c r="K501" s="34" t="s">
        <v>1045</v>
      </c>
      <c r="L501" s="34" t="s">
        <v>1045</v>
      </c>
      <c r="M501" s="34">
        <v>2</v>
      </c>
      <c r="N501" s="34" t="s">
        <v>1043</v>
      </c>
      <c r="O501" s="34" t="s">
        <v>1043</v>
      </c>
      <c r="P501" s="34" t="s">
        <v>230</v>
      </c>
      <c r="Q501" s="34" t="s">
        <v>231</v>
      </c>
      <c r="R501" s="34" t="s">
        <v>1046</v>
      </c>
      <c r="S501" s="34" t="s">
        <v>1047</v>
      </c>
      <c r="T501" s="34">
        <v>5.7266820000000003</v>
      </c>
      <c r="U501" s="34">
        <v>10.883903</v>
      </c>
      <c r="V501" s="34">
        <v>687280428</v>
      </c>
      <c r="W501" s="34"/>
      <c r="X501" s="34">
        <v>1</v>
      </c>
      <c r="Y501" s="34" t="s">
        <v>1127</v>
      </c>
      <c r="Z501" s="34" t="s">
        <v>1128</v>
      </c>
      <c r="AA501" s="34">
        <f>IF(ISBLANK($L501),"",VLOOKUP($L501,'PADESCE Ccontractuelle'!$C$2:$K$1200,8,FALSE))</f>
        <v>210000</v>
      </c>
      <c r="AB501" s="34">
        <f>IF(ISBLANK($L501),"",VLOOKUP($L501,'PADESCE Ccontractuelle'!$C$2:$K$1200,9,FALSE))</f>
        <v>6300000</v>
      </c>
      <c r="AC501" s="34" t="str">
        <f>VLOOKUP(VLOOKUP(B501,Apprenants!$D$2:$F$2000,3,FALSE),Classes!$A$2:$H$2000,8,FALSE)</f>
        <v>N</v>
      </c>
      <c r="AD501" s="47"/>
      <c r="AG501" s="23">
        <v>1</v>
      </c>
      <c r="AH501" s="23" t="str">
        <f>Consolication[[#This Row],[Bénéficiaires]]</f>
        <v>CASSAVA GOLD</v>
      </c>
      <c r="AI501" s="23">
        <f>Consolication[[#This Row],[cohorte]]</f>
        <v>1</v>
      </c>
    </row>
    <row r="502" spans="1:35" x14ac:dyDescent="0.35">
      <c r="A502" s="34">
        <f>IF(B502&lt;&gt;"",MAX($A$1:A501)+1,"")</f>
        <v>501</v>
      </c>
      <c r="B502" s="34" t="s">
        <v>1129</v>
      </c>
      <c r="C502" s="34" t="s">
        <v>1041</v>
      </c>
      <c r="D502" s="34" t="s">
        <v>31</v>
      </c>
      <c r="E502" s="34">
        <v>27</v>
      </c>
      <c r="F502" s="34" t="s">
        <v>1042</v>
      </c>
      <c r="G502" s="34">
        <v>-1</v>
      </c>
      <c r="H502" s="34">
        <v>2</v>
      </c>
      <c r="I502" s="34" t="s">
        <v>1043</v>
      </c>
      <c r="J502" s="34" t="s">
        <v>1044</v>
      </c>
      <c r="K502" s="34" t="s">
        <v>1045</v>
      </c>
      <c r="L502" s="34" t="s">
        <v>1045</v>
      </c>
      <c r="M502" s="34">
        <v>2</v>
      </c>
      <c r="N502" s="34" t="s">
        <v>1043</v>
      </c>
      <c r="O502" s="34" t="s">
        <v>1043</v>
      </c>
      <c r="P502" s="34" t="s">
        <v>230</v>
      </c>
      <c r="Q502" s="34" t="s">
        <v>231</v>
      </c>
      <c r="R502" s="34" t="s">
        <v>1046</v>
      </c>
      <c r="S502" s="34" t="s">
        <v>1047</v>
      </c>
      <c r="T502" s="34">
        <v>5.7266820000000003</v>
      </c>
      <c r="U502" s="34">
        <v>10.883903</v>
      </c>
      <c r="V502" s="34">
        <v>695708776</v>
      </c>
      <c r="W502" s="34"/>
      <c r="X502" s="34">
        <v>1</v>
      </c>
      <c r="Y502" s="34" t="s">
        <v>1130</v>
      </c>
      <c r="Z502" s="34" t="s">
        <v>1131</v>
      </c>
      <c r="AA502" s="34">
        <f>IF(ISBLANK($L502),"",VLOOKUP($L502,'PADESCE Ccontractuelle'!$C$2:$K$1200,8,FALSE))</f>
        <v>210000</v>
      </c>
      <c r="AB502" s="34">
        <f>IF(ISBLANK($L502),"",VLOOKUP($L502,'PADESCE Ccontractuelle'!$C$2:$K$1200,9,FALSE))</f>
        <v>6300000</v>
      </c>
      <c r="AC502" s="34" t="str">
        <f>VLOOKUP(VLOOKUP(B502,Apprenants!$D$2:$F$2000,3,FALSE),Classes!$A$2:$H$2000,8,FALSE)</f>
        <v>N</v>
      </c>
      <c r="AD502" s="47"/>
      <c r="AG502" s="23">
        <v>1</v>
      </c>
      <c r="AH502" s="23" t="str">
        <f>Consolication[[#This Row],[Bénéficiaires]]</f>
        <v>CASSAVA GOLD</v>
      </c>
      <c r="AI502" s="23">
        <f>Consolication[[#This Row],[cohorte]]</f>
        <v>1</v>
      </c>
    </row>
    <row r="503" spans="1:35" x14ac:dyDescent="0.35">
      <c r="A503" s="34">
        <f>IF(B503&lt;&gt;"",MAX($A$1:A502)+1,"")</f>
        <v>502</v>
      </c>
      <c r="B503" s="34" t="s">
        <v>1132</v>
      </c>
      <c r="C503" s="34" t="s">
        <v>1041</v>
      </c>
      <c r="D503" s="34" t="s">
        <v>32</v>
      </c>
      <c r="E503" s="34">
        <v>20</v>
      </c>
      <c r="F503" s="34" t="s">
        <v>1042</v>
      </c>
      <c r="G503" s="34">
        <v>-1</v>
      </c>
      <c r="H503" s="34">
        <v>1</v>
      </c>
      <c r="I503" s="34" t="s">
        <v>1043</v>
      </c>
      <c r="J503" s="34" t="s">
        <v>1044</v>
      </c>
      <c r="K503" s="34" t="s">
        <v>1045</v>
      </c>
      <c r="L503" s="34" t="s">
        <v>1045</v>
      </c>
      <c r="M503" s="34">
        <v>2</v>
      </c>
      <c r="N503" s="34" t="s">
        <v>1043</v>
      </c>
      <c r="O503" s="34" t="s">
        <v>1043</v>
      </c>
      <c r="P503" s="34" t="s">
        <v>230</v>
      </c>
      <c r="Q503" s="34" t="s">
        <v>231</v>
      </c>
      <c r="R503" s="34" t="s">
        <v>1046</v>
      </c>
      <c r="S503" s="34" t="s">
        <v>1047</v>
      </c>
      <c r="T503" s="34">
        <v>5.7266820000000003</v>
      </c>
      <c r="U503" s="34">
        <v>10.883903</v>
      </c>
      <c r="V503" s="34">
        <v>697997606</v>
      </c>
      <c r="W503" s="34"/>
      <c r="X503" s="34">
        <v>1</v>
      </c>
      <c r="Y503" s="34" t="s">
        <v>1133</v>
      </c>
      <c r="Z503" s="34" t="s">
        <v>1134</v>
      </c>
      <c r="AA503" s="34">
        <f>IF(ISBLANK($L503),"",VLOOKUP($L503,'PADESCE Ccontractuelle'!$C$2:$K$1200,8,FALSE))</f>
        <v>210000</v>
      </c>
      <c r="AB503" s="34">
        <f>IF(ISBLANK($L503),"",VLOOKUP($L503,'PADESCE Ccontractuelle'!$C$2:$K$1200,9,FALSE))</f>
        <v>6300000</v>
      </c>
      <c r="AC503" s="34" t="str">
        <f>VLOOKUP(VLOOKUP(B503,Apprenants!$D$2:$F$2000,3,FALSE),Classes!$A$2:$H$2000,8,FALSE)</f>
        <v>N</v>
      </c>
      <c r="AD503" s="47"/>
      <c r="AG503" s="23">
        <v>1</v>
      </c>
      <c r="AH503" s="23" t="str">
        <f>Consolication[[#This Row],[Bénéficiaires]]</f>
        <v>CASSAVA GOLD</v>
      </c>
      <c r="AI503" s="23">
        <f>Consolication[[#This Row],[cohorte]]</f>
        <v>1</v>
      </c>
    </row>
    <row r="504" spans="1:35" x14ac:dyDescent="0.35">
      <c r="A504" s="34">
        <f>IF(B504&lt;&gt;"",MAX($A$1:A503)+1,"")</f>
        <v>503</v>
      </c>
      <c r="B504" s="34" t="s">
        <v>1135</v>
      </c>
      <c r="C504" s="34" t="s">
        <v>1102</v>
      </c>
      <c r="D504" s="34" t="s">
        <v>32</v>
      </c>
      <c r="E504" s="34">
        <v>26</v>
      </c>
      <c r="F504" s="34" t="s">
        <v>1042</v>
      </c>
      <c r="G504" s="34">
        <v>-1</v>
      </c>
      <c r="H504" s="34">
        <v>2</v>
      </c>
      <c r="I504" s="34" t="s">
        <v>159</v>
      </c>
      <c r="J504" s="34" t="s">
        <v>1103</v>
      </c>
      <c r="K504" s="34" t="s">
        <v>1104</v>
      </c>
      <c r="L504" s="34" t="s">
        <v>1105</v>
      </c>
      <c r="M504" s="34">
        <v>2</v>
      </c>
      <c r="N504" s="34" t="s">
        <v>159</v>
      </c>
      <c r="O504" s="34" t="s">
        <v>1106</v>
      </c>
      <c r="P504" s="34" t="s">
        <v>163</v>
      </c>
      <c r="Q504" s="34" t="s">
        <v>164</v>
      </c>
      <c r="R504" s="34" t="s">
        <v>1103</v>
      </c>
      <c r="S504" s="34" t="s">
        <v>1107</v>
      </c>
      <c r="T504" s="34" t="s">
        <v>1108</v>
      </c>
      <c r="U504" s="34" t="s">
        <v>1109</v>
      </c>
      <c r="V504" s="34">
        <v>653402643</v>
      </c>
      <c r="W504" s="34"/>
      <c r="X504" s="34">
        <v>1</v>
      </c>
      <c r="Y504" s="34">
        <v>698177079</v>
      </c>
      <c r="Z504" s="34" t="s">
        <v>1136</v>
      </c>
      <c r="AA504" s="34">
        <f>IF(ISBLANK($L504),"",VLOOKUP($L504,'PADESCE Ccontractuelle'!$C$2:$K$1200,8,FALSE))</f>
        <v>350000</v>
      </c>
      <c r="AB504" s="34">
        <f>IF(ISBLANK($L504),"",VLOOKUP($L504,'PADESCE Ccontractuelle'!$C$2:$K$1200,9,FALSE))</f>
        <v>105000000</v>
      </c>
      <c r="AC504" s="34" t="str">
        <f>VLOOKUP(VLOOKUP(B504,Apprenants!$D$2:$F$2000,3,FALSE),Classes!$A$2:$H$2000,8,FALSE)</f>
        <v>N</v>
      </c>
      <c r="AD504" s="47"/>
      <c r="AG504" s="23">
        <v>1</v>
      </c>
      <c r="AH504" s="23" t="str">
        <f>Consolication[[#This Row],[Bénéficiaires]]</f>
        <v>ASSOCIATION DES ENTREPRENEURS INGENIEUX D'AFRIQUE (ASENIA)</v>
      </c>
      <c r="AI504" s="23">
        <f>Consolication[[#This Row],[cohorte]]</f>
        <v>1</v>
      </c>
    </row>
    <row r="505" spans="1:35" x14ac:dyDescent="0.35">
      <c r="A505" s="34">
        <f>IF(B505&lt;&gt;"",MAX($A$1:A504)+1,"")</f>
        <v>504</v>
      </c>
      <c r="B505" s="34" t="s">
        <v>1137</v>
      </c>
      <c r="C505" s="34" t="s">
        <v>1041</v>
      </c>
      <c r="D505" s="34" t="s">
        <v>31</v>
      </c>
      <c r="E505" s="34">
        <v>27</v>
      </c>
      <c r="F505" s="34" t="s">
        <v>1042</v>
      </c>
      <c r="G505" s="34">
        <v>-1</v>
      </c>
      <c r="H505" s="34">
        <v>1</v>
      </c>
      <c r="I505" s="34" t="s">
        <v>1043</v>
      </c>
      <c r="J505" s="34" t="s">
        <v>1044</v>
      </c>
      <c r="K505" s="34" t="s">
        <v>1045</v>
      </c>
      <c r="L505" s="34" t="s">
        <v>1045</v>
      </c>
      <c r="M505" s="34">
        <v>2</v>
      </c>
      <c r="N505" s="34" t="s">
        <v>1043</v>
      </c>
      <c r="O505" s="34" t="s">
        <v>1043</v>
      </c>
      <c r="P505" s="34" t="s">
        <v>230</v>
      </c>
      <c r="Q505" s="34" t="s">
        <v>231</v>
      </c>
      <c r="R505" s="34" t="s">
        <v>1046</v>
      </c>
      <c r="S505" s="34" t="s">
        <v>1047</v>
      </c>
      <c r="T505" s="34">
        <v>5.7266820000000003</v>
      </c>
      <c r="U505" s="34">
        <v>10.883903</v>
      </c>
      <c r="V505" s="34">
        <v>691035119</v>
      </c>
      <c r="W505" s="34"/>
      <c r="X505" s="34">
        <v>1</v>
      </c>
      <c r="Y505" s="34" t="s">
        <v>1138</v>
      </c>
      <c r="Z505" s="34" t="s">
        <v>1139</v>
      </c>
      <c r="AA505" s="34">
        <f>IF(ISBLANK($L505),"",VLOOKUP($L505,'PADESCE Ccontractuelle'!$C$2:$K$1200,8,FALSE))</f>
        <v>210000</v>
      </c>
      <c r="AB505" s="34">
        <f>IF(ISBLANK($L505),"",VLOOKUP($L505,'PADESCE Ccontractuelle'!$C$2:$K$1200,9,FALSE))</f>
        <v>6300000</v>
      </c>
      <c r="AC505" s="34" t="str">
        <f>VLOOKUP(VLOOKUP(B505,Apprenants!$D$2:$F$2000,3,FALSE),Classes!$A$2:$H$2000,8,FALSE)</f>
        <v>N</v>
      </c>
      <c r="AD505" s="47"/>
      <c r="AG505" s="23">
        <v>1</v>
      </c>
      <c r="AH505" s="23" t="str">
        <f>Consolication[[#This Row],[Bénéficiaires]]</f>
        <v>CASSAVA GOLD</v>
      </c>
      <c r="AI505" s="23">
        <f>Consolication[[#This Row],[cohorte]]</f>
        <v>1</v>
      </c>
    </row>
    <row r="506" spans="1:35" x14ac:dyDescent="0.35">
      <c r="A506" s="34">
        <f>IF(B506&lt;&gt;"",MAX($A$1:A505)+1,"")</f>
        <v>505</v>
      </c>
      <c r="B506" s="34" t="s">
        <v>1140</v>
      </c>
      <c r="C506" s="34" t="s">
        <v>1041</v>
      </c>
      <c r="D506" s="34" t="s">
        <v>31</v>
      </c>
      <c r="E506" s="34">
        <v>24</v>
      </c>
      <c r="F506" s="34" t="s">
        <v>1042</v>
      </c>
      <c r="G506" s="34">
        <v>-1</v>
      </c>
      <c r="H506" s="34">
        <v>1</v>
      </c>
      <c r="I506" s="34" t="s">
        <v>1043</v>
      </c>
      <c r="J506" s="34" t="s">
        <v>1044</v>
      </c>
      <c r="K506" s="34" t="s">
        <v>1045</v>
      </c>
      <c r="L506" s="34" t="s">
        <v>1045</v>
      </c>
      <c r="M506" s="34">
        <v>2</v>
      </c>
      <c r="N506" s="34" t="s">
        <v>1043</v>
      </c>
      <c r="O506" s="34" t="s">
        <v>1043</v>
      </c>
      <c r="P506" s="34" t="s">
        <v>230</v>
      </c>
      <c r="Q506" s="34" t="s">
        <v>231</v>
      </c>
      <c r="R506" s="34" t="s">
        <v>1046</v>
      </c>
      <c r="S506" s="34" t="s">
        <v>1047</v>
      </c>
      <c r="T506" s="34">
        <v>5.7266820000000003</v>
      </c>
      <c r="U506" s="34">
        <v>10.883903</v>
      </c>
      <c r="V506" s="34">
        <v>698262021</v>
      </c>
      <c r="W506" s="34"/>
      <c r="X506" s="34">
        <v>1</v>
      </c>
      <c r="Y506" s="34" t="s">
        <v>1141</v>
      </c>
      <c r="Z506" s="34" t="s">
        <v>1142</v>
      </c>
      <c r="AA506" s="34">
        <f>IF(ISBLANK($L506),"",VLOOKUP($L506,'PADESCE Ccontractuelle'!$C$2:$K$1200,8,FALSE))</f>
        <v>210000</v>
      </c>
      <c r="AB506" s="34">
        <f>IF(ISBLANK($L506),"",VLOOKUP($L506,'PADESCE Ccontractuelle'!$C$2:$K$1200,9,FALSE))</f>
        <v>6300000</v>
      </c>
      <c r="AC506" s="34" t="str">
        <f>VLOOKUP(VLOOKUP(B506,Apprenants!$D$2:$F$2000,3,FALSE),Classes!$A$2:$H$2000,8,FALSE)</f>
        <v>N</v>
      </c>
      <c r="AD506" s="47"/>
      <c r="AG506" s="23">
        <v>1</v>
      </c>
      <c r="AH506" s="23" t="str">
        <f>Consolication[[#This Row],[Bénéficiaires]]</f>
        <v>CASSAVA GOLD</v>
      </c>
      <c r="AI506" s="23">
        <f>Consolication[[#This Row],[cohorte]]</f>
        <v>1</v>
      </c>
    </row>
    <row r="507" spans="1:35" x14ac:dyDescent="0.35">
      <c r="A507" s="34">
        <f>IF(B507&lt;&gt;"",MAX($A$1:A506)+1,"")</f>
        <v>506</v>
      </c>
      <c r="B507" s="34" t="s">
        <v>1143</v>
      </c>
      <c r="C507" s="34" t="s">
        <v>1041</v>
      </c>
      <c r="D507" s="34" t="s">
        <v>31</v>
      </c>
      <c r="E507" s="34">
        <v>31</v>
      </c>
      <c r="F507" s="34" t="s">
        <v>1042</v>
      </c>
      <c r="G507" s="34">
        <v>-1</v>
      </c>
      <c r="H507" s="34">
        <v>1</v>
      </c>
      <c r="I507" s="34" t="s">
        <v>1043</v>
      </c>
      <c r="J507" s="34" t="s">
        <v>1044</v>
      </c>
      <c r="K507" s="34" t="s">
        <v>1045</v>
      </c>
      <c r="L507" s="34" t="s">
        <v>1045</v>
      </c>
      <c r="M507" s="34">
        <v>2</v>
      </c>
      <c r="N507" s="34" t="s">
        <v>1043</v>
      </c>
      <c r="O507" s="34" t="s">
        <v>1043</v>
      </c>
      <c r="P507" s="34" t="s">
        <v>230</v>
      </c>
      <c r="Q507" s="34" t="s">
        <v>231</v>
      </c>
      <c r="R507" s="34" t="s">
        <v>1046</v>
      </c>
      <c r="S507" s="34" t="s">
        <v>1047</v>
      </c>
      <c r="T507" s="34">
        <v>5.7266820000000003</v>
      </c>
      <c r="U507" s="34">
        <v>10.883903</v>
      </c>
      <c r="V507" s="34">
        <v>697253673</v>
      </c>
      <c r="W507" s="34"/>
      <c r="X507" s="34">
        <v>1</v>
      </c>
      <c r="Y507" s="34" t="s">
        <v>1144</v>
      </c>
      <c r="Z507" s="34" t="s">
        <v>1145</v>
      </c>
      <c r="AA507" s="34">
        <f>IF(ISBLANK($L507),"",VLOOKUP($L507,'PADESCE Ccontractuelle'!$C$2:$K$1200,8,FALSE))</f>
        <v>210000</v>
      </c>
      <c r="AB507" s="34">
        <f>IF(ISBLANK($L507),"",VLOOKUP($L507,'PADESCE Ccontractuelle'!$C$2:$K$1200,9,FALSE))</f>
        <v>6300000</v>
      </c>
      <c r="AC507" s="34" t="str">
        <f>VLOOKUP(VLOOKUP(B507,Apprenants!$D$2:$F$2000,3,FALSE),Classes!$A$2:$H$2000,8,FALSE)</f>
        <v>N</v>
      </c>
      <c r="AD507" s="47"/>
      <c r="AG507" s="23">
        <v>1</v>
      </c>
      <c r="AH507" s="23" t="str">
        <f>Consolication[[#This Row],[Bénéficiaires]]</f>
        <v>CASSAVA GOLD</v>
      </c>
      <c r="AI507" s="23">
        <f>Consolication[[#This Row],[cohorte]]</f>
        <v>1</v>
      </c>
    </row>
    <row r="508" spans="1:35" x14ac:dyDescent="0.35">
      <c r="A508" s="34">
        <f>IF(B508&lt;&gt;"",MAX($A$1:A507)+1,"")</f>
        <v>507</v>
      </c>
      <c r="B508" s="34" t="s">
        <v>1146</v>
      </c>
      <c r="C508" s="34" t="s">
        <v>1041</v>
      </c>
      <c r="D508" s="34" t="s">
        <v>31</v>
      </c>
      <c r="E508" s="34">
        <v>30</v>
      </c>
      <c r="F508" s="34" t="s">
        <v>1042</v>
      </c>
      <c r="G508" s="34">
        <v>-1</v>
      </c>
      <c r="H508" s="34">
        <v>1</v>
      </c>
      <c r="I508" s="34" t="s">
        <v>1043</v>
      </c>
      <c r="J508" s="34" t="s">
        <v>1044</v>
      </c>
      <c r="K508" s="34" t="s">
        <v>1045</v>
      </c>
      <c r="L508" s="34" t="s">
        <v>1045</v>
      </c>
      <c r="M508" s="34">
        <v>2</v>
      </c>
      <c r="N508" s="34" t="s">
        <v>1043</v>
      </c>
      <c r="O508" s="34" t="s">
        <v>1043</v>
      </c>
      <c r="P508" s="34" t="s">
        <v>230</v>
      </c>
      <c r="Q508" s="34" t="s">
        <v>231</v>
      </c>
      <c r="R508" s="34" t="s">
        <v>1046</v>
      </c>
      <c r="S508" s="34" t="s">
        <v>1047</v>
      </c>
      <c r="T508" s="34">
        <v>5.7266820000000003</v>
      </c>
      <c r="U508" s="34">
        <v>10.883903</v>
      </c>
      <c r="V508" s="34">
        <v>693526777</v>
      </c>
      <c r="W508" s="34"/>
      <c r="X508" s="34">
        <v>1</v>
      </c>
      <c r="Y508" s="34" t="s">
        <v>1147</v>
      </c>
      <c r="Z508" s="34" t="s">
        <v>1148</v>
      </c>
      <c r="AA508" s="34">
        <f>IF(ISBLANK($L508),"",VLOOKUP($L508,'PADESCE Ccontractuelle'!$C$2:$K$1200,8,FALSE))</f>
        <v>210000</v>
      </c>
      <c r="AB508" s="34">
        <f>IF(ISBLANK($L508),"",VLOOKUP($L508,'PADESCE Ccontractuelle'!$C$2:$K$1200,9,FALSE))</f>
        <v>6300000</v>
      </c>
      <c r="AC508" s="34" t="str">
        <f>VLOOKUP(VLOOKUP(B508,Apprenants!$D$2:$F$2000,3,FALSE),Classes!$A$2:$H$2000,8,FALSE)</f>
        <v>N</v>
      </c>
      <c r="AD508" s="47"/>
      <c r="AG508" s="23">
        <v>1</v>
      </c>
      <c r="AH508" s="23" t="str">
        <f>Consolication[[#This Row],[Bénéficiaires]]</f>
        <v>CASSAVA GOLD</v>
      </c>
      <c r="AI508" s="23">
        <f>Consolication[[#This Row],[cohorte]]</f>
        <v>1</v>
      </c>
    </row>
    <row r="509" spans="1:35" x14ac:dyDescent="0.35">
      <c r="A509" s="34">
        <f>IF(B509&lt;&gt;"",MAX($A$1:A508)+1,"")</f>
        <v>508</v>
      </c>
      <c r="B509" s="34" t="s">
        <v>1149</v>
      </c>
      <c r="C509" s="34" t="s">
        <v>1102</v>
      </c>
      <c r="D509" s="34" t="s">
        <v>31</v>
      </c>
      <c r="E509" s="34">
        <v>47</v>
      </c>
      <c r="F509" s="34" t="s">
        <v>1042</v>
      </c>
      <c r="G509" s="34">
        <v>-1</v>
      </c>
      <c r="H509" s="34">
        <v>3</v>
      </c>
      <c r="I509" s="34" t="s">
        <v>159</v>
      </c>
      <c r="J509" s="34" t="s">
        <v>1103</v>
      </c>
      <c r="K509" s="34" t="s">
        <v>1104</v>
      </c>
      <c r="L509" s="34" t="s">
        <v>1105</v>
      </c>
      <c r="M509" s="34">
        <v>2</v>
      </c>
      <c r="N509" s="34" t="s">
        <v>159</v>
      </c>
      <c r="O509" s="34" t="s">
        <v>1106</v>
      </c>
      <c r="P509" s="34" t="s">
        <v>163</v>
      </c>
      <c r="Q509" s="34" t="s">
        <v>164</v>
      </c>
      <c r="R509" s="34" t="s">
        <v>1103</v>
      </c>
      <c r="S509" s="34"/>
      <c r="T509" s="34" t="s">
        <v>1108</v>
      </c>
      <c r="U509" s="34" t="s">
        <v>1109</v>
      </c>
      <c r="V509" s="34">
        <v>699674662</v>
      </c>
      <c r="W509" s="34"/>
      <c r="X509" s="34">
        <v>5</v>
      </c>
      <c r="Y509" s="34">
        <v>697247904</v>
      </c>
      <c r="Z509" s="34" t="s">
        <v>1150</v>
      </c>
      <c r="AA509" s="34">
        <f>IF(ISBLANK($L509),"",VLOOKUP($L509,'PADESCE Ccontractuelle'!$C$2:$K$1200,8,FALSE))</f>
        <v>350000</v>
      </c>
      <c r="AB509" s="34">
        <f>IF(ISBLANK($L509),"",VLOOKUP($L509,'PADESCE Ccontractuelle'!$C$2:$K$1200,9,FALSE))</f>
        <v>105000000</v>
      </c>
      <c r="AC509" s="34" t="str">
        <f>VLOOKUP(VLOOKUP(B509,Apprenants!$D$2:$F$2000,3,FALSE),Classes!$A$2:$H$2000,8,FALSE)</f>
        <v>N</v>
      </c>
      <c r="AD509" s="47"/>
      <c r="AG509" s="23">
        <v>1</v>
      </c>
      <c r="AH509" s="23" t="str">
        <f>Consolication[[#This Row],[Bénéficiaires]]</f>
        <v>ASSOCIATION DES ENTREPRENEURS INGENIEUX D'AFRIQUE (ASENIA)</v>
      </c>
      <c r="AI509" s="23">
        <f>Consolication[[#This Row],[cohorte]]</f>
        <v>5</v>
      </c>
    </row>
    <row r="510" spans="1:35" x14ac:dyDescent="0.35">
      <c r="A510" s="34">
        <f>IF(B510&lt;&gt;"",MAX($A$1:A509)+1,"")</f>
        <v>509</v>
      </c>
      <c r="B510" s="34" t="s">
        <v>1151</v>
      </c>
      <c r="C510" s="34" t="s">
        <v>1102</v>
      </c>
      <c r="D510" s="34" t="s">
        <v>31</v>
      </c>
      <c r="E510" s="34">
        <v>30</v>
      </c>
      <c r="F510" s="34" t="s">
        <v>273</v>
      </c>
      <c r="G510" s="34">
        <v>-1</v>
      </c>
      <c r="H510" s="34">
        <v>5</v>
      </c>
      <c r="I510" s="34" t="s">
        <v>159</v>
      </c>
      <c r="J510" s="34" t="s">
        <v>1103</v>
      </c>
      <c r="K510" s="34" t="s">
        <v>1104</v>
      </c>
      <c r="L510" s="34" t="s">
        <v>1105</v>
      </c>
      <c r="M510" s="34">
        <v>2</v>
      </c>
      <c r="N510" s="34" t="s">
        <v>159</v>
      </c>
      <c r="O510" s="34" t="s">
        <v>1106</v>
      </c>
      <c r="P510" s="34" t="s">
        <v>163</v>
      </c>
      <c r="Q510" s="34" t="s">
        <v>164</v>
      </c>
      <c r="R510" s="34" t="s">
        <v>1103</v>
      </c>
      <c r="S510" s="34"/>
      <c r="T510" s="34" t="s">
        <v>1108</v>
      </c>
      <c r="U510" s="34" t="s">
        <v>1109</v>
      </c>
      <c r="V510" s="34">
        <v>694352037</v>
      </c>
      <c r="W510" s="34"/>
      <c r="X510" s="34">
        <v>5</v>
      </c>
      <c r="Y510" s="34">
        <v>697247904</v>
      </c>
      <c r="Z510" s="34" t="s">
        <v>1152</v>
      </c>
      <c r="AA510" s="34">
        <f>IF(ISBLANK($L510),"",VLOOKUP($L510,'PADESCE Ccontractuelle'!$C$2:$K$1200,8,FALSE))</f>
        <v>350000</v>
      </c>
      <c r="AB510" s="34">
        <f>IF(ISBLANK($L510),"",VLOOKUP($L510,'PADESCE Ccontractuelle'!$C$2:$K$1200,9,FALSE))</f>
        <v>105000000</v>
      </c>
      <c r="AC510" s="34" t="str">
        <f>VLOOKUP(VLOOKUP(B510,Apprenants!$D$2:$F$2000,3,FALSE),Classes!$A$2:$H$2000,8,FALSE)</f>
        <v>N</v>
      </c>
      <c r="AD510" s="47"/>
      <c r="AG510" s="23">
        <v>1</v>
      </c>
      <c r="AH510" s="23" t="str">
        <f>Consolication[[#This Row],[Bénéficiaires]]</f>
        <v>ASSOCIATION DES ENTREPRENEURS INGENIEUX D'AFRIQUE (ASENIA)</v>
      </c>
      <c r="AI510" s="23">
        <f>Consolication[[#This Row],[cohorte]]</f>
        <v>5</v>
      </c>
    </row>
    <row r="511" spans="1:35" x14ac:dyDescent="0.35">
      <c r="A511" s="34">
        <f>IF(B511&lt;&gt;"",MAX($A$1:A510)+1,"")</f>
        <v>510</v>
      </c>
      <c r="B511" s="34" t="s">
        <v>1153</v>
      </c>
      <c r="C511" s="34" t="s">
        <v>1102</v>
      </c>
      <c r="D511" s="34" t="s">
        <v>31</v>
      </c>
      <c r="E511" s="34">
        <v>23</v>
      </c>
      <c r="F511" s="34" t="s">
        <v>246</v>
      </c>
      <c r="G511" s="34">
        <v>-1</v>
      </c>
      <c r="H511" s="34">
        <v>2</v>
      </c>
      <c r="I511" s="34" t="s">
        <v>159</v>
      </c>
      <c r="J511" s="34" t="s">
        <v>1103</v>
      </c>
      <c r="K511" s="34" t="s">
        <v>1104</v>
      </c>
      <c r="L511" s="34" t="s">
        <v>1105</v>
      </c>
      <c r="M511" s="34">
        <v>2</v>
      </c>
      <c r="N511" s="34" t="s">
        <v>159</v>
      </c>
      <c r="O511" s="34" t="s">
        <v>1106</v>
      </c>
      <c r="P511" s="34" t="s">
        <v>163</v>
      </c>
      <c r="Q511" s="34" t="s">
        <v>164</v>
      </c>
      <c r="R511" s="34" t="s">
        <v>1103</v>
      </c>
      <c r="S511" s="34"/>
      <c r="T511" s="34" t="s">
        <v>1108</v>
      </c>
      <c r="U511" s="34" t="s">
        <v>1109</v>
      </c>
      <c r="V511" s="34">
        <v>695675704</v>
      </c>
      <c r="W511" s="34"/>
      <c r="X511" s="34">
        <v>5</v>
      </c>
      <c r="Y511" s="34">
        <v>697247904</v>
      </c>
      <c r="Z511" s="34" t="s">
        <v>1154</v>
      </c>
      <c r="AA511" s="34">
        <f>IF(ISBLANK($L511),"",VLOOKUP($L511,'PADESCE Ccontractuelle'!$C$2:$K$1200,8,FALSE))</f>
        <v>350000</v>
      </c>
      <c r="AB511" s="34">
        <f>IF(ISBLANK($L511),"",VLOOKUP($L511,'PADESCE Ccontractuelle'!$C$2:$K$1200,9,FALSE))</f>
        <v>105000000</v>
      </c>
      <c r="AC511" s="34" t="str">
        <f>VLOOKUP(VLOOKUP(B511,Apprenants!$D$2:$F$2000,3,FALSE),Classes!$A$2:$H$2000,8,FALSE)</f>
        <v>N</v>
      </c>
      <c r="AD511" s="47"/>
      <c r="AG511" s="23">
        <v>1</v>
      </c>
      <c r="AH511" s="23" t="str">
        <f>Consolication[[#This Row],[Bénéficiaires]]</f>
        <v>ASSOCIATION DES ENTREPRENEURS INGENIEUX D'AFRIQUE (ASENIA)</v>
      </c>
      <c r="AI511" s="23">
        <f>Consolication[[#This Row],[cohorte]]</f>
        <v>5</v>
      </c>
    </row>
    <row r="512" spans="1:35" x14ac:dyDescent="0.35">
      <c r="A512" s="34">
        <f>IF(B512&lt;&gt;"",MAX($A$1:A511)+1,"")</f>
        <v>511</v>
      </c>
      <c r="B512" s="34" t="s">
        <v>1155</v>
      </c>
      <c r="C512" s="34" t="s">
        <v>1041</v>
      </c>
      <c r="D512" s="34" t="s">
        <v>31</v>
      </c>
      <c r="E512" s="34">
        <v>24</v>
      </c>
      <c r="F512" s="34" t="s">
        <v>1042</v>
      </c>
      <c r="G512" s="34">
        <v>-1</v>
      </c>
      <c r="H512" s="34">
        <v>1</v>
      </c>
      <c r="I512" s="34" t="s">
        <v>1043</v>
      </c>
      <c r="J512" s="34" t="s">
        <v>1044</v>
      </c>
      <c r="K512" s="34" t="s">
        <v>1045</v>
      </c>
      <c r="L512" s="34" t="s">
        <v>1045</v>
      </c>
      <c r="M512" s="34">
        <v>2</v>
      </c>
      <c r="N512" s="34" t="s">
        <v>1043</v>
      </c>
      <c r="O512" s="34" t="s">
        <v>1043</v>
      </c>
      <c r="P512" s="34" t="s">
        <v>230</v>
      </c>
      <c r="Q512" s="34" t="s">
        <v>231</v>
      </c>
      <c r="R512" s="34" t="s">
        <v>1046</v>
      </c>
      <c r="S512" s="34" t="s">
        <v>1047</v>
      </c>
      <c r="T512" s="34">
        <v>5.7266820000000003</v>
      </c>
      <c r="U512" s="34">
        <v>10.883903</v>
      </c>
      <c r="V512" s="34">
        <v>696434098</v>
      </c>
      <c r="W512" s="34"/>
      <c r="X512" s="34">
        <v>1</v>
      </c>
      <c r="Y512" s="34" t="s">
        <v>1156</v>
      </c>
      <c r="Z512" s="34" t="s">
        <v>1157</v>
      </c>
      <c r="AA512" s="34">
        <f>IF(ISBLANK($L512),"",VLOOKUP($L512,'PADESCE Ccontractuelle'!$C$2:$K$1200,8,FALSE))</f>
        <v>210000</v>
      </c>
      <c r="AB512" s="34">
        <f>IF(ISBLANK($L512),"",VLOOKUP($L512,'PADESCE Ccontractuelle'!$C$2:$K$1200,9,FALSE))</f>
        <v>6300000</v>
      </c>
      <c r="AC512" s="34" t="str">
        <f>VLOOKUP(VLOOKUP(B512,Apprenants!$D$2:$F$2000,3,FALSE),Classes!$A$2:$H$2000,8,FALSE)</f>
        <v>N</v>
      </c>
      <c r="AD512" s="47"/>
      <c r="AG512" s="23">
        <v>1</v>
      </c>
      <c r="AH512" s="23" t="str">
        <f>Consolication[[#This Row],[Bénéficiaires]]</f>
        <v>CASSAVA GOLD</v>
      </c>
      <c r="AI512" s="23">
        <f>Consolication[[#This Row],[cohorte]]</f>
        <v>1</v>
      </c>
    </row>
    <row r="513" spans="1:35" x14ac:dyDescent="0.35">
      <c r="A513" s="34">
        <f>IF(B513&lt;&gt;"",MAX($A$1:A512)+1,"")</f>
        <v>512</v>
      </c>
      <c r="B513" s="34" t="s">
        <v>1158</v>
      </c>
      <c r="C513" s="34" t="s">
        <v>1041</v>
      </c>
      <c r="D513" s="34" t="s">
        <v>31</v>
      </c>
      <c r="E513" s="34">
        <v>20</v>
      </c>
      <c r="F513" s="34" t="s">
        <v>1042</v>
      </c>
      <c r="G513" s="34">
        <v>-1</v>
      </c>
      <c r="H513" s="34">
        <v>1</v>
      </c>
      <c r="I513" s="34" t="s">
        <v>1043</v>
      </c>
      <c r="J513" s="34" t="s">
        <v>1044</v>
      </c>
      <c r="K513" s="34" t="s">
        <v>1045</v>
      </c>
      <c r="L513" s="34" t="s">
        <v>1045</v>
      </c>
      <c r="M513" s="34">
        <v>2</v>
      </c>
      <c r="N513" s="34" t="s">
        <v>1043</v>
      </c>
      <c r="O513" s="34" t="s">
        <v>1043</v>
      </c>
      <c r="P513" s="34" t="s">
        <v>230</v>
      </c>
      <c r="Q513" s="34" t="s">
        <v>231</v>
      </c>
      <c r="R513" s="34" t="s">
        <v>1046</v>
      </c>
      <c r="S513" s="34" t="s">
        <v>1047</v>
      </c>
      <c r="T513" s="34">
        <v>5.7266820000000003</v>
      </c>
      <c r="U513" s="34">
        <v>10.883903</v>
      </c>
      <c r="V513" s="34">
        <v>695276241</v>
      </c>
      <c r="W513" s="34"/>
      <c r="X513" s="34">
        <v>1</v>
      </c>
      <c r="Y513" s="34" t="s">
        <v>1159</v>
      </c>
      <c r="Z513" s="34" t="s">
        <v>1160</v>
      </c>
      <c r="AA513" s="34">
        <f>IF(ISBLANK($L513),"",VLOOKUP($L513,'PADESCE Ccontractuelle'!$C$2:$K$1200,8,FALSE))</f>
        <v>210000</v>
      </c>
      <c r="AB513" s="34">
        <f>IF(ISBLANK($L513),"",VLOOKUP($L513,'PADESCE Ccontractuelle'!$C$2:$K$1200,9,FALSE))</f>
        <v>6300000</v>
      </c>
      <c r="AC513" s="34" t="str">
        <f>VLOOKUP(VLOOKUP(B513,Apprenants!$D$2:$F$2000,3,FALSE),Classes!$A$2:$H$2000,8,FALSE)</f>
        <v>N</v>
      </c>
      <c r="AD513" s="47"/>
      <c r="AG513" s="23">
        <v>1</v>
      </c>
      <c r="AH513" s="23" t="str">
        <f>Consolication[[#This Row],[Bénéficiaires]]</f>
        <v>CASSAVA GOLD</v>
      </c>
      <c r="AI513" s="23">
        <f>Consolication[[#This Row],[cohorte]]</f>
        <v>1</v>
      </c>
    </row>
    <row r="514" spans="1:35" x14ac:dyDescent="0.35">
      <c r="A514" s="34">
        <f>IF(B514&lt;&gt;"",MAX($A$1:A513)+1,"")</f>
        <v>513</v>
      </c>
      <c r="B514" s="34" t="s">
        <v>1161</v>
      </c>
      <c r="C514" s="34" t="s">
        <v>1102</v>
      </c>
      <c r="D514" s="34" t="s">
        <v>31</v>
      </c>
      <c r="E514" s="34">
        <v>35</v>
      </c>
      <c r="F514" s="34" t="s">
        <v>246</v>
      </c>
      <c r="G514" s="34">
        <v>-1</v>
      </c>
      <c r="H514" s="34">
        <v>3</v>
      </c>
      <c r="I514" s="34" t="s">
        <v>159</v>
      </c>
      <c r="J514" s="34" t="s">
        <v>1103</v>
      </c>
      <c r="K514" s="34" t="s">
        <v>1104</v>
      </c>
      <c r="L514" s="34" t="s">
        <v>1105</v>
      </c>
      <c r="M514" s="34">
        <v>2</v>
      </c>
      <c r="N514" s="34" t="s">
        <v>159</v>
      </c>
      <c r="O514" s="34" t="s">
        <v>1106</v>
      </c>
      <c r="P514" s="34" t="s">
        <v>163</v>
      </c>
      <c r="Q514" s="34" t="s">
        <v>164</v>
      </c>
      <c r="R514" s="34" t="s">
        <v>1103</v>
      </c>
      <c r="S514" s="34"/>
      <c r="T514" s="34" t="s">
        <v>1108</v>
      </c>
      <c r="U514" s="34" t="s">
        <v>1109</v>
      </c>
      <c r="V514" s="34">
        <v>694897074</v>
      </c>
      <c r="W514" s="34"/>
      <c r="X514" s="34">
        <v>6</v>
      </c>
      <c r="Y514" s="34">
        <v>697247904</v>
      </c>
      <c r="Z514" s="34" t="s">
        <v>1162</v>
      </c>
      <c r="AA514" s="34">
        <f>IF(ISBLANK($L514),"",VLOOKUP($L514,'PADESCE Ccontractuelle'!$C$2:$K$1200,8,FALSE))</f>
        <v>350000</v>
      </c>
      <c r="AB514" s="34">
        <f>IF(ISBLANK($L514),"",VLOOKUP($L514,'PADESCE Ccontractuelle'!$C$2:$K$1200,9,FALSE))</f>
        <v>105000000</v>
      </c>
      <c r="AC514" s="34" t="str">
        <f>VLOOKUP(VLOOKUP(B514,Apprenants!$D$2:$F$2000,3,FALSE),Classes!$A$2:$H$2000,8,FALSE)</f>
        <v>N</v>
      </c>
      <c r="AD514" s="47"/>
      <c r="AG514" s="23">
        <v>1</v>
      </c>
      <c r="AH514" s="23" t="str">
        <f>Consolication[[#This Row],[Bénéficiaires]]</f>
        <v>ASSOCIATION DES ENTREPRENEURS INGENIEUX D'AFRIQUE (ASENIA)</v>
      </c>
      <c r="AI514" s="23">
        <f>Consolication[[#This Row],[cohorte]]</f>
        <v>6</v>
      </c>
    </row>
    <row r="515" spans="1:35" x14ac:dyDescent="0.35">
      <c r="A515" s="34">
        <f>IF(B515&lt;&gt;"",MAX($A$1:A514)+1,"")</f>
        <v>514</v>
      </c>
      <c r="B515" s="34" t="s">
        <v>1163</v>
      </c>
      <c r="C515" s="34" t="s">
        <v>1041</v>
      </c>
      <c r="D515" s="34" t="s">
        <v>32</v>
      </c>
      <c r="E515" s="34">
        <v>21</v>
      </c>
      <c r="F515" s="34" t="s">
        <v>1042</v>
      </c>
      <c r="G515" s="34">
        <v>0</v>
      </c>
      <c r="H515" s="34">
        <v>1</v>
      </c>
      <c r="I515" s="34" t="s">
        <v>1043</v>
      </c>
      <c r="J515" s="34" t="s">
        <v>1044</v>
      </c>
      <c r="K515" s="34" t="s">
        <v>1045</v>
      </c>
      <c r="L515" s="34" t="s">
        <v>1045</v>
      </c>
      <c r="M515" s="34">
        <v>2</v>
      </c>
      <c r="N515" s="34" t="s">
        <v>1043</v>
      </c>
      <c r="O515" s="34" t="s">
        <v>1043</v>
      </c>
      <c r="P515" s="34" t="s">
        <v>230</v>
      </c>
      <c r="Q515" s="34" t="s">
        <v>231</v>
      </c>
      <c r="R515" s="34" t="s">
        <v>1046</v>
      </c>
      <c r="S515" s="34" t="s">
        <v>1047</v>
      </c>
      <c r="T515" s="34">
        <v>5.7266820000000003</v>
      </c>
      <c r="U515" s="34">
        <v>10.883903</v>
      </c>
      <c r="V515" s="34">
        <v>696373941</v>
      </c>
      <c r="W515" s="34"/>
      <c r="X515" s="34">
        <v>1</v>
      </c>
      <c r="Y515" s="34" t="s">
        <v>1164</v>
      </c>
      <c r="Z515" s="34" t="s">
        <v>1165</v>
      </c>
      <c r="AA515" s="34">
        <f>IF(ISBLANK($L515),"",VLOOKUP($L515,'PADESCE Ccontractuelle'!$C$2:$K$1200,8,FALSE))</f>
        <v>210000</v>
      </c>
      <c r="AB515" s="34">
        <f>IF(ISBLANK($L515),"",VLOOKUP($L515,'PADESCE Ccontractuelle'!$C$2:$K$1200,9,FALSE))</f>
        <v>6300000</v>
      </c>
      <c r="AC515" s="34" t="str">
        <f>VLOOKUP(VLOOKUP(B515,Apprenants!$D$2:$F$2000,3,FALSE),Classes!$A$2:$H$2000,8,FALSE)</f>
        <v>N</v>
      </c>
      <c r="AD515" s="47"/>
      <c r="AG515" s="23">
        <v>1</v>
      </c>
      <c r="AH515" s="23" t="str">
        <f>Consolication[[#This Row],[Bénéficiaires]]</f>
        <v>CASSAVA GOLD</v>
      </c>
      <c r="AI515" s="23">
        <f>Consolication[[#This Row],[cohorte]]</f>
        <v>1</v>
      </c>
    </row>
    <row r="516" spans="1:35" x14ac:dyDescent="0.35">
      <c r="A516" s="34">
        <f>IF(B516&lt;&gt;"",MAX($A$1:A515)+1,"")</f>
        <v>515</v>
      </c>
      <c r="B516" s="34" t="s">
        <v>1166</v>
      </c>
      <c r="C516" s="34" t="s">
        <v>1102</v>
      </c>
      <c r="D516" s="34" t="s">
        <v>32</v>
      </c>
      <c r="E516" s="34">
        <v>32</v>
      </c>
      <c r="F516" s="34" t="s">
        <v>974</v>
      </c>
      <c r="G516" s="34">
        <v>2</v>
      </c>
      <c r="H516" s="34">
        <v>11</v>
      </c>
      <c r="I516" s="34" t="s">
        <v>1167</v>
      </c>
      <c r="J516" s="34" t="s">
        <v>1103</v>
      </c>
      <c r="K516" s="34" t="s">
        <v>1168</v>
      </c>
      <c r="L516" s="34" t="s">
        <v>1105</v>
      </c>
      <c r="M516" s="34"/>
      <c r="N516" s="34" t="s">
        <v>1167</v>
      </c>
      <c r="O516" s="34" t="s">
        <v>1169</v>
      </c>
      <c r="P516" s="34" t="s">
        <v>1170</v>
      </c>
      <c r="Q516" s="34" t="s">
        <v>1167</v>
      </c>
      <c r="R516" s="34" t="s">
        <v>1171</v>
      </c>
      <c r="S516" s="34" t="s">
        <v>1172</v>
      </c>
      <c r="T516" s="34"/>
      <c r="U516" s="34"/>
      <c r="V516" s="34">
        <v>656435991</v>
      </c>
      <c r="W516" s="34"/>
      <c r="X516" s="34">
        <v>8</v>
      </c>
      <c r="Y516" s="34">
        <v>680669661</v>
      </c>
      <c r="Z516" s="34" t="s">
        <v>1173</v>
      </c>
      <c r="AA516" s="34">
        <f>IF(ISBLANK($L516),"",VLOOKUP($L516,'PADESCE Ccontractuelle'!$C$2:$K$1200,8,FALSE))</f>
        <v>350000</v>
      </c>
      <c r="AB516" s="34">
        <f>IF(ISBLANK($L516),"",VLOOKUP($L516,'PADESCE Ccontractuelle'!$C$2:$K$1200,9,FALSE))</f>
        <v>105000000</v>
      </c>
      <c r="AC516" s="34" t="str">
        <f>VLOOKUP(VLOOKUP(B516,Apprenants!$D$2:$F$2000,3,FALSE),Classes!$A$2:$H$2000,8,FALSE)</f>
        <v>N</v>
      </c>
      <c r="AD516" s="47"/>
      <c r="AG516" s="23">
        <v>1</v>
      </c>
      <c r="AH516" s="23" t="str">
        <f>Consolication[[#This Row],[Bénéficiaires]]</f>
        <v>ASSOCIATION DES ENTREPRENEURS INGENIEUX D'AFRIQUE (ASENIA)</v>
      </c>
      <c r="AI516" s="23">
        <f>Consolication[[#This Row],[cohorte]]</f>
        <v>8</v>
      </c>
    </row>
    <row r="517" spans="1:35" x14ac:dyDescent="0.35">
      <c r="A517" s="34">
        <f>IF(B517&lt;&gt;"",MAX($A$1:A516)+1,"")</f>
        <v>516</v>
      </c>
      <c r="B517" s="34" t="s">
        <v>1174</v>
      </c>
      <c r="C517" s="34" t="s">
        <v>1102</v>
      </c>
      <c r="D517" s="34" t="s">
        <v>31</v>
      </c>
      <c r="E517" s="34">
        <v>33</v>
      </c>
      <c r="F517" s="34" t="s">
        <v>32</v>
      </c>
      <c r="G517" s="34">
        <v>2</v>
      </c>
      <c r="H517" s="34">
        <v>5</v>
      </c>
      <c r="I517" s="34" t="s">
        <v>159</v>
      </c>
      <c r="J517" s="34" t="s">
        <v>1103</v>
      </c>
      <c r="K517" s="34" t="s">
        <v>1104</v>
      </c>
      <c r="L517" s="34" t="s">
        <v>1105</v>
      </c>
      <c r="M517" s="34">
        <v>2</v>
      </c>
      <c r="N517" s="34" t="s">
        <v>159</v>
      </c>
      <c r="O517" s="34" t="s">
        <v>1106</v>
      </c>
      <c r="P517" s="34" t="s">
        <v>163</v>
      </c>
      <c r="Q517" s="34" t="s">
        <v>164</v>
      </c>
      <c r="R517" s="34" t="s">
        <v>1103</v>
      </c>
      <c r="S517" s="34"/>
      <c r="T517" s="34" t="s">
        <v>1108</v>
      </c>
      <c r="U517" s="34" t="s">
        <v>1109</v>
      </c>
      <c r="V517" s="34">
        <v>693668104</v>
      </c>
      <c r="W517" s="34"/>
      <c r="X517" s="34">
        <v>4</v>
      </c>
      <c r="Y517" s="34">
        <v>654258237</v>
      </c>
      <c r="Z517" s="34" t="s">
        <v>1175</v>
      </c>
      <c r="AA517" s="34">
        <f>IF(ISBLANK($L517),"",VLOOKUP($L517,'PADESCE Ccontractuelle'!$C$2:$K$1200,8,FALSE))</f>
        <v>350000</v>
      </c>
      <c r="AB517" s="34">
        <f>IF(ISBLANK($L517),"",VLOOKUP($L517,'PADESCE Ccontractuelle'!$C$2:$K$1200,9,FALSE))</f>
        <v>105000000</v>
      </c>
      <c r="AC517" s="34" t="str">
        <f>VLOOKUP(VLOOKUP(B517,Apprenants!$D$2:$F$2000,3,FALSE),Classes!$A$2:$H$2000,8,FALSE)</f>
        <v>N</v>
      </c>
      <c r="AD517" s="47"/>
      <c r="AG517" s="23">
        <v>1</v>
      </c>
      <c r="AH517" s="23" t="str">
        <f>Consolication[[#This Row],[Bénéficiaires]]</f>
        <v>ASSOCIATION DES ENTREPRENEURS INGENIEUX D'AFRIQUE (ASENIA)</v>
      </c>
      <c r="AI517" s="23">
        <f>Consolication[[#This Row],[cohorte]]</f>
        <v>4</v>
      </c>
    </row>
    <row r="518" spans="1:35" x14ac:dyDescent="0.35">
      <c r="A518" s="34">
        <f>IF(B518&lt;&gt;"",MAX($A$1:A517)+1,"")</f>
        <v>517</v>
      </c>
      <c r="B518" s="34" t="s">
        <v>1176</v>
      </c>
      <c r="C518" s="34" t="s">
        <v>1177</v>
      </c>
      <c r="D518" s="34" t="s">
        <v>31</v>
      </c>
      <c r="E518" s="34"/>
      <c r="F518" s="34" t="s">
        <v>974</v>
      </c>
      <c r="G518" s="34">
        <v>0</v>
      </c>
      <c r="H518" s="34">
        <v>22</v>
      </c>
      <c r="I518" s="34" t="s">
        <v>159</v>
      </c>
      <c r="J518" s="34" t="s">
        <v>1178</v>
      </c>
      <c r="K518" s="34" t="s">
        <v>1179</v>
      </c>
      <c r="L518" s="34" t="s">
        <v>1180</v>
      </c>
      <c r="M518" s="34">
        <v>2</v>
      </c>
      <c r="N518" s="34" t="s">
        <v>159</v>
      </c>
      <c r="O518" s="34" t="s">
        <v>1181</v>
      </c>
      <c r="P518" s="34" t="s">
        <v>163</v>
      </c>
      <c r="Q518" s="34" t="s">
        <v>164</v>
      </c>
      <c r="R518" s="34" t="s">
        <v>1182</v>
      </c>
      <c r="S518" s="34" t="s">
        <v>1183</v>
      </c>
      <c r="T518" s="34" t="s">
        <v>1184</v>
      </c>
      <c r="U518" s="34" t="s">
        <v>1184</v>
      </c>
      <c r="V518" s="34">
        <v>699735592</v>
      </c>
      <c r="W518" s="34"/>
      <c r="X518" s="34">
        <v>1</v>
      </c>
      <c r="Y518" s="34" t="s">
        <v>1185</v>
      </c>
      <c r="Z518" s="34" t="s">
        <v>1186</v>
      </c>
      <c r="AA518" s="34">
        <f>IF(ISBLANK($L518),"",VLOOKUP($L518,'PADESCE Ccontractuelle'!$C$2:$K$1200,8,FALSE))</f>
        <v>210000</v>
      </c>
      <c r="AB518" s="34">
        <f>IF(ISBLANK($L518),"",VLOOKUP($L518,'PADESCE Ccontractuelle'!$C$2:$K$1200,9,FALSE))</f>
        <v>2940000</v>
      </c>
      <c r="AC518" s="34" t="str">
        <f>VLOOKUP(VLOOKUP(B518,Apprenants!$D$2:$F$2000,3,FALSE),Classes!$A$2:$H$2000,8,FALSE)</f>
        <v>N</v>
      </c>
      <c r="AD518" s="47"/>
      <c r="AG518" s="23"/>
      <c r="AH518" s="23"/>
      <c r="AI518" s="23"/>
    </row>
    <row r="519" spans="1:35" x14ac:dyDescent="0.35">
      <c r="A519" s="34">
        <f>IF(B519&lt;&gt;"",MAX($A$1:A518)+1,"")</f>
        <v>518</v>
      </c>
      <c r="B519" s="34" t="s">
        <v>1187</v>
      </c>
      <c r="C519" s="34" t="s">
        <v>1177</v>
      </c>
      <c r="D519" s="34" t="s">
        <v>31</v>
      </c>
      <c r="E519" s="34"/>
      <c r="F519" s="34" t="s">
        <v>974</v>
      </c>
      <c r="G519" s="34">
        <v>0</v>
      </c>
      <c r="H519" s="34">
        <v>3</v>
      </c>
      <c r="I519" s="34" t="s">
        <v>159</v>
      </c>
      <c r="J519" s="36" t="s">
        <v>1178</v>
      </c>
      <c r="K519" s="34" t="s">
        <v>1179</v>
      </c>
      <c r="L519" s="34" t="s">
        <v>1180</v>
      </c>
      <c r="M519" s="34">
        <v>2</v>
      </c>
      <c r="N519" s="34" t="s">
        <v>159</v>
      </c>
      <c r="O519" s="34" t="s">
        <v>1181</v>
      </c>
      <c r="P519" s="34" t="s">
        <v>163</v>
      </c>
      <c r="Q519" s="34" t="s">
        <v>164</v>
      </c>
      <c r="R519" s="34" t="s">
        <v>1182</v>
      </c>
      <c r="S519" s="34" t="s">
        <v>1183</v>
      </c>
      <c r="T519" s="34" t="s">
        <v>1184</v>
      </c>
      <c r="U519" s="34" t="s">
        <v>1184</v>
      </c>
      <c r="V519" s="34">
        <v>670521767</v>
      </c>
      <c r="W519" s="34"/>
      <c r="X519" s="34">
        <v>1</v>
      </c>
      <c r="Y519" s="34" t="s">
        <v>1185</v>
      </c>
      <c r="Z519" s="34" t="s">
        <v>1188</v>
      </c>
      <c r="AA519" s="34">
        <f>IF(ISBLANK($L519),"",VLOOKUP($L519,'PADESCE Ccontractuelle'!$C$2:$K$1200,8,FALSE))</f>
        <v>210000</v>
      </c>
      <c r="AB519" s="34">
        <f>IF(ISBLANK($L519),"",VLOOKUP($L519,'PADESCE Ccontractuelle'!$C$2:$K$1200,9,FALSE))</f>
        <v>2940000</v>
      </c>
      <c r="AC519" s="34" t="str">
        <f>VLOOKUP(VLOOKUP(B519,Apprenants!$D$2:$F$2000,3,FALSE),Classes!$A$2:$H$2000,8,FALSE)</f>
        <v>N</v>
      </c>
      <c r="AD519" s="47"/>
      <c r="AG519" s="23">
        <v>1</v>
      </c>
      <c r="AH519" s="23" t="str">
        <f>Consolication[[#This Row],[Bénéficiaires]]</f>
        <v>GIPEC TOUKAM</v>
      </c>
      <c r="AI519" s="23">
        <f>Consolication[[#This Row],[cohorte]]</f>
        <v>1</v>
      </c>
    </row>
    <row r="520" spans="1:35" x14ac:dyDescent="0.35">
      <c r="A520" s="34">
        <f>IF(B520&lt;&gt;"",MAX($A$1:A519)+1,"")</f>
        <v>519</v>
      </c>
      <c r="B520" s="34" t="s">
        <v>1189</v>
      </c>
      <c r="C520" s="34" t="s">
        <v>1177</v>
      </c>
      <c r="D520" s="34" t="s">
        <v>31</v>
      </c>
      <c r="E520" s="34"/>
      <c r="F520" s="34" t="s">
        <v>974</v>
      </c>
      <c r="G520" s="34">
        <v>0</v>
      </c>
      <c r="H520" s="34">
        <v>10</v>
      </c>
      <c r="I520" s="34" t="s">
        <v>159</v>
      </c>
      <c r="J520" s="36" t="s">
        <v>1178</v>
      </c>
      <c r="K520" s="34" t="s">
        <v>1179</v>
      </c>
      <c r="L520" s="34" t="s">
        <v>1180</v>
      </c>
      <c r="M520" s="34">
        <v>2</v>
      </c>
      <c r="N520" s="34" t="s">
        <v>159</v>
      </c>
      <c r="O520" s="34" t="s">
        <v>1181</v>
      </c>
      <c r="P520" s="34" t="s">
        <v>163</v>
      </c>
      <c r="Q520" s="34" t="s">
        <v>164</v>
      </c>
      <c r="R520" s="34" t="s">
        <v>1182</v>
      </c>
      <c r="S520" s="34" t="s">
        <v>1183</v>
      </c>
      <c r="T520" s="34" t="s">
        <v>1184</v>
      </c>
      <c r="U520" s="34" t="s">
        <v>1184</v>
      </c>
      <c r="V520" s="34">
        <v>677676344</v>
      </c>
      <c r="W520" s="34"/>
      <c r="X520" s="34">
        <v>1</v>
      </c>
      <c r="Y520" s="34" t="s">
        <v>1185</v>
      </c>
      <c r="Z520" s="34" t="s">
        <v>1190</v>
      </c>
      <c r="AA520" s="34">
        <f>IF(ISBLANK($L520),"",VLOOKUP($L520,'PADESCE Ccontractuelle'!$C$2:$K$1200,8,FALSE))</f>
        <v>210000</v>
      </c>
      <c r="AB520" s="34">
        <f>IF(ISBLANK($L520),"",VLOOKUP($L520,'PADESCE Ccontractuelle'!$C$2:$K$1200,9,FALSE))</f>
        <v>2940000</v>
      </c>
      <c r="AC520" s="34" t="str">
        <f>VLOOKUP(VLOOKUP(B520,Apprenants!$D$2:$F$2000,3,FALSE),Classes!$A$2:$H$2000,8,FALSE)</f>
        <v>N</v>
      </c>
      <c r="AD520" s="47"/>
      <c r="AG520" s="23">
        <v>1</v>
      </c>
      <c r="AH520" s="23" t="str">
        <f>Consolication[[#This Row],[Bénéficiaires]]</f>
        <v>GIPEC TOUKAM</v>
      </c>
      <c r="AI520" s="23">
        <f>Consolication[[#This Row],[cohorte]]</f>
        <v>1</v>
      </c>
    </row>
    <row r="521" spans="1:35" x14ac:dyDescent="0.35">
      <c r="A521" s="34">
        <f>IF(B521&lt;&gt;"",MAX($A$1:A520)+1,"")</f>
        <v>520</v>
      </c>
      <c r="B521" s="34" t="s">
        <v>1191</v>
      </c>
      <c r="C521" s="34" t="s">
        <v>1177</v>
      </c>
      <c r="D521" s="34" t="s">
        <v>31</v>
      </c>
      <c r="E521" s="34"/>
      <c r="F521" s="34" t="s">
        <v>974</v>
      </c>
      <c r="G521" s="34">
        <v>0</v>
      </c>
      <c r="H521" s="34">
        <v>4</v>
      </c>
      <c r="I521" s="34" t="s">
        <v>159</v>
      </c>
      <c r="J521" s="36" t="s">
        <v>1178</v>
      </c>
      <c r="K521" s="34" t="s">
        <v>1179</v>
      </c>
      <c r="L521" s="34" t="s">
        <v>1180</v>
      </c>
      <c r="M521" s="34">
        <v>2</v>
      </c>
      <c r="N521" s="34" t="s">
        <v>159</v>
      </c>
      <c r="O521" s="34" t="s">
        <v>1181</v>
      </c>
      <c r="P521" s="34" t="s">
        <v>163</v>
      </c>
      <c r="Q521" s="34" t="s">
        <v>164</v>
      </c>
      <c r="R521" s="34" t="s">
        <v>1182</v>
      </c>
      <c r="S521" s="34" t="s">
        <v>1183</v>
      </c>
      <c r="T521" s="34" t="s">
        <v>1184</v>
      </c>
      <c r="U521" s="34" t="s">
        <v>1184</v>
      </c>
      <c r="V521" s="34">
        <v>697498119</v>
      </c>
      <c r="W521" s="34"/>
      <c r="X521" s="34">
        <v>1</v>
      </c>
      <c r="Y521" s="34" t="s">
        <v>1185</v>
      </c>
      <c r="Z521" s="34" t="s">
        <v>1192</v>
      </c>
      <c r="AA521" s="34">
        <f>IF(ISBLANK($L521),"",VLOOKUP($L521,'PADESCE Ccontractuelle'!$C$2:$K$1200,8,FALSE))</f>
        <v>210000</v>
      </c>
      <c r="AB521" s="34">
        <f>IF(ISBLANK($L521),"",VLOOKUP($L521,'PADESCE Ccontractuelle'!$C$2:$K$1200,9,FALSE))</f>
        <v>2940000</v>
      </c>
      <c r="AC521" s="34" t="str">
        <f>VLOOKUP(VLOOKUP(B521,Apprenants!$D$2:$F$2000,3,FALSE),Classes!$A$2:$H$2000,8,FALSE)</f>
        <v>N</v>
      </c>
      <c r="AD521" s="47"/>
      <c r="AG521" s="23">
        <v>1</v>
      </c>
      <c r="AH521" s="23" t="str">
        <f>Consolication[[#This Row],[Bénéficiaires]]</f>
        <v>GIPEC TOUKAM</v>
      </c>
      <c r="AI521" s="23">
        <f>Consolication[[#This Row],[cohorte]]</f>
        <v>1</v>
      </c>
    </row>
    <row r="522" spans="1:35" x14ac:dyDescent="0.35">
      <c r="A522" s="34">
        <f>IF(B522&lt;&gt;"",MAX($A$1:A521)+1,"")</f>
        <v>521</v>
      </c>
      <c r="B522" s="34" t="s">
        <v>1193</v>
      </c>
      <c r="C522" s="34" t="s">
        <v>1177</v>
      </c>
      <c r="D522" s="34" t="s">
        <v>31</v>
      </c>
      <c r="E522" s="34"/>
      <c r="F522" s="34" t="s">
        <v>974</v>
      </c>
      <c r="G522" s="34">
        <v>0</v>
      </c>
      <c r="H522" s="34">
        <v>0</v>
      </c>
      <c r="I522" s="34" t="s">
        <v>159</v>
      </c>
      <c r="J522" s="36" t="s">
        <v>1178</v>
      </c>
      <c r="K522" s="34" t="s">
        <v>1179</v>
      </c>
      <c r="L522" s="34" t="s">
        <v>1180</v>
      </c>
      <c r="M522" s="34">
        <v>2</v>
      </c>
      <c r="N522" s="34" t="s">
        <v>159</v>
      </c>
      <c r="O522" s="34" t="s">
        <v>1181</v>
      </c>
      <c r="P522" s="34" t="s">
        <v>163</v>
      </c>
      <c r="Q522" s="34" t="s">
        <v>164</v>
      </c>
      <c r="R522" s="34" t="s">
        <v>1182</v>
      </c>
      <c r="S522" s="34" t="s">
        <v>1183</v>
      </c>
      <c r="T522" s="34">
        <v>0</v>
      </c>
      <c r="U522" s="34">
        <v>0</v>
      </c>
      <c r="V522" s="34">
        <v>677300023</v>
      </c>
      <c r="W522" s="34"/>
      <c r="X522" s="34">
        <v>1</v>
      </c>
      <c r="Y522" s="37">
        <v>6.7425500906975703E+18</v>
      </c>
      <c r="Z522" s="34" t="s">
        <v>1194</v>
      </c>
      <c r="AA522" s="34">
        <f>IF(ISBLANK($L522),"",VLOOKUP($L522,'PADESCE Ccontractuelle'!$C$2:$K$1200,8,FALSE))</f>
        <v>210000</v>
      </c>
      <c r="AB522" s="34">
        <f>IF(ISBLANK($L522),"",VLOOKUP($L522,'PADESCE Ccontractuelle'!$C$2:$K$1200,9,FALSE))</f>
        <v>2940000</v>
      </c>
      <c r="AC522" s="34" t="str">
        <f>VLOOKUP(VLOOKUP(B522,Apprenants!$D$2:$F$2000,3,FALSE),Classes!$A$2:$H$2000,8,FALSE)</f>
        <v>N</v>
      </c>
      <c r="AD522" s="47"/>
      <c r="AG522" s="23">
        <v>1</v>
      </c>
      <c r="AH522" s="23" t="str">
        <f>Consolication[[#This Row],[Bénéficiaires]]</f>
        <v>GIPEC TOUKAM</v>
      </c>
      <c r="AI522" s="23">
        <f>Consolication[[#This Row],[cohorte]]</f>
        <v>1</v>
      </c>
    </row>
    <row r="523" spans="1:35" x14ac:dyDescent="0.35">
      <c r="A523" s="34">
        <f>IF(B523&lt;&gt;"",MAX($A$1:A522)+1,"")</f>
        <v>522</v>
      </c>
      <c r="B523" s="34" t="s">
        <v>1195</v>
      </c>
      <c r="C523" s="34" t="s">
        <v>1177</v>
      </c>
      <c r="D523" s="34" t="s">
        <v>31</v>
      </c>
      <c r="E523" s="34"/>
      <c r="F523" s="34" t="s">
        <v>974</v>
      </c>
      <c r="G523" s="34">
        <v>0</v>
      </c>
      <c r="H523" s="34">
        <v>0</v>
      </c>
      <c r="I523" s="34" t="s">
        <v>1167</v>
      </c>
      <c r="J523" s="36" t="s">
        <v>1178</v>
      </c>
      <c r="K523" s="34" t="s">
        <v>1179</v>
      </c>
      <c r="L523" s="34" t="s">
        <v>1180</v>
      </c>
      <c r="M523" s="34">
        <v>2</v>
      </c>
      <c r="N523" s="34" t="s">
        <v>159</v>
      </c>
      <c r="O523" s="34" t="s">
        <v>1181</v>
      </c>
      <c r="P523" s="34" t="s">
        <v>163</v>
      </c>
      <c r="Q523" s="34" t="s">
        <v>164</v>
      </c>
      <c r="R523" s="34" t="s">
        <v>1182</v>
      </c>
      <c r="S523" s="34" t="s">
        <v>1183</v>
      </c>
      <c r="T523" s="34">
        <v>0</v>
      </c>
      <c r="U523" s="34">
        <v>0</v>
      </c>
      <c r="V523" s="34">
        <v>679306840</v>
      </c>
      <c r="W523" s="34"/>
      <c r="X523" s="34">
        <v>1</v>
      </c>
      <c r="Y523" s="37">
        <v>6.7425500906975703E+18</v>
      </c>
      <c r="Z523" s="34" t="s">
        <v>1196</v>
      </c>
      <c r="AA523" s="34">
        <f>IF(ISBLANK($L523),"",VLOOKUP($L523,'PADESCE Ccontractuelle'!$C$2:$K$1200,8,FALSE))</f>
        <v>210000</v>
      </c>
      <c r="AB523" s="34">
        <f>IF(ISBLANK($L523),"",VLOOKUP($L523,'PADESCE Ccontractuelle'!$C$2:$K$1200,9,FALSE))</f>
        <v>2940000</v>
      </c>
      <c r="AC523" s="34" t="str">
        <f>VLOOKUP(VLOOKUP(B523,Apprenants!$D$2:$F$2000,3,FALSE),Classes!$A$2:$H$2000,8,FALSE)</f>
        <v>N</v>
      </c>
      <c r="AD523" s="47"/>
      <c r="AG523" s="23">
        <v>1</v>
      </c>
      <c r="AH523" s="23" t="str">
        <f>Consolication[[#This Row],[Bénéficiaires]]</f>
        <v>GIPEC TOUKAM</v>
      </c>
      <c r="AI523" s="23">
        <f>Consolication[[#This Row],[cohorte]]</f>
        <v>1</v>
      </c>
    </row>
    <row r="524" spans="1:35" x14ac:dyDescent="0.35">
      <c r="A524" s="34">
        <f>IF(B524&lt;&gt;"",MAX($A$1:A523)+1,"")</f>
        <v>523</v>
      </c>
      <c r="B524" s="34" t="s">
        <v>1197</v>
      </c>
      <c r="C524" s="34" t="s">
        <v>1177</v>
      </c>
      <c r="D524" s="34" t="s">
        <v>31</v>
      </c>
      <c r="E524" s="34"/>
      <c r="F524" s="34" t="s">
        <v>974</v>
      </c>
      <c r="G524" s="34">
        <v>0</v>
      </c>
      <c r="H524" s="34">
        <v>8</v>
      </c>
      <c r="I524" s="34" t="s">
        <v>159</v>
      </c>
      <c r="J524" s="36" t="s">
        <v>1178</v>
      </c>
      <c r="K524" s="34" t="s">
        <v>1179</v>
      </c>
      <c r="L524" s="34" t="s">
        <v>1180</v>
      </c>
      <c r="M524" s="34">
        <v>2</v>
      </c>
      <c r="N524" s="34" t="s">
        <v>159</v>
      </c>
      <c r="O524" s="34" t="s">
        <v>1181</v>
      </c>
      <c r="P524" s="34" t="s">
        <v>163</v>
      </c>
      <c r="Q524" s="34" t="s">
        <v>164</v>
      </c>
      <c r="R524" s="34" t="s">
        <v>1182</v>
      </c>
      <c r="S524" s="34" t="s">
        <v>1183</v>
      </c>
      <c r="T524" s="34" t="s">
        <v>1184</v>
      </c>
      <c r="U524" s="34" t="s">
        <v>1184</v>
      </c>
      <c r="V524" s="34">
        <v>677664091</v>
      </c>
      <c r="W524" s="34"/>
      <c r="X524" s="34">
        <v>1</v>
      </c>
      <c r="Y524" s="34" t="s">
        <v>1185</v>
      </c>
      <c r="Z524" s="34" t="s">
        <v>1198</v>
      </c>
      <c r="AA524" s="34">
        <f>IF(ISBLANK($L524),"",VLOOKUP($L524,'PADESCE Ccontractuelle'!$C$2:$K$1200,8,FALSE))</f>
        <v>210000</v>
      </c>
      <c r="AB524" s="34">
        <f>IF(ISBLANK($L524),"",VLOOKUP($L524,'PADESCE Ccontractuelle'!$C$2:$K$1200,9,FALSE))</f>
        <v>2940000</v>
      </c>
      <c r="AC524" s="34" t="str">
        <f>VLOOKUP(VLOOKUP(B524,Apprenants!$D$2:$F$2000,3,FALSE),Classes!$A$2:$H$2000,8,FALSE)</f>
        <v>N</v>
      </c>
      <c r="AD524" s="47"/>
      <c r="AG524" s="23">
        <v>1</v>
      </c>
      <c r="AH524" s="23" t="str">
        <f>Consolication[[#This Row],[Bénéficiaires]]</f>
        <v>GIPEC TOUKAM</v>
      </c>
      <c r="AI524" s="23">
        <f>Consolication[[#This Row],[cohorte]]</f>
        <v>1</v>
      </c>
    </row>
    <row r="525" spans="1:35" x14ac:dyDescent="0.35">
      <c r="A525" s="34">
        <f>IF(B525&lt;&gt;"",MAX($A$1:A524)+1,"")</f>
        <v>524</v>
      </c>
      <c r="B525" s="34" t="s">
        <v>1199</v>
      </c>
      <c r="C525" s="34" t="s">
        <v>1177</v>
      </c>
      <c r="D525" s="34" t="s">
        <v>31</v>
      </c>
      <c r="E525" s="34"/>
      <c r="F525" s="34" t="s">
        <v>974</v>
      </c>
      <c r="G525" s="34">
        <v>0</v>
      </c>
      <c r="H525" s="34">
        <v>15</v>
      </c>
      <c r="I525" s="34" t="s">
        <v>159</v>
      </c>
      <c r="J525" s="34" t="s">
        <v>1178</v>
      </c>
      <c r="K525" s="34" t="s">
        <v>1179</v>
      </c>
      <c r="L525" s="34" t="s">
        <v>1180</v>
      </c>
      <c r="M525" s="34">
        <v>2</v>
      </c>
      <c r="N525" s="34" t="s">
        <v>159</v>
      </c>
      <c r="O525" s="34" t="s">
        <v>1181</v>
      </c>
      <c r="P525" s="34" t="s">
        <v>163</v>
      </c>
      <c r="Q525" s="34" t="s">
        <v>164</v>
      </c>
      <c r="R525" s="34" t="s">
        <v>1182</v>
      </c>
      <c r="S525" s="34" t="s">
        <v>1183</v>
      </c>
      <c r="T525" s="34" t="s">
        <v>1184</v>
      </c>
      <c r="U525" s="34" t="s">
        <v>1184</v>
      </c>
      <c r="V525" s="34">
        <v>656274482</v>
      </c>
      <c r="W525" s="34"/>
      <c r="X525" s="34">
        <v>1</v>
      </c>
      <c r="Y525" s="34" t="s">
        <v>1185</v>
      </c>
      <c r="Z525" s="34" t="s">
        <v>1200</v>
      </c>
      <c r="AA525" s="34">
        <f>IF(ISBLANK($L525),"",VLOOKUP($L525,'PADESCE Ccontractuelle'!$C$2:$K$1200,8,FALSE))</f>
        <v>210000</v>
      </c>
      <c r="AB525" s="34">
        <f>IF(ISBLANK($L525),"",VLOOKUP($L525,'PADESCE Ccontractuelle'!$C$2:$K$1200,9,FALSE))</f>
        <v>2940000</v>
      </c>
      <c r="AC525" s="34" t="str">
        <f>VLOOKUP(VLOOKUP(B525,Apprenants!$D$2:$F$2000,3,FALSE),Classes!$A$2:$H$2000,8,FALSE)</f>
        <v>N</v>
      </c>
      <c r="AD525" s="47"/>
      <c r="AG525" s="23"/>
      <c r="AH525" s="23"/>
      <c r="AI525" s="23"/>
    </row>
    <row r="526" spans="1:35" x14ac:dyDescent="0.35">
      <c r="A526" s="34">
        <f>IF(B526&lt;&gt;"",MAX($A$1:A525)+1,"")</f>
        <v>525</v>
      </c>
      <c r="B526" s="34" t="s">
        <v>1201</v>
      </c>
      <c r="C526" s="34" t="s">
        <v>1177</v>
      </c>
      <c r="D526" s="34" t="s">
        <v>31</v>
      </c>
      <c r="E526" s="34"/>
      <c r="F526" s="34" t="s">
        <v>974</v>
      </c>
      <c r="G526" s="34">
        <v>0</v>
      </c>
      <c r="H526" s="34">
        <v>11</v>
      </c>
      <c r="I526" s="34" t="s">
        <v>1167</v>
      </c>
      <c r="J526" s="36" t="s">
        <v>1178</v>
      </c>
      <c r="K526" s="34" t="s">
        <v>1179</v>
      </c>
      <c r="L526" s="34" t="s">
        <v>1180</v>
      </c>
      <c r="M526" s="34">
        <v>2</v>
      </c>
      <c r="N526" s="34" t="s">
        <v>159</v>
      </c>
      <c r="O526" s="34" t="s">
        <v>1181</v>
      </c>
      <c r="P526" s="34" t="s">
        <v>163</v>
      </c>
      <c r="Q526" s="34" t="s">
        <v>164</v>
      </c>
      <c r="R526" s="34" t="s">
        <v>1182</v>
      </c>
      <c r="S526" s="34" t="s">
        <v>1183</v>
      </c>
      <c r="T526" s="34" t="s">
        <v>1184</v>
      </c>
      <c r="U526" s="34" t="s">
        <v>1184</v>
      </c>
      <c r="V526" s="34">
        <v>699905110</v>
      </c>
      <c r="W526" s="34"/>
      <c r="X526" s="34">
        <v>1</v>
      </c>
      <c r="Y526" s="34" t="s">
        <v>1185</v>
      </c>
      <c r="Z526" s="34" t="s">
        <v>1202</v>
      </c>
      <c r="AA526" s="34">
        <f>IF(ISBLANK($L526),"",VLOOKUP($L526,'PADESCE Ccontractuelle'!$C$2:$K$1200,8,FALSE))</f>
        <v>210000</v>
      </c>
      <c r="AB526" s="34">
        <f>IF(ISBLANK($L526),"",VLOOKUP($L526,'PADESCE Ccontractuelle'!$C$2:$K$1200,9,FALSE))</f>
        <v>2940000</v>
      </c>
      <c r="AC526" s="34" t="str">
        <f>VLOOKUP(VLOOKUP(B526,Apprenants!$D$2:$F$2000,3,FALSE),Classes!$A$2:$H$2000,8,FALSE)</f>
        <v>N</v>
      </c>
      <c r="AD526" s="47"/>
      <c r="AG526" s="23">
        <v>1</v>
      </c>
      <c r="AH526" s="23" t="str">
        <f>Consolication[[#This Row],[Bénéficiaires]]</f>
        <v>GIPEC TOUKAM</v>
      </c>
      <c r="AI526" s="23">
        <f>Consolication[[#This Row],[cohorte]]</f>
        <v>1</v>
      </c>
    </row>
    <row r="527" spans="1:35" x14ac:dyDescent="0.35">
      <c r="A527" s="34">
        <f>IF(B527&lt;&gt;"",MAX($A$1:A526)+1,"")</f>
        <v>526</v>
      </c>
      <c r="B527" s="34" t="s">
        <v>1203</v>
      </c>
      <c r="C527" s="34" t="s">
        <v>1177</v>
      </c>
      <c r="D527" s="34" t="s">
        <v>32</v>
      </c>
      <c r="E527" s="34"/>
      <c r="F527" s="34" t="s">
        <v>974</v>
      </c>
      <c r="G527" s="34">
        <v>0</v>
      </c>
      <c r="H527" s="34">
        <v>11</v>
      </c>
      <c r="I527" s="34" t="s">
        <v>159</v>
      </c>
      <c r="J527" s="36" t="s">
        <v>1178</v>
      </c>
      <c r="K527" s="34" t="s">
        <v>1179</v>
      </c>
      <c r="L527" s="34" t="s">
        <v>1180</v>
      </c>
      <c r="M527" s="34">
        <v>2</v>
      </c>
      <c r="N527" s="34" t="s">
        <v>159</v>
      </c>
      <c r="O527" s="34" t="s">
        <v>1181</v>
      </c>
      <c r="P527" s="34" t="s">
        <v>163</v>
      </c>
      <c r="Q527" s="34" t="s">
        <v>164</v>
      </c>
      <c r="R527" s="34" t="s">
        <v>1182</v>
      </c>
      <c r="S527" s="34" t="s">
        <v>1183</v>
      </c>
      <c r="T527" s="34" t="s">
        <v>1184</v>
      </c>
      <c r="U527" s="34" t="s">
        <v>1184</v>
      </c>
      <c r="V527" s="34">
        <v>658579550</v>
      </c>
      <c r="W527" s="34"/>
      <c r="X527" s="34">
        <v>1</v>
      </c>
      <c r="Y527" s="34" t="s">
        <v>1185</v>
      </c>
      <c r="Z527" s="34" t="s">
        <v>1204</v>
      </c>
      <c r="AA527" s="34">
        <f>IF(ISBLANK($L527),"",VLOOKUP($L527,'PADESCE Ccontractuelle'!$C$2:$K$1200,8,FALSE))</f>
        <v>210000</v>
      </c>
      <c r="AB527" s="34">
        <f>IF(ISBLANK($L527),"",VLOOKUP($L527,'PADESCE Ccontractuelle'!$C$2:$K$1200,9,FALSE))</f>
        <v>2940000</v>
      </c>
      <c r="AC527" s="34" t="str">
        <f>VLOOKUP(VLOOKUP(B527,Apprenants!$D$2:$F$2000,3,FALSE),Classes!$A$2:$H$2000,8,FALSE)</f>
        <v>N</v>
      </c>
      <c r="AD527" s="47"/>
      <c r="AG527" s="23">
        <v>1</v>
      </c>
      <c r="AH527" s="23" t="str">
        <f>Consolication[[#This Row],[Bénéficiaires]]</f>
        <v>GIPEC TOUKAM</v>
      </c>
      <c r="AI527" s="23">
        <f>Consolication[[#This Row],[cohorte]]</f>
        <v>1</v>
      </c>
    </row>
    <row r="528" spans="1:35" x14ac:dyDescent="0.35">
      <c r="A528" s="34">
        <f>IF(B528&lt;&gt;"",MAX($A$1:A527)+1,"")</f>
        <v>527</v>
      </c>
      <c r="B528" s="34" t="s">
        <v>1205</v>
      </c>
      <c r="C528" s="34" t="s">
        <v>1177</v>
      </c>
      <c r="D528" s="34" t="s">
        <v>32</v>
      </c>
      <c r="E528" s="34"/>
      <c r="F528" s="34" t="s">
        <v>974</v>
      </c>
      <c r="G528" s="34">
        <v>0</v>
      </c>
      <c r="H528" s="34">
        <v>5</v>
      </c>
      <c r="I528" s="34" t="s">
        <v>1167</v>
      </c>
      <c r="J528" s="36" t="s">
        <v>1178</v>
      </c>
      <c r="K528" s="34" t="s">
        <v>1179</v>
      </c>
      <c r="L528" s="34" t="s">
        <v>1180</v>
      </c>
      <c r="M528" s="34">
        <v>2</v>
      </c>
      <c r="N528" s="34" t="s">
        <v>159</v>
      </c>
      <c r="O528" s="34" t="s">
        <v>1181</v>
      </c>
      <c r="P528" s="34" t="s">
        <v>163</v>
      </c>
      <c r="Q528" s="34" t="s">
        <v>164</v>
      </c>
      <c r="R528" s="34" t="s">
        <v>1182</v>
      </c>
      <c r="S528" s="34" t="s">
        <v>1183</v>
      </c>
      <c r="T528" s="34" t="s">
        <v>1184</v>
      </c>
      <c r="U528" s="34" t="s">
        <v>1184</v>
      </c>
      <c r="V528" s="34">
        <v>699735863</v>
      </c>
      <c r="W528" s="34"/>
      <c r="X528" s="34">
        <v>1</v>
      </c>
      <c r="Y528" s="34" t="s">
        <v>1185</v>
      </c>
      <c r="Z528" s="34" t="s">
        <v>1206</v>
      </c>
      <c r="AA528" s="34">
        <f>IF(ISBLANK($L528),"",VLOOKUP($L528,'PADESCE Ccontractuelle'!$C$2:$K$1200,8,FALSE))</f>
        <v>210000</v>
      </c>
      <c r="AB528" s="34">
        <f>IF(ISBLANK($L528),"",VLOOKUP($L528,'PADESCE Ccontractuelle'!$C$2:$K$1200,9,FALSE))</f>
        <v>2940000</v>
      </c>
      <c r="AC528" s="34" t="str">
        <f>VLOOKUP(VLOOKUP(B528,Apprenants!$D$2:$F$2000,3,FALSE),Classes!$A$2:$H$2000,8,FALSE)</f>
        <v>N</v>
      </c>
      <c r="AD528" s="47"/>
      <c r="AG528" s="23">
        <v>1</v>
      </c>
      <c r="AH528" s="23" t="str">
        <f>Consolication[[#This Row],[Bénéficiaires]]</f>
        <v>GIPEC TOUKAM</v>
      </c>
      <c r="AI528" s="23">
        <f>Consolication[[#This Row],[cohorte]]</f>
        <v>1</v>
      </c>
    </row>
    <row r="529" spans="1:35" x14ac:dyDescent="0.35">
      <c r="A529" s="34">
        <f>IF(B529&lt;&gt;"",MAX($A$1:A528)+1,"")</f>
        <v>528</v>
      </c>
      <c r="B529" s="34" t="s">
        <v>1207</v>
      </c>
      <c r="C529" s="34" t="s">
        <v>1177</v>
      </c>
      <c r="D529" s="34" t="s">
        <v>31</v>
      </c>
      <c r="E529" s="34"/>
      <c r="F529" s="34" t="s">
        <v>974</v>
      </c>
      <c r="G529" s="34">
        <v>0</v>
      </c>
      <c r="H529" s="34">
        <v>18</v>
      </c>
      <c r="I529" s="34" t="s">
        <v>667</v>
      </c>
      <c r="J529" s="34" t="s">
        <v>1178</v>
      </c>
      <c r="K529" s="34" t="s">
        <v>1179</v>
      </c>
      <c r="L529" s="34" t="s">
        <v>1180</v>
      </c>
      <c r="M529" s="34">
        <v>2</v>
      </c>
      <c r="N529" s="34" t="s">
        <v>159</v>
      </c>
      <c r="O529" s="34" t="s">
        <v>1181</v>
      </c>
      <c r="P529" s="34" t="s">
        <v>163</v>
      </c>
      <c r="Q529" s="34" t="s">
        <v>164</v>
      </c>
      <c r="R529" s="34" t="s">
        <v>1182</v>
      </c>
      <c r="S529" s="34" t="s">
        <v>1183</v>
      </c>
      <c r="T529" s="34" t="s">
        <v>1184</v>
      </c>
      <c r="U529" s="34" t="s">
        <v>1184</v>
      </c>
      <c r="V529" s="34">
        <v>690309960</v>
      </c>
      <c r="W529" s="34"/>
      <c r="X529" s="34">
        <v>1</v>
      </c>
      <c r="Y529" s="34" t="s">
        <v>1185</v>
      </c>
      <c r="Z529" s="34" t="s">
        <v>1208</v>
      </c>
      <c r="AA529" s="34">
        <f>IF(ISBLANK($L529),"",VLOOKUP($L529,'PADESCE Ccontractuelle'!$C$2:$K$1200,8,FALSE))</f>
        <v>210000</v>
      </c>
      <c r="AB529" s="34">
        <f>IF(ISBLANK($L529),"",VLOOKUP($L529,'PADESCE Ccontractuelle'!$C$2:$K$1200,9,FALSE))</f>
        <v>2940000</v>
      </c>
      <c r="AC529" s="34" t="str">
        <f>VLOOKUP(VLOOKUP(B529,Apprenants!$D$2:$F$2000,3,FALSE),Classes!$A$2:$H$2000,8,FALSE)</f>
        <v>N</v>
      </c>
      <c r="AD529" s="47"/>
      <c r="AG529" s="23"/>
      <c r="AH529" s="23"/>
      <c r="AI529" s="23"/>
    </row>
    <row r="530" spans="1:35" x14ac:dyDescent="0.35">
      <c r="A530" s="34">
        <f>IF(B530&lt;&gt;"",MAX($A$1:A529)+1,"")</f>
        <v>529</v>
      </c>
      <c r="B530" s="34" t="s">
        <v>1209</v>
      </c>
      <c r="C530" s="34" t="s">
        <v>1177</v>
      </c>
      <c r="D530" s="34" t="s">
        <v>32</v>
      </c>
      <c r="E530" s="34"/>
      <c r="F530" s="34" t="s">
        <v>974</v>
      </c>
      <c r="G530" s="34">
        <v>0</v>
      </c>
      <c r="H530" s="34"/>
      <c r="I530" s="34" t="s">
        <v>667</v>
      </c>
      <c r="J530" s="36" t="s">
        <v>1178</v>
      </c>
      <c r="K530" s="34" t="s">
        <v>1179</v>
      </c>
      <c r="L530" s="34" t="s">
        <v>1180</v>
      </c>
      <c r="M530" s="34">
        <v>2</v>
      </c>
      <c r="N530" s="34" t="s">
        <v>159</v>
      </c>
      <c r="O530" s="34" t="s">
        <v>1181</v>
      </c>
      <c r="P530" s="34" t="s">
        <v>163</v>
      </c>
      <c r="Q530" s="34" t="s">
        <v>164</v>
      </c>
      <c r="R530" s="34" t="s">
        <v>1182</v>
      </c>
      <c r="S530" s="34" t="s">
        <v>1183</v>
      </c>
      <c r="T530" s="34" t="s">
        <v>1184</v>
      </c>
      <c r="U530" s="34" t="s">
        <v>1184</v>
      </c>
      <c r="V530" s="34">
        <v>676423052</v>
      </c>
      <c r="W530" s="34"/>
      <c r="X530" s="34">
        <v>1</v>
      </c>
      <c r="Y530" s="34" t="s">
        <v>1185</v>
      </c>
      <c r="Z530" s="34" t="s">
        <v>1210</v>
      </c>
      <c r="AA530" s="34">
        <f>IF(ISBLANK($L530),"",VLOOKUP($L530,'PADESCE Ccontractuelle'!$C$2:$K$1200,8,FALSE))</f>
        <v>210000</v>
      </c>
      <c r="AB530" s="34">
        <f>IF(ISBLANK($L530),"",VLOOKUP($L530,'PADESCE Ccontractuelle'!$C$2:$K$1200,9,FALSE))</f>
        <v>2940000</v>
      </c>
      <c r="AC530" s="34" t="str">
        <f>VLOOKUP(VLOOKUP(B530,Apprenants!$D$2:$F$2000,3,FALSE),Classes!$A$2:$H$2000,8,FALSE)</f>
        <v>N</v>
      </c>
      <c r="AD530" s="47"/>
      <c r="AG530" s="23">
        <v>1</v>
      </c>
      <c r="AH530" s="23" t="str">
        <f>Consolication[[#This Row],[Bénéficiaires]]</f>
        <v>GIPEC TOUKAM</v>
      </c>
      <c r="AI530" s="23">
        <f>Consolication[[#This Row],[cohorte]]</f>
        <v>1</v>
      </c>
    </row>
    <row r="531" spans="1:35" x14ac:dyDescent="0.35">
      <c r="A531" s="34">
        <f>IF(B531&lt;&gt;"",MAX($A$1:A530)+1,"")</f>
        <v>530</v>
      </c>
      <c r="B531" s="34" t="s">
        <v>1211</v>
      </c>
      <c r="C531" s="34" t="s">
        <v>1177</v>
      </c>
      <c r="D531" s="34" t="s">
        <v>31</v>
      </c>
      <c r="E531" s="34"/>
      <c r="F531" s="34" t="s">
        <v>974</v>
      </c>
      <c r="G531" s="34">
        <v>0</v>
      </c>
      <c r="H531" s="34">
        <v>7</v>
      </c>
      <c r="I531" s="34" t="s">
        <v>159</v>
      </c>
      <c r="J531" s="36" t="s">
        <v>1178</v>
      </c>
      <c r="K531" s="34" t="s">
        <v>1179</v>
      </c>
      <c r="L531" s="34" t="s">
        <v>1180</v>
      </c>
      <c r="M531" s="34">
        <v>2</v>
      </c>
      <c r="N531" s="34" t="s">
        <v>159</v>
      </c>
      <c r="O531" s="34" t="s">
        <v>1181</v>
      </c>
      <c r="P531" s="34" t="s">
        <v>163</v>
      </c>
      <c r="Q531" s="34" t="s">
        <v>164</v>
      </c>
      <c r="R531" s="34" t="s">
        <v>1182</v>
      </c>
      <c r="S531" s="34" t="s">
        <v>1183</v>
      </c>
      <c r="T531" s="34" t="s">
        <v>1184</v>
      </c>
      <c r="U531" s="34" t="s">
        <v>1184</v>
      </c>
      <c r="V531" s="34">
        <v>699806097</v>
      </c>
      <c r="W531" s="34"/>
      <c r="X531" s="34">
        <v>1</v>
      </c>
      <c r="Y531" s="34" t="s">
        <v>1185</v>
      </c>
      <c r="Z531" s="34" t="s">
        <v>1212</v>
      </c>
      <c r="AA531" s="34">
        <f>IF(ISBLANK($L531),"",VLOOKUP($L531,'PADESCE Ccontractuelle'!$C$2:$K$1200,8,FALSE))</f>
        <v>210000</v>
      </c>
      <c r="AB531" s="34">
        <f>IF(ISBLANK($L531),"",VLOOKUP($L531,'PADESCE Ccontractuelle'!$C$2:$K$1200,9,FALSE))</f>
        <v>2940000</v>
      </c>
      <c r="AC531" s="34" t="str">
        <f>VLOOKUP(VLOOKUP(B531,Apprenants!$D$2:$F$2000,3,FALSE),Classes!$A$2:$H$2000,8,FALSE)</f>
        <v>N</v>
      </c>
      <c r="AD531" s="47"/>
      <c r="AG531" s="23">
        <v>1</v>
      </c>
      <c r="AH531" s="23" t="str">
        <f>Consolication[[#This Row],[Bénéficiaires]]</f>
        <v>GIPEC TOUKAM</v>
      </c>
      <c r="AI531" s="23">
        <f>Consolication[[#This Row],[cohorte]]</f>
        <v>1</v>
      </c>
    </row>
    <row r="532" spans="1:35" x14ac:dyDescent="0.35">
      <c r="A532" s="34">
        <f>IF(B532&lt;&gt;"",MAX($A$1:A531)+1,"")</f>
        <v>531</v>
      </c>
      <c r="B532" s="34" t="s">
        <v>1213</v>
      </c>
      <c r="C532" s="34" t="s">
        <v>1214</v>
      </c>
      <c r="D532" s="34" t="s">
        <v>32</v>
      </c>
      <c r="E532" s="34"/>
      <c r="F532" s="34"/>
      <c r="G532" s="34"/>
      <c r="H532" s="34">
        <v>8</v>
      </c>
      <c r="I532" s="34" t="s">
        <v>1215</v>
      </c>
      <c r="J532" s="34" t="s">
        <v>1216</v>
      </c>
      <c r="K532" s="34" t="s">
        <v>1217</v>
      </c>
      <c r="L532" s="34" t="s">
        <v>1218</v>
      </c>
      <c r="M532" s="34"/>
      <c r="N532" s="34" t="s">
        <v>1215</v>
      </c>
      <c r="O532" s="34" t="s">
        <v>1219</v>
      </c>
      <c r="P532" s="34" t="s">
        <v>1220</v>
      </c>
      <c r="Q532" s="34" t="s">
        <v>231</v>
      </c>
      <c r="R532" s="34" t="s">
        <v>1221</v>
      </c>
      <c r="S532" s="34" t="s">
        <v>1222</v>
      </c>
      <c r="T532" s="34" t="s">
        <v>1223</v>
      </c>
      <c r="U532" s="34" t="s">
        <v>1224</v>
      </c>
      <c r="V532" s="34">
        <v>699816624</v>
      </c>
      <c r="W532" s="34"/>
      <c r="X532" s="34">
        <v>1</v>
      </c>
      <c r="Y532" s="34" t="s">
        <v>1225</v>
      </c>
      <c r="Z532" s="34" t="s">
        <v>1226</v>
      </c>
      <c r="AA532" s="34">
        <f>IF(ISBLANK($L532),"",VLOOKUP($L532,'PADESCE Ccontractuelle'!$C$2:$K$1200,8,FALSE))</f>
        <v>355572</v>
      </c>
      <c r="AB532" s="34">
        <f>IF(ISBLANK($L532),"",VLOOKUP($L532,'PADESCE Ccontractuelle'!$C$2:$K$1200,9,FALSE))</f>
        <v>21334320</v>
      </c>
      <c r="AC532" s="34" t="str">
        <f>VLOOKUP(VLOOKUP(B532,Apprenants!$D$2:$F$2000,3,FALSE),Classes!$A$2:$H$2000,8,FALSE)</f>
        <v>N</v>
      </c>
      <c r="AD532" s="47"/>
      <c r="AG532" s="23">
        <v>1</v>
      </c>
      <c r="AH532" s="23" t="str">
        <f>Consolication[[#This Row],[Bénéficiaires]]</f>
        <v>BELLE ETOILE SCOOPS</v>
      </c>
      <c r="AI532" s="23">
        <f>Consolication[[#This Row],[cohorte]]</f>
        <v>1</v>
      </c>
    </row>
    <row r="533" spans="1:35" x14ac:dyDescent="0.35">
      <c r="A533" s="34">
        <f>IF(B533&lt;&gt;"",MAX($A$1:A532)+1,"")</f>
        <v>532</v>
      </c>
      <c r="B533" s="34" t="s">
        <v>1227</v>
      </c>
      <c r="C533" s="34" t="s">
        <v>1214</v>
      </c>
      <c r="D533" s="34" t="s">
        <v>32</v>
      </c>
      <c r="E533" s="34"/>
      <c r="F533" s="34"/>
      <c r="G533" s="34"/>
      <c r="H533" s="34">
        <v>6</v>
      </c>
      <c r="I533" s="34" t="s">
        <v>1215</v>
      </c>
      <c r="J533" s="34" t="s">
        <v>1216</v>
      </c>
      <c r="K533" s="34" t="s">
        <v>1217</v>
      </c>
      <c r="L533" s="34" t="s">
        <v>1218</v>
      </c>
      <c r="M533" s="34"/>
      <c r="N533" s="34" t="s">
        <v>1215</v>
      </c>
      <c r="O533" s="34" t="s">
        <v>1219</v>
      </c>
      <c r="P533" s="34" t="s">
        <v>1220</v>
      </c>
      <c r="Q533" s="34" t="s">
        <v>231</v>
      </c>
      <c r="R533" s="34" t="s">
        <v>1221</v>
      </c>
      <c r="S533" s="34" t="s">
        <v>1222</v>
      </c>
      <c r="T533" s="34"/>
      <c r="U533" s="34"/>
      <c r="V533" s="34">
        <v>650281651</v>
      </c>
      <c r="W533" s="34"/>
      <c r="X533" s="34">
        <v>1</v>
      </c>
      <c r="Y533" s="34" t="s">
        <v>1225</v>
      </c>
      <c r="Z533" s="34" t="s">
        <v>1228</v>
      </c>
      <c r="AA533" s="34">
        <f>IF(ISBLANK($L533),"",VLOOKUP($L533,'PADESCE Ccontractuelle'!$C$2:$K$1200,8,FALSE))</f>
        <v>355572</v>
      </c>
      <c r="AB533" s="34">
        <f>IF(ISBLANK($L533),"",VLOOKUP($L533,'PADESCE Ccontractuelle'!$C$2:$K$1200,9,FALSE))</f>
        <v>21334320</v>
      </c>
      <c r="AC533" s="34" t="str">
        <f>VLOOKUP(VLOOKUP(B533,Apprenants!$D$2:$F$2000,3,FALSE),Classes!$A$2:$H$2000,8,FALSE)</f>
        <v>N</v>
      </c>
      <c r="AD533" s="47"/>
      <c r="AG533" s="23">
        <v>1</v>
      </c>
      <c r="AH533" s="23" t="str">
        <f>Consolication[[#This Row],[Bénéficiaires]]</f>
        <v>BELLE ETOILE SCOOPS</v>
      </c>
      <c r="AI533" s="23">
        <f>Consolication[[#This Row],[cohorte]]</f>
        <v>1</v>
      </c>
    </row>
    <row r="534" spans="1:35" x14ac:dyDescent="0.35">
      <c r="A534" s="34">
        <f>IF(B534&lt;&gt;"",MAX($A$1:A533)+1,"")</f>
        <v>533</v>
      </c>
      <c r="B534" s="34" t="s">
        <v>1229</v>
      </c>
      <c r="C534" s="34" t="s">
        <v>1214</v>
      </c>
      <c r="D534" s="34" t="s">
        <v>32</v>
      </c>
      <c r="E534" s="34"/>
      <c r="F534" s="34"/>
      <c r="G534" s="34"/>
      <c r="H534" s="34">
        <v>8</v>
      </c>
      <c r="I534" s="34" t="s">
        <v>1215</v>
      </c>
      <c r="J534" s="34" t="s">
        <v>1216</v>
      </c>
      <c r="K534" s="34" t="s">
        <v>1217</v>
      </c>
      <c r="L534" s="34" t="s">
        <v>1218</v>
      </c>
      <c r="M534" s="34"/>
      <c r="N534" s="34" t="s">
        <v>1215</v>
      </c>
      <c r="O534" s="34" t="s">
        <v>1219</v>
      </c>
      <c r="P534" s="34" t="s">
        <v>1220</v>
      </c>
      <c r="Q534" s="34" t="s">
        <v>231</v>
      </c>
      <c r="R534" s="34" t="s">
        <v>1221</v>
      </c>
      <c r="S534" s="34" t="s">
        <v>1222</v>
      </c>
      <c r="T534" s="34"/>
      <c r="U534" s="34"/>
      <c r="V534" s="34"/>
      <c r="W534" s="34"/>
      <c r="X534" s="34">
        <v>1</v>
      </c>
      <c r="Y534" s="34" t="s">
        <v>1225</v>
      </c>
      <c r="Z534" s="34" t="s">
        <v>1230</v>
      </c>
      <c r="AA534" s="34">
        <f>IF(ISBLANK($L534),"",VLOOKUP($L534,'PADESCE Ccontractuelle'!$C$2:$K$1200,8,FALSE))</f>
        <v>355572</v>
      </c>
      <c r="AB534" s="34">
        <f>IF(ISBLANK($L534),"",VLOOKUP($L534,'PADESCE Ccontractuelle'!$C$2:$K$1200,9,FALSE))</f>
        <v>21334320</v>
      </c>
      <c r="AC534" s="34" t="str">
        <f>VLOOKUP(VLOOKUP(B534,Apprenants!$D$2:$F$2000,3,FALSE),Classes!$A$2:$H$2000,8,FALSE)</f>
        <v>N</v>
      </c>
      <c r="AD534" s="47"/>
      <c r="AG534" s="23">
        <v>1</v>
      </c>
      <c r="AH534" s="23" t="str">
        <f>Consolication[[#This Row],[Bénéficiaires]]</f>
        <v>BELLE ETOILE SCOOPS</v>
      </c>
      <c r="AI534" s="23">
        <f>Consolication[[#This Row],[cohorte]]</f>
        <v>1</v>
      </c>
    </row>
    <row r="535" spans="1:35" ht="22.5" customHeight="1" x14ac:dyDescent="0.35">
      <c r="A535" s="34">
        <f>IF(B535&lt;&gt;"",MAX($A$1:A534)+1,"")</f>
        <v>534</v>
      </c>
      <c r="B535" s="34" t="s">
        <v>1231</v>
      </c>
      <c r="C535" s="34" t="s">
        <v>1214</v>
      </c>
      <c r="D535" s="34" t="s">
        <v>32</v>
      </c>
      <c r="E535" s="34"/>
      <c r="F535" s="34"/>
      <c r="G535" s="34"/>
      <c r="H535" s="34">
        <v>6</v>
      </c>
      <c r="I535" s="34" t="s">
        <v>1215</v>
      </c>
      <c r="J535" s="34" t="s">
        <v>1216</v>
      </c>
      <c r="K535" s="34" t="s">
        <v>1217</v>
      </c>
      <c r="L535" s="34" t="s">
        <v>1218</v>
      </c>
      <c r="M535" s="34"/>
      <c r="N535" s="34" t="s">
        <v>1215</v>
      </c>
      <c r="O535" s="34" t="s">
        <v>1219</v>
      </c>
      <c r="P535" s="34" t="s">
        <v>1220</v>
      </c>
      <c r="Q535" s="34" t="s">
        <v>231</v>
      </c>
      <c r="R535" s="34" t="s">
        <v>1221</v>
      </c>
      <c r="S535" s="34" t="s">
        <v>1222</v>
      </c>
      <c r="T535" s="34"/>
      <c r="U535" s="34"/>
      <c r="V535" s="34"/>
      <c r="W535" s="34"/>
      <c r="X535" s="34">
        <v>1</v>
      </c>
      <c r="Y535" s="34" t="s">
        <v>1225</v>
      </c>
      <c r="Z535" s="34" t="s">
        <v>1232</v>
      </c>
      <c r="AA535" s="34">
        <f>IF(ISBLANK($L535),"",VLOOKUP($L535,'PADESCE Ccontractuelle'!$C$2:$K$1200,8,FALSE))</f>
        <v>355572</v>
      </c>
      <c r="AB535" s="34">
        <f>IF(ISBLANK($L535),"",VLOOKUP($L535,'PADESCE Ccontractuelle'!$C$2:$K$1200,9,FALSE))</f>
        <v>21334320</v>
      </c>
      <c r="AC535" s="34" t="str">
        <f>VLOOKUP(VLOOKUP(B535,Apprenants!$D$2:$F$2000,3,FALSE),Classes!$A$2:$H$2000,8,FALSE)</f>
        <v>N</v>
      </c>
      <c r="AD535" s="47"/>
      <c r="AG535" s="23">
        <v>1</v>
      </c>
      <c r="AH535" s="23" t="str">
        <f>Consolication[[#This Row],[Bénéficiaires]]</f>
        <v>BELLE ETOILE SCOOPS</v>
      </c>
      <c r="AI535" s="23">
        <f>Consolication[[#This Row],[cohorte]]</f>
        <v>1</v>
      </c>
    </row>
    <row r="536" spans="1:35" x14ac:dyDescent="0.35">
      <c r="A536" s="34">
        <f>IF(B536&lt;&gt;"",MAX($A$1:A535)+1,"")</f>
        <v>535</v>
      </c>
      <c r="B536" s="34" t="s">
        <v>1233</v>
      </c>
      <c r="C536" s="34" t="s">
        <v>1214</v>
      </c>
      <c r="D536" s="34" t="s">
        <v>32</v>
      </c>
      <c r="E536" s="34"/>
      <c r="F536" s="34"/>
      <c r="G536" s="34"/>
      <c r="H536" s="34">
        <v>10</v>
      </c>
      <c r="I536" s="34" t="s">
        <v>1215</v>
      </c>
      <c r="J536" s="34" t="s">
        <v>1216</v>
      </c>
      <c r="K536" s="34" t="s">
        <v>1217</v>
      </c>
      <c r="L536" s="34" t="s">
        <v>1218</v>
      </c>
      <c r="M536" s="34"/>
      <c r="N536" s="34" t="s">
        <v>1215</v>
      </c>
      <c r="O536" s="34" t="s">
        <v>1219</v>
      </c>
      <c r="P536" s="34" t="s">
        <v>1220</v>
      </c>
      <c r="Q536" s="34" t="s">
        <v>231</v>
      </c>
      <c r="R536" s="34" t="s">
        <v>1221</v>
      </c>
      <c r="S536" s="34" t="s">
        <v>1222</v>
      </c>
      <c r="T536" s="34"/>
      <c r="U536" s="34"/>
      <c r="V536" s="34"/>
      <c r="W536" s="34"/>
      <c r="X536" s="34">
        <v>1</v>
      </c>
      <c r="Y536" s="34" t="s">
        <v>1225</v>
      </c>
      <c r="Z536" s="34" t="s">
        <v>1234</v>
      </c>
      <c r="AA536" s="34">
        <f>IF(ISBLANK($L536),"",VLOOKUP($L536,'PADESCE Ccontractuelle'!$C$2:$K$1200,8,FALSE))</f>
        <v>355572</v>
      </c>
      <c r="AB536" s="34">
        <f>IF(ISBLANK($L536),"",VLOOKUP($L536,'PADESCE Ccontractuelle'!$C$2:$K$1200,9,FALSE))</f>
        <v>21334320</v>
      </c>
      <c r="AC536" s="34" t="str">
        <f>VLOOKUP(VLOOKUP(B536,Apprenants!$D$2:$F$2000,3,FALSE),Classes!$A$2:$H$2000,8,FALSE)</f>
        <v>N</v>
      </c>
      <c r="AD536" s="47"/>
      <c r="AG536" s="23">
        <v>1</v>
      </c>
      <c r="AH536" s="23" t="str">
        <f>Consolication[[#This Row],[Bénéficiaires]]</f>
        <v>BELLE ETOILE SCOOPS</v>
      </c>
      <c r="AI536" s="23">
        <f>Consolication[[#This Row],[cohorte]]</f>
        <v>1</v>
      </c>
    </row>
    <row r="537" spans="1:35" ht="22.5" customHeight="1" x14ac:dyDescent="0.35">
      <c r="A537" s="34">
        <f>IF(B537&lt;&gt;"",MAX($A$1:A536)+1,"")</f>
        <v>536</v>
      </c>
      <c r="B537" s="34" t="s">
        <v>1235</v>
      </c>
      <c r="C537" s="34" t="s">
        <v>1214</v>
      </c>
      <c r="D537" s="34" t="s">
        <v>32</v>
      </c>
      <c r="E537" s="34"/>
      <c r="F537" s="34"/>
      <c r="G537" s="34"/>
      <c r="H537" s="34">
        <v>5</v>
      </c>
      <c r="I537" s="34" t="s">
        <v>1215</v>
      </c>
      <c r="J537" s="34" t="s">
        <v>1216</v>
      </c>
      <c r="K537" s="34" t="s">
        <v>1217</v>
      </c>
      <c r="L537" s="34" t="s">
        <v>1218</v>
      </c>
      <c r="M537" s="34"/>
      <c r="N537" s="34" t="s">
        <v>1215</v>
      </c>
      <c r="O537" s="34" t="s">
        <v>1219</v>
      </c>
      <c r="P537" s="34" t="s">
        <v>1220</v>
      </c>
      <c r="Q537" s="34" t="s">
        <v>231</v>
      </c>
      <c r="R537" s="34" t="s">
        <v>1221</v>
      </c>
      <c r="S537" s="34" t="s">
        <v>1222</v>
      </c>
      <c r="T537" s="34"/>
      <c r="U537" s="34"/>
      <c r="V537" s="34"/>
      <c r="W537" s="34"/>
      <c r="X537" s="34">
        <v>1</v>
      </c>
      <c r="Y537" s="34" t="s">
        <v>1225</v>
      </c>
      <c r="Z537" s="34" t="s">
        <v>1236</v>
      </c>
      <c r="AA537" s="34">
        <f>IF(ISBLANK($L537),"",VLOOKUP($L537,'PADESCE Ccontractuelle'!$C$2:$K$1200,8,FALSE))</f>
        <v>355572</v>
      </c>
      <c r="AB537" s="34">
        <f>IF(ISBLANK($L537),"",VLOOKUP($L537,'PADESCE Ccontractuelle'!$C$2:$K$1200,9,FALSE))</f>
        <v>21334320</v>
      </c>
      <c r="AC537" s="34" t="str">
        <f>VLOOKUP(VLOOKUP(B537,Apprenants!$D$2:$F$2000,3,FALSE),Classes!$A$2:$H$2000,8,FALSE)</f>
        <v>N</v>
      </c>
      <c r="AD537" s="47"/>
      <c r="AG537" s="23">
        <v>1</v>
      </c>
      <c r="AH537" s="23" t="str">
        <f>Consolication[[#This Row],[Bénéficiaires]]</f>
        <v>BELLE ETOILE SCOOPS</v>
      </c>
      <c r="AI537" s="23">
        <f>Consolication[[#This Row],[cohorte]]</f>
        <v>1</v>
      </c>
    </row>
    <row r="538" spans="1:35" x14ac:dyDescent="0.35">
      <c r="A538" s="34">
        <f>IF(B538&lt;&gt;"",MAX($A$1:A537)+1,"")</f>
        <v>537</v>
      </c>
      <c r="B538" s="34" t="s">
        <v>1237</v>
      </c>
      <c r="C538" s="34" t="s">
        <v>1214</v>
      </c>
      <c r="D538" s="34" t="s">
        <v>31</v>
      </c>
      <c r="E538" s="34"/>
      <c r="F538" s="34"/>
      <c r="G538" s="34"/>
      <c r="H538" s="34">
        <v>10</v>
      </c>
      <c r="I538" s="34" t="s">
        <v>1215</v>
      </c>
      <c r="J538" s="34" t="s">
        <v>1216</v>
      </c>
      <c r="K538" s="34" t="s">
        <v>1217</v>
      </c>
      <c r="L538" s="34" t="s">
        <v>1218</v>
      </c>
      <c r="M538" s="34"/>
      <c r="N538" s="34" t="s">
        <v>1215</v>
      </c>
      <c r="O538" s="34" t="s">
        <v>1219</v>
      </c>
      <c r="P538" s="34" t="s">
        <v>1220</v>
      </c>
      <c r="Q538" s="34" t="s">
        <v>231</v>
      </c>
      <c r="R538" s="34" t="s">
        <v>1221</v>
      </c>
      <c r="S538" s="34" t="s">
        <v>1222</v>
      </c>
      <c r="T538" s="34"/>
      <c r="U538" s="34"/>
      <c r="V538" s="34">
        <v>653893910</v>
      </c>
      <c r="W538" s="34"/>
      <c r="X538" s="34">
        <v>1</v>
      </c>
      <c r="Y538" s="34" t="s">
        <v>1225</v>
      </c>
      <c r="Z538" s="34" t="s">
        <v>1238</v>
      </c>
      <c r="AA538" s="34">
        <f>IF(ISBLANK($L538),"",VLOOKUP($L538,'PADESCE Ccontractuelle'!$C$2:$K$1200,8,FALSE))</f>
        <v>355572</v>
      </c>
      <c r="AB538" s="34">
        <f>IF(ISBLANK($L538),"",VLOOKUP($L538,'PADESCE Ccontractuelle'!$C$2:$K$1200,9,FALSE))</f>
        <v>21334320</v>
      </c>
      <c r="AC538" s="34" t="str">
        <f>VLOOKUP(VLOOKUP(B538,Apprenants!$D$2:$F$2000,3,FALSE),Classes!$A$2:$H$2000,8,FALSE)</f>
        <v>N</v>
      </c>
      <c r="AD538" s="47"/>
      <c r="AG538" s="23">
        <v>1</v>
      </c>
      <c r="AH538" s="23" t="str">
        <f>Consolication[[#This Row],[Bénéficiaires]]</f>
        <v>BELLE ETOILE SCOOPS</v>
      </c>
      <c r="AI538" s="23">
        <f>Consolication[[#This Row],[cohorte]]</f>
        <v>1</v>
      </c>
    </row>
    <row r="539" spans="1:35" x14ac:dyDescent="0.35">
      <c r="A539" s="34">
        <f>IF(B539&lt;&gt;"",MAX($A$1:A538)+1,"")</f>
        <v>538</v>
      </c>
      <c r="B539" s="34" t="s">
        <v>1239</v>
      </c>
      <c r="C539" s="34" t="s">
        <v>1214</v>
      </c>
      <c r="D539" s="34" t="s">
        <v>31</v>
      </c>
      <c r="E539" s="34"/>
      <c r="F539" s="34"/>
      <c r="G539" s="34"/>
      <c r="H539" s="34">
        <v>8</v>
      </c>
      <c r="I539" s="34" t="s">
        <v>1215</v>
      </c>
      <c r="J539" s="34" t="s">
        <v>1216</v>
      </c>
      <c r="K539" s="34" t="s">
        <v>1217</v>
      </c>
      <c r="L539" s="34" t="s">
        <v>1218</v>
      </c>
      <c r="M539" s="34"/>
      <c r="N539" s="34" t="s">
        <v>1215</v>
      </c>
      <c r="O539" s="34" t="s">
        <v>1219</v>
      </c>
      <c r="P539" s="34" t="s">
        <v>1220</v>
      </c>
      <c r="Q539" s="34" t="s">
        <v>231</v>
      </c>
      <c r="R539" s="34" t="s">
        <v>1221</v>
      </c>
      <c r="S539" s="34" t="s">
        <v>1222</v>
      </c>
      <c r="T539" s="34"/>
      <c r="U539" s="34"/>
      <c r="V539" s="34">
        <v>652745168</v>
      </c>
      <c r="W539" s="34"/>
      <c r="X539" s="34">
        <v>1</v>
      </c>
      <c r="Y539" s="34" t="s">
        <v>1225</v>
      </c>
      <c r="Z539" s="34" t="s">
        <v>1240</v>
      </c>
      <c r="AA539" s="34">
        <f>IF(ISBLANK($L539),"",VLOOKUP($L539,'PADESCE Ccontractuelle'!$C$2:$K$1200,8,FALSE))</f>
        <v>355572</v>
      </c>
      <c r="AB539" s="34">
        <f>IF(ISBLANK($L539),"",VLOOKUP($L539,'PADESCE Ccontractuelle'!$C$2:$K$1200,9,FALSE))</f>
        <v>21334320</v>
      </c>
      <c r="AC539" s="34" t="str">
        <f>VLOOKUP(VLOOKUP(B539,Apprenants!$D$2:$F$2000,3,FALSE),Classes!$A$2:$H$2000,8,FALSE)</f>
        <v>N</v>
      </c>
      <c r="AD539" s="47"/>
      <c r="AG539" s="23">
        <v>1</v>
      </c>
      <c r="AH539" s="23" t="str">
        <f>Consolication[[#This Row],[Bénéficiaires]]</f>
        <v>BELLE ETOILE SCOOPS</v>
      </c>
      <c r="AI539" s="23">
        <f>Consolication[[#This Row],[cohorte]]</f>
        <v>1</v>
      </c>
    </row>
    <row r="540" spans="1:35" x14ac:dyDescent="0.35">
      <c r="A540" s="34">
        <f>IF(B540&lt;&gt;"",MAX($A$1:A539)+1,"")</f>
        <v>539</v>
      </c>
      <c r="B540" s="34" t="s">
        <v>1241</v>
      </c>
      <c r="C540" s="34" t="s">
        <v>1214</v>
      </c>
      <c r="D540" s="34" t="s">
        <v>31</v>
      </c>
      <c r="E540" s="34"/>
      <c r="F540" s="34"/>
      <c r="G540" s="34"/>
      <c r="H540" s="34">
        <v>10</v>
      </c>
      <c r="I540" s="34" t="s">
        <v>1215</v>
      </c>
      <c r="J540" s="34" t="s">
        <v>1216</v>
      </c>
      <c r="K540" s="34" t="s">
        <v>1217</v>
      </c>
      <c r="L540" s="34" t="s">
        <v>1218</v>
      </c>
      <c r="M540" s="34"/>
      <c r="N540" s="34" t="s">
        <v>1215</v>
      </c>
      <c r="O540" s="34" t="s">
        <v>1219</v>
      </c>
      <c r="P540" s="34" t="s">
        <v>1220</v>
      </c>
      <c r="Q540" s="34" t="s">
        <v>231</v>
      </c>
      <c r="R540" s="34" t="s">
        <v>1221</v>
      </c>
      <c r="S540" s="34" t="s">
        <v>1222</v>
      </c>
      <c r="T540" s="34"/>
      <c r="U540" s="34"/>
      <c r="V540" s="34">
        <v>699570649</v>
      </c>
      <c r="W540" s="34"/>
      <c r="X540" s="34">
        <v>1</v>
      </c>
      <c r="Y540" s="34" t="s">
        <v>1225</v>
      </c>
      <c r="Z540" s="34" t="s">
        <v>1242</v>
      </c>
      <c r="AA540" s="34">
        <f>IF(ISBLANK($L540),"",VLOOKUP($L540,'PADESCE Ccontractuelle'!$C$2:$K$1200,8,FALSE))</f>
        <v>355572</v>
      </c>
      <c r="AB540" s="34">
        <f>IF(ISBLANK($L540),"",VLOOKUP($L540,'PADESCE Ccontractuelle'!$C$2:$K$1200,9,FALSE))</f>
        <v>21334320</v>
      </c>
      <c r="AC540" s="34" t="str">
        <f>VLOOKUP(VLOOKUP(B540,Apprenants!$D$2:$F$2000,3,FALSE),Classes!$A$2:$H$2000,8,FALSE)</f>
        <v>N</v>
      </c>
      <c r="AD540" s="47"/>
      <c r="AG540" s="23">
        <v>1</v>
      </c>
      <c r="AH540" s="23" t="str">
        <f>Consolication[[#This Row],[Bénéficiaires]]</f>
        <v>BELLE ETOILE SCOOPS</v>
      </c>
      <c r="AI540" s="23">
        <f>Consolication[[#This Row],[cohorte]]</f>
        <v>1</v>
      </c>
    </row>
    <row r="541" spans="1:35" x14ac:dyDescent="0.35">
      <c r="A541" s="34">
        <f>IF(B541&lt;&gt;"",MAX($A$1:A540)+1,"")</f>
        <v>540</v>
      </c>
      <c r="B541" s="34" t="s">
        <v>1243</v>
      </c>
      <c r="C541" s="34" t="s">
        <v>1214</v>
      </c>
      <c r="D541" s="34" t="s">
        <v>31</v>
      </c>
      <c r="E541" s="34"/>
      <c r="F541" s="34"/>
      <c r="G541" s="34"/>
      <c r="H541" s="34">
        <v>10</v>
      </c>
      <c r="I541" s="34" t="s">
        <v>1215</v>
      </c>
      <c r="J541" s="34" t="s">
        <v>1216</v>
      </c>
      <c r="K541" s="34" t="s">
        <v>1217</v>
      </c>
      <c r="L541" s="34" t="s">
        <v>1218</v>
      </c>
      <c r="M541" s="34"/>
      <c r="N541" s="34" t="s">
        <v>1215</v>
      </c>
      <c r="O541" s="34" t="s">
        <v>1219</v>
      </c>
      <c r="P541" s="34" t="s">
        <v>1220</v>
      </c>
      <c r="Q541" s="34" t="s">
        <v>231</v>
      </c>
      <c r="R541" s="34" t="s">
        <v>1221</v>
      </c>
      <c r="S541" s="34" t="s">
        <v>1222</v>
      </c>
      <c r="T541" s="34"/>
      <c r="U541" s="34"/>
      <c r="V541" s="34">
        <v>676450808</v>
      </c>
      <c r="W541" s="34"/>
      <c r="X541" s="34">
        <v>1</v>
      </c>
      <c r="Y541" s="34" t="s">
        <v>1225</v>
      </c>
      <c r="Z541" s="34" t="s">
        <v>1244</v>
      </c>
      <c r="AA541" s="34">
        <f>IF(ISBLANK($L541),"",VLOOKUP($L541,'PADESCE Ccontractuelle'!$C$2:$K$1200,8,FALSE))</f>
        <v>355572</v>
      </c>
      <c r="AB541" s="34">
        <f>IF(ISBLANK($L541),"",VLOOKUP($L541,'PADESCE Ccontractuelle'!$C$2:$K$1200,9,FALSE))</f>
        <v>21334320</v>
      </c>
      <c r="AC541" s="34" t="str">
        <f>VLOOKUP(VLOOKUP(B541,Apprenants!$D$2:$F$2000,3,FALSE),Classes!$A$2:$H$2000,8,FALSE)</f>
        <v>N</v>
      </c>
      <c r="AD541" s="47"/>
      <c r="AG541" s="23">
        <v>1</v>
      </c>
      <c r="AH541" s="23" t="str">
        <f>Consolication[[#This Row],[Bénéficiaires]]</f>
        <v>BELLE ETOILE SCOOPS</v>
      </c>
      <c r="AI541" s="23">
        <f>Consolication[[#This Row],[cohorte]]</f>
        <v>1</v>
      </c>
    </row>
    <row r="542" spans="1:35" x14ac:dyDescent="0.35">
      <c r="A542" s="34">
        <f>IF(B542&lt;&gt;"",MAX($A$1:A541)+1,"")</f>
        <v>541</v>
      </c>
      <c r="B542" s="34" t="s">
        <v>1245</v>
      </c>
      <c r="C542" s="34" t="s">
        <v>1214</v>
      </c>
      <c r="D542" s="34" t="s">
        <v>31</v>
      </c>
      <c r="E542" s="34"/>
      <c r="F542" s="34"/>
      <c r="G542" s="34"/>
      <c r="H542" s="34">
        <v>10</v>
      </c>
      <c r="I542" s="34" t="s">
        <v>1215</v>
      </c>
      <c r="J542" s="34" t="s">
        <v>1216</v>
      </c>
      <c r="K542" s="34" t="s">
        <v>1217</v>
      </c>
      <c r="L542" s="34" t="s">
        <v>1218</v>
      </c>
      <c r="M542" s="34"/>
      <c r="N542" s="34" t="s">
        <v>1215</v>
      </c>
      <c r="O542" s="34" t="s">
        <v>1219</v>
      </c>
      <c r="P542" s="34" t="s">
        <v>1220</v>
      </c>
      <c r="Q542" s="34" t="s">
        <v>231</v>
      </c>
      <c r="R542" s="34" t="s">
        <v>1221</v>
      </c>
      <c r="S542" s="34" t="s">
        <v>1222</v>
      </c>
      <c r="T542" s="34"/>
      <c r="U542" s="34"/>
      <c r="V542" s="34"/>
      <c r="W542" s="34"/>
      <c r="X542" s="34">
        <v>1</v>
      </c>
      <c r="Y542" s="34" t="s">
        <v>1225</v>
      </c>
      <c r="Z542" s="34" t="s">
        <v>1246</v>
      </c>
      <c r="AA542" s="34">
        <f>IF(ISBLANK($L542),"",VLOOKUP($L542,'PADESCE Ccontractuelle'!$C$2:$K$1200,8,FALSE))</f>
        <v>355572</v>
      </c>
      <c r="AB542" s="34">
        <f>IF(ISBLANK($L542),"",VLOOKUP($L542,'PADESCE Ccontractuelle'!$C$2:$K$1200,9,FALSE))</f>
        <v>21334320</v>
      </c>
      <c r="AC542" s="34" t="str">
        <f>VLOOKUP(VLOOKUP(B542,Apprenants!$D$2:$F$2000,3,FALSE),Classes!$A$2:$H$2000,8,FALSE)</f>
        <v>N</v>
      </c>
      <c r="AD542" s="47"/>
      <c r="AG542" s="23">
        <v>1</v>
      </c>
      <c r="AH542" s="23" t="str">
        <f>Consolication[[#This Row],[Bénéficiaires]]</f>
        <v>BELLE ETOILE SCOOPS</v>
      </c>
      <c r="AI542" s="23">
        <f>Consolication[[#This Row],[cohorte]]</f>
        <v>1</v>
      </c>
    </row>
    <row r="543" spans="1:35" x14ac:dyDescent="0.35">
      <c r="A543" s="34">
        <f>IF(B543&lt;&gt;"",MAX($A$1:A542)+1,"")</f>
        <v>542</v>
      </c>
      <c r="B543" s="34" t="s">
        <v>1247</v>
      </c>
      <c r="C543" s="34" t="s">
        <v>1214</v>
      </c>
      <c r="D543" s="34" t="s">
        <v>31</v>
      </c>
      <c r="E543" s="34"/>
      <c r="F543" s="34"/>
      <c r="G543" s="34"/>
      <c r="H543" s="34">
        <v>6</v>
      </c>
      <c r="I543" s="34" t="s">
        <v>1215</v>
      </c>
      <c r="J543" s="34" t="s">
        <v>1216</v>
      </c>
      <c r="K543" s="34" t="s">
        <v>1217</v>
      </c>
      <c r="L543" s="34" t="s">
        <v>1218</v>
      </c>
      <c r="M543" s="34"/>
      <c r="N543" s="34" t="s">
        <v>1215</v>
      </c>
      <c r="O543" s="34" t="s">
        <v>1219</v>
      </c>
      <c r="P543" s="34" t="s">
        <v>1220</v>
      </c>
      <c r="Q543" s="34" t="s">
        <v>231</v>
      </c>
      <c r="R543" s="34" t="s">
        <v>1221</v>
      </c>
      <c r="S543" s="34" t="s">
        <v>1222</v>
      </c>
      <c r="T543" s="34"/>
      <c r="U543" s="34"/>
      <c r="V543" s="34">
        <v>659204495</v>
      </c>
      <c r="W543" s="34"/>
      <c r="X543" s="34">
        <v>1</v>
      </c>
      <c r="Y543" s="34" t="s">
        <v>1225</v>
      </c>
      <c r="Z543" s="34" t="s">
        <v>1248</v>
      </c>
      <c r="AA543" s="34">
        <f>IF(ISBLANK($L543),"",VLOOKUP($L543,'PADESCE Ccontractuelle'!$C$2:$K$1200,8,FALSE))</f>
        <v>355572</v>
      </c>
      <c r="AB543" s="34">
        <f>IF(ISBLANK($L543),"",VLOOKUP($L543,'PADESCE Ccontractuelle'!$C$2:$K$1200,9,FALSE))</f>
        <v>21334320</v>
      </c>
      <c r="AC543" s="34" t="str">
        <f>VLOOKUP(VLOOKUP(B543,Apprenants!$D$2:$F$2000,3,FALSE),Classes!$A$2:$H$2000,8,FALSE)</f>
        <v>N</v>
      </c>
      <c r="AD543" s="47"/>
      <c r="AG543" s="23">
        <v>1</v>
      </c>
      <c r="AH543" s="23" t="str">
        <f>Consolication[[#This Row],[Bénéficiaires]]</f>
        <v>BELLE ETOILE SCOOPS</v>
      </c>
      <c r="AI543" s="23">
        <f>Consolication[[#This Row],[cohorte]]</f>
        <v>1</v>
      </c>
    </row>
    <row r="544" spans="1:35" x14ac:dyDescent="0.35">
      <c r="A544" s="34">
        <f>IF(B544&lt;&gt;"",MAX($A$1:A543)+1,"")</f>
        <v>543</v>
      </c>
      <c r="B544" s="34" t="s">
        <v>1249</v>
      </c>
      <c r="C544" s="34" t="s">
        <v>1214</v>
      </c>
      <c r="D544" s="34" t="s">
        <v>31</v>
      </c>
      <c r="E544" s="34"/>
      <c r="F544" s="34"/>
      <c r="G544" s="34"/>
      <c r="H544" s="34">
        <v>6</v>
      </c>
      <c r="I544" s="34" t="s">
        <v>1215</v>
      </c>
      <c r="J544" s="34" t="s">
        <v>1216</v>
      </c>
      <c r="K544" s="34" t="s">
        <v>1217</v>
      </c>
      <c r="L544" s="34" t="s">
        <v>1218</v>
      </c>
      <c r="M544" s="34"/>
      <c r="N544" s="34" t="s">
        <v>1215</v>
      </c>
      <c r="O544" s="34" t="s">
        <v>1219</v>
      </c>
      <c r="P544" s="34" t="s">
        <v>1220</v>
      </c>
      <c r="Q544" s="34" t="s">
        <v>231</v>
      </c>
      <c r="R544" s="34" t="s">
        <v>1221</v>
      </c>
      <c r="S544" s="34" t="s">
        <v>1222</v>
      </c>
      <c r="T544" s="34"/>
      <c r="U544" s="34"/>
      <c r="V544" s="34"/>
      <c r="W544" s="34"/>
      <c r="X544" s="34">
        <v>1</v>
      </c>
      <c r="Y544" s="34" t="s">
        <v>1225</v>
      </c>
      <c r="Z544" s="34" t="s">
        <v>1250</v>
      </c>
      <c r="AA544" s="34">
        <f>IF(ISBLANK($L544),"",VLOOKUP($L544,'PADESCE Ccontractuelle'!$C$2:$K$1200,8,FALSE))</f>
        <v>355572</v>
      </c>
      <c r="AB544" s="34">
        <f>IF(ISBLANK($L544),"",VLOOKUP($L544,'PADESCE Ccontractuelle'!$C$2:$K$1200,9,FALSE))</f>
        <v>21334320</v>
      </c>
      <c r="AC544" s="34" t="str">
        <f>VLOOKUP(VLOOKUP(B544,Apprenants!$D$2:$F$2000,3,FALSE),Classes!$A$2:$H$2000,8,FALSE)</f>
        <v>N</v>
      </c>
      <c r="AD544" s="47"/>
      <c r="AG544" s="23">
        <v>1</v>
      </c>
      <c r="AH544" s="23" t="str">
        <f>Consolication[[#This Row],[Bénéficiaires]]</f>
        <v>BELLE ETOILE SCOOPS</v>
      </c>
      <c r="AI544" s="23">
        <f>Consolication[[#This Row],[cohorte]]</f>
        <v>1</v>
      </c>
    </row>
    <row r="545" spans="1:35" x14ac:dyDescent="0.35">
      <c r="A545" s="34">
        <f>IF(B545&lt;&gt;"",MAX($A$1:A544)+1,"")</f>
        <v>544</v>
      </c>
      <c r="B545" s="34" t="s">
        <v>1251</v>
      </c>
      <c r="C545" s="34" t="s">
        <v>1214</v>
      </c>
      <c r="D545" s="34" t="s">
        <v>31</v>
      </c>
      <c r="E545" s="34"/>
      <c r="F545" s="34"/>
      <c r="G545" s="34"/>
      <c r="H545" s="34">
        <v>5</v>
      </c>
      <c r="I545" s="34" t="s">
        <v>1215</v>
      </c>
      <c r="J545" s="34" t="s">
        <v>1216</v>
      </c>
      <c r="K545" s="34" t="s">
        <v>1217</v>
      </c>
      <c r="L545" s="34" t="s">
        <v>1218</v>
      </c>
      <c r="M545" s="34"/>
      <c r="N545" s="34" t="s">
        <v>1215</v>
      </c>
      <c r="O545" s="34" t="s">
        <v>1219</v>
      </c>
      <c r="P545" s="34" t="s">
        <v>1220</v>
      </c>
      <c r="Q545" s="34" t="s">
        <v>231</v>
      </c>
      <c r="R545" s="34" t="s">
        <v>1221</v>
      </c>
      <c r="S545" s="34" t="s">
        <v>1222</v>
      </c>
      <c r="T545" s="34"/>
      <c r="U545" s="34"/>
      <c r="V545" s="34">
        <v>679325008</v>
      </c>
      <c r="W545" s="34"/>
      <c r="X545" s="34">
        <v>1</v>
      </c>
      <c r="Y545" s="34" t="s">
        <v>1225</v>
      </c>
      <c r="Z545" s="34" t="s">
        <v>1252</v>
      </c>
      <c r="AA545" s="34">
        <f>IF(ISBLANK($L545),"",VLOOKUP($L545,'PADESCE Ccontractuelle'!$C$2:$K$1200,8,FALSE))</f>
        <v>355572</v>
      </c>
      <c r="AB545" s="34">
        <f>IF(ISBLANK($L545),"",VLOOKUP($L545,'PADESCE Ccontractuelle'!$C$2:$K$1200,9,FALSE))</f>
        <v>21334320</v>
      </c>
      <c r="AC545" s="34" t="str">
        <f>VLOOKUP(VLOOKUP(B545,Apprenants!$D$2:$F$2000,3,FALSE),Classes!$A$2:$H$2000,8,FALSE)</f>
        <v>N</v>
      </c>
      <c r="AD545" s="47"/>
      <c r="AG545" s="23">
        <v>1</v>
      </c>
      <c r="AH545" s="23" t="str">
        <f>Consolication[[#This Row],[Bénéficiaires]]</f>
        <v>BELLE ETOILE SCOOPS</v>
      </c>
      <c r="AI545" s="23">
        <f>Consolication[[#This Row],[cohorte]]</f>
        <v>1</v>
      </c>
    </row>
    <row r="546" spans="1:35" x14ac:dyDescent="0.35">
      <c r="A546" s="34">
        <f>IF(B546&lt;&gt;"",MAX($A$1:A545)+1,"")</f>
        <v>545</v>
      </c>
      <c r="B546" s="34" t="s">
        <v>1253</v>
      </c>
      <c r="C546" s="34" t="s">
        <v>1214</v>
      </c>
      <c r="D546" s="34" t="s">
        <v>31</v>
      </c>
      <c r="E546" s="34"/>
      <c r="F546" s="34"/>
      <c r="G546" s="34"/>
      <c r="H546" s="34">
        <v>8</v>
      </c>
      <c r="I546" s="34" t="s">
        <v>1215</v>
      </c>
      <c r="J546" s="34" t="s">
        <v>1216</v>
      </c>
      <c r="K546" s="34" t="s">
        <v>1217</v>
      </c>
      <c r="L546" s="34" t="s">
        <v>1218</v>
      </c>
      <c r="M546" s="34"/>
      <c r="N546" s="34" t="s">
        <v>1215</v>
      </c>
      <c r="O546" s="34" t="s">
        <v>1219</v>
      </c>
      <c r="P546" s="34" t="s">
        <v>1220</v>
      </c>
      <c r="Q546" s="34" t="s">
        <v>231</v>
      </c>
      <c r="R546" s="34" t="s">
        <v>1221</v>
      </c>
      <c r="S546" s="34" t="s">
        <v>1222</v>
      </c>
      <c r="T546" s="34"/>
      <c r="U546" s="34"/>
      <c r="V546" s="34">
        <v>678086038</v>
      </c>
      <c r="W546" s="34"/>
      <c r="X546" s="34">
        <v>1</v>
      </c>
      <c r="Y546" s="34" t="s">
        <v>1225</v>
      </c>
      <c r="Z546" s="34" t="s">
        <v>1254</v>
      </c>
      <c r="AA546" s="34">
        <f>IF(ISBLANK($L546),"",VLOOKUP($L546,'PADESCE Ccontractuelle'!$C$2:$K$1200,8,FALSE))</f>
        <v>355572</v>
      </c>
      <c r="AB546" s="34">
        <f>IF(ISBLANK($L546),"",VLOOKUP($L546,'PADESCE Ccontractuelle'!$C$2:$K$1200,9,FALSE))</f>
        <v>21334320</v>
      </c>
      <c r="AC546" s="34" t="str">
        <f>VLOOKUP(VLOOKUP(B546,Apprenants!$D$2:$F$2000,3,FALSE),Classes!$A$2:$H$2000,8,FALSE)</f>
        <v>N</v>
      </c>
      <c r="AD546" s="47"/>
      <c r="AG546" s="23">
        <v>1</v>
      </c>
      <c r="AH546" s="23" t="str">
        <f>Consolication[[#This Row],[Bénéficiaires]]</f>
        <v>BELLE ETOILE SCOOPS</v>
      </c>
      <c r="AI546" s="23">
        <f>Consolication[[#This Row],[cohorte]]</f>
        <v>1</v>
      </c>
    </row>
    <row r="547" spans="1:35" x14ac:dyDescent="0.35">
      <c r="A547" s="34">
        <f>IF(B547&lt;&gt;"",MAX($A$1:A546)+1,"")</f>
        <v>546</v>
      </c>
      <c r="B547" s="34" t="s">
        <v>1255</v>
      </c>
      <c r="C547" s="34" t="s">
        <v>1214</v>
      </c>
      <c r="D547" s="34" t="s">
        <v>32</v>
      </c>
      <c r="E547" s="34"/>
      <c r="F547" s="34"/>
      <c r="G547" s="34"/>
      <c r="H547" s="34">
        <v>5</v>
      </c>
      <c r="I547" s="34" t="s">
        <v>1215</v>
      </c>
      <c r="J547" s="34" t="s">
        <v>1216</v>
      </c>
      <c r="K547" s="34" t="s">
        <v>1217</v>
      </c>
      <c r="L547" s="34" t="s">
        <v>1218</v>
      </c>
      <c r="M547" s="34"/>
      <c r="N547" s="34" t="s">
        <v>1215</v>
      </c>
      <c r="O547" s="34" t="s">
        <v>1219</v>
      </c>
      <c r="P547" s="34" t="s">
        <v>1220</v>
      </c>
      <c r="Q547" s="34" t="s">
        <v>231</v>
      </c>
      <c r="R547" s="34" t="s">
        <v>1221</v>
      </c>
      <c r="S547" s="34" t="s">
        <v>1222</v>
      </c>
      <c r="T547" s="34"/>
      <c r="U547" s="34"/>
      <c r="V547" s="34">
        <v>653138874</v>
      </c>
      <c r="W547" s="34"/>
      <c r="X547" s="34">
        <v>1</v>
      </c>
      <c r="Y547" s="34" t="s">
        <v>1225</v>
      </c>
      <c r="Z547" s="34" t="s">
        <v>1256</v>
      </c>
      <c r="AA547" s="34">
        <f>IF(ISBLANK($L547),"",VLOOKUP($L547,'PADESCE Ccontractuelle'!$C$2:$K$1200,8,FALSE))</f>
        <v>355572</v>
      </c>
      <c r="AB547" s="34">
        <f>IF(ISBLANK($L547),"",VLOOKUP($L547,'PADESCE Ccontractuelle'!$C$2:$K$1200,9,FALSE))</f>
        <v>21334320</v>
      </c>
      <c r="AC547" s="34" t="str">
        <f>VLOOKUP(VLOOKUP(B547,Apprenants!$D$2:$F$2000,3,FALSE),Classes!$A$2:$H$2000,8,FALSE)</f>
        <v>N</v>
      </c>
      <c r="AD547" s="47"/>
      <c r="AG547" s="23">
        <v>1</v>
      </c>
      <c r="AH547" s="23" t="str">
        <f>Consolication[[#This Row],[Bénéficiaires]]</f>
        <v>BELLE ETOILE SCOOPS</v>
      </c>
      <c r="AI547" s="23">
        <f>Consolication[[#This Row],[cohorte]]</f>
        <v>1</v>
      </c>
    </row>
    <row r="548" spans="1:35" x14ac:dyDescent="0.35">
      <c r="A548" s="34">
        <f>IF(B548&lt;&gt;"",MAX($A$1:A547)+1,"")</f>
        <v>547</v>
      </c>
      <c r="B548" s="34" t="s">
        <v>1257</v>
      </c>
      <c r="C548" s="34" t="s">
        <v>1214</v>
      </c>
      <c r="D548" s="34" t="s">
        <v>31</v>
      </c>
      <c r="E548" s="34"/>
      <c r="F548" s="34"/>
      <c r="G548" s="34"/>
      <c r="H548" s="34">
        <v>5</v>
      </c>
      <c r="I548" s="34" t="s">
        <v>1215</v>
      </c>
      <c r="J548" s="34" t="s">
        <v>1216</v>
      </c>
      <c r="K548" s="34" t="s">
        <v>1217</v>
      </c>
      <c r="L548" s="34" t="s">
        <v>1218</v>
      </c>
      <c r="M548" s="34"/>
      <c r="N548" s="34" t="s">
        <v>1215</v>
      </c>
      <c r="O548" s="34" t="s">
        <v>1219</v>
      </c>
      <c r="P548" s="34" t="s">
        <v>1220</v>
      </c>
      <c r="Q548" s="34" t="s">
        <v>231</v>
      </c>
      <c r="R548" s="34" t="s">
        <v>1221</v>
      </c>
      <c r="S548" s="34" t="s">
        <v>1222</v>
      </c>
      <c r="T548" s="34"/>
      <c r="U548" s="34"/>
      <c r="V548" s="34">
        <v>677432635</v>
      </c>
      <c r="W548" s="34"/>
      <c r="X548" s="34">
        <v>1</v>
      </c>
      <c r="Y548" s="34" t="s">
        <v>1225</v>
      </c>
      <c r="Z548" s="34" t="s">
        <v>1258</v>
      </c>
      <c r="AA548" s="34">
        <f>IF(ISBLANK($L548),"",VLOOKUP($L548,'PADESCE Ccontractuelle'!$C$2:$K$1200,8,FALSE))</f>
        <v>355572</v>
      </c>
      <c r="AB548" s="34">
        <f>IF(ISBLANK($L548),"",VLOOKUP($L548,'PADESCE Ccontractuelle'!$C$2:$K$1200,9,FALSE))</f>
        <v>21334320</v>
      </c>
      <c r="AC548" s="34" t="str">
        <f>VLOOKUP(VLOOKUP(B548,Apprenants!$D$2:$F$2000,3,FALSE),Classes!$A$2:$H$2000,8,FALSE)</f>
        <v>N</v>
      </c>
      <c r="AD548" s="47"/>
      <c r="AG548" s="23">
        <v>1</v>
      </c>
      <c r="AH548" s="23" t="str">
        <f>Consolication[[#This Row],[Bénéficiaires]]</f>
        <v>BELLE ETOILE SCOOPS</v>
      </c>
      <c r="AI548" s="23">
        <f>Consolication[[#This Row],[cohorte]]</f>
        <v>1</v>
      </c>
    </row>
    <row r="549" spans="1:35" x14ac:dyDescent="0.35">
      <c r="A549" s="34">
        <f>IF(B549&lt;&gt;"",MAX($A$1:A548)+1,"")</f>
        <v>548</v>
      </c>
      <c r="B549" s="34" t="s">
        <v>1259</v>
      </c>
      <c r="C549" s="34" t="s">
        <v>1214</v>
      </c>
      <c r="D549" s="34" t="s">
        <v>31</v>
      </c>
      <c r="E549" s="34"/>
      <c r="F549" s="34"/>
      <c r="G549" s="34"/>
      <c r="H549" s="34">
        <v>5</v>
      </c>
      <c r="I549" s="34" t="s">
        <v>1215</v>
      </c>
      <c r="J549" s="34" t="s">
        <v>1216</v>
      </c>
      <c r="K549" s="34" t="s">
        <v>1217</v>
      </c>
      <c r="L549" s="34" t="s">
        <v>1218</v>
      </c>
      <c r="M549" s="34"/>
      <c r="N549" s="34" t="s">
        <v>1215</v>
      </c>
      <c r="O549" s="34" t="s">
        <v>1219</v>
      </c>
      <c r="P549" s="34" t="s">
        <v>1220</v>
      </c>
      <c r="Q549" s="34" t="s">
        <v>231</v>
      </c>
      <c r="R549" s="34" t="s">
        <v>1221</v>
      </c>
      <c r="S549" s="34" t="s">
        <v>1222</v>
      </c>
      <c r="T549" s="34"/>
      <c r="U549" s="34"/>
      <c r="V549" s="34">
        <v>699679010</v>
      </c>
      <c r="W549" s="34"/>
      <c r="X549" s="34">
        <v>1</v>
      </c>
      <c r="Y549" s="34" t="s">
        <v>1225</v>
      </c>
      <c r="Z549" s="34" t="s">
        <v>1260</v>
      </c>
      <c r="AA549" s="34">
        <f>IF(ISBLANK($L549),"",VLOOKUP($L549,'PADESCE Ccontractuelle'!$C$2:$K$1200,8,FALSE))</f>
        <v>355572</v>
      </c>
      <c r="AB549" s="34">
        <f>IF(ISBLANK($L549),"",VLOOKUP($L549,'PADESCE Ccontractuelle'!$C$2:$K$1200,9,FALSE))</f>
        <v>21334320</v>
      </c>
      <c r="AC549" s="34" t="str">
        <f>VLOOKUP(VLOOKUP(B549,Apprenants!$D$2:$F$2000,3,FALSE),Classes!$A$2:$H$2000,8,FALSE)</f>
        <v>N</v>
      </c>
      <c r="AD549" s="47"/>
      <c r="AG549" s="23">
        <v>1</v>
      </c>
      <c r="AH549" s="23" t="str">
        <f>Consolication[[#This Row],[Bénéficiaires]]</f>
        <v>BELLE ETOILE SCOOPS</v>
      </c>
      <c r="AI549" s="23">
        <f>Consolication[[#This Row],[cohorte]]</f>
        <v>1</v>
      </c>
    </row>
    <row r="550" spans="1:35" x14ac:dyDescent="0.35">
      <c r="A550" s="34">
        <f>IF(B550&lt;&gt;"",MAX($A$1:A549)+1,"")</f>
        <v>549</v>
      </c>
      <c r="B550" s="34" t="s">
        <v>1261</v>
      </c>
      <c r="C550" s="34" t="s">
        <v>1214</v>
      </c>
      <c r="D550" s="34" t="s">
        <v>31</v>
      </c>
      <c r="E550" s="34"/>
      <c r="F550" s="34"/>
      <c r="G550" s="34"/>
      <c r="H550" s="34">
        <v>6</v>
      </c>
      <c r="I550" s="34" t="s">
        <v>1215</v>
      </c>
      <c r="J550" s="34" t="s">
        <v>1216</v>
      </c>
      <c r="K550" s="34" t="s">
        <v>1217</v>
      </c>
      <c r="L550" s="34" t="s">
        <v>1218</v>
      </c>
      <c r="M550" s="34"/>
      <c r="N550" s="34" t="s">
        <v>1215</v>
      </c>
      <c r="O550" s="34" t="s">
        <v>1219</v>
      </c>
      <c r="P550" s="34" t="s">
        <v>1220</v>
      </c>
      <c r="Q550" s="34" t="s">
        <v>231</v>
      </c>
      <c r="R550" s="34" t="s">
        <v>1221</v>
      </c>
      <c r="S550" s="34" t="s">
        <v>1222</v>
      </c>
      <c r="T550" s="34"/>
      <c r="U550" s="34"/>
      <c r="V550" s="34">
        <v>672723644</v>
      </c>
      <c r="W550" s="34"/>
      <c r="X550" s="34">
        <v>1</v>
      </c>
      <c r="Y550" s="34" t="s">
        <v>1225</v>
      </c>
      <c r="Z550" s="34" t="s">
        <v>1262</v>
      </c>
      <c r="AA550" s="34">
        <f>IF(ISBLANK($L550),"",VLOOKUP($L550,'PADESCE Ccontractuelle'!$C$2:$K$1200,8,FALSE))</f>
        <v>355572</v>
      </c>
      <c r="AB550" s="34">
        <f>IF(ISBLANK($L550),"",VLOOKUP($L550,'PADESCE Ccontractuelle'!$C$2:$K$1200,9,FALSE))</f>
        <v>21334320</v>
      </c>
      <c r="AC550" s="34" t="str">
        <f>VLOOKUP(VLOOKUP(B550,Apprenants!$D$2:$F$2000,3,FALSE),Classes!$A$2:$H$2000,8,FALSE)</f>
        <v>N</v>
      </c>
      <c r="AD550" s="47"/>
      <c r="AG550" s="23">
        <v>1</v>
      </c>
      <c r="AH550" s="23" t="str">
        <f>Consolication[[#This Row],[Bénéficiaires]]</f>
        <v>BELLE ETOILE SCOOPS</v>
      </c>
      <c r="AI550" s="23">
        <f>Consolication[[#This Row],[cohorte]]</f>
        <v>1</v>
      </c>
    </row>
    <row r="551" spans="1:35" x14ac:dyDescent="0.35">
      <c r="A551" s="34">
        <f>IF(B551&lt;&gt;"",MAX($A$1:A550)+1,"")</f>
        <v>550</v>
      </c>
      <c r="B551" s="34" t="s">
        <v>1263</v>
      </c>
      <c r="C551" s="34" t="s">
        <v>1214</v>
      </c>
      <c r="D551" s="34" t="s">
        <v>31</v>
      </c>
      <c r="E551" s="34"/>
      <c r="F551" s="34"/>
      <c r="G551" s="34"/>
      <c r="H551" s="34">
        <v>5</v>
      </c>
      <c r="I551" s="34" t="s">
        <v>1215</v>
      </c>
      <c r="J551" s="34" t="s">
        <v>1216</v>
      </c>
      <c r="K551" s="34" t="s">
        <v>1217</v>
      </c>
      <c r="L551" s="34" t="s">
        <v>1218</v>
      </c>
      <c r="M551" s="34"/>
      <c r="N551" s="34" t="s">
        <v>1215</v>
      </c>
      <c r="O551" s="34" t="s">
        <v>1219</v>
      </c>
      <c r="P551" s="34" t="s">
        <v>1220</v>
      </c>
      <c r="Q551" s="34" t="s">
        <v>231</v>
      </c>
      <c r="R551" s="34" t="s">
        <v>1221</v>
      </c>
      <c r="S551" s="34" t="s">
        <v>1222</v>
      </c>
      <c r="T551" s="34"/>
      <c r="U551" s="34"/>
      <c r="V551" s="34">
        <v>679681862</v>
      </c>
      <c r="W551" s="34"/>
      <c r="X551" s="34">
        <v>1</v>
      </c>
      <c r="Y551" s="34" t="s">
        <v>1225</v>
      </c>
      <c r="Z551" s="34" t="s">
        <v>1264</v>
      </c>
      <c r="AA551" s="34">
        <f>IF(ISBLANK($L551),"",VLOOKUP($L551,'PADESCE Ccontractuelle'!$C$2:$K$1200,8,FALSE))</f>
        <v>355572</v>
      </c>
      <c r="AB551" s="34">
        <f>IF(ISBLANK($L551),"",VLOOKUP($L551,'PADESCE Ccontractuelle'!$C$2:$K$1200,9,FALSE))</f>
        <v>21334320</v>
      </c>
      <c r="AC551" s="34" t="str">
        <f>VLOOKUP(VLOOKUP(B551,Apprenants!$D$2:$F$2000,3,FALSE),Classes!$A$2:$H$2000,8,FALSE)</f>
        <v>N</v>
      </c>
      <c r="AD551" s="47"/>
      <c r="AG551" s="23">
        <v>1</v>
      </c>
      <c r="AH551" s="23" t="str">
        <f>Consolication[[#This Row],[Bénéficiaires]]</f>
        <v>BELLE ETOILE SCOOPS</v>
      </c>
      <c r="AI551" s="23">
        <f>Consolication[[#This Row],[cohorte]]</f>
        <v>1</v>
      </c>
    </row>
    <row r="552" spans="1:35" x14ac:dyDescent="0.35">
      <c r="A552" s="34">
        <f>IF(B552&lt;&gt;"",MAX($A$1:A551)+1,"")</f>
        <v>551</v>
      </c>
      <c r="B552" s="34" t="s">
        <v>1265</v>
      </c>
      <c r="C552" s="34" t="s">
        <v>1214</v>
      </c>
      <c r="D552" s="34" t="s">
        <v>31</v>
      </c>
      <c r="E552" s="34"/>
      <c r="F552" s="34"/>
      <c r="G552" s="34"/>
      <c r="H552" s="34">
        <v>6</v>
      </c>
      <c r="I552" s="34" t="s">
        <v>1215</v>
      </c>
      <c r="J552" s="34" t="s">
        <v>1216</v>
      </c>
      <c r="K552" s="34" t="s">
        <v>1217</v>
      </c>
      <c r="L552" s="34" t="s">
        <v>1218</v>
      </c>
      <c r="M552" s="34"/>
      <c r="N552" s="34" t="s">
        <v>1215</v>
      </c>
      <c r="O552" s="34" t="s">
        <v>1219</v>
      </c>
      <c r="P552" s="34" t="s">
        <v>1220</v>
      </c>
      <c r="Q552" s="34" t="s">
        <v>231</v>
      </c>
      <c r="R552" s="34" t="s">
        <v>1221</v>
      </c>
      <c r="S552" s="34" t="s">
        <v>1222</v>
      </c>
      <c r="T552" s="34"/>
      <c r="U552" s="34"/>
      <c r="V552" s="34">
        <v>673213610</v>
      </c>
      <c r="W552" s="34"/>
      <c r="X552" s="34">
        <v>1</v>
      </c>
      <c r="Y552" s="34" t="s">
        <v>1225</v>
      </c>
      <c r="Z552" s="34" t="s">
        <v>1266</v>
      </c>
      <c r="AA552" s="34">
        <f>IF(ISBLANK($L552),"",VLOOKUP($L552,'PADESCE Ccontractuelle'!$C$2:$K$1200,8,FALSE))</f>
        <v>355572</v>
      </c>
      <c r="AB552" s="34">
        <f>IF(ISBLANK($L552),"",VLOOKUP($L552,'PADESCE Ccontractuelle'!$C$2:$K$1200,9,FALSE))</f>
        <v>21334320</v>
      </c>
      <c r="AC552" s="34" t="str">
        <f>VLOOKUP(VLOOKUP(B552,Apprenants!$D$2:$F$2000,3,FALSE),Classes!$A$2:$H$2000,8,FALSE)</f>
        <v>N</v>
      </c>
      <c r="AD552" s="47"/>
      <c r="AG552" s="23">
        <v>1</v>
      </c>
      <c r="AH552" s="23" t="str">
        <f>Consolication[[#This Row],[Bénéficiaires]]</f>
        <v>BELLE ETOILE SCOOPS</v>
      </c>
      <c r="AI552" s="23">
        <f>Consolication[[#This Row],[cohorte]]</f>
        <v>1</v>
      </c>
    </row>
    <row r="553" spans="1:35" x14ac:dyDescent="0.35">
      <c r="A553" s="34">
        <f>IF(B553&lt;&gt;"",MAX($A$1:A552)+1,"")</f>
        <v>552</v>
      </c>
      <c r="B553" s="34" t="s">
        <v>1267</v>
      </c>
      <c r="C553" s="34" t="s">
        <v>1214</v>
      </c>
      <c r="D553" s="34" t="s">
        <v>31</v>
      </c>
      <c r="E553" s="34"/>
      <c r="F553" s="34"/>
      <c r="G553" s="34"/>
      <c r="H553" s="34">
        <v>5</v>
      </c>
      <c r="I553" s="34" t="s">
        <v>1215</v>
      </c>
      <c r="J553" s="34" t="s">
        <v>1216</v>
      </c>
      <c r="K553" s="34" t="s">
        <v>1217</v>
      </c>
      <c r="L553" s="34" t="s">
        <v>1218</v>
      </c>
      <c r="M553" s="34"/>
      <c r="N553" s="34" t="s">
        <v>1215</v>
      </c>
      <c r="O553" s="34" t="s">
        <v>1219</v>
      </c>
      <c r="P553" s="34" t="s">
        <v>1220</v>
      </c>
      <c r="Q553" s="34" t="s">
        <v>231</v>
      </c>
      <c r="R553" s="34" t="s">
        <v>1221</v>
      </c>
      <c r="S553" s="34" t="s">
        <v>1222</v>
      </c>
      <c r="T553" s="34"/>
      <c r="U553" s="34"/>
      <c r="V553" s="34"/>
      <c r="W553" s="34"/>
      <c r="X553" s="34">
        <v>1</v>
      </c>
      <c r="Y553" s="34" t="s">
        <v>1225</v>
      </c>
      <c r="Z553" s="34" t="s">
        <v>1268</v>
      </c>
      <c r="AA553" s="34">
        <f>IF(ISBLANK($L553),"",VLOOKUP($L553,'PADESCE Ccontractuelle'!$C$2:$K$1200,8,FALSE))</f>
        <v>355572</v>
      </c>
      <c r="AB553" s="34">
        <f>IF(ISBLANK($L553),"",VLOOKUP($L553,'PADESCE Ccontractuelle'!$C$2:$K$1200,9,FALSE))</f>
        <v>21334320</v>
      </c>
      <c r="AC553" s="34" t="str">
        <f>VLOOKUP(VLOOKUP(B553,Apprenants!$D$2:$F$2000,3,FALSE),Classes!$A$2:$H$2000,8,FALSE)</f>
        <v>N</v>
      </c>
      <c r="AD553" s="47"/>
      <c r="AG553" s="23">
        <v>1</v>
      </c>
      <c r="AH553" s="23" t="str">
        <f>Consolication[[#This Row],[Bénéficiaires]]</f>
        <v>BELLE ETOILE SCOOPS</v>
      </c>
      <c r="AI553" s="23">
        <f>Consolication[[#This Row],[cohorte]]</f>
        <v>1</v>
      </c>
    </row>
    <row r="554" spans="1:35" x14ac:dyDescent="0.35">
      <c r="A554" s="34">
        <f>IF(B554&lt;&gt;"",MAX($A$1:A553)+1,"")</f>
        <v>553</v>
      </c>
      <c r="B554" s="34" t="s">
        <v>1269</v>
      </c>
      <c r="C554" s="34" t="s">
        <v>1214</v>
      </c>
      <c r="D554" s="34" t="s">
        <v>31</v>
      </c>
      <c r="E554" s="34"/>
      <c r="F554" s="34"/>
      <c r="G554" s="34"/>
      <c r="H554" s="34">
        <v>8</v>
      </c>
      <c r="I554" s="34" t="s">
        <v>1215</v>
      </c>
      <c r="J554" s="34" t="s">
        <v>1216</v>
      </c>
      <c r="K554" s="34" t="s">
        <v>1217</v>
      </c>
      <c r="L554" s="34" t="s">
        <v>1218</v>
      </c>
      <c r="M554" s="34"/>
      <c r="N554" s="34" t="s">
        <v>1215</v>
      </c>
      <c r="O554" s="34" t="s">
        <v>1219</v>
      </c>
      <c r="P554" s="34" t="s">
        <v>1220</v>
      </c>
      <c r="Q554" s="34" t="s">
        <v>231</v>
      </c>
      <c r="R554" s="34" t="s">
        <v>1221</v>
      </c>
      <c r="S554" s="34" t="s">
        <v>1222</v>
      </c>
      <c r="T554" s="34"/>
      <c r="U554" s="34"/>
      <c r="V554" s="34">
        <v>699797071</v>
      </c>
      <c r="W554" s="34"/>
      <c r="X554" s="34">
        <v>1</v>
      </c>
      <c r="Y554" s="34" t="s">
        <v>1225</v>
      </c>
      <c r="Z554" s="34" t="s">
        <v>1270</v>
      </c>
      <c r="AA554" s="34">
        <f>IF(ISBLANK($L554),"",VLOOKUP($L554,'PADESCE Ccontractuelle'!$C$2:$K$1200,8,FALSE))</f>
        <v>355572</v>
      </c>
      <c r="AB554" s="34">
        <f>IF(ISBLANK($L554),"",VLOOKUP($L554,'PADESCE Ccontractuelle'!$C$2:$K$1200,9,FALSE))</f>
        <v>21334320</v>
      </c>
      <c r="AC554" s="34" t="str">
        <f>VLOOKUP(VLOOKUP(B554,Apprenants!$D$2:$F$2000,3,FALSE),Classes!$A$2:$H$2000,8,FALSE)</f>
        <v>N</v>
      </c>
      <c r="AD554" s="47"/>
      <c r="AG554" s="23">
        <v>1</v>
      </c>
      <c r="AH554" s="23" t="str">
        <f>Consolication[[#This Row],[Bénéficiaires]]</f>
        <v>BELLE ETOILE SCOOPS</v>
      </c>
      <c r="AI554" s="23">
        <f>Consolication[[#This Row],[cohorte]]</f>
        <v>1</v>
      </c>
    </row>
    <row r="555" spans="1:35" x14ac:dyDescent="0.35">
      <c r="A555" s="34">
        <f>IF(B555&lt;&gt;"",MAX($A$1:A554)+1,"")</f>
        <v>554</v>
      </c>
      <c r="B555" s="34" t="s">
        <v>1271</v>
      </c>
      <c r="C555" s="34" t="s">
        <v>1214</v>
      </c>
      <c r="D555" s="34" t="s">
        <v>31</v>
      </c>
      <c r="E555" s="34"/>
      <c r="F555" s="34"/>
      <c r="G555" s="34"/>
      <c r="H555" s="34">
        <v>10</v>
      </c>
      <c r="I555" s="34" t="s">
        <v>1215</v>
      </c>
      <c r="J555" s="34" t="s">
        <v>1216</v>
      </c>
      <c r="K555" s="34" t="s">
        <v>1217</v>
      </c>
      <c r="L555" s="34" t="s">
        <v>1218</v>
      </c>
      <c r="M555" s="34"/>
      <c r="N555" s="34" t="s">
        <v>1215</v>
      </c>
      <c r="O555" s="34" t="s">
        <v>1219</v>
      </c>
      <c r="P555" s="34" t="s">
        <v>1220</v>
      </c>
      <c r="Q555" s="34" t="s">
        <v>231</v>
      </c>
      <c r="R555" s="34" t="s">
        <v>1221</v>
      </c>
      <c r="S555" s="34" t="s">
        <v>1222</v>
      </c>
      <c r="T555" s="34"/>
      <c r="U555" s="34"/>
      <c r="V555" s="34">
        <v>676180473</v>
      </c>
      <c r="W555" s="34"/>
      <c r="X555" s="34">
        <v>1</v>
      </c>
      <c r="Y555" s="34" t="s">
        <v>1225</v>
      </c>
      <c r="Z555" s="34" t="s">
        <v>1272</v>
      </c>
      <c r="AA555" s="34">
        <f>IF(ISBLANK($L555),"",VLOOKUP($L555,'PADESCE Ccontractuelle'!$C$2:$K$1200,8,FALSE))</f>
        <v>355572</v>
      </c>
      <c r="AB555" s="34">
        <f>IF(ISBLANK($L555),"",VLOOKUP($L555,'PADESCE Ccontractuelle'!$C$2:$K$1200,9,FALSE))</f>
        <v>21334320</v>
      </c>
      <c r="AC555" s="34" t="str">
        <f>VLOOKUP(VLOOKUP(B555,Apprenants!$D$2:$F$2000,3,FALSE),Classes!$A$2:$H$2000,8,FALSE)</f>
        <v>N</v>
      </c>
      <c r="AD555" s="47"/>
      <c r="AG555" s="23">
        <v>1</v>
      </c>
      <c r="AH555" s="23" t="str">
        <f>Consolication[[#This Row],[Bénéficiaires]]</f>
        <v>BELLE ETOILE SCOOPS</v>
      </c>
      <c r="AI555" s="23">
        <f>Consolication[[#This Row],[cohorte]]</f>
        <v>1</v>
      </c>
    </row>
    <row r="556" spans="1:35" x14ac:dyDescent="0.35">
      <c r="A556" s="34">
        <f>IF(B556&lt;&gt;"",MAX($A$1:A555)+1,"")</f>
        <v>555</v>
      </c>
      <c r="B556" s="34" t="s">
        <v>1273</v>
      </c>
      <c r="C556" s="34" t="s">
        <v>1214</v>
      </c>
      <c r="D556" s="34" t="s">
        <v>31</v>
      </c>
      <c r="E556" s="34"/>
      <c r="F556" s="34"/>
      <c r="G556" s="34"/>
      <c r="H556" s="34">
        <v>8</v>
      </c>
      <c r="I556" s="34" t="s">
        <v>1215</v>
      </c>
      <c r="J556" s="34" t="s">
        <v>1216</v>
      </c>
      <c r="K556" s="34" t="s">
        <v>1217</v>
      </c>
      <c r="L556" s="34" t="s">
        <v>1218</v>
      </c>
      <c r="M556" s="34"/>
      <c r="N556" s="34" t="s">
        <v>1215</v>
      </c>
      <c r="O556" s="34" t="s">
        <v>1219</v>
      </c>
      <c r="P556" s="34" t="s">
        <v>1220</v>
      </c>
      <c r="Q556" s="34" t="s">
        <v>231</v>
      </c>
      <c r="R556" s="34" t="s">
        <v>1221</v>
      </c>
      <c r="S556" s="34" t="s">
        <v>1222</v>
      </c>
      <c r="T556" s="34"/>
      <c r="U556" s="34"/>
      <c r="V556" s="34"/>
      <c r="W556" s="34"/>
      <c r="X556" s="34">
        <v>1</v>
      </c>
      <c r="Y556" s="34" t="s">
        <v>1225</v>
      </c>
      <c r="Z556" s="34" t="s">
        <v>1274</v>
      </c>
      <c r="AA556" s="34">
        <f>IF(ISBLANK($L556),"",VLOOKUP($L556,'PADESCE Ccontractuelle'!$C$2:$K$1200,8,FALSE))</f>
        <v>355572</v>
      </c>
      <c r="AB556" s="34">
        <f>IF(ISBLANK($L556),"",VLOOKUP($L556,'PADESCE Ccontractuelle'!$C$2:$K$1200,9,FALSE))</f>
        <v>21334320</v>
      </c>
      <c r="AC556" s="34" t="str">
        <f>VLOOKUP(VLOOKUP(B556,Apprenants!$D$2:$F$2000,3,FALSE),Classes!$A$2:$H$2000,8,FALSE)</f>
        <v>N</v>
      </c>
      <c r="AD556" s="47"/>
      <c r="AG556" s="23">
        <v>1</v>
      </c>
      <c r="AH556" s="23" t="str">
        <f>Consolication[[#This Row],[Bénéficiaires]]</f>
        <v>BELLE ETOILE SCOOPS</v>
      </c>
      <c r="AI556" s="23">
        <f>Consolication[[#This Row],[cohorte]]</f>
        <v>1</v>
      </c>
    </row>
    <row r="557" spans="1:35" x14ac:dyDescent="0.35">
      <c r="A557" s="34">
        <f>IF(B557&lt;&gt;"",MAX($A$1:A556)+1,"")</f>
        <v>556</v>
      </c>
      <c r="B557" s="34" t="s">
        <v>1275</v>
      </c>
      <c r="C557" s="34" t="s">
        <v>1214</v>
      </c>
      <c r="D557" s="34" t="s">
        <v>31</v>
      </c>
      <c r="E557" s="34"/>
      <c r="F557" s="34"/>
      <c r="G557" s="34"/>
      <c r="H557" s="34">
        <v>6</v>
      </c>
      <c r="I557" s="34" t="s">
        <v>1215</v>
      </c>
      <c r="J557" s="34" t="s">
        <v>1216</v>
      </c>
      <c r="K557" s="34" t="s">
        <v>1217</v>
      </c>
      <c r="L557" s="34" t="s">
        <v>1218</v>
      </c>
      <c r="M557" s="34"/>
      <c r="N557" s="34" t="s">
        <v>1215</v>
      </c>
      <c r="O557" s="34" t="s">
        <v>1219</v>
      </c>
      <c r="P557" s="34" t="s">
        <v>1220</v>
      </c>
      <c r="Q557" s="34" t="s">
        <v>231</v>
      </c>
      <c r="R557" s="34" t="s">
        <v>1221</v>
      </c>
      <c r="S557" s="34" t="s">
        <v>1222</v>
      </c>
      <c r="T557" s="34"/>
      <c r="U557" s="34"/>
      <c r="V557" s="34">
        <v>676130473</v>
      </c>
      <c r="W557" s="34"/>
      <c r="X557" s="34">
        <v>1</v>
      </c>
      <c r="Y557" s="34" t="s">
        <v>1225</v>
      </c>
      <c r="Z557" s="34" t="s">
        <v>1276</v>
      </c>
      <c r="AA557" s="34">
        <f>IF(ISBLANK($L557),"",VLOOKUP($L557,'PADESCE Ccontractuelle'!$C$2:$K$1200,8,FALSE))</f>
        <v>355572</v>
      </c>
      <c r="AB557" s="34">
        <f>IF(ISBLANK($L557),"",VLOOKUP($L557,'PADESCE Ccontractuelle'!$C$2:$K$1200,9,FALSE))</f>
        <v>21334320</v>
      </c>
      <c r="AC557" s="34" t="str">
        <f>VLOOKUP(VLOOKUP(B557,Apprenants!$D$2:$F$2000,3,FALSE),Classes!$A$2:$H$2000,8,FALSE)</f>
        <v>N</v>
      </c>
      <c r="AD557" s="47"/>
      <c r="AG557" s="23">
        <v>1</v>
      </c>
      <c r="AH557" s="23" t="str">
        <f>Consolication[[#This Row],[Bénéficiaires]]</f>
        <v>BELLE ETOILE SCOOPS</v>
      </c>
      <c r="AI557" s="23">
        <f>Consolication[[#This Row],[cohorte]]</f>
        <v>1</v>
      </c>
    </row>
    <row r="558" spans="1:35" x14ac:dyDescent="0.35">
      <c r="A558" s="34">
        <f>IF(B558&lt;&gt;"",MAX($A$1:A557)+1,"")</f>
        <v>557</v>
      </c>
      <c r="B558" s="34" t="s">
        <v>1277</v>
      </c>
      <c r="C558" s="34" t="s">
        <v>1214</v>
      </c>
      <c r="D558" s="34" t="s">
        <v>31</v>
      </c>
      <c r="E558" s="34"/>
      <c r="F558" s="34"/>
      <c r="G558" s="34"/>
      <c r="H558" s="34">
        <v>6</v>
      </c>
      <c r="I558" s="34" t="s">
        <v>1215</v>
      </c>
      <c r="J558" s="34" t="s">
        <v>1216</v>
      </c>
      <c r="K558" s="34" t="s">
        <v>1217</v>
      </c>
      <c r="L558" s="34" t="s">
        <v>1218</v>
      </c>
      <c r="M558" s="34"/>
      <c r="N558" s="34" t="s">
        <v>1215</v>
      </c>
      <c r="O558" s="34" t="s">
        <v>1219</v>
      </c>
      <c r="P558" s="34" t="s">
        <v>1220</v>
      </c>
      <c r="Q558" s="34" t="s">
        <v>231</v>
      </c>
      <c r="R558" s="34" t="s">
        <v>1221</v>
      </c>
      <c r="S558" s="34" t="s">
        <v>1222</v>
      </c>
      <c r="T558" s="34"/>
      <c r="U558" s="34"/>
      <c r="V558" s="34">
        <v>655619318</v>
      </c>
      <c r="W558" s="34"/>
      <c r="X558" s="34">
        <v>1</v>
      </c>
      <c r="Y558" s="34" t="s">
        <v>1225</v>
      </c>
      <c r="Z558" s="34" t="s">
        <v>1278</v>
      </c>
      <c r="AA558" s="34">
        <f>IF(ISBLANK($L558),"",VLOOKUP($L558,'PADESCE Ccontractuelle'!$C$2:$K$1200,8,FALSE))</f>
        <v>355572</v>
      </c>
      <c r="AB558" s="34">
        <f>IF(ISBLANK($L558),"",VLOOKUP($L558,'PADESCE Ccontractuelle'!$C$2:$K$1200,9,FALSE))</f>
        <v>21334320</v>
      </c>
      <c r="AC558" s="34" t="str">
        <f>VLOOKUP(VLOOKUP(B558,Apprenants!$D$2:$F$2000,3,FALSE),Classes!$A$2:$H$2000,8,FALSE)</f>
        <v>N</v>
      </c>
      <c r="AD558" s="47"/>
      <c r="AG558" s="23">
        <v>1</v>
      </c>
      <c r="AH558" s="23" t="str">
        <f>Consolication[[#This Row],[Bénéficiaires]]</f>
        <v>BELLE ETOILE SCOOPS</v>
      </c>
      <c r="AI558" s="23">
        <f>Consolication[[#This Row],[cohorte]]</f>
        <v>1</v>
      </c>
    </row>
    <row r="559" spans="1:35" x14ac:dyDescent="0.35">
      <c r="A559" s="34">
        <f>IF(B559&lt;&gt;"",MAX($A$1:A558)+1,"")</f>
        <v>558</v>
      </c>
      <c r="B559" s="34" t="s">
        <v>1279</v>
      </c>
      <c r="C559" s="34" t="s">
        <v>1214</v>
      </c>
      <c r="D559" s="34" t="s">
        <v>31</v>
      </c>
      <c r="E559" s="34"/>
      <c r="F559" s="34"/>
      <c r="G559" s="34"/>
      <c r="H559" s="34">
        <v>5</v>
      </c>
      <c r="I559" s="34" t="s">
        <v>1215</v>
      </c>
      <c r="J559" s="34" t="s">
        <v>1216</v>
      </c>
      <c r="K559" s="34" t="s">
        <v>1217</v>
      </c>
      <c r="L559" s="34" t="s">
        <v>1218</v>
      </c>
      <c r="M559" s="34"/>
      <c r="N559" s="34" t="s">
        <v>1215</v>
      </c>
      <c r="O559" s="34" t="s">
        <v>1219</v>
      </c>
      <c r="P559" s="34" t="s">
        <v>1220</v>
      </c>
      <c r="Q559" s="34" t="s">
        <v>231</v>
      </c>
      <c r="R559" s="34" t="s">
        <v>1221</v>
      </c>
      <c r="S559" s="34" t="s">
        <v>1222</v>
      </c>
      <c r="T559" s="34"/>
      <c r="U559" s="34"/>
      <c r="V559" s="34">
        <v>654614292</v>
      </c>
      <c r="W559" s="34"/>
      <c r="X559" s="34">
        <v>1</v>
      </c>
      <c r="Y559" s="34" t="s">
        <v>1225</v>
      </c>
      <c r="Z559" s="34" t="s">
        <v>1280</v>
      </c>
      <c r="AA559" s="34">
        <f>IF(ISBLANK($L559),"",VLOOKUP($L559,'PADESCE Ccontractuelle'!$C$2:$K$1200,8,FALSE))</f>
        <v>355572</v>
      </c>
      <c r="AB559" s="34">
        <f>IF(ISBLANK($L559),"",VLOOKUP($L559,'PADESCE Ccontractuelle'!$C$2:$K$1200,9,FALSE))</f>
        <v>21334320</v>
      </c>
      <c r="AC559" s="34" t="str">
        <f>VLOOKUP(VLOOKUP(B559,Apprenants!$D$2:$F$2000,3,FALSE),Classes!$A$2:$H$2000,8,FALSE)</f>
        <v>N</v>
      </c>
      <c r="AD559" s="47"/>
      <c r="AG559" s="23">
        <v>1</v>
      </c>
      <c r="AH559" s="23" t="str">
        <f>Consolication[[#This Row],[Bénéficiaires]]</f>
        <v>BELLE ETOILE SCOOPS</v>
      </c>
      <c r="AI559" s="23">
        <f>Consolication[[#This Row],[cohorte]]</f>
        <v>1</v>
      </c>
    </row>
    <row r="560" spans="1:35" x14ac:dyDescent="0.35">
      <c r="A560" s="34">
        <f>IF(B560&lt;&gt;"",MAX($A$1:A559)+1,"")</f>
        <v>559</v>
      </c>
      <c r="B560" s="34" t="s">
        <v>1281</v>
      </c>
      <c r="C560" s="34" t="s">
        <v>1214</v>
      </c>
      <c r="D560" s="34" t="s">
        <v>31</v>
      </c>
      <c r="E560" s="34"/>
      <c r="F560" s="34"/>
      <c r="G560" s="34"/>
      <c r="H560" s="34">
        <v>5</v>
      </c>
      <c r="I560" s="34" t="s">
        <v>1215</v>
      </c>
      <c r="J560" s="34" t="s">
        <v>1216</v>
      </c>
      <c r="K560" s="34" t="s">
        <v>1217</v>
      </c>
      <c r="L560" s="34" t="s">
        <v>1218</v>
      </c>
      <c r="M560" s="34"/>
      <c r="N560" s="34" t="s">
        <v>1215</v>
      </c>
      <c r="O560" s="34" t="s">
        <v>1219</v>
      </c>
      <c r="P560" s="34" t="s">
        <v>1220</v>
      </c>
      <c r="Q560" s="34" t="s">
        <v>231</v>
      </c>
      <c r="R560" s="34" t="s">
        <v>1221</v>
      </c>
      <c r="S560" s="34" t="s">
        <v>1222</v>
      </c>
      <c r="T560" s="34"/>
      <c r="U560" s="34"/>
      <c r="V560" s="34">
        <v>693182590</v>
      </c>
      <c r="W560" s="34"/>
      <c r="X560" s="34">
        <v>1</v>
      </c>
      <c r="Y560" s="34" t="s">
        <v>1225</v>
      </c>
      <c r="Z560" s="34" t="s">
        <v>1282</v>
      </c>
      <c r="AA560" s="34">
        <f>IF(ISBLANK($L560),"",VLOOKUP($L560,'PADESCE Ccontractuelle'!$C$2:$K$1200,8,FALSE))</f>
        <v>355572</v>
      </c>
      <c r="AB560" s="34">
        <f>IF(ISBLANK($L560),"",VLOOKUP($L560,'PADESCE Ccontractuelle'!$C$2:$K$1200,9,FALSE))</f>
        <v>21334320</v>
      </c>
      <c r="AC560" s="34" t="str">
        <f>VLOOKUP(VLOOKUP(B560,Apprenants!$D$2:$F$2000,3,FALSE),Classes!$A$2:$H$2000,8,FALSE)</f>
        <v>N</v>
      </c>
      <c r="AD560" s="47"/>
      <c r="AG560" s="23">
        <v>1</v>
      </c>
      <c r="AH560" s="23" t="str">
        <f>Consolication[[#This Row],[Bénéficiaires]]</f>
        <v>BELLE ETOILE SCOOPS</v>
      </c>
      <c r="AI560" s="23">
        <f>Consolication[[#This Row],[cohorte]]</f>
        <v>1</v>
      </c>
    </row>
    <row r="561" spans="1:35" x14ac:dyDescent="0.35">
      <c r="A561" s="34">
        <f>IF(B561&lt;&gt;"",MAX($A$1:A560)+1,"")</f>
        <v>560</v>
      </c>
      <c r="B561" s="34" t="s">
        <v>1283</v>
      </c>
      <c r="C561" s="34" t="s">
        <v>1214</v>
      </c>
      <c r="D561" s="34" t="s">
        <v>31</v>
      </c>
      <c r="E561" s="34"/>
      <c r="F561" s="34"/>
      <c r="G561" s="34"/>
      <c r="H561" s="34">
        <v>10</v>
      </c>
      <c r="I561" s="34" t="s">
        <v>1215</v>
      </c>
      <c r="J561" s="34" t="s">
        <v>1216</v>
      </c>
      <c r="K561" s="34" t="s">
        <v>1217</v>
      </c>
      <c r="L561" s="34" t="s">
        <v>1218</v>
      </c>
      <c r="M561" s="34"/>
      <c r="N561" s="34" t="s">
        <v>1215</v>
      </c>
      <c r="O561" s="34" t="s">
        <v>1219</v>
      </c>
      <c r="P561" s="34" t="s">
        <v>1220</v>
      </c>
      <c r="Q561" s="34" t="s">
        <v>231</v>
      </c>
      <c r="R561" s="34" t="s">
        <v>1221</v>
      </c>
      <c r="S561" s="34" t="s">
        <v>1222</v>
      </c>
      <c r="T561" s="34"/>
      <c r="U561" s="34"/>
      <c r="V561" s="34">
        <v>699755181</v>
      </c>
      <c r="W561" s="34"/>
      <c r="X561" s="34">
        <v>1</v>
      </c>
      <c r="Y561" s="34" t="s">
        <v>1225</v>
      </c>
      <c r="Z561" s="34" t="s">
        <v>1284</v>
      </c>
      <c r="AA561" s="34">
        <f>IF(ISBLANK($L561),"",VLOOKUP($L561,'PADESCE Ccontractuelle'!$C$2:$K$1200,8,FALSE))</f>
        <v>355572</v>
      </c>
      <c r="AB561" s="34">
        <f>IF(ISBLANK($L561),"",VLOOKUP($L561,'PADESCE Ccontractuelle'!$C$2:$K$1200,9,FALSE))</f>
        <v>21334320</v>
      </c>
      <c r="AC561" s="34" t="str">
        <f>VLOOKUP(VLOOKUP(B561,Apprenants!$D$2:$F$2000,3,FALSE),Classes!$A$2:$H$2000,8,FALSE)</f>
        <v>N</v>
      </c>
      <c r="AD561" s="47"/>
      <c r="AG561" s="23">
        <v>1</v>
      </c>
      <c r="AH561" s="23" t="str">
        <f>Consolication[[#This Row],[Bénéficiaires]]</f>
        <v>BELLE ETOILE SCOOPS</v>
      </c>
      <c r="AI561" s="23">
        <f>Consolication[[#This Row],[cohorte]]</f>
        <v>1</v>
      </c>
    </row>
    <row r="562" spans="1:35" x14ac:dyDescent="0.35">
      <c r="A562" s="34">
        <f>IF(B562&lt;&gt;"",MAX($A$1:A561)+1,"")</f>
        <v>561</v>
      </c>
      <c r="B562" s="34" t="s">
        <v>1285</v>
      </c>
      <c r="C562" s="34" t="s">
        <v>1214</v>
      </c>
      <c r="D562" s="34" t="s">
        <v>31</v>
      </c>
      <c r="E562" s="34"/>
      <c r="F562" s="34"/>
      <c r="G562" s="34"/>
      <c r="H562" s="34">
        <v>6</v>
      </c>
      <c r="I562" s="34" t="s">
        <v>1215</v>
      </c>
      <c r="J562" s="34" t="s">
        <v>1216</v>
      </c>
      <c r="K562" s="34" t="s">
        <v>1217</v>
      </c>
      <c r="L562" s="34" t="s">
        <v>1218</v>
      </c>
      <c r="M562" s="34"/>
      <c r="N562" s="34" t="s">
        <v>1215</v>
      </c>
      <c r="O562" s="34" t="s">
        <v>1219</v>
      </c>
      <c r="P562" s="34" t="s">
        <v>1220</v>
      </c>
      <c r="Q562" s="34" t="s">
        <v>231</v>
      </c>
      <c r="R562" s="34" t="s">
        <v>1221</v>
      </c>
      <c r="S562" s="34" t="s">
        <v>1222</v>
      </c>
      <c r="T562" s="34"/>
      <c r="U562" s="34"/>
      <c r="V562" s="34">
        <v>680202036</v>
      </c>
      <c r="W562" s="34"/>
      <c r="X562" s="34">
        <v>2</v>
      </c>
      <c r="Y562" s="34" t="s">
        <v>1225</v>
      </c>
      <c r="Z562" s="34" t="s">
        <v>1286</v>
      </c>
      <c r="AA562" s="34">
        <f>IF(ISBLANK($L562),"",VLOOKUP($L562,'PADESCE Ccontractuelle'!$C$2:$K$1200,8,FALSE))</f>
        <v>355572</v>
      </c>
      <c r="AB562" s="34">
        <f>IF(ISBLANK($L562),"",VLOOKUP($L562,'PADESCE Ccontractuelle'!$C$2:$K$1200,9,FALSE))</f>
        <v>21334320</v>
      </c>
      <c r="AC562" s="34" t="str">
        <f>VLOOKUP(VLOOKUP(B562,Apprenants!$D$2:$F$2000,3,FALSE),Classes!$A$2:$H$2000,8,FALSE)</f>
        <v>N</v>
      </c>
      <c r="AD562" s="47"/>
      <c r="AG562" s="23">
        <v>1</v>
      </c>
      <c r="AH562" s="23" t="str">
        <f>Consolication[[#This Row],[Bénéficiaires]]</f>
        <v>BELLE ETOILE SCOOPS</v>
      </c>
      <c r="AI562" s="23">
        <f>Consolication[[#This Row],[cohorte]]</f>
        <v>2</v>
      </c>
    </row>
    <row r="563" spans="1:35" x14ac:dyDescent="0.35">
      <c r="A563" s="34">
        <f>IF(B563&lt;&gt;"",MAX($A$1:A562)+1,"")</f>
        <v>562</v>
      </c>
      <c r="B563" s="34" t="s">
        <v>1287</v>
      </c>
      <c r="C563" s="34" t="s">
        <v>1214</v>
      </c>
      <c r="D563" s="34" t="s">
        <v>31</v>
      </c>
      <c r="E563" s="34"/>
      <c r="F563" s="34"/>
      <c r="G563" s="34"/>
      <c r="H563" s="34">
        <v>6</v>
      </c>
      <c r="I563" s="34" t="s">
        <v>1215</v>
      </c>
      <c r="J563" s="34" t="s">
        <v>1216</v>
      </c>
      <c r="K563" s="34" t="s">
        <v>1217</v>
      </c>
      <c r="L563" s="34" t="s">
        <v>1218</v>
      </c>
      <c r="M563" s="34"/>
      <c r="N563" s="34" t="s">
        <v>1215</v>
      </c>
      <c r="O563" s="34" t="s">
        <v>1219</v>
      </c>
      <c r="P563" s="34" t="s">
        <v>1220</v>
      </c>
      <c r="Q563" s="34" t="s">
        <v>231</v>
      </c>
      <c r="R563" s="34" t="s">
        <v>1221</v>
      </c>
      <c r="S563" s="34" t="s">
        <v>1222</v>
      </c>
      <c r="T563" s="34"/>
      <c r="U563" s="34"/>
      <c r="V563" s="34">
        <v>675392096</v>
      </c>
      <c r="W563" s="34"/>
      <c r="X563" s="34">
        <v>2</v>
      </c>
      <c r="Y563" s="34" t="s">
        <v>1225</v>
      </c>
      <c r="Z563" s="34" t="s">
        <v>1288</v>
      </c>
      <c r="AA563" s="34">
        <f>IF(ISBLANK($L563),"",VLOOKUP($L563,'PADESCE Ccontractuelle'!$C$2:$K$1200,8,FALSE))</f>
        <v>355572</v>
      </c>
      <c r="AB563" s="34">
        <f>IF(ISBLANK($L563),"",VLOOKUP($L563,'PADESCE Ccontractuelle'!$C$2:$K$1200,9,FALSE))</f>
        <v>21334320</v>
      </c>
      <c r="AC563" s="34" t="str">
        <f>VLOOKUP(VLOOKUP(B563,Apprenants!$D$2:$F$2000,3,FALSE),Classes!$A$2:$H$2000,8,FALSE)</f>
        <v>N</v>
      </c>
      <c r="AD563" s="47"/>
      <c r="AG563" s="23">
        <v>1</v>
      </c>
      <c r="AH563" s="23" t="str">
        <f>Consolication[[#This Row],[Bénéficiaires]]</f>
        <v>BELLE ETOILE SCOOPS</v>
      </c>
      <c r="AI563" s="23">
        <f>Consolication[[#This Row],[cohorte]]</f>
        <v>2</v>
      </c>
    </row>
    <row r="564" spans="1:35" x14ac:dyDescent="0.35">
      <c r="A564" s="34">
        <f>IF(B564&lt;&gt;"",MAX($A$1:A563)+1,"")</f>
        <v>563</v>
      </c>
      <c r="B564" s="34" t="s">
        <v>1289</v>
      </c>
      <c r="C564" s="34" t="s">
        <v>1214</v>
      </c>
      <c r="D564" s="34" t="s">
        <v>31</v>
      </c>
      <c r="E564" s="34"/>
      <c r="F564" s="34"/>
      <c r="G564" s="34"/>
      <c r="H564" s="34">
        <v>5</v>
      </c>
      <c r="I564" s="34" t="s">
        <v>1215</v>
      </c>
      <c r="J564" s="34" t="s">
        <v>1216</v>
      </c>
      <c r="K564" s="34" t="s">
        <v>1217</v>
      </c>
      <c r="L564" s="34" t="s">
        <v>1218</v>
      </c>
      <c r="M564" s="34"/>
      <c r="N564" s="34" t="s">
        <v>1215</v>
      </c>
      <c r="O564" s="34" t="s">
        <v>1219</v>
      </c>
      <c r="P564" s="34" t="s">
        <v>1220</v>
      </c>
      <c r="Q564" s="34" t="s">
        <v>231</v>
      </c>
      <c r="R564" s="34" t="s">
        <v>1221</v>
      </c>
      <c r="S564" s="34" t="s">
        <v>1222</v>
      </c>
      <c r="T564" s="34"/>
      <c r="U564" s="34"/>
      <c r="V564" s="34">
        <v>698412729</v>
      </c>
      <c r="W564" s="34"/>
      <c r="X564" s="34">
        <v>2</v>
      </c>
      <c r="Y564" s="34" t="s">
        <v>1225</v>
      </c>
      <c r="Z564" s="34" t="s">
        <v>1290</v>
      </c>
      <c r="AA564" s="34">
        <f>IF(ISBLANK($L564),"",VLOOKUP($L564,'PADESCE Ccontractuelle'!$C$2:$K$1200,8,FALSE))</f>
        <v>355572</v>
      </c>
      <c r="AB564" s="34">
        <f>IF(ISBLANK($L564),"",VLOOKUP($L564,'PADESCE Ccontractuelle'!$C$2:$K$1200,9,FALSE))</f>
        <v>21334320</v>
      </c>
      <c r="AC564" s="34" t="str">
        <f>VLOOKUP(VLOOKUP(B564,Apprenants!$D$2:$F$2000,3,FALSE),Classes!$A$2:$H$2000,8,FALSE)</f>
        <v>N</v>
      </c>
      <c r="AD564" s="47"/>
      <c r="AG564" s="23">
        <v>1</v>
      </c>
      <c r="AH564" s="23" t="str">
        <f>Consolication[[#This Row],[Bénéficiaires]]</f>
        <v>BELLE ETOILE SCOOPS</v>
      </c>
      <c r="AI564" s="23">
        <f>Consolication[[#This Row],[cohorte]]</f>
        <v>2</v>
      </c>
    </row>
    <row r="565" spans="1:35" x14ac:dyDescent="0.35">
      <c r="A565" s="34">
        <f>IF(B565&lt;&gt;"",MAX($A$1:A564)+1,"")</f>
        <v>564</v>
      </c>
      <c r="B565" s="34" t="s">
        <v>1291</v>
      </c>
      <c r="C565" s="34" t="s">
        <v>1214</v>
      </c>
      <c r="D565" s="34" t="s">
        <v>31</v>
      </c>
      <c r="E565" s="34"/>
      <c r="F565" s="34"/>
      <c r="G565" s="34"/>
      <c r="H565" s="34">
        <v>5</v>
      </c>
      <c r="I565" s="34" t="s">
        <v>1215</v>
      </c>
      <c r="J565" s="34" t="s">
        <v>1216</v>
      </c>
      <c r="K565" s="34" t="s">
        <v>1217</v>
      </c>
      <c r="L565" s="34" t="s">
        <v>1218</v>
      </c>
      <c r="M565" s="34"/>
      <c r="N565" s="34" t="s">
        <v>1215</v>
      </c>
      <c r="O565" s="34" t="s">
        <v>1219</v>
      </c>
      <c r="P565" s="34" t="s">
        <v>1220</v>
      </c>
      <c r="Q565" s="34" t="s">
        <v>231</v>
      </c>
      <c r="R565" s="34" t="s">
        <v>1221</v>
      </c>
      <c r="S565" s="34" t="s">
        <v>1222</v>
      </c>
      <c r="T565" s="34"/>
      <c r="U565" s="34"/>
      <c r="V565" s="34">
        <v>674528464</v>
      </c>
      <c r="W565" s="34"/>
      <c r="X565" s="34">
        <v>2</v>
      </c>
      <c r="Y565" s="34" t="s">
        <v>1225</v>
      </c>
      <c r="Z565" s="34" t="s">
        <v>1292</v>
      </c>
      <c r="AA565" s="34">
        <f>IF(ISBLANK($L565),"",VLOOKUP($L565,'PADESCE Ccontractuelle'!$C$2:$K$1200,8,FALSE))</f>
        <v>355572</v>
      </c>
      <c r="AB565" s="34">
        <f>IF(ISBLANK($L565),"",VLOOKUP($L565,'PADESCE Ccontractuelle'!$C$2:$K$1200,9,FALSE))</f>
        <v>21334320</v>
      </c>
      <c r="AC565" s="34" t="str">
        <f>VLOOKUP(VLOOKUP(B565,Apprenants!$D$2:$F$2000,3,FALSE),Classes!$A$2:$H$2000,8,FALSE)</f>
        <v>N</v>
      </c>
      <c r="AD565" s="47"/>
      <c r="AG565" s="23">
        <v>1</v>
      </c>
      <c r="AH565" s="23" t="str">
        <f>Consolication[[#This Row],[Bénéficiaires]]</f>
        <v>BELLE ETOILE SCOOPS</v>
      </c>
      <c r="AI565" s="23">
        <f>Consolication[[#This Row],[cohorte]]</f>
        <v>2</v>
      </c>
    </row>
    <row r="566" spans="1:35" x14ac:dyDescent="0.35">
      <c r="A566" s="34">
        <f>IF(B566&lt;&gt;"",MAX($A$1:A565)+1,"")</f>
        <v>565</v>
      </c>
      <c r="B566" s="34" t="s">
        <v>1293</v>
      </c>
      <c r="C566" s="34" t="s">
        <v>1214</v>
      </c>
      <c r="D566" s="34" t="s">
        <v>31</v>
      </c>
      <c r="E566" s="34"/>
      <c r="F566" s="34"/>
      <c r="G566" s="34"/>
      <c r="H566" s="34">
        <v>5</v>
      </c>
      <c r="I566" s="34" t="s">
        <v>1215</v>
      </c>
      <c r="J566" s="34" t="s">
        <v>1216</v>
      </c>
      <c r="K566" s="34" t="s">
        <v>1217</v>
      </c>
      <c r="L566" s="34" t="s">
        <v>1218</v>
      </c>
      <c r="M566" s="34"/>
      <c r="N566" s="34" t="s">
        <v>1215</v>
      </c>
      <c r="O566" s="34" t="s">
        <v>1219</v>
      </c>
      <c r="P566" s="34" t="s">
        <v>1220</v>
      </c>
      <c r="Q566" s="34" t="s">
        <v>231</v>
      </c>
      <c r="R566" s="34" t="s">
        <v>1221</v>
      </c>
      <c r="S566" s="34" t="s">
        <v>1222</v>
      </c>
      <c r="T566" s="34"/>
      <c r="U566" s="34"/>
      <c r="V566" s="34">
        <v>653176751</v>
      </c>
      <c r="W566" s="34"/>
      <c r="X566" s="34">
        <v>2</v>
      </c>
      <c r="Y566" s="34" t="s">
        <v>1225</v>
      </c>
      <c r="Z566" s="34" t="s">
        <v>1294</v>
      </c>
      <c r="AA566" s="34">
        <f>IF(ISBLANK($L566),"",VLOOKUP($L566,'PADESCE Ccontractuelle'!$C$2:$K$1200,8,FALSE))</f>
        <v>355572</v>
      </c>
      <c r="AB566" s="34">
        <f>IF(ISBLANK($L566),"",VLOOKUP($L566,'PADESCE Ccontractuelle'!$C$2:$K$1200,9,FALSE))</f>
        <v>21334320</v>
      </c>
      <c r="AC566" s="34" t="str">
        <f>VLOOKUP(VLOOKUP(B566,Apprenants!$D$2:$F$2000,3,FALSE),Classes!$A$2:$H$2000,8,FALSE)</f>
        <v>N</v>
      </c>
      <c r="AD566" s="47"/>
      <c r="AG566" s="23">
        <v>1</v>
      </c>
      <c r="AH566" s="23" t="str">
        <f>Consolication[[#This Row],[Bénéficiaires]]</f>
        <v>BELLE ETOILE SCOOPS</v>
      </c>
      <c r="AI566" s="23">
        <f>Consolication[[#This Row],[cohorte]]</f>
        <v>2</v>
      </c>
    </row>
    <row r="567" spans="1:35" x14ac:dyDescent="0.35">
      <c r="A567" s="34">
        <f>IF(B567&lt;&gt;"",MAX($A$1:A566)+1,"")</f>
        <v>566</v>
      </c>
      <c r="B567" s="34" t="s">
        <v>1295</v>
      </c>
      <c r="C567" s="34" t="s">
        <v>1214</v>
      </c>
      <c r="D567" s="34" t="s">
        <v>31</v>
      </c>
      <c r="E567" s="34"/>
      <c r="F567" s="34"/>
      <c r="G567" s="34"/>
      <c r="H567" s="34">
        <v>5</v>
      </c>
      <c r="I567" s="34" t="s">
        <v>1215</v>
      </c>
      <c r="J567" s="34" t="s">
        <v>1216</v>
      </c>
      <c r="K567" s="34" t="s">
        <v>1217</v>
      </c>
      <c r="L567" s="34" t="s">
        <v>1218</v>
      </c>
      <c r="M567" s="34"/>
      <c r="N567" s="34" t="s">
        <v>1215</v>
      </c>
      <c r="O567" s="34" t="s">
        <v>1219</v>
      </c>
      <c r="P567" s="34" t="s">
        <v>1220</v>
      </c>
      <c r="Q567" s="34" t="s">
        <v>231</v>
      </c>
      <c r="R567" s="34" t="s">
        <v>1221</v>
      </c>
      <c r="S567" s="34" t="s">
        <v>1222</v>
      </c>
      <c r="T567" s="34"/>
      <c r="U567" s="34"/>
      <c r="V567" s="34">
        <v>675262906</v>
      </c>
      <c r="W567" s="34"/>
      <c r="X567" s="34">
        <v>2</v>
      </c>
      <c r="Y567" s="34" t="s">
        <v>1225</v>
      </c>
      <c r="Z567" s="34" t="s">
        <v>1296</v>
      </c>
      <c r="AA567" s="34">
        <f>IF(ISBLANK($L567),"",VLOOKUP($L567,'PADESCE Ccontractuelle'!$C$2:$K$1200,8,FALSE))</f>
        <v>355572</v>
      </c>
      <c r="AB567" s="34">
        <f>IF(ISBLANK($L567),"",VLOOKUP($L567,'PADESCE Ccontractuelle'!$C$2:$K$1200,9,FALSE))</f>
        <v>21334320</v>
      </c>
      <c r="AC567" s="34" t="str">
        <f>VLOOKUP(VLOOKUP(B567,Apprenants!$D$2:$F$2000,3,FALSE),Classes!$A$2:$H$2000,8,FALSE)</f>
        <v>N</v>
      </c>
      <c r="AD567" s="47"/>
      <c r="AG567" s="23">
        <v>1</v>
      </c>
      <c r="AH567" s="23" t="str">
        <f>Consolication[[#This Row],[Bénéficiaires]]</f>
        <v>BELLE ETOILE SCOOPS</v>
      </c>
      <c r="AI567" s="23">
        <f>Consolication[[#This Row],[cohorte]]</f>
        <v>2</v>
      </c>
    </row>
    <row r="568" spans="1:35" x14ac:dyDescent="0.35">
      <c r="A568" s="34">
        <f>IF(B568&lt;&gt;"",MAX($A$1:A567)+1,"")</f>
        <v>567</v>
      </c>
      <c r="B568" s="34" t="s">
        <v>1297</v>
      </c>
      <c r="C568" s="34" t="s">
        <v>1214</v>
      </c>
      <c r="D568" s="34" t="s">
        <v>31</v>
      </c>
      <c r="E568" s="34"/>
      <c r="F568" s="34"/>
      <c r="G568" s="34"/>
      <c r="H568" s="34">
        <v>6</v>
      </c>
      <c r="I568" s="34" t="s">
        <v>1215</v>
      </c>
      <c r="J568" s="34" t="s">
        <v>1216</v>
      </c>
      <c r="K568" s="34" t="s">
        <v>1217</v>
      </c>
      <c r="L568" s="34" t="s">
        <v>1218</v>
      </c>
      <c r="M568" s="34"/>
      <c r="N568" s="34" t="s">
        <v>1215</v>
      </c>
      <c r="O568" s="34" t="s">
        <v>1219</v>
      </c>
      <c r="P568" s="34" t="s">
        <v>1220</v>
      </c>
      <c r="Q568" s="34" t="s">
        <v>231</v>
      </c>
      <c r="R568" s="34" t="s">
        <v>1221</v>
      </c>
      <c r="S568" s="34" t="s">
        <v>1222</v>
      </c>
      <c r="T568" s="34"/>
      <c r="U568" s="34"/>
      <c r="V568" s="34">
        <v>675350517</v>
      </c>
      <c r="W568" s="34"/>
      <c r="X568" s="34">
        <v>2</v>
      </c>
      <c r="Y568" s="34" t="s">
        <v>1225</v>
      </c>
      <c r="Z568" s="34" t="s">
        <v>1298</v>
      </c>
      <c r="AA568" s="34">
        <f>IF(ISBLANK($L568),"",VLOOKUP($L568,'PADESCE Ccontractuelle'!$C$2:$K$1200,8,FALSE))</f>
        <v>355572</v>
      </c>
      <c r="AB568" s="34">
        <f>IF(ISBLANK($L568),"",VLOOKUP($L568,'PADESCE Ccontractuelle'!$C$2:$K$1200,9,FALSE))</f>
        <v>21334320</v>
      </c>
      <c r="AC568" s="34" t="str">
        <f>VLOOKUP(VLOOKUP(B568,Apprenants!$D$2:$F$2000,3,FALSE),Classes!$A$2:$H$2000,8,FALSE)</f>
        <v>N</v>
      </c>
      <c r="AD568" s="47"/>
      <c r="AG568" s="23">
        <v>1</v>
      </c>
      <c r="AH568" s="23" t="str">
        <f>Consolication[[#This Row],[Bénéficiaires]]</f>
        <v>BELLE ETOILE SCOOPS</v>
      </c>
      <c r="AI568" s="23">
        <f>Consolication[[#This Row],[cohorte]]</f>
        <v>2</v>
      </c>
    </row>
    <row r="569" spans="1:35" x14ac:dyDescent="0.35">
      <c r="A569" s="34">
        <f>IF(B569&lt;&gt;"",MAX($A$1:A568)+1,"")</f>
        <v>568</v>
      </c>
      <c r="B569" s="34" t="s">
        <v>1299</v>
      </c>
      <c r="C569" s="34" t="s">
        <v>1214</v>
      </c>
      <c r="D569" s="34" t="s">
        <v>31</v>
      </c>
      <c r="E569" s="34"/>
      <c r="F569" s="34"/>
      <c r="G569" s="34"/>
      <c r="H569" s="34">
        <v>6</v>
      </c>
      <c r="I569" s="34" t="s">
        <v>1215</v>
      </c>
      <c r="J569" s="34" t="s">
        <v>1216</v>
      </c>
      <c r="K569" s="34" t="s">
        <v>1217</v>
      </c>
      <c r="L569" s="34" t="s">
        <v>1218</v>
      </c>
      <c r="M569" s="34"/>
      <c r="N569" s="34" t="s">
        <v>1215</v>
      </c>
      <c r="O569" s="34" t="s">
        <v>1219</v>
      </c>
      <c r="P569" s="34" t="s">
        <v>1220</v>
      </c>
      <c r="Q569" s="34" t="s">
        <v>231</v>
      </c>
      <c r="R569" s="34" t="s">
        <v>1221</v>
      </c>
      <c r="S569" s="34" t="s">
        <v>1222</v>
      </c>
      <c r="T569" s="34"/>
      <c r="U569" s="34"/>
      <c r="V569" s="34">
        <v>679445125</v>
      </c>
      <c r="W569" s="34"/>
      <c r="X569" s="34">
        <v>2</v>
      </c>
      <c r="Y569" s="34" t="s">
        <v>1225</v>
      </c>
      <c r="Z569" s="34" t="s">
        <v>1300</v>
      </c>
      <c r="AA569" s="34">
        <f>IF(ISBLANK($L569),"",VLOOKUP($L569,'PADESCE Ccontractuelle'!$C$2:$K$1200,8,FALSE))</f>
        <v>355572</v>
      </c>
      <c r="AB569" s="34">
        <f>IF(ISBLANK($L569),"",VLOOKUP($L569,'PADESCE Ccontractuelle'!$C$2:$K$1200,9,FALSE))</f>
        <v>21334320</v>
      </c>
      <c r="AC569" s="34" t="str">
        <f>VLOOKUP(VLOOKUP(B569,Apprenants!$D$2:$F$2000,3,FALSE),Classes!$A$2:$H$2000,8,FALSE)</f>
        <v>N</v>
      </c>
      <c r="AD569" s="47"/>
      <c r="AG569" s="23">
        <v>1</v>
      </c>
      <c r="AH569" s="23" t="str">
        <f>Consolication[[#This Row],[Bénéficiaires]]</f>
        <v>BELLE ETOILE SCOOPS</v>
      </c>
      <c r="AI569" s="23">
        <f>Consolication[[#This Row],[cohorte]]</f>
        <v>2</v>
      </c>
    </row>
    <row r="570" spans="1:35" x14ac:dyDescent="0.35">
      <c r="A570" s="34">
        <f>IF(B570&lt;&gt;"",MAX($A$1:A569)+1,"")</f>
        <v>569</v>
      </c>
      <c r="B570" s="34" t="s">
        <v>1301</v>
      </c>
      <c r="C570" s="34" t="s">
        <v>1214</v>
      </c>
      <c r="D570" s="34" t="s">
        <v>31</v>
      </c>
      <c r="E570" s="34"/>
      <c r="F570" s="34"/>
      <c r="G570" s="34"/>
      <c r="H570" s="34">
        <v>6</v>
      </c>
      <c r="I570" s="34" t="s">
        <v>1215</v>
      </c>
      <c r="J570" s="34" t="s">
        <v>1216</v>
      </c>
      <c r="K570" s="34" t="s">
        <v>1217</v>
      </c>
      <c r="L570" s="34" t="s">
        <v>1218</v>
      </c>
      <c r="M570" s="34"/>
      <c r="N570" s="34" t="s">
        <v>1215</v>
      </c>
      <c r="O570" s="34" t="s">
        <v>1219</v>
      </c>
      <c r="P570" s="34" t="s">
        <v>1220</v>
      </c>
      <c r="Q570" s="34" t="s">
        <v>231</v>
      </c>
      <c r="R570" s="34" t="s">
        <v>1221</v>
      </c>
      <c r="S570" s="34" t="s">
        <v>1222</v>
      </c>
      <c r="T570" s="34"/>
      <c r="U570" s="34"/>
      <c r="V570" s="34">
        <v>676504802</v>
      </c>
      <c r="W570" s="34"/>
      <c r="X570" s="34">
        <v>2</v>
      </c>
      <c r="Y570" s="34" t="s">
        <v>1225</v>
      </c>
      <c r="Z570" s="34" t="s">
        <v>1302</v>
      </c>
      <c r="AA570" s="34">
        <f>IF(ISBLANK($L570),"",VLOOKUP($L570,'PADESCE Ccontractuelle'!$C$2:$K$1200,8,FALSE))</f>
        <v>355572</v>
      </c>
      <c r="AB570" s="34">
        <f>IF(ISBLANK($L570),"",VLOOKUP($L570,'PADESCE Ccontractuelle'!$C$2:$K$1200,9,FALSE))</f>
        <v>21334320</v>
      </c>
      <c r="AC570" s="34" t="str">
        <f>VLOOKUP(VLOOKUP(B570,Apprenants!$D$2:$F$2000,3,FALSE),Classes!$A$2:$H$2000,8,FALSE)</f>
        <v>N</v>
      </c>
      <c r="AD570" s="47"/>
      <c r="AG570" s="23">
        <v>1</v>
      </c>
      <c r="AH570" s="23" t="str">
        <f>Consolication[[#This Row],[Bénéficiaires]]</f>
        <v>BELLE ETOILE SCOOPS</v>
      </c>
      <c r="AI570" s="23">
        <f>Consolication[[#This Row],[cohorte]]</f>
        <v>2</v>
      </c>
    </row>
    <row r="571" spans="1:35" x14ac:dyDescent="0.35">
      <c r="A571" s="34">
        <f>IF(B571&lt;&gt;"",MAX($A$1:A570)+1,"")</f>
        <v>570</v>
      </c>
      <c r="B571" s="34" t="s">
        <v>1303</v>
      </c>
      <c r="C571" s="34" t="s">
        <v>1214</v>
      </c>
      <c r="D571" s="34" t="s">
        <v>31</v>
      </c>
      <c r="E571" s="34"/>
      <c r="F571" s="34"/>
      <c r="G571" s="34"/>
      <c r="H571" s="34">
        <v>6</v>
      </c>
      <c r="I571" s="34" t="s">
        <v>1215</v>
      </c>
      <c r="J571" s="34" t="s">
        <v>1216</v>
      </c>
      <c r="K571" s="34" t="s">
        <v>1217</v>
      </c>
      <c r="L571" s="34" t="s">
        <v>1218</v>
      </c>
      <c r="M571" s="34"/>
      <c r="N571" s="34" t="s">
        <v>1215</v>
      </c>
      <c r="O571" s="34" t="s">
        <v>1219</v>
      </c>
      <c r="P571" s="34" t="s">
        <v>1220</v>
      </c>
      <c r="Q571" s="34" t="s">
        <v>231</v>
      </c>
      <c r="R571" s="34" t="s">
        <v>1221</v>
      </c>
      <c r="S571" s="34" t="s">
        <v>1222</v>
      </c>
      <c r="T571" s="34"/>
      <c r="U571" s="34"/>
      <c r="V571" s="34">
        <v>679193040</v>
      </c>
      <c r="W571" s="34"/>
      <c r="X571" s="34">
        <v>2</v>
      </c>
      <c r="Y571" s="34" t="s">
        <v>1225</v>
      </c>
      <c r="Z571" s="34" t="s">
        <v>1304</v>
      </c>
      <c r="AA571" s="34">
        <f>IF(ISBLANK($L571),"",VLOOKUP($L571,'PADESCE Ccontractuelle'!$C$2:$K$1200,8,FALSE))</f>
        <v>355572</v>
      </c>
      <c r="AB571" s="34">
        <f>IF(ISBLANK($L571),"",VLOOKUP($L571,'PADESCE Ccontractuelle'!$C$2:$K$1200,9,FALSE))</f>
        <v>21334320</v>
      </c>
      <c r="AC571" s="34" t="str">
        <f>VLOOKUP(VLOOKUP(B571,Apprenants!$D$2:$F$2000,3,FALSE),Classes!$A$2:$H$2000,8,FALSE)</f>
        <v>N</v>
      </c>
      <c r="AD571" s="47"/>
      <c r="AG571" s="23">
        <v>1</v>
      </c>
      <c r="AH571" s="23" t="str">
        <f>Consolication[[#This Row],[Bénéficiaires]]</f>
        <v>BELLE ETOILE SCOOPS</v>
      </c>
      <c r="AI571" s="23">
        <f>Consolication[[#This Row],[cohorte]]</f>
        <v>2</v>
      </c>
    </row>
    <row r="572" spans="1:35" x14ac:dyDescent="0.35">
      <c r="A572" s="34">
        <f>IF(B572&lt;&gt;"",MAX($A$1:A571)+1,"")</f>
        <v>571</v>
      </c>
      <c r="B572" s="34" t="s">
        <v>1305</v>
      </c>
      <c r="C572" s="34" t="s">
        <v>1214</v>
      </c>
      <c r="D572" s="34" t="s">
        <v>31</v>
      </c>
      <c r="E572" s="34"/>
      <c r="F572" s="34"/>
      <c r="G572" s="34"/>
      <c r="H572" s="34">
        <v>7</v>
      </c>
      <c r="I572" s="34" t="s">
        <v>1215</v>
      </c>
      <c r="J572" s="34" t="s">
        <v>1216</v>
      </c>
      <c r="K572" s="34" t="s">
        <v>1217</v>
      </c>
      <c r="L572" s="34" t="s">
        <v>1218</v>
      </c>
      <c r="M572" s="34"/>
      <c r="N572" s="34" t="s">
        <v>1215</v>
      </c>
      <c r="O572" s="34" t="s">
        <v>1219</v>
      </c>
      <c r="P572" s="34" t="s">
        <v>1220</v>
      </c>
      <c r="Q572" s="34" t="s">
        <v>231</v>
      </c>
      <c r="R572" s="34" t="s">
        <v>1221</v>
      </c>
      <c r="S572" s="34" t="s">
        <v>1222</v>
      </c>
      <c r="T572" s="34"/>
      <c r="U572" s="34"/>
      <c r="V572" s="34">
        <v>677506666</v>
      </c>
      <c r="W572" s="34"/>
      <c r="X572" s="34">
        <v>2</v>
      </c>
      <c r="Y572" s="34" t="s">
        <v>1225</v>
      </c>
      <c r="Z572" s="34" t="s">
        <v>1306</v>
      </c>
      <c r="AA572" s="34">
        <f>IF(ISBLANK($L572),"",VLOOKUP($L572,'PADESCE Ccontractuelle'!$C$2:$K$1200,8,FALSE))</f>
        <v>355572</v>
      </c>
      <c r="AB572" s="34">
        <f>IF(ISBLANK($L572),"",VLOOKUP($L572,'PADESCE Ccontractuelle'!$C$2:$K$1200,9,FALSE))</f>
        <v>21334320</v>
      </c>
      <c r="AC572" s="34" t="str">
        <f>VLOOKUP(VLOOKUP(B572,Apprenants!$D$2:$F$2000,3,FALSE),Classes!$A$2:$H$2000,8,FALSE)</f>
        <v>N</v>
      </c>
      <c r="AD572" s="47"/>
      <c r="AG572" s="23">
        <v>1</v>
      </c>
      <c r="AH572" s="23" t="str">
        <f>Consolication[[#This Row],[Bénéficiaires]]</f>
        <v>BELLE ETOILE SCOOPS</v>
      </c>
      <c r="AI572" s="23">
        <f>Consolication[[#This Row],[cohorte]]</f>
        <v>2</v>
      </c>
    </row>
    <row r="573" spans="1:35" x14ac:dyDescent="0.35">
      <c r="A573" s="34">
        <f>IF(B573&lt;&gt;"",MAX($A$1:A572)+1,"")</f>
        <v>572</v>
      </c>
      <c r="B573" s="34" t="s">
        <v>1307</v>
      </c>
      <c r="C573" s="34" t="s">
        <v>1214</v>
      </c>
      <c r="D573" s="34" t="s">
        <v>31</v>
      </c>
      <c r="E573" s="34"/>
      <c r="F573" s="34"/>
      <c r="G573" s="34"/>
      <c r="H573" s="34">
        <v>7</v>
      </c>
      <c r="I573" s="34" t="s">
        <v>1215</v>
      </c>
      <c r="J573" s="34" t="s">
        <v>1216</v>
      </c>
      <c r="K573" s="34" t="s">
        <v>1217</v>
      </c>
      <c r="L573" s="34" t="s">
        <v>1218</v>
      </c>
      <c r="M573" s="34"/>
      <c r="N573" s="34" t="s">
        <v>1215</v>
      </c>
      <c r="O573" s="34" t="s">
        <v>1219</v>
      </c>
      <c r="P573" s="34" t="s">
        <v>1220</v>
      </c>
      <c r="Q573" s="34" t="s">
        <v>231</v>
      </c>
      <c r="R573" s="34" t="s">
        <v>1221</v>
      </c>
      <c r="S573" s="34" t="s">
        <v>1222</v>
      </c>
      <c r="T573" s="34"/>
      <c r="U573" s="34"/>
      <c r="V573" s="34">
        <v>677415575</v>
      </c>
      <c r="W573" s="34"/>
      <c r="X573" s="34">
        <v>2</v>
      </c>
      <c r="Y573" s="34" t="s">
        <v>1225</v>
      </c>
      <c r="Z573" s="34" t="s">
        <v>1308</v>
      </c>
      <c r="AA573" s="34">
        <f>IF(ISBLANK($L573),"",VLOOKUP($L573,'PADESCE Ccontractuelle'!$C$2:$K$1200,8,FALSE))</f>
        <v>355572</v>
      </c>
      <c r="AB573" s="34">
        <f>IF(ISBLANK($L573),"",VLOOKUP($L573,'PADESCE Ccontractuelle'!$C$2:$K$1200,9,FALSE))</f>
        <v>21334320</v>
      </c>
      <c r="AC573" s="34" t="str">
        <f>VLOOKUP(VLOOKUP(B573,Apprenants!$D$2:$F$2000,3,FALSE),Classes!$A$2:$H$2000,8,FALSE)</f>
        <v>N</v>
      </c>
      <c r="AD573" s="47"/>
      <c r="AG573" s="23">
        <v>1</v>
      </c>
      <c r="AH573" s="23" t="str">
        <f>Consolication[[#This Row],[Bénéficiaires]]</f>
        <v>BELLE ETOILE SCOOPS</v>
      </c>
      <c r="AI573" s="23">
        <f>Consolication[[#This Row],[cohorte]]</f>
        <v>2</v>
      </c>
    </row>
    <row r="574" spans="1:35" x14ac:dyDescent="0.35">
      <c r="A574" s="34">
        <f>IF(B574&lt;&gt;"",MAX($A$1:A573)+1,"")</f>
        <v>573</v>
      </c>
      <c r="B574" s="34" t="s">
        <v>1309</v>
      </c>
      <c r="C574" s="34" t="s">
        <v>1214</v>
      </c>
      <c r="D574" s="34" t="s">
        <v>31</v>
      </c>
      <c r="E574" s="34"/>
      <c r="F574" s="34"/>
      <c r="G574" s="34"/>
      <c r="H574" s="34">
        <v>4</v>
      </c>
      <c r="I574" s="34" t="s">
        <v>1215</v>
      </c>
      <c r="J574" s="34" t="s">
        <v>1216</v>
      </c>
      <c r="K574" s="34" t="s">
        <v>1217</v>
      </c>
      <c r="L574" s="34" t="s">
        <v>1218</v>
      </c>
      <c r="M574" s="34"/>
      <c r="N574" s="34" t="s">
        <v>1215</v>
      </c>
      <c r="O574" s="34" t="s">
        <v>1219</v>
      </c>
      <c r="P574" s="34" t="s">
        <v>1220</v>
      </c>
      <c r="Q574" s="34" t="s">
        <v>231</v>
      </c>
      <c r="R574" s="34" t="s">
        <v>1221</v>
      </c>
      <c r="S574" s="34" t="s">
        <v>1222</v>
      </c>
      <c r="T574" s="34"/>
      <c r="U574" s="34"/>
      <c r="V574" s="34">
        <v>674572104</v>
      </c>
      <c r="W574" s="34"/>
      <c r="X574" s="34">
        <v>2</v>
      </c>
      <c r="Y574" s="34" t="s">
        <v>1225</v>
      </c>
      <c r="Z574" s="34" t="s">
        <v>1310</v>
      </c>
      <c r="AA574" s="34">
        <f>IF(ISBLANK($L574),"",VLOOKUP($L574,'PADESCE Ccontractuelle'!$C$2:$K$1200,8,FALSE))</f>
        <v>355572</v>
      </c>
      <c r="AB574" s="34">
        <f>IF(ISBLANK($L574),"",VLOOKUP($L574,'PADESCE Ccontractuelle'!$C$2:$K$1200,9,FALSE))</f>
        <v>21334320</v>
      </c>
      <c r="AC574" s="34" t="str">
        <f>VLOOKUP(VLOOKUP(B574,Apprenants!$D$2:$F$2000,3,FALSE),Classes!$A$2:$H$2000,8,FALSE)</f>
        <v>N</v>
      </c>
      <c r="AD574" s="47"/>
      <c r="AG574" s="23">
        <v>1</v>
      </c>
      <c r="AH574" s="23" t="str">
        <f>Consolication[[#This Row],[Bénéficiaires]]</f>
        <v>BELLE ETOILE SCOOPS</v>
      </c>
      <c r="AI574" s="23">
        <f>Consolication[[#This Row],[cohorte]]</f>
        <v>2</v>
      </c>
    </row>
    <row r="575" spans="1:35" x14ac:dyDescent="0.35">
      <c r="A575" s="34">
        <f>IF(B575&lt;&gt;"",MAX($A$1:A574)+1,"")</f>
        <v>574</v>
      </c>
      <c r="B575" s="34" t="s">
        <v>1311</v>
      </c>
      <c r="C575" s="34" t="s">
        <v>1214</v>
      </c>
      <c r="D575" s="34" t="s">
        <v>31</v>
      </c>
      <c r="E575" s="34"/>
      <c r="F575" s="34"/>
      <c r="G575" s="34"/>
      <c r="H575" s="34">
        <v>8</v>
      </c>
      <c r="I575" s="34" t="s">
        <v>1215</v>
      </c>
      <c r="J575" s="34" t="s">
        <v>1216</v>
      </c>
      <c r="K575" s="34" t="s">
        <v>1217</v>
      </c>
      <c r="L575" s="34" t="s">
        <v>1218</v>
      </c>
      <c r="M575" s="34"/>
      <c r="N575" s="34" t="s">
        <v>1215</v>
      </c>
      <c r="O575" s="34" t="s">
        <v>1219</v>
      </c>
      <c r="P575" s="34" t="s">
        <v>1220</v>
      </c>
      <c r="Q575" s="34" t="s">
        <v>231</v>
      </c>
      <c r="R575" s="34" t="s">
        <v>1221</v>
      </c>
      <c r="S575" s="34" t="s">
        <v>1222</v>
      </c>
      <c r="T575" s="34"/>
      <c r="U575" s="34"/>
      <c r="V575" s="34">
        <v>690997552</v>
      </c>
      <c r="W575" s="34"/>
      <c r="X575" s="34">
        <v>2</v>
      </c>
      <c r="Y575" s="34" t="s">
        <v>1225</v>
      </c>
      <c r="Z575" s="34" t="s">
        <v>1312</v>
      </c>
      <c r="AA575" s="34">
        <f>IF(ISBLANK($L575),"",VLOOKUP($L575,'PADESCE Ccontractuelle'!$C$2:$K$1200,8,FALSE))</f>
        <v>355572</v>
      </c>
      <c r="AB575" s="34">
        <f>IF(ISBLANK($L575),"",VLOOKUP($L575,'PADESCE Ccontractuelle'!$C$2:$K$1200,9,FALSE))</f>
        <v>21334320</v>
      </c>
      <c r="AC575" s="34" t="str">
        <f>VLOOKUP(VLOOKUP(B575,Apprenants!$D$2:$F$2000,3,FALSE),Classes!$A$2:$H$2000,8,FALSE)</f>
        <v>N</v>
      </c>
      <c r="AD575" s="47"/>
      <c r="AG575" s="23">
        <v>1</v>
      </c>
      <c r="AH575" s="23" t="str">
        <f>Consolication[[#This Row],[Bénéficiaires]]</f>
        <v>BELLE ETOILE SCOOPS</v>
      </c>
      <c r="AI575" s="23">
        <f>Consolication[[#This Row],[cohorte]]</f>
        <v>2</v>
      </c>
    </row>
    <row r="576" spans="1:35" x14ac:dyDescent="0.35">
      <c r="A576" s="34">
        <f>IF(B576&lt;&gt;"",MAX($A$1:A575)+1,"")</f>
        <v>575</v>
      </c>
      <c r="B576" s="34" t="s">
        <v>1313</v>
      </c>
      <c r="C576" s="34" t="s">
        <v>1214</v>
      </c>
      <c r="D576" s="34" t="s">
        <v>31</v>
      </c>
      <c r="E576" s="34"/>
      <c r="F576" s="34"/>
      <c r="G576" s="34"/>
      <c r="H576" s="34">
        <v>6</v>
      </c>
      <c r="I576" s="34" t="s">
        <v>1215</v>
      </c>
      <c r="J576" s="34" t="s">
        <v>1216</v>
      </c>
      <c r="K576" s="34" t="s">
        <v>1217</v>
      </c>
      <c r="L576" s="34" t="s">
        <v>1218</v>
      </c>
      <c r="M576" s="34"/>
      <c r="N576" s="34" t="s">
        <v>1215</v>
      </c>
      <c r="O576" s="34" t="s">
        <v>1219</v>
      </c>
      <c r="P576" s="34" t="s">
        <v>1220</v>
      </c>
      <c r="Q576" s="34" t="s">
        <v>231</v>
      </c>
      <c r="R576" s="34" t="s">
        <v>1221</v>
      </c>
      <c r="S576" s="34" t="s">
        <v>1222</v>
      </c>
      <c r="T576" s="34"/>
      <c r="U576" s="34"/>
      <c r="V576" s="34">
        <v>675047745</v>
      </c>
      <c r="W576" s="34"/>
      <c r="X576" s="34">
        <v>2</v>
      </c>
      <c r="Y576" s="34" t="s">
        <v>1225</v>
      </c>
      <c r="Z576" s="34" t="s">
        <v>1314</v>
      </c>
      <c r="AA576" s="34">
        <f>IF(ISBLANK($L576),"",VLOOKUP($L576,'PADESCE Ccontractuelle'!$C$2:$K$1200,8,FALSE))</f>
        <v>355572</v>
      </c>
      <c r="AB576" s="34">
        <f>IF(ISBLANK($L576),"",VLOOKUP($L576,'PADESCE Ccontractuelle'!$C$2:$K$1200,9,FALSE))</f>
        <v>21334320</v>
      </c>
      <c r="AC576" s="34" t="str">
        <f>VLOOKUP(VLOOKUP(B576,Apprenants!$D$2:$F$2000,3,FALSE),Classes!$A$2:$H$2000,8,FALSE)</f>
        <v>N</v>
      </c>
      <c r="AD576" s="47"/>
      <c r="AG576" s="23">
        <v>1</v>
      </c>
      <c r="AH576" s="23" t="str">
        <f>Consolication[[#This Row],[Bénéficiaires]]</f>
        <v>BELLE ETOILE SCOOPS</v>
      </c>
      <c r="AI576" s="23">
        <f>Consolication[[#This Row],[cohorte]]</f>
        <v>2</v>
      </c>
    </row>
    <row r="577" spans="1:35" x14ac:dyDescent="0.35">
      <c r="A577" s="34">
        <f>IF(B577&lt;&gt;"",MAX($A$1:A576)+1,"")</f>
        <v>576</v>
      </c>
      <c r="B577" s="34" t="s">
        <v>1315</v>
      </c>
      <c r="C577" s="34" t="s">
        <v>1214</v>
      </c>
      <c r="D577" s="34" t="s">
        <v>31</v>
      </c>
      <c r="E577" s="34"/>
      <c r="F577" s="34"/>
      <c r="G577" s="34"/>
      <c r="H577" s="34">
        <v>6</v>
      </c>
      <c r="I577" s="34" t="s">
        <v>1215</v>
      </c>
      <c r="J577" s="34" t="s">
        <v>1216</v>
      </c>
      <c r="K577" s="34" t="s">
        <v>1217</v>
      </c>
      <c r="L577" s="34" t="s">
        <v>1218</v>
      </c>
      <c r="M577" s="34"/>
      <c r="N577" s="34" t="s">
        <v>1215</v>
      </c>
      <c r="O577" s="34" t="s">
        <v>1219</v>
      </c>
      <c r="P577" s="34" t="s">
        <v>1220</v>
      </c>
      <c r="Q577" s="34" t="s">
        <v>231</v>
      </c>
      <c r="R577" s="34" t="s">
        <v>1221</v>
      </c>
      <c r="S577" s="34" t="s">
        <v>1222</v>
      </c>
      <c r="T577" s="34"/>
      <c r="U577" s="34"/>
      <c r="V577" s="34">
        <v>671501228</v>
      </c>
      <c r="W577" s="34"/>
      <c r="X577" s="34">
        <v>2</v>
      </c>
      <c r="Y577" s="34" t="s">
        <v>1225</v>
      </c>
      <c r="Z577" s="34" t="s">
        <v>1316</v>
      </c>
      <c r="AA577" s="34">
        <f>IF(ISBLANK($L577),"",VLOOKUP($L577,'PADESCE Ccontractuelle'!$C$2:$K$1200,8,FALSE))</f>
        <v>355572</v>
      </c>
      <c r="AB577" s="34">
        <f>IF(ISBLANK($L577),"",VLOOKUP($L577,'PADESCE Ccontractuelle'!$C$2:$K$1200,9,FALSE))</f>
        <v>21334320</v>
      </c>
      <c r="AC577" s="34" t="str">
        <f>VLOOKUP(VLOOKUP(B577,Apprenants!$D$2:$F$2000,3,FALSE),Classes!$A$2:$H$2000,8,FALSE)</f>
        <v>N</v>
      </c>
      <c r="AD577" s="47"/>
      <c r="AG577" s="23">
        <v>1</v>
      </c>
      <c r="AH577" s="23" t="str">
        <f>Consolication[[#This Row],[Bénéficiaires]]</f>
        <v>BELLE ETOILE SCOOPS</v>
      </c>
      <c r="AI577" s="23">
        <f>Consolication[[#This Row],[cohorte]]</f>
        <v>2</v>
      </c>
    </row>
    <row r="578" spans="1:35" x14ac:dyDescent="0.35">
      <c r="A578" s="34">
        <f>IF(B578&lt;&gt;"",MAX($A$1:A577)+1,"")</f>
        <v>577</v>
      </c>
      <c r="B578" s="34" t="s">
        <v>1317</v>
      </c>
      <c r="C578" s="34" t="s">
        <v>1214</v>
      </c>
      <c r="D578" s="34" t="s">
        <v>31</v>
      </c>
      <c r="E578" s="34"/>
      <c r="F578" s="34"/>
      <c r="G578" s="34"/>
      <c r="H578" s="34">
        <v>6</v>
      </c>
      <c r="I578" s="34" t="s">
        <v>1215</v>
      </c>
      <c r="J578" s="34" t="s">
        <v>1216</v>
      </c>
      <c r="K578" s="34" t="s">
        <v>1217</v>
      </c>
      <c r="L578" s="34" t="s">
        <v>1218</v>
      </c>
      <c r="M578" s="34"/>
      <c r="N578" s="34" t="s">
        <v>1215</v>
      </c>
      <c r="O578" s="34" t="s">
        <v>1219</v>
      </c>
      <c r="P578" s="34" t="s">
        <v>1220</v>
      </c>
      <c r="Q578" s="34" t="s">
        <v>231</v>
      </c>
      <c r="R578" s="34" t="s">
        <v>1221</v>
      </c>
      <c r="S578" s="34" t="s">
        <v>1222</v>
      </c>
      <c r="T578" s="34"/>
      <c r="U578" s="34"/>
      <c r="V578" s="34">
        <v>673069445</v>
      </c>
      <c r="W578" s="34"/>
      <c r="X578" s="34">
        <v>2</v>
      </c>
      <c r="Y578" s="34" t="s">
        <v>1225</v>
      </c>
      <c r="Z578" s="34" t="s">
        <v>1318</v>
      </c>
      <c r="AA578" s="34">
        <f>IF(ISBLANK($L578),"",VLOOKUP($L578,'PADESCE Ccontractuelle'!$C$2:$K$1200,8,FALSE))</f>
        <v>355572</v>
      </c>
      <c r="AB578" s="34">
        <f>IF(ISBLANK($L578),"",VLOOKUP($L578,'PADESCE Ccontractuelle'!$C$2:$K$1200,9,FALSE))</f>
        <v>21334320</v>
      </c>
      <c r="AC578" s="34" t="str">
        <f>VLOOKUP(VLOOKUP(B578,Apprenants!$D$2:$F$2000,3,FALSE),Classes!$A$2:$H$2000,8,FALSE)</f>
        <v>N</v>
      </c>
      <c r="AD578" s="47"/>
      <c r="AG578" s="23">
        <v>1</v>
      </c>
      <c r="AH578" s="23" t="str">
        <f>Consolication[[#This Row],[Bénéficiaires]]</f>
        <v>BELLE ETOILE SCOOPS</v>
      </c>
      <c r="AI578" s="23">
        <f>Consolication[[#This Row],[cohorte]]</f>
        <v>2</v>
      </c>
    </row>
    <row r="579" spans="1:35" x14ac:dyDescent="0.35">
      <c r="A579" s="34">
        <f>IF(B579&lt;&gt;"",MAX($A$1:A578)+1,"")</f>
        <v>578</v>
      </c>
      <c r="B579" s="34" t="s">
        <v>1319</v>
      </c>
      <c r="C579" s="34" t="s">
        <v>1214</v>
      </c>
      <c r="D579" s="34" t="s">
        <v>31</v>
      </c>
      <c r="E579" s="34"/>
      <c r="F579" s="34"/>
      <c r="G579" s="34"/>
      <c r="H579" s="34">
        <v>7</v>
      </c>
      <c r="I579" s="34" t="s">
        <v>1215</v>
      </c>
      <c r="J579" s="34" t="s">
        <v>1216</v>
      </c>
      <c r="K579" s="34" t="s">
        <v>1217</v>
      </c>
      <c r="L579" s="34" t="s">
        <v>1218</v>
      </c>
      <c r="M579" s="34"/>
      <c r="N579" s="34" t="s">
        <v>1215</v>
      </c>
      <c r="O579" s="34" t="s">
        <v>1219</v>
      </c>
      <c r="P579" s="34" t="s">
        <v>1220</v>
      </c>
      <c r="Q579" s="34" t="s">
        <v>231</v>
      </c>
      <c r="R579" s="34" t="s">
        <v>1221</v>
      </c>
      <c r="S579" s="34" t="s">
        <v>1222</v>
      </c>
      <c r="T579" s="34"/>
      <c r="U579" s="34"/>
      <c r="V579" s="34">
        <v>699153322</v>
      </c>
      <c r="W579" s="34"/>
      <c r="X579" s="34">
        <v>2</v>
      </c>
      <c r="Y579" s="34" t="s">
        <v>1225</v>
      </c>
      <c r="Z579" s="34" t="s">
        <v>1320</v>
      </c>
      <c r="AA579" s="34">
        <f>IF(ISBLANK($L579),"",VLOOKUP($L579,'PADESCE Ccontractuelle'!$C$2:$K$1200,8,FALSE))</f>
        <v>355572</v>
      </c>
      <c r="AB579" s="34">
        <f>IF(ISBLANK($L579),"",VLOOKUP($L579,'PADESCE Ccontractuelle'!$C$2:$K$1200,9,FALSE))</f>
        <v>21334320</v>
      </c>
      <c r="AC579" s="34" t="str">
        <f>VLOOKUP(VLOOKUP(B579,Apprenants!$D$2:$F$2000,3,FALSE),Classes!$A$2:$H$2000,8,FALSE)</f>
        <v>N</v>
      </c>
      <c r="AD579" s="47"/>
      <c r="AG579" s="23">
        <v>1</v>
      </c>
      <c r="AH579" s="23" t="str">
        <f>Consolication[[#This Row],[Bénéficiaires]]</f>
        <v>BELLE ETOILE SCOOPS</v>
      </c>
      <c r="AI579" s="23">
        <f>Consolication[[#This Row],[cohorte]]</f>
        <v>2</v>
      </c>
    </row>
    <row r="580" spans="1:35" x14ac:dyDescent="0.35">
      <c r="A580" s="34">
        <f>IF(B580&lt;&gt;"",MAX($A$1:A579)+1,"")</f>
        <v>579</v>
      </c>
      <c r="B580" s="34" t="s">
        <v>1321</v>
      </c>
      <c r="C580" s="34" t="s">
        <v>1214</v>
      </c>
      <c r="D580" s="34" t="s">
        <v>31</v>
      </c>
      <c r="E580" s="34"/>
      <c r="F580" s="34"/>
      <c r="G580" s="34"/>
      <c r="H580" s="34">
        <v>7</v>
      </c>
      <c r="I580" s="34" t="s">
        <v>1215</v>
      </c>
      <c r="J580" s="34" t="s">
        <v>1216</v>
      </c>
      <c r="K580" s="34" t="s">
        <v>1217</v>
      </c>
      <c r="L580" s="34" t="s">
        <v>1218</v>
      </c>
      <c r="M580" s="34"/>
      <c r="N580" s="34" t="s">
        <v>1215</v>
      </c>
      <c r="O580" s="34" t="s">
        <v>1219</v>
      </c>
      <c r="P580" s="34" t="s">
        <v>1220</v>
      </c>
      <c r="Q580" s="34" t="s">
        <v>231</v>
      </c>
      <c r="R580" s="34" t="s">
        <v>1221</v>
      </c>
      <c r="S580" s="34" t="s">
        <v>1222</v>
      </c>
      <c r="T580" s="34"/>
      <c r="U580" s="34"/>
      <c r="V580" s="34">
        <v>670768180</v>
      </c>
      <c r="W580" s="34"/>
      <c r="X580" s="34">
        <v>2</v>
      </c>
      <c r="Y580" s="34" t="s">
        <v>1225</v>
      </c>
      <c r="Z580" s="34" t="s">
        <v>1322</v>
      </c>
      <c r="AA580" s="34">
        <f>IF(ISBLANK($L580),"",VLOOKUP($L580,'PADESCE Ccontractuelle'!$C$2:$K$1200,8,FALSE))</f>
        <v>355572</v>
      </c>
      <c r="AB580" s="34">
        <f>IF(ISBLANK($L580),"",VLOOKUP($L580,'PADESCE Ccontractuelle'!$C$2:$K$1200,9,FALSE))</f>
        <v>21334320</v>
      </c>
      <c r="AC580" s="34" t="str">
        <f>VLOOKUP(VLOOKUP(B580,Apprenants!$D$2:$F$2000,3,FALSE),Classes!$A$2:$H$2000,8,FALSE)</f>
        <v>N</v>
      </c>
      <c r="AD580" s="47"/>
      <c r="AG580" s="23">
        <v>1</v>
      </c>
      <c r="AH580" s="23" t="str">
        <f>Consolication[[#This Row],[Bénéficiaires]]</f>
        <v>BELLE ETOILE SCOOPS</v>
      </c>
      <c r="AI580" s="23">
        <f>Consolication[[#This Row],[cohorte]]</f>
        <v>2</v>
      </c>
    </row>
    <row r="581" spans="1:35" x14ac:dyDescent="0.35">
      <c r="A581" s="34">
        <f>IF(B581&lt;&gt;"",MAX($A$1:A580)+1,"")</f>
        <v>580</v>
      </c>
      <c r="B581" s="34" t="s">
        <v>1323</v>
      </c>
      <c r="C581" s="34" t="s">
        <v>1214</v>
      </c>
      <c r="D581" s="34" t="s">
        <v>31</v>
      </c>
      <c r="E581" s="34"/>
      <c r="F581" s="34"/>
      <c r="G581" s="34"/>
      <c r="H581" s="34">
        <v>7</v>
      </c>
      <c r="I581" s="34" t="s">
        <v>1215</v>
      </c>
      <c r="J581" s="34" t="s">
        <v>1216</v>
      </c>
      <c r="K581" s="34" t="s">
        <v>1217</v>
      </c>
      <c r="L581" s="34" t="s">
        <v>1218</v>
      </c>
      <c r="M581" s="34"/>
      <c r="N581" s="34" t="s">
        <v>1215</v>
      </c>
      <c r="O581" s="34" t="s">
        <v>1219</v>
      </c>
      <c r="P581" s="34" t="s">
        <v>1220</v>
      </c>
      <c r="Q581" s="34" t="s">
        <v>231</v>
      </c>
      <c r="R581" s="34" t="s">
        <v>1221</v>
      </c>
      <c r="S581" s="34" t="s">
        <v>1222</v>
      </c>
      <c r="T581" s="34"/>
      <c r="U581" s="34"/>
      <c r="V581" s="34">
        <v>679930587</v>
      </c>
      <c r="W581" s="34"/>
      <c r="X581" s="34">
        <v>2</v>
      </c>
      <c r="Y581" s="34" t="s">
        <v>1225</v>
      </c>
      <c r="Z581" s="34" t="s">
        <v>1324</v>
      </c>
      <c r="AA581" s="34">
        <f>IF(ISBLANK($L581),"",VLOOKUP($L581,'PADESCE Ccontractuelle'!$C$2:$K$1200,8,FALSE))</f>
        <v>355572</v>
      </c>
      <c r="AB581" s="34">
        <f>IF(ISBLANK($L581),"",VLOOKUP($L581,'PADESCE Ccontractuelle'!$C$2:$K$1200,9,FALSE))</f>
        <v>21334320</v>
      </c>
      <c r="AC581" s="34" t="str">
        <f>VLOOKUP(VLOOKUP(B581,Apprenants!$D$2:$F$2000,3,FALSE),Classes!$A$2:$H$2000,8,FALSE)</f>
        <v>N</v>
      </c>
      <c r="AD581" s="47"/>
      <c r="AG581" s="23">
        <v>1</v>
      </c>
      <c r="AH581" s="23" t="str">
        <f>Consolication[[#This Row],[Bénéficiaires]]</f>
        <v>BELLE ETOILE SCOOPS</v>
      </c>
      <c r="AI581" s="23">
        <f>Consolication[[#This Row],[cohorte]]</f>
        <v>2</v>
      </c>
    </row>
    <row r="582" spans="1:35" x14ac:dyDescent="0.35">
      <c r="A582" s="34">
        <f>IF(B582&lt;&gt;"",MAX($A$1:A581)+1,"")</f>
        <v>581</v>
      </c>
      <c r="B582" s="34" t="s">
        <v>1325</v>
      </c>
      <c r="C582" s="34" t="s">
        <v>1214</v>
      </c>
      <c r="D582" s="34" t="s">
        <v>31</v>
      </c>
      <c r="E582" s="34"/>
      <c r="F582" s="34"/>
      <c r="G582" s="34"/>
      <c r="H582" s="34">
        <v>7</v>
      </c>
      <c r="I582" s="34" t="s">
        <v>1215</v>
      </c>
      <c r="J582" s="34" t="s">
        <v>1216</v>
      </c>
      <c r="K582" s="34" t="s">
        <v>1217</v>
      </c>
      <c r="L582" s="34" t="s">
        <v>1218</v>
      </c>
      <c r="M582" s="34"/>
      <c r="N582" s="34" t="s">
        <v>1215</v>
      </c>
      <c r="O582" s="34" t="s">
        <v>1219</v>
      </c>
      <c r="P582" s="34" t="s">
        <v>1220</v>
      </c>
      <c r="Q582" s="34" t="s">
        <v>231</v>
      </c>
      <c r="R582" s="34" t="s">
        <v>1221</v>
      </c>
      <c r="S582" s="34" t="s">
        <v>1222</v>
      </c>
      <c r="T582" s="34"/>
      <c r="U582" s="34"/>
      <c r="V582" s="34">
        <v>674843651</v>
      </c>
      <c r="W582" s="34"/>
      <c r="X582" s="34">
        <v>2</v>
      </c>
      <c r="Y582" s="34" t="s">
        <v>1225</v>
      </c>
      <c r="Z582" s="34" t="s">
        <v>1326</v>
      </c>
      <c r="AA582" s="34">
        <f>IF(ISBLANK($L582),"",VLOOKUP($L582,'PADESCE Ccontractuelle'!$C$2:$K$1200,8,FALSE))</f>
        <v>355572</v>
      </c>
      <c r="AB582" s="34">
        <f>IF(ISBLANK($L582),"",VLOOKUP($L582,'PADESCE Ccontractuelle'!$C$2:$K$1200,9,FALSE))</f>
        <v>21334320</v>
      </c>
      <c r="AC582" s="34" t="str">
        <f>VLOOKUP(VLOOKUP(B582,Apprenants!$D$2:$F$2000,3,FALSE),Classes!$A$2:$H$2000,8,FALSE)</f>
        <v>N</v>
      </c>
      <c r="AD582" s="47"/>
      <c r="AG582" s="23">
        <v>1</v>
      </c>
      <c r="AH582" s="23" t="str">
        <f>Consolication[[#This Row],[Bénéficiaires]]</f>
        <v>BELLE ETOILE SCOOPS</v>
      </c>
      <c r="AI582" s="23">
        <f>Consolication[[#This Row],[cohorte]]</f>
        <v>2</v>
      </c>
    </row>
    <row r="583" spans="1:35" x14ac:dyDescent="0.35">
      <c r="A583" s="34">
        <f>IF(B583&lt;&gt;"",MAX($A$1:A582)+1,"")</f>
        <v>582</v>
      </c>
      <c r="B583" s="34" t="s">
        <v>1327</v>
      </c>
      <c r="C583" s="34" t="s">
        <v>1214</v>
      </c>
      <c r="D583" s="34" t="s">
        <v>31</v>
      </c>
      <c r="E583" s="34"/>
      <c r="F583" s="34"/>
      <c r="G583" s="34"/>
      <c r="H583" s="34">
        <v>7</v>
      </c>
      <c r="I583" s="34" t="s">
        <v>1215</v>
      </c>
      <c r="J583" s="34" t="s">
        <v>1216</v>
      </c>
      <c r="K583" s="34" t="s">
        <v>1217</v>
      </c>
      <c r="L583" s="34" t="s">
        <v>1218</v>
      </c>
      <c r="M583" s="34"/>
      <c r="N583" s="34" t="s">
        <v>1215</v>
      </c>
      <c r="O583" s="34" t="s">
        <v>1219</v>
      </c>
      <c r="P583" s="34" t="s">
        <v>1220</v>
      </c>
      <c r="Q583" s="34" t="s">
        <v>231</v>
      </c>
      <c r="R583" s="34" t="s">
        <v>1221</v>
      </c>
      <c r="S583" s="34" t="s">
        <v>1222</v>
      </c>
      <c r="T583" s="34"/>
      <c r="U583" s="34"/>
      <c r="V583" s="34">
        <v>671391845</v>
      </c>
      <c r="W583" s="34"/>
      <c r="X583" s="34">
        <v>2</v>
      </c>
      <c r="Y583" s="34" t="s">
        <v>1225</v>
      </c>
      <c r="Z583" s="34" t="s">
        <v>1328</v>
      </c>
      <c r="AA583" s="34">
        <f>IF(ISBLANK($L583),"",VLOOKUP($L583,'PADESCE Ccontractuelle'!$C$2:$K$1200,8,FALSE))</f>
        <v>355572</v>
      </c>
      <c r="AB583" s="34">
        <f>IF(ISBLANK($L583),"",VLOOKUP($L583,'PADESCE Ccontractuelle'!$C$2:$K$1200,9,FALSE))</f>
        <v>21334320</v>
      </c>
      <c r="AC583" s="34" t="str">
        <f>VLOOKUP(VLOOKUP(B583,Apprenants!$D$2:$F$2000,3,FALSE),Classes!$A$2:$H$2000,8,FALSE)</f>
        <v>N</v>
      </c>
      <c r="AD583" s="47"/>
      <c r="AG583" s="23">
        <v>1</v>
      </c>
      <c r="AH583" s="23" t="str">
        <f>Consolication[[#This Row],[Bénéficiaires]]</f>
        <v>BELLE ETOILE SCOOPS</v>
      </c>
      <c r="AI583" s="23">
        <f>Consolication[[#This Row],[cohorte]]</f>
        <v>2</v>
      </c>
    </row>
    <row r="584" spans="1:35" x14ac:dyDescent="0.35">
      <c r="A584" s="34">
        <f>IF(B584&lt;&gt;"",MAX($A$1:A583)+1,"")</f>
        <v>583</v>
      </c>
      <c r="B584" s="34" t="s">
        <v>1329</v>
      </c>
      <c r="C584" s="34" t="s">
        <v>1214</v>
      </c>
      <c r="D584" s="34" t="s">
        <v>31</v>
      </c>
      <c r="E584" s="34"/>
      <c r="F584" s="34"/>
      <c r="G584" s="34"/>
      <c r="H584" s="34">
        <v>7</v>
      </c>
      <c r="I584" s="34" t="s">
        <v>1215</v>
      </c>
      <c r="J584" s="34" t="s">
        <v>1216</v>
      </c>
      <c r="K584" s="34" t="s">
        <v>1217</v>
      </c>
      <c r="L584" s="34" t="s">
        <v>1218</v>
      </c>
      <c r="M584" s="34"/>
      <c r="N584" s="34" t="s">
        <v>1215</v>
      </c>
      <c r="O584" s="34" t="s">
        <v>1219</v>
      </c>
      <c r="P584" s="34" t="s">
        <v>1220</v>
      </c>
      <c r="Q584" s="34" t="s">
        <v>231</v>
      </c>
      <c r="R584" s="34" t="s">
        <v>1221</v>
      </c>
      <c r="S584" s="34" t="s">
        <v>1222</v>
      </c>
      <c r="T584" s="34"/>
      <c r="U584" s="34"/>
      <c r="V584" s="34">
        <v>699647604</v>
      </c>
      <c r="W584" s="34"/>
      <c r="X584" s="34">
        <v>2</v>
      </c>
      <c r="Y584" s="34" t="s">
        <v>1225</v>
      </c>
      <c r="Z584" s="34" t="s">
        <v>1330</v>
      </c>
      <c r="AA584" s="34">
        <f>IF(ISBLANK($L584),"",VLOOKUP($L584,'PADESCE Ccontractuelle'!$C$2:$K$1200,8,FALSE))</f>
        <v>355572</v>
      </c>
      <c r="AB584" s="34">
        <f>IF(ISBLANK($L584),"",VLOOKUP($L584,'PADESCE Ccontractuelle'!$C$2:$K$1200,9,FALSE))</f>
        <v>21334320</v>
      </c>
      <c r="AC584" s="34" t="str">
        <f>VLOOKUP(VLOOKUP(B584,Apprenants!$D$2:$F$2000,3,FALSE),Classes!$A$2:$H$2000,8,FALSE)</f>
        <v>N</v>
      </c>
      <c r="AD584" s="47"/>
      <c r="AG584" s="23">
        <v>1</v>
      </c>
      <c r="AH584" s="23" t="str">
        <f>Consolication[[#This Row],[Bénéficiaires]]</f>
        <v>BELLE ETOILE SCOOPS</v>
      </c>
      <c r="AI584" s="23">
        <f>Consolication[[#This Row],[cohorte]]</f>
        <v>2</v>
      </c>
    </row>
    <row r="585" spans="1:35" x14ac:dyDescent="0.35">
      <c r="A585" s="34">
        <f>IF(B585&lt;&gt;"",MAX($A$1:A584)+1,"")</f>
        <v>584</v>
      </c>
      <c r="B585" s="34" t="s">
        <v>1331</v>
      </c>
      <c r="C585" s="34" t="s">
        <v>1214</v>
      </c>
      <c r="D585" s="34" t="s">
        <v>31</v>
      </c>
      <c r="E585" s="34"/>
      <c r="F585" s="34"/>
      <c r="G585" s="34"/>
      <c r="H585" s="34">
        <v>5</v>
      </c>
      <c r="I585" s="34" t="s">
        <v>1215</v>
      </c>
      <c r="J585" s="34" t="s">
        <v>1216</v>
      </c>
      <c r="K585" s="34" t="s">
        <v>1217</v>
      </c>
      <c r="L585" s="34" t="s">
        <v>1218</v>
      </c>
      <c r="M585" s="34"/>
      <c r="N585" s="34" t="s">
        <v>1215</v>
      </c>
      <c r="O585" s="34" t="s">
        <v>1219</v>
      </c>
      <c r="P585" s="34" t="s">
        <v>1220</v>
      </c>
      <c r="Q585" s="34" t="s">
        <v>231</v>
      </c>
      <c r="R585" s="34" t="s">
        <v>1221</v>
      </c>
      <c r="S585" s="34" t="s">
        <v>1222</v>
      </c>
      <c r="T585" s="34"/>
      <c r="U585" s="34"/>
      <c r="V585" s="34">
        <v>651444163</v>
      </c>
      <c r="W585" s="34"/>
      <c r="X585" s="34">
        <v>2</v>
      </c>
      <c r="Y585" s="34" t="s">
        <v>1225</v>
      </c>
      <c r="Z585" s="34" t="s">
        <v>1332</v>
      </c>
      <c r="AA585" s="34">
        <f>IF(ISBLANK($L585),"",VLOOKUP($L585,'PADESCE Ccontractuelle'!$C$2:$K$1200,8,FALSE))</f>
        <v>355572</v>
      </c>
      <c r="AB585" s="34">
        <f>IF(ISBLANK($L585),"",VLOOKUP($L585,'PADESCE Ccontractuelle'!$C$2:$K$1200,9,FALSE))</f>
        <v>21334320</v>
      </c>
      <c r="AC585" s="34" t="str">
        <f>VLOOKUP(VLOOKUP(B585,Apprenants!$D$2:$F$2000,3,FALSE),Classes!$A$2:$H$2000,8,FALSE)</f>
        <v>N</v>
      </c>
      <c r="AD585" s="47"/>
      <c r="AG585" s="23">
        <v>1</v>
      </c>
      <c r="AH585" s="23" t="str">
        <f>Consolication[[#This Row],[Bénéficiaires]]</f>
        <v>BELLE ETOILE SCOOPS</v>
      </c>
      <c r="AI585" s="23">
        <f>Consolication[[#This Row],[cohorte]]</f>
        <v>2</v>
      </c>
    </row>
    <row r="586" spans="1:35" x14ac:dyDescent="0.35">
      <c r="A586" s="34">
        <f>IF(B586&lt;&gt;"",MAX($A$1:A585)+1,"")</f>
        <v>585</v>
      </c>
      <c r="B586" s="34" t="s">
        <v>1333</v>
      </c>
      <c r="C586" s="34" t="s">
        <v>1214</v>
      </c>
      <c r="D586" s="34" t="s">
        <v>31</v>
      </c>
      <c r="E586" s="34"/>
      <c r="F586" s="34"/>
      <c r="G586" s="34"/>
      <c r="H586" s="34">
        <v>5</v>
      </c>
      <c r="I586" s="34" t="s">
        <v>1215</v>
      </c>
      <c r="J586" s="34" t="s">
        <v>1216</v>
      </c>
      <c r="K586" s="34" t="s">
        <v>1217</v>
      </c>
      <c r="L586" s="34" t="s">
        <v>1218</v>
      </c>
      <c r="M586" s="34"/>
      <c r="N586" s="34" t="s">
        <v>1215</v>
      </c>
      <c r="O586" s="34" t="s">
        <v>1219</v>
      </c>
      <c r="P586" s="34" t="s">
        <v>1220</v>
      </c>
      <c r="Q586" s="34" t="s">
        <v>231</v>
      </c>
      <c r="R586" s="34" t="s">
        <v>1221</v>
      </c>
      <c r="S586" s="34" t="s">
        <v>1222</v>
      </c>
      <c r="T586" s="34"/>
      <c r="U586" s="34"/>
      <c r="V586" s="34">
        <v>673566379</v>
      </c>
      <c r="W586" s="34"/>
      <c r="X586" s="34">
        <v>2</v>
      </c>
      <c r="Y586" s="34" t="s">
        <v>1225</v>
      </c>
      <c r="Z586" s="34" t="s">
        <v>1334</v>
      </c>
      <c r="AA586" s="34">
        <f>IF(ISBLANK($L586),"",VLOOKUP($L586,'PADESCE Ccontractuelle'!$C$2:$K$1200,8,FALSE))</f>
        <v>355572</v>
      </c>
      <c r="AB586" s="34">
        <f>IF(ISBLANK($L586),"",VLOOKUP($L586,'PADESCE Ccontractuelle'!$C$2:$K$1200,9,FALSE))</f>
        <v>21334320</v>
      </c>
      <c r="AC586" s="34" t="str">
        <f>VLOOKUP(VLOOKUP(B586,Apprenants!$D$2:$F$2000,3,FALSE),Classes!$A$2:$H$2000,8,FALSE)</f>
        <v>N</v>
      </c>
      <c r="AD586" s="47"/>
      <c r="AG586" s="23">
        <v>1</v>
      </c>
      <c r="AH586" s="23" t="str">
        <f>Consolication[[#This Row],[Bénéficiaires]]</f>
        <v>BELLE ETOILE SCOOPS</v>
      </c>
      <c r="AI586" s="23">
        <f>Consolication[[#This Row],[cohorte]]</f>
        <v>2</v>
      </c>
    </row>
    <row r="587" spans="1:35" x14ac:dyDescent="0.35">
      <c r="A587" s="34">
        <f>IF(B587&lt;&gt;"",MAX($A$1:A586)+1,"")</f>
        <v>586</v>
      </c>
      <c r="B587" s="34" t="s">
        <v>1335</v>
      </c>
      <c r="C587" s="34" t="s">
        <v>1214</v>
      </c>
      <c r="D587" s="34" t="s">
        <v>31</v>
      </c>
      <c r="E587" s="34"/>
      <c r="F587" s="34"/>
      <c r="G587" s="34"/>
      <c r="H587" s="34">
        <v>6</v>
      </c>
      <c r="I587" s="34" t="s">
        <v>1215</v>
      </c>
      <c r="J587" s="34" t="s">
        <v>1216</v>
      </c>
      <c r="K587" s="34" t="s">
        <v>1217</v>
      </c>
      <c r="L587" s="34" t="s">
        <v>1218</v>
      </c>
      <c r="M587" s="34"/>
      <c r="N587" s="34" t="s">
        <v>1215</v>
      </c>
      <c r="O587" s="34" t="s">
        <v>1219</v>
      </c>
      <c r="P587" s="34" t="s">
        <v>1220</v>
      </c>
      <c r="Q587" s="34" t="s">
        <v>231</v>
      </c>
      <c r="R587" s="34" t="s">
        <v>1221</v>
      </c>
      <c r="S587" s="34" t="s">
        <v>1222</v>
      </c>
      <c r="T587" s="34"/>
      <c r="U587" s="34"/>
      <c r="V587" s="34">
        <v>682482559</v>
      </c>
      <c r="W587" s="34"/>
      <c r="X587" s="34">
        <v>2</v>
      </c>
      <c r="Y587" s="34" t="s">
        <v>1225</v>
      </c>
      <c r="Z587" s="34" t="s">
        <v>1336</v>
      </c>
      <c r="AA587" s="34">
        <f>IF(ISBLANK($L587),"",VLOOKUP($L587,'PADESCE Ccontractuelle'!$C$2:$K$1200,8,FALSE))</f>
        <v>355572</v>
      </c>
      <c r="AB587" s="34">
        <f>IF(ISBLANK($L587),"",VLOOKUP($L587,'PADESCE Ccontractuelle'!$C$2:$K$1200,9,FALSE))</f>
        <v>21334320</v>
      </c>
      <c r="AC587" s="34" t="str">
        <f>VLOOKUP(VLOOKUP(B587,Apprenants!$D$2:$F$2000,3,FALSE),Classes!$A$2:$H$2000,8,FALSE)</f>
        <v>N</v>
      </c>
      <c r="AD587" s="47"/>
      <c r="AG587" s="23">
        <v>1</v>
      </c>
      <c r="AH587" s="23" t="str">
        <f>Consolication[[#This Row],[Bénéficiaires]]</f>
        <v>BELLE ETOILE SCOOPS</v>
      </c>
      <c r="AI587" s="23">
        <f>Consolication[[#This Row],[cohorte]]</f>
        <v>2</v>
      </c>
    </row>
    <row r="588" spans="1:35" x14ac:dyDescent="0.35">
      <c r="A588" s="34">
        <f>IF(B588&lt;&gt;"",MAX($A$1:A587)+1,"")</f>
        <v>587</v>
      </c>
      <c r="B588" s="34" t="s">
        <v>1337</v>
      </c>
      <c r="C588" s="34" t="s">
        <v>1214</v>
      </c>
      <c r="D588" s="34" t="s">
        <v>31</v>
      </c>
      <c r="E588" s="34"/>
      <c r="F588" s="34"/>
      <c r="G588" s="34"/>
      <c r="H588" s="34">
        <v>6</v>
      </c>
      <c r="I588" s="34" t="s">
        <v>1215</v>
      </c>
      <c r="J588" s="34" t="s">
        <v>1216</v>
      </c>
      <c r="K588" s="34" t="s">
        <v>1217</v>
      </c>
      <c r="L588" s="34" t="s">
        <v>1218</v>
      </c>
      <c r="M588" s="34"/>
      <c r="N588" s="34" t="s">
        <v>1215</v>
      </c>
      <c r="O588" s="34" t="s">
        <v>1219</v>
      </c>
      <c r="P588" s="34" t="s">
        <v>1220</v>
      </c>
      <c r="Q588" s="34" t="s">
        <v>231</v>
      </c>
      <c r="R588" s="34" t="s">
        <v>1221</v>
      </c>
      <c r="S588" s="34" t="s">
        <v>1222</v>
      </c>
      <c r="T588" s="34"/>
      <c r="U588" s="34"/>
      <c r="V588" s="34">
        <v>675391885</v>
      </c>
      <c r="W588" s="34"/>
      <c r="X588" s="34">
        <v>2</v>
      </c>
      <c r="Y588" s="34" t="s">
        <v>1225</v>
      </c>
      <c r="Z588" s="34" t="s">
        <v>1338</v>
      </c>
      <c r="AA588" s="34">
        <f>IF(ISBLANK($L588),"",VLOOKUP($L588,'PADESCE Ccontractuelle'!$C$2:$K$1200,8,FALSE))</f>
        <v>355572</v>
      </c>
      <c r="AB588" s="34">
        <f>IF(ISBLANK($L588),"",VLOOKUP($L588,'PADESCE Ccontractuelle'!$C$2:$K$1200,9,FALSE))</f>
        <v>21334320</v>
      </c>
      <c r="AC588" s="34" t="str">
        <f>VLOOKUP(VLOOKUP(B588,Apprenants!$D$2:$F$2000,3,FALSE),Classes!$A$2:$H$2000,8,FALSE)</f>
        <v>N</v>
      </c>
      <c r="AD588" s="47"/>
      <c r="AG588" s="23">
        <v>1</v>
      </c>
      <c r="AH588" s="23" t="str">
        <f>Consolication[[#This Row],[Bénéficiaires]]</f>
        <v>BELLE ETOILE SCOOPS</v>
      </c>
      <c r="AI588" s="23">
        <f>Consolication[[#This Row],[cohorte]]</f>
        <v>2</v>
      </c>
    </row>
    <row r="589" spans="1:35" x14ac:dyDescent="0.35">
      <c r="A589" s="34">
        <f>IF(B589&lt;&gt;"",MAX($A$1:A588)+1,"")</f>
        <v>588</v>
      </c>
      <c r="B589" s="34" t="s">
        <v>1339</v>
      </c>
      <c r="C589" s="34" t="s">
        <v>1214</v>
      </c>
      <c r="D589" s="34" t="s">
        <v>31</v>
      </c>
      <c r="E589" s="34"/>
      <c r="F589" s="34"/>
      <c r="G589" s="34"/>
      <c r="H589" s="34">
        <v>5</v>
      </c>
      <c r="I589" s="34" t="s">
        <v>1215</v>
      </c>
      <c r="J589" s="34" t="s">
        <v>1216</v>
      </c>
      <c r="K589" s="34" t="s">
        <v>1217</v>
      </c>
      <c r="L589" s="34" t="s">
        <v>1218</v>
      </c>
      <c r="M589" s="34"/>
      <c r="N589" s="34" t="s">
        <v>1215</v>
      </c>
      <c r="O589" s="34" t="s">
        <v>1219</v>
      </c>
      <c r="P589" s="34" t="s">
        <v>1220</v>
      </c>
      <c r="Q589" s="34" t="s">
        <v>231</v>
      </c>
      <c r="R589" s="34" t="s">
        <v>1221</v>
      </c>
      <c r="S589" s="34" t="s">
        <v>1222</v>
      </c>
      <c r="T589" s="34"/>
      <c r="U589" s="34"/>
      <c r="V589" s="34">
        <v>655766459</v>
      </c>
      <c r="W589" s="34"/>
      <c r="X589" s="34">
        <v>2</v>
      </c>
      <c r="Y589" s="34" t="s">
        <v>1225</v>
      </c>
      <c r="Z589" s="34" t="s">
        <v>1340</v>
      </c>
      <c r="AA589" s="34">
        <f>IF(ISBLANK($L589),"",VLOOKUP($L589,'PADESCE Ccontractuelle'!$C$2:$K$1200,8,FALSE))</f>
        <v>355572</v>
      </c>
      <c r="AB589" s="34">
        <f>IF(ISBLANK($L589),"",VLOOKUP($L589,'PADESCE Ccontractuelle'!$C$2:$K$1200,9,FALSE))</f>
        <v>21334320</v>
      </c>
      <c r="AC589" s="34" t="str">
        <f>VLOOKUP(VLOOKUP(B589,Apprenants!$D$2:$F$2000,3,FALSE),Classes!$A$2:$H$2000,8,FALSE)</f>
        <v>N</v>
      </c>
      <c r="AD589" s="47"/>
      <c r="AG589" s="23">
        <v>1</v>
      </c>
      <c r="AH589" s="23" t="str">
        <f>Consolication[[#This Row],[Bénéficiaires]]</f>
        <v>BELLE ETOILE SCOOPS</v>
      </c>
      <c r="AI589" s="23">
        <f>Consolication[[#This Row],[cohorte]]</f>
        <v>2</v>
      </c>
    </row>
    <row r="590" spans="1:35" x14ac:dyDescent="0.35">
      <c r="A590" s="34">
        <f>IF(B590&lt;&gt;"",MAX($A$1:A589)+1,"")</f>
        <v>589</v>
      </c>
      <c r="B590" s="34" t="s">
        <v>1341</v>
      </c>
      <c r="C590" s="34" t="s">
        <v>1214</v>
      </c>
      <c r="D590" s="34" t="s">
        <v>31</v>
      </c>
      <c r="E590" s="34"/>
      <c r="F590" s="34"/>
      <c r="G590" s="34"/>
      <c r="H590" s="34">
        <v>8</v>
      </c>
      <c r="I590" s="34" t="s">
        <v>1215</v>
      </c>
      <c r="J590" s="34" t="s">
        <v>1216</v>
      </c>
      <c r="K590" s="34" t="s">
        <v>1217</v>
      </c>
      <c r="L590" s="34" t="s">
        <v>1218</v>
      </c>
      <c r="M590" s="34"/>
      <c r="N590" s="34" t="s">
        <v>1215</v>
      </c>
      <c r="O590" s="34" t="s">
        <v>1219</v>
      </c>
      <c r="P590" s="34" t="s">
        <v>1220</v>
      </c>
      <c r="Q590" s="34" t="s">
        <v>231</v>
      </c>
      <c r="R590" s="34" t="s">
        <v>1221</v>
      </c>
      <c r="S590" s="34" t="s">
        <v>1222</v>
      </c>
      <c r="T590" s="34"/>
      <c r="U590" s="34"/>
      <c r="V590" s="34">
        <v>650798429</v>
      </c>
      <c r="W590" s="34"/>
      <c r="X590" s="34">
        <v>2</v>
      </c>
      <c r="Y590" s="34" t="s">
        <v>1225</v>
      </c>
      <c r="Z590" s="34" t="s">
        <v>1342</v>
      </c>
      <c r="AA590" s="34">
        <f>IF(ISBLANK($L590),"",VLOOKUP($L590,'PADESCE Ccontractuelle'!$C$2:$K$1200,8,FALSE))</f>
        <v>355572</v>
      </c>
      <c r="AB590" s="34">
        <f>IF(ISBLANK($L590),"",VLOOKUP($L590,'PADESCE Ccontractuelle'!$C$2:$K$1200,9,FALSE))</f>
        <v>21334320</v>
      </c>
      <c r="AC590" s="34" t="str">
        <f>VLOOKUP(VLOOKUP(B590,Apprenants!$D$2:$F$2000,3,FALSE),Classes!$A$2:$H$2000,8,FALSE)</f>
        <v>N</v>
      </c>
      <c r="AD590" s="47"/>
      <c r="AG590" s="23">
        <v>1</v>
      </c>
      <c r="AH590" s="23" t="str">
        <f>Consolication[[#This Row],[Bénéficiaires]]</f>
        <v>BELLE ETOILE SCOOPS</v>
      </c>
      <c r="AI590" s="23">
        <f>Consolication[[#This Row],[cohorte]]</f>
        <v>2</v>
      </c>
    </row>
    <row r="591" spans="1:35" x14ac:dyDescent="0.35">
      <c r="A591" s="34">
        <f>IF(B591&lt;&gt;"",MAX($A$1:A590)+1,"")</f>
        <v>590</v>
      </c>
      <c r="B591" s="34" t="s">
        <v>1343</v>
      </c>
      <c r="C591" s="34" t="s">
        <v>1214</v>
      </c>
      <c r="D591" s="34" t="s">
        <v>31</v>
      </c>
      <c r="E591" s="34"/>
      <c r="F591" s="34"/>
      <c r="G591" s="34"/>
      <c r="H591" s="34">
        <v>7</v>
      </c>
      <c r="I591" s="34" t="s">
        <v>1215</v>
      </c>
      <c r="J591" s="34" t="s">
        <v>1216</v>
      </c>
      <c r="K591" s="34" t="s">
        <v>1217</v>
      </c>
      <c r="L591" s="34" t="s">
        <v>1218</v>
      </c>
      <c r="M591" s="34"/>
      <c r="N591" s="34" t="s">
        <v>1215</v>
      </c>
      <c r="O591" s="34" t="s">
        <v>1219</v>
      </c>
      <c r="P591" s="34" t="s">
        <v>1220</v>
      </c>
      <c r="Q591" s="34" t="s">
        <v>231</v>
      </c>
      <c r="R591" s="34" t="s">
        <v>1221</v>
      </c>
      <c r="S591" s="34" t="s">
        <v>1222</v>
      </c>
      <c r="T591" s="34"/>
      <c r="U591" s="34"/>
      <c r="V591" s="34">
        <v>673211143</v>
      </c>
      <c r="W591" s="34"/>
      <c r="X591" s="34">
        <v>2</v>
      </c>
      <c r="Y591" s="34" t="s">
        <v>1225</v>
      </c>
      <c r="Z591" s="34" t="s">
        <v>1344</v>
      </c>
      <c r="AA591" s="34">
        <f>IF(ISBLANK($L591),"",VLOOKUP($L591,'PADESCE Ccontractuelle'!$C$2:$K$1200,8,FALSE))</f>
        <v>355572</v>
      </c>
      <c r="AB591" s="34">
        <f>IF(ISBLANK($L591),"",VLOOKUP($L591,'PADESCE Ccontractuelle'!$C$2:$K$1200,9,FALSE))</f>
        <v>21334320</v>
      </c>
      <c r="AC591" s="34" t="str">
        <f>VLOOKUP(VLOOKUP(B591,Apprenants!$D$2:$F$2000,3,FALSE),Classes!$A$2:$H$2000,8,FALSE)</f>
        <v>N</v>
      </c>
      <c r="AD591" s="47"/>
      <c r="AG591" s="23">
        <v>1</v>
      </c>
      <c r="AH591" s="23" t="str">
        <f>Consolication[[#This Row],[Bénéficiaires]]</f>
        <v>BELLE ETOILE SCOOPS</v>
      </c>
      <c r="AI591" s="23">
        <f>Consolication[[#This Row],[cohorte]]</f>
        <v>2</v>
      </c>
    </row>
    <row r="592" spans="1:35" x14ac:dyDescent="0.35">
      <c r="A592" s="34">
        <f>IF(B592&lt;&gt;"",MAX($A$1:A591)+1,"")</f>
        <v>591</v>
      </c>
      <c r="B592" s="34" t="s">
        <v>1345</v>
      </c>
      <c r="C592" s="34" t="s">
        <v>1346</v>
      </c>
      <c r="D592" s="34" t="s">
        <v>32</v>
      </c>
      <c r="E592" s="34"/>
      <c r="F592" s="34" t="s">
        <v>273</v>
      </c>
      <c r="G592" s="34">
        <v>2</v>
      </c>
      <c r="H592" s="34">
        <v>13</v>
      </c>
      <c r="I592" s="34" t="s">
        <v>1347</v>
      </c>
      <c r="J592" s="34" t="s">
        <v>1348</v>
      </c>
      <c r="K592" s="34" t="s">
        <v>1349</v>
      </c>
      <c r="L592" s="34" t="s">
        <v>1350</v>
      </c>
      <c r="M592" s="34">
        <v>3</v>
      </c>
      <c r="N592" s="34" t="s">
        <v>1347</v>
      </c>
      <c r="O592" s="34" t="s">
        <v>1347</v>
      </c>
      <c r="P592" s="34" t="s">
        <v>1351</v>
      </c>
      <c r="Q592" s="34" t="s">
        <v>1352</v>
      </c>
      <c r="R592" s="34" t="s">
        <v>1353</v>
      </c>
      <c r="S592" s="34"/>
      <c r="T592" s="34">
        <v>9.3630479999999991</v>
      </c>
      <c r="U592" s="34">
        <v>4.0789109999999997</v>
      </c>
      <c r="V592" s="34">
        <v>670222862</v>
      </c>
      <c r="W592" s="34">
        <v>656980250</v>
      </c>
      <c r="X592" s="34">
        <v>1</v>
      </c>
      <c r="Y592" s="34">
        <v>677359920</v>
      </c>
      <c r="Z592" s="34" t="s">
        <v>1354</v>
      </c>
      <c r="AA592" s="34">
        <f>IF(ISBLANK($L592),"",VLOOKUP($L592,'PADESCE Ccontractuelle'!$C$2:$K$1200,8,FALSE))</f>
        <v>355572</v>
      </c>
      <c r="AB592" s="34">
        <f>IF(ISBLANK($L592),"",VLOOKUP($L592,'PADESCE Ccontractuelle'!$C$2:$K$1200,9,FALSE))</f>
        <v>4622436</v>
      </c>
      <c r="AC592" s="34" t="str">
        <f>VLOOKUP(VLOOKUP(B592,Apprenants!$D$2:$F$2000,3,FALSE),Classes!$A$2:$H$2000,8,FALSE)</f>
        <v>N</v>
      </c>
      <c r="AD592" s="47"/>
      <c r="AG592" s="23">
        <v>1</v>
      </c>
      <c r="AH592" s="23" t="str">
        <f>Consolication[[#This Row],[Bénéficiaires]]</f>
        <v>PROMINENT YOUTH FOR EFFICIENT DEVELOPMENT AND MUTUAL ASSISTANCE CIG</v>
      </c>
      <c r="AI592" s="23">
        <f>Consolication[[#This Row],[cohorte]]</f>
        <v>1</v>
      </c>
    </row>
    <row r="593" spans="1:35" x14ac:dyDescent="0.35">
      <c r="A593" s="34">
        <f>IF(B593&lt;&gt;"",MAX($A$1:A592)+1,"")</f>
        <v>592</v>
      </c>
      <c r="B593" s="34" t="s">
        <v>1355</v>
      </c>
      <c r="C593" s="34" t="s">
        <v>1346</v>
      </c>
      <c r="D593" s="34" t="s">
        <v>31</v>
      </c>
      <c r="E593" s="34"/>
      <c r="F593" s="34" t="s">
        <v>246</v>
      </c>
      <c r="G593" s="34">
        <v>2</v>
      </c>
      <c r="H593" s="34">
        <v>2</v>
      </c>
      <c r="I593" s="34" t="s">
        <v>1347</v>
      </c>
      <c r="J593" s="34" t="s">
        <v>1348</v>
      </c>
      <c r="K593" s="34" t="s">
        <v>1349</v>
      </c>
      <c r="L593" s="34" t="s">
        <v>1350</v>
      </c>
      <c r="M593" s="34">
        <v>3</v>
      </c>
      <c r="N593" s="34" t="s">
        <v>1347</v>
      </c>
      <c r="O593" s="34" t="s">
        <v>1347</v>
      </c>
      <c r="P593" s="34" t="s">
        <v>1351</v>
      </c>
      <c r="Q593" s="34" t="s">
        <v>1352</v>
      </c>
      <c r="R593" s="34" t="s">
        <v>1353</v>
      </c>
      <c r="S593" s="34"/>
      <c r="T593" s="34">
        <v>9.3630479999999991</v>
      </c>
      <c r="U593" s="34">
        <v>4.0789109999999997</v>
      </c>
      <c r="V593" s="34">
        <v>652415480</v>
      </c>
      <c r="W593" s="34"/>
      <c r="X593" s="34">
        <v>1</v>
      </c>
      <c r="Y593" s="34">
        <v>677363557</v>
      </c>
      <c r="Z593" s="34" t="s">
        <v>1356</v>
      </c>
      <c r="AA593" s="34">
        <f>IF(ISBLANK($L593),"",VLOOKUP($L593,'PADESCE Ccontractuelle'!$C$2:$K$1200,8,FALSE))</f>
        <v>355572</v>
      </c>
      <c r="AB593" s="34">
        <f>IF(ISBLANK($L593),"",VLOOKUP($L593,'PADESCE Ccontractuelle'!$C$2:$K$1200,9,FALSE))</f>
        <v>4622436</v>
      </c>
      <c r="AC593" s="34" t="str">
        <f>VLOOKUP(VLOOKUP(B593,Apprenants!$D$2:$F$2000,3,FALSE),Classes!$A$2:$H$2000,8,FALSE)</f>
        <v>N</v>
      </c>
      <c r="AD593" s="47"/>
      <c r="AG593" s="23">
        <v>1</v>
      </c>
      <c r="AH593" s="23" t="str">
        <f>Consolication[[#This Row],[Bénéficiaires]]</f>
        <v>PROMINENT YOUTH FOR EFFICIENT DEVELOPMENT AND MUTUAL ASSISTANCE CIG</v>
      </c>
      <c r="AI593" s="23">
        <f>Consolication[[#This Row],[cohorte]]</f>
        <v>1</v>
      </c>
    </row>
    <row r="594" spans="1:35" x14ac:dyDescent="0.35">
      <c r="A594" s="34">
        <f>IF(B594&lt;&gt;"",MAX($A$1:A593)+1,"")</f>
        <v>593</v>
      </c>
      <c r="B594" s="34" t="s">
        <v>1357</v>
      </c>
      <c r="C594" s="34" t="s">
        <v>1346</v>
      </c>
      <c r="D594" s="34" t="s">
        <v>31</v>
      </c>
      <c r="E594" s="34"/>
      <c r="F594" s="34" t="s">
        <v>246</v>
      </c>
      <c r="G594" s="34">
        <v>-1</v>
      </c>
      <c r="H594" s="34">
        <v>4</v>
      </c>
      <c r="I594" s="34" t="s">
        <v>1347</v>
      </c>
      <c r="J594" s="34" t="s">
        <v>1348</v>
      </c>
      <c r="K594" s="34" t="s">
        <v>1349</v>
      </c>
      <c r="L594" s="34" t="s">
        <v>1350</v>
      </c>
      <c r="M594" s="34">
        <v>3</v>
      </c>
      <c r="N594" s="34" t="s">
        <v>1347</v>
      </c>
      <c r="O594" s="34" t="s">
        <v>1347</v>
      </c>
      <c r="P594" s="34" t="s">
        <v>1351</v>
      </c>
      <c r="Q594" s="34" t="s">
        <v>1352</v>
      </c>
      <c r="R594" s="34" t="s">
        <v>1353</v>
      </c>
      <c r="S594" s="34"/>
      <c r="T594" s="34">
        <v>9.3630479999999991</v>
      </c>
      <c r="U594" s="34">
        <v>4.0789109999999997</v>
      </c>
      <c r="V594" s="34">
        <v>653978303</v>
      </c>
      <c r="W594" s="34"/>
      <c r="X594" s="34">
        <v>1</v>
      </c>
      <c r="Y594" s="34"/>
      <c r="Z594" s="34" t="s">
        <v>1358</v>
      </c>
      <c r="AA594" s="34">
        <f>IF(ISBLANK($L594),"",VLOOKUP($L594,'PADESCE Ccontractuelle'!$C$2:$K$1200,8,FALSE))</f>
        <v>355572</v>
      </c>
      <c r="AB594" s="34">
        <f>IF(ISBLANK($L594),"",VLOOKUP($L594,'PADESCE Ccontractuelle'!$C$2:$K$1200,9,FALSE))</f>
        <v>4622436</v>
      </c>
      <c r="AC594" s="34" t="str">
        <f>VLOOKUP(VLOOKUP(B594,Apprenants!$D$2:$F$2000,3,FALSE),Classes!$A$2:$H$2000,8,FALSE)</f>
        <v>N</v>
      </c>
      <c r="AD594" s="47"/>
      <c r="AG594" s="23">
        <v>1</v>
      </c>
      <c r="AH594" s="23" t="str">
        <f>Consolication[[#This Row],[Bénéficiaires]]</f>
        <v>PROMINENT YOUTH FOR EFFICIENT DEVELOPMENT AND MUTUAL ASSISTANCE CIG</v>
      </c>
      <c r="AI594" s="23">
        <f>Consolication[[#This Row],[cohorte]]</f>
        <v>1</v>
      </c>
    </row>
    <row r="595" spans="1:35" x14ac:dyDescent="0.35">
      <c r="A595" s="34">
        <f>IF(B595&lt;&gt;"",MAX($A$1:A594)+1,"")</f>
        <v>594</v>
      </c>
      <c r="B595" s="34" t="s">
        <v>1359</v>
      </c>
      <c r="C595" s="34" t="s">
        <v>1041</v>
      </c>
      <c r="D595" s="34" t="s">
        <v>31</v>
      </c>
      <c r="E595" s="34">
        <v>25</v>
      </c>
      <c r="F595" s="34" t="s">
        <v>1042</v>
      </c>
      <c r="G595" s="34">
        <v>2</v>
      </c>
      <c r="H595" s="34">
        <v>1</v>
      </c>
      <c r="I595" s="34" t="s">
        <v>1043</v>
      </c>
      <c r="J595" s="34" t="s">
        <v>1044</v>
      </c>
      <c r="K595" s="34" t="s">
        <v>1045</v>
      </c>
      <c r="L595" s="34" t="s">
        <v>1045</v>
      </c>
      <c r="M595" s="34">
        <v>2</v>
      </c>
      <c r="N595" s="34" t="s">
        <v>1043</v>
      </c>
      <c r="O595" s="34" t="s">
        <v>1043</v>
      </c>
      <c r="P595" s="34" t="s">
        <v>230</v>
      </c>
      <c r="Q595" s="34" t="s">
        <v>231</v>
      </c>
      <c r="R595" s="34" t="s">
        <v>1046</v>
      </c>
      <c r="S595" s="34" t="s">
        <v>1047</v>
      </c>
      <c r="T595" s="34">
        <v>5.7266820000000003</v>
      </c>
      <c r="U595" s="34">
        <v>10.883903</v>
      </c>
      <c r="V595" s="34">
        <v>690763983</v>
      </c>
      <c r="W595" s="34"/>
      <c r="X595" s="34">
        <v>1</v>
      </c>
      <c r="Y595" s="34" t="s">
        <v>1360</v>
      </c>
      <c r="Z595" s="34" t="s">
        <v>1361</v>
      </c>
      <c r="AA595" s="34">
        <f>IF(ISBLANK($L595),"",VLOOKUP($L595,'PADESCE Ccontractuelle'!$C$2:$K$1200,8,FALSE))</f>
        <v>210000</v>
      </c>
      <c r="AB595" s="34">
        <f>IF(ISBLANK($L595),"",VLOOKUP($L595,'PADESCE Ccontractuelle'!$C$2:$K$1200,9,FALSE))</f>
        <v>6300000</v>
      </c>
      <c r="AC595" s="34" t="str">
        <f>VLOOKUP(VLOOKUP(B595,Apprenants!$D$2:$F$2000,3,FALSE),Classes!$A$2:$H$2000,8,FALSE)</f>
        <v>N</v>
      </c>
      <c r="AD595" s="47"/>
      <c r="AG595" s="23">
        <v>1</v>
      </c>
      <c r="AH595" s="23" t="str">
        <f>Consolication[[#This Row],[Bénéficiaires]]</f>
        <v>CASSAVA GOLD</v>
      </c>
      <c r="AI595" s="23">
        <f>Consolication[[#This Row],[cohorte]]</f>
        <v>1</v>
      </c>
    </row>
    <row r="596" spans="1:35" x14ac:dyDescent="0.35">
      <c r="A596" s="34">
        <f>IF(B596&lt;&gt;"",MAX($A$1:A595)+1,"")</f>
        <v>595</v>
      </c>
      <c r="B596" s="34" t="s">
        <v>1362</v>
      </c>
      <c r="C596" s="34" t="s">
        <v>1346</v>
      </c>
      <c r="D596" s="34" t="s">
        <v>32</v>
      </c>
      <c r="E596" s="34"/>
      <c r="F596" s="34" t="s">
        <v>32</v>
      </c>
      <c r="G596" s="34">
        <v>-1</v>
      </c>
      <c r="H596" s="34">
        <v>5</v>
      </c>
      <c r="I596" s="34" t="s">
        <v>1347</v>
      </c>
      <c r="J596" s="34" t="s">
        <v>1348</v>
      </c>
      <c r="K596" s="34" t="s">
        <v>1349</v>
      </c>
      <c r="L596" s="34" t="s">
        <v>1350</v>
      </c>
      <c r="M596" s="34">
        <v>3</v>
      </c>
      <c r="N596" s="34" t="s">
        <v>1347</v>
      </c>
      <c r="O596" s="34" t="s">
        <v>1347</v>
      </c>
      <c r="P596" s="34" t="s">
        <v>1351</v>
      </c>
      <c r="Q596" s="34" t="s">
        <v>1352</v>
      </c>
      <c r="R596" s="34" t="s">
        <v>1353</v>
      </c>
      <c r="S596" s="34"/>
      <c r="T596" s="34">
        <v>9.3630479999999991</v>
      </c>
      <c r="U596" s="34">
        <v>4.0789109999999997</v>
      </c>
      <c r="V596" s="34">
        <v>652210091</v>
      </c>
      <c r="W596" s="34"/>
      <c r="X596" s="34">
        <v>1</v>
      </c>
      <c r="Y596" s="34"/>
      <c r="Z596" s="34" t="s">
        <v>1363</v>
      </c>
      <c r="AA596" s="34">
        <f>IF(ISBLANK($L596),"",VLOOKUP($L596,'PADESCE Ccontractuelle'!$C$2:$K$1200,8,FALSE))</f>
        <v>355572</v>
      </c>
      <c r="AB596" s="34">
        <f>IF(ISBLANK($L596),"",VLOOKUP($L596,'PADESCE Ccontractuelle'!$C$2:$K$1200,9,FALSE))</f>
        <v>4622436</v>
      </c>
      <c r="AC596" s="34" t="str">
        <f>VLOOKUP(VLOOKUP(B596,Apprenants!$D$2:$F$2000,3,FALSE),Classes!$A$2:$H$2000,8,FALSE)</f>
        <v>N</v>
      </c>
      <c r="AD596" s="47"/>
      <c r="AG596" s="23">
        <v>1</v>
      </c>
      <c r="AH596" s="23" t="str">
        <f>Consolication[[#This Row],[Bénéficiaires]]</f>
        <v>PROMINENT YOUTH FOR EFFICIENT DEVELOPMENT AND MUTUAL ASSISTANCE CIG</v>
      </c>
      <c r="AI596" s="23">
        <f>Consolication[[#This Row],[cohorte]]</f>
        <v>1</v>
      </c>
    </row>
    <row r="597" spans="1:35" x14ac:dyDescent="0.35">
      <c r="A597" s="34">
        <f>IF(B597&lt;&gt;"",MAX($A$1:A596)+1,"")</f>
        <v>596</v>
      </c>
      <c r="B597" s="34" t="s">
        <v>1364</v>
      </c>
      <c r="C597" s="34" t="s">
        <v>1041</v>
      </c>
      <c r="D597" s="34" t="s">
        <v>32</v>
      </c>
      <c r="E597" s="34">
        <v>21</v>
      </c>
      <c r="F597" s="34" t="s">
        <v>1042</v>
      </c>
      <c r="G597" s="34">
        <v>2</v>
      </c>
      <c r="H597" s="34">
        <v>1</v>
      </c>
      <c r="I597" s="34" t="s">
        <v>1043</v>
      </c>
      <c r="J597" s="34" t="s">
        <v>1044</v>
      </c>
      <c r="K597" s="34" t="s">
        <v>1045</v>
      </c>
      <c r="L597" s="34" t="s">
        <v>1045</v>
      </c>
      <c r="M597" s="34">
        <v>2</v>
      </c>
      <c r="N597" s="34" t="s">
        <v>1043</v>
      </c>
      <c r="O597" s="34" t="s">
        <v>1043</v>
      </c>
      <c r="P597" s="34" t="s">
        <v>230</v>
      </c>
      <c r="Q597" s="34" t="s">
        <v>231</v>
      </c>
      <c r="R597" s="34" t="s">
        <v>1046</v>
      </c>
      <c r="S597" s="34" t="s">
        <v>1047</v>
      </c>
      <c r="T597" s="34">
        <v>5.7266820000000003</v>
      </c>
      <c r="U597" s="34">
        <v>10.883903</v>
      </c>
      <c r="V597" s="34">
        <v>658991477</v>
      </c>
      <c r="W597" s="34"/>
      <c r="X597" s="34">
        <v>1</v>
      </c>
      <c r="Y597" s="34" t="s">
        <v>1365</v>
      </c>
      <c r="Z597" s="34" t="s">
        <v>1366</v>
      </c>
      <c r="AA597" s="34">
        <f>IF(ISBLANK($L597),"",VLOOKUP($L597,'PADESCE Ccontractuelle'!$C$2:$K$1200,8,FALSE))</f>
        <v>210000</v>
      </c>
      <c r="AB597" s="34">
        <f>IF(ISBLANK($L597),"",VLOOKUP($L597,'PADESCE Ccontractuelle'!$C$2:$K$1200,9,FALSE))</f>
        <v>6300000</v>
      </c>
      <c r="AC597" s="34" t="str">
        <f>VLOOKUP(VLOOKUP(B597,Apprenants!$D$2:$F$2000,3,FALSE),Classes!$A$2:$H$2000,8,FALSE)</f>
        <v>N</v>
      </c>
      <c r="AD597" s="47"/>
      <c r="AG597" s="23">
        <v>1</v>
      </c>
      <c r="AH597" s="23" t="str">
        <f>Consolication[[#This Row],[Bénéficiaires]]</f>
        <v>CASSAVA GOLD</v>
      </c>
      <c r="AI597" s="23">
        <f>Consolication[[#This Row],[cohorte]]</f>
        <v>1</v>
      </c>
    </row>
    <row r="598" spans="1:35" x14ac:dyDescent="0.35">
      <c r="A598" s="34">
        <f>IF(B598&lt;&gt;"",MAX($A$1:A597)+1,"")</f>
        <v>597</v>
      </c>
      <c r="B598" s="34" t="s">
        <v>1367</v>
      </c>
      <c r="C598" s="34" t="s">
        <v>1346</v>
      </c>
      <c r="D598" s="34" t="s">
        <v>31</v>
      </c>
      <c r="E598" s="34"/>
      <c r="F598" s="34" t="s">
        <v>32</v>
      </c>
      <c r="G598" s="34">
        <v>-1</v>
      </c>
      <c r="H598" s="34">
        <v>12</v>
      </c>
      <c r="I598" s="34" t="s">
        <v>1347</v>
      </c>
      <c r="J598" s="34" t="s">
        <v>1348</v>
      </c>
      <c r="K598" s="34" t="s">
        <v>1349</v>
      </c>
      <c r="L598" s="34" t="s">
        <v>1350</v>
      </c>
      <c r="M598" s="34">
        <v>3</v>
      </c>
      <c r="N598" s="34" t="s">
        <v>1347</v>
      </c>
      <c r="O598" s="34" t="s">
        <v>1347</v>
      </c>
      <c r="P598" s="34" t="s">
        <v>1351</v>
      </c>
      <c r="Q598" s="34" t="s">
        <v>1352</v>
      </c>
      <c r="R598" s="34" t="s">
        <v>1353</v>
      </c>
      <c r="S598" s="34"/>
      <c r="T598" s="34">
        <v>9.3630479999999991</v>
      </c>
      <c r="U598" s="34">
        <v>4.0789109999999997</v>
      </c>
      <c r="V598" s="34">
        <v>678851308</v>
      </c>
      <c r="W598" s="34"/>
      <c r="X598" s="34">
        <v>1</v>
      </c>
      <c r="Y598" s="34"/>
      <c r="Z598" s="34" t="s">
        <v>1368</v>
      </c>
      <c r="AA598" s="34">
        <f>IF(ISBLANK($L598),"",VLOOKUP($L598,'PADESCE Ccontractuelle'!$C$2:$K$1200,8,FALSE))</f>
        <v>355572</v>
      </c>
      <c r="AB598" s="34">
        <f>IF(ISBLANK($L598),"",VLOOKUP($L598,'PADESCE Ccontractuelle'!$C$2:$K$1200,9,FALSE))</f>
        <v>4622436</v>
      </c>
      <c r="AC598" s="34" t="str">
        <f>VLOOKUP(VLOOKUP(B598,Apprenants!$D$2:$F$2000,3,FALSE),Classes!$A$2:$H$2000,8,FALSE)</f>
        <v>N</v>
      </c>
      <c r="AD598" s="47"/>
      <c r="AG598" s="23">
        <v>1</v>
      </c>
      <c r="AH598" s="23" t="str">
        <f>Consolication[[#This Row],[Bénéficiaires]]</f>
        <v>PROMINENT YOUTH FOR EFFICIENT DEVELOPMENT AND MUTUAL ASSISTANCE CIG</v>
      </c>
      <c r="AI598" s="23">
        <f>Consolication[[#This Row],[cohorte]]</f>
        <v>1</v>
      </c>
    </row>
    <row r="599" spans="1:35" x14ac:dyDescent="0.35">
      <c r="A599" s="34">
        <f>IF(B599&lt;&gt;"",MAX($A$1:A598)+1,"")</f>
        <v>598</v>
      </c>
      <c r="B599" s="34" t="s">
        <v>1369</v>
      </c>
      <c r="C599" s="34" t="s">
        <v>1041</v>
      </c>
      <c r="D599" s="34" t="s">
        <v>31</v>
      </c>
      <c r="E599" s="34">
        <v>24</v>
      </c>
      <c r="F599" s="34" t="s">
        <v>1042</v>
      </c>
      <c r="G599" s="34">
        <v>2</v>
      </c>
      <c r="H599" s="34">
        <v>1</v>
      </c>
      <c r="I599" s="34" t="s">
        <v>1043</v>
      </c>
      <c r="J599" s="34" t="s">
        <v>1044</v>
      </c>
      <c r="K599" s="34" t="s">
        <v>1045</v>
      </c>
      <c r="L599" s="34" t="s">
        <v>1045</v>
      </c>
      <c r="M599" s="34">
        <v>2</v>
      </c>
      <c r="N599" s="34" t="s">
        <v>1043</v>
      </c>
      <c r="O599" s="34" t="s">
        <v>1043</v>
      </c>
      <c r="P599" s="34" t="s">
        <v>230</v>
      </c>
      <c r="Q599" s="34" t="s">
        <v>231</v>
      </c>
      <c r="R599" s="34" t="s">
        <v>1046</v>
      </c>
      <c r="S599" s="34" t="s">
        <v>1047</v>
      </c>
      <c r="T599" s="34">
        <v>5.7266820000000003</v>
      </c>
      <c r="U599" s="34">
        <v>10.883903</v>
      </c>
      <c r="V599" s="34">
        <v>694249634</v>
      </c>
      <c r="W599" s="34"/>
      <c r="X599" s="34">
        <v>1</v>
      </c>
      <c r="Y599" s="34" t="s">
        <v>1370</v>
      </c>
      <c r="Z599" s="34" t="s">
        <v>1371</v>
      </c>
      <c r="AA599" s="34">
        <f>IF(ISBLANK($L599),"",VLOOKUP($L599,'PADESCE Ccontractuelle'!$C$2:$K$1200,8,FALSE))</f>
        <v>210000</v>
      </c>
      <c r="AB599" s="34">
        <f>IF(ISBLANK($L599),"",VLOOKUP($L599,'PADESCE Ccontractuelle'!$C$2:$K$1200,9,FALSE))</f>
        <v>6300000</v>
      </c>
      <c r="AC599" s="34" t="str">
        <f>VLOOKUP(VLOOKUP(B599,Apprenants!$D$2:$F$2000,3,FALSE),Classes!$A$2:$H$2000,8,FALSE)</f>
        <v>N</v>
      </c>
      <c r="AD599" s="47"/>
      <c r="AG599" s="23">
        <v>1</v>
      </c>
      <c r="AH599" s="23" t="str">
        <f>Consolication[[#This Row],[Bénéficiaires]]</f>
        <v>CASSAVA GOLD</v>
      </c>
      <c r="AI599" s="23">
        <f>Consolication[[#This Row],[cohorte]]</f>
        <v>1</v>
      </c>
    </row>
    <row r="600" spans="1:35" x14ac:dyDescent="0.35">
      <c r="A600" s="34">
        <f>IF(B600&lt;&gt;"",MAX($A$1:A599)+1,"")</f>
        <v>599</v>
      </c>
      <c r="B600" s="34" t="s">
        <v>1372</v>
      </c>
      <c r="C600" s="34" t="s">
        <v>1346</v>
      </c>
      <c r="D600" s="34" t="s">
        <v>31</v>
      </c>
      <c r="E600" s="34"/>
      <c r="F600" s="34" t="s">
        <v>32</v>
      </c>
      <c r="G600" s="34">
        <v>-1</v>
      </c>
      <c r="H600" s="34">
        <v>4</v>
      </c>
      <c r="I600" s="34" t="s">
        <v>1347</v>
      </c>
      <c r="J600" s="34" t="s">
        <v>1348</v>
      </c>
      <c r="K600" s="34" t="s">
        <v>1349</v>
      </c>
      <c r="L600" s="34" t="s">
        <v>1350</v>
      </c>
      <c r="M600" s="34">
        <v>3</v>
      </c>
      <c r="N600" s="34" t="s">
        <v>1347</v>
      </c>
      <c r="O600" s="34" t="s">
        <v>1347</v>
      </c>
      <c r="P600" s="34" t="s">
        <v>1351</v>
      </c>
      <c r="Q600" s="34" t="s">
        <v>1352</v>
      </c>
      <c r="R600" s="34" t="s">
        <v>1353</v>
      </c>
      <c r="S600" s="34"/>
      <c r="T600" s="34">
        <v>9.3630479999999991</v>
      </c>
      <c r="U600" s="34">
        <v>4.0789109999999997</v>
      </c>
      <c r="V600" s="34">
        <v>683202140</v>
      </c>
      <c r="W600" s="34"/>
      <c r="X600" s="34">
        <v>1</v>
      </c>
      <c r="Y600" s="34"/>
      <c r="Z600" s="34" t="s">
        <v>1373</v>
      </c>
      <c r="AA600" s="34">
        <f>IF(ISBLANK($L600),"",VLOOKUP($L600,'PADESCE Ccontractuelle'!$C$2:$K$1200,8,FALSE))</f>
        <v>355572</v>
      </c>
      <c r="AB600" s="34">
        <f>IF(ISBLANK($L600),"",VLOOKUP($L600,'PADESCE Ccontractuelle'!$C$2:$K$1200,9,FALSE))</f>
        <v>4622436</v>
      </c>
      <c r="AC600" s="34" t="str">
        <f>VLOOKUP(VLOOKUP(B600,Apprenants!$D$2:$F$2000,3,FALSE),Classes!$A$2:$H$2000,8,FALSE)</f>
        <v>N</v>
      </c>
      <c r="AD600" s="47"/>
      <c r="AG600" s="23">
        <v>1</v>
      </c>
      <c r="AH600" s="23" t="str">
        <f>Consolication[[#This Row],[Bénéficiaires]]</f>
        <v>PROMINENT YOUTH FOR EFFICIENT DEVELOPMENT AND MUTUAL ASSISTANCE CIG</v>
      </c>
      <c r="AI600" s="23">
        <f>Consolication[[#This Row],[cohorte]]</f>
        <v>1</v>
      </c>
    </row>
    <row r="601" spans="1:35" x14ac:dyDescent="0.35">
      <c r="A601" s="34">
        <f>IF(B601&lt;&gt;"",MAX($A$1:A600)+1,"")</f>
        <v>600</v>
      </c>
      <c r="B601" s="34" t="s">
        <v>1374</v>
      </c>
      <c r="C601" s="34" t="s">
        <v>1346</v>
      </c>
      <c r="D601" s="34" t="s">
        <v>32</v>
      </c>
      <c r="E601" s="34"/>
      <c r="F601" s="34" t="s">
        <v>32</v>
      </c>
      <c r="G601" s="34">
        <v>0</v>
      </c>
      <c r="H601" s="34">
        <v>7</v>
      </c>
      <c r="I601" s="34" t="s">
        <v>1347</v>
      </c>
      <c r="J601" s="34" t="s">
        <v>1348</v>
      </c>
      <c r="K601" s="34" t="s">
        <v>1349</v>
      </c>
      <c r="L601" s="34" t="s">
        <v>1350</v>
      </c>
      <c r="M601" s="34">
        <v>3</v>
      </c>
      <c r="N601" s="34" t="s">
        <v>1347</v>
      </c>
      <c r="O601" s="34" t="s">
        <v>1347</v>
      </c>
      <c r="P601" s="34" t="s">
        <v>1351</v>
      </c>
      <c r="Q601" s="34" t="s">
        <v>1352</v>
      </c>
      <c r="R601" s="34" t="s">
        <v>1353</v>
      </c>
      <c r="S601" s="34"/>
      <c r="T601" s="34">
        <v>9.3630479999999991</v>
      </c>
      <c r="U601" s="34">
        <v>4.0789109999999997</v>
      </c>
      <c r="V601" s="34">
        <v>653775424</v>
      </c>
      <c r="W601" s="34"/>
      <c r="X601" s="34">
        <v>1</v>
      </c>
      <c r="Y601" s="34"/>
      <c r="Z601" s="34" t="s">
        <v>1375</v>
      </c>
      <c r="AA601" s="34">
        <f>IF(ISBLANK($L601),"",VLOOKUP($L601,'PADESCE Ccontractuelle'!$C$2:$K$1200,8,FALSE))</f>
        <v>355572</v>
      </c>
      <c r="AB601" s="34">
        <f>IF(ISBLANK($L601),"",VLOOKUP($L601,'PADESCE Ccontractuelle'!$C$2:$K$1200,9,FALSE))</f>
        <v>4622436</v>
      </c>
      <c r="AC601" s="34" t="str">
        <f>VLOOKUP(VLOOKUP(B601,Apprenants!$D$2:$F$2000,3,FALSE),Classes!$A$2:$H$2000,8,FALSE)</f>
        <v>N</v>
      </c>
      <c r="AD601" s="47"/>
      <c r="AG601" s="23">
        <v>1</v>
      </c>
      <c r="AH601" s="23" t="str">
        <f>Consolication[[#This Row],[Bénéficiaires]]</f>
        <v>PROMINENT YOUTH FOR EFFICIENT DEVELOPMENT AND MUTUAL ASSISTANCE CIG</v>
      </c>
      <c r="AI601" s="23">
        <f>Consolication[[#This Row],[cohorte]]</f>
        <v>1</v>
      </c>
    </row>
    <row r="602" spans="1:35" x14ac:dyDescent="0.35">
      <c r="A602" s="34">
        <f>IF(B602&lt;&gt;"",MAX($A$1:A601)+1,"")</f>
        <v>601</v>
      </c>
      <c r="B602" s="34" t="s">
        <v>1376</v>
      </c>
      <c r="C602" s="34" t="s">
        <v>1346</v>
      </c>
      <c r="D602" s="34" t="s">
        <v>31</v>
      </c>
      <c r="E602" s="34"/>
      <c r="F602" s="34" t="s">
        <v>32</v>
      </c>
      <c r="G602" s="34">
        <v>-1</v>
      </c>
      <c r="H602" s="34">
        <v>5</v>
      </c>
      <c r="I602" s="34" t="s">
        <v>1347</v>
      </c>
      <c r="J602" s="34" t="s">
        <v>1348</v>
      </c>
      <c r="K602" s="34" t="s">
        <v>1349</v>
      </c>
      <c r="L602" s="34" t="s">
        <v>1350</v>
      </c>
      <c r="M602" s="34">
        <v>3</v>
      </c>
      <c r="N602" s="34" t="s">
        <v>1347</v>
      </c>
      <c r="O602" s="34" t="s">
        <v>1347</v>
      </c>
      <c r="P602" s="34" t="s">
        <v>1351</v>
      </c>
      <c r="Q602" s="34" t="s">
        <v>1352</v>
      </c>
      <c r="R602" s="34" t="s">
        <v>1353</v>
      </c>
      <c r="S602" s="34"/>
      <c r="T602" s="34">
        <v>9.3630479999999991</v>
      </c>
      <c r="U602" s="34">
        <v>4.0789109999999997</v>
      </c>
      <c r="V602" s="34">
        <v>652278068</v>
      </c>
      <c r="W602" s="34"/>
      <c r="X602" s="34">
        <v>1</v>
      </c>
      <c r="Y602" s="34"/>
      <c r="Z602" s="34" t="s">
        <v>1377</v>
      </c>
      <c r="AA602" s="34">
        <f>IF(ISBLANK($L602),"",VLOOKUP($L602,'PADESCE Ccontractuelle'!$C$2:$K$1200,8,FALSE))</f>
        <v>355572</v>
      </c>
      <c r="AB602" s="34">
        <f>IF(ISBLANK($L602),"",VLOOKUP($L602,'PADESCE Ccontractuelle'!$C$2:$K$1200,9,FALSE))</f>
        <v>4622436</v>
      </c>
      <c r="AC602" s="34" t="str">
        <f>VLOOKUP(VLOOKUP(B602,Apprenants!$D$2:$F$2000,3,FALSE),Classes!$A$2:$H$2000,8,FALSE)</f>
        <v>N</v>
      </c>
      <c r="AD602" s="47"/>
      <c r="AG602" s="23">
        <v>1</v>
      </c>
      <c r="AH602" s="23" t="str">
        <f>Consolication[[#This Row],[Bénéficiaires]]</f>
        <v>PROMINENT YOUTH FOR EFFICIENT DEVELOPMENT AND MUTUAL ASSISTANCE CIG</v>
      </c>
      <c r="AI602" s="23">
        <f>Consolication[[#This Row],[cohorte]]</f>
        <v>1</v>
      </c>
    </row>
    <row r="603" spans="1:35" x14ac:dyDescent="0.35">
      <c r="A603" s="34">
        <f>IF(B603&lt;&gt;"",MAX($A$1:A602)+1,"")</f>
        <v>602</v>
      </c>
      <c r="B603" s="34" t="s">
        <v>1378</v>
      </c>
      <c r="C603" s="34" t="s">
        <v>1346</v>
      </c>
      <c r="D603" s="34" t="s">
        <v>31</v>
      </c>
      <c r="E603" s="34"/>
      <c r="F603" s="34" t="s">
        <v>32</v>
      </c>
      <c r="G603" s="34">
        <v>0</v>
      </c>
      <c r="H603" s="34">
        <v>2</v>
      </c>
      <c r="I603" s="34" t="s">
        <v>1347</v>
      </c>
      <c r="J603" s="34" t="s">
        <v>1348</v>
      </c>
      <c r="K603" s="34" t="s">
        <v>1349</v>
      </c>
      <c r="L603" s="34" t="s">
        <v>1350</v>
      </c>
      <c r="M603" s="34">
        <v>3</v>
      </c>
      <c r="N603" s="34" t="s">
        <v>1347</v>
      </c>
      <c r="O603" s="34" t="s">
        <v>1347</v>
      </c>
      <c r="P603" s="34" t="s">
        <v>1351</v>
      </c>
      <c r="Q603" s="34" t="s">
        <v>1352</v>
      </c>
      <c r="R603" s="34" t="s">
        <v>1353</v>
      </c>
      <c r="S603" s="34"/>
      <c r="T603" s="34">
        <v>9.3630479999999991</v>
      </c>
      <c r="U603" s="34">
        <v>4.0789109999999997</v>
      </c>
      <c r="V603" s="34">
        <v>680033323</v>
      </c>
      <c r="W603" s="34"/>
      <c r="X603" s="34">
        <v>1</v>
      </c>
      <c r="Y603" s="34"/>
      <c r="Z603" s="34" t="s">
        <v>1379</v>
      </c>
      <c r="AA603" s="34">
        <f>IF(ISBLANK($L603),"",VLOOKUP($L603,'PADESCE Ccontractuelle'!$C$2:$K$1200,8,FALSE))</f>
        <v>355572</v>
      </c>
      <c r="AB603" s="34">
        <f>IF(ISBLANK($L603),"",VLOOKUP($L603,'PADESCE Ccontractuelle'!$C$2:$K$1200,9,FALSE))</f>
        <v>4622436</v>
      </c>
      <c r="AC603" s="34" t="str">
        <f>VLOOKUP(VLOOKUP(B603,Apprenants!$D$2:$F$2000,3,FALSE),Classes!$A$2:$H$2000,8,FALSE)</f>
        <v>N</v>
      </c>
      <c r="AD603" s="47"/>
      <c r="AG603" s="23">
        <v>1</v>
      </c>
      <c r="AH603" s="23" t="str">
        <f>Consolication[[#This Row],[Bénéficiaires]]</f>
        <v>PROMINENT YOUTH FOR EFFICIENT DEVELOPMENT AND MUTUAL ASSISTANCE CIG</v>
      </c>
      <c r="AI603" s="23">
        <f>Consolication[[#This Row],[cohorte]]</f>
        <v>1</v>
      </c>
    </row>
    <row r="604" spans="1:35" x14ac:dyDescent="0.35">
      <c r="A604" s="34">
        <f>IF(B604&lt;&gt;"",MAX($A$1:A603)+1,"")</f>
        <v>603</v>
      </c>
      <c r="B604" s="34" t="s">
        <v>1380</v>
      </c>
      <c r="C604" s="34" t="s">
        <v>1102</v>
      </c>
      <c r="D604" s="34" t="s">
        <v>32</v>
      </c>
      <c r="E604" s="34">
        <v>25</v>
      </c>
      <c r="F604" s="34" t="s">
        <v>32</v>
      </c>
      <c r="G604" s="34">
        <v>2</v>
      </c>
      <c r="H604" s="34">
        <v>6</v>
      </c>
      <c r="I604" s="34" t="s">
        <v>159</v>
      </c>
      <c r="J604" s="34" t="s">
        <v>1103</v>
      </c>
      <c r="K604" s="34" t="s">
        <v>1104</v>
      </c>
      <c r="L604" s="34" t="s">
        <v>1105</v>
      </c>
      <c r="M604" s="34">
        <v>2</v>
      </c>
      <c r="N604" s="34" t="s">
        <v>159</v>
      </c>
      <c r="O604" s="34" t="s">
        <v>1106</v>
      </c>
      <c r="P604" s="34" t="s">
        <v>163</v>
      </c>
      <c r="Q604" s="34" t="s">
        <v>164</v>
      </c>
      <c r="R604" s="34" t="s">
        <v>1103</v>
      </c>
      <c r="S604" s="34"/>
      <c r="T604" s="34" t="s">
        <v>1108</v>
      </c>
      <c r="U604" s="34" t="s">
        <v>1109</v>
      </c>
      <c r="V604" s="34">
        <v>656317505</v>
      </c>
      <c r="W604" s="34"/>
      <c r="X604" s="34">
        <v>3</v>
      </c>
      <c r="Y604" s="34"/>
      <c r="Z604" s="34" t="s">
        <v>1381</v>
      </c>
      <c r="AA604" s="34">
        <f>IF(ISBLANK($L604),"",VLOOKUP($L604,'PADESCE Ccontractuelle'!$C$2:$K$1200,8,FALSE))</f>
        <v>350000</v>
      </c>
      <c r="AB604" s="34">
        <f>IF(ISBLANK($L604),"",VLOOKUP($L604,'PADESCE Ccontractuelle'!$C$2:$K$1200,9,FALSE))</f>
        <v>105000000</v>
      </c>
      <c r="AC604" s="34" t="str">
        <f>VLOOKUP(VLOOKUP(B604,Apprenants!$D$2:$F$2000,3,FALSE),Classes!$A$2:$H$2000,8,FALSE)</f>
        <v>N</v>
      </c>
      <c r="AD604" s="47"/>
      <c r="AG604" s="23">
        <v>1</v>
      </c>
      <c r="AH604" s="23" t="str">
        <f>Consolication[[#This Row],[Bénéficiaires]]</f>
        <v>ASSOCIATION DES ENTREPRENEURS INGENIEUX D'AFRIQUE (ASENIA)</v>
      </c>
      <c r="AI604" s="23">
        <f>Consolication[[#This Row],[cohorte]]</f>
        <v>3</v>
      </c>
    </row>
    <row r="605" spans="1:35" x14ac:dyDescent="0.35">
      <c r="A605" s="34">
        <f>IF(B605&lt;&gt;"",MAX($A$1:A604)+1,"")</f>
        <v>604</v>
      </c>
      <c r="B605" s="34" t="s">
        <v>1382</v>
      </c>
      <c r="C605" s="34" t="s">
        <v>1383</v>
      </c>
      <c r="D605" s="34" t="s">
        <v>32</v>
      </c>
      <c r="E605" s="34"/>
      <c r="F605" s="34" t="s">
        <v>974</v>
      </c>
      <c r="G605" s="34">
        <v>0</v>
      </c>
      <c r="H605" s="34">
        <v>10</v>
      </c>
      <c r="I605" s="34" t="s">
        <v>1384</v>
      </c>
      <c r="J605" s="34" t="s">
        <v>1348</v>
      </c>
      <c r="K605" s="34" t="s">
        <v>1385</v>
      </c>
      <c r="L605" s="34" t="s">
        <v>1386</v>
      </c>
      <c r="M605" s="34">
        <v>3</v>
      </c>
      <c r="N605" s="34" t="s">
        <v>1384</v>
      </c>
      <c r="O605" s="34" t="s">
        <v>1387</v>
      </c>
      <c r="P605" s="34" t="s">
        <v>1388</v>
      </c>
      <c r="Q605" s="34" t="s">
        <v>1352</v>
      </c>
      <c r="R605" s="34" t="s">
        <v>1389</v>
      </c>
      <c r="S605" s="34"/>
      <c r="T605" s="34">
        <v>511694</v>
      </c>
      <c r="U605" s="34">
        <v>548812</v>
      </c>
      <c r="V605" s="34"/>
      <c r="W605" s="34"/>
      <c r="X605" s="34">
        <v>2</v>
      </c>
      <c r="Y605" s="34">
        <v>683797473</v>
      </c>
      <c r="Z605" s="34" t="s">
        <v>1390</v>
      </c>
      <c r="AA605" s="34">
        <f>IF(ISBLANK($L605),"",VLOOKUP($L605,'PADESCE Ccontractuelle'!$C$2:$K$1200,8,FALSE))</f>
        <v>383958</v>
      </c>
      <c r="AB605" s="34">
        <f>IF(ISBLANK($L605),"",VLOOKUP($L605,'PADESCE Ccontractuelle'!$C$2:$K$1200,9,FALSE))</f>
        <v>5759370</v>
      </c>
      <c r="AC605" s="34" t="str">
        <f>VLOOKUP(VLOOKUP(B605,Apprenants!$D$2:$F$2000,3,FALSE),Classes!$A$2:$H$2000,8,FALSE)</f>
        <v>N</v>
      </c>
      <c r="AD605" s="47"/>
      <c r="AG605" s="23">
        <v>1</v>
      </c>
      <c r="AH605" s="23" t="str">
        <f>Consolication[[#This Row],[Bénéficiaires]]</f>
        <v>WESTERN BAKOSSI LIVESTOCK AND ENVIRONMENTAL PRESERVATION CO-OPERATIVE SOCIETY (WEBALEPCO)</v>
      </c>
      <c r="AI605" s="23">
        <f>Consolication[[#This Row],[cohorte]]</f>
        <v>2</v>
      </c>
    </row>
    <row r="606" spans="1:35" x14ac:dyDescent="0.35">
      <c r="A606" s="34">
        <f>IF(B606&lt;&gt;"",MAX($A$1:A605)+1,"")</f>
        <v>605</v>
      </c>
      <c r="B606" s="34" t="s">
        <v>1391</v>
      </c>
      <c r="C606" s="34" t="s">
        <v>1383</v>
      </c>
      <c r="D606" s="34" t="s">
        <v>31</v>
      </c>
      <c r="E606" s="34"/>
      <c r="F606" s="34" t="s">
        <v>974</v>
      </c>
      <c r="G606" s="34">
        <v>-1</v>
      </c>
      <c r="H606" s="34">
        <v>8</v>
      </c>
      <c r="I606" s="34" t="s">
        <v>1384</v>
      </c>
      <c r="J606" s="34" t="s">
        <v>1348</v>
      </c>
      <c r="K606" s="34" t="s">
        <v>1385</v>
      </c>
      <c r="L606" s="34" t="s">
        <v>1386</v>
      </c>
      <c r="M606" s="34">
        <v>3</v>
      </c>
      <c r="N606" s="34" t="s">
        <v>1384</v>
      </c>
      <c r="O606" s="34" t="s">
        <v>1387</v>
      </c>
      <c r="P606" s="34" t="s">
        <v>1388</v>
      </c>
      <c r="Q606" s="34" t="s">
        <v>1352</v>
      </c>
      <c r="R606" s="34" t="s">
        <v>1389</v>
      </c>
      <c r="S606" s="34"/>
      <c r="T606" s="34">
        <v>511694</v>
      </c>
      <c r="U606" s="34">
        <v>548812</v>
      </c>
      <c r="V606" s="34">
        <v>652357583</v>
      </c>
      <c r="W606" s="34"/>
      <c r="X606" s="34">
        <v>2</v>
      </c>
      <c r="Y606" s="34"/>
      <c r="Z606" s="34" t="s">
        <v>1392</v>
      </c>
      <c r="AA606" s="34">
        <f>IF(ISBLANK($L606),"",VLOOKUP($L606,'PADESCE Ccontractuelle'!$C$2:$K$1200,8,FALSE))</f>
        <v>383958</v>
      </c>
      <c r="AB606" s="34">
        <f>IF(ISBLANK($L606),"",VLOOKUP($L606,'PADESCE Ccontractuelle'!$C$2:$K$1200,9,FALSE))</f>
        <v>5759370</v>
      </c>
      <c r="AC606" s="34" t="str">
        <f>VLOOKUP(VLOOKUP(B606,Apprenants!$D$2:$F$2000,3,FALSE),Classes!$A$2:$H$2000,8,FALSE)</f>
        <v>N</v>
      </c>
      <c r="AD606" s="47"/>
      <c r="AG606" s="23">
        <v>1</v>
      </c>
      <c r="AH606" s="23" t="str">
        <f>Consolication[[#This Row],[Bénéficiaires]]</f>
        <v>WESTERN BAKOSSI LIVESTOCK AND ENVIRONMENTAL PRESERVATION CO-OPERATIVE SOCIETY (WEBALEPCO)</v>
      </c>
      <c r="AI606" s="23">
        <f>Consolication[[#This Row],[cohorte]]</f>
        <v>2</v>
      </c>
    </row>
    <row r="607" spans="1:35" x14ac:dyDescent="0.35">
      <c r="A607" s="34">
        <f>IF(B607&lt;&gt;"",MAX($A$1:A606)+1,"")</f>
        <v>606</v>
      </c>
      <c r="B607" s="34" t="s">
        <v>1393</v>
      </c>
      <c r="C607" s="34" t="s">
        <v>1383</v>
      </c>
      <c r="D607" s="34" t="s">
        <v>31</v>
      </c>
      <c r="E607" s="34"/>
      <c r="F607" s="34" t="s">
        <v>246</v>
      </c>
      <c r="G607" s="34">
        <v>-1</v>
      </c>
      <c r="H607" s="34">
        <v>7</v>
      </c>
      <c r="I607" s="34" t="s">
        <v>1384</v>
      </c>
      <c r="J607" s="34" t="s">
        <v>1348</v>
      </c>
      <c r="K607" s="34" t="s">
        <v>1385</v>
      </c>
      <c r="L607" s="34" t="s">
        <v>1386</v>
      </c>
      <c r="M607" s="34">
        <v>3</v>
      </c>
      <c r="N607" s="34" t="s">
        <v>1384</v>
      </c>
      <c r="O607" s="34" t="s">
        <v>1387</v>
      </c>
      <c r="P607" s="34" t="s">
        <v>1388</v>
      </c>
      <c r="Q607" s="34" t="s">
        <v>1352</v>
      </c>
      <c r="R607" s="34" t="s">
        <v>1389</v>
      </c>
      <c r="S607" s="34"/>
      <c r="T607" s="34">
        <v>511694</v>
      </c>
      <c r="U607" s="34">
        <v>548812</v>
      </c>
      <c r="V607" s="34">
        <v>674056138</v>
      </c>
      <c r="W607" s="34"/>
      <c r="X607" s="34">
        <v>2</v>
      </c>
      <c r="Y607" s="34"/>
      <c r="Z607" s="34" t="s">
        <v>1394</v>
      </c>
      <c r="AA607" s="34">
        <f>IF(ISBLANK($L607),"",VLOOKUP($L607,'PADESCE Ccontractuelle'!$C$2:$K$1200,8,FALSE))</f>
        <v>383958</v>
      </c>
      <c r="AB607" s="34">
        <f>IF(ISBLANK($L607),"",VLOOKUP($L607,'PADESCE Ccontractuelle'!$C$2:$K$1200,9,FALSE))</f>
        <v>5759370</v>
      </c>
      <c r="AC607" s="34" t="str">
        <f>VLOOKUP(VLOOKUP(B607,Apprenants!$D$2:$F$2000,3,FALSE),Classes!$A$2:$H$2000,8,FALSE)</f>
        <v>N</v>
      </c>
      <c r="AD607" s="47"/>
      <c r="AG607" s="23">
        <v>1</v>
      </c>
      <c r="AH607" s="23" t="str">
        <f>Consolication[[#This Row],[Bénéficiaires]]</f>
        <v>WESTERN BAKOSSI LIVESTOCK AND ENVIRONMENTAL PRESERVATION CO-OPERATIVE SOCIETY (WEBALEPCO)</v>
      </c>
      <c r="AI607" s="23">
        <f>Consolication[[#This Row],[cohorte]]</f>
        <v>2</v>
      </c>
    </row>
    <row r="608" spans="1:35" x14ac:dyDescent="0.35">
      <c r="A608" s="34">
        <f>IF(B608&lt;&gt;"",MAX($A$1:A607)+1,"")</f>
        <v>607</v>
      </c>
      <c r="B608" s="34" t="s">
        <v>1395</v>
      </c>
      <c r="C608" s="34" t="s">
        <v>1383</v>
      </c>
      <c r="D608" s="34" t="s">
        <v>32</v>
      </c>
      <c r="E608" s="34"/>
      <c r="F608" s="34" t="s">
        <v>32</v>
      </c>
      <c r="G608" s="34">
        <v>0</v>
      </c>
      <c r="H608" s="34">
        <v>4</v>
      </c>
      <c r="I608" s="34" t="s">
        <v>1384</v>
      </c>
      <c r="J608" s="34" t="s">
        <v>1348</v>
      </c>
      <c r="K608" s="34" t="s">
        <v>1385</v>
      </c>
      <c r="L608" s="34" t="s">
        <v>1386</v>
      </c>
      <c r="M608" s="34">
        <v>3</v>
      </c>
      <c r="N608" s="34" t="s">
        <v>1384</v>
      </c>
      <c r="O608" s="34" t="s">
        <v>1387</v>
      </c>
      <c r="P608" s="34" t="s">
        <v>1388</v>
      </c>
      <c r="Q608" s="34" t="s">
        <v>1352</v>
      </c>
      <c r="R608" s="34" t="s">
        <v>1389</v>
      </c>
      <c r="S608" s="34"/>
      <c r="T608" s="34">
        <v>511694</v>
      </c>
      <c r="U608" s="34">
        <v>548812</v>
      </c>
      <c r="V608" s="34">
        <v>654070662</v>
      </c>
      <c r="W608" s="34"/>
      <c r="X608" s="34">
        <v>2</v>
      </c>
      <c r="Y608" s="34"/>
      <c r="Z608" s="34" t="s">
        <v>1396</v>
      </c>
      <c r="AA608" s="34">
        <f>IF(ISBLANK($L608),"",VLOOKUP($L608,'PADESCE Ccontractuelle'!$C$2:$K$1200,8,FALSE))</f>
        <v>383958</v>
      </c>
      <c r="AB608" s="34">
        <f>IF(ISBLANK($L608),"",VLOOKUP($L608,'PADESCE Ccontractuelle'!$C$2:$K$1200,9,FALSE))</f>
        <v>5759370</v>
      </c>
      <c r="AC608" s="34" t="str">
        <f>VLOOKUP(VLOOKUP(B608,Apprenants!$D$2:$F$2000,3,FALSE),Classes!$A$2:$H$2000,8,FALSE)</f>
        <v>N</v>
      </c>
      <c r="AD608" s="47"/>
      <c r="AG608" s="23">
        <v>1</v>
      </c>
      <c r="AH608" s="23" t="str">
        <f>Consolication[[#This Row],[Bénéficiaires]]</f>
        <v>WESTERN BAKOSSI LIVESTOCK AND ENVIRONMENTAL PRESERVATION CO-OPERATIVE SOCIETY (WEBALEPCO)</v>
      </c>
      <c r="AI608" s="23">
        <f>Consolication[[#This Row],[cohorte]]</f>
        <v>2</v>
      </c>
    </row>
    <row r="609" spans="1:35" x14ac:dyDescent="0.35">
      <c r="A609" s="34">
        <f>IF(B609&lt;&gt;"",MAX($A$1:A608)+1,"")</f>
        <v>608</v>
      </c>
      <c r="B609" s="34" t="s">
        <v>1397</v>
      </c>
      <c r="C609" s="34" t="s">
        <v>1383</v>
      </c>
      <c r="D609" s="34" t="s">
        <v>32</v>
      </c>
      <c r="E609" s="34"/>
      <c r="F609" s="34" t="s">
        <v>32</v>
      </c>
      <c r="G609" s="34">
        <v>0</v>
      </c>
      <c r="H609" s="34">
        <v>4</v>
      </c>
      <c r="I609" s="34" t="s">
        <v>1384</v>
      </c>
      <c r="J609" s="34" t="s">
        <v>1348</v>
      </c>
      <c r="K609" s="34" t="s">
        <v>1385</v>
      </c>
      <c r="L609" s="34" t="s">
        <v>1386</v>
      </c>
      <c r="M609" s="34">
        <v>3</v>
      </c>
      <c r="N609" s="34" t="s">
        <v>1384</v>
      </c>
      <c r="O609" s="34" t="s">
        <v>1387</v>
      </c>
      <c r="P609" s="34" t="s">
        <v>1388</v>
      </c>
      <c r="Q609" s="34" t="s">
        <v>1352</v>
      </c>
      <c r="R609" s="34" t="s">
        <v>1389</v>
      </c>
      <c r="S609" s="34"/>
      <c r="T609" s="34">
        <v>511694</v>
      </c>
      <c r="U609" s="34">
        <v>548812</v>
      </c>
      <c r="V609" s="34">
        <v>678422330</v>
      </c>
      <c r="W609" s="34"/>
      <c r="X609" s="34">
        <v>2</v>
      </c>
      <c r="Y609" s="34"/>
      <c r="Z609" s="34" t="s">
        <v>1398</v>
      </c>
      <c r="AA609" s="34">
        <f>IF(ISBLANK($L609),"",VLOOKUP($L609,'PADESCE Ccontractuelle'!$C$2:$K$1200,8,FALSE))</f>
        <v>383958</v>
      </c>
      <c r="AB609" s="34">
        <f>IF(ISBLANK($L609),"",VLOOKUP($L609,'PADESCE Ccontractuelle'!$C$2:$K$1200,9,FALSE))</f>
        <v>5759370</v>
      </c>
      <c r="AC609" s="34" t="str">
        <f>VLOOKUP(VLOOKUP(B609,Apprenants!$D$2:$F$2000,3,FALSE),Classes!$A$2:$H$2000,8,FALSE)</f>
        <v>N</v>
      </c>
      <c r="AD609" s="47"/>
      <c r="AG609" s="23">
        <v>1</v>
      </c>
      <c r="AH609" s="23" t="str">
        <f>Consolication[[#This Row],[Bénéficiaires]]</f>
        <v>WESTERN BAKOSSI LIVESTOCK AND ENVIRONMENTAL PRESERVATION CO-OPERATIVE SOCIETY (WEBALEPCO)</v>
      </c>
      <c r="AI609" s="23">
        <f>Consolication[[#This Row],[cohorte]]</f>
        <v>2</v>
      </c>
    </row>
    <row r="610" spans="1:35" x14ac:dyDescent="0.35">
      <c r="A610" s="34">
        <f>IF(B610&lt;&gt;"",MAX($A$1:A609)+1,"")</f>
        <v>609</v>
      </c>
      <c r="B610" s="34" t="s">
        <v>1399</v>
      </c>
      <c r="C610" s="34" t="s">
        <v>1383</v>
      </c>
      <c r="D610" s="34" t="s">
        <v>32</v>
      </c>
      <c r="E610" s="34"/>
      <c r="F610" s="34" t="s">
        <v>32</v>
      </c>
      <c r="G610" s="34">
        <v>0</v>
      </c>
      <c r="H610" s="34">
        <v>2</v>
      </c>
      <c r="I610" s="34" t="s">
        <v>1384</v>
      </c>
      <c r="J610" s="34" t="s">
        <v>1348</v>
      </c>
      <c r="K610" s="34" t="s">
        <v>1385</v>
      </c>
      <c r="L610" s="34" t="s">
        <v>1386</v>
      </c>
      <c r="M610" s="34">
        <v>3</v>
      </c>
      <c r="N610" s="34" t="s">
        <v>1384</v>
      </c>
      <c r="O610" s="34" t="s">
        <v>1387</v>
      </c>
      <c r="P610" s="34" t="s">
        <v>1388</v>
      </c>
      <c r="Q610" s="34" t="s">
        <v>1352</v>
      </c>
      <c r="R610" s="34" t="s">
        <v>1389</v>
      </c>
      <c r="S610" s="34"/>
      <c r="T610" s="34">
        <v>511694</v>
      </c>
      <c r="U610" s="34">
        <v>548812</v>
      </c>
      <c r="V610" s="34">
        <v>671213467</v>
      </c>
      <c r="W610" s="34"/>
      <c r="X610" s="34">
        <v>2</v>
      </c>
      <c r="Y610" s="34"/>
      <c r="Z610" s="34" t="s">
        <v>1400</v>
      </c>
      <c r="AA610" s="34">
        <f>IF(ISBLANK($L610),"",VLOOKUP($L610,'PADESCE Ccontractuelle'!$C$2:$K$1200,8,FALSE))</f>
        <v>383958</v>
      </c>
      <c r="AB610" s="34">
        <f>IF(ISBLANK($L610),"",VLOOKUP($L610,'PADESCE Ccontractuelle'!$C$2:$K$1200,9,FALSE))</f>
        <v>5759370</v>
      </c>
      <c r="AC610" s="34" t="str">
        <f>VLOOKUP(VLOOKUP(B610,Apprenants!$D$2:$F$2000,3,FALSE),Classes!$A$2:$H$2000,8,FALSE)</f>
        <v>N</v>
      </c>
      <c r="AD610" s="47"/>
      <c r="AG610" s="23">
        <v>1</v>
      </c>
      <c r="AH610" s="23" t="str">
        <f>Consolication[[#This Row],[Bénéficiaires]]</f>
        <v>WESTERN BAKOSSI LIVESTOCK AND ENVIRONMENTAL PRESERVATION CO-OPERATIVE SOCIETY (WEBALEPCO)</v>
      </c>
      <c r="AI610" s="23">
        <f>Consolication[[#This Row],[cohorte]]</f>
        <v>2</v>
      </c>
    </row>
    <row r="611" spans="1:35" x14ac:dyDescent="0.35">
      <c r="A611" s="34">
        <f>IF(B611&lt;&gt;"",MAX($A$1:A610)+1,"")</f>
        <v>610</v>
      </c>
      <c r="B611" s="34" t="s">
        <v>1401</v>
      </c>
      <c r="C611" s="34" t="s">
        <v>1102</v>
      </c>
      <c r="D611" s="34" t="s">
        <v>31</v>
      </c>
      <c r="E611" s="34">
        <v>40</v>
      </c>
      <c r="F611" s="34" t="s">
        <v>974</v>
      </c>
      <c r="G611" s="34">
        <v>2</v>
      </c>
      <c r="H611" s="34">
        <v>4</v>
      </c>
      <c r="I611" s="34" t="s">
        <v>159</v>
      </c>
      <c r="J611" s="34" t="s">
        <v>1103</v>
      </c>
      <c r="K611" s="34" t="s">
        <v>1104</v>
      </c>
      <c r="L611" s="34" t="s">
        <v>1105</v>
      </c>
      <c r="M611" s="34">
        <v>2</v>
      </c>
      <c r="N611" s="34" t="s">
        <v>159</v>
      </c>
      <c r="O611" s="34" t="s">
        <v>1106</v>
      </c>
      <c r="P611" s="34" t="s">
        <v>163</v>
      </c>
      <c r="Q611" s="34" t="s">
        <v>164</v>
      </c>
      <c r="R611" s="34" t="s">
        <v>1103</v>
      </c>
      <c r="S611" s="34"/>
      <c r="T611" s="34" t="s">
        <v>1108</v>
      </c>
      <c r="U611" s="34" t="s">
        <v>1109</v>
      </c>
      <c r="V611" s="34">
        <v>699934295</v>
      </c>
      <c r="W611" s="34"/>
      <c r="X611" s="34">
        <v>4</v>
      </c>
      <c r="Y611" s="34">
        <v>654258237</v>
      </c>
      <c r="Z611" s="34" t="s">
        <v>1402</v>
      </c>
      <c r="AA611" s="34">
        <f>IF(ISBLANK($L611),"",VLOOKUP($L611,'PADESCE Ccontractuelle'!$C$2:$K$1200,8,FALSE))</f>
        <v>350000</v>
      </c>
      <c r="AB611" s="34">
        <f>IF(ISBLANK($L611),"",VLOOKUP($L611,'PADESCE Ccontractuelle'!$C$2:$K$1200,9,FALSE))</f>
        <v>105000000</v>
      </c>
      <c r="AC611" s="34" t="str">
        <f>VLOOKUP(VLOOKUP(B611,Apprenants!$D$2:$F$2000,3,FALSE),Classes!$A$2:$H$2000,8,FALSE)</f>
        <v>N</v>
      </c>
      <c r="AD611" s="47"/>
      <c r="AG611" s="23">
        <v>1</v>
      </c>
      <c r="AH611" s="23" t="str">
        <f>Consolication[[#This Row],[Bénéficiaires]]</f>
        <v>ASSOCIATION DES ENTREPRENEURS INGENIEUX D'AFRIQUE (ASENIA)</v>
      </c>
      <c r="AI611" s="23">
        <f>Consolication[[#This Row],[cohorte]]</f>
        <v>4</v>
      </c>
    </row>
    <row r="612" spans="1:35" x14ac:dyDescent="0.35">
      <c r="A612" s="34">
        <f>IF(B612&lt;&gt;"",MAX($A$1:A611)+1,"")</f>
        <v>611</v>
      </c>
      <c r="B612" s="34" t="s">
        <v>1403</v>
      </c>
      <c r="C612" s="34" t="s">
        <v>1102</v>
      </c>
      <c r="D612" s="34" t="s">
        <v>32</v>
      </c>
      <c r="E612" s="34">
        <v>33</v>
      </c>
      <c r="F612" s="34" t="s">
        <v>273</v>
      </c>
      <c r="G612" s="34">
        <v>2</v>
      </c>
      <c r="H612" s="34">
        <v>1</v>
      </c>
      <c r="I612" s="34" t="s">
        <v>159</v>
      </c>
      <c r="J612" s="34" t="s">
        <v>1103</v>
      </c>
      <c r="K612" s="34" t="s">
        <v>1104</v>
      </c>
      <c r="L612" s="34" t="s">
        <v>1105</v>
      </c>
      <c r="M612" s="34">
        <v>2</v>
      </c>
      <c r="N612" s="34" t="s">
        <v>159</v>
      </c>
      <c r="O612" s="34" t="s">
        <v>1106</v>
      </c>
      <c r="P612" s="34" t="s">
        <v>163</v>
      </c>
      <c r="Q612" s="34" t="s">
        <v>164</v>
      </c>
      <c r="R612" s="34" t="s">
        <v>1103</v>
      </c>
      <c r="S612" s="34"/>
      <c r="T612" s="34" t="s">
        <v>1108</v>
      </c>
      <c r="U612" s="34" t="s">
        <v>1109</v>
      </c>
      <c r="V612" s="34">
        <v>697947623</v>
      </c>
      <c r="W612" s="34"/>
      <c r="X612" s="34">
        <v>5</v>
      </c>
      <c r="Y612" s="34">
        <v>697247904</v>
      </c>
      <c r="Z612" s="34" t="s">
        <v>1404</v>
      </c>
      <c r="AA612" s="34">
        <f>IF(ISBLANK($L612),"",VLOOKUP($L612,'PADESCE Ccontractuelle'!$C$2:$K$1200,8,FALSE))</f>
        <v>350000</v>
      </c>
      <c r="AB612" s="34">
        <f>IF(ISBLANK($L612),"",VLOOKUP($L612,'PADESCE Ccontractuelle'!$C$2:$K$1200,9,FALSE))</f>
        <v>105000000</v>
      </c>
      <c r="AC612" s="34" t="str">
        <f>VLOOKUP(VLOOKUP(B612,Apprenants!$D$2:$F$2000,3,FALSE),Classes!$A$2:$H$2000,8,FALSE)</f>
        <v>N</v>
      </c>
      <c r="AD612" s="47"/>
      <c r="AG612" s="23">
        <v>1</v>
      </c>
      <c r="AH612" s="23" t="str">
        <f>Consolication[[#This Row],[Bénéficiaires]]</f>
        <v>ASSOCIATION DES ENTREPRENEURS INGENIEUX D'AFRIQUE (ASENIA)</v>
      </c>
      <c r="AI612" s="23">
        <f>Consolication[[#This Row],[cohorte]]</f>
        <v>5</v>
      </c>
    </row>
    <row r="613" spans="1:35" x14ac:dyDescent="0.35">
      <c r="A613" s="34">
        <f>IF(B613&lt;&gt;"",MAX($A$1:A612)+1,"")</f>
        <v>612</v>
      </c>
      <c r="B613" s="34" t="s">
        <v>1405</v>
      </c>
      <c r="C613" s="34" t="s">
        <v>1383</v>
      </c>
      <c r="D613" s="34" t="s">
        <v>31</v>
      </c>
      <c r="E613" s="34"/>
      <c r="F613" s="34" t="s">
        <v>32</v>
      </c>
      <c r="G613" s="34">
        <v>-1</v>
      </c>
      <c r="H613" s="34">
        <v>3</v>
      </c>
      <c r="I613" s="34" t="s">
        <v>1384</v>
      </c>
      <c r="J613" s="34" t="s">
        <v>1348</v>
      </c>
      <c r="K613" s="34" t="s">
        <v>1385</v>
      </c>
      <c r="L613" s="34" t="s">
        <v>1386</v>
      </c>
      <c r="M613" s="34">
        <v>3</v>
      </c>
      <c r="N613" s="34" t="s">
        <v>1384</v>
      </c>
      <c r="O613" s="34" t="s">
        <v>1387</v>
      </c>
      <c r="P613" s="34" t="s">
        <v>1388</v>
      </c>
      <c r="Q613" s="34" t="s">
        <v>1352</v>
      </c>
      <c r="R613" s="34" t="s">
        <v>1389</v>
      </c>
      <c r="S613" s="34"/>
      <c r="T613" s="34">
        <v>511694</v>
      </c>
      <c r="U613" s="34">
        <v>548812</v>
      </c>
      <c r="V613" s="34">
        <v>672443167</v>
      </c>
      <c r="W613" s="34"/>
      <c r="X613" s="34">
        <v>2</v>
      </c>
      <c r="Y613" s="34"/>
      <c r="Z613" s="34" t="s">
        <v>1406</v>
      </c>
      <c r="AA613" s="34">
        <f>IF(ISBLANK($L613),"",VLOOKUP($L613,'PADESCE Ccontractuelle'!$C$2:$K$1200,8,FALSE))</f>
        <v>383958</v>
      </c>
      <c r="AB613" s="34">
        <f>IF(ISBLANK($L613),"",VLOOKUP($L613,'PADESCE Ccontractuelle'!$C$2:$K$1200,9,FALSE))</f>
        <v>5759370</v>
      </c>
      <c r="AC613" s="34" t="str">
        <f>VLOOKUP(VLOOKUP(B613,Apprenants!$D$2:$F$2000,3,FALSE),Classes!$A$2:$H$2000,8,FALSE)</f>
        <v>N</v>
      </c>
      <c r="AD613" s="47"/>
      <c r="AG613" s="23">
        <v>1</v>
      </c>
      <c r="AH613" s="23" t="str">
        <f>Consolication[[#This Row],[Bénéficiaires]]</f>
        <v>WESTERN BAKOSSI LIVESTOCK AND ENVIRONMENTAL PRESERVATION CO-OPERATIVE SOCIETY (WEBALEPCO)</v>
      </c>
      <c r="AI613" s="23">
        <f>Consolication[[#This Row],[cohorte]]</f>
        <v>2</v>
      </c>
    </row>
    <row r="614" spans="1:35" x14ac:dyDescent="0.35">
      <c r="A614" s="34">
        <f>IF(B614&lt;&gt;"",MAX($A$1:A613)+1,"")</f>
        <v>613</v>
      </c>
      <c r="B614" s="34" t="s">
        <v>1407</v>
      </c>
      <c r="C614" s="34" t="s">
        <v>1383</v>
      </c>
      <c r="D614" s="34" t="s">
        <v>31</v>
      </c>
      <c r="E614" s="34"/>
      <c r="F614" s="34" t="s">
        <v>32</v>
      </c>
      <c r="G614" s="34">
        <v>-1</v>
      </c>
      <c r="H614" s="34">
        <v>7</v>
      </c>
      <c r="I614" s="34" t="s">
        <v>1384</v>
      </c>
      <c r="J614" s="34" t="s">
        <v>1348</v>
      </c>
      <c r="K614" s="34" t="s">
        <v>1385</v>
      </c>
      <c r="L614" s="34" t="s">
        <v>1386</v>
      </c>
      <c r="M614" s="34">
        <v>3</v>
      </c>
      <c r="N614" s="34" t="s">
        <v>1384</v>
      </c>
      <c r="O614" s="34" t="s">
        <v>1387</v>
      </c>
      <c r="P614" s="34" t="s">
        <v>1388</v>
      </c>
      <c r="Q614" s="34" t="s">
        <v>1352</v>
      </c>
      <c r="R614" s="34" t="s">
        <v>1389</v>
      </c>
      <c r="S614" s="34"/>
      <c r="T614" s="34">
        <v>511694</v>
      </c>
      <c r="U614" s="34">
        <v>548812</v>
      </c>
      <c r="V614" s="34"/>
      <c r="W614" s="34"/>
      <c r="X614" s="34">
        <v>2</v>
      </c>
      <c r="Y614" s="34"/>
      <c r="Z614" s="34" t="s">
        <v>1408</v>
      </c>
      <c r="AA614" s="34">
        <f>IF(ISBLANK($L614),"",VLOOKUP($L614,'PADESCE Ccontractuelle'!$C$2:$K$1200,8,FALSE))</f>
        <v>383958</v>
      </c>
      <c r="AB614" s="34">
        <f>IF(ISBLANK($L614),"",VLOOKUP($L614,'PADESCE Ccontractuelle'!$C$2:$K$1200,9,FALSE))</f>
        <v>5759370</v>
      </c>
      <c r="AC614" s="34" t="str">
        <f>VLOOKUP(VLOOKUP(B614,Apprenants!$D$2:$F$2000,3,FALSE),Classes!$A$2:$H$2000,8,FALSE)</f>
        <v>N</v>
      </c>
      <c r="AD614" s="47"/>
      <c r="AG614" s="23">
        <v>1</v>
      </c>
      <c r="AH614" s="23" t="str">
        <f>Consolication[[#This Row],[Bénéficiaires]]</f>
        <v>WESTERN BAKOSSI LIVESTOCK AND ENVIRONMENTAL PRESERVATION CO-OPERATIVE SOCIETY (WEBALEPCO)</v>
      </c>
      <c r="AI614" s="23">
        <f>Consolication[[#This Row],[cohorte]]</f>
        <v>2</v>
      </c>
    </row>
    <row r="615" spans="1:35" x14ac:dyDescent="0.35">
      <c r="A615" s="34">
        <f>IF(B615&lt;&gt;"",MAX($A$1:A614)+1,"")</f>
        <v>614</v>
      </c>
      <c r="B615" s="34" t="s">
        <v>1409</v>
      </c>
      <c r="C615" s="34" t="s">
        <v>1383</v>
      </c>
      <c r="D615" s="34" t="s">
        <v>32</v>
      </c>
      <c r="E615" s="34"/>
      <c r="F615" s="34" t="s">
        <v>246</v>
      </c>
      <c r="G615" s="34">
        <v>0</v>
      </c>
      <c r="H615" s="34">
        <v>8</v>
      </c>
      <c r="I615" s="34" t="s">
        <v>1384</v>
      </c>
      <c r="J615" s="34" t="s">
        <v>1348</v>
      </c>
      <c r="K615" s="34" t="s">
        <v>1385</v>
      </c>
      <c r="L615" s="34" t="s">
        <v>1386</v>
      </c>
      <c r="M615" s="34">
        <v>3</v>
      </c>
      <c r="N615" s="34" t="s">
        <v>1384</v>
      </c>
      <c r="O615" s="34" t="s">
        <v>1387</v>
      </c>
      <c r="P615" s="34" t="s">
        <v>1388</v>
      </c>
      <c r="Q615" s="34" t="s">
        <v>1352</v>
      </c>
      <c r="R615" s="34" t="s">
        <v>1389</v>
      </c>
      <c r="S615" s="34"/>
      <c r="T615" s="34">
        <v>511694</v>
      </c>
      <c r="U615" s="34">
        <v>548812</v>
      </c>
      <c r="V615" s="34">
        <v>675661487</v>
      </c>
      <c r="W615" s="34"/>
      <c r="X615" s="34">
        <v>2</v>
      </c>
      <c r="Y615" s="34"/>
      <c r="Z615" s="34" t="s">
        <v>1410</v>
      </c>
      <c r="AA615" s="34">
        <f>IF(ISBLANK($L615),"",VLOOKUP($L615,'PADESCE Ccontractuelle'!$C$2:$K$1200,8,FALSE))</f>
        <v>383958</v>
      </c>
      <c r="AB615" s="34">
        <f>IF(ISBLANK($L615),"",VLOOKUP($L615,'PADESCE Ccontractuelle'!$C$2:$K$1200,9,FALSE))</f>
        <v>5759370</v>
      </c>
      <c r="AC615" s="34" t="str">
        <f>VLOOKUP(VLOOKUP(B615,Apprenants!$D$2:$F$2000,3,FALSE),Classes!$A$2:$H$2000,8,FALSE)</f>
        <v>N</v>
      </c>
      <c r="AD615" s="47"/>
      <c r="AG615" s="23">
        <v>1</v>
      </c>
      <c r="AH615" s="23" t="str">
        <f>Consolication[[#This Row],[Bénéficiaires]]</f>
        <v>WESTERN BAKOSSI LIVESTOCK AND ENVIRONMENTAL PRESERVATION CO-OPERATIVE SOCIETY (WEBALEPCO)</v>
      </c>
      <c r="AI615" s="23">
        <f>Consolication[[#This Row],[cohorte]]</f>
        <v>2</v>
      </c>
    </row>
    <row r="616" spans="1:35" x14ac:dyDescent="0.35">
      <c r="A616" s="34">
        <f>IF(B616&lt;&gt;"",MAX($A$1:A615)+1,"")</f>
        <v>615</v>
      </c>
      <c r="B616" s="34" t="s">
        <v>1411</v>
      </c>
      <c r="C616" s="34" t="s">
        <v>1102</v>
      </c>
      <c r="D616" s="34" t="s">
        <v>32</v>
      </c>
      <c r="E616" s="34">
        <v>20</v>
      </c>
      <c r="F616" s="34" t="s">
        <v>32</v>
      </c>
      <c r="G616" s="34">
        <v>2</v>
      </c>
      <c r="H616" s="34">
        <v>1</v>
      </c>
      <c r="I616" s="34" t="s">
        <v>159</v>
      </c>
      <c r="J616" s="34" t="s">
        <v>1103</v>
      </c>
      <c r="K616" s="34" t="s">
        <v>1104</v>
      </c>
      <c r="L616" s="34" t="s">
        <v>1105</v>
      </c>
      <c r="M616" s="34">
        <v>2</v>
      </c>
      <c r="N616" s="34" t="s">
        <v>159</v>
      </c>
      <c r="O616" s="34" t="s">
        <v>1106</v>
      </c>
      <c r="P616" s="34" t="s">
        <v>163</v>
      </c>
      <c r="Q616" s="34" t="s">
        <v>164</v>
      </c>
      <c r="R616" s="34" t="s">
        <v>1103</v>
      </c>
      <c r="S616" s="34"/>
      <c r="T616" s="34" t="s">
        <v>1108</v>
      </c>
      <c r="U616" s="34" t="s">
        <v>1109</v>
      </c>
      <c r="V616" s="34">
        <v>694281257</v>
      </c>
      <c r="W616" s="34"/>
      <c r="X616" s="34">
        <v>7</v>
      </c>
      <c r="Y616" s="34"/>
      <c r="Z616" s="34" t="s">
        <v>1412</v>
      </c>
      <c r="AA616" s="34">
        <f>IF(ISBLANK($L616),"",VLOOKUP($L616,'PADESCE Ccontractuelle'!$C$2:$K$1200,8,FALSE))</f>
        <v>350000</v>
      </c>
      <c r="AB616" s="34">
        <f>IF(ISBLANK($L616),"",VLOOKUP($L616,'PADESCE Ccontractuelle'!$C$2:$K$1200,9,FALSE))</f>
        <v>105000000</v>
      </c>
      <c r="AC616" s="34" t="str">
        <f>VLOOKUP(VLOOKUP(B616,Apprenants!$D$2:$F$2000,3,FALSE),Classes!$A$2:$H$2000,8,FALSE)</f>
        <v>N</v>
      </c>
      <c r="AD616" s="47"/>
      <c r="AG616" s="23">
        <v>1</v>
      </c>
      <c r="AH616" s="23" t="str">
        <f>Consolication[[#This Row],[Bénéficiaires]]</f>
        <v>ASSOCIATION DES ENTREPRENEURS INGENIEUX D'AFRIQUE (ASENIA)</v>
      </c>
      <c r="AI616" s="23">
        <f>Consolication[[#This Row],[cohorte]]</f>
        <v>7</v>
      </c>
    </row>
    <row r="617" spans="1:35" x14ac:dyDescent="0.35">
      <c r="A617" s="34">
        <f>IF(B617&lt;&gt;"",MAX($A$1:A616)+1,"")</f>
        <v>616</v>
      </c>
      <c r="B617" s="34" t="s">
        <v>1413</v>
      </c>
      <c r="C617" s="34" t="s">
        <v>1383</v>
      </c>
      <c r="D617" s="34" t="s">
        <v>31</v>
      </c>
      <c r="E617" s="34"/>
      <c r="F617" s="34" t="s">
        <v>32</v>
      </c>
      <c r="G617" s="34">
        <v>0</v>
      </c>
      <c r="H617" s="34">
        <v>2</v>
      </c>
      <c r="I617" s="34" t="s">
        <v>1384</v>
      </c>
      <c r="J617" s="34" t="s">
        <v>1348</v>
      </c>
      <c r="K617" s="34" t="s">
        <v>1385</v>
      </c>
      <c r="L617" s="34" t="s">
        <v>1386</v>
      </c>
      <c r="M617" s="34">
        <v>3</v>
      </c>
      <c r="N617" s="34" t="s">
        <v>1384</v>
      </c>
      <c r="O617" s="34" t="s">
        <v>1387</v>
      </c>
      <c r="P617" s="34" t="s">
        <v>1388</v>
      </c>
      <c r="Q617" s="34" t="s">
        <v>1352</v>
      </c>
      <c r="R617" s="34" t="s">
        <v>1389</v>
      </c>
      <c r="S617" s="34"/>
      <c r="T617" s="34">
        <v>511694</v>
      </c>
      <c r="U617" s="34">
        <v>548812</v>
      </c>
      <c r="V617" s="34">
        <v>677681431</v>
      </c>
      <c r="W617" s="34"/>
      <c r="X617" s="34">
        <v>2</v>
      </c>
      <c r="Y617" s="34"/>
      <c r="Z617" s="34" t="s">
        <v>1414</v>
      </c>
      <c r="AA617" s="34">
        <f>IF(ISBLANK($L617),"",VLOOKUP($L617,'PADESCE Ccontractuelle'!$C$2:$K$1200,8,FALSE))</f>
        <v>383958</v>
      </c>
      <c r="AB617" s="34">
        <f>IF(ISBLANK($L617),"",VLOOKUP($L617,'PADESCE Ccontractuelle'!$C$2:$K$1200,9,FALSE))</f>
        <v>5759370</v>
      </c>
      <c r="AC617" s="34" t="str">
        <f>VLOOKUP(VLOOKUP(B617,Apprenants!$D$2:$F$2000,3,FALSE),Classes!$A$2:$H$2000,8,FALSE)</f>
        <v>N</v>
      </c>
      <c r="AD617" s="47"/>
      <c r="AG617" s="23">
        <v>1</v>
      </c>
      <c r="AH617" s="23" t="str">
        <f>Consolication[[#This Row],[Bénéficiaires]]</f>
        <v>WESTERN BAKOSSI LIVESTOCK AND ENVIRONMENTAL PRESERVATION CO-OPERATIVE SOCIETY (WEBALEPCO)</v>
      </c>
      <c r="AI617" s="23">
        <f>Consolication[[#This Row],[cohorte]]</f>
        <v>2</v>
      </c>
    </row>
    <row r="618" spans="1:35" x14ac:dyDescent="0.35">
      <c r="A618" s="34">
        <f>IF(B618&lt;&gt;"",MAX($A$1:A617)+1,"")</f>
        <v>617</v>
      </c>
      <c r="B618" s="34" t="s">
        <v>1415</v>
      </c>
      <c r="C618" s="34" t="s">
        <v>1383</v>
      </c>
      <c r="D618" s="34" t="s">
        <v>32</v>
      </c>
      <c r="E618" s="34"/>
      <c r="F618" s="34" t="s">
        <v>32</v>
      </c>
      <c r="G618" s="34">
        <v>0</v>
      </c>
      <c r="H618" s="34">
        <v>4</v>
      </c>
      <c r="I618" s="34" t="s">
        <v>1384</v>
      </c>
      <c r="J618" s="34" t="s">
        <v>1348</v>
      </c>
      <c r="K618" s="34" t="s">
        <v>1385</v>
      </c>
      <c r="L618" s="34" t="s">
        <v>1386</v>
      </c>
      <c r="M618" s="34">
        <v>3</v>
      </c>
      <c r="N618" s="34" t="s">
        <v>1384</v>
      </c>
      <c r="O618" s="34" t="s">
        <v>1387</v>
      </c>
      <c r="P618" s="34" t="s">
        <v>1388</v>
      </c>
      <c r="Q618" s="34" t="s">
        <v>1352</v>
      </c>
      <c r="R618" s="34" t="s">
        <v>1389</v>
      </c>
      <c r="S618" s="34"/>
      <c r="T618" s="34">
        <v>511694</v>
      </c>
      <c r="U618" s="34">
        <v>548812</v>
      </c>
      <c r="V618" s="34">
        <v>651510088</v>
      </c>
      <c r="W618" s="34"/>
      <c r="X618" s="34">
        <v>2</v>
      </c>
      <c r="Y618" s="34"/>
      <c r="Z618" s="34" t="s">
        <v>1416</v>
      </c>
      <c r="AA618" s="34">
        <f>IF(ISBLANK($L618),"",VLOOKUP($L618,'PADESCE Ccontractuelle'!$C$2:$K$1200,8,FALSE))</f>
        <v>383958</v>
      </c>
      <c r="AB618" s="34">
        <f>IF(ISBLANK($L618),"",VLOOKUP($L618,'PADESCE Ccontractuelle'!$C$2:$K$1200,9,FALSE))</f>
        <v>5759370</v>
      </c>
      <c r="AC618" s="34" t="str">
        <f>VLOOKUP(VLOOKUP(B618,Apprenants!$D$2:$F$2000,3,FALSE),Classes!$A$2:$H$2000,8,FALSE)</f>
        <v>N</v>
      </c>
      <c r="AD618" s="47"/>
      <c r="AG618" s="23">
        <v>1</v>
      </c>
      <c r="AH618" s="23" t="str">
        <f>Consolication[[#This Row],[Bénéficiaires]]</f>
        <v>WESTERN BAKOSSI LIVESTOCK AND ENVIRONMENTAL PRESERVATION CO-OPERATIVE SOCIETY (WEBALEPCO)</v>
      </c>
      <c r="AI618" s="23">
        <f>Consolication[[#This Row],[cohorte]]</f>
        <v>2</v>
      </c>
    </row>
    <row r="619" spans="1:35" x14ac:dyDescent="0.35">
      <c r="A619" s="34">
        <f>IF(B619&lt;&gt;"",MAX($A$1:A618)+1,"")</f>
        <v>618</v>
      </c>
      <c r="B619" s="34" t="s">
        <v>1417</v>
      </c>
      <c r="C619" s="34" t="s">
        <v>1383</v>
      </c>
      <c r="D619" s="34" t="s">
        <v>32</v>
      </c>
      <c r="E619" s="34"/>
      <c r="F619" s="34" t="s">
        <v>32</v>
      </c>
      <c r="G619" s="34"/>
      <c r="H619" s="34">
        <v>2</v>
      </c>
      <c r="I619" s="34" t="s">
        <v>1384</v>
      </c>
      <c r="J619" s="34" t="s">
        <v>1348</v>
      </c>
      <c r="K619" s="34" t="s">
        <v>1385</v>
      </c>
      <c r="L619" s="34" t="s">
        <v>1386</v>
      </c>
      <c r="M619" s="34">
        <v>3</v>
      </c>
      <c r="N619" s="34" t="s">
        <v>1384</v>
      </c>
      <c r="O619" s="34" t="s">
        <v>1387</v>
      </c>
      <c r="P619" s="34" t="s">
        <v>1388</v>
      </c>
      <c r="Q619" s="34" t="s">
        <v>1352</v>
      </c>
      <c r="R619" s="34" t="s">
        <v>1389</v>
      </c>
      <c r="S619" s="34"/>
      <c r="T619" s="34">
        <v>511694</v>
      </c>
      <c r="U619" s="34">
        <v>548812</v>
      </c>
      <c r="V619" s="34">
        <v>682864551</v>
      </c>
      <c r="W619" s="34"/>
      <c r="X619" s="34">
        <v>2</v>
      </c>
      <c r="Y619" s="34"/>
      <c r="Z619" s="34" t="s">
        <v>1418</v>
      </c>
      <c r="AA619" s="34">
        <f>IF(ISBLANK($L619),"",VLOOKUP($L619,'PADESCE Ccontractuelle'!$C$2:$K$1200,8,FALSE))</f>
        <v>383958</v>
      </c>
      <c r="AB619" s="34">
        <f>IF(ISBLANK($L619),"",VLOOKUP($L619,'PADESCE Ccontractuelle'!$C$2:$K$1200,9,FALSE))</f>
        <v>5759370</v>
      </c>
      <c r="AC619" s="34" t="str">
        <f>VLOOKUP(VLOOKUP(B619,Apprenants!$D$2:$F$2000,3,FALSE),Classes!$A$2:$H$2000,8,FALSE)</f>
        <v>N</v>
      </c>
      <c r="AD619" s="47"/>
      <c r="AG619" s="23">
        <v>1</v>
      </c>
      <c r="AH619" s="23" t="str">
        <f>Consolication[[#This Row],[Bénéficiaires]]</f>
        <v>WESTERN BAKOSSI LIVESTOCK AND ENVIRONMENTAL PRESERVATION CO-OPERATIVE SOCIETY (WEBALEPCO)</v>
      </c>
      <c r="AI619" s="23">
        <f>Consolication[[#This Row],[cohorte]]</f>
        <v>2</v>
      </c>
    </row>
    <row r="620" spans="1:35" x14ac:dyDescent="0.35">
      <c r="A620" s="34">
        <f>IF(B620&lt;&gt;"",MAX($A$1:A619)+1,"")</f>
        <v>619</v>
      </c>
      <c r="B620" s="34" t="s">
        <v>1419</v>
      </c>
      <c r="C620" s="34" t="s">
        <v>1420</v>
      </c>
      <c r="D620" s="34" t="s">
        <v>32</v>
      </c>
      <c r="E620" s="34"/>
      <c r="F620" s="34" t="s">
        <v>273</v>
      </c>
      <c r="G620" s="34"/>
      <c r="H620" s="34">
        <v>8</v>
      </c>
      <c r="I620" s="34" t="s">
        <v>159</v>
      </c>
      <c r="J620" s="34" t="s">
        <v>665</v>
      </c>
      <c r="K620" s="34" t="s">
        <v>1421</v>
      </c>
      <c r="L620" s="34" t="s">
        <v>1422</v>
      </c>
      <c r="M620" s="34">
        <v>3</v>
      </c>
      <c r="N620" s="34" t="s">
        <v>667</v>
      </c>
      <c r="O620" s="34" t="s">
        <v>667</v>
      </c>
      <c r="P620" s="34" t="s">
        <v>668</v>
      </c>
      <c r="Q620" s="34" t="s">
        <v>164</v>
      </c>
      <c r="R620" s="34" t="s">
        <v>665</v>
      </c>
      <c r="S620" s="34" t="s">
        <v>1423</v>
      </c>
      <c r="T620" s="34" t="s">
        <v>671</v>
      </c>
      <c r="U620" s="34" t="s">
        <v>672</v>
      </c>
      <c r="V620" s="34">
        <v>696449104</v>
      </c>
      <c r="W620" s="34"/>
      <c r="X620" s="34">
        <v>1</v>
      </c>
      <c r="Y620" s="34" t="s">
        <v>1424</v>
      </c>
      <c r="Z620" s="34" t="s">
        <v>1425</v>
      </c>
      <c r="AA620" s="34">
        <f>IF(ISBLANK($L620),"",VLOOKUP($L620,'PADESCE Ccontractuelle'!$C$2:$K$1200,8,FALSE))</f>
        <v>355572</v>
      </c>
      <c r="AB620" s="34">
        <f>IF(ISBLANK($L620),"",VLOOKUP($L620,'PADESCE Ccontractuelle'!$C$2:$K$1200,9,FALSE))</f>
        <v>10667160</v>
      </c>
      <c r="AC620" s="34" t="str">
        <f>VLOOKUP(VLOOKUP(B620,Apprenants!$D$2:$F$2000,3,FALSE),Classes!$A$2:$H$2000,8,FALSE)</f>
        <v>N</v>
      </c>
      <c r="AD620" s="47"/>
      <c r="AG620" s="23">
        <v>1</v>
      </c>
      <c r="AH620" s="23" t="str">
        <f>Consolication[[#This Row],[Bénéficiaires]]</f>
        <v>ASSOCIATION DES ENFANTS ET JEUNES TRAVAILLEURS DU CAMEROUN (AEJT CAM)</v>
      </c>
      <c r="AI620" s="23">
        <f>Consolication[[#This Row],[cohorte]]</f>
        <v>1</v>
      </c>
    </row>
    <row r="621" spans="1:35" x14ac:dyDescent="0.35">
      <c r="A621" s="34">
        <f>IF(B621&lt;&gt;"",MAX($A$1:A620)+1,"")</f>
        <v>620</v>
      </c>
      <c r="B621" s="34" t="s">
        <v>1426</v>
      </c>
      <c r="C621" s="34" t="s">
        <v>1420</v>
      </c>
      <c r="D621" s="34" t="s">
        <v>32</v>
      </c>
      <c r="E621" s="34"/>
      <c r="F621" s="34" t="s">
        <v>32</v>
      </c>
      <c r="G621" s="34"/>
      <c r="H621" s="34">
        <v>3</v>
      </c>
      <c r="I621" s="34" t="s">
        <v>159</v>
      </c>
      <c r="J621" s="34" t="s">
        <v>665</v>
      </c>
      <c r="K621" s="34" t="s">
        <v>1421</v>
      </c>
      <c r="L621" s="34" t="s">
        <v>1422</v>
      </c>
      <c r="M621" s="34">
        <v>3</v>
      </c>
      <c r="N621" s="34" t="s">
        <v>667</v>
      </c>
      <c r="O621" s="34" t="s">
        <v>667</v>
      </c>
      <c r="P621" s="34" t="s">
        <v>668</v>
      </c>
      <c r="Q621" s="34" t="s">
        <v>164</v>
      </c>
      <c r="R621" s="34" t="s">
        <v>665</v>
      </c>
      <c r="S621" s="34" t="s">
        <v>1423</v>
      </c>
      <c r="T621" s="34" t="s">
        <v>671</v>
      </c>
      <c r="U621" s="34" t="s">
        <v>672</v>
      </c>
      <c r="V621" s="34">
        <v>683527996</v>
      </c>
      <c r="W621" s="34"/>
      <c r="X621" s="34">
        <v>1</v>
      </c>
      <c r="Y621" s="34" t="s">
        <v>1427</v>
      </c>
      <c r="Z621" s="34" t="s">
        <v>1428</v>
      </c>
      <c r="AA621" s="34">
        <f>IF(ISBLANK($L621),"",VLOOKUP($L621,'PADESCE Ccontractuelle'!$C$2:$K$1200,8,FALSE))</f>
        <v>355572</v>
      </c>
      <c r="AB621" s="34">
        <f>IF(ISBLANK($L621),"",VLOOKUP($L621,'PADESCE Ccontractuelle'!$C$2:$K$1200,9,FALSE))</f>
        <v>10667160</v>
      </c>
      <c r="AC621" s="34" t="str">
        <f>VLOOKUP(VLOOKUP(B621,Apprenants!$D$2:$F$2000,3,FALSE),Classes!$A$2:$H$2000,8,FALSE)</f>
        <v>N</v>
      </c>
      <c r="AD621" s="47"/>
      <c r="AG621" s="23">
        <v>1</v>
      </c>
      <c r="AH621" s="23" t="str">
        <f>Consolication[[#This Row],[Bénéficiaires]]</f>
        <v>ASSOCIATION DES ENFANTS ET JEUNES TRAVAILLEURS DU CAMEROUN (AEJT CAM)</v>
      </c>
      <c r="AI621" s="23">
        <f>Consolication[[#This Row],[cohorte]]</f>
        <v>1</v>
      </c>
    </row>
    <row r="622" spans="1:35" x14ac:dyDescent="0.35">
      <c r="A622" s="34">
        <f>IF(B622&lt;&gt;"",MAX($A$1:A621)+1,"")</f>
        <v>621</v>
      </c>
      <c r="B622" s="34" t="s">
        <v>1429</v>
      </c>
      <c r="C622" s="34" t="s">
        <v>1420</v>
      </c>
      <c r="D622" s="34" t="s">
        <v>32</v>
      </c>
      <c r="E622" s="34"/>
      <c r="F622" s="34" t="s">
        <v>273</v>
      </c>
      <c r="G622" s="34"/>
      <c r="H622" s="34">
        <v>5</v>
      </c>
      <c r="I622" s="34" t="s">
        <v>159</v>
      </c>
      <c r="J622" s="34" t="s">
        <v>665</v>
      </c>
      <c r="K622" s="34" t="s">
        <v>1421</v>
      </c>
      <c r="L622" s="34" t="s">
        <v>1422</v>
      </c>
      <c r="M622" s="34">
        <v>3</v>
      </c>
      <c r="N622" s="34" t="s">
        <v>667</v>
      </c>
      <c r="O622" s="34" t="s">
        <v>667</v>
      </c>
      <c r="P622" s="34" t="s">
        <v>668</v>
      </c>
      <c r="Q622" s="34" t="s">
        <v>164</v>
      </c>
      <c r="R622" s="34" t="s">
        <v>665</v>
      </c>
      <c r="S622" s="34" t="s">
        <v>1423</v>
      </c>
      <c r="T622" s="34" t="s">
        <v>671</v>
      </c>
      <c r="U622" s="34" t="s">
        <v>672</v>
      </c>
      <c r="V622" s="34">
        <v>658220507</v>
      </c>
      <c r="W622" s="34"/>
      <c r="X622" s="34">
        <v>1</v>
      </c>
      <c r="Y622" s="34" t="s">
        <v>1430</v>
      </c>
      <c r="Z622" s="34" t="s">
        <v>1431</v>
      </c>
      <c r="AA622" s="34">
        <f>IF(ISBLANK($L622),"",VLOOKUP($L622,'PADESCE Ccontractuelle'!$C$2:$K$1200,8,FALSE))</f>
        <v>355572</v>
      </c>
      <c r="AB622" s="34">
        <f>IF(ISBLANK($L622),"",VLOOKUP($L622,'PADESCE Ccontractuelle'!$C$2:$K$1200,9,FALSE))</f>
        <v>10667160</v>
      </c>
      <c r="AC622" s="34" t="str">
        <f>VLOOKUP(VLOOKUP(B622,Apprenants!$D$2:$F$2000,3,FALSE),Classes!$A$2:$H$2000,8,FALSE)</f>
        <v>N</v>
      </c>
      <c r="AD622" s="47"/>
      <c r="AG622" s="23">
        <v>1</v>
      </c>
      <c r="AH622" s="23" t="str">
        <f>Consolication[[#This Row],[Bénéficiaires]]</f>
        <v>ASSOCIATION DES ENFANTS ET JEUNES TRAVAILLEURS DU CAMEROUN (AEJT CAM)</v>
      </c>
      <c r="AI622" s="23">
        <f>Consolication[[#This Row],[cohorte]]</f>
        <v>1</v>
      </c>
    </row>
    <row r="623" spans="1:35" x14ac:dyDescent="0.35">
      <c r="A623" s="34">
        <f>IF(B623&lt;&gt;"",MAX($A$1:A622)+1,"")</f>
        <v>622</v>
      </c>
      <c r="B623" s="34" t="s">
        <v>1432</v>
      </c>
      <c r="C623" s="34" t="s">
        <v>1420</v>
      </c>
      <c r="D623" s="34" t="s">
        <v>31</v>
      </c>
      <c r="E623" s="34"/>
      <c r="F623" s="34" t="s">
        <v>32</v>
      </c>
      <c r="G623" s="34"/>
      <c r="H623" s="34">
        <v>4</v>
      </c>
      <c r="I623" s="34" t="s">
        <v>159</v>
      </c>
      <c r="J623" s="34" t="s">
        <v>665</v>
      </c>
      <c r="K623" s="34" t="s">
        <v>1421</v>
      </c>
      <c r="L623" s="34" t="s">
        <v>1422</v>
      </c>
      <c r="M623" s="34">
        <v>3</v>
      </c>
      <c r="N623" s="34" t="s">
        <v>667</v>
      </c>
      <c r="O623" s="34" t="s">
        <v>667</v>
      </c>
      <c r="P623" s="34" t="s">
        <v>668</v>
      </c>
      <c r="Q623" s="34" t="s">
        <v>164</v>
      </c>
      <c r="R623" s="34" t="s">
        <v>665</v>
      </c>
      <c r="S623" s="34" t="s">
        <v>1423</v>
      </c>
      <c r="T623" s="34" t="s">
        <v>671</v>
      </c>
      <c r="U623" s="34" t="s">
        <v>672</v>
      </c>
      <c r="V623" s="34">
        <v>692307530</v>
      </c>
      <c r="W623" s="34"/>
      <c r="X623" s="34">
        <v>1</v>
      </c>
      <c r="Y623" s="34" t="s">
        <v>1433</v>
      </c>
      <c r="Z623" s="34" t="s">
        <v>1434</v>
      </c>
      <c r="AA623" s="34">
        <f>IF(ISBLANK($L623),"",VLOOKUP($L623,'PADESCE Ccontractuelle'!$C$2:$K$1200,8,FALSE))</f>
        <v>355572</v>
      </c>
      <c r="AB623" s="34">
        <f>IF(ISBLANK($L623),"",VLOOKUP($L623,'PADESCE Ccontractuelle'!$C$2:$K$1200,9,FALSE))</f>
        <v>10667160</v>
      </c>
      <c r="AC623" s="34" t="str">
        <f>VLOOKUP(VLOOKUP(B623,Apprenants!$D$2:$F$2000,3,FALSE),Classes!$A$2:$H$2000,8,FALSE)</f>
        <v>N</v>
      </c>
      <c r="AD623" s="47"/>
      <c r="AG623" s="23">
        <v>1</v>
      </c>
      <c r="AH623" s="23" t="str">
        <f>Consolication[[#This Row],[Bénéficiaires]]</f>
        <v>ASSOCIATION DES ENFANTS ET JEUNES TRAVAILLEURS DU CAMEROUN (AEJT CAM)</v>
      </c>
      <c r="AI623" s="23">
        <f>Consolication[[#This Row],[cohorte]]</f>
        <v>1</v>
      </c>
    </row>
    <row r="624" spans="1:35" x14ac:dyDescent="0.35">
      <c r="A624" s="34">
        <f>IF(B624&lt;&gt;"",MAX($A$1:A623)+1,"")</f>
        <v>623</v>
      </c>
      <c r="B624" s="34" t="s">
        <v>1435</v>
      </c>
      <c r="C624" s="34" t="s">
        <v>1420</v>
      </c>
      <c r="D624" s="34" t="s">
        <v>31</v>
      </c>
      <c r="E624" s="34"/>
      <c r="F624" s="34" t="s">
        <v>32</v>
      </c>
      <c r="G624" s="34"/>
      <c r="H624" s="34">
        <v>3</v>
      </c>
      <c r="I624" s="34" t="s">
        <v>159</v>
      </c>
      <c r="J624" s="34" t="s">
        <v>665</v>
      </c>
      <c r="K624" s="34" t="s">
        <v>1421</v>
      </c>
      <c r="L624" s="34" t="s">
        <v>1422</v>
      </c>
      <c r="M624" s="34">
        <v>3</v>
      </c>
      <c r="N624" s="34" t="s">
        <v>667</v>
      </c>
      <c r="O624" s="34" t="s">
        <v>667</v>
      </c>
      <c r="P624" s="34" t="s">
        <v>668</v>
      </c>
      <c r="Q624" s="34" t="s">
        <v>164</v>
      </c>
      <c r="R624" s="34" t="s">
        <v>665</v>
      </c>
      <c r="S624" s="34" t="s">
        <v>1423</v>
      </c>
      <c r="T624" s="34" t="s">
        <v>671</v>
      </c>
      <c r="U624" s="34" t="s">
        <v>672</v>
      </c>
      <c r="V624" s="34">
        <v>675089643</v>
      </c>
      <c r="W624" s="34"/>
      <c r="X624" s="34">
        <v>1</v>
      </c>
      <c r="Y624" s="34" t="s">
        <v>1436</v>
      </c>
      <c r="Z624" s="34" t="s">
        <v>1437</v>
      </c>
      <c r="AA624" s="34">
        <f>IF(ISBLANK($L624),"",VLOOKUP($L624,'PADESCE Ccontractuelle'!$C$2:$K$1200,8,FALSE))</f>
        <v>355572</v>
      </c>
      <c r="AB624" s="34">
        <f>IF(ISBLANK($L624),"",VLOOKUP($L624,'PADESCE Ccontractuelle'!$C$2:$K$1200,9,FALSE))</f>
        <v>10667160</v>
      </c>
      <c r="AC624" s="34" t="str">
        <f>VLOOKUP(VLOOKUP(B624,Apprenants!$D$2:$F$2000,3,FALSE),Classes!$A$2:$H$2000,8,FALSE)</f>
        <v>N</v>
      </c>
      <c r="AD624" s="47"/>
      <c r="AG624" s="23">
        <v>1</v>
      </c>
      <c r="AH624" s="23" t="str">
        <f>Consolication[[#This Row],[Bénéficiaires]]</f>
        <v>ASSOCIATION DES ENFANTS ET JEUNES TRAVAILLEURS DU CAMEROUN (AEJT CAM)</v>
      </c>
      <c r="AI624" s="23">
        <f>Consolication[[#This Row],[cohorte]]</f>
        <v>1</v>
      </c>
    </row>
    <row r="625" spans="1:35" x14ac:dyDescent="0.35">
      <c r="A625" s="34">
        <f>IF(B625&lt;&gt;"",MAX($A$1:A624)+1,"")</f>
        <v>624</v>
      </c>
      <c r="B625" s="34" t="s">
        <v>1438</v>
      </c>
      <c r="C625" s="34" t="s">
        <v>1420</v>
      </c>
      <c r="D625" s="34" t="s">
        <v>31</v>
      </c>
      <c r="E625" s="34"/>
      <c r="F625" s="34" t="s">
        <v>32</v>
      </c>
      <c r="G625" s="34"/>
      <c r="H625" s="34">
        <v>5</v>
      </c>
      <c r="I625" s="34" t="s">
        <v>159</v>
      </c>
      <c r="J625" s="34" t="s">
        <v>665</v>
      </c>
      <c r="K625" s="34" t="s">
        <v>1421</v>
      </c>
      <c r="L625" s="34" t="s">
        <v>1422</v>
      </c>
      <c r="M625" s="34">
        <v>3</v>
      </c>
      <c r="N625" s="34" t="s">
        <v>667</v>
      </c>
      <c r="O625" s="34" t="s">
        <v>667</v>
      </c>
      <c r="P625" s="34" t="s">
        <v>668</v>
      </c>
      <c r="Q625" s="34" t="s">
        <v>164</v>
      </c>
      <c r="R625" s="34" t="s">
        <v>665</v>
      </c>
      <c r="S625" s="34" t="s">
        <v>1423</v>
      </c>
      <c r="T625" s="34" t="s">
        <v>671</v>
      </c>
      <c r="U625" s="34" t="s">
        <v>672</v>
      </c>
      <c r="V625" s="34">
        <v>656561516</v>
      </c>
      <c r="W625" s="34"/>
      <c r="X625" s="34">
        <v>1</v>
      </c>
      <c r="Y625" s="34" t="s">
        <v>1439</v>
      </c>
      <c r="Z625" s="34" t="s">
        <v>1440</v>
      </c>
      <c r="AA625" s="34">
        <f>IF(ISBLANK($L625),"",VLOOKUP($L625,'PADESCE Ccontractuelle'!$C$2:$K$1200,8,FALSE))</f>
        <v>355572</v>
      </c>
      <c r="AB625" s="34">
        <f>IF(ISBLANK($L625),"",VLOOKUP($L625,'PADESCE Ccontractuelle'!$C$2:$K$1200,9,FALSE))</f>
        <v>10667160</v>
      </c>
      <c r="AC625" s="34" t="str">
        <f>VLOOKUP(VLOOKUP(B625,Apprenants!$D$2:$F$2000,3,FALSE),Classes!$A$2:$H$2000,8,FALSE)</f>
        <v>N</v>
      </c>
      <c r="AD625" s="47"/>
      <c r="AG625" s="23">
        <v>1</v>
      </c>
      <c r="AH625" s="23" t="str">
        <f>Consolication[[#This Row],[Bénéficiaires]]</f>
        <v>ASSOCIATION DES ENFANTS ET JEUNES TRAVAILLEURS DU CAMEROUN (AEJT CAM)</v>
      </c>
      <c r="AI625" s="23">
        <f>Consolication[[#This Row],[cohorte]]</f>
        <v>1</v>
      </c>
    </row>
    <row r="626" spans="1:35" x14ac:dyDescent="0.35">
      <c r="A626" s="34">
        <f>IF(B626&lt;&gt;"",MAX($A$1:A625)+1,"")</f>
        <v>625</v>
      </c>
      <c r="B626" s="34" t="s">
        <v>1441</v>
      </c>
      <c r="C626" s="34" t="s">
        <v>1420</v>
      </c>
      <c r="D626" s="34" t="s">
        <v>32</v>
      </c>
      <c r="E626" s="34"/>
      <c r="F626" s="34" t="s">
        <v>32</v>
      </c>
      <c r="G626" s="34"/>
      <c r="H626" s="34">
        <v>4</v>
      </c>
      <c r="I626" s="34" t="s">
        <v>159</v>
      </c>
      <c r="J626" s="34" t="s">
        <v>665</v>
      </c>
      <c r="K626" s="34" t="s">
        <v>1421</v>
      </c>
      <c r="L626" s="34" t="s">
        <v>1422</v>
      </c>
      <c r="M626" s="34">
        <v>3</v>
      </c>
      <c r="N626" s="34" t="s">
        <v>667</v>
      </c>
      <c r="O626" s="34" t="s">
        <v>667</v>
      </c>
      <c r="P626" s="34" t="s">
        <v>668</v>
      </c>
      <c r="Q626" s="34" t="s">
        <v>164</v>
      </c>
      <c r="R626" s="34" t="s">
        <v>665</v>
      </c>
      <c r="S626" s="34" t="s">
        <v>1423</v>
      </c>
      <c r="T626" s="34" t="s">
        <v>671</v>
      </c>
      <c r="U626" s="34" t="s">
        <v>672</v>
      </c>
      <c r="V626" s="34">
        <v>691976008</v>
      </c>
      <c r="W626" s="34"/>
      <c r="X626" s="34">
        <v>1</v>
      </c>
      <c r="Y626" s="34" t="s">
        <v>1442</v>
      </c>
      <c r="Z626" s="34" t="s">
        <v>1443</v>
      </c>
      <c r="AA626" s="34">
        <f>IF(ISBLANK($L626),"",VLOOKUP($L626,'PADESCE Ccontractuelle'!$C$2:$K$1200,8,FALSE))</f>
        <v>355572</v>
      </c>
      <c r="AB626" s="34">
        <f>IF(ISBLANK($L626),"",VLOOKUP($L626,'PADESCE Ccontractuelle'!$C$2:$K$1200,9,FALSE))</f>
        <v>10667160</v>
      </c>
      <c r="AC626" s="34" t="str">
        <f>VLOOKUP(VLOOKUP(B626,Apprenants!$D$2:$F$2000,3,FALSE),Classes!$A$2:$H$2000,8,FALSE)</f>
        <v>N</v>
      </c>
      <c r="AD626" s="47"/>
      <c r="AG626" s="23">
        <v>1</v>
      </c>
      <c r="AH626" s="23" t="str">
        <f>Consolication[[#This Row],[Bénéficiaires]]</f>
        <v>ASSOCIATION DES ENFANTS ET JEUNES TRAVAILLEURS DU CAMEROUN (AEJT CAM)</v>
      </c>
      <c r="AI626" s="23">
        <f>Consolication[[#This Row],[cohorte]]</f>
        <v>1</v>
      </c>
    </row>
    <row r="627" spans="1:35" x14ac:dyDescent="0.35">
      <c r="A627" s="34">
        <f>IF(B627&lt;&gt;"",MAX($A$1:A626)+1,"")</f>
        <v>626</v>
      </c>
      <c r="B627" s="34" t="s">
        <v>1444</v>
      </c>
      <c r="C627" s="34" t="s">
        <v>1420</v>
      </c>
      <c r="D627" s="34" t="s">
        <v>32</v>
      </c>
      <c r="E627" s="34"/>
      <c r="F627" s="34" t="s">
        <v>32</v>
      </c>
      <c r="G627" s="34"/>
      <c r="H627" s="34">
        <v>5</v>
      </c>
      <c r="I627" s="34" t="s">
        <v>159</v>
      </c>
      <c r="J627" s="34" t="s">
        <v>665</v>
      </c>
      <c r="K627" s="34" t="s">
        <v>1421</v>
      </c>
      <c r="L627" s="34" t="s">
        <v>1422</v>
      </c>
      <c r="M627" s="34">
        <v>3</v>
      </c>
      <c r="N627" s="34" t="s">
        <v>667</v>
      </c>
      <c r="O627" s="34" t="s">
        <v>667</v>
      </c>
      <c r="P627" s="34" t="s">
        <v>668</v>
      </c>
      <c r="Q627" s="34" t="s">
        <v>164</v>
      </c>
      <c r="R627" s="34" t="s">
        <v>665</v>
      </c>
      <c r="S627" s="34" t="s">
        <v>1423</v>
      </c>
      <c r="T627" s="34" t="s">
        <v>671</v>
      </c>
      <c r="U627" s="34" t="s">
        <v>672</v>
      </c>
      <c r="V627" s="34">
        <v>698478265</v>
      </c>
      <c r="W627" s="34"/>
      <c r="X627" s="34">
        <v>1</v>
      </c>
      <c r="Y627" s="34" t="s">
        <v>1445</v>
      </c>
      <c r="Z627" s="34" t="s">
        <v>1446</v>
      </c>
      <c r="AA627" s="34">
        <f>IF(ISBLANK($L627),"",VLOOKUP($L627,'PADESCE Ccontractuelle'!$C$2:$K$1200,8,FALSE))</f>
        <v>355572</v>
      </c>
      <c r="AB627" s="34">
        <f>IF(ISBLANK($L627),"",VLOOKUP($L627,'PADESCE Ccontractuelle'!$C$2:$K$1200,9,FALSE))</f>
        <v>10667160</v>
      </c>
      <c r="AC627" s="34" t="str">
        <f>VLOOKUP(VLOOKUP(B627,Apprenants!$D$2:$F$2000,3,FALSE),Classes!$A$2:$H$2000,8,FALSE)</f>
        <v>N</v>
      </c>
      <c r="AD627" s="47"/>
      <c r="AG627" s="23">
        <v>1</v>
      </c>
      <c r="AH627" s="23" t="str">
        <f>Consolication[[#This Row],[Bénéficiaires]]</f>
        <v>ASSOCIATION DES ENFANTS ET JEUNES TRAVAILLEURS DU CAMEROUN (AEJT CAM)</v>
      </c>
      <c r="AI627" s="23">
        <f>Consolication[[#This Row],[cohorte]]</f>
        <v>1</v>
      </c>
    </row>
    <row r="628" spans="1:35" x14ac:dyDescent="0.35">
      <c r="A628" s="34">
        <f>IF(B628&lt;&gt;"",MAX($A$1:A627)+1,"")</f>
        <v>627</v>
      </c>
      <c r="B628" s="34" t="s">
        <v>1447</v>
      </c>
      <c r="C628" s="34" t="s">
        <v>1420</v>
      </c>
      <c r="D628" s="34" t="s">
        <v>31</v>
      </c>
      <c r="E628" s="34"/>
      <c r="F628" s="34" t="s">
        <v>32</v>
      </c>
      <c r="G628" s="34"/>
      <c r="H628" s="34">
        <v>3</v>
      </c>
      <c r="I628" s="34" t="s">
        <v>159</v>
      </c>
      <c r="J628" s="34" t="s">
        <v>665</v>
      </c>
      <c r="K628" s="34" t="s">
        <v>1421</v>
      </c>
      <c r="L628" s="34" t="s">
        <v>1422</v>
      </c>
      <c r="M628" s="34">
        <v>3</v>
      </c>
      <c r="N628" s="34" t="s">
        <v>667</v>
      </c>
      <c r="O628" s="34" t="s">
        <v>667</v>
      </c>
      <c r="P628" s="34" t="s">
        <v>668</v>
      </c>
      <c r="Q628" s="34" t="s">
        <v>164</v>
      </c>
      <c r="R628" s="34" t="s">
        <v>665</v>
      </c>
      <c r="S628" s="34" t="s">
        <v>1423</v>
      </c>
      <c r="T628" s="34" t="s">
        <v>671</v>
      </c>
      <c r="U628" s="34" t="s">
        <v>672</v>
      </c>
      <c r="V628" s="34">
        <v>659674791</v>
      </c>
      <c r="W628" s="34"/>
      <c r="X628" s="34">
        <v>1</v>
      </c>
      <c r="Y628" s="34" t="s">
        <v>1448</v>
      </c>
      <c r="Z628" s="34" t="s">
        <v>1449</v>
      </c>
      <c r="AA628" s="34">
        <f>IF(ISBLANK($L628),"",VLOOKUP($L628,'PADESCE Ccontractuelle'!$C$2:$K$1200,8,FALSE))</f>
        <v>355572</v>
      </c>
      <c r="AB628" s="34">
        <f>IF(ISBLANK($L628),"",VLOOKUP($L628,'PADESCE Ccontractuelle'!$C$2:$K$1200,9,FALSE))</f>
        <v>10667160</v>
      </c>
      <c r="AC628" s="34" t="str">
        <f>VLOOKUP(VLOOKUP(B628,Apprenants!$D$2:$F$2000,3,FALSE),Classes!$A$2:$H$2000,8,FALSE)</f>
        <v>N</v>
      </c>
      <c r="AD628" s="47"/>
      <c r="AG628" s="23">
        <v>1</v>
      </c>
      <c r="AH628" s="23" t="str">
        <f>Consolication[[#This Row],[Bénéficiaires]]</f>
        <v>ASSOCIATION DES ENFANTS ET JEUNES TRAVAILLEURS DU CAMEROUN (AEJT CAM)</v>
      </c>
      <c r="AI628" s="23">
        <f>Consolication[[#This Row],[cohorte]]</f>
        <v>1</v>
      </c>
    </row>
    <row r="629" spans="1:35" x14ac:dyDescent="0.35">
      <c r="A629" s="34">
        <f>IF(B629&lt;&gt;"",MAX($A$1:A628)+1,"")</f>
        <v>628</v>
      </c>
      <c r="B629" s="34" t="s">
        <v>1450</v>
      </c>
      <c r="C629" s="34" t="s">
        <v>1420</v>
      </c>
      <c r="D629" s="34" t="s">
        <v>31</v>
      </c>
      <c r="E629" s="34"/>
      <c r="F629" s="34" t="s">
        <v>32</v>
      </c>
      <c r="G629" s="34"/>
      <c r="H629" s="34">
        <v>3</v>
      </c>
      <c r="I629" s="34" t="s">
        <v>159</v>
      </c>
      <c r="J629" s="34" t="s">
        <v>665</v>
      </c>
      <c r="K629" s="34" t="s">
        <v>1421</v>
      </c>
      <c r="L629" s="34" t="s">
        <v>1422</v>
      </c>
      <c r="M629" s="34">
        <v>3</v>
      </c>
      <c r="N629" s="34" t="s">
        <v>667</v>
      </c>
      <c r="O629" s="34" t="s">
        <v>667</v>
      </c>
      <c r="P629" s="34" t="s">
        <v>668</v>
      </c>
      <c r="Q629" s="34" t="s">
        <v>164</v>
      </c>
      <c r="R629" s="34" t="s">
        <v>665</v>
      </c>
      <c r="S629" s="34" t="s">
        <v>1423</v>
      </c>
      <c r="T629" s="34" t="s">
        <v>671</v>
      </c>
      <c r="U629" s="34" t="s">
        <v>672</v>
      </c>
      <c r="V629" s="34">
        <v>656747338</v>
      </c>
      <c r="W629" s="34"/>
      <c r="X629" s="34">
        <v>1</v>
      </c>
      <c r="Y629" s="34" t="s">
        <v>1451</v>
      </c>
      <c r="Z629" s="34" t="s">
        <v>1452</v>
      </c>
      <c r="AA629" s="34">
        <f>IF(ISBLANK($L629),"",VLOOKUP($L629,'PADESCE Ccontractuelle'!$C$2:$K$1200,8,FALSE))</f>
        <v>355572</v>
      </c>
      <c r="AB629" s="34">
        <f>IF(ISBLANK($L629),"",VLOOKUP($L629,'PADESCE Ccontractuelle'!$C$2:$K$1200,9,FALSE))</f>
        <v>10667160</v>
      </c>
      <c r="AC629" s="34" t="str">
        <f>VLOOKUP(VLOOKUP(B629,Apprenants!$D$2:$F$2000,3,FALSE),Classes!$A$2:$H$2000,8,FALSE)</f>
        <v>N</v>
      </c>
      <c r="AD629" s="47"/>
      <c r="AG629" s="23">
        <v>1</v>
      </c>
      <c r="AH629" s="23" t="str">
        <f>Consolication[[#This Row],[Bénéficiaires]]</f>
        <v>ASSOCIATION DES ENFANTS ET JEUNES TRAVAILLEURS DU CAMEROUN (AEJT CAM)</v>
      </c>
      <c r="AI629" s="23">
        <f>Consolication[[#This Row],[cohorte]]</f>
        <v>1</v>
      </c>
    </row>
    <row r="630" spans="1:35" x14ac:dyDescent="0.35">
      <c r="A630" s="34">
        <f>IF(B630&lt;&gt;"",MAX($A$1:A629)+1,"")</f>
        <v>629</v>
      </c>
      <c r="B630" s="34" t="s">
        <v>1453</v>
      </c>
      <c r="C630" s="34" t="s">
        <v>1420</v>
      </c>
      <c r="D630" s="34" t="s">
        <v>32</v>
      </c>
      <c r="E630" s="34"/>
      <c r="F630" s="34" t="s">
        <v>32</v>
      </c>
      <c r="G630" s="34"/>
      <c r="H630" s="34">
        <v>5</v>
      </c>
      <c r="I630" s="34" t="s">
        <v>159</v>
      </c>
      <c r="J630" s="34" t="s">
        <v>665</v>
      </c>
      <c r="K630" s="34" t="s">
        <v>1421</v>
      </c>
      <c r="L630" s="34" t="s">
        <v>1422</v>
      </c>
      <c r="M630" s="34">
        <v>3</v>
      </c>
      <c r="N630" s="34" t="s">
        <v>667</v>
      </c>
      <c r="O630" s="34" t="s">
        <v>667</v>
      </c>
      <c r="P630" s="34" t="s">
        <v>668</v>
      </c>
      <c r="Q630" s="34" t="s">
        <v>164</v>
      </c>
      <c r="R630" s="34" t="s">
        <v>665</v>
      </c>
      <c r="S630" s="34" t="s">
        <v>1423</v>
      </c>
      <c r="T630" s="34" t="s">
        <v>671</v>
      </c>
      <c r="U630" s="34" t="s">
        <v>672</v>
      </c>
      <c r="V630" s="34">
        <v>697840456</v>
      </c>
      <c r="W630" s="34"/>
      <c r="X630" s="34">
        <v>1</v>
      </c>
      <c r="Y630" s="34" t="s">
        <v>1454</v>
      </c>
      <c r="Z630" s="34" t="s">
        <v>1455</v>
      </c>
      <c r="AA630" s="34">
        <f>IF(ISBLANK($L630),"",VLOOKUP($L630,'PADESCE Ccontractuelle'!$C$2:$K$1200,8,FALSE))</f>
        <v>355572</v>
      </c>
      <c r="AB630" s="34">
        <f>IF(ISBLANK($L630),"",VLOOKUP($L630,'PADESCE Ccontractuelle'!$C$2:$K$1200,9,FALSE))</f>
        <v>10667160</v>
      </c>
      <c r="AC630" s="34" t="str">
        <f>VLOOKUP(VLOOKUP(B630,Apprenants!$D$2:$F$2000,3,FALSE),Classes!$A$2:$H$2000,8,FALSE)</f>
        <v>N</v>
      </c>
      <c r="AD630" s="47"/>
      <c r="AG630" s="23">
        <v>1</v>
      </c>
      <c r="AH630" s="23" t="str">
        <f>Consolication[[#This Row],[Bénéficiaires]]</f>
        <v>ASSOCIATION DES ENFANTS ET JEUNES TRAVAILLEURS DU CAMEROUN (AEJT CAM)</v>
      </c>
      <c r="AI630" s="23">
        <f>Consolication[[#This Row],[cohorte]]</f>
        <v>1</v>
      </c>
    </row>
    <row r="631" spans="1:35" x14ac:dyDescent="0.35">
      <c r="A631" s="34">
        <f>IF(B631&lt;&gt;"",MAX($A$1:A630)+1,"")</f>
        <v>630</v>
      </c>
      <c r="B631" s="34" t="s">
        <v>1456</v>
      </c>
      <c r="C631" s="34" t="s">
        <v>1420</v>
      </c>
      <c r="D631" s="34" t="s">
        <v>32</v>
      </c>
      <c r="E631" s="34"/>
      <c r="F631" s="34" t="s">
        <v>273</v>
      </c>
      <c r="G631" s="34"/>
      <c r="H631" s="34">
        <v>7</v>
      </c>
      <c r="I631" s="34" t="s">
        <v>159</v>
      </c>
      <c r="J631" s="34" t="s">
        <v>665</v>
      </c>
      <c r="K631" s="34" t="s">
        <v>1421</v>
      </c>
      <c r="L631" s="34" t="s">
        <v>1422</v>
      </c>
      <c r="M631" s="34">
        <v>3</v>
      </c>
      <c r="N631" s="34" t="s">
        <v>667</v>
      </c>
      <c r="O631" s="34" t="s">
        <v>667</v>
      </c>
      <c r="P631" s="34" t="s">
        <v>668</v>
      </c>
      <c r="Q631" s="34" t="s">
        <v>164</v>
      </c>
      <c r="R631" s="34" t="s">
        <v>665</v>
      </c>
      <c r="S631" s="34" t="s">
        <v>1423</v>
      </c>
      <c r="T631" s="34" t="s">
        <v>671</v>
      </c>
      <c r="U631" s="34" t="s">
        <v>672</v>
      </c>
      <c r="V631" s="34">
        <v>694580877</v>
      </c>
      <c r="W631" s="34"/>
      <c r="X631" s="34">
        <v>1</v>
      </c>
      <c r="Y631" s="34" t="s">
        <v>1457</v>
      </c>
      <c r="Z631" s="34" t="s">
        <v>1458</v>
      </c>
      <c r="AA631" s="34">
        <f>IF(ISBLANK($L631),"",VLOOKUP($L631,'PADESCE Ccontractuelle'!$C$2:$K$1200,8,FALSE))</f>
        <v>355572</v>
      </c>
      <c r="AB631" s="34">
        <f>IF(ISBLANK($L631),"",VLOOKUP($L631,'PADESCE Ccontractuelle'!$C$2:$K$1200,9,FALSE))</f>
        <v>10667160</v>
      </c>
      <c r="AC631" s="34" t="str">
        <f>VLOOKUP(VLOOKUP(B631,Apprenants!$D$2:$F$2000,3,FALSE),Classes!$A$2:$H$2000,8,FALSE)</f>
        <v>N</v>
      </c>
      <c r="AD631" s="47"/>
      <c r="AG631" s="23">
        <v>1</v>
      </c>
      <c r="AH631" s="23" t="str">
        <f>Consolication[[#This Row],[Bénéficiaires]]</f>
        <v>ASSOCIATION DES ENFANTS ET JEUNES TRAVAILLEURS DU CAMEROUN (AEJT CAM)</v>
      </c>
      <c r="AI631" s="23">
        <f>Consolication[[#This Row],[cohorte]]</f>
        <v>1</v>
      </c>
    </row>
    <row r="632" spans="1:35" x14ac:dyDescent="0.35">
      <c r="A632" s="34">
        <f>IF(B632&lt;&gt;"",MAX($A$1:A631)+1,"")</f>
        <v>631</v>
      </c>
      <c r="B632" s="34" t="s">
        <v>1459</v>
      </c>
      <c r="C632" s="34" t="s">
        <v>1420</v>
      </c>
      <c r="D632" s="34" t="s">
        <v>32</v>
      </c>
      <c r="E632" s="34"/>
      <c r="F632" s="34" t="s">
        <v>32</v>
      </c>
      <c r="G632" s="34"/>
      <c r="H632" s="34">
        <v>3</v>
      </c>
      <c r="I632" s="34" t="s">
        <v>159</v>
      </c>
      <c r="J632" s="34" t="s">
        <v>665</v>
      </c>
      <c r="K632" s="34" t="s">
        <v>1421</v>
      </c>
      <c r="L632" s="34" t="s">
        <v>1422</v>
      </c>
      <c r="M632" s="34">
        <v>3</v>
      </c>
      <c r="N632" s="34" t="s">
        <v>667</v>
      </c>
      <c r="O632" s="34" t="s">
        <v>667</v>
      </c>
      <c r="P632" s="34" t="s">
        <v>668</v>
      </c>
      <c r="Q632" s="34" t="s">
        <v>164</v>
      </c>
      <c r="R632" s="34" t="s">
        <v>665</v>
      </c>
      <c r="S632" s="34" t="s">
        <v>1423</v>
      </c>
      <c r="T632" s="34" t="s">
        <v>671</v>
      </c>
      <c r="U632" s="34" t="s">
        <v>672</v>
      </c>
      <c r="V632" s="34">
        <v>695410970</v>
      </c>
      <c r="W632" s="34"/>
      <c r="X632" s="34">
        <v>1</v>
      </c>
      <c r="Y632" s="34" t="s">
        <v>1460</v>
      </c>
      <c r="Z632" s="34" t="s">
        <v>1461</v>
      </c>
      <c r="AA632" s="34">
        <f>IF(ISBLANK($L632),"",VLOOKUP($L632,'PADESCE Ccontractuelle'!$C$2:$K$1200,8,FALSE))</f>
        <v>355572</v>
      </c>
      <c r="AB632" s="34">
        <f>IF(ISBLANK($L632),"",VLOOKUP($L632,'PADESCE Ccontractuelle'!$C$2:$K$1200,9,FALSE))</f>
        <v>10667160</v>
      </c>
      <c r="AC632" s="34" t="str">
        <f>VLOOKUP(VLOOKUP(B632,Apprenants!$D$2:$F$2000,3,FALSE),Classes!$A$2:$H$2000,8,FALSE)</f>
        <v>N</v>
      </c>
      <c r="AD632" s="47"/>
      <c r="AG632" s="23">
        <v>1</v>
      </c>
      <c r="AH632" s="23" t="str">
        <f>Consolication[[#This Row],[Bénéficiaires]]</f>
        <v>ASSOCIATION DES ENFANTS ET JEUNES TRAVAILLEURS DU CAMEROUN (AEJT CAM)</v>
      </c>
      <c r="AI632" s="23">
        <f>Consolication[[#This Row],[cohorte]]</f>
        <v>1</v>
      </c>
    </row>
    <row r="633" spans="1:35" x14ac:dyDescent="0.35">
      <c r="A633" s="34">
        <f>IF(B633&lt;&gt;"",MAX($A$1:A632)+1,"")</f>
        <v>632</v>
      </c>
      <c r="B633" s="34" t="s">
        <v>1462</v>
      </c>
      <c r="C633" s="34" t="s">
        <v>1420</v>
      </c>
      <c r="D633" s="34" t="s">
        <v>32</v>
      </c>
      <c r="E633" s="34"/>
      <c r="F633" s="34" t="s">
        <v>32</v>
      </c>
      <c r="G633" s="34"/>
      <c r="H633" s="34">
        <v>4</v>
      </c>
      <c r="I633" s="34" t="s">
        <v>159</v>
      </c>
      <c r="J633" s="34" t="s">
        <v>665</v>
      </c>
      <c r="K633" s="34" t="s">
        <v>1421</v>
      </c>
      <c r="L633" s="34" t="s">
        <v>1422</v>
      </c>
      <c r="M633" s="34">
        <v>3</v>
      </c>
      <c r="N633" s="34" t="s">
        <v>667</v>
      </c>
      <c r="O633" s="34" t="s">
        <v>667</v>
      </c>
      <c r="P633" s="34" t="s">
        <v>668</v>
      </c>
      <c r="Q633" s="34" t="s">
        <v>164</v>
      </c>
      <c r="R633" s="34" t="s">
        <v>665</v>
      </c>
      <c r="S633" s="34" t="s">
        <v>1423</v>
      </c>
      <c r="T633" s="34" t="s">
        <v>671</v>
      </c>
      <c r="U633" s="34" t="s">
        <v>672</v>
      </c>
      <c r="V633" s="34">
        <v>692718922</v>
      </c>
      <c r="W633" s="34"/>
      <c r="X633" s="34">
        <v>1</v>
      </c>
      <c r="Y633" s="34" t="s">
        <v>1463</v>
      </c>
      <c r="Z633" s="34" t="s">
        <v>1464</v>
      </c>
      <c r="AA633" s="34">
        <f>IF(ISBLANK($L633),"",VLOOKUP($L633,'PADESCE Ccontractuelle'!$C$2:$K$1200,8,FALSE))</f>
        <v>355572</v>
      </c>
      <c r="AB633" s="34">
        <f>IF(ISBLANK($L633),"",VLOOKUP($L633,'PADESCE Ccontractuelle'!$C$2:$K$1200,9,FALSE))</f>
        <v>10667160</v>
      </c>
      <c r="AC633" s="34" t="str">
        <f>VLOOKUP(VLOOKUP(B633,Apprenants!$D$2:$F$2000,3,FALSE),Classes!$A$2:$H$2000,8,FALSE)</f>
        <v>N</v>
      </c>
      <c r="AD633" s="47"/>
      <c r="AG633" s="23">
        <v>1</v>
      </c>
      <c r="AH633" s="23" t="str">
        <f>Consolication[[#This Row],[Bénéficiaires]]</f>
        <v>ASSOCIATION DES ENFANTS ET JEUNES TRAVAILLEURS DU CAMEROUN (AEJT CAM)</v>
      </c>
      <c r="AI633" s="23">
        <f>Consolication[[#This Row],[cohorte]]</f>
        <v>1</v>
      </c>
    </row>
    <row r="634" spans="1:35" x14ac:dyDescent="0.35">
      <c r="A634" s="34">
        <f>IF(B634&lt;&gt;"",MAX($A$1:A633)+1,"")</f>
        <v>633</v>
      </c>
      <c r="B634" s="34" t="s">
        <v>1465</v>
      </c>
      <c r="C634" s="34" t="s">
        <v>1420</v>
      </c>
      <c r="D634" s="34" t="s">
        <v>32</v>
      </c>
      <c r="E634" s="34"/>
      <c r="F634" s="34" t="s">
        <v>32</v>
      </c>
      <c r="G634" s="34"/>
      <c r="H634" s="34">
        <v>3</v>
      </c>
      <c r="I634" s="34" t="s">
        <v>159</v>
      </c>
      <c r="J634" s="34" t="s">
        <v>665</v>
      </c>
      <c r="K634" s="34" t="s">
        <v>1421</v>
      </c>
      <c r="L634" s="34" t="s">
        <v>1422</v>
      </c>
      <c r="M634" s="34">
        <v>3</v>
      </c>
      <c r="N634" s="34" t="s">
        <v>667</v>
      </c>
      <c r="O634" s="34" t="s">
        <v>667</v>
      </c>
      <c r="P634" s="34" t="s">
        <v>668</v>
      </c>
      <c r="Q634" s="34" t="s">
        <v>164</v>
      </c>
      <c r="R634" s="34" t="s">
        <v>665</v>
      </c>
      <c r="S634" s="34" t="s">
        <v>1423</v>
      </c>
      <c r="T634" s="34" t="s">
        <v>671</v>
      </c>
      <c r="U634" s="34" t="s">
        <v>672</v>
      </c>
      <c r="V634" s="34">
        <v>677857666</v>
      </c>
      <c r="W634" s="34"/>
      <c r="X634" s="34">
        <v>1</v>
      </c>
      <c r="Y634" s="34" t="s">
        <v>1466</v>
      </c>
      <c r="Z634" s="34" t="s">
        <v>1467</v>
      </c>
      <c r="AA634" s="34">
        <f>IF(ISBLANK($L634),"",VLOOKUP($L634,'PADESCE Ccontractuelle'!$C$2:$K$1200,8,FALSE))</f>
        <v>355572</v>
      </c>
      <c r="AB634" s="34">
        <f>IF(ISBLANK($L634),"",VLOOKUP($L634,'PADESCE Ccontractuelle'!$C$2:$K$1200,9,FALSE))</f>
        <v>10667160</v>
      </c>
      <c r="AC634" s="34" t="str">
        <f>VLOOKUP(VLOOKUP(B634,Apprenants!$D$2:$F$2000,3,FALSE),Classes!$A$2:$H$2000,8,FALSE)</f>
        <v>N</v>
      </c>
      <c r="AD634" s="47"/>
      <c r="AG634" s="23">
        <v>1</v>
      </c>
      <c r="AH634" s="23" t="str">
        <f>Consolication[[#This Row],[Bénéficiaires]]</f>
        <v>ASSOCIATION DES ENFANTS ET JEUNES TRAVAILLEURS DU CAMEROUN (AEJT CAM)</v>
      </c>
      <c r="AI634" s="23">
        <f>Consolication[[#This Row],[cohorte]]</f>
        <v>1</v>
      </c>
    </row>
    <row r="635" spans="1:35" x14ac:dyDescent="0.35">
      <c r="A635" s="34">
        <f>IF(B635&lt;&gt;"",MAX($A$1:A634)+1,"")</f>
        <v>634</v>
      </c>
      <c r="B635" s="34" t="s">
        <v>1468</v>
      </c>
      <c r="C635" s="34" t="s">
        <v>1420</v>
      </c>
      <c r="D635" s="34" t="s">
        <v>32</v>
      </c>
      <c r="E635" s="34"/>
      <c r="F635" s="34" t="s">
        <v>32</v>
      </c>
      <c r="G635" s="34"/>
      <c r="H635" s="34">
        <v>4</v>
      </c>
      <c r="I635" s="34" t="s">
        <v>159</v>
      </c>
      <c r="J635" s="34" t="s">
        <v>665</v>
      </c>
      <c r="K635" s="34" t="s">
        <v>1421</v>
      </c>
      <c r="L635" s="34" t="s">
        <v>1422</v>
      </c>
      <c r="M635" s="34">
        <v>3</v>
      </c>
      <c r="N635" s="34" t="s">
        <v>667</v>
      </c>
      <c r="O635" s="34" t="s">
        <v>667</v>
      </c>
      <c r="P635" s="34" t="s">
        <v>668</v>
      </c>
      <c r="Q635" s="34" t="s">
        <v>164</v>
      </c>
      <c r="R635" s="34" t="s">
        <v>665</v>
      </c>
      <c r="S635" s="34" t="s">
        <v>1423</v>
      </c>
      <c r="T635" s="34" t="s">
        <v>671</v>
      </c>
      <c r="U635" s="34" t="s">
        <v>672</v>
      </c>
      <c r="V635" s="34">
        <v>656330510</v>
      </c>
      <c r="W635" s="34"/>
      <c r="X635" s="34">
        <v>1</v>
      </c>
      <c r="Y635" s="34" t="s">
        <v>1469</v>
      </c>
      <c r="Z635" s="34" t="s">
        <v>1470</v>
      </c>
      <c r="AA635" s="34">
        <f>IF(ISBLANK($L635),"",VLOOKUP($L635,'PADESCE Ccontractuelle'!$C$2:$K$1200,8,FALSE))</f>
        <v>355572</v>
      </c>
      <c r="AB635" s="34">
        <f>IF(ISBLANK($L635),"",VLOOKUP($L635,'PADESCE Ccontractuelle'!$C$2:$K$1200,9,FALSE))</f>
        <v>10667160</v>
      </c>
      <c r="AC635" s="34" t="str">
        <f>VLOOKUP(VLOOKUP(B635,Apprenants!$D$2:$F$2000,3,FALSE),Classes!$A$2:$H$2000,8,FALSE)</f>
        <v>N</v>
      </c>
      <c r="AD635" s="47"/>
      <c r="AG635" s="23">
        <v>1</v>
      </c>
      <c r="AH635" s="23" t="str">
        <f>Consolication[[#This Row],[Bénéficiaires]]</f>
        <v>ASSOCIATION DES ENFANTS ET JEUNES TRAVAILLEURS DU CAMEROUN (AEJT CAM)</v>
      </c>
      <c r="AI635" s="23">
        <f>Consolication[[#This Row],[cohorte]]</f>
        <v>1</v>
      </c>
    </row>
    <row r="636" spans="1:35" x14ac:dyDescent="0.35">
      <c r="A636" s="34">
        <f>IF(B636&lt;&gt;"",MAX($A$1:A635)+1,"")</f>
        <v>635</v>
      </c>
      <c r="B636" s="34" t="s">
        <v>1471</v>
      </c>
      <c r="C636" s="34" t="s">
        <v>1420</v>
      </c>
      <c r="D636" s="34" t="s">
        <v>31</v>
      </c>
      <c r="E636" s="34"/>
      <c r="F636" s="34" t="s">
        <v>32</v>
      </c>
      <c r="G636" s="34"/>
      <c r="H636" s="34">
        <v>3</v>
      </c>
      <c r="I636" s="34" t="s">
        <v>159</v>
      </c>
      <c r="J636" s="34" t="s">
        <v>665</v>
      </c>
      <c r="K636" s="34" t="s">
        <v>1421</v>
      </c>
      <c r="L636" s="34" t="s">
        <v>1422</v>
      </c>
      <c r="M636" s="34">
        <v>3</v>
      </c>
      <c r="N636" s="34" t="s">
        <v>667</v>
      </c>
      <c r="O636" s="34" t="s">
        <v>667</v>
      </c>
      <c r="P636" s="34" t="s">
        <v>668</v>
      </c>
      <c r="Q636" s="34" t="s">
        <v>164</v>
      </c>
      <c r="R636" s="34" t="s">
        <v>665</v>
      </c>
      <c r="S636" s="34" t="s">
        <v>1423</v>
      </c>
      <c r="T636" s="34" t="s">
        <v>671</v>
      </c>
      <c r="U636" s="34" t="s">
        <v>672</v>
      </c>
      <c r="V636" s="34">
        <v>687028742</v>
      </c>
      <c r="W636" s="34"/>
      <c r="X636" s="34">
        <v>1</v>
      </c>
      <c r="Y636" s="34" t="s">
        <v>1472</v>
      </c>
      <c r="Z636" s="34" t="s">
        <v>1473</v>
      </c>
      <c r="AA636" s="34">
        <f>IF(ISBLANK($L636),"",VLOOKUP($L636,'PADESCE Ccontractuelle'!$C$2:$K$1200,8,FALSE))</f>
        <v>355572</v>
      </c>
      <c r="AB636" s="34">
        <f>IF(ISBLANK($L636),"",VLOOKUP($L636,'PADESCE Ccontractuelle'!$C$2:$K$1200,9,FALSE))</f>
        <v>10667160</v>
      </c>
      <c r="AC636" s="34" t="str">
        <f>VLOOKUP(VLOOKUP(B636,Apprenants!$D$2:$F$2000,3,FALSE),Classes!$A$2:$H$2000,8,FALSE)</f>
        <v>N</v>
      </c>
      <c r="AD636" s="47"/>
      <c r="AG636" s="23">
        <v>1</v>
      </c>
      <c r="AH636" s="23" t="str">
        <f>Consolication[[#This Row],[Bénéficiaires]]</f>
        <v>ASSOCIATION DES ENFANTS ET JEUNES TRAVAILLEURS DU CAMEROUN (AEJT CAM)</v>
      </c>
      <c r="AI636" s="23">
        <f>Consolication[[#This Row],[cohorte]]</f>
        <v>1</v>
      </c>
    </row>
    <row r="637" spans="1:35" x14ac:dyDescent="0.35">
      <c r="A637" s="34">
        <f>IF(B637&lt;&gt;"",MAX($A$1:A636)+1,"")</f>
        <v>636</v>
      </c>
      <c r="B637" s="34" t="s">
        <v>1474</v>
      </c>
      <c r="C637" s="34" t="s">
        <v>1420</v>
      </c>
      <c r="D637" s="34" t="s">
        <v>31</v>
      </c>
      <c r="E637" s="34"/>
      <c r="F637" s="34" t="s">
        <v>273</v>
      </c>
      <c r="G637" s="34"/>
      <c r="H637" s="34">
        <v>8</v>
      </c>
      <c r="I637" s="34" t="s">
        <v>159</v>
      </c>
      <c r="J637" s="34" t="s">
        <v>665</v>
      </c>
      <c r="K637" s="34" t="s">
        <v>1421</v>
      </c>
      <c r="L637" s="34" t="s">
        <v>1422</v>
      </c>
      <c r="M637" s="34">
        <v>3</v>
      </c>
      <c r="N637" s="34" t="s">
        <v>667</v>
      </c>
      <c r="O637" s="34" t="s">
        <v>667</v>
      </c>
      <c r="P637" s="34" t="s">
        <v>668</v>
      </c>
      <c r="Q637" s="34" t="s">
        <v>164</v>
      </c>
      <c r="R637" s="34" t="s">
        <v>665</v>
      </c>
      <c r="S637" s="34" t="s">
        <v>1423</v>
      </c>
      <c r="T637" s="34" t="s">
        <v>671</v>
      </c>
      <c r="U637" s="34" t="s">
        <v>672</v>
      </c>
      <c r="V637" s="34">
        <v>690528111</v>
      </c>
      <c r="W637" s="34"/>
      <c r="X637" s="34">
        <v>1</v>
      </c>
      <c r="Y637" s="34" t="s">
        <v>1475</v>
      </c>
      <c r="Z637" s="34" t="s">
        <v>1476</v>
      </c>
      <c r="AA637" s="34">
        <f>IF(ISBLANK($L637),"",VLOOKUP($L637,'PADESCE Ccontractuelle'!$C$2:$K$1200,8,FALSE))</f>
        <v>355572</v>
      </c>
      <c r="AB637" s="34">
        <f>IF(ISBLANK($L637),"",VLOOKUP($L637,'PADESCE Ccontractuelle'!$C$2:$K$1200,9,FALSE))</f>
        <v>10667160</v>
      </c>
      <c r="AC637" s="34" t="str">
        <f>VLOOKUP(VLOOKUP(B637,Apprenants!$D$2:$F$2000,3,FALSE),Classes!$A$2:$H$2000,8,FALSE)</f>
        <v>N</v>
      </c>
      <c r="AD637" s="47"/>
      <c r="AG637" s="23">
        <v>1</v>
      </c>
      <c r="AH637" s="23" t="str">
        <f>Consolication[[#This Row],[Bénéficiaires]]</f>
        <v>ASSOCIATION DES ENFANTS ET JEUNES TRAVAILLEURS DU CAMEROUN (AEJT CAM)</v>
      </c>
      <c r="AI637" s="23">
        <f>Consolication[[#This Row],[cohorte]]</f>
        <v>1</v>
      </c>
    </row>
    <row r="638" spans="1:35" x14ac:dyDescent="0.35">
      <c r="A638" s="34">
        <f>IF(B638&lt;&gt;"",MAX($A$1:A637)+1,"")</f>
        <v>637</v>
      </c>
      <c r="B638" s="34" t="s">
        <v>1477</v>
      </c>
      <c r="C638" s="34" t="s">
        <v>1420</v>
      </c>
      <c r="D638" s="34" t="s">
        <v>31</v>
      </c>
      <c r="E638" s="34"/>
      <c r="F638" s="34" t="s">
        <v>32</v>
      </c>
      <c r="G638" s="34"/>
      <c r="H638" s="34">
        <v>4</v>
      </c>
      <c r="I638" s="34" t="s">
        <v>159</v>
      </c>
      <c r="J638" s="34" t="s">
        <v>665</v>
      </c>
      <c r="K638" s="34" t="s">
        <v>1421</v>
      </c>
      <c r="L638" s="34" t="s">
        <v>1422</v>
      </c>
      <c r="M638" s="34">
        <v>3</v>
      </c>
      <c r="N638" s="34" t="s">
        <v>667</v>
      </c>
      <c r="O638" s="34" t="s">
        <v>667</v>
      </c>
      <c r="P638" s="34" t="s">
        <v>668</v>
      </c>
      <c r="Q638" s="34" t="s">
        <v>164</v>
      </c>
      <c r="R638" s="34" t="s">
        <v>665</v>
      </c>
      <c r="S638" s="34" t="s">
        <v>1423</v>
      </c>
      <c r="T638" s="34" t="s">
        <v>671</v>
      </c>
      <c r="U638" s="34" t="s">
        <v>672</v>
      </c>
      <c r="V638" s="34">
        <v>657225922</v>
      </c>
      <c r="W638" s="34"/>
      <c r="X638" s="34">
        <v>1</v>
      </c>
      <c r="Y638" s="34" t="s">
        <v>1478</v>
      </c>
      <c r="Z638" s="34" t="s">
        <v>1479</v>
      </c>
      <c r="AA638" s="34">
        <f>IF(ISBLANK($L638),"",VLOOKUP($L638,'PADESCE Ccontractuelle'!$C$2:$K$1200,8,FALSE))</f>
        <v>355572</v>
      </c>
      <c r="AB638" s="34">
        <f>IF(ISBLANK($L638),"",VLOOKUP($L638,'PADESCE Ccontractuelle'!$C$2:$K$1200,9,FALSE))</f>
        <v>10667160</v>
      </c>
      <c r="AC638" s="34" t="str">
        <f>VLOOKUP(VLOOKUP(B638,Apprenants!$D$2:$F$2000,3,FALSE),Classes!$A$2:$H$2000,8,FALSE)</f>
        <v>N</v>
      </c>
      <c r="AD638" s="47"/>
      <c r="AG638" s="23">
        <v>1</v>
      </c>
      <c r="AH638" s="23" t="str">
        <f>Consolication[[#This Row],[Bénéficiaires]]</f>
        <v>ASSOCIATION DES ENFANTS ET JEUNES TRAVAILLEURS DU CAMEROUN (AEJT CAM)</v>
      </c>
      <c r="AI638" s="23">
        <f>Consolication[[#This Row],[cohorte]]</f>
        <v>1</v>
      </c>
    </row>
    <row r="639" spans="1:35" x14ac:dyDescent="0.35">
      <c r="A639" s="34">
        <f>IF(B639&lt;&gt;"",MAX($A$1:A638)+1,"")</f>
        <v>638</v>
      </c>
      <c r="B639" s="34" t="s">
        <v>1480</v>
      </c>
      <c r="C639" s="34" t="s">
        <v>1420</v>
      </c>
      <c r="D639" s="34" t="s">
        <v>32</v>
      </c>
      <c r="E639" s="34"/>
      <c r="F639" s="34" t="s">
        <v>32</v>
      </c>
      <c r="G639" s="34"/>
      <c r="H639" s="34">
        <v>2</v>
      </c>
      <c r="I639" s="34" t="s">
        <v>159</v>
      </c>
      <c r="J639" s="34" t="s">
        <v>665</v>
      </c>
      <c r="K639" s="34" t="s">
        <v>1421</v>
      </c>
      <c r="L639" s="34" t="s">
        <v>1422</v>
      </c>
      <c r="M639" s="34">
        <v>3</v>
      </c>
      <c r="N639" s="34" t="s">
        <v>667</v>
      </c>
      <c r="O639" s="34" t="s">
        <v>667</v>
      </c>
      <c r="P639" s="34" t="s">
        <v>668</v>
      </c>
      <c r="Q639" s="34" t="s">
        <v>164</v>
      </c>
      <c r="R639" s="34" t="s">
        <v>665</v>
      </c>
      <c r="S639" s="34" t="s">
        <v>1423</v>
      </c>
      <c r="T639" s="34" t="s">
        <v>671</v>
      </c>
      <c r="U639" s="34" t="s">
        <v>672</v>
      </c>
      <c r="V639" s="34">
        <v>655084319</v>
      </c>
      <c r="W639" s="34"/>
      <c r="X639" s="34">
        <v>1</v>
      </c>
      <c r="Y639" s="34" t="s">
        <v>1481</v>
      </c>
      <c r="Z639" s="34" t="s">
        <v>1482</v>
      </c>
      <c r="AA639" s="34">
        <f>IF(ISBLANK($L639),"",VLOOKUP($L639,'PADESCE Ccontractuelle'!$C$2:$K$1200,8,FALSE))</f>
        <v>355572</v>
      </c>
      <c r="AB639" s="34">
        <f>IF(ISBLANK($L639),"",VLOOKUP($L639,'PADESCE Ccontractuelle'!$C$2:$K$1200,9,FALSE))</f>
        <v>10667160</v>
      </c>
      <c r="AC639" s="34" t="str">
        <f>VLOOKUP(VLOOKUP(B639,Apprenants!$D$2:$F$2000,3,FALSE),Classes!$A$2:$H$2000,8,FALSE)</f>
        <v>N</v>
      </c>
      <c r="AD639" s="47"/>
      <c r="AG639" s="23">
        <v>1</v>
      </c>
      <c r="AH639" s="23" t="str">
        <f>Consolication[[#This Row],[Bénéficiaires]]</f>
        <v>ASSOCIATION DES ENFANTS ET JEUNES TRAVAILLEURS DU CAMEROUN (AEJT CAM)</v>
      </c>
      <c r="AI639" s="23">
        <f>Consolication[[#This Row],[cohorte]]</f>
        <v>1</v>
      </c>
    </row>
    <row r="640" spans="1:35" x14ac:dyDescent="0.35">
      <c r="A640" s="34">
        <f>IF(B640&lt;&gt;"",MAX($A$1:A639)+1,"")</f>
        <v>639</v>
      </c>
      <c r="B640" s="34" t="s">
        <v>1483</v>
      </c>
      <c r="C640" s="34" t="s">
        <v>1420</v>
      </c>
      <c r="D640" s="34" t="s">
        <v>32</v>
      </c>
      <c r="E640" s="34"/>
      <c r="F640" s="34" t="s">
        <v>32</v>
      </c>
      <c r="G640" s="34"/>
      <c r="H640" s="34">
        <v>3</v>
      </c>
      <c r="I640" s="34" t="s">
        <v>159</v>
      </c>
      <c r="J640" s="34" t="s">
        <v>665</v>
      </c>
      <c r="K640" s="34" t="s">
        <v>1421</v>
      </c>
      <c r="L640" s="34" t="s">
        <v>1422</v>
      </c>
      <c r="M640" s="34">
        <v>3</v>
      </c>
      <c r="N640" s="34" t="s">
        <v>667</v>
      </c>
      <c r="O640" s="34" t="s">
        <v>667</v>
      </c>
      <c r="P640" s="34" t="s">
        <v>668</v>
      </c>
      <c r="Q640" s="34" t="s">
        <v>164</v>
      </c>
      <c r="R640" s="34" t="s">
        <v>665</v>
      </c>
      <c r="S640" s="34" t="s">
        <v>1423</v>
      </c>
      <c r="T640" s="34" t="s">
        <v>671</v>
      </c>
      <c r="U640" s="34" t="s">
        <v>672</v>
      </c>
      <c r="V640" s="34">
        <v>650157286</v>
      </c>
      <c r="W640" s="34"/>
      <c r="X640" s="34">
        <v>1</v>
      </c>
      <c r="Y640" s="34" t="s">
        <v>1484</v>
      </c>
      <c r="Z640" s="34" t="s">
        <v>1485</v>
      </c>
      <c r="AA640" s="34">
        <f>IF(ISBLANK($L640),"",VLOOKUP($L640,'PADESCE Ccontractuelle'!$C$2:$K$1200,8,FALSE))</f>
        <v>355572</v>
      </c>
      <c r="AB640" s="34">
        <f>IF(ISBLANK($L640),"",VLOOKUP($L640,'PADESCE Ccontractuelle'!$C$2:$K$1200,9,FALSE))</f>
        <v>10667160</v>
      </c>
      <c r="AC640" s="34" t="str">
        <f>VLOOKUP(VLOOKUP(B640,Apprenants!$D$2:$F$2000,3,FALSE),Classes!$A$2:$H$2000,8,FALSE)</f>
        <v>N</v>
      </c>
      <c r="AD640" s="47"/>
      <c r="AG640" s="23">
        <v>1</v>
      </c>
      <c r="AH640" s="23" t="str">
        <f>Consolication[[#This Row],[Bénéficiaires]]</f>
        <v>ASSOCIATION DES ENFANTS ET JEUNES TRAVAILLEURS DU CAMEROUN (AEJT CAM)</v>
      </c>
      <c r="AI640" s="23">
        <f>Consolication[[#This Row],[cohorte]]</f>
        <v>1</v>
      </c>
    </row>
    <row r="641" spans="1:35" x14ac:dyDescent="0.35">
      <c r="A641" s="34">
        <f>IF(B641&lt;&gt;"",MAX($A$1:A640)+1,"")</f>
        <v>640</v>
      </c>
      <c r="B641" s="34" t="s">
        <v>1486</v>
      </c>
      <c r="C641" s="34" t="s">
        <v>1420</v>
      </c>
      <c r="D641" s="34" t="s">
        <v>31</v>
      </c>
      <c r="E641" s="34"/>
      <c r="F641" s="34" t="s">
        <v>32</v>
      </c>
      <c r="G641" s="34"/>
      <c r="H641" s="34">
        <v>3</v>
      </c>
      <c r="I641" s="34" t="s">
        <v>159</v>
      </c>
      <c r="J641" s="34" t="s">
        <v>665</v>
      </c>
      <c r="K641" s="34" t="s">
        <v>1421</v>
      </c>
      <c r="L641" s="34" t="s">
        <v>1422</v>
      </c>
      <c r="M641" s="34">
        <v>3</v>
      </c>
      <c r="N641" s="34" t="s">
        <v>667</v>
      </c>
      <c r="O641" s="34" t="s">
        <v>667</v>
      </c>
      <c r="P641" s="34" t="s">
        <v>668</v>
      </c>
      <c r="Q641" s="34" t="s">
        <v>164</v>
      </c>
      <c r="R641" s="34" t="s">
        <v>665</v>
      </c>
      <c r="S641" s="34" t="s">
        <v>1423</v>
      </c>
      <c r="T641" s="34" t="s">
        <v>671</v>
      </c>
      <c r="U641" s="34" t="s">
        <v>672</v>
      </c>
      <c r="V641" s="34">
        <v>675668351</v>
      </c>
      <c r="W641" s="34"/>
      <c r="X641" s="34">
        <v>1</v>
      </c>
      <c r="Y641" s="34" t="s">
        <v>1487</v>
      </c>
      <c r="Z641" s="34" t="s">
        <v>1488</v>
      </c>
      <c r="AA641" s="34">
        <f>IF(ISBLANK($L641),"",VLOOKUP($L641,'PADESCE Ccontractuelle'!$C$2:$K$1200,8,FALSE))</f>
        <v>355572</v>
      </c>
      <c r="AB641" s="34">
        <f>IF(ISBLANK($L641),"",VLOOKUP($L641,'PADESCE Ccontractuelle'!$C$2:$K$1200,9,FALSE))</f>
        <v>10667160</v>
      </c>
      <c r="AC641" s="34" t="str">
        <f>VLOOKUP(VLOOKUP(B641,Apprenants!$D$2:$F$2000,3,FALSE),Classes!$A$2:$H$2000,8,FALSE)</f>
        <v>N</v>
      </c>
      <c r="AD641" s="47"/>
      <c r="AG641" s="23">
        <v>1</v>
      </c>
      <c r="AH641" s="23" t="str">
        <f>Consolication[[#This Row],[Bénéficiaires]]</f>
        <v>ASSOCIATION DES ENFANTS ET JEUNES TRAVAILLEURS DU CAMEROUN (AEJT CAM)</v>
      </c>
      <c r="AI641" s="23">
        <f>Consolication[[#This Row],[cohorte]]</f>
        <v>1</v>
      </c>
    </row>
    <row r="642" spans="1:35" x14ac:dyDescent="0.35">
      <c r="A642" s="34">
        <f>IF(B642&lt;&gt;"",MAX($A$1:A641)+1,"")</f>
        <v>641</v>
      </c>
      <c r="B642" s="34" t="s">
        <v>1489</v>
      </c>
      <c r="C642" s="34" t="s">
        <v>1420</v>
      </c>
      <c r="D642" s="34" t="s">
        <v>31</v>
      </c>
      <c r="E642" s="34"/>
      <c r="F642" s="34" t="s">
        <v>32</v>
      </c>
      <c r="G642" s="34"/>
      <c r="H642" s="34">
        <v>4</v>
      </c>
      <c r="I642" s="34" t="s">
        <v>159</v>
      </c>
      <c r="J642" s="34" t="s">
        <v>665</v>
      </c>
      <c r="K642" s="34" t="s">
        <v>1421</v>
      </c>
      <c r="L642" s="34" t="s">
        <v>1422</v>
      </c>
      <c r="M642" s="34">
        <v>3</v>
      </c>
      <c r="N642" s="34" t="s">
        <v>667</v>
      </c>
      <c r="O642" s="34" t="s">
        <v>667</v>
      </c>
      <c r="P642" s="34" t="s">
        <v>668</v>
      </c>
      <c r="Q642" s="34" t="s">
        <v>164</v>
      </c>
      <c r="R642" s="34" t="s">
        <v>665</v>
      </c>
      <c r="S642" s="34" t="s">
        <v>1423</v>
      </c>
      <c r="T642" s="34" t="s">
        <v>671</v>
      </c>
      <c r="U642" s="34" t="s">
        <v>672</v>
      </c>
      <c r="V642" s="34">
        <v>678033473</v>
      </c>
      <c r="W642" s="34"/>
      <c r="X642" s="34">
        <v>1</v>
      </c>
      <c r="Y642" s="34" t="s">
        <v>1490</v>
      </c>
      <c r="Z642" s="34" t="s">
        <v>1491</v>
      </c>
      <c r="AA642" s="34">
        <f>IF(ISBLANK($L642),"",VLOOKUP($L642,'PADESCE Ccontractuelle'!$C$2:$K$1200,8,FALSE))</f>
        <v>355572</v>
      </c>
      <c r="AB642" s="34">
        <f>IF(ISBLANK($L642),"",VLOOKUP($L642,'PADESCE Ccontractuelle'!$C$2:$K$1200,9,FALSE))</f>
        <v>10667160</v>
      </c>
      <c r="AC642" s="34" t="str">
        <f>VLOOKUP(VLOOKUP(B642,Apprenants!$D$2:$F$2000,3,FALSE),Classes!$A$2:$H$2000,8,FALSE)</f>
        <v>N</v>
      </c>
      <c r="AD642" s="47"/>
      <c r="AG642" s="23">
        <v>1</v>
      </c>
      <c r="AH642" s="23" t="str">
        <f>Consolication[[#This Row],[Bénéficiaires]]</f>
        <v>ASSOCIATION DES ENFANTS ET JEUNES TRAVAILLEURS DU CAMEROUN (AEJT CAM)</v>
      </c>
      <c r="AI642" s="23">
        <f>Consolication[[#This Row],[cohorte]]</f>
        <v>1</v>
      </c>
    </row>
    <row r="643" spans="1:35" x14ac:dyDescent="0.35">
      <c r="A643" s="34">
        <f>IF(B643&lt;&gt;"",MAX($A$1:A642)+1,"")</f>
        <v>642</v>
      </c>
      <c r="B643" s="34" t="s">
        <v>1492</v>
      </c>
      <c r="C643" s="34" t="s">
        <v>1420</v>
      </c>
      <c r="D643" s="34" t="s">
        <v>32</v>
      </c>
      <c r="E643" s="34"/>
      <c r="F643" s="34" t="s">
        <v>32</v>
      </c>
      <c r="G643" s="34"/>
      <c r="H643" s="34">
        <v>3</v>
      </c>
      <c r="I643" s="34" t="s">
        <v>159</v>
      </c>
      <c r="J643" s="34" t="s">
        <v>665</v>
      </c>
      <c r="K643" s="34" t="s">
        <v>1421</v>
      </c>
      <c r="L643" s="34" t="s">
        <v>1422</v>
      </c>
      <c r="M643" s="34">
        <v>3</v>
      </c>
      <c r="N643" s="34" t="s">
        <v>667</v>
      </c>
      <c r="O643" s="34" t="s">
        <v>667</v>
      </c>
      <c r="P643" s="34" t="s">
        <v>668</v>
      </c>
      <c r="Q643" s="34" t="s">
        <v>164</v>
      </c>
      <c r="R643" s="34" t="s">
        <v>665</v>
      </c>
      <c r="S643" s="34" t="s">
        <v>1423</v>
      </c>
      <c r="T643" s="34" t="s">
        <v>671</v>
      </c>
      <c r="U643" s="34" t="s">
        <v>672</v>
      </c>
      <c r="V643" s="34">
        <v>657994998</v>
      </c>
      <c r="W643" s="34"/>
      <c r="X643" s="34">
        <v>1</v>
      </c>
      <c r="Y643" s="34" t="s">
        <v>1493</v>
      </c>
      <c r="Z643" s="34" t="s">
        <v>1494</v>
      </c>
      <c r="AA643" s="34">
        <f>IF(ISBLANK($L643),"",VLOOKUP($L643,'PADESCE Ccontractuelle'!$C$2:$K$1200,8,FALSE))</f>
        <v>355572</v>
      </c>
      <c r="AB643" s="34">
        <f>IF(ISBLANK($L643),"",VLOOKUP($L643,'PADESCE Ccontractuelle'!$C$2:$K$1200,9,FALSE))</f>
        <v>10667160</v>
      </c>
      <c r="AC643" s="34" t="str">
        <f>VLOOKUP(VLOOKUP(B643,Apprenants!$D$2:$F$2000,3,FALSE),Classes!$A$2:$H$2000,8,FALSE)</f>
        <v>N</v>
      </c>
      <c r="AD643" s="47"/>
      <c r="AG643" s="23">
        <v>1</v>
      </c>
      <c r="AH643" s="23" t="str">
        <f>Consolication[[#This Row],[Bénéficiaires]]</f>
        <v>ASSOCIATION DES ENFANTS ET JEUNES TRAVAILLEURS DU CAMEROUN (AEJT CAM)</v>
      </c>
      <c r="AI643" s="23">
        <f>Consolication[[#This Row],[cohorte]]</f>
        <v>1</v>
      </c>
    </row>
    <row r="644" spans="1:35" x14ac:dyDescent="0.35">
      <c r="A644" s="34">
        <f>IF(B644&lt;&gt;"",MAX($A$1:A643)+1,"")</f>
        <v>643</v>
      </c>
      <c r="B644" s="34" t="s">
        <v>1495</v>
      </c>
      <c r="C644" s="34" t="s">
        <v>1420</v>
      </c>
      <c r="D644" s="34" t="s">
        <v>31</v>
      </c>
      <c r="E644" s="34"/>
      <c r="F644" s="34" t="s">
        <v>32</v>
      </c>
      <c r="G644" s="34"/>
      <c r="H644" s="34">
        <v>3</v>
      </c>
      <c r="I644" s="34" t="s">
        <v>159</v>
      </c>
      <c r="J644" s="34" t="s">
        <v>665</v>
      </c>
      <c r="K644" s="34" t="s">
        <v>1421</v>
      </c>
      <c r="L644" s="34" t="s">
        <v>1422</v>
      </c>
      <c r="M644" s="34">
        <v>3</v>
      </c>
      <c r="N644" s="34" t="s">
        <v>667</v>
      </c>
      <c r="O644" s="34" t="s">
        <v>667</v>
      </c>
      <c r="P644" s="34" t="s">
        <v>668</v>
      </c>
      <c r="Q644" s="34" t="s">
        <v>164</v>
      </c>
      <c r="R644" s="34" t="s">
        <v>665</v>
      </c>
      <c r="S644" s="34" t="s">
        <v>1423</v>
      </c>
      <c r="T644" s="34" t="s">
        <v>671</v>
      </c>
      <c r="U644" s="34" t="s">
        <v>672</v>
      </c>
      <c r="V644" s="34">
        <v>657793900</v>
      </c>
      <c r="W644" s="34"/>
      <c r="X644" s="34">
        <v>1</v>
      </c>
      <c r="Y644" s="34" t="s">
        <v>1496</v>
      </c>
      <c r="Z644" s="34" t="s">
        <v>1497</v>
      </c>
      <c r="AA644" s="34">
        <f>IF(ISBLANK($L644),"",VLOOKUP($L644,'PADESCE Ccontractuelle'!$C$2:$K$1200,8,FALSE))</f>
        <v>355572</v>
      </c>
      <c r="AB644" s="34">
        <f>IF(ISBLANK($L644),"",VLOOKUP($L644,'PADESCE Ccontractuelle'!$C$2:$K$1200,9,FALSE))</f>
        <v>10667160</v>
      </c>
      <c r="AC644" s="34" t="str">
        <f>VLOOKUP(VLOOKUP(B644,Apprenants!$D$2:$F$2000,3,FALSE),Classes!$A$2:$H$2000,8,FALSE)</f>
        <v>N</v>
      </c>
      <c r="AD644" s="47"/>
      <c r="AG644" s="23">
        <v>1</v>
      </c>
      <c r="AH644" s="23" t="str">
        <f>Consolication[[#This Row],[Bénéficiaires]]</f>
        <v>ASSOCIATION DES ENFANTS ET JEUNES TRAVAILLEURS DU CAMEROUN (AEJT CAM)</v>
      </c>
      <c r="AI644" s="23">
        <f>Consolication[[#This Row],[cohorte]]</f>
        <v>1</v>
      </c>
    </row>
    <row r="645" spans="1:35" x14ac:dyDescent="0.35">
      <c r="A645" s="34">
        <f>IF(B645&lt;&gt;"",MAX($A$1:A644)+1,"")</f>
        <v>644</v>
      </c>
      <c r="B645" s="34" t="s">
        <v>1498</v>
      </c>
      <c r="C645" s="34" t="s">
        <v>1420</v>
      </c>
      <c r="D645" s="34" t="s">
        <v>32</v>
      </c>
      <c r="E645" s="34"/>
      <c r="F645" s="34" t="s">
        <v>32</v>
      </c>
      <c r="G645" s="34"/>
      <c r="H645" s="34">
        <v>3</v>
      </c>
      <c r="I645" s="34" t="s">
        <v>159</v>
      </c>
      <c r="J645" s="34" t="s">
        <v>665</v>
      </c>
      <c r="K645" s="34" t="s">
        <v>1421</v>
      </c>
      <c r="L645" s="34" t="s">
        <v>1422</v>
      </c>
      <c r="M645" s="34">
        <v>3</v>
      </c>
      <c r="N645" s="34" t="s">
        <v>667</v>
      </c>
      <c r="O645" s="34" t="s">
        <v>667</v>
      </c>
      <c r="P645" s="34" t="s">
        <v>668</v>
      </c>
      <c r="Q645" s="34" t="s">
        <v>164</v>
      </c>
      <c r="R645" s="34" t="s">
        <v>665</v>
      </c>
      <c r="S645" s="34" t="s">
        <v>1423</v>
      </c>
      <c r="T645" s="34" t="s">
        <v>671</v>
      </c>
      <c r="U645" s="34" t="s">
        <v>672</v>
      </c>
      <c r="V645" s="34">
        <v>676165018</v>
      </c>
      <c r="W645" s="34"/>
      <c r="X645" s="34">
        <v>1</v>
      </c>
      <c r="Y645" s="34" t="s">
        <v>1499</v>
      </c>
      <c r="Z645" s="34" t="s">
        <v>1500</v>
      </c>
      <c r="AA645" s="34">
        <f>IF(ISBLANK($L645),"",VLOOKUP($L645,'PADESCE Ccontractuelle'!$C$2:$K$1200,8,FALSE))</f>
        <v>355572</v>
      </c>
      <c r="AB645" s="34">
        <f>IF(ISBLANK($L645),"",VLOOKUP($L645,'PADESCE Ccontractuelle'!$C$2:$K$1200,9,FALSE))</f>
        <v>10667160</v>
      </c>
      <c r="AC645" s="34" t="str">
        <f>VLOOKUP(VLOOKUP(B645,Apprenants!$D$2:$F$2000,3,FALSE),Classes!$A$2:$H$2000,8,FALSE)</f>
        <v>N</v>
      </c>
      <c r="AD645" s="47"/>
      <c r="AG645" s="23">
        <v>1</v>
      </c>
      <c r="AH645" s="23" t="str">
        <f>Consolication[[#This Row],[Bénéficiaires]]</f>
        <v>ASSOCIATION DES ENFANTS ET JEUNES TRAVAILLEURS DU CAMEROUN (AEJT CAM)</v>
      </c>
      <c r="AI645" s="23">
        <f>Consolication[[#This Row],[cohorte]]</f>
        <v>1</v>
      </c>
    </row>
    <row r="646" spans="1:35" x14ac:dyDescent="0.35">
      <c r="A646" s="34">
        <f>IF(B646&lt;&gt;"",MAX($A$1:A645)+1,"")</f>
        <v>645</v>
      </c>
      <c r="B646" s="34" t="s">
        <v>1501</v>
      </c>
      <c r="C646" s="34" t="s">
        <v>1420</v>
      </c>
      <c r="D646" s="34" t="s">
        <v>32</v>
      </c>
      <c r="E646" s="34"/>
      <c r="F646" s="34" t="s">
        <v>32</v>
      </c>
      <c r="G646" s="34"/>
      <c r="H646" s="34">
        <v>10</v>
      </c>
      <c r="I646" s="34" t="s">
        <v>159</v>
      </c>
      <c r="J646" s="34" t="s">
        <v>665</v>
      </c>
      <c r="K646" s="34" t="s">
        <v>1421</v>
      </c>
      <c r="L646" s="34" t="s">
        <v>1422</v>
      </c>
      <c r="M646" s="34">
        <v>3</v>
      </c>
      <c r="N646" s="34" t="s">
        <v>667</v>
      </c>
      <c r="O646" s="34" t="s">
        <v>667</v>
      </c>
      <c r="P646" s="34" t="s">
        <v>668</v>
      </c>
      <c r="Q646" s="34" t="s">
        <v>164</v>
      </c>
      <c r="R646" s="34" t="s">
        <v>665</v>
      </c>
      <c r="S646" s="34" t="s">
        <v>1423</v>
      </c>
      <c r="T646" s="34" t="s">
        <v>671</v>
      </c>
      <c r="U646" s="34" t="s">
        <v>672</v>
      </c>
      <c r="V646" s="34">
        <v>694571653</v>
      </c>
      <c r="W646" s="34"/>
      <c r="X646" s="34">
        <v>1</v>
      </c>
      <c r="Y646" s="34" t="s">
        <v>1502</v>
      </c>
      <c r="Z646" s="34" t="s">
        <v>1503</v>
      </c>
      <c r="AA646" s="34">
        <f>IF(ISBLANK($L646),"",VLOOKUP($L646,'PADESCE Ccontractuelle'!$C$2:$K$1200,8,FALSE))</f>
        <v>355572</v>
      </c>
      <c r="AB646" s="34">
        <f>IF(ISBLANK($L646),"",VLOOKUP($L646,'PADESCE Ccontractuelle'!$C$2:$K$1200,9,FALSE))</f>
        <v>10667160</v>
      </c>
      <c r="AC646" s="34" t="str">
        <f>VLOOKUP(VLOOKUP(B646,Apprenants!$D$2:$F$2000,3,FALSE),Classes!$A$2:$H$2000,8,FALSE)</f>
        <v>N</v>
      </c>
      <c r="AD646" s="47"/>
      <c r="AG646" s="23">
        <v>1</v>
      </c>
      <c r="AH646" s="23" t="str">
        <f>Consolication[[#This Row],[Bénéficiaires]]</f>
        <v>ASSOCIATION DES ENFANTS ET JEUNES TRAVAILLEURS DU CAMEROUN (AEJT CAM)</v>
      </c>
      <c r="AI646" s="23">
        <f>Consolication[[#This Row],[cohorte]]</f>
        <v>1</v>
      </c>
    </row>
    <row r="647" spans="1:35" x14ac:dyDescent="0.35">
      <c r="A647" s="34">
        <f>IF(B647&lt;&gt;"",MAX($A$1:A646)+1,"")</f>
        <v>646</v>
      </c>
      <c r="B647" s="34" t="s">
        <v>1504</v>
      </c>
      <c r="C647" s="34" t="s">
        <v>1420</v>
      </c>
      <c r="D647" s="34" t="s">
        <v>32</v>
      </c>
      <c r="E647" s="34"/>
      <c r="F647" s="34" t="s">
        <v>32</v>
      </c>
      <c r="G647" s="34"/>
      <c r="H647" s="34"/>
      <c r="I647" s="34" t="s">
        <v>159</v>
      </c>
      <c r="J647" s="34" t="s">
        <v>665</v>
      </c>
      <c r="K647" s="34" t="s">
        <v>1421</v>
      </c>
      <c r="L647" s="34" t="s">
        <v>1422</v>
      </c>
      <c r="M647" s="34">
        <v>3</v>
      </c>
      <c r="N647" s="34" t="s">
        <v>667</v>
      </c>
      <c r="O647" s="34" t="s">
        <v>667</v>
      </c>
      <c r="P647" s="34" t="s">
        <v>668</v>
      </c>
      <c r="Q647" s="34" t="s">
        <v>164</v>
      </c>
      <c r="R647" s="34" t="s">
        <v>665</v>
      </c>
      <c r="S647" s="34" t="s">
        <v>1423</v>
      </c>
      <c r="T647" s="34" t="s">
        <v>671</v>
      </c>
      <c r="U647" s="34" t="s">
        <v>672</v>
      </c>
      <c r="V647" s="34">
        <v>699047988</v>
      </c>
      <c r="W647" s="34"/>
      <c r="X647" s="34">
        <v>1</v>
      </c>
      <c r="Y647" s="34" t="s">
        <v>1505</v>
      </c>
      <c r="Z647" s="34" t="s">
        <v>1506</v>
      </c>
      <c r="AA647" s="34">
        <f>IF(ISBLANK($L647),"",VLOOKUP($L647,'PADESCE Ccontractuelle'!$C$2:$K$1200,8,FALSE))</f>
        <v>355572</v>
      </c>
      <c r="AB647" s="34">
        <f>IF(ISBLANK($L647),"",VLOOKUP($L647,'PADESCE Ccontractuelle'!$C$2:$K$1200,9,FALSE))</f>
        <v>10667160</v>
      </c>
      <c r="AC647" s="34" t="str">
        <f>VLOOKUP(VLOOKUP(B647,Apprenants!$D$2:$F$2000,3,FALSE),Classes!$A$2:$H$2000,8,FALSE)</f>
        <v>N</v>
      </c>
      <c r="AD647" s="47"/>
      <c r="AG647" s="23">
        <v>1</v>
      </c>
      <c r="AH647" s="23" t="str">
        <f>Consolication[[#This Row],[Bénéficiaires]]</f>
        <v>ASSOCIATION DES ENFANTS ET JEUNES TRAVAILLEURS DU CAMEROUN (AEJT CAM)</v>
      </c>
      <c r="AI647" s="23">
        <f>Consolication[[#This Row],[cohorte]]</f>
        <v>1</v>
      </c>
    </row>
    <row r="648" spans="1:35" x14ac:dyDescent="0.35">
      <c r="A648" s="34">
        <f>IF(B648&lt;&gt;"",MAX($A$1:A647)+1,"")</f>
        <v>647</v>
      </c>
      <c r="B648" s="34" t="s">
        <v>1507</v>
      </c>
      <c r="C648" s="34" t="s">
        <v>1420</v>
      </c>
      <c r="D648" s="34" t="s">
        <v>32</v>
      </c>
      <c r="E648" s="34"/>
      <c r="F648" s="34" t="s">
        <v>1042</v>
      </c>
      <c r="G648" s="34"/>
      <c r="H648" s="34">
        <v>8</v>
      </c>
      <c r="I648" s="34" t="s">
        <v>159</v>
      </c>
      <c r="J648" s="34" t="s">
        <v>665</v>
      </c>
      <c r="K648" s="34" t="s">
        <v>1421</v>
      </c>
      <c r="L648" s="34" t="s">
        <v>1422</v>
      </c>
      <c r="M648" s="34">
        <v>3</v>
      </c>
      <c r="N648" s="34" t="s">
        <v>667</v>
      </c>
      <c r="O648" s="34" t="s">
        <v>667</v>
      </c>
      <c r="P648" s="34" t="s">
        <v>668</v>
      </c>
      <c r="Q648" s="34" t="s">
        <v>164</v>
      </c>
      <c r="R648" s="34" t="s">
        <v>665</v>
      </c>
      <c r="S648" s="34" t="s">
        <v>1423</v>
      </c>
      <c r="T648" s="34" t="s">
        <v>671</v>
      </c>
      <c r="U648" s="34" t="s">
        <v>672</v>
      </c>
      <c r="V648" s="34">
        <v>681351602</v>
      </c>
      <c r="W648" s="34"/>
      <c r="X648" s="34">
        <v>1</v>
      </c>
      <c r="Y648" s="34" t="s">
        <v>1508</v>
      </c>
      <c r="Z648" s="34" t="s">
        <v>1509</v>
      </c>
      <c r="AA648" s="34">
        <f>IF(ISBLANK($L648),"",VLOOKUP($L648,'PADESCE Ccontractuelle'!$C$2:$K$1200,8,FALSE))</f>
        <v>355572</v>
      </c>
      <c r="AB648" s="34">
        <f>IF(ISBLANK($L648),"",VLOOKUP($L648,'PADESCE Ccontractuelle'!$C$2:$K$1200,9,FALSE))</f>
        <v>10667160</v>
      </c>
      <c r="AC648" s="34" t="str">
        <f>VLOOKUP(VLOOKUP(B648,Apprenants!$D$2:$F$2000,3,FALSE),Classes!$A$2:$H$2000,8,FALSE)</f>
        <v>N</v>
      </c>
      <c r="AD648" s="47"/>
      <c r="AG648" s="23">
        <v>1</v>
      </c>
      <c r="AH648" s="23" t="str">
        <f>Consolication[[#This Row],[Bénéficiaires]]</f>
        <v>ASSOCIATION DES ENFANTS ET JEUNES TRAVAILLEURS DU CAMEROUN (AEJT CAM)</v>
      </c>
      <c r="AI648" s="23">
        <f>Consolication[[#This Row],[cohorte]]</f>
        <v>1</v>
      </c>
    </row>
    <row r="649" spans="1:35" x14ac:dyDescent="0.35">
      <c r="A649" s="34">
        <f>IF(B649&lt;&gt;"",MAX($A$1:A648)+1,"")</f>
        <v>648</v>
      </c>
      <c r="B649" s="34" t="s">
        <v>1510</v>
      </c>
      <c r="C649" s="34" t="s">
        <v>1420</v>
      </c>
      <c r="D649" s="34" t="s">
        <v>31</v>
      </c>
      <c r="E649" s="34"/>
      <c r="F649" s="34" t="s">
        <v>32</v>
      </c>
      <c r="G649" s="34"/>
      <c r="H649" s="34">
        <v>3</v>
      </c>
      <c r="I649" s="34" t="s">
        <v>159</v>
      </c>
      <c r="J649" s="34" t="s">
        <v>665</v>
      </c>
      <c r="K649" s="34" t="s">
        <v>1421</v>
      </c>
      <c r="L649" s="34" t="s">
        <v>1422</v>
      </c>
      <c r="M649" s="34">
        <v>3</v>
      </c>
      <c r="N649" s="34" t="s">
        <v>667</v>
      </c>
      <c r="O649" s="34" t="s">
        <v>667</v>
      </c>
      <c r="P649" s="34" t="s">
        <v>668</v>
      </c>
      <c r="Q649" s="34" t="s">
        <v>164</v>
      </c>
      <c r="R649" s="34" t="s">
        <v>665</v>
      </c>
      <c r="S649" s="34" t="s">
        <v>1423</v>
      </c>
      <c r="T649" s="34" t="s">
        <v>671</v>
      </c>
      <c r="U649" s="34" t="s">
        <v>672</v>
      </c>
      <c r="V649" s="34">
        <v>683145489</v>
      </c>
      <c r="W649" s="34"/>
      <c r="X649" s="34">
        <v>1</v>
      </c>
      <c r="Y649" s="34" t="s">
        <v>1511</v>
      </c>
      <c r="Z649" s="34" t="s">
        <v>1512</v>
      </c>
      <c r="AA649" s="34">
        <f>IF(ISBLANK($L649),"",VLOOKUP($L649,'PADESCE Ccontractuelle'!$C$2:$K$1200,8,FALSE))</f>
        <v>355572</v>
      </c>
      <c r="AB649" s="34">
        <f>IF(ISBLANK($L649),"",VLOOKUP($L649,'PADESCE Ccontractuelle'!$C$2:$K$1200,9,FALSE))</f>
        <v>10667160</v>
      </c>
      <c r="AC649" s="34" t="str">
        <f>VLOOKUP(VLOOKUP(B649,Apprenants!$D$2:$F$2000,3,FALSE),Classes!$A$2:$H$2000,8,FALSE)</f>
        <v>N</v>
      </c>
      <c r="AD649" s="47"/>
      <c r="AG649" s="23">
        <v>1</v>
      </c>
      <c r="AH649" s="23" t="str">
        <f>Consolication[[#This Row],[Bénéficiaires]]</f>
        <v>ASSOCIATION DES ENFANTS ET JEUNES TRAVAILLEURS DU CAMEROUN (AEJT CAM)</v>
      </c>
      <c r="AI649" s="23">
        <f>Consolication[[#This Row],[cohorte]]</f>
        <v>1</v>
      </c>
    </row>
    <row r="650" spans="1:35" x14ac:dyDescent="0.35">
      <c r="A650" s="34">
        <f>IF(B650&lt;&gt;"",MAX($A$1:A649)+1,"")</f>
        <v>649</v>
      </c>
      <c r="B650" s="34" t="s">
        <v>1513</v>
      </c>
      <c r="C650" s="34" t="s">
        <v>1014</v>
      </c>
      <c r="D650" s="34" t="s">
        <v>31</v>
      </c>
      <c r="E650" s="34">
        <v>30</v>
      </c>
      <c r="F650" s="34" t="s">
        <v>974</v>
      </c>
      <c r="G650" s="34">
        <v>1</v>
      </c>
      <c r="H650" s="34">
        <v>1</v>
      </c>
      <c r="I650" s="34" t="s">
        <v>1514</v>
      </c>
      <c r="J650" s="34" t="s">
        <v>1515</v>
      </c>
      <c r="K650" s="34" t="s">
        <v>1516</v>
      </c>
      <c r="L650" s="34" t="s">
        <v>1517</v>
      </c>
      <c r="M650" s="34">
        <v>3</v>
      </c>
      <c r="N650" s="34" t="s">
        <v>1518</v>
      </c>
      <c r="O650" s="34" t="s">
        <v>1518</v>
      </c>
      <c r="P650" s="34" t="s">
        <v>1519</v>
      </c>
      <c r="Q650" s="34" t="s">
        <v>164</v>
      </c>
      <c r="R650" s="34" t="s">
        <v>1520</v>
      </c>
      <c r="S650" s="34" t="s">
        <v>1515</v>
      </c>
      <c r="T650" s="34" t="s">
        <v>1521</v>
      </c>
      <c r="U650" s="34" t="s">
        <v>1522</v>
      </c>
      <c r="V650" s="34">
        <v>650504144</v>
      </c>
      <c r="W650" s="34"/>
      <c r="X650" s="34">
        <v>1</v>
      </c>
      <c r="Y650" s="34" t="s">
        <v>1523</v>
      </c>
      <c r="Z650" s="34" t="s">
        <v>1524</v>
      </c>
      <c r="AA650" s="34">
        <f>IF(ISBLANK($L650),"",VLOOKUP($L650,'PADESCE Ccontractuelle'!$C$2:$K$1200,8,FALSE))</f>
        <v>260411.4</v>
      </c>
      <c r="AB650" s="34">
        <f>IF(ISBLANK($L650),"",VLOOKUP($L650,'PADESCE Ccontractuelle'!$C$2:$K$1200,9,FALSE))</f>
        <v>26041140</v>
      </c>
      <c r="AC650" s="34" t="str">
        <f>VLOOKUP(VLOOKUP(B650,Apprenants!$D$2:$F$2000,3,FALSE),Classes!$A$2:$H$2000,8,FALSE)</f>
        <v>N</v>
      </c>
      <c r="AD650" s="47"/>
      <c r="AG650" s="23">
        <v>1</v>
      </c>
      <c r="AH650" s="23" t="str">
        <f>Consolication[[#This Row],[Bénéficiaires]]</f>
        <v>CHAMBRE D'AGRICULTURE, DES PÊCHES, DE L'ELEVAGE ET DES FORÊTS DU CAMEROUN (CAPEF)</v>
      </c>
      <c r="AI650" s="23">
        <f>Consolication[[#This Row],[cohorte]]</f>
        <v>1</v>
      </c>
    </row>
    <row r="651" spans="1:35" x14ac:dyDescent="0.35">
      <c r="A651" s="34">
        <f>IF(B651&lt;&gt;"",MAX($A$1:A650)+1,"")</f>
        <v>650</v>
      </c>
      <c r="B651" s="34" t="s">
        <v>1525</v>
      </c>
      <c r="C651" s="34" t="s">
        <v>1014</v>
      </c>
      <c r="D651" s="34" t="s">
        <v>31</v>
      </c>
      <c r="E651" s="34">
        <v>31</v>
      </c>
      <c r="F651" s="34" t="s">
        <v>974</v>
      </c>
      <c r="G651" s="34">
        <v>1</v>
      </c>
      <c r="H651" s="34">
        <v>1</v>
      </c>
      <c r="I651" s="34" t="s">
        <v>159</v>
      </c>
      <c r="J651" s="34" t="s">
        <v>1515</v>
      </c>
      <c r="K651" s="34" t="s">
        <v>1516</v>
      </c>
      <c r="L651" s="34" t="s">
        <v>1517</v>
      </c>
      <c r="M651" s="34">
        <v>3</v>
      </c>
      <c r="N651" s="34" t="s">
        <v>1518</v>
      </c>
      <c r="O651" s="34" t="s">
        <v>1518</v>
      </c>
      <c r="P651" s="34" t="s">
        <v>1519</v>
      </c>
      <c r="Q651" s="34" t="s">
        <v>164</v>
      </c>
      <c r="R651" s="34" t="s">
        <v>1520</v>
      </c>
      <c r="S651" s="34" t="s">
        <v>1515</v>
      </c>
      <c r="T651" s="34" t="s">
        <v>1526</v>
      </c>
      <c r="U651" s="34" t="s">
        <v>1527</v>
      </c>
      <c r="V651" s="34">
        <v>680604365</v>
      </c>
      <c r="W651" s="34"/>
      <c r="X651" s="34">
        <v>1</v>
      </c>
      <c r="Y651" s="34" t="s">
        <v>1528</v>
      </c>
      <c r="Z651" s="34" t="s">
        <v>1529</v>
      </c>
      <c r="AA651" s="34">
        <f>IF(ISBLANK($L651),"",VLOOKUP($L651,'PADESCE Ccontractuelle'!$C$2:$K$1200,8,FALSE))</f>
        <v>260411.4</v>
      </c>
      <c r="AB651" s="34">
        <f>IF(ISBLANK($L651),"",VLOOKUP($L651,'PADESCE Ccontractuelle'!$C$2:$K$1200,9,FALSE))</f>
        <v>26041140</v>
      </c>
      <c r="AC651" s="34" t="str">
        <f>VLOOKUP(VLOOKUP(B651,Apprenants!$D$2:$F$2000,3,FALSE),Classes!$A$2:$H$2000,8,FALSE)</f>
        <v>N</v>
      </c>
      <c r="AD651" s="47"/>
      <c r="AG651" s="23">
        <v>1</v>
      </c>
      <c r="AH651" s="23" t="str">
        <f>Consolication[[#This Row],[Bénéficiaires]]</f>
        <v>CHAMBRE D'AGRICULTURE, DES PÊCHES, DE L'ELEVAGE ET DES FORÊTS DU CAMEROUN (CAPEF)</v>
      </c>
      <c r="AI651" s="23">
        <f>Consolication[[#This Row],[cohorte]]</f>
        <v>1</v>
      </c>
    </row>
    <row r="652" spans="1:35" x14ac:dyDescent="0.35">
      <c r="A652" s="34">
        <f>IF(B652&lt;&gt;"",MAX($A$1:A651)+1,"")</f>
        <v>651</v>
      </c>
      <c r="B652" s="34" t="s">
        <v>1530</v>
      </c>
      <c r="C652" s="34" t="s">
        <v>1014</v>
      </c>
      <c r="D652" s="34" t="s">
        <v>31</v>
      </c>
      <c r="E652" s="34">
        <v>29</v>
      </c>
      <c r="F652" s="34" t="s">
        <v>974</v>
      </c>
      <c r="G652" s="34">
        <v>1</v>
      </c>
      <c r="H652" s="34">
        <v>1</v>
      </c>
      <c r="I652" s="34" t="s">
        <v>1514</v>
      </c>
      <c r="J652" s="34" t="s">
        <v>1515</v>
      </c>
      <c r="K652" s="34" t="s">
        <v>1516</v>
      </c>
      <c r="L652" s="34" t="s">
        <v>1517</v>
      </c>
      <c r="M652" s="34">
        <v>3</v>
      </c>
      <c r="N652" s="34" t="s">
        <v>1518</v>
      </c>
      <c r="O652" s="34" t="s">
        <v>1518</v>
      </c>
      <c r="P652" s="34" t="s">
        <v>1519</v>
      </c>
      <c r="Q652" s="34" t="s">
        <v>164</v>
      </c>
      <c r="R652" s="34" t="s">
        <v>1520</v>
      </c>
      <c r="S652" s="34" t="s">
        <v>1515</v>
      </c>
      <c r="T652" s="34" t="s">
        <v>1531</v>
      </c>
      <c r="U652" s="34" t="s">
        <v>1532</v>
      </c>
      <c r="V652" s="34">
        <v>655124862</v>
      </c>
      <c r="W652" s="34"/>
      <c r="X652" s="34">
        <v>1</v>
      </c>
      <c r="Y652" s="34" t="s">
        <v>1533</v>
      </c>
      <c r="Z652" s="34" t="s">
        <v>1534</v>
      </c>
      <c r="AA652" s="34">
        <f>IF(ISBLANK($L652),"",VLOOKUP($L652,'PADESCE Ccontractuelle'!$C$2:$K$1200,8,FALSE))</f>
        <v>260411.4</v>
      </c>
      <c r="AB652" s="34">
        <f>IF(ISBLANK($L652),"",VLOOKUP($L652,'PADESCE Ccontractuelle'!$C$2:$K$1200,9,FALSE))</f>
        <v>26041140</v>
      </c>
      <c r="AC652" s="34" t="str">
        <f>VLOOKUP(VLOOKUP(B652,Apprenants!$D$2:$F$2000,3,FALSE),Classes!$A$2:$H$2000,8,FALSE)</f>
        <v>N</v>
      </c>
      <c r="AD652" s="47"/>
      <c r="AG652" s="23">
        <v>1</v>
      </c>
      <c r="AH652" s="23" t="str">
        <f>Consolication[[#This Row],[Bénéficiaires]]</f>
        <v>CHAMBRE D'AGRICULTURE, DES PÊCHES, DE L'ELEVAGE ET DES FORÊTS DU CAMEROUN (CAPEF)</v>
      </c>
      <c r="AI652" s="23">
        <f>Consolication[[#This Row],[cohorte]]</f>
        <v>1</v>
      </c>
    </row>
    <row r="653" spans="1:35" x14ac:dyDescent="0.35">
      <c r="A653" s="34">
        <f>IF(B653&lt;&gt;"",MAX($A$1:A652)+1,"")</f>
        <v>652</v>
      </c>
      <c r="B653" s="34" t="s">
        <v>1535</v>
      </c>
      <c r="C653" s="34" t="s">
        <v>1014</v>
      </c>
      <c r="D653" s="34" t="s">
        <v>31</v>
      </c>
      <c r="E653" s="34">
        <v>25</v>
      </c>
      <c r="F653" s="34" t="s">
        <v>974</v>
      </c>
      <c r="G653" s="34">
        <v>1</v>
      </c>
      <c r="H653" s="34">
        <v>1</v>
      </c>
      <c r="I653" s="34" t="s">
        <v>1536</v>
      </c>
      <c r="J653" s="34" t="s">
        <v>1515</v>
      </c>
      <c r="K653" s="34" t="s">
        <v>1516</v>
      </c>
      <c r="L653" s="34" t="s">
        <v>1517</v>
      </c>
      <c r="M653" s="34">
        <v>3</v>
      </c>
      <c r="N653" s="34" t="s">
        <v>1518</v>
      </c>
      <c r="O653" s="34" t="s">
        <v>1518</v>
      </c>
      <c r="P653" s="34" t="s">
        <v>1519</v>
      </c>
      <c r="Q653" s="34" t="s">
        <v>164</v>
      </c>
      <c r="R653" s="34" t="s">
        <v>1520</v>
      </c>
      <c r="S653" s="34" t="s">
        <v>1515</v>
      </c>
      <c r="T653" s="34" t="s">
        <v>1537</v>
      </c>
      <c r="U653" s="34" t="s">
        <v>1538</v>
      </c>
      <c r="V653" s="34">
        <v>674236783</v>
      </c>
      <c r="W653" s="34"/>
      <c r="X653" s="34">
        <v>1</v>
      </c>
      <c r="Y653" s="34" t="s">
        <v>1539</v>
      </c>
      <c r="Z653" s="34" t="s">
        <v>1540</v>
      </c>
      <c r="AA653" s="34">
        <f>IF(ISBLANK($L653),"",VLOOKUP($L653,'PADESCE Ccontractuelle'!$C$2:$K$1200,8,FALSE))</f>
        <v>260411.4</v>
      </c>
      <c r="AB653" s="34">
        <f>IF(ISBLANK($L653),"",VLOOKUP($L653,'PADESCE Ccontractuelle'!$C$2:$K$1200,9,FALSE))</f>
        <v>26041140</v>
      </c>
      <c r="AC653" s="34" t="str">
        <f>VLOOKUP(VLOOKUP(B653,Apprenants!$D$2:$F$2000,3,FALSE),Classes!$A$2:$H$2000,8,FALSE)</f>
        <v>N</v>
      </c>
      <c r="AD653" s="47"/>
      <c r="AG653" s="23">
        <v>1</v>
      </c>
      <c r="AH653" s="23" t="str">
        <f>Consolication[[#This Row],[Bénéficiaires]]</f>
        <v>CHAMBRE D'AGRICULTURE, DES PÊCHES, DE L'ELEVAGE ET DES FORÊTS DU CAMEROUN (CAPEF)</v>
      </c>
      <c r="AI653" s="23">
        <f>Consolication[[#This Row],[cohorte]]</f>
        <v>1</v>
      </c>
    </row>
    <row r="654" spans="1:35" x14ac:dyDescent="0.35">
      <c r="A654" s="34">
        <f>IF(B654&lt;&gt;"",MAX($A$1:A653)+1,"")</f>
        <v>653</v>
      </c>
      <c r="B654" s="34" t="s">
        <v>1541</v>
      </c>
      <c r="C654" s="34" t="s">
        <v>1014</v>
      </c>
      <c r="D654" s="34" t="s">
        <v>31</v>
      </c>
      <c r="E654" s="34">
        <v>26</v>
      </c>
      <c r="F654" s="34" t="s">
        <v>974</v>
      </c>
      <c r="G654" s="34">
        <v>1</v>
      </c>
      <c r="H654" s="34">
        <v>1</v>
      </c>
      <c r="I654" s="34" t="s">
        <v>159</v>
      </c>
      <c r="J654" s="34" t="s">
        <v>1515</v>
      </c>
      <c r="K654" s="34" t="s">
        <v>1516</v>
      </c>
      <c r="L654" s="34" t="s">
        <v>1517</v>
      </c>
      <c r="M654" s="34">
        <v>3</v>
      </c>
      <c r="N654" s="34" t="s">
        <v>1518</v>
      </c>
      <c r="O654" s="34" t="s">
        <v>1518</v>
      </c>
      <c r="P654" s="34" t="s">
        <v>1519</v>
      </c>
      <c r="Q654" s="34" t="s">
        <v>164</v>
      </c>
      <c r="R654" s="34" t="s">
        <v>1520</v>
      </c>
      <c r="S654" s="34" t="s">
        <v>1515</v>
      </c>
      <c r="T654" s="34" t="s">
        <v>1542</v>
      </c>
      <c r="U654" s="34" t="s">
        <v>1543</v>
      </c>
      <c r="V654" s="34">
        <v>696567927</v>
      </c>
      <c r="W654" s="34"/>
      <c r="X654" s="34">
        <v>1</v>
      </c>
      <c r="Y654" s="34" t="s">
        <v>1544</v>
      </c>
      <c r="Z654" s="34" t="s">
        <v>1545</v>
      </c>
      <c r="AA654" s="34">
        <f>IF(ISBLANK($L654),"",VLOOKUP($L654,'PADESCE Ccontractuelle'!$C$2:$K$1200,8,FALSE))</f>
        <v>260411.4</v>
      </c>
      <c r="AB654" s="34">
        <f>IF(ISBLANK($L654),"",VLOOKUP($L654,'PADESCE Ccontractuelle'!$C$2:$K$1200,9,FALSE))</f>
        <v>26041140</v>
      </c>
      <c r="AC654" s="34" t="str">
        <f>VLOOKUP(VLOOKUP(B654,Apprenants!$D$2:$F$2000,3,FALSE),Classes!$A$2:$H$2000,8,FALSE)</f>
        <v>N</v>
      </c>
      <c r="AD654" s="47"/>
      <c r="AG654" s="23">
        <v>1</v>
      </c>
      <c r="AH654" s="23" t="str">
        <f>Consolication[[#This Row],[Bénéficiaires]]</f>
        <v>CHAMBRE D'AGRICULTURE, DES PÊCHES, DE L'ELEVAGE ET DES FORÊTS DU CAMEROUN (CAPEF)</v>
      </c>
      <c r="AI654" s="23">
        <f>Consolication[[#This Row],[cohorte]]</f>
        <v>1</v>
      </c>
    </row>
    <row r="655" spans="1:35" x14ac:dyDescent="0.35">
      <c r="A655" s="34">
        <f>IF(B655&lt;&gt;"",MAX($A$1:A654)+1,"")</f>
        <v>654</v>
      </c>
      <c r="B655" s="34" t="s">
        <v>1546</v>
      </c>
      <c r="C655" s="34" t="s">
        <v>1014</v>
      </c>
      <c r="D655" s="34" t="s">
        <v>32</v>
      </c>
      <c r="E655" s="34">
        <v>28</v>
      </c>
      <c r="F655" s="34" t="s">
        <v>974</v>
      </c>
      <c r="G655" s="34">
        <v>1</v>
      </c>
      <c r="H655" s="34">
        <v>1</v>
      </c>
      <c r="I655" s="34" t="s">
        <v>159</v>
      </c>
      <c r="J655" s="34" t="s">
        <v>1515</v>
      </c>
      <c r="K655" s="34" t="s">
        <v>1516</v>
      </c>
      <c r="L655" s="34" t="s">
        <v>1517</v>
      </c>
      <c r="M655" s="34">
        <v>3</v>
      </c>
      <c r="N655" s="34" t="s">
        <v>1518</v>
      </c>
      <c r="O655" s="34" t="s">
        <v>1518</v>
      </c>
      <c r="P655" s="34" t="s">
        <v>1519</v>
      </c>
      <c r="Q655" s="34" t="s">
        <v>164</v>
      </c>
      <c r="R655" s="34" t="s">
        <v>1520</v>
      </c>
      <c r="S655" s="34" t="s">
        <v>1515</v>
      </c>
      <c r="T655" s="34" t="s">
        <v>1547</v>
      </c>
      <c r="U655" s="34" t="s">
        <v>1548</v>
      </c>
      <c r="V655" s="34">
        <v>674171922</v>
      </c>
      <c r="W655" s="34"/>
      <c r="X655" s="34">
        <v>1</v>
      </c>
      <c r="Y655" s="34" t="s">
        <v>1549</v>
      </c>
      <c r="Z655" s="34" t="s">
        <v>1550</v>
      </c>
      <c r="AA655" s="34">
        <f>IF(ISBLANK($L655),"",VLOOKUP($L655,'PADESCE Ccontractuelle'!$C$2:$K$1200,8,FALSE))</f>
        <v>260411.4</v>
      </c>
      <c r="AB655" s="34">
        <f>IF(ISBLANK($L655),"",VLOOKUP($L655,'PADESCE Ccontractuelle'!$C$2:$K$1200,9,FALSE))</f>
        <v>26041140</v>
      </c>
      <c r="AC655" s="34" t="str">
        <f>VLOOKUP(VLOOKUP(B655,Apprenants!$D$2:$F$2000,3,FALSE),Classes!$A$2:$H$2000,8,FALSE)</f>
        <v>N</v>
      </c>
      <c r="AD655" s="47"/>
      <c r="AG655" s="23">
        <v>1</v>
      </c>
      <c r="AH655" s="23" t="str">
        <f>Consolication[[#This Row],[Bénéficiaires]]</f>
        <v>CHAMBRE D'AGRICULTURE, DES PÊCHES, DE L'ELEVAGE ET DES FORÊTS DU CAMEROUN (CAPEF)</v>
      </c>
      <c r="AI655" s="23">
        <f>Consolication[[#This Row],[cohorte]]</f>
        <v>1</v>
      </c>
    </row>
    <row r="656" spans="1:35" x14ac:dyDescent="0.35">
      <c r="A656" s="34">
        <f>IF(B656&lt;&gt;"",MAX($A$1:A655)+1,"")</f>
        <v>655</v>
      </c>
      <c r="B656" s="34" t="s">
        <v>1551</v>
      </c>
      <c r="C656" s="34" t="s">
        <v>1014</v>
      </c>
      <c r="D656" s="34" t="s">
        <v>32</v>
      </c>
      <c r="E656" s="34">
        <v>27</v>
      </c>
      <c r="F656" s="34" t="s">
        <v>974</v>
      </c>
      <c r="G656" s="34">
        <v>1</v>
      </c>
      <c r="H656" s="34">
        <v>1</v>
      </c>
      <c r="I656" s="34" t="s">
        <v>159</v>
      </c>
      <c r="J656" s="34" t="s">
        <v>1515</v>
      </c>
      <c r="K656" s="34" t="s">
        <v>1516</v>
      </c>
      <c r="L656" s="34" t="s">
        <v>1517</v>
      </c>
      <c r="M656" s="34">
        <v>3</v>
      </c>
      <c r="N656" s="34" t="s">
        <v>1518</v>
      </c>
      <c r="O656" s="34" t="s">
        <v>1518</v>
      </c>
      <c r="P656" s="34" t="s">
        <v>1519</v>
      </c>
      <c r="Q656" s="34" t="s">
        <v>164</v>
      </c>
      <c r="R656" s="34" t="s">
        <v>1520</v>
      </c>
      <c r="S656" s="34" t="s">
        <v>1515</v>
      </c>
      <c r="T656" s="34" t="s">
        <v>1552</v>
      </c>
      <c r="U656" s="34" t="s">
        <v>1553</v>
      </c>
      <c r="V656" s="34">
        <v>673204388</v>
      </c>
      <c r="W656" s="34"/>
      <c r="X656" s="34">
        <v>1</v>
      </c>
      <c r="Y656" s="34" t="s">
        <v>1554</v>
      </c>
      <c r="Z656" s="34" t="s">
        <v>1555</v>
      </c>
      <c r="AA656" s="34">
        <f>IF(ISBLANK($L656),"",VLOOKUP($L656,'PADESCE Ccontractuelle'!$C$2:$K$1200,8,FALSE))</f>
        <v>260411.4</v>
      </c>
      <c r="AB656" s="34">
        <f>IF(ISBLANK($L656),"",VLOOKUP($L656,'PADESCE Ccontractuelle'!$C$2:$K$1200,9,FALSE))</f>
        <v>26041140</v>
      </c>
      <c r="AC656" s="34" t="str">
        <f>VLOOKUP(VLOOKUP(B656,Apprenants!$D$2:$F$2000,3,FALSE),Classes!$A$2:$H$2000,8,FALSE)</f>
        <v>N</v>
      </c>
      <c r="AD656" s="47"/>
      <c r="AG656" s="23">
        <v>1</v>
      </c>
      <c r="AH656" s="23" t="str">
        <f>Consolication[[#This Row],[Bénéficiaires]]</f>
        <v>CHAMBRE D'AGRICULTURE, DES PÊCHES, DE L'ELEVAGE ET DES FORÊTS DU CAMEROUN (CAPEF)</v>
      </c>
      <c r="AI656" s="23">
        <f>Consolication[[#This Row],[cohorte]]</f>
        <v>1</v>
      </c>
    </row>
    <row r="657" spans="1:35" x14ac:dyDescent="0.35">
      <c r="A657" s="34">
        <f>IF(B657&lt;&gt;"",MAX($A$1:A656)+1,"")</f>
        <v>656</v>
      </c>
      <c r="B657" s="34" t="s">
        <v>1556</v>
      </c>
      <c r="C657" s="34" t="s">
        <v>1014</v>
      </c>
      <c r="D657" s="34" t="s">
        <v>31</v>
      </c>
      <c r="E657" s="34">
        <v>24</v>
      </c>
      <c r="F657" s="34" t="s">
        <v>974</v>
      </c>
      <c r="G657" s="34">
        <v>1</v>
      </c>
      <c r="H657" s="34">
        <v>1</v>
      </c>
      <c r="I657" s="34" t="s">
        <v>159</v>
      </c>
      <c r="J657" s="34" t="s">
        <v>1515</v>
      </c>
      <c r="K657" s="34" t="s">
        <v>1516</v>
      </c>
      <c r="L657" s="34" t="s">
        <v>1517</v>
      </c>
      <c r="M657" s="34">
        <v>3</v>
      </c>
      <c r="N657" s="34" t="s">
        <v>1518</v>
      </c>
      <c r="O657" s="34" t="s">
        <v>1518</v>
      </c>
      <c r="P657" s="34" t="s">
        <v>1519</v>
      </c>
      <c r="Q657" s="34" t="s">
        <v>164</v>
      </c>
      <c r="R657" s="34" t="s">
        <v>1520</v>
      </c>
      <c r="S657" s="34" t="s">
        <v>1515</v>
      </c>
      <c r="T657" s="34" t="s">
        <v>1557</v>
      </c>
      <c r="U657" s="34" t="s">
        <v>1558</v>
      </c>
      <c r="V657" s="34">
        <v>655788693</v>
      </c>
      <c r="W657" s="34"/>
      <c r="X657" s="34">
        <v>1</v>
      </c>
      <c r="Y657" s="34" t="s">
        <v>1559</v>
      </c>
      <c r="Z657" s="34" t="s">
        <v>1560</v>
      </c>
      <c r="AA657" s="34">
        <f>IF(ISBLANK($L657),"",VLOOKUP($L657,'PADESCE Ccontractuelle'!$C$2:$K$1200,8,FALSE))</f>
        <v>260411.4</v>
      </c>
      <c r="AB657" s="34">
        <f>IF(ISBLANK($L657),"",VLOOKUP($L657,'PADESCE Ccontractuelle'!$C$2:$K$1200,9,FALSE))</f>
        <v>26041140</v>
      </c>
      <c r="AC657" s="34" t="str">
        <f>VLOOKUP(VLOOKUP(B657,Apprenants!$D$2:$F$2000,3,FALSE),Classes!$A$2:$H$2000,8,FALSE)</f>
        <v>N</v>
      </c>
      <c r="AD657" s="47"/>
      <c r="AG657" s="23">
        <v>1</v>
      </c>
      <c r="AH657" s="23" t="str">
        <f>Consolication[[#This Row],[Bénéficiaires]]</f>
        <v>CHAMBRE D'AGRICULTURE, DES PÊCHES, DE L'ELEVAGE ET DES FORÊTS DU CAMEROUN (CAPEF)</v>
      </c>
      <c r="AI657" s="23">
        <f>Consolication[[#This Row],[cohorte]]</f>
        <v>1</v>
      </c>
    </row>
    <row r="658" spans="1:35" x14ac:dyDescent="0.35">
      <c r="A658" s="34">
        <f>IF(B658&lt;&gt;"",MAX($A$1:A657)+1,"")</f>
        <v>657</v>
      </c>
      <c r="B658" s="34" t="s">
        <v>1561</v>
      </c>
      <c r="C658" s="34" t="s">
        <v>1014</v>
      </c>
      <c r="D658" s="34" t="s">
        <v>32</v>
      </c>
      <c r="E658" s="34">
        <v>30</v>
      </c>
      <c r="F658" s="34" t="s">
        <v>974</v>
      </c>
      <c r="G658" s="34">
        <v>1</v>
      </c>
      <c r="H658" s="34">
        <v>1</v>
      </c>
      <c r="I658" s="34" t="s">
        <v>1536</v>
      </c>
      <c r="J658" s="34" t="s">
        <v>1515</v>
      </c>
      <c r="K658" s="34" t="s">
        <v>1516</v>
      </c>
      <c r="L658" s="34" t="s">
        <v>1517</v>
      </c>
      <c r="M658" s="34">
        <v>3</v>
      </c>
      <c r="N658" s="34" t="s">
        <v>1518</v>
      </c>
      <c r="O658" s="34" t="s">
        <v>1518</v>
      </c>
      <c r="P658" s="34" t="s">
        <v>1519</v>
      </c>
      <c r="Q658" s="34" t="s">
        <v>164</v>
      </c>
      <c r="R658" s="34" t="s">
        <v>1520</v>
      </c>
      <c r="S658" s="34" t="s">
        <v>1515</v>
      </c>
      <c r="T658" s="34" t="s">
        <v>1562</v>
      </c>
      <c r="U658" s="34" t="s">
        <v>1563</v>
      </c>
      <c r="V658" s="34">
        <v>689718668</v>
      </c>
      <c r="W658" s="34"/>
      <c r="X658" s="34">
        <v>1</v>
      </c>
      <c r="Y658" s="34" t="s">
        <v>1564</v>
      </c>
      <c r="Z658" s="34" t="s">
        <v>1565</v>
      </c>
      <c r="AA658" s="34">
        <f>IF(ISBLANK($L658),"",VLOOKUP($L658,'PADESCE Ccontractuelle'!$C$2:$K$1200,8,FALSE))</f>
        <v>260411.4</v>
      </c>
      <c r="AB658" s="34">
        <f>IF(ISBLANK($L658),"",VLOOKUP($L658,'PADESCE Ccontractuelle'!$C$2:$K$1200,9,FALSE))</f>
        <v>26041140</v>
      </c>
      <c r="AC658" s="34" t="str">
        <f>VLOOKUP(VLOOKUP(B658,Apprenants!$D$2:$F$2000,3,FALSE),Classes!$A$2:$H$2000,8,FALSE)</f>
        <v>N</v>
      </c>
      <c r="AD658" s="47"/>
      <c r="AG658" s="23">
        <v>1</v>
      </c>
      <c r="AH658" s="23" t="str">
        <f>Consolication[[#This Row],[Bénéficiaires]]</f>
        <v>CHAMBRE D'AGRICULTURE, DES PÊCHES, DE L'ELEVAGE ET DES FORÊTS DU CAMEROUN (CAPEF)</v>
      </c>
      <c r="AI658" s="23">
        <f>Consolication[[#This Row],[cohorte]]</f>
        <v>1</v>
      </c>
    </row>
    <row r="659" spans="1:35" x14ac:dyDescent="0.35">
      <c r="A659" s="34">
        <f>IF(B659&lt;&gt;"",MAX($A$1:A658)+1,"")</f>
        <v>658</v>
      </c>
      <c r="B659" s="34" t="s">
        <v>1566</v>
      </c>
      <c r="C659" s="34" t="s">
        <v>1014</v>
      </c>
      <c r="D659" s="34" t="s">
        <v>32</v>
      </c>
      <c r="E659" s="34">
        <v>27</v>
      </c>
      <c r="F659" s="34" t="s">
        <v>974</v>
      </c>
      <c r="G659" s="34">
        <v>1</v>
      </c>
      <c r="H659" s="34">
        <v>1</v>
      </c>
      <c r="I659" s="34" t="s">
        <v>159</v>
      </c>
      <c r="J659" s="34" t="s">
        <v>1515</v>
      </c>
      <c r="K659" s="34" t="s">
        <v>1516</v>
      </c>
      <c r="L659" s="34" t="s">
        <v>1517</v>
      </c>
      <c r="M659" s="34">
        <v>3</v>
      </c>
      <c r="N659" s="34" t="s">
        <v>1518</v>
      </c>
      <c r="O659" s="34" t="s">
        <v>1518</v>
      </c>
      <c r="P659" s="34" t="s">
        <v>1519</v>
      </c>
      <c r="Q659" s="34" t="s">
        <v>164</v>
      </c>
      <c r="R659" s="34" t="s">
        <v>1520</v>
      </c>
      <c r="S659" s="34" t="s">
        <v>1515</v>
      </c>
      <c r="T659" s="34" t="s">
        <v>1567</v>
      </c>
      <c r="U659" s="34" t="s">
        <v>1568</v>
      </c>
      <c r="V659" s="34">
        <v>699657382</v>
      </c>
      <c r="W659" s="34"/>
      <c r="X659" s="34">
        <v>1</v>
      </c>
      <c r="Y659" s="34" t="s">
        <v>1569</v>
      </c>
      <c r="Z659" s="34" t="s">
        <v>1570</v>
      </c>
      <c r="AA659" s="34">
        <f>IF(ISBLANK($L659),"",VLOOKUP($L659,'PADESCE Ccontractuelle'!$C$2:$K$1200,8,FALSE))</f>
        <v>260411.4</v>
      </c>
      <c r="AB659" s="34">
        <f>IF(ISBLANK($L659),"",VLOOKUP($L659,'PADESCE Ccontractuelle'!$C$2:$K$1200,9,FALSE))</f>
        <v>26041140</v>
      </c>
      <c r="AC659" s="34" t="str">
        <f>VLOOKUP(VLOOKUP(B659,Apprenants!$D$2:$F$2000,3,FALSE),Classes!$A$2:$H$2000,8,FALSE)</f>
        <v>N</v>
      </c>
      <c r="AD659" s="47"/>
      <c r="AG659" s="23">
        <v>1</v>
      </c>
      <c r="AH659" s="23" t="str">
        <f>Consolication[[#This Row],[Bénéficiaires]]</f>
        <v>CHAMBRE D'AGRICULTURE, DES PÊCHES, DE L'ELEVAGE ET DES FORÊTS DU CAMEROUN (CAPEF)</v>
      </c>
      <c r="AI659" s="23">
        <f>Consolication[[#This Row],[cohorte]]</f>
        <v>1</v>
      </c>
    </row>
    <row r="660" spans="1:35" x14ac:dyDescent="0.35">
      <c r="A660" s="34">
        <f>IF(B660&lt;&gt;"",MAX($A$1:A659)+1,"")</f>
        <v>659</v>
      </c>
      <c r="B660" s="34" t="s">
        <v>1571</v>
      </c>
      <c r="C660" s="34" t="s">
        <v>1014</v>
      </c>
      <c r="D660" s="34" t="s">
        <v>32</v>
      </c>
      <c r="E660" s="34">
        <v>24</v>
      </c>
      <c r="F660" s="34" t="s">
        <v>974</v>
      </c>
      <c r="G660" s="34">
        <v>1</v>
      </c>
      <c r="H660" s="34">
        <v>1</v>
      </c>
      <c r="I660" s="34" t="s">
        <v>1572</v>
      </c>
      <c r="J660" s="34" t="s">
        <v>1515</v>
      </c>
      <c r="K660" s="34" t="s">
        <v>1516</v>
      </c>
      <c r="L660" s="34" t="s">
        <v>1517</v>
      </c>
      <c r="M660" s="34">
        <v>3</v>
      </c>
      <c r="N660" s="34" t="s">
        <v>1518</v>
      </c>
      <c r="O660" s="34" t="s">
        <v>1518</v>
      </c>
      <c r="P660" s="34" t="s">
        <v>1519</v>
      </c>
      <c r="Q660" s="34" t="s">
        <v>164</v>
      </c>
      <c r="R660" s="34" t="s">
        <v>1520</v>
      </c>
      <c r="S660" s="34" t="s">
        <v>1515</v>
      </c>
      <c r="T660" s="34" t="s">
        <v>1573</v>
      </c>
      <c r="U660" s="34" t="s">
        <v>1574</v>
      </c>
      <c r="V660" s="34">
        <v>695500795</v>
      </c>
      <c r="W660" s="34"/>
      <c r="X660" s="34">
        <v>1</v>
      </c>
      <c r="Y660" s="34" t="s">
        <v>1575</v>
      </c>
      <c r="Z660" s="34" t="s">
        <v>1576</v>
      </c>
      <c r="AA660" s="34">
        <f>IF(ISBLANK($L660),"",VLOOKUP($L660,'PADESCE Ccontractuelle'!$C$2:$K$1200,8,FALSE))</f>
        <v>260411.4</v>
      </c>
      <c r="AB660" s="34">
        <f>IF(ISBLANK($L660),"",VLOOKUP($L660,'PADESCE Ccontractuelle'!$C$2:$K$1200,9,FALSE))</f>
        <v>26041140</v>
      </c>
      <c r="AC660" s="34" t="str">
        <f>VLOOKUP(VLOOKUP(B660,Apprenants!$D$2:$F$2000,3,FALSE),Classes!$A$2:$H$2000,8,FALSE)</f>
        <v>N</v>
      </c>
      <c r="AD660" s="47"/>
      <c r="AG660" s="23">
        <v>1</v>
      </c>
      <c r="AH660" s="23" t="str">
        <f>Consolication[[#This Row],[Bénéficiaires]]</f>
        <v>CHAMBRE D'AGRICULTURE, DES PÊCHES, DE L'ELEVAGE ET DES FORÊTS DU CAMEROUN (CAPEF)</v>
      </c>
      <c r="AI660" s="23">
        <f>Consolication[[#This Row],[cohorte]]</f>
        <v>1</v>
      </c>
    </row>
    <row r="661" spans="1:35" x14ac:dyDescent="0.35">
      <c r="A661" s="34">
        <f>IF(B661&lt;&gt;"",MAX($A$1:A660)+1,"")</f>
        <v>660</v>
      </c>
      <c r="B661" s="34" t="s">
        <v>1577</v>
      </c>
      <c r="C661" s="34" t="s">
        <v>1014</v>
      </c>
      <c r="D661" s="34" t="s">
        <v>32</v>
      </c>
      <c r="E661" s="34">
        <v>28</v>
      </c>
      <c r="F661" s="34" t="s">
        <v>974</v>
      </c>
      <c r="G661" s="34">
        <v>1</v>
      </c>
      <c r="H661" s="34">
        <v>1</v>
      </c>
      <c r="I661" s="34" t="s">
        <v>1572</v>
      </c>
      <c r="J661" s="34" t="s">
        <v>1515</v>
      </c>
      <c r="K661" s="34" t="s">
        <v>1516</v>
      </c>
      <c r="L661" s="34" t="s">
        <v>1517</v>
      </c>
      <c r="M661" s="34">
        <v>3</v>
      </c>
      <c r="N661" s="34" t="s">
        <v>1518</v>
      </c>
      <c r="O661" s="34" t="s">
        <v>1518</v>
      </c>
      <c r="P661" s="34" t="s">
        <v>1519</v>
      </c>
      <c r="Q661" s="34" t="s">
        <v>164</v>
      </c>
      <c r="R661" s="34" t="s">
        <v>1520</v>
      </c>
      <c r="S661" s="34" t="s">
        <v>1515</v>
      </c>
      <c r="T661" s="34" t="s">
        <v>1578</v>
      </c>
      <c r="U661" s="34" t="s">
        <v>1579</v>
      </c>
      <c r="V661" s="34">
        <v>690525487</v>
      </c>
      <c r="W661" s="34"/>
      <c r="X661" s="34">
        <v>1</v>
      </c>
      <c r="Y661" s="34" t="s">
        <v>1580</v>
      </c>
      <c r="Z661" s="34" t="s">
        <v>1581</v>
      </c>
      <c r="AA661" s="34">
        <f>IF(ISBLANK($L661),"",VLOOKUP($L661,'PADESCE Ccontractuelle'!$C$2:$K$1200,8,FALSE))</f>
        <v>260411.4</v>
      </c>
      <c r="AB661" s="34">
        <f>IF(ISBLANK($L661),"",VLOOKUP($L661,'PADESCE Ccontractuelle'!$C$2:$K$1200,9,FALSE))</f>
        <v>26041140</v>
      </c>
      <c r="AC661" s="34" t="str">
        <f>VLOOKUP(VLOOKUP(B661,Apprenants!$D$2:$F$2000,3,FALSE),Classes!$A$2:$H$2000,8,FALSE)</f>
        <v>N</v>
      </c>
      <c r="AD661" s="47"/>
      <c r="AG661" s="23">
        <v>1</v>
      </c>
      <c r="AH661" s="23" t="str">
        <f>Consolication[[#This Row],[Bénéficiaires]]</f>
        <v>CHAMBRE D'AGRICULTURE, DES PÊCHES, DE L'ELEVAGE ET DES FORÊTS DU CAMEROUN (CAPEF)</v>
      </c>
      <c r="AI661" s="23">
        <f>Consolication[[#This Row],[cohorte]]</f>
        <v>1</v>
      </c>
    </row>
    <row r="662" spans="1:35" x14ac:dyDescent="0.35">
      <c r="A662" s="34">
        <f>IF(B662&lt;&gt;"",MAX($A$1:A661)+1,"")</f>
        <v>661</v>
      </c>
      <c r="B662" s="34" t="s">
        <v>1582</v>
      </c>
      <c r="C662" s="34" t="s">
        <v>1014</v>
      </c>
      <c r="D662" s="34" t="s">
        <v>31</v>
      </c>
      <c r="E662" s="34">
        <v>24</v>
      </c>
      <c r="F662" s="34" t="s">
        <v>974</v>
      </c>
      <c r="G662" s="34">
        <v>1</v>
      </c>
      <c r="H662" s="34">
        <v>1</v>
      </c>
      <c r="I662" s="34" t="s">
        <v>159</v>
      </c>
      <c r="J662" s="34" t="s">
        <v>1515</v>
      </c>
      <c r="K662" s="34" t="s">
        <v>1516</v>
      </c>
      <c r="L662" s="34" t="s">
        <v>1517</v>
      </c>
      <c r="M662" s="34">
        <v>3</v>
      </c>
      <c r="N662" s="34" t="s">
        <v>1518</v>
      </c>
      <c r="O662" s="34" t="s">
        <v>1518</v>
      </c>
      <c r="P662" s="34" t="s">
        <v>1519</v>
      </c>
      <c r="Q662" s="34" t="s">
        <v>164</v>
      </c>
      <c r="R662" s="34" t="s">
        <v>1520</v>
      </c>
      <c r="S662" s="34" t="s">
        <v>1515</v>
      </c>
      <c r="T662" s="34" t="s">
        <v>1583</v>
      </c>
      <c r="U662" s="34" t="s">
        <v>1584</v>
      </c>
      <c r="V662" s="34">
        <v>659278326</v>
      </c>
      <c r="W662" s="34"/>
      <c r="X662" s="34">
        <v>1</v>
      </c>
      <c r="Y662" s="34" t="s">
        <v>1585</v>
      </c>
      <c r="Z662" s="34" t="s">
        <v>1586</v>
      </c>
      <c r="AA662" s="34">
        <f>IF(ISBLANK($L662),"",VLOOKUP($L662,'PADESCE Ccontractuelle'!$C$2:$K$1200,8,FALSE))</f>
        <v>260411.4</v>
      </c>
      <c r="AB662" s="34">
        <f>IF(ISBLANK($L662),"",VLOOKUP($L662,'PADESCE Ccontractuelle'!$C$2:$K$1200,9,FALSE))</f>
        <v>26041140</v>
      </c>
      <c r="AC662" s="34" t="str">
        <f>VLOOKUP(VLOOKUP(B662,Apprenants!$D$2:$F$2000,3,FALSE),Classes!$A$2:$H$2000,8,FALSE)</f>
        <v>N</v>
      </c>
      <c r="AD662" s="47"/>
      <c r="AG662" s="23">
        <v>1</v>
      </c>
      <c r="AH662" s="23" t="str">
        <f>Consolication[[#This Row],[Bénéficiaires]]</f>
        <v>CHAMBRE D'AGRICULTURE, DES PÊCHES, DE L'ELEVAGE ET DES FORÊTS DU CAMEROUN (CAPEF)</v>
      </c>
      <c r="AI662" s="23">
        <f>Consolication[[#This Row],[cohorte]]</f>
        <v>1</v>
      </c>
    </row>
    <row r="663" spans="1:35" x14ac:dyDescent="0.35">
      <c r="A663" s="34">
        <f>IF(B663&lt;&gt;"",MAX($A$1:A662)+1,"")</f>
        <v>662</v>
      </c>
      <c r="B663" s="34" t="s">
        <v>1587</v>
      </c>
      <c r="C663" s="34" t="s">
        <v>1014</v>
      </c>
      <c r="D663" s="34" t="s">
        <v>31</v>
      </c>
      <c r="E663" s="34">
        <v>24</v>
      </c>
      <c r="F663" s="34" t="s">
        <v>974</v>
      </c>
      <c r="G663" s="34">
        <v>1</v>
      </c>
      <c r="H663" s="34">
        <v>1</v>
      </c>
      <c r="I663" s="34" t="s">
        <v>159</v>
      </c>
      <c r="J663" s="34" t="s">
        <v>1515</v>
      </c>
      <c r="K663" s="34" t="s">
        <v>1516</v>
      </c>
      <c r="L663" s="34" t="s">
        <v>1517</v>
      </c>
      <c r="M663" s="34">
        <v>3</v>
      </c>
      <c r="N663" s="34" t="s">
        <v>1518</v>
      </c>
      <c r="O663" s="34" t="s">
        <v>1518</v>
      </c>
      <c r="P663" s="34" t="s">
        <v>1519</v>
      </c>
      <c r="Q663" s="34" t="s">
        <v>164</v>
      </c>
      <c r="R663" s="34" t="s">
        <v>1520</v>
      </c>
      <c r="S663" s="34" t="s">
        <v>1515</v>
      </c>
      <c r="T663" s="34" t="s">
        <v>1588</v>
      </c>
      <c r="U663" s="34" t="s">
        <v>1589</v>
      </c>
      <c r="V663" s="34">
        <v>650021366</v>
      </c>
      <c r="W663" s="34"/>
      <c r="X663" s="34">
        <v>1</v>
      </c>
      <c r="Y663" s="34" t="s">
        <v>1590</v>
      </c>
      <c r="Z663" s="34" t="s">
        <v>1591</v>
      </c>
      <c r="AA663" s="34">
        <f>IF(ISBLANK($L663),"",VLOOKUP($L663,'PADESCE Ccontractuelle'!$C$2:$K$1200,8,FALSE))</f>
        <v>260411.4</v>
      </c>
      <c r="AB663" s="34">
        <f>IF(ISBLANK($L663),"",VLOOKUP($L663,'PADESCE Ccontractuelle'!$C$2:$K$1200,9,FALSE))</f>
        <v>26041140</v>
      </c>
      <c r="AC663" s="34" t="str">
        <f>VLOOKUP(VLOOKUP(B663,Apprenants!$D$2:$F$2000,3,FALSE),Classes!$A$2:$H$2000,8,FALSE)</f>
        <v>N</v>
      </c>
      <c r="AD663" s="47"/>
      <c r="AG663" s="23">
        <v>1</v>
      </c>
      <c r="AH663" s="23" t="str">
        <f>Consolication[[#This Row],[Bénéficiaires]]</f>
        <v>CHAMBRE D'AGRICULTURE, DES PÊCHES, DE L'ELEVAGE ET DES FORÊTS DU CAMEROUN (CAPEF)</v>
      </c>
      <c r="AI663" s="23">
        <f>Consolication[[#This Row],[cohorte]]</f>
        <v>1</v>
      </c>
    </row>
    <row r="664" spans="1:35" x14ac:dyDescent="0.35">
      <c r="A664" s="34">
        <f>IF(B664&lt;&gt;"",MAX($A$1:A663)+1,"")</f>
        <v>663</v>
      </c>
      <c r="B664" s="34" t="s">
        <v>1592</v>
      </c>
      <c r="C664" s="34" t="s">
        <v>1014</v>
      </c>
      <c r="D664" s="34" t="s">
        <v>32</v>
      </c>
      <c r="E664" s="34">
        <v>28</v>
      </c>
      <c r="F664" s="34" t="s">
        <v>974</v>
      </c>
      <c r="G664" s="34">
        <v>1</v>
      </c>
      <c r="H664" s="34">
        <v>1</v>
      </c>
      <c r="I664" s="34" t="s">
        <v>1536</v>
      </c>
      <c r="J664" s="34" t="s">
        <v>1515</v>
      </c>
      <c r="K664" s="34" t="s">
        <v>1516</v>
      </c>
      <c r="L664" s="34" t="s">
        <v>1517</v>
      </c>
      <c r="M664" s="34">
        <v>3</v>
      </c>
      <c r="N664" s="34" t="s">
        <v>1518</v>
      </c>
      <c r="O664" s="34" t="s">
        <v>1518</v>
      </c>
      <c r="P664" s="34" t="s">
        <v>1519</v>
      </c>
      <c r="Q664" s="34" t="s">
        <v>164</v>
      </c>
      <c r="R664" s="34" t="s">
        <v>1520</v>
      </c>
      <c r="S664" s="34" t="s">
        <v>1515</v>
      </c>
      <c r="T664" s="34" t="s">
        <v>1593</v>
      </c>
      <c r="U664" s="34" t="s">
        <v>1594</v>
      </c>
      <c r="V664" s="34">
        <v>678633522</v>
      </c>
      <c r="W664" s="34"/>
      <c r="X664" s="34">
        <v>1</v>
      </c>
      <c r="Y664" s="34" t="s">
        <v>1595</v>
      </c>
      <c r="Z664" s="34" t="s">
        <v>1596</v>
      </c>
      <c r="AA664" s="34">
        <f>IF(ISBLANK($L664),"",VLOOKUP($L664,'PADESCE Ccontractuelle'!$C$2:$K$1200,8,FALSE))</f>
        <v>260411.4</v>
      </c>
      <c r="AB664" s="34">
        <f>IF(ISBLANK($L664),"",VLOOKUP($L664,'PADESCE Ccontractuelle'!$C$2:$K$1200,9,FALSE))</f>
        <v>26041140</v>
      </c>
      <c r="AC664" s="34" t="str">
        <f>VLOOKUP(VLOOKUP(B664,Apprenants!$D$2:$F$2000,3,FALSE),Classes!$A$2:$H$2000,8,FALSE)</f>
        <v>N</v>
      </c>
      <c r="AD664" s="47"/>
      <c r="AG664" s="23">
        <v>1</v>
      </c>
      <c r="AH664" s="23" t="str">
        <f>Consolication[[#This Row],[Bénéficiaires]]</f>
        <v>CHAMBRE D'AGRICULTURE, DES PÊCHES, DE L'ELEVAGE ET DES FORÊTS DU CAMEROUN (CAPEF)</v>
      </c>
      <c r="AI664" s="23">
        <f>Consolication[[#This Row],[cohorte]]</f>
        <v>1</v>
      </c>
    </row>
    <row r="665" spans="1:35" x14ac:dyDescent="0.35">
      <c r="A665" s="34">
        <f>IF(B665&lt;&gt;"",MAX($A$1:A664)+1,"")</f>
        <v>664</v>
      </c>
      <c r="B665" s="34" t="s">
        <v>1597</v>
      </c>
      <c r="C665" s="34" t="s">
        <v>1014</v>
      </c>
      <c r="D665" s="34" t="s">
        <v>32</v>
      </c>
      <c r="E665" s="34">
        <v>25</v>
      </c>
      <c r="F665" s="34" t="s">
        <v>974</v>
      </c>
      <c r="G665" s="34">
        <v>1</v>
      </c>
      <c r="H665" s="34">
        <v>1</v>
      </c>
      <c r="I665" s="34" t="s">
        <v>1572</v>
      </c>
      <c r="J665" s="34" t="s">
        <v>1515</v>
      </c>
      <c r="K665" s="34" t="s">
        <v>1516</v>
      </c>
      <c r="L665" s="34" t="s">
        <v>1517</v>
      </c>
      <c r="M665" s="34">
        <v>3</v>
      </c>
      <c r="N665" s="34" t="s">
        <v>1518</v>
      </c>
      <c r="O665" s="34" t="s">
        <v>1518</v>
      </c>
      <c r="P665" s="34" t="s">
        <v>1519</v>
      </c>
      <c r="Q665" s="34" t="s">
        <v>164</v>
      </c>
      <c r="R665" s="34" t="s">
        <v>1520</v>
      </c>
      <c r="S665" s="34" t="s">
        <v>1515</v>
      </c>
      <c r="T665" s="34" t="s">
        <v>1598</v>
      </c>
      <c r="U665" s="34" t="s">
        <v>1599</v>
      </c>
      <c r="V665" s="34">
        <v>650504953</v>
      </c>
      <c r="W665" s="34"/>
      <c r="X665" s="34">
        <v>1</v>
      </c>
      <c r="Y665" s="34" t="s">
        <v>1600</v>
      </c>
      <c r="Z665" s="34" t="s">
        <v>1601</v>
      </c>
      <c r="AA665" s="34">
        <f>IF(ISBLANK($L665),"",VLOOKUP($L665,'PADESCE Ccontractuelle'!$C$2:$K$1200,8,FALSE))</f>
        <v>260411.4</v>
      </c>
      <c r="AB665" s="34">
        <f>IF(ISBLANK($L665),"",VLOOKUP($L665,'PADESCE Ccontractuelle'!$C$2:$K$1200,9,FALSE))</f>
        <v>26041140</v>
      </c>
      <c r="AC665" s="34" t="str">
        <f>VLOOKUP(VLOOKUP(B665,Apprenants!$D$2:$F$2000,3,FALSE),Classes!$A$2:$H$2000,8,FALSE)</f>
        <v>N</v>
      </c>
      <c r="AD665" s="47"/>
      <c r="AG665" s="23">
        <v>1</v>
      </c>
      <c r="AH665" s="23" t="str">
        <f>Consolication[[#This Row],[Bénéficiaires]]</f>
        <v>CHAMBRE D'AGRICULTURE, DES PÊCHES, DE L'ELEVAGE ET DES FORÊTS DU CAMEROUN (CAPEF)</v>
      </c>
      <c r="AI665" s="23">
        <f>Consolication[[#This Row],[cohorte]]</f>
        <v>1</v>
      </c>
    </row>
    <row r="666" spans="1:35" x14ac:dyDescent="0.35">
      <c r="A666" s="34">
        <f>IF(B666&lt;&gt;"",MAX($A$1:A665)+1,"")</f>
        <v>665</v>
      </c>
      <c r="B666" s="34" t="s">
        <v>1602</v>
      </c>
      <c r="C666" s="34" t="s">
        <v>1014</v>
      </c>
      <c r="D666" s="34" t="s">
        <v>31</v>
      </c>
      <c r="E666" s="34">
        <v>26</v>
      </c>
      <c r="F666" s="34" t="s">
        <v>974</v>
      </c>
      <c r="G666" s="34">
        <v>1</v>
      </c>
      <c r="H666" s="34">
        <v>1</v>
      </c>
      <c r="I666" s="34" t="s">
        <v>159</v>
      </c>
      <c r="J666" s="34" t="s">
        <v>1515</v>
      </c>
      <c r="K666" s="34" t="s">
        <v>1516</v>
      </c>
      <c r="L666" s="34" t="s">
        <v>1517</v>
      </c>
      <c r="M666" s="34">
        <v>3</v>
      </c>
      <c r="N666" s="34" t="s">
        <v>1518</v>
      </c>
      <c r="O666" s="34" t="s">
        <v>1518</v>
      </c>
      <c r="P666" s="34" t="s">
        <v>1519</v>
      </c>
      <c r="Q666" s="34" t="s">
        <v>164</v>
      </c>
      <c r="R666" s="34" t="s">
        <v>1520</v>
      </c>
      <c r="S666" s="34" t="s">
        <v>1515</v>
      </c>
      <c r="T666" s="34" t="s">
        <v>1603</v>
      </c>
      <c r="U666" s="34" t="s">
        <v>1604</v>
      </c>
      <c r="V666" s="34">
        <v>695810097</v>
      </c>
      <c r="W666" s="34"/>
      <c r="X666" s="34">
        <v>1</v>
      </c>
      <c r="Y666" s="34" t="s">
        <v>1605</v>
      </c>
      <c r="Z666" s="34" t="s">
        <v>1606</v>
      </c>
      <c r="AA666" s="34">
        <f>IF(ISBLANK($L666),"",VLOOKUP($L666,'PADESCE Ccontractuelle'!$C$2:$K$1200,8,FALSE))</f>
        <v>260411.4</v>
      </c>
      <c r="AB666" s="34">
        <f>IF(ISBLANK($L666),"",VLOOKUP($L666,'PADESCE Ccontractuelle'!$C$2:$K$1200,9,FALSE))</f>
        <v>26041140</v>
      </c>
      <c r="AC666" s="34" t="str">
        <f>VLOOKUP(VLOOKUP(B666,Apprenants!$D$2:$F$2000,3,FALSE),Classes!$A$2:$H$2000,8,FALSE)</f>
        <v>N</v>
      </c>
      <c r="AD666" s="47"/>
      <c r="AG666" s="23">
        <v>1</v>
      </c>
      <c r="AH666" s="23" t="str">
        <f>Consolication[[#This Row],[Bénéficiaires]]</f>
        <v>CHAMBRE D'AGRICULTURE, DES PÊCHES, DE L'ELEVAGE ET DES FORÊTS DU CAMEROUN (CAPEF)</v>
      </c>
      <c r="AI666" s="23">
        <f>Consolication[[#This Row],[cohorte]]</f>
        <v>1</v>
      </c>
    </row>
    <row r="667" spans="1:35" x14ac:dyDescent="0.35">
      <c r="A667" s="34">
        <f>IF(B667&lt;&gt;"",MAX($A$1:A666)+1,"")</f>
        <v>666</v>
      </c>
      <c r="B667" s="34" t="s">
        <v>1607</v>
      </c>
      <c r="C667" s="34" t="s">
        <v>1014</v>
      </c>
      <c r="D667" s="34" t="s">
        <v>32</v>
      </c>
      <c r="E667" s="34">
        <v>27</v>
      </c>
      <c r="F667" s="34" t="s">
        <v>974</v>
      </c>
      <c r="G667" s="34">
        <v>1</v>
      </c>
      <c r="H667" s="34">
        <v>1</v>
      </c>
      <c r="I667" s="34" t="s">
        <v>159</v>
      </c>
      <c r="J667" s="34" t="s">
        <v>1515</v>
      </c>
      <c r="K667" s="34" t="s">
        <v>1516</v>
      </c>
      <c r="L667" s="34" t="s">
        <v>1517</v>
      </c>
      <c r="M667" s="34">
        <v>3</v>
      </c>
      <c r="N667" s="34" t="s">
        <v>1518</v>
      </c>
      <c r="O667" s="34" t="s">
        <v>1518</v>
      </c>
      <c r="P667" s="34" t="s">
        <v>1519</v>
      </c>
      <c r="Q667" s="34" t="s">
        <v>164</v>
      </c>
      <c r="R667" s="34" t="s">
        <v>1520</v>
      </c>
      <c r="S667" s="34" t="s">
        <v>1515</v>
      </c>
      <c r="T667" s="34" t="s">
        <v>1608</v>
      </c>
      <c r="U667" s="34" t="s">
        <v>1609</v>
      </c>
      <c r="V667" s="34">
        <v>679201418</v>
      </c>
      <c r="W667" s="34"/>
      <c r="X667" s="34">
        <v>1</v>
      </c>
      <c r="Y667" s="34" t="s">
        <v>1610</v>
      </c>
      <c r="Z667" s="34" t="s">
        <v>1611</v>
      </c>
      <c r="AA667" s="34">
        <f>IF(ISBLANK($L667),"",VLOOKUP($L667,'PADESCE Ccontractuelle'!$C$2:$K$1200,8,FALSE))</f>
        <v>260411.4</v>
      </c>
      <c r="AB667" s="34">
        <f>IF(ISBLANK($L667),"",VLOOKUP($L667,'PADESCE Ccontractuelle'!$C$2:$K$1200,9,FALSE))</f>
        <v>26041140</v>
      </c>
      <c r="AC667" s="34" t="str">
        <f>VLOOKUP(VLOOKUP(B667,Apprenants!$D$2:$F$2000,3,FALSE),Classes!$A$2:$H$2000,8,FALSE)</f>
        <v>N</v>
      </c>
      <c r="AD667" s="47"/>
      <c r="AG667" s="23">
        <v>1</v>
      </c>
      <c r="AH667" s="23" t="str">
        <f>Consolication[[#This Row],[Bénéficiaires]]</f>
        <v>CHAMBRE D'AGRICULTURE, DES PÊCHES, DE L'ELEVAGE ET DES FORÊTS DU CAMEROUN (CAPEF)</v>
      </c>
      <c r="AI667" s="23">
        <f>Consolication[[#This Row],[cohorte]]</f>
        <v>1</v>
      </c>
    </row>
    <row r="668" spans="1:35" x14ac:dyDescent="0.35">
      <c r="A668" s="34">
        <f>IF(B668&lt;&gt;"",MAX($A$1:A667)+1,"")</f>
        <v>667</v>
      </c>
      <c r="B668" s="34" t="s">
        <v>1612</v>
      </c>
      <c r="C668" s="34" t="s">
        <v>1014</v>
      </c>
      <c r="D668" s="34" t="s">
        <v>31</v>
      </c>
      <c r="E668" s="34">
        <v>24</v>
      </c>
      <c r="F668" s="34" t="s">
        <v>974</v>
      </c>
      <c r="G668" s="34">
        <v>1</v>
      </c>
      <c r="H668" s="34">
        <v>1</v>
      </c>
      <c r="I668" s="34" t="s">
        <v>1536</v>
      </c>
      <c r="J668" s="34" t="s">
        <v>1515</v>
      </c>
      <c r="K668" s="34" t="s">
        <v>1516</v>
      </c>
      <c r="L668" s="34" t="s">
        <v>1517</v>
      </c>
      <c r="M668" s="34">
        <v>3</v>
      </c>
      <c r="N668" s="34" t="s">
        <v>1518</v>
      </c>
      <c r="O668" s="34" t="s">
        <v>1518</v>
      </c>
      <c r="P668" s="34" t="s">
        <v>1519</v>
      </c>
      <c r="Q668" s="34" t="s">
        <v>164</v>
      </c>
      <c r="R668" s="34" t="s">
        <v>1520</v>
      </c>
      <c r="S668" s="34" t="s">
        <v>1515</v>
      </c>
      <c r="T668" s="34" t="s">
        <v>1613</v>
      </c>
      <c r="U668" s="34" t="s">
        <v>1614</v>
      </c>
      <c r="V668" s="34">
        <v>654584702</v>
      </c>
      <c r="W668" s="34"/>
      <c r="X668" s="34">
        <v>1</v>
      </c>
      <c r="Y668" s="34" t="s">
        <v>1615</v>
      </c>
      <c r="Z668" s="34" t="s">
        <v>1616</v>
      </c>
      <c r="AA668" s="34">
        <f>IF(ISBLANK($L668),"",VLOOKUP($L668,'PADESCE Ccontractuelle'!$C$2:$K$1200,8,FALSE))</f>
        <v>260411.4</v>
      </c>
      <c r="AB668" s="34">
        <f>IF(ISBLANK($L668),"",VLOOKUP($L668,'PADESCE Ccontractuelle'!$C$2:$K$1200,9,FALSE))</f>
        <v>26041140</v>
      </c>
      <c r="AC668" s="34" t="str">
        <f>VLOOKUP(VLOOKUP(B668,Apprenants!$D$2:$F$2000,3,FALSE),Classes!$A$2:$H$2000,8,FALSE)</f>
        <v>N</v>
      </c>
      <c r="AD668" s="47"/>
      <c r="AG668" s="23">
        <v>1</v>
      </c>
      <c r="AH668" s="23" t="str">
        <f>Consolication[[#This Row],[Bénéficiaires]]</f>
        <v>CHAMBRE D'AGRICULTURE, DES PÊCHES, DE L'ELEVAGE ET DES FORÊTS DU CAMEROUN (CAPEF)</v>
      </c>
      <c r="AI668" s="23">
        <f>Consolication[[#This Row],[cohorte]]</f>
        <v>1</v>
      </c>
    </row>
    <row r="669" spans="1:35" x14ac:dyDescent="0.35">
      <c r="A669" s="34">
        <f>IF(B669&lt;&gt;"",MAX($A$1:A668)+1,"")</f>
        <v>668</v>
      </c>
      <c r="B669" s="34" t="s">
        <v>1617</v>
      </c>
      <c r="C669" s="34" t="s">
        <v>1014</v>
      </c>
      <c r="D669" s="34" t="s">
        <v>32</v>
      </c>
      <c r="E669" s="34">
        <v>25</v>
      </c>
      <c r="F669" s="34" t="s">
        <v>974</v>
      </c>
      <c r="G669" s="34">
        <v>1</v>
      </c>
      <c r="H669" s="34">
        <v>1</v>
      </c>
      <c r="I669" s="34" t="s">
        <v>159</v>
      </c>
      <c r="J669" s="34" t="s">
        <v>1515</v>
      </c>
      <c r="K669" s="34" t="s">
        <v>1516</v>
      </c>
      <c r="L669" s="34" t="s">
        <v>1517</v>
      </c>
      <c r="M669" s="34">
        <v>3</v>
      </c>
      <c r="N669" s="34" t="s">
        <v>1518</v>
      </c>
      <c r="O669" s="34" t="s">
        <v>1518</v>
      </c>
      <c r="P669" s="34" t="s">
        <v>1519</v>
      </c>
      <c r="Q669" s="34" t="s">
        <v>164</v>
      </c>
      <c r="R669" s="34" t="s">
        <v>1520</v>
      </c>
      <c r="S669" s="34" t="s">
        <v>1515</v>
      </c>
      <c r="T669" s="34" t="s">
        <v>1618</v>
      </c>
      <c r="U669" s="34" t="s">
        <v>1619</v>
      </c>
      <c r="V669" s="34">
        <v>686040540</v>
      </c>
      <c r="W669" s="34"/>
      <c r="X669" s="34">
        <v>1</v>
      </c>
      <c r="Y669" s="34" t="s">
        <v>1620</v>
      </c>
      <c r="Z669" s="34" t="s">
        <v>1621</v>
      </c>
      <c r="AA669" s="34">
        <f>IF(ISBLANK($L669),"",VLOOKUP($L669,'PADESCE Ccontractuelle'!$C$2:$K$1200,8,FALSE))</f>
        <v>260411.4</v>
      </c>
      <c r="AB669" s="34">
        <f>IF(ISBLANK($L669),"",VLOOKUP($L669,'PADESCE Ccontractuelle'!$C$2:$K$1200,9,FALSE))</f>
        <v>26041140</v>
      </c>
      <c r="AC669" s="34" t="str">
        <f>VLOOKUP(VLOOKUP(B669,Apprenants!$D$2:$F$2000,3,FALSE),Classes!$A$2:$H$2000,8,FALSE)</f>
        <v>N</v>
      </c>
      <c r="AD669" s="47"/>
      <c r="AG669" s="23">
        <v>1</v>
      </c>
      <c r="AH669" s="23" t="str">
        <f>Consolication[[#This Row],[Bénéficiaires]]</f>
        <v>CHAMBRE D'AGRICULTURE, DES PÊCHES, DE L'ELEVAGE ET DES FORÊTS DU CAMEROUN (CAPEF)</v>
      </c>
      <c r="AI669" s="23">
        <f>Consolication[[#This Row],[cohorte]]</f>
        <v>1</v>
      </c>
    </row>
    <row r="670" spans="1:35" x14ac:dyDescent="0.35">
      <c r="A670" s="34">
        <f>IF(B670&lt;&gt;"",MAX($A$1:A669)+1,"")</f>
        <v>669</v>
      </c>
      <c r="B670" s="34" t="s">
        <v>1622</v>
      </c>
      <c r="C670" s="34" t="s">
        <v>1014</v>
      </c>
      <c r="D670" s="34" t="s">
        <v>31</v>
      </c>
      <c r="E670" s="34">
        <v>27</v>
      </c>
      <c r="F670" s="34" t="s">
        <v>974</v>
      </c>
      <c r="G670" s="34">
        <v>1</v>
      </c>
      <c r="H670" s="34">
        <v>1</v>
      </c>
      <c r="I670" s="34" t="s">
        <v>159</v>
      </c>
      <c r="J670" s="34" t="s">
        <v>1515</v>
      </c>
      <c r="K670" s="34" t="s">
        <v>1516</v>
      </c>
      <c r="L670" s="34" t="s">
        <v>1517</v>
      </c>
      <c r="M670" s="34">
        <v>3</v>
      </c>
      <c r="N670" s="34" t="s">
        <v>1518</v>
      </c>
      <c r="O670" s="34" t="s">
        <v>1518</v>
      </c>
      <c r="P670" s="34" t="s">
        <v>1519</v>
      </c>
      <c r="Q670" s="34" t="s">
        <v>164</v>
      </c>
      <c r="R670" s="34" t="s">
        <v>1520</v>
      </c>
      <c r="S670" s="34" t="s">
        <v>1515</v>
      </c>
      <c r="T670" s="34" t="s">
        <v>1623</v>
      </c>
      <c r="U670" s="34" t="s">
        <v>1624</v>
      </c>
      <c r="V670" s="34">
        <v>677029671</v>
      </c>
      <c r="W670" s="34"/>
      <c r="X670" s="34">
        <v>1</v>
      </c>
      <c r="Y670" s="34" t="s">
        <v>1625</v>
      </c>
      <c r="Z670" s="34" t="s">
        <v>1626</v>
      </c>
      <c r="AA670" s="34">
        <f>IF(ISBLANK($L670),"",VLOOKUP($L670,'PADESCE Ccontractuelle'!$C$2:$K$1200,8,FALSE))</f>
        <v>260411.4</v>
      </c>
      <c r="AB670" s="34">
        <f>IF(ISBLANK($L670),"",VLOOKUP($L670,'PADESCE Ccontractuelle'!$C$2:$K$1200,9,FALSE))</f>
        <v>26041140</v>
      </c>
      <c r="AC670" s="34" t="str">
        <f>VLOOKUP(VLOOKUP(B670,Apprenants!$D$2:$F$2000,3,FALSE),Classes!$A$2:$H$2000,8,FALSE)</f>
        <v>N</v>
      </c>
      <c r="AD670" s="47"/>
      <c r="AG670" s="23">
        <v>1</v>
      </c>
      <c r="AH670" s="23" t="str">
        <f>Consolication[[#This Row],[Bénéficiaires]]</f>
        <v>CHAMBRE D'AGRICULTURE, DES PÊCHES, DE L'ELEVAGE ET DES FORÊTS DU CAMEROUN (CAPEF)</v>
      </c>
      <c r="AI670" s="23">
        <f>Consolication[[#This Row],[cohorte]]</f>
        <v>1</v>
      </c>
    </row>
    <row r="671" spans="1:35" x14ac:dyDescent="0.35">
      <c r="A671" s="34">
        <f>IF(B671&lt;&gt;"",MAX($A$1:A670)+1,"")</f>
        <v>670</v>
      </c>
      <c r="B671" s="34" t="s">
        <v>1627</v>
      </c>
      <c r="C671" s="34" t="s">
        <v>1014</v>
      </c>
      <c r="D671" s="34" t="s">
        <v>32</v>
      </c>
      <c r="E671" s="34">
        <v>27</v>
      </c>
      <c r="F671" s="34" t="s">
        <v>974</v>
      </c>
      <c r="G671" s="34">
        <v>1</v>
      </c>
      <c r="H671" s="34">
        <v>1</v>
      </c>
      <c r="I671" s="34" t="s">
        <v>159</v>
      </c>
      <c r="J671" s="34" t="s">
        <v>1515</v>
      </c>
      <c r="K671" s="34" t="s">
        <v>1516</v>
      </c>
      <c r="L671" s="34" t="s">
        <v>1517</v>
      </c>
      <c r="M671" s="34">
        <v>3</v>
      </c>
      <c r="N671" s="34" t="s">
        <v>1518</v>
      </c>
      <c r="O671" s="34" t="s">
        <v>1518</v>
      </c>
      <c r="P671" s="34" t="s">
        <v>1519</v>
      </c>
      <c r="Q671" s="34" t="s">
        <v>164</v>
      </c>
      <c r="R671" s="34" t="s">
        <v>1520</v>
      </c>
      <c r="S671" s="34" t="s">
        <v>1515</v>
      </c>
      <c r="T671" s="34" t="s">
        <v>1628</v>
      </c>
      <c r="U671" s="34" t="s">
        <v>1629</v>
      </c>
      <c r="V671" s="34">
        <v>650803293</v>
      </c>
      <c r="W671" s="34"/>
      <c r="X671" s="34">
        <v>1</v>
      </c>
      <c r="Y671" s="34" t="s">
        <v>1630</v>
      </c>
      <c r="Z671" s="34" t="s">
        <v>1631</v>
      </c>
      <c r="AA671" s="34">
        <f>IF(ISBLANK($L671),"",VLOOKUP($L671,'PADESCE Ccontractuelle'!$C$2:$K$1200,8,FALSE))</f>
        <v>260411.4</v>
      </c>
      <c r="AB671" s="34">
        <f>IF(ISBLANK($L671),"",VLOOKUP($L671,'PADESCE Ccontractuelle'!$C$2:$K$1200,9,FALSE))</f>
        <v>26041140</v>
      </c>
      <c r="AC671" s="34" t="str">
        <f>VLOOKUP(VLOOKUP(B671,Apprenants!$D$2:$F$2000,3,FALSE),Classes!$A$2:$H$2000,8,FALSE)</f>
        <v>N</v>
      </c>
      <c r="AD671" s="47"/>
      <c r="AG671" s="23">
        <v>1</v>
      </c>
      <c r="AH671" s="23" t="str">
        <f>Consolication[[#This Row],[Bénéficiaires]]</f>
        <v>CHAMBRE D'AGRICULTURE, DES PÊCHES, DE L'ELEVAGE ET DES FORÊTS DU CAMEROUN (CAPEF)</v>
      </c>
      <c r="AI671" s="23">
        <f>Consolication[[#This Row],[cohorte]]</f>
        <v>1</v>
      </c>
    </row>
    <row r="672" spans="1:35" x14ac:dyDescent="0.35">
      <c r="A672" s="34">
        <f>IF(B672&lt;&gt;"",MAX($A$1:A671)+1,"")</f>
        <v>671</v>
      </c>
      <c r="B672" s="34" t="s">
        <v>1632</v>
      </c>
      <c r="C672" s="34" t="s">
        <v>1014</v>
      </c>
      <c r="D672" s="34" t="s">
        <v>31</v>
      </c>
      <c r="E672" s="34">
        <v>29</v>
      </c>
      <c r="F672" s="34" t="s">
        <v>974</v>
      </c>
      <c r="G672" s="34">
        <v>1</v>
      </c>
      <c r="H672" s="34">
        <v>1</v>
      </c>
      <c r="I672" s="34" t="s">
        <v>159</v>
      </c>
      <c r="J672" s="34" t="s">
        <v>1515</v>
      </c>
      <c r="K672" s="34" t="s">
        <v>1516</v>
      </c>
      <c r="L672" s="34" t="s">
        <v>1517</v>
      </c>
      <c r="M672" s="34">
        <v>3</v>
      </c>
      <c r="N672" s="34" t="s">
        <v>1518</v>
      </c>
      <c r="O672" s="34" t="s">
        <v>1518</v>
      </c>
      <c r="P672" s="34" t="s">
        <v>1519</v>
      </c>
      <c r="Q672" s="34" t="s">
        <v>164</v>
      </c>
      <c r="R672" s="34" t="s">
        <v>1520</v>
      </c>
      <c r="S672" s="34" t="s">
        <v>1515</v>
      </c>
      <c r="T672" s="34" t="s">
        <v>1633</v>
      </c>
      <c r="U672" s="34" t="s">
        <v>1634</v>
      </c>
      <c r="V672" s="34">
        <v>690883873</v>
      </c>
      <c r="W672" s="34"/>
      <c r="X672" s="34">
        <v>1</v>
      </c>
      <c r="Y672" s="34" t="s">
        <v>1635</v>
      </c>
      <c r="Z672" s="34" t="s">
        <v>1636</v>
      </c>
      <c r="AA672" s="34">
        <f>IF(ISBLANK($L672),"",VLOOKUP($L672,'PADESCE Ccontractuelle'!$C$2:$K$1200,8,FALSE))</f>
        <v>260411.4</v>
      </c>
      <c r="AB672" s="34">
        <f>IF(ISBLANK($L672),"",VLOOKUP($L672,'PADESCE Ccontractuelle'!$C$2:$K$1200,9,FALSE))</f>
        <v>26041140</v>
      </c>
      <c r="AC672" s="34" t="str">
        <f>VLOOKUP(VLOOKUP(B672,Apprenants!$D$2:$F$2000,3,FALSE),Classes!$A$2:$H$2000,8,FALSE)</f>
        <v>N</v>
      </c>
      <c r="AD672" s="47"/>
      <c r="AG672" s="23">
        <v>1</v>
      </c>
      <c r="AH672" s="23" t="str">
        <f>Consolication[[#This Row],[Bénéficiaires]]</f>
        <v>CHAMBRE D'AGRICULTURE, DES PÊCHES, DE L'ELEVAGE ET DES FORÊTS DU CAMEROUN (CAPEF)</v>
      </c>
      <c r="AI672" s="23">
        <f>Consolication[[#This Row],[cohorte]]</f>
        <v>1</v>
      </c>
    </row>
    <row r="673" spans="1:35" x14ac:dyDescent="0.35">
      <c r="A673" s="34">
        <f>IF(B673&lt;&gt;"",MAX($A$1:A672)+1,"")</f>
        <v>672</v>
      </c>
      <c r="B673" s="34" t="s">
        <v>1637</v>
      </c>
      <c r="C673" s="34" t="s">
        <v>1014</v>
      </c>
      <c r="D673" s="34" t="s">
        <v>31</v>
      </c>
      <c r="E673" s="34">
        <v>28</v>
      </c>
      <c r="F673" s="34" t="s">
        <v>974</v>
      </c>
      <c r="G673" s="34">
        <v>1</v>
      </c>
      <c r="H673" s="34">
        <v>1</v>
      </c>
      <c r="I673" s="34" t="s">
        <v>1536</v>
      </c>
      <c r="J673" s="34" t="s">
        <v>1515</v>
      </c>
      <c r="K673" s="34" t="s">
        <v>1516</v>
      </c>
      <c r="L673" s="34" t="s">
        <v>1517</v>
      </c>
      <c r="M673" s="34">
        <v>3</v>
      </c>
      <c r="N673" s="34" t="s">
        <v>1518</v>
      </c>
      <c r="O673" s="34" t="s">
        <v>1518</v>
      </c>
      <c r="P673" s="34" t="s">
        <v>1519</v>
      </c>
      <c r="Q673" s="34" t="s">
        <v>164</v>
      </c>
      <c r="R673" s="34" t="s">
        <v>1520</v>
      </c>
      <c r="S673" s="34" t="s">
        <v>1515</v>
      </c>
      <c r="T673" s="34" t="s">
        <v>1638</v>
      </c>
      <c r="U673" s="34" t="s">
        <v>1639</v>
      </c>
      <c r="V673" s="34">
        <v>659784797</v>
      </c>
      <c r="W673" s="34"/>
      <c r="X673" s="34">
        <v>1</v>
      </c>
      <c r="Y673" s="34" t="s">
        <v>1640</v>
      </c>
      <c r="Z673" s="34" t="s">
        <v>1641</v>
      </c>
      <c r="AA673" s="34">
        <f>IF(ISBLANK($L673),"",VLOOKUP($L673,'PADESCE Ccontractuelle'!$C$2:$K$1200,8,FALSE))</f>
        <v>260411.4</v>
      </c>
      <c r="AB673" s="34">
        <f>IF(ISBLANK($L673),"",VLOOKUP($L673,'PADESCE Ccontractuelle'!$C$2:$K$1200,9,FALSE))</f>
        <v>26041140</v>
      </c>
      <c r="AC673" s="34" t="str">
        <f>VLOOKUP(VLOOKUP(B673,Apprenants!$D$2:$F$2000,3,FALSE),Classes!$A$2:$H$2000,8,FALSE)</f>
        <v>N</v>
      </c>
      <c r="AD673" s="47"/>
      <c r="AG673" s="23">
        <v>1</v>
      </c>
      <c r="AH673" s="23" t="str">
        <f>Consolication[[#This Row],[Bénéficiaires]]</f>
        <v>CHAMBRE D'AGRICULTURE, DES PÊCHES, DE L'ELEVAGE ET DES FORÊTS DU CAMEROUN (CAPEF)</v>
      </c>
      <c r="AI673" s="23">
        <f>Consolication[[#This Row],[cohorte]]</f>
        <v>1</v>
      </c>
    </row>
    <row r="674" spans="1:35" x14ac:dyDescent="0.35">
      <c r="A674" s="34">
        <f>IF(B674&lt;&gt;"",MAX($A$1:A673)+1,"")</f>
        <v>673</v>
      </c>
      <c r="B674" s="34" t="s">
        <v>1642</v>
      </c>
      <c r="C674" s="34" t="s">
        <v>1014</v>
      </c>
      <c r="D674" s="34" t="s">
        <v>32</v>
      </c>
      <c r="E674" s="34">
        <v>30</v>
      </c>
      <c r="F674" s="34" t="s">
        <v>974</v>
      </c>
      <c r="G674" s="34">
        <v>1</v>
      </c>
      <c r="H674" s="34">
        <v>1</v>
      </c>
      <c r="I674" s="34" t="s">
        <v>159</v>
      </c>
      <c r="J674" s="34" t="s">
        <v>1515</v>
      </c>
      <c r="K674" s="34" t="s">
        <v>1516</v>
      </c>
      <c r="L674" s="34" t="s">
        <v>1517</v>
      </c>
      <c r="M674" s="34">
        <v>3</v>
      </c>
      <c r="N674" s="34" t="s">
        <v>1518</v>
      </c>
      <c r="O674" s="34" t="s">
        <v>1518</v>
      </c>
      <c r="P674" s="34" t="s">
        <v>1519</v>
      </c>
      <c r="Q674" s="34" t="s">
        <v>164</v>
      </c>
      <c r="R674" s="34" t="s">
        <v>1520</v>
      </c>
      <c r="S674" s="34" t="s">
        <v>1515</v>
      </c>
      <c r="T674" s="34" t="s">
        <v>1643</v>
      </c>
      <c r="U674" s="34" t="s">
        <v>1644</v>
      </c>
      <c r="V674" s="34">
        <v>675300607</v>
      </c>
      <c r="W674" s="34"/>
      <c r="X674" s="34">
        <v>1</v>
      </c>
      <c r="Y674" s="34" t="s">
        <v>1645</v>
      </c>
      <c r="Z674" s="34" t="s">
        <v>1646</v>
      </c>
      <c r="AA674" s="34">
        <f>IF(ISBLANK($L674),"",VLOOKUP($L674,'PADESCE Ccontractuelle'!$C$2:$K$1200,8,FALSE))</f>
        <v>260411.4</v>
      </c>
      <c r="AB674" s="34">
        <f>IF(ISBLANK($L674),"",VLOOKUP($L674,'PADESCE Ccontractuelle'!$C$2:$K$1200,9,FALSE))</f>
        <v>26041140</v>
      </c>
      <c r="AC674" s="34" t="str">
        <f>VLOOKUP(VLOOKUP(B674,Apprenants!$D$2:$F$2000,3,FALSE),Classes!$A$2:$H$2000,8,FALSE)</f>
        <v>N</v>
      </c>
      <c r="AD674" s="47"/>
      <c r="AG674" s="23">
        <v>1</v>
      </c>
      <c r="AH674" s="23" t="str">
        <f>Consolication[[#This Row],[Bénéficiaires]]</f>
        <v>CHAMBRE D'AGRICULTURE, DES PÊCHES, DE L'ELEVAGE ET DES FORÊTS DU CAMEROUN (CAPEF)</v>
      </c>
      <c r="AI674" s="23">
        <f>Consolication[[#This Row],[cohorte]]</f>
        <v>1</v>
      </c>
    </row>
    <row r="675" spans="1:35" x14ac:dyDescent="0.35">
      <c r="A675" s="34">
        <f>IF(B675&lt;&gt;"",MAX($A$1:A674)+1,"")</f>
        <v>674</v>
      </c>
      <c r="B675" s="34" t="s">
        <v>1647</v>
      </c>
      <c r="C675" s="34" t="s">
        <v>1014</v>
      </c>
      <c r="D675" s="34" t="s">
        <v>31</v>
      </c>
      <c r="E675" s="34">
        <v>26</v>
      </c>
      <c r="F675" s="34" t="s">
        <v>974</v>
      </c>
      <c r="G675" s="34">
        <v>1</v>
      </c>
      <c r="H675" s="34">
        <v>1</v>
      </c>
      <c r="I675" s="34" t="s">
        <v>1572</v>
      </c>
      <c r="J675" s="34" t="s">
        <v>1515</v>
      </c>
      <c r="K675" s="34" t="s">
        <v>1516</v>
      </c>
      <c r="L675" s="34" t="s">
        <v>1517</v>
      </c>
      <c r="M675" s="34">
        <v>3</v>
      </c>
      <c r="N675" s="34" t="s">
        <v>1518</v>
      </c>
      <c r="O675" s="34" t="s">
        <v>1518</v>
      </c>
      <c r="P675" s="34" t="s">
        <v>1519</v>
      </c>
      <c r="Q675" s="34" t="s">
        <v>164</v>
      </c>
      <c r="R675" s="34" t="s">
        <v>1520</v>
      </c>
      <c r="S675" s="34" t="s">
        <v>1515</v>
      </c>
      <c r="T675" s="34" t="s">
        <v>1648</v>
      </c>
      <c r="U675" s="34" t="s">
        <v>1649</v>
      </c>
      <c r="V675" s="34">
        <v>695310192</v>
      </c>
      <c r="W675" s="34"/>
      <c r="X675" s="34">
        <v>1</v>
      </c>
      <c r="Y675" s="34" t="s">
        <v>1650</v>
      </c>
      <c r="Z675" s="34" t="s">
        <v>1651</v>
      </c>
      <c r="AA675" s="34">
        <f>IF(ISBLANK($L675),"",VLOOKUP($L675,'PADESCE Ccontractuelle'!$C$2:$K$1200,8,FALSE))</f>
        <v>260411.4</v>
      </c>
      <c r="AB675" s="34">
        <f>IF(ISBLANK($L675),"",VLOOKUP($L675,'PADESCE Ccontractuelle'!$C$2:$K$1200,9,FALSE))</f>
        <v>26041140</v>
      </c>
      <c r="AC675" s="34" t="str">
        <f>VLOOKUP(VLOOKUP(B675,Apprenants!$D$2:$F$2000,3,FALSE),Classes!$A$2:$H$2000,8,FALSE)</f>
        <v>N</v>
      </c>
      <c r="AD675" s="47"/>
      <c r="AG675" s="23">
        <v>1</v>
      </c>
      <c r="AH675" s="23" t="str">
        <f>Consolication[[#This Row],[Bénéficiaires]]</f>
        <v>CHAMBRE D'AGRICULTURE, DES PÊCHES, DE L'ELEVAGE ET DES FORÊTS DU CAMEROUN (CAPEF)</v>
      </c>
      <c r="AI675" s="23">
        <f>Consolication[[#This Row],[cohorte]]</f>
        <v>1</v>
      </c>
    </row>
    <row r="676" spans="1:35" x14ac:dyDescent="0.35">
      <c r="A676" s="34">
        <f>IF(B676&lt;&gt;"",MAX($A$1:A675)+1,"")</f>
        <v>675</v>
      </c>
      <c r="B676" s="34" t="s">
        <v>1652</v>
      </c>
      <c r="C676" s="34" t="s">
        <v>1014</v>
      </c>
      <c r="D676" s="34" t="s">
        <v>32</v>
      </c>
      <c r="E676" s="34">
        <v>30</v>
      </c>
      <c r="F676" s="34" t="s">
        <v>974</v>
      </c>
      <c r="G676" s="34">
        <v>1</v>
      </c>
      <c r="H676" s="34">
        <v>1</v>
      </c>
      <c r="I676" s="34" t="s">
        <v>1514</v>
      </c>
      <c r="J676" s="34" t="s">
        <v>1515</v>
      </c>
      <c r="K676" s="34" t="s">
        <v>1516</v>
      </c>
      <c r="L676" s="34" t="s">
        <v>1517</v>
      </c>
      <c r="M676" s="34">
        <v>3</v>
      </c>
      <c r="N676" s="34" t="s">
        <v>1518</v>
      </c>
      <c r="O676" s="34" t="s">
        <v>1518</v>
      </c>
      <c r="P676" s="34" t="s">
        <v>1519</v>
      </c>
      <c r="Q676" s="34" t="s">
        <v>164</v>
      </c>
      <c r="R676" s="34" t="s">
        <v>1520</v>
      </c>
      <c r="S676" s="34" t="s">
        <v>1515</v>
      </c>
      <c r="T676" s="34" t="s">
        <v>1653</v>
      </c>
      <c r="U676" s="34" t="s">
        <v>1654</v>
      </c>
      <c r="V676" s="34">
        <v>680164323</v>
      </c>
      <c r="W676" s="34"/>
      <c r="X676" s="34">
        <v>1</v>
      </c>
      <c r="Y676" s="34" t="s">
        <v>1655</v>
      </c>
      <c r="Z676" s="34" t="s">
        <v>1656</v>
      </c>
      <c r="AA676" s="34">
        <f>IF(ISBLANK($L676),"",VLOOKUP($L676,'PADESCE Ccontractuelle'!$C$2:$K$1200,8,FALSE))</f>
        <v>260411.4</v>
      </c>
      <c r="AB676" s="34">
        <f>IF(ISBLANK($L676),"",VLOOKUP($L676,'PADESCE Ccontractuelle'!$C$2:$K$1200,9,FALSE))</f>
        <v>26041140</v>
      </c>
      <c r="AC676" s="34" t="str">
        <f>VLOOKUP(VLOOKUP(B676,Apprenants!$D$2:$F$2000,3,FALSE),Classes!$A$2:$H$2000,8,FALSE)</f>
        <v>N</v>
      </c>
      <c r="AD676" s="47"/>
      <c r="AG676" s="23">
        <v>1</v>
      </c>
      <c r="AH676" s="23" t="str">
        <f>Consolication[[#This Row],[Bénéficiaires]]</f>
        <v>CHAMBRE D'AGRICULTURE, DES PÊCHES, DE L'ELEVAGE ET DES FORÊTS DU CAMEROUN (CAPEF)</v>
      </c>
      <c r="AI676" s="23">
        <f>Consolication[[#This Row],[cohorte]]</f>
        <v>1</v>
      </c>
    </row>
    <row r="677" spans="1:35" x14ac:dyDescent="0.35">
      <c r="A677" s="34">
        <f>IF(B677&lt;&gt;"",MAX($A$1:A676)+1,"")</f>
        <v>676</v>
      </c>
      <c r="B677" s="34" t="s">
        <v>1657</v>
      </c>
      <c r="C677" s="34" t="s">
        <v>1014</v>
      </c>
      <c r="D677" s="34" t="s">
        <v>32</v>
      </c>
      <c r="E677" s="34">
        <v>30</v>
      </c>
      <c r="F677" s="34" t="s">
        <v>974</v>
      </c>
      <c r="G677" s="34">
        <v>1</v>
      </c>
      <c r="H677" s="34">
        <v>1</v>
      </c>
      <c r="I677" s="34" t="s">
        <v>159</v>
      </c>
      <c r="J677" s="34" t="s">
        <v>1515</v>
      </c>
      <c r="K677" s="34" t="s">
        <v>1516</v>
      </c>
      <c r="L677" s="34" t="s">
        <v>1517</v>
      </c>
      <c r="M677" s="34">
        <v>3</v>
      </c>
      <c r="N677" s="34" t="s">
        <v>1518</v>
      </c>
      <c r="O677" s="34" t="s">
        <v>1518</v>
      </c>
      <c r="P677" s="34" t="s">
        <v>1519</v>
      </c>
      <c r="Q677" s="34" t="s">
        <v>164</v>
      </c>
      <c r="R677" s="34" t="s">
        <v>1520</v>
      </c>
      <c r="S677" s="34" t="s">
        <v>1515</v>
      </c>
      <c r="T677" s="34" t="s">
        <v>1658</v>
      </c>
      <c r="U677" s="34" t="s">
        <v>1659</v>
      </c>
      <c r="V677" s="34">
        <v>698859391</v>
      </c>
      <c r="W677" s="34"/>
      <c r="X677" s="34">
        <v>1</v>
      </c>
      <c r="Y677" s="34" t="s">
        <v>1660</v>
      </c>
      <c r="Z677" s="34" t="s">
        <v>1661</v>
      </c>
      <c r="AA677" s="34">
        <f>IF(ISBLANK($L677),"",VLOOKUP($L677,'PADESCE Ccontractuelle'!$C$2:$K$1200,8,FALSE))</f>
        <v>260411.4</v>
      </c>
      <c r="AB677" s="34">
        <f>IF(ISBLANK($L677),"",VLOOKUP($L677,'PADESCE Ccontractuelle'!$C$2:$K$1200,9,FALSE))</f>
        <v>26041140</v>
      </c>
      <c r="AC677" s="34" t="str">
        <f>VLOOKUP(VLOOKUP(B677,Apprenants!$D$2:$F$2000,3,FALSE),Classes!$A$2:$H$2000,8,FALSE)</f>
        <v>N</v>
      </c>
      <c r="AD677" s="47"/>
      <c r="AG677" s="23">
        <v>1</v>
      </c>
      <c r="AH677" s="23" t="str">
        <f>Consolication[[#This Row],[Bénéficiaires]]</f>
        <v>CHAMBRE D'AGRICULTURE, DES PÊCHES, DE L'ELEVAGE ET DES FORÊTS DU CAMEROUN (CAPEF)</v>
      </c>
      <c r="AI677" s="23">
        <f>Consolication[[#This Row],[cohorte]]</f>
        <v>1</v>
      </c>
    </row>
    <row r="678" spans="1:35" x14ac:dyDescent="0.35">
      <c r="A678" s="34">
        <f>IF(B678&lt;&gt;"",MAX($A$1:A677)+1,"")</f>
        <v>677</v>
      </c>
      <c r="B678" s="34" t="s">
        <v>1662</v>
      </c>
      <c r="C678" s="34" t="s">
        <v>1014</v>
      </c>
      <c r="D678" s="34" t="s">
        <v>31</v>
      </c>
      <c r="E678" s="34">
        <v>35</v>
      </c>
      <c r="F678" s="34" t="s">
        <v>974</v>
      </c>
      <c r="G678" s="34">
        <v>1</v>
      </c>
      <c r="H678" s="34">
        <v>1</v>
      </c>
      <c r="I678" s="34" t="s">
        <v>1663</v>
      </c>
      <c r="J678" s="34" t="s">
        <v>1515</v>
      </c>
      <c r="K678" s="34" t="s">
        <v>1516</v>
      </c>
      <c r="L678" s="34" t="s">
        <v>1517</v>
      </c>
      <c r="M678" s="34">
        <v>3</v>
      </c>
      <c r="N678" s="34" t="s">
        <v>1518</v>
      </c>
      <c r="O678" s="34" t="s">
        <v>1518</v>
      </c>
      <c r="P678" s="34" t="s">
        <v>1519</v>
      </c>
      <c r="Q678" s="34" t="s">
        <v>164</v>
      </c>
      <c r="R678" s="34" t="s">
        <v>1520</v>
      </c>
      <c r="S678" s="34" t="s">
        <v>1515</v>
      </c>
      <c r="T678" s="34" t="s">
        <v>1664</v>
      </c>
      <c r="U678" s="34" t="s">
        <v>1665</v>
      </c>
      <c r="V678" s="34">
        <v>698992976</v>
      </c>
      <c r="W678" s="34"/>
      <c r="X678" s="34">
        <v>1</v>
      </c>
      <c r="Y678" s="34" t="s">
        <v>1666</v>
      </c>
      <c r="Z678" s="34" t="s">
        <v>1667</v>
      </c>
      <c r="AA678" s="34">
        <f>IF(ISBLANK($L678),"",VLOOKUP($L678,'PADESCE Ccontractuelle'!$C$2:$K$1200,8,FALSE))</f>
        <v>260411.4</v>
      </c>
      <c r="AB678" s="34">
        <f>IF(ISBLANK($L678),"",VLOOKUP($L678,'PADESCE Ccontractuelle'!$C$2:$K$1200,9,FALSE))</f>
        <v>26041140</v>
      </c>
      <c r="AC678" s="34" t="str">
        <f>VLOOKUP(VLOOKUP(B678,Apprenants!$D$2:$F$2000,3,FALSE),Classes!$A$2:$H$2000,8,FALSE)</f>
        <v>N</v>
      </c>
      <c r="AD678" s="47"/>
      <c r="AG678" s="23">
        <v>1</v>
      </c>
      <c r="AH678" s="23" t="str">
        <f>Consolication[[#This Row],[Bénéficiaires]]</f>
        <v>CHAMBRE D'AGRICULTURE, DES PÊCHES, DE L'ELEVAGE ET DES FORÊTS DU CAMEROUN (CAPEF)</v>
      </c>
      <c r="AI678" s="23">
        <f>Consolication[[#This Row],[cohorte]]</f>
        <v>1</v>
      </c>
    </row>
    <row r="679" spans="1:35" x14ac:dyDescent="0.35">
      <c r="A679" s="34">
        <f>IF(B679&lt;&gt;"",MAX($A$1:A678)+1,"")</f>
        <v>678</v>
      </c>
      <c r="B679" s="34" t="s">
        <v>1668</v>
      </c>
      <c r="C679" s="34" t="s">
        <v>1014</v>
      </c>
      <c r="D679" s="34" t="s">
        <v>31</v>
      </c>
      <c r="E679" s="34">
        <v>26</v>
      </c>
      <c r="F679" s="34" t="s">
        <v>974</v>
      </c>
      <c r="G679" s="34">
        <v>1</v>
      </c>
      <c r="H679" s="34">
        <v>1</v>
      </c>
      <c r="I679" s="34" t="s">
        <v>159</v>
      </c>
      <c r="J679" s="34" t="s">
        <v>1515</v>
      </c>
      <c r="K679" s="34" t="s">
        <v>1516</v>
      </c>
      <c r="L679" s="34" t="s">
        <v>1517</v>
      </c>
      <c r="M679" s="34">
        <v>3</v>
      </c>
      <c r="N679" s="34" t="s">
        <v>1518</v>
      </c>
      <c r="O679" s="34" t="s">
        <v>1518</v>
      </c>
      <c r="P679" s="34" t="s">
        <v>1519</v>
      </c>
      <c r="Q679" s="34" t="s">
        <v>164</v>
      </c>
      <c r="R679" s="34" t="s">
        <v>1520</v>
      </c>
      <c r="S679" s="34" t="s">
        <v>1515</v>
      </c>
      <c r="T679" s="34" t="s">
        <v>1669</v>
      </c>
      <c r="U679" s="34" t="s">
        <v>1670</v>
      </c>
      <c r="V679" s="34">
        <v>655461208</v>
      </c>
      <c r="W679" s="34"/>
      <c r="X679" s="34">
        <v>1</v>
      </c>
      <c r="Y679" s="34" t="s">
        <v>1671</v>
      </c>
      <c r="Z679" s="34" t="s">
        <v>1672</v>
      </c>
      <c r="AA679" s="34">
        <f>IF(ISBLANK($L679),"",VLOOKUP($L679,'PADESCE Ccontractuelle'!$C$2:$K$1200,8,FALSE))</f>
        <v>260411.4</v>
      </c>
      <c r="AB679" s="34">
        <f>IF(ISBLANK($L679),"",VLOOKUP($L679,'PADESCE Ccontractuelle'!$C$2:$K$1200,9,FALSE))</f>
        <v>26041140</v>
      </c>
      <c r="AC679" s="34" t="str">
        <f>VLOOKUP(VLOOKUP(B679,Apprenants!$D$2:$F$2000,3,FALSE),Classes!$A$2:$H$2000,8,FALSE)</f>
        <v>N</v>
      </c>
      <c r="AD679" s="47"/>
      <c r="AG679" s="23">
        <v>1</v>
      </c>
      <c r="AH679" s="23" t="str">
        <f>Consolication[[#This Row],[Bénéficiaires]]</f>
        <v>CHAMBRE D'AGRICULTURE, DES PÊCHES, DE L'ELEVAGE ET DES FORÊTS DU CAMEROUN (CAPEF)</v>
      </c>
      <c r="AI679" s="23">
        <f>Consolication[[#This Row],[cohorte]]</f>
        <v>1</v>
      </c>
    </row>
    <row r="680" spans="1:35" x14ac:dyDescent="0.35">
      <c r="A680" s="34">
        <f>IF(B680&lt;&gt;"",MAX($A$1:A679)+1,"")</f>
        <v>679</v>
      </c>
      <c r="B680" s="34" t="s">
        <v>1673</v>
      </c>
      <c r="C680" s="34" t="s">
        <v>1014</v>
      </c>
      <c r="D680" s="34" t="s">
        <v>31</v>
      </c>
      <c r="E680" s="34">
        <v>23</v>
      </c>
      <c r="F680" s="34" t="s">
        <v>974</v>
      </c>
      <c r="G680" s="34">
        <v>1</v>
      </c>
      <c r="H680" s="34">
        <v>1</v>
      </c>
      <c r="I680" s="34" t="s">
        <v>159</v>
      </c>
      <c r="J680" s="34" t="s">
        <v>1515</v>
      </c>
      <c r="K680" s="34" t="s">
        <v>1516</v>
      </c>
      <c r="L680" s="34" t="s">
        <v>1517</v>
      </c>
      <c r="M680" s="34">
        <v>3</v>
      </c>
      <c r="N680" s="34" t="s">
        <v>1518</v>
      </c>
      <c r="O680" s="34" t="s">
        <v>1518</v>
      </c>
      <c r="P680" s="34" t="s">
        <v>1519</v>
      </c>
      <c r="Q680" s="34" t="s">
        <v>164</v>
      </c>
      <c r="R680" s="34" t="s">
        <v>1520</v>
      </c>
      <c r="S680" s="34" t="s">
        <v>1515</v>
      </c>
      <c r="T680" s="34" t="s">
        <v>1674</v>
      </c>
      <c r="U680" s="34" t="s">
        <v>1675</v>
      </c>
      <c r="V680" s="34">
        <v>655896661</v>
      </c>
      <c r="W680" s="34"/>
      <c r="X680" s="34">
        <v>2</v>
      </c>
      <c r="Y680" s="34" t="s">
        <v>1676</v>
      </c>
      <c r="Z680" s="34" t="s">
        <v>1677</v>
      </c>
      <c r="AA680" s="34">
        <f>IF(ISBLANK($L680),"",VLOOKUP($L680,'PADESCE Ccontractuelle'!$C$2:$K$1200,8,FALSE))</f>
        <v>260411.4</v>
      </c>
      <c r="AB680" s="34">
        <f>IF(ISBLANK($L680),"",VLOOKUP($L680,'PADESCE Ccontractuelle'!$C$2:$K$1200,9,FALSE))</f>
        <v>26041140</v>
      </c>
      <c r="AC680" s="34" t="str">
        <f>VLOOKUP(VLOOKUP(B680,Apprenants!$D$2:$F$2000,3,FALSE),Classes!$A$2:$H$2000,8,FALSE)</f>
        <v>N</v>
      </c>
      <c r="AD680" s="47"/>
      <c r="AG680" s="23">
        <v>1</v>
      </c>
      <c r="AH680" s="23" t="str">
        <f>Consolication[[#This Row],[Bénéficiaires]]</f>
        <v>CHAMBRE D'AGRICULTURE, DES PÊCHES, DE L'ELEVAGE ET DES FORÊTS DU CAMEROUN (CAPEF)</v>
      </c>
      <c r="AI680" s="23">
        <f>Consolication[[#This Row],[cohorte]]</f>
        <v>2</v>
      </c>
    </row>
    <row r="681" spans="1:35" x14ac:dyDescent="0.35">
      <c r="A681" s="34">
        <f>IF(B681&lt;&gt;"",MAX($A$1:A680)+1,"")</f>
        <v>680</v>
      </c>
      <c r="B681" s="34" t="s">
        <v>1678</v>
      </c>
      <c r="C681" s="34" t="s">
        <v>1014</v>
      </c>
      <c r="D681" s="34" t="s">
        <v>32</v>
      </c>
      <c r="E681" s="34">
        <v>28</v>
      </c>
      <c r="F681" s="34" t="s">
        <v>974</v>
      </c>
      <c r="G681" s="34">
        <v>1</v>
      </c>
      <c r="H681" s="34">
        <v>1</v>
      </c>
      <c r="I681" s="34" t="s">
        <v>159</v>
      </c>
      <c r="J681" s="34" t="s">
        <v>1515</v>
      </c>
      <c r="K681" s="34" t="s">
        <v>1516</v>
      </c>
      <c r="L681" s="34" t="s">
        <v>1517</v>
      </c>
      <c r="M681" s="34">
        <v>3</v>
      </c>
      <c r="N681" s="34" t="s">
        <v>1518</v>
      </c>
      <c r="O681" s="34" t="s">
        <v>1518</v>
      </c>
      <c r="P681" s="34" t="s">
        <v>1519</v>
      </c>
      <c r="Q681" s="34" t="s">
        <v>164</v>
      </c>
      <c r="R681" s="34" t="s">
        <v>1520</v>
      </c>
      <c r="S681" s="34" t="s">
        <v>1515</v>
      </c>
      <c r="T681" s="34" t="s">
        <v>1679</v>
      </c>
      <c r="U681" s="34" t="s">
        <v>1680</v>
      </c>
      <c r="V681" s="34">
        <v>657995420</v>
      </c>
      <c r="W681" s="34"/>
      <c r="X681" s="34">
        <v>2</v>
      </c>
      <c r="Y681" s="34" t="s">
        <v>1681</v>
      </c>
      <c r="Z681" s="34" t="s">
        <v>1682</v>
      </c>
      <c r="AA681" s="34">
        <f>IF(ISBLANK($L681),"",VLOOKUP($L681,'PADESCE Ccontractuelle'!$C$2:$K$1200,8,FALSE))</f>
        <v>260411.4</v>
      </c>
      <c r="AB681" s="34">
        <f>IF(ISBLANK($L681),"",VLOOKUP($L681,'PADESCE Ccontractuelle'!$C$2:$K$1200,9,FALSE))</f>
        <v>26041140</v>
      </c>
      <c r="AC681" s="34" t="str">
        <f>VLOOKUP(VLOOKUP(B681,Apprenants!$D$2:$F$2000,3,FALSE),Classes!$A$2:$H$2000,8,FALSE)</f>
        <v>N</v>
      </c>
      <c r="AD681" s="47"/>
      <c r="AG681" s="23">
        <v>1</v>
      </c>
      <c r="AH681" s="23" t="str">
        <f>Consolication[[#This Row],[Bénéficiaires]]</f>
        <v>CHAMBRE D'AGRICULTURE, DES PÊCHES, DE L'ELEVAGE ET DES FORÊTS DU CAMEROUN (CAPEF)</v>
      </c>
      <c r="AI681" s="23">
        <f>Consolication[[#This Row],[cohorte]]</f>
        <v>2</v>
      </c>
    </row>
    <row r="682" spans="1:35" x14ac:dyDescent="0.35">
      <c r="A682" s="34">
        <f>IF(B682&lt;&gt;"",MAX($A$1:A681)+1,"")</f>
        <v>681</v>
      </c>
      <c r="B682" s="34" t="s">
        <v>1683</v>
      </c>
      <c r="C682" s="34" t="s">
        <v>1014</v>
      </c>
      <c r="D682" s="34" t="s">
        <v>32</v>
      </c>
      <c r="E682" s="34">
        <v>31</v>
      </c>
      <c r="F682" s="34" t="s">
        <v>974</v>
      </c>
      <c r="G682" s="34">
        <v>1</v>
      </c>
      <c r="H682" s="34">
        <v>1</v>
      </c>
      <c r="I682" s="34" t="s">
        <v>1514</v>
      </c>
      <c r="J682" s="34" t="s">
        <v>1515</v>
      </c>
      <c r="K682" s="34" t="s">
        <v>1516</v>
      </c>
      <c r="L682" s="34" t="s">
        <v>1517</v>
      </c>
      <c r="M682" s="34">
        <v>3</v>
      </c>
      <c r="N682" s="34" t="s">
        <v>1518</v>
      </c>
      <c r="O682" s="34" t="s">
        <v>1518</v>
      </c>
      <c r="P682" s="34" t="s">
        <v>1519</v>
      </c>
      <c r="Q682" s="34" t="s">
        <v>164</v>
      </c>
      <c r="R682" s="34" t="s">
        <v>1520</v>
      </c>
      <c r="S682" s="34" t="s">
        <v>1515</v>
      </c>
      <c r="T682" s="34" t="s">
        <v>1684</v>
      </c>
      <c r="U682" s="34" t="s">
        <v>1685</v>
      </c>
      <c r="V682" s="34">
        <v>655927849</v>
      </c>
      <c r="W682" s="34"/>
      <c r="X682" s="34">
        <v>2</v>
      </c>
      <c r="Y682" s="34" t="s">
        <v>1686</v>
      </c>
      <c r="Z682" s="34" t="s">
        <v>1687</v>
      </c>
      <c r="AA682" s="34">
        <f>IF(ISBLANK($L682),"",VLOOKUP($L682,'PADESCE Ccontractuelle'!$C$2:$K$1200,8,FALSE))</f>
        <v>260411.4</v>
      </c>
      <c r="AB682" s="34">
        <f>IF(ISBLANK($L682),"",VLOOKUP($L682,'PADESCE Ccontractuelle'!$C$2:$K$1200,9,FALSE))</f>
        <v>26041140</v>
      </c>
      <c r="AC682" s="34" t="str">
        <f>VLOOKUP(VLOOKUP(B682,Apprenants!$D$2:$F$2000,3,FALSE),Classes!$A$2:$H$2000,8,FALSE)</f>
        <v>N</v>
      </c>
      <c r="AD682" s="47"/>
      <c r="AG682" s="23">
        <v>1</v>
      </c>
      <c r="AH682" s="23" t="str">
        <f>Consolication[[#This Row],[Bénéficiaires]]</f>
        <v>CHAMBRE D'AGRICULTURE, DES PÊCHES, DE L'ELEVAGE ET DES FORÊTS DU CAMEROUN (CAPEF)</v>
      </c>
      <c r="AI682" s="23">
        <f>Consolication[[#This Row],[cohorte]]</f>
        <v>2</v>
      </c>
    </row>
    <row r="683" spans="1:35" x14ac:dyDescent="0.35">
      <c r="A683" s="34">
        <f>IF(B683&lt;&gt;"",MAX($A$1:A682)+1,"")</f>
        <v>682</v>
      </c>
      <c r="B683" s="34" t="s">
        <v>1688</v>
      </c>
      <c r="C683" s="34" t="s">
        <v>1014</v>
      </c>
      <c r="D683" s="34" t="s">
        <v>32</v>
      </c>
      <c r="E683" s="34">
        <v>30</v>
      </c>
      <c r="F683" s="34" t="s">
        <v>974</v>
      </c>
      <c r="G683" s="34">
        <v>1</v>
      </c>
      <c r="H683" s="34">
        <v>1</v>
      </c>
      <c r="I683" s="34" t="s">
        <v>1536</v>
      </c>
      <c r="J683" s="34" t="s">
        <v>1515</v>
      </c>
      <c r="K683" s="34" t="s">
        <v>1516</v>
      </c>
      <c r="L683" s="34" t="s">
        <v>1517</v>
      </c>
      <c r="M683" s="34">
        <v>3</v>
      </c>
      <c r="N683" s="34" t="s">
        <v>1518</v>
      </c>
      <c r="O683" s="34" t="s">
        <v>1518</v>
      </c>
      <c r="P683" s="34" t="s">
        <v>1519</v>
      </c>
      <c r="Q683" s="34" t="s">
        <v>164</v>
      </c>
      <c r="R683" s="34" t="s">
        <v>1520</v>
      </c>
      <c r="S683" s="34" t="s">
        <v>1515</v>
      </c>
      <c r="T683" s="34" t="s">
        <v>1689</v>
      </c>
      <c r="U683" s="34" t="s">
        <v>1690</v>
      </c>
      <c r="V683" s="34">
        <v>675685174</v>
      </c>
      <c r="W683" s="34"/>
      <c r="X683" s="34">
        <v>2</v>
      </c>
      <c r="Y683" s="34" t="s">
        <v>1691</v>
      </c>
      <c r="Z683" s="34" t="s">
        <v>1692</v>
      </c>
      <c r="AA683" s="34">
        <f>IF(ISBLANK($L683),"",VLOOKUP($L683,'PADESCE Ccontractuelle'!$C$2:$K$1200,8,FALSE))</f>
        <v>260411.4</v>
      </c>
      <c r="AB683" s="34">
        <f>IF(ISBLANK($L683),"",VLOOKUP($L683,'PADESCE Ccontractuelle'!$C$2:$K$1200,9,FALSE))</f>
        <v>26041140</v>
      </c>
      <c r="AC683" s="34" t="str">
        <f>VLOOKUP(VLOOKUP(B683,Apprenants!$D$2:$F$2000,3,FALSE),Classes!$A$2:$H$2000,8,FALSE)</f>
        <v>N</v>
      </c>
      <c r="AD683" s="47"/>
      <c r="AG683" s="23">
        <v>1</v>
      </c>
      <c r="AH683" s="23" t="str">
        <f>Consolication[[#This Row],[Bénéficiaires]]</f>
        <v>CHAMBRE D'AGRICULTURE, DES PÊCHES, DE L'ELEVAGE ET DES FORÊTS DU CAMEROUN (CAPEF)</v>
      </c>
      <c r="AI683" s="23">
        <f>Consolication[[#This Row],[cohorte]]</f>
        <v>2</v>
      </c>
    </row>
    <row r="684" spans="1:35" x14ac:dyDescent="0.35">
      <c r="A684" s="34">
        <f>IF(B684&lt;&gt;"",MAX($A$1:A683)+1,"")</f>
        <v>683</v>
      </c>
      <c r="B684" s="34" t="s">
        <v>1693</v>
      </c>
      <c r="C684" s="34" t="s">
        <v>1014</v>
      </c>
      <c r="D684" s="34" t="s">
        <v>31</v>
      </c>
      <c r="E684" s="34">
        <v>23</v>
      </c>
      <c r="F684" s="34" t="s">
        <v>974</v>
      </c>
      <c r="G684" s="34">
        <v>1</v>
      </c>
      <c r="H684" s="34">
        <v>1</v>
      </c>
      <c r="I684" s="34" t="s">
        <v>159</v>
      </c>
      <c r="J684" s="34" t="s">
        <v>1515</v>
      </c>
      <c r="K684" s="34" t="s">
        <v>1516</v>
      </c>
      <c r="L684" s="34" t="s">
        <v>1517</v>
      </c>
      <c r="M684" s="34">
        <v>3</v>
      </c>
      <c r="N684" s="34" t="s">
        <v>1518</v>
      </c>
      <c r="O684" s="34" t="s">
        <v>1518</v>
      </c>
      <c r="P684" s="34" t="s">
        <v>1519</v>
      </c>
      <c r="Q684" s="34" t="s">
        <v>164</v>
      </c>
      <c r="R684" s="34" t="s">
        <v>1520</v>
      </c>
      <c r="S684" s="34" t="s">
        <v>1515</v>
      </c>
      <c r="T684" s="34" t="s">
        <v>1694</v>
      </c>
      <c r="U684" s="34" t="s">
        <v>1695</v>
      </c>
      <c r="V684" s="34">
        <v>695004585</v>
      </c>
      <c r="W684" s="34"/>
      <c r="X684" s="34">
        <v>2</v>
      </c>
      <c r="Y684" s="34" t="s">
        <v>1696</v>
      </c>
      <c r="Z684" s="34" t="s">
        <v>1697</v>
      </c>
      <c r="AA684" s="34">
        <f>IF(ISBLANK($L684),"",VLOOKUP($L684,'PADESCE Ccontractuelle'!$C$2:$K$1200,8,FALSE))</f>
        <v>260411.4</v>
      </c>
      <c r="AB684" s="34">
        <f>IF(ISBLANK($L684),"",VLOOKUP($L684,'PADESCE Ccontractuelle'!$C$2:$K$1200,9,FALSE))</f>
        <v>26041140</v>
      </c>
      <c r="AC684" s="34" t="str">
        <f>VLOOKUP(VLOOKUP(B684,Apprenants!$D$2:$F$2000,3,FALSE),Classes!$A$2:$H$2000,8,FALSE)</f>
        <v>N</v>
      </c>
      <c r="AD684" s="47"/>
      <c r="AG684" s="23">
        <v>1</v>
      </c>
      <c r="AH684" s="23" t="str">
        <f>Consolication[[#This Row],[Bénéficiaires]]</f>
        <v>CHAMBRE D'AGRICULTURE, DES PÊCHES, DE L'ELEVAGE ET DES FORÊTS DU CAMEROUN (CAPEF)</v>
      </c>
      <c r="AI684" s="23">
        <f>Consolication[[#This Row],[cohorte]]</f>
        <v>2</v>
      </c>
    </row>
    <row r="685" spans="1:35" x14ac:dyDescent="0.35">
      <c r="A685" s="34">
        <f>IF(B685&lt;&gt;"",MAX($A$1:A684)+1,"")</f>
        <v>684</v>
      </c>
      <c r="B685" s="34" t="s">
        <v>1698</v>
      </c>
      <c r="C685" s="34" t="s">
        <v>1014</v>
      </c>
      <c r="D685" s="34" t="s">
        <v>31</v>
      </c>
      <c r="E685" s="34">
        <v>25</v>
      </c>
      <c r="F685" s="34" t="s">
        <v>974</v>
      </c>
      <c r="G685" s="34">
        <v>1</v>
      </c>
      <c r="H685" s="34">
        <v>1</v>
      </c>
      <c r="I685" s="34" t="s">
        <v>159</v>
      </c>
      <c r="J685" s="34" t="s">
        <v>1515</v>
      </c>
      <c r="K685" s="34" t="s">
        <v>1516</v>
      </c>
      <c r="L685" s="34" t="s">
        <v>1517</v>
      </c>
      <c r="M685" s="34">
        <v>3</v>
      </c>
      <c r="N685" s="34" t="s">
        <v>1518</v>
      </c>
      <c r="O685" s="34" t="s">
        <v>1518</v>
      </c>
      <c r="P685" s="34" t="s">
        <v>1519</v>
      </c>
      <c r="Q685" s="34" t="s">
        <v>164</v>
      </c>
      <c r="R685" s="34" t="s">
        <v>1520</v>
      </c>
      <c r="S685" s="34" t="s">
        <v>1515</v>
      </c>
      <c r="T685" s="34" t="s">
        <v>1699</v>
      </c>
      <c r="U685" s="34" t="s">
        <v>1700</v>
      </c>
      <c r="V685" s="34">
        <v>650000864</v>
      </c>
      <c r="W685" s="34"/>
      <c r="X685" s="34">
        <v>2</v>
      </c>
      <c r="Y685" s="34" t="s">
        <v>1701</v>
      </c>
      <c r="Z685" s="34" t="s">
        <v>1702</v>
      </c>
      <c r="AA685" s="34">
        <f>IF(ISBLANK($L685),"",VLOOKUP($L685,'PADESCE Ccontractuelle'!$C$2:$K$1200,8,FALSE))</f>
        <v>260411.4</v>
      </c>
      <c r="AB685" s="34">
        <f>IF(ISBLANK($L685),"",VLOOKUP($L685,'PADESCE Ccontractuelle'!$C$2:$K$1200,9,FALSE))</f>
        <v>26041140</v>
      </c>
      <c r="AC685" s="34" t="str">
        <f>VLOOKUP(VLOOKUP(B685,Apprenants!$D$2:$F$2000,3,FALSE),Classes!$A$2:$H$2000,8,FALSE)</f>
        <v>N</v>
      </c>
      <c r="AD685" s="47"/>
      <c r="AG685" s="23">
        <v>1</v>
      </c>
      <c r="AH685" s="23" t="str">
        <f>Consolication[[#This Row],[Bénéficiaires]]</f>
        <v>CHAMBRE D'AGRICULTURE, DES PÊCHES, DE L'ELEVAGE ET DES FORÊTS DU CAMEROUN (CAPEF)</v>
      </c>
      <c r="AI685" s="23">
        <f>Consolication[[#This Row],[cohorte]]</f>
        <v>2</v>
      </c>
    </row>
    <row r="686" spans="1:35" x14ac:dyDescent="0.35">
      <c r="A686" s="34">
        <f>IF(B686&lt;&gt;"",MAX($A$1:A685)+1,"")</f>
        <v>685</v>
      </c>
      <c r="B686" s="34" t="s">
        <v>1703</v>
      </c>
      <c r="C686" s="34" t="s">
        <v>1014</v>
      </c>
      <c r="D686" s="34" t="s">
        <v>31</v>
      </c>
      <c r="E686" s="34">
        <v>27</v>
      </c>
      <c r="F686" s="34" t="s">
        <v>974</v>
      </c>
      <c r="G686" s="34">
        <v>1</v>
      </c>
      <c r="H686" s="34">
        <v>1</v>
      </c>
      <c r="I686" s="34" t="s">
        <v>159</v>
      </c>
      <c r="J686" s="34" t="s">
        <v>1515</v>
      </c>
      <c r="K686" s="34" t="s">
        <v>1516</v>
      </c>
      <c r="L686" s="34" t="s">
        <v>1517</v>
      </c>
      <c r="M686" s="34">
        <v>3</v>
      </c>
      <c r="N686" s="34" t="s">
        <v>1518</v>
      </c>
      <c r="O686" s="34" t="s">
        <v>1518</v>
      </c>
      <c r="P686" s="34" t="s">
        <v>1519</v>
      </c>
      <c r="Q686" s="34" t="s">
        <v>164</v>
      </c>
      <c r="R686" s="34" t="s">
        <v>1520</v>
      </c>
      <c r="S686" s="34" t="s">
        <v>1515</v>
      </c>
      <c r="T686" s="34" t="s">
        <v>1704</v>
      </c>
      <c r="U686" s="34" t="s">
        <v>1705</v>
      </c>
      <c r="V686" s="34">
        <v>691261989</v>
      </c>
      <c r="W686" s="34"/>
      <c r="X686" s="34">
        <v>2</v>
      </c>
      <c r="Y686" s="34" t="s">
        <v>1706</v>
      </c>
      <c r="Z686" s="34" t="s">
        <v>1707</v>
      </c>
      <c r="AA686" s="34">
        <f>IF(ISBLANK($L686),"",VLOOKUP($L686,'PADESCE Ccontractuelle'!$C$2:$K$1200,8,FALSE))</f>
        <v>260411.4</v>
      </c>
      <c r="AB686" s="34">
        <f>IF(ISBLANK($L686),"",VLOOKUP($L686,'PADESCE Ccontractuelle'!$C$2:$K$1200,9,FALSE))</f>
        <v>26041140</v>
      </c>
      <c r="AC686" s="34" t="str">
        <f>VLOOKUP(VLOOKUP(B686,Apprenants!$D$2:$F$2000,3,FALSE),Classes!$A$2:$H$2000,8,FALSE)</f>
        <v>N</v>
      </c>
      <c r="AD686" s="47"/>
      <c r="AG686" s="23">
        <v>1</v>
      </c>
      <c r="AH686" s="23" t="str">
        <f>Consolication[[#This Row],[Bénéficiaires]]</f>
        <v>CHAMBRE D'AGRICULTURE, DES PÊCHES, DE L'ELEVAGE ET DES FORÊTS DU CAMEROUN (CAPEF)</v>
      </c>
      <c r="AI686" s="23">
        <f>Consolication[[#This Row],[cohorte]]</f>
        <v>2</v>
      </c>
    </row>
    <row r="687" spans="1:35" x14ac:dyDescent="0.35">
      <c r="A687" s="34">
        <f>IF(B687&lt;&gt;"",MAX($A$1:A686)+1,"")</f>
        <v>686</v>
      </c>
      <c r="B687" s="34" t="s">
        <v>1708</v>
      </c>
      <c r="C687" s="34" t="s">
        <v>1014</v>
      </c>
      <c r="D687" s="34" t="s">
        <v>32</v>
      </c>
      <c r="E687" s="34">
        <v>27</v>
      </c>
      <c r="F687" s="34" t="s">
        <v>974</v>
      </c>
      <c r="G687" s="34">
        <v>1</v>
      </c>
      <c r="H687" s="34">
        <v>1</v>
      </c>
      <c r="I687" s="34" t="s">
        <v>1514</v>
      </c>
      <c r="J687" s="34" t="s">
        <v>1515</v>
      </c>
      <c r="K687" s="34" t="s">
        <v>1516</v>
      </c>
      <c r="L687" s="34" t="s">
        <v>1517</v>
      </c>
      <c r="M687" s="34">
        <v>3</v>
      </c>
      <c r="N687" s="34" t="s">
        <v>1518</v>
      </c>
      <c r="O687" s="34" t="s">
        <v>1518</v>
      </c>
      <c r="P687" s="34" t="s">
        <v>1519</v>
      </c>
      <c r="Q687" s="34" t="s">
        <v>164</v>
      </c>
      <c r="R687" s="34" t="s">
        <v>1520</v>
      </c>
      <c r="S687" s="34" t="s">
        <v>1515</v>
      </c>
      <c r="T687" s="34" t="s">
        <v>1709</v>
      </c>
      <c r="U687" s="34" t="s">
        <v>1710</v>
      </c>
      <c r="V687" s="34">
        <v>650925746</v>
      </c>
      <c r="W687" s="34"/>
      <c r="X687" s="34">
        <v>2</v>
      </c>
      <c r="Y687" s="34" t="s">
        <v>1711</v>
      </c>
      <c r="Z687" s="34" t="s">
        <v>1712</v>
      </c>
      <c r="AA687" s="34">
        <f>IF(ISBLANK($L687),"",VLOOKUP($L687,'PADESCE Ccontractuelle'!$C$2:$K$1200,8,FALSE))</f>
        <v>260411.4</v>
      </c>
      <c r="AB687" s="34">
        <f>IF(ISBLANK($L687),"",VLOOKUP($L687,'PADESCE Ccontractuelle'!$C$2:$K$1200,9,FALSE))</f>
        <v>26041140</v>
      </c>
      <c r="AC687" s="34" t="str">
        <f>VLOOKUP(VLOOKUP(B687,Apprenants!$D$2:$F$2000,3,FALSE),Classes!$A$2:$H$2000,8,FALSE)</f>
        <v>N</v>
      </c>
      <c r="AD687" s="47"/>
      <c r="AG687" s="23">
        <v>1</v>
      </c>
      <c r="AH687" s="23" t="str">
        <f>Consolication[[#This Row],[Bénéficiaires]]</f>
        <v>CHAMBRE D'AGRICULTURE, DES PÊCHES, DE L'ELEVAGE ET DES FORÊTS DU CAMEROUN (CAPEF)</v>
      </c>
      <c r="AI687" s="23">
        <f>Consolication[[#This Row],[cohorte]]</f>
        <v>2</v>
      </c>
    </row>
    <row r="688" spans="1:35" x14ac:dyDescent="0.35">
      <c r="A688" s="34">
        <f>IF(B688&lt;&gt;"",MAX($A$1:A687)+1,"")</f>
        <v>687</v>
      </c>
      <c r="B688" s="34" t="s">
        <v>1713</v>
      </c>
      <c r="C688" s="34" t="s">
        <v>1014</v>
      </c>
      <c r="D688" s="34" t="s">
        <v>32</v>
      </c>
      <c r="E688" s="34">
        <v>29</v>
      </c>
      <c r="F688" s="34" t="s">
        <v>974</v>
      </c>
      <c r="G688" s="34">
        <v>1</v>
      </c>
      <c r="H688" s="34">
        <v>1</v>
      </c>
      <c r="I688" s="34" t="s">
        <v>1663</v>
      </c>
      <c r="J688" s="34" t="s">
        <v>1515</v>
      </c>
      <c r="K688" s="34" t="s">
        <v>1516</v>
      </c>
      <c r="L688" s="34" t="s">
        <v>1517</v>
      </c>
      <c r="M688" s="34">
        <v>3</v>
      </c>
      <c r="N688" s="34" t="s">
        <v>1518</v>
      </c>
      <c r="O688" s="34" t="s">
        <v>1518</v>
      </c>
      <c r="P688" s="34" t="s">
        <v>1519</v>
      </c>
      <c r="Q688" s="34" t="s">
        <v>164</v>
      </c>
      <c r="R688" s="34" t="s">
        <v>1520</v>
      </c>
      <c r="S688" s="34" t="s">
        <v>1515</v>
      </c>
      <c r="T688" s="34" t="s">
        <v>1714</v>
      </c>
      <c r="U688" s="34" t="s">
        <v>1715</v>
      </c>
      <c r="V688" s="34">
        <v>692196667</v>
      </c>
      <c r="W688" s="34"/>
      <c r="X688" s="34">
        <v>2</v>
      </c>
      <c r="Y688" s="34" t="s">
        <v>1716</v>
      </c>
      <c r="Z688" s="34" t="s">
        <v>1717</v>
      </c>
      <c r="AA688" s="34">
        <f>IF(ISBLANK($L688),"",VLOOKUP($L688,'PADESCE Ccontractuelle'!$C$2:$K$1200,8,FALSE))</f>
        <v>260411.4</v>
      </c>
      <c r="AB688" s="34">
        <f>IF(ISBLANK($L688),"",VLOOKUP($L688,'PADESCE Ccontractuelle'!$C$2:$K$1200,9,FALSE))</f>
        <v>26041140</v>
      </c>
      <c r="AC688" s="34" t="str">
        <f>VLOOKUP(VLOOKUP(B688,Apprenants!$D$2:$F$2000,3,FALSE),Classes!$A$2:$H$2000,8,FALSE)</f>
        <v>N</v>
      </c>
      <c r="AD688" s="47"/>
      <c r="AG688" s="23">
        <v>1</v>
      </c>
      <c r="AH688" s="23" t="str">
        <f>Consolication[[#This Row],[Bénéficiaires]]</f>
        <v>CHAMBRE D'AGRICULTURE, DES PÊCHES, DE L'ELEVAGE ET DES FORÊTS DU CAMEROUN (CAPEF)</v>
      </c>
      <c r="AI688" s="23">
        <f>Consolication[[#This Row],[cohorte]]</f>
        <v>2</v>
      </c>
    </row>
    <row r="689" spans="1:35" x14ac:dyDescent="0.35">
      <c r="A689" s="34">
        <f>IF(B689&lt;&gt;"",MAX($A$1:A688)+1,"")</f>
        <v>688</v>
      </c>
      <c r="B689" s="34" t="s">
        <v>1718</v>
      </c>
      <c r="C689" s="34" t="s">
        <v>1014</v>
      </c>
      <c r="D689" s="34" t="s">
        <v>31</v>
      </c>
      <c r="E689" s="34">
        <v>23</v>
      </c>
      <c r="F689" s="34" t="s">
        <v>974</v>
      </c>
      <c r="G689" s="34">
        <v>1</v>
      </c>
      <c r="H689" s="34">
        <v>1</v>
      </c>
      <c r="I689" s="34" t="s">
        <v>1663</v>
      </c>
      <c r="J689" s="34" t="s">
        <v>1515</v>
      </c>
      <c r="K689" s="34" t="s">
        <v>1516</v>
      </c>
      <c r="L689" s="34" t="s">
        <v>1517</v>
      </c>
      <c r="M689" s="34">
        <v>3</v>
      </c>
      <c r="N689" s="34" t="s">
        <v>1518</v>
      </c>
      <c r="O689" s="34" t="s">
        <v>1518</v>
      </c>
      <c r="P689" s="34" t="s">
        <v>1519</v>
      </c>
      <c r="Q689" s="34" t="s">
        <v>164</v>
      </c>
      <c r="R689" s="34" t="s">
        <v>1520</v>
      </c>
      <c r="S689" s="34" t="s">
        <v>1515</v>
      </c>
      <c r="T689" s="34" t="s">
        <v>1719</v>
      </c>
      <c r="U689" s="34" t="s">
        <v>1720</v>
      </c>
      <c r="V689" s="34">
        <v>699590737</v>
      </c>
      <c r="W689" s="34"/>
      <c r="X689" s="34">
        <v>2</v>
      </c>
      <c r="Y689" s="34" t="s">
        <v>1721</v>
      </c>
      <c r="Z689" s="34" t="s">
        <v>1722</v>
      </c>
      <c r="AA689" s="34">
        <f>IF(ISBLANK($L689),"",VLOOKUP($L689,'PADESCE Ccontractuelle'!$C$2:$K$1200,8,FALSE))</f>
        <v>260411.4</v>
      </c>
      <c r="AB689" s="34">
        <f>IF(ISBLANK($L689),"",VLOOKUP($L689,'PADESCE Ccontractuelle'!$C$2:$K$1200,9,FALSE))</f>
        <v>26041140</v>
      </c>
      <c r="AC689" s="34" t="str">
        <f>VLOOKUP(VLOOKUP(B689,Apprenants!$D$2:$F$2000,3,FALSE),Classes!$A$2:$H$2000,8,FALSE)</f>
        <v>N</v>
      </c>
      <c r="AD689" s="47"/>
      <c r="AG689" s="23">
        <v>1</v>
      </c>
      <c r="AH689" s="23" t="str">
        <f>Consolication[[#This Row],[Bénéficiaires]]</f>
        <v>CHAMBRE D'AGRICULTURE, DES PÊCHES, DE L'ELEVAGE ET DES FORÊTS DU CAMEROUN (CAPEF)</v>
      </c>
      <c r="AI689" s="23">
        <f>Consolication[[#This Row],[cohorte]]</f>
        <v>2</v>
      </c>
    </row>
    <row r="690" spans="1:35" x14ac:dyDescent="0.35">
      <c r="A690" s="34">
        <f>IF(B690&lt;&gt;"",MAX($A$1:A689)+1,"")</f>
        <v>689</v>
      </c>
      <c r="B690" s="34" t="s">
        <v>1723</v>
      </c>
      <c r="C690" s="34" t="s">
        <v>1014</v>
      </c>
      <c r="D690" s="34" t="s">
        <v>32</v>
      </c>
      <c r="E690" s="34">
        <v>28</v>
      </c>
      <c r="F690" s="34" t="s">
        <v>974</v>
      </c>
      <c r="G690" s="34">
        <v>1</v>
      </c>
      <c r="H690" s="34">
        <v>1</v>
      </c>
      <c r="I690" s="34" t="s">
        <v>159</v>
      </c>
      <c r="J690" s="34" t="s">
        <v>1515</v>
      </c>
      <c r="K690" s="34" t="s">
        <v>1516</v>
      </c>
      <c r="L690" s="34" t="s">
        <v>1517</v>
      </c>
      <c r="M690" s="34">
        <v>3</v>
      </c>
      <c r="N690" s="34" t="s">
        <v>1518</v>
      </c>
      <c r="O690" s="34" t="s">
        <v>1518</v>
      </c>
      <c r="P690" s="34" t="s">
        <v>1519</v>
      </c>
      <c r="Q690" s="34" t="s">
        <v>164</v>
      </c>
      <c r="R690" s="34" t="s">
        <v>1520</v>
      </c>
      <c r="S690" s="34" t="s">
        <v>1515</v>
      </c>
      <c r="T690" s="34" t="s">
        <v>1724</v>
      </c>
      <c r="U690" s="34" t="s">
        <v>1725</v>
      </c>
      <c r="V690" s="34">
        <v>698584922</v>
      </c>
      <c r="W690" s="34"/>
      <c r="X690" s="34">
        <v>2</v>
      </c>
      <c r="Y690" s="34" t="s">
        <v>1726</v>
      </c>
      <c r="Z690" s="34" t="s">
        <v>1727</v>
      </c>
      <c r="AA690" s="34">
        <f>IF(ISBLANK($L690),"",VLOOKUP($L690,'PADESCE Ccontractuelle'!$C$2:$K$1200,8,FALSE))</f>
        <v>260411.4</v>
      </c>
      <c r="AB690" s="34">
        <f>IF(ISBLANK($L690),"",VLOOKUP($L690,'PADESCE Ccontractuelle'!$C$2:$K$1200,9,FALSE))</f>
        <v>26041140</v>
      </c>
      <c r="AC690" s="34" t="str">
        <f>VLOOKUP(VLOOKUP(B690,Apprenants!$D$2:$F$2000,3,FALSE),Classes!$A$2:$H$2000,8,FALSE)</f>
        <v>N</v>
      </c>
      <c r="AD690" s="47"/>
      <c r="AG690" s="23">
        <v>1</v>
      </c>
      <c r="AH690" s="23" t="str">
        <f>Consolication[[#This Row],[Bénéficiaires]]</f>
        <v>CHAMBRE D'AGRICULTURE, DES PÊCHES, DE L'ELEVAGE ET DES FORÊTS DU CAMEROUN (CAPEF)</v>
      </c>
      <c r="AI690" s="23">
        <f>Consolication[[#This Row],[cohorte]]</f>
        <v>2</v>
      </c>
    </row>
    <row r="691" spans="1:35" x14ac:dyDescent="0.35">
      <c r="A691" s="34">
        <f>IF(B691&lt;&gt;"",MAX($A$1:A690)+1,"")</f>
        <v>690</v>
      </c>
      <c r="B691" s="34" t="s">
        <v>1728</v>
      </c>
      <c r="C691" s="34" t="s">
        <v>1014</v>
      </c>
      <c r="D691" s="34" t="s">
        <v>32</v>
      </c>
      <c r="E691" s="34">
        <v>29</v>
      </c>
      <c r="F691" s="34" t="s">
        <v>974</v>
      </c>
      <c r="G691" s="34">
        <v>1</v>
      </c>
      <c r="H691" s="34">
        <v>1</v>
      </c>
      <c r="I691" s="34" t="s">
        <v>1663</v>
      </c>
      <c r="J691" s="34" t="s">
        <v>1515</v>
      </c>
      <c r="K691" s="34" t="s">
        <v>1516</v>
      </c>
      <c r="L691" s="34" t="s">
        <v>1517</v>
      </c>
      <c r="M691" s="34">
        <v>3</v>
      </c>
      <c r="N691" s="34" t="s">
        <v>1518</v>
      </c>
      <c r="O691" s="34" t="s">
        <v>1518</v>
      </c>
      <c r="P691" s="34" t="s">
        <v>1519</v>
      </c>
      <c r="Q691" s="34" t="s">
        <v>164</v>
      </c>
      <c r="R691" s="34" t="s">
        <v>1520</v>
      </c>
      <c r="S691" s="34" t="s">
        <v>1515</v>
      </c>
      <c r="T691" s="34" t="s">
        <v>1729</v>
      </c>
      <c r="U691" s="34" t="s">
        <v>1730</v>
      </c>
      <c r="V691" s="34">
        <v>652772931</v>
      </c>
      <c r="W691" s="34"/>
      <c r="X691" s="34">
        <v>2</v>
      </c>
      <c r="Y691" s="34" t="s">
        <v>1731</v>
      </c>
      <c r="Z691" s="34" t="s">
        <v>1732</v>
      </c>
      <c r="AA691" s="34">
        <f>IF(ISBLANK($L691),"",VLOOKUP($L691,'PADESCE Ccontractuelle'!$C$2:$K$1200,8,FALSE))</f>
        <v>260411.4</v>
      </c>
      <c r="AB691" s="34">
        <f>IF(ISBLANK($L691),"",VLOOKUP($L691,'PADESCE Ccontractuelle'!$C$2:$K$1200,9,FALSE))</f>
        <v>26041140</v>
      </c>
      <c r="AC691" s="34" t="str">
        <f>VLOOKUP(VLOOKUP(B691,Apprenants!$D$2:$F$2000,3,FALSE),Classes!$A$2:$H$2000,8,FALSE)</f>
        <v>N</v>
      </c>
      <c r="AD691" s="47"/>
      <c r="AG691" s="23">
        <v>1</v>
      </c>
      <c r="AH691" s="23" t="str">
        <f>Consolication[[#This Row],[Bénéficiaires]]</f>
        <v>CHAMBRE D'AGRICULTURE, DES PÊCHES, DE L'ELEVAGE ET DES FORÊTS DU CAMEROUN (CAPEF)</v>
      </c>
      <c r="AI691" s="23">
        <f>Consolication[[#This Row],[cohorte]]</f>
        <v>2</v>
      </c>
    </row>
    <row r="692" spans="1:35" x14ac:dyDescent="0.35">
      <c r="A692" s="34">
        <f>IF(B692&lt;&gt;"",MAX($A$1:A691)+1,"")</f>
        <v>691</v>
      </c>
      <c r="B692" s="34" t="s">
        <v>1733</v>
      </c>
      <c r="C692" s="34" t="s">
        <v>1014</v>
      </c>
      <c r="D692" s="34" t="s">
        <v>32</v>
      </c>
      <c r="E692" s="34">
        <v>26</v>
      </c>
      <c r="F692" s="34" t="s">
        <v>974</v>
      </c>
      <c r="G692" s="34">
        <v>1</v>
      </c>
      <c r="H692" s="34">
        <v>1</v>
      </c>
      <c r="I692" s="34" t="s">
        <v>159</v>
      </c>
      <c r="J692" s="34" t="s">
        <v>1515</v>
      </c>
      <c r="K692" s="34" t="s">
        <v>1516</v>
      </c>
      <c r="L692" s="34" t="s">
        <v>1517</v>
      </c>
      <c r="M692" s="34">
        <v>3</v>
      </c>
      <c r="N692" s="34" t="s">
        <v>1518</v>
      </c>
      <c r="O692" s="34" t="s">
        <v>1518</v>
      </c>
      <c r="P692" s="34" t="s">
        <v>1519</v>
      </c>
      <c r="Q692" s="34" t="s">
        <v>164</v>
      </c>
      <c r="R692" s="34" t="s">
        <v>1520</v>
      </c>
      <c r="S692" s="34" t="s">
        <v>1515</v>
      </c>
      <c r="T692" s="34" t="s">
        <v>1734</v>
      </c>
      <c r="U692" s="34" t="s">
        <v>1735</v>
      </c>
      <c r="V692" s="34">
        <v>696522246</v>
      </c>
      <c r="W692" s="34"/>
      <c r="X692" s="34">
        <v>2</v>
      </c>
      <c r="Y692" s="34" t="s">
        <v>1736</v>
      </c>
      <c r="Z692" s="34" t="s">
        <v>1737</v>
      </c>
      <c r="AA692" s="34">
        <f>IF(ISBLANK($L692),"",VLOOKUP($L692,'PADESCE Ccontractuelle'!$C$2:$K$1200,8,FALSE))</f>
        <v>260411.4</v>
      </c>
      <c r="AB692" s="34">
        <f>IF(ISBLANK($L692),"",VLOOKUP($L692,'PADESCE Ccontractuelle'!$C$2:$K$1200,9,FALSE))</f>
        <v>26041140</v>
      </c>
      <c r="AC692" s="34" t="str">
        <f>VLOOKUP(VLOOKUP(B692,Apprenants!$D$2:$F$2000,3,FALSE),Classes!$A$2:$H$2000,8,FALSE)</f>
        <v>N</v>
      </c>
      <c r="AD692" s="47"/>
      <c r="AG692" s="23">
        <v>1</v>
      </c>
      <c r="AH692" s="23" t="str">
        <f>Consolication[[#This Row],[Bénéficiaires]]</f>
        <v>CHAMBRE D'AGRICULTURE, DES PÊCHES, DE L'ELEVAGE ET DES FORÊTS DU CAMEROUN (CAPEF)</v>
      </c>
      <c r="AI692" s="23">
        <f>Consolication[[#This Row],[cohorte]]</f>
        <v>2</v>
      </c>
    </row>
    <row r="693" spans="1:35" x14ac:dyDescent="0.35">
      <c r="A693" s="34">
        <f>IF(B693&lt;&gt;"",MAX($A$1:A692)+1,"")</f>
        <v>692</v>
      </c>
      <c r="B693" s="34" t="s">
        <v>1738</v>
      </c>
      <c r="C693" s="34" t="s">
        <v>1014</v>
      </c>
      <c r="D693" s="34" t="s">
        <v>31</v>
      </c>
      <c r="E693" s="34">
        <v>24</v>
      </c>
      <c r="F693" s="34" t="s">
        <v>974</v>
      </c>
      <c r="G693" s="34">
        <v>1</v>
      </c>
      <c r="H693" s="34">
        <v>1</v>
      </c>
      <c r="I693" s="34" t="s">
        <v>159</v>
      </c>
      <c r="J693" s="34" t="s">
        <v>1515</v>
      </c>
      <c r="K693" s="34" t="s">
        <v>1516</v>
      </c>
      <c r="L693" s="34" t="s">
        <v>1517</v>
      </c>
      <c r="M693" s="34">
        <v>3</v>
      </c>
      <c r="N693" s="34" t="s">
        <v>1518</v>
      </c>
      <c r="O693" s="34" t="s">
        <v>1518</v>
      </c>
      <c r="P693" s="34" t="s">
        <v>1519</v>
      </c>
      <c r="Q693" s="34" t="s">
        <v>164</v>
      </c>
      <c r="R693" s="34" t="s">
        <v>1520</v>
      </c>
      <c r="S693" s="34" t="s">
        <v>1515</v>
      </c>
      <c r="T693" s="34" t="s">
        <v>1739</v>
      </c>
      <c r="U693" s="34" t="s">
        <v>1740</v>
      </c>
      <c r="V693" s="34">
        <v>693754091</v>
      </c>
      <c r="W693" s="34"/>
      <c r="X693" s="34">
        <v>2</v>
      </c>
      <c r="Y693" s="34" t="s">
        <v>1741</v>
      </c>
      <c r="Z693" s="34" t="s">
        <v>1742</v>
      </c>
      <c r="AA693" s="34">
        <f>IF(ISBLANK($L693),"",VLOOKUP($L693,'PADESCE Ccontractuelle'!$C$2:$K$1200,8,FALSE))</f>
        <v>260411.4</v>
      </c>
      <c r="AB693" s="34">
        <f>IF(ISBLANK($L693),"",VLOOKUP($L693,'PADESCE Ccontractuelle'!$C$2:$K$1200,9,FALSE))</f>
        <v>26041140</v>
      </c>
      <c r="AC693" s="34" t="str">
        <f>VLOOKUP(VLOOKUP(B693,Apprenants!$D$2:$F$2000,3,FALSE),Classes!$A$2:$H$2000,8,FALSE)</f>
        <v>N</v>
      </c>
      <c r="AD693" s="47"/>
      <c r="AG693" s="23">
        <v>1</v>
      </c>
      <c r="AH693" s="23" t="str">
        <f>Consolication[[#This Row],[Bénéficiaires]]</f>
        <v>CHAMBRE D'AGRICULTURE, DES PÊCHES, DE L'ELEVAGE ET DES FORÊTS DU CAMEROUN (CAPEF)</v>
      </c>
      <c r="AI693" s="23">
        <f>Consolication[[#This Row],[cohorte]]</f>
        <v>2</v>
      </c>
    </row>
    <row r="694" spans="1:35" x14ac:dyDescent="0.35">
      <c r="A694" s="34">
        <f>IF(B694&lt;&gt;"",MAX($A$1:A693)+1,"")</f>
        <v>693</v>
      </c>
      <c r="B694" s="34" t="s">
        <v>1743</v>
      </c>
      <c r="C694" s="34" t="s">
        <v>1014</v>
      </c>
      <c r="D694" s="34" t="s">
        <v>32</v>
      </c>
      <c r="E694" s="34">
        <v>26</v>
      </c>
      <c r="F694" s="34" t="s">
        <v>974</v>
      </c>
      <c r="G694" s="34">
        <v>1</v>
      </c>
      <c r="H694" s="34">
        <v>1</v>
      </c>
      <c r="I694" s="34" t="s">
        <v>1663</v>
      </c>
      <c r="J694" s="34" t="s">
        <v>1515</v>
      </c>
      <c r="K694" s="34" t="s">
        <v>1516</v>
      </c>
      <c r="L694" s="34" t="s">
        <v>1517</v>
      </c>
      <c r="M694" s="34">
        <v>3</v>
      </c>
      <c r="N694" s="34" t="s">
        <v>1518</v>
      </c>
      <c r="O694" s="34" t="s">
        <v>1518</v>
      </c>
      <c r="P694" s="34" t="s">
        <v>1519</v>
      </c>
      <c r="Q694" s="34" t="s">
        <v>164</v>
      </c>
      <c r="R694" s="34" t="s">
        <v>1520</v>
      </c>
      <c r="S694" s="34" t="s">
        <v>1515</v>
      </c>
      <c r="T694" s="34" t="s">
        <v>1744</v>
      </c>
      <c r="U694" s="34" t="s">
        <v>1745</v>
      </c>
      <c r="V694" s="34">
        <v>677467780</v>
      </c>
      <c r="W694" s="34"/>
      <c r="X694" s="34">
        <v>2</v>
      </c>
      <c r="Y694" s="34" t="s">
        <v>1746</v>
      </c>
      <c r="Z694" s="34" t="s">
        <v>1747</v>
      </c>
      <c r="AA694" s="34">
        <f>IF(ISBLANK($L694),"",VLOOKUP($L694,'PADESCE Ccontractuelle'!$C$2:$K$1200,8,FALSE))</f>
        <v>260411.4</v>
      </c>
      <c r="AB694" s="34">
        <f>IF(ISBLANK($L694),"",VLOOKUP($L694,'PADESCE Ccontractuelle'!$C$2:$K$1200,9,FALSE))</f>
        <v>26041140</v>
      </c>
      <c r="AC694" s="34" t="str">
        <f>VLOOKUP(VLOOKUP(B694,Apprenants!$D$2:$F$2000,3,FALSE),Classes!$A$2:$H$2000,8,FALSE)</f>
        <v>N</v>
      </c>
      <c r="AD694" s="47"/>
      <c r="AG694" s="23">
        <v>1</v>
      </c>
      <c r="AH694" s="23" t="str">
        <f>Consolication[[#This Row],[Bénéficiaires]]</f>
        <v>CHAMBRE D'AGRICULTURE, DES PÊCHES, DE L'ELEVAGE ET DES FORÊTS DU CAMEROUN (CAPEF)</v>
      </c>
      <c r="AI694" s="23">
        <f>Consolication[[#This Row],[cohorte]]</f>
        <v>2</v>
      </c>
    </row>
    <row r="695" spans="1:35" x14ac:dyDescent="0.35">
      <c r="A695" s="34">
        <f>IF(B695&lt;&gt;"",MAX($A$1:A694)+1,"")</f>
        <v>694</v>
      </c>
      <c r="B695" s="34" t="s">
        <v>1748</v>
      </c>
      <c r="C695" s="34" t="s">
        <v>1014</v>
      </c>
      <c r="D695" s="34" t="s">
        <v>32</v>
      </c>
      <c r="E695" s="34">
        <v>28</v>
      </c>
      <c r="F695" s="34" t="s">
        <v>974</v>
      </c>
      <c r="G695" s="34">
        <v>1</v>
      </c>
      <c r="H695" s="34">
        <v>1</v>
      </c>
      <c r="I695" s="34" t="s">
        <v>1663</v>
      </c>
      <c r="J695" s="34" t="s">
        <v>1515</v>
      </c>
      <c r="K695" s="34" t="s">
        <v>1516</v>
      </c>
      <c r="L695" s="34" t="s">
        <v>1517</v>
      </c>
      <c r="M695" s="34">
        <v>3</v>
      </c>
      <c r="N695" s="34" t="s">
        <v>1518</v>
      </c>
      <c r="O695" s="34" t="s">
        <v>1518</v>
      </c>
      <c r="P695" s="34" t="s">
        <v>1519</v>
      </c>
      <c r="Q695" s="34" t="s">
        <v>164</v>
      </c>
      <c r="R695" s="34" t="s">
        <v>1520</v>
      </c>
      <c r="S695" s="34" t="s">
        <v>1515</v>
      </c>
      <c r="T695" s="34" t="s">
        <v>1749</v>
      </c>
      <c r="U695" s="34" t="s">
        <v>1750</v>
      </c>
      <c r="V695" s="34">
        <v>650643973</v>
      </c>
      <c r="W695" s="34"/>
      <c r="X695" s="34">
        <v>2</v>
      </c>
      <c r="Y695" s="34" t="s">
        <v>1751</v>
      </c>
      <c r="Z695" s="34" t="s">
        <v>1752</v>
      </c>
      <c r="AA695" s="34">
        <f>IF(ISBLANK($L695),"",VLOOKUP($L695,'PADESCE Ccontractuelle'!$C$2:$K$1200,8,FALSE))</f>
        <v>260411.4</v>
      </c>
      <c r="AB695" s="34">
        <f>IF(ISBLANK($L695),"",VLOOKUP($L695,'PADESCE Ccontractuelle'!$C$2:$K$1200,9,FALSE))</f>
        <v>26041140</v>
      </c>
      <c r="AC695" s="34" t="str">
        <f>VLOOKUP(VLOOKUP(B695,Apprenants!$D$2:$F$2000,3,FALSE),Classes!$A$2:$H$2000,8,FALSE)</f>
        <v>N</v>
      </c>
      <c r="AD695" s="47"/>
      <c r="AG695" s="23">
        <v>1</v>
      </c>
      <c r="AH695" s="23" t="str">
        <f>Consolication[[#This Row],[Bénéficiaires]]</f>
        <v>CHAMBRE D'AGRICULTURE, DES PÊCHES, DE L'ELEVAGE ET DES FORÊTS DU CAMEROUN (CAPEF)</v>
      </c>
      <c r="AI695" s="23">
        <f>Consolication[[#This Row],[cohorte]]</f>
        <v>2</v>
      </c>
    </row>
    <row r="696" spans="1:35" x14ac:dyDescent="0.35">
      <c r="A696" s="34">
        <f>IF(B696&lt;&gt;"",MAX($A$1:A695)+1,"")</f>
        <v>695</v>
      </c>
      <c r="B696" s="34" t="s">
        <v>1753</v>
      </c>
      <c r="C696" s="34" t="s">
        <v>1014</v>
      </c>
      <c r="D696" s="34" t="s">
        <v>31</v>
      </c>
      <c r="E696" s="34">
        <v>26</v>
      </c>
      <c r="F696" s="34" t="s">
        <v>974</v>
      </c>
      <c r="G696" s="34">
        <v>1</v>
      </c>
      <c r="H696" s="34">
        <v>1</v>
      </c>
      <c r="I696" s="34" t="s">
        <v>159</v>
      </c>
      <c r="J696" s="34" t="s">
        <v>1515</v>
      </c>
      <c r="K696" s="34" t="s">
        <v>1516</v>
      </c>
      <c r="L696" s="34" t="s">
        <v>1517</v>
      </c>
      <c r="M696" s="34">
        <v>3</v>
      </c>
      <c r="N696" s="34" t="s">
        <v>1518</v>
      </c>
      <c r="O696" s="34" t="s">
        <v>1518</v>
      </c>
      <c r="P696" s="34" t="s">
        <v>1519</v>
      </c>
      <c r="Q696" s="34" t="s">
        <v>164</v>
      </c>
      <c r="R696" s="34" t="s">
        <v>1520</v>
      </c>
      <c r="S696" s="34" t="s">
        <v>1515</v>
      </c>
      <c r="T696" s="34" t="s">
        <v>1754</v>
      </c>
      <c r="U696" s="34" t="s">
        <v>1755</v>
      </c>
      <c r="V696" s="34">
        <v>655425369</v>
      </c>
      <c r="W696" s="34"/>
      <c r="X696" s="34">
        <v>2</v>
      </c>
      <c r="Y696" s="34" t="s">
        <v>1756</v>
      </c>
      <c r="Z696" s="34" t="s">
        <v>1757</v>
      </c>
      <c r="AA696" s="34">
        <f>IF(ISBLANK($L696),"",VLOOKUP($L696,'PADESCE Ccontractuelle'!$C$2:$K$1200,8,FALSE))</f>
        <v>260411.4</v>
      </c>
      <c r="AB696" s="34">
        <f>IF(ISBLANK($L696),"",VLOOKUP($L696,'PADESCE Ccontractuelle'!$C$2:$K$1200,9,FALSE))</f>
        <v>26041140</v>
      </c>
      <c r="AC696" s="34" t="str">
        <f>VLOOKUP(VLOOKUP(B696,Apprenants!$D$2:$F$2000,3,FALSE),Classes!$A$2:$H$2000,8,FALSE)</f>
        <v>N</v>
      </c>
      <c r="AD696" s="47"/>
      <c r="AG696" s="23">
        <v>1</v>
      </c>
      <c r="AH696" s="23" t="str">
        <f>Consolication[[#This Row],[Bénéficiaires]]</f>
        <v>CHAMBRE D'AGRICULTURE, DES PÊCHES, DE L'ELEVAGE ET DES FORÊTS DU CAMEROUN (CAPEF)</v>
      </c>
      <c r="AI696" s="23">
        <f>Consolication[[#This Row],[cohorte]]</f>
        <v>2</v>
      </c>
    </row>
    <row r="697" spans="1:35" x14ac:dyDescent="0.35">
      <c r="A697" s="34">
        <f>IF(B697&lt;&gt;"",MAX($A$1:A696)+1,"")</f>
        <v>696</v>
      </c>
      <c r="B697" s="34" t="s">
        <v>1758</v>
      </c>
      <c r="C697" s="34" t="s">
        <v>1014</v>
      </c>
      <c r="D697" s="34" t="s">
        <v>31</v>
      </c>
      <c r="E697" s="34">
        <v>23</v>
      </c>
      <c r="F697" s="34" t="s">
        <v>974</v>
      </c>
      <c r="G697" s="34">
        <v>1</v>
      </c>
      <c r="H697" s="34">
        <v>1</v>
      </c>
      <c r="I697" s="34" t="s">
        <v>159</v>
      </c>
      <c r="J697" s="34" t="s">
        <v>1515</v>
      </c>
      <c r="K697" s="34" t="s">
        <v>1516</v>
      </c>
      <c r="L697" s="34" t="s">
        <v>1517</v>
      </c>
      <c r="M697" s="34">
        <v>3</v>
      </c>
      <c r="N697" s="34" t="s">
        <v>1518</v>
      </c>
      <c r="O697" s="34" t="s">
        <v>1518</v>
      </c>
      <c r="P697" s="34" t="s">
        <v>1519</v>
      </c>
      <c r="Q697" s="34" t="s">
        <v>164</v>
      </c>
      <c r="R697" s="34" t="s">
        <v>1520</v>
      </c>
      <c r="S697" s="34" t="s">
        <v>1515</v>
      </c>
      <c r="T697" s="34" t="s">
        <v>1759</v>
      </c>
      <c r="U697" s="34" t="s">
        <v>1760</v>
      </c>
      <c r="V697" s="34">
        <v>656838575</v>
      </c>
      <c r="W697" s="34"/>
      <c r="X697" s="34">
        <v>2</v>
      </c>
      <c r="Y697" s="34" t="s">
        <v>1761</v>
      </c>
      <c r="Z697" s="34" t="s">
        <v>1762</v>
      </c>
      <c r="AA697" s="34">
        <f>IF(ISBLANK($L697),"",VLOOKUP($L697,'PADESCE Ccontractuelle'!$C$2:$K$1200,8,FALSE))</f>
        <v>260411.4</v>
      </c>
      <c r="AB697" s="34">
        <f>IF(ISBLANK($L697),"",VLOOKUP($L697,'PADESCE Ccontractuelle'!$C$2:$K$1200,9,FALSE))</f>
        <v>26041140</v>
      </c>
      <c r="AC697" s="34" t="str">
        <f>VLOOKUP(VLOOKUP(B697,Apprenants!$D$2:$F$2000,3,FALSE),Classes!$A$2:$H$2000,8,FALSE)</f>
        <v>N</v>
      </c>
      <c r="AD697" s="47"/>
      <c r="AG697" s="23">
        <v>1</v>
      </c>
      <c r="AH697" s="23" t="str">
        <f>Consolication[[#This Row],[Bénéficiaires]]</f>
        <v>CHAMBRE D'AGRICULTURE, DES PÊCHES, DE L'ELEVAGE ET DES FORÊTS DU CAMEROUN (CAPEF)</v>
      </c>
      <c r="AI697" s="23">
        <f>Consolication[[#This Row],[cohorte]]</f>
        <v>2</v>
      </c>
    </row>
    <row r="698" spans="1:35" x14ac:dyDescent="0.35">
      <c r="A698" s="34">
        <f>IF(B698&lt;&gt;"",MAX($A$1:A697)+1,"")</f>
        <v>697</v>
      </c>
      <c r="B698" s="34" t="s">
        <v>1763</v>
      </c>
      <c r="C698" s="34" t="s">
        <v>1014</v>
      </c>
      <c r="D698" s="34" t="s">
        <v>32</v>
      </c>
      <c r="E698" s="34">
        <v>33</v>
      </c>
      <c r="F698" s="34" t="s">
        <v>974</v>
      </c>
      <c r="G698" s="34">
        <v>1</v>
      </c>
      <c r="H698" s="34">
        <v>1</v>
      </c>
      <c r="I698" s="34" t="s">
        <v>1514</v>
      </c>
      <c r="J698" s="34" t="s">
        <v>1515</v>
      </c>
      <c r="K698" s="34" t="s">
        <v>1516</v>
      </c>
      <c r="L698" s="34" t="s">
        <v>1517</v>
      </c>
      <c r="M698" s="34">
        <v>3</v>
      </c>
      <c r="N698" s="34" t="s">
        <v>1518</v>
      </c>
      <c r="O698" s="34" t="s">
        <v>1518</v>
      </c>
      <c r="P698" s="34" t="s">
        <v>1519</v>
      </c>
      <c r="Q698" s="34" t="s">
        <v>164</v>
      </c>
      <c r="R698" s="34" t="s">
        <v>1520</v>
      </c>
      <c r="S698" s="34" t="s">
        <v>1515</v>
      </c>
      <c r="T698" s="34" t="s">
        <v>1764</v>
      </c>
      <c r="U698" s="34" t="s">
        <v>1765</v>
      </c>
      <c r="V698" s="34">
        <v>693436641</v>
      </c>
      <c r="W698" s="34"/>
      <c r="X698" s="34">
        <v>2</v>
      </c>
      <c r="Y698" s="34" t="s">
        <v>1766</v>
      </c>
      <c r="Z698" s="34" t="s">
        <v>1767</v>
      </c>
      <c r="AA698" s="34">
        <f>IF(ISBLANK($L698),"",VLOOKUP($L698,'PADESCE Ccontractuelle'!$C$2:$K$1200,8,FALSE))</f>
        <v>260411.4</v>
      </c>
      <c r="AB698" s="34">
        <f>IF(ISBLANK($L698),"",VLOOKUP($L698,'PADESCE Ccontractuelle'!$C$2:$K$1200,9,FALSE))</f>
        <v>26041140</v>
      </c>
      <c r="AC698" s="34" t="str">
        <f>VLOOKUP(VLOOKUP(B698,Apprenants!$D$2:$F$2000,3,FALSE),Classes!$A$2:$H$2000,8,FALSE)</f>
        <v>N</v>
      </c>
      <c r="AD698" s="47"/>
      <c r="AG698" s="23">
        <v>1</v>
      </c>
      <c r="AH698" s="23" t="str">
        <f>Consolication[[#This Row],[Bénéficiaires]]</f>
        <v>CHAMBRE D'AGRICULTURE, DES PÊCHES, DE L'ELEVAGE ET DES FORÊTS DU CAMEROUN (CAPEF)</v>
      </c>
      <c r="AI698" s="23">
        <f>Consolication[[#This Row],[cohorte]]</f>
        <v>2</v>
      </c>
    </row>
    <row r="699" spans="1:35" x14ac:dyDescent="0.35">
      <c r="A699" s="34">
        <f>IF(B699&lt;&gt;"",MAX($A$1:A698)+1,"")</f>
        <v>698</v>
      </c>
      <c r="B699" s="34" t="s">
        <v>1768</v>
      </c>
      <c r="C699" s="34" t="s">
        <v>1014</v>
      </c>
      <c r="D699" s="34" t="s">
        <v>31</v>
      </c>
      <c r="E699" s="34">
        <v>27</v>
      </c>
      <c r="F699" s="34" t="s">
        <v>974</v>
      </c>
      <c r="G699" s="34">
        <v>1</v>
      </c>
      <c r="H699" s="34">
        <v>1</v>
      </c>
      <c r="I699" s="34" t="s">
        <v>159</v>
      </c>
      <c r="J699" s="34" t="s">
        <v>1515</v>
      </c>
      <c r="K699" s="34" t="s">
        <v>1516</v>
      </c>
      <c r="L699" s="34" t="s">
        <v>1517</v>
      </c>
      <c r="M699" s="34">
        <v>3</v>
      </c>
      <c r="N699" s="34" t="s">
        <v>1518</v>
      </c>
      <c r="O699" s="34" t="s">
        <v>1518</v>
      </c>
      <c r="P699" s="34" t="s">
        <v>1519</v>
      </c>
      <c r="Q699" s="34" t="s">
        <v>164</v>
      </c>
      <c r="R699" s="34" t="s">
        <v>1520</v>
      </c>
      <c r="S699" s="34" t="s">
        <v>1515</v>
      </c>
      <c r="T699" s="34" t="s">
        <v>1769</v>
      </c>
      <c r="U699" s="34" t="s">
        <v>1770</v>
      </c>
      <c r="V699" s="34">
        <v>655182135</v>
      </c>
      <c r="W699" s="34"/>
      <c r="X699" s="34">
        <v>2</v>
      </c>
      <c r="Y699" s="34" t="s">
        <v>1771</v>
      </c>
      <c r="Z699" s="34" t="s">
        <v>1772</v>
      </c>
      <c r="AA699" s="34">
        <f>IF(ISBLANK($L699),"",VLOOKUP($L699,'PADESCE Ccontractuelle'!$C$2:$K$1200,8,FALSE))</f>
        <v>260411.4</v>
      </c>
      <c r="AB699" s="34">
        <f>IF(ISBLANK($L699),"",VLOOKUP($L699,'PADESCE Ccontractuelle'!$C$2:$K$1200,9,FALSE))</f>
        <v>26041140</v>
      </c>
      <c r="AC699" s="34" t="str">
        <f>VLOOKUP(VLOOKUP(B699,Apprenants!$D$2:$F$2000,3,FALSE),Classes!$A$2:$H$2000,8,FALSE)</f>
        <v>N</v>
      </c>
      <c r="AD699" s="47"/>
      <c r="AG699" s="23">
        <v>1</v>
      </c>
      <c r="AH699" s="23" t="str">
        <f>Consolication[[#This Row],[Bénéficiaires]]</f>
        <v>CHAMBRE D'AGRICULTURE, DES PÊCHES, DE L'ELEVAGE ET DES FORÊTS DU CAMEROUN (CAPEF)</v>
      </c>
      <c r="AI699" s="23">
        <f>Consolication[[#This Row],[cohorte]]</f>
        <v>2</v>
      </c>
    </row>
    <row r="700" spans="1:35" x14ac:dyDescent="0.35">
      <c r="A700" s="34">
        <f>IF(B700&lt;&gt;"",MAX($A$1:A699)+1,"")</f>
        <v>699</v>
      </c>
      <c r="B700" s="34" t="s">
        <v>1773</v>
      </c>
      <c r="C700" s="34" t="s">
        <v>1014</v>
      </c>
      <c r="D700" s="34" t="s">
        <v>32</v>
      </c>
      <c r="E700" s="34">
        <v>28</v>
      </c>
      <c r="F700" s="34" t="s">
        <v>974</v>
      </c>
      <c r="G700" s="34">
        <v>1</v>
      </c>
      <c r="H700" s="34">
        <v>1</v>
      </c>
      <c r="I700" s="34" t="s">
        <v>159</v>
      </c>
      <c r="J700" s="34" t="s">
        <v>1515</v>
      </c>
      <c r="K700" s="34" t="s">
        <v>1516</v>
      </c>
      <c r="L700" s="34" t="s">
        <v>1517</v>
      </c>
      <c r="M700" s="34">
        <v>3</v>
      </c>
      <c r="N700" s="34" t="s">
        <v>1518</v>
      </c>
      <c r="O700" s="34" t="s">
        <v>1518</v>
      </c>
      <c r="P700" s="34" t="s">
        <v>1519</v>
      </c>
      <c r="Q700" s="34" t="s">
        <v>164</v>
      </c>
      <c r="R700" s="34" t="s">
        <v>1520</v>
      </c>
      <c r="S700" s="34" t="s">
        <v>1515</v>
      </c>
      <c r="T700" s="34" t="s">
        <v>1774</v>
      </c>
      <c r="U700" s="34" t="s">
        <v>1775</v>
      </c>
      <c r="V700" s="34">
        <v>690706456</v>
      </c>
      <c r="W700" s="34"/>
      <c r="X700" s="34">
        <v>2</v>
      </c>
      <c r="Y700" s="34" t="s">
        <v>1776</v>
      </c>
      <c r="Z700" s="34" t="s">
        <v>1777</v>
      </c>
      <c r="AA700" s="34">
        <f>IF(ISBLANK($L700),"",VLOOKUP($L700,'PADESCE Ccontractuelle'!$C$2:$K$1200,8,FALSE))</f>
        <v>260411.4</v>
      </c>
      <c r="AB700" s="34">
        <f>IF(ISBLANK($L700),"",VLOOKUP($L700,'PADESCE Ccontractuelle'!$C$2:$K$1200,9,FALSE))</f>
        <v>26041140</v>
      </c>
      <c r="AC700" s="34" t="str">
        <f>VLOOKUP(VLOOKUP(B700,Apprenants!$D$2:$F$2000,3,FALSE),Classes!$A$2:$H$2000,8,FALSE)</f>
        <v>N</v>
      </c>
      <c r="AD700" s="47"/>
      <c r="AG700" s="23">
        <v>1</v>
      </c>
      <c r="AH700" s="23" t="str">
        <f>Consolication[[#This Row],[Bénéficiaires]]</f>
        <v>CHAMBRE D'AGRICULTURE, DES PÊCHES, DE L'ELEVAGE ET DES FORÊTS DU CAMEROUN (CAPEF)</v>
      </c>
      <c r="AI700" s="23">
        <f>Consolication[[#This Row],[cohorte]]</f>
        <v>2</v>
      </c>
    </row>
    <row r="701" spans="1:35" x14ac:dyDescent="0.35">
      <c r="A701" s="34">
        <f>IF(B701&lt;&gt;"",MAX($A$1:A700)+1,"")</f>
        <v>700</v>
      </c>
      <c r="B701" s="34" t="s">
        <v>1778</v>
      </c>
      <c r="C701" s="34" t="s">
        <v>1014</v>
      </c>
      <c r="D701" s="34" t="s">
        <v>31</v>
      </c>
      <c r="E701" s="34">
        <v>25</v>
      </c>
      <c r="F701" s="34" t="s">
        <v>974</v>
      </c>
      <c r="G701" s="34">
        <v>1</v>
      </c>
      <c r="H701" s="34">
        <v>1</v>
      </c>
      <c r="I701" s="34" t="s">
        <v>159</v>
      </c>
      <c r="J701" s="34" t="s">
        <v>1515</v>
      </c>
      <c r="K701" s="34" t="s">
        <v>1516</v>
      </c>
      <c r="L701" s="34" t="s">
        <v>1517</v>
      </c>
      <c r="M701" s="34">
        <v>3</v>
      </c>
      <c r="N701" s="34" t="s">
        <v>1518</v>
      </c>
      <c r="O701" s="34" t="s">
        <v>1518</v>
      </c>
      <c r="P701" s="34" t="s">
        <v>1519</v>
      </c>
      <c r="Q701" s="34" t="s">
        <v>164</v>
      </c>
      <c r="R701" s="34" t="s">
        <v>1520</v>
      </c>
      <c r="S701" s="34" t="s">
        <v>1515</v>
      </c>
      <c r="T701" s="34" t="s">
        <v>1779</v>
      </c>
      <c r="U701" s="34" t="s">
        <v>1780</v>
      </c>
      <c r="V701" s="34">
        <v>691968286</v>
      </c>
      <c r="W701" s="34"/>
      <c r="X701" s="34">
        <v>2</v>
      </c>
      <c r="Y701" s="34" t="s">
        <v>1781</v>
      </c>
      <c r="Z701" s="34" t="s">
        <v>1782</v>
      </c>
      <c r="AA701" s="34">
        <f>IF(ISBLANK($L701),"",VLOOKUP($L701,'PADESCE Ccontractuelle'!$C$2:$K$1200,8,FALSE))</f>
        <v>260411.4</v>
      </c>
      <c r="AB701" s="34">
        <f>IF(ISBLANK($L701),"",VLOOKUP($L701,'PADESCE Ccontractuelle'!$C$2:$K$1200,9,FALSE))</f>
        <v>26041140</v>
      </c>
      <c r="AC701" s="34" t="str">
        <f>VLOOKUP(VLOOKUP(B701,Apprenants!$D$2:$F$2000,3,FALSE),Classes!$A$2:$H$2000,8,FALSE)</f>
        <v>N</v>
      </c>
      <c r="AD701" s="47"/>
      <c r="AG701" s="23">
        <v>1</v>
      </c>
      <c r="AH701" s="23" t="str">
        <f>Consolication[[#This Row],[Bénéficiaires]]</f>
        <v>CHAMBRE D'AGRICULTURE, DES PÊCHES, DE L'ELEVAGE ET DES FORÊTS DU CAMEROUN (CAPEF)</v>
      </c>
      <c r="AI701" s="23">
        <f>Consolication[[#This Row],[cohorte]]</f>
        <v>2</v>
      </c>
    </row>
    <row r="702" spans="1:35" x14ac:dyDescent="0.35">
      <c r="A702" s="34">
        <f>IF(B702&lt;&gt;"",MAX($A$1:A701)+1,"")</f>
        <v>701</v>
      </c>
      <c r="B702" s="34" t="s">
        <v>1783</v>
      </c>
      <c r="C702" s="34" t="s">
        <v>1014</v>
      </c>
      <c r="D702" s="34" t="s">
        <v>32</v>
      </c>
      <c r="E702" s="34">
        <v>26</v>
      </c>
      <c r="F702" s="34" t="s">
        <v>974</v>
      </c>
      <c r="G702" s="34">
        <v>1</v>
      </c>
      <c r="H702" s="34">
        <v>1</v>
      </c>
      <c r="I702" s="34" t="s">
        <v>159</v>
      </c>
      <c r="J702" s="34" t="s">
        <v>1515</v>
      </c>
      <c r="K702" s="34" t="s">
        <v>1516</v>
      </c>
      <c r="L702" s="34" t="s">
        <v>1517</v>
      </c>
      <c r="M702" s="34">
        <v>3</v>
      </c>
      <c r="N702" s="34" t="s">
        <v>1518</v>
      </c>
      <c r="O702" s="34" t="s">
        <v>1518</v>
      </c>
      <c r="P702" s="34" t="s">
        <v>1519</v>
      </c>
      <c r="Q702" s="34" t="s">
        <v>164</v>
      </c>
      <c r="R702" s="34" t="s">
        <v>1520</v>
      </c>
      <c r="S702" s="34" t="s">
        <v>1515</v>
      </c>
      <c r="T702" s="34" t="s">
        <v>1784</v>
      </c>
      <c r="U702" s="34" t="s">
        <v>1785</v>
      </c>
      <c r="V702" s="34">
        <v>676844409</v>
      </c>
      <c r="W702" s="34"/>
      <c r="X702" s="34">
        <v>2</v>
      </c>
      <c r="Y702" s="34" t="s">
        <v>1786</v>
      </c>
      <c r="Z702" s="34" t="s">
        <v>1787</v>
      </c>
      <c r="AA702" s="34">
        <f>IF(ISBLANK($L702),"",VLOOKUP($L702,'PADESCE Ccontractuelle'!$C$2:$K$1200,8,FALSE))</f>
        <v>260411.4</v>
      </c>
      <c r="AB702" s="34">
        <f>IF(ISBLANK($L702),"",VLOOKUP($L702,'PADESCE Ccontractuelle'!$C$2:$K$1200,9,FALSE))</f>
        <v>26041140</v>
      </c>
      <c r="AC702" s="34" t="str">
        <f>VLOOKUP(VLOOKUP(B702,Apprenants!$D$2:$F$2000,3,FALSE),Classes!$A$2:$H$2000,8,FALSE)</f>
        <v>N</v>
      </c>
      <c r="AD702" s="47"/>
      <c r="AG702" s="23">
        <v>1</v>
      </c>
      <c r="AH702" s="23" t="str">
        <f>Consolication[[#This Row],[Bénéficiaires]]</f>
        <v>CHAMBRE D'AGRICULTURE, DES PÊCHES, DE L'ELEVAGE ET DES FORÊTS DU CAMEROUN (CAPEF)</v>
      </c>
      <c r="AI702" s="23">
        <f>Consolication[[#This Row],[cohorte]]</f>
        <v>2</v>
      </c>
    </row>
    <row r="703" spans="1:35" x14ac:dyDescent="0.35">
      <c r="A703" s="34">
        <f>IF(B703&lt;&gt;"",MAX($A$1:A702)+1,"")</f>
        <v>702</v>
      </c>
      <c r="B703" s="34" t="s">
        <v>1788</v>
      </c>
      <c r="C703" s="34" t="s">
        <v>1014</v>
      </c>
      <c r="D703" s="34" t="s">
        <v>32</v>
      </c>
      <c r="E703" s="34">
        <v>27</v>
      </c>
      <c r="F703" s="34" t="s">
        <v>974</v>
      </c>
      <c r="G703" s="34">
        <v>1</v>
      </c>
      <c r="H703" s="34">
        <v>1</v>
      </c>
      <c r="I703" s="34" t="s">
        <v>159</v>
      </c>
      <c r="J703" s="34" t="s">
        <v>1515</v>
      </c>
      <c r="K703" s="34" t="s">
        <v>1516</v>
      </c>
      <c r="L703" s="34" t="s">
        <v>1517</v>
      </c>
      <c r="M703" s="34">
        <v>3</v>
      </c>
      <c r="N703" s="34" t="s">
        <v>1518</v>
      </c>
      <c r="O703" s="34" t="s">
        <v>1518</v>
      </c>
      <c r="P703" s="34" t="s">
        <v>1519</v>
      </c>
      <c r="Q703" s="34" t="s">
        <v>164</v>
      </c>
      <c r="R703" s="34" t="s">
        <v>1520</v>
      </c>
      <c r="S703" s="34" t="s">
        <v>1515</v>
      </c>
      <c r="T703" s="34" t="s">
        <v>1789</v>
      </c>
      <c r="U703" s="34" t="s">
        <v>1790</v>
      </c>
      <c r="V703" s="34">
        <v>657491668</v>
      </c>
      <c r="W703" s="34"/>
      <c r="X703" s="34">
        <v>2</v>
      </c>
      <c r="Y703" s="34" t="s">
        <v>1791</v>
      </c>
      <c r="Z703" s="34" t="s">
        <v>1792</v>
      </c>
      <c r="AA703" s="34">
        <f>IF(ISBLANK($L703),"",VLOOKUP($L703,'PADESCE Ccontractuelle'!$C$2:$K$1200,8,FALSE))</f>
        <v>260411.4</v>
      </c>
      <c r="AB703" s="34">
        <f>IF(ISBLANK($L703),"",VLOOKUP($L703,'PADESCE Ccontractuelle'!$C$2:$K$1200,9,FALSE))</f>
        <v>26041140</v>
      </c>
      <c r="AC703" s="34" t="str">
        <f>VLOOKUP(VLOOKUP(B703,Apprenants!$D$2:$F$2000,3,FALSE),Classes!$A$2:$H$2000,8,FALSE)</f>
        <v>N</v>
      </c>
      <c r="AD703" s="47"/>
      <c r="AG703" s="23">
        <v>1</v>
      </c>
      <c r="AH703" s="23" t="str">
        <f>Consolication[[#This Row],[Bénéficiaires]]</f>
        <v>CHAMBRE D'AGRICULTURE, DES PÊCHES, DE L'ELEVAGE ET DES FORÊTS DU CAMEROUN (CAPEF)</v>
      </c>
      <c r="AI703" s="23">
        <f>Consolication[[#This Row],[cohorte]]</f>
        <v>2</v>
      </c>
    </row>
    <row r="704" spans="1:35" x14ac:dyDescent="0.35">
      <c r="A704" s="34">
        <f>IF(B704&lt;&gt;"",MAX($A$1:A703)+1,"")</f>
        <v>703</v>
      </c>
      <c r="B704" s="34" t="s">
        <v>1793</v>
      </c>
      <c r="C704" s="34" t="s">
        <v>1014</v>
      </c>
      <c r="D704" s="34" t="s">
        <v>31</v>
      </c>
      <c r="E704" s="34">
        <v>25</v>
      </c>
      <c r="F704" s="34" t="s">
        <v>974</v>
      </c>
      <c r="G704" s="34">
        <v>1</v>
      </c>
      <c r="H704" s="34">
        <v>1</v>
      </c>
      <c r="I704" s="34" t="s">
        <v>1536</v>
      </c>
      <c r="J704" s="34" t="s">
        <v>1515</v>
      </c>
      <c r="K704" s="34" t="s">
        <v>1516</v>
      </c>
      <c r="L704" s="34" t="s">
        <v>1517</v>
      </c>
      <c r="M704" s="34">
        <v>3</v>
      </c>
      <c r="N704" s="34" t="s">
        <v>1518</v>
      </c>
      <c r="O704" s="34" t="s">
        <v>1518</v>
      </c>
      <c r="P704" s="34" t="s">
        <v>1519</v>
      </c>
      <c r="Q704" s="34" t="s">
        <v>164</v>
      </c>
      <c r="R704" s="34" t="s">
        <v>1520</v>
      </c>
      <c r="S704" s="34" t="s">
        <v>1515</v>
      </c>
      <c r="T704" s="34" t="s">
        <v>1794</v>
      </c>
      <c r="U704" s="34" t="s">
        <v>1795</v>
      </c>
      <c r="V704" s="34">
        <v>677692008</v>
      </c>
      <c r="W704" s="34"/>
      <c r="X704" s="34">
        <v>2</v>
      </c>
      <c r="Y704" s="34" t="s">
        <v>1796</v>
      </c>
      <c r="Z704" s="34" t="s">
        <v>1797</v>
      </c>
      <c r="AA704" s="34">
        <f>IF(ISBLANK($L704),"",VLOOKUP($L704,'PADESCE Ccontractuelle'!$C$2:$K$1200,8,FALSE))</f>
        <v>260411.4</v>
      </c>
      <c r="AB704" s="34">
        <f>IF(ISBLANK($L704),"",VLOOKUP($L704,'PADESCE Ccontractuelle'!$C$2:$K$1200,9,FALSE))</f>
        <v>26041140</v>
      </c>
      <c r="AC704" s="34" t="str">
        <f>VLOOKUP(VLOOKUP(B704,Apprenants!$D$2:$F$2000,3,FALSE),Classes!$A$2:$H$2000,8,FALSE)</f>
        <v>N</v>
      </c>
      <c r="AD704" s="47"/>
      <c r="AG704" s="23">
        <v>1</v>
      </c>
      <c r="AH704" s="23" t="str">
        <f>Consolication[[#This Row],[Bénéficiaires]]</f>
        <v>CHAMBRE D'AGRICULTURE, DES PÊCHES, DE L'ELEVAGE ET DES FORÊTS DU CAMEROUN (CAPEF)</v>
      </c>
      <c r="AI704" s="23">
        <f>Consolication[[#This Row],[cohorte]]</f>
        <v>2</v>
      </c>
    </row>
    <row r="705" spans="1:35" x14ac:dyDescent="0.35">
      <c r="A705" s="34">
        <f>IF(B705&lt;&gt;"",MAX($A$1:A704)+1,"")</f>
        <v>704</v>
      </c>
      <c r="B705" s="34" t="s">
        <v>1798</v>
      </c>
      <c r="C705" s="34" t="s">
        <v>1014</v>
      </c>
      <c r="D705" s="34" t="s">
        <v>32</v>
      </c>
      <c r="E705" s="34">
        <v>29</v>
      </c>
      <c r="F705" s="34" t="s">
        <v>974</v>
      </c>
      <c r="G705" s="34">
        <v>1</v>
      </c>
      <c r="H705" s="34">
        <v>1</v>
      </c>
      <c r="I705" s="34" t="s">
        <v>1514</v>
      </c>
      <c r="J705" s="34" t="s">
        <v>1515</v>
      </c>
      <c r="K705" s="34" t="s">
        <v>1516</v>
      </c>
      <c r="L705" s="34" t="s">
        <v>1517</v>
      </c>
      <c r="M705" s="34">
        <v>3</v>
      </c>
      <c r="N705" s="34" t="s">
        <v>1518</v>
      </c>
      <c r="O705" s="34" t="s">
        <v>1518</v>
      </c>
      <c r="P705" s="34" t="s">
        <v>1519</v>
      </c>
      <c r="Q705" s="34" t="s">
        <v>164</v>
      </c>
      <c r="R705" s="34" t="s">
        <v>1520</v>
      </c>
      <c r="S705" s="34" t="s">
        <v>1515</v>
      </c>
      <c r="T705" s="34" t="s">
        <v>1799</v>
      </c>
      <c r="U705" s="34" t="s">
        <v>1800</v>
      </c>
      <c r="V705" s="34">
        <v>699911564</v>
      </c>
      <c r="W705" s="34"/>
      <c r="X705" s="34">
        <v>2</v>
      </c>
      <c r="Y705" s="34" t="s">
        <v>1801</v>
      </c>
      <c r="Z705" s="34" t="s">
        <v>1802</v>
      </c>
      <c r="AA705" s="34">
        <f>IF(ISBLANK($L705),"",VLOOKUP($L705,'PADESCE Ccontractuelle'!$C$2:$K$1200,8,FALSE))</f>
        <v>260411.4</v>
      </c>
      <c r="AB705" s="34">
        <f>IF(ISBLANK($L705),"",VLOOKUP($L705,'PADESCE Ccontractuelle'!$C$2:$K$1200,9,FALSE))</f>
        <v>26041140</v>
      </c>
      <c r="AC705" s="34" t="str">
        <f>VLOOKUP(VLOOKUP(B705,Apprenants!$D$2:$F$2000,3,FALSE),Classes!$A$2:$H$2000,8,FALSE)</f>
        <v>N</v>
      </c>
      <c r="AD705" s="47"/>
      <c r="AG705" s="23">
        <v>1</v>
      </c>
      <c r="AH705" s="23" t="str">
        <f>Consolication[[#This Row],[Bénéficiaires]]</f>
        <v>CHAMBRE D'AGRICULTURE, DES PÊCHES, DE L'ELEVAGE ET DES FORÊTS DU CAMEROUN (CAPEF)</v>
      </c>
      <c r="AI705" s="23">
        <f>Consolication[[#This Row],[cohorte]]</f>
        <v>2</v>
      </c>
    </row>
    <row r="706" spans="1:35" x14ac:dyDescent="0.35">
      <c r="A706" s="34">
        <f>IF(B706&lt;&gt;"",MAX($A$1:A705)+1,"")</f>
        <v>705</v>
      </c>
      <c r="B706" s="34" t="s">
        <v>1803</v>
      </c>
      <c r="C706" s="34" t="s">
        <v>1014</v>
      </c>
      <c r="D706" s="34" t="s">
        <v>31</v>
      </c>
      <c r="E706" s="34">
        <v>30</v>
      </c>
      <c r="F706" s="34" t="s">
        <v>974</v>
      </c>
      <c r="G706" s="34">
        <v>1</v>
      </c>
      <c r="H706" s="34">
        <v>1</v>
      </c>
      <c r="I706" s="34" t="s">
        <v>1663</v>
      </c>
      <c r="J706" s="34" t="s">
        <v>1515</v>
      </c>
      <c r="K706" s="34" t="s">
        <v>1516</v>
      </c>
      <c r="L706" s="34" t="s">
        <v>1517</v>
      </c>
      <c r="M706" s="34">
        <v>3</v>
      </c>
      <c r="N706" s="34" t="s">
        <v>1518</v>
      </c>
      <c r="O706" s="34" t="s">
        <v>1518</v>
      </c>
      <c r="P706" s="34" t="s">
        <v>1519</v>
      </c>
      <c r="Q706" s="34" t="s">
        <v>164</v>
      </c>
      <c r="R706" s="34" t="s">
        <v>1520</v>
      </c>
      <c r="S706" s="34" t="s">
        <v>1515</v>
      </c>
      <c r="T706" s="34" t="s">
        <v>1804</v>
      </c>
      <c r="U706" s="34" t="s">
        <v>1805</v>
      </c>
      <c r="V706" s="34">
        <v>695835937</v>
      </c>
      <c r="W706" s="34"/>
      <c r="X706" s="34">
        <v>2</v>
      </c>
      <c r="Y706" s="34" t="s">
        <v>1806</v>
      </c>
      <c r="Z706" s="34" t="s">
        <v>1807</v>
      </c>
      <c r="AA706" s="34">
        <f>IF(ISBLANK($L706),"",VLOOKUP($L706,'PADESCE Ccontractuelle'!$C$2:$K$1200,8,FALSE))</f>
        <v>260411.4</v>
      </c>
      <c r="AB706" s="34">
        <f>IF(ISBLANK($L706),"",VLOOKUP($L706,'PADESCE Ccontractuelle'!$C$2:$K$1200,9,FALSE))</f>
        <v>26041140</v>
      </c>
      <c r="AC706" s="34" t="str">
        <f>VLOOKUP(VLOOKUP(B706,Apprenants!$D$2:$F$2000,3,FALSE),Classes!$A$2:$H$2000,8,FALSE)</f>
        <v>N</v>
      </c>
      <c r="AD706" s="47"/>
      <c r="AG706" s="23">
        <v>1</v>
      </c>
      <c r="AH706" s="23" t="str">
        <f>Consolication[[#This Row],[Bénéficiaires]]</f>
        <v>CHAMBRE D'AGRICULTURE, DES PÊCHES, DE L'ELEVAGE ET DES FORÊTS DU CAMEROUN (CAPEF)</v>
      </c>
      <c r="AI706" s="23">
        <f>Consolication[[#This Row],[cohorte]]</f>
        <v>2</v>
      </c>
    </row>
    <row r="707" spans="1:35" x14ac:dyDescent="0.35">
      <c r="A707" s="34">
        <f>IF(B707&lt;&gt;"",MAX($A$1:A706)+1,"")</f>
        <v>706</v>
      </c>
      <c r="B707" s="34" t="s">
        <v>1808</v>
      </c>
      <c r="C707" s="34" t="s">
        <v>1014</v>
      </c>
      <c r="D707" s="34" t="s">
        <v>31</v>
      </c>
      <c r="E707" s="34">
        <v>26</v>
      </c>
      <c r="F707" s="34" t="s">
        <v>974</v>
      </c>
      <c r="G707" s="34">
        <v>1</v>
      </c>
      <c r="H707" s="34">
        <v>1</v>
      </c>
      <c r="I707" s="34" t="s">
        <v>159</v>
      </c>
      <c r="J707" s="34" t="s">
        <v>1515</v>
      </c>
      <c r="K707" s="34" t="s">
        <v>1516</v>
      </c>
      <c r="L707" s="34" t="s">
        <v>1517</v>
      </c>
      <c r="M707" s="34">
        <v>3</v>
      </c>
      <c r="N707" s="34" t="s">
        <v>1518</v>
      </c>
      <c r="O707" s="34" t="s">
        <v>1518</v>
      </c>
      <c r="P707" s="34" t="s">
        <v>1519</v>
      </c>
      <c r="Q707" s="34" t="s">
        <v>164</v>
      </c>
      <c r="R707" s="34" t="s">
        <v>1520</v>
      </c>
      <c r="S707" s="34" t="s">
        <v>1515</v>
      </c>
      <c r="T707" s="34" t="s">
        <v>1809</v>
      </c>
      <c r="U707" s="34" t="s">
        <v>1810</v>
      </c>
      <c r="V707" s="34">
        <v>693496691</v>
      </c>
      <c r="W707" s="34"/>
      <c r="X707" s="34">
        <v>2</v>
      </c>
      <c r="Y707" s="34" t="s">
        <v>1811</v>
      </c>
      <c r="Z707" s="34" t="s">
        <v>1812</v>
      </c>
      <c r="AA707" s="34">
        <f>IF(ISBLANK($L707),"",VLOOKUP($L707,'PADESCE Ccontractuelle'!$C$2:$K$1200,8,FALSE))</f>
        <v>260411.4</v>
      </c>
      <c r="AB707" s="34">
        <f>IF(ISBLANK($L707),"",VLOOKUP($L707,'PADESCE Ccontractuelle'!$C$2:$K$1200,9,FALSE))</f>
        <v>26041140</v>
      </c>
      <c r="AC707" s="34" t="str">
        <f>VLOOKUP(VLOOKUP(B707,Apprenants!$D$2:$F$2000,3,FALSE),Classes!$A$2:$H$2000,8,FALSE)</f>
        <v>N</v>
      </c>
      <c r="AD707" s="47"/>
      <c r="AG707" s="23">
        <v>1</v>
      </c>
      <c r="AH707" s="23" t="str">
        <f>Consolication[[#This Row],[Bénéficiaires]]</f>
        <v>CHAMBRE D'AGRICULTURE, DES PÊCHES, DE L'ELEVAGE ET DES FORÊTS DU CAMEROUN (CAPEF)</v>
      </c>
      <c r="AI707" s="23">
        <f>Consolication[[#This Row],[cohorte]]</f>
        <v>2</v>
      </c>
    </row>
    <row r="708" spans="1:35" x14ac:dyDescent="0.35">
      <c r="A708" s="34">
        <f>IF(B708&lt;&gt;"",MAX($A$1:A707)+1,"")</f>
        <v>707</v>
      </c>
      <c r="B708" s="34" t="s">
        <v>1813</v>
      </c>
      <c r="C708" s="34" t="s">
        <v>1014</v>
      </c>
      <c r="D708" s="34" t="s">
        <v>31</v>
      </c>
      <c r="E708" s="34">
        <v>23</v>
      </c>
      <c r="F708" s="34" t="s">
        <v>974</v>
      </c>
      <c r="G708" s="34">
        <v>1</v>
      </c>
      <c r="H708" s="34">
        <v>1</v>
      </c>
      <c r="I708" s="34" t="s">
        <v>159</v>
      </c>
      <c r="J708" s="34" t="s">
        <v>1515</v>
      </c>
      <c r="K708" s="34" t="s">
        <v>1516</v>
      </c>
      <c r="L708" s="34" t="s">
        <v>1517</v>
      </c>
      <c r="M708" s="34">
        <v>3</v>
      </c>
      <c r="N708" s="34" t="s">
        <v>1518</v>
      </c>
      <c r="O708" s="34" t="s">
        <v>1518</v>
      </c>
      <c r="P708" s="34" t="s">
        <v>1519</v>
      </c>
      <c r="Q708" s="34" t="s">
        <v>164</v>
      </c>
      <c r="R708" s="34" t="s">
        <v>1520</v>
      </c>
      <c r="S708" s="34" t="s">
        <v>1515</v>
      </c>
      <c r="T708" s="34" t="s">
        <v>1814</v>
      </c>
      <c r="U708" s="34" t="s">
        <v>1815</v>
      </c>
      <c r="V708" s="34">
        <v>658631521</v>
      </c>
      <c r="W708" s="34"/>
      <c r="X708" s="34">
        <v>2</v>
      </c>
      <c r="Y708" s="34" t="s">
        <v>1816</v>
      </c>
      <c r="Z708" s="34" t="s">
        <v>1817</v>
      </c>
      <c r="AA708" s="34">
        <f>IF(ISBLANK($L708),"",VLOOKUP($L708,'PADESCE Ccontractuelle'!$C$2:$K$1200,8,FALSE))</f>
        <v>260411.4</v>
      </c>
      <c r="AB708" s="34">
        <f>IF(ISBLANK($L708),"",VLOOKUP($L708,'PADESCE Ccontractuelle'!$C$2:$K$1200,9,FALSE))</f>
        <v>26041140</v>
      </c>
      <c r="AC708" s="34" t="str">
        <f>VLOOKUP(VLOOKUP(B708,Apprenants!$D$2:$F$2000,3,FALSE),Classes!$A$2:$H$2000,8,FALSE)</f>
        <v>N</v>
      </c>
      <c r="AD708" s="47"/>
      <c r="AG708" s="23">
        <v>1</v>
      </c>
      <c r="AH708" s="23" t="str">
        <f>Consolication[[#This Row],[Bénéficiaires]]</f>
        <v>CHAMBRE D'AGRICULTURE, DES PÊCHES, DE L'ELEVAGE ET DES FORÊTS DU CAMEROUN (CAPEF)</v>
      </c>
      <c r="AI708" s="23">
        <f>Consolication[[#This Row],[cohorte]]</f>
        <v>2</v>
      </c>
    </row>
    <row r="709" spans="1:35" x14ac:dyDescent="0.35">
      <c r="A709" s="34">
        <f>IF(B709&lt;&gt;"",MAX($A$1:A708)+1,"")</f>
        <v>708</v>
      </c>
      <c r="B709" s="34" t="s">
        <v>1818</v>
      </c>
      <c r="C709" s="34" t="s">
        <v>1014</v>
      </c>
      <c r="D709" s="34" t="s">
        <v>31</v>
      </c>
      <c r="E709" s="34">
        <v>25</v>
      </c>
      <c r="F709" s="34" t="s">
        <v>974</v>
      </c>
      <c r="G709" s="34">
        <v>1</v>
      </c>
      <c r="H709" s="34">
        <v>1</v>
      </c>
      <c r="I709" s="34" t="s">
        <v>159</v>
      </c>
      <c r="J709" s="34" t="s">
        <v>1515</v>
      </c>
      <c r="K709" s="34" t="s">
        <v>1516</v>
      </c>
      <c r="L709" s="34" t="s">
        <v>1517</v>
      </c>
      <c r="M709" s="34">
        <v>3</v>
      </c>
      <c r="N709" s="34" t="s">
        <v>1518</v>
      </c>
      <c r="O709" s="34" t="s">
        <v>1518</v>
      </c>
      <c r="P709" s="34" t="s">
        <v>1519</v>
      </c>
      <c r="Q709" s="34" t="s">
        <v>164</v>
      </c>
      <c r="R709" s="34" t="s">
        <v>1520</v>
      </c>
      <c r="S709" s="34" t="s">
        <v>1515</v>
      </c>
      <c r="T709" s="34" t="s">
        <v>1819</v>
      </c>
      <c r="U709" s="34" t="s">
        <v>1820</v>
      </c>
      <c r="V709" s="34">
        <v>656964380</v>
      </c>
      <c r="W709" s="34"/>
      <c r="X709" s="34">
        <v>2</v>
      </c>
      <c r="Y709" s="34" t="s">
        <v>1821</v>
      </c>
      <c r="Z709" s="34" t="s">
        <v>1822</v>
      </c>
      <c r="AA709" s="34">
        <f>IF(ISBLANK($L709),"",VLOOKUP($L709,'PADESCE Ccontractuelle'!$C$2:$K$1200,8,FALSE))</f>
        <v>260411.4</v>
      </c>
      <c r="AB709" s="34">
        <f>IF(ISBLANK($L709),"",VLOOKUP($L709,'PADESCE Ccontractuelle'!$C$2:$K$1200,9,FALSE))</f>
        <v>26041140</v>
      </c>
      <c r="AC709" s="34" t="str">
        <f>VLOOKUP(VLOOKUP(B709,Apprenants!$D$2:$F$2000,3,FALSE),Classes!$A$2:$H$2000,8,FALSE)</f>
        <v>N</v>
      </c>
      <c r="AD709" s="47"/>
      <c r="AG709" s="23">
        <v>1</v>
      </c>
      <c r="AH709" s="23" t="str">
        <f>Consolication[[#This Row],[Bénéficiaires]]</f>
        <v>CHAMBRE D'AGRICULTURE, DES PÊCHES, DE L'ELEVAGE ET DES FORÊTS DU CAMEROUN (CAPEF)</v>
      </c>
      <c r="AI709" s="23">
        <f>Consolication[[#This Row],[cohorte]]</f>
        <v>2</v>
      </c>
    </row>
    <row r="710" spans="1:35" x14ac:dyDescent="0.35">
      <c r="A710" s="34">
        <f>IF(B710&lt;&gt;"",MAX($A$1:A709)+1,"")</f>
        <v>709</v>
      </c>
      <c r="B710" s="34" t="s">
        <v>1823</v>
      </c>
      <c r="C710" s="34" t="s">
        <v>1014</v>
      </c>
      <c r="D710" s="34" t="s">
        <v>31</v>
      </c>
      <c r="E710" s="34">
        <v>27</v>
      </c>
      <c r="F710" s="34" t="s">
        <v>974</v>
      </c>
      <c r="G710" s="34">
        <v>1</v>
      </c>
      <c r="H710" s="34">
        <v>1</v>
      </c>
      <c r="I710" s="34" t="s">
        <v>159</v>
      </c>
      <c r="J710" s="34" t="s">
        <v>1515</v>
      </c>
      <c r="K710" s="34" t="s">
        <v>1516</v>
      </c>
      <c r="L710" s="34" t="s">
        <v>1517</v>
      </c>
      <c r="M710" s="34">
        <v>3</v>
      </c>
      <c r="N710" s="34" t="s">
        <v>1518</v>
      </c>
      <c r="O710" s="34" t="s">
        <v>1518</v>
      </c>
      <c r="P710" s="34" t="s">
        <v>1519</v>
      </c>
      <c r="Q710" s="34" t="s">
        <v>164</v>
      </c>
      <c r="R710" s="34" t="s">
        <v>1520</v>
      </c>
      <c r="S710" s="34" t="s">
        <v>1515</v>
      </c>
      <c r="T710" s="34" t="s">
        <v>1824</v>
      </c>
      <c r="U710" s="34" t="s">
        <v>1825</v>
      </c>
      <c r="V710" s="34">
        <v>655179800</v>
      </c>
      <c r="W710" s="34"/>
      <c r="X710" s="34">
        <v>3</v>
      </c>
      <c r="Y710" s="34" t="s">
        <v>1826</v>
      </c>
      <c r="Z710" s="34" t="s">
        <v>1827</v>
      </c>
      <c r="AA710" s="34">
        <f>IF(ISBLANK($L710),"",VLOOKUP($L710,'PADESCE Ccontractuelle'!$C$2:$K$1200,8,FALSE))</f>
        <v>260411.4</v>
      </c>
      <c r="AB710" s="34">
        <f>IF(ISBLANK($L710),"",VLOOKUP($L710,'PADESCE Ccontractuelle'!$C$2:$K$1200,9,FALSE))</f>
        <v>26041140</v>
      </c>
      <c r="AC710" s="34" t="str">
        <f>VLOOKUP(VLOOKUP(B710,Apprenants!$D$2:$F$2000,3,FALSE),Classes!$A$2:$H$2000,8,FALSE)</f>
        <v>N</v>
      </c>
      <c r="AD710" s="47"/>
      <c r="AG710" s="23">
        <v>1</v>
      </c>
      <c r="AH710" s="23" t="str">
        <f>Consolication[[#This Row],[Bénéficiaires]]</f>
        <v>CHAMBRE D'AGRICULTURE, DES PÊCHES, DE L'ELEVAGE ET DES FORÊTS DU CAMEROUN (CAPEF)</v>
      </c>
      <c r="AI710" s="23">
        <f>Consolication[[#This Row],[cohorte]]</f>
        <v>3</v>
      </c>
    </row>
    <row r="711" spans="1:35" x14ac:dyDescent="0.35">
      <c r="A711" s="34">
        <f>IF(B711&lt;&gt;"",MAX($A$1:A710)+1,"")</f>
        <v>710</v>
      </c>
      <c r="B711" s="34" t="s">
        <v>1828</v>
      </c>
      <c r="C711" s="34" t="s">
        <v>1014</v>
      </c>
      <c r="D711" s="34" t="s">
        <v>31</v>
      </c>
      <c r="E711" s="34">
        <v>28</v>
      </c>
      <c r="F711" s="34" t="s">
        <v>974</v>
      </c>
      <c r="G711" s="34">
        <v>1</v>
      </c>
      <c r="H711" s="34">
        <v>1</v>
      </c>
      <c r="I711" s="34" t="s">
        <v>159</v>
      </c>
      <c r="J711" s="34" t="s">
        <v>1515</v>
      </c>
      <c r="K711" s="34" t="s">
        <v>1516</v>
      </c>
      <c r="L711" s="34" t="s">
        <v>1517</v>
      </c>
      <c r="M711" s="34">
        <v>3</v>
      </c>
      <c r="N711" s="34" t="s">
        <v>1518</v>
      </c>
      <c r="O711" s="34" t="s">
        <v>1518</v>
      </c>
      <c r="P711" s="34" t="s">
        <v>1519</v>
      </c>
      <c r="Q711" s="34" t="s">
        <v>164</v>
      </c>
      <c r="R711" s="34" t="s">
        <v>1520</v>
      </c>
      <c r="S711" s="34" t="s">
        <v>1515</v>
      </c>
      <c r="T711" s="34" t="s">
        <v>1829</v>
      </c>
      <c r="U711" s="34" t="s">
        <v>1830</v>
      </c>
      <c r="V711" s="34">
        <v>694570925</v>
      </c>
      <c r="W711" s="34"/>
      <c r="X711" s="34">
        <v>3</v>
      </c>
      <c r="Y711" s="34" t="s">
        <v>1831</v>
      </c>
      <c r="Z711" s="34" t="s">
        <v>1832</v>
      </c>
      <c r="AA711" s="34">
        <f>IF(ISBLANK($L711),"",VLOOKUP($L711,'PADESCE Ccontractuelle'!$C$2:$K$1200,8,FALSE))</f>
        <v>260411.4</v>
      </c>
      <c r="AB711" s="34">
        <f>IF(ISBLANK($L711),"",VLOOKUP($L711,'PADESCE Ccontractuelle'!$C$2:$K$1200,9,FALSE))</f>
        <v>26041140</v>
      </c>
      <c r="AC711" s="34" t="str">
        <f>VLOOKUP(VLOOKUP(B711,Apprenants!$D$2:$F$2000,3,FALSE),Classes!$A$2:$H$2000,8,FALSE)</f>
        <v>N</v>
      </c>
      <c r="AD711" s="47"/>
      <c r="AG711" s="23">
        <v>1</v>
      </c>
      <c r="AH711" s="23" t="str">
        <f>Consolication[[#This Row],[Bénéficiaires]]</f>
        <v>CHAMBRE D'AGRICULTURE, DES PÊCHES, DE L'ELEVAGE ET DES FORÊTS DU CAMEROUN (CAPEF)</v>
      </c>
      <c r="AI711" s="23">
        <f>Consolication[[#This Row],[cohorte]]</f>
        <v>3</v>
      </c>
    </row>
    <row r="712" spans="1:35" x14ac:dyDescent="0.35">
      <c r="A712" s="34">
        <f>IF(B712&lt;&gt;"",MAX($A$1:A711)+1,"")</f>
        <v>711</v>
      </c>
      <c r="B712" s="34" t="s">
        <v>1833</v>
      </c>
      <c r="C712" s="34" t="s">
        <v>1014</v>
      </c>
      <c r="D712" s="34" t="s">
        <v>31</v>
      </c>
      <c r="E712" s="34">
        <v>30</v>
      </c>
      <c r="F712" s="34" t="s">
        <v>974</v>
      </c>
      <c r="G712" s="34">
        <v>1</v>
      </c>
      <c r="H712" s="34">
        <v>1</v>
      </c>
      <c r="I712" s="34" t="s">
        <v>1536</v>
      </c>
      <c r="J712" s="34" t="s">
        <v>1515</v>
      </c>
      <c r="K712" s="34" t="s">
        <v>1516</v>
      </c>
      <c r="L712" s="34" t="s">
        <v>1517</v>
      </c>
      <c r="M712" s="34">
        <v>3</v>
      </c>
      <c r="N712" s="34" t="s">
        <v>1518</v>
      </c>
      <c r="O712" s="34" t="s">
        <v>1518</v>
      </c>
      <c r="P712" s="34" t="s">
        <v>1519</v>
      </c>
      <c r="Q712" s="34" t="s">
        <v>164</v>
      </c>
      <c r="R712" s="34" t="s">
        <v>1520</v>
      </c>
      <c r="S712" s="34" t="s">
        <v>1515</v>
      </c>
      <c r="T712" s="34" t="s">
        <v>1834</v>
      </c>
      <c r="U712" s="34" t="s">
        <v>1835</v>
      </c>
      <c r="V712" s="34">
        <v>678442606</v>
      </c>
      <c r="W712" s="34"/>
      <c r="X712" s="34">
        <v>3</v>
      </c>
      <c r="Y712" s="34" t="s">
        <v>1836</v>
      </c>
      <c r="Z712" s="34" t="s">
        <v>1837</v>
      </c>
      <c r="AA712" s="34">
        <f>IF(ISBLANK($L712),"",VLOOKUP($L712,'PADESCE Ccontractuelle'!$C$2:$K$1200,8,FALSE))</f>
        <v>260411.4</v>
      </c>
      <c r="AB712" s="34">
        <f>IF(ISBLANK($L712),"",VLOOKUP($L712,'PADESCE Ccontractuelle'!$C$2:$K$1200,9,FALSE))</f>
        <v>26041140</v>
      </c>
      <c r="AC712" s="34" t="str">
        <f>VLOOKUP(VLOOKUP(B712,Apprenants!$D$2:$F$2000,3,FALSE),Classes!$A$2:$H$2000,8,FALSE)</f>
        <v>N</v>
      </c>
      <c r="AD712" s="47"/>
      <c r="AG712" s="23">
        <v>1</v>
      </c>
      <c r="AH712" s="23" t="str">
        <f>Consolication[[#This Row],[Bénéficiaires]]</f>
        <v>CHAMBRE D'AGRICULTURE, DES PÊCHES, DE L'ELEVAGE ET DES FORÊTS DU CAMEROUN (CAPEF)</v>
      </c>
      <c r="AI712" s="23">
        <f>Consolication[[#This Row],[cohorte]]</f>
        <v>3</v>
      </c>
    </row>
    <row r="713" spans="1:35" x14ac:dyDescent="0.35">
      <c r="A713" s="34">
        <f>IF(B713&lt;&gt;"",MAX($A$1:A712)+1,"")</f>
        <v>712</v>
      </c>
      <c r="B713" s="34" t="s">
        <v>1838</v>
      </c>
      <c r="C713" s="34" t="s">
        <v>1014</v>
      </c>
      <c r="D713" s="34" t="s">
        <v>31</v>
      </c>
      <c r="E713" s="34">
        <v>27</v>
      </c>
      <c r="F713" s="34" t="s">
        <v>974</v>
      </c>
      <c r="G713" s="34">
        <v>1</v>
      </c>
      <c r="H713" s="34">
        <v>1</v>
      </c>
      <c r="I713" s="34" t="s">
        <v>1663</v>
      </c>
      <c r="J713" s="34" t="s">
        <v>1515</v>
      </c>
      <c r="K713" s="34" t="s">
        <v>1516</v>
      </c>
      <c r="L713" s="34" t="s">
        <v>1517</v>
      </c>
      <c r="M713" s="34">
        <v>3</v>
      </c>
      <c r="N713" s="34" t="s">
        <v>1518</v>
      </c>
      <c r="O713" s="34" t="s">
        <v>1518</v>
      </c>
      <c r="P713" s="34" t="s">
        <v>1519</v>
      </c>
      <c r="Q713" s="34" t="s">
        <v>164</v>
      </c>
      <c r="R713" s="34" t="s">
        <v>1520</v>
      </c>
      <c r="S713" s="34" t="s">
        <v>1515</v>
      </c>
      <c r="T713" s="34" t="s">
        <v>1839</v>
      </c>
      <c r="U713" s="34" t="s">
        <v>1840</v>
      </c>
      <c r="V713" s="34">
        <v>695989138</v>
      </c>
      <c r="W713" s="34"/>
      <c r="X713" s="34">
        <v>3</v>
      </c>
      <c r="Y713" s="34" t="s">
        <v>1841</v>
      </c>
      <c r="Z713" s="34" t="s">
        <v>1842</v>
      </c>
      <c r="AA713" s="34">
        <f>IF(ISBLANK($L713),"",VLOOKUP($L713,'PADESCE Ccontractuelle'!$C$2:$K$1200,8,FALSE))</f>
        <v>260411.4</v>
      </c>
      <c r="AB713" s="34">
        <f>IF(ISBLANK($L713),"",VLOOKUP($L713,'PADESCE Ccontractuelle'!$C$2:$K$1200,9,FALSE))</f>
        <v>26041140</v>
      </c>
      <c r="AC713" s="34" t="str">
        <f>VLOOKUP(VLOOKUP(B713,Apprenants!$D$2:$F$2000,3,FALSE),Classes!$A$2:$H$2000,8,FALSE)</f>
        <v>N</v>
      </c>
      <c r="AD713" s="47"/>
      <c r="AG713" s="23">
        <v>1</v>
      </c>
      <c r="AH713" s="23" t="str">
        <f>Consolication[[#This Row],[Bénéficiaires]]</f>
        <v>CHAMBRE D'AGRICULTURE, DES PÊCHES, DE L'ELEVAGE ET DES FORÊTS DU CAMEROUN (CAPEF)</v>
      </c>
      <c r="AI713" s="23">
        <f>Consolication[[#This Row],[cohorte]]</f>
        <v>3</v>
      </c>
    </row>
    <row r="714" spans="1:35" x14ac:dyDescent="0.35">
      <c r="A714" s="34">
        <f>IF(B714&lt;&gt;"",MAX($A$1:A713)+1,"")</f>
        <v>713</v>
      </c>
      <c r="B714" s="34" t="s">
        <v>1843</v>
      </c>
      <c r="C714" s="34" t="s">
        <v>1014</v>
      </c>
      <c r="D714" s="34" t="s">
        <v>32</v>
      </c>
      <c r="E714" s="34">
        <v>30</v>
      </c>
      <c r="F714" s="34" t="s">
        <v>974</v>
      </c>
      <c r="G714" s="34">
        <v>1</v>
      </c>
      <c r="H714" s="34">
        <v>1</v>
      </c>
      <c r="I714" s="34" t="s">
        <v>159</v>
      </c>
      <c r="J714" s="34" t="s">
        <v>1515</v>
      </c>
      <c r="K714" s="34" t="s">
        <v>1516</v>
      </c>
      <c r="L714" s="34" t="s">
        <v>1517</v>
      </c>
      <c r="M714" s="34">
        <v>3</v>
      </c>
      <c r="N714" s="34" t="s">
        <v>1518</v>
      </c>
      <c r="O714" s="34" t="s">
        <v>1518</v>
      </c>
      <c r="P714" s="34" t="s">
        <v>1519</v>
      </c>
      <c r="Q714" s="34" t="s">
        <v>164</v>
      </c>
      <c r="R714" s="34" t="s">
        <v>1520</v>
      </c>
      <c r="S714" s="34" t="s">
        <v>1515</v>
      </c>
      <c r="T714" s="34" t="s">
        <v>1844</v>
      </c>
      <c r="U714" s="34" t="s">
        <v>1845</v>
      </c>
      <c r="V714" s="34">
        <v>698048781</v>
      </c>
      <c r="W714" s="34"/>
      <c r="X714" s="34">
        <v>3</v>
      </c>
      <c r="Y714" s="34" t="s">
        <v>1846</v>
      </c>
      <c r="Z714" s="34" t="s">
        <v>1847</v>
      </c>
      <c r="AA714" s="34">
        <f>IF(ISBLANK($L714),"",VLOOKUP($L714,'PADESCE Ccontractuelle'!$C$2:$K$1200,8,FALSE))</f>
        <v>260411.4</v>
      </c>
      <c r="AB714" s="34">
        <f>IF(ISBLANK($L714),"",VLOOKUP($L714,'PADESCE Ccontractuelle'!$C$2:$K$1200,9,FALSE))</f>
        <v>26041140</v>
      </c>
      <c r="AC714" s="34" t="str">
        <f>VLOOKUP(VLOOKUP(B714,Apprenants!$D$2:$F$2000,3,FALSE),Classes!$A$2:$H$2000,8,FALSE)</f>
        <v>N</v>
      </c>
      <c r="AD714" s="47"/>
      <c r="AG714" s="23">
        <v>1</v>
      </c>
      <c r="AH714" s="23" t="str">
        <f>Consolication[[#This Row],[Bénéficiaires]]</f>
        <v>CHAMBRE D'AGRICULTURE, DES PÊCHES, DE L'ELEVAGE ET DES FORÊTS DU CAMEROUN (CAPEF)</v>
      </c>
      <c r="AI714" s="23">
        <f>Consolication[[#This Row],[cohorte]]</f>
        <v>3</v>
      </c>
    </row>
    <row r="715" spans="1:35" x14ac:dyDescent="0.35">
      <c r="A715" s="34">
        <f>IF(B715&lt;&gt;"",MAX($A$1:A714)+1,"")</f>
        <v>714</v>
      </c>
      <c r="B715" s="34" t="s">
        <v>1848</v>
      </c>
      <c r="C715" s="34" t="s">
        <v>1014</v>
      </c>
      <c r="D715" s="34" t="s">
        <v>32</v>
      </c>
      <c r="E715" s="34">
        <v>33</v>
      </c>
      <c r="F715" s="34" t="s">
        <v>974</v>
      </c>
      <c r="G715" s="34">
        <v>1</v>
      </c>
      <c r="H715" s="34">
        <v>1</v>
      </c>
      <c r="I715" s="34" t="s">
        <v>1514</v>
      </c>
      <c r="J715" s="34" t="s">
        <v>1515</v>
      </c>
      <c r="K715" s="34" t="s">
        <v>1516</v>
      </c>
      <c r="L715" s="34" t="s">
        <v>1517</v>
      </c>
      <c r="M715" s="34">
        <v>3</v>
      </c>
      <c r="N715" s="34" t="s">
        <v>1518</v>
      </c>
      <c r="O715" s="34" t="s">
        <v>1518</v>
      </c>
      <c r="P715" s="34" t="s">
        <v>1519</v>
      </c>
      <c r="Q715" s="34" t="s">
        <v>164</v>
      </c>
      <c r="R715" s="34" t="s">
        <v>1520</v>
      </c>
      <c r="S715" s="34" t="s">
        <v>1515</v>
      </c>
      <c r="T715" s="34" t="s">
        <v>1849</v>
      </c>
      <c r="U715" s="34" t="s">
        <v>1850</v>
      </c>
      <c r="V715" s="34">
        <v>652371801</v>
      </c>
      <c r="W715" s="34"/>
      <c r="X715" s="34">
        <v>3</v>
      </c>
      <c r="Y715" s="34" t="s">
        <v>1851</v>
      </c>
      <c r="Z715" s="34" t="s">
        <v>1852</v>
      </c>
      <c r="AA715" s="34">
        <f>IF(ISBLANK($L715),"",VLOOKUP($L715,'PADESCE Ccontractuelle'!$C$2:$K$1200,8,FALSE))</f>
        <v>260411.4</v>
      </c>
      <c r="AB715" s="34">
        <f>IF(ISBLANK($L715),"",VLOOKUP($L715,'PADESCE Ccontractuelle'!$C$2:$K$1200,9,FALSE))</f>
        <v>26041140</v>
      </c>
      <c r="AC715" s="34" t="str">
        <f>VLOOKUP(VLOOKUP(B715,Apprenants!$D$2:$F$2000,3,FALSE),Classes!$A$2:$H$2000,8,FALSE)</f>
        <v>N</v>
      </c>
      <c r="AD715" s="47"/>
      <c r="AG715" s="23">
        <v>1</v>
      </c>
      <c r="AH715" s="23" t="str">
        <f>Consolication[[#This Row],[Bénéficiaires]]</f>
        <v>CHAMBRE D'AGRICULTURE, DES PÊCHES, DE L'ELEVAGE ET DES FORÊTS DU CAMEROUN (CAPEF)</v>
      </c>
      <c r="AI715" s="23">
        <f>Consolication[[#This Row],[cohorte]]</f>
        <v>3</v>
      </c>
    </row>
    <row r="716" spans="1:35" x14ac:dyDescent="0.35">
      <c r="A716" s="34">
        <f>IF(B716&lt;&gt;"",MAX($A$1:A715)+1,"")</f>
        <v>715</v>
      </c>
      <c r="B716" s="34" t="s">
        <v>1853</v>
      </c>
      <c r="C716" s="34" t="s">
        <v>1014</v>
      </c>
      <c r="D716" s="34" t="s">
        <v>32</v>
      </c>
      <c r="E716" s="34">
        <v>28</v>
      </c>
      <c r="F716" s="34" t="s">
        <v>974</v>
      </c>
      <c r="G716" s="34">
        <v>1</v>
      </c>
      <c r="H716" s="34">
        <v>1</v>
      </c>
      <c r="I716" s="34" t="s">
        <v>159</v>
      </c>
      <c r="J716" s="34" t="s">
        <v>1515</v>
      </c>
      <c r="K716" s="34" t="s">
        <v>1516</v>
      </c>
      <c r="L716" s="34" t="s">
        <v>1517</v>
      </c>
      <c r="M716" s="34">
        <v>3</v>
      </c>
      <c r="N716" s="34" t="s">
        <v>1518</v>
      </c>
      <c r="O716" s="34" t="s">
        <v>1518</v>
      </c>
      <c r="P716" s="34" t="s">
        <v>1519</v>
      </c>
      <c r="Q716" s="34" t="s">
        <v>164</v>
      </c>
      <c r="R716" s="34" t="s">
        <v>1520</v>
      </c>
      <c r="S716" s="34" t="s">
        <v>1515</v>
      </c>
      <c r="T716" s="34" t="s">
        <v>1854</v>
      </c>
      <c r="U716" s="34" t="s">
        <v>1855</v>
      </c>
      <c r="V716" s="34">
        <v>691184069</v>
      </c>
      <c r="W716" s="34"/>
      <c r="X716" s="34">
        <v>3</v>
      </c>
      <c r="Y716" s="34" t="s">
        <v>1856</v>
      </c>
      <c r="Z716" s="34" t="s">
        <v>1857</v>
      </c>
      <c r="AA716" s="34">
        <f>IF(ISBLANK($L716),"",VLOOKUP($L716,'PADESCE Ccontractuelle'!$C$2:$K$1200,8,FALSE))</f>
        <v>260411.4</v>
      </c>
      <c r="AB716" s="34">
        <f>IF(ISBLANK($L716),"",VLOOKUP($L716,'PADESCE Ccontractuelle'!$C$2:$K$1200,9,FALSE))</f>
        <v>26041140</v>
      </c>
      <c r="AC716" s="34" t="str">
        <f>VLOOKUP(VLOOKUP(B716,Apprenants!$D$2:$F$2000,3,FALSE),Classes!$A$2:$H$2000,8,FALSE)</f>
        <v>N</v>
      </c>
      <c r="AD716" s="47"/>
      <c r="AG716" s="23">
        <v>1</v>
      </c>
      <c r="AH716" s="23" t="str">
        <f>Consolication[[#This Row],[Bénéficiaires]]</f>
        <v>CHAMBRE D'AGRICULTURE, DES PÊCHES, DE L'ELEVAGE ET DES FORÊTS DU CAMEROUN (CAPEF)</v>
      </c>
      <c r="AI716" s="23">
        <f>Consolication[[#This Row],[cohorte]]</f>
        <v>3</v>
      </c>
    </row>
    <row r="717" spans="1:35" x14ac:dyDescent="0.35">
      <c r="A717" s="34">
        <f>IF(B717&lt;&gt;"",MAX($A$1:A716)+1,"")</f>
        <v>716</v>
      </c>
      <c r="B717" s="34" t="s">
        <v>1858</v>
      </c>
      <c r="C717" s="34" t="s">
        <v>1014</v>
      </c>
      <c r="D717" s="34" t="s">
        <v>32</v>
      </c>
      <c r="E717" s="34">
        <v>30</v>
      </c>
      <c r="F717" s="34" t="s">
        <v>974</v>
      </c>
      <c r="G717" s="34">
        <v>1</v>
      </c>
      <c r="H717" s="34">
        <v>1</v>
      </c>
      <c r="I717" s="34" t="s">
        <v>1663</v>
      </c>
      <c r="J717" s="34" t="s">
        <v>1515</v>
      </c>
      <c r="K717" s="34" t="s">
        <v>1516</v>
      </c>
      <c r="L717" s="34" t="s">
        <v>1517</v>
      </c>
      <c r="M717" s="34">
        <v>3</v>
      </c>
      <c r="N717" s="34" t="s">
        <v>1518</v>
      </c>
      <c r="O717" s="34" t="s">
        <v>1518</v>
      </c>
      <c r="P717" s="34" t="s">
        <v>1519</v>
      </c>
      <c r="Q717" s="34" t="s">
        <v>164</v>
      </c>
      <c r="R717" s="34" t="s">
        <v>1520</v>
      </c>
      <c r="S717" s="34" t="s">
        <v>1515</v>
      </c>
      <c r="T717" s="34" t="s">
        <v>1859</v>
      </c>
      <c r="U717" s="34" t="s">
        <v>1860</v>
      </c>
      <c r="V717" s="34">
        <v>650643973</v>
      </c>
      <c r="W717" s="34"/>
      <c r="X717" s="34">
        <v>3</v>
      </c>
      <c r="Y717" s="34" t="s">
        <v>1861</v>
      </c>
      <c r="Z717" s="34" t="s">
        <v>1862</v>
      </c>
      <c r="AA717" s="34">
        <f>IF(ISBLANK($L717),"",VLOOKUP($L717,'PADESCE Ccontractuelle'!$C$2:$K$1200,8,FALSE))</f>
        <v>260411.4</v>
      </c>
      <c r="AB717" s="34">
        <f>IF(ISBLANK($L717),"",VLOOKUP($L717,'PADESCE Ccontractuelle'!$C$2:$K$1200,9,FALSE))</f>
        <v>26041140</v>
      </c>
      <c r="AC717" s="34" t="str">
        <f>VLOOKUP(VLOOKUP(B717,Apprenants!$D$2:$F$2000,3,FALSE),Classes!$A$2:$H$2000,8,FALSE)</f>
        <v>N</v>
      </c>
      <c r="AD717" s="47"/>
      <c r="AG717" s="23">
        <v>1</v>
      </c>
      <c r="AH717" s="23" t="str">
        <f>Consolication[[#This Row],[Bénéficiaires]]</f>
        <v>CHAMBRE D'AGRICULTURE, DES PÊCHES, DE L'ELEVAGE ET DES FORÊTS DU CAMEROUN (CAPEF)</v>
      </c>
      <c r="AI717" s="23">
        <f>Consolication[[#This Row],[cohorte]]</f>
        <v>3</v>
      </c>
    </row>
    <row r="718" spans="1:35" x14ac:dyDescent="0.35">
      <c r="A718" s="34">
        <f>IF(B718&lt;&gt;"",MAX($A$1:A717)+1,"")</f>
        <v>717</v>
      </c>
      <c r="B718" s="34" t="s">
        <v>1863</v>
      </c>
      <c r="C718" s="34" t="s">
        <v>1014</v>
      </c>
      <c r="D718" s="34" t="s">
        <v>31</v>
      </c>
      <c r="E718" s="34">
        <v>26</v>
      </c>
      <c r="F718" s="34" t="s">
        <v>974</v>
      </c>
      <c r="G718" s="34">
        <v>1</v>
      </c>
      <c r="H718" s="34">
        <v>1</v>
      </c>
      <c r="I718" s="34" t="s">
        <v>159</v>
      </c>
      <c r="J718" s="34" t="s">
        <v>1515</v>
      </c>
      <c r="K718" s="34" t="s">
        <v>1516</v>
      </c>
      <c r="L718" s="34" t="s">
        <v>1517</v>
      </c>
      <c r="M718" s="34">
        <v>3</v>
      </c>
      <c r="N718" s="34" t="s">
        <v>1518</v>
      </c>
      <c r="O718" s="34" t="s">
        <v>1518</v>
      </c>
      <c r="P718" s="34" t="s">
        <v>1519</v>
      </c>
      <c r="Q718" s="34" t="s">
        <v>164</v>
      </c>
      <c r="R718" s="34" t="s">
        <v>1520</v>
      </c>
      <c r="S718" s="34" t="s">
        <v>1515</v>
      </c>
      <c r="T718" s="34" t="s">
        <v>1864</v>
      </c>
      <c r="U718" s="34" t="s">
        <v>1865</v>
      </c>
      <c r="V718" s="34">
        <v>651409418</v>
      </c>
      <c r="W718" s="34"/>
      <c r="X718" s="34">
        <v>3</v>
      </c>
      <c r="Y718" s="34" t="s">
        <v>1866</v>
      </c>
      <c r="Z718" s="34" t="s">
        <v>1867</v>
      </c>
      <c r="AA718" s="34">
        <f>IF(ISBLANK($L718),"",VLOOKUP($L718,'PADESCE Ccontractuelle'!$C$2:$K$1200,8,FALSE))</f>
        <v>260411.4</v>
      </c>
      <c r="AB718" s="34">
        <f>IF(ISBLANK($L718),"",VLOOKUP($L718,'PADESCE Ccontractuelle'!$C$2:$K$1200,9,FALSE))</f>
        <v>26041140</v>
      </c>
      <c r="AC718" s="34" t="str">
        <f>VLOOKUP(VLOOKUP(B718,Apprenants!$D$2:$F$2000,3,FALSE),Classes!$A$2:$H$2000,8,FALSE)</f>
        <v>N</v>
      </c>
      <c r="AD718" s="47"/>
      <c r="AG718" s="23">
        <v>1</v>
      </c>
      <c r="AH718" s="23" t="str">
        <f>Consolication[[#This Row],[Bénéficiaires]]</f>
        <v>CHAMBRE D'AGRICULTURE, DES PÊCHES, DE L'ELEVAGE ET DES FORÊTS DU CAMEROUN (CAPEF)</v>
      </c>
      <c r="AI718" s="23">
        <f>Consolication[[#This Row],[cohorte]]</f>
        <v>3</v>
      </c>
    </row>
    <row r="719" spans="1:35" x14ac:dyDescent="0.35">
      <c r="A719" s="34">
        <f>IF(B719&lt;&gt;"",MAX($A$1:A718)+1,"")</f>
        <v>718</v>
      </c>
      <c r="B719" s="34" t="s">
        <v>1868</v>
      </c>
      <c r="C719" s="34" t="s">
        <v>1014</v>
      </c>
      <c r="D719" s="34" t="s">
        <v>31</v>
      </c>
      <c r="E719" s="34">
        <v>23</v>
      </c>
      <c r="F719" s="34" t="s">
        <v>974</v>
      </c>
      <c r="G719" s="34">
        <v>1</v>
      </c>
      <c r="H719" s="34">
        <v>1</v>
      </c>
      <c r="I719" s="34" t="s">
        <v>159</v>
      </c>
      <c r="J719" s="34" t="s">
        <v>1515</v>
      </c>
      <c r="K719" s="34" t="s">
        <v>1516</v>
      </c>
      <c r="L719" s="34" t="s">
        <v>1517</v>
      </c>
      <c r="M719" s="34">
        <v>3</v>
      </c>
      <c r="N719" s="34" t="s">
        <v>1518</v>
      </c>
      <c r="O719" s="34" t="s">
        <v>1518</v>
      </c>
      <c r="P719" s="34" t="s">
        <v>1519</v>
      </c>
      <c r="Q719" s="34" t="s">
        <v>164</v>
      </c>
      <c r="R719" s="34" t="s">
        <v>1520</v>
      </c>
      <c r="S719" s="34" t="s">
        <v>1515</v>
      </c>
      <c r="T719" s="34" t="s">
        <v>1869</v>
      </c>
      <c r="U719" s="34" t="s">
        <v>1870</v>
      </c>
      <c r="V719" s="34">
        <v>699950312</v>
      </c>
      <c r="W719" s="34"/>
      <c r="X719" s="34">
        <v>3</v>
      </c>
      <c r="Y719" s="34" t="s">
        <v>1871</v>
      </c>
      <c r="Z719" s="34" t="s">
        <v>1872</v>
      </c>
      <c r="AA719" s="34">
        <f>IF(ISBLANK($L719),"",VLOOKUP($L719,'PADESCE Ccontractuelle'!$C$2:$K$1200,8,FALSE))</f>
        <v>260411.4</v>
      </c>
      <c r="AB719" s="34">
        <f>IF(ISBLANK($L719),"",VLOOKUP($L719,'PADESCE Ccontractuelle'!$C$2:$K$1200,9,FALSE))</f>
        <v>26041140</v>
      </c>
      <c r="AC719" s="34" t="str">
        <f>VLOOKUP(VLOOKUP(B719,Apprenants!$D$2:$F$2000,3,FALSE),Classes!$A$2:$H$2000,8,FALSE)</f>
        <v>N</v>
      </c>
      <c r="AD719" s="47"/>
      <c r="AG719" s="23">
        <v>1</v>
      </c>
      <c r="AH719" s="23" t="str">
        <f>Consolication[[#This Row],[Bénéficiaires]]</f>
        <v>CHAMBRE D'AGRICULTURE, DES PÊCHES, DE L'ELEVAGE ET DES FORÊTS DU CAMEROUN (CAPEF)</v>
      </c>
      <c r="AI719" s="23">
        <f>Consolication[[#This Row],[cohorte]]</f>
        <v>3</v>
      </c>
    </row>
    <row r="720" spans="1:35" x14ac:dyDescent="0.35">
      <c r="A720" s="34">
        <f>IF(B720&lt;&gt;"",MAX($A$1:A719)+1,"")</f>
        <v>719</v>
      </c>
      <c r="B720" s="34" t="s">
        <v>1873</v>
      </c>
      <c r="C720" s="34" t="s">
        <v>1014</v>
      </c>
      <c r="D720" s="34" t="s">
        <v>32</v>
      </c>
      <c r="E720" s="34">
        <v>25</v>
      </c>
      <c r="F720" s="34" t="s">
        <v>974</v>
      </c>
      <c r="G720" s="34">
        <v>1</v>
      </c>
      <c r="H720" s="34">
        <v>1</v>
      </c>
      <c r="I720" s="34" t="s">
        <v>159</v>
      </c>
      <c r="J720" s="34" t="s">
        <v>1515</v>
      </c>
      <c r="K720" s="34" t="s">
        <v>1516</v>
      </c>
      <c r="L720" s="34" t="s">
        <v>1517</v>
      </c>
      <c r="M720" s="34">
        <v>3</v>
      </c>
      <c r="N720" s="34" t="s">
        <v>1518</v>
      </c>
      <c r="O720" s="34" t="s">
        <v>1518</v>
      </c>
      <c r="P720" s="34" t="s">
        <v>1519</v>
      </c>
      <c r="Q720" s="34" t="s">
        <v>164</v>
      </c>
      <c r="R720" s="34" t="s">
        <v>1520</v>
      </c>
      <c r="S720" s="34" t="s">
        <v>1515</v>
      </c>
      <c r="T720" s="34" t="s">
        <v>1874</v>
      </c>
      <c r="U720" s="34" t="s">
        <v>1875</v>
      </c>
      <c r="V720" s="34">
        <v>690443125</v>
      </c>
      <c r="W720" s="34"/>
      <c r="X720" s="34">
        <v>3</v>
      </c>
      <c r="Y720" s="34" t="s">
        <v>1876</v>
      </c>
      <c r="Z720" s="34" t="s">
        <v>1877</v>
      </c>
      <c r="AA720" s="34">
        <f>IF(ISBLANK($L720),"",VLOOKUP($L720,'PADESCE Ccontractuelle'!$C$2:$K$1200,8,FALSE))</f>
        <v>260411.4</v>
      </c>
      <c r="AB720" s="34">
        <f>IF(ISBLANK($L720),"",VLOOKUP($L720,'PADESCE Ccontractuelle'!$C$2:$K$1200,9,FALSE))</f>
        <v>26041140</v>
      </c>
      <c r="AC720" s="34" t="str">
        <f>VLOOKUP(VLOOKUP(B720,Apprenants!$D$2:$F$2000,3,FALSE),Classes!$A$2:$H$2000,8,FALSE)</f>
        <v>N</v>
      </c>
      <c r="AD720" s="47"/>
      <c r="AG720" s="23">
        <v>1</v>
      </c>
      <c r="AH720" s="23" t="str">
        <f>Consolication[[#This Row],[Bénéficiaires]]</f>
        <v>CHAMBRE D'AGRICULTURE, DES PÊCHES, DE L'ELEVAGE ET DES FORÊTS DU CAMEROUN (CAPEF)</v>
      </c>
      <c r="AI720" s="23">
        <f>Consolication[[#This Row],[cohorte]]</f>
        <v>3</v>
      </c>
    </row>
    <row r="721" spans="1:35" x14ac:dyDescent="0.35">
      <c r="A721" s="34">
        <f>IF(B721&lt;&gt;"",MAX($A$1:A720)+1,"")</f>
        <v>720</v>
      </c>
      <c r="B721" s="34" t="s">
        <v>1878</v>
      </c>
      <c r="C721" s="34" t="s">
        <v>1014</v>
      </c>
      <c r="D721" s="34" t="s">
        <v>32</v>
      </c>
      <c r="E721" s="34">
        <v>35</v>
      </c>
      <c r="F721" s="34" t="s">
        <v>974</v>
      </c>
      <c r="G721" s="34">
        <v>1</v>
      </c>
      <c r="H721" s="34">
        <v>1</v>
      </c>
      <c r="I721" s="34" t="s">
        <v>1663</v>
      </c>
      <c r="J721" s="34" t="s">
        <v>1515</v>
      </c>
      <c r="K721" s="34" t="s">
        <v>1516</v>
      </c>
      <c r="L721" s="34" t="s">
        <v>1517</v>
      </c>
      <c r="M721" s="34">
        <v>3</v>
      </c>
      <c r="N721" s="34" t="s">
        <v>1518</v>
      </c>
      <c r="O721" s="34" t="s">
        <v>1518</v>
      </c>
      <c r="P721" s="34" t="s">
        <v>1519</v>
      </c>
      <c r="Q721" s="34" t="s">
        <v>164</v>
      </c>
      <c r="R721" s="34" t="s">
        <v>1520</v>
      </c>
      <c r="S721" s="34" t="s">
        <v>1515</v>
      </c>
      <c r="T721" s="34" t="s">
        <v>1879</v>
      </c>
      <c r="U721" s="34" t="s">
        <v>1880</v>
      </c>
      <c r="V721" s="34">
        <v>682490755</v>
      </c>
      <c r="W721" s="34"/>
      <c r="X721" s="34">
        <v>3</v>
      </c>
      <c r="Y721" s="34" t="s">
        <v>1881</v>
      </c>
      <c r="Z721" s="34" t="s">
        <v>1882</v>
      </c>
      <c r="AA721" s="34">
        <f>IF(ISBLANK($L721),"",VLOOKUP($L721,'PADESCE Ccontractuelle'!$C$2:$K$1200,8,FALSE))</f>
        <v>260411.4</v>
      </c>
      <c r="AB721" s="34">
        <f>IF(ISBLANK($L721),"",VLOOKUP($L721,'PADESCE Ccontractuelle'!$C$2:$K$1200,9,FALSE))</f>
        <v>26041140</v>
      </c>
      <c r="AC721" s="34" t="str">
        <f>VLOOKUP(VLOOKUP(B721,Apprenants!$D$2:$F$2000,3,FALSE),Classes!$A$2:$H$2000,8,FALSE)</f>
        <v>N</v>
      </c>
      <c r="AD721" s="47"/>
      <c r="AG721" s="23">
        <v>1</v>
      </c>
      <c r="AH721" s="23" t="str">
        <f>Consolication[[#This Row],[Bénéficiaires]]</f>
        <v>CHAMBRE D'AGRICULTURE, DES PÊCHES, DE L'ELEVAGE ET DES FORÊTS DU CAMEROUN (CAPEF)</v>
      </c>
      <c r="AI721" s="23">
        <f>Consolication[[#This Row],[cohorte]]</f>
        <v>3</v>
      </c>
    </row>
    <row r="722" spans="1:35" x14ac:dyDescent="0.35">
      <c r="A722" s="34">
        <f>IF(B722&lt;&gt;"",MAX($A$1:A721)+1,"")</f>
        <v>721</v>
      </c>
      <c r="B722" s="34" t="s">
        <v>1883</v>
      </c>
      <c r="C722" s="34" t="s">
        <v>1014</v>
      </c>
      <c r="D722" s="34" t="s">
        <v>32</v>
      </c>
      <c r="E722" s="34">
        <v>32</v>
      </c>
      <c r="F722" s="34" t="s">
        <v>974</v>
      </c>
      <c r="G722" s="34">
        <v>1</v>
      </c>
      <c r="H722" s="34">
        <v>1</v>
      </c>
      <c r="I722" s="34" t="s">
        <v>1514</v>
      </c>
      <c r="J722" s="34" t="s">
        <v>1515</v>
      </c>
      <c r="K722" s="34" t="s">
        <v>1516</v>
      </c>
      <c r="L722" s="34" t="s">
        <v>1517</v>
      </c>
      <c r="M722" s="34">
        <v>3</v>
      </c>
      <c r="N722" s="34" t="s">
        <v>1518</v>
      </c>
      <c r="O722" s="34" t="s">
        <v>1518</v>
      </c>
      <c r="P722" s="34" t="s">
        <v>1519</v>
      </c>
      <c r="Q722" s="34" t="s">
        <v>164</v>
      </c>
      <c r="R722" s="34" t="s">
        <v>1520</v>
      </c>
      <c r="S722" s="34" t="s">
        <v>1515</v>
      </c>
      <c r="T722" s="34" t="s">
        <v>1884</v>
      </c>
      <c r="U722" s="34" t="s">
        <v>1885</v>
      </c>
      <c r="V722" s="34">
        <v>671859106</v>
      </c>
      <c r="W722" s="34"/>
      <c r="X722" s="34">
        <v>3</v>
      </c>
      <c r="Y722" s="34" t="s">
        <v>1886</v>
      </c>
      <c r="Z722" s="34" t="s">
        <v>1887</v>
      </c>
      <c r="AA722" s="34">
        <f>IF(ISBLANK($L722),"",VLOOKUP($L722,'PADESCE Ccontractuelle'!$C$2:$K$1200,8,FALSE))</f>
        <v>260411.4</v>
      </c>
      <c r="AB722" s="34">
        <f>IF(ISBLANK($L722),"",VLOOKUP($L722,'PADESCE Ccontractuelle'!$C$2:$K$1200,9,FALSE))</f>
        <v>26041140</v>
      </c>
      <c r="AC722" s="34" t="str">
        <f>VLOOKUP(VLOOKUP(B722,Apprenants!$D$2:$F$2000,3,FALSE),Classes!$A$2:$H$2000,8,FALSE)</f>
        <v>N</v>
      </c>
      <c r="AD722" s="47"/>
      <c r="AG722" s="23">
        <v>1</v>
      </c>
      <c r="AH722" s="23" t="str">
        <f>Consolication[[#This Row],[Bénéficiaires]]</f>
        <v>CHAMBRE D'AGRICULTURE, DES PÊCHES, DE L'ELEVAGE ET DES FORÊTS DU CAMEROUN (CAPEF)</v>
      </c>
      <c r="AI722" s="23">
        <f>Consolication[[#This Row],[cohorte]]</f>
        <v>3</v>
      </c>
    </row>
    <row r="723" spans="1:35" x14ac:dyDescent="0.35">
      <c r="A723" s="34">
        <f>IF(B723&lt;&gt;"",MAX($A$1:A722)+1,"")</f>
        <v>722</v>
      </c>
      <c r="B723" s="34" t="s">
        <v>1888</v>
      </c>
      <c r="C723" s="34" t="s">
        <v>1014</v>
      </c>
      <c r="D723" s="34" t="s">
        <v>32</v>
      </c>
      <c r="E723" s="34">
        <v>26</v>
      </c>
      <c r="F723" s="34" t="s">
        <v>974</v>
      </c>
      <c r="G723" s="34">
        <v>1</v>
      </c>
      <c r="H723" s="34">
        <v>1</v>
      </c>
      <c r="I723" s="34" t="s">
        <v>1572</v>
      </c>
      <c r="J723" s="34" t="s">
        <v>1515</v>
      </c>
      <c r="K723" s="34" t="s">
        <v>1516</v>
      </c>
      <c r="L723" s="34" t="s">
        <v>1517</v>
      </c>
      <c r="M723" s="34">
        <v>3</v>
      </c>
      <c r="N723" s="34" t="s">
        <v>1518</v>
      </c>
      <c r="O723" s="34" t="s">
        <v>1518</v>
      </c>
      <c r="P723" s="34" t="s">
        <v>1519</v>
      </c>
      <c r="Q723" s="34" t="s">
        <v>164</v>
      </c>
      <c r="R723" s="34" t="s">
        <v>1520</v>
      </c>
      <c r="S723" s="34" t="s">
        <v>1515</v>
      </c>
      <c r="T723" s="34" t="s">
        <v>1889</v>
      </c>
      <c r="U723" s="34" t="s">
        <v>1890</v>
      </c>
      <c r="V723" s="34">
        <v>697669832</v>
      </c>
      <c r="W723" s="34"/>
      <c r="X723" s="34">
        <v>3</v>
      </c>
      <c r="Y723" s="34" t="s">
        <v>1891</v>
      </c>
      <c r="Z723" s="34" t="s">
        <v>1892</v>
      </c>
      <c r="AA723" s="34">
        <f>IF(ISBLANK($L723),"",VLOOKUP($L723,'PADESCE Ccontractuelle'!$C$2:$K$1200,8,FALSE))</f>
        <v>260411.4</v>
      </c>
      <c r="AB723" s="34">
        <f>IF(ISBLANK($L723),"",VLOOKUP($L723,'PADESCE Ccontractuelle'!$C$2:$K$1200,9,FALSE))</f>
        <v>26041140</v>
      </c>
      <c r="AC723" s="34" t="str">
        <f>VLOOKUP(VLOOKUP(B723,Apprenants!$D$2:$F$2000,3,FALSE),Classes!$A$2:$H$2000,8,FALSE)</f>
        <v>N</v>
      </c>
      <c r="AD723" s="47"/>
      <c r="AG723" s="23">
        <v>1</v>
      </c>
      <c r="AH723" s="23" t="str">
        <f>Consolication[[#This Row],[Bénéficiaires]]</f>
        <v>CHAMBRE D'AGRICULTURE, DES PÊCHES, DE L'ELEVAGE ET DES FORÊTS DU CAMEROUN (CAPEF)</v>
      </c>
      <c r="AI723" s="23">
        <f>Consolication[[#This Row],[cohorte]]</f>
        <v>3</v>
      </c>
    </row>
    <row r="724" spans="1:35" x14ac:dyDescent="0.35">
      <c r="A724" s="34">
        <f>IF(B724&lt;&gt;"",MAX($A$1:A723)+1,"")</f>
        <v>723</v>
      </c>
      <c r="B724" s="34" t="s">
        <v>1893</v>
      </c>
      <c r="C724" s="34" t="s">
        <v>1014</v>
      </c>
      <c r="D724" s="34" t="s">
        <v>32</v>
      </c>
      <c r="E724" s="34">
        <v>33</v>
      </c>
      <c r="F724" s="34" t="s">
        <v>974</v>
      </c>
      <c r="G724" s="34">
        <v>1</v>
      </c>
      <c r="H724" s="34">
        <v>1</v>
      </c>
      <c r="I724" s="34" t="s">
        <v>1514</v>
      </c>
      <c r="J724" s="34" t="s">
        <v>1515</v>
      </c>
      <c r="K724" s="34" t="s">
        <v>1516</v>
      </c>
      <c r="L724" s="34" t="s">
        <v>1517</v>
      </c>
      <c r="M724" s="34">
        <v>3</v>
      </c>
      <c r="N724" s="34" t="s">
        <v>1518</v>
      </c>
      <c r="O724" s="34" t="s">
        <v>1518</v>
      </c>
      <c r="P724" s="34" t="s">
        <v>1519</v>
      </c>
      <c r="Q724" s="34" t="s">
        <v>164</v>
      </c>
      <c r="R724" s="34" t="s">
        <v>1520</v>
      </c>
      <c r="S724" s="34" t="s">
        <v>1515</v>
      </c>
      <c r="T724" s="34" t="s">
        <v>1894</v>
      </c>
      <c r="U724" s="34" t="s">
        <v>1895</v>
      </c>
      <c r="V724" s="34">
        <v>674863125</v>
      </c>
      <c r="W724" s="34"/>
      <c r="X724" s="34">
        <v>3</v>
      </c>
      <c r="Y724" s="34" t="s">
        <v>1896</v>
      </c>
      <c r="Z724" s="34" t="s">
        <v>1897</v>
      </c>
      <c r="AA724" s="34">
        <f>IF(ISBLANK($L724),"",VLOOKUP($L724,'PADESCE Ccontractuelle'!$C$2:$K$1200,8,FALSE))</f>
        <v>260411.4</v>
      </c>
      <c r="AB724" s="34">
        <f>IF(ISBLANK($L724),"",VLOOKUP($L724,'PADESCE Ccontractuelle'!$C$2:$K$1200,9,FALSE))</f>
        <v>26041140</v>
      </c>
      <c r="AC724" s="34" t="str">
        <f>VLOOKUP(VLOOKUP(B724,Apprenants!$D$2:$F$2000,3,FALSE),Classes!$A$2:$H$2000,8,FALSE)</f>
        <v>N</v>
      </c>
      <c r="AD724" s="47"/>
      <c r="AG724" s="23">
        <v>1</v>
      </c>
      <c r="AH724" s="23" t="str">
        <f>Consolication[[#This Row],[Bénéficiaires]]</f>
        <v>CHAMBRE D'AGRICULTURE, DES PÊCHES, DE L'ELEVAGE ET DES FORÊTS DU CAMEROUN (CAPEF)</v>
      </c>
      <c r="AI724" s="23">
        <f>Consolication[[#This Row],[cohorte]]</f>
        <v>3</v>
      </c>
    </row>
    <row r="725" spans="1:35" x14ac:dyDescent="0.35">
      <c r="A725" s="34">
        <f>IF(B725&lt;&gt;"",MAX($A$1:A724)+1,"")</f>
        <v>724</v>
      </c>
      <c r="B725" s="34" t="s">
        <v>1898</v>
      </c>
      <c r="C725" s="34" t="s">
        <v>1014</v>
      </c>
      <c r="D725" s="34" t="s">
        <v>31</v>
      </c>
      <c r="E725" s="34">
        <v>27</v>
      </c>
      <c r="F725" s="34" t="s">
        <v>974</v>
      </c>
      <c r="G725" s="34">
        <v>1</v>
      </c>
      <c r="H725" s="34">
        <v>1</v>
      </c>
      <c r="I725" s="34" t="s">
        <v>159</v>
      </c>
      <c r="J725" s="34" t="s">
        <v>1515</v>
      </c>
      <c r="K725" s="34" t="s">
        <v>1516</v>
      </c>
      <c r="L725" s="34" t="s">
        <v>1517</v>
      </c>
      <c r="M725" s="34">
        <v>3</v>
      </c>
      <c r="N725" s="34" t="s">
        <v>1518</v>
      </c>
      <c r="O725" s="34" t="s">
        <v>1518</v>
      </c>
      <c r="P725" s="34" t="s">
        <v>1519</v>
      </c>
      <c r="Q725" s="34" t="s">
        <v>164</v>
      </c>
      <c r="R725" s="34" t="s">
        <v>1520</v>
      </c>
      <c r="S725" s="34" t="s">
        <v>1515</v>
      </c>
      <c r="T725" s="34" t="s">
        <v>1899</v>
      </c>
      <c r="U725" s="34" t="s">
        <v>1900</v>
      </c>
      <c r="V725" s="34">
        <v>698420863</v>
      </c>
      <c r="W725" s="34"/>
      <c r="X725" s="34">
        <v>3</v>
      </c>
      <c r="Y725" s="34" t="s">
        <v>1901</v>
      </c>
      <c r="Z725" s="34" t="s">
        <v>1902</v>
      </c>
      <c r="AA725" s="34">
        <f>IF(ISBLANK($L725),"",VLOOKUP($L725,'PADESCE Ccontractuelle'!$C$2:$K$1200,8,FALSE))</f>
        <v>260411.4</v>
      </c>
      <c r="AB725" s="34">
        <f>IF(ISBLANK($L725),"",VLOOKUP($L725,'PADESCE Ccontractuelle'!$C$2:$K$1200,9,FALSE))</f>
        <v>26041140</v>
      </c>
      <c r="AC725" s="34" t="str">
        <f>VLOOKUP(VLOOKUP(B725,Apprenants!$D$2:$F$2000,3,FALSE),Classes!$A$2:$H$2000,8,FALSE)</f>
        <v>N</v>
      </c>
      <c r="AD725" s="47"/>
      <c r="AG725" s="23">
        <v>1</v>
      </c>
      <c r="AH725" s="23" t="str">
        <f>Consolication[[#This Row],[Bénéficiaires]]</f>
        <v>CHAMBRE D'AGRICULTURE, DES PÊCHES, DE L'ELEVAGE ET DES FORÊTS DU CAMEROUN (CAPEF)</v>
      </c>
      <c r="AI725" s="23">
        <f>Consolication[[#This Row],[cohorte]]</f>
        <v>3</v>
      </c>
    </row>
    <row r="726" spans="1:35" x14ac:dyDescent="0.35">
      <c r="A726" s="34">
        <f>IF(B726&lt;&gt;"",MAX($A$1:A725)+1,"")</f>
        <v>725</v>
      </c>
      <c r="B726" s="34" t="s">
        <v>1903</v>
      </c>
      <c r="C726" s="34" t="s">
        <v>1014</v>
      </c>
      <c r="D726" s="34" t="s">
        <v>31</v>
      </c>
      <c r="E726" s="34">
        <v>30</v>
      </c>
      <c r="F726" s="34" t="s">
        <v>974</v>
      </c>
      <c r="G726" s="34">
        <v>1</v>
      </c>
      <c r="H726" s="34">
        <v>1</v>
      </c>
      <c r="I726" s="34" t="s">
        <v>159</v>
      </c>
      <c r="J726" s="34" t="s">
        <v>1515</v>
      </c>
      <c r="K726" s="34" t="s">
        <v>1516</v>
      </c>
      <c r="L726" s="34" t="s">
        <v>1517</v>
      </c>
      <c r="M726" s="34">
        <v>3</v>
      </c>
      <c r="N726" s="34" t="s">
        <v>1518</v>
      </c>
      <c r="O726" s="34" t="s">
        <v>1518</v>
      </c>
      <c r="P726" s="34" t="s">
        <v>1519</v>
      </c>
      <c r="Q726" s="34" t="s">
        <v>164</v>
      </c>
      <c r="R726" s="34" t="s">
        <v>1520</v>
      </c>
      <c r="S726" s="34" t="s">
        <v>1515</v>
      </c>
      <c r="T726" s="34" t="s">
        <v>1904</v>
      </c>
      <c r="U726" s="34" t="s">
        <v>1905</v>
      </c>
      <c r="V726" s="34">
        <v>697006629</v>
      </c>
      <c r="W726" s="34"/>
      <c r="X726" s="34">
        <v>3</v>
      </c>
      <c r="Y726" s="34" t="s">
        <v>1906</v>
      </c>
      <c r="Z726" s="34" t="s">
        <v>1907</v>
      </c>
      <c r="AA726" s="34">
        <f>IF(ISBLANK($L726),"",VLOOKUP($L726,'PADESCE Ccontractuelle'!$C$2:$K$1200,8,FALSE))</f>
        <v>260411.4</v>
      </c>
      <c r="AB726" s="34">
        <f>IF(ISBLANK($L726),"",VLOOKUP($L726,'PADESCE Ccontractuelle'!$C$2:$K$1200,9,FALSE))</f>
        <v>26041140</v>
      </c>
      <c r="AC726" s="34" t="str">
        <f>VLOOKUP(VLOOKUP(B726,Apprenants!$D$2:$F$2000,3,FALSE),Classes!$A$2:$H$2000,8,FALSE)</f>
        <v>N</v>
      </c>
      <c r="AD726" s="47"/>
      <c r="AG726" s="23">
        <v>1</v>
      </c>
      <c r="AH726" s="23" t="str">
        <f>Consolication[[#This Row],[Bénéficiaires]]</f>
        <v>CHAMBRE D'AGRICULTURE, DES PÊCHES, DE L'ELEVAGE ET DES FORÊTS DU CAMEROUN (CAPEF)</v>
      </c>
      <c r="AI726" s="23">
        <f>Consolication[[#This Row],[cohorte]]</f>
        <v>3</v>
      </c>
    </row>
    <row r="727" spans="1:35" x14ac:dyDescent="0.35">
      <c r="A727" s="34">
        <f>IF(B727&lt;&gt;"",MAX($A$1:A726)+1,"")</f>
        <v>726</v>
      </c>
      <c r="B727" s="34" t="s">
        <v>1908</v>
      </c>
      <c r="C727" s="34" t="s">
        <v>1014</v>
      </c>
      <c r="D727" s="34" t="s">
        <v>32</v>
      </c>
      <c r="E727" s="34">
        <v>28</v>
      </c>
      <c r="F727" s="34" t="s">
        <v>974</v>
      </c>
      <c r="G727" s="34">
        <v>1</v>
      </c>
      <c r="H727" s="34">
        <v>1</v>
      </c>
      <c r="I727" s="34" t="s">
        <v>159</v>
      </c>
      <c r="J727" s="34" t="s">
        <v>1515</v>
      </c>
      <c r="K727" s="34" t="s">
        <v>1516</v>
      </c>
      <c r="L727" s="34" t="s">
        <v>1517</v>
      </c>
      <c r="M727" s="34">
        <v>3</v>
      </c>
      <c r="N727" s="34" t="s">
        <v>1518</v>
      </c>
      <c r="O727" s="34" t="s">
        <v>1518</v>
      </c>
      <c r="P727" s="34" t="s">
        <v>1519</v>
      </c>
      <c r="Q727" s="34" t="s">
        <v>164</v>
      </c>
      <c r="R727" s="34" t="s">
        <v>1520</v>
      </c>
      <c r="S727" s="34" t="s">
        <v>1515</v>
      </c>
      <c r="T727" s="34" t="s">
        <v>1909</v>
      </c>
      <c r="U727" s="34" t="s">
        <v>1910</v>
      </c>
      <c r="V727" s="34">
        <v>655548615</v>
      </c>
      <c r="W727" s="34"/>
      <c r="X727" s="34">
        <v>3</v>
      </c>
      <c r="Y727" s="34" t="s">
        <v>1911</v>
      </c>
      <c r="Z727" s="34" t="s">
        <v>1912</v>
      </c>
      <c r="AA727" s="34">
        <f>IF(ISBLANK($L727),"",VLOOKUP($L727,'PADESCE Ccontractuelle'!$C$2:$K$1200,8,FALSE))</f>
        <v>260411.4</v>
      </c>
      <c r="AB727" s="34">
        <f>IF(ISBLANK($L727),"",VLOOKUP($L727,'PADESCE Ccontractuelle'!$C$2:$K$1200,9,FALSE))</f>
        <v>26041140</v>
      </c>
      <c r="AC727" s="34" t="str">
        <f>VLOOKUP(VLOOKUP(B727,Apprenants!$D$2:$F$2000,3,FALSE),Classes!$A$2:$H$2000,8,FALSE)</f>
        <v>N</v>
      </c>
      <c r="AD727" s="47"/>
      <c r="AG727" s="23">
        <v>1</v>
      </c>
      <c r="AH727" s="23" t="str">
        <f>Consolication[[#This Row],[Bénéficiaires]]</f>
        <v>CHAMBRE D'AGRICULTURE, DES PÊCHES, DE L'ELEVAGE ET DES FORÊTS DU CAMEROUN (CAPEF)</v>
      </c>
      <c r="AI727" s="23">
        <f>Consolication[[#This Row],[cohorte]]</f>
        <v>3</v>
      </c>
    </row>
    <row r="728" spans="1:35" x14ac:dyDescent="0.35">
      <c r="A728" s="34">
        <f>IF(B728&lt;&gt;"",MAX($A$1:A727)+1,"")</f>
        <v>727</v>
      </c>
      <c r="B728" s="34" t="s">
        <v>1913</v>
      </c>
      <c r="C728" s="34" t="s">
        <v>1014</v>
      </c>
      <c r="D728" s="34" t="s">
        <v>32</v>
      </c>
      <c r="E728" s="34">
        <v>31</v>
      </c>
      <c r="F728" s="34" t="s">
        <v>974</v>
      </c>
      <c r="G728" s="34">
        <v>1</v>
      </c>
      <c r="H728" s="34">
        <v>1</v>
      </c>
      <c r="I728" s="34" t="s">
        <v>159</v>
      </c>
      <c r="J728" s="34" t="s">
        <v>1515</v>
      </c>
      <c r="K728" s="34" t="s">
        <v>1516</v>
      </c>
      <c r="L728" s="34" t="s">
        <v>1517</v>
      </c>
      <c r="M728" s="34">
        <v>3</v>
      </c>
      <c r="N728" s="34" t="s">
        <v>1518</v>
      </c>
      <c r="O728" s="34" t="s">
        <v>1518</v>
      </c>
      <c r="P728" s="34" t="s">
        <v>1519</v>
      </c>
      <c r="Q728" s="34" t="s">
        <v>164</v>
      </c>
      <c r="R728" s="34" t="s">
        <v>1520</v>
      </c>
      <c r="S728" s="34" t="s">
        <v>1515</v>
      </c>
      <c r="T728" s="34" t="s">
        <v>1914</v>
      </c>
      <c r="U728" s="34" t="s">
        <v>1915</v>
      </c>
      <c r="V728" s="34">
        <v>690637853</v>
      </c>
      <c r="W728" s="34"/>
      <c r="X728" s="34">
        <v>3</v>
      </c>
      <c r="Y728" s="34" t="s">
        <v>1916</v>
      </c>
      <c r="Z728" s="34" t="s">
        <v>1917</v>
      </c>
      <c r="AA728" s="34">
        <f>IF(ISBLANK($L728),"",VLOOKUP($L728,'PADESCE Ccontractuelle'!$C$2:$K$1200,8,FALSE))</f>
        <v>260411.4</v>
      </c>
      <c r="AB728" s="34">
        <f>IF(ISBLANK($L728),"",VLOOKUP($L728,'PADESCE Ccontractuelle'!$C$2:$K$1200,9,FALSE))</f>
        <v>26041140</v>
      </c>
      <c r="AC728" s="34" t="str">
        <f>VLOOKUP(VLOOKUP(B728,Apprenants!$D$2:$F$2000,3,FALSE),Classes!$A$2:$H$2000,8,FALSE)</f>
        <v>N</v>
      </c>
      <c r="AD728" s="47"/>
      <c r="AG728" s="23">
        <v>1</v>
      </c>
      <c r="AH728" s="23" t="str">
        <f>Consolication[[#This Row],[Bénéficiaires]]</f>
        <v>CHAMBRE D'AGRICULTURE, DES PÊCHES, DE L'ELEVAGE ET DES FORÊTS DU CAMEROUN (CAPEF)</v>
      </c>
      <c r="AI728" s="23">
        <f>Consolication[[#This Row],[cohorte]]</f>
        <v>3</v>
      </c>
    </row>
    <row r="729" spans="1:35" x14ac:dyDescent="0.35">
      <c r="A729" s="34">
        <f>IF(B729&lt;&gt;"",MAX($A$1:A728)+1,"")</f>
        <v>728</v>
      </c>
      <c r="B729" s="34" t="s">
        <v>1918</v>
      </c>
      <c r="C729" s="34" t="s">
        <v>1014</v>
      </c>
      <c r="D729" s="34" t="s">
        <v>31</v>
      </c>
      <c r="E729" s="34">
        <v>27</v>
      </c>
      <c r="F729" s="34" t="s">
        <v>974</v>
      </c>
      <c r="G729" s="34">
        <v>1</v>
      </c>
      <c r="H729" s="34">
        <v>1</v>
      </c>
      <c r="I729" s="34" t="s">
        <v>1572</v>
      </c>
      <c r="J729" s="34" t="s">
        <v>1515</v>
      </c>
      <c r="K729" s="34" t="s">
        <v>1516</v>
      </c>
      <c r="L729" s="34" t="s">
        <v>1517</v>
      </c>
      <c r="M729" s="34">
        <v>3</v>
      </c>
      <c r="N729" s="34" t="s">
        <v>1518</v>
      </c>
      <c r="O729" s="34" t="s">
        <v>1518</v>
      </c>
      <c r="P729" s="34" t="s">
        <v>1519</v>
      </c>
      <c r="Q729" s="34" t="s">
        <v>164</v>
      </c>
      <c r="R729" s="34" t="s">
        <v>1520</v>
      </c>
      <c r="S729" s="34" t="s">
        <v>1515</v>
      </c>
      <c r="T729" s="34" t="s">
        <v>1919</v>
      </c>
      <c r="U729" s="34" t="s">
        <v>1920</v>
      </c>
      <c r="V729" s="34">
        <v>671275503</v>
      </c>
      <c r="W729" s="34"/>
      <c r="X729" s="34">
        <v>3</v>
      </c>
      <c r="Y729" s="34" t="s">
        <v>1921</v>
      </c>
      <c r="Z729" s="34" t="s">
        <v>1922</v>
      </c>
      <c r="AA729" s="34">
        <f>IF(ISBLANK($L729),"",VLOOKUP($L729,'PADESCE Ccontractuelle'!$C$2:$K$1200,8,FALSE))</f>
        <v>260411.4</v>
      </c>
      <c r="AB729" s="34">
        <f>IF(ISBLANK($L729),"",VLOOKUP($L729,'PADESCE Ccontractuelle'!$C$2:$K$1200,9,FALSE))</f>
        <v>26041140</v>
      </c>
      <c r="AC729" s="34" t="str">
        <f>VLOOKUP(VLOOKUP(B729,Apprenants!$D$2:$F$2000,3,FALSE),Classes!$A$2:$H$2000,8,FALSE)</f>
        <v>N</v>
      </c>
      <c r="AD729" s="47"/>
      <c r="AG729" s="23">
        <v>1</v>
      </c>
      <c r="AH729" s="23" t="str">
        <f>Consolication[[#This Row],[Bénéficiaires]]</f>
        <v>CHAMBRE D'AGRICULTURE, DES PÊCHES, DE L'ELEVAGE ET DES FORÊTS DU CAMEROUN (CAPEF)</v>
      </c>
      <c r="AI729" s="23">
        <f>Consolication[[#This Row],[cohorte]]</f>
        <v>3</v>
      </c>
    </row>
    <row r="730" spans="1:35" x14ac:dyDescent="0.35">
      <c r="A730" s="34">
        <f>IF(B730&lt;&gt;"",MAX($A$1:A729)+1,"")</f>
        <v>729</v>
      </c>
      <c r="B730" s="34" t="s">
        <v>1923</v>
      </c>
      <c r="C730" s="34" t="s">
        <v>1014</v>
      </c>
      <c r="D730" s="34" t="s">
        <v>31</v>
      </c>
      <c r="E730" s="34">
        <v>25</v>
      </c>
      <c r="F730" s="34" t="s">
        <v>974</v>
      </c>
      <c r="G730" s="34">
        <v>1</v>
      </c>
      <c r="H730" s="34">
        <v>1</v>
      </c>
      <c r="I730" s="34" t="s">
        <v>159</v>
      </c>
      <c r="J730" s="34" t="s">
        <v>1515</v>
      </c>
      <c r="K730" s="34" t="s">
        <v>1516</v>
      </c>
      <c r="L730" s="34" t="s">
        <v>1517</v>
      </c>
      <c r="M730" s="34">
        <v>3</v>
      </c>
      <c r="N730" s="34" t="s">
        <v>1518</v>
      </c>
      <c r="O730" s="34" t="s">
        <v>1518</v>
      </c>
      <c r="P730" s="34" t="s">
        <v>1519</v>
      </c>
      <c r="Q730" s="34" t="s">
        <v>164</v>
      </c>
      <c r="R730" s="34" t="s">
        <v>1520</v>
      </c>
      <c r="S730" s="34" t="s">
        <v>1515</v>
      </c>
      <c r="T730" s="34" t="s">
        <v>1924</v>
      </c>
      <c r="U730" s="34" t="s">
        <v>1925</v>
      </c>
      <c r="V730" s="34">
        <v>675535604</v>
      </c>
      <c r="W730" s="34"/>
      <c r="X730" s="34">
        <v>3</v>
      </c>
      <c r="Y730" s="34" t="s">
        <v>1926</v>
      </c>
      <c r="Z730" s="34" t="s">
        <v>1927</v>
      </c>
      <c r="AA730" s="34">
        <f>IF(ISBLANK($L730),"",VLOOKUP($L730,'PADESCE Ccontractuelle'!$C$2:$K$1200,8,FALSE))</f>
        <v>260411.4</v>
      </c>
      <c r="AB730" s="34">
        <f>IF(ISBLANK($L730),"",VLOOKUP($L730,'PADESCE Ccontractuelle'!$C$2:$K$1200,9,FALSE))</f>
        <v>26041140</v>
      </c>
      <c r="AC730" s="34" t="str">
        <f>VLOOKUP(VLOOKUP(B730,Apprenants!$D$2:$F$2000,3,FALSE),Classes!$A$2:$H$2000,8,FALSE)</f>
        <v>N</v>
      </c>
      <c r="AD730" s="47"/>
      <c r="AG730" s="23">
        <v>1</v>
      </c>
      <c r="AH730" s="23" t="str">
        <f>Consolication[[#This Row],[Bénéficiaires]]</f>
        <v>CHAMBRE D'AGRICULTURE, DES PÊCHES, DE L'ELEVAGE ET DES FORÊTS DU CAMEROUN (CAPEF)</v>
      </c>
      <c r="AI730" s="23">
        <f>Consolication[[#This Row],[cohorte]]</f>
        <v>3</v>
      </c>
    </row>
    <row r="731" spans="1:35" x14ac:dyDescent="0.35">
      <c r="A731" s="34">
        <f>IF(B731&lt;&gt;"",MAX($A$1:A730)+1,"")</f>
        <v>730</v>
      </c>
      <c r="B731" s="34" t="s">
        <v>1928</v>
      </c>
      <c r="C731" s="34" t="s">
        <v>1014</v>
      </c>
      <c r="D731" s="34" t="s">
        <v>31</v>
      </c>
      <c r="E731" s="34">
        <v>31</v>
      </c>
      <c r="F731" s="34" t="s">
        <v>974</v>
      </c>
      <c r="G731" s="34">
        <v>1</v>
      </c>
      <c r="H731" s="34">
        <v>1</v>
      </c>
      <c r="I731" s="34" t="s">
        <v>159</v>
      </c>
      <c r="J731" s="34" t="s">
        <v>1515</v>
      </c>
      <c r="K731" s="34" t="s">
        <v>1516</v>
      </c>
      <c r="L731" s="34" t="s">
        <v>1517</v>
      </c>
      <c r="M731" s="34">
        <v>3</v>
      </c>
      <c r="N731" s="34" t="s">
        <v>1518</v>
      </c>
      <c r="O731" s="34" t="s">
        <v>1518</v>
      </c>
      <c r="P731" s="34" t="s">
        <v>1519</v>
      </c>
      <c r="Q731" s="34" t="s">
        <v>164</v>
      </c>
      <c r="R731" s="34" t="s">
        <v>1520</v>
      </c>
      <c r="S731" s="34" t="s">
        <v>1515</v>
      </c>
      <c r="T731" s="34" t="s">
        <v>1929</v>
      </c>
      <c r="U731" s="34" t="s">
        <v>1930</v>
      </c>
      <c r="V731" s="34">
        <v>693555513</v>
      </c>
      <c r="W731" s="34"/>
      <c r="X731" s="34">
        <v>3</v>
      </c>
      <c r="Y731" s="34" t="s">
        <v>1931</v>
      </c>
      <c r="Z731" s="34" t="s">
        <v>1932</v>
      </c>
      <c r="AA731" s="34">
        <f>IF(ISBLANK($L731),"",VLOOKUP($L731,'PADESCE Ccontractuelle'!$C$2:$K$1200,8,FALSE))</f>
        <v>260411.4</v>
      </c>
      <c r="AB731" s="34">
        <f>IF(ISBLANK($L731),"",VLOOKUP($L731,'PADESCE Ccontractuelle'!$C$2:$K$1200,9,FALSE))</f>
        <v>26041140</v>
      </c>
      <c r="AC731" s="34" t="str">
        <f>VLOOKUP(VLOOKUP(B731,Apprenants!$D$2:$F$2000,3,FALSE),Classes!$A$2:$H$2000,8,FALSE)</f>
        <v>N</v>
      </c>
      <c r="AD731" s="47"/>
      <c r="AG731" s="23">
        <v>1</v>
      </c>
      <c r="AH731" s="23" t="str">
        <f>Consolication[[#This Row],[Bénéficiaires]]</f>
        <v>CHAMBRE D'AGRICULTURE, DES PÊCHES, DE L'ELEVAGE ET DES FORÊTS DU CAMEROUN (CAPEF)</v>
      </c>
      <c r="AI731" s="23">
        <f>Consolication[[#This Row],[cohorte]]</f>
        <v>3</v>
      </c>
    </row>
    <row r="732" spans="1:35" x14ac:dyDescent="0.35">
      <c r="A732" s="34">
        <f>IF(B732&lt;&gt;"",MAX($A$1:A731)+1,"")</f>
        <v>731</v>
      </c>
      <c r="B732" s="34" t="s">
        <v>1933</v>
      </c>
      <c r="C732" s="34" t="s">
        <v>1014</v>
      </c>
      <c r="D732" s="34" t="s">
        <v>32</v>
      </c>
      <c r="E732" s="34">
        <v>26</v>
      </c>
      <c r="F732" s="34" t="s">
        <v>974</v>
      </c>
      <c r="G732" s="34">
        <v>1</v>
      </c>
      <c r="H732" s="34">
        <v>1</v>
      </c>
      <c r="I732" s="34" t="s">
        <v>1572</v>
      </c>
      <c r="J732" s="34" t="s">
        <v>1515</v>
      </c>
      <c r="K732" s="34" t="s">
        <v>1516</v>
      </c>
      <c r="L732" s="34" t="s">
        <v>1517</v>
      </c>
      <c r="M732" s="34">
        <v>3</v>
      </c>
      <c r="N732" s="34" t="s">
        <v>1518</v>
      </c>
      <c r="O732" s="34" t="s">
        <v>1518</v>
      </c>
      <c r="P732" s="34" t="s">
        <v>1519</v>
      </c>
      <c r="Q732" s="34" t="s">
        <v>164</v>
      </c>
      <c r="R732" s="34" t="s">
        <v>1520</v>
      </c>
      <c r="S732" s="34" t="s">
        <v>1515</v>
      </c>
      <c r="T732" s="34" t="s">
        <v>1934</v>
      </c>
      <c r="U732" s="34" t="s">
        <v>1935</v>
      </c>
      <c r="V732" s="34">
        <v>699029450</v>
      </c>
      <c r="W732" s="34"/>
      <c r="X732" s="34">
        <v>3</v>
      </c>
      <c r="Y732" s="34" t="s">
        <v>1936</v>
      </c>
      <c r="Z732" s="34" t="s">
        <v>1937</v>
      </c>
      <c r="AA732" s="34">
        <f>IF(ISBLANK($L732),"",VLOOKUP($L732,'PADESCE Ccontractuelle'!$C$2:$K$1200,8,FALSE))</f>
        <v>260411.4</v>
      </c>
      <c r="AB732" s="34">
        <f>IF(ISBLANK($L732),"",VLOOKUP($L732,'PADESCE Ccontractuelle'!$C$2:$K$1200,9,FALSE))</f>
        <v>26041140</v>
      </c>
      <c r="AC732" s="34" t="str">
        <f>VLOOKUP(VLOOKUP(B732,Apprenants!$D$2:$F$2000,3,FALSE),Classes!$A$2:$H$2000,8,FALSE)</f>
        <v>N</v>
      </c>
      <c r="AD732" s="47"/>
      <c r="AG732" s="23">
        <v>1</v>
      </c>
      <c r="AH732" s="23" t="str">
        <f>Consolication[[#This Row],[Bénéficiaires]]</f>
        <v>CHAMBRE D'AGRICULTURE, DES PÊCHES, DE L'ELEVAGE ET DES FORÊTS DU CAMEROUN (CAPEF)</v>
      </c>
      <c r="AI732" s="23">
        <f>Consolication[[#This Row],[cohorte]]</f>
        <v>3</v>
      </c>
    </row>
    <row r="733" spans="1:35" x14ac:dyDescent="0.35">
      <c r="A733" s="34">
        <f>IF(B733&lt;&gt;"",MAX($A$1:A732)+1,"")</f>
        <v>732</v>
      </c>
      <c r="B733" s="34" t="s">
        <v>1938</v>
      </c>
      <c r="C733" s="34" t="s">
        <v>1014</v>
      </c>
      <c r="D733" s="34" t="s">
        <v>32</v>
      </c>
      <c r="E733" s="34">
        <v>33</v>
      </c>
      <c r="F733" s="34" t="s">
        <v>974</v>
      </c>
      <c r="G733" s="34">
        <v>1</v>
      </c>
      <c r="H733" s="34">
        <v>1</v>
      </c>
      <c r="I733" s="34" t="s">
        <v>159</v>
      </c>
      <c r="J733" s="34" t="s">
        <v>1515</v>
      </c>
      <c r="K733" s="34" t="s">
        <v>1516</v>
      </c>
      <c r="L733" s="34" t="s">
        <v>1517</v>
      </c>
      <c r="M733" s="34">
        <v>3</v>
      </c>
      <c r="N733" s="34" t="s">
        <v>1518</v>
      </c>
      <c r="O733" s="34" t="s">
        <v>1518</v>
      </c>
      <c r="P733" s="34" t="s">
        <v>1519</v>
      </c>
      <c r="Q733" s="34" t="s">
        <v>164</v>
      </c>
      <c r="R733" s="34" t="s">
        <v>1520</v>
      </c>
      <c r="S733" s="34" t="s">
        <v>1515</v>
      </c>
      <c r="T733" s="34" t="s">
        <v>1939</v>
      </c>
      <c r="U733" s="34" t="s">
        <v>1940</v>
      </c>
      <c r="V733" s="34">
        <v>692281273</v>
      </c>
      <c r="W733" s="34"/>
      <c r="X733" s="34">
        <v>3</v>
      </c>
      <c r="Y733" s="34" t="s">
        <v>1941</v>
      </c>
      <c r="Z733" s="34" t="s">
        <v>1942</v>
      </c>
      <c r="AA733" s="34">
        <f>IF(ISBLANK($L733),"",VLOOKUP($L733,'PADESCE Ccontractuelle'!$C$2:$K$1200,8,FALSE))</f>
        <v>260411.4</v>
      </c>
      <c r="AB733" s="34">
        <f>IF(ISBLANK($L733),"",VLOOKUP($L733,'PADESCE Ccontractuelle'!$C$2:$K$1200,9,FALSE))</f>
        <v>26041140</v>
      </c>
      <c r="AC733" s="34" t="str">
        <f>VLOOKUP(VLOOKUP(B733,Apprenants!$D$2:$F$2000,3,FALSE),Classes!$A$2:$H$2000,8,FALSE)</f>
        <v>N</v>
      </c>
      <c r="AD733" s="47"/>
      <c r="AG733" s="23">
        <v>1</v>
      </c>
      <c r="AH733" s="23" t="str">
        <f>Consolication[[#This Row],[Bénéficiaires]]</f>
        <v>CHAMBRE D'AGRICULTURE, DES PÊCHES, DE L'ELEVAGE ET DES FORÊTS DU CAMEROUN (CAPEF)</v>
      </c>
      <c r="AI733" s="23">
        <f>Consolication[[#This Row],[cohorte]]</f>
        <v>3</v>
      </c>
    </row>
    <row r="734" spans="1:35" x14ac:dyDescent="0.35">
      <c r="A734" s="34">
        <f>IF(B734&lt;&gt;"",MAX($A$1:A733)+1,"")</f>
        <v>733</v>
      </c>
      <c r="B734" s="34" t="s">
        <v>1943</v>
      </c>
      <c r="C734" s="34" t="s">
        <v>1014</v>
      </c>
      <c r="D734" s="34" t="s">
        <v>32</v>
      </c>
      <c r="E734" s="34">
        <v>28</v>
      </c>
      <c r="F734" s="34" t="s">
        <v>974</v>
      </c>
      <c r="G734" s="34">
        <v>1</v>
      </c>
      <c r="H734" s="34">
        <v>1</v>
      </c>
      <c r="I734" s="34" t="s">
        <v>159</v>
      </c>
      <c r="J734" s="34" t="s">
        <v>1515</v>
      </c>
      <c r="K734" s="34" t="s">
        <v>1516</v>
      </c>
      <c r="L734" s="34" t="s">
        <v>1517</v>
      </c>
      <c r="M734" s="34">
        <v>3</v>
      </c>
      <c r="N734" s="34" t="s">
        <v>1518</v>
      </c>
      <c r="O734" s="34" t="s">
        <v>1518</v>
      </c>
      <c r="P734" s="34" t="s">
        <v>1519</v>
      </c>
      <c r="Q734" s="34" t="s">
        <v>164</v>
      </c>
      <c r="R734" s="34" t="s">
        <v>1520</v>
      </c>
      <c r="S734" s="34" t="s">
        <v>1515</v>
      </c>
      <c r="T734" s="34" t="s">
        <v>1944</v>
      </c>
      <c r="U734" s="34" t="s">
        <v>1945</v>
      </c>
      <c r="V734" s="34">
        <v>673587808</v>
      </c>
      <c r="W734" s="34"/>
      <c r="X734" s="34">
        <v>3</v>
      </c>
      <c r="Y734" s="34" t="s">
        <v>1946</v>
      </c>
      <c r="Z734" s="34" t="s">
        <v>1947</v>
      </c>
      <c r="AA734" s="34">
        <f>IF(ISBLANK($L734),"",VLOOKUP($L734,'PADESCE Ccontractuelle'!$C$2:$K$1200,8,FALSE))</f>
        <v>260411.4</v>
      </c>
      <c r="AB734" s="34">
        <f>IF(ISBLANK($L734),"",VLOOKUP($L734,'PADESCE Ccontractuelle'!$C$2:$K$1200,9,FALSE))</f>
        <v>26041140</v>
      </c>
      <c r="AC734" s="34" t="str">
        <f>VLOOKUP(VLOOKUP(B734,Apprenants!$D$2:$F$2000,3,FALSE),Classes!$A$2:$H$2000,8,FALSE)</f>
        <v>N</v>
      </c>
      <c r="AD734" s="47"/>
      <c r="AG734" s="23">
        <v>1</v>
      </c>
      <c r="AH734" s="23" t="str">
        <f>Consolication[[#This Row],[Bénéficiaires]]</f>
        <v>CHAMBRE D'AGRICULTURE, DES PÊCHES, DE L'ELEVAGE ET DES FORÊTS DU CAMEROUN (CAPEF)</v>
      </c>
      <c r="AI734" s="23">
        <f>Consolication[[#This Row],[cohorte]]</f>
        <v>3</v>
      </c>
    </row>
    <row r="735" spans="1:35" x14ac:dyDescent="0.35">
      <c r="A735" s="34">
        <f>IF(B735&lt;&gt;"",MAX($A$1:A734)+1,"")</f>
        <v>734</v>
      </c>
      <c r="B735" s="34" t="s">
        <v>1948</v>
      </c>
      <c r="C735" s="34" t="s">
        <v>1014</v>
      </c>
      <c r="D735" s="34" t="s">
        <v>32</v>
      </c>
      <c r="E735" s="34">
        <v>27</v>
      </c>
      <c r="F735" s="34" t="s">
        <v>974</v>
      </c>
      <c r="G735" s="34">
        <v>1</v>
      </c>
      <c r="H735" s="34">
        <v>1</v>
      </c>
      <c r="I735" s="34" t="s">
        <v>159</v>
      </c>
      <c r="J735" s="34" t="s">
        <v>1515</v>
      </c>
      <c r="K735" s="34" t="s">
        <v>1516</v>
      </c>
      <c r="L735" s="34" t="s">
        <v>1517</v>
      </c>
      <c r="M735" s="34">
        <v>3</v>
      </c>
      <c r="N735" s="34" t="s">
        <v>1518</v>
      </c>
      <c r="O735" s="34" t="s">
        <v>1518</v>
      </c>
      <c r="P735" s="34" t="s">
        <v>1519</v>
      </c>
      <c r="Q735" s="34" t="s">
        <v>164</v>
      </c>
      <c r="R735" s="34" t="s">
        <v>1520</v>
      </c>
      <c r="S735" s="34" t="s">
        <v>1515</v>
      </c>
      <c r="T735" s="34" t="s">
        <v>1949</v>
      </c>
      <c r="U735" s="34" t="s">
        <v>1950</v>
      </c>
      <c r="V735" s="34">
        <v>697159609</v>
      </c>
      <c r="W735" s="34"/>
      <c r="X735" s="34">
        <v>3</v>
      </c>
      <c r="Y735" s="34" t="s">
        <v>1951</v>
      </c>
      <c r="Z735" s="34" t="s">
        <v>1952</v>
      </c>
      <c r="AA735" s="34">
        <f>IF(ISBLANK($L735),"",VLOOKUP($L735,'PADESCE Ccontractuelle'!$C$2:$K$1200,8,FALSE))</f>
        <v>260411.4</v>
      </c>
      <c r="AB735" s="34">
        <f>IF(ISBLANK($L735),"",VLOOKUP($L735,'PADESCE Ccontractuelle'!$C$2:$K$1200,9,FALSE))</f>
        <v>26041140</v>
      </c>
      <c r="AC735" s="34" t="str">
        <f>VLOOKUP(VLOOKUP(B735,Apprenants!$D$2:$F$2000,3,FALSE),Classes!$A$2:$H$2000,8,FALSE)</f>
        <v>N</v>
      </c>
      <c r="AD735" s="47"/>
      <c r="AG735" s="23">
        <v>1</v>
      </c>
      <c r="AH735" s="23" t="str">
        <f>Consolication[[#This Row],[Bénéficiaires]]</f>
        <v>CHAMBRE D'AGRICULTURE, DES PÊCHES, DE L'ELEVAGE ET DES FORÊTS DU CAMEROUN (CAPEF)</v>
      </c>
      <c r="AI735" s="23">
        <f>Consolication[[#This Row],[cohorte]]</f>
        <v>3</v>
      </c>
    </row>
    <row r="736" spans="1:35" x14ac:dyDescent="0.35">
      <c r="A736" s="34">
        <f>IF(B736&lt;&gt;"",MAX($A$1:A735)+1,"")</f>
        <v>735</v>
      </c>
      <c r="B736" s="34" t="s">
        <v>1953</v>
      </c>
      <c r="C736" s="34" t="s">
        <v>1014</v>
      </c>
      <c r="D736" s="34" t="s">
        <v>31</v>
      </c>
      <c r="E736" s="34">
        <v>29</v>
      </c>
      <c r="F736" s="34" t="s">
        <v>974</v>
      </c>
      <c r="G736" s="34">
        <v>1</v>
      </c>
      <c r="H736" s="34">
        <v>1</v>
      </c>
      <c r="I736" s="34" t="s">
        <v>159</v>
      </c>
      <c r="J736" s="34" t="s">
        <v>1515</v>
      </c>
      <c r="K736" s="34" t="s">
        <v>1516</v>
      </c>
      <c r="L736" s="34" t="s">
        <v>1517</v>
      </c>
      <c r="M736" s="34">
        <v>3</v>
      </c>
      <c r="N736" s="34" t="s">
        <v>1518</v>
      </c>
      <c r="O736" s="34" t="s">
        <v>1518</v>
      </c>
      <c r="P736" s="34" t="s">
        <v>1519</v>
      </c>
      <c r="Q736" s="34" t="s">
        <v>164</v>
      </c>
      <c r="R736" s="34" t="s">
        <v>1520</v>
      </c>
      <c r="S736" s="34" t="s">
        <v>1515</v>
      </c>
      <c r="T736" s="34" t="s">
        <v>1954</v>
      </c>
      <c r="U736" s="34" t="s">
        <v>1955</v>
      </c>
      <c r="V736" s="34">
        <v>690525487</v>
      </c>
      <c r="W736" s="34"/>
      <c r="X736" s="34">
        <v>3</v>
      </c>
      <c r="Y736" s="34" t="s">
        <v>1956</v>
      </c>
      <c r="Z736" s="34" t="s">
        <v>1957</v>
      </c>
      <c r="AA736" s="34">
        <f>IF(ISBLANK($L736),"",VLOOKUP($L736,'PADESCE Ccontractuelle'!$C$2:$K$1200,8,FALSE))</f>
        <v>260411.4</v>
      </c>
      <c r="AB736" s="34">
        <f>IF(ISBLANK($L736),"",VLOOKUP($L736,'PADESCE Ccontractuelle'!$C$2:$K$1200,9,FALSE))</f>
        <v>26041140</v>
      </c>
      <c r="AC736" s="34" t="str">
        <f>VLOOKUP(VLOOKUP(B736,Apprenants!$D$2:$F$2000,3,FALSE),Classes!$A$2:$H$2000,8,FALSE)</f>
        <v>N</v>
      </c>
      <c r="AD736" s="47"/>
      <c r="AG736" s="23">
        <v>1</v>
      </c>
      <c r="AH736" s="23" t="str">
        <f>Consolication[[#This Row],[Bénéficiaires]]</f>
        <v>CHAMBRE D'AGRICULTURE, DES PÊCHES, DE L'ELEVAGE ET DES FORÊTS DU CAMEROUN (CAPEF)</v>
      </c>
      <c r="AI736" s="23">
        <f>Consolication[[#This Row],[cohorte]]</f>
        <v>3</v>
      </c>
    </row>
    <row r="737" spans="1:35" x14ac:dyDescent="0.35">
      <c r="A737" s="34">
        <f>IF(B737&lt;&gt;"",MAX($A$1:A736)+1,"")</f>
        <v>736</v>
      </c>
      <c r="B737" s="34" t="s">
        <v>1958</v>
      </c>
      <c r="C737" s="34" t="s">
        <v>1014</v>
      </c>
      <c r="D737" s="34" t="s">
        <v>31</v>
      </c>
      <c r="E737" s="34">
        <v>26</v>
      </c>
      <c r="F737" s="34" t="s">
        <v>974</v>
      </c>
      <c r="G737" s="34">
        <v>1</v>
      </c>
      <c r="H737" s="34">
        <v>1</v>
      </c>
      <c r="I737" s="34" t="s">
        <v>1663</v>
      </c>
      <c r="J737" s="34" t="s">
        <v>1515</v>
      </c>
      <c r="K737" s="34" t="s">
        <v>1516</v>
      </c>
      <c r="L737" s="34" t="s">
        <v>1517</v>
      </c>
      <c r="M737" s="34">
        <v>3</v>
      </c>
      <c r="N737" s="34" t="s">
        <v>1518</v>
      </c>
      <c r="O737" s="34" t="s">
        <v>1518</v>
      </c>
      <c r="P737" s="34" t="s">
        <v>1519</v>
      </c>
      <c r="Q737" s="34" t="s">
        <v>164</v>
      </c>
      <c r="R737" s="34" t="s">
        <v>1520</v>
      </c>
      <c r="S737" s="34" t="s">
        <v>1515</v>
      </c>
      <c r="T737" s="34" t="s">
        <v>1959</v>
      </c>
      <c r="U737" s="34" t="s">
        <v>1960</v>
      </c>
      <c r="V737" s="34">
        <v>650643973</v>
      </c>
      <c r="W737" s="34"/>
      <c r="X737" s="34">
        <v>3</v>
      </c>
      <c r="Y737" s="34" t="s">
        <v>1961</v>
      </c>
      <c r="Z737" s="34" t="s">
        <v>1962</v>
      </c>
      <c r="AA737" s="34">
        <f>IF(ISBLANK($L737),"",VLOOKUP($L737,'PADESCE Ccontractuelle'!$C$2:$K$1200,8,FALSE))</f>
        <v>260411.4</v>
      </c>
      <c r="AB737" s="34">
        <f>IF(ISBLANK($L737),"",VLOOKUP($L737,'PADESCE Ccontractuelle'!$C$2:$K$1200,9,FALSE))</f>
        <v>26041140</v>
      </c>
      <c r="AC737" s="34" t="str">
        <f>VLOOKUP(VLOOKUP(B737,Apprenants!$D$2:$F$2000,3,FALSE),Classes!$A$2:$H$2000,8,FALSE)</f>
        <v>N</v>
      </c>
      <c r="AD737" s="47"/>
      <c r="AG737" s="23">
        <v>1</v>
      </c>
      <c r="AH737" s="23" t="str">
        <f>Consolication[[#This Row],[Bénéficiaires]]</f>
        <v>CHAMBRE D'AGRICULTURE, DES PÊCHES, DE L'ELEVAGE ET DES FORÊTS DU CAMEROUN (CAPEF)</v>
      </c>
      <c r="AI737" s="23">
        <f>Consolication[[#This Row],[cohorte]]</f>
        <v>3</v>
      </c>
    </row>
    <row r="738" spans="1:35" x14ac:dyDescent="0.35">
      <c r="A738" s="34">
        <f>IF(B738&lt;&gt;"",MAX($A$1:A737)+1,"")</f>
        <v>737</v>
      </c>
      <c r="B738" s="34" t="s">
        <v>1963</v>
      </c>
      <c r="C738" s="34" t="s">
        <v>1014</v>
      </c>
      <c r="D738" s="34" t="s">
        <v>31</v>
      </c>
      <c r="E738" s="34">
        <v>29</v>
      </c>
      <c r="F738" s="34" t="s">
        <v>974</v>
      </c>
      <c r="G738" s="34">
        <v>1</v>
      </c>
      <c r="H738" s="34">
        <v>1</v>
      </c>
      <c r="I738" s="34" t="s">
        <v>159</v>
      </c>
      <c r="J738" s="34" t="s">
        <v>1515</v>
      </c>
      <c r="K738" s="34" t="s">
        <v>1516</v>
      </c>
      <c r="L738" s="34" t="s">
        <v>1517</v>
      </c>
      <c r="M738" s="34">
        <v>3</v>
      </c>
      <c r="N738" s="34" t="s">
        <v>1518</v>
      </c>
      <c r="O738" s="34" t="s">
        <v>1518</v>
      </c>
      <c r="P738" s="34" t="s">
        <v>1519</v>
      </c>
      <c r="Q738" s="34" t="s">
        <v>164</v>
      </c>
      <c r="R738" s="34" t="s">
        <v>1520</v>
      </c>
      <c r="S738" s="34" t="s">
        <v>1515</v>
      </c>
      <c r="T738" s="34" t="s">
        <v>1964</v>
      </c>
      <c r="U738" s="34" t="s">
        <v>1965</v>
      </c>
      <c r="V738" s="34">
        <v>697580006</v>
      </c>
      <c r="W738" s="34"/>
      <c r="X738" s="34">
        <v>3</v>
      </c>
      <c r="Y738" s="34" t="s">
        <v>1966</v>
      </c>
      <c r="Z738" s="34" t="s">
        <v>1967</v>
      </c>
      <c r="AA738" s="34">
        <f>IF(ISBLANK($L738),"",VLOOKUP($L738,'PADESCE Ccontractuelle'!$C$2:$K$1200,8,FALSE))</f>
        <v>260411.4</v>
      </c>
      <c r="AB738" s="34">
        <f>IF(ISBLANK($L738),"",VLOOKUP($L738,'PADESCE Ccontractuelle'!$C$2:$K$1200,9,FALSE))</f>
        <v>26041140</v>
      </c>
      <c r="AC738" s="34" t="str">
        <f>VLOOKUP(VLOOKUP(B738,Apprenants!$D$2:$F$2000,3,FALSE),Classes!$A$2:$H$2000,8,FALSE)</f>
        <v>N</v>
      </c>
      <c r="AD738" s="47"/>
      <c r="AG738" s="23">
        <v>1</v>
      </c>
      <c r="AH738" s="23" t="str">
        <f>Consolication[[#This Row],[Bénéficiaires]]</f>
        <v>CHAMBRE D'AGRICULTURE, DES PÊCHES, DE L'ELEVAGE ET DES FORÊTS DU CAMEROUN (CAPEF)</v>
      </c>
      <c r="AI738" s="23">
        <f>Consolication[[#This Row],[cohorte]]</f>
        <v>3</v>
      </c>
    </row>
    <row r="739" spans="1:35" x14ac:dyDescent="0.35">
      <c r="A739" s="34">
        <f>IF(B739&lt;&gt;"",MAX($A$1:A738)+1,"")</f>
        <v>738</v>
      </c>
      <c r="B739" s="34" t="s">
        <v>1968</v>
      </c>
      <c r="C739" s="34" t="s">
        <v>1014</v>
      </c>
      <c r="D739" s="34" t="s">
        <v>32</v>
      </c>
      <c r="E739" s="34">
        <v>32</v>
      </c>
      <c r="F739" s="34" t="s">
        <v>974</v>
      </c>
      <c r="G739" s="34">
        <v>1</v>
      </c>
      <c r="H739" s="34">
        <v>1</v>
      </c>
      <c r="I739" s="34" t="s">
        <v>159</v>
      </c>
      <c r="J739" s="34" t="s">
        <v>1515</v>
      </c>
      <c r="K739" s="34" t="s">
        <v>1516</v>
      </c>
      <c r="L739" s="34" t="s">
        <v>1517</v>
      </c>
      <c r="M739" s="34">
        <v>3</v>
      </c>
      <c r="N739" s="34" t="s">
        <v>1518</v>
      </c>
      <c r="O739" s="34" t="s">
        <v>1518</v>
      </c>
      <c r="P739" s="34" t="s">
        <v>1519</v>
      </c>
      <c r="Q739" s="34" t="s">
        <v>164</v>
      </c>
      <c r="R739" s="34" t="s">
        <v>1520</v>
      </c>
      <c r="S739" s="34" t="s">
        <v>1515</v>
      </c>
      <c r="T739" s="34" t="s">
        <v>1969</v>
      </c>
      <c r="U739" s="34" t="s">
        <v>1970</v>
      </c>
      <c r="V739" s="34">
        <v>659543001</v>
      </c>
      <c r="W739" s="34"/>
      <c r="X739" s="34">
        <v>3</v>
      </c>
      <c r="Y739" s="34" t="s">
        <v>1971</v>
      </c>
      <c r="Z739" s="34" t="s">
        <v>1972</v>
      </c>
      <c r="AA739" s="34">
        <f>IF(ISBLANK($L739),"",VLOOKUP($L739,'PADESCE Ccontractuelle'!$C$2:$K$1200,8,FALSE))</f>
        <v>260411.4</v>
      </c>
      <c r="AB739" s="34">
        <f>IF(ISBLANK($L739),"",VLOOKUP($L739,'PADESCE Ccontractuelle'!$C$2:$K$1200,9,FALSE))</f>
        <v>26041140</v>
      </c>
      <c r="AC739" s="34" t="str">
        <f>VLOOKUP(VLOOKUP(B739,Apprenants!$D$2:$F$2000,3,FALSE),Classes!$A$2:$H$2000,8,FALSE)</f>
        <v>N</v>
      </c>
      <c r="AD739" s="47"/>
      <c r="AG739" s="23">
        <v>1</v>
      </c>
      <c r="AH739" s="23" t="str">
        <f>Consolication[[#This Row],[Bénéficiaires]]</f>
        <v>CHAMBRE D'AGRICULTURE, DES PÊCHES, DE L'ELEVAGE ET DES FORÊTS DU CAMEROUN (CAPEF)</v>
      </c>
      <c r="AI739" s="23">
        <f>Consolication[[#This Row],[cohorte]]</f>
        <v>3</v>
      </c>
    </row>
    <row r="740" spans="1:35" x14ac:dyDescent="0.35">
      <c r="A740" s="34">
        <f>IF(B740&lt;&gt;"",MAX($A$1:A739)+1,"")</f>
        <v>739</v>
      </c>
      <c r="B740" s="34" t="s">
        <v>1973</v>
      </c>
      <c r="C740" s="34" t="s">
        <v>1014</v>
      </c>
      <c r="D740" s="34" t="s">
        <v>31</v>
      </c>
      <c r="E740" s="34">
        <v>28</v>
      </c>
      <c r="F740" s="34" t="s">
        <v>974</v>
      </c>
      <c r="G740" s="34">
        <v>1</v>
      </c>
      <c r="H740" s="34">
        <v>1</v>
      </c>
      <c r="I740" s="34" t="s">
        <v>1663</v>
      </c>
      <c r="J740" s="34" t="s">
        <v>1515</v>
      </c>
      <c r="K740" s="34" t="s">
        <v>1516</v>
      </c>
      <c r="L740" s="34" t="s">
        <v>1517</v>
      </c>
      <c r="M740" s="34">
        <v>3</v>
      </c>
      <c r="N740" s="34" t="s">
        <v>1518</v>
      </c>
      <c r="O740" s="34" t="s">
        <v>1518</v>
      </c>
      <c r="P740" s="34" t="s">
        <v>1519</v>
      </c>
      <c r="Q740" s="34" t="s">
        <v>164</v>
      </c>
      <c r="R740" s="34" t="s">
        <v>1520</v>
      </c>
      <c r="S740" s="34" t="s">
        <v>1515</v>
      </c>
      <c r="T740" s="34" t="s">
        <v>1974</v>
      </c>
      <c r="U740" s="34" t="s">
        <v>1975</v>
      </c>
      <c r="V740" s="34">
        <v>659813548</v>
      </c>
      <c r="W740" s="34"/>
      <c r="X740" s="34">
        <v>4</v>
      </c>
      <c r="Y740" s="34" t="s">
        <v>1976</v>
      </c>
      <c r="Z740" s="34" t="s">
        <v>1977</v>
      </c>
      <c r="AA740" s="34">
        <f>IF(ISBLANK($L740),"",VLOOKUP($L740,'PADESCE Ccontractuelle'!$C$2:$K$1200,8,FALSE))</f>
        <v>260411.4</v>
      </c>
      <c r="AB740" s="34">
        <f>IF(ISBLANK($L740),"",VLOOKUP($L740,'PADESCE Ccontractuelle'!$C$2:$K$1200,9,FALSE))</f>
        <v>26041140</v>
      </c>
      <c r="AC740" s="34" t="str">
        <f>VLOOKUP(VLOOKUP(B740,Apprenants!$D$2:$F$2000,3,FALSE),Classes!$A$2:$H$2000,8,FALSE)</f>
        <v>N</v>
      </c>
      <c r="AD740" s="47"/>
      <c r="AG740" s="23">
        <v>1</v>
      </c>
      <c r="AH740" s="23" t="str">
        <f>Consolication[[#This Row],[Bénéficiaires]]</f>
        <v>CHAMBRE D'AGRICULTURE, DES PÊCHES, DE L'ELEVAGE ET DES FORÊTS DU CAMEROUN (CAPEF)</v>
      </c>
      <c r="AI740" s="23">
        <f>Consolication[[#This Row],[cohorte]]</f>
        <v>4</v>
      </c>
    </row>
    <row r="741" spans="1:35" x14ac:dyDescent="0.35">
      <c r="A741" s="34">
        <f>IF(B741&lt;&gt;"",MAX($A$1:A740)+1,"")</f>
        <v>740</v>
      </c>
      <c r="B741" s="34" t="s">
        <v>1978</v>
      </c>
      <c r="C741" s="34" t="s">
        <v>1014</v>
      </c>
      <c r="D741" s="34" t="s">
        <v>32</v>
      </c>
      <c r="E741" s="34">
        <v>26</v>
      </c>
      <c r="F741" s="34" t="s">
        <v>974</v>
      </c>
      <c r="G741" s="34">
        <v>1</v>
      </c>
      <c r="H741" s="34">
        <v>1</v>
      </c>
      <c r="I741" s="34" t="s">
        <v>159</v>
      </c>
      <c r="J741" s="34" t="s">
        <v>1515</v>
      </c>
      <c r="K741" s="34" t="s">
        <v>1516</v>
      </c>
      <c r="L741" s="34" t="s">
        <v>1517</v>
      </c>
      <c r="M741" s="34">
        <v>3</v>
      </c>
      <c r="N741" s="34" t="s">
        <v>1518</v>
      </c>
      <c r="O741" s="34" t="s">
        <v>1518</v>
      </c>
      <c r="P741" s="34" t="s">
        <v>1519</v>
      </c>
      <c r="Q741" s="34" t="s">
        <v>164</v>
      </c>
      <c r="R741" s="34" t="s">
        <v>1520</v>
      </c>
      <c r="S741" s="34" t="s">
        <v>1515</v>
      </c>
      <c r="T741" s="34" t="s">
        <v>1979</v>
      </c>
      <c r="U741" s="34" t="s">
        <v>1980</v>
      </c>
      <c r="V741" s="34">
        <v>676500776</v>
      </c>
      <c r="W741" s="34"/>
      <c r="X741" s="34">
        <v>4</v>
      </c>
      <c r="Y741" s="34" t="s">
        <v>1981</v>
      </c>
      <c r="Z741" s="34" t="s">
        <v>1982</v>
      </c>
      <c r="AA741" s="34">
        <f>IF(ISBLANK($L741),"",VLOOKUP($L741,'PADESCE Ccontractuelle'!$C$2:$K$1200,8,FALSE))</f>
        <v>260411.4</v>
      </c>
      <c r="AB741" s="34">
        <f>IF(ISBLANK($L741),"",VLOOKUP($L741,'PADESCE Ccontractuelle'!$C$2:$K$1200,9,FALSE))</f>
        <v>26041140</v>
      </c>
      <c r="AC741" s="34" t="str">
        <f>VLOOKUP(VLOOKUP(B741,Apprenants!$D$2:$F$2000,3,FALSE),Classes!$A$2:$H$2000,8,FALSE)</f>
        <v>N</v>
      </c>
      <c r="AD741" s="47"/>
      <c r="AG741" s="23">
        <v>1</v>
      </c>
      <c r="AH741" s="23" t="str">
        <f>Consolication[[#This Row],[Bénéficiaires]]</f>
        <v>CHAMBRE D'AGRICULTURE, DES PÊCHES, DE L'ELEVAGE ET DES FORÊTS DU CAMEROUN (CAPEF)</v>
      </c>
      <c r="AI741" s="23">
        <f>Consolication[[#This Row],[cohorte]]</f>
        <v>4</v>
      </c>
    </row>
    <row r="742" spans="1:35" x14ac:dyDescent="0.35">
      <c r="A742" s="34">
        <f>IF(B742&lt;&gt;"",MAX($A$1:A741)+1,"")</f>
        <v>741</v>
      </c>
      <c r="B742" s="34" t="s">
        <v>1983</v>
      </c>
      <c r="C742" s="34" t="s">
        <v>1014</v>
      </c>
      <c r="D742" s="34" t="s">
        <v>31</v>
      </c>
      <c r="E742" s="34">
        <v>29</v>
      </c>
      <c r="F742" s="34" t="s">
        <v>974</v>
      </c>
      <c r="G742" s="34">
        <v>1</v>
      </c>
      <c r="H742" s="34">
        <v>1</v>
      </c>
      <c r="I742" s="34" t="s">
        <v>159</v>
      </c>
      <c r="J742" s="34" t="s">
        <v>1515</v>
      </c>
      <c r="K742" s="34" t="s">
        <v>1516</v>
      </c>
      <c r="L742" s="34" t="s">
        <v>1517</v>
      </c>
      <c r="M742" s="34">
        <v>3</v>
      </c>
      <c r="N742" s="34" t="s">
        <v>1518</v>
      </c>
      <c r="O742" s="34" t="s">
        <v>1518</v>
      </c>
      <c r="P742" s="34" t="s">
        <v>1519</v>
      </c>
      <c r="Q742" s="34" t="s">
        <v>164</v>
      </c>
      <c r="R742" s="34" t="s">
        <v>1520</v>
      </c>
      <c r="S742" s="34" t="s">
        <v>1515</v>
      </c>
      <c r="T742" s="34" t="s">
        <v>1984</v>
      </c>
      <c r="U742" s="34" t="s">
        <v>1985</v>
      </c>
      <c r="V742" s="34">
        <v>676500776</v>
      </c>
      <c r="W742" s="34"/>
      <c r="X742" s="34">
        <v>4</v>
      </c>
      <c r="Y742" s="34" t="s">
        <v>1986</v>
      </c>
      <c r="Z742" s="34" t="s">
        <v>1987</v>
      </c>
      <c r="AA742" s="34">
        <f>IF(ISBLANK($L742),"",VLOOKUP($L742,'PADESCE Ccontractuelle'!$C$2:$K$1200,8,FALSE))</f>
        <v>260411.4</v>
      </c>
      <c r="AB742" s="34">
        <f>IF(ISBLANK($L742),"",VLOOKUP($L742,'PADESCE Ccontractuelle'!$C$2:$K$1200,9,FALSE))</f>
        <v>26041140</v>
      </c>
      <c r="AC742" s="34" t="str">
        <f>VLOOKUP(VLOOKUP(B742,Apprenants!$D$2:$F$2000,3,FALSE),Classes!$A$2:$H$2000,8,FALSE)</f>
        <v>N</v>
      </c>
      <c r="AD742" s="47"/>
      <c r="AG742" s="23">
        <v>1</v>
      </c>
      <c r="AH742" s="23" t="str">
        <f>Consolication[[#This Row],[Bénéficiaires]]</f>
        <v>CHAMBRE D'AGRICULTURE, DES PÊCHES, DE L'ELEVAGE ET DES FORÊTS DU CAMEROUN (CAPEF)</v>
      </c>
      <c r="AI742" s="23">
        <f>Consolication[[#This Row],[cohorte]]</f>
        <v>4</v>
      </c>
    </row>
    <row r="743" spans="1:35" x14ac:dyDescent="0.35">
      <c r="A743" s="34">
        <f>IF(B743&lt;&gt;"",MAX($A$1:A742)+1,"")</f>
        <v>742</v>
      </c>
      <c r="B743" s="34" t="s">
        <v>1988</v>
      </c>
      <c r="C743" s="34" t="s">
        <v>1014</v>
      </c>
      <c r="D743" s="34" t="s">
        <v>32</v>
      </c>
      <c r="E743" s="34">
        <v>30</v>
      </c>
      <c r="F743" s="34" t="s">
        <v>974</v>
      </c>
      <c r="G743" s="34">
        <v>1</v>
      </c>
      <c r="H743" s="34">
        <v>1</v>
      </c>
      <c r="I743" s="34" t="s">
        <v>159</v>
      </c>
      <c r="J743" s="34" t="s">
        <v>1515</v>
      </c>
      <c r="K743" s="34" t="s">
        <v>1516</v>
      </c>
      <c r="L743" s="34" t="s">
        <v>1517</v>
      </c>
      <c r="M743" s="34">
        <v>3</v>
      </c>
      <c r="N743" s="34" t="s">
        <v>1518</v>
      </c>
      <c r="O743" s="34" t="s">
        <v>1518</v>
      </c>
      <c r="P743" s="34" t="s">
        <v>1519</v>
      </c>
      <c r="Q743" s="34" t="s">
        <v>164</v>
      </c>
      <c r="R743" s="34" t="s">
        <v>1520</v>
      </c>
      <c r="S743" s="34" t="s">
        <v>1515</v>
      </c>
      <c r="T743" s="34" t="s">
        <v>1989</v>
      </c>
      <c r="U743" s="34" t="s">
        <v>1990</v>
      </c>
      <c r="V743" s="34">
        <v>698864773</v>
      </c>
      <c r="W743" s="34"/>
      <c r="X743" s="34">
        <v>4</v>
      </c>
      <c r="Y743" s="34" t="s">
        <v>1991</v>
      </c>
      <c r="Z743" s="34" t="s">
        <v>1992</v>
      </c>
      <c r="AA743" s="34">
        <f>IF(ISBLANK($L743),"",VLOOKUP($L743,'PADESCE Ccontractuelle'!$C$2:$K$1200,8,FALSE))</f>
        <v>260411.4</v>
      </c>
      <c r="AB743" s="34">
        <f>IF(ISBLANK($L743),"",VLOOKUP($L743,'PADESCE Ccontractuelle'!$C$2:$K$1200,9,FALSE))</f>
        <v>26041140</v>
      </c>
      <c r="AC743" s="34" t="str">
        <f>VLOOKUP(VLOOKUP(B743,Apprenants!$D$2:$F$2000,3,FALSE),Classes!$A$2:$H$2000,8,FALSE)</f>
        <v>N</v>
      </c>
      <c r="AD743" s="47"/>
      <c r="AG743" s="23">
        <v>1</v>
      </c>
      <c r="AH743" s="23" t="str">
        <f>Consolication[[#This Row],[Bénéficiaires]]</f>
        <v>CHAMBRE D'AGRICULTURE, DES PÊCHES, DE L'ELEVAGE ET DES FORÊTS DU CAMEROUN (CAPEF)</v>
      </c>
      <c r="AI743" s="23">
        <f>Consolication[[#This Row],[cohorte]]</f>
        <v>4</v>
      </c>
    </row>
    <row r="744" spans="1:35" x14ac:dyDescent="0.35">
      <c r="A744" s="34">
        <f>IF(B744&lt;&gt;"",MAX($A$1:A743)+1,"")</f>
        <v>743</v>
      </c>
      <c r="B744" s="34" t="s">
        <v>1993</v>
      </c>
      <c r="C744" s="34" t="s">
        <v>1014</v>
      </c>
      <c r="D744" s="34" t="s">
        <v>32</v>
      </c>
      <c r="E744" s="34">
        <v>33</v>
      </c>
      <c r="F744" s="34" t="s">
        <v>974</v>
      </c>
      <c r="G744" s="34">
        <v>1</v>
      </c>
      <c r="H744" s="34">
        <v>1</v>
      </c>
      <c r="I744" s="34" t="s">
        <v>159</v>
      </c>
      <c r="J744" s="34" t="s">
        <v>1515</v>
      </c>
      <c r="K744" s="34" t="s">
        <v>1516</v>
      </c>
      <c r="L744" s="34" t="s">
        <v>1517</v>
      </c>
      <c r="M744" s="34">
        <v>3</v>
      </c>
      <c r="N744" s="34" t="s">
        <v>1518</v>
      </c>
      <c r="O744" s="34" t="s">
        <v>1518</v>
      </c>
      <c r="P744" s="34" t="s">
        <v>1519</v>
      </c>
      <c r="Q744" s="34" t="s">
        <v>164</v>
      </c>
      <c r="R744" s="34" t="s">
        <v>1520</v>
      </c>
      <c r="S744" s="34" t="s">
        <v>1515</v>
      </c>
      <c r="T744" s="34" t="s">
        <v>1994</v>
      </c>
      <c r="U744" s="34" t="s">
        <v>1995</v>
      </c>
      <c r="V744" s="34">
        <v>657496461</v>
      </c>
      <c r="W744" s="34"/>
      <c r="X744" s="34">
        <v>4</v>
      </c>
      <c r="Y744" s="34" t="s">
        <v>1996</v>
      </c>
      <c r="Z744" s="34" t="s">
        <v>1997</v>
      </c>
      <c r="AA744" s="34">
        <f>IF(ISBLANK($L744),"",VLOOKUP($L744,'PADESCE Ccontractuelle'!$C$2:$K$1200,8,FALSE))</f>
        <v>260411.4</v>
      </c>
      <c r="AB744" s="34">
        <f>IF(ISBLANK($L744),"",VLOOKUP($L744,'PADESCE Ccontractuelle'!$C$2:$K$1200,9,FALSE))</f>
        <v>26041140</v>
      </c>
      <c r="AC744" s="34" t="str">
        <f>VLOOKUP(VLOOKUP(B744,Apprenants!$D$2:$F$2000,3,FALSE),Classes!$A$2:$H$2000,8,FALSE)</f>
        <v>N</v>
      </c>
      <c r="AD744" s="47"/>
      <c r="AG744" s="23">
        <v>1</v>
      </c>
      <c r="AH744" s="23" t="str">
        <f>Consolication[[#This Row],[Bénéficiaires]]</f>
        <v>CHAMBRE D'AGRICULTURE, DES PÊCHES, DE L'ELEVAGE ET DES FORÊTS DU CAMEROUN (CAPEF)</v>
      </c>
      <c r="AI744" s="23">
        <f>Consolication[[#This Row],[cohorte]]</f>
        <v>4</v>
      </c>
    </row>
    <row r="745" spans="1:35" x14ac:dyDescent="0.35">
      <c r="A745" s="34">
        <f>IF(B745&lt;&gt;"",MAX($A$1:A744)+1,"")</f>
        <v>744</v>
      </c>
      <c r="B745" s="34" t="s">
        <v>1998</v>
      </c>
      <c r="C745" s="34" t="s">
        <v>1014</v>
      </c>
      <c r="D745" s="34" t="s">
        <v>32</v>
      </c>
      <c r="E745" s="34">
        <v>28</v>
      </c>
      <c r="F745" s="34" t="s">
        <v>974</v>
      </c>
      <c r="G745" s="34">
        <v>1</v>
      </c>
      <c r="H745" s="34">
        <v>1</v>
      </c>
      <c r="I745" s="34" t="s">
        <v>159</v>
      </c>
      <c r="J745" s="34" t="s">
        <v>1515</v>
      </c>
      <c r="K745" s="34" t="s">
        <v>1516</v>
      </c>
      <c r="L745" s="34" t="s">
        <v>1517</v>
      </c>
      <c r="M745" s="34">
        <v>3</v>
      </c>
      <c r="N745" s="34" t="s">
        <v>1518</v>
      </c>
      <c r="O745" s="34" t="s">
        <v>1518</v>
      </c>
      <c r="P745" s="34" t="s">
        <v>1519</v>
      </c>
      <c r="Q745" s="34" t="s">
        <v>164</v>
      </c>
      <c r="R745" s="34" t="s">
        <v>1520</v>
      </c>
      <c r="S745" s="34" t="s">
        <v>1515</v>
      </c>
      <c r="T745" s="34" t="s">
        <v>1999</v>
      </c>
      <c r="U745" s="34" t="s">
        <v>2000</v>
      </c>
      <c r="V745" s="34">
        <v>691472774</v>
      </c>
      <c r="W745" s="34"/>
      <c r="X745" s="34">
        <v>4</v>
      </c>
      <c r="Y745" s="34" t="s">
        <v>2001</v>
      </c>
      <c r="Z745" s="34" t="s">
        <v>2002</v>
      </c>
      <c r="AA745" s="34">
        <f>IF(ISBLANK($L745),"",VLOOKUP($L745,'PADESCE Ccontractuelle'!$C$2:$K$1200,8,FALSE))</f>
        <v>260411.4</v>
      </c>
      <c r="AB745" s="34">
        <f>IF(ISBLANK($L745),"",VLOOKUP($L745,'PADESCE Ccontractuelle'!$C$2:$K$1200,9,FALSE))</f>
        <v>26041140</v>
      </c>
      <c r="AC745" s="34" t="str">
        <f>VLOOKUP(VLOOKUP(B745,Apprenants!$D$2:$F$2000,3,FALSE),Classes!$A$2:$H$2000,8,FALSE)</f>
        <v>N</v>
      </c>
      <c r="AD745" s="47"/>
      <c r="AG745" s="23">
        <v>1</v>
      </c>
      <c r="AH745" s="23" t="str">
        <f>Consolication[[#This Row],[Bénéficiaires]]</f>
        <v>CHAMBRE D'AGRICULTURE, DES PÊCHES, DE L'ELEVAGE ET DES FORÊTS DU CAMEROUN (CAPEF)</v>
      </c>
      <c r="AI745" s="23">
        <f>Consolication[[#This Row],[cohorte]]</f>
        <v>4</v>
      </c>
    </row>
    <row r="746" spans="1:35" x14ac:dyDescent="0.35">
      <c r="A746" s="34">
        <f>IF(B746&lt;&gt;"",MAX($A$1:A745)+1,"")</f>
        <v>745</v>
      </c>
      <c r="B746" s="34" t="s">
        <v>2003</v>
      </c>
      <c r="C746" s="34" t="s">
        <v>1014</v>
      </c>
      <c r="D746" s="34" t="s">
        <v>31</v>
      </c>
      <c r="E746" s="34">
        <v>25</v>
      </c>
      <c r="F746" s="34" t="s">
        <v>974</v>
      </c>
      <c r="G746" s="34">
        <v>1</v>
      </c>
      <c r="H746" s="34">
        <v>1</v>
      </c>
      <c r="I746" s="34" t="s">
        <v>159</v>
      </c>
      <c r="J746" s="34" t="s">
        <v>1515</v>
      </c>
      <c r="K746" s="34" t="s">
        <v>1516</v>
      </c>
      <c r="L746" s="34" t="s">
        <v>1517</v>
      </c>
      <c r="M746" s="34">
        <v>3</v>
      </c>
      <c r="N746" s="34" t="s">
        <v>1518</v>
      </c>
      <c r="O746" s="34" t="s">
        <v>1518</v>
      </c>
      <c r="P746" s="34" t="s">
        <v>1519</v>
      </c>
      <c r="Q746" s="34" t="s">
        <v>164</v>
      </c>
      <c r="R746" s="34" t="s">
        <v>1520</v>
      </c>
      <c r="S746" s="34" t="s">
        <v>1515</v>
      </c>
      <c r="T746" s="34" t="s">
        <v>2004</v>
      </c>
      <c r="U746" s="34" t="s">
        <v>2005</v>
      </c>
      <c r="V746" s="34">
        <v>692428994</v>
      </c>
      <c r="W746" s="34"/>
      <c r="X746" s="34">
        <v>4</v>
      </c>
      <c r="Y746" s="34" t="s">
        <v>2006</v>
      </c>
      <c r="Z746" s="34" t="s">
        <v>2007</v>
      </c>
      <c r="AA746" s="34">
        <f>IF(ISBLANK($L746),"",VLOOKUP($L746,'PADESCE Ccontractuelle'!$C$2:$K$1200,8,FALSE))</f>
        <v>260411.4</v>
      </c>
      <c r="AB746" s="34">
        <f>IF(ISBLANK($L746),"",VLOOKUP($L746,'PADESCE Ccontractuelle'!$C$2:$K$1200,9,FALSE))</f>
        <v>26041140</v>
      </c>
      <c r="AC746" s="34" t="str">
        <f>VLOOKUP(VLOOKUP(B746,Apprenants!$D$2:$F$2000,3,FALSE),Classes!$A$2:$H$2000,8,FALSE)</f>
        <v>N</v>
      </c>
      <c r="AD746" s="47"/>
      <c r="AG746" s="23">
        <v>1</v>
      </c>
      <c r="AH746" s="23" t="str">
        <f>Consolication[[#This Row],[Bénéficiaires]]</f>
        <v>CHAMBRE D'AGRICULTURE, DES PÊCHES, DE L'ELEVAGE ET DES FORÊTS DU CAMEROUN (CAPEF)</v>
      </c>
      <c r="AI746" s="23">
        <f>Consolication[[#This Row],[cohorte]]</f>
        <v>4</v>
      </c>
    </row>
    <row r="747" spans="1:35" x14ac:dyDescent="0.35">
      <c r="A747" s="34">
        <f>IF(B747&lt;&gt;"",MAX($A$1:A746)+1,"")</f>
        <v>746</v>
      </c>
      <c r="B747" s="34" t="s">
        <v>2008</v>
      </c>
      <c r="C747" s="34" t="s">
        <v>1014</v>
      </c>
      <c r="D747" s="34" t="s">
        <v>32</v>
      </c>
      <c r="E747" s="34">
        <v>28</v>
      </c>
      <c r="F747" s="34" t="s">
        <v>974</v>
      </c>
      <c r="G747" s="34">
        <v>1</v>
      </c>
      <c r="H747" s="34">
        <v>1</v>
      </c>
      <c r="I747" s="34" t="s">
        <v>159</v>
      </c>
      <c r="J747" s="34" t="s">
        <v>1515</v>
      </c>
      <c r="K747" s="34" t="s">
        <v>1516</v>
      </c>
      <c r="L747" s="34" t="s">
        <v>1517</v>
      </c>
      <c r="M747" s="34">
        <v>3</v>
      </c>
      <c r="N747" s="34" t="s">
        <v>1518</v>
      </c>
      <c r="O747" s="34" t="s">
        <v>1518</v>
      </c>
      <c r="P747" s="34" t="s">
        <v>1519</v>
      </c>
      <c r="Q747" s="34" t="s">
        <v>164</v>
      </c>
      <c r="R747" s="34" t="s">
        <v>1520</v>
      </c>
      <c r="S747" s="34" t="s">
        <v>1515</v>
      </c>
      <c r="T747" s="34" t="s">
        <v>2009</v>
      </c>
      <c r="U747" s="34" t="s">
        <v>2010</v>
      </c>
      <c r="V747" s="34">
        <v>691597718</v>
      </c>
      <c r="W747" s="34"/>
      <c r="X747" s="34">
        <v>4</v>
      </c>
      <c r="Y747" s="34" t="s">
        <v>2011</v>
      </c>
      <c r="Z747" s="34" t="s">
        <v>2012</v>
      </c>
      <c r="AA747" s="34">
        <f>IF(ISBLANK($L747),"",VLOOKUP($L747,'PADESCE Ccontractuelle'!$C$2:$K$1200,8,FALSE))</f>
        <v>260411.4</v>
      </c>
      <c r="AB747" s="34">
        <f>IF(ISBLANK($L747),"",VLOOKUP($L747,'PADESCE Ccontractuelle'!$C$2:$K$1200,9,FALSE))</f>
        <v>26041140</v>
      </c>
      <c r="AC747" s="34" t="str">
        <f>VLOOKUP(VLOOKUP(B747,Apprenants!$D$2:$F$2000,3,FALSE),Classes!$A$2:$H$2000,8,FALSE)</f>
        <v>N</v>
      </c>
      <c r="AD747" s="47"/>
      <c r="AG747" s="23">
        <v>1</v>
      </c>
      <c r="AH747" s="23" t="str">
        <f>Consolication[[#This Row],[Bénéficiaires]]</f>
        <v>CHAMBRE D'AGRICULTURE, DES PÊCHES, DE L'ELEVAGE ET DES FORÊTS DU CAMEROUN (CAPEF)</v>
      </c>
      <c r="AI747" s="23">
        <f>Consolication[[#This Row],[cohorte]]</f>
        <v>4</v>
      </c>
    </row>
    <row r="748" spans="1:35" x14ac:dyDescent="0.35">
      <c r="A748" s="34">
        <f>IF(B748&lt;&gt;"",MAX($A$1:A747)+1,"")</f>
        <v>747</v>
      </c>
      <c r="B748" s="34" t="s">
        <v>2013</v>
      </c>
      <c r="C748" s="34" t="s">
        <v>1014</v>
      </c>
      <c r="D748" s="34" t="s">
        <v>31</v>
      </c>
      <c r="E748" s="34">
        <v>26</v>
      </c>
      <c r="F748" s="34" t="s">
        <v>974</v>
      </c>
      <c r="G748" s="34">
        <v>1</v>
      </c>
      <c r="H748" s="34">
        <v>1</v>
      </c>
      <c r="I748" s="34" t="s">
        <v>159</v>
      </c>
      <c r="J748" s="34" t="s">
        <v>1515</v>
      </c>
      <c r="K748" s="34" t="s">
        <v>1516</v>
      </c>
      <c r="L748" s="34" t="s">
        <v>1517</v>
      </c>
      <c r="M748" s="34">
        <v>3</v>
      </c>
      <c r="N748" s="34" t="s">
        <v>1518</v>
      </c>
      <c r="O748" s="34" t="s">
        <v>1518</v>
      </c>
      <c r="P748" s="34" t="s">
        <v>1519</v>
      </c>
      <c r="Q748" s="34" t="s">
        <v>164</v>
      </c>
      <c r="R748" s="34" t="s">
        <v>1520</v>
      </c>
      <c r="S748" s="34" t="s">
        <v>1515</v>
      </c>
      <c r="T748" s="34" t="s">
        <v>2014</v>
      </c>
      <c r="U748" s="34" t="s">
        <v>2015</v>
      </c>
      <c r="V748" s="34">
        <v>673509010</v>
      </c>
      <c r="W748" s="34"/>
      <c r="X748" s="34">
        <v>4</v>
      </c>
      <c r="Y748" s="34" t="s">
        <v>2016</v>
      </c>
      <c r="Z748" s="34" t="s">
        <v>2017</v>
      </c>
      <c r="AA748" s="34">
        <f>IF(ISBLANK($L748),"",VLOOKUP($L748,'PADESCE Ccontractuelle'!$C$2:$K$1200,8,FALSE))</f>
        <v>260411.4</v>
      </c>
      <c r="AB748" s="34">
        <f>IF(ISBLANK($L748),"",VLOOKUP($L748,'PADESCE Ccontractuelle'!$C$2:$K$1200,9,FALSE))</f>
        <v>26041140</v>
      </c>
      <c r="AC748" s="34" t="str">
        <f>VLOOKUP(VLOOKUP(B748,Apprenants!$D$2:$F$2000,3,FALSE),Classes!$A$2:$H$2000,8,FALSE)</f>
        <v>N</v>
      </c>
      <c r="AD748" s="47"/>
      <c r="AG748" s="23">
        <v>1</v>
      </c>
      <c r="AH748" s="23" t="str">
        <f>Consolication[[#This Row],[Bénéficiaires]]</f>
        <v>CHAMBRE D'AGRICULTURE, DES PÊCHES, DE L'ELEVAGE ET DES FORÊTS DU CAMEROUN (CAPEF)</v>
      </c>
      <c r="AI748" s="23">
        <f>Consolication[[#This Row],[cohorte]]</f>
        <v>4</v>
      </c>
    </row>
    <row r="749" spans="1:35" s="16" customFormat="1" x14ac:dyDescent="0.35">
      <c r="A749" s="34">
        <f>IF(B749&lt;&gt;"",MAX($A$1:A748)+1,"")</f>
        <v>748</v>
      </c>
      <c r="B749" s="34" t="s">
        <v>2018</v>
      </c>
      <c r="C749" s="34" t="s">
        <v>1102</v>
      </c>
      <c r="D749" s="34" t="s">
        <v>32</v>
      </c>
      <c r="E749" s="34">
        <v>34</v>
      </c>
      <c r="F749" s="34" t="s">
        <v>273</v>
      </c>
      <c r="G749" s="34">
        <v>2</v>
      </c>
      <c r="H749" s="34">
        <v>8</v>
      </c>
      <c r="I749" s="34" t="s">
        <v>159</v>
      </c>
      <c r="J749" s="34" t="s">
        <v>1103</v>
      </c>
      <c r="K749" s="34" t="s">
        <v>1104</v>
      </c>
      <c r="L749" s="34" t="s">
        <v>1105</v>
      </c>
      <c r="M749" s="34">
        <v>2</v>
      </c>
      <c r="N749" s="34" t="s">
        <v>159</v>
      </c>
      <c r="O749" s="34" t="s">
        <v>1106</v>
      </c>
      <c r="P749" s="34" t="s">
        <v>163</v>
      </c>
      <c r="Q749" s="34" t="s">
        <v>164</v>
      </c>
      <c r="R749" s="34" t="s">
        <v>1103</v>
      </c>
      <c r="S749" s="34" t="s">
        <v>1107</v>
      </c>
      <c r="T749" s="34" t="s">
        <v>1108</v>
      </c>
      <c r="U749" s="34" t="s">
        <v>1109</v>
      </c>
      <c r="V749" s="34">
        <v>693080085</v>
      </c>
      <c r="W749" s="34"/>
      <c r="X749" s="34">
        <v>1</v>
      </c>
      <c r="Y749" s="34">
        <v>698177079</v>
      </c>
      <c r="Z749" s="34" t="s">
        <v>2019</v>
      </c>
      <c r="AA749" s="34">
        <f>IF(ISBLANK($L749),"",VLOOKUP($L749,'PADESCE Ccontractuelle'!$C$2:$K$1200,8,FALSE))</f>
        <v>350000</v>
      </c>
      <c r="AB749" s="34">
        <f>IF(ISBLANK($L749),"",VLOOKUP($L749,'PADESCE Ccontractuelle'!$C$2:$K$1200,9,FALSE))</f>
        <v>105000000</v>
      </c>
      <c r="AC749" s="34" t="str">
        <f>VLOOKUP(VLOOKUP(B749,Apprenants!$D$2:$F$2000,3,FALSE),Classes!$A$2:$H$2000,8,FALSE)</f>
        <v>N</v>
      </c>
      <c r="AD749" s="47"/>
      <c r="AG749" s="23">
        <v>1</v>
      </c>
      <c r="AH749" s="23" t="str">
        <f>Consolication[[#This Row],[Bénéficiaires]]</f>
        <v>ASSOCIATION DES ENTREPRENEURS INGENIEUX D'AFRIQUE (ASENIA)</v>
      </c>
      <c r="AI749" s="23">
        <f>Consolication[[#This Row],[cohorte]]</f>
        <v>1</v>
      </c>
    </row>
    <row r="750" spans="1:35" x14ac:dyDescent="0.35">
      <c r="A750" s="34">
        <f>IF(B750&lt;&gt;"",MAX($A$1:A749)+1,"")</f>
        <v>749</v>
      </c>
      <c r="B750" s="34" t="s">
        <v>2020</v>
      </c>
      <c r="C750" s="34" t="s">
        <v>1102</v>
      </c>
      <c r="D750" s="34" t="s">
        <v>31</v>
      </c>
      <c r="E750" s="34">
        <v>28</v>
      </c>
      <c r="F750" s="34" t="s">
        <v>32</v>
      </c>
      <c r="G750" s="34">
        <v>-1</v>
      </c>
      <c r="H750" s="34">
        <v>3</v>
      </c>
      <c r="I750" s="34" t="s">
        <v>159</v>
      </c>
      <c r="J750" s="34" t="s">
        <v>1103</v>
      </c>
      <c r="K750" s="34" t="s">
        <v>1104</v>
      </c>
      <c r="L750" s="34" t="s">
        <v>1105</v>
      </c>
      <c r="M750" s="34">
        <v>2</v>
      </c>
      <c r="N750" s="34" t="s">
        <v>159</v>
      </c>
      <c r="O750" s="34" t="s">
        <v>1106</v>
      </c>
      <c r="P750" s="34" t="s">
        <v>163</v>
      </c>
      <c r="Q750" s="34" t="s">
        <v>164</v>
      </c>
      <c r="R750" s="34" t="s">
        <v>1103</v>
      </c>
      <c r="S750" s="34" t="s">
        <v>1107</v>
      </c>
      <c r="T750" s="34" t="s">
        <v>1108</v>
      </c>
      <c r="U750" s="34" t="s">
        <v>1109</v>
      </c>
      <c r="V750" s="34">
        <v>656353338</v>
      </c>
      <c r="W750" s="34"/>
      <c r="X750" s="34">
        <v>1</v>
      </c>
      <c r="Y750" s="34">
        <v>698177079</v>
      </c>
      <c r="Z750" s="34" t="s">
        <v>2021</v>
      </c>
      <c r="AA750" s="34">
        <f>IF(ISBLANK($L750),"",VLOOKUP($L750,'PADESCE Ccontractuelle'!$C$2:$K$1200,8,FALSE))</f>
        <v>350000</v>
      </c>
      <c r="AB750" s="34">
        <f>IF(ISBLANK($L750),"",VLOOKUP($L750,'PADESCE Ccontractuelle'!$C$2:$K$1200,9,FALSE))</f>
        <v>105000000</v>
      </c>
      <c r="AC750" s="34" t="str">
        <f>VLOOKUP(VLOOKUP(B750,Apprenants!$D$2:$F$2000,3,FALSE),Classes!$A$2:$H$2000,8,FALSE)</f>
        <v>N</v>
      </c>
      <c r="AD750" s="47"/>
      <c r="AG750" s="23">
        <v>1</v>
      </c>
      <c r="AH750" s="23" t="str">
        <f>Consolication[[#This Row],[Bénéficiaires]]</f>
        <v>ASSOCIATION DES ENTREPRENEURS INGENIEUX D'AFRIQUE (ASENIA)</v>
      </c>
      <c r="AI750" s="23">
        <f>Consolication[[#This Row],[cohorte]]</f>
        <v>1</v>
      </c>
    </row>
    <row r="751" spans="1:35" x14ac:dyDescent="0.35">
      <c r="A751" s="34">
        <f>IF(B751&lt;&gt;"",MAX($A$1:A750)+1,"")</f>
        <v>750</v>
      </c>
      <c r="B751" s="34" t="s">
        <v>2022</v>
      </c>
      <c r="C751" s="34" t="s">
        <v>1102</v>
      </c>
      <c r="D751" s="34" t="s">
        <v>31</v>
      </c>
      <c r="E751" s="34">
        <v>35</v>
      </c>
      <c r="F751" s="34" t="s">
        <v>32</v>
      </c>
      <c r="G751" s="34"/>
      <c r="H751" s="34">
        <v>2</v>
      </c>
      <c r="I751" s="34" t="s">
        <v>159</v>
      </c>
      <c r="J751" s="34" t="s">
        <v>1103</v>
      </c>
      <c r="K751" s="34" t="s">
        <v>1104</v>
      </c>
      <c r="L751" s="34" t="s">
        <v>1105</v>
      </c>
      <c r="M751" s="34">
        <v>2</v>
      </c>
      <c r="N751" s="34" t="s">
        <v>159</v>
      </c>
      <c r="O751" s="34" t="s">
        <v>1106</v>
      </c>
      <c r="P751" s="34" t="s">
        <v>163</v>
      </c>
      <c r="Q751" s="34" t="s">
        <v>164</v>
      </c>
      <c r="R751" s="34" t="s">
        <v>1103</v>
      </c>
      <c r="S751" s="34" t="s">
        <v>1107</v>
      </c>
      <c r="T751" s="34" t="s">
        <v>1108</v>
      </c>
      <c r="U751" s="34" t="s">
        <v>1109</v>
      </c>
      <c r="V751" s="34">
        <v>696429285</v>
      </c>
      <c r="W751" s="34"/>
      <c r="X751" s="34">
        <v>1</v>
      </c>
      <c r="Y751" s="34">
        <v>698177079</v>
      </c>
      <c r="Z751" s="34" t="s">
        <v>2023</v>
      </c>
      <c r="AA751" s="34">
        <f>IF(ISBLANK($L751),"",VLOOKUP($L751,'PADESCE Ccontractuelle'!$C$2:$K$1200,8,FALSE))</f>
        <v>350000</v>
      </c>
      <c r="AB751" s="34">
        <f>IF(ISBLANK($L751),"",VLOOKUP($L751,'PADESCE Ccontractuelle'!$C$2:$K$1200,9,FALSE))</f>
        <v>105000000</v>
      </c>
      <c r="AC751" s="34" t="str">
        <f>VLOOKUP(VLOOKUP(B751,Apprenants!$D$2:$F$2000,3,FALSE),Classes!$A$2:$H$2000,8,FALSE)</f>
        <v>N</v>
      </c>
      <c r="AD751" s="47"/>
      <c r="AG751" s="23">
        <v>1</v>
      </c>
      <c r="AH751" s="23" t="str">
        <f>Consolication[[#This Row],[Bénéficiaires]]</f>
        <v>ASSOCIATION DES ENTREPRENEURS INGENIEUX D'AFRIQUE (ASENIA)</v>
      </c>
      <c r="AI751" s="23">
        <f>Consolication[[#This Row],[cohorte]]</f>
        <v>1</v>
      </c>
    </row>
    <row r="752" spans="1:35" x14ac:dyDescent="0.35">
      <c r="A752" s="34">
        <f>IF(B752&lt;&gt;"",MAX($A$1:A751)+1,"")</f>
        <v>751</v>
      </c>
      <c r="B752" s="34" t="s">
        <v>2024</v>
      </c>
      <c r="C752" s="34" t="s">
        <v>1102</v>
      </c>
      <c r="D752" s="34" t="s">
        <v>31</v>
      </c>
      <c r="E752" s="34">
        <v>35</v>
      </c>
      <c r="F752" s="34" t="s">
        <v>32</v>
      </c>
      <c r="G752" s="34"/>
      <c r="H752" s="34"/>
      <c r="I752" s="34" t="s">
        <v>159</v>
      </c>
      <c r="J752" s="34" t="s">
        <v>1103</v>
      </c>
      <c r="K752" s="34" t="s">
        <v>1104</v>
      </c>
      <c r="L752" s="34" t="s">
        <v>1105</v>
      </c>
      <c r="M752" s="34">
        <v>2</v>
      </c>
      <c r="N752" s="34" t="s">
        <v>159</v>
      </c>
      <c r="O752" s="34" t="s">
        <v>1106</v>
      </c>
      <c r="P752" s="34" t="s">
        <v>163</v>
      </c>
      <c r="Q752" s="34" t="s">
        <v>164</v>
      </c>
      <c r="R752" s="34" t="s">
        <v>1103</v>
      </c>
      <c r="S752" s="34" t="s">
        <v>1107</v>
      </c>
      <c r="T752" s="34" t="s">
        <v>1108</v>
      </c>
      <c r="U752" s="34" t="s">
        <v>1109</v>
      </c>
      <c r="V752" s="34">
        <v>654960780</v>
      </c>
      <c r="W752" s="34"/>
      <c r="X752" s="34">
        <v>1</v>
      </c>
      <c r="Y752" s="34">
        <v>698177079</v>
      </c>
      <c r="Z752" s="34" t="s">
        <v>2025</v>
      </c>
      <c r="AA752" s="34">
        <f>IF(ISBLANK($L752),"",VLOOKUP($L752,'PADESCE Ccontractuelle'!$C$2:$K$1200,8,FALSE))</f>
        <v>350000</v>
      </c>
      <c r="AB752" s="34">
        <f>IF(ISBLANK($L752),"",VLOOKUP($L752,'PADESCE Ccontractuelle'!$C$2:$K$1200,9,FALSE))</f>
        <v>105000000</v>
      </c>
      <c r="AC752" s="34" t="str">
        <f>VLOOKUP(VLOOKUP(B752,Apprenants!$D$2:$F$2000,3,FALSE),Classes!$A$2:$H$2000,8,FALSE)</f>
        <v>N</v>
      </c>
      <c r="AD752" s="47"/>
      <c r="AG752" s="23">
        <v>1</v>
      </c>
      <c r="AH752" s="23" t="str">
        <f>Consolication[[#This Row],[Bénéficiaires]]</f>
        <v>ASSOCIATION DES ENTREPRENEURS INGENIEUX D'AFRIQUE (ASENIA)</v>
      </c>
      <c r="AI752" s="23">
        <f>Consolication[[#This Row],[cohorte]]</f>
        <v>1</v>
      </c>
    </row>
    <row r="753" spans="1:35" x14ac:dyDescent="0.35">
      <c r="A753" s="34">
        <f>IF(B753&lt;&gt;"",MAX($A$1:A752)+1,"")</f>
        <v>752</v>
      </c>
      <c r="B753" s="34" t="s">
        <v>2026</v>
      </c>
      <c r="C753" s="34" t="s">
        <v>1102</v>
      </c>
      <c r="D753" s="34" t="s">
        <v>31</v>
      </c>
      <c r="E753" s="34">
        <v>39</v>
      </c>
      <c r="F753" s="34" t="s">
        <v>974</v>
      </c>
      <c r="G753" s="34">
        <v>-1</v>
      </c>
      <c r="H753" s="34">
        <v>6</v>
      </c>
      <c r="I753" s="34" t="s">
        <v>159</v>
      </c>
      <c r="J753" s="34" t="s">
        <v>1103</v>
      </c>
      <c r="K753" s="34" t="s">
        <v>1104</v>
      </c>
      <c r="L753" s="34" t="s">
        <v>1105</v>
      </c>
      <c r="M753" s="34">
        <v>2</v>
      </c>
      <c r="N753" s="34" t="s">
        <v>159</v>
      </c>
      <c r="O753" s="34" t="s">
        <v>1106</v>
      </c>
      <c r="P753" s="34" t="s">
        <v>163</v>
      </c>
      <c r="Q753" s="34" t="s">
        <v>164</v>
      </c>
      <c r="R753" s="34" t="s">
        <v>1103</v>
      </c>
      <c r="S753" s="34" t="s">
        <v>1107</v>
      </c>
      <c r="T753" s="34" t="s">
        <v>1108</v>
      </c>
      <c r="U753" s="34" t="s">
        <v>1109</v>
      </c>
      <c r="V753" s="34">
        <v>657909417</v>
      </c>
      <c r="W753" s="34"/>
      <c r="X753" s="34">
        <v>1</v>
      </c>
      <c r="Y753" s="34">
        <v>698177079</v>
      </c>
      <c r="Z753" s="34" t="s">
        <v>2027</v>
      </c>
      <c r="AA753" s="34">
        <f>IF(ISBLANK($L753),"",VLOOKUP($L753,'PADESCE Ccontractuelle'!$C$2:$K$1200,8,FALSE))</f>
        <v>350000</v>
      </c>
      <c r="AB753" s="34">
        <f>IF(ISBLANK($L753),"",VLOOKUP($L753,'PADESCE Ccontractuelle'!$C$2:$K$1200,9,FALSE))</f>
        <v>105000000</v>
      </c>
      <c r="AC753" s="34" t="str">
        <f>VLOOKUP(VLOOKUP(B753,Apprenants!$D$2:$F$2000,3,FALSE),Classes!$A$2:$H$2000,8,FALSE)</f>
        <v>N</v>
      </c>
      <c r="AD753" s="47"/>
      <c r="AG753" s="23">
        <v>1</v>
      </c>
      <c r="AH753" s="23" t="str">
        <f>Consolication[[#This Row],[Bénéficiaires]]</f>
        <v>ASSOCIATION DES ENTREPRENEURS INGENIEUX D'AFRIQUE (ASENIA)</v>
      </c>
      <c r="AI753" s="23">
        <f>Consolication[[#This Row],[cohorte]]</f>
        <v>1</v>
      </c>
    </row>
    <row r="754" spans="1:35" x14ac:dyDescent="0.35">
      <c r="A754" s="34">
        <f>IF(B754&lt;&gt;"",MAX($A$1:A753)+1,"")</f>
        <v>753</v>
      </c>
      <c r="B754" s="34" t="s">
        <v>2028</v>
      </c>
      <c r="C754" s="34" t="s">
        <v>1102</v>
      </c>
      <c r="D754" s="34" t="s">
        <v>32</v>
      </c>
      <c r="E754" s="34">
        <v>26</v>
      </c>
      <c r="F754" s="34" t="s">
        <v>273</v>
      </c>
      <c r="G754" s="34">
        <v>2</v>
      </c>
      <c r="H754" s="34">
        <v>3</v>
      </c>
      <c r="I754" s="34" t="s">
        <v>159</v>
      </c>
      <c r="J754" s="34" t="s">
        <v>1103</v>
      </c>
      <c r="K754" s="34" t="s">
        <v>1104</v>
      </c>
      <c r="L754" s="34" t="s">
        <v>1105</v>
      </c>
      <c r="M754" s="34">
        <v>2</v>
      </c>
      <c r="N754" s="34" t="s">
        <v>159</v>
      </c>
      <c r="O754" s="34" t="s">
        <v>1106</v>
      </c>
      <c r="P754" s="34" t="s">
        <v>163</v>
      </c>
      <c r="Q754" s="34" t="s">
        <v>164</v>
      </c>
      <c r="R754" s="34" t="s">
        <v>1103</v>
      </c>
      <c r="S754" s="34" t="s">
        <v>1107</v>
      </c>
      <c r="T754" s="34" t="s">
        <v>1108</v>
      </c>
      <c r="U754" s="34" t="s">
        <v>1109</v>
      </c>
      <c r="V754" s="34">
        <v>695700530</v>
      </c>
      <c r="W754" s="34"/>
      <c r="X754" s="34">
        <v>1</v>
      </c>
      <c r="Y754" s="34">
        <v>698177079</v>
      </c>
      <c r="Z754" s="34" t="s">
        <v>2029</v>
      </c>
      <c r="AA754" s="34">
        <f>IF(ISBLANK($L754),"",VLOOKUP($L754,'PADESCE Ccontractuelle'!$C$2:$K$1200,8,FALSE))</f>
        <v>350000</v>
      </c>
      <c r="AB754" s="34">
        <f>IF(ISBLANK($L754),"",VLOOKUP($L754,'PADESCE Ccontractuelle'!$C$2:$K$1200,9,FALSE))</f>
        <v>105000000</v>
      </c>
      <c r="AC754" s="34" t="str">
        <f>VLOOKUP(VLOOKUP(B754,Apprenants!$D$2:$F$2000,3,FALSE),Classes!$A$2:$H$2000,8,FALSE)</f>
        <v>N</v>
      </c>
      <c r="AD754" s="47"/>
      <c r="AG754" s="23">
        <v>1</v>
      </c>
      <c r="AH754" s="23" t="str">
        <f>Consolication[[#This Row],[Bénéficiaires]]</f>
        <v>ASSOCIATION DES ENTREPRENEURS INGENIEUX D'AFRIQUE (ASENIA)</v>
      </c>
      <c r="AI754" s="23">
        <f>Consolication[[#This Row],[cohorte]]</f>
        <v>1</v>
      </c>
    </row>
    <row r="755" spans="1:35" x14ac:dyDescent="0.35">
      <c r="A755" s="34">
        <f>IF(B755&lt;&gt;"",MAX($A$1:A754)+1,"")</f>
        <v>754</v>
      </c>
      <c r="B755" s="34" t="s">
        <v>2030</v>
      </c>
      <c r="C755" s="34" t="s">
        <v>1102</v>
      </c>
      <c r="D755" s="34" t="s">
        <v>31</v>
      </c>
      <c r="E755" s="34">
        <v>26</v>
      </c>
      <c r="F755" s="34" t="s">
        <v>246</v>
      </c>
      <c r="G755" s="34">
        <v>2</v>
      </c>
      <c r="H755" s="34">
        <v>1</v>
      </c>
      <c r="I755" s="34" t="s">
        <v>159</v>
      </c>
      <c r="J755" s="34" t="s">
        <v>1103</v>
      </c>
      <c r="K755" s="34" t="s">
        <v>1104</v>
      </c>
      <c r="L755" s="34" t="s">
        <v>1105</v>
      </c>
      <c r="M755" s="34">
        <v>2</v>
      </c>
      <c r="N755" s="34" t="s">
        <v>159</v>
      </c>
      <c r="O755" s="34" t="s">
        <v>1106</v>
      </c>
      <c r="P755" s="34" t="s">
        <v>163</v>
      </c>
      <c r="Q755" s="34" t="s">
        <v>164</v>
      </c>
      <c r="R755" s="34" t="s">
        <v>1103</v>
      </c>
      <c r="S755" s="34" t="s">
        <v>1107</v>
      </c>
      <c r="T755" s="34" t="s">
        <v>1108</v>
      </c>
      <c r="U755" s="34" t="s">
        <v>1109</v>
      </c>
      <c r="V755" s="34">
        <v>699503456</v>
      </c>
      <c r="W755" s="34"/>
      <c r="X755" s="34">
        <v>2</v>
      </c>
      <c r="Y755" s="34">
        <v>654258237</v>
      </c>
      <c r="Z755" s="34" t="s">
        <v>2031</v>
      </c>
      <c r="AA755" s="34">
        <f>IF(ISBLANK($L755),"",VLOOKUP($L755,'PADESCE Ccontractuelle'!$C$2:$K$1200,8,FALSE))</f>
        <v>350000</v>
      </c>
      <c r="AB755" s="34">
        <f>IF(ISBLANK($L755),"",VLOOKUP($L755,'PADESCE Ccontractuelle'!$C$2:$K$1200,9,FALSE))</f>
        <v>105000000</v>
      </c>
      <c r="AC755" s="34" t="str">
        <f>VLOOKUP(VLOOKUP(B755,Apprenants!$D$2:$F$2000,3,FALSE),Classes!$A$2:$H$2000,8,FALSE)</f>
        <v>N</v>
      </c>
      <c r="AD755" s="47"/>
      <c r="AG755" s="23">
        <v>1</v>
      </c>
      <c r="AH755" s="23" t="str">
        <f>Consolication[[#This Row],[Bénéficiaires]]</f>
        <v>ASSOCIATION DES ENTREPRENEURS INGENIEUX D'AFRIQUE (ASENIA)</v>
      </c>
      <c r="AI755" s="23">
        <f>Consolication[[#This Row],[cohorte]]</f>
        <v>2</v>
      </c>
    </row>
    <row r="756" spans="1:35" x14ac:dyDescent="0.35">
      <c r="A756" s="34">
        <f>IF(B756&lt;&gt;"",MAX($A$1:A755)+1,"")</f>
        <v>755</v>
      </c>
      <c r="B756" s="34" t="s">
        <v>2032</v>
      </c>
      <c r="C756" s="34" t="s">
        <v>1102</v>
      </c>
      <c r="D756" s="34" t="s">
        <v>31</v>
      </c>
      <c r="E756" s="34">
        <v>26</v>
      </c>
      <c r="F756" s="34"/>
      <c r="G756" s="34">
        <v>2</v>
      </c>
      <c r="H756" s="34">
        <v>3</v>
      </c>
      <c r="I756" s="34" t="s">
        <v>159</v>
      </c>
      <c r="J756" s="34" t="s">
        <v>1103</v>
      </c>
      <c r="K756" s="34" t="s">
        <v>1104</v>
      </c>
      <c r="L756" s="34" t="s">
        <v>1105</v>
      </c>
      <c r="M756" s="34">
        <v>2</v>
      </c>
      <c r="N756" s="34" t="s">
        <v>159</v>
      </c>
      <c r="O756" s="34" t="s">
        <v>1106</v>
      </c>
      <c r="P756" s="34" t="s">
        <v>163</v>
      </c>
      <c r="Q756" s="34" t="s">
        <v>164</v>
      </c>
      <c r="R756" s="34" t="s">
        <v>1103</v>
      </c>
      <c r="S756" s="34" t="s">
        <v>1107</v>
      </c>
      <c r="T756" s="34" t="s">
        <v>1108</v>
      </c>
      <c r="U756" s="34" t="s">
        <v>1109</v>
      </c>
      <c r="V756" s="34">
        <v>696627304</v>
      </c>
      <c r="W756" s="34"/>
      <c r="X756" s="34">
        <v>1</v>
      </c>
      <c r="Y756" s="34">
        <v>698177079</v>
      </c>
      <c r="Z756" s="34" t="s">
        <v>2033</v>
      </c>
      <c r="AA756" s="34">
        <f>IF(ISBLANK($L756),"",VLOOKUP($L756,'PADESCE Ccontractuelle'!$C$2:$K$1200,8,FALSE))</f>
        <v>350000</v>
      </c>
      <c r="AB756" s="34">
        <f>IF(ISBLANK($L756),"",VLOOKUP($L756,'PADESCE Ccontractuelle'!$C$2:$K$1200,9,FALSE))</f>
        <v>105000000</v>
      </c>
      <c r="AC756" s="34" t="str">
        <f>VLOOKUP(VLOOKUP(B756,Apprenants!$D$2:$F$2000,3,FALSE),Classes!$A$2:$H$2000,8,FALSE)</f>
        <v>N</v>
      </c>
      <c r="AD756" s="47"/>
      <c r="AG756" s="23">
        <v>1</v>
      </c>
      <c r="AH756" s="23" t="str">
        <f>Consolication[[#This Row],[Bénéficiaires]]</f>
        <v>ASSOCIATION DES ENTREPRENEURS INGENIEUX D'AFRIQUE (ASENIA)</v>
      </c>
      <c r="AI756" s="23">
        <f>Consolication[[#This Row],[cohorte]]</f>
        <v>1</v>
      </c>
    </row>
    <row r="757" spans="1:35" x14ac:dyDescent="0.35">
      <c r="A757" s="34">
        <f>IF(B757&lt;&gt;"",MAX($A$1:A756)+1,"")</f>
        <v>756</v>
      </c>
      <c r="B757" s="34" t="s">
        <v>2034</v>
      </c>
      <c r="C757" s="34" t="s">
        <v>1102</v>
      </c>
      <c r="D757" s="34" t="s">
        <v>31</v>
      </c>
      <c r="E757" s="34">
        <v>28</v>
      </c>
      <c r="F757" s="34" t="s">
        <v>273</v>
      </c>
      <c r="G757" s="34">
        <v>2</v>
      </c>
      <c r="H757" s="34">
        <v>3</v>
      </c>
      <c r="I757" s="34" t="s">
        <v>159</v>
      </c>
      <c r="J757" s="34" t="s">
        <v>1103</v>
      </c>
      <c r="K757" s="34" t="s">
        <v>1104</v>
      </c>
      <c r="L757" s="34" t="s">
        <v>1105</v>
      </c>
      <c r="M757" s="34">
        <v>2</v>
      </c>
      <c r="N757" s="34" t="s">
        <v>159</v>
      </c>
      <c r="O757" s="34" t="s">
        <v>1106</v>
      </c>
      <c r="P757" s="34" t="s">
        <v>163</v>
      </c>
      <c r="Q757" s="34" t="s">
        <v>164</v>
      </c>
      <c r="R757" s="34" t="s">
        <v>1103</v>
      </c>
      <c r="S757" s="34"/>
      <c r="T757" s="34" t="s">
        <v>1108</v>
      </c>
      <c r="U757" s="34" t="s">
        <v>1109</v>
      </c>
      <c r="V757" s="34">
        <v>698197864</v>
      </c>
      <c r="W757" s="34"/>
      <c r="X757" s="34">
        <v>7</v>
      </c>
      <c r="Y757" s="34"/>
      <c r="Z757" s="34" t="s">
        <v>2035</v>
      </c>
      <c r="AA757" s="34">
        <f>IF(ISBLANK($L757),"",VLOOKUP($L757,'PADESCE Ccontractuelle'!$C$2:$K$1200,8,FALSE))</f>
        <v>350000</v>
      </c>
      <c r="AB757" s="34">
        <f>IF(ISBLANK($L757),"",VLOOKUP($L757,'PADESCE Ccontractuelle'!$C$2:$K$1200,9,FALSE))</f>
        <v>105000000</v>
      </c>
      <c r="AC757" s="34" t="str">
        <f>VLOOKUP(VLOOKUP(B757,Apprenants!$D$2:$F$2000,3,FALSE),Classes!$A$2:$H$2000,8,FALSE)</f>
        <v>N</v>
      </c>
      <c r="AD757" s="47"/>
      <c r="AG757" s="23">
        <v>1</v>
      </c>
      <c r="AH757" s="23" t="str">
        <f>Consolication[[#This Row],[Bénéficiaires]]</f>
        <v>ASSOCIATION DES ENTREPRENEURS INGENIEUX D'AFRIQUE (ASENIA)</v>
      </c>
      <c r="AI757" s="23">
        <f>Consolication[[#This Row],[cohorte]]</f>
        <v>7</v>
      </c>
    </row>
    <row r="758" spans="1:35" x14ac:dyDescent="0.35">
      <c r="A758" s="34">
        <f>IF(B758&lt;&gt;"",MAX($A$1:A757)+1,"")</f>
        <v>757</v>
      </c>
      <c r="B758" s="34" t="s">
        <v>2036</v>
      </c>
      <c r="C758" s="34" t="s">
        <v>1102</v>
      </c>
      <c r="D758" s="34" t="s">
        <v>32</v>
      </c>
      <c r="E758" s="34">
        <v>25</v>
      </c>
      <c r="F758" s="34"/>
      <c r="G758" s="34"/>
      <c r="H758" s="34"/>
      <c r="I758" s="34" t="s">
        <v>2037</v>
      </c>
      <c r="J758" s="34" t="s">
        <v>1103</v>
      </c>
      <c r="K758" s="34" t="s">
        <v>1104</v>
      </c>
      <c r="L758" s="34" t="s">
        <v>1105</v>
      </c>
      <c r="M758" s="34">
        <v>2</v>
      </c>
      <c r="N758" s="34" t="s">
        <v>159</v>
      </c>
      <c r="O758" s="34" t="s">
        <v>1106</v>
      </c>
      <c r="P758" s="34" t="s">
        <v>163</v>
      </c>
      <c r="Q758" s="34" t="s">
        <v>164</v>
      </c>
      <c r="R758" s="34" t="s">
        <v>1103</v>
      </c>
      <c r="S758" s="34" t="s">
        <v>1107</v>
      </c>
      <c r="T758" s="34" t="s">
        <v>1108</v>
      </c>
      <c r="U758" s="34" t="s">
        <v>1109</v>
      </c>
      <c r="V758" s="34">
        <v>657905931</v>
      </c>
      <c r="W758" s="34"/>
      <c r="X758" s="34">
        <v>1</v>
      </c>
      <c r="Y758" s="34">
        <v>698177079</v>
      </c>
      <c r="Z758" s="34" t="s">
        <v>2038</v>
      </c>
      <c r="AA758" s="34">
        <f>IF(ISBLANK($L758),"",VLOOKUP($L758,'PADESCE Ccontractuelle'!$C$2:$K$1200,8,FALSE))</f>
        <v>350000</v>
      </c>
      <c r="AB758" s="34">
        <f>IF(ISBLANK($L758),"",VLOOKUP($L758,'PADESCE Ccontractuelle'!$C$2:$K$1200,9,FALSE))</f>
        <v>105000000</v>
      </c>
      <c r="AC758" s="34" t="str">
        <f>VLOOKUP(VLOOKUP(B758,Apprenants!$D$2:$F$2000,3,FALSE),Classes!$A$2:$H$2000,8,FALSE)</f>
        <v>N</v>
      </c>
      <c r="AD758" s="47"/>
      <c r="AG758" s="23">
        <v>1</v>
      </c>
      <c r="AH758" s="23" t="str">
        <f>Consolication[[#This Row],[Bénéficiaires]]</f>
        <v>ASSOCIATION DES ENTREPRENEURS INGENIEUX D'AFRIQUE (ASENIA)</v>
      </c>
      <c r="AI758" s="23">
        <f>Consolication[[#This Row],[cohorte]]</f>
        <v>1</v>
      </c>
    </row>
    <row r="759" spans="1:35" x14ac:dyDescent="0.35">
      <c r="A759" s="34">
        <f>IF(B759&lt;&gt;"",MAX($A$1:A758)+1,"")</f>
        <v>758</v>
      </c>
      <c r="B759" s="34" t="s">
        <v>2039</v>
      </c>
      <c r="C759" s="34" t="s">
        <v>1102</v>
      </c>
      <c r="D759" s="34" t="s">
        <v>31</v>
      </c>
      <c r="E759" s="34">
        <v>26</v>
      </c>
      <c r="F759" s="34"/>
      <c r="G759" s="34"/>
      <c r="H759" s="34"/>
      <c r="I759" s="34" t="s">
        <v>159</v>
      </c>
      <c r="J759" s="34" t="s">
        <v>1103</v>
      </c>
      <c r="K759" s="34" t="s">
        <v>1104</v>
      </c>
      <c r="L759" s="34" t="s">
        <v>1105</v>
      </c>
      <c r="M759" s="34">
        <v>2</v>
      </c>
      <c r="N759" s="34" t="s">
        <v>159</v>
      </c>
      <c r="O759" s="34" t="s">
        <v>1106</v>
      </c>
      <c r="P759" s="34" t="s">
        <v>163</v>
      </c>
      <c r="Q759" s="34" t="s">
        <v>164</v>
      </c>
      <c r="R759" s="34" t="s">
        <v>1103</v>
      </c>
      <c r="S759" s="34" t="s">
        <v>1107</v>
      </c>
      <c r="T759" s="34" t="s">
        <v>1108</v>
      </c>
      <c r="U759" s="34" t="s">
        <v>1109</v>
      </c>
      <c r="V759" s="34">
        <v>658499952</v>
      </c>
      <c r="W759" s="34"/>
      <c r="X759" s="34">
        <v>1</v>
      </c>
      <c r="Y759" s="34">
        <v>698177079</v>
      </c>
      <c r="Z759" s="34" t="s">
        <v>2040</v>
      </c>
      <c r="AA759" s="34">
        <f>IF(ISBLANK($L759),"",VLOOKUP($L759,'PADESCE Ccontractuelle'!$C$2:$K$1200,8,FALSE))</f>
        <v>350000</v>
      </c>
      <c r="AB759" s="34">
        <f>IF(ISBLANK($L759),"",VLOOKUP($L759,'PADESCE Ccontractuelle'!$C$2:$K$1200,9,FALSE))</f>
        <v>105000000</v>
      </c>
      <c r="AC759" s="34" t="str">
        <f>VLOOKUP(VLOOKUP(B759,Apprenants!$D$2:$F$2000,3,FALSE),Classes!$A$2:$H$2000,8,FALSE)</f>
        <v>N</v>
      </c>
      <c r="AD759" s="47"/>
      <c r="AG759" s="23">
        <v>1</v>
      </c>
      <c r="AH759" s="23" t="str">
        <f>Consolication[[#This Row],[Bénéficiaires]]</f>
        <v>ASSOCIATION DES ENTREPRENEURS INGENIEUX D'AFRIQUE (ASENIA)</v>
      </c>
      <c r="AI759" s="23">
        <f>Consolication[[#This Row],[cohorte]]</f>
        <v>1</v>
      </c>
    </row>
    <row r="760" spans="1:35" x14ac:dyDescent="0.35">
      <c r="A760" s="34">
        <f>IF(B760&lt;&gt;"",MAX($A$1:A759)+1,"")</f>
        <v>759</v>
      </c>
      <c r="B760" s="34" t="s">
        <v>2041</v>
      </c>
      <c r="C760" s="34" t="s">
        <v>1102</v>
      </c>
      <c r="D760" s="34" t="s">
        <v>32</v>
      </c>
      <c r="E760" s="34"/>
      <c r="F760" s="34"/>
      <c r="G760" s="34"/>
      <c r="H760" s="34"/>
      <c r="I760" s="34" t="s">
        <v>159</v>
      </c>
      <c r="J760" s="34" t="s">
        <v>1103</v>
      </c>
      <c r="K760" s="34" t="s">
        <v>1104</v>
      </c>
      <c r="L760" s="34" t="s">
        <v>1105</v>
      </c>
      <c r="M760" s="34">
        <v>2</v>
      </c>
      <c r="N760" s="34" t="s">
        <v>159</v>
      </c>
      <c r="O760" s="34" t="s">
        <v>1106</v>
      </c>
      <c r="P760" s="34" t="s">
        <v>163</v>
      </c>
      <c r="Q760" s="34" t="s">
        <v>164</v>
      </c>
      <c r="R760" s="34" t="s">
        <v>1103</v>
      </c>
      <c r="S760" s="34" t="s">
        <v>1107</v>
      </c>
      <c r="T760" s="34" t="s">
        <v>1108</v>
      </c>
      <c r="U760" s="34" t="s">
        <v>1109</v>
      </c>
      <c r="V760" s="34">
        <v>695480913</v>
      </c>
      <c r="W760" s="34"/>
      <c r="X760" s="34">
        <v>1</v>
      </c>
      <c r="Y760" s="34">
        <v>698177079</v>
      </c>
      <c r="Z760" s="34" t="s">
        <v>2042</v>
      </c>
      <c r="AA760" s="34">
        <f>IF(ISBLANK($L760),"",VLOOKUP($L760,'PADESCE Ccontractuelle'!$C$2:$K$1200,8,FALSE))</f>
        <v>350000</v>
      </c>
      <c r="AB760" s="34">
        <f>IF(ISBLANK($L760),"",VLOOKUP($L760,'PADESCE Ccontractuelle'!$C$2:$K$1200,9,FALSE))</f>
        <v>105000000</v>
      </c>
      <c r="AC760" s="34" t="str">
        <f>VLOOKUP(VLOOKUP(B760,Apprenants!$D$2:$F$2000,3,FALSE),Classes!$A$2:$H$2000,8,FALSE)</f>
        <v>N</v>
      </c>
      <c r="AD760" s="47"/>
      <c r="AG760" s="23">
        <v>1</v>
      </c>
      <c r="AH760" s="23" t="str">
        <f>Consolication[[#This Row],[Bénéficiaires]]</f>
        <v>ASSOCIATION DES ENTREPRENEURS INGENIEUX D'AFRIQUE (ASENIA)</v>
      </c>
      <c r="AI760" s="23">
        <f>Consolication[[#This Row],[cohorte]]</f>
        <v>1</v>
      </c>
    </row>
    <row r="761" spans="1:35" x14ac:dyDescent="0.35">
      <c r="A761" s="34">
        <f>IF(B761&lt;&gt;"",MAX($A$1:A760)+1,"")</f>
        <v>760</v>
      </c>
      <c r="B761" s="34" t="s">
        <v>2043</v>
      </c>
      <c r="C761" s="34" t="s">
        <v>1102</v>
      </c>
      <c r="D761" s="34" t="s">
        <v>31</v>
      </c>
      <c r="E761" s="34">
        <v>37</v>
      </c>
      <c r="F761" s="34" t="s">
        <v>1042</v>
      </c>
      <c r="G761" s="34">
        <v>2</v>
      </c>
      <c r="H761" s="34">
        <v>1</v>
      </c>
      <c r="I761" s="34" t="s">
        <v>159</v>
      </c>
      <c r="J761" s="34" t="s">
        <v>1103</v>
      </c>
      <c r="K761" s="34" t="s">
        <v>1104</v>
      </c>
      <c r="L761" s="34" t="s">
        <v>1105</v>
      </c>
      <c r="M761" s="34">
        <v>2</v>
      </c>
      <c r="N761" s="34" t="s">
        <v>159</v>
      </c>
      <c r="O761" s="34" t="s">
        <v>1106</v>
      </c>
      <c r="P761" s="34" t="s">
        <v>163</v>
      </c>
      <c r="Q761" s="34" t="s">
        <v>164</v>
      </c>
      <c r="R761" s="34" t="s">
        <v>1103</v>
      </c>
      <c r="S761" s="34" t="s">
        <v>1107</v>
      </c>
      <c r="T761" s="34" t="s">
        <v>1108</v>
      </c>
      <c r="U761" s="34" t="s">
        <v>1109</v>
      </c>
      <c r="V761" s="34">
        <v>697968518</v>
      </c>
      <c r="W761" s="34"/>
      <c r="X761" s="34">
        <v>1</v>
      </c>
      <c r="Y761" s="34">
        <v>698177079</v>
      </c>
      <c r="Z761" s="34" t="s">
        <v>2044</v>
      </c>
      <c r="AA761" s="34">
        <f>IF(ISBLANK($L761),"",VLOOKUP($L761,'PADESCE Ccontractuelle'!$C$2:$K$1200,8,FALSE))</f>
        <v>350000</v>
      </c>
      <c r="AB761" s="34">
        <f>IF(ISBLANK($L761),"",VLOOKUP($L761,'PADESCE Ccontractuelle'!$C$2:$K$1200,9,FALSE))</f>
        <v>105000000</v>
      </c>
      <c r="AC761" s="34" t="str">
        <f>VLOOKUP(VLOOKUP(B761,Apprenants!$D$2:$F$2000,3,FALSE),Classes!$A$2:$H$2000,8,FALSE)</f>
        <v>N</v>
      </c>
      <c r="AD761" s="47"/>
      <c r="AG761" s="23">
        <v>1</v>
      </c>
      <c r="AH761" s="23" t="str">
        <f>Consolication[[#This Row],[Bénéficiaires]]</f>
        <v>ASSOCIATION DES ENTREPRENEURS INGENIEUX D'AFRIQUE (ASENIA)</v>
      </c>
      <c r="AI761" s="23">
        <f>Consolication[[#This Row],[cohorte]]</f>
        <v>1</v>
      </c>
    </row>
    <row r="762" spans="1:35" x14ac:dyDescent="0.35">
      <c r="A762" s="34">
        <f>IF(B762&lt;&gt;"",MAX($A$1:A761)+1,"")</f>
        <v>761</v>
      </c>
      <c r="B762" s="34" t="s">
        <v>2045</v>
      </c>
      <c r="C762" s="34" t="s">
        <v>1102</v>
      </c>
      <c r="D762" s="34" t="s">
        <v>32</v>
      </c>
      <c r="E762" s="34">
        <v>51</v>
      </c>
      <c r="F762" s="34" t="s">
        <v>273</v>
      </c>
      <c r="G762" s="34">
        <v>2</v>
      </c>
      <c r="H762" s="34">
        <v>26</v>
      </c>
      <c r="I762" s="34" t="s">
        <v>159</v>
      </c>
      <c r="J762" s="34" t="s">
        <v>1103</v>
      </c>
      <c r="K762" s="34" t="s">
        <v>1104</v>
      </c>
      <c r="L762" s="34" t="s">
        <v>1105</v>
      </c>
      <c r="M762" s="34">
        <v>2</v>
      </c>
      <c r="N762" s="34" t="s">
        <v>159</v>
      </c>
      <c r="O762" s="34" t="s">
        <v>1106</v>
      </c>
      <c r="P762" s="34" t="s">
        <v>163</v>
      </c>
      <c r="Q762" s="34" t="s">
        <v>164</v>
      </c>
      <c r="R762" s="34" t="s">
        <v>1103</v>
      </c>
      <c r="S762" s="34"/>
      <c r="T762" s="34" t="s">
        <v>1108</v>
      </c>
      <c r="U762" s="34" t="s">
        <v>1109</v>
      </c>
      <c r="V762" s="34">
        <v>699617027</v>
      </c>
      <c r="W762" s="34"/>
      <c r="X762" s="34">
        <v>7</v>
      </c>
      <c r="Y762" s="34"/>
      <c r="Z762" s="34" t="s">
        <v>2046</v>
      </c>
      <c r="AA762" s="34">
        <f>IF(ISBLANK($L762),"",VLOOKUP($L762,'PADESCE Ccontractuelle'!$C$2:$K$1200,8,FALSE))</f>
        <v>350000</v>
      </c>
      <c r="AB762" s="34">
        <f>IF(ISBLANK($L762),"",VLOOKUP($L762,'PADESCE Ccontractuelle'!$C$2:$K$1200,9,FALSE))</f>
        <v>105000000</v>
      </c>
      <c r="AC762" s="34" t="str">
        <f>VLOOKUP(VLOOKUP(B762,Apprenants!$D$2:$F$2000,3,FALSE),Classes!$A$2:$H$2000,8,FALSE)</f>
        <v>N</v>
      </c>
      <c r="AD762" s="47"/>
      <c r="AG762" s="23"/>
      <c r="AH762" s="23"/>
      <c r="AI762" s="23"/>
    </row>
    <row r="763" spans="1:35" x14ac:dyDescent="0.35">
      <c r="A763" s="34">
        <f>IF(B763&lt;&gt;"",MAX($A$1:A762)+1,"")</f>
        <v>762</v>
      </c>
      <c r="B763" s="34" t="s">
        <v>2047</v>
      </c>
      <c r="C763" s="34" t="s">
        <v>1102</v>
      </c>
      <c r="D763" s="34" t="s">
        <v>31</v>
      </c>
      <c r="E763" s="34">
        <v>26</v>
      </c>
      <c r="F763" s="34" t="s">
        <v>32</v>
      </c>
      <c r="G763" s="34">
        <v>2</v>
      </c>
      <c r="H763" s="34">
        <v>4</v>
      </c>
      <c r="I763" s="34" t="s">
        <v>159</v>
      </c>
      <c r="J763" s="34" t="s">
        <v>1103</v>
      </c>
      <c r="K763" s="34" t="s">
        <v>1104</v>
      </c>
      <c r="L763" s="34" t="s">
        <v>1105</v>
      </c>
      <c r="M763" s="34">
        <v>2</v>
      </c>
      <c r="N763" s="34" t="s">
        <v>159</v>
      </c>
      <c r="O763" s="34" t="s">
        <v>1106</v>
      </c>
      <c r="P763" s="34" t="s">
        <v>163</v>
      </c>
      <c r="Q763" s="34" t="s">
        <v>164</v>
      </c>
      <c r="R763" s="34" t="s">
        <v>1103</v>
      </c>
      <c r="S763" s="34" t="s">
        <v>1107</v>
      </c>
      <c r="T763" s="34" t="s">
        <v>1108</v>
      </c>
      <c r="U763" s="34" t="s">
        <v>1109</v>
      </c>
      <c r="V763" s="34">
        <v>691787303</v>
      </c>
      <c r="W763" s="34"/>
      <c r="X763" s="34">
        <v>1</v>
      </c>
      <c r="Y763" s="34">
        <v>698177079</v>
      </c>
      <c r="Z763" s="34" t="s">
        <v>2048</v>
      </c>
      <c r="AA763" s="34">
        <f>IF(ISBLANK($L763),"",VLOOKUP($L763,'PADESCE Ccontractuelle'!$C$2:$K$1200,8,FALSE))</f>
        <v>350000</v>
      </c>
      <c r="AB763" s="34">
        <f>IF(ISBLANK($L763),"",VLOOKUP($L763,'PADESCE Ccontractuelle'!$C$2:$K$1200,9,FALSE))</f>
        <v>105000000</v>
      </c>
      <c r="AC763" s="34" t="str">
        <f>VLOOKUP(VLOOKUP(B763,Apprenants!$D$2:$F$2000,3,FALSE),Classes!$A$2:$H$2000,8,FALSE)</f>
        <v>N</v>
      </c>
      <c r="AD763" s="47"/>
      <c r="AG763" s="23">
        <v>1</v>
      </c>
      <c r="AH763" s="23" t="str">
        <f>Consolication[[#This Row],[Bénéficiaires]]</f>
        <v>ASSOCIATION DES ENTREPRENEURS INGENIEUX D'AFRIQUE (ASENIA)</v>
      </c>
      <c r="AI763" s="23">
        <f>Consolication[[#This Row],[cohorte]]</f>
        <v>1</v>
      </c>
    </row>
    <row r="764" spans="1:35" x14ac:dyDescent="0.35">
      <c r="A764" s="34">
        <f>IF(B764&lt;&gt;"",MAX($A$1:A763)+1,"")</f>
        <v>763</v>
      </c>
      <c r="B764" s="34" t="s">
        <v>2049</v>
      </c>
      <c r="C764" s="34" t="s">
        <v>1102</v>
      </c>
      <c r="D764" s="34" t="s">
        <v>32</v>
      </c>
      <c r="E764" s="34">
        <v>21</v>
      </c>
      <c r="F764" s="34" t="s">
        <v>32</v>
      </c>
      <c r="G764" s="34">
        <v>-1</v>
      </c>
      <c r="H764" s="34">
        <v>3</v>
      </c>
      <c r="I764" s="34" t="s">
        <v>159</v>
      </c>
      <c r="J764" s="34" t="s">
        <v>1103</v>
      </c>
      <c r="K764" s="34" t="s">
        <v>1104</v>
      </c>
      <c r="L764" s="34" t="s">
        <v>1105</v>
      </c>
      <c r="M764" s="34">
        <v>2</v>
      </c>
      <c r="N764" s="34" t="s">
        <v>159</v>
      </c>
      <c r="O764" s="34" t="s">
        <v>1106</v>
      </c>
      <c r="P764" s="34" t="s">
        <v>163</v>
      </c>
      <c r="Q764" s="34" t="s">
        <v>164</v>
      </c>
      <c r="R764" s="34" t="s">
        <v>1103</v>
      </c>
      <c r="S764" s="34" t="s">
        <v>1107</v>
      </c>
      <c r="T764" s="34" t="s">
        <v>1108</v>
      </c>
      <c r="U764" s="34" t="s">
        <v>1109</v>
      </c>
      <c r="V764" s="34">
        <v>691703937</v>
      </c>
      <c r="W764" s="34"/>
      <c r="X764" s="34">
        <v>1</v>
      </c>
      <c r="Y764" s="34">
        <v>698177079</v>
      </c>
      <c r="Z764" s="34" t="s">
        <v>2050</v>
      </c>
      <c r="AA764" s="34">
        <f>IF(ISBLANK($L764),"",VLOOKUP($L764,'PADESCE Ccontractuelle'!$C$2:$K$1200,8,FALSE))</f>
        <v>350000</v>
      </c>
      <c r="AB764" s="34">
        <f>IF(ISBLANK($L764),"",VLOOKUP($L764,'PADESCE Ccontractuelle'!$C$2:$K$1200,9,FALSE))</f>
        <v>105000000</v>
      </c>
      <c r="AC764" s="34" t="str">
        <f>VLOOKUP(VLOOKUP(B764,Apprenants!$D$2:$F$2000,3,FALSE),Classes!$A$2:$H$2000,8,FALSE)</f>
        <v>N</v>
      </c>
      <c r="AD764" s="47"/>
      <c r="AG764" s="23">
        <v>1</v>
      </c>
      <c r="AH764" s="23" t="str">
        <f>Consolication[[#This Row],[Bénéficiaires]]</f>
        <v>ASSOCIATION DES ENTREPRENEURS INGENIEUX D'AFRIQUE (ASENIA)</v>
      </c>
      <c r="AI764" s="23">
        <f>Consolication[[#This Row],[cohorte]]</f>
        <v>1</v>
      </c>
    </row>
    <row r="765" spans="1:35" x14ac:dyDescent="0.35">
      <c r="A765" s="34">
        <f>IF(B765&lt;&gt;"",MAX($A$1:A764)+1,"")</f>
        <v>764</v>
      </c>
      <c r="B765" s="34" t="s">
        <v>2051</v>
      </c>
      <c r="C765" s="34" t="s">
        <v>1102</v>
      </c>
      <c r="D765" s="34" t="s">
        <v>31</v>
      </c>
      <c r="E765" s="34">
        <v>22</v>
      </c>
      <c r="F765" s="34" t="s">
        <v>1042</v>
      </c>
      <c r="G765" s="34">
        <v>0</v>
      </c>
      <c r="H765" s="34">
        <v>1</v>
      </c>
      <c r="I765" s="34" t="s">
        <v>159</v>
      </c>
      <c r="J765" s="34" t="s">
        <v>1103</v>
      </c>
      <c r="K765" s="34" t="s">
        <v>1104</v>
      </c>
      <c r="L765" s="34" t="s">
        <v>1105</v>
      </c>
      <c r="M765" s="34">
        <v>2</v>
      </c>
      <c r="N765" s="34" t="s">
        <v>159</v>
      </c>
      <c r="O765" s="34" t="s">
        <v>1106</v>
      </c>
      <c r="P765" s="34" t="s">
        <v>163</v>
      </c>
      <c r="Q765" s="34" t="s">
        <v>164</v>
      </c>
      <c r="R765" s="34" t="s">
        <v>1103</v>
      </c>
      <c r="S765" s="34" t="s">
        <v>1107</v>
      </c>
      <c r="T765" s="34" t="s">
        <v>1108</v>
      </c>
      <c r="U765" s="34" t="s">
        <v>1109</v>
      </c>
      <c r="V765" s="34">
        <v>697224446</v>
      </c>
      <c r="W765" s="34"/>
      <c r="X765" s="34">
        <v>1</v>
      </c>
      <c r="Y765" s="34">
        <v>698177079</v>
      </c>
      <c r="Z765" s="34" t="s">
        <v>2052</v>
      </c>
      <c r="AA765" s="34">
        <f>IF(ISBLANK($L765),"",VLOOKUP($L765,'PADESCE Ccontractuelle'!$C$2:$K$1200,8,FALSE))</f>
        <v>350000</v>
      </c>
      <c r="AB765" s="34">
        <f>IF(ISBLANK($L765),"",VLOOKUP($L765,'PADESCE Ccontractuelle'!$C$2:$K$1200,9,FALSE))</f>
        <v>105000000</v>
      </c>
      <c r="AC765" s="34" t="str">
        <f>VLOOKUP(VLOOKUP(B765,Apprenants!$D$2:$F$2000,3,FALSE),Classes!$A$2:$H$2000,8,FALSE)</f>
        <v>N</v>
      </c>
      <c r="AD765" s="47"/>
      <c r="AG765" s="23">
        <v>1</v>
      </c>
      <c r="AH765" s="23" t="str">
        <f>Consolication[[#This Row],[Bénéficiaires]]</f>
        <v>ASSOCIATION DES ENTREPRENEURS INGENIEUX D'AFRIQUE (ASENIA)</v>
      </c>
      <c r="AI765" s="23">
        <f>Consolication[[#This Row],[cohorte]]</f>
        <v>1</v>
      </c>
    </row>
    <row r="766" spans="1:35" x14ac:dyDescent="0.35">
      <c r="A766" s="34">
        <f>IF(B766&lt;&gt;"",MAX($A$1:A765)+1,"")</f>
        <v>765</v>
      </c>
      <c r="B766" s="34" t="s">
        <v>2053</v>
      </c>
      <c r="C766" s="34" t="s">
        <v>1102</v>
      </c>
      <c r="D766" s="34" t="s">
        <v>31</v>
      </c>
      <c r="E766" s="34">
        <v>50</v>
      </c>
      <c r="F766" s="34" t="s">
        <v>273</v>
      </c>
      <c r="G766" s="34">
        <v>2</v>
      </c>
      <c r="H766" s="34">
        <v>5</v>
      </c>
      <c r="I766" s="34" t="s">
        <v>159</v>
      </c>
      <c r="J766" s="34" t="s">
        <v>1103</v>
      </c>
      <c r="K766" s="34" t="s">
        <v>1104</v>
      </c>
      <c r="L766" s="34" t="s">
        <v>1105</v>
      </c>
      <c r="M766" s="34">
        <v>2</v>
      </c>
      <c r="N766" s="34" t="s">
        <v>159</v>
      </c>
      <c r="O766" s="34" t="s">
        <v>1106</v>
      </c>
      <c r="P766" s="34" t="s">
        <v>163</v>
      </c>
      <c r="Q766" s="34" t="s">
        <v>164</v>
      </c>
      <c r="R766" s="34" t="s">
        <v>1103</v>
      </c>
      <c r="S766" s="34" t="s">
        <v>1107</v>
      </c>
      <c r="T766" s="34" t="s">
        <v>1108</v>
      </c>
      <c r="U766" s="34" t="s">
        <v>1109</v>
      </c>
      <c r="V766" s="34">
        <v>697271015</v>
      </c>
      <c r="W766" s="34"/>
      <c r="X766" s="34">
        <v>1</v>
      </c>
      <c r="Y766" s="34">
        <v>698177079</v>
      </c>
      <c r="Z766" s="34" t="s">
        <v>2054</v>
      </c>
      <c r="AA766" s="34">
        <f>IF(ISBLANK($L766),"",VLOOKUP($L766,'PADESCE Ccontractuelle'!$C$2:$K$1200,8,FALSE))</f>
        <v>350000</v>
      </c>
      <c r="AB766" s="34">
        <f>IF(ISBLANK($L766),"",VLOOKUP($L766,'PADESCE Ccontractuelle'!$C$2:$K$1200,9,FALSE))</f>
        <v>105000000</v>
      </c>
      <c r="AC766" s="34" t="str">
        <f>VLOOKUP(VLOOKUP(B766,Apprenants!$D$2:$F$2000,3,FALSE),Classes!$A$2:$H$2000,8,FALSE)</f>
        <v>N</v>
      </c>
      <c r="AD766" s="47"/>
      <c r="AG766" s="23">
        <v>1</v>
      </c>
      <c r="AH766" s="23" t="str">
        <f>Consolication[[#This Row],[Bénéficiaires]]</f>
        <v>ASSOCIATION DES ENTREPRENEURS INGENIEUX D'AFRIQUE (ASENIA)</v>
      </c>
      <c r="AI766" s="23">
        <f>Consolication[[#This Row],[cohorte]]</f>
        <v>1</v>
      </c>
    </row>
    <row r="767" spans="1:35" x14ac:dyDescent="0.35">
      <c r="A767" s="34">
        <f>IF(B767&lt;&gt;"",MAX($A$1:A766)+1,"")</f>
        <v>766</v>
      </c>
      <c r="B767" s="34" t="s">
        <v>2055</v>
      </c>
      <c r="C767" s="34" t="s">
        <v>1102</v>
      </c>
      <c r="D767" s="34" t="s">
        <v>32</v>
      </c>
      <c r="E767" s="34">
        <v>33</v>
      </c>
      <c r="F767" s="34" t="s">
        <v>1042</v>
      </c>
      <c r="G767" s="34">
        <v>2</v>
      </c>
      <c r="H767" s="34">
        <v>2</v>
      </c>
      <c r="I767" s="34" t="s">
        <v>159</v>
      </c>
      <c r="J767" s="34" t="s">
        <v>1103</v>
      </c>
      <c r="K767" s="34" t="s">
        <v>1104</v>
      </c>
      <c r="L767" s="34" t="s">
        <v>1105</v>
      </c>
      <c r="M767" s="34">
        <v>2</v>
      </c>
      <c r="N767" s="34" t="s">
        <v>159</v>
      </c>
      <c r="O767" s="34" t="s">
        <v>1106</v>
      </c>
      <c r="P767" s="34" t="s">
        <v>163</v>
      </c>
      <c r="Q767" s="34" t="s">
        <v>164</v>
      </c>
      <c r="R767" s="34" t="s">
        <v>1103</v>
      </c>
      <c r="S767" s="34" t="s">
        <v>1107</v>
      </c>
      <c r="T767" s="34" t="s">
        <v>1108</v>
      </c>
      <c r="U767" s="34" t="s">
        <v>1109</v>
      </c>
      <c r="V767" s="34">
        <v>698023474</v>
      </c>
      <c r="W767" s="34"/>
      <c r="X767" s="34">
        <v>1</v>
      </c>
      <c r="Y767" s="34">
        <v>698177079</v>
      </c>
      <c r="Z767" s="34" t="s">
        <v>2056</v>
      </c>
      <c r="AA767" s="34">
        <f>IF(ISBLANK($L767),"",VLOOKUP($L767,'PADESCE Ccontractuelle'!$C$2:$K$1200,8,FALSE))</f>
        <v>350000</v>
      </c>
      <c r="AB767" s="34">
        <f>IF(ISBLANK($L767),"",VLOOKUP($L767,'PADESCE Ccontractuelle'!$C$2:$K$1200,9,FALSE))</f>
        <v>105000000</v>
      </c>
      <c r="AC767" s="34" t="str">
        <f>VLOOKUP(VLOOKUP(B767,Apprenants!$D$2:$F$2000,3,FALSE),Classes!$A$2:$H$2000,8,FALSE)</f>
        <v>N</v>
      </c>
      <c r="AD767" s="47"/>
      <c r="AG767" s="23">
        <v>1</v>
      </c>
      <c r="AH767" s="23" t="str">
        <f>Consolication[[#This Row],[Bénéficiaires]]</f>
        <v>ASSOCIATION DES ENTREPRENEURS INGENIEUX D'AFRIQUE (ASENIA)</v>
      </c>
      <c r="AI767" s="23">
        <f>Consolication[[#This Row],[cohorte]]</f>
        <v>1</v>
      </c>
    </row>
    <row r="768" spans="1:35" x14ac:dyDescent="0.35">
      <c r="A768" s="34">
        <f>IF(B768&lt;&gt;"",MAX($A$1:A767)+1,"")</f>
        <v>767</v>
      </c>
      <c r="B768" s="34" t="s">
        <v>2057</v>
      </c>
      <c r="C768" s="34" t="s">
        <v>1102</v>
      </c>
      <c r="D768" s="34" t="s">
        <v>31</v>
      </c>
      <c r="E768" s="34">
        <v>34</v>
      </c>
      <c r="F768" s="34" t="s">
        <v>1042</v>
      </c>
      <c r="G768" s="34">
        <v>2</v>
      </c>
      <c r="H768" s="34">
        <v>8</v>
      </c>
      <c r="I768" s="34" t="s">
        <v>159</v>
      </c>
      <c r="J768" s="34" t="s">
        <v>1103</v>
      </c>
      <c r="K768" s="34" t="s">
        <v>1104</v>
      </c>
      <c r="L768" s="34" t="s">
        <v>1105</v>
      </c>
      <c r="M768" s="34">
        <v>2</v>
      </c>
      <c r="N768" s="34" t="s">
        <v>159</v>
      </c>
      <c r="O768" s="34" t="s">
        <v>1106</v>
      </c>
      <c r="P768" s="34" t="s">
        <v>163</v>
      </c>
      <c r="Q768" s="34" t="s">
        <v>164</v>
      </c>
      <c r="R768" s="34" t="s">
        <v>1103</v>
      </c>
      <c r="S768" s="34" t="s">
        <v>1107</v>
      </c>
      <c r="T768" s="34" t="s">
        <v>1108</v>
      </c>
      <c r="U768" s="34" t="s">
        <v>1109</v>
      </c>
      <c r="V768" s="34">
        <v>697336344</v>
      </c>
      <c r="W768" s="34"/>
      <c r="X768" s="34">
        <v>1</v>
      </c>
      <c r="Y768" s="34">
        <v>698177079</v>
      </c>
      <c r="Z768" s="34" t="s">
        <v>2058</v>
      </c>
      <c r="AA768" s="34">
        <f>IF(ISBLANK($L768),"",VLOOKUP($L768,'PADESCE Ccontractuelle'!$C$2:$K$1200,8,FALSE))</f>
        <v>350000</v>
      </c>
      <c r="AB768" s="34">
        <f>IF(ISBLANK($L768),"",VLOOKUP($L768,'PADESCE Ccontractuelle'!$C$2:$K$1200,9,FALSE))</f>
        <v>105000000</v>
      </c>
      <c r="AC768" s="34" t="str">
        <f>VLOOKUP(VLOOKUP(B768,Apprenants!$D$2:$F$2000,3,FALSE),Classes!$A$2:$H$2000,8,FALSE)</f>
        <v>N</v>
      </c>
      <c r="AD768" s="47"/>
      <c r="AG768" s="23">
        <v>1</v>
      </c>
      <c r="AH768" s="23" t="str">
        <f>Consolication[[#This Row],[Bénéficiaires]]</f>
        <v>ASSOCIATION DES ENTREPRENEURS INGENIEUX D'AFRIQUE (ASENIA)</v>
      </c>
      <c r="AI768" s="23">
        <f>Consolication[[#This Row],[cohorte]]</f>
        <v>1</v>
      </c>
    </row>
    <row r="769" spans="1:35" x14ac:dyDescent="0.35">
      <c r="A769" s="34">
        <f>IF(B769&lt;&gt;"",MAX($A$1:A768)+1,"")</f>
        <v>768</v>
      </c>
      <c r="B769" s="34" t="s">
        <v>2059</v>
      </c>
      <c r="C769" s="34" t="s">
        <v>1102</v>
      </c>
      <c r="D769" s="34" t="s">
        <v>32</v>
      </c>
      <c r="E769" s="34">
        <v>36</v>
      </c>
      <c r="F769" s="34" t="s">
        <v>1042</v>
      </c>
      <c r="G769" s="34">
        <v>0</v>
      </c>
      <c r="H769" s="34">
        <v>6</v>
      </c>
      <c r="I769" s="34" t="s">
        <v>159</v>
      </c>
      <c r="J769" s="34" t="s">
        <v>1103</v>
      </c>
      <c r="K769" s="34" t="s">
        <v>1104</v>
      </c>
      <c r="L769" s="34" t="s">
        <v>1105</v>
      </c>
      <c r="M769" s="34">
        <v>2</v>
      </c>
      <c r="N769" s="34" t="s">
        <v>159</v>
      </c>
      <c r="O769" s="34" t="s">
        <v>1106</v>
      </c>
      <c r="P769" s="34" t="s">
        <v>163</v>
      </c>
      <c r="Q769" s="34" t="s">
        <v>164</v>
      </c>
      <c r="R769" s="34" t="s">
        <v>1103</v>
      </c>
      <c r="S769" s="34" t="s">
        <v>1107</v>
      </c>
      <c r="T769" s="34" t="s">
        <v>1108</v>
      </c>
      <c r="U769" s="34" t="s">
        <v>1109</v>
      </c>
      <c r="V769" s="34">
        <v>670897873</v>
      </c>
      <c r="W769" s="34"/>
      <c r="X769" s="34">
        <v>1</v>
      </c>
      <c r="Y769" s="34">
        <v>698177079</v>
      </c>
      <c r="Z769" s="34" t="s">
        <v>2060</v>
      </c>
      <c r="AA769" s="34">
        <f>IF(ISBLANK($L769),"",VLOOKUP($L769,'PADESCE Ccontractuelle'!$C$2:$K$1200,8,FALSE))</f>
        <v>350000</v>
      </c>
      <c r="AB769" s="34">
        <f>IF(ISBLANK($L769),"",VLOOKUP($L769,'PADESCE Ccontractuelle'!$C$2:$K$1200,9,FALSE))</f>
        <v>105000000</v>
      </c>
      <c r="AC769" s="34" t="str">
        <f>VLOOKUP(VLOOKUP(B769,Apprenants!$D$2:$F$2000,3,FALSE),Classes!$A$2:$H$2000,8,FALSE)</f>
        <v>N</v>
      </c>
      <c r="AD769" s="47"/>
      <c r="AG769" s="23">
        <v>1</v>
      </c>
      <c r="AH769" s="23" t="str">
        <f>Consolication[[#This Row],[Bénéficiaires]]</f>
        <v>ASSOCIATION DES ENTREPRENEURS INGENIEUX D'AFRIQUE (ASENIA)</v>
      </c>
      <c r="AI769" s="23">
        <f>Consolication[[#This Row],[cohorte]]</f>
        <v>1</v>
      </c>
    </row>
    <row r="770" spans="1:35" x14ac:dyDescent="0.35">
      <c r="A770" s="34">
        <f>IF(B770&lt;&gt;"",MAX($A$1:A769)+1,"")</f>
        <v>769</v>
      </c>
      <c r="B770" s="34" t="s">
        <v>2061</v>
      </c>
      <c r="C770" s="34" t="s">
        <v>1102</v>
      </c>
      <c r="D770" s="34" t="s">
        <v>32</v>
      </c>
      <c r="E770" s="34">
        <v>72</v>
      </c>
      <c r="F770" s="34" t="s">
        <v>974</v>
      </c>
      <c r="G770" s="34">
        <v>2</v>
      </c>
      <c r="H770" s="34">
        <v>7</v>
      </c>
      <c r="I770" s="34" t="s">
        <v>159</v>
      </c>
      <c r="J770" s="34" t="s">
        <v>1103</v>
      </c>
      <c r="K770" s="34" t="s">
        <v>1104</v>
      </c>
      <c r="L770" s="34" t="s">
        <v>1105</v>
      </c>
      <c r="M770" s="34">
        <v>2</v>
      </c>
      <c r="N770" s="34" t="s">
        <v>159</v>
      </c>
      <c r="O770" s="34" t="s">
        <v>1106</v>
      </c>
      <c r="P770" s="34" t="s">
        <v>163</v>
      </c>
      <c r="Q770" s="34" t="s">
        <v>164</v>
      </c>
      <c r="R770" s="34" t="s">
        <v>1103</v>
      </c>
      <c r="S770" s="34" t="s">
        <v>1107</v>
      </c>
      <c r="T770" s="34" t="s">
        <v>1108</v>
      </c>
      <c r="U770" s="34" t="s">
        <v>1109</v>
      </c>
      <c r="V770" s="34">
        <v>677720495</v>
      </c>
      <c r="W770" s="34"/>
      <c r="X770" s="34">
        <v>1</v>
      </c>
      <c r="Y770" s="34">
        <v>698177079</v>
      </c>
      <c r="Z770" s="34" t="s">
        <v>2062</v>
      </c>
      <c r="AA770" s="34">
        <f>IF(ISBLANK($L770),"",VLOOKUP($L770,'PADESCE Ccontractuelle'!$C$2:$K$1200,8,FALSE))</f>
        <v>350000</v>
      </c>
      <c r="AB770" s="34">
        <f>IF(ISBLANK($L770),"",VLOOKUP($L770,'PADESCE Ccontractuelle'!$C$2:$K$1200,9,FALSE))</f>
        <v>105000000</v>
      </c>
      <c r="AC770" s="34" t="str">
        <f>VLOOKUP(VLOOKUP(B770,Apprenants!$D$2:$F$2000,3,FALSE),Classes!$A$2:$H$2000,8,FALSE)</f>
        <v>N</v>
      </c>
      <c r="AD770" s="47"/>
      <c r="AG770" s="23">
        <v>1</v>
      </c>
      <c r="AH770" s="23" t="str">
        <f>Consolication[[#This Row],[Bénéficiaires]]</f>
        <v>ASSOCIATION DES ENTREPRENEURS INGENIEUX D'AFRIQUE (ASENIA)</v>
      </c>
      <c r="AI770" s="23">
        <f>Consolication[[#This Row],[cohorte]]</f>
        <v>1</v>
      </c>
    </row>
    <row r="771" spans="1:35" x14ac:dyDescent="0.35">
      <c r="A771" s="34">
        <f>IF(B771&lt;&gt;"",MAX($A$1:A770)+1,"")</f>
        <v>770</v>
      </c>
      <c r="B771" s="34" t="s">
        <v>2063</v>
      </c>
      <c r="C771" s="34" t="s">
        <v>1102</v>
      </c>
      <c r="D771" s="34" t="s">
        <v>31</v>
      </c>
      <c r="E771" s="34">
        <v>75</v>
      </c>
      <c r="F771" s="34" t="s">
        <v>974</v>
      </c>
      <c r="G771" s="34">
        <v>2</v>
      </c>
      <c r="H771" s="34">
        <v>7</v>
      </c>
      <c r="I771" s="34" t="s">
        <v>159</v>
      </c>
      <c r="J771" s="34" t="s">
        <v>1103</v>
      </c>
      <c r="K771" s="34" t="s">
        <v>1104</v>
      </c>
      <c r="L771" s="34" t="s">
        <v>1105</v>
      </c>
      <c r="M771" s="34">
        <v>2</v>
      </c>
      <c r="N771" s="34" t="s">
        <v>159</v>
      </c>
      <c r="O771" s="34" t="s">
        <v>1106</v>
      </c>
      <c r="P771" s="34" t="s">
        <v>163</v>
      </c>
      <c r="Q771" s="34" t="s">
        <v>164</v>
      </c>
      <c r="R771" s="34" t="s">
        <v>1103</v>
      </c>
      <c r="S771" s="34" t="s">
        <v>1107</v>
      </c>
      <c r="T771" s="34" t="s">
        <v>1108</v>
      </c>
      <c r="U771" s="34" t="s">
        <v>1109</v>
      </c>
      <c r="V771" s="34">
        <v>690334540</v>
      </c>
      <c r="W771" s="34"/>
      <c r="X771" s="34">
        <v>1</v>
      </c>
      <c r="Y771" s="34">
        <v>698177079</v>
      </c>
      <c r="Z771" s="34" t="s">
        <v>2064</v>
      </c>
      <c r="AA771" s="34">
        <f>IF(ISBLANK($L771),"",VLOOKUP($L771,'PADESCE Ccontractuelle'!$C$2:$K$1200,8,FALSE))</f>
        <v>350000</v>
      </c>
      <c r="AB771" s="34">
        <f>IF(ISBLANK($L771),"",VLOOKUP($L771,'PADESCE Ccontractuelle'!$C$2:$K$1200,9,FALSE))</f>
        <v>105000000</v>
      </c>
      <c r="AC771" s="34" t="str">
        <f>VLOOKUP(VLOOKUP(B771,Apprenants!$D$2:$F$2000,3,FALSE),Classes!$A$2:$H$2000,8,FALSE)</f>
        <v>N</v>
      </c>
      <c r="AD771" s="47"/>
      <c r="AG771" s="23">
        <v>1</v>
      </c>
      <c r="AH771" s="23" t="str">
        <f>Consolication[[#This Row],[Bénéficiaires]]</f>
        <v>ASSOCIATION DES ENTREPRENEURS INGENIEUX D'AFRIQUE (ASENIA)</v>
      </c>
      <c r="AI771" s="23">
        <f>Consolication[[#This Row],[cohorte]]</f>
        <v>1</v>
      </c>
    </row>
    <row r="772" spans="1:35" x14ac:dyDescent="0.35">
      <c r="A772" s="34">
        <f>IF(B772&lt;&gt;"",MAX($A$1:A771)+1,"")</f>
        <v>771</v>
      </c>
      <c r="B772" s="34" t="s">
        <v>2065</v>
      </c>
      <c r="C772" s="34" t="s">
        <v>1102</v>
      </c>
      <c r="D772" s="34" t="s">
        <v>31</v>
      </c>
      <c r="E772" s="34">
        <v>38</v>
      </c>
      <c r="F772" s="34" t="s">
        <v>974</v>
      </c>
      <c r="G772" s="34">
        <v>2</v>
      </c>
      <c r="H772" s="34">
        <v>7</v>
      </c>
      <c r="I772" s="34" t="s">
        <v>159</v>
      </c>
      <c r="J772" s="34" t="s">
        <v>1103</v>
      </c>
      <c r="K772" s="34" t="s">
        <v>1104</v>
      </c>
      <c r="L772" s="34" t="s">
        <v>1105</v>
      </c>
      <c r="M772" s="34">
        <v>2</v>
      </c>
      <c r="N772" s="34" t="s">
        <v>159</v>
      </c>
      <c r="O772" s="34" t="s">
        <v>1106</v>
      </c>
      <c r="P772" s="34" t="s">
        <v>163</v>
      </c>
      <c r="Q772" s="34" t="s">
        <v>164</v>
      </c>
      <c r="R772" s="34" t="s">
        <v>1103</v>
      </c>
      <c r="S772" s="34" t="s">
        <v>1107</v>
      </c>
      <c r="T772" s="34" t="s">
        <v>1108</v>
      </c>
      <c r="U772" s="34" t="s">
        <v>1109</v>
      </c>
      <c r="V772" s="34">
        <v>676011437</v>
      </c>
      <c r="W772" s="34"/>
      <c r="X772" s="34">
        <v>1</v>
      </c>
      <c r="Y772" s="34">
        <v>698177079</v>
      </c>
      <c r="Z772" s="34" t="s">
        <v>2066</v>
      </c>
      <c r="AA772" s="34">
        <f>IF(ISBLANK($L772),"",VLOOKUP($L772,'PADESCE Ccontractuelle'!$C$2:$K$1200,8,FALSE))</f>
        <v>350000</v>
      </c>
      <c r="AB772" s="34">
        <f>IF(ISBLANK($L772),"",VLOOKUP($L772,'PADESCE Ccontractuelle'!$C$2:$K$1200,9,FALSE))</f>
        <v>105000000</v>
      </c>
      <c r="AC772" s="34" t="str">
        <f>VLOOKUP(VLOOKUP(B772,Apprenants!$D$2:$F$2000,3,FALSE),Classes!$A$2:$H$2000,8,FALSE)</f>
        <v>N</v>
      </c>
      <c r="AD772" s="47"/>
      <c r="AG772" s="23">
        <v>1</v>
      </c>
      <c r="AH772" s="23" t="str">
        <f>Consolication[[#This Row],[Bénéficiaires]]</f>
        <v>ASSOCIATION DES ENTREPRENEURS INGENIEUX D'AFRIQUE (ASENIA)</v>
      </c>
      <c r="AI772" s="23">
        <f>Consolication[[#This Row],[cohorte]]</f>
        <v>1</v>
      </c>
    </row>
    <row r="773" spans="1:35" x14ac:dyDescent="0.35">
      <c r="A773" s="34">
        <f>IF(B773&lt;&gt;"",MAX($A$1:A772)+1,"")</f>
        <v>772</v>
      </c>
      <c r="B773" s="34" t="s">
        <v>2067</v>
      </c>
      <c r="C773" s="34" t="s">
        <v>1102</v>
      </c>
      <c r="D773" s="34" t="s">
        <v>31</v>
      </c>
      <c r="E773" s="34">
        <v>27</v>
      </c>
      <c r="F773" s="34" t="s">
        <v>1042</v>
      </c>
      <c r="G773" s="34">
        <v>2</v>
      </c>
      <c r="H773" s="34">
        <v>1</v>
      </c>
      <c r="I773" s="34" t="s">
        <v>159</v>
      </c>
      <c r="J773" s="34" t="s">
        <v>1103</v>
      </c>
      <c r="K773" s="34" t="s">
        <v>1104</v>
      </c>
      <c r="L773" s="34" t="s">
        <v>1105</v>
      </c>
      <c r="M773" s="34">
        <v>2</v>
      </c>
      <c r="N773" s="34" t="s">
        <v>159</v>
      </c>
      <c r="O773" s="34" t="s">
        <v>1106</v>
      </c>
      <c r="P773" s="34" t="s">
        <v>163</v>
      </c>
      <c r="Q773" s="34" t="s">
        <v>164</v>
      </c>
      <c r="R773" s="34" t="s">
        <v>1103</v>
      </c>
      <c r="S773" s="34" t="s">
        <v>1107</v>
      </c>
      <c r="T773" s="34" t="s">
        <v>1108</v>
      </c>
      <c r="U773" s="34" t="s">
        <v>1109</v>
      </c>
      <c r="V773" s="34">
        <v>690758595</v>
      </c>
      <c r="W773" s="34"/>
      <c r="X773" s="34">
        <v>1</v>
      </c>
      <c r="Y773" s="34">
        <v>698177079</v>
      </c>
      <c r="Z773" s="34" t="s">
        <v>2068</v>
      </c>
      <c r="AA773" s="34">
        <f>IF(ISBLANK($L773),"",VLOOKUP($L773,'PADESCE Ccontractuelle'!$C$2:$K$1200,8,FALSE))</f>
        <v>350000</v>
      </c>
      <c r="AB773" s="34">
        <f>IF(ISBLANK($L773),"",VLOOKUP($L773,'PADESCE Ccontractuelle'!$C$2:$K$1200,9,FALSE))</f>
        <v>105000000</v>
      </c>
      <c r="AC773" s="34" t="str">
        <f>VLOOKUP(VLOOKUP(B773,Apprenants!$D$2:$F$2000,3,FALSE),Classes!$A$2:$H$2000,8,FALSE)</f>
        <v>N</v>
      </c>
      <c r="AD773" s="47"/>
      <c r="AG773" s="23">
        <v>1</v>
      </c>
      <c r="AH773" s="23" t="str">
        <f>Consolication[[#This Row],[Bénéficiaires]]</f>
        <v>ASSOCIATION DES ENTREPRENEURS INGENIEUX D'AFRIQUE (ASENIA)</v>
      </c>
      <c r="AI773" s="23">
        <f>Consolication[[#This Row],[cohorte]]</f>
        <v>1</v>
      </c>
    </row>
    <row r="774" spans="1:35" x14ac:dyDescent="0.35">
      <c r="A774" s="34">
        <f>IF(B774&lt;&gt;"",MAX($A$1:A773)+1,"")</f>
        <v>773</v>
      </c>
      <c r="B774" s="34" t="s">
        <v>2069</v>
      </c>
      <c r="C774" s="34" t="s">
        <v>1102</v>
      </c>
      <c r="D774" s="34" t="s">
        <v>32</v>
      </c>
      <c r="E774" s="34"/>
      <c r="F774" s="34"/>
      <c r="G774" s="34"/>
      <c r="H774" s="34"/>
      <c r="I774" s="34" t="s">
        <v>159</v>
      </c>
      <c r="J774" s="34" t="s">
        <v>1103</v>
      </c>
      <c r="K774" s="34" t="s">
        <v>1104</v>
      </c>
      <c r="L774" s="34" t="s">
        <v>1105</v>
      </c>
      <c r="M774" s="34">
        <v>2</v>
      </c>
      <c r="N774" s="34" t="s">
        <v>159</v>
      </c>
      <c r="O774" s="34" t="s">
        <v>1106</v>
      </c>
      <c r="P774" s="34" t="s">
        <v>163</v>
      </c>
      <c r="Q774" s="34" t="s">
        <v>164</v>
      </c>
      <c r="R774" s="34" t="s">
        <v>1103</v>
      </c>
      <c r="S774" s="34" t="s">
        <v>1107</v>
      </c>
      <c r="T774" s="34" t="s">
        <v>1108</v>
      </c>
      <c r="U774" s="34" t="s">
        <v>1109</v>
      </c>
      <c r="V774" s="34">
        <v>695892050</v>
      </c>
      <c r="W774" s="34"/>
      <c r="X774" s="34">
        <v>1</v>
      </c>
      <c r="Y774" s="34">
        <v>698177079</v>
      </c>
      <c r="Z774" s="34" t="s">
        <v>2070</v>
      </c>
      <c r="AA774" s="34">
        <f>IF(ISBLANK($L774),"",VLOOKUP($L774,'PADESCE Ccontractuelle'!$C$2:$K$1200,8,FALSE))</f>
        <v>350000</v>
      </c>
      <c r="AB774" s="34">
        <f>IF(ISBLANK($L774),"",VLOOKUP($L774,'PADESCE Ccontractuelle'!$C$2:$K$1200,9,FALSE))</f>
        <v>105000000</v>
      </c>
      <c r="AC774" s="34" t="str">
        <f>VLOOKUP(VLOOKUP(B774,Apprenants!$D$2:$F$2000,3,FALSE),Classes!$A$2:$H$2000,8,FALSE)</f>
        <v>N</v>
      </c>
      <c r="AD774" s="47"/>
      <c r="AG774" s="23">
        <v>1</v>
      </c>
      <c r="AH774" s="23" t="str">
        <f>Consolication[[#This Row],[Bénéficiaires]]</f>
        <v>ASSOCIATION DES ENTREPRENEURS INGENIEUX D'AFRIQUE (ASENIA)</v>
      </c>
      <c r="AI774" s="23">
        <f>Consolication[[#This Row],[cohorte]]</f>
        <v>1</v>
      </c>
    </row>
    <row r="775" spans="1:35" x14ac:dyDescent="0.35">
      <c r="A775" s="34">
        <f>IF(B775&lt;&gt;"",MAX($A$1:A774)+1,"")</f>
        <v>774</v>
      </c>
      <c r="B775" s="34" t="s">
        <v>2071</v>
      </c>
      <c r="C775" s="34" t="s">
        <v>1102</v>
      </c>
      <c r="D775" s="34" t="s">
        <v>32</v>
      </c>
      <c r="E775" s="34">
        <v>25</v>
      </c>
      <c r="F775" s="34" t="s">
        <v>1042</v>
      </c>
      <c r="G775" s="34">
        <v>2</v>
      </c>
      <c r="H775" s="34">
        <v>1</v>
      </c>
      <c r="I775" s="34" t="s">
        <v>159</v>
      </c>
      <c r="J775" s="34" t="s">
        <v>1103</v>
      </c>
      <c r="K775" s="34" t="s">
        <v>1104</v>
      </c>
      <c r="L775" s="34" t="s">
        <v>1105</v>
      </c>
      <c r="M775" s="34">
        <v>2</v>
      </c>
      <c r="N775" s="34" t="s">
        <v>159</v>
      </c>
      <c r="O775" s="34" t="s">
        <v>1106</v>
      </c>
      <c r="P775" s="34" t="s">
        <v>163</v>
      </c>
      <c r="Q775" s="34" t="s">
        <v>164</v>
      </c>
      <c r="R775" s="34" t="s">
        <v>1103</v>
      </c>
      <c r="S775" s="34" t="s">
        <v>1107</v>
      </c>
      <c r="T775" s="34" t="s">
        <v>1108</v>
      </c>
      <c r="U775" s="34" t="s">
        <v>1109</v>
      </c>
      <c r="V775" s="34">
        <v>695282058</v>
      </c>
      <c r="W775" s="34"/>
      <c r="X775" s="34">
        <v>1</v>
      </c>
      <c r="Y775" s="34">
        <v>698177079</v>
      </c>
      <c r="Z775" s="34" t="s">
        <v>2072</v>
      </c>
      <c r="AA775" s="34">
        <f>IF(ISBLANK($L775),"",VLOOKUP($L775,'PADESCE Ccontractuelle'!$C$2:$K$1200,8,FALSE))</f>
        <v>350000</v>
      </c>
      <c r="AB775" s="34">
        <f>IF(ISBLANK($L775),"",VLOOKUP($L775,'PADESCE Ccontractuelle'!$C$2:$K$1200,9,FALSE))</f>
        <v>105000000</v>
      </c>
      <c r="AC775" s="34" t="str">
        <f>VLOOKUP(VLOOKUP(B775,Apprenants!$D$2:$F$2000,3,FALSE),Classes!$A$2:$H$2000,8,FALSE)</f>
        <v>N</v>
      </c>
      <c r="AD775" s="47"/>
      <c r="AG775" s="23">
        <v>1</v>
      </c>
      <c r="AH775" s="23" t="str">
        <f>Consolication[[#This Row],[Bénéficiaires]]</f>
        <v>ASSOCIATION DES ENTREPRENEURS INGENIEUX D'AFRIQUE (ASENIA)</v>
      </c>
      <c r="AI775" s="23">
        <f>Consolication[[#This Row],[cohorte]]</f>
        <v>1</v>
      </c>
    </row>
    <row r="776" spans="1:35" x14ac:dyDescent="0.35">
      <c r="A776" s="34">
        <f>IF(B776&lt;&gt;"",MAX($A$1:A775)+1,"")</f>
        <v>775</v>
      </c>
      <c r="B776" s="34" t="s">
        <v>2073</v>
      </c>
      <c r="C776" s="34" t="s">
        <v>1102</v>
      </c>
      <c r="D776" s="34" t="s">
        <v>32</v>
      </c>
      <c r="E776" s="34">
        <v>38</v>
      </c>
      <c r="F776" s="34" t="s">
        <v>1042</v>
      </c>
      <c r="G776" s="34">
        <v>2</v>
      </c>
      <c r="H776" s="34">
        <v>8</v>
      </c>
      <c r="I776" s="34" t="s">
        <v>159</v>
      </c>
      <c r="J776" s="34" t="s">
        <v>1103</v>
      </c>
      <c r="K776" s="34" t="s">
        <v>1104</v>
      </c>
      <c r="L776" s="34" t="s">
        <v>1105</v>
      </c>
      <c r="M776" s="34">
        <v>2</v>
      </c>
      <c r="N776" s="34" t="s">
        <v>159</v>
      </c>
      <c r="O776" s="34" t="s">
        <v>1106</v>
      </c>
      <c r="P776" s="34" t="s">
        <v>163</v>
      </c>
      <c r="Q776" s="34" t="s">
        <v>164</v>
      </c>
      <c r="R776" s="34" t="s">
        <v>1103</v>
      </c>
      <c r="S776" s="34" t="s">
        <v>1107</v>
      </c>
      <c r="T776" s="34" t="s">
        <v>1108</v>
      </c>
      <c r="U776" s="34" t="s">
        <v>1109</v>
      </c>
      <c r="V776" s="34">
        <v>698327650</v>
      </c>
      <c r="W776" s="34"/>
      <c r="X776" s="34">
        <v>1</v>
      </c>
      <c r="Y776" s="34">
        <v>698177079</v>
      </c>
      <c r="Z776" s="34" t="s">
        <v>2074</v>
      </c>
      <c r="AA776" s="34">
        <f>IF(ISBLANK($L776),"",VLOOKUP($L776,'PADESCE Ccontractuelle'!$C$2:$K$1200,8,FALSE))</f>
        <v>350000</v>
      </c>
      <c r="AB776" s="34">
        <f>IF(ISBLANK($L776),"",VLOOKUP($L776,'PADESCE Ccontractuelle'!$C$2:$K$1200,9,FALSE))</f>
        <v>105000000</v>
      </c>
      <c r="AC776" s="34" t="str">
        <f>VLOOKUP(VLOOKUP(B776,Apprenants!$D$2:$F$2000,3,FALSE),Classes!$A$2:$H$2000,8,FALSE)</f>
        <v>N</v>
      </c>
      <c r="AD776" s="47"/>
      <c r="AG776" s="23">
        <v>1</v>
      </c>
      <c r="AH776" s="23" t="str">
        <f>Consolication[[#This Row],[Bénéficiaires]]</f>
        <v>ASSOCIATION DES ENTREPRENEURS INGENIEUX D'AFRIQUE (ASENIA)</v>
      </c>
      <c r="AI776" s="23">
        <f>Consolication[[#This Row],[cohorte]]</f>
        <v>1</v>
      </c>
    </row>
    <row r="777" spans="1:35" x14ac:dyDescent="0.35">
      <c r="A777" s="34">
        <f>IF(B777&lt;&gt;"",MAX($A$1:A776)+1,"")</f>
        <v>776</v>
      </c>
      <c r="B777" s="34" t="s">
        <v>2075</v>
      </c>
      <c r="C777" s="34" t="s">
        <v>1102</v>
      </c>
      <c r="D777" s="34" t="s">
        <v>32</v>
      </c>
      <c r="E777" s="34">
        <v>28</v>
      </c>
      <c r="F777" s="34" t="s">
        <v>246</v>
      </c>
      <c r="G777" s="34">
        <v>2</v>
      </c>
      <c r="H777" s="34">
        <v>3</v>
      </c>
      <c r="I777" s="34" t="s">
        <v>159</v>
      </c>
      <c r="J777" s="34" t="s">
        <v>1103</v>
      </c>
      <c r="K777" s="34" t="s">
        <v>1104</v>
      </c>
      <c r="L777" s="34" t="s">
        <v>1105</v>
      </c>
      <c r="M777" s="34">
        <v>2</v>
      </c>
      <c r="N777" s="34" t="s">
        <v>159</v>
      </c>
      <c r="O777" s="34" t="s">
        <v>1106</v>
      </c>
      <c r="P777" s="34" t="s">
        <v>163</v>
      </c>
      <c r="Q777" s="34" t="s">
        <v>164</v>
      </c>
      <c r="R777" s="34" t="s">
        <v>1103</v>
      </c>
      <c r="S777" s="34" t="s">
        <v>1107</v>
      </c>
      <c r="T777" s="34" t="s">
        <v>1108</v>
      </c>
      <c r="U777" s="34" t="s">
        <v>1109</v>
      </c>
      <c r="V777" s="34">
        <v>693107119</v>
      </c>
      <c r="W777" s="34"/>
      <c r="X777" s="34">
        <v>1</v>
      </c>
      <c r="Y777" s="34">
        <v>698177079</v>
      </c>
      <c r="Z777" s="34" t="s">
        <v>2076</v>
      </c>
      <c r="AA777" s="34">
        <f>IF(ISBLANK($L777),"",VLOOKUP($L777,'PADESCE Ccontractuelle'!$C$2:$K$1200,8,FALSE))</f>
        <v>350000</v>
      </c>
      <c r="AB777" s="34">
        <f>IF(ISBLANK($L777),"",VLOOKUP($L777,'PADESCE Ccontractuelle'!$C$2:$K$1200,9,FALSE))</f>
        <v>105000000</v>
      </c>
      <c r="AC777" s="34" t="str">
        <f>VLOOKUP(VLOOKUP(B777,Apprenants!$D$2:$F$2000,3,FALSE),Classes!$A$2:$H$2000,8,FALSE)</f>
        <v>N</v>
      </c>
      <c r="AD777" s="47"/>
      <c r="AG777" s="23">
        <v>1</v>
      </c>
      <c r="AH777" s="23" t="str">
        <f>Consolication[[#This Row],[Bénéficiaires]]</f>
        <v>ASSOCIATION DES ENTREPRENEURS INGENIEUX D'AFRIQUE (ASENIA)</v>
      </c>
      <c r="AI777" s="23">
        <f>Consolication[[#This Row],[cohorte]]</f>
        <v>1</v>
      </c>
    </row>
    <row r="778" spans="1:35" x14ac:dyDescent="0.35">
      <c r="A778" s="34">
        <f>IF(B778&lt;&gt;"",MAX($A$1:A777)+1,"")</f>
        <v>777</v>
      </c>
      <c r="B778" s="34" t="s">
        <v>2077</v>
      </c>
      <c r="C778" s="34" t="s">
        <v>1346</v>
      </c>
      <c r="D778" s="34" t="s">
        <v>31</v>
      </c>
      <c r="E778" s="34"/>
      <c r="F778" s="34" t="s">
        <v>32</v>
      </c>
      <c r="G778" s="34">
        <v>2</v>
      </c>
      <c r="H778" s="34">
        <v>9</v>
      </c>
      <c r="I778" s="34" t="s">
        <v>1347</v>
      </c>
      <c r="J778" s="34" t="s">
        <v>1348</v>
      </c>
      <c r="K778" s="34" t="s">
        <v>1349</v>
      </c>
      <c r="L778" s="34" t="s">
        <v>1350</v>
      </c>
      <c r="M778" s="34">
        <v>3</v>
      </c>
      <c r="N778" s="34" t="s">
        <v>1347</v>
      </c>
      <c r="O778" s="34" t="s">
        <v>1347</v>
      </c>
      <c r="P778" s="34" t="s">
        <v>1351</v>
      </c>
      <c r="Q778" s="34" t="s">
        <v>1352</v>
      </c>
      <c r="R778" s="34" t="s">
        <v>1353</v>
      </c>
      <c r="S778" s="34"/>
      <c r="T778" s="34">
        <v>9.3630479999999991</v>
      </c>
      <c r="U778" s="34">
        <v>4.0789109999999997</v>
      </c>
      <c r="V778" s="34">
        <v>671523258</v>
      </c>
      <c r="W778" s="34"/>
      <c r="X778" s="34">
        <v>1</v>
      </c>
      <c r="Y778" s="34"/>
      <c r="Z778" s="34" t="s">
        <v>2078</v>
      </c>
      <c r="AA778" s="34">
        <f>IF(ISBLANK($L778),"",VLOOKUP($L778,'PADESCE Ccontractuelle'!$C$2:$K$1200,8,FALSE))</f>
        <v>355572</v>
      </c>
      <c r="AB778" s="34">
        <f>IF(ISBLANK($L778),"",VLOOKUP($L778,'PADESCE Ccontractuelle'!$C$2:$K$1200,9,FALSE))</f>
        <v>4622436</v>
      </c>
      <c r="AC778" s="34" t="str">
        <f>VLOOKUP(VLOOKUP(B778,Apprenants!$D$2:$F$2000,3,FALSE),Classes!$A$2:$H$2000,8,FALSE)</f>
        <v>N</v>
      </c>
      <c r="AD778" s="47"/>
      <c r="AG778" s="23">
        <v>1</v>
      </c>
      <c r="AH778" s="23" t="str">
        <f>Consolication[[#This Row],[Bénéficiaires]]</f>
        <v>PROMINENT YOUTH FOR EFFICIENT DEVELOPMENT AND MUTUAL ASSISTANCE CIG</v>
      </c>
      <c r="AI778" s="23">
        <f>Consolication[[#This Row],[cohorte]]</f>
        <v>1</v>
      </c>
    </row>
    <row r="779" spans="1:35" x14ac:dyDescent="0.35">
      <c r="A779" s="34">
        <f>IF(B779&lt;&gt;"",MAX($A$1:A778)+1,"")</f>
        <v>778</v>
      </c>
      <c r="B779" s="34" t="s">
        <v>2079</v>
      </c>
      <c r="C779" s="34" t="s">
        <v>1102</v>
      </c>
      <c r="D779" s="34" t="s">
        <v>31</v>
      </c>
      <c r="E779" s="34">
        <v>31</v>
      </c>
      <c r="F779" s="34" t="s">
        <v>246</v>
      </c>
      <c r="G779" s="34">
        <v>2</v>
      </c>
      <c r="H779" s="34">
        <v>3</v>
      </c>
      <c r="I779" s="34" t="s">
        <v>159</v>
      </c>
      <c r="J779" s="34" t="s">
        <v>1103</v>
      </c>
      <c r="K779" s="34" t="s">
        <v>1104</v>
      </c>
      <c r="L779" s="34" t="s">
        <v>1105</v>
      </c>
      <c r="M779" s="34">
        <v>2</v>
      </c>
      <c r="N779" s="34" t="s">
        <v>159</v>
      </c>
      <c r="O779" s="34" t="s">
        <v>1106</v>
      </c>
      <c r="P779" s="34" t="s">
        <v>163</v>
      </c>
      <c r="Q779" s="34" t="s">
        <v>164</v>
      </c>
      <c r="R779" s="34" t="s">
        <v>1103</v>
      </c>
      <c r="S779" s="34" t="s">
        <v>1107</v>
      </c>
      <c r="T779" s="34" t="s">
        <v>1108</v>
      </c>
      <c r="U779" s="34" t="s">
        <v>1109</v>
      </c>
      <c r="V779" s="34">
        <v>693880910</v>
      </c>
      <c r="W779" s="34"/>
      <c r="X779" s="34">
        <v>2</v>
      </c>
      <c r="Y779" s="34">
        <v>654258237</v>
      </c>
      <c r="Z779" s="34" t="s">
        <v>2080</v>
      </c>
      <c r="AA779" s="34">
        <f>IF(ISBLANK($L779),"",VLOOKUP($L779,'PADESCE Ccontractuelle'!$C$2:$K$1200,8,FALSE))</f>
        <v>350000</v>
      </c>
      <c r="AB779" s="34">
        <f>IF(ISBLANK($L779),"",VLOOKUP($L779,'PADESCE Ccontractuelle'!$C$2:$K$1200,9,FALSE))</f>
        <v>105000000</v>
      </c>
      <c r="AC779" s="34" t="str">
        <f>VLOOKUP(VLOOKUP(B779,Apprenants!$D$2:$F$2000,3,FALSE),Classes!$A$2:$H$2000,8,FALSE)</f>
        <v>N</v>
      </c>
      <c r="AD779" s="47"/>
      <c r="AG779" s="23">
        <v>1</v>
      </c>
      <c r="AH779" s="23" t="str">
        <f>Consolication[[#This Row],[Bénéficiaires]]</f>
        <v>ASSOCIATION DES ENTREPRENEURS INGENIEUX D'AFRIQUE (ASENIA)</v>
      </c>
      <c r="AI779" s="23">
        <f>Consolication[[#This Row],[cohorte]]</f>
        <v>2</v>
      </c>
    </row>
    <row r="780" spans="1:35" x14ac:dyDescent="0.35">
      <c r="A780" s="34">
        <f>IF(B780&lt;&gt;"",MAX($A$1:A779)+1,"")</f>
        <v>779</v>
      </c>
      <c r="B780" s="34" t="s">
        <v>2081</v>
      </c>
      <c r="C780" s="34" t="s">
        <v>1102</v>
      </c>
      <c r="D780" s="34" t="s">
        <v>31</v>
      </c>
      <c r="E780" s="34">
        <v>31</v>
      </c>
      <c r="F780" s="34" t="s">
        <v>246</v>
      </c>
      <c r="G780" s="34">
        <v>2</v>
      </c>
      <c r="H780" s="34">
        <v>2</v>
      </c>
      <c r="I780" s="34" t="s">
        <v>159</v>
      </c>
      <c r="J780" s="34" t="s">
        <v>1103</v>
      </c>
      <c r="K780" s="34" t="s">
        <v>1104</v>
      </c>
      <c r="L780" s="34" t="s">
        <v>1105</v>
      </c>
      <c r="M780" s="34">
        <v>2</v>
      </c>
      <c r="N780" s="34" t="s">
        <v>159</v>
      </c>
      <c r="O780" s="34" t="s">
        <v>1106</v>
      </c>
      <c r="P780" s="34" t="s">
        <v>163</v>
      </c>
      <c r="Q780" s="34" t="s">
        <v>164</v>
      </c>
      <c r="R780" s="34" t="s">
        <v>1103</v>
      </c>
      <c r="S780" s="34" t="s">
        <v>1107</v>
      </c>
      <c r="T780" s="34" t="s">
        <v>1108</v>
      </c>
      <c r="U780" s="34" t="s">
        <v>1109</v>
      </c>
      <c r="V780" s="34">
        <v>691782617</v>
      </c>
      <c r="W780" s="34"/>
      <c r="X780" s="34">
        <v>2</v>
      </c>
      <c r="Y780" s="34">
        <v>654258237</v>
      </c>
      <c r="Z780" s="34" t="s">
        <v>2082</v>
      </c>
      <c r="AA780" s="34">
        <f>IF(ISBLANK($L780),"",VLOOKUP($L780,'PADESCE Ccontractuelle'!$C$2:$K$1200,8,FALSE))</f>
        <v>350000</v>
      </c>
      <c r="AB780" s="34">
        <f>IF(ISBLANK($L780),"",VLOOKUP($L780,'PADESCE Ccontractuelle'!$C$2:$K$1200,9,FALSE))</f>
        <v>105000000</v>
      </c>
      <c r="AC780" s="34" t="str">
        <f>VLOOKUP(VLOOKUP(B780,Apprenants!$D$2:$F$2000,3,FALSE),Classes!$A$2:$H$2000,8,FALSE)</f>
        <v>N</v>
      </c>
      <c r="AD780" s="47"/>
      <c r="AG780" s="23">
        <v>1</v>
      </c>
      <c r="AH780" s="23" t="str">
        <f>Consolication[[#This Row],[Bénéficiaires]]</f>
        <v>ASSOCIATION DES ENTREPRENEURS INGENIEUX D'AFRIQUE (ASENIA)</v>
      </c>
      <c r="AI780" s="23">
        <f>Consolication[[#This Row],[cohorte]]</f>
        <v>2</v>
      </c>
    </row>
    <row r="781" spans="1:35" x14ac:dyDescent="0.35">
      <c r="A781" s="34">
        <f>IF(B781&lt;&gt;"",MAX($A$1:A780)+1,"")</f>
        <v>780</v>
      </c>
      <c r="B781" s="34" t="s">
        <v>2083</v>
      </c>
      <c r="C781" s="34" t="s">
        <v>1346</v>
      </c>
      <c r="D781" s="34" t="s">
        <v>32</v>
      </c>
      <c r="E781" s="34"/>
      <c r="F781" s="34" t="s">
        <v>273</v>
      </c>
      <c r="G781" s="34">
        <v>2</v>
      </c>
      <c r="H781" s="34">
        <v>7</v>
      </c>
      <c r="I781" s="34" t="s">
        <v>1347</v>
      </c>
      <c r="J781" s="34" t="s">
        <v>1348</v>
      </c>
      <c r="K781" s="34" t="s">
        <v>1349</v>
      </c>
      <c r="L781" s="34" t="s">
        <v>1350</v>
      </c>
      <c r="M781" s="34">
        <v>3</v>
      </c>
      <c r="N781" s="34" t="s">
        <v>1347</v>
      </c>
      <c r="O781" s="34" t="s">
        <v>1347</v>
      </c>
      <c r="P781" s="34" t="s">
        <v>1351</v>
      </c>
      <c r="Q781" s="34" t="s">
        <v>1352</v>
      </c>
      <c r="R781" s="34" t="s">
        <v>1353</v>
      </c>
      <c r="S781" s="34"/>
      <c r="T781" s="34">
        <v>9.3630479999999991</v>
      </c>
      <c r="U781" s="34">
        <v>4.0789109999999997</v>
      </c>
      <c r="V781" s="34">
        <v>650775898</v>
      </c>
      <c r="W781" s="34"/>
      <c r="X781" s="34">
        <v>1</v>
      </c>
      <c r="Y781" s="34"/>
      <c r="Z781" s="34" t="s">
        <v>2084</v>
      </c>
      <c r="AA781" s="34">
        <f>IF(ISBLANK($L781),"",VLOOKUP($L781,'PADESCE Ccontractuelle'!$C$2:$K$1200,8,FALSE))</f>
        <v>355572</v>
      </c>
      <c r="AB781" s="34">
        <f>IF(ISBLANK($L781),"",VLOOKUP($L781,'PADESCE Ccontractuelle'!$C$2:$K$1200,9,FALSE))</f>
        <v>4622436</v>
      </c>
      <c r="AC781" s="34" t="str">
        <f>VLOOKUP(VLOOKUP(B781,Apprenants!$D$2:$F$2000,3,FALSE),Classes!$A$2:$H$2000,8,FALSE)</f>
        <v>N</v>
      </c>
      <c r="AD781" s="47"/>
      <c r="AG781" s="23">
        <v>1</v>
      </c>
      <c r="AH781" s="23" t="str">
        <f>Consolication[[#This Row],[Bénéficiaires]]</f>
        <v>PROMINENT YOUTH FOR EFFICIENT DEVELOPMENT AND MUTUAL ASSISTANCE CIG</v>
      </c>
      <c r="AI781" s="23">
        <f>Consolication[[#This Row],[cohorte]]</f>
        <v>1</v>
      </c>
    </row>
    <row r="782" spans="1:35" x14ac:dyDescent="0.35">
      <c r="A782" s="34">
        <f>IF(B782&lt;&gt;"",MAX($A$1:A781)+1,"")</f>
        <v>781</v>
      </c>
      <c r="B782" s="34" t="s">
        <v>2085</v>
      </c>
      <c r="C782" s="34" t="s">
        <v>1102</v>
      </c>
      <c r="D782" s="34" t="s">
        <v>31</v>
      </c>
      <c r="E782" s="34">
        <v>35</v>
      </c>
      <c r="F782" s="34" t="s">
        <v>246</v>
      </c>
      <c r="G782" s="34">
        <v>2</v>
      </c>
      <c r="H782" s="34">
        <v>2</v>
      </c>
      <c r="I782" s="34" t="s">
        <v>159</v>
      </c>
      <c r="J782" s="34" t="s">
        <v>1103</v>
      </c>
      <c r="K782" s="34" t="s">
        <v>1104</v>
      </c>
      <c r="L782" s="34" t="s">
        <v>1105</v>
      </c>
      <c r="M782" s="34">
        <v>2</v>
      </c>
      <c r="N782" s="34" t="s">
        <v>159</v>
      </c>
      <c r="O782" s="34" t="s">
        <v>1106</v>
      </c>
      <c r="P782" s="34" t="s">
        <v>163</v>
      </c>
      <c r="Q782" s="34" t="s">
        <v>164</v>
      </c>
      <c r="R782" s="34" t="s">
        <v>1103</v>
      </c>
      <c r="S782" s="34" t="s">
        <v>1107</v>
      </c>
      <c r="T782" s="34" t="s">
        <v>1108</v>
      </c>
      <c r="U782" s="34" t="s">
        <v>1109</v>
      </c>
      <c r="V782" s="34">
        <v>694840861</v>
      </c>
      <c r="W782" s="34"/>
      <c r="X782" s="34">
        <v>2</v>
      </c>
      <c r="Y782" s="34">
        <v>654258237</v>
      </c>
      <c r="Z782" s="34" t="s">
        <v>2086</v>
      </c>
      <c r="AA782" s="34">
        <f>IF(ISBLANK($L782),"",VLOOKUP($L782,'PADESCE Ccontractuelle'!$C$2:$K$1200,8,FALSE))</f>
        <v>350000</v>
      </c>
      <c r="AB782" s="34">
        <f>IF(ISBLANK($L782),"",VLOOKUP($L782,'PADESCE Ccontractuelle'!$C$2:$K$1200,9,FALSE))</f>
        <v>105000000</v>
      </c>
      <c r="AC782" s="34" t="str">
        <f>VLOOKUP(VLOOKUP(B782,Apprenants!$D$2:$F$2000,3,FALSE),Classes!$A$2:$H$2000,8,FALSE)</f>
        <v>N</v>
      </c>
      <c r="AD782" s="47"/>
      <c r="AG782" s="23">
        <v>1</v>
      </c>
      <c r="AH782" s="23" t="str">
        <f>Consolication[[#This Row],[Bénéficiaires]]</f>
        <v>ASSOCIATION DES ENTREPRENEURS INGENIEUX D'AFRIQUE (ASENIA)</v>
      </c>
      <c r="AI782" s="23">
        <f>Consolication[[#This Row],[cohorte]]</f>
        <v>2</v>
      </c>
    </row>
    <row r="783" spans="1:35" x14ac:dyDescent="0.35">
      <c r="A783" s="34">
        <f>IF(B783&lt;&gt;"",MAX($A$1:A782)+1,"")</f>
        <v>782</v>
      </c>
      <c r="B783" s="34" t="s">
        <v>2087</v>
      </c>
      <c r="C783" s="34" t="s">
        <v>1102</v>
      </c>
      <c r="D783" s="34" t="s">
        <v>31</v>
      </c>
      <c r="E783" s="34">
        <v>29</v>
      </c>
      <c r="F783" s="34" t="s">
        <v>246</v>
      </c>
      <c r="G783" s="34">
        <v>2</v>
      </c>
      <c r="H783" s="34">
        <v>3</v>
      </c>
      <c r="I783" s="34" t="s">
        <v>159</v>
      </c>
      <c r="J783" s="34" t="s">
        <v>1103</v>
      </c>
      <c r="K783" s="34" t="s">
        <v>1104</v>
      </c>
      <c r="L783" s="34" t="s">
        <v>1105</v>
      </c>
      <c r="M783" s="34">
        <v>2</v>
      </c>
      <c r="N783" s="34" t="s">
        <v>159</v>
      </c>
      <c r="O783" s="34" t="s">
        <v>1106</v>
      </c>
      <c r="P783" s="34" t="s">
        <v>163</v>
      </c>
      <c r="Q783" s="34" t="s">
        <v>164</v>
      </c>
      <c r="R783" s="34" t="s">
        <v>1103</v>
      </c>
      <c r="S783" s="34" t="s">
        <v>1107</v>
      </c>
      <c r="T783" s="34" t="s">
        <v>1108</v>
      </c>
      <c r="U783" s="34" t="s">
        <v>1109</v>
      </c>
      <c r="V783" s="34">
        <v>695456225</v>
      </c>
      <c r="W783" s="34"/>
      <c r="X783" s="34">
        <v>2</v>
      </c>
      <c r="Y783" s="34">
        <v>654258237</v>
      </c>
      <c r="Z783" s="34" t="s">
        <v>2088</v>
      </c>
      <c r="AA783" s="34">
        <f>IF(ISBLANK($L783),"",VLOOKUP($L783,'PADESCE Ccontractuelle'!$C$2:$K$1200,8,FALSE))</f>
        <v>350000</v>
      </c>
      <c r="AB783" s="34">
        <f>IF(ISBLANK($L783),"",VLOOKUP($L783,'PADESCE Ccontractuelle'!$C$2:$K$1200,9,FALSE))</f>
        <v>105000000</v>
      </c>
      <c r="AC783" s="34" t="str">
        <f>VLOOKUP(VLOOKUP(B783,Apprenants!$D$2:$F$2000,3,FALSE),Classes!$A$2:$H$2000,8,FALSE)</f>
        <v>N</v>
      </c>
      <c r="AD783" s="47"/>
      <c r="AG783" s="23">
        <v>1</v>
      </c>
      <c r="AH783" s="23" t="str">
        <f>Consolication[[#This Row],[Bénéficiaires]]</f>
        <v>ASSOCIATION DES ENTREPRENEURS INGENIEUX D'AFRIQUE (ASENIA)</v>
      </c>
      <c r="AI783" s="23">
        <f>Consolication[[#This Row],[cohorte]]</f>
        <v>2</v>
      </c>
    </row>
    <row r="784" spans="1:35" x14ac:dyDescent="0.35">
      <c r="A784" s="34">
        <f>IF(B784&lt;&gt;"",MAX($A$1:A783)+1,"")</f>
        <v>783</v>
      </c>
      <c r="B784" s="34" t="s">
        <v>2089</v>
      </c>
      <c r="C784" s="34" t="s">
        <v>1102</v>
      </c>
      <c r="D784" s="34" t="s">
        <v>32</v>
      </c>
      <c r="E784" s="34">
        <v>28</v>
      </c>
      <c r="F784" s="34" t="s">
        <v>246</v>
      </c>
      <c r="G784" s="34">
        <v>2</v>
      </c>
      <c r="H784" s="34">
        <v>3</v>
      </c>
      <c r="I784" s="34" t="s">
        <v>159</v>
      </c>
      <c r="J784" s="34" t="s">
        <v>1103</v>
      </c>
      <c r="K784" s="34" t="s">
        <v>1104</v>
      </c>
      <c r="L784" s="34" t="s">
        <v>1105</v>
      </c>
      <c r="M784" s="34">
        <v>2</v>
      </c>
      <c r="N784" s="34" t="s">
        <v>159</v>
      </c>
      <c r="O784" s="34" t="s">
        <v>1106</v>
      </c>
      <c r="P784" s="34" t="s">
        <v>163</v>
      </c>
      <c r="Q784" s="34" t="s">
        <v>164</v>
      </c>
      <c r="R784" s="34" t="s">
        <v>1103</v>
      </c>
      <c r="S784" s="34" t="s">
        <v>1107</v>
      </c>
      <c r="T784" s="34" t="s">
        <v>1108</v>
      </c>
      <c r="U784" s="34" t="s">
        <v>1109</v>
      </c>
      <c r="V784" s="34">
        <v>693606522</v>
      </c>
      <c r="W784" s="34"/>
      <c r="X784" s="34">
        <v>2</v>
      </c>
      <c r="Y784" s="34">
        <v>654258237</v>
      </c>
      <c r="Z784" s="34" t="s">
        <v>2090</v>
      </c>
      <c r="AA784" s="34">
        <f>IF(ISBLANK($L784),"",VLOOKUP($L784,'PADESCE Ccontractuelle'!$C$2:$K$1200,8,FALSE))</f>
        <v>350000</v>
      </c>
      <c r="AB784" s="34">
        <f>IF(ISBLANK($L784),"",VLOOKUP($L784,'PADESCE Ccontractuelle'!$C$2:$K$1200,9,FALSE))</f>
        <v>105000000</v>
      </c>
      <c r="AC784" s="34" t="str">
        <f>VLOOKUP(VLOOKUP(B784,Apprenants!$D$2:$F$2000,3,FALSE),Classes!$A$2:$H$2000,8,FALSE)</f>
        <v>N</v>
      </c>
      <c r="AD784" s="47"/>
      <c r="AG784" s="23">
        <v>1</v>
      </c>
      <c r="AH784" s="23" t="str">
        <f>Consolication[[#This Row],[Bénéficiaires]]</f>
        <v>ASSOCIATION DES ENTREPRENEURS INGENIEUX D'AFRIQUE (ASENIA)</v>
      </c>
      <c r="AI784" s="23">
        <f>Consolication[[#This Row],[cohorte]]</f>
        <v>2</v>
      </c>
    </row>
    <row r="785" spans="1:35" x14ac:dyDescent="0.35">
      <c r="A785" s="34">
        <f>IF(B785&lt;&gt;"",MAX($A$1:A784)+1,"")</f>
        <v>784</v>
      </c>
      <c r="B785" s="34" t="s">
        <v>2091</v>
      </c>
      <c r="C785" s="34" t="s">
        <v>1102</v>
      </c>
      <c r="D785" s="34" t="s">
        <v>31</v>
      </c>
      <c r="E785" s="34">
        <v>25</v>
      </c>
      <c r="F785" s="34" t="s">
        <v>32</v>
      </c>
      <c r="G785" s="34">
        <v>2</v>
      </c>
      <c r="H785" s="34">
        <v>8</v>
      </c>
      <c r="I785" s="34" t="s">
        <v>159</v>
      </c>
      <c r="J785" s="34" t="s">
        <v>1103</v>
      </c>
      <c r="K785" s="34" t="s">
        <v>1104</v>
      </c>
      <c r="L785" s="34" t="s">
        <v>1105</v>
      </c>
      <c r="M785" s="34">
        <v>2</v>
      </c>
      <c r="N785" s="34" t="s">
        <v>159</v>
      </c>
      <c r="O785" s="34" t="s">
        <v>1106</v>
      </c>
      <c r="P785" s="34" t="s">
        <v>163</v>
      </c>
      <c r="Q785" s="34" t="s">
        <v>164</v>
      </c>
      <c r="R785" s="34" t="s">
        <v>1103</v>
      </c>
      <c r="S785" s="34" t="s">
        <v>1107</v>
      </c>
      <c r="T785" s="34" t="s">
        <v>1108</v>
      </c>
      <c r="U785" s="34" t="s">
        <v>1109</v>
      </c>
      <c r="V785" s="34">
        <v>650920859</v>
      </c>
      <c r="W785" s="34"/>
      <c r="X785" s="34">
        <v>2</v>
      </c>
      <c r="Y785" s="34">
        <v>654258237</v>
      </c>
      <c r="Z785" s="34" t="s">
        <v>2092</v>
      </c>
      <c r="AA785" s="34">
        <f>IF(ISBLANK($L785),"",VLOOKUP($L785,'PADESCE Ccontractuelle'!$C$2:$K$1200,8,FALSE))</f>
        <v>350000</v>
      </c>
      <c r="AB785" s="34">
        <f>IF(ISBLANK($L785),"",VLOOKUP($L785,'PADESCE Ccontractuelle'!$C$2:$K$1200,9,FALSE))</f>
        <v>105000000</v>
      </c>
      <c r="AC785" s="34" t="str">
        <f>VLOOKUP(VLOOKUP(B785,Apprenants!$D$2:$F$2000,3,FALSE),Classes!$A$2:$H$2000,8,FALSE)</f>
        <v>N</v>
      </c>
      <c r="AD785" s="47"/>
      <c r="AG785" s="23">
        <v>1</v>
      </c>
      <c r="AH785" s="23" t="str">
        <f>Consolication[[#This Row],[Bénéficiaires]]</f>
        <v>ASSOCIATION DES ENTREPRENEURS INGENIEUX D'AFRIQUE (ASENIA)</v>
      </c>
      <c r="AI785" s="23">
        <f>Consolication[[#This Row],[cohorte]]</f>
        <v>2</v>
      </c>
    </row>
    <row r="786" spans="1:35" x14ac:dyDescent="0.35">
      <c r="A786" s="34">
        <f>IF(B786&lt;&gt;"",MAX($A$1:A785)+1,"")</f>
        <v>785</v>
      </c>
      <c r="B786" s="34" t="s">
        <v>2093</v>
      </c>
      <c r="C786" s="34" t="s">
        <v>1102</v>
      </c>
      <c r="D786" s="34" t="s">
        <v>31</v>
      </c>
      <c r="E786" s="34">
        <v>26</v>
      </c>
      <c r="F786" s="34" t="s">
        <v>246</v>
      </c>
      <c r="G786" s="34">
        <v>2</v>
      </c>
      <c r="H786" s="34">
        <v>3</v>
      </c>
      <c r="I786" s="34" t="s">
        <v>159</v>
      </c>
      <c r="J786" s="34" t="s">
        <v>1103</v>
      </c>
      <c r="K786" s="34" t="s">
        <v>1104</v>
      </c>
      <c r="L786" s="34" t="s">
        <v>1105</v>
      </c>
      <c r="M786" s="34">
        <v>2</v>
      </c>
      <c r="N786" s="34" t="s">
        <v>159</v>
      </c>
      <c r="O786" s="34" t="s">
        <v>1106</v>
      </c>
      <c r="P786" s="34" t="s">
        <v>163</v>
      </c>
      <c r="Q786" s="34" t="s">
        <v>164</v>
      </c>
      <c r="R786" s="34" t="s">
        <v>1103</v>
      </c>
      <c r="S786" s="34" t="s">
        <v>1107</v>
      </c>
      <c r="T786" s="34" t="s">
        <v>1108</v>
      </c>
      <c r="U786" s="34" t="s">
        <v>1109</v>
      </c>
      <c r="V786" s="34">
        <v>657483539</v>
      </c>
      <c r="W786" s="34"/>
      <c r="X786" s="34">
        <v>2</v>
      </c>
      <c r="Y786" s="34">
        <v>654258237</v>
      </c>
      <c r="Z786" s="34" t="s">
        <v>2094</v>
      </c>
      <c r="AA786" s="34">
        <f>IF(ISBLANK($L786),"",VLOOKUP($L786,'PADESCE Ccontractuelle'!$C$2:$K$1200,8,FALSE))</f>
        <v>350000</v>
      </c>
      <c r="AB786" s="34">
        <f>IF(ISBLANK($L786),"",VLOOKUP($L786,'PADESCE Ccontractuelle'!$C$2:$K$1200,9,FALSE))</f>
        <v>105000000</v>
      </c>
      <c r="AC786" s="34" t="str">
        <f>VLOOKUP(VLOOKUP(B786,Apprenants!$D$2:$F$2000,3,FALSE),Classes!$A$2:$H$2000,8,FALSE)</f>
        <v>N</v>
      </c>
      <c r="AD786" s="47"/>
      <c r="AG786" s="23">
        <v>1</v>
      </c>
      <c r="AH786" s="23" t="str">
        <f>Consolication[[#This Row],[Bénéficiaires]]</f>
        <v>ASSOCIATION DES ENTREPRENEURS INGENIEUX D'AFRIQUE (ASENIA)</v>
      </c>
      <c r="AI786" s="23">
        <f>Consolication[[#This Row],[cohorte]]</f>
        <v>2</v>
      </c>
    </row>
    <row r="787" spans="1:35" x14ac:dyDescent="0.35">
      <c r="A787" s="34">
        <f>IF(B787&lt;&gt;"",MAX($A$1:A786)+1,"")</f>
        <v>786</v>
      </c>
      <c r="B787" s="34" t="s">
        <v>2095</v>
      </c>
      <c r="C787" s="34" t="s">
        <v>1102</v>
      </c>
      <c r="D787" s="34" t="s">
        <v>31</v>
      </c>
      <c r="E787" s="34">
        <v>27</v>
      </c>
      <c r="F787" s="34" t="s">
        <v>246</v>
      </c>
      <c r="G787" s="34">
        <v>2</v>
      </c>
      <c r="H787" s="34">
        <v>3</v>
      </c>
      <c r="I787" s="34" t="s">
        <v>159</v>
      </c>
      <c r="J787" s="34" t="s">
        <v>1103</v>
      </c>
      <c r="K787" s="34" t="s">
        <v>1104</v>
      </c>
      <c r="L787" s="34" t="s">
        <v>1105</v>
      </c>
      <c r="M787" s="34">
        <v>2</v>
      </c>
      <c r="N787" s="34" t="s">
        <v>159</v>
      </c>
      <c r="O787" s="34" t="s">
        <v>1106</v>
      </c>
      <c r="P787" s="34" t="s">
        <v>163</v>
      </c>
      <c r="Q787" s="34" t="s">
        <v>164</v>
      </c>
      <c r="R787" s="34" t="s">
        <v>1103</v>
      </c>
      <c r="S787" s="34" t="s">
        <v>1107</v>
      </c>
      <c r="T787" s="34" t="s">
        <v>1108</v>
      </c>
      <c r="U787" s="34" t="s">
        <v>1109</v>
      </c>
      <c r="V787" s="34">
        <v>695232890</v>
      </c>
      <c r="W787" s="34"/>
      <c r="X787" s="34">
        <v>2</v>
      </c>
      <c r="Y787" s="34">
        <v>654258237</v>
      </c>
      <c r="Z787" s="34" t="s">
        <v>2096</v>
      </c>
      <c r="AA787" s="34">
        <f>IF(ISBLANK($L787),"",VLOOKUP($L787,'PADESCE Ccontractuelle'!$C$2:$K$1200,8,FALSE))</f>
        <v>350000</v>
      </c>
      <c r="AB787" s="34">
        <f>IF(ISBLANK($L787),"",VLOOKUP($L787,'PADESCE Ccontractuelle'!$C$2:$K$1200,9,FALSE))</f>
        <v>105000000</v>
      </c>
      <c r="AC787" s="34" t="str">
        <f>VLOOKUP(VLOOKUP(B787,Apprenants!$D$2:$F$2000,3,FALSE),Classes!$A$2:$H$2000,8,FALSE)</f>
        <v>N</v>
      </c>
      <c r="AD787" s="47"/>
      <c r="AG787" s="23">
        <v>1</v>
      </c>
      <c r="AH787" s="23" t="str">
        <f>Consolication[[#This Row],[Bénéficiaires]]</f>
        <v>ASSOCIATION DES ENTREPRENEURS INGENIEUX D'AFRIQUE (ASENIA)</v>
      </c>
      <c r="AI787" s="23">
        <f>Consolication[[#This Row],[cohorte]]</f>
        <v>2</v>
      </c>
    </row>
    <row r="788" spans="1:35" x14ac:dyDescent="0.35">
      <c r="A788" s="34">
        <f>IF(B788&lt;&gt;"",MAX($A$1:A787)+1,"")</f>
        <v>787</v>
      </c>
      <c r="B788" s="34" t="s">
        <v>2097</v>
      </c>
      <c r="C788" s="34" t="s">
        <v>1102</v>
      </c>
      <c r="D788" s="34" t="s">
        <v>31</v>
      </c>
      <c r="E788" s="34">
        <v>31</v>
      </c>
      <c r="F788" s="34" t="s">
        <v>273</v>
      </c>
      <c r="G788" s="34">
        <v>2</v>
      </c>
      <c r="H788" s="34">
        <v>3</v>
      </c>
      <c r="I788" s="34" t="s">
        <v>159</v>
      </c>
      <c r="J788" s="34" t="s">
        <v>1103</v>
      </c>
      <c r="K788" s="34" t="s">
        <v>1104</v>
      </c>
      <c r="L788" s="34" t="s">
        <v>1105</v>
      </c>
      <c r="M788" s="34">
        <v>2</v>
      </c>
      <c r="N788" s="34" t="s">
        <v>159</v>
      </c>
      <c r="O788" s="34" t="s">
        <v>1106</v>
      </c>
      <c r="P788" s="34" t="s">
        <v>163</v>
      </c>
      <c r="Q788" s="34" t="s">
        <v>164</v>
      </c>
      <c r="R788" s="34" t="s">
        <v>1103</v>
      </c>
      <c r="S788" s="34" t="s">
        <v>1107</v>
      </c>
      <c r="T788" s="34" t="s">
        <v>1108</v>
      </c>
      <c r="U788" s="34" t="s">
        <v>1109</v>
      </c>
      <c r="V788" s="34">
        <v>697837693</v>
      </c>
      <c r="W788" s="34"/>
      <c r="X788" s="34">
        <v>2</v>
      </c>
      <c r="Y788" s="34">
        <v>654258237</v>
      </c>
      <c r="Z788" s="34" t="s">
        <v>2098</v>
      </c>
      <c r="AA788" s="34">
        <f>IF(ISBLANK($L788),"",VLOOKUP($L788,'PADESCE Ccontractuelle'!$C$2:$K$1200,8,FALSE))</f>
        <v>350000</v>
      </c>
      <c r="AB788" s="34">
        <f>IF(ISBLANK($L788),"",VLOOKUP($L788,'PADESCE Ccontractuelle'!$C$2:$K$1200,9,FALSE))</f>
        <v>105000000</v>
      </c>
      <c r="AC788" s="34" t="str">
        <f>VLOOKUP(VLOOKUP(B788,Apprenants!$D$2:$F$2000,3,FALSE),Classes!$A$2:$H$2000,8,FALSE)</f>
        <v>N</v>
      </c>
      <c r="AD788" s="47"/>
      <c r="AG788" s="23">
        <v>1</v>
      </c>
      <c r="AH788" s="23" t="str">
        <f>Consolication[[#This Row],[Bénéficiaires]]</f>
        <v>ASSOCIATION DES ENTREPRENEURS INGENIEUX D'AFRIQUE (ASENIA)</v>
      </c>
      <c r="AI788" s="23">
        <f>Consolication[[#This Row],[cohorte]]</f>
        <v>2</v>
      </c>
    </row>
    <row r="789" spans="1:35" x14ac:dyDescent="0.35">
      <c r="A789" s="34">
        <f>IF(B789&lt;&gt;"",MAX($A$1:A788)+1,"")</f>
        <v>788</v>
      </c>
      <c r="B789" s="34" t="s">
        <v>2099</v>
      </c>
      <c r="C789" s="34" t="s">
        <v>1102</v>
      </c>
      <c r="D789" s="34" t="s">
        <v>31</v>
      </c>
      <c r="E789" s="34">
        <v>29</v>
      </c>
      <c r="F789" s="34" t="s">
        <v>246</v>
      </c>
      <c r="G789" s="34">
        <v>2</v>
      </c>
      <c r="H789" s="34">
        <v>1</v>
      </c>
      <c r="I789" s="34" t="s">
        <v>159</v>
      </c>
      <c r="J789" s="34" t="s">
        <v>1103</v>
      </c>
      <c r="K789" s="34" t="s">
        <v>1104</v>
      </c>
      <c r="L789" s="34" t="s">
        <v>1105</v>
      </c>
      <c r="M789" s="34">
        <v>2</v>
      </c>
      <c r="N789" s="34" t="s">
        <v>159</v>
      </c>
      <c r="O789" s="34" t="s">
        <v>1106</v>
      </c>
      <c r="P789" s="34" t="s">
        <v>163</v>
      </c>
      <c r="Q789" s="34" t="s">
        <v>164</v>
      </c>
      <c r="R789" s="34" t="s">
        <v>1103</v>
      </c>
      <c r="S789" s="34" t="s">
        <v>1107</v>
      </c>
      <c r="T789" s="34" t="s">
        <v>1108</v>
      </c>
      <c r="U789" s="34" t="s">
        <v>1109</v>
      </c>
      <c r="V789" s="34">
        <v>696716934</v>
      </c>
      <c r="W789" s="34"/>
      <c r="X789" s="34">
        <v>2</v>
      </c>
      <c r="Y789" s="34">
        <v>654258237</v>
      </c>
      <c r="Z789" s="34" t="s">
        <v>2100</v>
      </c>
      <c r="AA789" s="34">
        <f>IF(ISBLANK($L789),"",VLOOKUP($L789,'PADESCE Ccontractuelle'!$C$2:$K$1200,8,FALSE))</f>
        <v>350000</v>
      </c>
      <c r="AB789" s="34">
        <f>IF(ISBLANK($L789),"",VLOOKUP($L789,'PADESCE Ccontractuelle'!$C$2:$K$1200,9,FALSE))</f>
        <v>105000000</v>
      </c>
      <c r="AC789" s="34" t="str">
        <f>VLOOKUP(VLOOKUP(B789,Apprenants!$D$2:$F$2000,3,FALSE),Classes!$A$2:$H$2000,8,FALSE)</f>
        <v>N</v>
      </c>
      <c r="AD789" s="47"/>
      <c r="AG789" s="23">
        <v>1</v>
      </c>
      <c r="AH789" s="23" t="str">
        <f>Consolication[[#This Row],[Bénéficiaires]]</f>
        <v>ASSOCIATION DES ENTREPRENEURS INGENIEUX D'AFRIQUE (ASENIA)</v>
      </c>
      <c r="AI789" s="23">
        <f>Consolication[[#This Row],[cohorte]]</f>
        <v>2</v>
      </c>
    </row>
    <row r="790" spans="1:35" x14ac:dyDescent="0.35">
      <c r="A790" s="34">
        <f>IF(B790&lt;&gt;"",MAX($A$1:A789)+1,"")</f>
        <v>789</v>
      </c>
      <c r="B790" s="34" t="s">
        <v>2101</v>
      </c>
      <c r="C790" s="34" t="s">
        <v>1102</v>
      </c>
      <c r="D790" s="34" t="s">
        <v>31</v>
      </c>
      <c r="E790" s="34">
        <v>41</v>
      </c>
      <c r="F790" s="34" t="s">
        <v>32</v>
      </c>
      <c r="G790" s="34">
        <v>2</v>
      </c>
      <c r="H790" s="34">
        <v>3</v>
      </c>
      <c r="I790" s="34" t="s">
        <v>159</v>
      </c>
      <c r="J790" s="34" t="s">
        <v>1103</v>
      </c>
      <c r="K790" s="34" t="s">
        <v>1104</v>
      </c>
      <c r="L790" s="34" t="s">
        <v>1105</v>
      </c>
      <c r="M790" s="34">
        <v>2</v>
      </c>
      <c r="N790" s="34" t="s">
        <v>159</v>
      </c>
      <c r="O790" s="34" t="s">
        <v>1106</v>
      </c>
      <c r="P790" s="34" t="s">
        <v>163</v>
      </c>
      <c r="Q790" s="34" t="s">
        <v>164</v>
      </c>
      <c r="R790" s="34" t="s">
        <v>1103</v>
      </c>
      <c r="S790" s="34" t="s">
        <v>1107</v>
      </c>
      <c r="T790" s="34" t="s">
        <v>1108</v>
      </c>
      <c r="U790" s="34" t="s">
        <v>1109</v>
      </c>
      <c r="V790" s="34">
        <v>656135037</v>
      </c>
      <c r="W790" s="34"/>
      <c r="X790" s="34">
        <v>2</v>
      </c>
      <c r="Y790" s="34">
        <v>654258237</v>
      </c>
      <c r="Z790" s="34" t="s">
        <v>2102</v>
      </c>
      <c r="AA790" s="34">
        <f>IF(ISBLANK($L790),"",VLOOKUP($L790,'PADESCE Ccontractuelle'!$C$2:$K$1200,8,FALSE))</f>
        <v>350000</v>
      </c>
      <c r="AB790" s="34">
        <f>IF(ISBLANK($L790),"",VLOOKUP($L790,'PADESCE Ccontractuelle'!$C$2:$K$1200,9,FALSE))</f>
        <v>105000000</v>
      </c>
      <c r="AC790" s="34" t="str">
        <f>VLOOKUP(VLOOKUP(B790,Apprenants!$D$2:$F$2000,3,FALSE),Classes!$A$2:$H$2000,8,FALSE)</f>
        <v>N</v>
      </c>
      <c r="AD790" s="47"/>
      <c r="AG790" s="23">
        <v>1</v>
      </c>
      <c r="AH790" s="23" t="str">
        <f>Consolication[[#This Row],[Bénéficiaires]]</f>
        <v>ASSOCIATION DES ENTREPRENEURS INGENIEUX D'AFRIQUE (ASENIA)</v>
      </c>
      <c r="AI790" s="23">
        <f>Consolication[[#This Row],[cohorte]]</f>
        <v>2</v>
      </c>
    </row>
    <row r="791" spans="1:35" x14ac:dyDescent="0.35">
      <c r="A791" s="34">
        <f>IF(B791&lt;&gt;"",MAX($A$1:A790)+1,"")</f>
        <v>790</v>
      </c>
      <c r="B791" s="34" t="s">
        <v>2103</v>
      </c>
      <c r="C791" s="34" t="s">
        <v>1102</v>
      </c>
      <c r="D791" s="34" t="s">
        <v>31</v>
      </c>
      <c r="E791" s="34">
        <v>22</v>
      </c>
      <c r="F791" s="34" t="s">
        <v>246</v>
      </c>
      <c r="G791" s="34">
        <v>2</v>
      </c>
      <c r="H791" s="34">
        <v>1</v>
      </c>
      <c r="I791" s="34" t="s">
        <v>159</v>
      </c>
      <c r="J791" s="34" t="s">
        <v>1103</v>
      </c>
      <c r="K791" s="34" t="s">
        <v>1104</v>
      </c>
      <c r="L791" s="34" t="s">
        <v>1105</v>
      </c>
      <c r="M791" s="34">
        <v>2</v>
      </c>
      <c r="N791" s="34" t="s">
        <v>159</v>
      </c>
      <c r="O791" s="34" t="s">
        <v>1106</v>
      </c>
      <c r="P791" s="34" t="s">
        <v>163</v>
      </c>
      <c r="Q791" s="34" t="s">
        <v>164</v>
      </c>
      <c r="R791" s="34" t="s">
        <v>1103</v>
      </c>
      <c r="S791" s="34" t="s">
        <v>1107</v>
      </c>
      <c r="T791" s="34" t="s">
        <v>1108</v>
      </c>
      <c r="U791" s="34" t="s">
        <v>1109</v>
      </c>
      <c r="V791" s="34">
        <v>659885659</v>
      </c>
      <c r="W791" s="34"/>
      <c r="X791" s="34">
        <v>2</v>
      </c>
      <c r="Y791" s="34">
        <v>654258237</v>
      </c>
      <c r="Z791" s="34" t="s">
        <v>2104</v>
      </c>
      <c r="AA791" s="34">
        <f>IF(ISBLANK($L791),"",VLOOKUP($L791,'PADESCE Ccontractuelle'!$C$2:$K$1200,8,FALSE))</f>
        <v>350000</v>
      </c>
      <c r="AB791" s="34">
        <f>IF(ISBLANK($L791),"",VLOOKUP($L791,'PADESCE Ccontractuelle'!$C$2:$K$1200,9,FALSE))</f>
        <v>105000000</v>
      </c>
      <c r="AC791" s="34" t="str">
        <f>VLOOKUP(VLOOKUP(B791,Apprenants!$D$2:$F$2000,3,FALSE),Classes!$A$2:$H$2000,8,FALSE)</f>
        <v>N</v>
      </c>
      <c r="AD791" s="47"/>
      <c r="AG791" s="23">
        <v>1</v>
      </c>
      <c r="AH791" s="23" t="str">
        <f>Consolication[[#This Row],[Bénéficiaires]]</f>
        <v>ASSOCIATION DES ENTREPRENEURS INGENIEUX D'AFRIQUE (ASENIA)</v>
      </c>
      <c r="AI791" s="23">
        <f>Consolication[[#This Row],[cohorte]]</f>
        <v>2</v>
      </c>
    </row>
    <row r="792" spans="1:35" x14ac:dyDescent="0.35">
      <c r="A792" s="34">
        <f>IF(B792&lt;&gt;"",MAX($A$1:A791)+1,"")</f>
        <v>791</v>
      </c>
      <c r="B792" s="34" t="s">
        <v>2105</v>
      </c>
      <c r="C792" s="34" t="s">
        <v>1102</v>
      </c>
      <c r="D792" s="34" t="s">
        <v>32</v>
      </c>
      <c r="E792" s="34">
        <v>27</v>
      </c>
      <c r="F792" s="34" t="s">
        <v>32</v>
      </c>
      <c r="G792" s="34">
        <v>2</v>
      </c>
      <c r="H792" s="34">
        <v>4</v>
      </c>
      <c r="I792" s="34" t="s">
        <v>159</v>
      </c>
      <c r="J792" s="34" t="s">
        <v>1103</v>
      </c>
      <c r="K792" s="34" t="s">
        <v>1104</v>
      </c>
      <c r="L792" s="34" t="s">
        <v>1105</v>
      </c>
      <c r="M792" s="34">
        <v>2</v>
      </c>
      <c r="N792" s="34" t="s">
        <v>159</v>
      </c>
      <c r="O792" s="34" t="s">
        <v>1106</v>
      </c>
      <c r="P792" s="34" t="s">
        <v>163</v>
      </c>
      <c r="Q792" s="34" t="s">
        <v>164</v>
      </c>
      <c r="R792" s="34" t="s">
        <v>1103</v>
      </c>
      <c r="S792" s="34" t="s">
        <v>1107</v>
      </c>
      <c r="T792" s="34" t="s">
        <v>1108</v>
      </c>
      <c r="U792" s="34" t="s">
        <v>1109</v>
      </c>
      <c r="V792" s="34">
        <v>657647329</v>
      </c>
      <c r="W792" s="34"/>
      <c r="X792" s="34">
        <v>2</v>
      </c>
      <c r="Y792" s="34">
        <v>654258237</v>
      </c>
      <c r="Z792" s="34" t="s">
        <v>2106</v>
      </c>
      <c r="AA792" s="34">
        <f>IF(ISBLANK($L792),"",VLOOKUP($L792,'PADESCE Ccontractuelle'!$C$2:$K$1200,8,FALSE))</f>
        <v>350000</v>
      </c>
      <c r="AB792" s="34">
        <f>IF(ISBLANK($L792),"",VLOOKUP($L792,'PADESCE Ccontractuelle'!$C$2:$K$1200,9,FALSE))</f>
        <v>105000000</v>
      </c>
      <c r="AC792" s="34" t="str">
        <f>VLOOKUP(VLOOKUP(B792,Apprenants!$D$2:$F$2000,3,FALSE),Classes!$A$2:$H$2000,8,FALSE)</f>
        <v>N</v>
      </c>
      <c r="AD792" s="47"/>
      <c r="AG792" s="23">
        <v>1</v>
      </c>
      <c r="AH792" s="23" t="str">
        <f>Consolication[[#This Row],[Bénéficiaires]]</f>
        <v>ASSOCIATION DES ENTREPRENEURS INGENIEUX D'AFRIQUE (ASENIA)</v>
      </c>
      <c r="AI792" s="23">
        <f>Consolication[[#This Row],[cohorte]]</f>
        <v>2</v>
      </c>
    </row>
    <row r="793" spans="1:35" x14ac:dyDescent="0.35">
      <c r="A793" s="34">
        <f>IF(B793&lt;&gt;"",MAX($A$1:A792)+1,"")</f>
        <v>792</v>
      </c>
      <c r="B793" s="34" t="s">
        <v>2107</v>
      </c>
      <c r="C793" s="34" t="s">
        <v>1102</v>
      </c>
      <c r="D793" s="34" t="s">
        <v>32</v>
      </c>
      <c r="E793" s="34">
        <v>29</v>
      </c>
      <c r="F793" s="34" t="s">
        <v>246</v>
      </c>
      <c r="G793" s="34">
        <v>2</v>
      </c>
      <c r="H793" s="34">
        <v>1</v>
      </c>
      <c r="I793" s="34" t="s">
        <v>159</v>
      </c>
      <c r="J793" s="34" t="s">
        <v>1103</v>
      </c>
      <c r="K793" s="34" t="s">
        <v>1104</v>
      </c>
      <c r="L793" s="34" t="s">
        <v>1105</v>
      </c>
      <c r="M793" s="34">
        <v>2</v>
      </c>
      <c r="N793" s="34" t="s">
        <v>159</v>
      </c>
      <c r="O793" s="34" t="s">
        <v>1106</v>
      </c>
      <c r="P793" s="34" t="s">
        <v>163</v>
      </c>
      <c r="Q793" s="34" t="s">
        <v>164</v>
      </c>
      <c r="R793" s="34" t="s">
        <v>1103</v>
      </c>
      <c r="S793" s="34" t="s">
        <v>1107</v>
      </c>
      <c r="T793" s="34" t="s">
        <v>1108</v>
      </c>
      <c r="U793" s="34" t="s">
        <v>1109</v>
      </c>
      <c r="V793" s="34">
        <v>695703753</v>
      </c>
      <c r="W793" s="34"/>
      <c r="X793" s="34">
        <v>2</v>
      </c>
      <c r="Y793" s="34">
        <v>654258237</v>
      </c>
      <c r="Z793" s="34" t="s">
        <v>2108</v>
      </c>
      <c r="AA793" s="34">
        <f>IF(ISBLANK($L793),"",VLOOKUP($L793,'PADESCE Ccontractuelle'!$C$2:$K$1200,8,FALSE))</f>
        <v>350000</v>
      </c>
      <c r="AB793" s="34">
        <f>IF(ISBLANK($L793),"",VLOOKUP($L793,'PADESCE Ccontractuelle'!$C$2:$K$1200,9,FALSE))</f>
        <v>105000000</v>
      </c>
      <c r="AC793" s="34" t="str">
        <f>VLOOKUP(VLOOKUP(B793,Apprenants!$D$2:$F$2000,3,FALSE),Classes!$A$2:$H$2000,8,FALSE)</f>
        <v>N</v>
      </c>
      <c r="AD793" s="47"/>
      <c r="AG793" s="23">
        <v>1</v>
      </c>
      <c r="AH793" s="23" t="str">
        <f>Consolication[[#This Row],[Bénéficiaires]]</f>
        <v>ASSOCIATION DES ENTREPRENEURS INGENIEUX D'AFRIQUE (ASENIA)</v>
      </c>
      <c r="AI793" s="23">
        <f>Consolication[[#This Row],[cohorte]]</f>
        <v>2</v>
      </c>
    </row>
    <row r="794" spans="1:35" x14ac:dyDescent="0.35">
      <c r="A794" s="34">
        <f>IF(B794&lt;&gt;"",MAX($A$1:A793)+1,"")</f>
        <v>793</v>
      </c>
      <c r="B794" s="34" t="s">
        <v>2109</v>
      </c>
      <c r="C794" s="34" t="s">
        <v>1102</v>
      </c>
      <c r="D794" s="34" t="s">
        <v>31</v>
      </c>
      <c r="E794" s="34">
        <v>26</v>
      </c>
      <c r="F794" s="34" t="s">
        <v>32</v>
      </c>
      <c r="G794" s="34">
        <v>2</v>
      </c>
      <c r="H794" s="34">
        <v>1</v>
      </c>
      <c r="I794" s="34" t="s">
        <v>159</v>
      </c>
      <c r="J794" s="34" t="s">
        <v>1103</v>
      </c>
      <c r="K794" s="34" t="s">
        <v>1104</v>
      </c>
      <c r="L794" s="34" t="s">
        <v>1105</v>
      </c>
      <c r="M794" s="34">
        <v>2</v>
      </c>
      <c r="N794" s="34" t="s">
        <v>159</v>
      </c>
      <c r="O794" s="34" t="s">
        <v>1106</v>
      </c>
      <c r="P794" s="34" t="s">
        <v>163</v>
      </c>
      <c r="Q794" s="34" t="s">
        <v>164</v>
      </c>
      <c r="R794" s="34" t="s">
        <v>1103</v>
      </c>
      <c r="S794" s="34" t="s">
        <v>1107</v>
      </c>
      <c r="T794" s="34" t="s">
        <v>1108</v>
      </c>
      <c r="U794" s="34" t="s">
        <v>1109</v>
      </c>
      <c r="V794" s="34">
        <v>695089864</v>
      </c>
      <c r="W794" s="34"/>
      <c r="X794" s="34">
        <v>2</v>
      </c>
      <c r="Y794" s="34">
        <v>654258237</v>
      </c>
      <c r="Z794" s="34" t="s">
        <v>2110</v>
      </c>
      <c r="AA794" s="34">
        <f>IF(ISBLANK($L794),"",VLOOKUP($L794,'PADESCE Ccontractuelle'!$C$2:$K$1200,8,FALSE))</f>
        <v>350000</v>
      </c>
      <c r="AB794" s="34">
        <f>IF(ISBLANK($L794),"",VLOOKUP($L794,'PADESCE Ccontractuelle'!$C$2:$K$1200,9,FALSE))</f>
        <v>105000000</v>
      </c>
      <c r="AC794" s="34" t="str">
        <f>VLOOKUP(VLOOKUP(B794,Apprenants!$D$2:$F$2000,3,FALSE),Classes!$A$2:$H$2000,8,FALSE)</f>
        <v>N</v>
      </c>
      <c r="AD794" s="47"/>
      <c r="AG794" s="23">
        <v>1</v>
      </c>
      <c r="AH794" s="23" t="str">
        <f>Consolication[[#This Row],[Bénéficiaires]]</f>
        <v>ASSOCIATION DES ENTREPRENEURS INGENIEUX D'AFRIQUE (ASENIA)</v>
      </c>
      <c r="AI794" s="23">
        <f>Consolication[[#This Row],[cohorte]]</f>
        <v>2</v>
      </c>
    </row>
    <row r="795" spans="1:35" x14ac:dyDescent="0.35">
      <c r="A795" s="34">
        <f>IF(B795&lt;&gt;"",MAX($A$1:A794)+1,"")</f>
        <v>794</v>
      </c>
      <c r="B795" s="34" t="s">
        <v>2111</v>
      </c>
      <c r="C795" s="34" t="s">
        <v>1102</v>
      </c>
      <c r="D795" s="34" t="s">
        <v>31</v>
      </c>
      <c r="E795" s="34">
        <v>32</v>
      </c>
      <c r="F795" s="34" t="s">
        <v>32</v>
      </c>
      <c r="G795" s="34">
        <v>2</v>
      </c>
      <c r="H795" s="34">
        <v>1</v>
      </c>
      <c r="I795" s="34" t="s">
        <v>159</v>
      </c>
      <c r="J795" s="34" t="s">
        <v>1103</v>
      </c>
      <c r="K795" s="34" t="s">
        <v>1104</v>
      </c>
      <c r="L795" s="34" t="s">
        <v>1105</v>
      </c>
      <c r="M795" s="34">
        <v>2</v>
      </c>
      <c r="N795" s="34" t="s">
        <v>159</v>
      </c>
      <c r="O795" s="34" t="s">
        <v>1106</v>
      </c>
      <c r="P795" s="34" t="s">
        <v>163</v>
      </c>
      <c r="Q795" s="34" t="s">
        <v>164</v>
      </c>
      <c r="R795" s="34" t="s">
        <v>1103</v>
      </c>
      <c r="S795" s="34" t="s">
        <v>1107</v>
      </c>
      <c r="T795" s="34" t="s">
        <v>1108</v>
      </c>
      <c r="U795" s="34" t="s">
        <v>1109</v>
      </c>
      <c r="V795" s="34">
        <v>695051117</v>
      </c>
      <c r="W795" s="34"/>
      <c r="X795" s="34">
        <v>2</v>
      </c>
      <c r="Y795" s="34">
        <v>654258237</v>
      </c>
      <c r="Z795" s="34" t="s">
        <v>2112</v>
      </c>
      <c r="AA795" s="34">
        <f>IF(ISBLANK($L795),"",VLOOKUP($L795,'PADESCE Ccontractuelle'!$C$2:$K$1200,8,FALSE))</f>
        <v>350000</v>
      </c>
      <c r="AB795" s="34">
        <f>IF(ISBLANK($L795),"",VLOOKUP($L795,'PADESCE Ccontractuelle'!$C$2:$K$1200,9,FALSE))</f>
        <v>105000000</v>
      </c>
      <c r="AC795" s="34" t="str">
        <f>VLOOKUP(VLOOKUP(B795,Apprenants!$D$2:$F$2000,3,FALSE),Classes!$A$2:$H$2000,8,FALSE)</f>
        <v>N</v>
      </c>
      <c r="AD795" s="47"/>
      <c r="AG795" s="23">
        <v>1</v>
      </c>
      <c r="AH795" s="23" t="str">
        <f>Consolication[[#This Row],[Bénéficiaires]]</f>
        <v>ASSOCIATION DES ENTREPRENEURS INGENIEUX D'AFRIQUE (ASENIA)</v>
      </c>
      <c r="AI795" s="23">
        <f>Consolication[[#This Row],[cohorte]]</f>
        <v>2</v>
      </c>
    </row>
    <row r="796" spans="1:35" x14ac:dyDescent="0.35">
      <c r="A796" s="34">
        <f>IF(B796&lt;&gt;"",MAX($A$1:A795)+1,"")</f>
        <v>795</v>
      </c>
      <c r="B796" s="34" t="s">
        <v>2113</v>
      </c>
      <c r="C796" s="34" t="s">
        <v>1102</v>
      </c>
      <c r="D796" s="34" t="s">
        <v>32</v>
      </c>
      <c r="E796" s="34">
        <v>26</v>
      </c>
      <c r="F796" s="34" t="s">
        <v>32</v>
      </c>
      <c r="G796" s="34">
        <v>2</v>
      </c>
      <c r="H796" s="34">
        <v>5</v>
      </c>
      <c r="I796" s="34" t="s">
        <v>159</v>
      </c>
      <c r="J796" s="34" t="s">
        <v>1103</v>
      </c>
      <c r="K796" s="34" t="s">
        <v>1104</v>
      </c>
      <c r="L796" s="34" t="s">
        <v>1105</v>
      </c>
      <c r="M796" s="34">
        <v>2</v>
      </c>
      <c r="N796" s="34" t="s">
        <v>159</v>
      </c>
      <c r="O796" s="34" t="s">
        <v>1106</v>
      </c>
      <c r="P796" s="34" t="s">
        <v>163</v>
      </c>
      <c r="Q796" s="34" t="s">
        <v>164</v>
      </c>
      <c r="R796" s="34" t="s">
        <v>1103</v>
      </c>
      <c r="S796" s="34" t="s">
        <v>1107</v>
      </c>
      <c r="T796" s="34" t="s">
        <v>1108</v>
      </c>
      <c r="U796" s="34" t="s">
        <v>1109</v>
      </c>
      <c r="V796" s="34">
        <v>693690308</v>
      </c>
      <c r="W796" s="34"/>
      <c r="X796" s="34">
        <v>2</v>
      </c>
      <c r="Y796" s="34">
        <v>654258237</v>
      </c>
      <c r="Z796" s="34" t="s">
        <v>2114</v>
      </c>
      <c r="AA796" s="34">
        <f>IF(ISBLANK($L796),"",VLOOKUP($L796,'PADESCE Ccontractuelle'!$C$2:$K$1200,8,FALSE))</f>
        <v>350000</v>
      </c>
      <c r="AB796" s="34">
        <f>IF(ISBLANK($L796),"",VLOOKUP($L796,'PADESCE Ccontractuelle'!$C$2:$K$1200,9,FALSE))</f>
        <v>105000000</v>
      </c>
      <c r="AC796" s="34" t="str">
        <f>VLOOKUP(VLOOKUP(B796,Apprenants!$D$2:$F$2000,3,FALSE),Classes!$A$2:$H$2000,8,FALSE)</f>
        <v>N</v>
      </c>
      <c r="AD796" s="47"/>
      <c r="AG796" s="23">
        <v>1</v>
      </c>
      <c r="AH796" s="23" t="str">
        <f>Consolication[[#This Row],[Bénéficiaires]]</f>
        <v>ASSOCIATION DES ENTREPRENEURS INGENIEUX D'AFRIQUE (ASENIA)</v>
      </c>
      <c r="AI796" s="23">
        <f>Consolication[[#This Row],[cohorte]]</f>
        <v>2</v>
      </c>
    </row>
    <row r="797" spans="1:35" x14ac:dyDescent="0.35">
      <c r="A797" s="34">
        <f>IF(B797&lt;&gt;"",MAX($A$1:A796)+1,"")</f>
        <v>796</v>
      </c>
      <c r="B797" s="34" t="s">
        <v>2115</v>
      </c>
      <c r="C797" s="34" t="s">
        <v>1102</v>
      </c>
      <c r="D797" s="34" t="s">
        <v>31</v>
      </c>
      <c r="E797" s="34">
        <v>25</v>
      </c>
      <c r="F797" s="34" t="s">
        <v>32</v>
      </c>
      <c r="G797" s="34">
        <v>2</v>
      </c>
      <c r="H797" s="34">
        <v>3</v>
      </c>
      <c r="I797" s="34" t="s">
        <v>159</v>
      </c>
      <c r="J797" s="34" t="s">
        <v>1103</v>
      </c>
      <c r="K797" s="34" t="s">
        <v>1104</v>
      </c>
      <c r="L797" s="34" t="s">
        <v>1105</v>
      </c>
      <c r="M797" s="34">
        <v>2</v>
      </c>
      <c r="N797" s="34" t="s">
        <v>159</v>
      </c>
      <c r="O797" s="34" t="s">
        <v>1106</v>
      </c>
      <c r="P797" s="34" t="s">
        <v>163</v>
      </c>
      <c r="Q797" s="34" t="s">
        <v>164</v>
      </c>
      <c r="R797" s="34" t="s">
        <v>1103</v>
      </c>
      <c r="S797" s="34" t="s">
        <v>1107</v>
      </c>
      <c r="T797" s="34" t="s">
        <v>1108</v>
      </c>
      <c r="U797" s="34" t="s">
        <v>1109</v>
      </c>
      <c r="V797" s="34">
        <v>693332400</v>
      </c>
      <c r="W797" s="34"/>
      <c r="X797" s="34">
        <v>2</v>
      </c>
      <c r="Y797" s="34">
        <v>654258237</v>
      </c>
      <c r="Z797" s="34" t="s">
        <v>2116</v>
      </c>
      <c r="AA797" s="34">
        <f>IF(ISBLANK($L797),"",VLOOKUP($L797,'PADESCE Ccontractuelle'!$C$2:$K$1200,8,FALSE))</f>
        <v>350000</v>
      </c>
      <c r="AB797" s="34">
        <f>IF(ISBLANK($L797),"",VLOOKUP($L797,'PADESCE Ccontractuelle'!$C$2:$K$1200,9,FALSE))</f>
        <v>105000000</v>
      </c>
      <c r="AC797" s="34" t="str">
        <f>VLOOKUP(VLOOKUP(B797,Apprenants!$D$2:$F$2000,3,FALSE),Classes!$A$2:$H$2000,8,FALSE)</f>
        <v>N</v>
      </c>
      <c r="AD797" s="47"/>
      <c r="AG797" s="23">
        <v>1</v>
      </c>
      <c r="AH797" s="23" t="str">
        <f>Consolication[[#This Row],[Bénéficiaires]]</f>
        <v>ASSOCIATION DES ENTREPRENEURS INGENIEUX D'AFRIQUE (ASENIA)</v>
      </c>
      <c r="AI797" s="23">
        <f>Consolication[[#This Row],[cohorte]]</f>
        <v>2</v>
      </c>
    </row>
    <row r="798" spans="1:35" x14ac:dyDescent="0.35">
      <c r="A798" s="34">
        <f>IF(B798&lt;&gt;"",MAX($A$1:A797)+1,"")</f>
        <v>797</v>
      </c>
      <c r="B798" s="34" t="s">
        <v>2117</v>
      </c>
      <c r="C798" s="34" t="s">
        <v>1102</v>
      </c>
      <c r="D798" s="34" t="s">
        <v>31</v>
      </c>
      <c r="E798" s="34">
        <v>25</v>
      </c>
      <c r="F798" s="34" t="s">
        <v>32</v>
      </c>
      <c r="G798" s="34">
        <v>2</v>
      </c>
      <c r="H798" s="34">
        <v>2</v>
      </c>
      <c r="I798" s="34" t="s">
        <v>159</v>
      </c>
      <c r="J798" s="34" t="s">
        <v>1103</v>
      </c>
      <c r="K798" s="34" t="s">
        <v>1104</v>
      </c>
      <c r="L798" s="34" t="s">
        <v>1105</v>
      </c>
      <c r="M798" s="34">
        <v>2</v>
      </c>
      <c r="N798" s="34" t="s">
        <v>159</v>
      </c>
      <c r="O798" s="34" t="s">
        <v>1106</v>
      </c>
      <c r="P798" s="34" t="s">
        <v>163</v>
      </c>
      <c r="Q798" s="34" t="s">
        <v>164</v>
      </c>
      <c r="R798" s="34" t="s">
        <v>1103</v>
      </c>
      <c r="S798" s="34" t="s">
        <v>1107</v>
      </c>
      <c r="T798" s="34" t="s">
        <v>1108</v>
      </c>
      <c r="U798" s="34" t="s">
        <v>1109</v>
      </c>
      <c r="V798" s="34">
        <v>690577640</v>
      </c>
      <c r="W798" s="34"/>
      <c r="X798" s="34">
        <v>2</v>
      </c>
      <c r="Y798" s="34">
        <v>654258237</v>
      </c>
      <c r="Z798" s="34" t="s">
        <v>2118</v>
      </c>
      <c r="AA798" s="34">
        <f>IF(ISBLANK($L798),"",VLOOKUP($L798,'PADESCE Ccontractuelle'!$C$2:$K$1200,8,FALSE))</f>
        <v>350000</v>
      </c>
      <c r="AB798" s="34">
        <f>IF(ISBLANK($L798),"",VLOOKUP($L798,'PADESCE Ccontractuelle'!$C$2:$K$1200,9,FALSE))</f>
        <v>105000000</v>
      </c>
      <c r="AC798" s="34" t="str">
        <f>VLOOKUP(VLOOKUP(B798,Apprenants!$D$2:$F$2000,3,FALSE),Classes!$A$2:$H$2000,8,FALSE)</f>
        <v>N</v>
      </c>
      <c r="AD798" s="47"/>
      <c r="AG798" s="23">
        <v>1</v>
      </c>
      <c r="AH798" s="23" t="str">
        <f>Consolication[[#This Row],[Bénéficiaires]]</f>
        <v>ASSOCIATION DES ENTREPRENEURS INGENIEUX D'AFRIQUE (ASENIA)</v>
      </c>
      <c r="AI798" s="23">
        <f>Consolication[[#This Row],[cohorte]]</f>
        <v>2</v>
      </c>
    </row>
    <row r="799" spans="1:35" x14ac:dyDescent="0.35">
      <c r="A799" s="34">
        <f>IF(B799&lt;&gt;"",MAX($A$1:A798)+1,"")</f>
        <v>798</v>
      </c>
      <c r="B799" s="34" t="s">
        <v>2119</v>
      </c>
      <c r="C799" s="34" t="s">
        <v>1102</v>
      </c>
      <c r="D799" s="34" t="s">
        <v>31</v>
      </c>
      <c r="E799" s="34">
        <v>26</v>
      </c>
      <c r="F799" s="34" t="s">
        <v>32</v>
      </c>
      <c r="G799" s="34">
        <v>2</v>
      </c>
      <c r="H799" s="34">
        <v>2</v>
      </c>
      <c r="I799" s="34" t="s">
        <v>159</v>
      </c>
      <c r="J799" s="34" t="s">
        <v>1103</v>
      </c>
      <c r="K799" s="34" t="s">
        <v>1104</v>
      </c>
      <c r="L799" s="34" t="s">
        <v>1105</v>
      </c>
      <c r="M799" s="34">
        <v>2</v>
      </c>
      <c r="N799" s="34" t="s">
        <v>159</v>
      </c>
      <c r="O799" s="34" t="s">
        <v>1106</v>
      </c>
      <c r="P799" s="34" t="s">
        <v>163</v>
      </c>
      <c r="Q799" s="34" t="s">
        <v>164</v>
      </c>
      <c r="R799" s="34" t="s">
        <v>1103</v>
      </c>
      <c r="S799" s="34" t="s">
        <v>1107</v>
      </c>
      <c r="T799" s="34" t="s">
        <v>1108</v>
      </c>
      <c r="U799" s="34" t="s">
        <v>1109</v>
      </c>
      <c r="V799" s="34">
        <v>694765073</v>
      </c>
      <c r="W799" s="34"/>
      <c r="X799" s="34">
        <v>2</v>
      </c>
      <c r="Y799" s="34">
        <v>654258237</v>
      </c>
      <c r="Z799" s="34" t="s">
        <v>2120</v>
      </c>
      <c r="AA799" s="34">
        <f>IF(ISBLANK($L799),"",VLOOKUP($L799,'PADESCE Ccontractuelle'!$C$2:$K$1200,8,FALSE))</f>
        <v>350000</v>
      </c>
      <c r="AB799" s="34">
        <f>IF(ISBLANK($L799),"",VLOOKUP($L799,'PADESCE Ccontractuelle'!$C$2:$K$1200,9,FALSE))</f>
        <v>105000000</v>
      </c>
      <c r="AC799" s="34" t="str">
        <f>VLOOKUP(VLOOKUP(B799,Apprenants!$D$2:$F$2000,3,FALSE),Classes!$A$2:$H$2000,8,FALSE)</f>
        <v>N</v>
      </c>
      <c r="AD799" s="47"/>
      <c r="AG799" s="23">
        <v>1</v>
      </c>
      <c r="AH799" s="23" t="str">
        <f>Consolication[[#This Row],[Bénéficiaires]]</f>
        <v>ASSOCIATION DES ENTREPRENEURS INGENIEUX D'AFRIQUE (ASENIA)</v>
      </c>
      <c r="AI799" s="23">
        <f>Consolication[[#This Row],[cohorte]]</f>
        <v>2</v>
      </c>
    </row>
    <row r="800" spans="1:35" x14ac:dyDescent="0.35">
      <c r="A800" s="34">
        <f>IF(B800&lt;&gt;"",MAX($A$1:A799)+1,"")</f>
        <v>799</v>
      </c>
      <c r="B800" s="34" t="s">
        <v>2121</v>
      </c>
      <c r="C800" s="34" t="s">
        <v>1102</v>
      </c>
      <c r="D800" s="34" t="s">
        <v>32</v>
      </c>
      <c r="E800" s="34">
        <v>23</v>
      </c>
      <c r="F800" s="34" t="s">
        <v>246</v>
      </c>
      <c r="G800" s="34">
        <v>2</v>
      </c>
      <c r="H800" s="34">
        <v>2</v>
      </c>
      <c r="I800" s="34" t="s">
        <v>159</v>
      </c>
      <c r="J800" s="34" t="s">
        <v>1103</v>
      </c>
      <c r="K800" s="34" t="s">
        <v>1104</v>
      </c>
      <c r="L800" s="34" t="s">
        <v>1105</v>
      </c>
      <c r="M800" s="34">
        <v>2</v>
      </c>
      <c r="N800" s="34" t="s">
        <v>159</v>
      </c>
      <c r="O800" s="34" t="s">
        <v>1106</v>
      </c>
      <c r="P800" s="34" t="s">
        <v>163</v>
      </c>
      <c r="Q800" s="34" t="s">
        <v>164</v>
      </c>
      <c r="R800" s="34" t="s">
        <v>1103</v>
      </c>
      <c r="S800" s="34" t="s">
        <v>1107</v>
      </c>
      <c r="T800" s="34" t="s">
        <v>1108</v>
      </c>
      <c r="U800" s="34" t="s">
        <v>1109</v>
      </c>
      <c r="V800" s="34">
        <v>690406650</v>
      </c>
      <c r="W800" s="34"/>
      <c r="X800" s="34">
        <v>2</v>
      </c>
      <c r="Y800" s="34">
        <v>654258237</v>
      </c>
      <c r="Z800" s="34" t="s">
        <v>2122</v>
      </c>
      <c r="AA800" s="34">
        <f>IF(ISBLANK($L800),"",VLOOKUP($L800,'PADESCE Ccontractuelle'!$C$2:$K$1200,8,FALSE))</f>
        <v>350000</v>
      </c>
      <c r="AB800" s="34">
        <f>IF(ISBLANK($L800),"",VLOOKUP($L800,'PADESCE Ccontractuelle'!$C$2:$K$1200,9,FALSE))</f>
        <v>105000000</v>
      </c>
      <c r="AC800" s="34" t="str">
        <f>VLOOKUP(VLOOKUP(B800,Apprenants!$D$2:$F$2000,3,FALSE),Classes!$A$2:$H$2000,8,FALSE)</f>
        <v>N</v>
      </c>
      <c r="AD800" s="47"/>
      <c r="AG800" s="23">
        <v>1</v>
      </c>
      <c r="AH800" s="23" t="str">
        <f>Consolication[[#This Row],[Bénéficiaires]]</f>
        <v>ASSOCIATION DES ENTREPRENEURS INGENIEUX D'AFRIQUE (ASENIA)</v>
      </c>
      <c r="AI800" s="23">
        <f>Consolication[[#This Row],[cohorte]]</f>
        <v>2</v>
      </c>
    </row>
    <row r="801" spans="1:35" x14ac:dyDescent="0.35">
      <c r="A801" s="34">
        <f>IF(B801&lt;&gt;"",MAX($A$1:A800)+1,"")</f>
        <v>800</v>
      </c>
      <c r="B801" s="34" t="s">
        <v>2123</v>
      </c>
      <c r="C801" s="34" t="s">
        <v>1102</v>
      </c>
      <c r="D801" s="34" t="s">
        <v>32</v>
      </c>
      <c r="E801" s="34">
        <v>30</v>
      </c>
      <c r="F801" s="34" t="s">
        <v>246</v>
      </c>
      <c r="G801" s="34">
        <v>2</v>
      </c>
      <c r="H801" s="34">
        <v>3</v>
      </c>
      <c r="I801" s="34" t="s">
        <v>159</v>
      </c>
      <c r="J801" s="34" t="s">
        <v>1103</v>
      </c>
      <c r="K801" s="34" t="s">
        <v>1104</v>
      </c>
      <c r="L801" s="34" t="s">
        <v>1105</v>
      </c>
      <c r="M801" s="34">
        <v>2</v>
      </c>
      <c r="N801" s="34" t="s">
        <v>159</v>
      </c>
      <c r="O801" s="34" t="s">
        <v>1106</v>
      </c>
      <c r="P801" s="34" t="s">
        <v>163</v>
      </c>
      <c r="Q801" s="34" t="s">
        <v>164</v>
      </c>
      <c r="R801" s="34" t="s">
        <v>1103</v>
      </c>
      <c r="S801" s="34" t="s">
        <v>1107</v>
      </c>
      <c r="T801" s="34" t="s">
        <v>1108</v>
      </c>
      <c r="U801" s="34" t="s">
        <v>1109</v>
      </c>
      <c r="V801" s="34">
        <v>69331059</v>
      </c>
      <c r="W801" s="34"/>
      <c r="X801" s="34">
        <v>2</v>
      </c>
      <c r="Y801" s="34">
        <v>654258237</v>
      </c>
      <c r="Z801" s="34" t="s">
        <v>2124</v>
      </c>
      <c r="AA801" s="34">
        <f>IF(ISBLANK($L801),"",VLOOKUP($L801,'PADESCE Ccontractuelle'!$C$2:$K$1200,8,FALSE))</f>
        <v>350000</v>
      </c>
      <c r="AB801" s="34">
        <f>IF(ISBLANK($L801),"",VLOOKUP($L801,'PADESCE Ccontractuelle'!$C$2:$K$1200,9,FALSE))</f>
        <v>105000000</v>
      </c>
      <c r="AC801" s="34" t="str">
        <f>VLOOKUP(VLOOKUP(B801,Apprenants!$D$2:$F$2000,3,FALSE),Classes!$A$2:$H$2000,8,FALSE)</f>
        <v>N</v>
      </c>
      <c r="AD801" s="47"/>
      <c r="AG801" s="23">
        <v>1</v>
      </c>
      <c r="AH801" s="23" t="str">
        <f>Consolication[[#This Row],[Bénéficiaires]]</f>
        <v>ASSOCIATION DES ENTREPRENEURS INGENIEUX D'AFRIQUE (ASENIA)</v>
      </c>
      <c r="AI801" s="23">
        <f>Consolication[[#This Row],[cohorte]]</f>
        <v>2</v>
      </c>
    </row>
    <row r="802" spans="1:35" x14ac:dyDescent="0.35">
      <c r="A802" s="34">
        <f>IF(B802&lt;&gt;"",MAX($A$1:A801)+1,"")</f>
        <v>801</v>
      </c>
      <c r="B802" s="34" t="s">
        <v>2125</v>
      </c>
      <c r="C802" s="34" t="s">
        <v>1102</v>
      </c>
      <c r="D802" s="34" t="s">
        <v>32</v>
      </c>
      <c r="E802" s="34">
        <v>31</v>
      </c>
      <c r="F802" s="34" t="s">
        <v>246</v>
      </c>
      <c r="G802" s="34">
        <v>2</v>
      </c>
      <c r="H802" s="34">
        <v>2</v>
      </c>
      <c r="I802" s="34" t="s">
        <v>159</v>
      </c>
      <c r="J802" s="34" t="s">
        <v>1103</v>
      </c>
      <c r="K802" s="34" t="s">
        <v>1104</v>
      </c>
      <c r="L802" s="34" t="s">
        <v>1105</v>
      </c>
      <c r="M802" s="34">
        <v>2</v>
      </c>
      <c r="N802" s="34" t="s">
        <v>159</v>
      </c>
      <c r="O802" s="34" t="s">
        <v>1106</v>
      </c>
      <c r="P802" s="34" t="s">
        <v>163</v>
      </c>
      <c r="Q802" s="34" t="s">
        <v>164</v>
      </c>
      <c r="R802" s="34" t="s">
        <v>1103</v>
      </c>
      <c r="S802" s="34" t="s">
        <v>1107</v>
      </c>
      <c r="T802" s="34" t="s">
        <v>1108</v>
      </c>
      <c r="U802" s="34" t="s">
        <v>1109</v>
      </c>
      <c r="V802" s="34">
        <v>695027830</v>
      </c>
      <c r="W802" s="34"/>
      <c r="X802" s="34">
        <v>2</v>
      </c>
      <c r="Y802" s="34">
        <v>654258237</v>
      </c>
      <c r="Z802" s="34" t="s">
        <v>2126</v>
      </c>
      <c r="AA802" s="34">
        <f>IF(ISBLANK($L802),"",VLOOKUP($L802,'PADESCE Ccontractuelle'!$C$2:$K$1200,8,FALSE))</f>
        <v>350000</v>
      </c>
      <c r="AB802" s="34">
        <f>IF(ISBLANK($L802),"",VLOOKUP($L802,'PADESCE Ccontractuelle'!$C$2:$K$1200,9,FALSE))</f>
        <v>105000000</v>
      </c>
      <c r="AC802" s="34" t="str">
        <f>VLOOKUP(VLOOKUP(B802,Apprenants!$D$2:$F$2000,3,FALSE),Classes!$A$2:$H$2000,8,FALSE)</f>
        <v>N</v>
      </c>
      <c r="AD802" s="47"/>
      <c r="AG802" s="23">
        <v>1</v>
      </c>
      <c r="AH802" s="23" t="str">
        <f>Consolication[[#This Row],[Bénéficiaires]]</f>
        <v>ASSOCIATION DES ENTREPRENEURS INGENIEUX D'AFRIQUE (ASENIA)</v>
      </c>
      <c r="AI802" s="23">
        <f>Consolication[[#This Row],[cohorte]]</f>
        <v>2</v>
      </c>
    </row>
    <row r="803" spans="1:35" x14ac:dyDescent="0.35">
      <c r="A803" s="34">
        <f>IF(B803&lt;&gt;"",MAX($A$1:A802)+1,"")</f>
        <v>802</v>
      </c>
      <c r="B803" s="34" t="s">
        <v>2127</v>
      </c>
      <c r="C803" s="34" t="s">
        <v>1102</v>
      </c>
      <c r="D803" s="34" t="s">
        <v>31</v>
      </c>
      <c r="E803" s="34">
        <v>33</v>
      </c>
      <c r="F803" s="34" t="s">
        <v>246</v>
      </c>
      <c r="G803" s="34">
        <v>2</v>
      </c>
      <c r="H803" s="34">
        <v>2</v>
      </c>
      <c r="I803" s="34" t="s">
        <v>159</v>
      </c>
      <c r="J803" s="34" t="s">
        <v>1103</v>
      </c>
      <c r="K803" s="34" t="s">
        <v>1104</v>
      </c>
      <c r="L803" s="34" t="s">
        <v>1105</v>
      </c>
      <c r="M803" s="34">
        <v>2</v>
      </c>
      <c r="N803" s="34" t="s">
        <v>159</v>
      </c>
      <c r="O803" s="34" t="s">
        <v>1106</v>
      </c>
      <c r="P803" s="34" t="s">
        <v>163</v>
      </c>
      <c r="Q803" s="34" t="s">
        <v>164</v>
      </c>
      <c r="R803" s="34" t="s">
        <v>1103</v>
      </c>
      <c r="S803" s="34" t="s">
        <v>1107</v>
      </c>
      <c r="T803" s="34" t="s">
        <v>1108</v>
      </c>
      <c r="U803" s="34" t="s">
        <v>1109</v>
      </c>
      <c r="V803" s="34">
        <v>694616787</v>
      </c>
      <c r="W803" s="34"/>
      <c r="X803" s="34">
        <v>2</v>
      </c>
      <c r="Y803" s="34">
        <v>654258237</v>
      </c>
      <c r="Z803" s="34" t="s">
        <v>2128</v>
      </c>
      <c r="AA803" s="34">
        <f>IF(ISBLANK($L803),"",VLOOKUP($L803,'PADESCE Ccontractuelle'!$C$2:$K$1200,8,FALSE))</f>
        <v>350000</v>
      </c>
      <c r="AB803" s="34">
        <f>IF(ISBLANK($L803),"",VLOOKUP($L803,'PADESCE Ccontractuelle'!$C$2:$K$1200,9,FALSE))</f>
        <v>105000000</v>
      </c>
      <c r="AC803" s="34" t="str">
        <f>VLOOKUP(VLOOKUP(B803,Apprenants!$D$2:$F$2000,3,FALSE),Classes!$A$2:$H$2000,8,FALSE)</f>
        <v>N</v>
      </c>
      <c r="AD803" s="47"/>
      <c r="AG803" s="23">
        <v>1</v>
      </c>
      <c r="AH803" s="23" t="str">
        <f>Consolication[[#This Row],[Bénéficiaires]]</f>
        <v>ASSOCIATION DES ENTREPRENEURS INGENIEUX D'AFRIQUE (ASENIA)</v>
      </c>
      <c r="AI803" s="23">
        <f>Consolication[[#This Row],[cohorte]]</f>
        <v>2</v>
      </c>
    </row>
    <row r="804" spans="1:35" x14ac:dyDescent="0.35">
      <c r="A804" s="34">
        <f>IF(B804&lt;&gt;"",MAX($A$1:A803)+1,"")</f>
        <v>803</v>
      </c>
      <c r="B804" s="34" t="s">
        <v>2129</v>
      </c>
      <c r="C804" s="34" t="s">
        <v>1102</v>
      </c>
      <c r="D804" s="34" t="s">
        <v>31</v>
      </c>
      <c r="E804" s="34">
        <v>34</v>
      </c>
      <c r="F804" s="34" t="s">
        <v>246</v>
      </c>
      <c r="G804" s="34">
        <v>2</v>
      </c>
      <c r="H804" s="34">
        <v>2</v>
      </c>
      <c r="I804" s="34" t="s">
        <v>159</v>
      </c>
      <c r="J804" s="34" t="s">
        <v>1103</v>
      </c>
      <c r="K804" s="34" t="s">
        <v>1104</v>
      </c>
      <c r="L804" s="34" t="s">
        <v>1105</v>
      </c>
      <c r="M804" s="34">
        <v>2</v>
      </c>
      <c r="N804" s="34" t="s">
        <v>159</v>
      </c>
      <c r="O804" s="34" t="s">
        <v>1106</v>
      </c>
      <c r="P804" s="34" t="s">
        <v>163</v>
      </c>
      <c r="Q804" s="34" t="s">
        <v>164</v>
      </c>
      <c r="R804" s="34" t="s">
        <v>1103</v>
      </c>
      <c r="S804" s="34" t="s">
        <v>1107</v>
      </c>
      <c r="T804" s="34" t="s">
        <v>1108</v>
      </c>
      <c r="U804" s="34" t="s">
        <v>1109</v>
      </c>
      <c r="V804" s="34">
        <v>694103200</v>
      </c>
      <c r="W804" s="34"/>
      <c r="X804" s="34">
        <v>2</v>
      </c>
      <c r="Y804" s="34">
        <v>654258237</v>
      </c>
      <c r="Z804" s="34" t="s">
        <v>2130</v>
      </c>
      <c r="AA804" s="34">
        <f>IF(ISBLANK($L804),"",VLOOKUP($L804,'PADESCE Ccontractuelle'!$C$2:$K$1200,8,FALSE))</f>
        <v>350000</v>
      </c>
      <c r="AB804" s="34">
        <f>IF(ISBLANK($L804),"",VLOOKUP($L804,'PADESCE Ccontractuelle'!$C$2:$K$1200,9,FALSE))</f>
        <v>105000000</v>
      </c>
      <c r="AC804" s="34" t="str">
        <f>VLOOKUP(VLOOKUP(B804,Apprenants!$D$2:$F$2000,3,FALSE),Classes!$A$2:$H$2000,8,FALSE)</f>
        <v>N</v>
      </c>
      <c r="AD804" s="47"/>
      <c r="AG804" s="23">
        <v>1</v>
      </c>
      <c r="AH804" s="23" t="str">
        <f>Consolication[[#This Row],[Bénéficiaires]]</f>
        <v>ASSOCIATION DES ENTREPRENEURS INGENIEUX D'AFRIQUE (ASENIA)</v>
      </c>
      <c r="AI804" s="23">
        <f>Consolication[[#This Row],[cohorte]]</f>
        <v>2</v>
      </c>
    </row>
    <row r="805" spans="1:35" x14ac:dyDescent="0.35">
      <c r="A805" s="34">
        <f>IF(B805&lt;&gt;"",MAX($A$1:A804)+1,"")</f>
        <v>804</v>
      </c>
      <c r="B805" s="34" t="s">
        <v>2131</v>
      </c>
      <c r="C805" s="34" t="s">
        <v>1102</v>
      </c>
      <c r="D805" s="34" t="s">
        <v>31</v>
      </c>
      <c r="E805" s="34">
        <v>26</v>
      </c>
      <c r="F805" s="34" t="s">
        <v>273</v>
      </c>
      <c r="G805" s="34">
        <v>2</v>
      </c>
      <c r="H805" s="34">
        <v>3</v>
      </c>
      <c r="I805" s="34" t="s">
        <v>159</v>
      </c>
      <c r="J805" s="34" t="s">
        <v>1103</v>
      </c>
      <c r="K805" s="34" t="s">
        <v>1104</v>
      </c>
      <c r="L805" s="34" t="s">
        <v>1105</v>
      </c>
      <c r="M805" s="34">
        <v>2</v>
      </c>
      <c r="N805" s="34" t="s">
        <v>159</v>
      </c>
      <c r="O805" s="34" t="s">
        <v>1106</v>
      </c>
      <c r="P805" s="34" t="s">
        <v>163</v>
      </c>
      <c r="Q805" s="34" t="s">
        <v>164</v>
      </c>
      <c r="R805" s="34" t="s">
        <v>1103</v>
      </c>
      <c r="S805" s="34" t="s">
        <v>1107</v>
      </c>
      <c r="T805" s="34" t="s">
        <v>1108</v>
      </c>
      <c r="U805" s="34" t="s">
        <v>1109</v>
      </c>
      <c r="V805" s="34">
        <v>690612894</v>
      </c>
      <c r="W805" s="34"/>
      <c r="X805" s="34">
        <v>2</v>
      </c>
      <c r="Y805" s="34">
        <v>654258237</v>
      </c>
      <c r="Z805" s="34" t="s">
        <v>2132</v>
      </c>
      <c r="AA805" s="34">
        <f>IF(ISBLANK($L805),"",VLOOKUP($L805,'PADESCE Ccontractuelle'!$C$2:$K$1200,8,FALSE))</f>
        <v>350000</v>
      </c>
      <c r="AB805" s="34">
        <f>IF(ISBLANK($L805),"",VLOOKUP($L805,'PADESCE Ccontractuelle'!$C$2:$K$1200,9,FALSE))</f>
        <v>105000000</v>
      </c>
      <c r="AC805" s="34" t="str">
        <f>VLOOKUP(VLOOKUP(B805,Apprenants!$D$2:$F$2000,3,FALSE),Classes!$A$2:$H$2000,8,FALSE)</f>
        <v>N</v>
      </c>
      <c r="AD805" s="47"/>
      <c r="AG805" s="23">
        <v>1</v>
      </c>
      <c r="AH805" s="23" t="str">
        <f>Consolication[[#This Row],[Bénéficiaires]]</f>
        <v>ASSOCIATION DES ENTREPRENEURS INGENIEUX D'AFRIQUE (ASENIA)</v>
      </c>
      <c r="AI805" s="23">
        <f>Consolication[[#This Row],[cohorte]]</f>
        <v>2</v>
      </c>
    </row>
    <row r="806" spans="1:35" x14ac:dyDescent="0.35">
      <c r="A806" s="34">
        <f>IF(B806&lt;&gt;"",MAX($A$1:A805)+1,"")</f>
        <v>805</v>
      </c>
      <c r="B806" s="34" t="s">
        <v>2133</v>
      </c>
      <c r="C806" s="34" t="s">
        <v>1102</v>
      </c>
      <c r="D806" s="34" t="s">
        <v>31</v>
      </c>
      <c r="E806" s="34">
        <v>28</v>
      </c>
      <c r="F806" s="34" t="s">
        <v>32</v>
      </c>
      <c r="G806" s="34">
        <v>2</v>
      </c>
      <c r="H806" s="34">
        <v>1</v>
      </c>
      <c r="I806" s="34" t="s">
        <v>159</v>
      </c>
      <c r="J806" s="34" t="s">
        <v>1103</v>
      </c>
      <c r="K806" s="34" t="s">
        <v>1104</v>
      </c>
      <c r="L806" s="34" t="s">
        <v>1105</v>
      </c>
      <c r="M806" s="34">
        <v>2</v>
      </c>
      <c r="N806" s="34" t="s">
        <v>159</v>
      </c>
      <c r="O806" s="34" t="s">
        <v>1106</v>
      </c>
      <c r="P806" s="34" t="s">
        <v>163</v>
      </c>
      <c r="Q806" s="34" t="s">
        <v>164</v>
      </c>
      <c r="R806" s="34" t="s">
        <v>1103</v>
      </c>
      <c r="S806" s="34" t="s">
        <v>1107</v>
      </c>
      <c r="T806" s="34" t="s">
        <v>1108</v>
      </c>
      <c r="U806" s="34" t="s">
        <v>1109</v>
      </c>
      <c r="V806" s="34">
        <v>690494512</v>
      </c>
      <c r="W806" s="34"/>
      <c r="X806" s="34">
        <v>2</v>
      </c>
      <c r="Y806" s="34">
        <v>654258237</v>
      </c>
      <c r="Z806" s="34" t="s">
        <v>2134</v>
      </c>
      <c r="AA806" s="34">
        <f>IF(ISBLANK($L806),"",VLOOKUP($L806,'PADESCE Ccontractuelle'!$C$2:$K$1200,8,FALSE))</f>
        <v>350000</v>
      </c>
      <c r="AB806" s="34">
        <f>IF(ISBLANK($L806),"",VLOOKUP($L806,'PADESCE Ccontractuelle'!$C$2:$K$1200,9,FALSE))</f>
        <v>105000000</v>
      </c>
      <c r="AC806" s="34" t="str">
        <f>VLOOKUP(VLOOKUP(B806,Apprenants!$D$2:$F$2000,3,FALSE),Classes!$A$2:$H$2000,8,FALSE)</f>
        <v>N</v>
      </c>
      <c r="AD806" s="47"/>
      <c r="AG806" s="23">
        <v>1</v>
      </c>
      <c r="AH806" s="23" t="str">
        <f>Consolication[[#This Row],[Bénéficiaires]]</f>
        <v>ASSOCIATION DES ENTREPRENEURS INGENIEUX D'AFRIQUE (ASENIA)</v>
      </c>
      <c r="AI806" s="23">
        <f>Consolication[[#This Row],[cohorte]]</f>
        <v>2</v>
      </c>
    </row>
    <row r="807" spans="1:35" x14ac:dyDescent="0.35">
      <c r="A807" s="34">
        <f>IF(B807&lt;&gt;"",MAX($A$1:A806)+1,"")</f>
        <v>806</v>
      </c>
      <c r="B807" s="34" t="s">
        <v>2135</v>
      </c>
      <c r="C807" s="34" t="s">
        <v>1102</v>
      </c>
      <c r="D807" s="34" t="s">
        <v>32</v>
      </c>
      <c r="E807" s="34">
        <v>38</v>
      </c>
      <c r="F807" s="34" t="s">
        <v>32</v>
      </c>
      <c r="G807" s="34">
        <v>2</v>
      </c>
      <c r="H807" s="34">
        <v>1</v>
      </c>
      <c r="I807" s="34" t="s">
        <v>159</v>
      </c>
      <c r="J807" s="34" t="s">
        <v>1103</v>
      </c>
      <c r="K807" s="34" t="s">
        <v>1104</v>
      </c>
      <c r="L807" s="34" t="s">
        <v>1105</v>
      </c>
      <c r="M807" s="34">
        <v>2</v>
      </c>
      <c r="N807" s="34" t="s">
        <v>159</v>
      </c>
      <c r="O807" s="34" t="s">
        <v>1106</v>
      </c>
      <c r="P807" s="34" t="s">
        <v>163</v>
      </c>
      <c r="Q807" s="34" t="s">
        <v>164</v>
      </c>
      <c r="R807" s="34" t="s">
        <v>1103</v>
      </c>
      <c r="S807" s="34" t="s">
        <v>1107</v>
      </c>
      <c r="T807" s="34" t="s">
        <v>1108</v>
      </c>
      <c r="U807" s="34" t="s">
        <v>1109</v>
      </c>
      <c r="V807" s="34">
        <v>695722173</v>
      </c>
      <c r="W807" s="34"/>
      <c r="X807" s="34">
        <v>2</v>
      </c>
      <c r="Y807" s="34">
        <v>654258237</v>
      </c>
      <c r="Z807" s="34" t="s">
        <v>2136</v>
      </c>
      <c r="AA807" s="34">
        <f>IF(ISBLANK($L807),"",VLOOKUP($L807,'PADESCE Ccontractuelle'!$C$2:$K$1200,8,FALSE))</f>
        <v>350000</v>
      </c>
      <c r="AB807" s="34">
        <f>IF(ISBLANK($L807),"",VLOOKUP($L807,'PADESCE Ccontractuelle'!$C$2:$K$1200,9,FALSE))</f>
        <v>105000000</v>
      </c>
      <c r="AC807" s="34" t="str">
        <f>VLOOKUP(VLOOKUP(B807,Apprenants!$D$2:$F$2000,3,FALSE),Classes!$A$2:$H$2000,8,FALSE)</f>
        <v>N</v>
      </c>
      <c r="AD807" s="47"/>
      <c r="AG807" s="23">
        <v>1</v>
      </c>
      <c r="AH807" s="23" t="str">
        <f>Consolication[[#This Row],[Bénéficiaires]]</f>
        <v>ASSOCIATION DES ENTREPRENEURS INGENIEUX D'AFRIQUE (ASENIA)</v>
      </c>
      <c r="AI807" s="23">
        <f>Consolication[[#This Row],[cohorte]]</f>
        <v>2</v>
      </c>
    </row>
    <row r="808" spans="1:35" x14ac:dyDescent="0.35">
      <c r="A808" s="34">
        <f>IF(B808&lt;&gt;"",MAX($A$1:A807)+1,"")</f>
        <v>807</v>
      </c>
      <c r="B808" s="34" t="s">
        <v>2137</v>
      </c>
      <c r="C808" s="34" t="s">
        <v>1102</v>
      </c>
      <c r="D808" s="34" t="s">
        <v>32</v>
      </c>
      <c r="E808" s="34">
        <v>36</v>
      </c>
      <c r="F808" s="34" t="s">
        <v>32</v>
      </c>
      <c r="G808" s="34">
        <v>2</v>
      </c>
      <c r="H808" s="34">
        <v>3</v>
      </c>
      <c r="I808" s="34" t="s">
        <v>159</v>
      </c>
      <c r="J808" s="34" t="s">
        <v>1103</v>
      </c>
      <c r="K808" s="34" t="s">
        <v>1104</v>
      </c>
      <c r="L808" s="34" t="s">
        <v>1105</v>
      </c>
      <c r="M808" s="34">
        <v>2</v>
      </c>
      <c r="N808" s="34" t="s">
        <v>159</v>
      </c>
      <c r="O808" s="34" t="s">
        <v>1106</v>
      </c>
      <c r="P808" s="34" t="s">
        <v>163</v>
      </c>
      <c r="Q808" s="34" t="s">
        <v>164</v>
      </c>
      <c r="R808" s="34" t="s">
        <v>1103</v>
      </c>
      <c r="S808" s="34" t="s">
        <v>1107</v>
      </c>
      <c r="T808" s="34" t="s">
        <v>1108</v>
      </c>
      <c r="U808" s="34" t="s">
        <v>1109</v>
      </c>
      <c r="V808" s="34">
        <v>697127660</v>
      </c>
      <c r="W808" s="34"/>
      <c r="X808" s="34">
        <v>2</v>
      </c>
      <c r="Y808" s="34">
        <v>654258237</v>
      </c>
      <c r="Z808" s="34" t="s">
        <v>2138</v>
      </c>
      <c r="AA808" s="34">
        <f>IF(ISBLANK($L808),"",VLOOKUP($L808,'PADESCE Ccontractuelle'!$C$2:$K$1200,8,FALSE))</f>
        <v>350000</v>
      </c>
      <c r="AB808" s="34">
        <f>IF(ISBLANK($L808),"",VLOOKUP($L808,'PADESCE Ccontractuelle'!$C$2:$K$1200,9,FALSE))</f>
        <v>105000000</v>
      </c>
      <c r="AC808" s="34" t="str">
        <f>VLOOKUP(VLOOKUP(B808,Apprenants!$D$2:$F$2000,3,FALSE),Classes!$A$2:$H$2000,8,FALSE)</f>
        <v>N</v>
      </c>
      <c r="AD808" s="47"/>
      <c r="AG808" s="23">
        <v>1</v>
      </c>
      <c r="AH808" s="23" t="str">
        <f>Consolication[[#This Row],[Bénéficiaires]]</f>
        <v>ASSOCIATION DES ENTREPRENEURS INGENIEUX D'AFRIQUE (ASENIA)</v>
      </c>
      <c r="AI808" s="23">
        <f>Consolication[[#This Row],[cohorte]]</f>
        <v>2</v>
      </c>
    </row>
    <row r="809" spans="1:35" x14ac:dyDescent="0.35">
      <c r="A809" s="34">
        <f>IF(B809&lt;&gt;"",MAX($A$1:A808)+1,"")</f>
        <v>808</v>
      </c>
      <c r="B809" s="34" t="s">
        <v>2139</v>
      </c>
      <c r="C809" s="34" t="s">
        <v>1102</v>
      </c>
      <c r="D809" s="34" t="s">
        <v>31</v>
      </c>
      <c r="E809" s="34">
        <v>33</v>
      </c>
      <c r="F809" s="34" t="s">
        <v>246</v>
      </c>
      <c r="G809" s="34">
        <v>2</v>
      </c>
      <c r="H809" s="34">
        <v>6</v>
      </c>
      <c r="I809" s="34" t="s">
        <v>159</v>
      </c>
      <c r="J809" s="34" t="s">
        <v>1103</v>
      </c>
      <c r="K809" s="34" t="s">
        <v>1104</v>
      </c>
      <c r="L809" s="34" t="s">
        <v>1105</v>
      </c>
      <c r="M809" s="34">
        <v>2</v>
      </c>
      <c r="N809" s="34" t="s">
        <v>159</v>
      </c>
      <c r="O809" s="34" t="s">
        <v>1106</v>
      </c>
      <c r="P809" s="34" t="s">
        <v>163</v>
      </c>
      <c r="Q809" s="34" t="s">
        <v>164</v>
      </c>
      <c r="R809" s="34" t="s">
        <v>1103</v>
      </c>
      <c r="S809" s="34" t="s">
        <v>1107</v>
      </c>
      <c r="T809" s="34" t="s">
        <v>1108</v>
      </c>
      <c r="U809" s="34" t="s">
        <v>1109</v>
      </c>
      <c r="V809" s="34">
        <v>697842252</v>
      </c>
      <c r="W809" s="34"/>
      <c r="X809" s="34">
        <v>3</v>
      </c>
      <c r="Y809" s="34">
        <v>698177079</v>
      </c>
      <c r="Z809" s="34" t="s">
        <v>2140</v>
      </c>
      <c r="AA809" s="34">
        <f>IF(ISBLANK($L809),"",VLOOKUP($L809,'PADESCE Ccontractuelle'!$C$2:$K$1200,8,FALSE))</f>
        <v>350000</v>
      </c>
      <c r="AB809" s="34">
        <f>IF(ISBLANK($L809),"",VLOOKUP($L809,'PADESCE Ccontractuelle'!$C$2:$K$1200,9,FALSE))</f>
        <v>105000000</v>
      </c>
      <c r="AC809" s="34" t="str">
        <f>VLOOKUP(VLOOKUP(B809,Apprenants!$D$2:$F$2000,3,FALSE),Classes!$A$2:$H$2000,8,FALSE)</f>
        <v>N</v>
      </c>
      <c r="AD809" s="47"/>
      <c r="AG809" s="23">
        <v>1</v>
      </c>
      <c r="AH809" s="23" t="str">
        <f>Consolication[[#This Row],[Bénéficiaires]]</f>
        <v>ASSOCIATION DES ENTREPRENEURS INGENIEUX D'AFRIQUE (ASENIA)</v>
      </c>
      <c r="AI809" s="23">
        <f>Consolication[[#This Row],[cohorte]]</f>
        <v>3</v>
      </c>
    </row>
    <row r="810" spans="1:35" x14ac:dyDescent="0.35">
      <c r="A810" s="34">
        <f>IF(B810&lt;&gt;"",MAX($A$1:A809)+1,"")</f>
        <v>809</v>
      </c>
      <c r="B810" s="34" t="s">
        <v>2141</v>
      </c>
      <c r="C810" s="34" t="s">
        <v>1102</v>
      </c>
      <c r="D810" s="34" t="s">
        <v>31</v>
      </c>
      <c r="E810" s="34">
        <v>34</v>
      </c>
      <c r="F810" s="34" t="s">
        <v>246</v>
      </c>
      <c r="G810" s="34">
        <v>2</v>
      </c>
      <c r="H810" s="34">
        <v>1</v>
      </c>
      <c r="I810" s="34" t="s">
        <v>159</v>
      </c>
      <c r="J810" s="34" t="s">
        <v>1103</v>
      </c>
      <c r="K810" s="34" t="s">
        <v>1104</v>
      </c>
      <c r="L810" s="34" t="s">
        <v>1105</v>
      </c>
      <c r="M810" s="34">
        <v>2</v>
      </c>
      <c r="N810" s="34" t="s">
        <v>159</v>
      </c>
      <c r="O810" s="34" t="s">
        <v>1106</v>
      </c>
      <c r="P810" s="34" t="s">
        <v>163</v>
      </c>
      <c r="Q810" s="34" t="s">
        <v>164</v>
      </c>
      <c r="R810" s="34" t="s">
        <v>1103</v>
      </c>
      <c r="S810" s="34"/>
      <c r="T810" s="34" t="s">
        <v>1108</v>
      </c>
      <c r="U810" s="34" t="s">
        <v>1109</v>
      </c>
      <c r="V810" s="34">
        <v>670717497</v>
      </c>
      <c r="W810" s="34"/>
      <c r="X810" s="34">
        <v>3</v>
      </c>
      <c r="Y810" s="34">
        <v>698177079</v>
      </c>
      <c r="Z810" s="34" t="s">
        <v>2142</v>
      </c>
      <c r="AA810" s="34">
        <f>IF(ISBLANK($L810),"",VLOOKUP($L810,'PADESCE Ccontractuelle'!$C$2:$K$1200,8,FALSE))</f>
        <v>350000</v>
      </c>
      <c r="AB810" s="34">
        <f>IF(ISBLANK($L810),"",VLOOKUP($L810,'PADESCE Ccontractuelle'!$C$2:$K$1200,9,FALSE))</f>
        <v>105000000</v>
      </c>
      <c r="AC810" s="34" t="str">
        <f>VLOOKUP(VLOOKUP(B810,Apprenants!$D$2:$F$2000,3,FALSE),Classes!$A$2:$H$2000,8,FALSE)</f>
        <v>N</v>
      </c>
      <c r="AD810" s="47"/>
      <c r="AG810" s="23">
        <v>1</v>
      </c>
      <c r="AH810" s="23" t="str">
        <f>Consolication[[#This Row],[Bénéficiaires]]</f>
        <v>ASSOCIATION DES ENTREPRENEURS INGENIEUX D'AFRIQUE (ASENIA)</v>
      </c>
      <c r="AI810" s="23">
        <f>Consolication[[#This Row],[cohorte]]</f>
        <v>3</v>
      </c>
    </row>
    <row r="811" spans="1:35" x14ac:dyDescent="0.35">
      <c r="A811" s="34">
        <f>IF(B811&lt;&gt;"",MAX($A$1:A810)+1,"")</f>
        <v>810</v>
      </c>
      <c r="B811" s="34" t="s">
        <v>2143</v>
      </c>
      <c r="C811" s="34" t="s">
        <v>1102</v>
      </c>
      <c r="D811" s="34" t="s">
        <v>31</v>
      </c>
      <c r="E811" s="34">
        <v>28</v>
      </c>
      <c r="F811" s="34" t="s">
        <v>1042</v>
      </c>
      <c r="G811" s="34">
        <v>0</v>
      </c>
      <c r="H811" s="34">
        <v>6</v>
      </c>
      <c r="I811" s="34" t="s">
        <v>159</v>
      </c>
      <c r="J811" s="34" t="s">
        <v>1103</v>
      </c>
      <c r="K811" s="34" t="s">
        <v>1104</v>
      </c>
      <c r="L811" s="34" t="s">
        <v>1105</v>
      </c>
      <c r="M811" s="34">
        <v>2</v>
      </c>
      <c r="N811" s="34" t="s">
        <v>159</v>
      </c>
      <c r="O811" s="34" t="s">
        <v>1106</v>
      </c>
      <c r="P811" s="34" t="s">
        <v>163</v>
      </c>
      <c r="Q811" s="34" t="s">
        <v>164</v>
      </c>
      <c r="R811" s="34" t="s">
        <v>1103</v>
      </c>
      <c r="S811" s="34"/>
      <c r="T811" s="34" t="s">
        <v>1108</v>
      </c>
      <c r="U811" s="34" t="s">
        <v>1109</v>
      </c>
      <c r="V811" s="34">
        <v>656296893</v>
      </c>
      <c r="W811" s="34"/>
      <c r="X811" s="34">
        <v>3</v>
      </c>
      <c r="Y811" s="34">
        <v>698177079</v>
      </c>
      <c r="Z811" s="34" t="s">
        <v>2144</v>
      </c>
      <c r="AA811" s="34">
        <f>IF(ISBLANK($L811),"",VLOOKUP($L811,'PADESCE Ccontractuelle'!$C$2:$K$1200,8,FALSE))</f>
        <v>350000</v>
      </c>
      <c r="AB811" s="34">
        <f>IF(ISBLANK($L811),"",VLOOKUP($L811,'PADESCE Ccontractuelle'!$C$2:$K$1200,9,FALSE))</f>
        <v>105000000</v>
      </c>
      <c r="AC811" s="34" t="str">
        <f>VLOOKUP(VLOOKUP(B811,Apprenants!$D$2:$F$2000,3,FALSE),Classes!$A$2:$H$2000,8,FALSE)</f>
        <v>N</v>
      </c>
      <c r="AD811" s="47"/>
      <c r="AG811" s="23">
        <v>1</v>
      </c>
      <c r="AH811" s="23" t="str">
        <f>Consolication[[#This Row],[Bénéficiaires]]</f>
        <v>ASSOCIATION DES ENTREPRENEURS INGENIEUX D'AFRIQUE (ASENIA)</v>
      </c>
      <c r="AI811" s="23">
        <f>Consolication[[#This Row],[cohorte]]</f>
        <v>3</v>
      </c>
    </row>
    <row r="812" spans="1:35" x14ac:dyDescent="0.35">
      <c r="A812" s="34">
        <f>IF(B812&lt;&gt;"",MAX($A$1:A811)+1,"")</f>
        <v>811</v>
      </c>
      <c r="B812" s="34" t="s">
        <v>2145</v>
      </c>
      <c r="C812" s="34" t="s">
        <v>1346</v>
      </c>
      <c r="D812" s="34" t="s">
        <v>32</v>
      </c>
      <c r="E812" s="34"/>
      <c r="F812" s="34" t="s">
        <v>32</v>
      </c>
      <c r="G812" s="34">
        <v>2</v>
      </c>
      <c r="H812" s="34">
        <v>4</v>
      </c>
      <c r="I812" s="34" t="s">
        <v>1347</v>
      </c>
      <c r="J812" s="34" t="s">
        <v>1348</v>
      </c>
      <c r="K812" s="34" t="s">
        <v>1349</v>
      </c>
      <c r="L812" s="34" t="s">
        <v>1350</v>
      </c>
      <c r="M812" s="34">
        <v>3</v>
      </c>
      <c r="N812" s="34" t="s">
        <v>1347</v>
      </c>
      <c r="O812" s="34" t="s">
        <v>1347</v>
      </c>
      <c r="P812" s="34" t="s">
        <v>1351</v>
      </c>
      <c r="Q812" s="34" t="s">
        <v>1352</v>
      </c>
      <c r="R812" s="34" t="s">
        <v>1353</v>
      </c>
      <c r="S812" s="34"/>
      <c r="T812" s="34">
        <v>9.3630479999999991</v>
      </c>
      <c r="U812" s="34">
        <v>4.0789109999999997</v>
      </c>
      <c r="V812" s="34">
        <v>671964098</v>
      </c>
      <c r="W812" s="34">
        <v>693257482</v>
      </c>
      <c r="X812" s="34">
        <v>1</v>
      </c>
      <c r="Y812" s="34"/>
      <c r="Z812" s="34" t="s">
        <v>2146</v>
      </c>
      <c r="AA812" s="34">
        <f>IF(ISBLANK($L812),"",VLOOKUP($L812,'PADESCE Ccontractuelle'!$C$2:$K$1200,8,FALSE))</f>
        <v>355572</v>
      </c>
      <c r="AB812" s="34">
        <f>IF(ISBLANK($L812),"",VLOOKUP($L812,'PADESCE Ccontractuelle'!$C$2:$K$1200,9,FALSE))</f>
        <v>4622436</v>
      </c>
      <c r="AC812" s="34" t="str">
        <f>VLOOKUP(VLOOKUP(B812,Apprenants!$D$2:$F$2000,3,FALSE),Classes!$A$2:$H$2000,8,FALSE)</f>
        <v>N</v>
      </c>
      <c r="AD812" s="47"/>
      <c r="AG812" s="23">
        <v>1</v>
      </c>
      <c r="AH812" s="23" t="str">
        <f>Consolication[[#This Row],[Bénéficiaires]]</f>
        <v>PROMINENT YOUTH FOR EFFICIENT DEVELOPMENT AND MUTUAL ASSISTANCE CIG</v>
      </c>
      <c r="AI812" s="23">
        <f>Consolication[[#This Row],[cohorte]]</f>
        <v>1</v>
      </c>
    </row>
    <row r="813" spans="1:35" x14ac:dyDescent="0.35">
      <c r="A813" s="34">
        <f>IF(B813&lt;&gt;"",MAX($A$1:A812)+1,"")</f>
        <v>812</v>
      </c>
      <c r="B813" s="34" t="s">
        <v>2147</v>
      </c>
      <c r="C813" s="34" t="s">
        <v>1102</v>
      </c>
      <c r="D813" s="34" t="s">
        <v>31</v>
      </c>
      <c r="E813" s="34">
        <v>31</v>
      </c>
      <c r="F813" s="34" t="s">
        <v>1042</v>
      </c>
      <c r="G813" s="34">
        <v>0</v>
      </c>
      <c r="H813" s="34">
        <v>9</v>
      </c>
      <c r="I813" s="34" t="s">
        <v>159</v>
      </c>
      <c r="J813" s="34" t="s">
        <v>1103</v>
      </c>
      <c r="K813" s="34" t="s">
        <v>1104</v>
      </c>
      <c r="L813" s="34" t="s">
        <v>1105</v>
      </c>
      <c r="M813" s="34">
        <v>2</v>
      </c>
      <c r="N813" s="34" t="s">
        <v>159</v>
      </c>
      <c r="O813" s="34" t="s">
        <v>1106</v>
      </c>
      <c r="P813" s="34" t="s">
        <v>163</v>
      </c>
      <c r="Q813" s="34" t="s">
        <v>164</v>
      </c>
      <c r="R813" s="34" t="s">
        <v>1103</v>
      </c>
      <c r="S813" s="34"/>
      <c r="T813" s="34" t="s">
        <v>1108</v>
      </c>
      <c r="U813" s="34" t="s">
        <v>1109</v>
      </c>
      <c r="V813" s="34">
        <v>696569255</v>
      </c>
      <c r="W813" s="34"/>
      <c r="X813" s="34">
        <v>3</v>
      </c>
      <c r="Y813" s="34">
        <v>698177079</v>
      </c>
      <c r="Z813" s="34" t="s">
        <v>2148</v>
      </c>
      <c r="AA813" s="34">
        <f>IF(ISBLANK($L813),"",VLOOKUP($L813,'PADESCE Ccontractuelle'!$C$2:$K$1200,8,FALSE))</f>
        <v>350000</v>
      </c>
      <c r="AB813" s="34">
        <f>IF(ISBLANK($L813),"",VLOOKUP($L813,'PADESCE Ccontractuelle'!$C$2:$K$1200,9,FALSE))</f>
        <v>105000000</v>
      </c>
      <c r="AC813" s="34" t="str">
        <f>VLOOKUP(VLOOKUP(B813,Apprenants!$D$2:$F$2000,3,FALSE),Classes!$A$2:$H$2000,8,FALSE)</f>
        <v>N</v>
      </c>
      <c r="AD813" s="47"/>
      <c r="AG813" s="23">
        <v>1</v>
      </c>
      <c r="AH813" s="23" t="str">
        <f>Consolication[[#This Row],[Bénéficiaires]]</f>
        <v>ASSOCIATION DES ENTREPRENEURS INGENIEUX D'AFRIQUE (ASENIA)</v>
      </c>
      <c r="AI813" s="23">
        <f>Consolication[[#This Row],[cohorte]]</f>
        <v>3</v>
      </c>
    </row>
    <row r="814" spans="1:35" x14ac:dyDescent="0.35">
      <c r="A814" s="34">
        <f>IF(B814&lt;&gt;"",MAX($A$1:A813)+1,"")</f>
        <v>813</v>
      </c>
      <c r="B814" s="34" t="s">
        <v>2149</v>
      </c>
      <c r="C814" s="34" t="s">
        <v>1102</v>
      </c>
      <c r="D814" s="34" t="s">
        <v>31</v>
      </c>
      <c r="E814" s="34">
        <v>27</v>
      </c>
      <c r="F814" s="34" t="s">
        <v>1042</v>
      </c>
      <c r="G814" s="34">
        <v>2</v>
      </c>
      <c r="H814" s="34">
        <v>3</v>
      </c>
      <c r="I814" s="34" t="s">
        <v>159</v>
      </c>
      <c r="J814" s="34" t="s">
        <v>1103</v>
      </c>
      <c r="K814" s="34" t="s">
        <v>1104</v>
      </c>
      <c r="L814" s="34" t="s">
        <v>1105</v>
      </c>
      <c r="M814" s="34">
        <v>2</v>
      </c>
      <c r="N814" s="34" t="s">
        <v>159</v>
      </c>
      <c r="O814" s="34" t="s">
        <v>1106</v>
      </c>
      <c r="P814" s="34" t="s">
        <v>163</v>
      </c>
      <c r="Q814" s="34" t="s">
        <v>164</v>
      </c>
      <c r="R814" s="34" t="s">
        <v>1103</v>
      </c>
      <c r="S814" s="34"/>
      <c r="T814" s="34" t="s">
        <v>1108</v>
      </c>
      <c r="U814" s="34" t="s">
        <v>1109</v>
      </c>
      <c r="V814" s="34">
        <v>693014487</v>
      </c>
      <c r="W814" s="34"/>
      <c r="X814" s="34">
        <v>3</v>
      </c>
      <c r="Y814" s="34">
        <v>698177079</v>
      </c>
      <c r="Z814" s="34" t="s">
        <v>2150</v>
      </c>
      <c r="AA814" s="34">
        <f>IF(ISBLANK($L814),"",VLOOKUP($L814,'PADESCE Ccontractuelle'!$C$2:$K$1200,8,FALSE))</f>
        <v>350000</v>
      </c>
      <c r="AB814" s="34">
        <f>IF(ISBLANK($L814),"",VLOOKUP($L814,'PADESCE Ccontractuelle'!$C$2:$K$1200,9,FALSE))</f>
        <v>105000000</v>
      </c>
      <c r="AC814" s="34" t="str">
        <f>VLOOKUP(VLOOKUP(B814,Apprenants!$D$2:$F$2000,3,FALSE),Classes!$A$2:$H$2000,8,FALSE)</f>
        <v>N</v>
      </c>
      <c r="AD814" s="47"/>
      <c r="AG814" s="23">
        <v>1</v>
      </c>
      <c r="AH814" s="23" t="str">
        <f>Consolication[[#This Row],[Bénéficiaires]]</f>
        <v>ASSOCIATION DES ENTREPRENEURS INGENIEUX D'AFRIQUE (ASENIA)</v>
      </c>
      <c r="AI814" s="23">
        <f>Consolication[[#This Row],[cohorte]]</f>
        <v>3</v>
      </c>
    </row>
    <row r="815" spans="1:35" x14ac:dyDescent="0.35">
      <c r="A815" s="34">
        <f>IF(B815&lt;&gt;"",MAX($A$1:A814)+1,"")</f>
        <v>814</v>
      </c>
      <c r="B815" s="34" t="s">
        <v>2151</v>
      </c>
      <c r="C815" s="34" t="s">
        <v>1102</v>
      </c>
      <c r="D815" s="34" t="s">
        <v>31</v>
      </c>
      <c r="E815" s="34">
        <v>39</v>
      </c>
      <c r="F815" s="34" t="s">
        <v>246</v>
      </c>
      <c r="G815" s="34">
        <v>2</v>
      </c>
      <c r="H815" s="34">
        <v>9</v>
      </c>
      <c r="I815" s="34" t="s">
        <v>159</v>
      </c>
      <c r="J815" s="34" t="s">
        <v>1103</v>
      </c>
      <c r="K815" s="34" t="s">
        <v>1104</v>
      </c>
      <c r="L815" s="34" t="s">
        <v>1105</v>
      </c>
      <c r="M815" s="34">
        <v>2</v>
      </c>
      <c r="N815" s="34" t="s">
        <v>159</v>
      </c>
      <c r="O815" s="34" t="s">
        <v>1106</v>
      </c>
      <c r="P815" s="34" t="s">
        <v>163</v>
      </c>
      <c r="Q815" s="34" t="s">
        <v>164</v>
      </c>
      <c r="R815" s="34" t="s">
        <v>1103</v>
      </c>
      <c r="S815" s="34"/>
      <c r="T815" s="34" t="s">
        <v>1108</v>
      </c>
      <c r="U815" s="34" t="s">
        <v>1109</v>
      </c>
      <c r="V815" s="34">
        <v>694851889</v>
      </c>
      <c r="W815" s="34"/>
      <c r="X815" s="34">
        <v>3</v>
      </c>
      <c r="Y815" s="34">
        <v>698177079</v>
      </c>
      <c r="Z815" s="34" t="s">
        <v>2152</v>
      </c>
      <c r="AA815" s="34">
        <f>IF(ISBLANK($L815),"",VLOOKUP($L815,'PADESCE Ccontractuelle'!$C$2:$K$1200,8,FALSE))</f>
        <v>350000</v>
      </c>
      <c r="AB815" s="34">
        <f>IF(ISBLANK($L815),"",VLOOKUP($L815,'PADESCE Ccontractuelle'!$C$2:$K$1200,9,FALSE))</f>
        <v>105000000</v>
      </c>
      <c r="AC815" s="34" t="str">
        <f>VLOOKUP(VLOOKUP(B815,Apprenants!$D$2:$F$2000,3,FALSE),Classes!$A$2:$H$2000,8,FALSE)</f>
        <v>N</v>
      </c>
      <c r="AD815" s="47"/>
      <c r="AG815" s="23">
        <v>1</v>
      </c>
      <c r="AH815" s="23" t="str">
        <f>Consolication[[#This Row],[Bénéficiaires]]</f>
        <v>ASSOCIATION DES ENTREPRENEURS INGENIEUX D'AFRIQUE (ASENIA)</v>
      </c>
      <c r="AI815" s="23">
        <f>Consolication[[#This Row],[cohorte]]</f>
        <v>3</v>
      </c>
    </row>
    <row r="816" spans="1:35" x14ac:dyDescent="0.35">
      <c r="A816" s="34">
        <f>IF(B816&lt;&gt;"",MAX($A$1:A815)+1,"")</f>
        <v>815</v>
      </c>
      <c r="B816" s="34" t="s">
        <v>2153</v>
      </c>
      <c r="C816" s="34" t="s">
        <v>1102</v>
      </c>
      <c r="D816" s="34" t="s">
        <v>32</v>
      </c>
      <c r="E816" s="34">
        <v>24</v>
      </c>
      <c r="F816" s="34" t="s">
        <v>32</v>
      </c>
      <c r="G816" s="34">
        <v>0</v>
      </c>
      <c r="H816" s="34">
        <v>2</v>
      </c>
      <c r="I816" s="34" t="s">
        <v>159</v>
      </c>
      <c r="J816" s="34" t="s">
        <v>1103</v>
      </c>
      <c r="K816" s="34" t="s">
        <v>1104</v>
      </c>
      <c r="L816" s="34" t="s">
        <v>1105</v>
      </c>
      <c r="M816" s="34">
        <v>2</v>
      </c>
      <c r="N816" s="34" t="s">
        <v>159</v>
      </c>
      <c r="O816" s="34" t="s">
        <v>1106</v>
      </c>
      <c r="P816" s="34" t="s">
        <v>163</v>
      </c>
      <c r="Q816" s="34" t="s">
        <v>164</v>
      </c>
      <c r="R816" s="34" t="s">
        <v>1103</v>
      </c>
      <c r="S816" s="34"/>
      <c r="T816" s="34" t="s">
        <v>1108</v>
      </c>
      <c r="U816" s="34" t="s">
        <v>1109</v>
      </c>
      <c r="V816" s="34">
        <v>692607604</v>
      </c>
      <c r="W816" s="34"/>
      <c r="X816" s="34">
        <v>3</v>
      </c>
      <c r="Y816" s="34">
        <v>698177079</v>
      </c>
      <c r="Z816" s="34" t="s">
        <v>2154</v>
      </c>
      <c r="AA816" s="34">
        <f>IF(ISBLANK($L816),"",VLOOKUP($L816,'PADESCE Ccontractuelle'!$C$2:$K$1200,8,FALSE))</f>
        <v>350000</v>
      </c>
      <c r="AB816" s="34">
        <f>IF(ISBLANK($L816),"",VLOOKUP($L816,'PADESCE Ccontractuelle'!$C$2:$K$1200,9,FALSE))</f>
        <v>105000000</v>
      </c>
      <c r="AC816" s="34" t="str">
        <f>VLOOKUP(VLOOKUP(B816,Apprenants!$D$2:$F$2000,3,FALSE),Classes!$A$2:$H$2000,8,FALSE)</f>
        <v>N</v>
      </c>
      <c r="AD816" s="47"/>
      <c r="AG816" s="23">
        <v>1</v>
      </c>
      <c r="AH816" s="23" t="str">
        <f>Consolication[[#This Row],[Bénéficiaires]]</f>
        <v>ASSOCIATION DES ENTREPRENEURS INGENIEUX D'AFRIQUE (ASENIA)</v>
      </c>
      <c r="AI816" s="23">
        <f>Consolication[[#This Row],[cohorte]]</f>
        <v>3</v>
      </c>
    </row>
    <row r="817" spans="1:35" x14ac:dyDescent="0.35">
      <c r="A817" s="34">
        <f>IF(B817&lt;&gt;"",MAX($A$1:A816)+1,"")</f>
        <v>816</v>
      </c>
      <c r="B817" s="34" t="s">
        <v>2155</v>
      </c>
      <c r="C817" s="34" t="s">
        <v>1102</v>
      </c>
      <c r="D817" s="34" t="s">
        <v>31</v>
      </c>
      <c r="E817" s="34">
        <v>48</v>
      </c>
      <c r="F817" s="34" t="s">
        <v>273</v>
      </c>
      <c r="G817" s="34">
        <v>2</v>
      </c>
      <c r="H817" s="34">
        <v>4</v>
      </c>
      <c r="I817" s="34" t="s">
        <v>159</v>
      </c>
      <c r="J817" s="34" t="s">
        <v>1103</v>
      </c>
      <c r="K817" s="34" t="s">
        <v>1104</v>
      </c>
      <c r="L817" s="34" t="s">
        <v>1105</v>
      </c>
      <c r="M817" s="34">
        <v>2</v>
      </c>
      <c r="N817" s="34" t="s">
        <v>159</v>
      </c>
      <c r="O817" s="34" t="s">
        <v>1106</v>
      </c>
      <c r="P817" s="34" t="s">
        <v>163</v>
      </c>
      <c r="Q817" s="34" t="s">
        <v>164</v>
      </c>
      <c r="R817" s="34" t="s">
        <v>1103</v>
      </c>
      <c r="S817" s="34"/>
      <c r="T817" s="34" t="s">
        <v>1108</v>
      </c>
      <c r="U817" s="34" t="s">
        <v>1109</v>
      </c>
      <c r="V817" s="34">
        <v>674258882</v>
      </c>
      <c r="W817" s="34"/>
      <c r="X817" s="34">
        <v>3</v>
      </c>
      <c r="Y817" s="34">
        <v>698177079</v>
      </c>
      <c r="Z817" s="34" t="s">
        <v>2156</v>
      </c>
      <c r="AA817" s="34">
        <f>IF(ISBLANK($L817),"",VLOOKUP($L817,'PADESCE Ccontractuelle'!$C$2:$K$1200,8,FALSE))</f>
        <v>350000</v>
      </c>
      <c r="AB817" s="34">
        <f>IF(ISBLANK($L817),"",VLOOKUP($L817,'PADESCE Ccontractuelle'!$C$2:$K$1200,9,FALSE))</f>
        <v>105000000</v>
      </c>
      <c r="AC817" s="34" t="str">
        <f>VLOOKUP(VLOOKUP(B817,Apprenants!$D$2:$F$2000,3,FALSE),Classes!$A$2:$H$2000,8,FALSE)</f>
        <v>N</v>
      </c>
      <c r="AD817" s="47"/>
      <c r="AG817" s="23">
        <v>1</v>
      </c>
      <c r="AH817" s="23" t="str">
        <f>Consolication[[#This Row],[Bénéficiaires]]</f>
        <v>ASSOCIATION DES ENTREPRENEURS INGENIEUX D'AFRIQUE (ASENIA)</v>
      </c>
      <c r="AI817" s="23">
        <f>Consolication[[#This Row],[cohorte]]</f>
        <v>3</v>
      </c>
    </row>
    <row r="818" spans="1:35" x14ac:dyDescent="0.35">
      <c r="A818" s="34">
        <f>IF(B818&lt;&gt;"",MAX($A$1:A817)+1,"")</f>
        <v>817</v>
      </c>
      <c r="B818" s="34" t="s">
        <v>2157</v>
      </c>
      <c r="C818" s="34" t="s">
        <v>1102</v>
      </c>
      <c r="D818" s="34" t="s">
        <v>31</v>
      </c>
      <c r="E818" s="34">
        <v>21</v>
      </c>
      <c r="F818" s="34" t="s">
        <v>32</v>
      </c>
      <c r="G818" s="34">
        <v>2</v>
      </c>
      <c r="H818" s="34">
        <v>3</v>
      </c>
      <c r="I818" s="34" t="s">
        <v>159</v>
      </c>
      <c r="J818" s="34" t="s">
        <v>1103</v>
      </c>
      <c r="K818" s="34" t="s">
        <v>1104</v>
      </c>
      <c r="L818" s="34" t="s">
        <v>1105</v>
      </c>
      <c r="M818" s="34">
        <v>2</v>
      </c>
      <c r="N818" s="34" t="s">
        <v>159</v>
      </c>
      <c r="O818" s="34" t="s">
        <v>1106</v>
      </c>
      <c r="P818" s="34" t="s">
        <v>163</v>
      </c>
      <c r="Q818" s="34" t="s">
        <v>164</v>
      </c>
      <c r="R818" s="34" t="s">
        <v>1103</v>
      </c>
      <c r="S818" s="34"/>
      <c r="T818" s="34" t="s">
        <v>1108</v>
      </c>
      <c r="U818" s="34" t="s">
        <v>1109</v>
      </c>
      <c r="V818" s="34">
        <v>657038603</v>
      </c>
      <c r="W818" s="34"/>
      <c r="X818" s="34">
        <v>3</v>
      </c>
      <c r="Y818" s="34">
        <v>698177079</v>
      </c>
      <c r="Z818" s="34" t="s">
        <v>2158</v>
      </c>
      <c r="AA818" s="34">
        <f>IF(ISBLANK($L818),"",VLOOKUP($L818,'PADESCE Ccontractuelle'!$C$2:$K$1200,8,FALSE))</f>
        <v>350000</v>
      </c>
      <c r="AB818" s="34">
        <f>IF(ISBLANK($L818),"",VLOOKUP($L818,'PADESCE Ccontractuelle'!$C$2:$K$1200,9,FALSE))</f>
        <v>105000000</v>
      </c>
      <c r="AC818" s="34" t="str">
        <f>VLOOKUP(VLOOKUP(B818,Apprenants!$D$2:$F$2000,3,FALSE),Classes!$A$2:$H$2000,8,FALSE)</f>
        <v>N</v>
      </c>
      <c r="AD818" s="47"/>
      <c r="AG818" s="23">
        <v>1</v>
      </c>
      <c r="AH818" s="23" t="str">
        <f>Consolication[[#This Row],[Bénéficiaires]]</f>
        <v>ASSOCIATION DES ENTREPRENEURS INGENIEUX D'AFRIQUE (ASENIA)</v>
      </c>
      <c r="AI818" s="23">
        <f>Consolication[[#This Row],[cohorte]]</f>
        <v>3</v>
      </c>
    </row>
    <row r="819" spans="1:35" x14ac:dyDescent="0.35">
      <c r="A819" s="34">
        <f>IF(B819&lt;&gt;"",MAX($A$1:A818)+1,"")</f>
        <v>818</v>
      </c>
      <c r="B819" s="34" t="s">
        <v>2159</v>
      </c>
      <c r="C819" s="34" t="s">
        <v>1041</v>
      </c>
      <c r="D819" s="34" t="s">
        <v>31</v>
      </c>
      <c r="E819" s="34">
        <v>26</v>
      </c>
      <c r="F819" s="34" t="s">
        <v>1042</v>
      </c>
      <c r="G819" s="34">
        <v>2</v>
      </c>
      <c r="H819" s="34">
        <v>1</v>
      </c>
      <c r="I819" s="34" t="s">
        <v>1043</v>
      </c>
      <c r="J819" s="34" t="s">
        <v>1044</v>
      </c>
      <c r="K819" s="34" t="s">
        <v>1045</v>
      </c>
      <c r="L819" s="34" t="s">
        <v>1045</v>
      </c>
      <c r="M819" s="34">
        <v>2</v>
      </c>
      <c r="N819" s="34" t="s">
        <v>1043</v>
      </c>
      <c r="O819" s="34" t="s">
        <v>1043</v>
      </c>
      <c r="P819" s="34" t="s">
        <v>230</v>
      </c>
      <c r="Q819" s="34" t="s">
        <v>231</v>
      </c>
      <c r="R819" s="34" t="s">
        <v>1046</v>
      </c>
      <c r="S819" s="34" t="s">
        <v>1047</v>
      </c>
      <c r="T819" s="34">
        <v>5.7266820000000003</v>
      </c>
      <c r="U819" s="34">
        <v>10.883903</v>
      </c>
      <c r="V819" s="34">
        <v>650239455</v>
      </c>
      <c r="W819" s="34"/>
      <c r="X819" s="34">
        <v>1</v>
      </c>
      <c r="Y819" s="34" t="s">
        <v>2160</v>
      </c>
      <c r="Z819" s="34" t="s">
        <v>2161</v>
      </c>
      <c r="AA819" s="34">
        <f>IF(ISBLANK($L819),"",VLOOKUP($L819,'PADESCE Ccontractuelle'!$C$2:$K$1200,8,FALSE))</f>
        <v>210000</v>
      </c>
      <c r="AB819" s="34">
        <f>IF(ISBLANK($L819),"",VLOOKUP($L819,'PADESCE Ccontractuelle'!$C$2:$K$1200,9,FALSE))</f>
        <v>6300000</v>
      </c>
      <c r="AC819" s="34" t="str">
        <f>VLOOKUP(VLOOKUP(B819,Apprenants!$D$2:$F$2000,3,FALSE),Classes!$A$2:$H$2000,8,FALSE)</f>
        <v>N</v>
      </c>
      <c r="AD819" s="47"/>
      <c r="AG819" s="23">
        <v>1</v>
      </c>
      <c r="AH819" s="23" t="str">
        <f>Consolication[[#This Row],[Bénéficiaires]]</f>
        <v>CASSAVA GOLD</v>
      </c>
      <c r="AI819" s="23">
        <f>Consolication[[#This Row],[cohorte]]</f>
        <v>1</v>
      </c>
    </row>
    <row r="820" spans="1:35" x14ac:dyDescent="0.35">
      <c r="A820" s="34">
        <f>IF(B820&lt;&gt;"",MAX($A$1:A819)+1,"")</f>
        <v>819</v>
      </c>
      <c r="B820" s="34" t="s">
        <v>2162</v>
      </c>
      <c r="C820" s="34" t="s">
        <v>1102</v>
      </c>
      <c r="D820" s="34" t="s">
        <v>32</v>
      </c>
      <c r="E820" s="34">
        <v>47</v>
      </c>
      <c r="F820" s="34" t="s">
        <v>246</v>
      </c>
      <c r="G820" s="34">
        <v>-1</v>
      </c>
      <c r="H820" s="34">
        <v>2</v>
      </c>
      <c r="I820" s="34" t="s">
        <v>159</v>
      </c>
      <c r="J820" s="34" t="s">
        <v>1103</v>
      </c>
      <c r="K820" s="34" t="s">
        <v>1104</v>
      </c>
      <c r="L820" s="34" t="s">
        <v>1105</v>
      </c>
      <c r="M820" s="34">
        <v>2</v>
      </c>
      <c r="N820" s="34" t="s">
        <v>159</v>
      </c>
      <c r="O820" s="34" t="s">
        <v>1106</v>
      </c>
      <c r="P820" s="34" t="s">
        <v>163</v>
      </c>
      <c r="Q820" s="34" t="s">
        <v>164</v>
      </c>
      <c r="R820" s="34" t="s">
        <v>1103</v>
      </c>
      <c r="S820" s="34"/>
      <c r="T820" s="34" t="s">
        <v>1108</v>
      </c>
      <c r="U820" s="34" t="s">
        <v>1109</v>
      </c>
      <c r="V820" s="34">
        <v>696588637</v>
      </c>
      <c r="W820" s="34"/>
      <c r="X820" s="34">
        <v>3</v>
      </c>
      <c r="Y820" s="34">
        <v>698177079</v>
      </c>
      <c r="Z820" s="34" t="s">
        <v>2163</v>
      </c>
      <c r="AA820" s="34">
        <f>IF(ISBLANK($L820),"",VLOOKUP($L820,'PADESCE Ccontractuelle'!$C$2:$K$1200,8,FALSE))</f>
        <v>350000</v>
      </c>
      <c r="AB820" s="34">
        <f>IF(ISBLANK($L820),"",VLOOKUP($L820,'PADESCE Ccontractuelle'!$C$2:$K$1200,9,FALSE))</f>
        <v>105000000</v>
      </c>
      <c r="AC820" s="34" t="str">
        <f>VLOOKUP(VLOOKUP(B820,Apprenants!$D$2:$F$2000,3,FALSE),Classes!$A$2:$H$2000,8,FALSE)</f>
        <v>N</v>
      </c>
      <c r="AD820" s="47"/>
      <c r="AG820" s="23">
        <v>1</v>
      </c>
      <c r="AH820" s="23" t="str">
        <f>Consolication[[#This Row],[Bénéficiaires]]</f>
        <v>ASSOCIATION DES ENTREPRENEURS INGENIEUX D'AFRIQUE (ASENIA)</v>
      </c>
      <c r="AI820" s="23">
        <f>Consolication[[#This Row],[cohorte]]</f>
        <v>3</v>
      </c>
    </row>
    <row r="821" spans="1:35" x14ac:dyDescent="0.35">
      <c r="A821" s="34">
        <f>IF(B821&lt;&gt;"",MAX($A$1:A820)+1,"")</f>
        <v>820</v>
      </c>
      <c r="B821" s="34" t="s">
        <v>2164</v>
      </c>
      <c r="C821" s="34" t="s">
        <v>1041</v>
      </c>
      <c r="D821" s="34" t="s">
        <v>31</v>
      </c>
      <c r="E821" s="34">
        <v>27</v>
      </c>
      <c r="F821" s="34" t="s">
        <v>1042</v>
      </c>
      <c r="G821" s="34">
        <v>2</v>
      </c>
      <c r="H821" s="34">
        <v>2</v>
      </c>
      <c r="I821" s="34" t="s">
        <v>1043</v>
      </c>
      <c r="J821" s="34" t="s">
        <v>1044</v>
      </c>
      <c r="K821" s="34" t="s">
        <v>1045</v>
      </c>
      <c r="L821" s="34" t="s">
        <v>1045</v>
      </c>
      <c r="M821" s="34">
        <v>2</v>
      </c>
      <c r="N821" s="34" t="s">
        <v>1043</v>
      </c>
      <c r="O821" s="34" t="s">
        <v>1043</v>
      </c>
      <c r="P821" s="34" t="s">
        <v>230</v>
      </c>
      <c r="Q821" s="34" t="s">
        <v>231</v>
      </c>
      <c r="R821" s="34" t="s">
        <v>1046</v>
      </c>
      <c r="S821" s="34" t="s">
        <v>1047</v>
      </c>
      <c r="T821" s="34">
        <v>5.7266820000000003</v>
      </c>
      <c r="U821" s="34">
        <v>10.883903</v>
      </c>
      <c r="V821" s="34">
        <v>659027065</v>
      </c>
      <c r="W821" s="34"/>
      <c r="X821" s="34">
        <v>1</v>
      </c>
      <c r="Y821" s="34" t="s">
        <v>2165</v>
      </c>
      <c r="Z821" s="34" t="s">
        <v>2166</v>
      </c>
      <c r="AA821" s="34">
        <f>IF(ISBLANK($L821),"",VLOOKUP($L821,'PADESCE Ccontractuelle'!$C$2:$K$1200,8,FALSE))</f>
        <v>210000</v>
      </c>
      <c r="AB821" s="34">
        <f>IF(ISBLANK($L821),"",VLOOKUP($L821,'PADESCE Ccontractuelle'!$C$2:$K$1200,9,FALSE))</f>
        <v>6300000</v>
      </c>
      <c r="AC821" s="34" t="str">
        <f>VLOOKUP(VLOOKUP(B821,Apprenants!$D$2:$F$2000,3,FALSE),Classes!$A$2:$H$2000,8,FALSE)</f>
        <v>N</v>
      </c>
      <c r="AD821" s="47"/>
      <c r="AG821" s="23">
        <v>1</v>
      </c>
      <c r="AH821" s="23" t="str">
        <f>Consolication[[#This Row],[Bénéficiaires]]</f>
        <v>CASSAVA GOLD</v>
      </c>
      <c r="AI821" s="23">
        <f>Consolication[[#This Row],[cohorte]]</f>
        <v>1</v>
      </c>
    </row>
    <row r="822" spans="1:35" x14ac:dyDescent="0.35">
      <c r="A822" s="34">
        <f>IF(B822&lt;&gt;"",MAX($A$1:A821)+1,"")</f>
        <v>821</v>
      </c>
      <c r="B822" s="34" t="s">
        <v>2167</v>
      </c>
      <c r="C822" s="34" t="s">
        <v>1102</v>
      </c>
      <c r="D822" s="34" t="s">
        <v>31</v>
      </c>
      <c r="E822" s="34">
        <v>24</v>
      </c>
      <c r="F822" s="34" t="s">
        <v>273</v>
      </c>
      <c r="G822" s="34">
        <v>2</v>
      </c>
      <c r="H822" s="34">
        <v>2</v>
      </c>
      <c r="I822" s="34" t="s">
        <v>1167</v>
      </c>
      <c r="J822" s="34" t="s">
        <v>1103</v>
      </c>
      <c r="K822" s="34" t="s">
        <v>1168</v>
      </c>
      <c r="L822" s="34" t="s">
        <v>1105</v>
      </c>
      <c r="M822" s="34"/>
      <c r="N822" s="34" t="s">
        <v>1167</v>
      </c>
      <c r="O822" s="34" t="s">
        <v>1169</v>
      </c>
      <c r="P822" s="34" t="s">
        <v>1170</v>
      </c>
      <c r="Q822" s="34" t="s">
        <v>1167</v>
      </c>
      <c r="R822" s="34" t="s">
        <v>1171</v>
      </c>
      <c r="S822" s="34" t="s">
        <v>1172</v>
      </c>
      <c r="T822" s="34"/>
      <c r="U822" s="34"/>
      <c r="V822" s="34">
        <v>675934251</v>
      </c>
      <c r="W822" s="34"/>
      <c r="X822" s="34">
        <v>9</v>
      </c>
      <c r="Y822" s="34">
        <v>680669661</v>
      </c>
      <c r="Z822" s="34" t="s">
        <v>2168</v>
      </c>
      <c r="AA822" s="34">
        <f>IF(ISBLANK($L822),"",VLOOKUP($L822,'PADESCE Ccontractuelle'!$C$2:$K$1200,8,FALSE))</f>
        <v>350000</v>
      </c>
      <c r="AB822" s="34">
        <f>IF(ISBLANK($L822),"",VLOOKUP($L822,'PADESCE Ccontractuelle'!$C$2:$K$1200,9,FALSE))</f>
        <v>105000000</v>
      </c>
      <c r="AC822" s="34" t="str">
        <f>VLOOKUP(VLOOKUP(B822,Apprenants!$D$2:$F$2000,3,FALSE),Classes!$A$2:$H$2000,8,FALSE)</f>
        <v>N</v>
      </c>
      <c r="AD822" s="47"/>
      <c r="AG822" s="23">
        <v>1</v>
      </c>
      <c r="AH822" s="23" t="str">
        <f>Consolication[[#This Row],[Bénéficiaires]]</f>
        <v>ASSOCIATION DES ENTREPRENEURS INGENIEUX D'AFRIQUE (ASENIA)</v>
      </c>
      <c r="AI822" s="23">
        <f>Consolication[[#This Row],[cohorte]]</f>
        <v>9</v>
      </c>
    </row>
    <row r="823" spans="1:35" x14ac:dyDescent="0.35">
      <c r="A823" s="34">
        <f>IF(B823&lt;&gt;"",MAX($A$1:A822)+1,"")</f>
        <v>822</v>
      </c>
      <c r="B823" s="34" t="s">
        <v>2169</v>
      </c>
      <c r="C823" s="34" t="s">
        <v>1102</v>
      </c>
      <c r="D823" s="34" t="s">
        <v>32</v>
      </c>
      <c r="E823" s="34">
        <v>26</v>
      </c>
      <c r="F823" s="34" t="s">
        <v>32</v>
      </c>
      <c r="G823" s="34">
        <v>0</v>
      </c>
      <c r="H823" s="34">
        <v>7</v>
      </c>
      <c r="I823" s="34" t="s">
        <v>159</v>
      </c>
      <c r="J823" s="34" t="s">
        <v>1103</v>
      </c>
      <c r="K823" s="34" t="s">
        <v>1104</v>
      </c>
      <c r="L823" s="34" t="s">
        <v>1105</v>
      </c>
      <c r="M823" s="34">
        <v>2</v>
      </c>
      <c r="N823" s="34" t="s">
        <v>159</v>
      </c>
      <c r="O823" s="34" t="s">
        <v>1106</v>
      </c>
      <c r="P823" s="34" t="s">
        <v>163</v>
      </c>
      <c r="Q823" s="34" t="s">
        <v>164</v>
      </c>
      <c r="R823" s="34" t="s">
        <v>1103</v>
      </c>
      <c r="S823" s="34"/>
      <c r="T823" s="34" t="s">
        <v>1108</v>
      </c>
      <c r="U823" s="34" t="s">
        <v>1109</v>
      </c>
      <c r="V823" s="34">
        <v>657813291</v>
      </c>
      <c r="W823" s="34"/>
      <c r="X823" s="34">
        <v>3</v>
      </c>
      <c r="Y823" s="34"/>
      <c r="Z823" s="34" t="s">
        <v>2170</v>
      </c>
      <c r="AA823" s="34">
        <f>IF(ISBLANK($L823),"",VLOOKUP($L823,'PADESCE Ccontractuelle'!$C$2:$K$1200,8,FALSE))</f>
        <v>350000</v>
      </c>
      <c r="AB823" s="34">
        <f>IF(ISBLANK($L823),"",VLOOKUP($L823,'PADESCE Ccontractuelle'!$C$2:$K$1200,9,FALSE))</f>
        <v>105000000</v>
      </c>
      <c r="AC823" s="34" t="str">
        <f>VLOOKUP(VLOOKUP(B823,Apprenants!$D$2:$F$2000,3,FALSE),Classes!$A$2:$H$2000,8,FALSE)</f>
        <v>N</v>
      </c>
      <c r="AD823" s="47"/>
      <c r="AG823" s="23">
        <v>1</v>
      </c>
      <c r="AH823" s="23" t="str">
        <f>Consolication[[#This Row],[Bénéficiaires]]</f>
        <v>ASSOCIATION DES ENTREPRENEURS INGENIEUX D'AFRIQUE (ASENIA)</v>
      </c>
      <c r="AI823" s="23">
        <f>Consolication[[#This Row],[cohorte]]</f>
        <v>3</v>
      </c>
    </row>
    <row r="824" spans="1:35" x14ac:dyDescent="0.35">
      <c r="A824" s="34">
        <f>IF(B824&lt;&gt;"",MAX($A$1:A823)+1,"")</f>
        <v>823</v>
      </c>
      <c r="B824" s="34" t="s">
        <v>2171</v>
      </c>
      <c r="C824" s="34" t="s">
        <v>1014</v>
      </c>
      <c r="D824" s="34" t="s">
        <v>32</v>
      </c>
      <c r="E824" s="34"/>
      <c r="F824" s="34" t="s">
        <v>32</v>
      </c>
      <c r="G824" s="34">
        <v>2</v>
      </c>
      <c r="H824" s="34">
        <v>1</v>
      </c>
      <c r="I824" s="34" t="s">
        <v>159</v>
      </c>
      <c r="J824" s="34" t="s">
        <v>1016</v>
      </c>
      <c r="K824" s="34" t="s">
        <v>1017</v>
      </c>
      <c r="L824" s="34" t="s">
        <v>1018</v>
      </c>
      <c r="M824" s="34"/>
      <c r="N824" s="34" t="s">
        <v>159</v>
      </c>
      <c r="O824" s="34"/>
      <c r="P824" s="34"/>
      <c r="Q824" s="34"/>
      <c r="R824" s="34"/>
      <c r="S824" s="34"/>
      <c r="T824" s="34"/>
      <c r="U824" s="34"/>
      <c r="V824" s="34">
        <v>673028255</v>
      </c>
      <c r="W824" s="34"/>
      <c r="X824" s="34">
        <v>1</v>
      </c>
      <c r="Y824" s="34"/>
      <c r="Z824" s="34" t="s">
        <v>2172</v>
      </c>
      <c r="AA824" s="34">
        <f>IF(ISBLANK($L824),"",VLOOKUP($L824,'PADESCE Ccontractuelle'!$C$2:$K$1200,8,FALSE))</f>
        <v>260411.4</v>
      </c>
      <c r="AB824" s="34">
        <f>IF(ISBLANK($L824),"",VLOOKUP($L824,'PADESCE Ccontractuelle'!$C$2:$K$1200,9,FALSE))</f>
        <v>130205700</v>
      </c>
      <c r="AC824" s="34" t="str">
        <f>VLOOKUP(VLOOKUP(B824,Apprenants!$D$2:$F$2000,3,FALSE),Classes!$A$2:$H$2000,8,FALSE)</f>
        <v>N</v>
      </c>
      <c r="AD824" s="47"/>
      <c r="AG824" s="23">
        <v>1</v>
      </c>
      <c r="AH824" s="23" t="str">
        <f>Consolication[[#This Row],[Bénéficiaires]]</f>
        <v>CHAMBRE D'AGRICULTURE, DES PÊCHES, DE L'ELEVAGE ET DES FORÊTS DU CAMEROUN (CAPEF)</v>
      </c>
      <c r="AI824" s="23">
        <f>Consolication[[#This Row],[cohorte]]</f>
        <v>1</v>
      </c>
    </row>
    <row r="825" spans="1:35" x14ac:dyDescent="0.35">
      <c r="A825" s="34">
        <f>IF(B825&lt;&gt;"",MAX($A$1:A824)+1,"")</f>
        <v>824</v>
      </c>
      <c r="B825" s="34" t="s">
        <v>2173</v>
      </c>
      <c r="C825" s="34" t="s">
        <v>1102</v>
      </c>
      <c r="D825" s="34" t="s">
        <v>32</v>
      </c>
      <c r="E825" s="34">
        <v>29</v>
      </c>
      <c r="F825" s="34" t="s">
        <v>974</v>
      </c>
      <c r="G825" s="34">
        <v>2</v>
      </c>
      <c r="H825" s="34">
        <v>4</v>
      </c>
      <c r="I825" s="34" t="s">
        <v>159</v>
      </c>
      <c r="J825" s="34" t="s">
        <v>1103</v>
      </c>
      <c r="K825" s="34" t="s">
        <v>1104</v>
      </c>
      <c r="L825" s="34" t="s">
        <v>1105</v>
      </c>
      <c r="M825" s="34">
        <v>2</v>
      </c>
      <c r="N825" s="34" t="s">
        <v>159</v>
      </c>
      <c r="O825" s="34" t="s">
        <v>1106</v>
      </c>
      <c r="P825" s="34" t="s">
        <v>163</v>
      </c>
      <c r="Q825" s="34" t="s">
        <v>164</v>
      </c>
      <c r="R825" s="34" t="s">
        <v>1103</v>
      </c>
      <c r="S825" s="34" t="s">
        <v>1107</v>
      </c>
      <c r="T825" s="34" t="s">
        <v>1108</v>
      </c>
      <c r="U825" s="34" t="s">
        <v>1109</v>
      </c>
      <c r="V825" s="34">
        <v>690103317</v>
      </c>
      <c r="W825" s="34"/>
      <c r="X825" s="34">
        <v>1</v>
      </c>
      <c r="Y825" s="34">
        <v>698177079</v>
      </c>
      <c r="Z825" s="34" t="s">
        <v>2174</v>
      </c>
      <c r="AA825" s="34">
        <f>IF(ISBLANK($L825),"",VLOOKUP($L825,'PADESCE Ccontractuelle'!$C$2:$K$1200,8,FALSE))</f>
        <v>350000</v>
      </c>
      <c r="AB825" s="34">
        <f>IF(ISBLANK($L825),"",VLOOKUP($L825,'PADESCE Ccontractuelle'!$C$2:$K$1200,9,FALSE))</f>
        <v>105000000</v>
      </c>
      <c r="AC825" s="34" t="str">
        <f>VLOOKUP(VLOOKUP(B825,Apprenants!$D$2:$F$2000,3,FALSE),Classes!$A$2:$H$2000,8,FALSE)</f>
        <v>N</v>
      </c>
      <c r="AD825" s="47"/>
      <c r="AG825" s="23">
        <v>1</v>
      </c>
      <c r="AH825" s="23" t="str">
        <f>Consolication[[#This Row],[Bénéficiaires]]</f>
        <v>ASSOCIATION DES ENTREPRENEURS INGENIEUX D'AFRIQUE (ASENIA)</v>
      </c>
      <c r="AI825" s="23">
        <f>Consolication[[#This Row],[cohorte]]</f>
        <v>1</v>
      </c>
    </row>
    <row r="826" spans="1:35" x14ac:dyDescent="0.35">
      <c r="A826" s="34">
        <f>IF(B826&lt;&gt;"",MAX($A$1:A825)+1,"")</f>
        <v>825</v>
      </c>
      <c r="B826" s="34" t="s">
        <v>2175</v>
      </c>
      <c r="C826" s="34" t="s">
        <v>1102</v>
      </c>
      <c r="D826" s="34" t="s">
        <v>32</v>
      </c>
      <c r="E826" s="34">
        <v>21</v>
      </c>
      <c r="F826" s="34" t="s">
        <v>1042</v>
      </c>
      <c r="G826" s="34">
        <v>2</v>
      </c>
      <c r="H826" s="34">
        <v>6</v>
      </c>
      <c r="I826" s="34" t="s">
        <v>159</v>
      </c>
      <c r="J826" s="34" t="s">
        <v>1103</v>
      </c>
      <c r="K826" s="34" t="s">
        <v>1104</v>
      </c>
      <c r="L826" s="34" t="s">
        <v>1105</v>
      </c>
      <c r="M826" s="34">
        <v>2</v>
      </c>
      <c r="N826" s="34" t="s">
        <v>159</v>
      </c>
      <c r="O826" s="34" t="s">
        <v>1106</v>
      </c>
      <c r="P826" s="34" t="s">
        <v>163</v>
      </c>
      <c r="Q826" s="34" t="s">
        <v>164</v>
      </c>
      <c r="R826" s="34" t="s">
        <v>1103</v>
      </c>
      <c r="S826" s="34"/>
      <c r="T826" s="34" t="s">
        <v>1108</v>
      </c>
      <c r="U826" s="34" t="s">
        <v>1109</v>
      </c>
      <c r="V826" s="34">
        <v>692820766</v>
      </c>
      <c r="W826" s="34"/>
      <c r="X826" s="34">
        <v>3</v>
      </c>
      <c r="Y826" s="34">
        <v>698177079</v>
      </c>
      <c r="Z826" s="34" t="s">
        <v>2176</v>
      </c>
      <c r="AA826" s="34">
        <f>IF(ISBLANK($L826),"",VLOOKUP($L826,'PADESCE Ccontractuelle'!$C$2:$K$1200,8,FALSE))</f>
        <v>350000</v>
      </c>
      <c r="AB826" s="34">
        <f>IF(ISBLANK($L826),"",VLOOKUP($L826,'PADESCE Ccontractuelle'!$C$2:$K$1200,9,FALSE))</f>
        <v>105000000</v>
      </c>
      <c r="AC826" s="34" t="str">
        <f>VLOOKUP(VLOOKUP(B826,Apprenants!$D$2:$F$2000,3,FALSE),Classes!$A$2:$H$2000,8,FALSE)</f>
        <v>N</v>
      </c>
      <c r="AD826" s="47"/>
      <c r="AG826" s="23">
        <v>1</v>
      </c>
      <c r="AH826" s="23" t="str">
        <f>Consolication[[#This Row],[Bénéficiaires]]</f>
        <v>ASSOCIATION DES ENTREPRENEURS INGENIEUX D'AFRIQUE (ASENIA)</v>
      </c>
      <c r="AI826" s="23">
        <f>Consolication[[#This Row],[cohorte]]</f>
        <v>3</v>
      </c>
    </row>
    <row r="827" spans="1:35" x14ac:dyDescent="0.35">
      <c r="A827" s="34">
        <f>IF(B827&lt;&gt;"",MAX($A$1:A826)+1,"")</f>
        <v>826</v>
      </c>
      <c r="B827" s="34" t="s">
        <v>2177</v>
      </c>
      <c r="C827" s="34" t="s">
        <v>1102</v>
      </c>
      <c r="D827" s="34" t="s">
        <v>31</v>
      </c>
      <c r="E827" s="34"/>
      <c r="F827" s="34" t="s">
        <v>32</v>
      </c>
      <c r="G827" s="34">
        <v>2</v>
      </c>
      <c r="H827" s="34">
        <v>3</v>
      </c>
      <c r="I827" s="34" t="s">
        <v>159</v>
      </c>
      <c r="J827" s="34" t="s">
        <v>1103</v>
      </c>
      <c r="K827" s="34" t="s">
        <v>1104</v>
      </c>
      <c r="L827" s="34" t="s">
        <v>1105</v>
      </c>
      <c r="M827" s="34">
        <v>2</v>
      </c>
      <c r="N827" s="34" t="s">
        <v>159</v>
      </c>
      <c r="O827" s="34" t="s">
        <v>1106</v>
      </c>
      <c r="P827" s="34" t="s">
        <v>163</v>
      </c>
      <c r="Q827" s="34" t="s">
        <v>164</v>
      </c>
      <c r="R827" s="34" t="s">
        <v>1103</v>
      </c>
      <c r="S827" s="34"/>
      <c r="T827" s="34" t="s">
        <v>1108</v>
      </c>
      <c r="U827" s="34" t="s">
        <v>1109</v>
      </c>
      <c r="V827" s="34">
        <v>670672971</v>
      </c>
      <c r="W827" s="34"/>
      <c r="X827" s="34">
        <v>4</v>
      </c>
      <c r="Y827" s="34">
        <v>654258237</v>
      </c>
      <c r="Z827" s="34" t="s">
        <v>2178</v>
      </c>
      <c r="AA827" s="34">
        <f>IF(ISBLANK($L827),"",VLOOKUP($L827,'PADESCE Ccontractuelle'!$C$2:$K$1200,8,FALSE))</f>
        <v>350000</v>
      </c>
      <c r="AB827" s="34">
        <f>IF(ISBLANK($L827),"",VLOOKUP($L827,'PADESCE Ccontractuelle'!$C$2:$K$1200,9,FALSE))</f>
        <v>105000000</v>
      </c>
      <c r="AC827" s="34" t="str">
        <f>VLOOKUP(VLOOKUP(B827,Apprenants!$D$2:$F$2000,3,FALSE),Classes!$A$2:$H$2000,8,FALSE)</f>
        <v>N</v>
      </c>
      <c r="AD827" s="47"/>
      <c r="AG827" s="23">
        <v>1</v>
      </c>
      <c r="AH827" s="23" t="str">
        <f>Consolication[[#This Row],[Bénéficiaires]]</f>
        <v>ASSOCIATION DES ENTREPRENEURS INGENIEUX D'AFRIQUE (ASENIA)</v>
      </c>
      <c r="AI827" s="23">
        <f>Consolication[[#This Row],[cohorte]]</f>
        <v>4</v>
      </c>
    </row>
    <row r="828" spans="1:35" x14ac:dyDescent="0.35">
      <c r="A828" s="34">
        <f>IF(B828&lt;&gt;"",MAX($A$1:A827)+1,"")</f>
        <v>827</v>
      </c>
      <c r="B828" s="34" t="s">
        <v>2179</v>
      </c>
      <c r="C828" s="34" t="s">
        <v>1102</v>
      </c>
      <c r="D828" s="34" t="s">
        <v>31</v>
      </c>
      <c r="E828" s="34">
        <v>23</v>
      </c>
      <c r="F828" s="34" t="s">
        <v>1042</v>
      </c>
      <c r="G828" s="34">
        <v>2</v>
      </c>
      <c r="H828" s="34">
        <v>3</v>
      </c>
      <c r="I828" s="34" t="s">
        <v>159</v>
      </c>
      <c r="J828" s="34" t="s">
        <v>1103</v>
      </c>
      <c r="K828" s="34" t="s">
        <v>1104</v>
      </c>
      <c r="L828" s="34" t="s">
        <v>1105</v>
      </c>
      <c r="M828" s="34">
        <v>2</v>
      </c>
      <c r="N828" s="34" t="s">
        <v>159</v>
      </c>
      <c r="O828" s="34" t="s">
        <v>1106</v>
      </c>
      <c r="P828" s="34" t="s">
        <v>163</v>
      </c>
      <c r="Q828" s="34" t="s">
        <v>164</v>
      </c>
      <c r="R828" s="34" t="s">
        <v>1103</v>
      </c>
      <c r="S828" s="34"/>
      <c r="T828" s="34" t="s">
        <v>1108</v>
      </c>
      <c r="U828" s="34" t="s">
        <v>1109</v>
      </c>
      <c r="V828" s="34">
        <v>693050345</v>
      </c>
      <c r="W828" s="34"/>
      <c r="X828" s="34">
        <v>4</v>
      </c>
      <c r="Y828" s="34">
        <v>654258237</v>
      </c>
      <c r="Z828" s="34" t="s">
        <v>2180</v>
      </c>
      <c r="AA828" s="34">
        <f>IF(ISBLANK($L828),"",VLOOKUP($L828,'PADESCE Ccontractuelle'!$C$2:$K$1200,8,FALSE))</f>
        <v>350000</v>
      </c>
      <c r="AB828" s="34">
        <f>IF(ISBLANK($L828),"",VLOOKUP($L828,'PADESCE Ccontractuelle'!$C$2:$K$1200,9,FALSE))</f>
        <v>105000000</v>
      </c>
      <c r="AC828" s="34" t="str">
        <f>VLOOKUP(VLOOKUP(B828,Apprenants!$D$2:$F$2000,3,FALSE),Classes!$A$2:$H$2000,8,FALSE)</f>
        <v>N</v>
      </c>
      <c r="AD828" s="47"/>
      <c r="AG828" s="23">
        <v>1</v>
      </c>
      <c r="AH828" s="23" t="str">
        <f>Consolication[[#This Row],[Bénéficiaires]]</f>
        <v>ASSOCIATION DES ENTREPRENEURS INGENIEUX D'AFRIQUE (ASENIA)</v>
      </c>
      <c r="AI828" s="23">
        <f>Consolication[[#This Row],[cohorte]]</f>
        <v>4</v>
      </c>
    </row>
    <row r="829" spans="1:35" x14ac:dyDescent="0.35">
      <c r="A829" s="34">
        <f>IF(B829&lt;&gt;"",MAX($A$1:A828)+1,"")</f>
        <v>828</v>
      </c>
      <c r="B829" s="34" t="s">
        <v>2181</v>
      </c>
      <c r="C829" s="34" t="s">
        <v>1102</v>
      </c>
      <c r="D829" s="34" t="s">
        <v>32</v>
      </c>
      <c r="E829" s="34">
        <v>28</v>
      </c>
      <c r="F829" s="34" t="s">
        <v>273</v>
      </c>
      <c r="G829" s="34">
        <v>2</v>
      </c>
      <c r="H829" s="34">
        <v>2</v>
      </c>
      <c r="I829" s="34" t="s">
        <v>667</v>
      </c>
      <c r="J829" s="34" t="s">
        <v>1103</v>
      </c>
      <c r="K829" s="34" t="s">
        <v>1104</v>
      </c>
      <c r="L829" s="34" t="s">
        <v>1105</v>
      </c>
      <c r="M829" s="34">
        <v>2</v>
      </c>
      <c r="N829" s="34" t="s">
        <v>159</v>
      </c>
      <c r="O829" s="34" t="s">
        <v>1106</v>
      </c>
      <c r="P829" s="34" t="s">
        <v>163</v>
      </c>
      <c r="Q829" s="34" t="s">
        <v>164</v>
      </c>
      <c r="R829" s="34" t="s">
        <v>1103</v>
      </c>
      <c r="S829" s="34"/>
      <c r="T829" s="34" t="s">
        <v>1108</v>
      </c>
      <c r="U829" s="34" t="s">
        <v>1109</v>
      </c>
      <c r="V829" s="34">
        <v>698050239</v>
      </c>
      <c r="W829" s="34"/>
      <c r="X829" s="34">
        <v>3</v>
      </c>
      <c r="Y829" s="34">
        <v>698177079</v>
      </c>
      <c r="Z829" s="34" t="s">
        <v>2182</v>
      </c>
      <c r="AA829" s="34">
        <f>IF(ISBLANK($L829),"",VLOOKUP($L829,'PADESCE Ccontractuelle'!$C$2:$K$1200,8,FALSE))</f>
        <v>350000</v>
      </c>
      <c r="AB829" s="34">
        <f>IF(ISBLANK($L829),"",VLOOKUP($L829,'PADESCE Ccontractuelle'!$C$2:$K$1200,9,FALSE))</f>
        <v>105000000</v>
      </c>
      <c r="AC829" s="34" t="str">
        <f>VLOOKUP(VLOOKUP(B829,Apprenants!$D$2:$F$2000,3,FALSE),Classes!$A$2:$H$2000,8,FALSE)</f>
        <v>N</v>
      </c>
      <c r="AD829" s="47"/>
      <c r="AG829" s="23">
        <v>1</v>
      </c>
      <c r="AH829" s="23" t="str">
        <f>Consolication[[#This Row],[Bénéficiaires]]</f>
        <v>ASSOCIATION DES ENTREPRENEURS INGENIEUX D'AFRIQUE (ASENIA)</v>
      </c>
      <c r="AI829" s="23">
        <f>Consolication[[#This Row],[cohorte]]</f>
        <v>3</v>
      </c>
    </row>
    <row r="830" spans="1:35" x14ac:dyDescent="0.35">
      <c r="A830" s="34">
        <f>IF(B830&lt;&gt;"",MAX($A$1:A829)+1,"")</f>
        <v>829</v>
      </c>
      <c r="B830" s="34" t="s">
        <v>2183</v>
      </c>
      <c r="C830" s="34" t="s">
        <v>1102</v>
      </c>
      <c r="D830" s="34" t="s">
        <v>32</v>
      </c>
      <c r="E830" s="34">
        <v>24</v>
      </c>
      <c r="F830" s="34" t="s">
        <v>273</v>
      </c>
      <c r="G830" s="34">
        <v>2</v>
      </c>
      <c r="H830" s="34">
        <v>2</v>
      </c>
      <c r="I830" s="34" t="s">
        <v>159</v>
      </c>
      <c r="J830" s="34" t="s">
        <v>1103</v>
      </c>
      <c r="K830" s="34" t="s">
        <v>1104</v>
      </c>
      <c r="L830" s="34" t="s">
        <v>1105</v>
      </c>
      <c r="M830" s="34">
        <v>2</v>
      </c>
      <c r="N830" s="34" t="s">
        <v>159</v>
      </c>
      <c r="O830" s="34" t="s">
        <v>1106</v>
      </c>
      <c r="P830" s="34" t="s">
        <v>163</v>
      </c>
      <c r="Q830" s="34" t="s">
        <v>164</v>
      </c>
      <c r="R830" s="34" t="s">
        <v>1103</v>
      </c>
      <c r="S830" s="34"/>
      <c r="T830" s="34" t="s">
        <v>1108</v>
      </c>
      <c r="U830" s="34" t="s">
        <v>1109</v>
      </c>
      <c r="V830" s="34">
        <v>698077659</v>
      </c>
      <c r="W830" s="34"/>
      <c r="X830" s="34">
        <v>4</v>
      </c>
      <c r="Y830" s="34">
        <v>654258237</v>
      </c>
      <c r="Z830" s="34" t="s">
        <v>2184</v>
      </c>
      <c r="AA830" s="34">
        <f>IF(ISBLANK($L830),"",VLOOKUP($L830,'PADESCE Ccontractuelle'!$C$2:$K$1200,8,FALSE))</f>
        <v>350000</v>
      </c>
      <c r="AB830" s="34">
        <f>IF(ISBLANK($L830),"",VLOOKUP($L830,'PADESCE Ccontractuelle'!$C$2:$K$1200,9,FALSE))</f>
        <v>105000000</v>
      </c>
      <c r="AC830" s="34" t="str">
        <f>VLOOKUP(VLOOKUP(B830,Apprenants!$D$2:$F$2000,3,FALSE),Classes!$A$2:$H$2000,8,FALSE)</f>
        <v>N</v>
      </c>
      <c r="AD830" s="47"/>
      <c r="AG830" s="23">
        <v>1</v>
      </c>
      <c r="AH830" s="23" t="str">
        <f>Consolication[[#This Row],[Bénéficiaires]]</f>
        <v>ASSOCIATION DES ENTREPRENEURS INGENIEUX D'AFRIQUE (ASENIA)</v>
      </c>
      <c r="AI830" s="23">
        <f>Consolication[[#This Row],[cohorte]]</f>
        <v>4</v>
      </c>
    </row>
    <row r="831" spans="1:35" x14ac:dyDescent="0.35">
      <c r="A831" s="34">
        <f>IF(B831&lt;&gt;"",MAX($A$1:A830)+1,"")</f>
        <v>830</v>
      </c>
      <c r="B831" s="34" t="s">
        <v>2185</v>
      </c>
      <c r="C831" s="34" t="s">
        <v>1102</v>
      </c>
      <c r="D831" s="34" t="s">
        <v>32</v>
      </c>
      <c r="E831" s="34">
        <v>26</v>
      </c>
      <c r="F831" s="34" t="s">
        <v>246</v>
      </c>
      <c r="G831" s="34">
        <v>0</v>
      </c>
      <c r="H831" s="34">
        <v>4</v>
      </c>
      <c r="I831" s="34" t="s">
        <v>159</v>
      </c>
      <c r="J831" s="34" t="s">
        <v>1103</v>
      </c>
      <c r="K831" s="34" t="s">
        <v>1104</v>
      </c>
      <c r="L831" s="34" t="s">
        <v>1105</v>
      </c>
      <c r="M831" s="34">
        <v>2</v>
      </c>
      <c r="N831" s="34" t="s">
        <v>159</v>
      </c>
      <c r="O831" s="34" t="s">
        <v>1106</v>
      </c>
      <c r="P831" s="34" t="s">
        <v>163</v>
      </c>
      <c r="Q831" s="34" t="s">
        <v>164</v>
      </c>
      <c r="R831" s="34" t="s">
        <v>1103</v>
      </c>
      <c r="S831" s="34"/>
      <c r="T831" s="34" t="s">
        <v>1108</v>
      </c>
      <c r="U831" s="34" t="s">
        <v>1109</v>
      </c>
      <c r="V831" s="34">
        <v>694817049</v>
      </c>
      <c r="W831" s="34"/>
      <c r="X831" s="34">
        <v>4</v>
      </c>
      <c r="Y831" s="34">
        <v>654258237</v>
      </c>
      <c r="Z831" s="34" t="s">
        <v>2186</v>
      </c>
      <c r="AA831" s="34">
        <f>IF(ISBLANK($L831),"",VLOOKUP($L831,'PADESCE Ccontractuelle'!$C$2:$K$1200,8,FALSE))</f>
        <v>350000</v>
      </c>
      <c r="AB831" s="34">
        <f>IF(ISBLANK($L831),"",VLOOKUP($L831,'PADESCE Ccontractuelle'!$C$2:$K$1200,9,FALSE))</f>
        <v>105000000</v>
      </c>
      <c r="AC831" s="34" t="str">
        <f>VLOOKUP(VLOOKUP(B831,Apprenants!$D$2:$F$2000,3,FALSE),Classes!$A$2:$H$2000,8,FALSE)</f>
        <v>N</v>
      </c>
      <c r="AD831" s="47"/>
      <c r="AG831" s="23">
        <v>1</v>
      </c>
      <c r="AH831" s="23" t="str">
        <f>Consolication[[#This Row],[Bénéficiaires]]</f>
        <v>ASSOCIATION DES ENTREPRENEURS INGENIEUX D'AFRIQUE (ASENIA)</v>
      </c>
      <c r="AI831" s="23">
        <f>Consolication[[#This Row],[cohorte]]</f>
        <v>4</v>
      </c>
    </row>
    <row r="832" spans="1:35" x14ac:dyDescent="0.35">
      <c r="A832" s="34">
        <f>IF(B832&lt;&gt;"",MAX($A$1:A831)+1,"")</f>
        <v>831</v>
      </c>
      <c r="B832" s="34" t="s">
        <v>2187</v>
      </c>
      <c r="C832" s="34" t="s">
        <v>1102</v>
      </c>
      <c r="D832" s="34" t="s">
        <v>32</v>
      </c>
      <c r="E832" s="34">
        <v>25</v>
      </c>
      <c r="F832" s="34" t="s">
        <v>1042</v>
      </c>
      <c r="G832" s="34">
        <v>2</v>
      </c>
      <c r="H832" s="34">
        <v>1</v>
      </c>
      <c r="I832" s="34" t="s">
        <v>159</v>
      </c>
      <c r="J832" s="34" t="s">
        <v>1103</v>
      </c>
      <c r="K832" s="34" t="s">
        <v>1104</v>
      </c>
      <c r="L832" s="34" t="s">
        <v>1105</v>
      </c>
      <c r="M832" s="34">
        <v>2</v>
      </c>
      <c r="N832" s="34" t="s">
        <v>159</v>
      </c>
      <c r="O832" s="34" t="s">
        <v>1106</v>
      </c>
      <c r="P832" s="34" t="s">
        <v>163</v>
      </c>
      <c r="Q832" s="34" t="s">
        <v>164</v>
      </c>
      <c r="R832" s="34" t="s">
        <v>1103</v>
      </c>
      <c r="S832" s="34"/>
      <c r="T832" s="34" t="s">
        <v>1108</v>
      </c>
      <c r="U832" s="34" t="s">
        <v>1109</v>
      </c>
      <c r="V832" s="34">
        <v>698854141</v>
      </c>
      <c r="W832" s="34"/>
      <c r="X832" s="34">
        <v>3</v>
      </c>
      <c r="Y832" s="34">
        <v>698177079</v>
      </c>
      <c r="Z832" s="34" t="s">
        <v>2188</v>
      </c>
      <c r="AA832" s="34">
        <f>IF(ISBLANK($L832),"",VLOOKUP($L832,'PADESCE Ccontractuelle'!$C$2:$K$1200,8,FALSE))</f>
        <v>350000</v>
      </c>
      <c r="AB832" s="34">
        <f>IF(ISBLANK($L832),"",VLOOKUP($L832,'PADESCE Ccontractuelle'!$C$2:$K$1200,9,FALSE))</f>
        <v>105000000</v>
      </c>
      <c r="AC832" s="34" t="str">
        <f>VLOOKUP(VLOOKUP(B832,Apprenants!$D$2:$F$2000,3,FALSE),Classes!$A$2:$H$2000,8,FALSE)</f>
        <v>N</v>
      </c>
      <c r="AD832" s="47"/>
      <c r="AG832" s="23">
        <v>1</v>
      </c>
      <c r="AH832" s="23" t="str">
        <f>Consolication[[#This Row],[Bénéficiaires]]</f>
        <v>ASSOCIATION DES ENTREPRENEURS INGENIEUX D'AFRIQUE (ASENIA)</v>
      </c>
      <c r="AI832" s="23">
        <f>Consolication[[#This Row],[cohorte]]</f>
        <v>3</v>
      </c>
    </row>
    <row r="833" spans="1:35" x14ac:dyDescent="0.35">
      <c r="A833" s="34">
        <f>IF(B833&lt;&gt;"",MAX($A$1:A832)+1,"")</f>
        <v>832</v>
      </c>
      <c r="B833" s="34" t="s">
        <v>2189</v>
      </c>
      <c r="C833" s="34" t="s">
        <v>1102</v>
      </c>
      <c r="D833" s="34" t="s">
        <v>32</v>
      </c>
      <c r="E833" s="34">
        <v>35</v>
      </c>
      <c r="F833" s="34" t="s">
        <v>273</v>
      </c>
      <c r="G833" s="34">
        <v>2</v>
      </c>
      <c r="H833" s="34">
        <v>3</v>
      </c>
      <c r="I833" s="34" t="s">
        <v>159</v>
      </c>
      <c r="J833" s="34" t="s">
        <v>1103</v>
      </c>
      <c r="K833" s="34" t="s">
        <v>1104</v>
      </c>
      <c r="L833" s="34" t="s">
        <v>1105</v>
      </c>
      <c r="M833" s="34">
        <v>2</v>
      </c>
      <c r="N833" s="34" t="s">
        <v>159</v>
      </c>
      <c r="O833" s="34" t="s">
        <v>1106</v>
      </c>
      <c r="P833" s="34" t="s">
        <v>163</v>
      </c>
      <c r="Q833" s="34" t="s">
        <v>164</v>
      </c>
      <c r="R833" s="34" t="s">
        <v>1103</v>
      </c>
      <c r="S833" s="34"/>
      <c r="T833" s="34" t="s">
        <v>1108</v>
      </c>
      <c r="U833" s="34" t="s">
        <v>1109</v>
      </c>
      <c r="V833" s="34">
        <v>678676424</v>
      </c>
      <c r="W833" s="34"/>
      <c r="X833" s="34">
        <v>4</v>
      </c>
      <c r="Y833" s="34">
        <v>654258237</v>
      </c>
      <c r="Z833" s="34" t="s">
        <v>2190</v>
      </c>
      <c r="AA833" s="34">
        <f>IF(ISBLANK($L833),"",VLOOKUP($L833,'PADESCE Ccontractuelle'!$C$2:$K$1200,8,FALSE))</f>
        <v>350000</v>
      </c>
      <c r="AB833" s="34">
        <f>IF(ISBLANK($L833),"",VLOOKUP($L833,'PADESCE Ccontractuelle'!$C$2:$K$1200,9,FALSE))</f>
        <v>105000000</v>
      </c>
      <c r="AC833" s="34" t="str">
        <f>VLOOKUP(VLOOKUP(B833,Apprenants!$D$2:$F$2000,3,FALSE),Classes!$A$2:$H$2000,8,FALSE)</f>
        <v>N</v>
      </c>
      <c r="AD833" s="47"/>
      <c r="AG833" s="23">
        <v>1</v>
      </c>
      <c r="AH833" s="23" t="str">
        <f>Consolication[[#This Row],[Bénéficiaires]]</f>
        <v>ASSOCIATION DES ENTREPRENEURS INGENIEUX D'AFRIQUE (ASENIA)</v>
      </c>
      <c r="AI833" s="23">
        <f>Consolication[[#This Row],[cohorte]]</f>
        <v>4</v>
      </c>
    </row>
    <row r="834" spans="1:35" x14ac:dyDescent="0.35">
      <c r="A834" s="34">
        <f>IF(B834&lt;&gt;"",MAX($A$1:A833)+1,"")</f>
        <v>833</v>
      </c>
      <c r="B834" s="34" t="s">
        <v>2191</v>
      </c>
      <c r="C834" s="34" t="s">
        <v>1102</v>
      </c>
      <c r="D834" s="34" t="s">
        <v>31</v>
      </c>
      <c r="E834" s="34">
        <v>21</v>
      </c>
      <c r="F834" s="34" t="s">
        <v>246</v>
      </c>
      <c r="G834" s="34">
        <v>2</v>
      </c>
      <c r="H834" s="34">
        <v>2</v>
      </c>
      <c r="I834" s="34" t="s">
        <v>159</v>
      </c>
      <c r="J834" s="34" t="s">
        <v>1103</v>
      </c>
      <c r="K834" s="34" t="s">
        <v>1104</v>
      </c>
      <c r="L834" s="34" t="s">
        <v>1105</v>
      </c>
      <c r="M834" s="34">
        <v>2</v>
      </c>
      <c r="N834" s="34" t="s">
        <v>159</v>
      </c>
      <c r="O834" s="34" t="s">
        <v>1106</v>
      </c>
      <c r="P834" s="34" t="s">
        <v>163</v>
      </c>
      <c r="Q834" s="34" t="s">
        <v>164</v>
      </c>
      <c r="R834" s="34" t="s">
        <v>1103</v>
      </c>
      <c r="S834" s="34"/>
      <c r="T834" s="34" t="s">
        <v>1108</v>
      </c>
      <c r="U834" s="34" t="s">
        <v>1109</v>
      </c>
      <c r="V834" s="34">
        <v>653816412</v>
      </c>
      <c r="W834" s="34"/>
      <c r="X834" s="34">
        <v>4</v>
      </c>
      <c r="Y834" s="34">
        <v>654258237</v>
      </c>
      <c r="Z834" s="34" t="s">
        <v>2192</v>
      </c>
      <c r="AA834" s="34">
        <f>IF(ISBLANK($L834),"",VLOOKUP($L834,'PADESCE Ccontractuelle'!$C$2:$K$1200,8,FALSE))</f>
        <v>350000</v>
      </c>
      <c r="AB834" s="34">
        <f>IF(ISBLANK($L834),"",VLOOKUP($L834,'PADESCE Ccontractuelle'!$C$2:$K$1200,9,FALSE))</f>
        <v>105000000</v>
      </c>
      <c r="AC834" s="34" t="str">
        <f>VLOOKUP(VLOOKUP(B834,Apprenants!$D$2:$F$2000,3,FALSE),Classes!$A$2:$H$2000,8,FALSE)</f>
        <v>N</v>
      </c>
      <c r="AD834" s="47"/>
      <c r="AG834" s="23">
        <v>1</v>
      </c>
      <c r="AH834" s="23" t="str">
        <f>Consolication[[#This Row],[Bénéficiaires]]</f>
        <v>ASSOCIATION DES ENTREPRENEURS INGENIEUX D'AFRIQUE (ASENIA)</v>
      </c>
      <c r="AI834" s="23">
        <f>Consolication[[#This Row],[cohorte]]</f>
        <v>4</v>
      </c>
    </row>
    <row r="835" spans="1:35" x14ac:dyDescent="0.35">
      <c r="A835" s="34">
        <f>IF(B835&lt;&gt;"",MAX($A$1:A834)+1,"")</f>
        <v>834</v>
      </c>
      <c r="B835" s="34" t="s">
        <v>2193</v>
      </c>
      <c r="C835" s="34" t="s">
        <v>1102</v>
      </c>
      <c r="D835" s="34" t="s">
        <v>31</v>
      </c>
      <c r="E835" s="34"/>
      <c r="F835" s="34"/>
      <c r="G835" s="34">
        <v>2</v>
      </c>
      <c r="H835" s="34"/>
      <c r="I835" s="34" t="s">
        <v>159</v>
      </c>
      <c r="J835" s="34" t="s">
        <v>1103</v>
      </c>
      <c r="K835" s="34" t="s">
        <v>1104</v>
      </c>
      <c r="L835" s="34" t="s">
        <v>1105</v>
      </c>
      <c r="M835" s="34">
        <v>2</v>
      </c>
      <c r="N835" s="34" t="s">
        <v>159</v>
      </c>
      <c r="O835" s="34" t="s">
        <v>1106</v>
      </c>
      <c r="P835" s="34" t="s">
        <v>163</v>
      </c>
      <c r="Q835" s="34" t="s">
        <v>164</v>
      </c>
      <c r="R835" s="34" t="s">
        <v>1103</v>
      </c>
      <c r="S835" s="34"/>
      <c r="T835" s="34" t="s">
        <v>1108</v>
      </c>
      <c r="U835" s="34" t="s">
        <v>1109</v>
      </c>
      <c r="V835" s="34">
        <v>694208378</v>
      </c>
      <c r="W835" s="34"/>
      <c r="X835" s="34">
        <v>4</v>
      </c>
      <c r="Y835" s="34">
        <v>654258237</v>
      </c>
      <c r="Z835" s="34" t="s">
        <v>2194</v>
      </c>
      <c r="AA835" s="34">
        <f>IF(ISBLANK($L835),"",VLOOKUP($L835,'PADESCE Ccontractuelle'!$C$2:$K$1200,8,FALSE))</f>
        <v>350000</v>
      </c>
      <c r="AB835" s="34">
        <f>IF(ISBLANK($L835),"",VLOOKUP($L835,'PADESCE Ccontractuelle'!$C$2:$K$1200,9,FALSE))</f>
        <v>105000000</v>
      </c>
      <c r="AC835" s="34" t="str">
        <f>VLOOKUP(VLOOKUP(B835,Apprenants!$D$2:$F$2000,3,FALSE),Classes!$A$2:$H$2000,8,FALSE)</f>
        <v>N</v>
      </c>
      <c r="AD835" s="47"/>
      <c r="AG835" s="23">
        <v>1</v>
      </c>
      <c r="AH835" s="23" t="str">
        <f>Consolication[[#This Row],[Bénéficiaires]]</f>
        <v>ASSOCIATION DES ENTREPRENEURS INGENIEUX D'AFRIQUE (ASENIA)</v>
      </c>
      <c r="AI835" s="23">
        <f>Consolication[[#This Row],[cohorte]]</f>
        <v>4</v>
      </c>
    </row>
    <row r="836" spans="1:35" x14ac:dyDescent="0.35">
      <c r="A836" s="34">
        <f>IF(B836&lt;&gt;"",MAX($A$1:A835)+1,"")</f>
        <v>835</v>
      </c>
      <c r="B836" s="34" t="s">
        <v>2195</v>
      </c>
      <c r="C836" s="34" t="s">
        <v>1102</v>
      </c>
      <c r="D836" s="34" t="s">
        <v>31</v>
      </c>
      <c r="E836" s="34">
        <v>30</v>
      </c>
      <c r="F836" s="34" t="s">
        <v>246</v>
      </c>
      <c r="G836" s="34">
        <v>2</v>
      </c>
      <c r="H836" s="34">
        <v>2</v>
      </c>
      <c r="I836" s="34" t="s">
        <v>159</v>
      </c>
      <c r="J836" s="34" t="s">
        <v>1103</v>
      </c>
      <c r="K836" s="34" t="s">
        <v>1104</v>
      </c>
      <c r="L836" s="34" t="s">
        <v>1105</v>
      </c>
      <c r="M836" s="34">
        <v>2</v>
      </c>
      <c r="N836" s="34" t="s">
        <v>159</v>
      </c>
      <c r="O836" s="34" t="s">
        <v>1106</v>
      </c>
      <c r="P836" s="34" t="s">
        <v>163</v>
      </c>
      <c r="Q836" s="34" t="s">
        <v>164</v>
      </c>
      <c r="R836" s="34" t="s">
        <v>1103</v>
      </c>
      <c r="S836" s="34"/>
      <c r="T836" s="34" t="s">
        <v>1108</v>
      </c>
      <c r="U836" s="34" t="s">
        <v>1109</v>
      </c>
      <c r="V836" s="34">
        <v>656434684</v>
      </c>
      <c r="W836" s="34"/>
      <c r="X836" s="34">
        <v>4</v>
      </c>
      <c r="Y836" s="34">
        <v>654258237</v>
      </c>
      <c r="Z836" s="34" t="s">
        <v>2196</v>
      </c>
      <c r="AA836" s="34">
        <f>IF(ISBLANK($L836),"",VLOOKUP($L836,'PADESCE Ccontractuelle'!$C$2:$K$1200,8,FALSE))</f>
        <v>350000</v>
      </c>
      <c r="AB836" s="34">
        <f>IF(ISBLANK($L836),"",VLOOKUP($L836,'PADESCE Ccontractuelle'!$C$2:$K$1200,9,FALSE))</f>
        <v>105000000</v>
      </c>
      <c r="AC836" s="34" t="str">
        <f>VLOOKUP(VLOOKUP(B836,Apprenants!$D$2:$F$2000,3,FALSE),Classes!$A$2:$H$2000,8,FALSE)</f>
        <v>N</v>
      </c>
      <c r="AD836" s="47"/>
      <c r="AG836" s="23">
        <v>1</v>
      </c>
      <c r="AH836" s="23" t="str">
        <f>Consolication[[#This Row],[Bénéficiaires]]</f>
        <v>ASSOCIATION DES ENTREPRENEURS INGENIEUX D'AFRIQUE (ASENIA)</v>
      </c>
      <c r="AI836" s="23">
        <f>Consolication[[#This Row],[cohorte]]</f>
        <v>4</v>
      </c>
    </row>
    <row r="837" spans="1:35" x14ac:dyDescent="0.35">
      <c r="A837" s="34">
        <f>IF(B837&lt;&gt;"",MAX($A$1:A836)+1,"")</f>
        <v>836</v>
      </c>
      <c r="B837" s="34" t="s">
        <v>2197</v>
      </c>
      <c r="C837" s="34" t="s">
        <v>1102</v>
      </c>
      <c r="D837" s="34" t="s">
        <v>31</v>
      </c>
      <c r="E837" s="34">
        <v>28</v>
      </c>
      <c r="F837" s="34" t="s">
        <v>32</v>
      </c>
      <c r="G837" s="34">
        <v>2</v>
      </c>
      <c r="H837" s="34">
        <v>1</v>
      </c>
      <c r="I837" s="34" t="s">
        <v>159</v>
      </c>
      <c r="J837" s="34" t="s">
        <v>1103</v>
      </c>
      <c r="K837" s="34" t="s">
        <v>1104</v>
      </c>
      <c r="L837" s="34" t="s">
        <v>1105</v>
      </c>
      <c r="M837" s="34">
        <v>2</v>
      </c>
      <c r="N837" s="34" t="s">
        <v>159</v>
      </c>
      <c r="O837" s="34" t="s">
        <v>1106</v>
      </c>
      <c r="P837" s="34" t="s">
        <v>163</v>
      </c>
      <c r="Q837" s="34" t="s">
        <v>164</v>
      </c>
      <c r="R837" s="34" t="s">
        <v>1103</v>
      </c>
      <c r="S837" s="34"/>
      <c r="T837" s="34" t="s">
        <v>1108</v>
      </c>
      <c r="U837" s="34" t="s">
        <v>1109</v>
      </c>
      <c r="V837" s="34">
        <v>695019090</v>
      </c>
      <c r="W837" s="34"/>
      <c r="X837" s="34">
        <v>4</v>
      </c>
      <c r="Y837" s="34">
        <v>654258237</v>
      </c>
      <c r="Z837" s="34" t="s">
        <v>2198</v>
      </c>
      <c r="AA837" s="34">
        <f>IF(ISBLANK($L837),"",VLOOKUP($L837,'PADESCE Ccontractuelle'!$C$2:$K$1200,8,FALSE))</f>
        <v>350000</v>
      </c>
      <c r="AB837" s="34">
        <f>IF(ISBLANK($L837),"",VLOOKUP($L837,'PADESCE Ccontractuelle'!$C$2:$K$1200,9,FALSE))</f>
        <v>105000000</v>
      </c>
      <c r="AC837" s="34" t="str">
        <f>VLOOKUP(VLOOKUP(B837,Apprenants!$D$2:$F$2000,3,FALSE),Classes!$A$2:$H$2000,8,FALSE)</f>
        <v>N</v>
      </c>
      <c r="AD837" s="47"/>
      <c r="AG837" s="23">
        <v>1</v>
      </c>
      <c r="AH837" s="23" t="str">
        <f>Consolication[[#This Row],[Bénéficiaires]]</f>
        <v>ASSOCIATION DES ENTREPRENEURS INGENIEUX D'AFRIQUE (ASENIA)</v>
      </c>
      <c r="AI837" s="23">
        <f>Consolication[[#This Row],[cohorte]]</f>
        <v>4</v>
      </c>
    </row>
    <row r="838" spans="1:35" x14ac:dyDescent="0.35">
      <c r="A838" s="34">
        <f>IF(B838&lt;&gt;"",MAX($A$1:A837)+1,"")</f>
        <v>837</v>
      </c>
      <c r="B838" s="34" t="s">
        <v>2199</v>
      </c>
      <c r="C838" s="34" t="s">
        <v>1102</v>
      </c>
      <c r="D838" s="34" t="s">
        <v>31</v>
      </c>
      <c r="E838" s="34">
        <v>25</v>
      </c>
      <c r="F838" s="34" t="s">
        <v>32</v>
      </c>
      <c r="G838" s="34">
        <v>2</v>
      </c>
      <c r="H838" s="34">
        <v>3</v>
      </c>
      <c r="I838" s="34" t="s">
        <v>159</v>
      </c>
      <c r="J838" s="34" t="s">
        <v>1103</v>
      </c>
      <c r="K838" s="34" t="s">
        <v>1104</v>
      </c>
      <c r="L838" s="34" t="s">
        <v>1105</v>
      </c>
      <c r="M838" s="34">
        <v>2</v>
      </c>
      <c r="N838" s="34" t="s">
        <v>159</v>
      </c>
      <c r="O838" s="34" t="s">
        <v>1106</v>
      </c>
      <c r="P838" s="34" t="s">
        <v>163</v>
      </c>
      <c r="Q838" s="34" t="s">
        <v>164</v>
      </c>
      <c r="R838" s="34" t="s">
        <v>1103</v>
      </c>
      <c r="S838" s="34"/>
      <c r="T838" s="34" t="s">
        <v>1108</v>
      </c>
      <c r="U838" s="34" t="s">
        <v>1109</v>
      </c>
      <c r="V838" s="34">
        <v>698453778</v>
      </c>
      <c r="W838" s="34"/>
      <c r="X838" s="34">
        <v>4</v>
      </c>
      <c r="Y838" s="34">
        <v>654258237</v>
      </c>
      <c r="Z838" s="34" t="s">
        <v>2200</v>
      </c>
      <c r="AA838" s="34">
        <f>IF(ISBLANK($L838),"",VLOOKUP($L838,'PADESCE Ccontractuelle'!$C$2:$K$1200,8,FALSE))</f>
        <v>350000</v>
      </c>
      <c r="AB838" s="34">
        <f>IF(ISBLANK($L838),"",VLOOKUP($L838,'PADESCE Ccontractuelle'!$C$2:$K$1200,9,FALSE))</f>
        <v>105000000</v>
      </c>
      <c r="AC838" s="34" t="str">
        <f>VLOOKUP(VLOOKUP(B838,Apprenants!$D$2:$F$2000,3,FALSE),Classes!$A$2:$H$2000,8,FALSE)</f>
        <v>N</v>
      </c>
      <c r="AD838" s="47"/>
      <c r="AG838" s="23">
        <v>1</v>
      </c>
      <c r="AH838" s="23" t="str">
        <f>Consolication[[#This Row],[Bénéficiaires]]</f>
        <v>ASSOCIATION DES ENTREPRENEURS INGENIEUX D'AFRIQUE (ASENIA)</v>
      </c>
      <c r="AI838" s="23">
        <f>Consolication[[#This Row],[cohorte]]</f>
        <v>4</v>
      </c>
    </row>
    <row r="839" spans="1:35" x14ac:dyDescent="0.35">
      <c r="A839" s="34">
        <f>IF(B839&lt;&gt;"",MAX($A$1:A838)+1,"")</f>
        <v>838</v>
      </c>
      <c r="B839" s="34" t="s">
        <v>2201</v>
      </c>
      <c r="C839" s="34" t="s">
        <v>1102</v>
      </c>
      <c r="D839" s="34" t="s">
        <v>31</v>
      </c>
      <c r="E839" s="34">
        <v>31</v>
      </c>
      <c r="F839" s="34" t="s">
        <v>32</v>
      </c>
      <c r="G839" s="34">
        <v>2</v>
      </c>
      <c r="H839" s="34">
        <v>3</v>
      </c>
      <c r="I839" s="34" t="s">
        <v>159</v>
      </c>
      <c r="J839" s="34" t="s">
        <v>1103</v>
      </c>
      <c r="K839" s="34" t="s">
        <v>1104</v>
      </c>
      <c r="L839" s="34" t="s">
        <v>1105</v>
      </c>
      <c r="M839" s="34">
        <v>2</v>
      </c>
      <c r="N839" s="34" t="s">
        <v>159</v>
      </c>
      <c r="O839" s="34" t="s">
        <v>1106</v>
      </c>
      <c r="P839" s="34" t="s">
        <v>163</v>
      </c>
      <c r="Q839" s="34" t="s">
        <v>164</v>
      </c>
      <c r="R839" s="34" t="s">
        <v>1103</v>
      </c>
      <c r="S839" s="34"/>
      <c r="T839" s="34" t="s">
        <v>1108</v>
      </c>
      <c r="U839" s="34" t="s">
        <v>1109</v>
      </c>
      <c r="V839" s="34">
        <v>699064809</v>
      </c>
      <c r="W839" s="34"/>
      <c r="X839" s="34">
        <v>4</v>
      </c>
      <c r="Y839" s="34">
        <v>654258237</v>
      </c>
      <c r="Z839" s="34" t="s">
        <v>2202</v>
      </c>
      <c r="AA839" s="34">
        <f>IF(ISBLANK($L839),"",VLOOKUP($L839,'PADESCE Ccontractuelle'!$C$2:$K$1200,8,FALSE))</f>
        <v>350000</v>
      </c>
      <c r="AB839" s="34">
        <f>IF(ISBLANK($L839),"",VLOOKUP($L839,'PADESCE Ccontractuelle'!$C$2:$K$1200,9,FALSE))</f>
        <v>105000000</v>
      </c>
      <c r="AC839" s="34" t="str">
        <f>VLOOKUP(VLOOKUP(B839,Apprenants!$D$2:$F$2000,3,FALSE),Classes!$A$2:$H$2000,8,FALSE)</f>
        <v>N</v>
      </c>
      <c r="AD839" s="47"/>
      <c r="AG839" s="23">
        <v>1</v>
      </c>
      <c r="AH839" s="23" t="str">
        <f>Consolication[[#This Row],[Bénéficiaires]]</f>
        <v>ASSOCIATION DES ENTREPRENEURS INGENIEUX D'AFRIQUE (ASENIA)</v>
      </c>
      <c r="AI839" s="23">
        <f>Consolication[[#This Row],[cohorte]]</f>
        <v>4</v>
      </c>
    </row>
    <row r="840" spans="1:35" x14ac:dyDescent="0.35">
      <c r="A840" s="34">
        <f>IF(B840&lt;&gt;"",MAX($A$1:A839)+1,"")</f>
        <v>839</v>
      </c>
      <c r="B840" s="34" t="s">
        <v>2203</v>
      </c>
      <c r="C840" s="34" t="s">
        <v>1102</v>
      </c>
      <c r="D840" s="34" t="s">
        <v>31</v>
      </c>
      <c r="E840" s="34">
        <v>27</v>
      </c>
      <c r="F840" s="34" t="s">
        <v>246</v>
      </c>
      <c r="G840" s="34">
        <v>2</v>
      </c>
      <c r="H840" s="34">
        <v>1</v>
      </c>
      <c r="I840" s="34" t="s">
        <v>159</v>
      </c>
      <c r="J840" s="34" t="s">
        <v>1103</v>
      </c>
      <c r="K840" s="34" t="s">
        <v>1104</v>
      </c>
      <c r="L840" s="34" t="s">
        <v>1105</v>
      </c>
      <c r="M840" s="34">
        <v>2</v>
      </c>
      <c r="N840" s="34" t="s">
        <v>159</v>
      </c>
      <c r="O840" s="34" t="s">
        <v>1106</v>
      </c>
      <c r="P840" s="34" t="s">
        <v>163</v>
      </c>
      <c r="Q840" s="34" t="s">
        <v>164</v>
      </c>
      <c r="R840" s="34" t="s">
        <v>1103</v>
      </c>
      <c r="S840" s="34"/>
      <c r="T840" s="34" t="s">
        <v>1108</v>
      </c>
      <c r="U840" s="34" t="s">
        <v>1109</v>
      </c>
      <c r="V840" s="34">
        <v>656672997</v>
      </c>
      <c r="W840" s="34"/>
      <c r="X840" s="34">
        <v>4</v>
      </c>
      <c r="Y840" s="34">
        <v>654258237</v>
      </c>
      <c r="Z840" s="34" t="s">
        <v>2204</v>
      </c>
      <c r="AA840" s="34">
        <f>IF(ISBLANK($L840),"",VLOOKUP($L840,'PADESCE Ccontractuelle'!$C$2:$K$1200,8,FALSE))</f>
        <v>350000</v>
      </c>
      <c r="AB840" s="34">
        <f>IF(ISBLANK($L840),"",VLOOKUP($L840,'PADESCE Ccontractuelle'!$C$2:$K$1200,9,FALSE))</f>
        <v>105000000</v>
      </c>
      <c r="AC840" s="34" t="str">
        <f>VLOOKUP(VLOOKUP(B840,Apprenants!$D$2:$F$2000,3,FALSE),Classes!$A$2:$H$2000,8,FALSE)</f>
        <v>N</v>
      </c>
      <c r="AD840" s="47"/>
      <c r="AG840" s="23">
        <v>1</v>
      </c>
      <c r="AH840" s="23" t="str">
        <f>Consolication[[#This Row],[Bénéficiaires]]</f>
        <v>ASSOCIATION DES ENTREPRENEURS INGENIEUX D'AFRIQUE (ASENIA)</v>
      </c>
      <c r="AI840" s="23">
        <f>Consolication[[#This Row],[cohorte]]</f>
        <v>4</v>
      </c>
    </row>
    <row r="841" spans="1:35" x14ac:dyDescent="0.35">
      <c r="A841" s="34">
        <f>IF(B841&lt;&gt;"",MAX($A$1:A840)+1,"")</f>
        <v>840</v>
      </c>
      <c r="B841" s="34" t="s">
        <v>2205</v>
      </c>
      <c r="C841" s="34" t="s">
        <v>1102</v>
      </c>
      <c r="D841" s="34" t="s">
        <v>32</v>
      </c>
      <c r="E841" s="34">
        <v>31</v>
      </c>
      <c r="F841" s="34" t="s">
        <v>246</v>
      </c>
      <c r="G841" s="34">
        <v>2</v>
      </c>
      <c r="H841" s="34">
        <v>2</v>
      </c>
      <c r="I841" s="34" t="s">
        <v>159</v>
      </c>
      <c r="J841" s="34" t="s">
        <v>1103</v>
      </c>
      <c r="K841" s="34" t="s">
        <v>1104</v>
      </c>
      <c r="L841" s="34" t="s">
        <v>1105</v>
      </c>
      <c r="M841" s="34">
        <v>2</v>
      </c>
      <c r="N841" s="34" t="s">
        <v>159</v>
      </c>
      <c r="O841" s="34" t="s">
        <v>1106</v>
      </c>
      <c r="P841" s="34" t="s">
        <v>163</v>
      </c>
      <c r="Q841" s="34" t="s">
        <v>164</v>
      </c>
      <c r="R841" s="34" t="s">
        <v>1103</v>
      </c>
      <c r="S841" s="34"/>
      <c r="T841" s="34" t="s">
        <v>1108</v>
      </c>
      <c r="U841" s="34" t="s">
        <v>1109</v>
      </c>
      <c r="V841" s="34">
        <v>697187229</v>
      </c>
      <c r="W841" s="34"/>
      <c r="X841" s="34">
        <v>4</v>
      </c>
      <c r="Y841" s="34">
        <v>654258237</v>
      </c>
      <c r="Z841" s="34" t="s">
        <v>2206</v>
      </c>
      <c r="AA841" s="34">
        <f>IF(ISBLANK($L841),"",VLOOKUP($L841,'PADESCE Ccontractuelle'!$C$2:$K$1200,8,FALSE))</f>
        <v>350000</v>
      </c>
      <c r="AB841" s="34">
        <f>IF(ISBLANK($L841),"",VLOOKUP($L841,'PADESCE Ccontractuelle'!$C$2:$K$1200,9,FALSE))</f>
        <v>105000000</v>
      </c>
      <c r="AC841" s="34" t="str">
        <f>VLOOKUP(VLOOKUP(B841,Apprenants!$D$2:$F$2000,3,FALSE),Classes!$A$2:$H$2000,8,FALSE)</f>
        <v>N</v>
      </c>
      <c r="AD841" s="47"/>
      <c r="AG841" s="23">
        <v>1</v>
      </c>
      <c r="AH841" s="23" t="str">
        <f>Consolication[[#This Row],[Bénéficiaires]]</f>
        <v>ASSOCIATION DES ENTREPRENEURS INGENIEUX D'AFRIQUE (ASENIA)</v>
      </c>
      <c r="AI841" s="23">
        <f>Consolication[[#This Row],[cohorte]]</f>
        <v>4</v>
      </c>
    </row>
    <row r="842" spans="1:35" x14ac:dyDescent="0.35">
      <c r="A842" s="34">
        <f>IF(B842&lt;&gt;"",MAX($A$1:A841)+1,"")</f>
        <v>841</v>
      </c>
      <c r="B842" s="34" t="s">
        <v>2207</v>
      </c>
      <c r="C842" s="34" t="s">
        <v>1102</v>
      </c>
      <c r="D842" s="34" t="s">
        <v>31</v>
      </c>
      <c r="E842" s="34">
        <v>28</v>
      </c>
      <c r="F842" s="34" t="s">
        <v>32</v>
      </c>
      <c r="G842" s="34">
        <v>2</v>
      </c>
      <c r="H842" s="34">
        <v>1</v>
      </c>
      <c r="I842" s="34" t="s">
        <v>159</v>
      </c>
      <c r="J842" s="34" t="s">
        <v>1103</v>
      </c>
      <c r="K842" s="34" t="s">
        <v>1104</v>
      </c>
      <c r="L842" s="34" t="s">
        <v>1105</v>
      </c>
      <c r="M842" s="34">
        <v>2</v>
      </c>
      <c r="N842" s="34" t="s">
        <v>159</v>
      </c>
      <c r="O842" s="34" t="s">
        <v>1106</v>
      </c>
      <c r="P842" s="34" t="s">
        <v>163</v>
      </c>
      <c r="Q842" s="34" t="s">
        <v>164</v>
      </c>
      <c r="R842" s="34" t="s">
        <v>1103</v>
      </c>
      <c r="S842" s="34"/>
      <c r="T842" s="34" t="s">
        <v>1108</v>
      </c>
      <c r="U842" s="34" t="s">
        <v>1109</v>
      </c>
      <c r="V842" s="34">
        <v>682346909</v>
      </c>
      <c r="W842" s="34"/>
      <c r="X842" s="34">
        <v>3</v>
      </c>
      <c r="Y842" s="34"/>
      <c r="Z842" s="34" t="s">
        <v>2208</v>
      </c>
      <c r="AA842" s="34">
        <f>IF(ISBLANK($L842),"",VLOOKUP($L842,'PADESCE Ccontractuelle'!$C$2:$K$1200,8,FALSE))</f>
        <v>350000</v>
      </c>
      <c r="AB842" s="34">
        <f>IF(ISBLANK($L842),"",VLOOKUP($L842,'PADESCE Ccontractuelle'!$C$2:$K$1200,9,FALSE))</f>
        <v>105000000</v>
      </c>
      <c r="AC842" s="34" t="str">
        <f>VLOOKUP(VLOOKUP(B842,Apprenants!$D$2:$F$2000,3,FALSE),Classes!$A$2:$H$2000,8,FALSE)</f>
        <v>N</v>
      </c>
      <c r="AD842" s="47"/>
      <c r="AG842" s="23">
        <v>1</v>
      </c>
      <c r="AH842" s="23" t="str">
        <f>Consolication[[#This Row],[Bénéficiaires]]</f>
        <v>ASSOCIATION DES ENTREPRENEURS INGENIEUX D'AFRIQUE (ASENIA)</v>
      </c>
      <c r="AI842" s="23">
        <f>Consolication[[#This Row],[cohorte]]</f>
        <v>3</v>
      </c>
    </row>
    <row r="843" spans="1:35" x14ac:dyDescent="0.35">
      <c r="A843" s="34">
        <f>IF(B843&lt;&gt;"",MAX($A$1:A842)+1,"")</f>
        <v>842</v>
      </c>
      <c r="B843" s="34" t="s">
        <v>2209</v>
      </c>
      <c r="C843" s="34" t="s">
        <v>1102</v>
      </c>
      <c r="D843" s="34" t="s">
        <v>31</v>
      </c>
      <c r="E843" s="34">
        <v>40</v>
      </c>
      <c r="F843" s="34" t="s">
        <v>32</v>
      </c>
      <c r="G843" s="34">
        <v>2</v>
      </c>
      <c r="H843" s="34">
        <v>5</v>
      </c>
      <c r="I843" s="34" t="s">
        <v>159</v>
      </c>
      <c r="J843" s="34" t="s">
        <v>1103</v>
      </c>
      <c r="K843" s="34" t="s">
        <v>1104</v>
      </c>
      <c r="L843" s="34" t="s">
        <v>1105</v>
      </c>
      <c r="M843" s="34">
        <v>2</v>
      </c>
      <c r="N843" s="34" t="s">
        <v>159</v>
      </c>
      <c r="O843" s="34" t="s">
        <v>1106</v>
      </c>
      <c r="P843" s="34" t="s">
        <v>163</v>
      </c>
      <c r="Q843" s="34" t="s">
        <v>164</v>
      </c>
      <c r="R843" s="34" t="s">
        <v>1103</v>
      </c>
      <c r="S843" s="34"/>
      <c r="T843" s="34" t="s">
        <v>1108</v>
      </c>
      <c r="U843" s="34" t="s">
        <v>1109</v>
      </c>
      <c r="V843" s="34">
        <v>693425671</v>
      </c>
      <c r="W843" s="34"/>
      <c r="X843" s="34">
        <v>5</v>
      </c>
      <c r="Y843" s="34">
        <v>697247904</v>
      </c>
      <c r="Z843" s="34" t="s">
        <v>2210</v>
      </c>
      <c r="AA843" s="34">
        <f>IF(ISBLANK($L843),"",VLOOKUP($L843,'PADESCE Ccontractuelle'!$C$2:$K$1200,8,FALSE))</f>
        <v>350000</v>
      </c>
      <c r="AB843" s="34">
        <f>IF(ISBLANK($L843),"",VLOOKUP($L843,'PADESCE Ccontractuelle'!$C$2:$K$1200,9,FALSE))</f>
        <v>105000000</v>
      </c>
      <c r="AC843" s="34" t="str">
        <f>VLOOKUP(VLOOKUP(B843,Apprenants!$D$2:$F$2000,3,FALSE),Classes!$A$2:$H$2000,8,FALSE)</f>
        <v>N</v>
      </c>
      <c r="AD843" s="47"/>
      <c r="AG843" s="23">
        <v>1</v>
      </c>
      <c r="AH843" s="23" t="str">
        <f>Consolication[[#This Row],[Bénéficiaires]]</f>
        <v>ASSOCIATION DES ENTREPRENEURS INGENIEUX D'AFRIQUE (ASENIA)</v>
      </c>
      <c r="AI843" s="23">
        <f>Consolication[[#This Row],[cohorte]]</f>
        <v>5</v>
      </c>
    </row>
    <row r="844" spans="1:35" x14ac:dyDescent="0.35">
      <c r="A844" s="34">
        <f>IF(B844&lt;&gt;"",MAX($A$1:A843)+1,"")</f>
        <v>843</v>
      </c>
      <c r="B844" s="34" t="s">
        <v>2211</v>
      </c>
      <c r="C844" s="34" t="s">
        <v>1102</v>
      </c>
      <c r="D844" s="34" t="s">
        <v>31</v>
      </c>
      <c r="E844" s="34">
        <v>43</v>
      </c>
      <c r="F844" s="34" t="s">
        <v>32</v>
      </c>
      <c r="G844" s="34">
        <v>-1</v>
      </c>
      <c r="H844" s="34">
        <v>1</v>
      </c>
      <c r="I844" s="34" t="s">
        <v>2212</v>
      </c>
      <c r="J844" s="34" t="s">
        <v>1103</v>
      </c>
      <c r="K844" s="34" t="s">
        <v>1104</v>
      </c>
      <c r="L844" s="34" t="s">
        <v>1105</v>
      </c>
      <c r="M844" s="34">
        <v>2</v>
      </c>
      <c r="N844" s="34" t="s">
        <v>159</v>
      </c>
      <c r="O844" s="34" t="s">
        <v>1106</v>
      </c>
      <c r="P844" s="34" t="s">
        <v>163</v>
      </c>
      <c r="Q844" s="34" t="s">
        <v>164</v>
      </c>
      <c r="R844" s="34" t="s">
        <v>1103</v>
      </c>
      <c r="S844" s="34"/>
      <c r="T844" s="34" t="s">
        <v>1108</v>
      </c>
      <c r="U844" s="34" t="s">
        <v>1109</v>
      </c>
      <c r="V844" s="34">
        <v>698543531</v>
      </c>
      <c r="W844" s="34"/>
      <c r="X844" s="34">
        <v>5</v>
      </c>
      <c r="Y844" s="34">
        <v>697247904</v>
      </c>
      <c r="Z844" s="34" t="s">
        <v>2213</v>
      </c>
      <c r="AA844" s="34">
        <f>IF(ISBLANK($L844),"",VLOOKUP($L844,'PADESCE Ccontractuelle'!$C$2:$K$1200,8,FALSE))</f>
        <v>350000</v>
      </c>
      <c r="AB844" s="34">
        <f>IF(ISBLANK($L844),"",VLOOKUP($L844,'PADESCE Ccontractuelle'!$C$2:$K$1200,9,FALSE))</f>
        <v>105000000</v>
      </c>
      <c r="AC844" s="34" t="str">
        <f>VLOOKUP(VLOOKUP(B844,Apprenants!$D$2:$F$2000,3,FALSE),Classes!$A$2:$H$2000,8,FALSE)</f>
        <v>N</v>
      </c>
      <c r="AD844" s="47"/>
      <c r="AG844" s="23">
        <v>1</v>
      </c>
      <c r="AH844" s="23" t="str">
        <f>Consolication[[#This Row],[Bénéficiaires]]</f>
        <v>ASSOCIATION DES ENTREPRENEURS INGENIEUX D'AFRIQUE (ASENIA)</v>
      </c>
      <c r="AI844" s="23">
        <f>Consolication[[#This Row],[cohorte]]</f>
        <v>5</v>
      </c>
    </row>
    <row r="845" spans="1:35" x14ac:dyDescent="0.35">
      <c r="A845" s="34">
        <f>IF(B845&lt;&gt;"",MAX($A$1:A844)+1,"")</f>
        <v>844</v>
      </c>
      <c r="B845" s="34" t="s">
        <v>2214</v>
      </c>
      <c r="C845" s="34" t="s">
        <v>1102</v>
      </c>
      <c r="D845" s="34" t="s">
        <v>31</v>
      </c>
      <c r="E845" s="34">
        <v>40</v>
      </c>
      <c r="F845" s="34" t="s">
        <v>32</v>
      </c>
      <c r="G845" s="34">
        <v>2</v>
      </c>
      <c r="H845" s="34">
        <v>6</v>
      </c>
      <c r="I845" s="34" t="s">
        <v>159</v>
      </c>
      <c r="J845" s="34" t="s">
        <v>1103</v>
      </c>
      <c r="K845" s="34" t="s">
        <v>1104</v>
      </c>
      <c r="L845" s="34" t="s">
        <v>1105</v>
      </c>
      <c r="M845" s="34">
        <v>2</v>
      </c>
      <c r="N845" s="34" t="s">
        <v>159</v>
      </c>
      <c r="O845" s="34" t="s">
        <v>1106</v>
      </c>
      <c r="P845" s="34" t="s">
        <v>163</v>
      </c>
      <c r="Q845" s="34" t="s">
        <v>164</v>
      </c>
      <c r="R845" s="34" t="s">
        <v>1103</v>
      </c>
      <c r="S845" s="34"/>
      <c r="T845" s="34" t="s">
        <v>1108</v>
      </c>
      <c r="U845" s="34" t="s">
        <v>1109</v>
      </c>
      <c r="V845" s="34">
        <v>677855325</v>
      </c>
      <c r="W845" s="34"/>
      <c r="X845" s="34">
        <v>5</v>
      </c>
      <c r="Y845" s="34">
        <v>697247904</v>
      </c>
      <c r="Z845" s="34" t="s">
        <v>2215</v>
      </c>
      <c r="AA845" s="34">
        <f>IF(ISBLANK($L845),"",VLOOKUP($L845,'PADESCE Ccontractuelle'!$C$2:$K$1200,8,FALSE))</f>
        <v>350000</v>
      </c>
      <c r="AB845" s="34">
        <f>IF(ISBLANK($L845),"",VLOOKUP($L845,'PADESCE Ccontractuelle'!$C$2:$K$1200,9,FALSE))</f>
        <v>105000000</v>
      </c>
      <c r="AC845" s="34" t="str">
        <f>VLOOKUP(VLOOKUP(B845,Apprenants!$D$2:$F$2000,3,FALSE),Classes!$A$2:$H$2000,8,FALSE)</f>
        <v>N</v>
      </c>
      <c r="AD845" s="47"/>
      <c r="AG845" s="23">
        <v>1</v>
      </c>
      <c r="AH845" s="23" t="str">
        <f>Consolication[[#This Row],[Bénéficiaires]]</f>
        <v>ASSOCIATION DES ENTREPRENEURS INGENIEUX D'AFRIQUE (ASENIA)</v>
      </c>
      <c r="AI845" s="23">
        <f>Consolication[[#This Row],[cohorte]]</f>
        <v>5</v>
      </c>
    </row>
    <row r="846" spans="1:35" x14ac:dyDescent="0.35">
      <c r="A846" s="34">
        <f>IF(B846&lt;&gt;"",MAX($A$1:A845)+1,"")</f>
        <v>845</v>
      </c>
      <c r="B846" s="34" t="s">
        <v>2216</v>
      </c>
      <c r="C846" s="34" t="s">
        <v>1102</v>
      </c>
      <c r="D846" s="34" t="s">
        <v>31</v>
      </c>
      <c r="E846" s="34">
        <v>28</v>
      </c>
      <c r="F846" s="34" t="s">
        <v>246</v>
      </c>
      <c r="G846" s="34">
        <v>2</v>
      </c>
      <c r="H846" s="34">
        <v>1</v>
      </c>
      <c r="I846" s="34" t="s">
        <v>159</v>
      </c>
      <c r="J846" s="34" t="s">
        <v>1103</v>
      </c>
      <c r="K846" s="34" t="s">
        <v>1104</v>
      </c>
      <c r="L846" s="34" t="s">
        <v>1105</v>
      </c>
      <c r="M846" s="34">
        <v>2</v>
      </c>
      <c r="N846" s="34" t="s">
        <v>159</v>
      </c>
      <c r="O846" s="34" t="s">
        <v>1106</v>
      </c>
      <c r="P846" s="34" t="s">
        <v>163</v>
      </c>
      <c r="Q846" s="34" t="s">
        <v>164</v>
      </c>
      <c r="R846" s="34" t="s">
        <v>1103</v>
      </c>
      <c r="S846" s="34"/>
      <c r="T846" s="34" t="s">
        <v>1108</v>
      </c>
      <c r="U846" s="34" t="s">
        <v>1109</v>
      </c>
      <c r="V846" s="34">
        <v>651454433</v>
      </c>
      <c r="W846" s="34"/>
      <c r="X846" s="34">
        <v>5</v>
      </c>
      <c r="Y846" s="34">
        <v>697247904</v>
      </c>
      <c r="Z846" s="34" t="s">
        <v>2217</v>
      </c>
      <c r="AA846" s="34">
        <f>IF(ISBLANK($L846),"",VLOOKUP($L846,'PADESCE Ccontractuelle'!$C$2:$K$1200,8,FALSE))</f>
        <v>350000</v>
      </c>
      <c r="AB846" s="34">
        <f>IF(ISBLANK($L846),"",VLOOKUP($L846,'PADESCE Ccontractuelle'!$C$2:$K$1200,9,FALSE))</f>
        <v>105000000</v>
      </c>
      <c r="AC846" s="34" t="str">
        <f>VLOOKUP(VLOOKUP(B846,Apprenants!$D$2:$F$2000,3,FALSE),Classes!$A$2:$H$2000,8,FALSE)</f>
        <v>N</v>
      </c>
      <c r="AD846" s="47"/>
      <c r="AG846" s="23">
        <v>1</v>
      </c>
      <c r="AH846" s="23" t="str">
        <f>Consolication[[#This Row],[Bénéficiaires]]</f>
        <v>ASSOCIATION DES ENTREPRENEURS INGENIEUX D'AFRIQUE (ASENIA)</v>
      </c>
      <c r="AI846" s="23">
        <f>Consolication[[#This Row],[cohorte]]</f>
        <v>5</v>
      </c>
    </row>
    <row r="847" spans="1:35" x14ac:dyDescent="0.35">
      <c r="A847" s="34">
        <f>IF(B847&lt;&gt;"",MAX($A$1:A846)+1,"")</f>
        <v>846</v>
      </c>
      <c r="B847" s="34" t="s">
        <v>2218</v>
      </c>
      <c r="C847" s="34" t="s">
        <v>1102</v>
      </c>
      <c r="D847" s="34" t="s">
        <v>31</v>
      </c>
      <c r="E847" s="34">
        <v>40</v>
      </c>
      <c r="F847" s="34" t="s">
        <v>32</v>
      </c>
      <c r="G847" s="34">
        <v>2</v>
      </c>
      <c r="H847" s="34">
        <v>7</v>
      </c>
      <c r="I847" s="34" t="s">
        <v>159</v>
      </c>
      <c r="J847" s="34" t="s">
        <v>1103</v>
      </c>
      <c r="K847" s="34" t="s">
        <v>1104</v>
      </c>
      <c r="L847" s="34" t="s">
        <v>1105</v>
      </c>
      <c r="M847" s="34">
        <v>2</v>
      </c>
      <c r="N847" s="34" t="s">
        <v>159</v>
      </c>
      <c r="O847" s="34" t="s">
        <v>1106</v>
      </c>
      <c r="P847" s="34" t="s">
        <v>163</v>
      </c>
      <c r="Q847" s="34" t="s">
        <v>164</v>
      </c>
      <c r="R847" s="34" t="s">
        <v>1103</v>
      </c>
      <c r="S847" s="34"/>
      <c r="T847" s="34" t="s">
        <v>1108</v>
      </c>
      <c r="U847" s="34" t="s">
        <v>1109</v>
      </c>
      <c r="V847" s="34">
        <v>655229250</v>
      </c>
      <c r="W847" s="34"/>
      <c r="X847" s="34">
        <v>5</v>
      </c>
      <c r="Y847" s="34">
        <v>697247904</v>
      </c>
      <c r="Z847" s="34" t="s">
        <v>2219</v>
      </c>
      <c r="AA847" s="34">
        <f>IF(ISBLANK($L847),"",VLOOKUP($L847,'PADESCE Ccontractuelle'!$C$2:$K$1200,8,FALSE))</f>
        <v>350000</v>
      </c>
      <c r="AB847" s="34">
        <f>IF(ISBLANK($L847),"",VLOOKUP($L847,'PADESCE Ccontractuelle'!$C$2:$K$1200,9,FALSE))</f>
        <v>105000000</v>
      </c>
      <c r="AC847" s="34" t="str">
        <f>VLOOKUP(VLOOKUP(B847,Apprenants!$D$2:$F$2000,3,FALSE),Classes!$A$2:$H$2000,8,FALSE)</f>
        <v>N</v>
      </c>
      <c r="AD847" s="47"/>
      <c r="AG847" s="23">
        <v>1</v>
      </c>
      <c r="AH847" s="23" t="str">
        <f>Consolication[[#This Row],[Bénéficiaires]]</f>
        <v>ASSOCIATION DES ENTREPRENEURS INGENIEUX D'AFRIQUE (ASENIA)</v>
      </c>
      <c r="AI847" s="23">
        <f>Consolication[[#This Row],[cohorte]]</f>
        <v>5</v>
      </c>
    </row>
    <row r="848" spans="1:35" x14ac:dyDescent="0.35">
      <c r="A848" s="34">
        <f>IF(B848&lt;&gt;"",MAX($A$1:A847)+1,"")</f>
        <v>847</v>
      </c>
      <c r="B848" s="34" t="s">
        <v>2220</v>
      </c>
      <c r="C848" s="34" t="s">
        <v>1102</v>
      </c>
      <c r="D848" s="34" t="s">
        <v>32</v>
      </c>
      <c r="E848" s="34">
        <v>37</v>
      </c>
      <c r="F848" s="34" t="s">
        <v>1042</v>
      </c>
      <c r="G848" s="34">
        <v>2</v>
      </c>
      <c r="H848" s="34">
        <v>4</v>
      </c>
      <c r="I848" s="34" t="s">
        <v>159</v>
      </c>
      <c r="J848" s="34" t="s">
        <v>1103</v>
      </c>
      <c r="K848" s="34" t="s">
        <v>1104</v>
      </c>
      <c r="L848" s="34" t="s">
        <v>1105</v>
      </c>
      <c r="M848" s="34">
        <v>2</v>
      </c>
      <c r="N848" s="34" t="s">
        <v>159</v>
      </c>
      <c r="O848" s="34" t="s">
        <v>1106</v>
      </c>
      <c r="P848" s="34" t="s">
        <v>163</v>
      </c>
      <c r="Q848" s="34" t="s">
        <v>164</v>
      </c>
      <c r="R848" s="34" t="s">
        <v>1103</v>
      </c>
      <c r="S848" s="34"/>
      <c r="T848" s="34" t="s">
        <v>1108</v>
      </c>
      <c r="U848" s="34" t="s">
        <v>1109</v>
      </c>
      <c r="V848" s="34">
        <v>698187997</v>
      </c>
      <c r="W848" s="34"/>
      <c r="X848" s="34">
        <v>5</v>
      </c>
      <c r="Y848" s="34">
        <v>697247904</v>
      </c>
      <c r="Z848" s="34" t="s">
        <v>2221</v>
      </c>
      <c r="AA848" s="34">
        <f>IF(ISBLANK($L848),"",VLOOKUP($L848,'PADESCE Ccontractuelle'!$C$2:$K$1200,8,FALSE))</f>
        <v>350000</v>
      </c>
      <c r="AB848" s="34">
        <f>IF(ISBLANK($L848),"",VLOOKUP($L848,'PADESCE Ccontractuelle'!$C$2:$K$1200,9,FALSE))</f>
        <v>105000000</v>
      </c>
      <c r="AC848" s="34" t="str">
        <f>VLOOKUP(VLOOKUP(B848,Apprenants!$D$2:$F$2000,3,FALSE),Classes!$A$2:$H$2000,8,FALSE)</f>
        <v>N</v>
      </c>
      <c r="AD848" s="47"/>
      <c r="AG848" s="23">
        <v>1</v>
      </c>
      <c r="AH848" s="23" t="str">
        <f>Consolication[[#This Row],[Bénéficiaires]]</f>
        <v>ASSOCIATION DES ENTREPRENEURS INGENIEUX D'AFRIQUE (ASENIA)</v>
      </c>
      <c r="AI848" s="23">
        <f>Consolication[[#This Row],[cohorte]]</f>
        <v>5</v>
      </c>
    </row>
    <row r="849" spans="1:35" x14ac:dyDescent="0.35">
      <c r="A849" s="34">
        <f>IF(B849&lt;&gt;"",MAX($A$1:A848)+1,"")</f>
        <v>848</v>
      </c>
      <c r="B849" s="34" t="s">
        <v>2222</v>
      </c>
      <c r="C849" s="34" t="s">
        <v>1102</v>
      </c>
      <c r="D849" s="34" t="s">
        <v>31</v>
      </c>
      <c r="E849" s="34">
        <v>35</v>
      </c>
      <c r="F849" s="34" t="s">
        <v>32</v>
      </c>
      <c r="G849" s="34">
        <v>2</v>
      </c>
      <c r="H849" s="34"/>
      <c r="I849" s="34" t="s">
        <v>159</v>
      </c>
      <c r="J849" s="34" t="s">
        <v>1103</v>
      </c>
      <c r="K849" s="34" t="s">
        <v>1104</v>
      </c>
      <c r="L849" s="34" t="s">
        <v>1105</v>
      </c>
      <c r="M849" s="34">
        <v>2</v>
      </c>
      <c r="N849" s="34" t="s">
        <v>159</v>
      </c>
      <c r="O849" s="34" t="s">
        <v>1106</v>
      </c>
      <c r="P849" s="34" t="s">
        <v>163</v>
      </c>
      <c r="Q849" s="34" t="s">
        <v>164</v>
      </c>
      <c r="R849" s="34" t="s">
        <v>1103</v>
      </c>
      <c r="S849" s="34"/>
      <c r="T849" s="34" t="s">
        <v>1108</v>
      </c>
      <c r="U849" s="34" t="s">
        <v>1109</v>
      </c>
      <c r="V849" s="34">
        <v>695810353</v>
      </c>
      <c r="W849" s="34"/>
      <c r="X849" s="34">
        <v>5</v>
      </c>
      <c r="Y849" s="34">
        <v>697247904</v>
      </c>
      <c r="Z849" s="34" t="s">
        <v>2223</v>
      </c>
      <c r="AA849" s="34">
        <f>IF(ISBLANK($L849),"",VLOOKUP($L849,'PADESCE Ccontractuelle'!$C$2:$K$1200,8,FALSE))</f>
        <v>350000</v>
      </c>
      <c r="AB849" s="34">
        <f>IF(ISBLANK($L849),"",VLOOKUP($L849,'PADESCE Ccontractuelle'!$C$2:$K$1200,9,FALSE))</f>
        <v>105000000</v>
      </c>
      <c r="AC849" s="34" t="str">
        <f>VLOOKUP(VLOOKUP(B849,Apprenants!$D$2:$F$2000,3,FALSE),Classes!$A$2:$H$2000,8,FALSE)</f>
        <v>N</v>
      </c>
      <c r="AD849" s="47"/>
      <c r="AG849" s="23">
        <v>1</v>
      </c>
      <c r="AH849" s="23" t="str">
        <f>Consolication[[#This Row],[Bénéficiaires]]</f>
        <v>ASSOCIATION DES ENTREPRENEURS INGENIEUX D'AFRIQUE (ASENIA)</v>
      </c>
      <c r="AI849" s="23">
        <f>Consolication[[#This Row],[cohorte]]</f>
        <v>5</v>
      </c>
    </row>
    <row r="850" spans="1:35" x14ac:dyDescent="0.35">
      <c r="A850" s="34">
        <f>IF(B850&lt;&gt;"",MAX($A$1:A849)+1,"")</f>
        <v>849</v>
      </c>
      <c r="B850" s="34" t="s">
        <v>2224</v>
      </c>
      <c r="C850" s="34" t="s">
        <v>1102</v>
      </c>
      <c r="D850" s="34" t="s">
        <v>31</v>
      </c>
      <c r="E850" s="34">
        <v>40</v>
      </c>
      <c r="F850" s="34" t="s">
        <v>32</v>
      </c>
      <c r="G850" s="34">
        <v>2</v>
      </c>
      <c r="H850" s="34"/>
      <c r="I850" s="34" t="s">
        <v>159</v>
      </c>
      <c r="J850" s="34" t="s">
        <v>1103</v>
      </c>
      <c r="K850" s="34" t="s">
        <v>1104</v>
      </c>
      <c r="L850" s="34" t="s">
        <v>1105</v>
      </c>
      <c r="M850" s="34">
        <v>2</v>
      </c>
      <c r="N850" s="34" t="s">
        <v>159</v>
      </c>
      <c r="O850" s="34" t="s">
        <v>1106</v>
      </c>
      <c r="P850" s="34" t="s">
        <v>163</v>
      </c>
      <c r="Q850" s="34" t="s">
        <v>164</v>
      </c>
      <c r="R850" s="34" t="s">
        <v>1103</v>
      </c>
      <c r="S850" s="34"/>
      <c r="T850" s="34" t="s">
        <v>1108</v>
      </c>
      <c r="U850" s="34" t="s">
        <v>1109</v>
      </c>
      <c r="V850" s="34">
        <v>673167688</v>
      </c>
      <c r="W850" s="34"/>
      <c r="X850" s="34">
        <v>5</v>
      </c>
      <c r="Y850" s="34">
        <v>697247904</v>
      </c>
      <c r="Z850" s="34" t="s">
        <v>2225</v>
      </c>
      <c r="AA850" s="34">
        <f>IF(ISBLANK($L850),"",VLOOKUP($L850,'PADESCE Ccontractuelle'!$C$2:$K$1200,8,FALSE))</f>
        <v>350000</v>
      </c>
      <c r="AB850" s="34">
        <f>IF(ISBLANK($L850),"",VLOOKUP($L850,'PADESCE Ccontractuelle'!$C$2:$K$1200,9,FALSE))</f>
        <v>105000000</v>
      </c>
      <c r="AC850" s="34" t="str">
        <f>VLOOKUP(VLOOKUP(B850,Apprenants!$D$2:$F$2000,3,FALSE),Classes!$A$2:$H$2000,8,FALSE)</f>
        <v>N</v>
      </c>
      <c r="AD850" s="47"/>
      <c r="AG850" s="23">
        <v>1</v>
      </c>
      <c r="AH850" s="23" t="str">
        <f>Consolication[[#This Row],[Bénéficiaires]]</f>
        <v>ASSOCIATION DES ENTREPRENEURS INGENIEUX D'AFRIQUE (ASENIA)</v>
      </c>
      <c r="AI850" s="23">
        <f>Consolication[[#This Row],[cohorte]]</f>
        <v>5</v>
      </c>
    </row>
    <row r="851" spans="1:35" x14ac:dyDescent="0.35">
      <c r="A851" s="34">
        <f>IF(B851&lt;&gt;"",MAX($A$1:A850)+1,"")</f>
        <v>850</v>
      </c>
      <c r="B851" s="34" t="s">
        <v>2226</v>
      </c>
      <c r="C851" s="34" t="s">
        <v>1102</v>
      </c>
      <c r="D851" s="34" t="s">
        <v>31</v>
      </c>
      <c r="E851" s="34">
        <v>41</v>
      </c>
      <c r="F851" s="34" t="s">
        <v>273</v>
      </c>
      <c r="G851" s="34">
        <v>2</v>
      </c>
      <c r="H851" s="34">
        <v>3</v>
      </c>
      <c r="I851" s="34" t="s">
        <v>159</v>
      </c>
      <c r="J851" s="34" t="s">
        <v>1103</v>
      </c>
      <c r="K851" s="34" t="s">
        <v>1104</v>
      </c>
      <c r="L851" s="34" t="s">
        <v>1105</v>
      </c>
      <c r="M851" s="34">
        <v>2</v>
      </c>
      <c r="N851" s="34" t="s">
        <v>159</v>
      </c>
      <c r="O851" s="34" t="s">
        <v>1106</v>
      </c>
      <c r="P851" s="34" t="s">
        <v>163</v>
      </c>
      <c r="Q851" s="34" t="s">
        <v>164</v>
      </c>
      <c r="R851" s="34" t="s">
        <v>1103</v>
      </c>
      <c r="S851" s="34"/>
      <c r="T851" s="34" t="s">
        <v>1108</v>
      </c>
      <c r="U851" s="34" t="s">
        <v>1109</v>
      </c>
      <c r="V851" s="34">
        <v>693266491</v>
      </c>
      <c r="W851" s="34"/>
      <c r="X851" s="34">
        <v>5</v>
      </c>
      <c r="Y851" s="34">
        <v>697247904</v>
      </c>
      <c r="Z851" s="34" t="s">
        <v>2227</v>
      </c>
      <c r="AA851" s="34">
        <f>IF(ISBLANK($L851),"",VLOOKUP($L851,'PADESCE Ccontractuelle'!$C$2:$K$1200,8,FALSE))</f>
        <v>350000</v>
      </c>
      <c r="AB851" s="34">
        <f>IF(ISBLANK($L851),"",VLOOKUP($L851,'PADESCE Ccontractuelle'!$C$2:$K$1200,9,FALSE))</f>
        <v>105000000</v>
      </c>
      <c r="AC851" s="34" t="str">
        <f>VLOOKUP(VLOOKUP(B851,Apprenants!$D$2:$F$2000,3,FALSE),Classes!$A$2:$H$2000,8,FALSE)</f>
        <v>N</v>
      </c>
      <c r="AD851" s="47"/>
      <c r="AG851" s="23">
        <v>1</v>
      </c>
      <c r="AH851" s="23" t="str">
        <f>Consolication[[#This Row],[Bénéficiaires]]</f>
        <v>ASSOCIATION DES ENTREPRENEURS INGENIEUX D'AFRIQUE (ASENIA)</v>
      </c>
      <c r="AI851" s="23">
        <f>Consolication[[#This Row],[cohorte]]</f>
        <v>5</v>
      </c>
    </row>
    <row r="852" spans="1:35" x14ac:dyDescent="0.35">
      <c r="A852" s="34">
        <f>IF(B852&lt;&gt;"",MAX($A$1:A851)+1,"")</f>
        <v>851</v>
      </c>
      <c r="B852" s="34" t="s">
        <v>2228</v>
      </c>
      <c r="C852" s="34" t="s">
        <v>1102</v>
      </c>
      <c r="D852" s="34" t="s">
        <v>31</v>
      </c>
      <c r="E852" s="34">
        <v>42</v>
      </c>
      <c r="F852" s="34" t="s">
        <v>974</v>
      </c>
      <c r="G852" s="34">
        <v>2</v>
      </c>
      <c r="H852" s="34">
        <v>4</v>
      </c>
      <c r="I852" s="34" t="s">
        <v>159</v>
      </c>
      <c r="J852" s="34" t="s">
        <v>1103</v>
      </c>
      <c r="K852" s="34" t="s">
        <v>1104</v>
      </c>
      <c r="L852" s="34" t="s">
        <v>1105</v>
      </c>
      <c r="M852" s="34">
        <v>2</v>
      </c>
      <c r="N852" s="34" t="s">
        <v>159</v>
      </c>
      <c r="O852" s="34" t="s">
        <v>1106</v>
      </c>
      <c r="P852" s="34" t="s">
        <v>163</v>
      </c>
      <c r="Q852" s="34" t="s">
        <v>164</v>
      </c>
      <c r="R852" s="34" t="s">
        <v>1103</v>
      </c>
      <c r="S852" s="34"/>
      <c r="T852" s="34" t="s">
        <v>1108</v>
      </c>
      <c r="U852" s="34" t="s">
        <v>1109</v>
      </c>
      <c r="V852" s="34">
        <v>698096620</v>
      </c>
      <c r="W852" s="34"/>
      <c r="X852" s="34">
        <v>5</v>
      </c>
      <c r="Y852" s="34">
        <v>697247904</v>
      </c>
      <c r="Z852" s="34" t="s">
        <v>2229</v>
      </c>
      <c r="AA852" s="34">
        <f>IF(ISBLANK($L852),"",VLOOKUP($L852,'PADESCE Ccontractuelle'!$C$2:$K$1200,8,FALSE))</f>
        <v>350000</v>
      </c>
      <c r="AB852" s="34">
        <f>IF(ISBLANK($L852),"",VLOOKUP($L852,'PADESCE Ccontractuelle'!$C$2:$K$1200,9,FALSE))</f>
        <v>105000000</v>
      </c>
      <c r="AC852" s="34" t="str">
        <f>VLOOKUP(VLOOKUP(B852,Apprenants!$D$2:$F$2000,3,FALSE),Classes!$A$2:$H$2000,8,FALSE)</f>
        <v>N</v>
      </c>
      <c r="AD852" s="47"/>
      <c r="AG852" s="23">
        <v>1</v>
      </c>
      <c r="AH852" s="23" t="str">
        <f>Consolication[[#This Row],[Bénéficiaires]]</f>
        <v>ASSOCIATION DES ENTREPRENEURS INGENIEUX D'AFRIQUE (ASENIA)</v>
      </c>
      <c r="AI852" s="23">
        <f>Consolication[[#This Row],[cohorte]]</f>
        <v>5</v>
      </c>
    </row>
    <row r="853" spans="1:35" x14ac:dyDescent="0.35">
      <c r="A853" s="34">
        <f>IF(B853&lt;&gt;"",MAX($A$1:A852)+1,"")</f>
        <v>852</v>
      </c>
      <c r="B853" s="34" t="s">
        <v>2230</v>
      </c>
      <c r="C853" s="34" t="s">
        <v>1102</v>
      </c>
      <c r="D853" s="34" t="s">
        <v>31</v>
      </c>
      <c r="E853" s="34">
        <v>48</v>
      </c>
      <c r="F853" s="34" t="s">
        <v>32</v>
      </c>
      <c r="G853" s="34">
        <v>2</v>
      </c>
      <c r="H853" s="34">
        <v>7</v>
      </c>
      <c r="I853" s="34" t="s">
        <v>159</v>
      </c>
      <c r="J853" s="34" t="s">
        <v>1103</v>
      </c>
      <c r="K853" s="34" t="s">
        <v>1104</v>
      </c>
      <c r="L853" s="34" t="s">
        <v>1105</v>
      </c>
      <c r="M853" s="34">
        <v>2</v>
      </c>
      <c r="N853" s="34" t="s">
        <v>159</v>
      </c>
      <c r="O853" s="34" t="s">
        <v>1106</v>
      </c>
      <c r="P853" s="34" t="s">
        <v>163</v>
      </c>
      <c r="Q853" s="34" t="s">
        <v>164</v>
      </c>
      <c r="R853" s="34" t="s">
        <v>1103</v>
      </c>
      <c r="S853" s="34"/>
      <c r="T853" s="34" t="s">
        <v>1108</v>
      </c>
      <c r="U853" s="34" t="s">
        <v>1109</v>
      </c>
      <c r="V853" s="34">
        <v>699539543</v>
      </c>
      <c r="W853" s="34"/>
      <c r="X853" s="34">
        <v>5</v>
      </c>
      <c r="Y853" s="34">
        <v>697247904</v>
      </c>
      <c r="Z853" s="34" t="s">
        <v>2231</v>
      </c>
      <c r="AA853" s="34">
        <f>IF(ISBLANK($L853),"",VLOOKUP($L853,'PADESCE Ccontractuelle'!$C$2:$K$1200,8,FALSE))</f>
        <v>350000</v>
      </c>
      <c r="AB853" s="34">
        <f>IF(ISBLANK($L853),"",VLOOKUP($L853,'PADESCE Ccontractuelle'!$C$2:$K$1200,9,FALSE))</f>
        <v>105000000</v>
      </c>
      <c r="AC853" s="34" t="str">
        <f>VLOOKUP(VLOOKUP(B853,Apprenants!$D$2:$F$2000,3,FALSE),Classes!$A$2:$H$2000,8,FALSE)</f>
        <v>N</v>
      </c>
      <c r="AD853" s="47"/>
      <c r="AG853" s="23">
        <v>1</v>
      </c>
      <c r="AH853" s="23" t="str">
        <f>Consolication[[#This Row],[Bénéficiaires]]</f>
        <v>ASSOCIATION DES ENTREPRENEURS INGENIEUX D'AFRIQUE (ASENIA)</v>
      </c>
      <c r="AI853" s="23">
        <f>Consolication[[#This Row],[cohorte]]</f>
        <v>5</v>
      </c>
    </row>
    <row r="854" spans="1:35" x14ac:dyDescent="0.35">
      <c r="A854" s="34">
        <f>IF(B854&lt;&gt;"",MAX($A$1:A853)+1,"")</f>
        <v>853</v>
      </c>
      <c r="B854" s="34" t="s">
        <v>2232</v>
      </c>
      <c r="C854" s="34" t="s">
        <v>1102</v>
      </c>
      <c r="D854" s="34" t="s">
        <v>31</v>
      </c>
      <c r="E854" s="34">
        <v>25</v>
      </c>
      <c r="F854" s="34" t="s">
        <v>1042</v>
      </c>
      <c r="G854" s="34">
        <v>2</v>
      </c>
      <c r="H854" s="34">
        <v>3</v>
      </c>
      <c r="I854" s="34" t="s">
        <v>159</v>
      </c>
      <c r="J854" s="34" t="s">
        <v>1103</v>
      </c>
      <c r="K854" s="34" t="s">
        <v>1104</v>
      </c>
      <c r="L854" s="34" t="s">
        <v>1105</v>
      </c>
      <c r="M854" s="34">
        <v>2</v>
      </c>
      <c r="N854" s="34" t="s">
        <v>159</v>
      </c>
      <c r="O854" s="34" t="s">
        <v>1106</v>
      </c>
      <c r="P854" s="34" t="s">
        <v>163</v>
      </c>
      <c r="Q854" s="34" t="s">
        <v>164</v>
      </c>
      <c r="R854" s="34" t="s">
        <v>1103</v>
      </c>
      <c r="S854" s="34"/>
      <c r="T854" s="34" t="s">
        <v>1108</v>
      </c>
      <c r="U854" s="34" t="s">
        <v>1109</v>
      </c>
      <c r="V854" s="34">
        <v>698224856</v>
      </c>
      <c r="W854" s="34"/>
      <c r="X854" s="34">
        <v>7</v>
      </c>
      <c r="Y854" s="34"/>
      <c r="Z854" s="34" t="s">
        <v>2233</v>
      </c>
      <c r="AA854" s="34">
        <f>IF(ISBLANK($L854),"",VLOOKUP($L854,'PADESCE Ccontractuelle'!$C$2:$K$1200,8,FALSE))</f>
        <v>350000</v>
      </c>
      <c r="AB854" s="34">
        <f>IF(ISBLANK($L854),"",VLOOKUP($L854,'PADESCE Ccontractuelle'!$C$2:$K$1200,9,FALSE))</f>
        <v>105000000</v>
      </c>
      <c r="AC854" s="34" t="str">
        <f>VLOOKUP(VLOOKUP(B854,Apprenants!$D$2:$F$2000,3,FALSE),Classes!$A$2:$H$2000,8,FALSE)</f>
        <v>N</v>
      </c>
      <c r="AD854" s="47"/>
      <c r="AG854" s="23">
        <v>1</v>
      </c>
      <c r="AH854" s="23" t="str">
        <f>Consolication[[#This Row],[Bénéficiaires]]</f>
        <v>ASSOCIATION DES ENTREPRENEURS INGENIEUX D'AFRIQUE (ASENIA)</v>
      </c>
      <c r="AI854" s="23">
        <f>Consolication[[#This Row],[cohorte]]</f>
        <v>7</v>
      </c>
    </row>
    <row r="855" spans="1:35" x14ac:dyDescent="0.35">
      <c r="A855" s="34">
        <f>IF(B855&lt;&gt;"",MAX($A$1:A854)+1,"")</f>
        <v>854</v>
      </c>
      <c r="B855" s="34" t="s">
        <v>2234</v>
      </c>
      <c r="C855" s="34" t="s">
        <v>1102</v>
      </c>
      <c r="D855" s="34" t="s">
        <v>31</v>
      </c>
      <c r="E855" s="34">
        <v>36</v>
      </c>
      <c r="F855" s="34" t="s">
        <v>1042</v>
      </c>
      <c r="G855" s="34">
        <v>2</v>
      </c>
      <c r="H855" s="34">
        <v>4</v>
      </c>
      <c r="I855" s="34" t="s">
        <v>159</v>
      </c>
      <c r="J855" s="34" t="s">
        <v>1103</v>
      </c>
      <c r="K855" s="34" t="s">
        <v>1104</v>
      </c>
      <c r="L855" s="34" t="s">
        <v>1105</v>
      </c>
      <c r="M855" s="34">
        <v>2</v>
      </c>
      <c r="N855" s="34" t="s">
        <v>159</v>
      </c>
      <c r="O855" s="34" t="s">
        <v>1106</v>
      </c>
      <c r="P855" s="34" t="s">
        <v>163</v>
      </c>
      <c r="Q855" s="34" t="s">
        <v>164</v>
      </c>
      <c r="R855" s="34" t="s">
        <v>1103</v>
      </c>
      <c r="S855" s="34"/>
      <c r="T855" s="34" t="s">
        <v>1108</v>
      </c>
      <c r="U855" s="34" t="s">
        <v>1109</v>
      </c>
      <c r="V855" s="34">
        <v>691068768</v>
      </c>
      <c r="W855" s="34"/>
      <c r="X855" s="34">
        <v>5</v>
      </c>
      <c r="Y855" s="34">
        <v>697247904</v>
      </c>
      <c r="Z855" s="34" t="s">
        <v>2235</v>
      </c>
      <c r="AA855" s="34">
        <f>IF(ISBLANK($L855),"",VLOOKUP($L855,'PADESCE Ccontractuelle'!$C$2:$K$1200,8,FALSE))</f>
        <v>350000</v>
      </c>
      <c r="AB855" s="34">
        <f>IF(ISBLANK($L855),"",VLOOKUP($L855,'PADESCE Ccontractuelle'!$C$2:$K$1200,9,FALSE))</f>
        <v>105000000</v>
      </c>
      <c r="AC855" s="34" t="str">
        <f>VLOOKUP(VLOOKUP(B855,Apprenants!$D$2:$F$2000,3,FALSE),Classes!$A$2:$H$2000,8,FALSE)</f>
        <v>N</v>
      </c>
      <c r="AD855" s="47"/>
      <c r="AG855" s="23">
        <v>1</v>
      </c>
      <c r="AH855" s="23" t="str">
        <f>Consolication[[#This Row],[Bénéficiaires]]</f>
        <v>ASSOCIATION DES ENTREPRENEURS INGENIEUX D'AFRIQUE (ASENIA)</v>
      </c>
      <c r="AI855" s="23">
        <f>Consolication[[#This Row],[cohorte]]</f>
        <v>5</v>
      </c>
    </row>
    <row r="856" spans="1:35" x14ac:dyDescent="0.35">
      <c r="A856" s="34">
        <f>IF(B856&lt;&gt;"",MAX($A$1:A855)+1,"")</f>
        <v>855</v>
      </c>
      <c r="B856" s="34" t="s">
        <v>2236</v>
      </c>
      <c r="C856" s="34" t="s">
        <v>1102</v>
      </c>
      <c r="D856" s="34" t="s">
        <v>31</v>
      </c>
      <c r="E856" s="34">
        <v>40</v>
      </c>
      <c r="F856" s="34" t="s">
        <v>1042</v>
      </c>
      <c r="G856" s="34">
        <v>0</v>
      </c>
      <c r="H856" s="34">
        <v>6</v>
      </c>
      <c r="I856" s="34" t="s">
        <v>159</v>
      </c>
      <c r="J856" s="34" t="s">
        <v>1103</v>
      </c>
      <c r="K856" s="34" t="s">
        <v>1104</v>
      </c>
      <c r="L856" s="34" t="s">
        <v>1105</v>
      </c>
      <c r="M856" s="34">
        <v>2</v>
      </c>
      <c r="N856" s="34" t="s">
        <v>159</v>
      </c>
      <c r="O856" s="34" t="s">
        <v>1106</v>
      </c>
      <c r="P856" s="34" t="s">
        <v>163</v>
      </c>
      <c r="Q856" s="34" t="s">
        <v>164</v>
      </c>
      <c r="R856" s="34" t="s">
        <v>1103</v>
      </c>
      <c r="S856" s="34"/>
      <c r="T856" s="34" t="s">
        <v>1108</v>
      </c>
      <c r="U856" s="34" t="s">
        <v>1109</v>
      </c>
      <c r="V856" s="34">
        <v>694128930</v>
      </c>
      <c r="W856" s="34"/>
      <c r="X856" s="34">
        <v>5</v>
      </c>
      <c r="Y856" s="34">
        <v>697247904</v>
      </c>
      <c r="Z856" s="34" t="s">
        <v>2237</v>
      </c>
      <c r="AA856" s="34">
        <f>IF(ISBLANK($L856),"",VLOOKUP($L856,'PADESCE Ccontractuelle'!$C$2:$K$1200,8,FALSE))</f>
        <v>350000</v>
      </c>
      <c r="AB856" s="34">
        <f>IF(ISBLANK($L856),"",VLOOKUP($L856,'PADESCE Ccontractuelle'!$C$2:$K$1200,9,FALSE))</f>
        <v>105000000</v>
      </c>
      <c r="AC856" s="34" t="str">
        <f>VLOOKUP(VLOOKUP(B856,Apprenants!$D$2:$F$2000,3,FALSE),Classes!$A$2:$H$2000,8,FALSE)</f>
        <v>N</v>
      </c>
      <c r="AD856" s="47"/>
      <c r="AG856" s="23">
        <v>1</v>
      </c>
      <c r="AH856" s="23" t="str">
        <f>Consolication[[#This Row],[Bénéficiaires]]</f>
        <v>ASSOCIATION DES ENTREPRENEURS INGENIEUX D'AFRIQUE (ASENIA)</v>
      </c>
      <c r="AI856" s="23">
        <f>Consolication[[#This Row],[cohorte]]</f>
        <v>5</v>
      </c>
    </row>
    <row r="857" spans="1:35" x14ac:dyDescent="0.35">
      <c r="A857" s="34">
        <f>IF(B857&lt;&gt;"",MAX($A$1:A856)+1,"")</f>
        <v>856</v>
      </c>
      <c r="B857" s="34" t="s">
        <v>2238</v>
      </c>
      <c r="C857" s="34" t="s">
        <v>1102</v>
      </c>
      <c r="D857" s="34" t="s">
        <v>31</v>
      </c>
      <c r="E857" s="34">
        <v>30</v>
      </c>
      <c r="F857" s="34" t="s">
        <v>1042</v>
      </c>
      <c r="G857" s="34">
        <v>2</v>
      </c>
      <c r="H857" s="34">
        <v>5</v>
      </c>
      <c r="I857" s="34" t="s">
        <v>159</v>
      </c>
      <c r="J857" s="34" t="s">
        <v>1103</v>
      </c>
      <c r="K857" s="34" t="s">
        <v>1104</v>
      </c>
      <c r="L857" s="34" t="s">
        <v>1105</v>
      </c>
      <c r="M857" s="34">
        <v>2</v>
      </c>
      <c r="N857" s="34" t="s">
        <v>159</v>
      </c>
      <c r="O857" s="34" t="s">
        <v>1106</v>
      </c>
      <c r="P857" s="34" t="s">
        <v>163</v>
      </c>
      <c r="Q857" s="34" t="s">
        <v>164</v>
      </c>
      <c r="R857" s="34" t="s">
        <v>1103</v>
      </c>
      <c r="S857" s="34"/>
      <c r="T857" s="34" t="s">
        <v>1108</v>
      </c>
      <c r="U857" s="34" t="s">
        <v>1109</v>
      </c>
      <c r="V857" s="34">
        <v>697977571</v>
      </c>
      <c r="W857" s="34"/>
      <c r="X857" s="34">
        <v>5</v>
      </c>
      <c r="Y857" s="34">
        <v>697247904</v>
      </c>
      <c r="Z857" s="34" t="s">
        <v>2239</v>
      </c>
      <c r="AA857" s="34">
        <f>IF(ISBLANK($L857),"",VLOOKUP($L857,'PADESCE Ccontractuelle'!$C$2:$K$1200,8,FALSE))</f>
        <v>350000</v>
      </c>
      <c r="AB857" s="34">
        <f>IF(ISBLANK($L857),"",VLOOKUP($L857,'PADESCE Ccontractuelle'!$C$2:$K$1200,9,FALSE))</f>
        <v>105000000</v>
      </c>
      <c r="AC857" s="34" t="str">
        <f>VLOOKUP(VLOOKUP(B857,Apprenants!$D$2:$F$2000,3,FALSE),Classes!$A$2:$H$2000,8,FALSE)</f>
        <v>N</v>
      </c>
      <c r="AD857" s="47"/>
      <c r="AG857" s="23">
        <v>1</v>
      </c>
      <c r="AH857" s="23" t="str">
        <f>Consolication[[#This Row],[Bénéficiaires]]</f>
        <v>ASSOCIATION DES ENTREPRENEURS INGENIEUX D'AFRIQUE (ASENIA)</v>
      </c>
      <c r="AI857" s="23">
        <f>Consolication[[#This Row],[cohorte]]</f>
        <v>5</v>
      </c>
    </row>
    <row r="858" spans="1:35" x14ac:dyDescent="0.35">
      <c r="A858" s="34">
        <f>IF(B858&lt;&gt;"",MAX($A$1:A857)+1,"")</f>
        <v>857</v>
      </c>
      <c r="B858" s="34" t="s">
        <v>2240</v>
      </c>
      <c r="C858" s="34" t="s">
        <v>1102</v>
      </c>
      <c r="D858" s="34" t="s">
        <v>31</v>
      </c>
      <c r="E858" s="34">
        <v>26</v>
      </c>
      <c r="F858" s="34" t="s">
        <v>32</v>
      </c>
      <c r="G858" s="34">
        <v>2</v>
      </c>
      <c r="H858" s="34">
        <v>2</v>
      </c>
      <c r="I858" s="34" t="s">
        <v>159</v>
      </c>
      <c r="J858" s="34" t="s">
        <v>1103</v>
      </c>
      <c r="K858" s="34" t="s">
        <v>1104</v>
      </c>
      <c r="L858" s="34" t="s">
        <v>1105</v>
      </c>
      <c r="M858" s="34">
        <v>2</v>
      </c>
      <c r="N858" s="34" t="s">
        <v>159</v>
      </c>
      <c r="O858" s="34" t="s">
        <v>1106</v>
      </c>
      <c r="P858" s="34" t="s">
        <v>163</v>
      </c>
      <c r="Q858" s="34" t="s">
        <v>164</v>
      </c>
      <c r="R858" s="34" t="s">
        <v>1103</v>
      </c>
      <c r="S858" s="34"/>
      <c r="T858" s="34" t="s">
        <v>1108</v>
      </c>
      <c r="U858" s="34" t="s">
        <v>1109</v>
      </c>
      <c r="V858" s="34">
        <v>654363862</v>
      </c>
      <c r="W858" s="34"/>
      <c r="X858" s="34">
        <v>5</v>
      </c>
      <c r="Y858" s="34">
        <v>697247904</v>
      </c>
      <c r="Z858" s="34" t="s">
        <v>2241</v>
      </c>
      <c r="AA858" s="34">
        <f>IF(ISBLANK($L858),"",VLOOKUP($L858,'PADESCE Ccontractuelle'!$C$2:$K$1200,8,FALSE))</f>
        <v>350000</v>
      </c>
      <c r="AB858" s="34">
        <f>IF(ISBLANK($L858),"",VLOOKUP($L858,'PADESCE Ccontractuelle'!$C$2:$K$1200,9,FALSE))</f>
        <v>105000000</v>
      </c>
      <c r="AC858" s="34" t="str">
        <f>VLOOKUP(VLOOKUP(B858,Apprenants!$D$2:$F$2000,3,FALSE),Classes!$A$2:$H$2000,8,FALSE)</f>
        <v>N</v>
      </c>
      <c r="AD858" s="47"/>
      <c r="AG858" s="23">
        <v>1</v>
      </c>
      <c r="AH858" s="23" t="str">
        <f>Consolication[[#This Row],[Bénéficiaires]]</f>
        <v>ASSOCIATION DES ENTREPRENEURS INGENIEUX D'AFRIQUE (ASENIA)</v>
      </c>
      <c r="AI858" s="23">
        <f>Consolication[[#This Row],[cohorte]]</f>
        <v>5</v>
      </c>
    </row>
    <row r="859" spans="1:35" x14ac:dyDescent="0.35">
      <c r="A859" s="34">
        <f>IF(B859&lt;&gt;"",MAX($A$1:A858)+1,"")</f>
        <v>858</v>
      </c>
      <c r="B859" s="34" t="s">
        <v>2242</v>
      </c>
      <c r="C859" s="34" t="s">
        <v>1102</v>
      </c>
      <c r="D859" s="34" t="s">
        <v>31</v>
      </c>
      <c r="E859" s="34">
        <v>38</v>
      </c>
      <c r="F859" s="34" t="s">
        <v>273</v>
      </c>
      <c r="G859" s="34">
        <v>2</v>
      </c>
      <c r="H859" s="34">
        <v>7</v>
      </c>
      <c r="I859" s="34" t="s">
        <v>159</v>
      </c>
      <c r="J859" s="34" t="s">
        <v>1103</v>
      </c>
      <c r="K859" s="34" t="s">
        <v>1104</v>
      </c>
      <c r="L859" s="34" t="s">
        <v>1105</v>
      </c>
      <c r="M859" s="34">
        <v>2</v>
      </c>
      <c r="N859" s="34" t="s">
        <v>159</v>
      </c>
      <c r="O859" s="34" t="s">
        <v>1106</v>
      </c>
      <c r="P859" s="34" t="s">
        <v>163</v>
      </c>
      <c r="Q859" s="34" t="s">
        <v>164</v>
      </c>
      <c r="R859" s="34" t="s">
        <v>1103</v>
      </c>
      <c r="S859" s="34"/>
      <c r="T859" s="34" t="s">
        <v>1108</v>
      </c>
      <c r="U859" s="34" t="s">
        <v>1109</v>
      </c>
      <c r="V859" s="34">
        <v>691870232</v>
      </c>
      <c r="W859" s="34"/>
      <c r="X859" s="34">
        <v>5</v>
      </c>
      <c r="Y859" s="34">
        <v>697247904</v>
      </c>
      <c r="Z859" s="34" t="s">
        <v>2243</v>
      </c>
      <c r="AA859" s="34">
        <f>IF(ISBLANK($L859),"",VLOOKUP($L859,'PADESCE Ccontractuelle'!$C$2:$K$1200,8,FALSE))</f>
        <v>350000</v>
      </c>
      <c r="AB859" s="34">
        <f>IF(ISBLANK($L859),"",VLOOKUP($L859,'PADESCE Ccontractuelle'!$C$2:$K$1200,9,FALSE))</f>
        <v>105000000</v>
      </c>
      <c r="AC859" s="34" t="str">
        <f>VLOOKUP(VLOOKUP(B859,Apprenants!$D$2:$F$2000,3,FALSE),Classes!$A$2:$H$2000,8,FALSE)</f>
        <v>N</v>
      </c>
      <c r="AD859" s="47"/>
      <c r="AG859" s="23">
        <v>1</v>
      </c>
      <c r="AH859" s="23" t="str">
        <f>Consolication[[#This Row],[Bénéficiaires]]</f>
        <v>ASSOCIATION DES ENTREPRENEURS INGENIEUX D'AFRIQUE (ASENIA)</v>
      </c>
      <c r="AI859" s="23">
        <f>Consolication[[#This Row],[cohorte]]</f>
        <v>5</v>
      </c>
    </row>
    <row r="860" spans="1:35" x14ac:dyDescent="0.35">
      <c r="A860" s="34">
        <f>IF(B860&lt;&gt;"",MAX($A$1:A859)+1,"")</f>
        <v>859</v>
      </c>
      <c r="B860" s="34" t="s">
        <v>2244</v>
      </c>
      <c r="C860" s="34" t="s">
        <v>1102</v>
      </c>
      <c r="D860" s="34" t="s">
        <v>32</v>
      </c>
      <c r="E860" s="34">
        <v>36</v>
      </c>
      <c r="F860" s="34" t="s">
        <v>1042</v>
      </c>
      <c r="G860" s="34">
        <v>2</v>
      </c>
      <c r="H860" s="34">
        <v>8</v>
      </c>
      <c r="I860" s="34" t="s">
        <v>159</v>
      </c>
      <c r="J860" s="34" t="s">
        <v>1103</v>
      </c>
      <c r="K860" s="34" t="s">
        <v>1104</v>
      </c>
      <c r="L860" s="34" t="s">
        <v>1105</v>
      </c>
      <c r="M860" s="34">
        <v>2</v>
      </c>
      <c r="N860" s="34" t="s">
        <v>159</v>
      </c>
      <c r="O860" s="34" t="s">
        <v>1106</v>
      </c>
      <c r="P860" s="34" t="s">
        <v>163</v>
      </c>
      <c r="Q860" s="34" t="s">
        <v>164</v>
      </c>
      <c r="R860" s="34" t="s">
        <v>1103</v>
      </c>
      <c r="S860" s="34"/>
      <c r="T860" s="34" t="s">
        <v>1108</v>
      </c>
      <c r="U860" s="34" t="s">
        <v>1109</v>
      </c>
      <c r="V860" s="34">
        <v>699137735</v>
      </c>
      <c r="W860" s="34"/>
      <c r="X860" s="34">
        <v>5</v>
      </c>
      <c r="Y860" s="34">
        <v>697247904</v>
      </c>
      <c r="Z860" s="34" t="s">
        <v>2245</v>
      </c>
      <c r="AA860" s="34">
        <f>IF(ISBLANK($L860),"",VLOOKUP($L860,'PADESCE Ccontractuelle'!$C$2:$K$1200,8,FALSE))</f>
        <v>350000</v>
      </c>
      <c r="AB860" s="34">
        <f>IF(ISBLANK($L860),"",VLOOKUP($L860,'PADESCE Ccontractuelle'!$C$2:$K$1200,9,FALSE))</f>
        <v>105000000</v>
      </c>
      <c r="AC860" s="34" t="str">
        <f>VLOOKUP(VLOOKUP(B860,Apprenants!$D$2:$F$2000,3,FALSE),Classes!$A$2:$H$2000,8,FALSE)</f>
        <v>N</v>
      </c>
      <c r="AD860" s="47"/>
      <c r="AG860" s="23">
        <v>1</v>
      </c>
      <c r="AH860" s="23" t="str">
        <f>Consolication[[#This Row],[Bénéficiaires]]</f>
        <v>ASSOCIATION DES ENTREPRENEURS INGENIEUX D'AFRIQUE (ASENIA)</v>
      </c>
      <c r="AI860" s="23">
        <f>Consolication[[#This Row],[cohorte]]</f>
        <v>5</v>
      </c>
    </row>
    <row r="861" spans="1:35" x14ac:dyDescent="0.35">
      <c r="A861" s="34">
        <f>IF(B861&lt;&gt;"",MAX($A$1:A860)+1,"")</f>
        <v>860</v>
      </c>
      <c r="B861" s="34" t="s">
        <v>2246</v>
      </c>
      <c r="C861" s="34" t="s">
        <v>1102</v>
      </c>
      <c r="D861" s="34" t="s">
        <v>31</v>
      </c>
      <c r="E861" s="34">
        <v>37</v>
      </c>
      <c r="F861" s="34" t="s">
        <v>273</v>
      </c>
      <c r="G861" s="34">
        <v>2</v>
      </c>
      <c r="H861" s="34">
        <v>5</v>
      </c>
      <c r="I861" s="34" t="s">
        <v>159</v>
      </c>
      <c r="J861" s="34" t="s">
        <v>1103</v>
      </c>
      <c r="K861" s="34" t="s">
        <v>1104</v>
      </c>
      <c r="L861" s="34" t="s">
        <v>1105</v>
      </c>
      <c r="M861" s="34">
        <v>2</v>
      </c>
      <c r="N861" s="34" t="s">
        <v>159</v>
      </c>
      <c r="O861" s="34" t="s">
        <v>1106</v>
      </c>
      <c r="P861" s="34" t="s">
        <v>163</v>
      </c>
      <c r="Q861" s="34" t="s">
        <v>164</v>
      </c>
      <c r="R861" s="34" t="s">
        <v>1103</v>
      </c>
      <c r="S861" s="34"/>
      <c r="T861" s="34" t="s">
        <v>1108</v>
      </c>
      <c r="U861" s="34" t="s">
        <v>1109</v>
      </c>
      <c r="V861" s="34">
        <v>675681274</v>
      </c>
      <c r="W861" s="34"/>
      <c r="X861" s="34">
        <v>5</v>
      </c>
      <c r="Y861" s="34">
        <v>697247904</v>
      </c>
      <c r="Z861" s="34" t="s">
        <v>2247</v>
      </c>
      <c r="AA861" s="34">
        <f>IF(ISBLANK($L861),"",VLOOKUP($L861,'PADESCE Ccontractuelle'!$C$2:$K$1200,8,FALSE))</f>
        <v>350000</v>
      </c>
      <c r="AB861" s="34">
        <f>IF(ISBLANK($L861),"",VLOOKUP($L861,'PADESCE Ccontractuelle'!$C$2:$K$1200,9,FALSE))</f>
        <v>105000000</v>
      </c>
      <c r="AC861" s="34" t="str">
        <f>VLOOKUP(VLOOKUP(B861,Apprenants!$D$2:$F$2000,3,FALSE),Classes!$A$2:$H$2000,8,FALSE)</f>
        <v>N</v>
      </c>
      <c r="AD861" s="47"/>
      <c r="AG861" s="23">
        <v>1</v>
      </c>
      <c r="AH861" s="23" t="str">
        <f>Consolication[[#This Row],[Bénéficiaires]]</f>
        <v>ASSOCIATION DES ENTREPRENEURS INGENIEUX D'AFRIQUE (ASENIA)</v>
      </c>
      <c r="AI861" s="23">
        <f>Consolication[[#This Row],[cohorte]]</f>
        <v>5</v>
      </c>
    </row>
    <row r="862" spans="1:35" x14ac:dyDescent="0.35">
      <c r="A862" s="34">
        <f>IF(B862&lt;&gt;"",MAX($A$1:A861)+1,"")</f>
        <v>861</v>
      </c>
      <c r="B862" s="34" t="s">
        <v>2248</v>
      </c>
      <c r="C862" s="34" t="s">
        <v>1102</v>
      </c>
      <c r="D862" s="34" t="s">
        <v>31</v>
      </c>
      <c r="E862" s="34">
        <v>50</v>
      </c>
      <c r="F862" s="34" t="s">
        <v>273</v>
      </c>
      <c r="G862" s="34">
        <v>0</v>
      </c>
      <c r="H862" s="34">
        <v>8</v>
      </c>
      <c r="I862" s="34" t="s">
        <v>159</v>
      </c>
      <c r="J862" s="34" t="s">
        <v>1103</v>
      </c>
      <c r="K862" s="34" t="s">
        <v>1104</v>
      </c>
      <c r="L862" s="34" t="s">
        <v>1105</v>
      </c>
      <c r="M862" s="34">
        <v>2</v>
      </c>
      <c r="N862" s="34" t="s">
        <v>159</v>
      </c>
      <c r="O862" s="34" t="s">
        <v>1106</v>
      </c>
      <c r="P862" s="34" t="s">
        <v>163</v>
      </c>
      <c r="Q862" s="34" t="s">
        <v>164</v>
      </c>
      <c r="R862" s="34" t="s">
        <v>1103</v>
      </c>
      <c r="S862" s="34"/>
      <c r="T862" s="34" t="s">
        <v>1108</v>
      </c>
      <c r="U862" s="34" t="s">
        <v>1109</v>
      </c>
      <c r="V862" s="34">
        <v>652167258</v>
      </c>
      <c r="W862" s="34"/>
      <c r="X862" s="34">
        <v>5</v>
      </c>
      <c r="Y862" s="34">
        <v>697247904</v>
      </c>
      <c r="Z862" s="34" t="s">
        <v>2249</v>
      </c>
      <c r="AA862" s="34">
        <f>IF(ISBLANK($L862),"",VLOOKUP($L862,'PADESCE Ccontractuelle'!$C$2:$K$1200,8,FALSE))</f>
        <v>350000</v>
      </c>
      <c r="AB862" s="34">
        <f>IF(ISBLANK($L862),"",VLOOKUP($L862,'PADESCE Ccontractuelle'!$C$2:$K$1200,9,FALSE))</f>
        <v>105000000</v>
      </c>
      <c r="AC862" s="34" t="str">
        <f>VLOOKUP(VLOOKUP(B862,Apprenants!$D$2:$F$2000,3,FALSE),Classes!$A$2:$H$2000,8,FALSE)</f>
        <v>N</v>
      </c>
      <c r="AD862" s="47"/>
      <c r="AG862" s="23">
        <v>1</v>
      </c>
      <c r="AH862" s="23" t="str">
        <f>Consolication[[#This Row],[Bénéficiaires]]</f>
        <v>ASSOCIATION DES ENTREPRENEURS INGENIEUX D'AFRIQUE (ASENIA)</v>
      </c>
      <c r="AI862" s="23">
        <f>Consolication[[#This Row],[cohorte]]</f>
        <v>5</v>
      </c>
    </row>
    <row r="863" spans="1:35" x14ac:dyDescent="0.35">
      <c r="A863" s="34">
        <f>IF(B863&lt;&gt;"",MAX($A$1:A862)+1,"")</f>
        <v>862</v>
      </c>
      <c r="B863" s="34" t="s">
        <v>2250</v>
      </c>
      <c r="C863" s="34" t="s">
        <v>1102</v>
      </c>
      <c r="D863" s="34" t="s">
        <v>31</v>
      </c>
      <c r="E863" s="34">
        <v>36</v>
      </c>
      <c r="F863" s="34" t="s">
        <v>273</v>
      </c>
      <c r="G863" s="34">
        <v>2</v>
      </c>
      <c r="H863" s="34">
        <v>4</v>
      </c>
      <c r="I863" s="34" t="s">
        <v>159</v>
      </c>
      <c r="J863" s="34" t="s">
        <v>1103</v>
      </c>
      <c r="K863" s="34" t="s">
        <v>1104</v>
      </c>
      <c r="L863" s="34" t="s">
        <v>1105</v>
      </c>
      <c r="M863" s="34">
        <v>2</v>
      </c>
      <c r="N863" s="34" t="s">
        <v>159</v>
      </c>
      <c r="O863" s="34" t="s">
        <v>1106</v>
      </c>
      <c r="P863" s="34" t="s">
        <v>163</v>
      </c>
      <c r="Q863" s="34" t="s">
        <v>164</v>
      </c>
      <c r="R863" s="34" t="s">
        <v>1103</v>
      </c>
      <c r="S863" s="34"/>
      <c r="T863" s="34" t="s">
        <v>1108</v>
      </c>
      <c r="U863" s="34" t="s">
        <v>1109</v>
      </c>
      <c r="V863" s="34">
        <v>655738653</v>
      </c>
      <c r="W863" s="34"/>
      <c r="X863" s="34">
        <v>5</v>
      </c>
      <c r="Y863" s="34">
        <v>697247904</v>
      </c>
      <c r="Z863" s="34" t="s">
        <v>2251</v>
      </c>
      <c r="AA863" s="34">
        <f>IF(ISBLANK($L863),"",VLOOKUP($L863,'PADESCE Ccontractuelle'!$C$2:$K$1200,8,FALSE))</f>
        <v>350000</v>
      </c>
      <c r="AB863" s="34">
        <f>IF(ISBLANK($L863),"",VLOOKUP($L863,'PADESCE Ccontractuelle'!$C$2:$K$1200,9,FALSE))</f>
        <v>105000000</v>
      </c>
      <c r="AC863" s="34" t="str">
        <f>VLOOKUP(VLOOKUP(B863,Apprenants!$D$2:$F$2000,3,FALSE),Classes!$A$2:$H$2000,8,FALSE)</f>
        <v>N</v>
      </c>
      <c r="AD863" s="47"/>
      <c r="AG863" s="23">
        <v>1</v>
      </c>
      <c r="AH863" s="23" t="str">
        <f>Consolication[[#This Row],[Bénéficiaires]]</f>
        <v>ASSOCIATION DES ENTREPRENEURS INGENIEUX D'AFRIQUE (ASENIA)</v>
      </c>
      <c r="AI863" s="23">
        <f>Consolication[[#This Row],[cohorte]]</f>
        <v>5</v>
      </c>
    </row>
    <row r="864" spans="1:35" x14ac:dyDescent="0.35">
      <c r="A864" s="34">
        <f>IF(B864&lt;&gt;"",MAX($A$1:A863)+1,"")</f>
        <v>863</v>
      </c>
      <c r="B864" s="34" t="s">
        <v>2252</v>
      </c>
      <c r="C864" s="34" t="s">
        <v>1102</v>
      </c>
      <c r="D864" s="34" t="s">
        <v>31</v>
      </c>
      <c r="E864" s="34">
        <v>25</v>
      </c>
      <c r="F864" s="34" t="s">
        <v>1042</v>
      </c>
      <c r="G864" s="34">
        <v>2</v>
      </c>
      <c r="H864" s="34">
        <v>1</v>
      </c>
      <c r="I864" s="34" t="s">
        <v>159</v>
      </c>
      <c r="J864" s="34" t="s">
        <v>1103</v>
      </c>
      <c r="K864" s="34" t="s">
        <v>1104</v>
      </c>
      <c r="L864" s="34" t="s">
        <v>1105</v>
      </c>
      <c r="M864" s="34">
        <v>2</v>
      </c>
      <c r="N864" s="34" t="s">
        <v>159</v>
      </c>
      <c r="O864" s="34" t="s">
        <v>1106</v>
      </c>
      <c r="P864" s="34" t="s">
        <v>163</v>
      </c>
      <c r="Q864" s="34" t="s">
        <v>164</v>
      </c>
      <c r="R864" s="34" t="s">
        <v>1103</v>
      </c>
      <c r="S864" s="34"/>
      <c r="T864" s="34" t="s">
        <v>1108</v>
      </c>
      <c r="U864" s="34" t="s">
        <v>1109</v>
      </c>
      <c r="V864" s="34">
        <v>696369870</v>
      </c>
      <c r="W864" s="34"/>
      <c r="X864" s="34">
        <v>5</v>
      </c>
      <c r="Y864" s="34">
        <v>697247904</v>
      </c>
      <c r="Z864" s="34" t="s">
        <v>2253</v>
      </c>
      <c r="AA864" s="34">
        <f>IF(ISBLANK($L864),"",VLOOKUP($L864,'PADESCE Ccontractuelle'!$C$2:$K$1200,8,FALSE))</f>
        <v>350000</v>
      </c>
      <c r="AB864" s="34">
        <f>IF(ISBLANK($L864),"",VLOOKUP($L864,'PADESCE Ccontractuelle'!$C$2:$K$1200,9,FALSE))</f>
        <v>105000000</v>
      </c>
      <c r="AC864" s="34" t="str">
        <f>VLOOKUP(VLOOKUP(B864,Apprenants!$D$2:$F$2000,3,FALSE),Classes!$A$2:$H$2000,8,FALSE)</f>
        <v>N</v>
      </c>
      <c r="AD864" s="47"/>
      <c r="AG864" s="23">
        <v>1</v>
      </c>
      <c r="AH864" s="23" t="str">
        <f>Consolication[[#This Row],[Bénéficiaires]]</f>
        <v>ASSOCIATION DES ENTREPRENEURS INGENIEUX D'AFRIQUE (ASENIA)</v>
      </c>
      <c r="AI864" s="23">
        <f>Consolication[[#This Row],[cohorte]]</f>
        <v>5</v>
      </c>
    </row>
    <row r="865" spans="1:35" x14ac:dyDescent="0.35">
      <c r="A865" s="34">
        <f>IF(B865&lt;&gt;"",MAX($A$1:A864)+1,"")</f>
        <v>864</v>
      </c>
      <c r="B865" s="34" t="s">
        <v>2254</v>
      </c>
      <c r="C865" s="34" t="s">
        <v>1102</v>
      </c>
      <c r="D865" s="34" t="s">
        <v>31</v>
      </c>
      <c r="E865" s="34">
        <v>28</v>
      </c>
      <c r="F865" s="34" t="s">
        <v>246</v>
      </c>
      <c r="G865" s="34">
        <v>2</v>
      </c>
      <c r="H865" s="34">
        <v>4</v>
      </c>
      <c r="I865" s="34" t="s">
        <v>159</v>
      </c>
      <c r="J865" s="34" t="s">
        <v>1103</v>
      </c>
      <c r="K865" s="34" t="s">
        <v>1104</v>
      </c>
      <c r="L865" s="34" t="s">
        <v>1105</v>
      </c>
      <c r="M865" s="34">
        <v>2</v>
      </c>
      <c r="N865" s="34" t="s">
        <v>159</v>
      </c>
      <c r="O865" s="34" t="s">
        <v>1106</v>
      </c>
      <c r="P865" s="34" t="s">
        <v>163</v>
      </c>
      <c r="Q865" s="34" t="s">
        <v>164</v>
      </c>
      <c r="R865" s="34" t="s">
        <v>1103</v>
      </c>
      <c r="S865" s="34"/>
      <c r="T865" s="34" t="s">
        <v>1108</v>
      </c>
      <c r="U865" s="34" t="s">
        <v>1109</v>
      </c>
      <c r="V865" s="34">
        <v>676077401</v>
      </c>
      <c r="W865" s="34"/>
      <c r="X865" s="34">
        <v>7</v>
      </c>
      <c r="Y865" s="34"/>
      <c r="Z865" s="34" t="s">
        <v>2255</v>
      </c>
      <c r="AA865" s="34">
        <f>IF(ISBLANK($L865),"",VLOOKUP($L865,'PADESCE Ccontractuelle'!$C$2:$K$1200,8,FALSE))</f>
        <v>350000</v>
      </c>
      <c r="AB865" s="34">
        <f>IF(ISBLANK($L865),"",VLOOKUP($L865,'PADESCE Ccontractuelle'!$C$2:$K$1200,9,FALSE))</f>
        <v>105000000</v>
      </c>
      <c r="AC865" s="34" t="str">
        <f>VLOOKUP(VLOOKUP(B865,Apprenants!$D$2:$F$2000,3,FALSE),Classes!$A$2:$H$2000,8,FALSE)</f>
        <v>N</v>
      </c>
      <c r="AD865" s="47"/>
      <c r="AG865" s="23">
        <v>1</v>
      </c>
      <c r="AH865" s="23" t="str">
        <f>Consolication[[#This Row],[Bénéficiaires]]</f>
        <v>ASSOCIATION DES ENTREPRENEURS INGENIEUX D'AFRIQUE (ASENIA)</v>
      </c>
      <c r="AI865" s="23">
        <f>Consolication[[#This Row],[cohorte]]</f>
        <v>7</v>
      </c>
    </row>
    <row r="866" spans="1:35" x14ac:dyDescent="0.35">
      <c r="A866" s="34">
        <f>IF(B866&lt;&gt;"",MAX($A$1:A865)+1,"")</f>
        <v>865</v>
      </c>
      <c r="B866" s="34" t="s">
        <v>2256</v>
      </c>
      <c r="C866" s="34" t="s">
        <v>1102</v>
      </c>
      <c r="D866" s="34" t="s">
        <v>31</v>
      </c>
      <c r="E866" s="34">
        <v>39</v>
      </c>
      <c r="F866" s="34" t="s">
        <v>1042</v>
      </c>
      <c r="G866" s="34">
        <v>2</v>
      </c>
      <c r="H866" s="34">
        <v>1</v>
      </c>
      <c r="I866" s="34" t="s">
        <v>159</v>
      </c>
      <c r="J866" s="34" t="s">
        <v>1103</v>
      </c>
      <c r="K866" s="34" t="s">
        <v>1104</v>
      </c>
      <c r="L866" s="34" t="s">
        <v>1105</v>
      </c>
      <c r="M866" s="34">
        <v>2</v>
      </c>
      <c r="N866" s="34" t="s">
        <v>159</v>
      </c>
      <c r="O866" s="34" t="s">
        <v>1106</v>
      </c>
      <c r="P866" s="34" t="s">
        <v>163</v>
      </c>
      <c r="Q866" s="34" t="s">
        <v>164</v>
      </c>
      <c r="R866" s="34" t="s">
        <v>1103</v>
      </c>
      <c r="S866" s="34"/>
      <c r="T866" s="34" t="s">
        <v>1108</v>
      </c>
      <c r="U866" s="34" t="s">
        <v>1109</v>
      </c>
      <c r="V866" s="34">
        <v>681997977</v>
      </c>
      <c r="W866" s="34"/>
      <c r="X866" s="34">
        <v>5</v>
      </c>
      <c r="Y866" s="34">
        <v>697247904</v>
      </c>
      <c r="Z866" s="34" t="s">
        <v>2257</v>
      </c>
      <c r="AA866" s="34">
        <f>IF(ISBLANK($L866),"",VLOOKUP($L866,'PADESCE Ccontractuelle'!$C$2:$K$1200,8,FALSE))</f>
        <v>350000</v>
      </c>
      <c r="AB866" s="34">
        <f>IF(ISBLANK($L866),"",VLOOKUP($L866,'PADESCE Ccontractuelle'!$C$2:$K$1200,9,FALSE))</f>
        <v>105000000</v>
      </c>
      <c r="AC866" s="34" t="str">
        <f>VLOOKUP(VLOOKUP(B866,Apprenants!$D$2:$F$2000,3,FALSE),Classes!$A$2:$H$2000,8,FALSE)</f>
        <v>N</v>
      </c>
      <c r="AD866" s="47"/>
      <c r="AG866" s="23">
        <v>1</v>
      </c>
      <c r="AH866" s="23" t="str">
        <f>Consolication[[#This Row],[Bénéficiaires]]</f>
        <v>ASSOCIATION DES ENTREPRENEURS INGENIEUX D'AFRIQUE (ASENIA)</v>
      </c>
      <c r="AI866" s="23">
        <f>Consolication[[#This Row],[cohorte]]</f>
        <v>5</v>
      </c>
    </row>
    <row r="867" spans="1:35" x14ac:dyDescent="0.35">
      <c r="A867" s="34">
        <f>IF(B867&lt;&gt;"",MAX($A$1:A866)+1,"")</f>
        <v>866</v>
      </c>
      <c r="B867" s="34" t="s">
        <v>2258</v>
      </c>
      <c r="C867" s="34" t="s">
        <v>1102</v>
      </c>
      <c r="D867" s="34" t="s">
        <v>32</v>
      </c>
      <c r="E867" s="34">
        <v>27</v>
      </c>
      <c r="F867" s="34" t="s">
        <v>273</v>
      </c>
      <c r="G867" s="34">
        <v>2</v>
      </c>
      <c r="H867" s="34">
        <v>3</v>
      </c>
      <c r="I867" s="34" t="s">
        <v>159</v>
      </c>
      <c r="J867" s="34" t="s">
        <v>1103</v>
      </c>
      <c r="K867" s="34" t="s">
        <v>1104</v>
      </c>
      <c r="L867" s="34" t="s">
        <v>1105</v>
      </c>
      <c r="M867" s="34">
        <v>2</v>
      </c>
      <c r="N867" s="34" t="s">
        <v>159</v>
      </c>
      <c r="O867" s="34" t="s">
        <v>1106</v>
      </c>
      <c r="P867" s="34" t="s">
        <v>163</v>
      </c>
      <c r="Q867" s="34" t="s">
        <v>164</v>
      </c>
      <c r="R867" s="34" t="s">
        <v>1103</v>
      </c>
      <c r="S867" s="34"/>
      <c r="T867" s="34" t="s">
        <v>1108</v>
      </c>
      <c r="U867" s="34" t="s">
        <v>1109</v>
      </c>
      <c r="V867" s="34">
        <v>690797085</v>
      </c>
      <c r="W867" s="34"/>
      <c r="X867" s="34">
        <v>7</v>
      </c>
      <c r="Y867" s="34"/>
      <c r="Z867" s="34" t="s">
        <v>2259</v>
      </c>
      <c r="AA867" s="34">
        <f>IF(ISBLANK($L867),"",VLOOKUP($L867,'PADESCE Ccontractuelle'!$C$2:$K$1200,8,FALSE))</f>
        <v>350000</v>
      </c>
      <c r="AB867" s="34">
        <f>IF(ISBLANK($L867),"",VLOOKUP($L867,'PADESCE Ccontractuelle'!$C$2:$K$1200,9,FALSE))</f>
        <v>105000000</v>
      </c>
      <c r="AC867" s="34" t="str">
        <f>VLOOKUP(VLOOKUP(B867,Apprenants!$D$2:$F$2000,3,FALSE),Classes!$A$2:$H$2000,8,FALSE)</f>
        <v>N</v>
      </c>
      <c r="AD867" s="47"/>
      <c r="AG867" s="23">
        <v>1</v>
      </c>
      <c r="AH867" s="23" t="str">
        <f>Consolication[[#This Row],[Bénéficiaires]]</f>
        <v>ASSOCIATION DES ENTREPRENEURS INGENIEUX D'AFRIQUE (ASENIA)</v>
      </c>
      <c r="AI867" s="23">
        <f>Consolication[[#This Row],[cohorte]]</f>
        <v>7</v>
      </c>
    </row>
    <row r="868" spans="1:35" x14ac:dyDescent="0.35">
      <c r="A868" s="34">
        <f>IF(B868&lt;&gt;"",MAX($A$1:A867)+1,"")</f>
        <v>867</v>
      </c>
      <c r="B868" s="34" t="s">
        <v>2260</v>
      </c>
      <c r="C868" s="34" t="s">
        <v>1102</v>
      </c>
      <c r="D868" s="34" t="s">
        <v>31</v>
      </c>
      <c r="E868" s="34">
        <v>28</v>
      </c>
      <c r="F868" s="34" t="s">
        <v>273</v>
      </c>
      <c r="G868" s="34">
        <v>0</v>
      </c>
      <c r="H868" s="34">
        <v>5</v>
      </c>
      <c r="I868" s="34" t="s">
        <v>159</v>
      </c>
      <c r="J868" s="34" t="s">
        <v>1103</v>
      </c>
      <c r="K868" s="34" t="s">
        <v>1104</v>
      </c>
      <c r="L868" s="34" t="s">
        <v>1105</v>
      </c>
      <c r="M868" s="34">
        <v>2</v>
      </c>
      <c r="N868" s="34" t="s">
        <v>159</v>
      </c>
      <c r="O868" s="34" t="s">
        <v>1106</v>
      </c>
      <c r="P868" s="34" t="s">
        <v>163</v>
      </c>
      <c r="Q868" s="34" t="s">
        <v>164</v>
      </c>
      <c r="R868" s="34" t="s">
        <v>1103</v>
      </c>
      <c r="S868" s="34"/>
      <c r="T868" s="34" t="s">
        <v>1108</v>
      </c>
      <c r="U868" s="34" t="s">
        <v>1109</v>
      </c>
      <c r="V868" s="34">
        <v>695477399</v>
      </c>
      <c r="W868" s="34"/>
      <c r="X868" s="34">
        <v>5</v>
      </c>
      <c r="Y868" s="34">
        <v>697247904</v>
      </c>
      <c r="Z868" s="34" t="s">
        <v>2261</v>
      </c>
      <c r="AA868" s="34">
        <f>IF(ISBLANK($L868),"",VLOOKUP($L868,'PADESCE Ccontractuelle'!$C$2:$K$1200,8,FALSE))</f>
        <v>350000</v>
      </c>
      <c r="AB868" s="34">
        <f>IF(ISBLANK($L868),"",VLOOKUP($L868,'PADESCE Ccontractuelle'!$C$2:$K$1200,9,FALSE))</f>
        <v>105000000</v>
      </c>
      <c r="AC868" s="34" t="str">
        <f>VLOOKUP(VLOOKUP(B868,Apprenants!$D$2:$F$2000,3,FALSE),Classes!$A$2:$H$2000,8,FALSE)</f>
        <v>N</v>
      </c>
      <c r="AD868" s="47"/>
      <c r="AG868" s="23">
        <v>1</v>
      </c>
      <c r="AH868" s="23" t="str">
        <f>Consolication[[#This Row],[Bénéficiaires]]</f>
        <v>ASSOCIATION DES ENTREPRENEURS INGENIEUX D'AFRIQUE (ASENIA)</v>
      </c>
      <c r="AI868" s="23">
        <f>Consolication[[#This Row],[cohorte]]</f>
        <v>5</v>
      </c>
    </row>
    <row r="869" spans="1:35" x14ac:dyDescent="0.35">
      <c r="A869" s="34">
        <f>IF(B869&lt;&gt;"",MAX($A$1:A868)+1,"")</f>
        <v>868</v>
      </c>
      <c r="B869" s="34" t="s">
        <v>2262</v>
      </c>
      <c r="C869" s="34" t="s">
        <v>1102</v>
      </c>
      <c r="D869" s="34" t="s">
        <v>31</v>
      </c>
      <c r="E869" s="34">
        <v>26</v>
      </c>
      <c r="F869" s="34" t="s">
        <v>273</v>
      </c>
      <c r="G869" s="34">
        <v>2</v>
      </c>
      <c r="H869" s="34">
        <v>2</v>
      </c>
      <c r="I869" s="34" t="s">
        <v>159</v>
      </c>
      <c r="J869" s="34" t="s">
        <v>1103</v>
      </c>
      <c r="K869" s="34" t="s">
        <v>1104</v>
      </c>
      <c r="L869" s="34" t="s">
        <v>1105</v>
      </c>
      <c r="M869" s="34">
        <v>2</v>
      </c>
      <c r="N869" s="34" t="s">
        <v>159</v>
      </c>
      <c r="O869" s="34" t="s">
        <v>1106</v>
      </c>
      <c r="P869" s="34" t="s">
        <v>163</v>
      </c>
      <c r="Q869" s="34" t="s">
        <v>164</v>
      </c>
      <c r="R869" s="34" t="s">
        <v>1103</v>
      </c>
      <c r="S869" s="34"/>
      <c r="T869" s="34" t="s">
        <v>1108</v>
      </c>
      <c r="U869" s="34" t="s">
        <v>1109</v>
      </c>
      <c r="V869" s="34">
        <v>695925762</v>
      </c>
      <c r="W869" s="34"/>
      <c r="X869" s="34">
        <v>5</v>
      </c>
      <c r="Y869" s="34">
        <v>697247904</v>
      </c>
      <c r="Z869" s="34" t="s">
        <v>2263</v>
      </c>
      <c r="AA869" s="34">
        <f>IF(ISBLANK($L869),"",VLOOKUP($L869,'PADESCE Ccontractuelle'!$C$2:$K$1200,8,FALSE))</f>
        <v>350000</v>
      </c>
      <c r="AB869" s="34">
        <f>IF(ISBLANK($L869),"",VLOOKUP($L869,'PADESCE Ccontractuelle'!$C$2:$K$1200,9,FALSE))</f>
        <v>105000000</v>
      </c>
      <c r="AC869" s="34" t="str">
        <f>VLOOKUP(VLOOKUP(B869,Apprenants!$D$2:$F$2000,3,FALSE),Classes!$A$2:$H$2000,8,FALSE)</f>
        <v>N</v>
      </c>
      <c r="AD869" s="47"/>
      <c r="AG869" s="23">
        <v>1</v>
      </c>
      <c r="AH869" s="23" t="str">
        <f>Consolication[[#This Row],[Bénéficiaires]]</f>
        <v>ASSOCIATION DES ENTREPRENEURS INGENIEUX D'AFRIQUE (ASENIA)</v>
      </c>
      <c r="AI869" s="23">
        <f>Consolication[[#This Row],[cohorte]]</f>
        <v>5</v>
      </c>
    </row>
    <row r="870" spans="1:35" x14ac:dyDescent="0.35">
      <c r="A870" s="34">
        <f>IF(B870&lt;&gt;"",MAX($A$1:A869)+1,"")</f>
        <v>869</v>
      </c>
      <c r="B870" s="34" t="s">
        <v>2264</v>
      </c>
      <c r="C870" s="34" t="s">
        <v>1102</v>
      </c>
      <c r="D870" s="34" t="s">
        <v>32</v>
      </c>
      <c r="E870" s="34">
        <v>23</v>
      </c>
      <c r="F870" s="34" t="s">
        <v>273</v>
      </c>
      <c r="G870" s="34">
        <v>2</v>
      </c>
      <c r="H870" s="34">
        <v>5</v>
      </c>
      <c r="I870" s="34" t="s">
        <v>159</v>
      </c>
      <c r="J870" s="34" t="s">
        <v>1103</v>
      </c>
      <c r="K870" s="34" t="s">
        <v>1104</v>
      </c>
      <c r="L870" s="34" t="s">
        <v>1105</v>
      </c>
      <c r="M870" s="34">
        <v>2</v>
      </c>
      <c r="N870" s="34" t="s">
        <v>159</v>
      </c>
      <c r="O870" s="34" t="s">
        <v>1106</v>
      </c>
      <c r="P870" s="34" t="s">
        <v>163</v>
      </c>
      <c r="Q870" s="34" t="s">
        <v>164</v>
      </c>
      <c r="R870" s="34" t="s">
        <v>1103</v>
      </c>
      <c r="S870" s="34"/>
      <c r="T870" s="34" t="s">
        <v>1108</v>
      </c>
      <c r="U870" s="34" t="s">
        <v>1109</v>
      </c>
      <c r="V870" s="34">
        <v>658522731</v>
      </c>
      <c r="W870" s="34"/>
      <c r="X870" s="34">
        <v>7</v>
      </c>
      <c r="Y870" s="34"/>
      <c r="Z870" s="34" t="s">
        <v>2265</v>
      </c>
      <c r="AA870" s="34">
        <f>IF(ISBLANK($L870),"",VLOOKUP($L870,'PADESCE Ccontractuelle'!$C$2:$K$1200,8,FALSE))</f>
        <v>350000</v>
      </c>
      <c r="AB870" s="34">
        <f>IF(ISBLANK($L870),"",VLOOKUP($L870,'PADESCE Ccontractuelle'!$C$2:$K$1200,9,FALSE))</f>
        <v>105000000</v>
      </c>
      <c r="AC870" s="34" t="str">
        <f>VLOOKUP(VLOOKUP(B870,Apprenants!$D$2:$F$2000,3,FALSE),Classes!$A$2:$H$2000,8,FALSE)</f>
        <v>N</v>
      </c>
      <c r="AD870" s="47"/>
      <c r="AG870" s="23">
        <v>1</v>
      </c>
      <c r="AH870" s="23" t="str">
        <f>Consolication[[#This Row],[Bénéficiaires]]</f>
        <v>ASSOCIATION DES ENTREPRENEURS INGENIEUX D'AFRIQUE (ASENIA)</v>
      </c>
      <c r="AI870" s="23">
        <f>Consolication[[#This Row],[cohorte]]</f>
        <v>7</v>
      </c>
    </row>
    <row r="871" spans="1:35" x14ac:dyDescent="0.35">
      <c r="A871" s="34">
        <f>IF(B871&lt;&gt;"",MAX($A$1:A870)+1,"")</f>
        <v>870</v>
      </c>
      <c r="B871" s="34" t="s">
        <v>2266</v>
      </c>
      <c r="C871" s="34" t="s">
        <v>1102</v>
      </c>
      <c r="D871" s="34" t="s">
        <v>32</v>
      </c>
      <c r="E871" s="34">
        <v>28</v>
      </c>
      <c r="F871" s="34" t="s">
        <v>273</v>
      </c>
      <c r="G871" s="34">
        <v>2</v>
      </c>
      <c r="H871" s="34">
        <v>5</v>
      </c>
      <c r="I871" s="34" t="s">
        <v>159</v>
      </c>
      <c r="J871" s="34" t="s">
        <v>1103</v>
      </c>
      <c r="K871" s="34" t="s">
        <v>1104</v>
      </c>
      <c r="L871" s="34" t="s">
        <v>1105</v>
      </c>
      <c r="M871" s="34">
        <v>2</v>
      </c>
      <c r="N871" s="34" t="s">
        <v>159</v>
      </c>
      <c r="O871" s="34" t="s">
        <v>1106</v>
      </c>
      <c r="P871" s="34" t="s">
        <v>163</v>
      </c>
      <c r="Q871" s="34" t="s">
        <v>164</v>
      </c>
      <c r="R871" s="34" t="s">
        <v>1103</v>
      </c>
      <c r="S871" s="34"/>
      <c r="T871" s="34" t="s">
        <v>1108</v>
      </c>
      <c r="U871" s="34" t="s">
        <v>1109</v>
      </c>
      <c r="V871" s="34">
        <v>691668613</v>
      </c>
      <c r="W871" s="34"/>
      <c r="X871" s="34">
        <v>7</v>
      </c>
      <c r="Y871" s="34"/>
      <c r="Z871" s="34" t="s">
        <v>2267</v>
      </c>
      <c r="AA871" s="34">
        <f>IF(ISBLANK($L871),"",VLOOKUP($L871,'PADESCE Ccontractuelle'!$C$2:$K$1200,8,FALSE))</f>
        <v>350000</v>
      </c>
      <c r="AB871" s="34">
        <f>IF(ISBLANK($L871),"",VLOOKUP($L871,'PADESCE Ccontractuelle'!$C$2:$K$1200,9,FALSE))</f>
        <v>105000000</v>
      </c>
      <c r="AC871" s="34" t="str">
        <f>VLOOKUP(VLOOKUP(B871,Apprenants!$D$2:$F$2000,3,FALSE),Classes!$A$2:$H$2000,8,FALSE)</f>
        <v>N</v>
      </c>
      <c r="AD871" s="47"/>
      <c r="AG871" s="23">
        <v>1</v>
      </c>
      <c r="AH871" s="23" t="str">
        <f>Consolication[[#This Row],[Bénéficiaires]]</f>
        <v>ASSOCIATION DES ENTREPRENEURS INGENIEUX D'AFRIQUE (ASENIA)</v>
      </c>
      <c r="AI871" s="23">
        <f>Consolication[[#This Row],[cohorte]]</f>
        <v>7</v>
      </c>
    </row>
    <row r="872" spans="1:35" x14ac:dyDescent="0.35">
      <c r="A872" s="34">
        <f>IF(B872&lt;&gt;"",MAX($A$1:A871)+1,"")</f>
        <v>871</v>
      </c>
      <c r="B872" s="34" t="s">
        <v>2268</v>
      </c>
      <c r="C872" s="34" t="s">
        <v>1102</v>
      </c>
      <c r="D872" s="34" t="s">
        <v>31</v>
      </c>
      <c r="E872" s="34">
        <v>45</v>
      </c>
      <c r="F872" s="34" t="s">
        <v>246</v>
      </c>
      <c r="G872" s="34">
        <v>2</v>
      </c>
      <c r="H872" s="34">
        <v>5</v>
      </c>
      <c r="I872" s="34" t="s">
        <v>159</v>
      </c>
      <c r="J872" s="34" t="s">
        <v>1103</v>
      </c>
      <c r="K872" s="34" t="s">
        <v>1104</v>
      </c>
      <c r="L872" s="34" t="s">
        <v>1105</v>
      </c>
      <c r="M872" s="34">
        <v>2</v>
      </c>
      <c r="N872" s="34" t="s">
        <v>159</v>
      </c>
      <c r="O872" s="34" t="s">
        <v>1106</v>
      </c>
      <c r="P872" s="34" t="s">
        <v>163</v>
      </c>
      <c r="Q872" s="34" t="s">
        <v>164</v>
      </c>
      <c r="R872" s="34" t="s">
        <v>1103</v>
      </c>
      <c r="S872" s="34"/>
      <c r="T872" s="34" t="s">
        <v>1108</v>
      </c>
      <c r="U872" s="34" t="s">
        <v>1109</v>
      </c>
      <c r="V872" s="34">
        <v>695963829</v>
      </c>
      <c r="W872" s="34"/>
      <c r="X872" s="34">
        <v>7</v>
      </c>
      <c r="Y872" s="34"/>
      <c r="Z872" s="34" t="s">
        <v>2269</v>
      </c>
      <c r="AA872" s="34">
        <f>IF(ISBLANK($L872),"",VLOOKUP($L872,'PADESCE Ccontractuelle'!$C$2:$K$1200,8,FALSE))</f>
        <v>350000</v>
      </c>
      <c r="AB872" s="34">
        <f>IF(ISBLANK($L872),"",VLOOKUP($L872,'PADESCE Ccontractuelle'!$C$2:$K$1200,9,FALSE))</f>
        <v>105000000</v>
      </c>
      <c r="AC872" s="34" t="str">
        <f>VLOOKUP(VLOOKUP(B872,Apprenants!$D$2:$F$2000,3,FALSE),Classes!$A$2:$H$2000,8,FALSE)</f>
        <v>N</v>
      </c>
      <c r="AD872" s="47"/>
      <c r="AG872" s="23">
        <v>1</v>
      </c>
      <c r="AH872" s="23" t="str">
        <f>Consolication[[#This Row],[Bénéficiaires]]</f>
        <v>ASSOCIATION DES ENTREPRENEURS INGENIEUX D'AFRIQUE (ASENIA)</v>
      </c>
      <c r="AI872" s="23">
        <f>Consolication[[#This Row],[cohorte]]</f>
        <v>7</v>
      </c>
    </row>
    <row r="873" spans="1:35" x14ac:dyDescent="0.35">
      <c r="A873" s="34">
        <f>IF(B873&lt;&gt;"",MAX($A$1:A872)+1,"")</f>
        <v>872</v>
      </c>
      <c r="B873" s="34" t="s">
        <v>2270</v>
      </c>
      <c r="C873" s="34" t="s">
        <v>1102</v>
      </c>
      <c r="D873" s="34" t="s">
        <v>32</v>
      </c>
      <c r="E873" s="34">
        <v>32</v>
      </c>
      <c r="F873" s="34" t="s">
        <v>1042</v>
      </c>
      <c r="G873" s="34">
        <v>0</v>
      </c>
      <c r="H873" s="34">
        <v>2</v>
      </c>
      <c r="I873" s="34" t="s">
        <v>159</v>
      </c>
      <c r="J873" s="34" t="s">
        <v>1103</v>
      </c>
      <c r="K873" s="34" t="s">
        <v>1104</v>
      </c>
      <c r="L873" s="34" t="s">
        <v>1105</v>
      </c>
      <c r="M873" s="34">
        <v>2</v>
      </c>
      <c r="N873" s="34" t="s">
        <v>159</v>
      </c>
      <c r="O873" s="34" t="s">
        <v>1106</v>
      </c>
      <c r="P873" s="34" t="s">
        <v>163</v>
      </c>
      <c r="Q873" s="34" t="s">
        <v>164</v>
      </c>
      <c r="R873" s="34" t="s">
        <v>1103</v>
      </c>
      <c r="S873" s="34"/>
      <c r="T873" s="34" t="s">
        <v>1108</v>
      </c>
      <c r="U873" s="34" t="s">
        <v>1109</v>
      </c>
      <c r="V873" s="34">
        <v>652010463</v>
      </c>
      <c r="W873" s="34"/>
      <c r="X873" s="34">
        <v>6</v>
      </c>
      <c r="Y873" s="34">
        <v>697247904</v>
      </c>
      <c r="Z873" s="34" t="s">
        <v>2271</v>
      </c>
      <c r="AA873" s="34">
        <f>IF(ISBLANK($L873),"",VLOOKUP($L873,'PADESCE Ccontractuelle'!$C$2:$K$1200,8,FALSE))</f>
        <v>350000</v>
      </c>
      <c r="AB873" s="34">
        <f>IF(ISBLANK($L873),"",VLOOKUP($L873,'PADESCE Ccontractuelle'!$C$2:$K$1200,9,FALSE))</f>
        <v>105000000</v>
      </c>
      <c r="AC873" s="34" t="str">
        <f>VLOOKUP(VLOOKUP(B873,Apprenants!$D$2:$F$2000,3,FALSE),Classes!$A$2:$H$2000,8,FALSE)</f>
        <v>N</v>
      </c>
      <c r="AD873" s="47"/>
      <c r="AG873" s="23">
        <v>1</v>
      </c>
      <c r="AH873" s="23" t="str">
        <f>Consolication[[#This Row],[Bénéficiaires]]</f>
        <v>ASSOCIATION DES ENTREPRENEURS INGENIEUX D'AFRIQUE (ASENIA)</v>
      </c>
      <c r="AI873" s="23">
        <f>Consolication[[#This Row],[cohorte]]</f>
        <v>6</v>
      </c>
    </row>
    <row r="874" spans="1:35" x14ac:dyDescent="0.35">
      <c r="A874" s="34">
        <f>IF(B874&lt;&gt;"",MAX($A$1:A873)+1,"")</f>
        <v>873</v>
      </c>
      <c r="B874" s="34" t="s">
        <v>2272</v>
      </c>
      <c r="C874" s="34" t="s">
        <v>1102</v>
      </c>
      <c r="D874" s="34" t="s">
        <v>32</v>
      </c>
      <c r="E874" s="34">
        <v>29</v>
      </c>
      <c r="F874" s="34" t="s">
        <v>273</v>
      </c>
      <c r="G874" s="34">
        <v>0</v>
      </c>
      <c r="H874" s="34">
        <v>4</v>
      </c>
      <c r="I874" s="34" t="s">
        <v>159</v>
      </c>
      <c r="J874" s="34" t="s">
        <v>1103</v>
      </c>
      <c r="K874" s="34" t="s">
        <v>1104</v>
      </c>
      <c r="L874" s="34" t="s">
        <v>1105</v>
      </c>
      <c r="M874" s="34">
        <v>2</v>
      </c>
      <c r="N874" s="34" t="s">
        <v>159</v>
      </c>
      <c r="O874" s="34" t="s">
        <v>1106</v>
      </c>
      <c r="P874" s="34" t="s">
        <v>163</v>
      </c>
      <c r="Q874" s="34" t="s">
        <v>164</v>
      </c>
      <c r="R874" s="34" t="s">
        <v>1103</v>
      </c>
      <c r="S874" s="34"/>
      <c r="T874" s="34" t="s">
        <v>1108</v>
      </c>
      <c r="U874" s="34" t="s">
        <v>1109</v>
      </c>
      <c r="V874" s="34">
        <v>655316013</v>
      </c>
      <c r="W874" s="34"/>
      <c r="X874" s="34">
        <v>6</v>
      </c>
      <c r="Y874" s="34">
        <v>697247904</v>
      </c>
      <c r="Z874" s="34" t="s">
        <v>2273</v>
      </c>
      <c r="AA874" s="34">
        <f>IF(ISBLANK($L874),"",VLOOKUP($L874,'PADESCE Ccontractuelle'!$C$2:$K$1200,8,FALSE))</f>
        <v>350000</v>
      </c>
      <c r="AB874" s="34">
        <f>IF(ISBLANK($L874),"",VLOOKUP($L874,'PADESCE Ccontractuelle'!$C$2:$K$1200,9,FALSE))</f>
        <v>105000000</v>
      </c>
      <c r="AC874" s="34" t="str">
        <f>VLOOKUP(VLOOKUP(B874,Apprenants!$D$2:$F$2000,3,FALSE),Classes!$A$2:$H$2000,8,FALSE)</f>
        <v>N</v>
      </c>
      <c r="AD874" s="47"/>
      <c r="AG874" s="23">
        <v>1</v>
      </c>
      <c r="AH874" s="23" t="str">
        <f>Consolication[[#This Row],[Bénéficiaires]]</f>
        <v>ASSOCIATION DES ENTREPRENEURS INGENIEUX D'AFRIQUE (ASENIA)</v>
      </c>
      <c r="AI874" s="23">
        <f>Consolication[[#This Row],[cohorte]]</f>
        <v>6</v>
      </c>
    </row>
    <row r="875" spans="1:35" x14ac:dyDescent="0.35">
      <c r="A875" s="34">
        <f>IF(B875&lt;&gt;"",MAX($A$1:A874)+1,"")</f>
        <v>874</v>
      </c>
      <c r="B875" s="34" t="s">
        <v>2274</v>
      </c>
      <c r="C875" s="34" t="s">
        <v>1102</v>
      </c>
      <c r="D875" s="34" t="s">
        <v>31</v>
      </c>
      <c r="E875" s="34">
        <v>26</v>
      </c>
      <c r="F875" s="34" t="s">
        <v>273</v>
      </c>
      <c r="G875" s="34">
        <v>0</v>
      </c>
      <c r="H875" s="34">
        <v>3</v>
      </c>
      <c r="I875" s="34" t="s">
        <v>159</v>
      </c>
      <c r="J875" s="34" t="s">
        <v>1103</v>
      </c>
      <c r="K875" s="34" t="s">
        <v>1104</v>
      </c>
      <c r="L875" s="34" t="s">
        <v>1105</v>
      </c>
      <c r="M875" s="34">
        <v>2</v>
      </c>
      <c r="N875" s="34" t="s">
        <v>159</v>
      </c>
      <c r="O875" s="34" t="s">
        <v>1106</v>
      </c>
      <c r="P875" s="34" t="s">
        <v>163</v>
      </c>
      <c r="Q875" s="34" t="s">
        <v>164</v>
      </c>
      <c r="R875" s="34" t="s">
        <v>1103</v>
      </c>
      <c r="S875" s="34"/>
      <c r="T875" s="34" t="s">
        <v>1108</v>
      </c>
      <c r="U875" s="34" t="s">
        <v>1109</v>
      </c>
      <c r="V875" s="34">
        <v>693634862</v>
      </c>
      <c r="W875" s="34"/>
      <c r="X875" s="34">
        <v>6</v>
      </c>
      <c r="Y875" s="34">
        <v>697247904</v>
      </c>
      <c r="Z875" s="34" t="s">
        <v>2275</v>
      </c>
      <c r="AA875" s="34">
        <f>IF(ISBLANK($L875),"",VLOOKUP($L875,'PADESCE Ccontractuelle'!$C$2:$K$1200,8,FALSE))</f>
        <v>350000</v>
      </c>
      <c r="AB875" s="34">
        <f>IF(ISBLANK($L875),"",VLOOKUP($L875,'PADESCE Ccontractuelle'!$C$2:$K$1200,9,FALSE))</f>
        <v>105000000</v>
      </c>
      <c r="AC875" s="34" t="str">
        <f>VLOOKUP(VLOOKUP(B875,Apprenants!$D$2:$F$2000,3,FALSE),Classes!$A$2:$H$2000,8,FALSE)</f>
        <v>N</v>
      </c>
      <c r="AD875" s="47"/>
      <c r="AG875" s="23">
        <v>1</v>
      </c>
      <c r="AH875" s="23" t="str">
        <f>Consolication[[#This Row],[Bénéficiaires]]</f>
        <v>ASSOCIATION DES ENTREPRENEURS INGENIEUX D'AFRIQUE (ASENIA)</v>
      </c>
      <c r="AI875" s="23">
        <f>Consolication[[#This Row],[cohorte]]</f>
        <v>6</v>
      </c>
    </row>
    <row r="876" spans="1:35" x14ac:dyDescent="0.35">
      <c r="A876" s="34">
        <f>IF(B876&lt;&gt;"",MAX($A$1:A875)+1,"")</f>
        <v>875</v>
      </c>
      <c r="B876" s="34" t="s">
        <v>2276</v>
      </c>
      <c r="C876" s="34" t="s">
        <v>1102</v>
      </c>
      <c r="D876" s="34" t="s">
        <v>32</v>
      </c>
      <c r="E876" s="34">
        <v>35</v>
      </c>
      <c r="F876" s="34" t="s">
        <v>1042</v>
      </c>
      <c r="G876" s="34">
        <v>2</v>
      </c>
      <c r="H876" s="34">
        <v>6</v>
      </c>
      <c r="I876" s="34" t="s">
        <v>159</v>
      </c>
      <c r="J876" s="34" t="s">
        <v>1103</v>
      </c>
      <c r="K876" s="34" t="s">
        <v>1104</v>
      </c>
      <c r="L876" s="34" t="s">
        <v>1105</v>
      </c>
      <c r="M876" s="34">
        <v>2</v>
      </c>
      <c r="N876" s="34" t="s">
        <v>159</v>
      </c>
      <c r="O876" s="34" t="s">
        <v>1106</v>
      </c>
      <c r="P876" s="34" t="s">
        <v>163</v>
      </c>
      <c r="Q876" s="34" t="s">
        <v>164</v>
      </c>
      <c r="R876" s="34" t="s">
        <v>1103</v>
      </c>
      <c r="S876" s="34"/>
      <c r="T876" s="34" t="s">
        <v>1108</v>
      </c>
      <c r="U876" s="34" t="s">
        <v>1109</v>
      </c>
      <c r="V876" s="34">
        <v>690927405</v>
      </c>
      <c r="W876" s="34"/>
      <c r="X876" s="34">
        <v>6</v>
      </c>
      <c r="Y876" s="34">
        <v>697247904</v>
      </c>
      <c r="Z876" s="34" t="s">
        <v>2277</v>
      </c>
      <c r="AA876" s="34">
        <f>IF(ISBLANK($L876),"",VLOOKUP($L876,'PADESCE Ccontractuelle'!$C$2:$K$1200,8,FALSE))</f>
        <v>350000</v>
      </c>
      <c r="AB876" s="34">
        <f>IF(ISBLANK($L876),"",VLOOKUP($L876,'PADESCE Ccontractuelle'!$C$2:$K$1200,9,FALSE))</f>
        <v>105000000</v>
      </c>
      <c r="AC876" s="34" t="str">
        <f>VLOOKUP(VLOOKUP(B876,Apprenants!$D$2:$F$2000,3,FALSE),Classes!$A$2:$H$2000,8,FALSE)</f>
        <v>N</v>
      </c>
      <c r="AD876" s="47"/>
      <c r="AG876" s="23">
        <v>1</v>
      </c>
      <c r="AH876" s="23" t="str">
        <f>Consolication[[#This Row],[Bénéficiaires]]</f>
        <v>ASSOCIATION DES ENTREPRENEURS INGENIEUX D'AFRIQUE (ASENIA)</v>
      </c>
      <c r="AI876" s="23">
        <f>Consolication[[#This Row],[cohorte]]</f>
        <v>6</v>
      </c>
    </row>
    <row r="877" spans="1:35" x14ac:dyDescent="0.35">
      <c r="A877" s="34">
        <f>IF(B877&lt;&gt;"",MAX($A$1:A876)+1,"")</f>
        <v>876</v>
      </c>
      <c r="B877" s="34" t="s">
        <v>2278</v>
      </c>
      <c r="C877" s="34" t="s">
        <v>1102</v>
      </c>
      <c r="D877" s="34" t="s">
        <v>31</v>
      </c>
      <c r="E877" s="34">
        <v>29</v>
      </c>
      <c r="F877" s="34" t="s">
        <v>1042</v>
      </c>
      <c r="G877" s="34">
        <v>0</v>
      </c>
      <c r="H877" s="34">
        <v>8</v>
      </c>
      <c r="I877" s="34" t="s">
        <v>159</v>
      </c>
      <c r="J877" s="34" t="s">
        <v>1103</v>
      </c>
      <c r="K877" s="34" t="s">
        <v>1104</v>
      </c>
      <c r="L877" s="34" t="s">
        <v>1105</v>
      </c>
      <c r="M877" s="34">
        <v>2</v>
      </c>
      <c r="N877" s="34" t="s">
        <v>159</v>
      </c>
      <c r="O877" s="34" t="s">
        <v>1106</v>
      </c>
      <c r="P877" s="34" t="s">
        <v>163</v>
      </c>
      <c r="Q877" s="34" t="s">
        <v>164</v>
      </c>
      <c r="R877" s="34" t="s">
        <v>1103</v>
      </c>
      <c r="S877" s="34"/>
      <c r="T877" s="34" t="s">
        <v>1108</v>
      </c>
      <c r="U877" s="34" t="s">
        <v>1109</v>
      </c>
      <c r="V877" s="34">
        <v>698326469</v>
      </c>
      <c r="W877" s="34"/>
      <c r="X877" s="34">
        <v>6</v>
      </c>
      <c r="Y877" s="34">
        <v>697247904</v>
      </c>
      <c r="Z877" s="34" t="s">
        <v>2279</v>
      </c>
      <c r="AA877" s="34">
        <f>IF(ISBLANK($L877),"",VLOOKUP($L877,'PADESCE Ccontractuelle'!$C$2:$K$1200,8,FALSE))</f>
        <v>350000</v>
      </c>
      <c r="AB877" s="34">
        <f>IF(ISBLANK($L877),"",VLOOKUP($L877,'PADESCE Ccontractuelle'!$C$2:$K$1200,9,FALSE))</f>
        <v>105000000</v>
      </c>
      <c r="AC877" s="34" t="str">
        <f>VLOOKUP(VLOOKUP(B877,Apprenants!$D$2:$F$2000,3,FALSE),Classes!$A$2:$H$2000,8,FALSE)</f>
        <v>N</v>
      </c>
      <c r="AD877" s="47"/>
      <c r="AG877" s="23">
        <v>1</v>
      </c>
      <c r="AH877" s="23" t="str">
        <f>Consolication[[#This Row],[Bénéficiaires]]</f>
        <v>ASSOCIATION DES ENTREPRENEURS INGENIEUX D'AFRIQUE (ASENIA)</v>
      </c>
      <c r="AI877" s="23">
        <f>Consolication[[#This Row],[cohorte]]</f>
        <v>6</v>
      </c>
    </row>
    <row r="878" spans="1:35" x14ac:dyDescent="0.35">
      <c r="A878" s="34">
        <f>IF(B878&lt;&gt;"",MAX($A$1:A877)+1,"")</f>
        <v>877</v>
      </c>
      <c r="B878" s="34" t="s">
        <v>2280</v>
      </c>
      <c r="C878" s="34" t="s">
        <v>1102</v>
      </c>
      <c r="D878" s="34" t="s">
        <v>31</v>
      </c>
      <c r="E878" s="34">
        <v>27</v>
      </c>
      <c r="F878" s="34" t="s">
        <v>1042</v>
      </c>
      <c r="G878" s="34">
        <v>2</v>
      </c>
      <c r="H878" s="34">
        <v>1</v>
      </c>
      <c r="I878" s="34" t="s">
        <v>159</v>
      </c>
      <c r="J878" s="34" t="s">
        <v>1103</v>
      </c>
      <c r="K878" s="34" t="s">
        <v>1104</v>
      </c>
      <c r="L878" s="34" t="s">
        <v>1105</v>
      </c>
      <c r="M878" s="34">
        <v>2</v>
      </c>
      <c r="N878" s="34" t="s">
        <v>159</v>
      </c>
      <c r="O878" s="34" t="s">
        <v>1106</v>
      </c>
      <c r="P878" s="34" t="s">
        <v>163</v>
      </c>
      <c r="Q878" s="34" t="s">
        <v>164</v>
      </c>
      <c r="R878" s="34" t="s">
        <v>1103</v>
      </c>
      <c r="S878" s="34"/>
      <c r="T878" s="34" t="s">
        <v>1108</v>
      </c>
      <c r="U878" s="34" t="s">
        <v>1109</v>
      </c>
      <c r="V878" s="34">
        <v>696169426</v>
      </c>
      <c r="W878" s="34"/>
      <c r="X878" s="34">
        <v>6</v>
      </c>
      <c r="Y878" s="34">
        <v>697247904</v>
      </c>
      <c r="Z878" s="34" t="s">
        <v>2281</v>
      </c>
      <c r="AA878" s="34">
        <f>IF(ISBLANK($L878),"",VLOOKUP($L878,'PADESCE Ccontractuelle'!$C$2:$K$1200,8,FALSE))</f>
        <v>350000</v>
      </c>
      <c r="AB878" s="34">
        <f>IF(ISBLANK($L878),"",VLOOKUP($L878,'PADESCE Ccontractuelle'!$C$2:$K$1200,9,FALSE))</f>
        <v>105000000</v>
      </c>
      <c r="AC878" s="34" t="str">
        <f>VLOOKUP(VLOOKUP(B878,Apprenants!$D$2:$F$2000,3,FALSE),Classes!$A$2:$H$2000,8,FALSE)</f>
        <v>N</v>
      </c>
      <c r="AD878" s="47"/>
      <c r="AG878" s="23">
        <v>1</v>
      </c>
      <c r="AH878" s="23" t="str">
        <f>Consolication[[#This Row],[Bénéficiaires]]</f>
        <v>ASSOCIATION DES ENTREPRENEURS INGENIEUX D'AFRIQUE (ASENIA)</v>
      </c>
      <c r="AI878" s="23">
        <f>Consolication[[#This Row],[cohorte]]</f>
        <v>6</v>
      </c>
    </row>
    <row r="879" spans="1:35" x14ac:dyDescent="0.35">
      <c r="A879" s="34">
        <f>IF(B879&lt;&gt;"",MAX($A$1:A878)+1,"")</f>
        <v>878</v>
      </c>
      <c r="B879" s="34" t="s">
        <v>2282</v>
      </c>
      <c r="C879" s="34" t="s">
        <v>1102</v>
      </c>
      <c r="D879" s="34" t="s">
        <v>31</v>
      </c>
      <c r="E879" s="34">
        <v>38</v>
      </c>
      <c r="F879" s="34" t="s">
        <v>246</v>
      </c>
      <c r="G879" s="34">
        <v>2</v>
      </c>
      <c r="H879" s="34">
        <v>5</v>
      </c>
      <c r="I879" s="34" t="s">
        <v>159</v>
      </c>
      <c r="J879" s="34" t="s">
        <v>1103</v>
      </c>
      <c r="K879" s="34" t="s">
        <v>1104</v>
      </c>
      <c r="L879" s="34" t="s">
        <v>1105</v>
      </c>
      <c r="M879" s="34">
        <v>2</v>
      </c>
      <c r="N879" s="34" t="s">
        <v>159</v>
      </c>
      <c r="O879" s="34" t="s">
        <v>1106</v>
      </c>
      <c r="P879" s="34" t="s">
        <v>163</v>
      </c>
      <c r="Q879" s="34" t="s">
        <v>164</v>
      </c>
      <c r="R879" s="34" t="s">
        <v>1103</v>
      </c>
      <c r="S879" s="34"/>
      <c r="T879" s="34" t="s">
        <v>1108</v>
      </c>
      <c r="U879" s="34" t="s">
        <v>1109</v>
      </c>
      <c r="V879" s="34">
        <v>691625523</v>
      </c>
      <c r="W879" s="34"/>
      <c r="X879" s="34">
        <v>6</v>
      </c>
      <c r="Y879" s="34">
        <v>697247904</v>
      </c>
      <c r="Z879" s="34" t="s">
        <v>2283</v>
      </c>
      <c r="AA879" s="34">
        <f>IF(ISBLANK($L879),"",VLOOKUP($L879,'PADESCE Ccontractuelle'!$C$2:$K$1200,8,FALSE))</f>
        <v>350000</v>
      </c>
      <c r="AB879" s="34">
        <f>IF(ISBLANK($L879),"",VLOOKUP($L879,'PADESCE Ccontractuelle'!$C$2:$K$1200,9,FALSE))</f>
        <v>105000000</v>
      </c>
      <c r="AC879" s="34" t="str">
        <f>VLOOKUP(VLOOKUP(B879,Apprenants!$D$2:$F$2000,3,FALSE),Classes!$A$2:$H$2000,8,FALSE)</f>
        <v>N</v>
      </c>
      <c r="AD879" s="47"/>
      <c r="AG879" s="23">
        <v>1</v>
      </c>
      <c r="AH879" s="23" t="str">
        <f>Consolication[[#This Row],[Bénéficiaires]]</f>
        <v>ASSOCIATION DES ENTREPRENEURS INGENIEUX D'AFRIQUE (ASENIA)</v>
      </c>
      <c r="AI879" s="23">
        <f>Consolication[[#This Row],[cohorte]]</f>
        <v>6</v>
      </c>
    </row>
    <row r="880" spans="1:35" x14ac:dyDescent="0.35">
      <c r="A880" s="34">
        <f>IF(B880&lt;&gt;"",MAX($A$1:A879)+1,"")</f>
        <v>879</v>
      </c>
      <c r="B880" s="34" t="s">
        <v>2284</v>
      </c>
      <c r="C880" s="34" t="s">
        <v>1102</v>
      </c>
      <c r="D880" s="34" t="s">
        <v>32</v>
      </c>
      <c r="E880" s="34">
        <v>33</v>
      </c>
      <c r="F880" s="34" t="s">
        <v>273</v>
      </c>
      <c r="G880" s="34">
        <v>0</v>
      </c>
      <c r="H880" s="34">
        <v>10</v>
      </c>
      <c r="I880" s="34" t="s">
        <v>159</v>
      </c>
      <c r="J880" s="34" t="s">
        <v>1103</v>
      </c>
      <c r="K880" s="34" t="s">
        <v>1104</v>
      </c>
      <c r="L880" s="34" t="s">
        <v>1105</v>
      </c>
      <c r="M880" s="34">
        <v>2</v>
      </c>
      <c r="N880" s="34" t="s">
        <v>159</v>
      </c>
      <c r="O880" s="34" t="s">
        <v>1106</v>
      </c>
      <c r="P880" s="34" t="s">
        <v>163</v>
      </c>
      <c r="Q880" s="34" t="s">
        <v>164</v>
      </c>
      <c r="R880" s="34" t="s">
        <v>1103</v>
      </c>
      <c r="S880" s="34"/>
      <c r="T880" s="34" t="s">
        <v>1108</v>
      </c>
      <c r="U880" s="34" t="s">
        <v>1109</v>
      </c>
      <c r="V880" s="34">
        <v>696470660</v>
      </c>
      <c r="W880" s="34"/>
      <c r="X880" s="34">
        <v>6</v>
      </c>
      <c r="Y880" s="34">
        <v>697247904</v>
      </c>
      <c r="Z880" s="34" t="s">
        <v>2285</v>
      </c>
      <c r="AA880" s="34">
        <f>IF(ISBLANK($L880),"",VLOOKUP($L880,'PADESCE Ccontractuelle'!$C$2:$K$1200,8,FALSE))</f>
        <v>350000</v>
      </c>
      <c r="AB880" s="34">
        <f>IF(ISBLANK($L880),"",VLOOKUP($L880,'PADESCE Ccontractuelle'!$C$2:$K$1200,9,FALSE))</f>
        <v>105000000</v>
      </c>
      <c r="AC880" s="34" t="str">
        <f>VLOOKUP(VLOOKUP(B880,Apprenants!$D$2:$F$2000,3,FALSE),Classes!$A$2:$H$2000,8,FALSE)</f>
        <v>N</v>
      </c>
      <c r="AD880" s="47"/>
      <c r="AG880" s="23">
        <v>1</v>
      </c>
      <c r="AH880" s="23" t="str">
        <f>Consolication[[#This Row],[Bénéficiaires]]</f>
        <v>ASSOCIATION DES ENTREPRENEURS INGENIEUX D'AFRIQUE (ASENIA)</v>
      </c>
      <c r="AI880" s="23">
        <f>Consolication[[#This Row],[cohorte]]</f>
        <v>6</v>
      </c>
    </row>
    <row r="881" spans="1:35" x14ac:dyDescent="0.35">
      <c r="A881" s="34">
        <f>IF(B881&lt;&gt;"",MAX($A$1:A880)+1,"")</f>
        <v>880</v>
      </c>
      <c r="B881" s="34" t="s">
        <v>2286</v>
      </c>
      <c r="C881" s="34" t="s">
        <v>1102</v>
      </c>
      <c r="D881" s="34" t="s">
        <v>32</v>
      </c>
      <c r="E881" s="34">
        <v>52</v>
      </c>
      <c r="F881" s="34" t="s">
        <v>273</v>
      </c>
      <c r="G881" s="34">
        <v>2</v>
      </c>
      <c r="H881" s="34">
        <v>8</v>
      </c>
      <c r="I881" s="34" t="s">
        <v>159</v>
      </c>
      <c r="J881" s="34" t="s">
        <v>1103</v>
      </c>
      <c r="K881" s="34" t="s">
        <v>1104</v>
      </c>
      <c r="L881" s="34" t="s">
        <v>1105</v>
      </c>
      <c r="M881" s="34">
        <v>2</v>
      </c>
      <c r="N881" s="34" t="s">
        <v>159</v>
      </c>
      <c r="O881" s="34" t="s">
        <v>1106</v>
      </c>
      <c r="P881" s="34" t="s">
        <v>163</v>
      </c>
      <c r="Q881" s="34" t="s">
        <v>164</v>
      </c>
      <c r="R881" s="34" t="s">
        <v>1103</v>
      </c>
      <c r="S881" s="34"/>
      <c r="T881" s="34" t="s">
        <v>1108</v>
      </c>
      <c r="U881" s="34" t="s">
        <v>1109</v>
      </c>
      <c r="V881" s="34">
        <v>677876651</v>
      </c>
      <c r="W881" s="34"/>
      <c r="X881" s="34">
        <v>5</v>
      </c>
      <c r="Y881" s="34">
        <v>697247904</v>
      </c>
      <c r="Z881" s="34" t="s">
        <v>2287</v>
      </c>
      <c r="AA881" s="34">
        <f>IF(ISBLANK($L881),"",VLOOKUP($L881,'PADESCE Ccontractuelle'!$C$2:$K$1200,8,FALSE))</f>
        <v>350000</v>
      </c>
      <c r="AB881" s="34">
        <f>IF(ISBLANK($L881),"",VLOOKUP($L881,'PADESCE Ccontractuelle'!$C$2:$K$1200,9,FALSE))</f>
        <v>105000000</v>
      </c>
      <c r="AC881" s="34" t="str">
        <f>VLOOKUP(VLOOKUP(B881,Apprenants!$D$2:$F$2000,3,FALSE),Classes!$A$2:$H$2000,8,FALSE)</f>
        <v>N</v>
      </c>
      <c r="AD881" s="47"/>
      <c r="AG881" s="23">
        <v>1</v>
      </c>
      <c r="AH881" s="23" t="str">
        <f>Consolication[[#This Row],[Bénéficiaires]]</f>
        <v>ASSOCIATION DES ENTREPRENEURS INGENIEUX D'AFRIQUE (ASENIA)</v>
      </c>
      <c r="AI881" s="23">
        <f>Consolication[[#This Row],[cohorte]]</f>
        <v>5</v>
      </c>
    </row>
    <row r="882" spans="1:35" x14ac:dyDescent="0.35">
      <c r="A882" s="34">
        <f>IF(B882&lt;&gt;"",MAX($A$1:A881)+1,"")</f>
        <v>881</v>
      </c>
      <c r="B882" s="34" t="s">
        <v>2288</v>
      </c>
      <c r="C882" s="34" t="s">
        <v>1102</v>
      </c>
      <c r="D882" s="34" t="s">
        <v>32</v>
      </c>
      <c r="E882" s="34">
        <v>29</v>
      </c>
      <c r="F882" s="34" t="s">
        <v>273</v>
      </c>
      <c r="G882" s="34">
        <v>2</v>
      </c>
      <c r="H882" s="34">
        <v>3</v>
      </c>
      <c r="I882" s="34" t="s">
        <v>159</v>
      </c>
      <c r="J882" s="34" t="s">
        <v>1103</v>
      </c>
      <c r="K882" s="34" t="s">
        <v>1104</v>
      </c>
      <c r="L882" s="34" t="s">
        <v>1105</v>
      </c>
      <c r="M882" s="34">
        <v>2</v>
      </c>
      <c r="N882" s="34" t="s">
        <v>159</v>
      </c>
      <c r="O882" s="34" t="s">
        <v>1106</v>
      </c>
      <c r="P882" s="34" t="s">
        <v>163</v>
      </c>
      <c r="Q882" s="34" t="s">
        <v>164</v>
      </c>
      <c r="R882" s="34" t="s">
        <v>1103</v>
      </c>
      <c r="S882" s="34"/>
      <c r="T882" s="34" t="s">
        <v>1108</v>
      </c>
      <c r="U882" s="34" t="s">
        <v>1109</v>
      </c>
      <c r="V882" s="34">
        <v>696040144</v>
      </c>
      <c r="W882" s="34"/>
      <c r="X882" s="34">
        <v>6</v>
      </c>
      <c r="Y882" s="34">
        <v>697247904</v>
      </c>
      <c r="Z882" s="34" t="s">
        <v>2289</v>
      </c>
      <c r="AA882" s="34">
        <f>IF(ISBLANK($L882),"",VLOOKUP($L882,'PADESCE Ccontractuelle'!$C$2:$K$1200,8,FALSE))</f>
        <v>350000</v>
      </c>
      <c r="AB882" s="34">
        <f>IF(ISBLANK($L882),"",VLOOKUP($L882,'PADESCE Ccontractuelle'!$C$2:$K$1200,9,FALSE))</f>
        <v>105000000</v>
      </c>
      <c r="AC882" s="34" t="str">
        <f>VLOOKUP(VLOOKUP(B882,Apprenants!$D$2:$F$2000,3,FALSE),Classes!$A$2:$H$2000,8,FALSE)</f>
        <v>N</v>
      </c>
      <c r="AD882" s="47"/>
      <c r="AG882" s="23">
        <v>1</v>
      </c>
      <c r="AH882" s="23" t="str">
        <f>Consolication[[#This Row],[Bénéficiaires]]</f>
        <v>ASSOCIATION DES ENTREPRENEURS INGENIEUX D'AFRIQUE (ASENIA)</v>
      </c>
      <c r="AI882" s="23">
        <f>Consolication[[#This Row],[cohorte]]</f>
        <v>6</v>
      </c>
    </row>
    <row r="883" spans="1:35" x14ac:dyDescent="0.35">
      <c r="A883" s="34">
        <f>IF(B883&lt;&gt;"",MAX($A$1:A882)+1,"")</f>
        <v>882</v>
      </c>
      <c r="B883" s="34" t="s">
        <v>2290</v>
      </c>
      <c r="C883" s="34" t="s">
        <v>1102</v>
      </c>
      <c r="D883" s="34" t="s">
        <v>31</v>
      </c>
      <c r="E883" s="34">
        <v>29</v>
      </c>
      <c r="F883" s="34" t="s">
        <v>32</v>
      </c>
      <c r="G883" s="34">
        <v>0</v>
      </c>
      <c r="H883" s="34">
        <v>4</v>
      </c>
      <c r="I883" s="34" t="s">
        <v>159</v>
      </c>
      <c r="J883" s="34" t="s">
        <v>1103</v>
      </c>
      <c r="K883" s="34" t="s">
        <v>1104</v>
      </c>
      <c r="L883" s="34" t="s">
        <v>1105</v>
      </c>
      <c r="M883" s="34">
        <v>2</v>
      </c>
      <c r="N883" s="34" t="s">
        <v>159</v>
      </c>
      <c r="O883" s="34" t="s">
        <v>1106</v>
      </c>
      <c r="P883" s="34" t="s">
        <v>163</v>
      </c>
      <c r="Q883" s="34" t="s">
        <v>164</v>
      </c>
      <c r="R883" s="34" t="s">
        <v>1103</v>
      </c>
      <c r="S883" s="34"/>
      <c r="T883" s="34" t="s">
        <v>1108</v>
      </c>
      <c r="U883" s="34" t="s">
        <v>1109</v>
      </c>
      <c r="V883" s="34">
        <v>657626518</v>
      </c>
      <c r="W883" s="34"/>
      <c r="X883" s="34">
        <v>6</v>
      </c>
      <c r="Y883" s="34">
        <v>697247904</v>
      </c>
      <c r="Z883" s="34" t="s">
        <v>2291</v>
      </c>
      <c r="AA883" s="34">
        <f>IF(ISBLANK($L883),"",VLOOKUP($L883,'PADESCE Ccontractuelle'!$C$2:$K$1200,8,FALSE))</f>
        <v>350000</v>
      </c>
      <c r="AB883" s="34">
        <f>IF(ISBLANK($L883),"",VLOOKUP($L883,'PADESCE Ccontractuelle'!$C$2:$K$1200,9,FALSE))</f>
        <v>105000000</v>
      </c>
      <c r="AC883" s="34" t="str">
        <f>VLOOKUP(VLOOKUP(B883,Apprenants!$D$2:$F$2000,3,FALSE),Classes!$A$2:$H$2000,8,FALSE)</f>
        <v>N</v>
      </c>
      <c r="AD883" s="47"/>
      <c r="AG883" s="23">
        <v>1</v>
      </c>
      <c r="AH883" s="23" t="str">
        <f>Consolication[[#This Row],[Bénéficiaires]]</f>
        <v>ASSOCIATION DES ENTREPRENEURS INGENIEUX D'AFRIQUE (ASENIA)</v>
      </c>
      <c r="AI883" s="23">
        <f>Consolication[[#This Row],[cohorte]]</f>
        <v>6</v>
      </c>
    </row>
    <row r="884" spans="1:35" x14ac:dyDescent="0.35">
      <c r="A884" s="34">
        <f>IF(B884&lt;&gt;"",MAX($A$1:A883)+1,"")</f>
        <v>883</v>
      </c>
      <c r="B884" s="34" t="s">
        <v>2292</v>
      </c>
      <c r="C884" s="34" t="s">
        <v>1102</v>
      </c>
      <c r="D884" s="34" t="s">
        <v>32</v>
      </c>
      <c r="E884" s="34">
        <v>34</v>
      </c>
      <c r="F884" s="34" t="s">
        <v>32</v>
      </c>
      <c r="G884" s="34">
        <v>-1</v>
      </c>
      <c r="H884" s="34">
        <v>5</v>
      </c>
      <c r="I884" s="34" t="s">
        <v>159</v>
      </c>
      <c r="J884" s="34" t="s">
        <v>1103</v>
      </c>
      <c r="K884" s="34" t="s">
        <v>1104</v>
      </c>
      <c r="L884" s="34" t="s">
        <v>1105</v>
      </c>
      <c r="M884" s="34">
        <v>2</v>
      </c>
      <c r="N884" s="34" t="s">
        <v>159</v>
      </c>
      <c r="O884" s="34" t="s">
        <v>1106</v>
      </c>
      <c r="P884" s="34" t="s">
        <v>163</v>
      </c>
      <c r="Q884" s="34" t="s">
        <v>164</v>
      </c>
      <c r="R884" s="34" t="s">
        <v>1103</v>
      </c>
      <c r="S884" s="34"/>
      <c r="T884" s="34" t="s">
        <v>1108</v>
      </c>
      <c r="U884" s="34" t="s">
        <v>1109</v>
      </c>
      <c r="V884" s="34">
        <v>691279420</v>
      </c>
      <c r="W884" s="34"/>
      <c r="X884" s="34">
        <v>6</v>
      </c>
      <c r="Y884" s="34">
        <v>697247904</v>
      </c>
      <c r="Z884" s="34" t="s">
        <v>2293</v>
      </c>
      <c r="AA884" s="34">
        <f>IF(ISBLANK($L884),"",VLOOKUP($L884,'PADESCE Ccontractuelle'!$C$2:$K$1200,8,FALSE))</f>
        <v>350000</v>
      </c>
      <c r="AB884" s="34">
        <f>IF(ISBLANK($L884),"",VLOOKUP($L884,'PADESCE Ccontractuelle'!$C$2:$K$1200,9,FALSE))</f>
        <v>105000000</v>
      </c>
      <c r="AC884" s="34" t="str">
        <f>VLOOKUP(VLOOKUP(B884,Apprenants!$D$2:$F$2000,3,FALSE),Classes!$A$2:$H$2000,8,FALSE)</f>
        <v>N</v>
      </c>
      <c r="AD884" s="47"/>
      <c r="AG884" s="23">
        <v>1</v>
      </c>
      <c r="AH884" s="23" t="str">
        <f>Consolication[[#This Row],[Bénéficiaires]]</f>
        <v>ASSOCIATION DES ENTREPRENEURS INGENIEUX D'AFRIQUE (ASENIA)</v>
      </c>
      <c r="AI884" s="23">
        <f>Consolication[[#This Row],[cohorte]]</f>
        <v>6</v>
      </c>
    </row>
    <row r="885" spans="1:35" x14ac:dyDescent="0.35">
      <c r="A885" s="34">
        <f>IF(B885&lt;&gt;"",MAX($A$1:A884)+1,"")</f>
        <v>884</v>
      </c>
      <c r="B885" s="34" t="s">
        <v>2294</v>
      </c>
      <c r="C885" s="34" t="s">
        <v>1102</v>
      </c>
      <c r="D885" s="34" t="s">
        <v>31</v>
      </c>
      <c r="E885" s="34">
        <v>22</v>
      </c>
      <c r="F885" s="34" t="s">
        <v>1042</v>
      </c>
      <c r="G885" s="34">
        <v>0</v>
      </c>
      <c r="H885" s="34">
        <v>4</v>
      </c>
      <c r="I885" s="34" t="s">
        <v>159</v>
      </c>
      <c r="J885" s="34" t="s">
        <v>1103</v>
      </c>
      <c r="K885" s="34" t="s">
        <v>1104</v>
      </c>
      <c r="L885" s="34" t="s">
        <v>1105</v>
      </c>
      <c r="M885" s="34">
        <v>2</v>
      </c>
      <c r="N885" s="34" t="s">
        <v>159</v>
      </c>
      <c r="O885" s="34" t="s">
        <v>1106</v>
      </c>
      <c r="P885" s="34" t="s">
        <v>163</v>
      </c>
      <c r="Q885" s="34" t="s">
        <v>164</v>
      </c>
      <c r="R885" s="34" t="s">
        <v>1103</v>
      </c>
      <c r="S885" s="34"/>
      <c r="T885" s="34" t="s">
        <v>1108</v>
      </c>
      <c r="U885" s="34" t="s">
        <v>1109</v>
      </c>
      <c r="V885" s="34">
        <v>693050395</v>
      </c>
      <c r="W885" s="34"/>
      <c r="X885" s="34">
        <v>6</v>
      </c>
      <c r="Y885" s="34">
        <v>697247904</v>
      </c>
      <c r="Z885" s="34" t="s">
        <v>2295</v>
      </c>
      <c r="AA885" s="34">
        <f>IF(ISBLANK($L885),"",VLOOKUP($L885,'PADESCE Ccontractuelle'!$C$2:$K$1200,8,FALSE))</f>
        <v>350000</v>
      </c>
      <c r="AB885" s="34">
        <f>IF(ISBLANK($L885),"",VLOOKUP($L885,'PADESCE Ccontractuelle'!$C$2:$K$1200,9,FALSE))</f>
        <v>105000000</v>
      </c>
      <c r="AC885" s="34" t="str">
        <f>VLOOKUP(VLOOKUP(B885,Apprenants!$D$2:$F$2000,3,FALSE),Classes!$A$2:$H$2000,8,FALSE)</f>
        <v>N</v>
      </c>
      <c r="AD885" s="47"/>
      <c r="AG885" s="23">
        <v>1</v>
      </c>
      <c r="AH885" s="23" t="str">
        <f>Consolication[[#This Row],[Bénéficiaires]]</f>
        <v>ASSOCIATION DES ENTREPRENEURS INGENIEUX D'AFRIQUE (ASENIA)</v>
      </c>
      <c r="AI885" s="23">
        <f>Consolication[[#This Row],[cohorte]]</f>
        <v>6</v>
      </c>
    </row>
    <row r="886" spans="1:35" x14ac:dyDescent="0.35">
      <c r="A886" s="34">
        <f>IF(B886&lt;&gt;"",MAX($A$1:A885)+1,"")</f>
        <v>885</v>
      </c>
      <c r="B886" s="34" t="s">
        <v>2296</v>
      </c>
      <c r="C886" s="34" t="s">
        <v>1346</v>
      </c>
      <c r="D886" s="34" t="s">
        <v>32</v>
      </c>
      <c r="E886" s="34"/>
      <c r="F886" s="34" t="s">
        <v>32</v>
      </c>
      <c r="G886" s="34">
        <v>-1</v>
      </c>
      <c r="H886" s="34">
        <v>6</v>
      </c>
      <c r="I886" s="34" t="s">
        <v>1347</v>
      </c>
      <c r="J886" s="34" t="s">
        <v>1348</v>
      </c>
      <c r="K886" s="34" t="s">
        <v>1349</v>
      </c>
      <c r="L886" s="34" t="s">
        <v>1350</v>
      </c>
      <c r="M886" s="34">
        <v>3</v>
      </c>
      <c r="N886" s="34" t="s">
        <v>1347</v>
      </c>
      <c r="O886" s="34" t="s">
        <v>1347</v>
      </c>
      <c r="P886" s="34" t="s">
        <v>1351</v>
      </c>
      <c r="Q886" s="34" t="s">
        <v>1352</v>
      </c>
      <c r="R886" s="34" t="s">
        <v>1353</v>
      </c>
      <c r="S886" s="34"/>
      <c r="T886" s="34">
        <v>9.3630479999999991</v>
      </c>
      <c r="U886" s="34">
        <v>4.0789109999999997</v>
      </c>
      <c r="V886" s="34">
        <v>672528513</v>
      </c>
      <c r="W886" s="34"/>
      <c r="X886" s="34">
        <v>1</v>
      </c>
      <c r="Y886" s="34"/>
      <c r="Z886" s="34" t="s">
        <v>2297</v>
      </c>
      <c r="AA886" s="34">
        <f>IF(ISBLANK($L886),"",VLOOKUP($L886,'PADESCE Ccontractuelle'!$C$2:$K$1200,8,FALSE))</f>
        <v>355572</v>
      </c>
      <c r="AB886" s="34">
        <f>IF(ISBLANK($L886),"",VLOOKUP($L886,'PADESCE Ccontractuelle'!$C$2:$K$1200,9,FALSE))</f>
        <v>4622436</v>
      </c>
      <c r="AC886" s="34" t="str">
        <f>VLOOKUP(VLOOKUP(B886,Apprenants!$D$2:$F$2000,3,FALSE),Classes!$A$2:$H$2000,8,FALSE)</f>
        <v>N</v>
      </c>
      <c r="AD886" s="47"/>
      <c r="AG886" s="23">
        <v>1</v>
      </c>
      <c r="AH886" s="23" t="str">
        <f>Consolication[[#This Row],[Bénéficiaires]]</f>
        <v>PROMINENT YOUTH FOR EFFICIENT DEVELOPMENT AND MUTUAL ASSISTANCE CIG</v>
      </c>
      <c r="AI886" s="23">
        <f>Consolication[[#This Row],[cohorte]]</f>
        <v>1</v>
      </c>
    </row>
    <row r="887" spans="1:35" x14ac:dyDescent="0.35">
      <c r="A887" s="34">
        <f>IF(B887&lt;&gt;"",MAX($A$1:A886)+1,"")</f>
        <v>886</v>
      </c>
      <c r="B887" s="34" t="s">
        <v>2298</v>
      </c>
      <c r="C887" s="34" t="s">
        <v>1383</v>
      </c>
      <c r="D887" s="34" t="s">
        <v>32</v>
      </c>
      <c r="E887" s="34"/>
      <c r="F887" s="34" t="s">
        <v>32</v>
      </c>
      <c r="G887" s="34">
        <v>-1</v>
      </c>
      <c r="H887" s="34">
        <v>9</v>
      </c>
      <c r="I887" s="34" t="s">
        <v>1384</v>
      </c>
      <c r="J887" s="34" t="s">
        <v>1348</v>
      </c>
      <c r="K887" s="34" t="s">
        <v>1385</v>
      </c>
      <c r="L887" s="34" t="s">
        <v>1386</v>
      </c>
      <c r="M887" s="34">
        <v>3</v>
      </c>
      <c r="N887" s="34" t="s">
        <v>1384</v>
      </c>
      <c r="O887" s="34" t="s">
        <v>1387</v>
      </c>
      <c r="P887" s="34" t="s">
        <v>1388</v>
      </c>
      <c r="Q887" s="34" t="s">
        <v>1352</v>
      </c>
      <c r="R887" s="34" t="s">
        <v>1389</v>
      </c>
      <c r="S887" s="34"/>
      <c r="T887" s="34">
        <v>511694</v>
      </c>
      <c r="U887" s="34">
        <v>548812</v>
      </c>
      <c r="V887" s="34">
        <v>673845385</v>
      </c>
      <c r="W887" s="34"/>
      <c r="X887" s="34">
        <v>2</v>
      </c>
      <c r="Y887" s="34"/>
      <c r="Z887" s="34" t="s">
        <v>2299</v>
      </c>
      <c r="AA887" s="34">
        <f>IF(ISBLANK($L887),"",VLOOKUP($L887,'PADESCE Ccontractuelle'!$C$2:$K$1200,8,FALSE))</f>
        <v>383958</v>
      </c>
      <c r="AB887" s="34">
        <f>IF(ISBLANK($L887),"",VLOOKUP($L887,'PADESCE Ccontractuelle'!$C$2:$K$1200,9,FALSE))</f>
        <v>5759370</v>
      </c>
      <c r="AC887" s="34" t="str">
        <f>VLOOKUP(VLOOKUP(B887,Apprenants!$D$2:$F$2000,3,FALSE),Classes!$A$2:$H$2000,8,FALSE)</f>
        <v>N</v>
      </c>
      <c r="AD887" s="47"/>
      <c r="AG887" s="23">
        <v>1</v>
      </c>
      <c r="AH887" s="23" t="str">
        <f>Consolication[[#This Row],[Bénéficiaires]]</f>
        <v>WESTERN BAKOSSI LIVESTOCK AND ENVIRONMENTAL PRESERVATION CO-OPERATIVE SOCIETY (WEBALEPCO)</v>
      </c>
      <c r="AI887" s="23">
        <f>Consolication[[#This Row],[cohorte]]</f>
        <v>2</v>
      </c>
    </row>
    <row r="888" spans="1:35" x14ac:dyDescent="0.35">
      <c r="A888" s="34">
        <f>IF(B888&lt;&gt;"",MAX($A$1:A887)+1,"")</f>
        <v>887</v>
      </c>
      <c r="B888" s="34" t="s">
        <v>2300</v>
      </c>
      <c r="C888" s="34" t="s">
        <v>1383</v>
      </c>
      <c r="D888" s="34" t="s">
        <v>32</v>
      </c>
      <c r="E888" s="34"/>
      <c r="F888" s="34" t="s">
        <v>32</v>
      </c>
      <c r="G888" s="34">
        <v>-1</v>
      </c>
      <c r="H888" s="34">
        <v>4</v>
      </c>
      <c r="I888" s="34" t="s">
        <v>1384</v>
      </c>
      <c r="J888" s="34" t="s">
        <v>1348</v>
      </c>
      <c r="K888" s="34" t="s">
        <v>1385</v>
      </c>
      <c r="L888" s="34" t="s">
        <v>1386</v>
      </c>
      <c r="M888" s="34">
        <v>3</v>
      </c>
      <c r="N888" s="34" t="s">
        <v>1384</v>
      </c>
      <c r="O888" s="34" t="s">
        <v>1387</v>
      </c>
      <c r="P888" s="34" t="s">
        <v>1388</v>
      </c>
      <c r="Q888" s="34" t="s">
        <v>1352</v>
      </c>
      <c r="R888" s="34" t="s">
        <v>1389</v>
      </c>
      <c r="S888" s="34"/>
      <c r="T888" s="34">
        <v>511694</v>
      </c>
      <c r="U888" s="34">
        <v>548812</v>
      </c>
      <c r="V888" s="34">
        <v>671684540</v>
      </c>
      <c r="W888" s="34"/>
      <c r="X888" s="34">
        <v>2</v>
      </c>
      <c r="Y888" s="34"/>
      <c r="Z888" s="34" t="s">
        <v>2301</v>
      </c>
      <c r="AA888" s="34">
        <f>IF(ISBLANK($L888),"",VLOOKUP($L888,'PADESCE Ccontractuelle'!$C$2:$K$1200,8,FALSE))</f>
        <v>383958</v>
      </c>
      <c r="AB888" s="34">
        <f>IF(ISBLANK($L888),"",VLOOKUP($L888,'PADESCE Ccontractuelle'!$C$2:$K$1200,9,FALSE))</f>
        <v>5759370</v>
      </c>
      <c r="AC888" s="34" t="str">
        <f>VLOOKUP(VLOOKUP(B888,Apprenants!$D$2:$F$2000,3,FALSE),Classes!$A$2:$H$2000,8,FALSE)</f>
        <v>N</v>
      </c>
      <c r="AD888" s="47"/>
      <c r="AG888" s="23">
        <v>1</v>
      </c>
      <c r="AH888" s="23" t="str">
        <f>Consolication[[#This Row],[Bénéficiaires]]</f>
        <v>WESTERN BAKOSSI LIVESTOCK AND ENVIRONMENTAL PRESERVATION CO-OPERATIVE SOCIETY (WEBALEPCO)</v>
      </c>
      <c r="AI888" s="23">
        <f>Consolication[[#This Row],[cohorte]]</f>
        <v>2</v>
      </c>
    </row>
    <row r="889" spans="1:35" x14ac:dyDescent="0.35">
      <c r="A889" s="34">
        <f>IF(B889&lt;&gt;"",MAX($A$1:A888)+1,"")</f>
        <v>888</v>
      </c>
      <c r="B889" s="34" t="s">
        <v>2302</v>
      </c>
      <c r="C889" s="34" t="s">
        <v>1102</v>
      </c>
      <c r="D889" s="34" t="s">
        <v>32</v>
      </c>
      <c r="E889" s="34">
        <v>27</v>
      </c>
      <c r="F889" s="34" t="s">
        <v>273</v>
      </c>
      <c r="G889" s="34">
        <v>2</v>
      </c>
      <c r="H889" s="34">
        <v>8</v>
      </c>
      <c r="I889" s="34" t="s">
        <v>159</v>
      </c>
      <c r="J889" s="34" t="s">
        <v>1103</v>
      </c>
      <c r="K889" s="34" t="s">
        <v>1104</v>
      </c>
      <c r="L889" s="34" t="s">
        <v>1105</v>
      </c>
      <c r="M889" s="34">
        <v>2</v>
      </c>
      <c r="N889" s="34" t="s">
        <v>159</v>
      </c>
      <c r="O889" s="34" t="s">
        <v>1106</v>
      </c>
      <c r="P889" s="34" t="s">
        <v>163</v>
      </c>
      <c r="Q889" s="34" t="s">
        <v>164</v>
      </c>
      <c r="R889" s="34" t="s">
        <v>1103</v>
      </c>
      <c r="S889" s="34"/>
      <c r="T889" s="34" t="s">
        <v>1108</v>
      </c>
      <c r="U889" s="34" t="s">
        <v>1109</v>
      </c>
      <c r="V889" s="34">
        <v>650817011</v>
      </c>
      <c r="W889" s="34"/>
      <c r="X889" s="34">
        <v>7</v>
      </c>
      <c r="Y889" s="34"/>
      <c r="Z889" s="34" t="s">
        <v>2303</v>
      </c>
      <c r="AA889" s="34">
        <f>IF(ISBLANK($L889),"",VLOOKUP($L889,'PADESCE Ccontractuelle'!$C$2:$K$1200,8,FALSE))</f>
        <v>350000</v>
      </c>
      <c r="AB889" s="34">
        <f>IF(ISBLANK($L889),"",VLOOKUP($L889,'PADESCE Ccontractuelle'!$C$2:$K$1200,9,FALSE))</f>
        <v>105000000</v>
      </c>
      <c r="AC889" s="34" t="str">
        <f>VLOOKUP(VLOOKUP(B889,Apprenants!$D$2:$F$2000,3,FALSE),Classes!$A$2:$H$2000,8,FALSE)</f>
        <v>N</v>
      </c>
      <c r="AD889" s="47"/>
      <c r="AG889" s="23">
        <v>1</v>
      </c>
      <c r="AH889" s="23" t="str">
        <f>Consolication[[#This Row],[Bénéficiaires]]</f>
        <v>ASSOCIATION DES ENTREPRENEURS INGENIEUX D'AFRIQUE (ASENIA)</v>
      </c>
      <c r="AI889" s="23">
        <f>Consolication[[#This Row],[cohorte]]</f>
        <v>7</v>
      </c>
    </row>
    <row r="890" spans="1:35" x14ac:dyDescent="0.35">
      <c r="A890" s="34">
        <f>IF(B890&lt;&gt;"",MAX($A$1:A889)+1,"")</f>
        <v>889</v>
      </c>
      <c r="B890" s="34" t="s">
        <v>2304</v>
      </c>
      <c r="C890" s="34" t="s">
        <v>1102</v>
      </c>
      <c r="D890" s="34" t="s">
        <v>31</v>
      </c>
      <c r="E890" s="34">
        <v>28</v>
      </c>
      <c r="F890" s="34" t="s">
        <v>273</v>
      </c>
      <c r="G890" s="34">
        <v>2</v>
      </c>
      <c r="H890" s="34">
        <v>2</v>
      </c>
      <c r="I890" s="34" t="s">
        <v>159</v>
      </c>
      <c r="J890" s="34" t="s">
        <v>1103</v>
      </c>
      <c r="K890" s="34" t="s">
        <v>1104</v>
      </c>
      <c r="L890" s="34" t="s">
        <v>1105</v>
      </c>
      <c r="M890" s="34">
        <v>2</v>
      </c>
      <c r="N890" s="34" t="s">
        <v>159</v>
      </c>
      <c r="O890" s="34" t="s">
        <v>1106</v>
      </c>
      <c r="P890" s="34" t="s">
        <v>163</v>
      </c>
      <c r="Q890" s="34" t="s">
        <v>164</v>
      </c>
      <c r="R890" s="34" t="s">
        <v>1103</v>
      </c>
      <c r="S890" s="34"/>
      <c r="T890" s="34" t="s">
        <v>1108</v>
      </c>
      <c r="U890" s="34" t="s">
        <v>1109</v>
      </c>
      <c r="V890" s="34">
        <v>691570461</v>
      </c>
      <c r="W890" s="34"/>
      <c r="X890" s="34">
        <v>7</v>
      </c>
      <c r="Y890" s="34"/>
      <c r="Z890" s="34" t="s">
        <v>2305</v>
      </c>
      <c r="AA890" s="34">
        <f>IF(ISBLANK($L890),"",VLOOKUP($L890,'PADESCE Ccontractuelle'!$C$2:$K$1200,8,FALSE))</f>
        <v>350000</v>
      </c>
      <c r="AB890" s="34">
        <f>IF(ISBLANK($L890),"",VLOOKUP($L890,'PADESCE Ccontractuelle'!$C$2:$K$1200,9,FALSE))</f>
        <v>105000000</v>
      </c>
      <c r="AC890" s="34" t="str">
        <f>VLOOKUP(VLOOKUP(B890,Apprenants!$D$2:$F$2000,3,FALSE),Classes!$A$2:$H$2000,8,FALSE)</f>
        <v>N</v>
      </c>
      <c r="AD890" s="47"/>
      <c r="AG890" s="23">
        <v>1</v>
      </c>
      <c r="AH890" s="23" t="str">
        <f>Consolication[[#This Row],[Bénéficiaires]]</f>
        <v>ASSOCIATION DES ENTREPRENEURS INGENIEUX D'AFRIQUE (ASENIA)</v>
      </c>
      <c r="AI890" s="23">
        <f>Consolication[[#This Row],[cohorte]]</f>
        <v>7</v>
      </c>
    </row>
    <row r="891" spans="1:35" x14ac:dyDescent="0.35">
      <c r="A891" s="34">
        <f>IF(B891&lt;&gt;"",MAX($A$1:A890)+1,"")</f>
        <v>890</v>
      </c>
      <c r="B891" s="34" t="s">
        <v>2306</v>
      </c>
      <c r="C891" s="34" t="s">
        <v>1102</v>
      </c>
      <c r="D891" s="34" t="s">
        <v>32</v>
      </c>
      <c r="E891" s="34">
        <v>32</v>
      </c>
      <c r="F891" s="34" t="s">
        <v>273</v>
      </c>
      <c r="G891" s="34">
        <v>2</v>
      </c>
      <c r="H891" s="34">
        <v>10</v>
      </c>
      <c r="I891" s="34" t="s">
        <v>159</v>
      </c>
      <c r="J891" s="34" t="s">
        <v>1103</v>
      </c>
      <c r="K891" s="34" t="s">
        <v>1104</v>
      </c>
      <c r="L891" s="34" t="s">
        <v>1105</v>
      </c>
      <c r="M891" s="34">
        <v>2</v>
      </c>
      <c r="N891" s="34" t="s">
        <v>159</v>
      </c>
      <c r="O891" s="34" t="s">
        <v>1106</v>
      </c>
      <c r="P891" s="34" t="s">
        <v>163</v>
      </c>
      <c r="Q891" s="34" t="s">
        <v>164</v>
      </c>
      <c r="R891" s="34" t="s">
        <v>1103</v>
      </c>
      <c r="S891" s="34"/>
      <c r="T891" s="34" t="s">
        <v>1108</v>
      </c>
      <c r="U891" s="34" t="s">
        <v>1109</v>
      </c>
      <c r="V891" s="34">
        <v>690546937</v>
      </c>
      <c r="W891" s="34"/>
      <c r="X891" s="34">
        <v>7</v>
      </c>
      <c r="Y891" s="34"/>
      <c r="Z891" s="34" t="s">
        <v>2307</v>
      </c>
      <c r="AA891" s="34">
        <f>IF(ISBLANK($L891),"",VLOOKUP($L891,'PADESCE Ccontractuelle'!$C$2:$K$1200,8,FALSE))</f>
        <v>350000</v>
      </c>
      <c r="AB891" s="34">
        <f>IF(ISBLANK($L891),"",VLOOKUP($L891,'PADESCE Ccontractuelle'!$C$2:$K$1200,9,FALSE))</f>
        <v>105000000</v>
      </c>
      <c r="AC891" s="34" t="str">
        <f>VLOOKUP(VLOOKUP(B891,Apprenants!$D$2:$F$2000,3,FALSE),Classes!$A$2:$H$2000,8,FALSE)</f>
        <v>N</v>
      </c>
      <c r="AD891" s="47"/>
      <c r="AG891" s="23">
        <v>1</v>
      </c>
      <c r="AH891" s="23" t="str">
        <f>Consolication[[#This Row],[Bénéficiaires]]</f>
        <v>ASSOCIATION DES ENTREPRENEURS INGENIEUX D'AFRIQUE (ASENIA)</v>
      </c>
      <c r="AI891" s="23">
        <f>Consolication[[#This Row],[cohorte]]</f>
        <v>7</v>
      </c>
    </row>
    <row r="892" spans="1:35" x14ac:dyDescent="0.35">
      <c r="A892" s="34">
        <f>IF(B892&lt;&gt;"",MAX($A$1:A891)+1,"")</f>
        <v>891</v>
      </c>
      <c r="B892" s="34" t="s">
        <v>2308</v>
      </c>
      <c r="C892" s="34" t="s">
        <v>1383</v>
      </c>
      <c r="D892" s="34" t="s">
        <v>32</v>
      </c>
      <c r="E892" s="34"/>
      <c r="F892" s="34" t="s">
        <v>32</v>
      </c>
      <c r="G892" s="34">
        <v>-1</v>
      </c>
      <c r="H892" s="34">
        <v>8</v>
      </c>
      <c r="I892" s="34" t="s">
        <v>1384</v>
      </c>
      <c r="J892" s="34" t="s">
        <v>1348</v>
      </c>
      <c r="K892" s="34" t="s">
        <v>1385</v>
      </c>
      <c r="L892" s="34" t="s">
        <v>1386</v>
      </c>
      <c r="M892" s="34">
        <v>3</v>
      </c>
      <c r="N892" s="34" t="s">
        <v>1384</v>
      </c>
      <c r="O892" s="34" t="s">
        <v>1387</v>
      </c>
      <c r="P892" s="34" t="s">
        <v>1388</v>
      </c>
      <c r="Q892" s="34" t="s">
        <v>1352</v>
      </c>
      <c r="R892" s="34" t="s">
        <v>1389</v>
      </c>
      <c r="S892" s="34"/>
      <c r="T892" s="34">
        <v>511694</v>
      </c>
      <c r="U892" s="34">
        <v>548812</v>
      </c>
      <c r="V892" s="34">
        <v>651265276</v>
      </c>
      <c r="W892" s="34"/>
      <c r="X892" s="34">
        <v>2</v>
      </c>
      <c r="Y892" s="34"/>
      <c r="Z892" s="34" t="s">
        <v>2309</v>
      </c>
      <c r="AA892" s="34">
        <f>IF(ISBLANK($L892),"",VLOOKUP($L892,'PADESCE Ccontractuelle'!$C$2:$K$1200,8,FALSE))</f>
        <v>383958</v>
      </c>
      <c r="AB892" s="34">
        <f>IF(ISBLANK($L892),"",VLOOKUP($L892,'PADESCE Ccontractuelle'!$C$2:$K$1200,9,FALSE))</f>
        <v>5759370</v>
      </c>
      <c r="AC892" s="34" t="str">
        <f>VLOOKUP(VLOOKUP(B892,Apprenants!$D$2:$F$2000,3,FALSE),Classes!$A$2:$H$2000,8,FALSE)</f>
        <v>N</v>
      </c>
      <c r="AD892" s="47"/>
      <c r="AG892" s="23">
        <v>1</v>
      </c>
      <c r="AH892" s="23" t="str">
        <f>Consolication[[#This Row],[Bénéficiaires]]</f>
        <v>WESTERN BAKOSSI LIVESTOCK AND ENVIRONMENTAL PRESERVATION CO-OPERATIVE SOCIETY (WEBALEPCO)</v>
      </c>
      <c r="AI892" s="23">
        <f>Consolication[[#This Row],[cohorte]]</f>
        <v>2</v>
      </c>
    </row>
    <row r="893" spans="1:35" x14ac:dyDescent="0.35">
      <c r="A893" s="34">
        <f>IF(B893&lt;&gt;"",MAX($A$1:A892)+1,"")</f>
        <v>892</v>
      </c>
      <c r="B893" s="34" t="s">
        <v>2310</v>
      </c>
      <c r="C893" s="34" t="s">
        <v>1102</v>
      </c>
      <c r="D893" s="34" t="s">
        <v>32</v>
      </c>
      <c r="E893" s="34">
        <v>25</v>
      </c>
      <c r="F893" s="34" t="s">
        <v>32</v>
      </c>
      <c r="G893" s="34">
        <v>2</v>
      </c>
      <c r="H893" s="34">
        <v>6</v>
      </c>
      <c r="I893" s="34" t="s">
        <v>159</v>
      </c>
      <c r="J893" s="34" t="s">
        <v>1103</v>
      </c>
      <c r="K893" s="34" t="s">
        <v>1104</v>
      </c>
      <c r="L893" s="34" t="s">
        <v>1105</v>
      </c>
      <c r="M893" s="34">
        <v>2</v>
      </c>
      <c r="N893" s="34" t="s">
        <v>159</v>
      </c>
      <c r="O893" s="34" t="s">
        <v>1106</v>
      </c>
      <c r="P893" s="34" t="s">
        <v>163</v>
      </c>
      <c r="Q893" s="34" t="s">
        <v>164</v>
      </c>
      <c r="R893" s="34" t="s">
        <v>1103</v>
      </c>
      <c r="S893" s="34"/>
      <c r="T893" s="34" t="s">
        <v>1108</v>
      </c>
      <c r="U893" s="34" t="s">
        <v>1109</v>
      </c>
      <c r="V893" s="34">
        <v>697105581</v>
      </c>
      <c r="W893" s="34"/>
      <c r="X893" s="34">
        <v>7</v>
      </c>
      <c r="Y893" s="34"/>
      <c r="Z893" s="34" t="s">
        <v>2311</v>
      </c>
      <c r="AA893" s="34">
        <f>IF(ISBLANK($L893),"",VLOOKUP($L893,'PADESCE Ccontractuelle'!$C$2:$K$1200,8,FALSE))</f>
        <v>350000</v>
      </c>
      <c r="AB893" s="34">
        <f>IF(ISBLANK($L893),"",VLOOKUP($L893,'PADESCE Ccontractuelle'!$C$2:$K$1200,9,FALSE))</f>
        <v>105000000</v>
      </c>
      <c r="AC893" s="34" t="str">
        <f>VLOOKUP(VLOOKUP(B893,Apprenants!$D$2:$F$2000,3,FALSE),Classes!$A$2:$H$2000,8,FALSE)</f>
        <v>N</v>
      </c>
      <c r="AD893" s="47"/>
      <c r="AG893" s="23">
        <v>1</v>
      </c>
      <c r="AH893" s="23" t="str">
        <f>Consolication[[#This Row],[Bénéficiaires]]</f>
        <v>ASSOCIATION DES ENTREPRENEURS INGENIEUX D'AFRIQUE (ASENIA)</v>
      </c>
      <c r="AI893" s="23">
        <f>Consolication[[#This Row],[cohorte]]</f>
        <v>7</v>
      </c>
    </row>
    <row r="894" spans="1:35" x14ac:dyDescent="0.35">
      <c r="A894" s="34">
        <f>IF(B894&lt;&gt;"",MAX($A$1:A893)+1,"")</f>
        <v>893</v>
      </c>
      <c r="B894" s="34" t="s">
        <v>2312</v>
      </c>
      <c r="C894" s="34" t="s">
        <v>1102</v>
      </c>
      <c r="D894" s="34" t="s">
        <v>31</v>
      </c>
      <c r="E894" s="34">
        <v>26</v>
      </c>
      <c r="F894" s="34" t="s">
        <v>273</v>
      </c>
      <c r="G894" s="34">
        <v>2</v>
      </c>
      <c r="H894" s="34">
        <v>5</v>
      </c>
      <c r="I894" s="34" t="s">
        <v>159</v>
      </c>
      <c r="J894" s="34" t="s">
        <v>1103</v>
      </c>
      <c r="K894" s="34" t="s">
        <v>1104</v>
      </c>
      <c r="L894" s="34" t="s">
        <v>1105</v>
      </c>
      <c r="M894" s="34">
        <v>2</v>
      </c>
      <c r="N894" s="34" t="s">
        <v>159</v>
      </c>
      <c r="O894" s="34" t="s">
        <v>1106</v>
      </c>
      <c r="P894" s="34" t="s">
        <v>163</v>
      </c>
      <c r="Q894" s="34" t="s">
        <v>164</v>
      </c>
      <c r="R894" s="34" t="s">
        <v>1103</v>
      </c>
      <c r="S894" s="34"/>
      <c r="T894" s="34" t="s">
        <v>1108</v>
      </c>
      <c r="U894" s="34" t="s">
        <v>1109</v>
      </c>
      <c r="V894" s="34">
        <v>690199543</v>
      </c>
      <c r="W894" s="34"/>
      <c r="X894" s="34">
        <v>7</v>
      </c>
      <c r="Y894" s="34"/>
      <c r="Z894" s="34" t="s">
        <v>2313</v>
      </c>
      <c r="AA894" s="34">
        <f>IF(ISBLANK($L894),"",VLOOKUP($L894,'PADESCE Ccontractuelle'!$C$2:$K$1200,8,FALSE))</f>
        <v>350000</v>
      </c>
      <c r="AB894" s="34">
        <f>IF(ISBLANK($L894),"",VLOOKUP($L894,'PADESCE Ccontractuelle'!$C$2:$K$1200,9,FALSE))</f>
        <v>105000000</v>
      </c>
      <c r="AC894" s="34" t="str">
        <f>VLOOKUP(VLOOKUP(B894,Apprenants!$D$2:$F$2000,3,FALSE),Classes!$A$2:$H$2000,8,FALSE)</f>
        <v>N</v>
      </c>
      <c r="AD894" s="47"/>
      <c r="AG894" s="23">
        <v>1</v>
      </c>
      <c r="AH894" s="23" t="str">
        <f>Consolication[[#This Row],[Bénéficiaires]]</f>
        <v>ASSOCIATION DES ENTREPRENEURS INGENIEUX D'AFRIQUE (ASENIA)</v>
      </c>
      <c r="AI894" s="23">
        <f>Consolication[[#This Row],[cohorte]]</f>
        <v>7</v>
      </c>
    </row>
    <row r="895" spans="1:35" x14ac:dyDescent="0.35">
      <c r="A895" s="34">
        <f>IF(B895&lt;&gt;"",MAX($A$1:A894)+1,"")</f>
        <v>894</v>
      </c>
      <c r="B895" s="34" t="s">
        <v>2314</v>
      </c>
      <c r="C895" s="34" t="s">
        <v>1102</v>
      </c>
      <c r="D895" s="34" t="s">
        <v>31</v>
      </c>
      <c r="E895" s="34">
        <v>25</v>
      </c>
      <c r="F895" s="34" t="s">
        <v>273</v>
      </c>
      <c r="G895" s="34">
        <v>2</v>
      </c>
      <c r="H895" s="34">
        <v>2</v>
      </c>
      <c r="I895" s="34" t="s">
        <v>159</v>
      </c>
      <c r="J895" s="34" t="s">
        <v>1103</v>
      </c>
      <c r="K895" s="34" t="s">
        <v>1104</v>
      </c>
      <c r="L895" s="34" t="s">
        <v>1105</v>
      </c>
      <c r="M895" s="34">
        <v>2</v>
      </c>
      <c r="N895" s="34" t="s">
        <v>159</v>
      </c>
      <c r="O895" s="34" t="s">
        <v>1106</v>
      </c>
      <c r="P895" s="34" t="s">
        <v>163</v>
      </c>
      <c r="Q895" s="34" t="s">
        <v>164</v>
      </c>
      <c r="R895" s="34" t="s">
        <v>1103</v>
      </c>
      <c r="S895" s="34"/>
      <c r="T895" s="34" t="s">
        <v>1108</v>
      </c>
      <c r="U895" s="34" t="s">
        <v>1109</v>
      </c>
      <c r="V895" s="34">
        <v>693394064</v>
      </c>
      <c r="W895" s="34"/>
      <c r="X895" s="34">
        <v>7</v>
      </c>
      <c r="Y895" s="34"/>
      <c r="Z895" s="34" t="s">
        <v>2315</v>
      </c>
      <c r="AA895" s="34">
        <f>IF(ISBLANK($L895),"",VLOOKUP($L895,'PADESCE Ccontractuelle'!$C$2:$K$1200,8,FALSE))</f>
        <v>350000</v>
      </c>
      <c r="AB895" s="34">
        <f>IF(ISBLANK($L895),"",VLOOKUP($L895,'PADESCE Ccontractuelle'!$C$2:$K$1200,9,FALSE))</f>
        <v>105000000</v>
      </c>
      <c r="AC895" s="34" t="str">
        <f>VLOOKUP(VLOOKUP(B895,Apprenants!$D$2:$F$2000,3,FALSE),Classes!$A$2:$H$2000,8,FALSE)</f>
        <v>N</v>
      </c>
      <c r="AD895" s="47"/>
      <c r="AG895" s="23">
        <v>1</v>
      </c>
      <c r="AH895" s="23" t="str">
        <f>Consolication[[#This Row],[Bénéficiaires]]</f>
        <v>ASSOCIATION DES ENTREPRENEURS INGENIEUX D'AFRIQUE (ASENIA)</v>
      </c>
      <c r="AI895" s="23">
        <f>Consolication[[#This Row],[cohorte]]</f>
        <v>7</v>
      </c>
    </row>
    <row r="896" spans="1:35" x14ac:dyDescent="0.35">
      <c r="A896" s="34">
        <f>IF(B896&lt;&gt;"",MAX($A$1:A895)+1,"")</f>
        <v>895</v>
      </c>
      <c r="B896" s="34" t="s">
        <v>2316</v>
      </c>
      <c r="C896" s="34" t="s">
        <v>1102</v>
      </c>
      <c r="D896" s="34" t="s">
        <v>31</v>
      </c>
      <c r="E896" s="34">
        <v>35</v>
      </c>
      <c r="F896" s="34" t="s">
        <v>246</v>
      </c>
      <c r="G896" s="34">
        <v>2</v>
      </c>
      <c r="H896" s="34">
        <v>12</v>
      </c>
      <c r="I896" s="34" t="s">
        <v>159</v>
      </c>
      <c r="J896" s="34" t="s">
        <v>1103</v>
      </c>
      <c r="K896" s="34" t="s">
        <v>1104</v>
      </c>
      <c r="L896" s="34" t="s">
        <v>1105</v>
      </c>
      <c r="M896" s="34">
        <v>2</v>
      </c>
      <c r="N896" s="34" t="s">
        <v>159</v>
      </c>
      <c r="O896" s="34" t="s">
        <v>1106</v>
      </c>
      <c r="P896" s="34" t="s">
        <v>163</v>
      </c>
      <c r="Q896" s="34" t="s">
        <v>164</v>
      </c>
      <c r="R896" s="34" t="s">
        <v>1103</v>
      </c>
      <c r="S896" s="34"/>
      <c r="T896" s="34" t="s">
        <v>1108</v>
      </c>
      <c r="U896" s="34" t="s">
        <v>1109</v>
      </c>
      <c r="V896" s="34">
        <v>678581390</v>
      </c>
      <c r="W896" s="34"/>
      <c r="X896" s="34">
        <v>7</v>
      </c>
      <c r="Y896" s="34"/>
      <c r="Z896" s="34" t="s">
        <v>2317</v>
      </c>
      <c r="AA896" s="34">
        <f>IF(ISBLANK($L896),"",VLOOKUP($L896,'PADESCE Ccontractuelle'!$C$2:$K$1200,8,FALSE))</f>
        <v>350000</v>
      </c>
      <c r="AB896" s="34">
        <f>IF(ISBLANK($L896),"",VLOOKUP($L896,'PADESCE Ccontractuelle'!$C$2:$K$1200,9,FALSE))</f>
        <v>105000000</v>
      </c>
      <c r="AC896" s="34" t="str">
        <f>VLOOKUP(VLOOKUP(B896,Apprenants!$D$2:$F$2000,3,FALSE),Classes!$A$2:$H$2000,8,FALSE)</f>
        <v>N</v>
      </c>
      <c r="AD896" s="47"/>
      <c r="AG896" s="23">
        <v>1</v>
      </c>
      <c r="AH896" s="23" t="str">
        <f>Consolication[[#This Row],[Bénéficiaires]]</f>
        <v>ASSOCIATION DES ENTREPRENEURS INGENIEUX D'AFRIQUE (ASENIA)</v>
      </c>
      <c r="AI896" s="23">
        <f>Consolication[[#This Row],[cohorte]]</f>
        <v>7</v>
      </c>
    </row>
    <row r="897" spans="1:35" x14ac:dyDescent="0.35">
      <c r="A897" s="34">
        <f>IF(B897&lt;&gt;"",MAX($A$1:A896)+1,"")</f>
        <v>896</v>
      </c>
      <c r="B897" s="34" t="s">
        <v>2318</v>
      </c>
      <c r="C897" s="34" t="s">
        <v>1102</v>
      </c>
      <c r="D897" s="34" t="s">
        <v>32</v>
      </c>
      <c r="E897" s="34"/>
      <c r="F897" s="34"/>
      <c r="G897" s="34"/>
      <c r="H897" s="34"/>
      <c r="I897" s="34" t="s">
        <v>159</v>
      </c>
      <c r="J897" s="34" t="s">
        <v>1103</v>
      </c>
      <c r="K897" s="34" t="s">
        <v>1104</v>
      </c>
      <c r="L897" s="34" t="s">
        <v>1105</v>
      </c>
      <c r="M897" s="34">
        <v>2</v>
      </c>
      <c r="N897" s="34" t="s">
        <v>159</v>
      </c>
      <c r="O897" s="34" t="s">
        <v>1106</v>
      </c>
      <c r="P897" s="34" t="s">
        <v>163</v>
      </c>
      <c r="Q897" s="34" t="s">
        <v>164</v>
      </c>
      <c r="R897" s="34" t="s">
        <v>1103</v>
      </c>
      <c r="S897" s="34"/>
      <c r="T897" s="34" t="s">
        <v>1108</v>
      </c>
      <c r="U897" s="34" t="s">
        <v>1109</v>
      </c>
      <c r="V897" s="34">
        <v>680566233</v>
      </c>
      <c r="W897" s="34"/>
      <c r="X897" s="34">
        <v>7</v>
      </c>
      <c r="Y897" s="34"/>
      <c r="Z897" s="34" t="s">
        <v>2319</v>
      </c>
      <c r="AA897" s="34">
        <f>IF(ISBLANK($L897),"",VLOOKUP($L897,'PADESCE Ccontractuelle'!$C$2:$K$1200,8,FALSE))</f>
        <v>350000</v>
      </c>
      <c r="AB897" s="34">
        <f>IF(ISBLANK($L897),"",VLOOKUP($L897,'PADESCE Ccontractuelle'!$C$2:$K$1200,9,FALSE))</f>
        <v>105000000</v>
      </c>
      <c r="AC897" s="34" t="str">
        <f>VLOOKUP(VLOOKUP(B897,Apprenants!$D$2:$F$2000,3,FALSE),Classes!$A$2:$H$2000,8,FALSE)</f>
        <v>N</v>
      </c>
      <c r="AD897" s="47"/>
      <c r="AG897" s="23">
        <v>1</v>
      </c>
      <c r="AH897" s="23" t="str">
        <f>Consolication[[#This Row],[Bénéficiaires]]</f>
        <v>ASSOCIATION DES ENTREPRENEURS INGENIEUX D'AFRIQUE (ASENIA)</v>
      </c>
      <c r="AI897" s="23">
        <f>Consolication[[#This Row],[cohorte]]</f>
        <v>7</v>
      </c>
    </row>
    <row r="898" spans="1:35" x14ac:dyDescent="0.35">
      <c r="A898" s="34">
        <f>IF(B898&lt;&gt;"",MAX($A$1:A897)+1,"")</f>
        <v>897</v>
      </c>
      <c r="B898" s="34" t="s">
        <v>2320</v>
      </c>
      <c r="C898" s="34" t="s">
        <v>1102</v>
      </c>
      <c r="D898" s="34" t="s">
        <v>32</v>
      </c>
      <c r="E898" s="34"/>
      <c r="F898" s="34"/>
      <c r="G898" s="34"/>
      <c r="H898" s="34"/>
      <c r="I898" s="34" t="s">
        <v>159</v>
      </c>
      <c r="J898" s="34" t="s">
        <v>1103</v>
      </c>
      <c r="K898" s="34" t="s">
        <v>1104</v>
      </c>
      <c r="L898" s="34" t="s">
        <v>1105</v>
      </c>
      <c r="M898" s="34">
        <v>2</v>
      </c>
      <c r="N898" s="34" t="s">
        <v>159</v>
      </c>
      <c r="O898" s="34" t="s">
        <v>1106</v>
      </c>
      <c r="P898" s="34" t="s">
        <v>163</v>
      </c>
      <c r="Q898" s="34" t="s">
        <v>164</v>
      </c>
      <c r="R898" s="34" t="s">
        <v>1103</v>
      </c>
      <c r="S898" s="34"/>
      <c r="T898" s="34" t="s">
        <v>1108</v>
      </c>
      <c r="U898" s="34" t="s">
        <v>1109</v>
      </c>
      <c r="V898" s="34">
        <v>694604439</v>
      </c>
      <c r="W898" s="34"/>
      <c r="X898" s="34">
        <v>7</v>
      </c>
      <c r="Y898" s="34"/>
      <c r="Z898" s="34" t="s">
        <v>2321</v>
      </c>
      <c r="AA898" s="34">
        <f>IF(ISBLANK($L898),"",VLOOKUP($L898,'PADESCE Ccontractuelle'!$C$2:$K$1200,8,FALSE))</f>
        <v>350000</v>
      </c>
      <c r="AB898" s="34">
        <f>IF(ISBLANK($L898),"",VLOOKUP($L898,'PADESCE Ccontractuelle'!$C$2:$K$1200,9,FALSE))</f>
        <v>105000000</v>
      </c>
      <c r="AC898" s="34" t="str">
        <f>VLOOKUP(VLOOKUP(B898,Apprenants!$D$2:$F$2000,3,FALSE),Classes!$A$2:$H$2000,8,FALSE)</f>
        <v>N</v>
      </c>
      <c r="AD898" s="47"/>
      <c r="AG898" s="23">
        <v>1</v>
      </c>
      <c r="AH898" s="23" t="str">
        <f>Consolication[[#This Row],[Bénéficiaires]]</f>
        <v>ASSOCIATION DES ENTREPRENEURS INGENIEUX D'AFRIQUE (ASENIA)</v>
      </c>
      <c r="AI898" s="23">
        <f>Consolication[[#This Row],[cohorte]]</f>
        <v>7</v>
      </c>
    </row>
    <row r="899" spans="1:35" x14ac:dyDescent="0.35">
      <c r="A899" s="34">
        <f>IF(B899&lt;&gt;"",MAX($A$1:A898)+1,"")</f>
        <v>898</v>
      </c>
      <c r="B899" s="34" t="s">
        <v>2322</v>
      </c>
      <c r="C899" s="34" t="s">
        <v>1014</v>
      </c>
      <c r="D899" s="34" t="s">
        <v>31</v>
      </c>
      <c r="E899" s="34">
        <v>41</v>
      </c>
      <c r="F899" s="34" t="s">
        <v>32</v>
      </c>
      <c r="G899" s="34">
        <v>-1</v>
      </c>
      <c r="H899" s="34">
        <v>1</v>
      </c>
      <c r="I899" s="34" t="s">
        <v>159</v>
      </c>
      <c r="J899" s="34" t="s">
        <v>1016</v>
      </c>
      <c r="K899" s="34" t="s">
        <v>1017</v>
      </c>
      <c r="L899" s="34" t="s">
        <v>1018</v>
      </c>
      <c r="M899" s="34"/>
      <c r="N899" s="34" t="s">
        <v>159</v>
      </c>
      <c r="O899" s="34"/>
      <c r="P899" s="34"/>
      <c r="Q899" s="34"/>
      <c r="R899" s="34"/>
      <c r="S899" s="34"/>
      <c r="T899" s="34"/>
      <c r="U899" s="34"/>
      <c r="V899" s="34">
        <v>696814005</v>
      </c>
      <c r="W899" s="34"/>
      <c r="X899" s="34">
        <v>1</v>
      </c>
      <c r="Y899" s="34"/>
      <c r="Z899" s="34" t="s">
        <v>2323</v>
      </c>
      <c r="AA899" s="34">
        <f>IF(ISBLANK($L899),"",VLOOKUP($L899,'PADESCE Ccontractuelle'!$C$2:$K$1200,8,FALSE))</f>
        <v>260411.4</v>
      </c>
      <c r="AB899" s="34">
        <f>IF(ISBLANK($L899),"",VLOOKUP($L899,'PADESCE Ccontractuelle'!$C$2:$K$1200,9,FALSE))</f>
        <v>130205700</v>
      </c>
      <c r="AC899" s="34" t="str">
        <f>VLOOKUP(VLOOKUP(B899,Apprenants!$D$2:$F$2000,3,FALSE),Classes!$A$2:$H$2000,8,FALSE)</f>
        <v>N</v>
      </c>
      <c r="AD899" s="47"/>
      <c r="AG899" s="23">
        <v>1</v>
      </c>
      <c r="AH899" s="23" t="str">
        <f>Consolication[[#This Row],[Bénéficiaires]]</f>
        <v>CHAMBRE D'AGRICULTURE, DES PÊCHES, DE L'ELEVAGE ET DES FORÊTS DU CAMEROUN (CAPEF)</v>
      </c>
      <c r="AI899" s="23">
        <f>Consolication[[#This Row],[cohorte]]</f>
        <v>1</v>
      </c>
    </row>
    <row r="900" spans="1:35" x14ac:dyDescent="0.35">
      <c r="A900" s="34">
        <f>IF(B900&lt;&gt;"",MAX($A$1:A899)+1,"")</f>
        <v>899</v>
      </c>
      <c r="B900" s="34" t="s">
        <v>2324</v>
      </c>
      <c r="C900" s="34" t="s">
        <v>1102</v>
      </c>
      <c r="D900" s="34" t="s">
        <v>31</v>
      </c>
      <c r="E900" s="34">
        <v>28</v>
      </c>
      <c r="F900" s="34" t="s">
        <v>1042</v>
      </c>
      <c r="G900" s="34">
        <v>-1</v>
      </c>
      <c r="H900" s="34">
        <v>3</v>
      </c>
      <c r="I900" s="34" t="s">
        <v>159</v>
      </c>
      <c r="J900" s="34" t="s">
        <v>1103</v>
      </c>
      <c r="K900" s="34" t="s">
        <v>1104</v>
      </c>
      <c r="L900" s="34" t="s">
        <v>1105</v>
      </c>
      <c r="M900" s="34">
        <v>2</v>
      </c>
      <c r="N900" s="34" t="s">
        <v>159</v>
      </c>
      <c r="O900" s="34" t="s">
        <v>1106</v>
      </c>
      <c r="P900" s="34" t="s">
        <v>163</v>
      </c>
      <c r="Q900" s="34" t="s">
        <v>164</v>
      </c>
      <c r="R900" s="34" t="s">
        <v>1103</v>
      </c>
      <c r="S900" s="34"/>
      <c r="T900" s="34" t="s">
        <v>1108</v>
      </c>
      <c r="U900" s="34" t="s">
        <v>1109</v>
      </c>
      <c r="V900" s="34">
        <v>672329146</v>
      </c>
      <c r="W900" s="34"/>
      <c r="X900" s="34">
        <v>3</v>
      </c>
      <c r="Y900" s="34">
        <v>698177079</v>
      </c>
      <c r="Z900" s="34" t="s">
        <v>2325</v>
      </c>
      <c r="AA900" s="34">
        <f>IF(ISBLANK($L900),"",VLOOKUP($L900,'PADESCE Ccontractuelle'!$C$2:$K$1200,8,FALSE))</f>
        <v>350000</v>
      </c>
      <c r="AB900" s="34">
        <f>IF(ISBLANK($L900),"",VLOOKUP($L900,'PADESCE Ccontractuelle'!$C$2:$K$1200,9,FALSE))</f>
        <v>105000000</v>
      </c>
      <c r="AC900" s="34" t="str">
        <f>VLOOKUP(VLOOKUP(B900,Apprenants!$D$2:$F$2000,3,FALSE),Classes!$A$2:$H$2000,8,FALSE)</f>
        <v>N</v>
      </c>
      <c r="AD900" s="47"/>
      <c r="AG900" s="23">
        <v>1</v>
      </c>
      <c r="AH900" s="23" t="str">
        <f>Consolication[[#This Row],[Bénéficiaires]]</f>
        <v>ASSOCIATION DES ENTREPRENEURS INGENIEUX D'AFRIQUE (ASENIA)</v>
      </c>
      <c r="AI900" s="23">
        <f>Consolication[[#This Row],[cohorte]]</f>
        <v>3</v>
      </c>
    </row>
    <row r="901" spans="1:35" x14ac:dyDescent="0.35">
      <c r="A901" s="34">
        <f>IF(B901&lt;&gt;"",MAX($A$1:A900)+1,"")</f>
        <v>900</v>
      </c>
      <c r="B901" s="34" t="s">
        <v>2326</v>
      </c>
      <c r="C901" s="34" t="s">
        <v>1102</v>
      </c>
      <c r="D901" s="34" t="s">
        <v>31</v>
      </c>
      <c r="E901" s="34">
        <v>40</v>
      </c>
      <c r="F901" s="34" t="s">
        <v>974</v>
      </c>
      <c r="G901" s="34">
        <v>-1</v>
      </c>
      <c r="H901" s="34">
        <v>2</v>
      </c>
      <c r="I901" s="34" t="s">
        <v>2327</v>
      </c>
      <c r="J901" s="34" t="s">
        <v>1103</v>
      </c>
      <c r="K901" s="34" t="s">
        <v>1104</v>
      </c>
      <c r="L901" s="34" t="s">
        <v>1105</v>
      </c>
      <c r="M901" s="34">
        <v>2</v>
      </c>
      <c r="N901" s="34" t="s">
        <v>159</v>
      </c>
      <c r="O901" s="34" t="s">
        <v>1106</v>
      </c>
      <c r="P901" s="34" t="s">
        <v>163</v>
      </c>
      <c r="Q901" s="34" t="s">
        <v>164</v>
      </c>
      <c r="R901" s="34" t="s">
        <v>1103</v>
      </c>
      <c r="S901" s="34"/>
      <c r="T901" s="34" t="s">
        <v>1108</v>
      </c>
      <c r="U901" s="34" t="s">
        <v>1109</v>
      </c>
      <c r="V901" s="34">
        <v>695866079</v>
      </c>
      <c r="W901" s="34"/>
      <c r="X901" s="34">
        <v>3</v>
      </c>
      <c r="Y901" s="34">
        <v>698177079</v>
      </c>
      <c r="Z901" s="34" t="s">
        <v>2328</v>
      </c>
      <c r="AA901" s="34">
        <f>IF(ISBLANK($L901),"",VLOOKUP($L901,'PADESCE Ccontractuelle'!$C$2:$K$1200,8,FALSE))</f>
        <v>350000</v>
      </c>
      <c r="AB901" s="34">
        <f>IF(ISBLANK($L901),"",VLOOKUP($L901,'PADESCE Ccontractuelle'!$C$2:$K$1200,9,FALSE))</f>
        <v>105000000</v>
      </c>
      <c r="AC901" s="34" t="str">
        <f>VLOOKUP(VLOOKUP(B901,Apprenants!$D$2:$F$2000,3,FALSE),Classes!$A$2:$H$2000,8,FALSE)</f>
        <v>N</v>
      </c>
      <c r="AD901" s="47"/>
      <c r="AG901" s="23">
        <v>1</v>
      </c>
      <c r="AH901" s="23" t="str">
        <f>Consolication[[#This Row],[Bénéficiaires]]</f>
        <v>ASSOCIATION DES ENTREPRENEURS INGENIEUX D'AFRIQUE (ASENIA)</v>
      </c>
      <c r="AI901" s="23">
        <f>Consolication[[#This Row],[cohorte]]</f>
        <v>3</v>
      </c>
    </row>
    <row r="902" spans="1:35" x14ac:dyDescent="0.35">
      <c r="A902" s="34">
        <f>IF(B902&lt;&gt;"",MAX($A$1:A901)+1,"")</f>
        <v>901</v>
      </c>
      <c r="B902" s="34" t="s">
        <v>2329</v>
      </c>
      <c r="C902" s="34" t="s">
        <v>1102</v>
      </c>
      <c r="D902" s="34" t="s">
        <v>32</v>
      </c>
      <c r="E902" s="34">
        <v>29</v>
      </c>
      <c r="F902" s="34" t="s">
        <v>32</v>
      </c>
      <c r="G902" s="34">
        <v>-1</v>
      </c>
      <c r="H902" s="34">
        <v>4</v>
      </c>
      <c r="I902" s="34" t="s">
        <v>159</v>
      </c>
      <c r="J902" s="34" t="s">
        <v>1103</v>
      </c>
      <c r="K902" s="34" t="s">
        <v>1104</v>
      </c>
      <c r="L902" s="34" t="s">
        <v>1105</v>
      </c>
      <c r="M902" s="34">
        <v>2</v>
      </c>
      <c r="N902" s="34" t="s">
        <v>159</v>
      </c>
      <c r="O902" s="34" t="s">
        <v>1106</v>
      </c>
      <c r="P902" s="34" t="s">
        <v>163</v>
      </c>
      <c r="Q902" s="34" t="s">
        <v>164</v>
      </c>
      <c r="R902" s="34" t="s">
        <v>1103</v>
      </c>
      <c r="S902" s="34"/>
      <c r="T902" s="34" t="s">
        <v>1108</v>
      </c>
      <c r="U902" s="34" t="s">
        <v>1109</v>
      </c>
      <c r="V902" s="34">
        <v>698732989</v>
      </c>
      <c r="W902" s="34"/>
      <c r="X902" s="34">
        <v>7</v>
      </c>
      <c r="Y902" s="34"/>
      <c r="Z902" s="34" t="s">
        <v>2330</v>
      </c>
      <c r="AA902" s="34">
        <f>IF(ISBLANK($L902),"",VLOOKUP($L902,'PADESCE Ccontractuelle'!$C$2:$K$1200,8,FALSE))</f>
        <v>350000</v>
      </c>
      <c r="AB902" s="34">
        <f>IF(ISBLANK($L902),"",VLOOKUP($L902,'PADESCE Ccontractuelle'!$C$2:$K$1200,9,FALSE))</f>
        <v>105000000</v>
      </c>
      <c r="AC902" s="34" t="str">
        <f>VLOOKUP(VLOOKUP(B902,Apprenants!$D$2:$F$2000,3,FALSE),Classes!$A$2:$H$2000,8,FALSE)</f>
        <v>N</v>
      </c>
      <c r="AD902" s="47"/>
      <c r="AG902" s="23">
        <v>1</v>
      </c>
      <c r="AH902" s="23" t="str">
        <f>Consolication[[#This Row],[Bénéficiaires]]</f>
        <v>ASSOCIATION DES ENTREPRENEURS INGENIEUX D'AFRIQUE (ASENIA)</v>
      </c>
      <c r="AI902" s="23">
        <f>Consolication[[#This Row],[cohorte]]</f>
        <v>7</v>
      </c>
    </row>
    <row r="903" spans="1:35" x14ac:dyDescent="0.35">
      <c r="A903" s="34">
        <f>IF(B903&lt;&gt;"",MAX($A$1:A902)+1,"")</f>
        <v>902</v>
      </c>
      <c r="B903" s="34" t="s">
        <v>2331</v>
      </c>
      <c r="C903" s="34" t="s">
        <v>1102</v>
      </c>
      <c r="D903" s="34" t="s">
        <v>31</v>
      </c>
      <c r="E903" s="34">
        <v>34</v>
      </c>
      <c r="F903" s="34" t="s">
        <v>246</v>
      </c>
      <c r="G903" s="34">
        <v>2</v>
      </c>
      <c r="H903" s="34">
        <v>10</v>
      </c>
      <c r="I903" s="34" t="s">
        <v>159</v>
      </c>
      <c r="J903" s="34" t="s">
        <v>1103</v>
      </c>
      <c r="K903" s="34" t="s">
        <v>1104</v>
      </c>
      <c r="L903" s="34" t="s">
        <v>1105</v>
      </c>
      <c r="M903" s="34">
        <v>2</v>
      </c>
      <c r="N903" s="34" t="s">
        <v>159</v>
      </c>
      <c r="O903" s="34" t="s">
        <v>1106</v>
      </c>
      <c r="P903" s="34" t="s">
        <v>163</v>
      </c>
      <c r="Q903" s="34" t="s">
        <v>164</v>
      </c>
      <c r="R903" s="34" t="s">
        <v>1103</v>
      </c>
      <c r="S903" s="34"/>
      <c r="T903" s="34" t="s">
        <v>1108</v>
      </c>
      <c r="U903" s="34" t="s">
        <v>1109</v>
      </c>
      <c r="V903" s="34">
        <v>656308202</v>
      </c>
      <c r="W903" s="34"/>
      <c r="X903" s="34">
        <v>7</v>
      </c>
      <c r="Y903" s="34"/>
      <c r="Z903" s="34" t="s">
        <v>2332</v>
      </c>
      <c r="AA903" s="34">
        <f>IF(ISBLANK($L903),"",VLOOKUP($L903,'PADESCE Ccontractuelle'!$C$2:$K$1200,8,FALSE))</f>
        <v>350000</v>
      </c>
      <c r="AB903" s="34">
        <f>IF(ISBLANK($L903),"",VLOOKUP($L903,'PADESCE Ccontractuelle'!$C$2:$K$1200,9,FALSE))</f>
        <v>105000000</v>
      </c>
      <c r="AC903" s="34" t="str">
        <f>VLOOKUP(VLOOKUP(B903,Apprenants!$D$2:$F$2000,3,FALSE),Classes!$A$2:$H$2000,8,FALSE)</f>
        <v>N</v>
      </c>
      <c r="AD903" s="47"/>
      <c r="AG903" s="23">
        <v>1</v>
      </c>
      <c r="AH903" s="23" t="str">
        <f>Consolication[[#This Row],[Bénéficiaires]]</f>
        <v>ASSOCIATION DES ENTREPRENEURS INGENIEUX D'AFRIQUE (ASENIA)</v>
      </c>
      <c r="AI903" s="23">
        <f>Consolication[[#This Row],[cohorte]]</f>
        <v>7</v>
      </c>
    </row>
    <row r="904" spans="1:35" x14ac:dyDescent="0.35">
      <c r="A904" s="34">
        <f>IF(B904&lt;&gt;"",MAX($A$1:A903)+1,"")</f>
        <v>903</v>
      </c>
      <c r="B904" s="34" t="s">
        <v>2333</v>
      </c>
      <c r="C904" s="34" t="s">
        <v>1102</v>
      </c>
      <c r="D904" s="34" t="s">
        <v>31</v>
      </c>
      <c r="E904" s="34">
        <v>31</v>
      </c>
      <c r="F904" s="34" t="s">
        <v>1042</v>
      </c>
      <c r="G904" s="34">
        <v>2</v>
      </c>
      <c r="H904" s="34">
        <v>2</v>
      </c>
      <c r="I904" s="34" t="s">
        <v>159</v>
      </c>
      <c r="J904" s="34" t="s">
        <v>1103</v>
      </c>
      <c r="K904" s="34" t="s">
        <v>1104</v>
      </c>
      <c r="L904" s="34" t="s">
        <v>1105</v>
      </c>
      <c r="M904" s="34">
        <v>2</v>
      </c>
      <c r="N904" s="34" t="s">
        <v>159</v>
      </c>
      <c r="O904" s="34" t="s">
        <v>1106</v>
      </c>
      <c r="P904" s="34" t="s">
        <v>163</v>
      </c>
      <c r="Q904" s="34" t="s">
        <v>164</v>
      </c>
      <c r="R904" s="34" t="s">
        <v>1103</v>
      </c>
      <c r="S904" s="34"/>
      <c r="T904" s="34" t="s">
        <v>1108</v>
      </c>
      <c r="U904" s="34" t="s">
        <v>1109</v>
      </c>
      <c r="V904" s="34"/>
      <c r="W904" s="34"/>
      <c r="X904" s="34">
        <v>7</v>
      </c>
      <c r="Y904" s="34"/>
      <c r="Z904" s="34" t="s">
        <v>2334</v>
      </c>
      <c r="AA904" s="34">
        <f>IF(ISBLANK($L904),"",VLOOKUP($L904,'PADESCE Ccontractuelle'!$C$2:$K$1200,8,FALSE))</f>
        <v>350000</v>
      </c>
      <c r="AB904" s="34">
        <f>IF(ISBLANK($L904),"",VLOOKUP($L904,'PADESCE Ccontractuelle'!$C$2:$K$1200,9,FALSE))</f>
        <v>105000000</v>
      </c>
      <c r="AC904" s="34" t="str">
        <f>VLOOKUP(VLOOKUP(B904,Apprenants!$D$2:$F$2000,3,FALSE),Classes!$A$2:$H$2000,8,FALSE)</f>
        <v>N</v>
      </c>
      <c r="AD904" s="47"/>
      <c r="AG904" s="23">
        <v>1</v>
      </c>
      <c r="AH904" s="23" t="str">
        <f>Consolication[[#This Row],[Bénéficiaires]]</f>
        <v>ASSOCIATION DES ENTREPRENEURS INGENIEUX D'AFRIQUE (ASENIA)</v>
      </c>
      <c r="AI904" s="23">
        <f>Consolication[[#This Row],[cohorte]]</f>
        <v>7</v>
      </c>
    </row>
    <row r="905" spans="1:35" x14ac:dyDescent="0.35">
      <c r="A905" s="34">
        <f>IF(B905&lt;&gt;"",MAX($A$1:A904)+1,"")</f>
        <v>904</v>
      </c>
      <c r="B905" s="34" t="s">
        <v>2335</v>
      </c>
      <c r="C905" s="34" t="s">
        <v>1102</v>
      </c>
      <c r="D905" s="34" t="s">
        <v>31</v>
      </c>
      <c r="E905" s="34">
        <v>28</v>
      </c>
      <c r="F905" s="34" t="s">
        <v>1042</v>
      </c>
      <c r="G905" s="34">
        <v>2</v>
      </c>
      <c r="H905" s="34">
        <v>5</v>
      </c>
      <c r="I905" s="34" t="s">
        <v>159</v>
      </c>
      <c r="J905" s="34" t="s">
        <v>1103</v>
      </c>
      <c r="K905" s="34" t="s">
        <v>1104</v>
      </c>
      <c r="L905" s="34" t="s">
        <v>1105</v>
      </c>
      <c r="M905" s="34">
        <v>2</v>
      </c>
      <c r="N905" s="34" t="s">
        <v>159</v>
      </c>
      <c r="O905" s="34" t="s">
        <v>1106</v>
      </c>
      <c r="P905" s="34" t="s">
        <v>163</v>
      </c>
      <c r="Q905" s="34" t="s">
        <v>164</v>
      </c>
      <c r="R905" s="34" t="s">
        <v>1103</v>
      </c>
      <c r="S905" s="34"/>
      <c r="T905" s="34" t="s">
        <v>1108</v>
      </c>
      <c r="U905" s="34" t="s">
        <v>1109</v>
      </c>
      <c r="V905" s="34">
        <v>697560063</v>
      </c>
      <c r="W905" s="34"/>
      <c r="X905" s="34">
        <v>7</v>
      </c>
      <c r="Y905" s="34"/>
      <c r="Z905" s="34" t="s">
        <v>2336</v>
      </c>
      <c r="AA905" s="34">
        <f>IF(ISBLANK($L905),"",VLOOKUP($L905,'PADESCE Ccontractuelle'!$C$2:$K$1200,8,FALSE))</f>
        <v>350000</v>
      </c>
      <c r="AB905" s="34">
        <f>IF(ISBLANK($L905),"",VLOOKUP($L905,'PADESCE Ccontractuelle'!$C$2:$K$1200,9,FALSE))</f>
        <v>105000000</v>
      </c>
      <c r="AC905" s="34" t="str">
        <f>VLOOKUP(VLOOKUP(B905,Apprenants!$D$2:$F$2000,3,FALSE),Classes!$A$2:$H$2000,8,FALSE)</f>
        <v>N</v>
      </c>
      <c r="AD905" s="47"/>
      <c r="AG905" s="23">
        <v>1</v>
      </c>
      <c r="AH905" s="23" t="str">
        <f>Consolication[[#This Row],[Bénéficiaires]]</f>
        <v>ASSOCIATION DES ENTREPRENEURS INGENIEUX D'AFRIQUE (ASENIA)</v>
      </c>
      <c r="AI905" s="23">
        <f>Consolication[[#This Row],[cohorte]]</f>
        <v>7</v>
      </c>
    </row>
    <row r="906" spans="1:35" x14ac:dyDescent="0.35">
      <c r="A906" s="34">
        <f>IF(B906&lt;&gt;"",MAX($A$1:A905)+1,"")</f>
        <v>905</v>
      </c>
      <c r="B906" s="34" t="s">
        <v>2337</v>
      </c>
      <c r="C906" s="34" t="s">
        <v>1102</v>
      </c>
      <c r="D906" s="34" t="s">
        <v>32</v>
      </c>
      <c r="E906" s="34">
        <v>39</v>
      </c>
      <c r="F906" s="34" t="s">
        <v>32</v>
      </c>
      <c r="G906" s="34">
        <v>0</v>
      </c>
      <c r="H906" s="34">
        <v>15</v>
      </c>
      <c r="I906" s="34" t="s">
        <v>159</v>
      </c>
      <c r="J906" s="34" t="s">
        <v>1103</v>
      </c>
      <c r="K906" s="34" t="s">
        <v>1104</v>
      </c>
      <c r="L906" s="34" t="s">
        <v>1105</v>
      </c>
      <c r="M906" s="34">
        <v>2</v>
      </c>
      <c r="N906" s="34" t="s">
        <v>159</v>
      </c>
      <c r="O906" s="34" t="s">
        <v>1106</v>
      </c>
      <c r="P906" s="34" t="s">
        <v>163</v>
      </c>
      <c r="Q906" s="34" t="s">
        <v>164</v>
      </c>
      <c r="R906" s="34" t="s">
        <v>1103</v>
      </c>
      <c r="S906" s="34"/>
      <c r="T906" s="34" t="s">
        <v>1108</v>
      </c>
      <c r="U906" s="34" t="s">
        <v>1109</v>
      </c>
      <c r="V906" s="34">
        <v>694535543</v>
      </c>
      <c r="W906" s="34"/>
      <c r="X906" s="34">
        <v>7</v>
      </c>
      <c r="Y906" s="34"/>
      <c r="Z906" s="34" t="s">
        <v>2338</v>
      </c>
      <c r="AA906" s="34">
        <f>IF(ISBLANK($L906),"",VLOOKUP($L906,'PADESCE Ccontractuelle'!$C$2:$K$1200,8,FALSE))</f>
        <v>350000</v>
      </c>
      <c r="AB906" s="34">
        <f>IF(ISBLANK($L906),"",VLOOKUP($L906,'PADESCE Ccontractuelle'!$C$2:$K$1200,9,FALSE))</f>
        <v>105000000</v>
      </c>
      <c r="AC906" s="34" t="str">
        <f>VLOOKUP(VLOOKUP(B906,Apprenants!$D$2:$F$2000,3,FALSE),Classes!$A$2:$H$2000,8,FALSE)</f>
        <v>N</v>
      </c>
      <c r="AD906" s="47"/>
      <c r="AG906" s="23"/>
      <c r="AH906" s="23"/>
      <c r="AI906" s="23"/>
    </row>
    <row r="907" spans="1:35" x14ac:dyDescent="0.35">
      <c r="A907" s="34">
        <f>IF(B907&lt;&gt;"",MAX($A$1:A906)+1,"")</f>
        <v>906</v>
      </c>
      <c r="B907" s="34" t="s">
        <v>2339</v>
      </c>
      <c r="C907" s="34" t="s">
        <v>1102</v>
      </c>
      <c r="D907" s="34" t="s">
        <v>32</v>
      </c>
      <c r="E907" s="34"/>
      <c r="F907" s="34"/>
      <c r="G907" s="34"/>
      <c r="H907" s="34"/>
      <c r="I907" s="34" t="s">
        <v>159</v>
      </c>
      <c r="J907" s="34" t="s">
        <v>1103</v>
      </c>
      <c r="K907" s="34" t="s">
        <v>1104</v>
      </c>
      <c r="L907" s="34" t="s">
        <v>1105</v>
      </c>
      <c r="M907" s="34">
        <v>2</v>
      </c>
      <c r="N907" s="34" t="s">
        <v>159</v>
      </c>
      <c r="O907" s="34" t="s">
        <v>1106</v>
      </c>
      <c r="P907" s="34" t="s">
        <v>163</v>
      </c>
      <c r="Q907" s="34" t="s">
        <v>164</v>
      </c>
      <c r="R907" s="34" t="s">
        <v>1103</v>
      </c>
      <c r="S907" s="34"/>
      <c r="T907" s="34" t="s">
        <v>1108</v>
      </c>
      <c r="U907" s="34" t="s">
        <v>1109</v>
      </c>
      <c r="V907" s="34">
        <v>693821933</v>
      </c>
      <c r="W907" s="34"/>
      <c r="X907" s="34">
        <v>7</v>
      </c>
      <c r="Y907" s="34"/>
      <c r="Z907" s="34" t="s">
        <v>2340</v>
      </c>
      <c r="AA907" s="34">
        <f>IF(ISBLANK($L907),"",VLOOKUP($L907,'PADESCE Ccontractuelle'!$C$2:$K$1200,8,FALSE))</f>
        <v>350000</v>
      </c>
      <c r="AB907" s="34">
        <f>IF(ISBLANK($L907),"",VLOOKUP($L907,'PADESCE Ccontractuelle'!$C$2:$K$1200,9,FALSE))</f>
        <v>105000000</v>
      </c>
      <c r="AC907" s="34" t="str">
        <f>VLOOKUP(VLOOKUP(B907,Apprenants!$D$2:$F$2000,3,FALSE),Classes!$A$2:$H$2000,8,FALSE)</f>
        <v>N</v>
      </c>
      <c r="AD907" s="47"/>
      <c r="AG907" s="23">
        <v>1</v>
      </c>
      <c r="AH907" s="23" t="str">
        <f>Consolication[[#This Row],[Bénéficiaires]]</f>
        <v>ASSOCIATION DES ENTREPRENEURS INGENIEUX D'AFRIQUE (ASENIA)</v>
      </c>
      <c r="AI907" s="23">
        <f>Consolication[[#This Row],[cohorte]]</f>
        <v>7</v>
      </c>
    </row>
    <row r="908" spans="1:35" x14ac:dyDescent="0.35">
      <c r="A908" s="34">
        <f>IF(B908&lt;&gt;"",MAX($A$1:A907)+1,"")</f>
        <v>907</v>
      </c>
      <c r="B908" s="34" t="s">
        <v>2341</v>
      </c>
      <c r="C908" s="34" t="s">
        <v>1102</v>
      </c>
      <c r="D908" s="34" t="s">
        <v>32</v>
      </c>
      <c r="E908" s="34">
        <v>43</v>
      </c>
      <c r="F908" s="34" t="s">
        <v>1042</v>
      </c>
      <c r="G908" s="34">
        <v>-1</v>
      </c>
      <c r="H908" s="34">
        <v>17</v>
      </c>
      <c r="I908" s="34" t="s">
        <v>159</v>
      </c>
      <c r="J908" s="34" t="s">
        <v>1103</v>
      </c>
      <c r="K908" s="34" t="s">
        <v>1104</v>
      </c>
      <c r="L908" s="34" t="s">
        <v>1105</v>
      </c>
      <c r="M908" s="34">
        <v>2</v>
      </c>
      <c r="N908" s="34" t="s">
        <v>159</v>
      </c>
      <c r="O908" s="34" t="s">
        <v>1106</v>
      </c>
      <c r="P908" s="34" t="s">
        <v>163</v>
      </c>
      <c r="Q908" s="34" t="s">
        <v>164</v>
      </c>
      <c r="R908" s="34" t="s">
        <v>1103</v>
      </c>
      <c r="S908" s="34"/>
      <c r="T908" s="34" t="s">
        <v>1108</v>
      </c>
      <c r="U908" s="34" t="s">
        <v>1109</v>
      </c>
      <c r="V908" s="34">
        <v>659012361</v>
      </c>
      <c r="W908" s="34"/>
      <c r="X908" s="34">
        <v>7</v>
      </c>
      <c r="Y908" s="34"/>
      <c r="Z908" s="34" t="s">
        <v>2342</v>
      </c>
      <c r="AA908" s="34">
        <f>IF(ISBLANK($L908),"",VLOOKUP($L908,'PADESCE Ccontractuelle'!$C$2:$K$1200,8,FALSE))</f>
        <v>350000</v>
      </c>
      <c r="AB908" s="34">
        <f>IF(ISBLANK($L908),"",VLOOKUP($L908,'PADESCE Ccontractuelle'!$C$2:$K$1200,9,FALSE))</f>
        <v>105000000</v>
      </c>
      <c r="AC908" s="34" t="str">
        <f>VLOOKUP(VLOOKUP(B908,Apprenants!$D$2:$F$2000,3,FALSE),Classes!$A$2:$H$2000,8,FALSE)</f>
        <v>N</v>
      </c>
      <c r="AD908" s="47"/>
      <c r="AG908" s="23"/>
      <c r="AH908" s="23"/>
      <c r="AI908" s="23"/>
    </row>
    <row r="909" spans="1:35" x14ac:dyDescent="0.35">
      <c r="A909" s="34">
        <f>IF(B909&lt;&gt;"",MAX($A$1:A908)+1,"")</f>
        <v>908</v>
      </c>
      <c r="B909" s="34" t="s">
        <v>2343</v>
      </c>
      <c r="C909" s="34" t="s">
        <v>1102</v>
      </c>
      <c r="D909" s="34" t="s">
        <v>32</v>
      </c>
      <c r="E909" s="34"/>
      <c r="F909" s="34"/>
      <c r="G909" s="34"/>
      <c r="H909" s="34"/>
      <c r="I909" s="34" t="s">
        <v>159</v>
      </c>
      <c r="J909" s="34" t="s">
        <v>1103</v>
      </c>
      <c r="K909" s="34" t="s">
        <v>1104</v>
      </c>
      <c r="L909" s="34" t="s">
        <v>1105</v>
      </c>
      <c r="M909" s="34">
        <v>2</v>
      </c>
      <c r="N909" s="34" t="s">
        <v>159</v>
      </c>
      <c r="O909" s="34" t="s">
        <v>1106</v>
      </c>
      <c r="P909" s="34" t="s">
        <v>163</v>
      </c>
      <c r="Q909" s="34" t="s">
        <v>164</v>
      </c>
      <c r="R909" s="34" t="s">
        <v>1103</v>
      </c>
      <c r="S909" s="34"/>
      <c r="T909" s="34" t="s">
        <v>1108</v>
      </c>
      <c r="U909" s="34" t="s">
        <v>1109</v>
      </c>
      <c r="V909" s="34"/>
      <c r="W909" s="34"/>
      <c r="X909" s="34">
        <v>7</v>
      </c>
      <c r="Y909" s="34"/>
      <c r="Z909" s="34" t="s">
        <v>2344</v>
      </c>
      <c r="AA909" s="34">
        <f>IF(ISBLANK($L909),"",VLOOKUP($L909,'PADESCE Ccontractuelle'!$C$2:$K$1200,8,FALSE))</f>
        <v>350000</v>
      </c>
      <c r="AB909" s="34">
        <f>IF(ISBLANK($L909),"",VLOOKUP($L909,'PADESCE Ccontractuelle'!$C$2:$K$1200,9,FALSE))</f>
        <v>105000000</v>
      </c>
      <c r="AC909" s="34" t="str">
        <f>VLOOKUP(VLOOKUP(B909,Apprenants!$D$2:$F$2000,3,FALSE),Classes!$A$2:$H$2000,8,FALSE)</f>
        <v>N</v>
      </c>
      <c r="AD909" s="47"/>
      <c r="AG909" s="23">
        <v>1</v>
      </c>
      <c r="AH909" s="23" t="str">
        <f>Consolication[[#This Row],[Bénéficiaires]]</f>
        <v>ASSOCIATION DES ENTREPRENEURS INGENIEUX D'AFRIQUE (ASENIA)</v>
      </c>
      <c r="AI909" s="23">
        <f>Consolication[[#This Row],[cohorte]]</f>
        <v>7</v>
      </c>
    </row>
    <row r="910" spans="1:35" x14ac:dyDescent="0.35">
      <c r="A910" s="34">
        <f>IF(B910&lt;&gt;"",MAX($A$1:A909)+1,"")</f>
        <v>909</v>
      </c>
      <c r="B910" s="34" t="s">
        <v>2345</v>
      </c>
      <c r="C910" s="34" t="s">
        <v>1102</v>
      </c>
      <c r="D910" s="34" t="s">
        <v>32</v>
      </c>
      <c r="E910" s="34"/>
      <c r="F910" s="34"/>
      <c r="G910" s="34"/>
      <c r="H910" s="34"/>
      <c r="I910" s="34" t="s">
        <v>159</v>
      </c>
      <c r="J910" s="34" t="s">
        <v>1103</v>
      </c>
      <c r="K910" s="34" t="s">
        <v>1104</v>
      </c>
      <c r="L910" s="34" t="s">
        <v>1105</v>
      </c>
      <c r="M910" s="34">
        <v>2</v>
      </c>
      <c r="N910" s="34" t="s">
        <v>159</v>
      </c>
      <c r="O910" s="34" t="s">
        <v>1106</v>
      </c>
      <c r="P910" s="34" t="s">
        <v>163</v>
      </c>
      <c r="Q910" s="34" t="s">
        <v>164</v>
      </c>
      <c r="R910" s="34" t="s">
        <v>1103</v>
      </c>
      <c r="S910" s="34"/>
      <c r="T910" s="34" t="s">
        <v>1108</v>
      </c>
      <c r="U910" s="34" t="s">
        <v>1109</v>
      </c>
      <c r="V910" s="34"/>
      <c r="W910" s="34"/>
      <c r="X910" s="34">
        <v>7</v>
      </c>
      <c r="Y910" s="34"/>
      <c r="Z910" s="34" t="s">
        <v>2346</v>
      </c>
      <c r="AA910" s="34">
        <f>IF(ISBLANK($L910),"",VLOOKUP($L910,'PADESCE Ccontractuelle'!$C$2:$K$1200,8,FALSE))</f>
        <v>350000</v>
      </c>
      <c r="AB910" s="34">
        <f>IF(ISBLANK($L910),"",VLOOKUP($L910,'PADESCE Ccontractuelle'!$C$2:$K$1200,9,FALSE))</f>
        <v>105000000</v>
      </c>
      <c r="AC910" s="34" t="str">
        <f>VLOOKUP(VLOOKUP(B910,Apprenants!$D$2:$F$2000,3,FALSE),Classes!$A$2:$H$2000,8,FALSE)</f>
        <v>N</v>
      </c>
      <c r="AD910" s="47"/>
      <c r="AG910" s="23">
        <v>1</v>
      </c>
      <c r="AH910" s="23" t="str">
        <f>Consolication[[#This Row],[Bénéficiaires]]</f>
        <v>ASSOCIATION DES ENTREPRENEURS INGENIEUX D'AFRIQUE (ASENIA)</v>
      </c>
      <c r="AI910" s="23">
        <f>Consolication[[#This Row],[cohorte]]</f>
        <v>7</v>
      </c>
    </row>
    <row r="911" spans="1:35" x14ac:dyDescent="0.35">
      <c r="A911" s="34">
        <f>IF(B911&lt;&gt;"",MAX($A$1:A910)+1,"")</f>
        <v>910</v>
      </c>
      <c r="B911" s="34" t="s">
        <v>2347</v>
      </c>
      <c r="C911" s="34" t="s">
        <v>1102</v>
      </c>
      <c r="D911" s="34" t="s">
        <v>32</v>
      </c>
      <c r="E911" s="34">
        <v>42</v>
      </c>
      <c r="F911" s="34" t="s">
        <v>1042</v>
      </c>
      <c r="G911" s="34">
        <v>-1</v>
      </c>
      <c r="H911" s="34">
        <v>5</v>
      </c>
      <c r="I911" s="34" t="s">
        <v>159</v>
      </c>
      <c r="J911" s="34" t="s">
        <v>1103</v>
      </c>
      <c r="K911" s="34" t="s">
        <v>1104</v>
      </c>
      <c r="L911" s="34" t="s">
        <v>1105</v>
      </c>
      <c r="M911" s="34">
        <v>2</v>
      </c>
      <c r="N911" s="34" t="s">
        <v>159</v>
      </c>
      <c r="O911" s="34" t="s">
        <v>1106</v>
      </c>
      <c r="P911" s="34" t="s">
        <v>163</v>
      </c>
      <c r="Q911" s="34" t="s">
        <v>164</v>
      </c>
      <c r="R911" s="34" t="s">
        <v>1103</v>
      </c>
      <c r="S911" s="34"/>
      <c r="T911" s="34" t="s">
        <v>1108</v>
      </c>
      <c r="U911" s="34" t="s">
        <v>1109</v>
      </c>
      <c r="V911" s="34">
        <v>695580456</v>
      </c>
      <c r="W911" s="34"/>
      <c r="X911" s="34">
        <v>7</v>
      </c>
      <c r="Y911" s="34"/>
      <c r="Z911" s="34" t="s">
        <v>2348</v>
      </c>
      <c r="AA911" s="34">
        <f>IF(ISBLANK($L911),"",VLOOKUP($L911,'PADESCE Ccontractuelle'!$C$2:$K$1200,8,FALSE))</f>
        <v>350000</v>
      </c>
      <c r="AB911" s="34">
        <f>IF(ISBLANK($L911),"",VLOOKUP($L911,'PADESCE Ccontractuelle'!$C$2:$K$1200,9,FALSE))</f>
        <v>105000000</v>
      </c>
      <c r="AC911" s="34" t="str">
        <f>VLOOKUP(VLOOKUP(B911,Apprenants!$D$2:$F$2000,3,FALSE),Classes!$A$2:$H$2000,8,FALSE)</f>
        <v>N</v>
      </c>
      <c r="AD911" s="47"/>
      <c r="AG911" s="23">
        <v>1</v>
      </c>
      <c r="AH911" s="23" t="str">
        <f>Consolication[[#This Row],[Bénéficiaires]]</f>
        <v>ASSOCIATION DES ENTREPRENEURS INGENIEUX D'AFRIQUE (ASENIA)</v>
      </c>
      <c r="AI911" s="23">
        <f>Consolication[[#This Row],[cohorte]]</f>
        <v>7</v>
      </c>
    </row>
    <row r="912" spans="1:35" x14ac:dyDescent="0.35">
      <c r="A912" s="34">
        <f>IF(B912&lt;&gt;"",MAX($A$1:A911)+1,"")</f>
        <v>911</v>
      </c>
      <c r="B912" s="34" t="s">
        <v>2349</v>
      </c>
      <c r="C912" s="34" t="s">
        <v>1102</v>
      </c>
      <c r="D912" s="34" t="s">
        <v>32</v>
      </c>
      <c r="E912" s="34">
        <v>24</v>
      </c>
      <c r="F912" s="34" t="s">
        <v>32</v>
      </c>
      <c r="G912" s="34">
        <v>-1</v>
      </c>
      <c r="H912" s="34">
        <v>4</v>
      </c>
      <c r="I912" s="34" t="s">
        <v>159</v>
      </c>
      <c r="J912" s="34" t="s">
        <v>1103</v>
      </c>
      <c r="K912" s="34" t="s">
        <v>1104</v>
      </c>
      <c r="L912" s="34" t="s">
        <v>1105</v>
      </c>
      <c r="M912" s="34">
        <v>2</v>
      </c>
      <c r="N912" s="34" t="s">
        <v>159</v>
      </c>
      <c r="O912" s="34" t="s">
        <v>1106</v>
      </c>
      <c r="P912" s="34" t="s">
        <v>163</v>
      </c>
      <c r="Q912" s="34" t="s">
        <v>164</v>
      </c>
      <c r="R912" s="34" t="s">
        <v>1103</v>
      </c>
      <c r="S912" s="34"/>
      <c r="T912" s="34" t="s">
        <v>1108</v>
      </c>
      <c r="U912" s="34" t="s">
        <v>1109</v>
      </c>
      <c r="V912" s="34">
        <v>694544864</v>
      </c>
      <c r="W912" s="34"/>
      <c r="X912" s="34">
        <v>5</v>
      </c>
      <c r="Y912" s="34">
        <v>697247904</v>
      </c>
      <c r="Z912" s="34" t="s">
        <v>2350</v>
      </c>
      <c r="AA912" s="34">
        <f>IF(ISBLANK($L912),"",VLOOKUP($L912,'PADESCE Ccontractuelle'!$C$2:$K$1200,8,FALSE))</f>
        <v>350000</v>
      </c>
      <c r="AB912" s="34">
        <f>IF(ISBLANK($L912),"",VLOOKUP($L912,'PADESCE Ccontractuelle'!$C$2:$K$1200,9,FALSE))</f>
        <v>105000000</v>
      </c>
      <c r="AC912" s="34" t="str">
        <f>VLOOKUP(VLOOKUP(B912,Apprenants!$D$2:$F$2000,3,FALSE),Classes!$A$2:$H$2000,8,FALSE)</f>
        <v>N</v>
      </c>
      <c r="AD912" s="47"/>
      <c r="AG912" s="23">
        <v>1</v>
      </c>
      <c r="AH912" s="23" t="str">
        <f>Consolication[[#This Row],[Bénéficiaires]]</f>
        <v>ASSOCIATION DES ENTREPRENEURS INGENIEUX D'AFRIQUE (ASENIA)</v>
      </c>
      <c r="AI912" s="23">
        <f>Consolication[[#This Row],[cohorte]]</f>
        <v>5</v>
      </c>
    </row>
    <row r="913" spans="1:35" x14ac:dyDescent="0.35">
      <c r="A913" s="34">
        <f>IF(B913&lt;&gt;"",MAX($A$1:A912)+1,"")</f>
        <v>912</v>
      </c>
      <c r="B913" s="34" t="s">
        <v>2351</v>
      </c>
      <c r="C913" s="34" t="s">
        <v>1102</v>
      </c>
      <c r="D913" s="34" t="s">
        <v>31</v>
      </c>
      <c r="E913" s="34">
        <v>33</v>
      </c>
      <c r="F913" s="34" t="s">
        <v>246</v>
      </c>
      <c r="G913" s="34">
        <v>2</v>
      </c>
      <c r="H913" s="34">
        <v>8</v>
      </c>
      <c r="I913" s="34" t="s">
        <v>159</v>
      </c>
      <c r="J913" s="34" t="s">
        <v>1103</v>
      </c>
      <c r="K913" s="34" t="s">
        <v>1104</v>
      </c>
      <c r="L913" s="34" t="s">
        <v>1105</v>
      </c>
      <c r="M913" s="34">
        <v>2</v>
      </c>
      <c r="N913" s="34" t="s">
        <v>159</v>
      </c>
      <c r="O913" s="34" t="s">
        <v>1106</v>
      </c>
      <c r="P913" s="34" t="s">
        <v>163</v>
      </c>
      <c r="Q913" s="34" t="s">
        <v>164</v>
      </c>
      <c r="R913" s="34" t="s">
        <v>1103</v>
      </c>
      <c r="S913" s="34"/>
      <c r="T913" s="34" t="s">
        <v>1108</v>
      </c>
      <c r="U913" s="34" t="s">
        <v>1109</v>
      </c>
      <c r="V913" s="34">
        <v>694276569</v>
      </c>
      <c r="W913" s="34"/>
      <c r="X913" s="34">
        <v>7</v>
      </c>
      <c r="Y913" s="34"/>
      <c r="Z913" s="34" t="s">
        <v>2352</v>
      </c>
      <c r="AA913" s="34">
        <f>IF(ISBLANK($L913),"",VLOOKUP($L913,'PADESCE Ccontractuelle'!$C$2:$K$1200,8,FALSE))</f>
        <v>350000</v>
      </c>
      <c r="AB913" s="34">
        <f>IF(ISBLANK($L913),"",VLOOKUP($L913,'PADESCE Ccontractuelle'!$C$2:$K$1200,9,FALSE))</f>
        <v>105000000</v>
      </c>
      <c r="AC913" s="34" t="str">
        <f>VLOOKUP(VLOOKUP(B913,Apprenants!$D$2:$F$2000,3,FALSE),Classes!$A$2:$H$2000,8,FALSE)</f>
        <v>N</v>
      </c>
      <c r="AD913" s="47"/>
      <c r="AG913" s="23">
        <v>1</v>
      </c>
      <c r="AH913" s="23" t="str">
        <f>Consolication[[#This Row],[Bénéficiaires]]</f>
        <v>ASSOCIATION DES ENTREPRENEURS INGENIEUX D'AFRIQUE (ASENIA)</v>
      </c>
      <c r="AI913" s="23">
        <f>Consolication[[#This Row],[cohorte]]</f>
        <v>7</v>
      </c>
    </row>
    <row r="914" spans="1:35" x14ac:dyDescent="0.35">
      <c r="A914" s="34">
        <f>IF(B914&lt;&gt;"",MAX($A$1:A913)+1,"")</f>
        <v>913</v>
      </c>
      <c r="B914" s="34" t="s">
        <v>2353</v>
      </c>
      <c r="C914" s="34" t="s">
        <v>1102</v>
      </c>
      <c r="D914" s="34" t="s">
        <v>32</v>
      </c>
      <c r="E914" s="34">
        <v>31</v>
      </c>
      <c r="F914" s="34" t="s">
        <v>273</v>
      </c>
      <c r="G914" s="34">
        <v>-1</v>
      </c>
      <c r="H914" s="34">
        <v>4</v>
      </c>
      <c r="I914" s="34" t="s">
        <v>159</v>
      </c>
      <c r="J914" s="34" t="s">
        <v>1103</v>
      </c>
      <c r="K914" s="34" t="s">
        <v>1104</v>
      </c>
      <c r="L914" s="34" t="s">
        <v>1105</v>
      </c>
      <c r="M914" s="34">
        <v>2</v>
      </c>
      <c r="N914" s="34" t="s">
        <v>159</v>
      </c>
      <c r="O914" s="34" t="s">
        <v>1106</v>
      </c>
      <c r="P914" s="34" t="s">
        <v>163</v>
      </c>
      <c r="Q914" s="34" t="s">
        <v>164</v>
      </c>
      <c r="R914" s="34" t="s">
        <v>1103</v>
      </c>
      <c r="S914" s="34"/>
      <c r="T914" s="34" t="s">
        <v>1108</v>
      </c>
      <c r="U914" s="34" t="s">
        <v>1109</v>
      </c>
      <c r="V914" s="34">
        <v>655706423</v>
      </c>
      <c r="W914" s="34"/>
      <c r="X914" s="34">
        <v>6</v>
      </c>
      <c r="Y914" s="34">
        <v>697247904</v>
      </c>
      <c r="Z914" s="34" t="s">
        <v>2354</v>
      </c>
      <c r="AA914" s="34">
        <f>IF(ISBLANK($L914),"",VLOOKUP($L914,'PADESCE Ccontractuelle'!$C$2:$K$1200,8,FALSE))</f>
        <v>350000</v>
      </c>
      <c r="AB914" s="34">
        <f>IF(ISBLANK($L914),"",VLOOKUP($L914,'PADESCE Ccontractuelle'!$C$2:$K$1200,9,FALSE))</f>
        <v>105000000</v>
      </c>
      <c r="AC914" s="34" t="str">
        <f>VLOOKUP(VLOOKUP(B914,Apprenants!$D$2:$F$2000,3,FALSE),Classes!$A$2:$H$2000,8,FALSE)</f>
        <v>N</v>
      </c>
      <c r="AD914" s="47"/>
      <c r="AG914" s="23">
        <v>1</v>
      </c>
      <c r="AH914" s="23" t="str">
        <f>Consolication[[#This Row],[Bénéficiaires]]</f>
        <v>ASSOCIATION DES ENTREPRENEURS INGENIEUX D'AFRIQUE (ASENIA)</v>
      </c>
      <c r="AI914" s="23">
        <f>Consolication[[#This Row],[cohorte]]</f>
        <v>6</v>
      </c>
    </row>
    <row r="915" spans="1:35" x14ac:dyDescent="0.35">
      <c r="A915" s="34">
        <f>IF(B915&lt;&gt;"",MAX($A$1:A914)+1,"")</f>
        <v>914</v>
      </c>
      <c r="B915" s="34" t="s">
        <v>2355</v>
      </c>
      <c r="C915" s="34" t="s">
        <v>1102</v>
      </c>
      <c r="D915" s="34" t="s">
        <v>31</v>
      </c>
      <c r="E915" s="34"/>
      <c r="F915" s="34"/>
      <c r="G915" s="34"/>
      <c r="H915" s="34"/>
      <c r="I915" s="34" t="s">
        <v>159</v>
      </c>
      <c r="J915" s="34" t="s">
        <v>1103</v>
      </c>
      <c r="K915" s="34" t="s">
        <v>1104</v>
      </c>
      <c r="L915" s="34" t="s">
        <v>1105</v>
      </c>
      <c r="M915" s="34"/>
      <c r="N915" s="34" t="s">
        <v>159</v>
      </c>
      <c r="O915" s="34" t="s">
        <v>1106</v>
      </c>
      <c r="P915" s="34" t="s">
        <v>163</v>
      </c>
      <c r="Q915" s="34" t="s">
        <v>164</v>
      </c>
      <c r="R915" s="34" t="s">
        <v>1103</v>
      </c>
      <c r="S915" s="34"/>
      <c r="T915" s="34" t="s">
        <v>1108</v>
      </c>
      <c r="U915" s="34" t="s">
        <v>1109</v>
      </c>
      <c r="V915" s="34"/>
      <c r="W915" s="34"/>
      <c r="X915" s="34">
        <v>7</v>
      </c>
      <c r="Y915" s="34"/>
      <c r="Z915" s="34" t="s">
        <v>2356</v>
      </c>
      <c r="AA915" s="34">
        <f>IF(ISBLANK($L915),"",VLOOKUP($L915,'PADESCE Ccontractuelle'!$C$2:$K$1200,8,FALSE))</f>
        <v>350000</v>
      </c>
      <c r="AB915" s="34">
        <f>IF(ISBLANK($L915),"",VLOOKUP($L915,'PADESCE Ccontractuelle'!$C$2:$K$1200,9,FALSE))</f>
        <v>105000000</v>
      </c>
      <c r="AC915" s="34" t="str">
        <f>VLOOKUP(VLOOKUP(B915,Apprenants!$D$2:$F$2000,3,FALSE),Classes!$A$2:$H$2000,8,FALSE)</f>
        <v>N</v>
      </c>
      <c r="AD915" s="47"/>
      <c r="AG915" s="23">
        <v>1</v>
      </c>
      <c r="AH915" s="23" t="str">
        <f>Consolication[[#This Row],[Bénéficiaires]]</f>
        <v>ASSOCIATION DES ENTREPRENEURS INGENIEUX D'AFRIQUE (ASENIA)</v>
      </c>
      <c r="AI915" s="23">
        <f>Consolication[[#This Row],[cohorte]]</f>
        <v>7</v>
      </c>
    </row>
    <row r="916" spans="1:35" x14ac:dyDescent="0.35">
      <c r="A916" s="34">
        <f>IF(B916&lt;&gt;"",MAX($A$1:A915)+1,"")</f>
        <v>915</v>
      </c>
      <c r="B916" s="34" t="s">
        <v>2357</v>
      </c>
      <c r="C916" s="34" t="s">
        <v>1102</v>
      </c>
      <c r="D916" s="34" t="s">
        <v>31</v>
      </c>
      <c r="E916" s="34">
        <v>32</v>
      </c>
      <c r="F916" s="34" t="s">
        <v>273</v>
      </c>
      <c r="G916" s="34">
        <v>2</v>
      </c>
      <c r="H916" s="34">
        <v>7</v>
      </c>
      <c r="I916" s="34" t="s">
        <v>1167</v>
      </c>
      <c r="J916" s="34" t="s">
        <v>1103</v>
      </c>
      <c r="K916" s="34" t="s">
        <v>1168</v>
      </c>
      <c r="L916" s="34" t="s">
        <v>1105</v>
      </c>
      <c r="M916" s="34"/>
      <c r="N916" s="34" t="s">
        <v>1167</v>
      </c>
      <c r="O916" s="34" t="s">
        <v>1169</v>
      </c>
      <c r="P916" s="34" t="s">
        <v>1170</v>
      </c>
      <c r="Q916" s="34" t="s">
        <v>1167</v>
      </c>
      <c r="R916" s="34" t="s">
        <v>1171</v>
      </c>
      <c r="S916" s="34" t="s">
        <v>1172</v>
      </c>
      <c r="T916" s="34"/>
      <c r="U916" s="34"/>
      <c r="V916" s="34">
        <v>676181160</v>
      </c>
      <c r="W916" s="34"/>
      <c r="X916" s="34">
        <v>8</v>
      </c>
      <c r="Y916" s="34">
        <v>680669661</v>
      </c>
      <c r="Z916" s="34" t="s">
        <v>2358</v>
      </c>
      <c r="AA916" s="34">
        <f>IF(ISBLANK($L916),"",VLOOKUP($L916,'PADESCE Ccontractuelle'!$C$2:$K$1200,8,FALSE))</f>
        <v>350000</v>
      </c>
      <c r="AB916" s="34">
        <f>IF(ISBLANK($L916),"",VLOOKUP($L916,'PADESCE Ccontractuelle'!$C$2:$K$1200,9,FALSE))</f>
        <v>105000000</v>
      </c>
      <c r="AC916" s="34" t="str">
        <f>VLOOKUP(VLOOKUP(B916,Apprenants!$D$2:$F$2000,3,FALSE),Classes!$A$2:$H$2000,8,FALSE)</f>
        <v>N</v>
      </c>
      <c r="AD916" s="47"/>
      <c r="AG916" s="23">
        <v>1</v>
      </c>
      <c r="AH916" s="23" t="str">
        <f>Consolication[[#This Row],[Bénéficiaires]]</f>
        <v>ASSOCIATION DES ENTREPRENEURS INGENIEUX D'AFRIQUE (ASENIA)</v>
      </c>
      <c r="AI916" s="23">
        <f>Consolication[[#This Row],[cohorte]]</f>
        <v>8</v>
      </c>
    </row>
    <row r="917" spans="1:35" s="16" customFormat="1" x14ac:dyDescent="0.35">
      <c r="A917" s="34">
        <f>IF(B917&lt;&gt;"",MAX($A$1:A916)+1,"")</f>
        <v>916</v>
      </c>
      <c r="B917" s="34" t="s">
        <v>2359</v>
      </c>
      <c r="C917" s="34" t="s">
        <v>1014</v>
      </c>
      <c r="D917" s="34" t="s">
        <v>32</v>
      </c>
      <c r="E917" s="34">
        <v>36</v>
      </c>
      <c r="F917" s="34" t="s">
        <v>32</v>
      </c>
      <c r="G917" s="34">
        <v>2</v>
      </c>
      <c r="H917" s="34">
        <v>3</v>
      </c>
      <c r="I917" s="34" t="s">
        <v>159</v>
      </c>
      <c r="J917" s="34" t="s">
        <v>1016</v>
      </c>
      <c r="K917" s="34" t="s">
        <v>1017</v>
      </c>
      <c r="L917" s="34" t="s">
        <v>1018</v>
      </c>
      <c r="M917" s="34"/>
      <c r="N917" s="34" t="s">
        <v>159</v>
      </c>
      <c r="O917" s="34"/>
      <c r="P917" s="34"/>
      <c r="Q917" s="34"/>
      <c r="R917" s="34"/>
      <c r="S917" s="34"/>
      <c r="T917" s="34"/>
      <c r="U917" s="34"/>
      <c r="V917" s="34">
        <v>699189320</v>
      </c>
      <c r="W917" s="34"/>
      <c r="X917" s="34">
        <v>1</v>
      </c>
      <c r="Y917" s="34"/>
      <c r="Z917" s="34" t="s">
        <v>2360</v>
      </c>
      <c r="AA917" s="34">
        <f>IF(ISBLANK($L917),"",VLOOKUP($L917,'PADESCE Ccontractuelle'!$C$2:$K$1200,8,FALSE))</f>
        <v>260411.4</v>
      </c>
      <c r="AB917" s="34">
        <f>IF(ISBLANK($L917),"",VLOOKUP($L917,'PADESCE Ccontractuelle'!$C$2:$K$1200,9,FALSE))</f>
        <v>130205700</v>
      </c>
      <c r="AC917" s="34" t="str">
        <f>VLOOKUP(VLOOKUP(B917,Apprenants!$D$2:$F$2000,3,FALSE),Classes!$A$2:$H$2000,8,FALSE)</f>
        <v>N</v>
      </c>
      <c r="AD917" s="47"/>
      <c r="AG917" s="23">
        <v>1</v>
      </c>
      <c r="AH917" s="23" t="str">
        <f>Consolication[[#This Row],[Bénéficiaires]]</f>
        <v>CHAMBRE D'AGRICULTURE, DES PÊCHES, DE L'ELEVAGE ET DES FORÊTS DU CAMEROUN (CAPEF)</v>
      </c>
      <c r="AI917" s="23">
        <f>Consolication[[#This Row],[cohorte]]</f>
        <v>1</v>
      </c>
    </row>
    <row r="918" spans="1:35" s="16" customFormat="1" x14ac:dyDescent="0.35">
      <c r="A918" s="34">
        <f>IF(B918&lt;&gt;"",MAX($A$1:A917)+1,"")</f>
        <v>917</v>
      </c>
      <c r="B918" s="34" t="s">
        <v>2361</v>
      </c>
      <c r="C918" s="34" t="s">
        <v>1102</v>
      </c>
      <c r="D918" s="34" t="s">
        <v>32</v>
      </c>
      <c r="E918" s="34">
        <v>36</v>
      </c>
      <c r="F918" s="34"/>
      <c r="G918" s="34">
        <v>2</v>
      </c>
      <c r="H918" s="34">
        <v>2</v>
      </c>
      <c r="I918" s="34" t="s">
        <v>159</v>
      </c>
      <c r="J918" s="34" t="s">
        <v>1103</v>
      </c>
      <c r="K918" s="34" t="s">
        <v>1104</v>
      </c>
      <c r="L918" s="34" t="s">
        <v>1105</v>
      </c>
      <c r="M918" s="34">
        <v>2</v>
      </c>
      <c r="N918" s="34" t="s">
        <v>159</v>
      </c>
      <c r="O918" s="34" t="s">
        <v>1106</v>
      </c>
      <c r="P918" s="34" t="s">
        <v>163</v>
      </c>
      <c r="Q918" s="34" t="s">
        <v>164</v>
      </c>
      <c r="R918" s="34" t="s">
        <v>1103</v>
      </c>
      <c r="S918" s="34" t="s">
        <v>1107</v>
      </c>
      <c r="T918" s="34" t="s">
        <v>1108</v>
      </c>
      <c r="U918" s="34" t="s">
        <v>1109</v>
      </c>
      <c r="V918" s="34">
        <v>694847532</v>
      </c>
      <c r="W918" s="34"/>
      <c r="X918" s="34">
        <v>1</v>
      </c>
      <c r="Y918" s="34">
        <v>698177079</v>
      </c>
      <c r="Z918" s="34" t="s">
        <v>2362</v>
      </c>
      <c r="AA918" s="34">
        <f>IF(ISBLANK($L918),"",VLOOKUP($L918,'PADESCE Ccontractuelle'!$C$2:$K$1200,8,FALSE))</f>
        <v>350000</v>
      </c>
      <c r="AB918" s="34">
        <f>IF(ISBLANK($L918),"",VLOOKUP($L918,'PADESCE Ccontractuelle'!$C$2:$K$1200,9,FALSE))</f>
        <v>105000000</v>
      </c>
      <c r="AC918" s="34" t="str">
        <f>VLOOKUP(VLOOKUP(B918,Apprenants!$D$2:$F$2000,3,FALSE),Classes!$A$2:$H$2000,8,FALSE)</f>
        <v>N</v>
      </c>
      <c r="AD918" s="47"/>
      <c r="AG918" s="23">
        <v>1</v>
      </c>
      <c r="AH918" s="23" t="str">
        <f>Consolication[[#This Row],[Bénéficiaires]]</f>
        <v>ASSOCIATION DES ENTREPRENEURS INGENIEUX D'AFRIQUE (ASENIA)</v>
      </c>
      <c r="AI918" s="23">
        <f>Consolication[[#This Row],[cohorte]]</f>
        <v>1</v>
      </c>
    </row>
    <row r="919" spans="1:35" s="16" customFormat="1" x14ac:dyDescent="0.35">
      <c r="A919" s="34">
        <f>IF(B919&lt;&gt;"",MAX($A$1:A918)+1,"")</f>
        <v>918</v>
      </c>
      <c r="B919" s="34" t="s">
        <v>2363</v>
      </c>
      <c r="C919" s="34" t="s">
        <v>1102</v>
      </c>
      <c r="D919" s="34" t="s">
        <v>31</v>
      </c>
      <c r="E919" s="34">
        <v>22</v>
      </c>
      <c r="F919" s="34" t="s">
        <v>32</v>
      </c>
      <c r="G919" s="34">
        <v>2</v>
      </c>
      <c r="H919" s="34">
        <v>0</v>
      </c>
      <c r="I919" s="34" t="s">
        <v>1167</v>
      </c>
      <c r="J919" s="34" t="s">
        <v>1103</v>
      </c>
      <c r="K919" s="34" t="s">
        <v>1168</v>
      </c>
      <c r="L919" s="34" t="s">
        <v>1105</v>
      </c>
      <c r="M919" s="34">
        <v>2</v>
      </c>
      <c r="N919" s="34" t="s">
        <v>1167</v>
      </c>
      <c r="O919" s="34" t="s">
        <v>1169</v>
      </c>
      <c r="P919" s="34" t="s">
        <v>1170</v>
      </c>
      <c r="Q919" s="34" t="s">
        <v>1167</v>
      </c>
      <c r="R919" s="34" t="s">
        <v>1171</v>
      </c>
      <c r="S919" s="34" t="s">
        <v>1172</v>
      </c>
      <c r="T919" s="34"/>
      <c r="U919" s="34"/>
      <c r="V919" s="34">
        <v>680249047</v>
      </c>
      <c r="W919" s="34"/>
      <c r="X919" s="34">
        <v>9</v>
      </c>
      <c r="Y919" s="34">
        <v>680669661</v>
      </c>
      <c r="Z919" s="34" t="s">
        <v>2364</v>
      </c>
      <c r="AA919" s="34">
        <f>IF(ISBLANK($L919),"",VLOOKUP($L919,'PADESCE Ccontractuelle'!$C$2:$K$1200,8,FALSE))</f>
        <v>350000</v>
      </c>
      <c r="AB919" s="34">
        <f>IF(ISBLANK($L919),"",VLOOKUP($L919,'PADESCE Ccontractuelle'!$C$2:$K$1200,9,FALSE))</f>
        <v>105000000</v>
      </c>
      <c r="AC919" s="34" t="str">
        <f>VLOOKUP(VLOOKUP(B919,Apprenants!$D$2:$F$2000,3,FALSE),Classes!$A$2:$H$2000,8,FALSE)</f>
        <v>N</v>
      </c>
      <c r="AD919" s="47"/>
      <c r="AG919" s="23">
        <v>1</v>
      </c>
      <c r="AH919" s="23" t="str">
        <f>Consolication[[#This Row],[Bénéficiaires]]</f>
        <v>ASSOCIATION DES ENTREPRENEURS INGENIEUX D'AFRIQUE (ASENIA)</v>
      </c>
      <c r="AI919" s="23">
        <f>Consolication[[#This Row],[cohorte]]</f>
        <v>9</v>
      </c>
    </row>
    <row r="920" spans="1:35" s="16" customFormat="1" x14ac:dyDescent="0.35">
      <c r="A920" s="34">
        <f>IF(B920&lt;&gt;"",MAX($A$1:A919)+1,"")</f>
        <v>919</v>
      </c>
      <c r="B920" s="34" t="s">
        <v>2365</v>
      </c>
      <c r="C920" s="34" t="s">
        <v>1102</v>
      </c>
      <c r="D920" s="34" t="s">
        <v>31</v>
      </c>
      <c r="E920" s="34">
        <v>34</v>
      </c>
      <c r="F920" s="34" t="s">
        <v>273</v>
      </c>
      <c r="G920" s="34">
        <v>2</v>
      </c>
      <c r="H920" s="34">
        <v>5</v>
      </c>
      <c r="I920" s="34" t="s">
        <v>1167</v>
      </c>
      <c r="J920" s="34" t="s">
        <v>1103</v>
      </c>
      <c r="K920" s="34" t="s">
        <v>1168</v>
      </c>
      <c r="L920" s="34" t="s">
        <v>1105</v>
      </c>
      <c r="M920" s="34">
        <v>2</v>
      </c>
      <c r="N920" s="34" t="s">
        <v>1167</v>
      </c>
      <c r="O920" s="34" t="s">
        <v>1169</v>
      </c>
      <c r="P920" s="34" t="s">
        <v>1170</v>
      </c>
      <c r="Q920" s="34" t="s">
        <v>1167</v>
      </c>
      <c r="R920" s="34" t="s">
        <v>1171</v>
      </c>
      <c r="S920" s="34" t="s">
        <v>1172</v>
      </c>
      <c r="T920" s="34"/>
      <c r="U920" s="34"/>
      <c r="V920" s="34">
        <v>699942002</v>
      </c>
      <c r="W920" s="34"/>
      <c r="X920" s="34">
        <v>9</v>
      </c>
      <c r="Y920" s="34">
        <v>680669661</v>
      </c>
      <c r="Z920" s="34" t="s">
        <v>2366</v>
      </c>
      <c r="AA920" s="34">
        <f>IF(ISBLANK($L920),"",VLOOKUP($L920,'PADESCE Ccontractuelle'!$C$2:$K$1200,8,FALSE))</f>
        <v>350000</v>
      </c>
      <c r="AB920" s="34">
        <f>IF(ISBLANK($L920),"",VLOOKUP($L920,'PADESCE Ccontractuelle'!$C$2:$K$1200,9,FALSE))</f>
        <v>105000000</v>
      </c>
      <c r="AC920" s="34" t="str">
        <f>VLOOKUP(VLOOKUP(B920,Apprenants!$D$2:$F$2000,3,FALSE),Classes!$A$2:$H$2000,8,FALSE)</f>
        <v>N</v>
      </c>
      <c r="AD920" s="47"/>
      <c r="AG920" s="23">
        <v>1</v>
      </c>
      <c r="AH920" s="23" t="str">
        <f>Consolication[[#This Row],[Bénéficiaires]]</f>
        <v>ASSOCIATION DES ENTREPRENEURS INGENIEUX D'AFRIQUE (ASENIA)</v>
      </c>
      <c r="AI920" s="23">
        <f>Consolication[[#This Row],[cohorte]]</f>
        <v>9</v>
      </c>
    </row>
    <row r="921" spans="1:35" s="16" customFormat="1" x14ac:dyDescent="0.35">
      <c r="A921" s="34">
        <f>IF(B921&lt;&gt;"",MAX($A$1:A920)+1,"")</f>
        <v>920</v>
      </c>
      <c r="B921" s="34" t="s">
        <v>2367</v>
      </c>
      <c r="C921" s="34" t="s">
        <v>1102</v>
      </c>
      <c r="D921" s="34" t="s">
        <v>32</v>
      </c>
      <c r="E921" s="34">
        <v>24</v>
      </c>
      <c r="F921" s="34" t="s">
        <v>32</v>
      </c>
      <c r="G921" s="34">
        <v>2</v>
      </c>
      <c r="H921" s="34">
        <v>1</v>
      </c>
      <c r="I921" s="34" t="s">
        <v>1167</v>
      </c>
      <c r="J921" s="34" t="s">
        <v>1103</v>
      </c>
      <c r="K921" s="34" t="s">
        <v>1168</v>
      </c>
      <c r="L921" s="34" t="s">
        <v>1105</v>
      </c>
      <c r="M921" s="34">
        <v>2</v>
      </c>
      <c r="N921" s="34" t="s">
        <v>1167</v>
      </c>
      <c r="O921" s="34" t="s">
        <v>1169</v>
      </c>
      <c r="P921" s="34" t="s">
        <v>1170</v>
      </c>
      <c r="Q921" s="34" t="s">
        <v>1167</v>
      </c>
      <c r="R921" s="34" t="s">
        <v>1171</v>
      </c>
      <c r="S921" s="34" t="s">
        <v>1172</v>
      </c>
      <c r="T921" s="34"/>
      <c r="U921" s="34"/>
      <c r="V921" s="34">
        <v>653319701</v>
      </c>
      <c r="W921" s="34"/>
      <c r="X921" s="34">
        <v>9</v>
      </c>
      <c r="Y921" s="34">
        <v>680669661</v>
      </c>
      <c r="Z921" s="34" t="s">
        <v>2368</v>
      </c>
      <c r="AA921" s="34">
        <f>IF(ISBLANK($L921),"",VLOOKUP($L921,'PADESCE Ccontractuelle'!$C$2:$K$1200,8,FALSE))</f>
        <v>350000</v>
      </c>
      <c r="AB921" s="34">
        <f>IF(ISBLANK($L921),"",VLOOKUP($L921,'PADESCE Ccontractuelle'!$C$2:$K$1200,9,FALSE))</f>
        <v>105000000</v>
      </c>
      <c r="AC921" s="34" t="str">
        <f>VLOOKUP(VLOOKUP(B921,Apprenants!$D$2:$F$2000,3,FALSE),Classes!$A$2:$H$2000,8,FALSE)</f>
        <v>N</v>
      </c>
      <c r="AD921" s="47"/>
      <c r="AG921" s="23">
        <v>1</v>
      </c>
      <c r="AH921" s="23" t="str">
        <f>Consolication[[#This Row],[Bénéficiaires]]</f>
        <v>ASSOCIATION DES ENTREPRENEURS INGENIEUX D'AFRIQUE (ASENIA)</v>
      </c>
      <c r="AI921" s="23">
        <f>Consolication[[#This Row],[cohorte]]</f>
        <v>9</v>
      </c>
    </row>
    <row r="922" spans="1:35" s="16" customFormat="1" x14ac:dyDescent="0.35">
      <c r="A922" s="34">
        <f>IF(B922&lt;&gt;"",MAX($A$1:A921)+1,"")</f>
        <v>921</v>
      </c>
      <c r="B922" s="34" t="s">
        <v>2369</v>
      </c>
      <c r="C922" s="34" t="s">
        <v>1102</v>
      </c>
      <c r="D922" s="34" t="s">
        <v>31</v>
      </c>
      <c r="E922" s="34">
        <v>45</v>
      </c>
      <c r="F922" s="34" t="s">
        <v>1042</v>
      </c>
      <c r="G922" s="34">
        <v>2</v>
      </c>
      <c r="H922" s="34">
        <v>10</v>
      </c>
      <c r="I922" s="34" t="s">
        <v>1167</v>
      </c>
      <c r="J922" s="34" t="s">
        <v>1103</v>
      </c>
      <c r="K922" s="34" t="s">
        <v>1168</v>
      </c>
      <c r="L922" s="34" t="s">
        <v>1105</v>
      </c>
      <c r="M922" s="34">
        <v>2</v>
      </c>
      <c r="N922" s="34" t="s">
        <v>1167</v>
      </c>
      <c r="O922" s="34" t="s">
        <v>1169</v>
      </c>
      <c r="P922" s="34" t="s">
        <v>1170</v>
      </c>
      <c r="Q922" s="34" t="s">
        <v>1167</v>
      </c>
      <c r="R922" s="34" t="s">
        <v>1171</v>
      </c>
      <c r="S922" s="34" t="s">
        <v>1172</v>
      </c>
      <c r="T922" s="34"/>
      <c r="U922" s="34"/>
      <c r="V922" s="34">
        <v>699710704</v>
      </c>
      <c r="W922" s="34"/>
      <c r="X922" s="34">
        <v>9</v>
      </c>
      <c r="Y922" s="34">
        <v>680669661</v>
      </c>
      <c r="Z922" s="34" t="s">
        <v>2370</v>
      </c>
      <c r="AA922" s="34">
        <f>IF(ISBLANK($L922),"",VLOOKUP($L922,'PADESCE Ccontractuelle'!$C$2:$K$1200,8,FALSE))</f>
        <v>350000</v>
      </c>
      <c r="AB922" s="34">
        <f>IF(ISBLANK($L922),"",VLOOKUP($L922,'PADESCE Ccontractuelle'!$C$2:$K$1200,9,FALSE))</f>
        <v>105000000</v>
      </c>
      <c r="AC922" s="34" t="str">
        <f>VLOOKUP(VLOOKUP(B922,Apprenants!$D$2:$F$2000,3,FALSE),Classes!$A$2:$H$2000,8,FALSE)</f>
        <v>N</v>
      </c>
      <c r="AD922" s="47"/>
      <c r="AG922" s="23">
        <v>1</v>
      </c>
      <c r="AH922" s="23" t="str">
        <f>Consolication[[#This Row],[Bénéficiaires]]</f>
        <v>ASSOCIATION DES ENTREPRENEURS INGENIEUX D'AFRIQUE (ASENIA)</v>
      </c>
      <c r="AI922" s="23">
        <f>Consolication[[#This Row],[cohorte]]</f>
        <v>9</v>
      </c>
    </row>
    <row r="923" spans="1:35" s="16" customFormat="1" x14ac:dyDescent="0.35">
      <c r="A923" s="34">
        <f>IF(B923&lt;&gt;"",MAX($A$1:A922)+1,"")</f>
        <v>922</v>
      </c>
      <c r="B923" s="34" t="s">
        <v>2371</v>
      </c>
      <c r="C923" s="34" t="s">
        <v>1102</v>
      </c>
      <c r="D923" s="34" t="s">
        <v>32</v>
      </c>
      <c r="E923" s="34">
        <v>26</v>
      </c>
      <c r="F923" s="34"/>
      <c r="G923" s="34">
        <v>1</v>
      </c>
      <c r="H923" s="34">
        <v>0</v>
      </c>
      <c r="I923" s="34" t="s">
        <v>1167</v>
      </c>
      <c r="J923" s="34" t="s">
        <v>1103</v>
      </c>
      <c r="K923" s="34" t="s">
        <v>1168</v>
      </c>
      <c r="L923" s="34" t="s">
        <v>1105</v>
      </c>
      <c r="M923" s="34">
        <v>2</v>
      </c>
      <c r="N923" s="34" t="s">
        <v>1167</v>
      </c>
      <c r="O923" s="34" t="s">
        <v>1169</v>
      </c>
      <c r="P923" s="34" t="s">
        <v>1170</v>
      </c>
      <c r="Q923" s="34" t="s">
        <v>1167</v>
      </c>
      <c r="R923" s="34" t="s">
        <v>1171</v>
      </c>
      <c r="S923" s="34" t="s">
        <v>1172</v>
      </c>
      <c r="T923" s="34"/>
      <c r="U923" s="34"/>
      <c r="V923" s="34">
        <v>659932349</v>
      </c>
      <c r="W923" s="34"/>
      <c r="X923" s="34">
        <v>9</v>
      </c>
      <c r="Y923" s="34">
        <v>680669661</v>
      </c>
      <c r="Z923" s="34" t="s">
        <v>2372</v>
      </c>
      <c r="AA923" s="34">
        <f>IF(ISBLANK($L923),"",VLOOKUP($L923,'PADESCE Ccontractuelle'!$C$2:$K$1200,8,FALSE))</f>
        <v>350000</v>
      </c>
      <c r="AB923" s="34">
        <f>IF(ISBLANK($L923),"",VLOOKUP($L923,'PADESCE Ccontractuelle'!$C$2:$K$1200,9,FALSE))</f>
        <v>105000000</v>
      </c>
      <c r="AC923" s="34" t="str">
        <f>VLOOKUP(VLOOKUP(B923,Apprenants!$D$2:$F$2000,3,FALSE),Classes!$A$2:$H$2000,8,FALSE)</f>
        <v>N</v>
      </c>
      <c r="AD923" s="47"/>
      <c r="AG923" s="23">
        <v>1</v>
      </c>
      <c r="AH923" s="23" t="str">
        <f>Consolication[[#This Row],[Bénéficiaires]]</f>
        <v>ASSOCIATION DES ENTREPRENEURS INGENIEUX D'AFRIQUE (ASENIA)</v>
      </c>
      <c r="AI923" s="23">
        <f>Consolication[[#This Row],[cohorte]]</f>
        <v>9</v>
      </c>
    </row>
    <row r="924" spans="1:35" s="16" customFormat="1" x14ac:dyDescent="0.35">
      <c r="A924" s="34">
        <f>IF(B924&lt;&gt;"",MAX($A$1:A923)+1,"")</f>
        <v>923</v>
      </c>
      <c r="B924" s="34" t="s">
        <v>2373</v>
      </c>
      <c r="C924" s="34" t="s">
        <v>1102</v>
      </c>
      <c r="D924" s="34" t="s">
        <v>32</v>
      </c>
      <c r="E924" s="34">
        <v>14</v>
      </c>
      <c r="F924" s="34" t="s">
        <v>1042</v>
      </c>
      <c r="G924" s="34">
        <v>2</v>
      </c>
      <c r="H924" s="34">
        <v>1</v>
      </c>
      <c r="I924" s="34" t="s">
        <v>1167</v>
      </c>
      <c r="J924" s="34" t="s">
        <v>1103</v>
      </c>
      <c r="K924" s="34" t="s">
        <v>1168</v>
      </c>
      <c r="L924" s="34" t="s">
        <v>1105</v>
      </c>
      <c r="M924" s="34">
        <v>2</v>
      </c>
      <c r="N924" s="34" t="s">
        <v>1167</v>
      </c>
      <c r="O924" s="34" t="s">
        <v>1169</v>
      </c>
      <c r="P924" s="34" t="s">
        <v>1170</v>
      </c>
      <c r="Q924" s="34" t="s">
        <v>1167</v>
      </c>
      <c r="R924" s="34" t="s">
        <v>1171</v>
      </c>
      <c r="S924" s="34" t="s">
        <v>1172</v>
      </c>
      <c r="T924" s="34"/>
      <c r="U924" s="34"/>
      <c r="V924" s="34">
        <v>656344283</v>
      </c>
      <c r="W924" s="34"/>
      <c r="X924" s="34">
        <v>9</v>
      </c>
      <c r="Y924" s="34">
        <v>680669661</v>
      </c>
      <c r="Z924" s="34" t="s">
        <v>2374</v>
      </c>
      <c r="AA924" s="34">
        <f>IF(ISBLANK($L924),"",VLOOKUP($L924,'PADESCE Ccontractuelle'!$C$2:$K$1200,8,FALSE))</f>
        <v>350000</v>
      </c>
      <c r="AB924" s="34">
        <f>IF(ISBLANK($L924),"",VLOOKUP($L924,'PADESCE Ccontractuelle'!$C$2:$K$1200,9,FALSE))</f>
        <v>105000000</v>
      </c>
      <c r="AC924" s="34" t="str">
        <f>VLOOKUP(VLOOKUP(B924,Apprenants!$D$2:$F$2000,3,FALSE),Classes!$A$2:$H$2000,8,FALSE)</f>
        <v>N</v>
      </c>
      <c r="AD924" s="47"/>
      <c r="AG924" s="23">
        <v>1</v>
      </c>
      <c r="AH924" s="23" t="str">
        <f>Consolication[[#This Row],[Bénéficiaires]]</f>
        <v>ASSOCIATION DES ENTREPRENEURS INGENIEUX D'AFRIQUE (ASENIA)</v>
      </c>
      <c r="AI924" s="23">
        <f>Consolication[[#This Row],[cohorte]]</f>
        <v>9</v>
      </c>
    </row>
    <row r="925" spans="1:35" s="16" customFormat="1" x14ac:dyDescent="0.35">
      <c r="A925" s="34">
        <f>IF(B925&lt;&gt;"",MAX($A$1:A924)+1,"")</f>
        <v>924</v>
      </c>
      <c r="B925" s="34" t="s">
        <v>2375</v>
      </c>
      <c r="C925" s="34" t="s">
        <v>1102</v>
      </c>
      <c r="D925" s="34" t="s">
        <v>31</v>
      </c>
      <c r="E925" s="34">
        <v>37</v>
      </c>
      <c r="F925" s="34" t="s">
        <v>1042</v>
      </c>
      <c r="G925" s="34">
        <v>2</v>
      </c>
      <c r="H925" s="34">
        <v>6</v>
      </c>
      <c r="I925" s="34" t="s">
        <v>1167</v>
      </c>
      <c r="J925" s="34" t="s">
        <v>1103</v>
      </c>
      <c r="K925" s="34" t="s">
        <v>1168</v>
      </c>
      <c r="L925" s="34" t="s">
        <v>1105</v>
      </c>
      <c r="M925" s="34">
        <v>2</v>
      </c>
      <c r="N925" s="34" t="s">
        <v>1167</v>
      </c>
      <c r="O925" s="34" t="s">
        <v>1169</v>
      </c>
      <c r="P925" s="34" t="s">
        <v>1170</v>
      </c>
      <c r="Q925" s="34" t="s">
        <v>1167</v>
      </c>
      <c r="R925" s="34" t="s">
        <v>1171</v>
      </c>
      <c r="S925" s="34" t="s">
        <v>1172</v>
      </c>
      <c r="T925" s="34"/>
      <c r="U925" s="34"/>
      <c r="V925" s="34"/>
      <c r="W925" s="34"/>
      <c r="X925" s="34">
        <v>9</v>
      </c>
      <c r="Y925" s="34">
        <v>680669661</v>
      </c>
      <c r="Z925" s="34" t="s">
        <v>2376</v>
      </c>
      <c r="AA925" s="34">
        <f>IF(ISBLANK($L925),"",VLOOKUP($L925,'PADESCE Ccontractuelle'!$C$2:$K$1200,8,FALSE))</f>
        <v>350000</v>
      </c>
      <c r="AB925" s="34">
        <f>IF(ISBLANK($L925),"",VLOOKUP($L925,'PADESCE Ccontractuelle'!$C$2:$K$1200,9,FALSE))</f>
        <v>105000000</v>
      </c>
      <c r="AC925" s="34" t="str">
        <f>VLOOKUP(VLOOKUP(B925,Apprenants!$D$2:$F$2000,3,FALSE),Classes!$A$2:$H$2000,8,FALSE)</f>
        <v>N</v>
      </c>
      <c r="AD925" s="47"/>
      <c r="AG925" s="23">
        <v>1</v>
      </c>
      <c r="AH925" s="23" t="str">
        <f>Consolication[[#This Row],[Bénéficiaires]]</f>
        <v>ASSOCIATION DES ENTREPRENEURS INGENIEUX D'AFRIQUE (ASENIA)</v>
      </c>
      <c r="AI925" s="23">
        <f>Consolication[[#This Row],[cohorte]]</f>
        <v>9</v>
      </c>
    </row>
    <row r="926" spans="1:35" s="16" customFormat="1" x14ac:dyDescent="0.35">
      <c r="A926" s="34">
        <f>IF(B926&lt;&gt;"",MAX($A$1:A925)+1,"")</f>
        <v>925</v>
      </c>
      <c r="B926" s="34" t="s">
        <v>2377</v>
      </c>
      <c r="C926" s="34" t="s">
        <v>1102</v>
      </c>
      <c r="D926" s="34" t="s">
        <v>32</v>
      </c>
      <c r="E926" s="34">
        <v>27</v>
      </c>
      <c r="F926" s="34" t="s">
        <v>273</v>
      </c>
      <c r="G926" s="34">
        <v>2</v>
      </c>
      <c r="H926" s="34">
        <v>1</v>
      </c>
      <c r="I926" s="34" t="s">
        <v>1167</v>
      </c>
      <c r="J926" s="34" t="s">
        <v>1103</v>
      </c>
      <c r="K926" s="34" t="s">
        <v>1168</v>
      </c>
      <c r="L926" s="34" t="s">
        <v>1105</v>
      </c>
      <c r="M926" s="34">
        <v>2</v>
      </c>
      <c r="N926" s="34" t="s">
        <v>1167</v>
      </c>
      <c r="O926" s="34" t="s">
        <v>1169</v>
      </c>
      <c r="P926" s="34" t="s">
        <v>1170</v>
      </c>
      <c r="Q926" s="34" t="s">
        <v>1167</v>
      </c>
      <c r="R926" s="34" t="s">
        <v>1171</v>
      </c>
      <c r="S926" s="34" t="s">
        <v>1172</v>
      </c>
      <c r="T926" s="34"/>
      <c r="U926" s="34"/>
      <c r="V926" s="34">
        <v>679612431</v>
      </c>
      <c r="W926" s="34"/>
      <c r="X926" s="34">
        <v>9</v>
      </c>
      <c r="Y926" s="34">
        <v>680669661</v>
      </c>
      <c r="Z926" s="34" t="s">
        <v>2378</v>
      </c>
      <c r="AA926" s="34">
        <f>IF(ISBLANK($L926),"",VLOOKUP($L926,'PADESCE Ccontractuelle'!$C$2:$K$1200,8,FALSE))</f>
        <v>350000</v>
      </c>
      <c r="AB926" s="34">
        <f>IF(ISBLANK($L926),"",VLOOKUP($L926,'PADESCE Ccontractuelle'!$C$2:$K$1200,9,FALSE))</f>
        <v>105000000</v>
      </c>
      <c r="AC926" s="34" t="str">
        <f>VLOOKUP(VLOOKUP(B926,Apprenants!$D$2:$F$2000,3,FALSE),Classes!$A$2:$H$2000,8,FALSE)</f>
        <v>N</v>
      </c>
      <c r="AD926" s="47"/>
      <c r="AG926" s="23">
        <v>1</v>
      </c>
      <c r="AH926" s="23" t="str">
        <f>Consolication[[#This Row],[Bénéficiaires]]</f>
        <v>ASSOCIATION DES ENTREPRENEURS INGENIEUX D'AFRIQUE (ASENIA)</v>
      </c>
      <c r="AI926" s="23">
        <f>Consolication[[#This Row],[cohorte]]</f>
        <v>9</v>
      </c>
    </row>
    <row r="927" spans="1:35" s="16" customFormat="1" x14ac:dyDescent="0.35">
      <c r="A927" s="34">
        <f>IF(B927&lt;&gt;"",MAX($A$1:A926)+1,"")</f>
        <v>926</v>
      </c>
      <c r="B927" s="34" t="s">
        <v>2379</v>
      </c>
      <c r="C927" s="34" t="s">
        <v>1102</v>
      </c>
      <c r="D927" s="34" t="s">
        <v>31</v>
      </c>
      <c r="E927" s="34">
        <v>35</v>
      </c>
      <c r="F927" s="34" t="s">
        <v>273</v>
      </c>
      <c r="G927" s="34">
        <v>2</v>
      </c>
      <c r="H927" s="34">
        <v>6</v>
      </c>
      <c r="I927" s="34" t="s">
        <v>1167</v>
      </c>
      <c r="J927" s="34" t="s">
        <v>1103</v>
      </c>
      <c r="K927" s="34" t="s">
        <v>1168</v>
      </c>
      <c r="L927" s="34" t="s">
        <v>1105</v>
      </c>
      <c r="M927" s="34">
        <v>2</v>
      </c>
      <c r="N927" s="34" t="s">
        <v>1167</v>
      </c>
      <c r="O927" s="34" t="s">
        <v>1169</v>
      </c>
      <c r="P927" s="34" t="s">
        <v>1170</v>
      </c>
      <c r="Q927" s="34" t="s">
        <v>1167</v>
      </c>
      <c r="R927" s="34" t="s">
        <v>1171</v>
      </c>
      <c r="S927" s="34" t="s">
        <v>1172</v>
      </c>
      <c r="T927" s="34"/>
      <c r="U927" s="34"/>
      <c r="V927" s="34"/>
      <c r="W927" s="34"/>
      <c r="X927" s="34">
        <v>9</v>
      </c>
      <c r="Y927" s="34">
        <v>680669661</v>
      </c>
      <c r="Z927" s="34" t="s">
        <v>2380</v>
      </c>
      <c r="AA927" s="34">
        <f>IF(ISBLANK($L927),"",VLOOKUP($L927,'PADESCE Ccontractuelle'!$C$2:$K$1200,8,FALSE))</f>
        <v>350000</v>
      </c>
      <c r="AB927" s="34">
        <f>IF(ISBLANK($L927),"",VLOOKUP($L927,'PADESCE Ccontractuelle'!$C$2:$K$1200,9,FALSE))</f>
        <v>105000000</v>
      </c>
      <c r="AC927" s="34" t="str">
        <f>VLOOKUP(VLOOKUP(B927,Apprenants!$D$2:$F$2000,3,FALSE),Classes!$A$2:$H$2000,8,FALSE)</f>
        <v>N</v>
      </c>
      <c r="AD927" s="47"/>
      <c r="AG927" s="23">
        <v>1</v>
      </c>
      <c r="AH927" s="23" t="str">
        <f>Consolication[[#This Row],[Bénéficiaires]]</f>
        <v>ASSOCIATION DES ENTREPRENEURS INGENIEUX D'AFRIQUE (ASENIA)</v>
      </c>
      <c r="AI927" s="23">
        <f>Consolication[[#This Row],[cohorte]]</f>
        <v>9</v>
      </c>
    </row>
    <row r="928" spans="1:35" s="16" customFormat="1" x14ac:dyDescent="0.35">
      <c r="A928" s="34">
        <f>IF(B928&lt;&gt;"",MAX($A$1:A927)+1,"")</f>
        <v>927</v>
      </c>
      <c r="B928" s="34" t="s">
        <v>2381</v>
      </c>
      <c r="C928" s="34" t="s">
        <v>1102</v>
      </c>
      <c r="D928" s="34" t="s">
        <v>31</v>
      </c>
      <c r="E928" s="34">
        <v>43</v>
      </c>
      <c r="F928" s="34" t="s">
        <v>32</v>
      </c>
      <c r="G928" s="34">
        <v>2</v>
      </c>
      <c r="H928" s="34">
        <v>0</v>
      </c>
      <c r="I928" s="34" t="s">
        <v>1167</v>
      </c>
      <c r="J928" s="34" t="s">
        <v>1103</v>
      </c>
      <c r="K928" s="34" t="s">
        <v>1168</v>
      </c>
      <c r="L928" s="34" t="s">
        <v>1105</v>
      </c>
      <c r="M928" s="34">
        <v>2</v>
      </c>
      <c r="N928" s="34" t="s">
        <v>1167</v>
      </c>
      <c r="O928" s="34" t="s">
        <v>1169</v>
      </c>
      <c r="P928" s="34" t="s">
        <v>1170</v>
      </c>
      <c r="Q928" s="34" t="s">
        <v>1167</v>
      </c>
      <c r="R928" s="34" t="s">
        <v>1171</v>
      </c>
      <c r="S928" s="34" t="s">
        <v>1172</v>
      </c>
      <c r="T928" s="34"/>
      <c r="U928" s="34"/>
      <c r="V928" s="34">
        <v>694967713</v>
      </c>
      <c r="W928" s="34"/>
      <c r="X928" s="34">
        <v>9</v>
      </c>
      <c r="Y928" s="34">
        <v>680669661</v>
      </c>
      <c r="Z928" s="34" t="s">
        <v>2382</v>
      </c>
      <c r="AA928" s="34">
        <f>IF(ISBLANK($L928),"",VLOOKUP($L928,'PADESCE Ccontractuelle'!$C$2:$K$1200,8,FALSE))</f>
        <v>350000</v>
      </c>
      <c r="AB928" s="34">
        <f>IF(ISBLANK($L928),"",VLOOKUP($L928,'PADESCE Ccontractuelle'!$C$2:$K$1200,9,FALSE))</f>
        <v>105000000</v>
      </c>
      <c r="AC928" s="34" t="str">
        <f>VLOOKUP(VLOOKUP(B928,Apprenants!$D$2:$F$2000,3,FALSE),Classes!$A$2:$H$2000,8,FALSE)</f>
        <v>N</v>
      </c>
      <c r="AD928" s="47"/>
      <c r="AG928" s="23">
        <v>1</v>
      </c>
      <c r="AH928" s="23" t="str">
        <f>Consolication[[#This Row],[Bénéficiaires]]</f>
        <v>ASSOCIATION DES ENTREPRENEURS INGENIEUX D'AFRIQUE (ASENIA)</v>
      </c>
      <c r="AI928" s="23">
        <f>Consolication[[#This Row],[cohorte]]</f>
        <v>9</v>
      </c>
    </row>
    <row r="929" spans="1:35" s="16" customFormat="1" x14ac:dyDescent="0.35">
      <c r="A929" s="34">
        <f>IF(B929&lt;&gt;"",MAX($A$1:A928)+1,"")</f>
        <v>928</v>
      </c>
      <c r="B929" s="34" t="s">
        <v>2383</v>
      </c>
      <c r="C929" s="34" t="s">
        <v>1102</v>
      </c>
      <c r="D929" s="34" t="s">
        <v>31</v>
      </c>
      <c r="E929" s="34">
        <v>27</v>
      </c>
      <c r="F929" s="34" t="s">
        <v>246</v>
      </c>
      <c r="G929" s="34">
        <v>2</v>
      </c>
      <c r="H929" s="34">
        <v>1</v>
      </c>
      <c r="I929" s="34" t="s">
        <v>1167</v>
      </c>
      <c r="J929" s="34" t="s">
        <v>1103</v>
      </c>
      <c r="K929" s="34" t="s">
        <v>1168</v>
      </c>
      <c r="L929" s="34" t="s">
        <v>1105</v>
      </c>
      <c r="M929" s="34">
        <v>2</v>
      </c>
      <c r="N929" s="34" t="s">
        <v>1167</v>
      </c>
      <c r="O929" s="34" t="s">
        <v>1169</v>
      </c>
      <c r="P929" s="34" t="s">
        <v>1170</v>
      </c>
      <c r="Q929" s="34" t="s">
        <v>1167</v>
      </c>
      <c r="R929" s="34" t="s">
        <v>1171</v>
      </c>
      <c r="S929" s="34" t="s">
        <v>1172</v>
      </c>
      <c r="T929" s="34"/>
      <c r="U929" s="34"/>
      <c r="V929" s="34">
        <v>697432348</v>
      </c>
      <c r="W929" s="34">
        <v>689979587</v>
      </c>
      <c r="X929" s="34">
        <v>9</v>
      </c>
      <c r="Y929" s="34">
        <v>680669661</v>
      </c>
      <c r="Z929" s="34" t="s">
        <v>2384</v>
      </c>
      <c r="AA929" s="34">
        <f>IF(ISBLANK($L929),"",VLOOKUP($L929,'PADESCE Ccontractuelle'!$C$2:$K$1200,8,FALSE))</f>
        <v>350000</v>
      </c>
      <c r="AB929" s="34">
        <f>IF(ISBLANK($L929),"",VLOOKUP($L929,'PADESCE Ccontractuelle'!$C$2:$K$1200,9,FALSE))</f>
        <v>105000000</v>
      </c>
      <c r="AC929" s="34" t="str">
        <f>VLOOKUP(VLOOKUP(B929,Apprenants!$D$2:$F$2000,3,FALSE),Classes!$A$2:$H$2000,8,FALSE)</f>
        <v>N</v>
      </c>
      <c r="AD929" s="47"/>
      <c r="AG929" s="23">
        <v>1</v>
      </c>
      <c r="AH929" s="23" t="str">
        <f>Consolication[[#This Row],[Bénéficiaires]]</f>
        <v>ASSOCIATION DES ENTREPRENEURS INGENIEUX D'AFRIQUE (ASENIA)</v>
      </c>
      <c r="AI929" s="23">
        <f>Consolication[[#This Row],[cohorte]]</f>
        <v>9</v>
      </c>
    </row>
    <row r="930" spans="1:35" s="16" customFormat="1" x14ac:dyDescent="0.35">
      <c r="A930" s="34">
        <f>IF(B930&lt;&gt;"",MAX($A$1:A929)+1,"")</f>
        <v>929</v>
      </c>
      <c r="B930" s="34" t="s">
        <v>2385</v>
      </c>
      <c r="C930" s="34" t="s">
        <v>1102</v>
      </c>
      <c r="D930" s="34" t="s">
        <v>31</v>
      </c>
      <c r="E930" s="34">
        <v>47</v>
      </c>
      <c r="F930" s="34" t="s">
        <v>273</v>
      </c>
      <c r="G930" s="34">
        <v>2</v>
      </c>
      <c r="H930" s="34">
        <v>20</v>
      </c>
      <c r="I930" s="34" t="s">
        <v>1167</v>
      </c>
      <c r="J930" s="34" t="s">
        <v>1103</v>
      </c>
      <c r="K930" s="34" t="s">
        <v>1168</v>
      </c>
      <c r="L930" s="34" t="s">
        <v>1105</v>
      </c>
      <c r="M930" s="34">
        <v>2</v>
      </c>
      <c r="N930" s="34" t="s">
        <v>1167</v>
      </c>
      <c r="O930" s="34" t="s">
        <v>1169</v>
      </c>
      <c r="P930" s="34" t="s">
        <v>1170</v>
      </c>
      <c r="Q930" s="34" t="s">
        <v>1167</v>
      </c>
      <c r="R930" s="34" t="s">
        <v>1171</v>
      </c>
      <c r="S930" s="34" t="s">
        <v>1172</v>
      </c>
      <c r="T930" s="34"/>
      <c r="U930" s="34"/>
      <c r="V930" s="34">
        <v>677518857</v>
      </c>
      <c r="W930" s="34"/>
      <c r="X930" s="34">
        <v>9</v>
      </c>
      <c r="Y930" s="34">
        <v>680669661</v>
      </c>
      <c r="Z930" s="34" t="s">
        <v>2386</v>
      </c>
      <c r="AA930" s="34">
        <f>IF(ISBLANK($L930),"",VLOOKUP($L930,'PADESCE Ccontractuelle'!$C$2:$K$1200,8,FALSE))</f>
        <v>350000</v>
      </c>
      <c r="AB930" s="34">
        <f>IF(ISBLANK($L930),"",VLOOKUP($L930,'PADESCE Ccontractuelle'!$C$2:$K$1200,9,FALSE))</f>
        <v>105000000</v>
      </c>
      <c r="AC930" s="34" t="str">
        <f>VLOOKUP(VLOOKUP(B930,Apprenants!$D$2:$F$2000,3,FALSE),Classes!$A$2:$H$2000,8,FALSE)</f>
        <v>N</v>
      </c>
      <c r="AD930" s="47"/>
      <c r="AG930" s="23"/>
      <c r="AH930" s="23"/>
      <c r="AI930" s="23"/>
    </row>
    <row r="931" spans="1:35" s="16" customFormat="1" ht="29" x14ac:dyDescent="0.35">
      <c r="A931" s="34">
        <f>IF(B931&lt;&gt;"",MAX($A$1:A930)+1,"")</f>
        <v>930</v>
      </c>
      <c r="B931" s="34" t="s">
        <v>2387</v>
      </c>
      <c r="C931" s="34" t="s">
        <v>1102</v>
      </c>
      <c r="D931" s="34" t="s">
        <v>31</v>
      </c>
      <c r="E931" s="34">
        <v>37</v>
      </c>
      <c r="F931" s="34" t="s">
        <v>1042</v>
      </c>
      <c r="G931" s="34">
        <v>-1</v>
      </c>
      <c r="H931" s="34">
        <v>8</v>
      </c>
      <c r="I931" s="34" t="s">
        <v>1167</v>
      </c>
      <c r="J931" s="34" t="s">
        <v>1103</v>
      </c>
      <c r="K931" s="60" t="s">
        <v>1168</v>
      </c>
      <c r="L931" s="60" t="s">
        <v>1105</v>
      </c>
      <c r="M931" s="34">
        <v>2</v>
      </c>
      <c r="N931" s="34" t="s">
        <v>1167</v>
      </c>
      <c r="O931" s="34" t="s">
        <v>1169</v>
      </c>
      <c r="P931" s="34" t="s">
        <v>1170</v>
      </c>
      <c r="Q931" s="34" t="s">
        <v>1167</v>
      </c>
      <c r="R931" s="34" t="s">
        <v>1171</v>
      </c>
      <c r="S931" s="34" t="s">
        <v>1172</v>
      </c>
      <c r="T931" s="34"/>
      <c r="U931" s="34"/>
      <c r="V931" s="34">
        <v>690379651</v>
      </c>
      <c r="W931" s="34">
        <v>679266823</v>
      </c>
      <c r="X931" s="34">
        <v>9</v>
      </c>
      <c r="Y931" s="34">
        <v>680669661</v>
      </c>
      <c r="Z931" s="34" t="s">
        <v>2388</v>
      </c>
      <c r="AA931" s="34">
        <f>IF(ISBLANK($L931),"",VLOOKUP($L931,'PADESCE Ccontractuelle'!$C$2:$K$1200,8,FALSE))</f>
        <v>350000</v>
      </c>
      <c r="AB931" s="34">
        <f>IF(ISBLANK($L931),"",VLOOKUP($L931,'PADESCE Ccontractuelle'!$C$2:$K$1200,9,FALSE))</f>
        <v>105000000</v>
      </c>
      <c r="AC931" s="34" t="str">
        <f>VLOOKUP(VLOOKUP(B931,Apprenants!$D$2:$F$2000,3,FALSE),Classes!$A$2:$H$2000,8,FALSE)</f>
        <v>N</v>
      </c>
      <c r="AD931" s="47"/>
      <c r="AG931" s="23">
        <v>1</v>
      </c>
      <c r="AH931" s="23" t="str">
        <f>Consolication[[#This Row],[Bénéficiaires]]</f>
        <v>ASSOCIATION DES ENTREPRENEURS INGENIEUX D'AFRIQUE (ASENIA)</v>
      </c>
      <c r="AI931" s="23">
        <f>Consolication[[#This Row],[cohorte]]</f>
        <v>9</v>
      </c>
    </row>
    <row r="932" spans="1:35" s="16" customFormat="1" ht="29" x14ac:dyDescent="0.35">
      <c r="A932" s="34">
        <f>IF(B932&lt;&gt;"",MAX($A$1:A931)+1,"")</f>
        <v>931</v>
      </c>
      <c r="B932" s="34" t="s">
        <v>2389</v>
      </c>
      <c r="C932" s="34" t="s">
        <v>1102</v>
      </c>
      <c r="D932" s="34" t="s">
        <v>31</v>
      </c>
      <c r="E932" s="34">
        <v>47</v>
      </c>
      <c r="F932" s="34" t="s">
        <v>273</v>
      </c>
      <c r="G932" s="34">
        <v>2</v>
      </c>
      <c r="H932" s="34">
        <v>15</v>
      </c>
      <c r="I932" s="34" t="s">
        <v>1167</v>
      </c>
      <c r="J932" s="34" t="s">
        <v>1103</v>
      </c>
      <c r="K932" s="60" t="s">
        <v>1168</v>
      </c>
      <c r="L932" s="60" t="s">
        <v>1105</v>
      </c>
      <c r="M932" s="34">
        <v>2</v>
      </c>
      <c r="N932" s="34" t="s">
        <v>1167</v>
      </c>
      <c r="O932" s="34" t="s">
        <v>1169</v>
      </c>
      <c r="P932" s="34" t="s">
        <v>1170</v>
      </c>
      <c r="Q932" s="34" t="s">
        <v>1167</v>
      </c>
      <c r="R932" s="34" t="s">
        <v>1171</v>
      </c>
      <c r="S932" s="34" t="s">
        <v>1172</v>
      </c>
      <c r="T932" s="34"/>
      <c r="U932" s="34"/>
      <c r="V932" s="34">
        <v>673039804</v>
      </c>
      <c r="W932" s="34"/>
      <c r="X932" s="34">
        <v>8</v>
      </c>
      <c r="Y932" s="34">
        <v>680669661</v>
      </c>
      <c r="Z932" s="34" t="s">
        <v>2390</v>
      </c>
      <c r="AA932" s="34">
        <f>IF(ISBLANK($L932),"",VLOOKUP($L932,'PADESCE Ccontractuelle'!$C$2:$K$1200,8,FALSE))</f>
        <v>350000</v>
      </c>
      <c r="AB932" s="34">
        <f>IF(ISBLANK($L932),"",VLOOKUP($L932,'PADESCE Ccontractuelle'!$C$2:$K$1200,9,FALSE))</f>
        <v>105000000</v>
      </c>
      <c r="AC932" s="34" t="str">
        <f>VLOOKUP(VLOOKUP(B932,Apprenants!$D$2:$F$2000,3,FALSE),Classes!$A$2:$H$2000,8,FALSE)</f>
        <v>N</v>
      </c>
      <c r="AD932" s="47"/>
      <c r="AG932" s="23"/>
      <c r="AH932" s="23"/>
      <c r="AI932" s="23"/>
    </row>
    <row r="933" spans="1:35" s="16" customFormat="1" ht="29" x14ac:dyDescent="0.35">
      <c r="A933" s="34">
        <f>IF(B933&lt;&gt;"",MAX($A$1:A932)+1,"")</f>
        <v>932</v>
      </c>
      <c r="B933" s="34" t="s">
        <v>2391</v>
      </c>
      <c r="C933" s="34" t="s">
        <v>1102</v>
      </c>
      <c r="D933" s="34" t="s">
        <v>31</v>
      </c>
      <c r="E933" s="34">
        <v>45</v>
      </c>
      <c r="F933" s="34" t="s">
        <v>974</v>
      </c>
      <c r="G933" s="34">
        <v>2</v>
      </c>
      <c r="H933" s="34">
        <v>16</v>
      </c>
      <c r="I933" s="34" t="s">
        <v>1167</v>
      </c>
      <c r="J933" s="34" t="s">
        <v>1103</v>
      </c>
      <c r="K933" s="60" t="s">
        <v>1168</v>
      </c>
      <c r="L933" s="60" t="s">
        <v>1105</v>
      </c>
      <c r="M933" s="34">
        <v>2</v>
      </c>
      <c r="N933" s="34" t="s">
        <v>1167</v>
      </c>
      <c r="O933" s="34" t="s">
        <v>1169</v>
      </c>
      <c r="P933" s="34" t="s">
        <v>1170</v>
      </c>
      <c r="Q933" s="34" t="s">
        <v>1167</v>
      </c>
      <c r="R933" s="34" t="s">
        <v>1171</v>
      </c>
      <c r="S933" s="34" t="s">
        <v>1172</v>
      </c>
      <c r="T933" s="34"/>
      <c r="U933" s="34"/>
      <c r="V933" s="34">
        <v>674634711</v>
      </c>
      <c r="W933" s="34"/>
      <c r="X933" s="34">
        <v>9</v>
      </c>
      <c r="Y933" s="34">
        <v>680669661</v>
      </c>
      <c r="Z933" s="34" t="s">
        <v>2392</v>
      </c>
      <c r="AA933" s="34">
        <f>IF(ISBLANK($L933),"",VLOOKUP($L933,'PADESCE Ccontractuelle'!$C$2:$K$1200,8,FALSE))</f>
        <v>350000</v>
      </c>
      <c r="AB933" s="34">
        <f>IF(ISBLANK($L933),"",VLOOKUP($L933,'PADESCE Ccontractuelle'!$C$2:$K$1200,9,FALSE))</f>
        <v>105000000</v>
      </c>
      <c r="AC933" s="34" t="str">
        <f>VLOOKUP(VLOOKUP(B933,Apprenants!$D$2:$F$2000,3,FALSE),Classes!$A$2:$H$2000,8,FALSE)</f>
        <v>N</v>
      </c>
      <c r="AD933" s="47"/>
      <c r="AG933" s="23"/>
      <c r="AH933" s="23"/>
      <c r="AI933" s="23"/>
    </row>
    <row r="934" spans="1:35" s="16" customFormat="1" ht="29" x14ac:dyDescent="0.35">
      <c r="A934" s="34">
        <f>IF(B934&lt;&gt;"",MAX($A$1:A933)+1,"")</f>
        <v>933</v>
      </c>
      <c r="B934" s="34" t="s">
        <v>2393</v>
      </c>
      <c r="C934" s="34" t="s">
        <v>1102</v>
      </c>
      <c r="D934" s="34" t="s">
        <v>31</v>
      </c>
      <c r="E934" s="34">
        <v>40</v>
      </c>
      <c r="F934" s="34" t="s">
        <v>974</v>
      </c>
      <c r="G934" s="34">
        <v>2</v>
      </c>
      <c r="H934" s="34">
        <v>2</v>
      </c>
      <c r="I934" s="34" t="s">
        <v>1167</v>
      </c>
      <c r="J934" s="34" t="s">
        <v>1103</v>
      </c>
      <c r="K934" s="60" t="s">
        <v>1168</v>
      </c>
      <c r="L934" s="60" t="s">
        <v>1105</v>
      </c>
      <c r="M934" s="34">
        <v>2</v>
      </c>
      <c r="N934" s="34" t="s">
        <v>1167</v>
      </c>
      <c r="O934" s="34" t="s">
        <v>1169</v>
      </c>
      <c r="P934" s="34" t="s">
        <v>1170</v>
      </c>
      <c r="Q934" s="34" t="s">
        <v>1167</v>
      </c>
      <c r="R934" s="34" t="s">
        <v>1171</v>
      </c>
      <c r="S934" s="34" t="s">
        <v>1172</v>
      </c>
      <c r="T934" s="34"/>
      <c r="U934" s="34"/>
      <c r="V934" s="34">
        <v>694890188</v>
      </c>
      <c r="W934" s="34">
        <v>672333142</v>
      </c>
      <c r="X934" s="34">
        <v>9</v>
      </c>
      <c r="Y934" s="34">
        <v>680669661</v>
      </c>
      <c r="Z934" s="34" t="s">
        <v>2394</v>
      </c>
      <c r="AA934" s="34">
        <f>IF(ISBLANK($L934),"",VLOOKUP($L934,'PADESCE Ccontractuelle'!$C$2:$K$1200,8,FALSE))</f>
        <v>350000</v>
      </c>
      <c r="AB934" s="34">
        <f>IF(ISBLANK($L934),"",VLOOKUP($L934,'PADESCE Ccontractuelle'!$C$2:$K$1200,9,FALSE))</f>
        <v>105000000</v>
      </c>
      <c r="AC934" s="34" t="str">
        <f>VLOOKUP(VLOOKUP(B934,Apprenants!$D$2:$F$2000,3,FALSE),Classes!$A$2:$H$2000,8,FALSE)</f>
        <v>N</v>
      </c>
      <c r="AD934" s="47"/>
      <c r="AG934" s="23">
        <v>1</v>
      </c>
      <c r="AH934" s="23" t="str">
        <f>Consolication[[#This Row],[Bénéficiaires]]</f>
        <v>ASSOCIATION DES ENTREPRENEURS INGENIEUX D'AFRIQUE (ASENIA)</v>
      </c>
      <c r="AI934" s="23">
        <f>Consolication[[#This Row],[cohorte]]</f>
        <v>9</v>
      </c>
    </row>
    <row r="935" spans="1:35" s="16" customFormat="1" ht="29" x14ac:dyDescent="0.35">
      <c r="A935" s="34">
        <f>IF(B935&lt;&gt;"",MAX($A$1:A934)+1,"")</f>
        <v>934</v>
      </c>
      <c r="B935" s="34" t="s">
        <v>2395</v>
      </c>
      <c r="C935" s="34" t="s">
        <v>1102</v>
      </c>
      <c r="D935" s="34" t="s">
        <v>31</v>
      </c>
      <c r="E935" s="34">
        <v>26</v>
      </c>
      <c r="F935" s="34" t="s">
        <v>32</v>
      </c>
      <c r="G935" s="34">
        <v>2</v>
      </c>
      <c r="H935" s="34">
        <v>0</v>
      </c>
      <c r="I935" s="34" t="s">
        <v>1167</v>
      </c>
      <c r="J935" s="34" t="s">
        <v>1103</v>
      </c>
      <c r="K935" s="60" t="s">
        <v>1168</v>
      </c>
      <c r="L935" s="60" t="s">
        <v>1105</v>
      </c>
      <c r="M935" s="34">
        <v>2</v>
      </c>
      <c r="N935" s="34" t="s">
        <v>1167</v>
      </c>
      <c r="O935" s="34" t="s">
        <v>1169</v>
      </c>
      <c r="P935" s="34" t="s">
        <v>1170</v>
      </c>
      <c r="Q935" s="34" t="s">
        <v>1167</v>
      </c>
      <c r="R935" s="34" t="s">
        <v>1171</v>
      </c>
      <c r="S935" s="34" t="s">
        <v>1172</v>
      </c>
      <c r="T935" s="34"/>
      <c r="U935" s="34"/>
      <c r="V935" s="34">
        <v>693920292</v>
      </c>
      <c r="W935" s="34"/>
      <c r="X935" s="34">
        <v>9</v>
      </c>
      <c r="Y935" s="34">
        <v>680669661</v>
      </c>
      <c r="Z935" s="34" t="s">
        <v>2396</v>
      </c>
      <c r="AA935" s="34">
        <f>IF(ISBLANK($L935),"",VLOOKUP($L935,'PADESCE Ccontractuelle'!$C$2:$K$1200,8,FALSE))</f>
        <v>350000</v>
      </c>
      <c r="AB935" s="34">
        <f>IF(ISBLANK($L935),"",VLOOKUP($L935,'PADESCE Ccontractuelle'!$C$2:$K$1200,9,FALSE))</f>
        <v>105000000</v>
      </c>
      <c r="AC935" s="34" t="str">
        <f>VLOOKUP(VLOOKUP(B935,Apprenants!$D$2:$F$2000,3,FALSE),Classes!$A$2:$H$2000,8,FALSE)</f>
        <v>N</v>
      </c>
      <c r="AD935" s="47"/>
      <c r="AG935" s="23">
        <v>1</v>
      </c>
      <c r="AH935" s="23" t="str">
        <f>Consolication[[#This Row],[Bénéficiaires]]</f>
        <v>ASSOCIATION DES ENTREPRENEURS INGENIEUX D'AFRIQUE (ASENIA)</v>
      </c>
      <c r="AI935" s="23">
        <f>Consolication[[#This Row],[cohorte]]</f>
        <v>9</v>
      </c>
    </row>
    <row r="936" spans="1:35" s="16" customFormat="1" ht="29" x14ac:dyDescent="0.35">
      <c r="A936" s="34">
        <f>IF(B936&lt;&gt;"",MAX($A$1:A935)+1,"")</f>
        <v>935</v>
      </c>
      <c r="B936" s="34" t="s">
        <v>2397</v>
      </c>
      <c r="C936" s="34" t="s">
        <v>1102</v>
      </c>
      <c r="D936" s="34" t="s">
        <v>31</v>
      </c>
      <c r="E936" s="34">
        <v>32</v>
      </c>
      <c r="F936" s="34" t="s">
        <v>32</v>
      </c>
      <c r="G936" s="34">
        <v>2</v>
      </c>
      <c r="H936" s="34">
        <v>3</v>
      </c>
      <c r="I936" s="34" t="s">
        <v>1167</v>
      </c>
      <c r="J936" s="34" t="s">
        <v>1103</v>
      </c>
      <c r="K936" s="60" t="s">
        <v>1168</v>
      </c>
      <c r="L936" s="60" t="s">
        <v>1105</v>
      </c>
      <c r="M936" s="34">
        <v>2</v>
      </c>
      <c r="N936" s="34" t="s">
        <v>1167</v>
      </c>
      <c r="O936" s="34" t="s">
        <v>1169</v>
      </c>
      <c r="P936" s="34" t="s">
        <v>1170</v>
      </c>
      <c r="Q936" s="34" t="s">
        <v>1167</v>
      </c>
      <c r="R936" s="34" t="s">
        <v>1171</v>
      </c>
      <c r="S936" s="34" t="s">
        <v>1172</v>
      </c>
      <c r="T936" s="34"/>
      <c r="U936" s="34"/>
      <c r="V936" s="34">
        <v>694764215</v>
      </c>
      <c r="W936" s="34"/>
      <c r="X936" s="34">
        <v>9</v>
      </c>
      <c r="Y936" s="34">
        <v>680669661</v>
      </c>
      <c r="Z936" s="34" t="s">
        <v>2398</v>
      </c>
      <c r="AA936" s="34">
        <f>IF(ISBLANK($L936),"",VLOOKUP($L936,'PADESCE Ccontractuelle'!$C$2:$K$1200,8,FALSE))</f>
        <v>350000</v>
      </c>
      <c r="AB936" s="34">
        <f>IF(ISBLANK($L936),"",VLOOKUP($L936,'PADESCE Ccontractuelle'!$C$2:$K$1200,9,FALSE))</f>
        <v>105000000</v>
      </c>
      <c r="AC936" s="34" t="str">
        <f>VLOOKUP(VLOOKUP(B936,Apprenants!$D$2:$F$2000,3,FALSE),Classes!$A$2:$H$2000,8,FALSE)</f>
        <v>N</v>
      </c>
      <c r="AD936" s="47"/>
      <c r="AG936" s="23">
        <v>1</v>
      </c>
      <c r="AH936" s="23" t="str">
        <f>Consolication[[#This Row],[Bénéficiaires]]</f>
        <v>ASSOCIATION DES ENTREPRENEURS INGENIEUX D'AFRIQUE (ASENIA)</v>
      </c>
      <c r="AI936" s="23">
        <f>Consolication[[#This Row],[cohorte]]</f>
        <v>9</v>
      </c>
    </row>
    <row r="937" spans="1:35" s="16" customFormat="1" ht="29" x14ac:dyDescent="0.35">
      <c r="A937" s="34">
        <f>IF(B937&lt;&gt;"",MAX($A$1:A936)+1,"")</f>
        <v>936</v>
      </c>
      <c r="B937" s="34" t="s">
        <v>2399</v>
      </c>
      <c r="C937" s="34" t="s">
        <v>1102</v>
      </c>
      <c r="D937" s="34" t="s">
        <v>31</v>
      </c>
      <c r="E937" s="34">
        <v>27</v>
      </c>
      <c r="F937" s="34" t="s">
        <v>32</v>
      </c>
      <c r="G937" s="34">
        <v>0</v>
      </c>
      <c r="H937" s="34">
        <v>0</v>
      </c>
      <c r="I937" s="34" t="s">
        <v>1167</v>
      </c>
      <c r="J937" s="34" t="s">
        <v>1103</v>
      </c>
      <c r="K937" s="60" t="s">
        <v>1168</v>
      </c>
      <c r="L937" s="60" t="s">
        <v>1105</v>
      </c>
      <c r="M937" s="34">
        <v>2</v>
      </c>
      <c r="N937" s="34" t="s">
        <v>1167</v>
      </c>
      <c r="O937" s="34" t="s">
        <v>1169</v>
      </c>
      <c r="P937" s="34" t="s">
        <v>1170</v>
      </c>
      <c r="Q937" s="34" t="s">
        <v>1167</v>
      </c>
      <c r="R937" s="34" t="s">
        <v>1171</v>
      </c>
      <c r="S937" s="34" t="s">
        <v>1172</v>
      </c>
      <c r="T937" s="34"/>
      <c r="U937" s="34"/>
      <c r="V937" s="34">
        <v>690975379</v>
      </c>
      <c r="W937" s="34"/>
      <c r="X937" s="34">
        <v>9</v>
      </c>
      <c r="Y937" s="34">
        <v>680669661</v>
      </c>
      <c r="Z937" s="34" t="s">
        <v>2400</v>
      </c>
      <c r="AA937" s="34">
        <f>IF(ISBLANK($L937),"",VLOOKUP($L937,'PADESCE Ccontractuelle'!$C$2:$K$1200,8,FALSE))</f>
        <v>350000</v>
      </c>
      <c r="AB937" s="34">
        <f>IF(ISBLANK($L937),"",VLOOKUP($L937,'PADESCE Ccontractuelle'!$C$2:$K$1200,9,FALSE))</f>
        <v>105000000</v>
      </c>
      <c r="AC937" s="34" t="str">
        <f>VLOOKUP(VLOOKUP(B937,Apprenants!$D$2:$F$2000,3,FALSE),Classes!$A$2:$H$2000,8,FALSE)</f>
        <v>N</v>
      </c>
      <c r="AD937" s="47"/>
      <c r="AG937" s="23">
        <v>1</v>
      </c>
      <c r="AH937" s="23" t="str">
        <f>Consolication[[#This Row],[Bénéficiaires]]</f>
        <v>ASSOCIATION DES ENTREPRENEURS INGENIEUX D'AFRIQUE (ASENIA)</v>
      </c>
      <c r="AI937" s="23">
        <f>Consolication[[#This Row],[cohorte]]</f>
        <v>9</v>
      </c>
    </row>
    <row r="938" spans="1:35" s="16" customFormat="1" ht="29" x14ac:dyDescent="0.35">
      <c r="A938" s="34">
        <f>IF(B938&lt;&gt;"",MAX($A$1:A937)+1,"")</f>
        <v>937</v>
      </c>
      <c r="B938" s="34" t="s">
        <v>2401</v>
      </c>
      <c r="C938" s="34" t="s">
        <v>1102</v>
      </c>
      <c r="D938" s="34" t="s">
        <v>31</v>
      </c>
      <c r="E938" s="34">
        <v>30</v>
      </c>
      <c r="F938" s="34" t="s">
        <v>273</v>
      </c>
      <c r="G938" s="34">
        <v>2</v>
      </c>
      <c r="H938" s="34">
        <v>5</v>
      </c>
      <c r="I938" s="34" t="s">
        <v>1167</v>
      </c>
      <c r="J938" s="34" t="s">
        <v>1103</v>
      </c>
      <c r="K938" s="60" t="s">
        <v>1168</v>
      </c>
      <c r="L938" s="60" t="s">
        <v>1105</v>
      </c>
      <c r="M938" s="34">
        <v>2</v>
      </c>
      <c r="N938" s="34" t="s">
        <v>1167</v>
      </c>
      <c r="O938" s="34" t="s">
        <v>1169</v>
      </c>
      <c r="P938" s="34" t="s">
        <v>1170</v>
      </c>
      <c r="Q938" s="34" t="s">
        <v>1167</v>
      </c>
      <c r="R938" s="34" t="s">
        <v>1171</v>
      </c>
      <c r="S938" s="34" t="s">
        <v>1172</v>
      </c>
      <c r="T938" s="34"/>
      <c r="U938" s="34"/>
      <c r="V938" s="34">
        <v>679020840</v>
      </c>
      <c r="W938" s="34"/>
      <c r="X938" s="34">
        <v>9</v>
      </c>
      <c r="Y938" s="34">
        <v>680669661</v>
      </c>
      <c r="Z938" s="34" t="s">
        <v>2402</v>
      </c>
      <c r="AA938" s="34">
        <f>IF(ISBLANK($L938),"",VLOOKUP($L938,'PADESCE Ccontractuelle'!$C$2:$K$1200,8,FALSE))</f>
        <v>350000</v>
      </c>
      <c r="AB938" s="34">
        <f>IF(ISBLANK($L938),"",VLOOKUP($L938,'PADESCE Ccontractuelle'!$C$2:$K$1200,9,FALSE))</f>
        <v>105000000</v>
      </c>
      <c r="AC938" s="34" t="str">
        <f>VLOOKUP(VLOOKUP(B938,Apprenants!$D$2:$F$2000,3,FALSE),Classes!$A$2:$H$2000,8,FALSE)</f>
        <v>N</v>
      </c>
      <c r="AD938" s="47"/>
      <c r="AG938" s="23">
        <v>1</v>
      </c>
      <c r="AH938" s="23" t="str">
        <f>Consolication[[#This Row],[Bénéficiaires]]</f>
        <v>ASSOCIATION DES ENTREPRENEURS INGENIEUX D'AFRIQUE (ASENIA)</v>
      </c>
      <c r="AI938" s="23">
        <f>Consolication[[#This Row],[cohorte]]</f>
        <v>9</v>
      </c>
    </row>
    <row r="939" spans="1:35" s="16" customFormat="1" ht="29" x14ac:dyDescent="0.35">
      <c r="A939" s="34">
        <f>IF(B939&lt;&gt;"",MAX($A$1:A938)+1,"")</f>
        <v>938</v>
      </c>
      <c r="B939" s="34" t="s">
        <v>2403</v>
      </c>
      <c r="C939" s="34" t="s">
        <v>1102</v>
      </c>
      <c r="D939" s="34" t="s">
        <v>31</v>
      </c>
      <c r="E939" s="34">
        <v>35</v>
      </c>
      <c r="F939" s="34" t="s">
        <v>32</v>
      </c>
      <c r="G939" s="34">
        <v>2</v>
      </c>
      <c r="H939" s="34">
        <v>2</v>
      </c>
      <c r="I939" s="34" t="s">
        <v>1167</v>
      </c>
      <c r="J939" s="34" t="s">
        <v>1103</v>
      </c>
      <c r="K939" s="60" t="s">
        <v>1168</v>
      </c>
      <c r="L939" s="60" t="s">
        <v>1105</v>
      </c>
      <c r="M939" s="34">
        <v>2</v>
      </c>
      <c r="N939" s="34" t="s">
        <v>1167</v>
      </c>
      <c r="O939" s="34" t="s">
        <v>1169</v>
      </c>
      <c r="P939" s="34" t="s">
        <v>1170</v>
      </c>
      <c r="Q939" s="34" t="s">
        <v>1167</v>
      </c>
      <c r="R939" s="34" t="s">
        <v>1171</v>
      </c>
      <c r="S939" s="34" t="s">
        <v>1172</v>
      </c>
      <c r="T939" s="34"/>
      <c r="U939" s="34"/>
      <c r="V939" s="34">
        <v>651257055</v>
      </c>
      <c r="W939" s="34"/>
      <c r="X939" s="34">
        <v>9</v>
      </c>
      <c r="Y939" s="34">
        <v>680669661</v>
      </c>
      <c r="Z939" s="34" t="s">
        <v>2404</v>
      </c>
      <c r="AA939" s="34">
        <f>IF(ISBLANK($L939),"",VLOOKUP($L939,'PADESCE Ccontractuelle'!$C$2:$K$1200,8,FALSE))</f>
        <v>350000</v>
      </c>
      <c r="AB939" s="34">
        <f>IF(ISBLANK($L939),"",VLOOKUP($L939,'PADESCE Ccontractuelle'!$C$2:$K$1200,9,FALSE))</f>
        <v>105000000</v>
      </c>
      <c r="AC939" s="34" t="str">
        <f>VLOOKUP(VLOOKUP(B939,Apprenants!$D$2:$F$2000,3,FALSE),Classes!$A$2:$H$2000,8,FALSE)</f>
        <v>N</v>
      </c>
      <c r="AD939" s="47"/>
      <c r="AG939" s="23">
        <v>1</v>
      </c>
      <c r="AH939" s="23" t="str">
        <f>Consolication[[#This Row],[Bénéficiaires]]</f>
        <v>ASSOCIATION DES ENTREPRENEURS INGENIEUX D'AFRIQUE (ASENIA)</v>
      </c>
      <c r="AI939" s="23">
        <f>Consolication[[#This Row],[cohorte]]</f>
        <v>9</v>
      </c>
    </row>
    <row r="940" spans="1:35" s="16" customFormat="1" ht="29" x14ac:dyDescent="0.35">
      <c r="A940" s="34">
        <f>IF(B940&lt;&gt;"",MAX($A$1:A939)+1,"")</f>
        <v>939</v>
      </c>
      <c r="B940" s="34" t="s">
        <v>2405</v>
      </c>
      <c r="C940" s="34" t="s">
        <v>1102</v>
      </c>
      <c r="D940" s="34" t="s">
        <v>32</v>
      </c>
      <c r="E940" s="34">
        <v>35</v>
      </c>
      <c r="F940" s="34" t="s">
        <v>1042</v>
      </c>
      <c r="G940" s="34">
        <v>2</v>
      </c>
      <c r="H940" s="34">
        <v>6</v>
      </c>
      <c r="I940" s="34" t="s">
        <v>1167</v>
      </c>
      <c r="J940" s="34" t="s">
        <v>1103</v>
      </c>
      <c r="K940" s="60" t="s">
        <v>1168</v>
      </c>
      <c r="L940" s="60" t="s">
        <v>1105</v>
      </c>
      <c r="M940" s="34">
        <v>2</v>
      </c>
      <c r="N940" s="34" t="s">
        <v>1167</v>
      </c>
      <c r="O940" s="34" t="s">
        <v>1169</v>
      </c>
      <c r="P940" s="34" t="s">
        <v>1170</v>
      </c>
      <c r="Q940" s="34" t="s">
        <v>1167</v>
      </c>
      <c r="R940" s="34" t="s">
        <v>1171</v>
      </c>
      <c r="S940" s="34" t="s">
        <v>1172</v>
      </c>
      <c r="T940" s="34"/>
      <c r="U940" s="34"/>
      <c r="V940" s="34">
        <v>688048893</v>
      </c>
      <c r="W940" s="34"/>
      <c r="X940" s="34">
        <v>9</v>
      </c>
      <c r="Y940" s="34">
        <v>680669661</v>
      </c>
      <c r="Z940" s="34" t="s">
        <v>2406</v>
      </c>
      <c r="AA940" s="34">
        <f>IF(ISBLANK($L940),"",VLOOKUP($L940,'PADESCE Ccontractuelle'!$C$2:$K$1200,8,FALSE))</f>
        <v>350000</v>
      </c>
      <c r="AB940" s="34">
        <f>IF(ISBLANK($L940),"",VLOOKUP($L940,'PADESCE Ccontractuelle'!$C$2:$K$1200,9,FALSE))</f>
        <v>105000000</v>
      </c>
      <c r="AC940" s="34" t="str">
        <f>VLOOKUP(VLOOKUP(B940,Apprenants!$D$2:$F$2000,3,FALSE),Classes!$A$2:$H$2000,8,FALSE)</f>
        <v>N</v>
      </c>
      <c r="AD940" s="47"/>
      <c r="AG940" s="23">
        <v>1</v>
      </c>
      <c r="AH940" s="23" t="str">
        <f>Consolication[[#This Row],[Bénéficiaires]]</f>
        <v>ASSOCIATION DES ENTREPRENEURS INGENIEUX D'AFRIQUE (ASENIA)</v>
      </c>
      <c r="AI940" s="23">
        <f>Consolication[[#This Row],[cohorte]]</f>
        <v>9</v>
      </c>
    </row>
    <row r="941" spans="1:35" s="16" customFormat="1" ht="29" x14ac:dyDescent="0.35">
      <c r="A941" s="34">
        <f>IF(B941&lt;&gt;"",MAX($A$1:A940)+1,"")</f>
        <v>940</v>
      </c>
      <c r="B941" s="34" t="s">
        <v>2407</v>
      </c>
      <c r="C941" s="34" t="s">
        <v>1102</v>
      </c>
      <c r="D941" s="34" t="s">
        <v>31</v>
      </c>
      <c r="E941" s="34">
        <v>38</v>
      </c>
      <c r="F941" s="34" t="s">
        <v>273</v>
      </c>
      <c r="G941" s="34">
        <v>0</v>
      </c>
      <c r="H941" s="34">
        <v>15</v>
      </c>
      <c r="I941" s="34" t="s">
        <v>1167</v>
      </c>
      <c r="J941" s="34" t="s">
        <v>1103</v>
      </c>
      <c r="K941" s="60" t="s">
        <v>1168</v>
      </c>
      <c r="L941" s="60" t="s">
        <v>1105</v>
      </c>
      <c r="M941" s="34">
        <v>2</v>
      </c>
      <c r="N941" s="34" t="s">
        <v>1167</v>
      </c>
      <c r="O941" s="34" t="s">
        <v>1169</v>
      </c>
      <c r="P941" s="34" t="s">
        <v>1170</v>
      </c>
      <c r="Q941" s="34" t="s">
        <v>1167</v>
      </c>
      <c r="R941" s="34" t="s">
        <v>1171</v>
      </c>
      <c r="S941" s="34" t="s">
        <v>1172</v>
      </c>
      <c r="T941" s="34"/>
      <c r="U941" s="34"/>
      <c r="V941" s="34">
        <v>699687170</v>
      </c>
      <c r="W941" s="34"/>
      <c r="X941" s="34">
        <v>9</v>
      </c>
      <c r="Y941" s="34">
        <v>680669661</v>
      </c>
      <c r="Z941" s="34" t="s">
        <v>2408</v>
      </c>
      <c r="AA941" s="34">
        <f>IF(ISBLANK($L941),"",VLOOKUP($L941,'PADESCE Ccontractuelle'!$C$2:$K$1200,8,FALSE))</f>
        <v>350000</v>
      </c>
      <c r="AB941" s="34">
        <f>IF(ISBLANK($L941),"",VLOOKUP($L941,'PADESCE Ccontractuelle'!$C$2:$K$1200,9,FALSE))</f>
        <v>105000000</v>
      </c>
      <c r="AC941" s="34" t="str">
        <f>VLOOKUP(VLOOKUP(B941,Apprenants!$D$2:$F$2000,3,FALSE),Classes!$A$2:$H$2000,8,FALSE)</f>
        <v>N</v>
      </c>
      <c r="AD941" s="47"/>
      <c r="AG941" s="23"/>
      <c r="AH941" s="23"/>
      <c r="AI941" s="23"/>
    </row>
    <row r="942" spans="1:35" s="16" customFormat="1" ht="29" x14ac:dyDescent="0.35">
      <c r="A942" s="34">
        <f>IF(B942&lt;&gt;"",MAX($A$1:A941)+1,"")</f>
        <v>941</v>
      </c>
      <c r="B942" s="34" t="s">
        <v>2409</v>
      </c>
      <c r="C942" s="34" t="s">
        <v>1102</v>
      </c>
      <c r="D942" s="34" t="s">
        <v>31</v>
      </c>
      <c r="E942" s="34">
        <v>24</v>
      </c>
      <c r="F942" s="34" t="s">
        <v>246</v>
      </c>
      <c r="G942" s="34">
        <v>2</v>
      </c>
      <c r="H942" s="34">
        <v>4</v>
      </c>
      <c r="I942" s="34" t="s">
        <v>1167</v>
      </c>
      <c r="J942" s="34" t="s">
        <v>1103</v>
      </c>
      <c r="K942" s="60" t="s">
        <v>1168</v>
      </c>
      <c r="L942" s="60" t="s">
        <v>1105</v>
      </c>
      <c r="M942" s="34">
        <v>2</v>
      </c>
      <c r="N942" s="34" t="s">
        <v>1167</v>
      </c>
      <c r="O942" s="34" t="s">
        <v>1169</v>
      </c>
      <c r="P942" s="34" t="s">
        <v>1170</v>
      </c>
      <c r="Q942" s="34" t="s">
        <v>1167</v>
      </c>
      <c r="R942" s="34" t="s">
        <v>1171</v>
      </c>
      <c r="S942" s="34" t="s">
        <v>1172</v>
      </c>
      <c r="T942" s="34"/>
      <c r="U942" s="34"/>
      <c r="V942" s="34">
        <v>698260071</v>
      </c>
      <c r="W942" s="34"/>
      <c r="X942" s="34">
        <v>8</v>
      </c>
      <c r="Y942" s="34">
        <v>680669661</v>
      </c>
      <c r="Z942" s="34" t="s">
        <v>2410</v>
      </c>
      <c r="AA942" s="34">
        <f>IF(ISBLANK($L942),"",VLOOKUP($L942,'PADESCE Ccontractuelle'!$C$2:$K$1200,8,FALSE))</f>
        <v>350000</v>
      </c>
      <c r="AB942" s="34">
        <f>IF(ISBLANK($L942),"",VLOOKUP($L942,'PADESCE Ccontractuelle'!$C$2:$K$1200,9,FALSE))</f>
        <v>105000000</v>
      </c>
      <c r="AC942" s="34" t="str">
        <f>VLOOKUP(VLOOKUP(B942,Apprenants!$D$2:$F$2000,3,FALSE),Classes!$A$2:$H$2000,8,FALSE)</f>
        <v>N</v>
      </c>
      <c r="AD942" s="47"/>
      <c r="AG942" s="23">
        <v>1</v>
      </c>
      <c r="AH942" s="23" t="str">
        <f>Consolication[[#This Row],[Bénéficiaires]]</f>
        <v>ASSOCIATION DES ENTREPRENEURS INGENIEUX D'AFRIQUE (ASENIA)</v>
      </c>
      <c r="AI942" s="23">
        <f>Consolication[[#This Row],[cohorte]]</f>
        <v>8</v>
      </c>
    </row>
    <row r="943" spans="1:35" s="16" customFormat="1" ht="29" x14ac:dyDescent="0.35">
      <c r="A943" s="34">
        <f>IF(B943&lt;&gt;"",MAX($A$1:A942)+1,"")</f>
        <v>942</v>
      </c>
      <c r="B943" s="34" t="s">
        <v>2411</v>
      </c>
      <c r="C943" s="34" t="s">
        <v>1102</v>
      </c>
      <c r="D943" s="34" t="s">
        <v>31</v>
      </c>
      <c r="E943" s="34">
        <v>28</v>
      </c>
      <c r="F943" s="34" t="s">
        <v>273</v>
      </c>
      <c r="G943" s="34">
        <v>0</v>
      </c>
      <c r="H943" s="34">
        <v>3</v>
      </c>
      <c r="I943" s="34" t="s">
        <v>1167</v>
      </c>
      <c r="J943" s="34" t="s">
        <v>1103</v>
      </c>
      <c r="K943" s="60" t="s">
        <v>1168</v>
      </c>
      <c r="L943" s="60" t="s">
        <v>1105</v>
      </c>
      <c r="M943" s="34">
        <v>2</v>
      </c>
      <c r="N943" s="34" t="s">
        <v>1167</v>
      </c>
      <c r="O943" s="34" t="s">
        <v>1169</v>
      </c>
      <c r="P943" s="34" t="s">
        <v>1170</v>
      </c>
      <c r="Q943" s="34" t="s">
        <v>1167</v>
      </c>
      <c r="R943" s="34" t="s">
        <v>1171</v>
      </c>
      <c r="S943" s="34" t="s">
        <v>1172</v>
      </c>
      <c r="T943" s="34"/>
      <c r="U943" s="34"/>
      <c r="V943" s="34">
        <v>659758701</v>
      </c>
      <c r="W943" s="34"/>
      <c r="X943" s="34">
        <v>8</v>
      </c>
      <c r="Y943" s="34">
        <v>680669661</v>
      </c>
      <c r="Z943" s="34" t="s">
        <v>2412</v>
      </c>
      <c r="AA943" s="34">
        <f>IF(ISBLANK($L943),"",VLOOKUP($L943,'PADESCE Ccontractuelle'!$C$2:$K$1200,8,FALSE))</f>
        <v>350000</v>
      </c>
      <c r="AB943" s="34">
        <f>IF(ISBLANK($L943),"",VLOOKUP($L943,'PADESCE Ccontractuelle'!$C$2:$K$1200,9,FALSE))</f>
        <v>105000000</v>
      </c>
      <c r="AC943" s="34" t="str">
        <f>VLOOKUP(VLOOKUP(B943,Apprenants!$D$2:$F$2000,3,FALSE),Classes!$A$2:$H$2000,8,FALSE)</f>
        <v>N</v>
      </c>
      <c r="AD943" s="47"/>
      <c r="AG943" s="23">
        <v>1</v>
      </c>
      <c r="AH943" s="23" t="str">
        <f>Consolication[[#This Row],[Bénéficiaires]]</f>
        <v>ASSOCIATION DES ENTREPRENEURS INGENIEUX D'AFRIQUE (ASENIA)</v>
      </c>
      <c r="AI943" s="23">
        <f>Consolication[[#This Row],[cohorte]]</f>
        <v>8</v>
      </c>
    </row>
    <row r="944" spans="1:35" s="16" customFormat="1" ht="29" x14ac:dyDescent="0.35">
      <c r="A944" s="34">
        <f>IF(B944&lt;&gt;"",MAX($A$1:A943)+1,"")</f>
        <v>943</v>
      </c>
      <c r="B944" s="34" t="s">
        <v>2413</v>
      </c>
      <c r="C944" s="34" t="s">
        <v>1102</v>
      </c>
      <c r="D944" s="34" t="s">
        <v>31</v>
      </c>
      <c r="E944" s="34">
        <v>33</v>
      </c>
      <c r="F944" s="34" t="s">
        <v>974</v>
      </c>
      <c r="G944" s="34">
        <v>2</v>
      </c>
      <c r="H944" s="34">
        <v>5</v>
      </c>
      <c r="I944" s="34" t="s">
        <v>1167</v>
      </c>
      <c r="J944" s="34" t="s">
        <v>1103</v>
      </c>
      <c r="K944" s="60" t="s">
        <v>1168</v>
      </c>
      <c r="L944" s="60" t="s">
        <v>1105</v>
      </c>
      <c r="M944" s="34">
        <v>2</v>
      </c>
      <c r="N944" s="34" t="s">
        <v>1167</v>
      </c>
      <c r="O944" s="34" t="s">
        <v>1169</v>
      </c>
      <c r="P944" s="34" t="s">
        <v>1170</v>
      </c>
      <c r="Q944" s="34" t="s">
        <v>1167</v>
      </c>
      <c r="R944" s="34" t="s">
        <v>1171</v>
      </c>
      <c r="S944" s="34" t="s">
        <v>1172</v>
      </c>
      <c r="T944" s="34"/>
      <c r="U944" s="34"/>
      <c r="V944" s="34">
        <v>671170198</v>
      </c>
      <c r="W944" s="34"/>
      <c r="X944" s="34">
        <v>8</v>
      </c>
      <c r="Y944" s="34">
        <v>680669661</v>
      </c>
      <c r="Z944" s="34" t="s">
        <v>2414</v>
      </c>
      <c r="AA944" s="34">
        <f>IF(ISBLANK($L944),"",VLOOKUP($L944,'PADESCE Ccontractuelle'!$C$2:$K$1200,8,FALSE))</f>
        <v>350000</v>
      </c>
      <c r="AB944" s="34">
        <f>IF(ISBLANK($L944),"",VLOOKUP($L944,'PADESCE Ccontractuelle'!$C$2:$K$1200,9,FALSE))</f>
        <v>105000000</v>
      </c>
      <c r="AC944" s="34" t="str">
        <f>VLOOKUP(VLOOKUP(B944,Apprenants!$D$2:$F$2000,3,FALSE),Classes!$A$2:$H$2000,8,FALSE)</f>
        <v>N</v>
      </c>
      <c r="AD944" s="47"/>
      <c r="AG944" s="23">
        <v>1</v>
      </c>
      <c r="AH944" s="23" t="str">
        <f>Consolication[[#This Row],[Bénéficiaires]]</f>
        <v>ASSOCIATION DES ENTREPRENEURS INGENIEUX D'AFRIQUE (ASENIA)</v>
      </c>
      <c r="AI944" s="23">
        <f>Consolication[[#This Row],[cohorte]]</f>
        <v>8</v>
      </c>
    </row>
    <row r="945" spans="1:35" s="16" customFormat="1" ht="29" x14ac:dyDescent="0.35">
      <c r="A945" s="34">
        <f>IF(B945&lt;&gt;"",MAX($A$1:A944)+1,"")</f>
        <v>944</v>
      </c>
      <c r="B945" s="34" t="s">
        <v>2415</v>
      </c>
      <c r="C945" s="34" t="s">
        <v>1102</v>
      </c>
      <c r="D945" s="34" t="s">
        <v>32</v>
      </c>
      <c r="E945" s="34">
        <v>22</v>
      </c>
      <c r="F945" s="34" t="s">
        <v>1042</v>
      </c>
      <c r="G945" s="34">
        <v>2</v>
      </c>
      <c r="H945" s="34">
        <v>1</v>
      </c>
      <c r="I945" s="34" t="s">
        <v>1167</v>
      </c>
      <c r="J945" s="34" t="s">
        <v>1103</v>
      </c>
      <c r="K945" s="60" t="s">
        <v>1168</v>
      </c>
      <c r="L945" s="60" t="s">
        <v>1105</v>
      </c>
      <c r="M945" s="34">
        <v>2</v>
      </c>
      <c r="N945" s="34" t="s">
        <v>1167</v>
      </c>
      <c r="O945" s="34" t="s">
        <v>1169</v>
      </c>
      <c r="P945" s="34" t="s">
        <v>1170</v>
      </c>
      <c r="Q945" s="34" t="s">
        <v>1167</v>
      </c>
      <c r="R945" s="34" t="s">
        <v>1171</v>
      </c>
      <c r="S945" s="34" t="s">
        <v>1172</v>
      </c>
      <c r="T945" s="34"/>
      <c r="U945" s="34"/>
      <c r="V945" s="34">
        <v>683236486</v>
      </c>
      <c r="W945" s="34"/>
      <c r="X945" s="34">
        <v>9</v>
      </c>
      <c r="Y945" s="34">
        <v>680669661</v>
      </c>
      <c r="Z945" s="34" t="s">
        <v>2416</v>
      </c>
      <c r="AA945" s="34">
        <f>IF(ISBLANK($L945),"",VLOOKUP($L945,'PADESCE Ccontractuelle'!$C$2:$K$1200,8,FALSE))</f>
        <v>350000</v>
      </c>
      <c r="AB945" s="34">
        <f>IF(ISBLANK($L945),"",VLOOKUP($L945,'PADESCE Ccontractuelle'!$C$2:$K$1200,9,FALSE))</f>
        <v>105000000</v>
      </c>
      <c r="AC945" s="34" t="str">
        <f>VLOOKUP(VLOOKUP(B945,Apprenants!$D$2:$F$2000,3,FALSE),Classes!$A$2:$H$2000,8,FALSE)</f>
        <v>N</v>
      </c>
      <c r="AD945" s="47"/>
      <c r="AG945" s="23">
        <v>1</v>
      </c>
      <c r="AH945" s="23" t="str">
        <f>Consolication[[#This Row],[Bénéficiaires]]</f>
        <v>ASSOCIATION DES ENTREPRENEURS INGENIEUX D'AFRIQUE (ASENIA)</v>
      </c>
      <c r="AI945" s="23">
        <f>Consolication[[#This Row],[cohorte]]</f>
        <v>9</v>
      </c>
    </row>
    <row r="946" spans="1:35" s="16" customFormat="1" ht="29" x14ac:dyDescent="0.35">
      <c r="A946" s="34">
        <f>IF(B946&lt;&gt;"",MAX($A$1:A945)+1,"")</f>
        <v>945</v>
      </c>
      <c r="B946" s="34" t="s">
        <v>2417</v>
      </c>
      <c r="C946" s="34" t="s">
        <v>1102</v>
      </c>
      <c r="D946" s="34" t="s">
        <v>31</v>
      </c>
      <c r="E946" s="34">
        <v>23</v>
      </c>
      <c r="F946" s="34" t="s">
        <v>32</v>
      </c>
      <c r="G946" s="34">
        <v>2</v>
      </c>
      <c r="H946" s="34">
        <v>6</v>
      </c>
      <c r="I946" s="34" t="s">
        <v>1167</v>
      </c>
      <c r="J946" s="34" t="s">
        <v>1103</v>
      </c>
      <c r="K946" s="60" t="s">
        <v>1168</v>
      </c>
      <c r="L946" s="60" t="s">
        <v>1105</v>
      </c>
      <c r="M946" s="34">
        <v>2</v>
      </c>
      <c r="N946" s="34" t="s">
        <v>1167</v>
      </c>
      <c r="O946" s="34" t="s">
        <v>1169</v>
      </c>
      <c r="P946" s="34" t="s">
        <v>1170</v>
      </c>
      <c r="Q946" s="34" t="s">
        <v>1167</v>
      </c>
      <c r="R946" s="34" t="s">
        <v>1171</v>
      </c>
      <c r="S946" s="34" t="s">
        <v>1172</v>
      </c>
      <c r="T946" s="34"/>
      <c r="U946" s="34"/>
      <c r="V946" s="34">
        <v>659217454</v>
      </c>
      <c r="W946" s="34"/>
      <c r="X946" s="34">
        <v>8</v>
      </c>
      <c r="Y946" s="34">
        <v>680669661</v>
      </c>
      <c r="Z946" s="34" t="s">
        <v>2418</v>
      </c>
      <c r="AA946" s="34">
        <f>IF(ISBLANK($L946),"",VLOOKUP($L946,'PADESCE Ccontractuelle'!$C$2:$K$1200,8,FALSE))</f>
        <v>350000</v>
      </c>
      <c r="AB946" s="34">
        <f>IF(ISBLANK($L946),"",VLOOKUP($L946,'PADESCE Ccontractuelle'!$C$2:$K$1200,9,FALSE))</f>
        <v>105000000</v>
      </c>
      <c r="AC946" s="34" t="str">
        <f>VLOOKUP(VLOOKUP(B946,Apprenants!$D$2:$F$2000,3,FALSE),Classes!$A$2:$H$2000,8,FALSE)</f>
        <v>N</v>
      </c>
      <c r="AD946" s="47"/>
      <c r="AG946" s="23">
        <v>1</v>
      </c>
      <c r="AH946" s="23" t="str">
        <f>Consolication[[#This Row],[Bénéficiaires]]</f>
        <v>ASSOCIATION DES ENTREPRENEURS INGENIEUX D'AFRIQUE (ASENIA)</v>
      </c>
      <c r="AI946" s="23">
        <f>Consolication[[#This Row],[cohorte]]</f>
        <v>8</v>
      </c>
    </row>
    <row r="947" spans="1:35" s="16" customFormat="1" ht="29" x14ac:dyDescent="0.35">
      <c r="A947" s="34">
        <f>IF(B947&lt;&gt;"",MAX($A$1:A946)+1,"")</f>
        <v>946</v>
      </c>
      <c r="B947" s="34" t="s">
        <v>2419</v>
      </c>
      <c r="C947" s="34" t="s">
        <v>1102</v>
      </c>
      <c r="D947" s="34" t="s">
        <v>32</v>
      </c>
      <c r="E947" s="34">
        <v>24</v>
      </c>
      <c r="F947" s="34" t="s">
        <v>1042</v>
      </c>
      <c r="G947" s="34">
        <v>2</v>
      </c>
      <c r="H947" s="34">
        <v>18</v>
      </c>
      <c r="I947" s="34" t="s">
        <v>1167</v>
      </c>
      <c r="J947" s="34" t="s">
        <v>1103</v>
      </c>
      <c r="K947" s="60" t="s">
        <v>1168</v>
      </c>
      <c r="L947" s="60" t="s">
        <v>1105</v>
      </c>
      <c r="M947" s="34">
        <v>2</v>
      </c>
      <c r="N947" s="34" t="s">
        <v>1167</v>
      </c>
      <c r="O947" s="34" t="s">
        <v>1169</v>
      </c>
      <c r="P947" s="34" t="s">
        <v>1170</v>
      </c>
      <c r="Q947" s="34" t="s">
        <v>1167</v>
      </c>
      <c r="R947" s="34" t="s">
        <v>1171</v>
      </c>
      <c r="S947" s="34" t="s">
        <v>1172</v>
      </c>
      <c r="T947" s="34"/>
      <c r="U947" s="34"/>
      <c r="V947" s="34">
        <v>699413943</v>
      </c>
      <c r="W947" s="34"/>
      <c r="X947" s="34">
        <v>8</v>
      </c>
      <c r="Y947" s="34">
        <v>680669661</v>
      </c>
      <c r="Z947" s="34" t="s">
        <v>2420</v>
      </c>
      <c r="AA947" s="34">
        <f>IF(ISBLANK($L947),"",VLOOKUP($L947,'PADESCE Ccontractuelle'!$C$2:$K$1200,8,FALSE))</f>
        <v>350000</v>
      </c>
      <c r="AB947" s="34">
        <f>IF(ISBLANK($L947),"",VLOOKUP($L947,'PADESCE Ccontractuelle'!$C$2:$K$1200,9,FALSE))</f>
        <v>105000000</v>
      </c>
      <c r="AC947" s="34" t="str">
        <f>VLOOKUP(VLOOKUP(B947,Apprenants!$D$2:$F$2000,3,FALSE),Classes!$A$2:$H$2000,8,FALSE)</f>
        <v>N</v>
      </c>
      <c r="AD947" s="47"/>
      <c r="AG947" s="23"/>
      <c r="AH947" s="23"/>
      <c r="AI947" s="23"/>
    </row>
    <row r="948" spans="1:35" s="16" customFormat="1" ht="29" x14ac:dyDescent="0.35">
      <c r="A948" s="34">
        <f>IF(B948&lt;&gt;"",MAX($A$1:A947)+1,"")</f>
        <v>947</v>
      </c>
      <c r="B948" s="34" t="s">
        <v>2421</v>
      </c>
      <c r="C948" s="34" t="s">
        <v>1102</v>
      </c>
      <c r="D948" s="34" t="s">
        <v>31</v>
      </c>
      <c r="E948" s="34">
        <v>40</v>
      </c>
      <c r="F948" s="34" t="s">
        <v>273</v>
      </c>
      <c r="G948" s="34">
        <v>2</v>
      </c>
      <c r="H948" s="34">
        <v>4</v>
      </c>
      <c r="I948" s="34" t="s">
        <v>1167</v>
      </c>
      <c r="J948" s="34" t="s">
        <v>1103</v>
      </c>
      <c r="K948" s="60" t="s">
        <v>1168</v>
      </c>
      <c r="L948" s="60" t="s">
        <v>1105</v>
      </c>
      <c r="M948" s="34">
        <v>2</v>
      </c>
      <c r="N948" s="34" t="s">
        <v>1167</v>
      </c>
      <c r="O948" s="34" t="s">
        <v>1169</v>
      </c>
      <c r="P948" s="34" t="s">
        <v>1170</v>
      </c>
      <c r="Q948" s="34" t="s">
        <v>1167</v>
      </c>
      <c r="R948" s="34" t="s">
        <v>1171</v>
      </c>
      <c r="S948" s="34" t="s">
        <v>1172</v>
      </c>
      <c r="T948" s="34"/>
      <c r="U948" s="34"/>
      <c r="V948" s="34">
        <v>693293464</v>
      </c>
      <c r="W948" s="34"/>
      <c r="X948" s="34">
        <v>9</v>
      </c>
      <c r="Y948" s="34">
        <v>680669661</v>
      </c>
      <c r="Z948" s="34" t="s">
        <v>2422</v>
      </c>
      <c r="AA948" s="34">
        <f>IF(ISBLANK($L948),"",VLOOKUP($L948,'PADESCE Ccontractuelle'!$C$2:$K$1200,8,FALSE))</f>
        <v>350000</v>
      </c>
      <c r="AB948" s="34">
        <f>IF(ISBLANK($L948),"",VLOOKUP($L948,'PADESCE Ccontractuelle'!$C$2:$K$1200,9,FALSE))</f>
        <v>105000000</v>
      </c>
      <c r="AC948" s="34" t="str">
        <f>VLOOKUP(VLOOKUP(B948,Apprenants!$D$2:$F$2000,3,FALSE),Classes!$A$2:$H$2000,8,FALSE)</f>
        <v>N</v>
      </c>
      <c r="AD948" s="47"/>
      <c r="AG948" s="23">
        <v>1</v>
      </c>
      <c r="AH948" s="23" t="str">
        <f>Consolication[[#This Row],[Bénéficiaires]]</f>
        <v>ASSOCIATION DES ENTREPRENEURS INGENIEUX D'AFRIQUE (ASENIA)</v>
      </c>
      <c r="AI948" s="23">
        <f>Consolication[[#This Row],[cohorte]]</f>
        <v>9</v>
      </c>
    </row>
    <row r="949" spans="1:35" s="16" customFormat="1" ht="29" x14ac:dyDescent="0.35">
      <c r="A949" s="34">
        <f>IF(B949&lt;&gt;"",MAX($A$1:A948)+1,"")</f>
        <v>948</v>
      </c>
      <c r="B949" s="34" t="s">
        <v>2423</v>
      </c>
      <c r="C949" s="34" t="s">
        <v>1102</v>
      </c>
      <c r="D949" s="34" t="s">
        <v>31</v>
      </c>
      <c r="E949" s="34">
        <v>23</v>
      </c>
      <c r="F949" s="34" t="s">
        <v>32</v>
      </c>
      <c r="G949" s="34">
        <v>2</v>
      </c>
      <c r="H949" s="34">
        <v>0</v>
      </c>
      <c r="I949" s="34" t="s">
        <v>1167</v>
      </c>
      <c r="J949" s="34" t="s">
        <v>1103</v>
      </c>
      <c r="K949" s="60" t="s">
        <v>1168</v>
      </c>
      <c r="L949" s="60" t="s">
        <v>1105</v>
      </c>
      <c r="M949" s="34">
        <v>2</v>
      </c>
      <c r="N949" s="34" t="s">
        <v>1167</v>
      </c>
      <c r="O949" s="34" t="s">
        <v>1169</v>
      </c>
      <c r="P949" s="34" t="s">
        <v>1170</v>
      </c>
      <c r="Q949" s="34" t="s">
        <v>1167</v>
      </c>
      <c r="R949" s="34" t="s">
        <v>1171</v>
      </c>
      <c r="S949" s="34" t="s">
        <v>1172</v>
      </c>
      <c r="T949" s="34"/>
      <c r="U949" s="34"/>
      <c r="V949" s="34">
        <v>673633566</v>
      </c>
      <c r="W949" s="34"/>
      <c r="X949" s="34">
        <v>9</v>
      </c>
      <c r="Y949" s="34">
        <v>680669661</v>
      </c>
      <c r="Z949" s="34" t="s">
        <v>2424</v>
      </c>
      <c r="AA949" s="34">
        <f>IF(ISBLANK($L949),"",VLOOKUP($L949,'PADESCE Ccontractuelle'!$C$2:$K$1200,8,FALSE))</f>
        <v>350000</v>
      </c>
      <c r="AB949" s="34">
        <f>IF(ISBLANK($L949),"",VLOOKUP($L949,'PADESCE Ccontractuelle'!$C$2:$K$1200,9,FALSE))</f>
        <v>105000000</v>
      </c>
      <c r="AC949" s="34" t="str">
        <f>VLOOKUP(VLOOKUP(B949,Apprenants!$D$2:$F$2000,3,FALSE),Classes!$A$2:$H$2000,8,FALSE)</f>
        <v>N</v>
      </c>
      <c r="AD949" s="47"/>
      <c r="AG949" s="23">
        <v>1</v>
      </c>
      <c r="AH949" s="23" t="str">
        <f>Consolication[[#This Row],[Bénéficiaires]]</f>
        <v>ASSOCIATION DES ENTREPRENEURS INGENIEUX D'AFRIQUE (ASENIA)</v>
      </c>
      <c r="AI949" s="23">
        <f>Consolication[[#This Row],[cohorte]]</f>
        <v>9</v>
      </c>
    </row>
    <row r="950" spans="1:35" s="16" customFormat="1" ht="29" x14ac:dyDescent="0.35">
      <c r="A950" s="34">
        <f>IF(B950&lt;&gt;"",MAX($A$1:A949)+1,"")</f>
        <v>949</v>
      </c>
      <c r="B950" s="34" t="s">
        <v>2425</v>
      </c>
      <c r="C950" s="34" t="s">
        <v>1102</v>
      </c>
      <c r="D950" s="34" t="s">
        <v>31</v>
      </c>
      <c r="E950" s="34">
        <v>23</v>
      </c>
      <c r="F950" s="34" t="s">
        <v>32</v>
      </c>
      <c r="G950" s="34">
        <v>2</v>
      </c>
      <c r="H950" s="34">
        <v>5</v>
      </c>
      <c r="I950" s="34" t="s">
        <v>1167</v>
      </c>
      <c r="J950" s="34" t="s">
        <v>1103</v>
      </c>
      <c r="K950" s="60" t="s">
        <v>1168</v>
      </c>
      <c r="L950" s="60" t="s">
        <v>1105</v>
      </c>
      <c r="M950" s="34">
        <v>2</v>
      </c>
      <c r="N950" s="34" t="s">
        <v>1167</v>
      </c>
      <c r="O950" s="34" t="s">
        <v>1169</v>
      </c>
      <c r="P950" s="34" t="s">
        <v>1170</v>
      </c>
      <c r="Q950" s="34" t="s">
        <v>1167</v>
      </c>
      <c r="R950" s="34" t="s">
        <v>1171</v>
      </c>
      <c r="S950" s="34" t="s">
        <v>1172</v>
      </c>
      <c r="T950" s="34"/>
      <c r="U950" s="34"/>
      <c r="V950" s="34">
        <v>692245084</v>
      </c>
      <c r="W950" s="34"/>
      <c r="X950" s="34">
        <v>9</v>
      </c>
      <c r="Y950" s="34">
        <v>680669661</v>
      </c>
      <c r="Z950" s="34" t="s">
        <v>2426</v>
      </c>
      <c r="AA950" s="34">
        <f>IF(ISBLANK($L950),"",VLOOKUP($L950,'PADESCE Ccontractuelle'!$C$2:$K$1200,8,FALSE))</f>
        <v>350000</v>
      </c>
      <c r="AB950" s="34">
        <f>IF(ISBLANK($L950),"",VLOOKUP($L950,'PADESCE Ccontractuelle'!$C$2:$K$1200,9,FALSE))</f>
        <v>105000000</v>
      </c>
      <c r="AC950" s="34" t="str">
        <f>VLOOKUP(VLOOKUP(B950,Apprenants!$D$2:$F$2000,3,FALSE),Classes!$A$2:$H$2000,8,FALSE)</f>
        <v>N</v>
      </c>
      <c r="AD950" s="47"/>
      <c r="AG950" s="23">
        <v>1</v>
      </c>
      <c r="AH950" s="23" t="str">
        <f>Consolication[[#This Row],[Bénéficiaires]]</f>
        <v>ASSOCIATION DES ENTREPRENEURS INGENIEUX D'AFRIQUE (ASENIA)</v>
      </c>
      <c r="AI950" s="23">
        <f>Consolication[[#This Row],[cohorte]]</f>
        <v>9</v>
      </c>
    </row>
    <row r="951" spans="1:35" s="16" customFormat="1" ht="29" x14ac:dyDescent="0.35">
      <c r="A951" s="34">
        <f>IF(B951&lt;&gt;"",MAX($A$1:A950)+1,"")</f>
        <v>950</v>
      </c>
      <c r="B951" s="34" t="s">
        <v>2427</v>
      </c>
      <c r="C951" s="34" t="s">
        <v>1102</v>
      </c>
      <c r="D951" s="34" t="s">
        <v>32</v>
      </c>
      <c r="E951" s="34">
        <v>22</v>
      </c>
      <c r="F951" s="34" t="s">
        <v>32</v>
      </c>
      <c r="G951" s="34">
        <v>2</v>
      </c>
      <c r="H951" s="34">
        <v>9</v>
      </c>
      <c r="I951" s="34" t="s">
        <v>1167</v>
      </c>
      <c r="J951" s="34" t="s">
        <v>1103</v>
      </c>
      <c r="K951" s="60" t="s">
        <v>1168</v>
      </c>
      <c r="L951" s="60" t="s">
        <v>1105</v>
      </c>
      <c r="M951" s="34">
        <v>2</v>
      </c>
      <c r="N951" s="34" t="s">
        <v>1167</v>
      </c>
      <c r="O951" s="34" t="s">
        <v>1169</v>
      </c>
      <c r="P951" s="34" t="s">
        <v>1170</v>
      </c>
      <c r="Q951" s="34" t="s">
        <v>1167</v>
      </c>
      <c r="R951" s="34" t="s">
        <v>1171</v>
      </c>
      <c r="S951" s="34" t="s">
        <v>1172</v>
      </c>
      <c r="T951" s="34"/>
      <c r="U951" s="34"/>
      <c r="V951" s="34">
        <v>690879616</v>
      </c>
      <c r="W951" s="34"/>
      <c r="X951" s="34">
        <v>9</v>
      </c>
      <c r="Y951" s="34">
        <v>680669661</v>
      </c>
      <c r="Z951" s="34" t="s">
        <v>2428</v>
      </c>
      <c r="AA951" s="34">
        <f>IF(ISBLANK($L951),"",VLOOKUP($L951,'PADESCE Ccontractuelle'!$C$2:$K$1200,8,FALSE))</f>
        <v>350000</v>
      </c>
      <c r="AB951" s="34">
        <f>IF(ISBLANK($L951),"",VLOOKUP($L951,'PADESCE Ccontractuelle'!$C$2:$K$1200,9,FALSE))</f>
        <v>105000000</v>
      </c>
      <c r="AC951" s="34" t="str">
        <f>VLOOKUP(VLOOKUP(B951,Apprenants!$D$2:$F$2000,3,FALSE),Classes!$A$2:$H$2000,8,FALSE)</f>
        <v>N</v>
      </c>
      <c r="AD951" s="47"/>
      <c r="AG951" s="23">
        <v>1</v>
      </c>
      <c r="AH951" s="23" t="str">
        <f>Consolication[[#This Row],[Bénéficiaires]]</f>
        <v>ASSOCIATION DES ENTREPRENEURS INGENIEUX D'AFRIQUE (ASENIA)</v>
      </c>
      <c r="AI951" s="23">
        <f>Consolication[[#This Row],[cohorte]]</f>
        <v>9</v>
      </c>
    </row>
    <row r="952" spans="1:35" s="16" customFormat="1" ht="29" x14ac:dyDescent="0.35">
      <c r="A952" s="34">
        <f>IF(B952&lt;&gt;"",MAX($A$1:A951)+1,"")</f>
        <v>951</v>
      </c>
      <c r="B952" s="34" t="s">
        <v>2429</v>
      </c>
      <c r="C952" s="34" t="s">
        <v>1102</v>
      </c>
      <c r="D952" s="34" t="s">
        <v>32</v>
      </c>
      <c r="E952" s="34">
        <v>24</v>
      </c>
      <c r="F952" s="34" t="s">
        <v>32</v>
      </c>
      <c r="G952" s="34">
        <v>2</v>
      </c>
      <c r="H952" s="34">
        <v>1</v>
      </c>
      <c r="I952" s="34" t="s">
        <v>1167</v>
      </c>
      <c r="J952" s="34" t="s">
        <v>1103</v>
      </c>
      <c r="K952" s="60" t="s">
        <v>1168</v>
      </c>
      <c r="L952" s="60" t="s">
        <v>1105</v>
      </c>
      <c r="M952" s="34">
        <v>2</v>
      </c>
      <c r="N952" s="34" t="s">
        <v>1167</v>
      </c>
      <c r="O952" s="34" t="s">
        <v>1169</v>
      </c>
      <c r="P952" s="34" t="s">
        <v>1170</v>
      </c>
      <c r="Q952" s="34" t="s">
        <v>1167</v>
      </c>
      <c r="R952" s="34" t="s">
        <v>1171</v>
      </c>
      <c r="S952" s="34" t="s">
        <v>1172</v>
      </c>
      <c r="T952" s="34"/>
      <c r="U952" s="34"/>
      <c r="V952" s="34">
        <v>656344283</v>
      </c>
      <c r="W952" s="34"/>
      <c r="X952" s="34">
        <v>9</v>
      </c>
      <c r="Y952" s="34">
        <v>680669661</v>
      </c>
      <c r="Z952" s="34" t="s">
        <v>2430</v>
      </c>
      <c r="AA952" s="34">
        <f>IF(ISBLANK($L952),"",VLOOKUP($L952,'PADESCE Ccontractuelle'!$C$2:$K$1200,8,FALSE))</f>
        <v>350000</v>
      </c>
      <c r="AB952" s="34">
        <f>IF(ISBLANK($L952),"",VLOOKUP($L952,'PADESCE Ccontractuelle'!$C$2:$K$1200,9,FALSE))</f>
        <v>105000000</v>
      </c>
      <c r="AC952" s="34" t="str">
        <f>VLOOKUP(VLOOKUP(B952,Apprenants!$D$2:$F$2000,3,FALSE),Classes!$A$2:$H$2000,8,FALSE)</f>
        <v>N</v>
      </c>
      <c r="AD952" s="47"/>
      <c r="AG952" s="23">
        <v>1</v>
      </c>
      <c r="AH952" s="23" t="str">
        <f>Consolication[[#This Row],[Bénéficiaires]]</f>
        <v>ASSOCIATION DES ENTREPRENEURS INGENIEUX D'AFRIQUE (ASENIA)</v>
      </c>
      <c r="AI952" s="23">
        <f>Consolication[[#This Row],[cohorte]]</f>
        <v>9</v>
      </c>
    </row>
    <row r="953" spans="1:35" s="16" customFormat="1" ht="29" x14ac:dyDescent="0.35">
      <c r="A953" s="34">
        <f>IF(B953&lt;&gt;"",MAX($A$1:A952)+1,"")</f>
        <v>952</v>
      </c>
      <c r="B953" s="34" t="s">
        <v>2431</v>
      </c>
      <c r="C953" s="34" t="s">
        <v>1102</v>
      </c>
      <c r="D953" s="34" t="s">
        <v>31</v>
      </c>
      <c r="E953" s="34">
        <v>38</v>
      </c>
      <c r="F953" s="34" t="s">
        <v>273</v>
      </c>
      <c r="G953" s="34">
        <v>2</v>
      </c>
      <c r="H953" s="34">
        <v>1</v>
      </c>
      <c r="I953" s="34" t="s">
        <v>1167</v>
      </c>
      <c r="J953" s="34" t="s">
        <v>1103</v>
      </c>
      <c r="K953" s="60" t="s">
        <v>1168</v>
      </c>
      <c r="L953" s="60" t="s">
        <v>1105</v>
      </c>
      <c r="M953" s="34">
        <v>2</v>
      </c>
      <c r="N953" s="34" t="s">
        <v>1167</v>
      </c>
      <c r="O953" s="34" t="s">
        <v>1169</v>
      </c>
      <c r="P953" s="34" t="s">
        <v>1170</v>
      </c>
      <c r="Q953" s="34" t="s">
        <v>1167</v>
      </c>
      <c r="R953" s="34" t="s">
        <v>1171</v>
      </c>
      <c r="S953" s="34" t="s">
        <v>1172</v>
      </c>
      <c r="T953" s="34"/>
      <c r="U953" s="34"/>
      <c r="V953" s="34"/>
      <c r="W953" s="34"/>
      <c r="X953" s="34">
        <v>9</v>
      </c>
      <c r="Y953" s="34">
        <v>680669661</v>
      </c>
      <c r="Z953" s="34" t="s">
        <v>2432</v>
      </c>
      <c r="AA953" s="34">
        <f>IF(ISBLANK($L953),"",VLOOKUP($L953,'PADESCE Ccontractuelle'!$C$2:$K$1200,8,FALSE))</f>
        <v>350000</v>
      </c>
      <c r="AB953" s="34">
        <f>IF(ISBLANK($L953),"",VLOOKUP($L953,'PADESCE Ccontractuelle'!$C$2:$K$1200,9,FALSE))</f>
        <v>105000000</v>
      </c>
      <c r="AC953" s="34" t="str">
        <f>VLOOKUP(VLOOKUP(B953,Apprenants!$D$2:$F$2000,3,FALSE),Classes!$A$2:$H$2000,8,FALSE)</f>
        <v>N</v>
      </c>
      <c r="AD953" s="47"/>
      <c r="AG953" s="23">
        <v>1</v>
      </c>
      <c r="AH953" s="23" t="str">
        <f>Consolication[[#This Row],[Bénéficiaires]]</f>
        <v>ASSOCIATION DES ENTREPRENEURS INGENIEUX D'AFRIQUE (ASENIA)</v>
      </c>
      <c r="AI953" s="23">
        <f>Consolication[[#This Row],[cohorte]]</f>
        <v>9</v>
      </c>
    </row>
    <row r="954" spans="1:35" s="16" customFormat="1" ht="29" x14ac:dyDescent="0.35">
      <c r="A954" s="34">
        <f>IF(B954&lt;&gt;"",MAX($A$1:A953)+1,"")</f>
        <v>953</v>
      </c>
      <c r="B954" s="34" t="s">
        <v>2433</v>
      </c>
      <c r="C954" s="34" t="s">
        <v>1102</v>
      </c>
      <c r="D954" s="34" t="s">
        <v>31</v>
      </c>
      <c r="E954" s="34">
        <v>29</v>
      </c>
      <c r="F954" s="34" t="s">
        <v>32</v>
      </c>
      <c r="G954" s="34">
        <v>2</v>
      </c>
      <c r="H954" s="34">
        <v>1</v>
      </c>
      <c r="I954" s="34" t="s">
        <v>1167</v>
      </c>
      <c r="J954" s="34" t="s">
        <v>1103</v>
      </c>
      <c r="K954" s="60" t="s">
        <v>1168</v>
      </c>
      <c r="L954" s="60" t="s">
        <v>1105</v>
      </c>
      <c r="M954" s="34">
        <v>2</v>
      </c>
      <c r="N954" s="34" t="s">
        <v>1167</v>
      </c>
      <c r="O954" s="34" t="s">
        <v>1169</v>
      </c>
      <c r="P954" s="34" t="s">
        <v>1170</v>
      </c>
      <c r="Q954" s="34" t="s">
        <v>1167</v>
      </c>
      <c r="R954" s="34" t="s">
        <v>1171</v>
      </c>
      <c r="S954" s="34" t="s">
        <v>1172</v>
      </c>
      <c r="T954" s="34"/>
      <c r="U954" s="34"/>
      <c r="V954" s="34">
        <v>673289980</v>
      </c>
      <c r="W954" s="34"/>
      <c r="X954" s="34">
        <v>8</v>
      </c>
      <c r="Y954" s="34">
        <v>680669661</v>
      </c>
      <c r="Z954" s="34" t="s">
        <v>2434</v>
      </c>
      <c r="AA954" s="34">
        <f>IF(ISBLANK($L954),"",VLOOKUP($L954,'PADESCE Ccontractuelle'!$C$2:$K$1200,8,FALSE))</f>
        <v>350000</v>
      </c>
      <c r="AB954" s="34">
        <f>IF(ISBLANK($L954),"",VLOOKUP($L954,'PADESCE Ccontractuelle'!$C$2:$K$1200,9,FALSE))</f>
        <v>105000000</v>
      </c>
      <c r="AC954" s="34" t="str">
        <f>VLOOKUP(VLOOKUP(B954,Apprenants!$D$2:$F$2000,3,FALSE),Classes!$A$2:$H$2000,8,FALSE)</f>
        <v>N</v>
      </c>
      <c r="AD954" s="47"/>
      <c r="AG954" s="23">
        <v>1</v>
      </c>
      <c r="AH954" s="23" t="str">
        <f>Consolication[[#This Row],[Bénéficiaires]]</f>
        <v>ASSOCIATION DES ENTREPRENEURS INGENIEUX D'AFRIQUE (ASENIA)</v>
      </c>
      <c r="AI954" s="23">
        <f>Consolication[[#This Row],[cohorte]]</f>
        <v>8</v>
      </c>
    </row>
    <row r="955" spans="1:35" s="16" customFormat="1" ht="29" x14ac:dyDescent="0.35">
      <c r="A955" s="34">
        <f>IF(B955&lt;&gt;"",MAX($A$1:A954)+1,"")</f>
        <v>954</v>
      </c>
      <c r="B955" s="34" t="s">
        <v>2435</v>
      </c>
      <c r="C955" s="34" t="s">
        <v>1102</v>
      </c>
      <c r="D955" s="34" t="s">
        <v>31</v>
      </c>
      <c r="E955" s="34">
        <v>36</v>
      </c>
      <c r="F955" s="34" t="s">
        <v>273</v>
      </c>
      <c r="G955" s="34"/>
      <c r="H955" s="34">
        <v>15</v>
      </c>
      <c r="I955" s="34" t="s">
        <v>1167</v>
      </c>
      <c r="J955" s="34" t="s">
        <v>1103</v>
      </c>
      <c r="K955" s="60" t="s">
        <v>1168</v>
      </c>
      <c r="L955" s="60" t="s">
        <v>1105</v>
      </c>
      <c r="M955" s="34">
        <v>2</v>
      </c>
      <c r="N955" s="34" t="s">
        <v>1167</v>
      </c>
      <c r="O955" s="34" t="s">
        <v>1169</v>
      </c>
      <c r="P955" s="34" t="s">
        <v>1170</v>
      </c>
      <c r="Q955" s="34" t="s">
        <v>1167</v>
      </c>
      <c r="R955" s="34" t="s">
        <v>1171</v>
      </c>
      <c r="S955" s="34" t="s">
        <v>1172</v>
      </c>
      <c r="T955" s="34"/>
      <c r="U955" s="34"/>
      <c r="V955" s="34">
        <v>670697461</v>
      </c>
      <c r="W955" s="34"/>
      <c r="X955" s="34">
        <v>9</v>
      </c>
      <c r="Y955" s="34">
        <v>680669661</v>
      </c>
      <c r="Z955" s="34" t="s">
        <v>2436</v>
      </c>
      <c r="AA955" s="34">
        <f>IF(ISBLANK($L955),"",VLOOKUP($L955,'PADESCE Ccontractuelle'!$C$2:$K$1200,8,FALSE))</f>
        <v>350000</v>
      </c>
      <c r="AB955" s="34">
        <f>IF(ISBLANK($L955),"",VLOOKUP($L955,'PADESCE Ccontractuelle'!$C$2:$K$1200,9,FALSE))</f>
        <v>105000000</v>
      </c>
      <c r="AC955" s="34" t="str">
        <f>VLOOKUP(VLOOKUP(B955,Apprenants!$D$2:$F$2000,3,FALSE),Classes!$A$2:$H$2000,8,FALSE)</f>
        <v>N</v>
      </c>
      <c r="AD955" s="47"/>
      <c r="AG955" s="23"/>
      <c r="AH955" s="23"/>
      <c r="AI955" s="23"/>
    </row>
    <row r="956" spans="1:35" s="16" customFormat="1" ht="29" x14ac:dyDescent="0.35">
      <c r="A956" s="34">
        <f>IF(B956&lt;&gt;"",MAX($A$1:A955)+1,"")</f>
        <v>955</v>
      </c>
      <c r="B956" s="34" t="s">
        <v>2437</v>
      </c>
      <c r="C956" s="34" t="s">
        <v>1102</v>
      </c>
      <c r="D956" s="34" t="s">
        <v>31</v>
      </c>
      <c r="E956" s="34">
        <v>42</v>
      </c>
      <c r="F956" s="34" t="s">
        <v>273</v>
      </c>
      <c r="G956" s="34">
        <v>0</v>
      </c>
      <c r="H956" s="34">
        <v>5</v>
      </c>
      <c r="I956" s="34" t="s">
        <v>1167</v>
      </c>
      <c r="J956" s="34" t="s">
        <v>1103</v>
      </c>
      <c r="K956" s="60" t="s">
        <v>1168</v>
      </c>
      <c r="L956" s="60" t="s">
        <v>1105</v>
      </c>
      <c r="M956" s="34">
        <v>2</v>
      </c>
      <c r="N956" s="34" t="s">
        <v>1167</v>
      </c>
      <c r="O956" s="34" t="s">
        <v>1169</v>
      </c>
      <c r="P956" s="34" t="s">
        <v>1170</v>
      </c>
      <c r="Q956" s="34" t="s">
        <v>1167</v>
      </c>
      <c r="R956" s="34" t="s">
        <v>1171</v>
      </c>
      <c r="S956" s="34" t="s">
        <v>1172</v>
      </c>
      <c r="T956" s="34"/>
      <c r="U956" s="34"/>
      <c r="V956" s="34">
        <v>691590018</v>
      </c>
      <c r="W956" s="34"/>
      <c r="X956" s="34">
        <v>8</v>
      </c>
      <c r="Y956" s="34">
        <v>680669661</v>
      </c>
      <c r="Z956" s="34" t="s">
        <v>2438</v>
      </c>
      <c r="AA956" s="34">
        <f>IF(ISBLANK($L956),"",VLOOKUP($L956,'PADESCE Ccontractuelle'!$C$2:$K$1200,8,FALSE))</f>
        <v>350000</v>
      </c>
      <c r="AB956" s="34">
        <f>IF(ISBLANK($L956),"",VLOOKUP($L956,'PADESCE Ccontractuelle'!$C$2:$K$1200,9,FALSE))</f>
        <v>105000000</v>
      </c>
      <c r="AC956" s="34" t="str">
        <f>VLOOKUP(VLOOKUP(B956,Apprenants!$D$2:$F$2000,3,FALSE),Classes!$A$2:$H$2000,8,FALSE)</f>
        <v>N</v>
      </c>
      <c r="AD956" s="47"/>
      <c r="AG956" s="23">
        <v>1</v>
      </c>
      <c r="AH956" s="23" t="str">
        <f>Consolication[[#This Row],[Bénéficiaires]]</f>
        <v>ASSOCIATION DES ENTREPRENEURS INGENIEUX D'AFRIQUE (ASENIA)</v>
      </c>
      <c r="AI956" s="23">
        <f>Consolication[[#This Row],[cohorte]]</f>
        <v>8</v>
      </c>
    </row>
    <row r="957" spans="1:35" s="16" customFormat="1" ht="29" x14ac:dyDescent="0.35">
      <c r="A957" s="34">
        <f>IF(B957&lt;&gt;"",MAX($A$1:A956)+1,"")</f>
        <v>956</v>
      </c>
      <c r="B957" s="34" t="s">
        <v>2439</v>
      </c>
      <c r="C957" s="34" t="s">
        <v>1102</v>
      </c>
      <c r="D957" s="34" t="s">
        <v>31</v>
      </c>
      <c r="E957" s="34">
        <v>48</v>
      </c>
      <c r="F957" s="34" t="s">
        <v>273</v>
      </c>
      <c r="G957" s="34">
        <v>-1</v>
      </c>
      <c r="H957" s="34">
        <v>5</v>
      </c>
      <c r="I957" s="34" t="s">
        <v>1167</v>
      </c>
      <c r="J957" s="34" t="s">
        <v>1103</v>
      </c>
      <c r="K957" s="60" t="s">
        <v>1168</v>
      </c>
      <c r="L957" s="60" t="s">
        <v>1105</v>
      </c>
      <c r="M957" s="34">
        <v>2</v>
      </c>
      <c r="N957" s="34" t="s">
        <v>1167</v>
      </c>
      <c r="O957" s="34" t="s">
        <v>1169</v>
      </c>
      <c r="P957" s="34" t="s">
        <v>1170</v>
      </c>
      <c r="Q957" s="34" t="s">
        <v>1167</v>
      </c>
      <c r="R957" s="34" t="s">
        <v>1171</v>
      </c>
      <c r="S957" s="34" t="s">
        <v>1172</v>
      </c>
      <c r="T957" s="34"/>
      <c r="U957" s="34"/>
      <c r="V957" s="34">
        <v>695347570</v>
      </c>
      <c r="W957" s="34"/>
      <c r="X957" s="34">
        <v>8</v>
      </c>
      <c r="Y957" s="34">
        <v>680669661</v>
      </c>
      <c r="Z957" s="34" t="s">
        <v>2440</v>
      </c>
      <c r="AA957" s="34">
        <f>IF(ISBLANK($L957),"",VLOOKUP($L957,'PADESCE Ccontractuelle'!$C$2:$K$1200,8,FALSE))</f>
        <v>350000</v>
      </c>
      <c r="AB957" s="34">
        <f>IF(ISBLANK($L957),"",VLOOKUP($L957,'PADESCE Ccontractuelle'!$C$2:$K$1200,9,FALSE))</f>
        <v>105000000</v>
      </c>
      <c r="AC957" s="34" t="str">
        <f>VLOOKUP(VLOOKUP(B957,Apprenants!$D$2:$F$2000,3,FALSE),Classes!$A$2:$H$2000,8,FALSE)</f>
        <v>N</v>
      </c>
      <c r="AD957" s="47"/>
      <c r="AG957" s="23">
        <v>1</v>
      </c>
      <c r="AH957" s="23" t="str">
        <f>Consolication[[#This Row],[Bénéficiaires]]</f>
        <v>ASSOCIATION DES ENTREPRENEURS INGENIEUX D'AFRIQUE (ASENIA)</v>
      </c>
      <c r="AI957" s="23">
        <f>Consolication[[#This Row],[cohorte]]</f>
        <v>8</v>
      </c>
    </row>
    <row r="958" spans="1:35" s="16" customFormat="1" ht="29" x14ac:dyDescent="0.35">
      <c r="A958" s="34">
        <f>IF(B958&lt;&gt;"",MAX($A$1:A957)+1,"")</f>
        <v>957</v>
      </c>
      <c r="B958" s="34" t="s">
        <v>2441</v>
      </c>
      <c r="C958" s="34" t="s">
        <v>1102</v>
      </c>
      <c r="D958" s="34" t="s">
        <v>32</v>
      </c>
      <c r="E958" s="34">
        <v>32</v>
      </c>
      <c r="F958" s="34" t="s">
        <v>246</v>
      </c>
      <c r="G958" s="34">
        <v>0</v>
      </c>
      <c r="H958" s="34">
        <v>8</v>
      </c>
      <c r="I958" s="34" t="s">
        <v>1167</v>
      </c>
      <c r="J958" s="34" t="s">
        <v>1103</v>
      </c>
      <c r="K958" s="60" t="s">
        <v>1168</v>
      </c>
      <c r="L958" s="60" t="s">
        <v>1105</v>
      </c>
      <c r="M958" s="34">
        <v>2</v>
      </c>
      <c r="N958" s="34" t="s">
        <v>1167</v>
      </c>
      <c r="O958" s="34" t="s">
        <v>1169</v>
      </c>
      <c r="P958" s="34" t="s">
        <v>1170</v>
      </c>
      <c r="Q958" s="34" t="s">
        <v>1167</v>
      </c>
      <c r="R958" s="34" t="s">
        <v>1171</v>
      </c>
      <c r="S958" s="34" t="s">
        <v>1172</v>
      </c>
      <c r="T958" s="34"/>
      <c r="U958" s="34"/>
      <c r="V958" s="34">
        <v>691335592</v>
      </c>
      <c r="W958" s="34"/>
      <c r="X958" s="34">
        <v>8</v>
      </c>
      <c r="Y958" s="34">
        <v>680669661</v>
      </c>
      <c r="Z958" s="34" t="s">
        <v>2442</v>
      </c>
      <c r="AA958" s="34">
        <f>IF(ISBLANK($L958),"",VLOOKUP($L958,'PADESCE Ccontractuelle'!$C$2:$K$1200,8,FALSE))</f>
        <v>350000</v>
      </c>
      <c r="AB958" s="34">
        <f>IF(ISBLANK($L958),"",VLOOKUP($L958,'PADESCE Ccontractuelle'!$C$2:$K$1200,9,FALSE))</f>
        <v>105000000</v>
      </c>
      <c r="AC958" s="34" t="str">
        <f>VLOOKUP(VLOOKUP(B958,Apprenants!$D$2:$F$2000,3,FALSE),Classes!$A$2:$H$2000,8,FALSE)</f>
        <v>N</v>
      </c>
      <c r="AD958" s="47"/>
      <c r="AG958" s="23">
        <v>1</v>
      </c>
      <c r="AH958" s="23" t="str">
        <f>Consolication[[#This Row],[Bénéficiaires]]</f>
        <v>ASSOCIATION DES ENTREPRENEURS INGENIEUX D'AFRIQUE (ASENIA)</v>
      </c>
      <c r="AI958" s="23">
        <f>Consolication[[#This Row],[cohorte]]</f>
        <v>8</v>
      </c>
    </row>
    <row r="959" spans="1:35" s="16" customFormat="1" ht="29" x14ac:dyDescent="0.35">
      <c r="A959" s="34">
        <f>IF(B959&lt;&gt;"",MAX($A$1:A958)+1,"")</f>
        <v>958</v>
      </c>
      <c r="B959" s="34" t="s">
        <v>2443</v>
      </c>
      <c r="C959" s="34" t="s">
        <v>1102</v>
      </c>
      <c r="D959" s="34" t="s">
        <v>31</v>
      </c>
      <c r="E959" s="34">
        <v>60</v>
      </c>
      <c r="F959" s="34" t="s">
        <v>246</v>
      </c>
      <c r="G959" s="34">
        <v>2</v>
      </c>
      <c r="H959" s="34">
        <v>5</v>
      </c>
      <c r="I959" s="34" t="s">
        <v>1167</v>
      </c>
      <c r="J959" s="34" t="s">
        <v>1103</v>
      </c>
      <c r="K959" s="60" t="s">
        <v>1168</v>
      </c>
      <c r="L959" s="60" t="s">
        <v>1105</v>
      </c>
      <c r="M959" s="34">
        <v>2</v>
      </c>
      <c r="N959" s="34" t="s">
        <v>1167</v>
      </c>
      <c r="O959" s="34" t="s">
        <v>1169</v>
      </c>
      <c r="P959" s="34" t="s">
        <v>1170</v>
      </c>
      <c r="Q959" s="34" t="s">
        <v>1167</v>
      </c>
      <c r="R959" s="34" t="s">
        <v>1171</v>
      </c>
      <c r="S959" s="34" t="s">
        <v>1172</v>
      </c>
      <c r="T959" s="34"/>
      <c r="U959" s="34"/>
      <c r="V959" s="34">
        <v>696907086</v>
      </c>
      <c r="W959" s="34">
        <v>699796782</v>
      </c>
      <c r="X959" s="34">
        <v>9</v>
      </c>
      <c r="Y959" s="34">
        <v>680669661</v>
      </c>
      <c r="Z959" s="34" t="s">
        <v>2444</v>
      </c>
      <c r="AA959" s="34">
        <f>IF(ISBLANK($L959),"",VLOOKUP($L959,'PADESCE Ccontractuelle'!$C$2:$K$1200,8,FALSE))</f>
        <v>350000</v>
      </c>
      <c r="AB959" s="34">
        <f>IF(ISBLANK($L959),"",VLOOKUP($L959,'PADESCE Ccontractuelle'!$C$2:$K$1200,9,FALSE))</f>
        <v>105000000</v>
      </c>
      <c r="AC959" s="34" t="str">
        <f>VLOOKUP(VLOOKUP(B959,Apprenants!$D$2:$F$2000,3,FALSE),Classes!$A$2:$H$2000,8,FALSE)</f>
        <v>N</v>
      </c>
      <c r="AD959" s="47"/>
      <c r="AG959" s="23">
        <v>1</v>
      </c>
      <c r="AH959" s="23" t="str">
        <f>Consolication[[#This Row],[Bénéficiaires]]</f>
        <v>ASSOCIATION DES ENTREPRENEURS INGENIEUX D'AFRIQUE (ASENIA)</v>
      </c>
      <c r="AI959" s="23">
        <f>Consolication[[#This Row],[cohorte]]</f>
        <v>9</v>
      </c>
    </row>
    <row r="960" spans="1:35" s="16" customFormat="1" ht="29" x14ac:dyDescent="0.35">
      <c r="A960" s="34">
        <f>IF(B960&lt;&gt;"",MAX($A$1:A959)+1,"")</f>
        <v>959</v>
      </c>
      <c r="B960" s="34" t="s">
        <v>2445</v>
      </c>
      <c r="C960" s="34" t="s">
        <v>1102</v>
      </c>
      <c r="D960" s="34" t="s">
        <v>31</v>
      </c>
      <c r="E960" s="34">
        <v>28</v>
      </c>
      <c r="F960" s="34" t="s">
        <v>273</v>
      </c>
      <c r="G960" s="34">
        <v>2</v>
      </c>
      <c r="H960" s="34">
        <v>2</v>
      </c>
      <c r="I960" s="34" t="s">
        <v>1167</v>
      </c>
      <c r="J960" s="34" t="s">
        <v>1103</v>
      </c>
      <c r="K960" s="60" t="s">
        <v>1168</v>
      </c>
      <c r="L960" s="60" t="s">
        <v>1105</v>
      </c>
      <c r="M960" s="34">
        <v>2</v>
      </c>
      <c r="N960" s="34" t="s">
        <v>1167</v>
      </c>
      <c r="O960" s="34" t="s">
        <v>1169</v>
      </c>
      <c r="P960" s="34" t="s">
        <v>1170</v>
      </c>
      <c r="Q960" s="34" t="s">
        <v>1167</v>
      </c>
      <c r="R960" s="34" t="s">
        <v>1171</v>
      </c>
      <c r="S960" s="34" t="s">
        <v>1172</v>
      </c>
      <c r="T960" s="34"/>
      <c r="U960" s="34"/>
      <c r="V960" s="34"/>
      <c r="W960" s="34"/>
      <c r="X960" s="34">
        <v>9</v>
      </c>
      <c r="Y960" s="34">
        <v>680669661</v>
      </c>
      <c r="Z960" s="34" t="s">
        <v>2446</v>
      </c>
      <c r="AA960" s="34">
        <f>IF(ISBLANK($L960),"",VLOOKUP($L960,'PADESCE Ccontractuelle'!$C$2:$K$1200,8,FALSE))</f>
        <v>350000</v>
      </c>
      <c r="AB960" s="34">
        <f>IF(ISBLANK($L960),"",VLOOKUP($L960,'PADESCE Ccontractuelle'!$C$2:$K$1200,9,FALSE))</f>
        <v>105000000</v>
      </c>
      <c r="AC960" s="34" t="str">
        <f>VLOOKUP(VLOOKUP(B960,Apprenants!$D$2:$F$2000,3,FALSE),Classes!$A$2:$H$2000,8,FALSE)</f>
        <v>N</v>
      </c>
      <c r="AD960" s="47"/>
      <c r="AG960" s="23">
        <v>1</v>
      </c>
      <c r="AH960" s="23" t="str">
        <f>Consolication[[#This Row],[Bénéficiaires]]</f>
        <v>ASSOCIATION DES ENTREPRENEURS INGENIEUX D'AFRIQUE (ASENIA)</v>
      </c>
      <c r="AI960" s="23">
        <f>Consolication[[#This Row],[cohorte]]</f>
        <v>9</v>
      </c>
    </row>
    <row r="961" spans="1:35" s="16" customFormat="1" ht="29" x14ac:dyDescent="0.35">
      <c r="A961" s="34">
        <f>IF(B961&lt;&gt;"",MAX($A$1:A960)+1,"")</f>
        <v>960</v>
      </c>
      <c r="B961" s="34" t="s">
        <v>2447</v>
      </c>
      <c r="C961" s="34" t="s">
        <v>1102</v>
      </c>
      <c r="D961" s="34" t="s">
        <v>31</v>
      </c>
      <c r="E961" s="34">
        <v>29</v>
      </c>
      <c r="F961" s="34" t="s">
        <v>273</v>
      </c>
      <c r="G961" s="34">
        <v>2</v>
      </c>
      <c r="H961" s="34">
        <v>9</v>
      </c>
      <c r="I961" s="34" t="s">
        <v>1167</v>
      </c>
      <c r="J961" s="34" t="s">
        <v>1103</v>
      </c>
      <c r="K961" s="60" t="s">
        <v>1168</v>
      </c>
      <c r="L961" s="60" t="s">
        <v>1105</v>
      </c>
      <c r="M961" s="34">
        <v>2</v>
      </c>
      <c r="N961" s="34" t="s">
        <v>1167</v>
      </c>
      <c r="O961" s="34" t="s">
        <v>1169</v>
      </c>
      <c r="P961" s="34" t="s">
        <v>1170</v>
      </c>
      <c r="Q961" s="34" t="s">
        <v>1167</v>
      </c>
      <c r="R961" s="34" t="s">
        <v>1171</v>
      </c>
      <c r="S961" s="34" t="s">
        <v>1172</v>
      </c>
      <c r="T961" s="34"/>
      <c r="U961" s="34"/>
      <c r="V961" s="34">
        <v>695324131</v>
      </c>
      <c r="W961" s="34"/>
      <c r="X961" s="34">
        <v>8</v>
      </c>
      <c r="Y961" s="34">
        <v>680669661</v>
      </c>
      <c r="Z961" s="34" t="s">
        <v>2448</v>
      </c>
      <c r="AA961" s="34">
        <f>IF(ISBLANK($L961),"",VLOOKUP($L961,'PADESCE Ccontractuelle'!$C$2:$K$1200,8,FALSE))</f>
        <v>350000</v>
      </c>
      <c r="AB961" s="34">
        <f>IF(ISBLANK($L961),"",VLOOKUP($L961,'PADESCE Ccontractuelle'!$C$2:$K$1200,9,FALSE))</f>
        <v>105000000</v>
      </c>
      <c r="AC961" s="34" t="str">
        <f>VLOOKUP(VLOOKUP(B961,Apprenants!$D$2:$F$2000,3,FALSE),Classes!$A$2:$H$2000,8,FALSE)</f>
        <v>N</v>
      </c>
      <c r="AD961" s="47"/>
      <c r="AG961" s="23">
        <v>1</v>
      </c>
      <c r="AH961" s="23" t="str">
        <f>Consolication[[#This Row],[Bénéficiaires]]</f>
        <v>ASSOCIATION DES ENTREPRENEURS INGENIEUX D'AFRIQUE (ASENIA)</v>
      </c>
      <c r="AI961" s="23">
        <f>Consolication[[#This Row],[cohorte]]</f>
        <v>8</v>
      </c>
    </row>
    <row r="962" spans="1:35" s="16" customFormat="1" ht="29" x14ac:dyDescent="0.35">
      <c r="A962" s="34">
        <f>IF(B962&lt;&gt;"",MAX($A$1:A961)+1,"")</f>
        <v>961</v>
      </c>
      <c r="B962" s="34" t="s">
        <v>2449</v>
      </c>
      <c r="C962" s="34" t="s">
        <v>1102</v>
      </c>
      <c r="D962" s="34" t="s">
        <v>32</v>
      </c>
      <c r="E962" s="34">
        <v>29</v>
      </c>
      <c r="F962" s="34" t="s">
        <v>273</v>
      </c>
      <c r="G962" s="34">
        <v>0</v>
      </c>
      <c r="H962" s="34">
        <v>14</v>
      </c>
      <c r="I962" s="34" t="s">
        <v>1167</v>
      </c>
      <c r="J962" s="34" t="s">
        <v>1103</v>
      </c>
      <c r="K962" s="60" t="s">
        <v>1168</v>
      </c>
      <c r="L962" s="60" t="s">
        <v>1105</v>
      </c>
      <c r="M962" s="34">
        <v>2</v>
      </c>
      <c r="N962" s="34" t="s">
        <v>1167</v>
      </c>
      <c r="O962" s="34" t="s">
        <v>1169</v>
      </c>
      <c r="P962" s="34" t="s">
        <v>1170</v>
      </c>
      <c r="Q962" s="34" t="s">
        <v>1167</v>
      </c>
      <c r="R962" s="34" t="s">
        <v>1171</v>
      </c>
      <c r="S962" s="34" t="s">
        <v>1172</v>
      </c>
      <c r="T962" s="34"/>
      <c r="U962" s="34"/>
      <c r="V962" s="34">
        <v>679768944</v>
      </c>
      <c r="W962" s="34"/>
      <c r="X962" s="34">
        <v>8</v>
      </c>
      <c r="Y962" s="34">
        <v>680669661</v>
      </c>
      <c r="Z962" s="34" t="s">
        <v>2450</v>
      </c>
      <c r="AA962" s="34">
        <f>IF(ISBLANK($L962),"",VLOOKUP($L962,'PADESCE Ccontractuelle'!$C$2:$K$1200,8,FALSE))</f>
        <v>350000</v>
      </c>
      <c r="AB962" s="34">
        <f>IF(ISBLANK($L962),"",VLOOKUP($L962,'PADESCE Ccontractuelle'!$C$2:$K$1200,9,FALSE))</f>
        <v>105000000</v>
      </c>
      <c r="AC962" s="34" t="str">
        <f>VLOOKUP(VLOOKUP(B962,Apprenants!$D$2:$F$2000,3,FALSE),Classes!$A$2:$H$2000,8,FALSE)</f>
        <v>N</v>
      </c>
      <c r="AD962" s="47"/>
      <c r="AG962" s="23">
        <v>1</v>
      </c>
      <c r="AH962" s="23" t="str">
        <f>Consolication[[#This Row],[Bénéficiaires]]</f>
        <v>ASSOCIATION DES ENTREPRENEURS INGENIEUX D'AFRIQUE (ASENIA)</v>
      </c>
      <c r="AI962" s="23">
        <f>Consolication[[#This Row],[cohorte]]</f>
        <v>8</v>
      </c>
    </row>
    <row r="963" spans="1:35" s="16" customFormat="1" ht="29" x14ac:dyDescent="0.35">
      <c r="A963" s="34">
        <f>IF(B963&lt;&gt;"",MAX($A$1:A962)+1,"")</f>
        <v>962</v>
      </c>
      <c r="B963" s="34" t="s">
        <v>2451</v>
      </c>
      <c r="C963" s="34" t="s">
        <v>1102</v>
      </c>
      <c r="D963" s="34" t="s">
        <v>31</v>
      </c>
      <c r="E963" s="34">
        <v>27</v>
      </c>
      <c r="F963" s="34" t="s">
        <v>273</v>
      </c>
      <c r="G963" s="34">
        <v>2</v>
      </c>
      <c r="H963" s="34">
        <v>0</v>
      </c>
      <c r="I963" s="34" t="s">
        <v>1167</v>
      </c>
      <c r="J963" s="34" t="s">
        <v>1103</v>
      </c>
      <c r="K963" s="60" t="s">
        <v>1168</v>
      </c>
      <c r="L963" s="60" t="s">
        <v>1105</v>
      </c>
      <c r="M963" s="34">
        <v>2</v>
      </c>
      <c r="N963" s="34" t="s">
        <v>1167</v>
      </c>
      <c r="O963" s="34" t="s">
        <v>1169</v>
      </c>
      <c r="P963" s="34" t="s">
        <v>1170</v>
      </c>
      <c r="Q963" s="34" t="s">
        <v>1167</v>
      </c>
      <c r="R963" s="34" t="s">
        <v>1171</v>
      </c>
      <c r="S963" s="34" t="s">
        <v>1172</v>
      </c>
      <c r="T963" s="34"/>
      <c r="U963" s="34"/>
      <c r="V963" s="34">
        <v>691330296</v>
      </c>
      <c r="W963" s="34"/>
      <c r="X963" s="34">
        <v>9</v>
      </c>
      <c r="Y963" s="34">
        <v>680669661</v>
      </c>
      <c r="Z963" s="34" t="s">
        <v>2452</v>
      </c>
      <c r="AA963" s="34">
        <f>IF(ISBLANK($L963),"",VLOOKUP($L963,'PADESCE Ccontractuelle'!$C$2:$K$1200,8,FALSE))</f>
        <v>350000</v>
      </c>
      <c r="AB963" s="34">
        <f>IF(ISBLANK($L963),"",VLOOKUP($L963,'PADESCE Ccontractuelle'!$C$2:$K$1200,9,FALSE))</f>
        <v>105000000</v>
      </c>
      <c r="AC963" s="34" t="str">
        <f>VLOOKUP(VLOOKUP(B963,Apprenants!$D$2:$F$2000,3,FALSE),Classes!$A$2:$H$2000,8,FALSE)</f>
        <v>N</v>
      </c>
      <c r="AD963" s="47"/>
      <c r="AG963" s="23">
        <v>1</v>
      </c>
      <c r="AH963" s="23" t="str">
        <f>Consolication[[#This Row],[Bénéficiaires]]</f>
        <v>ASSOCIATION DES ENTREPRENEURS INGENIEUX D'AFRIQUE (ASENIA)</v>
      </c>
      <c r="AI963" s="23">
        <f>Consolication[[#This Row],[cohorte]]</f>
        <v>9</v>
      </c>
    </row>
    <row r="964" spans="1:35" s="16" customFormat="1" ht="29" x14ac:dyDescent="0.35">
      <c r="A964" s="34">
        <f>IF(B964&lt;&gt;"",MAX($A$1:A963)+1,"")</f>
        <v>963</v>
      </c>
      <c r="B964" s="34" t="s">
        <v>2453</v>
      </c>
      <c r="C964" s="34" t="s">
        <v>1102</v>
      </c>
      <c r="D964" s="34" t="s">
        <v>31</v>
      </c>
      <c r="E964" s="34">
        <v>21</v>
      </c>
      <c r="F964" s="34" t="s">
        <v>32</v>
      </c>
      <c r="G964" s="34">
        <v>0</v>
      </c>
      <c r="H964" s="34">
        <v>2</v>
      </c>
      <c r="I964" s="34" t="s">
        <v>1167</v>
      </c>
      <c r="J964" s="34" t="s">
        <v>1103</v>
      </c>
      <c r="K964" s="60" t="s">
        <v>1168</v>
      </c>
      <c r="L964" s="60" t="s">
        <v>1105</v>
      </c>
      <c r="M964" s="34">
        <v>2</v>
      </c>
      <c r="N964" s="34" t="s">
        <v>1167</v>
      </c>
      <c r="O964" s="34" t="s">
        <v>1169</v>
      </c>
      <c r="P964" s="34" t="s">
        <v>1170</v>
      </c>
      <c r="Q964" s="34" t="s">
        <v>1167</v>
      </c>
      <c r="R964" s="34" t="s">
        <v>1171</v>
      </c>
      <c r="S964" s="34" t="s">
        <v>1172</v>
      </c>
      <c r="T964" s="34"/>
      <c r="U964" s="34"/>
      <c r="V964" s="34">
        <v>655525271</v>
      </c>
      <c r="W964" s="34"/>
      <c r="X964" s="34">
        <v>9</v>
      </c>
      <c r="Y964" s="34">
        <v>680669661</v>
      </c>
      <c r="Z964" s="34" t="s">
        <v>2454</v>
      </c>
      <c r="AA964" s="34">
        <f>IF(ISBLANK($L964),"",VLOOKUP($L964,'PADESCE Ccontractuelle'!$C$2:$K$1200,8,FALSE))</f>
        <v>350000</v>
      </c>
      <c r="AB964" s="34">
        <f>IF(ISBLANK($L964),"",VLOOKUP($L964,'PADESCE Ccontractuelle'!$C$2:$K$1200,9,FALSE))</f>
        <v>105000000</v>
      </c>
      <c r="AC964" s="34" t="str">
        <f>VLOOKUP(VLOOKUP(B964,Apprenants!$D$2:$F$2000,3,FALSE),Classes!$A$2:$H$2000,8,FALSE)</f>
        <v>N</v>
      </c>
      <c r="AD964" s="47"/>
      <c r="AG964" s="23">
        <v>1</v>
      </c>
      <c r="AH964" s="23" t="str">
        <f>Consolication[[#This Row],[Bénéficiaires]]</f>
        <v>ASSOCIATION DES ENTREPRENEURS INGENIEUX D'AFRIQUE (ASENIA)</v>
      </c>
      <c r="AI964" s="23">
        <f>Consolication[[#This Row],[cohorte]]</f>
        <v>9</v>
      </c>
    </row>
    <row r="965" spans="1:35" s="16" customFormat="1" ht="29" x14ac:dyDescent="0.35">
      <c r="A965" s="34">
        <f>IF(B965&lt;&gt;"",MAX($A$1:A964)+1,"")</f>
        <v>964</v>
      </c>
      <c r="B965" s="34" t="s">
        <v>2455</v>
      </c>
      <c r="C965" s="34" t="s">
        <v>1102</v>
      </c>
      <c r="D965" s="34" t="s">
        <v>32</v>
      </c>
      <c r="E965" s="34">
        <v>50</v>
      </c>
      <c r="F965" s="34" t="s">
        <v>273</v>
      </c>
      <c r="G965" s="34">
        <v>2</v>
      </c>
      <c r="H965" s="34">
        <v>18</v>
      </c>
      <c r="I965" s="34" t="s">
        <v>1167</v>
      </c>
      <c r="J965" s="34" t="s">
        <v>1103</v>
      </c>
      <c r="K965" s="60" t="s">
        <v>1168</v>
      </c>
      <c r="L965" s="60" t="s">
        <v>1105</v>
      </c>
      <c r="M965" s="34">
        <v>2</v>
      </c>
      <c r="N965" s="34" t="s">
        <v>1167</v>
      </c>
      <c r="O965" s="34" t="s">
        <v>1169</v>
      </c>
      <c r="P965" s="34" t="s">
        <v>1170</v>
      </c>
      <c r="Q965" s="34" t="s">
        <v>1167</v>
      </c>
      <c r="R965" s="34" t="s">
        <v>1171</v>
      </c>
      <c r="S965" s="34" t="s">
        <v>1172</v>
      </c>
      <c r="T965" s="34"/>
      <c r="U965" s="34"/>
      <c r="V965" s="34">
        <v>699108949</v>
      </c>
      <c r="W965" s="34">
        <v>677313744</v>
      </c>
      <c r="X965" s="34">
        <v>9</v>
      </c>
      <c r="Y965" s="34">
        <v>680669661</v>
      </c>
      <c r="Z965" s="34" t="s">
        <v>2456</v>
      </c>
      <c r="AA965" s="34">
        <f>IF(ISBLANK($L965),"",VLOOKUP($L965,'PADESCE Ccontractuelle'!$C$2:$K$1200,8,FALSE))</f>
        <v>350000</v>
      </c>
      <c r="AB965" s="34">
        <f>IF(ISBLANK($L965),"",VLOOKUP($L965,'PADESCE Ccontractuelle'!$C$2:$K$1200,9,FALSE))</f>
        <v>105000000</v>
      </c>
      <c r="AC965" s="34" t="str">
        <f>VLOOKUP(VLOOKUP(B965,Apprenants!$D$2:$F$2000,3,FALSE),Classes!$A$2:$H$2000,8,FALSE)</f>
        <v>N</v>
      </c>
      <c r="AD965" s="47"/>
      <c r="AG965" s="23"/>
      <c r="AH965" s="23"/>
      <c r="AI965" s="23"/>
    </row>
    <row r="966" spans="1:35" s="16" customFormat="1" ht="29" x14ac:dyDescent="0.35">
      <c r="A966" s="34">
        <f>IF(B966&lt;&gt;"",MAX($A$1:A965)+1,"")</f>
        <v>965</v>
      </c>
      <c r="B966" s="34" t="s">
        <v>2457</v>
      </c>
      <c r="C966" s="34" t="s">
        <v>1102</v>
      </c>
      <c r="D966" s="34" t="s">
        <v>31</v>
      </c>
      <c r="E966" s="34">
        <v>39</v>
      </c>
      <c r="F966" s="34" t="s">
        <v>273</v>
      </c>
      <c r="G966" s="34">
        <v>2</v>
      </c>
      <c r="H966" s="34">
        <v>9</v>
      </c>
      <c r="I966" s="34" t="s">
        <v>1167</v>
      </c>
      <c r="J966" s="34" t="s">
        <v>1103</v>
      </c>
      <c r="K966" s="60" t="s">
        <v>1168</v>
      </c>
      <c r="L966" s="60" t="s">
        <v>1105</v>
      </c>
      <c r="M966" s="34">
        <v>2</v>
      </c>
      <c r="N966" s="34" t="s">
        <v>1167</v>
      </c>
      <c r="O966" s="34" t="s">
        <v>1169</v>
      </c>
      <c r="P966" s="34" t="s">
        <v>1170</v>
      </c>
      <c r="Q966" s="34" t="s">
        <v>1167</v>
      </c>
      <c r="R966" s="34" t="s">
        <v>1171</v>
      </c>
      <c r="S966" s="34" t="s">
        <v>1172</v>
      </c>
      <c r="T966" s="34"/>
      <c r="U966" s="34"/>
      <c r="V966" s="34">
        <v>690827410</v>
      </c>
      <c r="W966" s="34">
        <v>681436525</v>
      </c>
      <c r="X966" s="34">
        <v>9</v>
      </c>
      <c r="Y966" s="34">
        <v>680669661</v>
      </c>
      <c r="Z966" s="34" t="s">
        <v>2458</v>
      </c>
      <c r="AA966" s="34">
        <f>IF(ISBLANK($L966),"",VLOOKUP($L966,'PADESCE Ccontractuelle'!$C$2:$K$1200,8,FALSE))</f>
        <v>350000</v>
      </c>
      <c r="AB966" s="34">
        <f>IF(ISBLANK($L966),"",VLOOKUP($L966,'PADESCE Ccontractuelle'!$C$2:$K$1200,9,FALSE))</f>
        <v>105000000</v>
      </c>
      <c r="AC966" s="34" t="str">
        <f>VLOOKUP(VLOOKUP(B966,Apprenants!$D$2:$F$2000,3,FALSE),Classes!$A$2:$H$2000,8,FALSE)</f>
        <v>N</v>
      </c>
      <c r="AD966" s="47"/>
      <c r="AG966" s="23">
        <v>1</v>
      </c>
      <c r="AH966" s="23" t="str">
        <f>Consolication[[#This Row],[Bénéficiaires]]</f>
        <v>ASSOCIATION DES ENTREPRENEURS INGENIEUX D'AFRIQUE (ASENIA)</v>
      </c>
      <c r="AI966" s="23">
        <f>Consolication[[#This Row],[cohorte]]</f>
        <v>9</v>
      </c>
    </row>
    <row r="967" spans="1:35" s="16" customFormat="1" ht="29" x14ac:dyDescent="0.35">
      <c r="A967" s="34">
        <f>IF(B967&lt;&gt;"",MAX($A$1:A966)+1,"")</f>
        <v>966</v>
      </c>
      <c r="B967" s="34" t="s">
        <v>2459</v>
      </c>
      <c r="C967" s="34" t="s">
        <v>1102</v>
      </c>
      <c r="D967" s="34" t="s">
        <v>32</v>
      </c>
      <c r="E967" s="34">
        <v>49</v>
      </c>
      <c r="F967" s="34" t="s">
        <v>246</v>
      </c>
      <c r="G967" s="34">
        <v>2</v>
      </c>
      <c r="H967" s="34">
        <v>15</v>
      </c>
      <c r="I967" s="34" t="s">
        <v>1167</v>
      </c>
      <c r="J967" s="34" t="s">
        <v>1103</v>
      </c>
      <c r="K967" s="60" t="s">
        <v>1168</v>
      </c>
      <c r="L967" s="60" t="s">
        <v>1105</v>
      </c>
      <c r="M967" s="34">
        <v>2</v>
      </c>
      <c r="N967" s="34" t="s">
        <v>1167</v>
      </c>
      <c r="O967" s="34" t="s">
        <v>1169</v>
      </c>
      <c r="P967" s="34" t="s">
        <v>1170</v>
      </c>
      <c r="Q967" s="34" t="s">
        <v>1167</v>
      </c>
      <c r="R967" s="34" t="s">
        <v>1171</v>
      </c>
      <c r="S967" s="34" t="s">
        <v>1172</v>
      </c>
      <c r="T967" s="34"/>
      <c r="U967" s="34"/>
      <c r="V967" s="34">
        <v>697716613</v>
      </c>
      <c r="W967" s="34"/>
      <c r="X967" s="34">
        <v>9</v>
      </c>
      <c r="Y967" s="34">
        <v>680669661</v>
      </c>
      <c r="Z967" s="34" t="s">
        <v>2460</v>
      </c>
      <c r="AA967" s="34">
        <f>IF(ISBLANK($L967),"",VLOOKUP($L967,'PADESCE Ccontractuelle'!$C$2:$K$1200,8,FALSE))</f>
        <v>350000</v>
      </c>
      <c r="AB967" s="34">
        <f>IF(ISBLANK($L967),"",VLOOKUP($L967,'PADESCE Ccontractuelle'!$C$2:$K$1200,9,FALSE))</f>
        <v>105000000</v>
      </c>
      <c r="AC967" s="34" t="str">
        <f>VLOOKUP(VLOOKUP(B967,Apprenants!$D$2:$F$2000,3,FALSE),Classes!$A$2:$H$2000,8,FALSE)</f>
        <v>N</v>
      </c>
      <c r="AD967" s="47"/>
      <c r="AG967" s="23"/>
      <c r="AH967" s="23"/>
      <c r="AI967" s="23"/>
    </row>
    <row r="968" spans="1:35" s="16" customFormat="1" ht="29" x14ac:dyDescent="0.35">
      <c r="A968" s="34">
        <f>IF(B968&lt;&gt;"",MAX($A$1:A967)+1,"")</f>
        <v>967</v>
      </c>
      <c r="B968" s="34" t="s">
        <v>2461</v>
      </c>
      <c r="C968" s="34" t="s">
        <v>1102</v>
      </c>
      <c r="D968" s="34" t="s">
        <v>31</v>
      </c>
      <c r="E968" s="34"/>
      <c r="F968" s="34"/>
      <c r="G968" s="34"/>
      <c r="H968" s="34"/>
      <c r="I968" s="34" t="s">
        <v>1167</v>
      </c>
      <c r="J968" s="34" t="s">
        <v>1103</v>
      </c>
      <c r="K968" s="60" t="s">
        <v>1168</v>
      </c>
      <c r="L968" s="60" t="s">
        <v>1105</v>
      </c>
      <c r="M968" s="34">
        <v>2</v>
      </c>
      <c r="N968" s="34" t="s">
        <v>1167</v>
      </c>
      <c r="O968" s="34" t="s">
        <v>1169</v>
      </c>
      <c r="P968" s="34" t="s">
        <v>1170</v>
      </c>
      <c r="Q968" s="34" t="s">
        <v>1167</v>
      </c>
      <c r="R968" s="34" t="s">
        <v>1171</v>
      </c>
      <c r="S968" s="34" t="s">
        <v>1172</v>
      </c>
      <c r="T968" s="34"/>
      <c r="U968" s="34"/>
      <c r="V968" s="34">
        <v>694773264</v>
      </c>
      <c r="W968" s="34"/>
      <c r="X968" s="34">
        <v>9</v>
      </c>
      <c r="Y968" s="34">
        <v>680669661</v>
      </c>
      <c r="Z968" s="34" t="s">
        <v>2462</v>
      </c>
      <c r="AA968" s="34">
        <f>IF(ISBLANK($L968),"",VLOOKUP($L968,'PADESCE Ccontractuelle'!$C$2:$K$1200,8,FALSE))</f>
        <v>350000</v>
      </c>
      <c r="AB968" s="34">
        <f>IF(ISBLANK($L968),"",VLOOKUP($L968,'PADESCE Ccontractuelle'!$C$2:$K$1200,9,FALSE))</f>
        <v>105000000</v>
      </c>
      <c r="AC968" s="34" t="str">
        <f>VLOOKUP(VLOOKUP(B968,Apprenants!$D$2:$F$2000,3,FALSE),Classes!$A$2:$H$2000,8,FALSE)</f>
        <v>N</v>
      </c>
      <c r="AD968" s="47"/>
      <c r="AG968" s="23">
        <v>1</v>
      </c>
      <c r="AH968" s="23" t="str">
        <f>Consolication[[#This Row],[Bénéficiaires]]</f>
        <v>ASSOCIATION DES ENTREPRENEURS INGENIEUX D'AFRIQUE (ASENIA)</v>
      </c>
      <c r="AI968" s="23">
        <f>Consolication[[#This Row],[cohorte]]</f>
        <v>9</v>
      </c>
    </row>
    <row r="969" spans="1:35" s="16" customFormat="1" ht="29" x14ac:dyDescent="0.35">
      <c r="A969" s="34">
        <f>IF(B969&lt;&gt;"",MAX($A$1:A968)+1,"")</f>
        <v>968</v>
      </c>
      <c r="B969" s="34" t="s">
        <v>2463</v>
      </c>
      <c r="C969" s="34" t="s">
        <v>1102</v>
      </c>
      <c r="D969" s="34" t="s">
        <v>32</v>
      </c>
      <c r="E969" s="34">
        <v>31</v>
      </c>
      <c r="F969" s="34" t="s">
        <v>273</v>
      </c>
      <c r="G969" s="34">
        <v>2</v>
      </c>
      <c r="H969" s="34">
        <v>5</v>
      </c>
      <c r="I969" s="34" t="s">
        <v>1167</v>
      </c>
      <c r="J969" s="34" t="s">
        <v>1103</v>
      </c>
      <c r="K969" s="60" t="s">
        <v>1168</v>
      </c>
      <c r="L969" s="60" t="s">
        <v>1105</v>
      </c>
      <c r="M969" s="34">
        <v>2</v>
      </c>
      <c r="N969" s="34" t="s">
        <v>1167</v>
      </c>
      <c r="O969" s="34" t="s">
        <v>1169</v>
      </c>
      <c r="P969" s="34" t="s">
        <v>1170</v>
      </c>
      <c r="Q969" s="34" t="s">
        <v>1167</v>
      </c>
      <c r="R969" s="34" t="s">
        <v>1171</v>
      </c>
      <c r="S969" s="34" t="s">
        <v>1172</v>
      </c>
      <c r="T969" s="34"/>
      <c r="U969" s="34"/>
      <c r="V969" s="34">
        <v>693389984</v>
      </c>
      <c r="W969" s="34"/>
      <c r="X969" s="34">
        <v>9</v>
      </c>
      <c r="Y969" s="34">
        <v>680669661</v>
      </c>
      <c r="Z969" s="34" t="s">
        <v>2464</v>
      </c>
      <c r="AA969" s="34">
        <f>IF(ISBLANK($L969),"",VLOOKUP($L969,'PADESCE Ccontractuelle'!$C$2:$K$1200,8,FALSE))</f>
        <v>350000</v>
      </c>
      <c r="AB969" s="34">
        <f>IF(ISBLANK($L969),"",VLOOKUP($L969,'PADESCE Ccontractuelle'!$C$2:$K$1200,9,FALSE))</f>
        <v>105000000</v>
      </c>
      <c r="AC969" s="34" t="str">
        <f>VLOOKUP(VLOOKUP(B969,Apprenants!$D$2:$F$2000,3,FALSE),Classes!$A$2:$H$2000,8,FALSE)</f>
        <v>N</v>
      </c>
      <c r="AD969" s="47"/>
      <c r="AG969" s="23">
        <v>1</v>
      </c>
      <c r="AH969" s="23" t="str">
        <f>Consolication[[#This Row],[Bénéficiaires]]</f>
        <v>ASSOCIATION DES ENTREPRENEURS INGENIEUX D'AFRIQUE (ASENIA)</v>
      </c>
      <c r="AI969" s="23">
        <f>Consolication[[#This Row],[cohorte]]</f>
        <v>9</v>
      </c>
    </row>
    <row r="970" spans="1:35" s="16" customFormat="1" ht="29" x14ac:dyDescent="0.35">
      <c r="A970" s="34">
        <f>IF(B970&lt;&gt;"",MAX($A$1:A969)+1,"")</f>
        <v>969</v>
      </c>
      <c r="B970" s="34" t="s">
        <v>2465</v>
      </c>
      <c r="C970" s="34" t="s">
        <v>1102</v>
      </c>
      <c r="D970" s="34" t="s">
        <v>31</v>
      </c>
      <c r="E970" s="34">
        <v>29</v>
      </c>
      <c r="F970" s="34" t="s">
        <v>974</v>
      </c>
      <c r="G970" s="34">
        <v>2</v>
      </c>
      <c r="H970" s="34">
        <v>0</v>
      </c>
      <c r="I970" s="34" t="s">
        <v>1167</v>
      </c>
      <c r="J970" s="34" t="s">
        <v>1103</v>
      </c>
      <c r="K970" s="60" t="s">
        <v>1168</v>
      </c>
      <c r="L970" s="60" t="s">
        <v>1105</v>
      </c>
      <c r="M970" s="34">
        <v>2</v>
      </c>
      <c r="N970" s="34" t="s">
        <v>1167</v>
      </c>
      <c r="O970" s="34" t="s">
        <v>1169</v>
      </c>
      <c r="P970" s="34" t="s">
        <v>1170</v>
      </c>
      <c r="Q970" s="34" t="s">
        <v>1167</v>
      </c>
      <c r="R970" s="34" t="s">
        <v>1171</v>
      </c>
      <c r="S970" s="34" t="s">
        <v>1172</v>
      </c>
      <c r="T970" s="34"/>
      <c r="U970" s="34"/>
      <c r="V970" s="34">
        <v>690561475</v>
      </c>
      <c r="W970" s="34"/>
      <c r="X970" s="34">
        <v>9</v>
      </c>
      <c r="Y970" s="34">
        <v>680669661</v>
      </c>
      <c r="Z970" s="34" t="s">
        <v>2466</v>
      </c>
      <c r="AA970" s="34">
        <f>IF(ISBLANK($L970),"",VLOOKUP($L970,'PADESCE Ccontractuelle'!$C$2:$K$1200,8,FALSE))</f>
        <v>350000</v>
      </c>
      <c r="AB970" s="34">
        <f>IF(ISBLANK($L970),"",VLOOKUP($L970,'PADESCE Ccontractuelle'!$C$2:$K$1200,9,FALSE))</f>
        <v>105000000</v>
      </c>
      <c r="AC970" s="34" t="str">
        <f>VLOOKUP(VLOOKUP(B970,Apprenants!$D$2:$F$2000,3,FALSE),Classes!$A$2:$H$2000,8,FALSE)</f>
        <v>N</v>
      </c>
      <c r="AD970" s="47"/>
      <c r="AG970" s="23">
        <v>1</v>
      </c>
      <c r="AH970" s="23" t="str">
        <f>Consolication[[#This Row],[Bénéficiaires]]</f>
        <v>ASSOCIATION DES ENTREPRENEURS INGENIEUX D'AFRIQUE (ASENIA)</v>
      </c>
      <c r="AI970" s="23">
        <f>Consolication[[#This Row],[cohorte]]</f>
        <v>9</v>
      </c>
    </row>
    <row r="971" spans="1:35" s="16" customFormat="1" ht="29" x14ac:dyDescent="0.35">
      <c r="A971" s="34">
        <f>IF(B971&lt;&gt;"",MAX($A$1:A970)+1,"")</f>
        <v>970</v>
      </c>
      <c r="B971" s="34" t="s">
        <v>2467</v>
      </c>
      <c r="C971" s="34" t="s">
        <v>1102</v>
      </c>
      <c r="D971" s="34" t="s">
        <v>32</v>
      </c>
      <c r="E971" s="34"/>
      <c r="F971" s="34"/>
      <c r="G971" s="34"/>
      <c r="H971" s="34"/>
      <c r="I971" s="34" t="s">
        <v>1167</v>
      </c>
      <c r="J971" s="34" t="s">
        <v>1103</v>
      </c>
      <c r="K971" s="60" t="s">
        <v>1168</v>
      </c>
      <c r="L971" s="60" t="s">
        <v>1105</v>
      </c>
      <c r="M971" s="34">
        <v>2</v>
      </c>
      <c r="N971" s="34" t="s">
        <v>1167</v>
      </c>
      <c r="O971" s="34" t="s">
        <v>1169</v>
      </c>
      <c r="P971" s="34" t="s">
        <v>1170</v>
      </c>
      <c r="Q971" s="34" t="s">
        <v>1167</v>
      </c>
      <c r="R971" s="34" t="s">
        <v>1171</v>
      </c>
      <c r="S971" s="34" t="s">
        <v>1172</v>
      </c>
      <c r="T971" s="34"/>
      <c r="U971" s="34"/>
      <c r="V971" s="34">
        <v>676118480</v>
      </c>
      <c r="W971" s="34"/>
      <c r="X971" s="34">
        <v>8</v>
      </c>
      <c r="Y971" s="34">
        <v>680669661</v>
      </c>
      <c r="Z971" s="34" t="s">
        <v>2468</v>
      </c>
      <c r="AA971" s="34">
        <f>IF(ISBLANK($L971),"",VLOOKUP($L971,'PADESCE Ccontractuelle'!$C$2:$K$1200,8,FALSE))</f>
        <v>350000</v>
      </c>
      <c r="AB971" s="34">
        <f>IF(ISBLANK($L971),"",VLOOKUP($L971,'PADESCE Ccontractuelle'!$C$2:$K$1200,9,FALSE))</f>
        <v>105000000</v>
      </c>
      <c r="AC971" s="34" t="str">
        <f>VLOOKUP(VLOOKUP(B971,Apprenants!$D$2:$F$2000,3,FALSE),Classes!$A$2:$H$2000,8,FALSE)</f>
        <v>N</v>
      </c>
      <c r="AD971" s="47"/>
      <c r="AG971" s="23">
        <v>1</v>
      </c>
      <c r="AH971" s="23" t="str">
        <f>Consolication[[#This Row],[Bénéficiaires]]</f>
        <v>ASSOCIATION DES ENTREPRENEURS INGENIEUX D'AFRIQUE (ASENIA)</v>
      </c>
      <c r="AI971" s="23">
        <f>Consolication[[#This Row],[cohorte]]</f>
        <v>8</v>
      </c>
    </row>
    <row r="972" spans="1:35" s="16" customFormat="1" ht="29" x14ac:dyDescent="0.35">
      <c r="A972" s="34">
        <f>IF(B972&lt;&gt;"",MAX($A$1:A971)+1,"")</f>
        <v>971</v>
      </c>
      <c r="B972" s="34" t="s">
        <v>2469</v>
      </c>
      <c r="C972" s="34" t="s">
        <v>1102</v>
      </c>
      <c r="D972" s="34" t="s">
        <v>32</v>
      </c>
      <c r="E972" s="34"/>
      <c r="F972" s="34"/>
      <c r="G972" s="34"/>
      <c r="H972" s="34"/>
      <c r="I972" s="34" t="s">
        <v>1167</v>
      </c>
      <c r="J972" s="34" t="s">
        <v>1103</v>
      </c>
      <c r="K972" s="60" t="s">
        <v>1168</v>
      </c>
      <c r="L972" s="60" t="s">
        <v>1105</v>
      </c>
      <c r="M972" s="34">
        <v>2</v>
      </c>
      <c r="N972" s="34" t="s">
        <v>1167</v>
      </c>
      <c r="O972" s="34" t="s">
        <v>1169</v>
      </c>
      <c r="P972" s="34" t="s">
        <v>1170</v>
      </c>
      <c r="Q972" s="34" t="s">
        <v>1167</v>
      </c>
      <c r="R972" s="34" t="s">
        <v>1171</v>
      </c>
      <c r="S972" s="34" t="s">
        <v>1172</v>
      </c>
      <c r="T972" s="34"/>
      <c r="U972" s="34"/>
      <c r="V972" s="34">
        <v>693914220</v>
      </c>
      <c r="W972" s="34"/>
      <c r="X972" s="34">
        <v>8</v>
      </c>
      <c r="Y972" s="34">
        <v>680669661</v>
      </c>
      <c r="Z972" s="34" t="s">
        <v>2470</v>
      </c>
      <c r="AA972" s="34">
        <f>IF(ISBLANK($L972),"",VLOOKUP($L972,'PADESCE Ccontractuelle'!$C$2:$K$1200,8,FALSE))</f>
        <v>350000</v>
      </c>
      <c r="AB972" s="34">
        <f>IF(ISBLANK($L972),"",VLOOKUP($L972,'PADESCE Ccontractuelle'!$C$2:$K$1200,9,FALSE))</f>
        <v>105000000</v>
      </c>
      <c r="AC972" s="34" t="str">
        <f>VLOOKUP(VLOOKUP(B972,Apprenants!$D$2:$F$2000,3,FALSE),Classes!$A$2:$H$2000,8,FALSE)</f>
        <v>N</v>
      </c>
      <c r="AD972" s="47"/>
      <c r="AG972" s="23">
        <v>1</v>
      </c>
      <c r="AH972" s="23" t="str">
        <f>Consolication[[#This Row],[Bénéficiaires]]</f>
        <v>ASSOCIATION DES ENTREPRENEURS INGENIEUX D'AFRIQUE (ASENIA)</v>
      </c>
      <c r="AI972" s="23">
        <f>Consolication[[#This Row],[cohorte]]</f>
        <v>8</v>
      </c>
    </row>
    <row r="973" spans="1:35" s="16" customFormat="1" ht="58" x14ac:dyDescent="0.35">
      <c r="A973" s="34">
        <f>IF(B973&lt;&gt;"",MAX($A$1:A972)+1,"")</f>
        <v>972</v>
      </c>
      <c r="B973" s="34" t="s">
        <v>2471</v>
      </c>
      <c r="C973" s="63" t="s">
        <v>2472</v>
      </c>
      <c r="D973" s="34" t="s">
        <v>31</v>
      </c>
      <c r="E973" s="34">
        <v>59</v>
      </c>
      <c r="F973" s="34" t="s">
        <v>974</v>
      </c>
      <c r="G973" s="34">
        <v>2</v>
      </c>
      <c r="H973" s="34">
        <v>30</v>
      </c>
      <c r="I973" s="34" t="s">
        <v>1043</v>
      </c>
      <c r="J973" s="34" t="s">
        <v>2473</v>
      </c>
      <c r="K973" s="60" t="s">
        <v>2474</v>
      </c>
      <c r="L973" s="60" t="s">
        <v>2475</v>
      </c>
      <c r="M973" s="34">
        <v>2</v>
      </c>
      <c r="N973" s="34" t="s">
        <v>1043</v>
      </c>
      <c r="O973" s="34" t="s">
        <v>1043</v>
      </c>
      <c r="P973" s="34" t="s">
        <v>230</v>
      </c>
      <c r="Q973" s="34" t="s">
        <v>231</v>
      </c>
      <c r="R973" s="34" t="s">
        <v>2476</v>
      </c>
      <c r="S973" s="34" t="s">
        <v>2477</v>
      </c>
      <c r="T973" s="34" t="s">
        <v>2478</v>
      </c>
      <c r="U973" s="34" t="s">
        <v>2479</v>
      </c>
      <c r="V973" s="34">
        <v>699878016</v>
      </c>
      <c r="W973" s="34"/>
      <c r="X973" s="34">
        <v>1</v>
      </c>
      <c r="Y973" s="34"/>
      <c r="Z973" s="34" t="s">
        <v>2480</v>
      </c>
      <c r="AA973" s="34">
        <f>IF(ISBLANK($L973),"",VLOOKUP($L973,'PADESCE Ccontractuelle'!$C$2:$K$1200,8,FALSE))</f>
        <v>275566.90000000002</v>
      </c>
      <c r="AB973" s="34">
        <f>IF(ISBLANK($L973),"",VLOOKUP($L973,'PADESCE Ccontractuelle'!$C$2:$K$1200,9,FALSE))</f>
        <v>5786904.8999999994</v>
      </c>
      <c r="AC973" s="34" t="str">
        <f>VLOOKUP(VLOOKUP(B973,Apprenants!$D$2:$F$2000,3,FALSE),Classes!$A$2:$H$2000,8,FALSE)</f>
        <v>N</v>
      </c>
      <c r="AD973" s="47"/>
      <c r="AG973" s="23"/>
      <c r="AH973" s="23"/>
      <c r="AI973" s="23"/>
    </row>
    <row r="974" spans="1:35" s="16" customFormat="1" ht="58" x14ac:dyDescent="0.35">
      <c r="A974" s="34">
        <f>IF(B974&lt;&gt;"",MAX($A$1:A973)+1,"")</f>
        <v>973</v>
      </c>
      <c r="B974" s="34" t="s">
        <v>2481</v>
      </c>
      <c r="C974" s="63" t="s">
        <v>2472</v>
      </c>
      <c r="D974" s="34" t="s">
        <v>31</v>
      </c>
      <c r="E974" s="34"/>
      <c r="F974" s="34" t="s">
        <v>1042</v>
      </c>
      <c r="G974" s="34"/>
      <c r="H974" s="34"/>
      <c r="I974" s="34" t="s">
        <v>1043</v>
      </c>
      <c r="J974" s="34" t="s">
        <v>2473</v>
      </c>
      <c r="K974" s="60" t="s">
        <v>2474</v>
      </c>
      <c r="L974" s="60" t="s">
        <v>2475</v>
      </c>
      <c r="M974" s="34">
        <v>2</v>
      </c>
      <c r="N974" s="34" t="s">
        <v>1043</v>
      </c>
      <c r="O974" s="34" t="s">
        <v>1043</v>
      </c>
      <c r="P974" s="34" t="s">
        <v>230</v>
      </c>
      <c r="Q974" s="34" t="s">
        <v>231</v>
      </c>
      <c r="R974" s="34" t="s">
        <v>2476</v>
      </c>
      <c r="S974" s="34" t="s">
        <v>2477</v>
      </c>
      <c r="T974" s="34" t="s">
        <v>2478</v>
      </c>
      <c r="U974" s="34" t="s">
        <v>2479</v>
      </c>
      <c r="V974" s="34"/>
      <c r="W974" s="34"/>
      <c r="X974" s="34">
        <v>1</v>
      </c>
      <c r="Y974" s="34"/>
      <c r="Z974" s="34" t="s">
        <v>2482</v>
      </c>
      <c r="AA974" s="34">
        <f>IF(ISBLANK($L974),"",VLOOKUP($L974,'PADESCE Ccontractuelle'!$C$2:$K$1200,8,FALSE))</f>
        <v>275566.90000000002</v>
      </c>
      <c r="AB974" s="34">
        <f>IF(ISBLANK($L974),"",VLOOKUP($L974,'PADESCE Ccontractuelle'!$C$2:$K$1200,9,FALSE))</f>
        <v>5786904.8999999994</v>
      </c>
      <c r="AC974" s="34" t="str">
        <f>VLOOKUP(VLOOKUP(B974,Apprenants!$D$2:$F$2000,3,FALSE),Classes!$A$2:$H$2000,8,FALSE)</f>
        <v>N</v>
      </c>
      <c r="AD974" s="47"/>
      <c r="AG974" s="23">
        <v>1</v>
      </c>
      <c r="AH974" s="23" t="str">
        <f>Consolication[[#This Row],[Bénéficiaires]]</f>
        <v>P'EVENT BUSINESS</v>
      </c>
      <c r="AI974" s="23">
        <f>Consolication[[#This Row],[cohorte]]</f>
        <v>1</v>
      </c>
    </row>
    <row r="975" spans="1:35" s="16" customFormat="1" ht="58" x14ac:dyDescent="0.35">
      <c r="A975" s="34">
        <f>IF(B975&lt;&gt;"",MAX($A$1:A974)+1,"")</f>
        <v>974</v>
      </c>
      <c r="B975" s="34" t="s">
        <v>2483</v>
      </c>
      <c r="C975" s="63" t="s">
        <v>2472</v>
      </c>
      <c r="D975" s="34" t="s">
        <v>31</v>
      </c>
      <c r="E975" s="34">
        <v>27</v>
      </c>
      <c r="F975" s="34" t="s">
        <v>1042</v>
      </c>
      <c r="G975" s="34">
        <v>0</v>
      </c>
      <c r="H975" s="34">
        <v>6</v>
      </c>
      <c r="I975" s="34" t="s">
        <v>1043</v>
      </c>
      <c r="J975" s="34" t="s">
        <v>2473</v>
      </c>
      <c r="K975" s="60" t="s">
        <v>2474</v>
      </c>
      <c r="L975" s="60" t="s">
        <v>2475</v>
      </c>
      <c r="M975" s="34">
        <v>2</v>
      </c>
      <c r="N975" s="34" t="s">
        <v>1043</v>
      </c>
      <c r="O975" s="34" t="s">
        <v>1043</v>
      </c>
      <c r="P975" s="34" t="s">
        <v>230</v>
      </c>
      <c r="Q975" s="34" t="s">
        <v>231</v>
      </c>
      <c r="R975" s="34" t="s">
        <v>2476</v>
      </c>
      <c r="S975" s="34" t="s">
        <v>2477</v>
      </c>
      <c r="T975" s="34" t="s">
        <v>2478</v>
      </c>
      <c r="U975" s="34" t="s">
        <v>2479</v>
      </c>
      <c r="V975" s="34">
        <v>659975946</v>
      </c>
      <c r="W975" s="34"/>
      <c r="X975" s="34">
        <v>1</v>
      </c>
      <c r="Y975" s="34"/>
      <c r="Z975" s="34" t="s">
        <v>2484</v>
      </c>
      <c r="AA975" s="34">
        <f>IF(ISBLANK($L975),"",VLOOKUP($L975,'PADESCE Ccontractuelle'!$C$2:$K$1200,8,FALSE))</f>
        <v>275566.90000000002</v>
      </c>
      <c r="AB975" s="34">
        <f>IF(ISBLANK($L975),"",VLOOKUP($L975,'PADESCE Ccontractuelle'!$C$2:$K$1200,9,FALSE))</f>
        <v>5786904.8999999994</v>
      </c>
      <c r="AC975" s="34" t="str">
        <f>VLOOKUP(VLOOKUP(B975,Apprenants!$D$2:$F$2000,3,FALSE),Classes!$A$2:$H$2000,8,FALSE)</f>
        <v>N</v>
      </c>
      <c r="AD975" s="47"/>
      <c r="AG975" s="23">
        <v>1</v>
      </c>
      <c r="AH975" s="23" t="str">
        <f>Consolication[[#This Row],[Bénéficiaires]]</f>
        <v>P'EVENT BUSINESS</v>
      </c>
      <c r="AI975" s="23">
        <f>Consolication[[#This Row],[cohorte]]</f>
        <v>1</v>
      </c>
    </row>
    <row r="976" spans="1:35" s="16" customFormat="1" ht="58" x14ac:dyDescent="0.35">
      <c r="A976" s="34">
        <f>IF(B976&lt;&gt;"",MAX($A$1:A975)+1,"")</f>
        <v>975</v>
      </c>
      <c r="B976" s="34" t="s">
        <v>2485</v>
      </c>
      <c r="C976" s="63" t="s">
        <v>2472</v>
      </c>
      <c r="D976" s="34" t="s">
        <v>31</v>
      </c>
      <c r="E976" s="34">
        <v>25</v>
      </c>
      <c r="F976" s="34" t="s">
        <v>1042</v>
      </c>
      <c r="G976" s="34">
        <v>1</v>
      </c>
      <c r="H976" s="34">
        <v>3</v>
      </c>
      <c r="I976" s="34" t="s">
        <v>1043</v>
      </c>
      <c r="J976" s="34" t="s">
        <v>2473</v>
      </c>
      <c r="K976" s="60" t="s">
        <v>2474</v>
      </c>
      <c r="L976" s="60" t="s">
        <v>2475</v>
      </c>
      <c r="M976" s="34">
        <v>2</v>
      </c>
      <c r="N976" s="34" t="s">
        <v>1043</v>
      </c>
      <c r="O976" s="34" t="s">
        <v>1043</v>
      </c>
      <c r="P976" s="34" t="s">
        <v>230</v>
      </c>
      <c r="Q976" s="34" t="s">
        <v>231</v>
      </c>
      <c r="R976" s="34" t="s">
        <v>2476</v>
      </c>
      <c r="S976" s="34" t="s">
        <v>2477</v>
      </c>
      <c r="T976" s="34" t="s">
        <v>2478</v>
      </c>
      <c r="U976" s="34" t="s">
        <v>2479</v>
      </c>
      <c r="V976" s="34">
        <v>693564692</v>
      </c>
      <c r="W976" s="34"/>
      <c r="X976" s="34">
        <v>1</v>
      </c>
      <c r="Y976" s="34"/>
      <c r="Z976" s="34" t="s">
        <v>2486</v>
      </c>
      <c r="AA976" s="34">
        <f>IF(ISBLANK($L976),"",VLOOKUP($L976,'PADESCE Ccontractuelle'!$C$2:$K$1200,8,FALSE))</f>
        <v>275566.90000000002</v>
      </c>
      <c r="AB976" s="34">
        <f>IF(ISBLANK($L976),"",VLOOKUP($L976,'PADESCE Ccontractuelle'!$C$2:$K$1200,9,FALSE))</f>
        <v>5786904.8999999994</v>
      </c>
      <c r="AC976" s="34" t="str">
        <f>VLOOKUP(VLOOKUP(B976,Apprenants!$D$2:$F$2000,3,FALSE),Classes!$A$2:$H$2000,8,FALSE)</f>
        <v>N</v>
      </c>
      <c r="AD976" s="47"/>
      <c r="AG976" s="23">
        <v>1</v>
      </c>
      <c r="AH976" s="23" t="str">
        <f>Consolication[[#This Row],[Bénéficiaires]]</f>
        <v>P'EVENT BUSINESS</v>
      </c>
      <c r="AI976" s="23">
        <f>Consolication[[#This Row],[cohorte]]</f>
        <v>1</v>
      </c>
    </row>
    <row r="977" spans="1:35" s="16" customFormat="1" ht="58" x14ac:dyDescent="0.35">
      <c r="A977" s="34">
        <f>IF(B977&lt;&gt;"",MAX($A$1:A976)+1,"")</f>
        <v>976</v>
      </c>
      <c r="B977" s="34" t="s">
        <v>2487</v>
      </c>
      <c r="C977" s="63" t="s">
        <v>2472</v>
      </c>
      <c r="D977" s="34" t="s">
        <v>31</v>
      </c>
      <c r="E977" s="34"/>
      <c r="F977" s="34" t="s">
        <v>1042</v>
      </c>
      <c r="G977" s="34"/>
      <c r="H977" s="34"/>
      <c r="I977" s="34" t="s">
        <v>1043</v>
      </c>
      <c r="J977" s="34" t="s">
        <v>2473</v>
      </c>
      <c r="K977" s="60" t="s">
        <v>2474</v>
      </c>
      <c r="L977" s="60" t="s">
        <v>2475</v>
      </c>
      <c r="M977" s="34">
        <v>2</v>
      </c>
      <c r="N977" s="34" t="s">
        <v>1043</v>
      </c>
      <c r="O977" s="34" t="s">
        <v>1043</v>
      </c>
      <c r="P977" s="34" t="s">
        <v>230</v>
      </c>
      <c r="Q977" s="34" t="s">
        <v>231</v>
      </c>
      <c r="R977" s="34" t="s">
        <v>2476</v>
      </c>
      <c r="S977" s="34" t="s">
        <v>2477</v>
      </c>
      <c r="T977" s="34" t="s">
        <v>2478</v>
      </c>
      <c r="U977" s="34" t="s">
        <v>2479</v>
      </c>
      <c r="V977" s="34">
        <v>698981719</v>
      </c>
      <c r="W977" s="34"/>
      <c r="X977" s="34">
        <v>1</v>
      </c>
      <c r="Y977" s="34"/>
      <c r="Z977" s="34" t="s">
        <v>2488</v>
      </c>
      <c r="AA977" s="34">
        <f>IF(ISBLANK($L977),"",VLOOKUP($L977,'PADESCE Ccontractuelle'!$C$2:$K$1200,8,FALSE))</f>
        <v>275566.90000000002</v>
      </c>
      <c r="AB977" s="34">
        <f>IF(ISBLANK($L977),"",VLOOKUP($L977,'PADESCE Ccontractuelle'!$C$2:$K$1200,9,FALSE))</f>
        <v>5786904.8999999994</v>
      </c>
      <c r="AC977" s="34" t="str">
        <f>VLOOKUP(VLOOKUP(B977,Apprenants!$D$2:$F$2000,3,FALSE),Classes!$A$2:$H$2000,8,FALSE)</f>
        <v>N</v>
      </c>
      <c r="AD977" s="47"/>
      <c r="AG977" s="23">
        <v>1</v>
      </c>
      <c r="AH977" s="23" t="str">
        <f>Consolication[[#This Row],[Bénéficiaires]]</f>
        <v>P'EVENT BUSINESS</v>
      </c>
      <c r="AI977" s="23">
        <f>Consolication[[#This Row],[cohorte]]</f>
        <v>1</v>
      </c>
    </row>
    <row r="978" spans="1:35" s="16" customFormat="1" ht="58" x14ac:dyDescent="0.35">
      <c r="A978" s="34">
        <f>IF(B978&lt;&gt;"",MAX($A$1:A977)+1,"")</f>
        <v>977</v>
      </c>
      <c r="B978" s="34" t="s">
        <v>2489</v>
      </c>
      <c r="C978" s="63" t="s">
        <v>2472</v>
      </c>
      <c r="D978" s="34" t="s">
        <v>31</v>
      </c>
      <c r="E978" s="34"/>
      <c r="F978" s="34" t="s">
        <v>1042</v>
      </c>
      <c r="G978" s="34"/>
      <c r="H978" s="34"/>
      <c r="I978" s="34" t="s">
        <v>1043</v>
      </c>
      <c r="J978" s="34" t="s">
        <v>2473</v>
      </c>
      <c r="K978" s="60" t="s">
        <v>2474</v>
      </c>
      <c r="L978" s="60" t="s">
        <v>2475</v>
      </c>
      <c r="M978" s="34">
        <v>2</v>
      </c>
      <c r="N978" s="34" t="s">
        <v>1043</v>
      </c>
      <c r="O978" s="34" t="s">
        <v>1043</v>
      </c>
      <c r="P978" s="34" t="s">
        <v>230</v>
      </c>
      <c r="Q978" s="34" t="s">
        <v>231</v>
      </c>
      <c r="R978" s="34" t="s">
        <v>2476</v>
      </c>
      <c r="S978" s="34" t="s">
        <v>2477</v>
      </c>
      <c r="T978" s="34" t="s">
        <v>2478</v>
      </c>
      <c r="U978" s="34" t="s">
        <v>2479</v>
      </c>
      <c r="V978" s="34">
        <v>602099648</v>
      </c>
      <c r="W978" s="34"/>
      <c r="X978" s="34">
        <v>1</v>
      </c>
      <c r="Y978" s="34"/>
      <c r="Z978" s="34" t="s">
        <v>2490</v>
      </c>
      <c r="AA978" s="34">
        <f>IF(ISBLANK($L978),"",VLOOKUP($L978,'PADESCE Ccontractuelle'!$C$2:$K$1200,8,FALSE))</f>
        <v>275566.90000000002</v>
      </c>
      <c r="AB978" s="34">
        <f>IF(ISBLANK($L978),"",VLOOKUP($L978,'PADESCE Ccontractuelle'!$C$2:$K$1200,9,FALSE))</f>
        <v>5786904.8999999994</v>
      </c>
      <c r="AC978" s="34" t="str">
        <f>VLOOKUP(VLOOKUP(B978,Apprenants!$D$2:$F$2000,3,FALSE),Classes!$A$2:$H$2000,8,FALSE)</f>
        <v>N</v>
      </c>
      <c r="AD978" s="47"/>
      <c r="AG978" s="23">
        <v>1</v>
      </c>
      <c r="AH978" s="23" t="str">
        <f>Consolication[[#This Row],[Bénéficiaires]]</f>
        <v>P'EVENT BUSINESS</v>
      </c>
      <c r="AI978" s="23">
        <f>Consolication[[#This Row],[cohorte]]</f>
        <v>1</v>
      </c>
    </row>
    <row r="979" spans="1:35" s="16" customFormat="1" ht="58" x14ac:dyDescent="0.35">
      <c r="A979" s="34">
        <f>IF(B979&lt;&gt;"",MAX($A$1:A978)+1,"")</f>
        <v>978</v>
      </c>
      <c r="B979" s="34" t="s">
        <v>2491</v>
      </c>
      <c r="C979" s="63" t="s">
        <v>2472</v>
      </c>
      <c r="D979" s="34" t="s">
        <v>31</v>
      </c>
      <c r="E979" s="34">
        <v>23</v>
      </c>
      <c r="F979" s="34" t="s">
        <v>1042</v>
      </c>
      <c r="G979" s="34">
        <v>0</v>
      </c>
      <c r="H979" s="34">
        <v>3</v>
      </c>
      <c r="I979" s="34" t="s">
        <v>1043</v>
      </c>
      <c r="J979" s="34" t="s">
        <v>2473</v>
      </c>
      <c r="K979" s="60" t="s">
        <v>2474</v>
      </c>
      <c r="L979" s="60" t="s">
        <v>2475</v>
      </c>
      <c r="M979" s="34">
        <v>2</v>
      </c>
      <c r="N979" s="34" t="s">
        <v>1043</v>
      </c>
      <c r="O979" s="34" t="s">
        <v>1043</v>
      </c>
      <c r="P979" s="34" t="s">
        <v>230</v>
      </c>
      <c r="Q979" s="34" t="s">
        <v>231</v>
      </c>
      <c r="R979" s="34" t="s">
        <v>2476</v>
      </c>
      <c r="S979" s="34" t="s">
        <v>2477</v>
      </c>
      <c r="T979" s="34" t="s">
        <v>2478</v>
      </c>
      <c r="U979" s="34" t="s">
        <v>2479</v>
      </c>
      <c r="V979" s="34">
        <v>658349892</v>
      </c>
      <c r="W979" s="34"/>
      <c r="X979" s="34">
        <v>1</v>
      </c>
      <c r="Y979" s="34"/>
      <c r="Z979" s="34" t="s">
        <v>2492</v>
      </c>
      <c r="AA979" s="34">
        <f>IF(ISBLANK($L979),"",VLOOKUP($L979,'PADESCE Ccontractuelle'!$C$2:$K$1200,8,FALSE))</f>
        <v>275566.90000000002</v>
      </c>
      <c r="AB979" s="34">
        <f>IF(ISBLANK($L979),"",VLOOKUP($L979,'PADESCE Ccontractuelle'!$C$2:$K$1200,9,FALSE))</f>
        <v>5786904.8999999994</v>
      </c>
      <c r="AC979" s="34" t="str">
        <f>VLOOKUP(VLOOKUP(B979,Apprenants!$D$2:$F$2000,3,FALSE),Classes!$A$2:$H$2000,8,FALSE)</f>
        <v>N</v>
      </c>
      <c r="AD979" s="47"/>
      <c r="AG979" s="23">
        <v>1</v>
      </c>
      <c r="AH979" s="23" t="str">
        <f>Consolication[[#This Row],[Bénéficiaires]]</f>
        <v>P'EVENT BUSINESS</v>
      </c>
      <c r="AI979" s="23">
        <f>Consolication[[#This Row],[cohorte]]</f>
        <v>1</v>
      </c>
    </row>
    <row r="980" spans="1:35" s="16" customFormat="1" ht="58" x14ac:dyDescent="0.35">
      <c r="A980" s="34">
        <f>IF(B980&lt;&gt;"",MAX($A$1:A979)+1,"")</f>
        <v>979</v>
      </c>
      <c r="B980" s="34" t="s">
        <v>2493</v>
      </c>
      <c r="C980" s="63" t="s">
        <v>2472</v>
      </c>
      <c r="D980" s="34" t="s">
        <v>31</v>
      </c>
      <c r="E980" s="34">
        <v>25</v>
      </c>
      <c r="F980" s="34" t="s">
        <v>1042</v>
      </c>
      <c r="G980" s="34">
        <v>1</v>
      </c>
      <c r="H980" s="34">
        <v>5</v>
      </c>
      <c r="I980" s="34" t="s">
        <v>1043</v>
      </c>
      <c r="J980" s="34" t="s">
        <v>2473</v>
      </c>
      <c r="K980" s="60" t="s">
        <v>2474</v>
      </c>
      <c r="L980" s="60" t="s">
        <v>2475</v>
      </c>
      <c r="M980" s="34">
        <v>2</v>
      </c>
      <c r="N980" s="34" t="s">
        <v>1043</v>
      </c>
      <c r="O980" s="34" t="s">
        <v>1043</v>
      </c>
      <c r="P980" s="34" t="s">
        <v>230</v>
      </c>
      <c r="Q980" s="34" t="s">
        <v>231</v>
      </c>
      <c r="R980" s="34" t="s">
        <v>2476</v>
      </c>
      <c r="S980" s="34" t="s">
        <v>2477</v>
      </c>
      <c r="T980" s="34" t="s">
        <v>2478</v>
      </c>
      <c r="U980" s="34" t="s">
        <v>2479</v>
      </c>
      <c r="V980" s="34">
        <v>698230737</v>
      </c>
      <c r="W980" s="34"/>
      <c r="X980" s="34">
        <v>1</v>
      </c>
      <c r="Y980" s="34"/>
      <c r="Z980" s="34" t="s">
        <v>2494</v>
      </c>
      <c r="AA980" s="34">
        <f>IF(ISBLANK($L980),"",VLOOKUP($L980,'PADESCE Ccontractuelle'!$C$2:$K$1200,8,FALSE))</f>
        <v>275566.90000000002</v>
      </c>
      <c r="AB980" s="34">
        <f>IF(ISBLANK($L980),"",VLOOKUP($L980,'PADESCE Ccontractuelle'!$C$2:$K$1200,9,FALSE))</f>
        <v>5786904.8999999994</v>
      </c>
      <c r="AC980" s="34" t="str">
        <f>VLOOKUP(VLOOKUP(B980,Apprenants!$D$2:$F$2000,3,FALSE),Classes!$A$2:$H$2000,8,FALSE)</f>
        <v>N</v>
      </c>
      <c r="AD980" s="47"/>
      <c r="AG980" s="23">
        <v>1</v>
      </c>
      <c r="AH980" s="23" t="str">
        <f>Consolication[[#This Row],[Bénéficiaires]]</f>
        <v>P'EVENT BUSINESS</v>
      </c>
      <c r="AI980" s="23">
        <f>Consolication[[#This Row],[cohorte]]</f>
        <v>1</v>
      </c>
    </row>
    <row r="981" spans="1:35" s="16" customFormat="1" ht="58" x14ac:dyDescent="0.35">
      <c r="A981" s="34">
        <f>IF(B981&lt;&gt;"",MAX($A$1:A980)+1,"")</f>
        <v>980</v>
      </c>
      <c r="B981" s="34" t="s">
        <v>2495</v>
      </c>
      <c r="C981" s="63" t="s">
        <v>2472</v>
      </c>
      <c r="D981" s="34" t="s">
        <v>31</v>
      </c>
      <c r="E981" s="34">
        <v>41</v>
      </c>
      <c r="F981" s="34" t="s">
        <v>1042</v>
      </c>
      <c r="G981" s="34">
        <v>2</v>
      </c>
      <c r="H981" s="34">
        <v>13</v>
      </c>
      <c r="I981" s="34" t="s">
        <v>1043</v>
      </c>
      <c r="J981" s="34" t="s">
        <v>2473</v>
      </c>
      <c r="K981" s="60" t="s">
        <v>2474</v>
      </c>
      <c r="L981" s="60" t="s">
        <v>2475</v>
      </c>
      <c r="M981" s="34">
        <v>2</v>
      </c>
      <c r="N981" s="34" t="s">
        <v>1043</v>
      </c>
      <c r="O981" s="34" t="s">
        <v>1043</v>
      </c>
      <c r="P981" s="34" t="s">
        <v>230</v>
      </c>
      <c r="Q981" s="34" t="s">
        <v>231</v>
      </c>
      <c r="R981" s="34" t="s">
        <v>2476</v>
      </c>
      <c r="S981" s="34" t="s">
        <v>2477</v>
      </c>
      <c r="T981" s="34" t="s">
        <v>2478</v>
      </c>
      <c r="U981" s="34" t="s">
        <v>2479</v>
      </c>
      <c r="V981" s="34">
        <v>699019544</v>
      </c>
      <c r="W981" s="34"/>
      <c r="X981" s="34">
        <v>1</v>
      </c>
      <c r="Y981" s="34"/>
      <c r="Z981" s="34" t="s">
        <v>2496</v>
      </c>
      <c r="AA981" s="34">
        <f>IF(ISBLANK($L981),"",VLOOKUP($L981,'PADESCE Ccontractuelle'!$C$2:$K$1200,8,FALSE))</f>
        <v>275566.90000000002</v>
      </c>
      <c r="AB981" s="34">
        <f>IF(ISBLANK($L981),"",VLOOKUP($L981,'PADESCE Ccontractuelle'!$C$2:$K$1200,9,FALSE))</f>
        <v>5786904.8999999994</v>
      </c>
      <c r="AC981" s="34" t="str">
        <f>VLOOKUP(VLOOKUP(B981,Apprenants!$D$2:$F$2000,3,FALSE),Classes!$A$2:$H$2000,8,FALSE)</f>
        <v>N</v>
      </c>
      <c r="AD981" s="47"/>
      <c r="AG981" s="23">
        <v>1</v>
      </c>
      <c r="AH981" s="23" t="str">
        <f>Consolication[[#This Row],[Bénéficiaires]]</f>
        <v>P'EVENT BUSINESS</v>
      </c>
      <c r="AI981" s="23">
        <f>Consolication[[#This Row],[cohorte]]</f>
        <v>1</v>
      </c>
    </row>
    <row r="982" spans="1:35" s="16" customFormat="1" ht="58" x14ac:dyDescent="0.35">
      <c r="A982" s="34">
        <f>IF(B982&lt;&gt;"",MAX($A$1:A981)+1,"")</f>
        <v>981</v>
      </c>
      <c r="B982" s="34" t="s">
        <v>2497</v>
      </c>
      <c r="C982" s="63" t="s">
        <v>2472</v>
      </c>
      <c r="D982" s="34" t="s">
        <v>31</v>
      </c>
      <c r="E982" s="34"/>
      <c r="F982" s="34" t="s">
        <v>1042</v>
      </c>
      <c r="G982" s="34"/>
      <c r="H982" s="34"/>
      <c r="I982" s="34" t="s">
        <v>1043</v>
      </c>
      <c r="J982" s="34" t="s">
        <v>2473</v>
      </c>
      <c r="K982" s="60" t="s">
        <v>2474</v>
      </c>
      <c r="L982" s="60" t="s">
        <v>2475</v>
      </c>
      <c r="M982" s="34">
        <v>2</v>
      </c>
      <c r="N982" s="34" t="s">
        <v>1043</v>
      </c>
      <c r="O982" s="34" t="s">
        <v>1043</v>
      </c>
      <c r="P982" s="34" t="s">
        <v>230</v>
      </c>
      <c r="Q982" s="34" t="s">
        <v>231</v>
      </c>
      <c r="R982" s="34" t="s">
        <v>2476</v>
      </c>
      <c r="S982" s="34" t="s">
        <v>2477</v>
      </c>
      <c r="T982" s="34" t="s">
        <v>2478</v>
      </c>
      <c r="U982" s="34" t="s">
        <v>2479</v>
      </c>
      <c r="V982" s="34">
        <v>651886036</v>
      </c>
      <c r="W982" s="34"/>
      <c r="X982" s="34">
        <v>1</v>
      </c>
      <c r="Y982" s="34"/>
      <c r="Z982" s="34" t="s">
        <v>2498</v>
      </c>
      <c r="AA982" s="34">
        <f>IF(ISBLANK($L982),"",VLOOKUP($L982,'PADESCE Ccontractuelle'!$C$2:$K$1200,8,FALSE))</f>
        <v>275566.90000000002</v>
      </c>
      <c r="AB982" s="34">
        <f>IF(ISBLANK($L982),"",VLOOKUP($L982,'PADESCE Ccontractuelle'!$C$2:$K$1200,9,FALSE))</f>
        <v>5786904.8999999994</v>
      </c>
      <c r="AC982" s="34" t="str">
        <f>VLOOKUP(VLOOKUP(B982,Apprenants!$D$2:$F$2000,3,FALSE),Classes!$A$2:$H$2000,8,FALSE)</f>
        <v>N</v>
      </c>
      <c r="AD982" s="47"/>
      <c r="AG982" s="23">
        <v>1</v>
      </c>
      <c r="AH982" s="23" t="str">
        <f>Consolication[[#This Row],[Bénéficiaires]]</f>
        <v>P'EVENT BUSINESS</v>
      </c>
      <c r="AI982" s="23">
        <f>Consolication[[#This Row],[cohorte]]</f>
        <v>1</v>
      </c>
    </row>
    <row r="983" spans="1:35" s="16" customFormat="1" ht="58" x14ac:dyDescent="0.35">
      <c r="A983" s="34">
        <f>IF(B983&lt;&gt;"",MAX($A$1:A982)+1,"")</f>
        <v>982</v>
      </c>
      <c r="B983" s="34" t="s">
        <v>2499</v>
      </c>
      <c r="C983" s="63" t="s">
        <v>2472</v>
      </c>
      <c r="D983" s="34" t="s">
        <v>31</v>
      </c>
      <c r="E983" s="34">
        <v>44</v>
      </c>
      <c r="F983" s="34" t="s">
        <v>1042</v>
      </c>
      <c r="G983" s="34">
        <v>0</v>
      </c>
      <c r="H983" s="34">
        <v>15</v>
      </c>
      <c r="I983" s="34" t="s">
        <v>1043</v>
      </c>
      <c r="J983" s="34" t="s">
        <v>2473</v>
      </c>
      <c r="K983" s="60" t="s">
        <v>2474</v>
      </c>
      <c r="L983" s="60" t="s">
        <v>2475</v>
      </c>
      <c r="M983" s="34">
        <v>2</v>
      </c>
      <c r="N983" s="34" t="s">
        <v>1043</v>
      </c>
      <c r="O983" s="34" t="s">
        <v>1043</v>
      </c>
      <c r="P983" s="34" t="s">
        <v>230</v>
      </c>
      <c r="Q983" s="34" t="s">
        <v>231</v>
      </c>
      <c r="R983" s="34" t="s">
        <v>2476</v>
      </c>
      <c r="S983" s="34" t="s">
        <v>2477</v>
      </c>
      <c r="T983" s="34" t="s">
        <v>2478</v>
      </c>
      <c r="U983" s="34" t="s">
        <v>2479</v>
      </c>
      <c r="V983" s="34">
        <v>698647018</v>
      </c>
      <c r="W983" s="34"/>
      <c r="X983" s="34">
        <v>1</v>
      </c>
      <c r="Y983" s="34"/>
      <c r="Z983" s="34" t="s">
        <v>2500</v>
      </c>
      <c r="AA983" s="34">
        <f>IF(ISBLANK($L983),"",VLOOKUP($L983,'PADESCE Ccontractuelle'!$C$2:$K$1200,8,FALSE))</f>
        <v>275566.90000000002</v>
      </c>
      <c r="AB983" s="34">
        <f>IF(ISBLANK($L983),"",VLOOKUP($L983,'PADESCE Ccontractuelle'!$C$2:$K$1200,9,FALSE))</f>
        <v>5786904.8999999994</v>
      </c>
      <c r="AC983" s="34" t="str">
        <f>VLOOKUP(VLOOKUP(B983,Apprenants!$D$2:$F$2000,3,FALSE),Classes!$A$2:$H$2000,8,FALSE)</f>
        <v>N</v>
      </c>
      <c r="AD983" s="47"/>
      <c r="AG983" s="23"/>
      <c r="AH983" s="23"/>
      <c r="AI983" s="23"/>
    </row>
    <row r="984" spans="1:35" s="16" customFormat="1" ht="58" x14ac:dyDescent="0.35">
      <c r="A984" s="34">
        <f>IF(B984&lt;&gt;"",MAX($A$1:A983)+1,"")</f>
        <v>983</v>
      </c>
      <c r="B984" s="34" t="s">
        <v>2501</v>
      </c>
      <c r="C984" s="63" t="s">
        <v>2472</v>
      </c>
      <c r="D984" s="34" t="s">
        <v>31</v>
      </c>
      <c r="E984" s="34"/>
      <c r="F984" s="34" t="s">
        <v>1042</v>
      </c>
      <c r="G984" s="34"/>
      <c r="H984" s="34"/>
      <c r="I984" s="34" t="s">
        <v>1043</v>
      </c>
      <c r="J984" s="34" t="s">
        <v>2473</v>
      </c>
      <c r="K984" s="60" t="s">
        <v>2474</v>
      </c>
      <c r="L984" s="60" t="s">
        <v>2475</v>
      </c>
      <c r="M984" s="34">
        <v>2</v>
      </c>
      <c r="N984" s="34" t="s">
        <v>1043</v>
      </c>
      <c r="O984" s="34" t="s">
        <v>1043</v>
      </c>
      <c r="P984" s="34" t="s">
        <v>230</v>
      </c>
      <c r="Q984" s="34" t="s">
        <v>231</v>
      </c>
      <c r="R984" s="34" t="s">
        <v>2476</v>
      </c>
      <c r="S984" s="34" t="s">
        <v>2477</v>
      </c>
      <c r="T984" s="34" t="s">
        <v>2478</v>
      </c>
      <c r="U984" s="34" t="s">
        <v>2479</v>
      </c>
      <c r="V984" s="34">
        <v>690416862</v>
      </c>
      <c r="W984" s="34"/>
      <c r="X984" s="34">
        <v>1</v>
      </c>
      <c r="Y984" s="34"/>
      <c r="Z984" s="34" t="s">
        <v>2502</v>
      </c>
      <c r="AA984" s="34">
        <f>IF(ISBLANK($L984),"",VLOOKUP($L984,'PADESCE Ccontractuelle'!$C$2:$K$1200,8,FALSE))</f>
        <v>275566.90000000002</v>
      </c>
      <c r="AB984" s="34">
        <f>IF(ISBLANK($L984),"",VLOOKUP($L984,'PADESCE Ccontractuelle'!$C$2:$K$1200,9,FALSE))</f>
        <v>5786904.8999999994</v>
      </c>
      <c r="AC984" s="34" t="str">
        <f>VLOOKUP(VLOOKUP(B984,Apprenants!$D$2:$F$2000,3,FALSE),Classes!$A$2:$H$2000,8,FALSE)</f>
        <v>N</v>
      </c>
      <c r="AD984" s="47"/>
      <c r="AG984" s="23">
        <v>1</v>
      </c>
      <c r="AH984" s="23" t="str">
        <f>Consolication[[#This Row],[Bénéficiaires]]</f>
        <v>P'EVENT BUSINESS</v>
      </c>
      <c r="AI984" s="23">
        <f>Consolication[[#This Row],[cohorte]]</f>
        <v>1</v>
      </c>
    </row>
    <row r="985" spans="1:35" s="16" customFormat="1" ht="58" x14ac:dyDescent="0.35">
      <c r="A985" s="34">
        <f>IF(B985&lt;&gt;"",MAX($A$1:A984)+1,"")</f>
        <v>984</v>
      </c>
      <c r="B985" s="34" t="s">
        <v>2503</v>
      </c>
      <c r="C985" s="63" t="s">
        <v>2472</v>
      </c>
      <c r="D985" s="34" t="s">
        <v>31</v>
      </c>
      <c r="E985" s="34"/>
      <c r="F985" s="34" t="s">
        <v>1042</v>
      </c>
      <c r="G985" s="34"/>
      <c r="H985" s="34"/>
      <c r="I985" s="34" t="s">
        <v>1043</v>
      </c>
      <c r="J985" s="34" t="s">
        <v>2473</v>
      </c>
      <c r="K985" s="60" t="s">
        <v>2474</v>
      </c>
      <c r="L985" s="60" t="s">
        <v>2475</v>
      </c>
      <c r="M985" s="34">
        <v>2</v>
      </c>
      <c r="N985" s="34" t="s">
        <v>1043</v>
      </c>
      <c r="O985" s="34" t="s">
        <v>1043</v>
      </c>
      <c r="P985" s="34" t="s">
        <v>230</v>
      </c>
      <c r="Q985" s="34" t="s">
        <v>231</v>
      </c>
      <c r="R985" s="34" t="s">
        <v>2476</v>
      </c>
      <c r="S985" s="34" t="s">
        <v>2477</v>
      </c>
      <c r="T985" s="34" t="s">
        <v>2478</v>
      </c>
      <c r="U985" s="34" t="s">
        <v>2479</v>
      </c>
      <c r="V985" s="34">
        <v>659598159</v>
      </c>
      <c r="W985" s="34"/>
      <c r="X985" s="34">
        <v>1</v>
      </c>
      <c r="Y985" s="34"/>
      <c r="Z985" s="34" t="s">
        <v>2504</v>
      </c>
      <c r="AA985" s="34">
        <f>IF(ISBLANK($L985),"",VLOOKUP($L985,'PADESCE Ccontractuelle'!$C$2:$K$1200,8,FALSE))</f>
        <v>275566.90000000002</v>
      </c>
      <c r="AB985" s="34">
        <f>IF(ISBLANK($L985),"",VLOOKUP($L985,'PADESCE Ccontractuelle'!$C$2:$K$1200,9,FALSE))</f>
        <v>5786904.8999999994</v>
      </c>
      <c r="AC985" s="34" t="str">
        <f>VLOOKUP(VLOOKUP(B985,Apprenants!$D$2:$F$2000,3,FALSE),Classes!$A$2:$H$2000,8,FALSE)</f>
        <v>N</v>
      </c>
      <c r="AD985" s="47"/>
      <c r="AG985" s="23">
        <v>1</v>
      </c>
      <c r="AH985" s="23" t="str">
        <f>Consolication[[#This Row],[Bénéficiaires]]</f>
        <v>P'EVENT BUSINESS</v>
      </c>
      <c r="AI985" s="23">
        <f>Consolication[[#This Row],[cohorte]]</f>
        <v>1</v>
      </c>
    </row>
    <row r="986" spans="1:35" s="16" customFormat="1" ht="58" x14ac:dyDescent="0.35">
      <c r="A986" s="34">
        <f>IF(B986&lt;&gt;"",MAX($A$1:A985)+1,"")</f>
        <v>985</v>
      </c>
      <c r="B986" s="34" t="s">
        <v>2505</v>
      </c>
      <c r="C986" s="63" t="s">
        <v>2472</v>
      </c>
      <c r="D986" s="34" t="s">
        <v>31</v>
      </c>
      <c r="E986" s="34"/>
      <c r="F986" s="34" t="s">
        <v>1042</v>
      </c>
      <c r="G986" s="34"/>
      <c r="H986" s="34"/>
      <c r="I986" s="34" t="s">
        <v>1043</v>
      </c>
      <c r="J986" s="34" t="s">
        <v>2473</v>
      </c>
      <c r="K986" s="60" t="s">
        <v>2474</v>
      </c>
      <c r="L986" s="60" t="s">
        <v>2475</v>
      </c>
      <c r="M986" s="34">
        <v>2</v>
      </c>
      <c r="N986" s="34" t="s">
        <v>1043</v>
      </c>
      <c r="O986" s="34" t="s">
        <v>1043</v>
      </c>
      <c r="P986" s="34" t="s">
        <v>230</v>
      </c>
      <c r="Q986" s="34" t="s">
        <v>231</v>
      </c>
      <c r="R986" s="34" t="s">
        <v>2476</v>
      </c>
      <c r="S986" s="34" t="s">
        <v>2477</v>
      </c>
      <c r="T986" s="34" t="s">
        <v>2478</v>
      </c>
      <c r="U986" s="34" t="s">
        <v>2479</v>
      </c>
      <c r="V986" s="34">
        <v>696139718</v>
      </c>
      <c r="W986" s="34"/>
      <c r="X986" s="34">
        <v>1</v>
      </c>
      <c r="Y986" s="34"/>
      <c r="Z986" s="34" t="s">
        <v>2506</v>
      </c>
      <c r="AA986" s="34">
        <f>IF(ISBLANK($L986),"",VLOOKUP($L986,'PADESCE Ccontractuelle'!$C$2:$K$1200,8,FALSE))</f>
        <v>275566.90000000002</v>
      </c>
      <c r="AB986" s="34">
        <f>IF(ISBLANK($L986),"",VLOOKUP($L986,'PADESCE Ccontractuelle'!$C$2:$K$1200,9,FALSE))</f>
        <v>5786904.8999999994</v>
      </c>
      <c r="AC986" s="34" t="str">
        <f>VLOOKUP(VLOOKUP(B986,Apprenants!$D$2:$F$2000,3,FALSE),Classes!$A$2:$H$2000,8,FALSE)</f>
        <v>N</v>
      </c>
      <c r="AD986" s="47"/>
      <c r="AG986" s="23">
        <v>1</v>
      </c>
      <c r="AH986" s="23" t="str">
        <f>Consolication[[#This Row],[Bénéficiaires]]</f>
        <v>P'EVENT BUSINESS</v>
      </c>
      <c r="AI986" s="23">
        <f>Consolication[[#This Row],[cohorte]]</f>
        <v>1</v>
      </c>
    </row>
    <row r="987" spans="1:35" s="16" customFormat="1" ht="58" x14ac:dyDescent="0.35">
      <c r="A987" s="34">
        <f>IF(B987&lt;&gt;"",MAX($A$1:A986)+1,"")</f>
        <v>986</v>
      </c>
      <c r="B987" s="34" t="s">
        <v>2507</v>
      </c>
      <c r="C987" s="63" t="s">
        <v>2472</v>
      </c>
      <c r="D987" s="34" t="s">
        <v>31</v>
      </c>
      <c r="E987" s="34">
        <v>56</v>
      </c>
      <c r="F987" s="34" t="s">
        <v>1042</v>
      </c>
      <c r="G987" s="34">
        <v>1</v>
      </c>
      <c r="H987" s="34">
        <v>25</v>
      </c>
      <c r="I987" s="34" t="s">
        <v>1043</v>
      </c>
      <c r="J987" s="34" t="s">
        <v>2473</v>
      </c>
      <c r="K987" s="60" t="s">
        <v>2474</v>
      </c>
      <c r="L987" s="60" t="s">
        <v>2475</v>
      </c>
      <c r="M987" s="34">
        <v>2</v>
      </c>
      <c r="N987" s="34" t="s">
        <v>1043</v>
      </c>
      <c r="O987" s="34" t="s">
        <v>1043</v>
      </c>
      <c r="P987" s="34" t="s">
        <v>230</v>
      </c>
      <c r="Q987" s="34" t="s">
        <v>231</v>
      </c>
      <c r="R987" s="34" t="s">
        <v>2476</v>
      </c>
      <c r="S987" s="34" t="s">
        <v>2477</v>
      </c>
      <c r="T987" s="34" t="s">
        <v>2478</v>
      </c>
      <c r="U987" s="34" t="s">
        <v>2479</v>
      </c>
      <c r="V987" s="34">
        <v>694025841</v>
      </c>
      <c r="W987" s="34"/>
      <c r="X987" s="34">
        <v>1</v>
      </c>
      <c r="Y987" s="34"/>
      <c r="Z987" s="34" t="s">
        <v>2508</v>
      </c>
      <c r="AA987" s="34">
        <f>IF(ISBLANK($L987),"",VLOOKUP($L987,'PADESCE Ccontractuelle'!$C$2:$K$1200,8,FALSE))</f>
        <v>275566.90000000002</v>
      </c>
      <c r="AB987" s="34">
        <f>IF(ISBLANK($L987),"",VLOOKUP($L987,'PADESCE Ccontractuelle'!$C$2:$K$1200,9,FALSE))</f>
        <v>5786904.8999999994</v>
      </c>
      <c r="AC987" s="34" t="str">
        <f>VLOOKUP(VLOOKUP(B987,Apprenants!$D$2:$F$2000,3,FALSE),Classes!$A$2:$H$2000,8,FALSE)</f>
        <v>N</v>
      </c>
      <c r="AD987" s="47"/>
      <c r="AG987" s="23"/>
      <c r="AH987" s="23"/>
      <c r="AI987" s="23"/>
    </row>
    <row r="988" spans="1:35" s="16" customFormat="1" ht="58" x14ac:dyDescent="0.35">
      <c r="A988" s="34">
        <f>IF(B988&lt;&gt;"",MAX($A$1:A987)+1,"")</f>
        <v>987</v>
      </c>
      <c r="B988" s="34" t="s">
        <v>2509</v>
      </c>
      <c r="C988" s="63" t="s">
        <v>2472</v>
      </c>
      <c r="D988" s="34" t="s">
        <v>32</v>
      </c>
      <c r="E988" s="34"/>
      <c r="F988" s="34" t="s">
        <v>1042</v>
      </c>
      <c r="G988" s="34"/>
      <c r="H988" s="34"/>
      <c r="I988" s="34" t="s">
        <v>1043</v>
      </c>
      <c r="J988" s="34" t="s">
        <v>2473</v>
      </c>
      <c r="K988" s="60" t="s">
        <v>2474</v>
      </c>
      <c r="L988" s="60" t="s">
        <v>2475</v>
      </c>
      <c r="M988" s="34">
        <v>2</v>
      </c>
      <c r="N988" s="34" t="s">
        <v>1043</v>
      </c>
      <c r="O988" s="34" t="s">
        <v>1043</v>
      </c>
      <c r="P988" s="34" t="s">
        <v>230</v>
      </c>
      <c r="Q988" s="34" t="s">
        <v>231</v>
      </c>
      <c r="R988" s="34" t="s">
        <v>2476</v>
      </c>
      <c r="S988" s="34" t="s">
        <v>2477</v>
      </c>
      <c r="T988" s="34" t="s">
        <v>2478</v>
      </c>
      <c r="U988" s="34" t="s">
        <v>2479</v>
      </c>
      <c r="V988" s="34">
        <v>659411655</v>
      </c>
      <c r="W988" s="34"/>
      <c r="X988" s="34">
        <v>1</v>
      </c>
      <c r="Y988" s="34"/>
      <c r="Z988" s="34" t="s">
        <v>2510</v>
      </c>
      <c r="AA988" s="34">
        <f>IF(ISBLANK($L988),"",VLOOKUP($L988,'PADESCE Ccontractuelle'!$C$2:$K$1200,8,FALSE))</f>
        <v>275566.90000000002</v>
      </c>
      <c r="AB988" s="34">
        <f>IF(ISBLANK($L988),"",VLOOKUP($L988,'PADESCE Ccontractuelle'!$C$2:$K$1200,9,FALSE))</f>
        <v>5786904.8999999994</v>
      </c>
      <c r="AC988" s="34" t="str">
        <f>VLOOKUP(VLOOKUP(B988,Apprenants!$D$2:$F$2000,3,FALSE),Classes!$A$2:$H$2000,8,FALSE)</f>
        <v>N</v>
      </c>
      <c r="AD988" s="47"/>
      <c r="AG988" s="23">
        <v>1</v>
      </c>
      <c r="AH988" s="23" t="str">
        <f>Consolication[[#This Row],[Bénéficiaires]]</f>
        <v>P'EVENT BUSINESS</v>
      </c>
      <c r="AI988" s="23">
        <f>Consolication[[#This Row],[cohorte]]</f>
        <v>1</v>
      </c>
    </row>
    <row r="989" spans="1:35" s="16" customFormat="1" ht="58" x14ac:dyDescent="0.35">
      <c r="A989" s="34">
        <f>IF(B989&lt;&gt;"",MAX($A$1:A988)+1,"")</f>
        <v>988</v>
      </c>
      <c r="B989" s="34" t="s">
        <v>2511</v>
      </c>
      <c r="C989" s="63" t="s">
        <v>2472</v>
      </c>
      <c r="D989" s="34" t="s">
        <v>32</v>
      </c>
      <c r="E989" s="34">
        <v>20</v>
      </c>
      <c r="F989" s="34" t="s">
        <v>1042</v>
      </c>
      <c r="G989" s="34">
        <v>-1</v>
      </c>
      <c r="H989" s="34">
        <v>0</v>
      </c>
      <c r="I989" s="34" t="s">
        <v>1043</v>
      </c>
      <c r="J989" s="34" t="s">
        <v>2473</v>
      </c>
      <c r="K989" s="60" t="s">
        <v>2474</v>
      </c>
      <c r="L989" s="60" t="s">
        <v>2475</v>
      </c>
      <c r="M989" s="34">
        <v>2</v>
      </c>
      <c r="N989" s="34" t="s">
        <v>1043</v>
      </c>
      <c r="O989" s="34" t="s">
        <v>1043</v>
      </c>
      <c r="P989" s="34" t="s">
        <v>230</v>
      </c>
      <c r="Q989" s="34" t="s">
        <v>231</v>
      </c>
      <c r="R989" s="34" t="s">
        <v>2476</v>
      </c>
      <c r="S989" s="34" t="s">
        <v>2477</v>
      </c>
      <c r="T989" s="34" t="s">
        <v>2478</v>
      </c>
      <c r="U989" s="34" t="s">
        <v>2479</v>
      </c>
      <c r="V989" s="34">
        <v>696543758</v>
      </c>
      <c r="W989" s="34"/>
      <c r="X989" s="34">
        <v>1</v>
      </c>
      <c r="Y989" s="34"/>
      <c r="Z989" s="34" t="s">
        <v>2512</v>
      </c>
      <c r="AA989" s="34">
        <f>IF(ISBLANK($L989),"",VLOOKUP($L989,'PADESCE Ccontractuelle'!$C$2:$K$1200,8,FALSE))</f>
        <v>275566.90000000002</v>
      </c>
      <c r="AB989" s="34">
        <f>IF(ISBLANK($L989),"",VLOOKUP($L989,'PADESCE Ccontractuelle'!$C$2:$K$1200,9,FALSE))</f>
        <v>5786904.8999999994</v>
      </c>
      <c r="AC989" s="34" t="str">
        <f>VLOOKUP(VLOOKUP(B989,Apprenants!$D$2:$F$2000,3,FALSE),Classes!$A$2:$H$2000,8,FALSE)</f>
        <v>N</v>
      </c>
      <c r="AD989" s="47"/>
      <c r="AG989" s="23">
        <v>1</v>
      </c>
      <c r="AH989" s="23" t="str">
        <f>Consolication[[#This Row],[Bénéficiaires]]</f>
        <v>P'EVENT BUSINESS</v>
      </c>
      <c r="AI989" s="23">
        <f>Consolication[[#This Row],[cohorte]]</f>
        <v>1</v>
      </c>
    </row>
    <row r="990" spans="1:35" s="16" customFormat="1" ht="58" x14ac:dyDescent="0.35">
      <c r="A990" s="34">
        <f>IF(B990&lt;&gt;"",MAX($A$1:A989)+1,"")</f>
        <v>989</v>
      </c>
      <c r="B990" s="34" t="s">
        <v>2513</v>
      </c>
      <c r="C990" s="63" t="s">
        <v>2472</v>
      </c>
      <c r="D990" s="34" t="s">
        <v>32</v>
      </c>
      <c r="E990" s="34">
        <v>31</v>
      </c>
      <c r="F990" s="34" t="s">
        <v>273</v>
      </c>
      <c r="G990" s="34">
        <v>-1</v>
      </c>
      <c r="H990" s="34">
        <v>7</v>
      </c>
      <c r="I990" s="34" t="s">
        <v>1043</v>
      </c>
      <c r="J990" s="34" t="s">
        <v>2473</v>
      </c>
      <c r="K990" s="60" t="s">
        <v>2474</v>
      </c>
      <c r="L990" s="60" t="s">
        <v>2475</v>
      </c>
      <c r="M990" s="34">
        <v>2</v>
      </c>
      <c r="N990" s="34" t="s">
        <v>1043</v>
      </c>
      <c r="O990" s="34" t="s">
        <v>1043</v>
      </c>
      <c r="P990" s="34" t="s">
        <v>230</v>
      </c>
      <c r="Q990" s="34" t="s">
        <v>231</v>
      </c>
      <c r="R990" s="34" t="s">
        <v>2476</v>
      </c>
      <c r="S990" s="34" t="s">
        <v>2477</v>
      </c>
      <c r="T990" s="34" t="s">
        <v>2478</v>
      </c>
      <c r="U990" s="34" t="s">
        <v>2479</v>
      </c>
      <c r="V990" s="34">
        <v>657638766</v>
      </c>
      <c r="W990" s="34"/>
      <c r="X990" s="34">
        <v>1</v>
      </c>
      <c r="Y990" s="34"/>
      <c r="Z990" s="34" t="s">
        <v>2514</v>
      </c>
      <c r="AA990" s="34">
        <f>IF(ISBLANK($L990),"",VLOOKUP($L990,'PADESCE Ccontractuelle'!$C$2:$K$1200,8,FALSE))</f>
        <v>275566.90000000002</v>
      </c>
      <c r="AB990" s="34">
        <f>IF(ISBLANK($L990),"",VLOOKUP($L990,'PADESCE Ccontractuelle'!$C$2:$K$1200,9,FALSE))</f>
        <v>5786904.8999999994</v>
      </c>
      <c r="AC990" s="34" t="str">
        <f>VLOOKUP(VLOOKUP(B990,Apprenants!$D$2:$F$2000,3,FALSE),Classes!$A$2:$H$2000,8,FALSE)</f>
        <v>N</v>
      </c>
      <c r="AD990" s="47"/>
      <c r="AG990" s="23">
        <v>1</v>
      </c>
      <c r="AH990" s="23" t="str">
        <f>Consolication[[#This Row],[Bénéficiaires]]</f>
        <v>P'EVENT BUSINESS</v>
      </c>
      <c r="AI990" s="23">
        <f>Consolication[[#This Row],[cohorte]]</f>
        <v>1</v>
      </c>
    </row>
    <row r="991" spans="1:35" s="16" customFormat="1" ht="58" x14ac:dyDescent="0.35">
      <c r="A991" s="34">
        <f>IF(B991&lt;&gt;"",MAX($A$1:A990)+1,"")</f>
        <v>990</v>
      </c>
      <c r="B991" s="34" t="s">
        <v>2515</v>
      </c>
      <c r="C991" s="63" t="s">
        <v>2472</v>
      </c>
      <c r="D991" s="34" t="s">
        <v>32</v>
      </c>
      <c r="E991" s="34">
        <v>21</v>
      </c>
      <c r="F991" s="34" t="s">
        <v>1042</v>
      </c>
      <c r="G991" s="34">
        <v>-1</v>
      </c>
      <c r="H991" s="34">
        <v>0</v>
      </c>
      <c r="I991" s="34" t="s">
        <v>1043</v>
      </c>
      <c r="J991" s="34" t="s">
        <v>2473</v>
      </c>
      <c r="K991" s="60" t="s">
        <v>2474</v>
      </c>
      <c r="L991" s="60" t="s">
        <v>2475</v>
      </c>
      <c r="M991" s="34">
        <v>2</v>
      </c>
      <c r="N991" s="34" t="s">
        <v>1043</v>
      </c>
      <c r="O991" s="34" t="s">
        <v>1043</v>
      </c>
      <c r="P991" s="34" t="s">
        <v>230</v>
      </c>
      <c r="Q991" s="34" t="s">
        <v>231</v>
      </c>
      <c r="R991" s="34" t="s">
        <v>2476</v>
      </c>
      <c r="S991" s="34" t="s">
        <v>2477</v>
      </c>
      <c r="T991" s="34" t="s">
        <v>2478</v>
      </c>
      <c r="U991" s="34" t="s">
        <v>2479</v>
      </c>
      <c r="V991" s="34">
        <v>693678695</v>
      </c>
      <c r="W991" s="34"/>
      <c r="X991" s="34">
        <v>1</v>
      </c>
      <c r="Y991" s="34"/>
      <c r="Z991" s="34" t="s">
        <v>2516</v>
      </c>
      <c r="AA991" s="34">
        <f>IF(ISBLANK($L991),"",VLOOKUP($L991,'PADESCE Ccontractuelle'!$C$2:$K$1200,8,FALSE))</f>
        <v>275566.90000000002</v>
      </c>
      <c r="AB991" s="34">
        <f>IF(ISBLANK($L991),"",VLOOKUP($L991,'PADESCE Ccontractuelle'!$C$2:$K$1200,9,FALSE))</f>
        <v>5786904.8999999994</v>
      </c>
      <c r="AC991" s="34" t="str">
        <f>VLOOKUP(VLOOKUP(B991,Apprenants!$D$2:$F$2000,3,FALSE),Classes!$A$2:$H$2000,8,FALSE)</f>
        <v>N</v>
      </c>
      <c r="AD991" s="47"/>
      <c r="AG991" s="23">
        <v>1</v>
      </c>
      <c r="AH991" s="23" t="str">
        <f>Consolication[[#This Row],[Bénéficiaires]]</f>
        <v>P'EVENT BUSINESS</v>
      </c>
      <c r="AI991" s="23">
        <f>Consolication[[#This Row],[cohorte]]</f>
        <v>1</v>
      </c>
    </row>
    <row r="992" spans="1:35" s="16" customFormat="1" ht="58" x14ac:dyDescent="0.35">
      <c r="A992" s="34">
        <f>IF(B992&lt;&gt;"",MAX($A$1:A991)+1,"")</f>
        <v>991</v>
      </c>
      <c r="B992" s="34" t="s">
        <v>2517</v>
      </c>
      <c r="C992" s="63" t="s">
        <v>2472</v>
      </c>
      <c r="D992" s="34" t="s">
        <v>32</v>
      </c>
      <c r="E992" s="34">
        <v>30</v>
      </c>
      <c r="F992" s="34" t="s">
        <v>1042</v>
      </c>
      <c r="G992" s="34">
        <v>0</v>
      </c>
      <c r="H992" s="34">
        <v>5</v>
      </c>
      <c r="I992" s="34" t="s">
        <v>1043</v>
      </c>
      <c r="J992" s="34" t="s">
        <v>2473</v>
      </c>
      <c r="K992" s="60" t="s">
        <v>2474</v>
      </c>
      <c r="L992" s="60" t="s">
        <v>2475</v>
      </c>
      <c r="M992" s="34">
        <v>2</v>
      </c>
      <c r="N992" s="34" t="s">
        <v>1043</v>
      </c>
      <c r="O992" s="34" t="s">
        <v>1043</v>
      </c>
      <c r="P992" s="34" t="s">
        <v>230</v>
      </c>
      <c r="Q992" s="34" t="s">
        <v>231</v>
      </c>
      <c r="R992" s="34" t="s">
        <v>2476</v>
      </c>
      <c r="S992" s="34" t="s">
        <v>2477</v>
      </c>
      <c r="T992" s="34" t="s">
        <v>2478</v>
      </c>
      <c r="U992" s="34" t="s">
        <v>2479</v>
      </c>
      <c r="V992" s="34">
        <v>689334643</v>
      </c>
      <c r="W992" s="34"/>
      <c r="X992" s="34">
        <v>1</v>
      </c>
      <c r="Y992" s="34"/>
      <c r="Z992" s="34" t="s">
        <v>2518</v>
      </c>
      <c r="AA992" s="34">
        <f>IF(ISBLANK($L992),"",VLOOKUP($L992,'PADESCE Ccontractuelle'!$C$2:$K$1200,8,FALSE))</f>
        <v>275566.90000000002</v>
      </c>
      <c r="AB992" s="34">
        <f>IF(ISBLANK($L992),"",VLOOKUP($L992,'PADESCE Ccontractuelle'!$C$2:$K$1200,9,FALSE))</f>
        <v>5786904.8999999994</v>
      </c>
      <c r="AC992" s="34" t="str">
        <f>VLOOKUP(VLOOKUP(B992,Apprenants!$D$2:$F$2000,3,FALSE),Classes!$A$2:$H$2000,8,FALSE)</f>
        <v>N</v>
      </c>
      <c r="AD992" s="47"/>
      <c r="AG992" s="23">
        <v>1</v>
      </c>
      <c r="AH992" s="23" t="str">
        <f>Consolication[[#This Row],[Bénéficiaires]]</f>
        <v>P'EVENT BUSINESS</v>
      </c>
      <c r="AI992" s="23">
        <f>Consolication[[#This Row],[cohorte]]</f>
        <v>1</v>
      </c>
    </row>
    <row r="993" spans="1:35" s="16" customFormat="1" ht="58" x14ac:dyDescent="0.35">
      <c r="A993" s="34">
        <f>IF(B993&lt;&gt;"",MAX($A$1:A992)+1,"")</f>
        <v>992</v>
      </c>
      <c r="B993" s="34" t="s">
        <v>2519</v>
      </c>
      <c r="C993" s="63" t="s">
        <v>2472</v>
      </c>
      <c r="D993" s="34" t="s">
        <v>32</v>
      </c>
      <c r="E993" s="34"/>
      <c r="F993" s="34" t="s">
        <v>1042</v>
      </c>
      <c r="G993" s="34"/>
      <c r="H993" s="34"/>
      <c r="I993" s="34" t="s">
        <v>1043</v>
      </c>
      <c r="J993" s="34" t="s">
        <v>2473</v>
      </c>
      <c r="K993" s="60" t="s">
        <v>2474</v>
      </c>
      <c r="L993" s="60" t="s">
        <v>2475</v>
      </c>
      <c r="M993" s="34">
        <v>2</v>
      </c>
      <c r="N993" s="34" t="s">
        <v>1043</v>
      </c>
      <c r="O993" s="34" t="s">
        <v>1043</v>
      </c>
      <c r="P993" s="34" t="s">
        <v>230</v>
      </c>
      <c r="Q993" s="34" t="s">
        <v>231</v>
      </c>
      <c r="R993" s="34" t="s">
        <v>2476</v>
      </c>
      <c r="S993" s="34" t="s">
        <v>2477</v>
      </c>
      <c r="T993" s="34" t="s">
        <v>2478</v>
      </c>
      <c r="U993" s="34" t="s">
        <v>2479</v>
      </c>
      <c r="V993" s="34">
        <v>656471637</v>
      </c>
      <c r="W993" s="34"/>
      <c r="X993" s="34">
        <v>1</v>
      </c>
      <c r="Y993" s="34"/>
      <c r="Z993" s="34" t="s">
        <v>2520</v>
      </c>
      <c r="AA993" s="34">
        <f>IF(ISBLANK($L993),"",VLOOKUP($L993,'PADESCE Ccontractuelle'!$C$2:$K$1200,8,FALSE))</f>
        <v>275566.90000000002</v>
      </c>
      <c r="AB993" s="34">
        <f>IF(ISBLANK($L993),"",VLOOKUP($L993,'PADESCE Ccontractuelle'!$C$2:$K$1200,9,FALSE))</f>
        <v>5786904.8999999994</v>
      </c>
      <c r="AC993" s="34" t="str">
        <f>VLOOKUP(VLOOKUP(B993,Apprenants!$D$2:$F$2000,3,FALSE),Classes!$A$2:$H$2000,8,FALSE)</f>
        <v>N</v>
      </c>
      <c r="AD993" s="47"/>
      <c r="AG993" s="23">
        <v>1</v>
      </c>
      <c r="AH993" s="23" t="str">
        <f>Consolication[[#This Row],[Bénéficiaires]]</f>
        <v>P'EVENT BUSINESS</v>
      </c>
      <c r="AI993" s="23">
        <f>Consolication[[#This Row],[cohorte]]</f>
        <v>1</v>
      </c>
    </row>
    <row r="994" spans="1:35" s="16" customFormat="1" ht="87" x14ac:dyDescent="0.35">
      <c r="A994" s="34">
        <f>IF(B994&lt;&gt;"",MAX($A$1:A993)+1,"")</f>
        <v>993</v>
      </c>
      <c r="B994" s="34" t="s">
        <v>2521</v>
      </c>
      <c r="C994" s="63" t="s">
        <v>2522</v>
      </c>
      <c r="D994" s="34" t="s">
        <v>31</v>
      </c>
      <c r="E994" s="34"/>
      <c r="F994" s="34" t="s">
        <v>32</v>
      </c>
      <c r="G994" s="34"/>
      <c r="H994" s="34"/>
      <c r="I994" s="34" t="s">
        <v>1043</v>
      </c>
      <c r="J994" s="34" t="s">
        <v>2473</v>
      </c>
      <c r="K994" s="60" t="s">
        <v>2523</v>
      </c>
      <c r="L994" s="60" t="s">
        <v>2475</v>
      </c>
      <c r="M994" s="34">
        <v>3</v>
      </c>
      <c r="N994" s="34" t="s">
        <v>1043</v>
      </c>
      <c r="O994" s="34" t="s">
        <v>1043</v>
      </c>
      <c r="P994" s="34" t="s">
        <v>230</v>
      </c>
      <c r="Q994" s="34" t="s">
        <v>231</v>
      </c>
      <c r="R994" s="34" t="s">
        <v>2476</v>
      </c>
      <c r="S994" s="34" t="s">
        <v>2477</v>
      </c>
      <c r="T994" s="34" t="s">
        <v>2478</v>
      </c>
      <c r="U994" s="34" t="s">
        <v>2479</v>
      </c>
      <c r="V994" s="34"/>
      <c r="W994" s="34"/>
      <c r="X994" s="34">
        <v>1</v>
      </c>
      <c r="Y994" s="34"/>
      <c r="Z994" s="34" t="s">
        <v>2524</v>
      </c>
      <c r="AA994" s="34">
        <f>IF(ISBLANK($L994),"",VLOOKUP($L994,'PADESCE Ccontractuelle'!$C$2:$K$1200,8,FALSE))</f>
        <v>275566.90000000002</v>
      </c>
      <c r="AB994" s="34">
        <f>IF(ISBLANK($L994),"",VLOOKUP($L994,'PADESCE Ccontractuelle'!$C$2:$K$1200,9,FALSE))</f>
        <v>5786904.8999999994</v>
      </c>
      <c r="AC994" s="34" t="str">
        <f>VLOOKUP(VLOOKUP(B994,Apprenants!$D$2:$F$2000,3,FALSE),Classes!$A$2:$H$2000,8,FALSE)</f>
        <v>N</v>
      </c>
      <c r="AD994" s="47"/>
      <c r="AG994" s="23">
        <v>1</v>
      </c>
      <c r="AH994" s="23" t="str">
        <f>Consolication[[#This Row],[Bénéficiaires]]</f>
        <v>AFRAJEPE (ASSOCIATION DE FORMATION DE REINSERTION, D'ASSISTANCE A LA JEUNESSE ET DE LA PROTECTION DE L'ENVIRONNEMENT)</v>
      </c>
      <c r="AI994" s="23">
        <f>Consolication[[#This Row],[cohorte]]</f>
        <v>1</v>
      </c>
    </row>
    <row r="995" spans="1:35" s="16" customFormat="1" ht="87" x14ac:dyDescent="0.35">
      <c r="A995" s="34">
        <f>IF(B995&lt;&gt;"",MAX($A$1:A994)+1,"")</f>
        <v>994</v>
      </c>
      <c r="B995" s="34" t="s">
        <v>2525</v>
      </c>
      <c r="C995" s="63" t="s">
        <v>2522</v>
      </c>
      <c r="D995" s="34" t="s">
        <v>31</v>
      </c>
      <c r="E995" s="34">
        <v>31</v>
      </c>
      <c r="F995" s="34" t="s">
        <v>32</v>
      </c>
      <c r="G995" s="34">
        <v>1</v>
      </c>
      <c r="H995" s="34">
        <v>5</v>
      </c>
      <c r="I995" s="34" t="s">
        <v>1043</v>
      </c>
      <c r="J995" s="34" t="s">
        <v>2473</v>
      </c>
      <c r="K995" s="60" t="s">
        <v>2523</v>
      </c>
      <c r="L995" s="60" t="s">
        <v>2475</v>
      </c>
      <c r="M995" s="34">
        <v>3</v>
      </c>
      <c r="N995" s="34" t="s">
        <v>1043</v>
      </c>
      <c r="O995" s="34" t="s">
        <v>1043</v>
      </c>
      <c r="P995" s="34" t="s">
        <v>230</v>
      </c>
      <c r="Q995" s="34" t="s">
        <v>231</v>
      </c>
      <c r="R995" s="34" t="s">
        <v>2476</v>
      </c>
      <c r="S995" s="34" t="s">
        <v>2477</v>
      </c>
      <c r="T995" s="34" t="s">
        <v>2478</v>
      </c>
      <c r="U995" s="34" t="s">
        <v>2479</v>
      </c>
      <c r="V995" s="34">
        <v>656999552</v>
      </c>
      <c r="W995" s="34"/>
      <c r="X995" s="34">
        <v>1</v>
      </c>
      <c r="Y995" s="34"/>
      <c r="Z995" s="34" t="s">
        <v>2526</v>
      </c>
      <c r="AA995" s="34">
        <f>IF(ISBLANK($L995),"",VLOOKUP($L995,'PADESCE Ccontractuelle'!$C$2:$K$1200,8,FALSE))</f>
        <v>275566.90000000002</v>
      </c>
      <c r="AB995" s="34">
        <f>IF(ISBLANK($L995),"",VLOOKUP($L995,'PADESCE Ccontractuelle'!$C$2:$K$1200,9,FALSE))</f>
        <v>5786904.8999999994</v>
      </c>
      <c r="AC995" s="34" t="str">
        <f>VLOOKUP(VLOOKUP(B995,Apprenants!$D$2:$F$2000,3,FALSE),Classes!$A$2:$H$2000,8,FALSE)</f>
        <v>N</v>
      </c>
      <c r="AD995" s="47"/>
      <c r="AG995" s="23">
        <v>1</v>
      </c>
      <c r="AH995" s="23" t="str">
        <f>Consolication[[#This Row],[Bénéficiaires]]</f>
        <v>AFRAJEPE (ASSOCIATION DE FORMATION DE REINSERTION, D'ASSISTANCE A LA JEUNESSE ET DE LA PROTECTION DE L'ENVIRONNEMENT)</v>
      </c>
      <c r="AI995" s="23">
        <f>Consolication[[#This Row],[cohorte]]</f>
        <v>1</v>
      </c>
    </row>
    <row r="996" spans="1:35" s="16" customFormat="1" ht="87" x14ac:dyDescent="0.35">
      <c r="A996" s="34">
        <f>IF(B996&lt;&gt;"",MAX($A$1:A995)+1,"")</f>
        <v>995</v>
      </c>
      <c r="B996" s="34" t="s">
        <v>2527</v>
      </c>
      <c r="C996" s="63" t="s">
        <v>2522</v>
      </c>
      <c r="D996" s="34" t="s">
        <v>31</v>
      </c>
      <c r="E996" s="34">
        <v>25</v>
      </c>
      <c r="F996" s="34" t="s">
        <v>246</v>
      </c>
      <c r="G996" s="34">
        <v>0</v>
      </c>
      <c r="H996" s="34">
        <v>5</v>
      </c>
      <c r="I996" s="34" t="s">
        <v>1043</v>
      </c>
      <c r="J996" s="34" t="s">
        <v>2473</v>
      </c>
      <c r="K996" s="60" t="s">
        <v>2523</v>
      </c>
      <c r="L996" s="60" t="s">
        <v>2475</v>
      </c>
      <c r="M996" s="34">
        <v>3</v>
      </c>
      <c r="N996" s="34" t="s">
        <v>1043</v>
      </c>
      <c r="O996" s="34" t="s">
        <v>1043</v>
      </c>
      <c r="P996" s="34" t="s">
        <v>230</v>
      </c>
      <c r="Q996" s="34" t="s">
        <v>231</v>
      </c>
      <c r="R996" s="34" t="s">
        <v>2476</v>
      </c>
      <c r="S996" s="34" t="s">
        <v>2477</v>
      </c>
      <c r="T996" s="34" t="s">
        <v>2478</v>
      </c>
      <c r="U996" s="34" t="s">
        <v>2479</v>
      </c>
      <c r="V996" s="34">
        <v>657658463</v>
      </c>
      <c r="W996" s="34"/>
      <c r="X996" s="34">
        <v>1</v>
      </c>
      <c r="Y996" s="34"/>
      <c r="Z996" s="34" t="s">
        <v>2528</v>
      </c>
      <c r="AA996" s="34">
        <f>IF(ISBLANK($L996),"",VLOOKUP($L996,'PADESCE Ccontractuelle'!$C$2:$K$1200,8,FALSE))</f>
        <v>275566.90000000002</v>
      </c>
      <c r="AB996" s="34">
        <f>IF(ISBLANK($L996),"",VLOOKUP($L996,'PADESCE Ccontractuelle'!$C$2:$K$1200,9,FALSE))</f>
        <v>5786904.8999999994</v>
      </c>
      <c r="AC996" s="34" t="str">
        <f>VLOOKUP(VLOOKUP(B996,Apprenants!$D$2:$F$2000,3,FALSE),Classes!$A$2:$H$2000,8,FALSE)</f>
        <v>N</v>
      </c>
      <c r="AD996" s="47"/>
      <c r="AG996" s="23">
        <v>1</v>
      </c>
      <c r="AH996" s="23" t="str">
        <f>Consolication[[#This Row],[Bénéficiaires]]</f>
        <v>AFRAJEPE (ASSOCIATION DE FORMATION DE REINSERTION, D'ASSISTANCE A LA JEUNESSE ET DE LA PROTECTION DE L'ENVIRONNEMENT)</v>
      </c>
      <c r="AI996" s="23">
        <f>Consolication[[#This Row],[cohorte]]</f>
        <v>1</v>
      </c>
    </row>
    <row r="997" spans="1:35" s="16" customFormat="1" ht="87" x14ac:dyDescent="0.35">
      <c r="A997" s="34">
        <f>IF(B997&lt;&gt;"",MAX($A$1:A996)+1,"")</f>
        <v>996</v>
      </c>
      <c r="B997" s="34" t="s">
        <v>2529</v>
      </c>
      <c r="C997" s="63" t="s">
        <v>2522</v>
      </c>
      <c r="D997" s="34" t="s">
        <v>31</v>
      </c>
      <c r="E997" s="34">
        <v>25</v>
      </c>
      <c r="F997" s="34" t="s">
        <v>32</v>
      </c>
      <c r="G997" s="34">
        <v>2</v>
      </c>
      <c r="H997" s="34">
        <v>4</v>
      </c>
      <c r="I997" s="34" t="s">
        <v>1043</v>
      </c>
      <c r="J997" s="34" t="s">
        <v>2473</v>
      </c>
      <c r="K997" s="60" t="s">
        <v>2523</v>
      </c>
      <c r="L997" s="60" t="s">
        <v>2475</v>
      </c>
      <c r="M997" s="34">
        <v>3</v>
      </c>
      <c r="N997" s="34" t="s">
        <v>1043</v>
      </c>
      <c r="O997" s="34" t="s">
        <v>1043</v>
      </c>
      <c r="P997" s="34" t="s">
        <v>230</v>
      </c>
      <c r="Q997" s="34" t="s">
        <v>231</v>
      </c>
      <c r="R997" s="34" t="s">
        <v>2476</v>
      </c>
      <c r="S997" s="34" t="s">
        <v>2477</v>
      </c>
      <c r="T997" s="34" t="s">
        <v>2478</v>
      </c>
      <c r="U997" s="34" t="s">
        <v>2479</v>
      </c>
      <c r="V997" s="34">
        <v>656064878</v>
      </c>
      <c r="W997" s="34"/>
      <c r="X997" s="34">
        <v>1</v>
      </c>
      <c r="Y997" s="34"/>
      <c r="Z997" s="34" t="s">
        <v>2530</v>
      </c>
      <c r="AA997" s="34">
        <f>IF(ISBLANK($L997),"",VLOOKUP($L997,'PADESCE Ccontractuelle'!$C$2:$K$1200,8,FALSE))</f>
        <v>275566.90000000002</v>
      </c>
      <c r="AB997" s="34">
        <f>IF(ISBLANK($L997),"",VLOOKUP($L997,'PADESCE Ccontractuelle'!$C$2:$K$1200,9,FALSE))</f>
        <v>5786904.8999999994</v>
      </c>
      <c r="AC997" s="34" t="str">
        <f>VLOOKUP(VLOOKUP(B997,Apprenants!$D$2:$F$2000,3,FALSE),Classes!$A$2:$H$2000,8,FALSE)</f>
        <v>N</v>
      </c>
      <c r="AD997" s="47"/>
      <c r="AG997" s="23">
        <v>1</v>
      </c>
      <c r="AH997" s="23" t="str">
        <f>Consolication[[#This Row],[Bénéficiaires]]</f>
        <v>AFRAJEPE (ASSOCIATION DE FORMATION DE REINSERTION, D'ASSISTANCE A LA JEUNESSE ET DE LA PROTECTION DE L'ENVIRONNEMENT)</v>
      </c>
      <c r="AI997" s="23">
        <f>Consolication[[#This Row],[cohorte]]</f>
        <v>1</v>
      </c>
    </row>
    <row r="998" spans="1:35" s="16" customFormat="1" ht="87" x14ac:dyDescent="0.35">
      <c r="A998" s="34">
        <f>IF(B998&lt;&gt;"",MAX($A$1:A997)+1,"")</f>
        <v>997</v>
      </c>
      <c r="B998" s="34" t="s">
        <v>2531</v>
      </c>
      <c r="C998" s="63" t="s">
        <v>2522</v>
      </c>
      <c r="D998" s="34" t="s">
        <v>31</v>
      </c>
      <c r="E998" s="34">
        <v>19</v>
      </c>
      <c r="F998" s="34" t="s">
        <v>32</v>
      </c>
      <c r="G998" s="34">
        <v>0</v>
      </c>
      <c r="H998" s="34">
        <v>0</v>
      </c>
      <c r="I998" s="34" t="s">
        <v>1043</v>
      </c>
      <c r="J998" s="34" t="s">
        <v>2473</v>
      </c>
      <c r="K998" s="60" t="s">
        <v>2523</v>
      </c>
      <c r="L998" s="60" t="s">
        <v>2475</v>
      </c>
      <c r="M998" s="34">
        <v>3</v>
      </c>
      <c r="N998" s="34" t="s">
        <v>1043</v>
      </c>
      <c r="O998" s="34" t="s">
        <v>1043</v>
      </c>
      <c r="P998" s="34" t="s">
        <v>230</v>
      </c>
      <c r="Q998" s="34" t="s">
        <v>231</v>
      </c>
      <c r="R998" s="34" t="s">
        <v>2476</v>
      </c>
      <c r="S998" s="34" t="s">
        <v>2477</v>
      </c>
      <c r="T998" s="34" t="s">
        <v>2478</v>
      </c>
      <c r="U998" s="34" t="s">
        <v>2479</v>
      </c>
      <c r="V998" s="34">
        <v>656649169</v>
      </c>
      <c r="W998" s="34"/>
      <c r="X998" s="34">
        <v>1</v>
      </c>
      <c r="Y998" s="34"/>
      <c r="Z998" s="34" t="s">
        <v>2532</v>
      </c>
      <c r="AA998" s="34">
        <f>IF(ISBLANK($L998),"",VLOOKUP($L998,'PADESCE Ccontractuelle'!$C$2:$K$1200,8,FALSE))</f>
        <v>275566.90000000002</v>
      </c>
      <c r="AB998" s="34">
        <f>IF(ISBLANK($L998),"",VLOOKUP($L998,'PADESCE Ccontractuelle'!$C$2:$K$1200,9,FALSE))</f>
        <v>5786904.8999999994</v>
      </c>
      <c r="AC998" s="34" t="str">
        <f>VLOOKUP(VLOOKUP(B998,Apprenants!$D$2:$F$2000,3,FALSE),Classes!$A$2:$H$2000,8,FALSE)</f>
        <v>N</v>
      </c>
      <c r="AD998" s="47"/>
      <c r="AG998" s="23">
        <v>1</v>
      </c>
      <c r="AH998" s="23" t="str">
        <f>Consolication[[#This Row],[Bénéficiaires]]</f>
        <v>AFRAJEPE (ASSOCIATION DE FORMATION DE REINSERTION, D'ASSISTANCE A LA JEUNESSE ET DE LA PROTECTION DE L'ENVIRONNEMENT)</v>
      </c>
      <c r="AI998" s="23">
        <f>Consolication[[#This Row],[cohorte]]</f>
        <v>1</v>
      </c>
    </row>
    <row r="999" spans="1:35" s="16" customFormat="1" ht="87" x14ac:dyDescent="0.35">
      <c r="A999" s="34">
        <f>IF(B999&lt;&gt;"",MAX($A$1:A998)+1,"")</f>
        <v>998</v>
      </c>
      <c r="B999" s="34" t="s">
        <v>2533</v>
      </c>
      <c r="C999" s="63" t="s">
        <v>2522</v>
      </c>
      <c r="D999" s="34" t="s">
        <v>31</v>
      </c>
      <c r="E999" s="34">
        <v>20</v>
      </c>
      <c r="F999" s="34" t="s">
        <v>32</v>
      </c>
      <c r="G999" s="34">
        <v>0</v>
      </c>
      <c r="H999" s="34">
        <v>0</v>
      </c>
      <c r="I999" s="34" t="s">
        <v>1043</v>
      </c>
      <c r="J999" s="34" t="s">
        <v>2473</v>
      </c>
      <c r="K999" s="60" t="s">
        <v>2523</v>
      </c>
      <c r="L999" s="60" t="s">
        <v>2475</v>
      </c>
      <c r="M999" s="34">
        <v>3</v>
      </c>
      <c r="N999" s="34" t="s">
        <v>1043</v>
      </c>
      <c r="O999" s="34" t="s">
        <v>1043</v>
      </c>
      <c r="P999" s="34" t="s">
        <v>230</v>
      </c>
      <c r="Q999" s="34" t="s">
        <v>231</v>
      </c>
      <c r="R999" s="34" t="s">
        <v>2476</v>
      </c>
      <c r="S999" s="34" t="s">
        <v>2477</v>
      </c>
      <c r="T999" s="34" t="s">
        <v>2478</v>
      </c>
      <c r="U999" s="34" t="s">
        <v>2479</v>
      </c>
      <c r="V999" s="34">
        <v>691158239</v>
      </c>
      <c r="W999" s="34"/>
      <c r="X999" s="34">
        <v>1</v>
      </c>
      <c r="Y999" s="34"/>
      <c r="Z999" s="34" t="s">
        <v>2534</v>
      </c>
      <c r="AA999" s="34">
        <f>IF(ISBLANK($L999),"",VLOOKUP($L999,'PADESCE Ccontractuelle'!$C$2:$K$1200,8,FALSE))</f>
        <v>275566.90000000002</v>
      </c>
      <c r="AB999" s="34">
        <f>IF(ISBLANK($L999),"",VLOOKUP($L999,'PADESCE Ccontractuelle'!$C$2:$K$1200,9,FALSE))</f>
        <v>5786904.8999999994</v>
      </c>
      <c r="AC999" s="34" t="str">
        <f>VLOOKUP(VLOOKUP(B999,Apprenants!$D$2:$F$2000,3,FALSE),Classes!$A$2:$H$2000,8,FALSE)</f>
        <v>N</v>
      </c>
      <c r="AD999" s="47"/>
      <c r="AG999" s="23">
        <v>1</v>
      </c>
      <c r="AH999" s="23" t="str">
        <f>Consolication[[#This Row],[Bénéficiaires]]</f>
        <v>AFRAJEPE (ASSOCIATION DE FORMATION DE REINSERTION, D'ASSISTANCE A LA JEUNESSE ET DE LA PROTECTION DE L'ENVIRONNEMENT)</v>
      </c>
      <c r="AI999" s="23">
        <f>Consolication[[#This Row],[cohorte]]</f>
        <v>1</v>
      </c>
    </row>
    <row r="1000" spans="1:35" s="16" customFormat="1" ht="87" x14ac:dyDescent="0.35">
      <c r="A1000" s="34">
        <f>IF(B1000&lt;&gt;"",MAX($A$1:A999)+1,"")</f>
        <v>999</v>
      </c>
      <c r="B1000" s="34" t="s">
        <v>2535</v>
      </c>
      <c r="C1000" s="63" t="s">
        <v>2522</v>
      </c>
      <c r="D1000" s="34" t="s">
        <v>31</v>
      </c>
      <c r="E1000" s="34">
        <v>15</v>
      </c>
      <c r="F1000" s="34" t="s">
        <v>32</v>
      </c>
      <c r="G1000" s="34">
        <v>-1</v>
      </c>
      <c r="H1000" s="34">
        <v>0</v>
      </c>
      <c r="I1000" s="34" t="s">
        <v>1043</v>
      </c>
      <c r="J1000" s="34" t="s">
        <v>2473</v>
      </c>
      <c r="K1000" s="60" t="s">
        <v>2523</v>
      </c>
      <c r="L1000" s="60" t="s">
        <v>2475</v>
      </c>
      <c r="M1000" s="34">
        <v>3</v>
      </c>
      <c r="N1000" s="34" t="s">
        <v>1043</v>
      </c>
      <c r="O1000" s="34" t="s">
        <v>1043</v>
      </c>
      <c r="P1000" s="34" t="s">
        <v>230</v>
      </c>
      <c r="Q1000" s="34" t="s">
        <v>231</v>
      </c>
      <c r="R1000" s="34" t="s">
        <v>2476</v>
      </c>
      <c r="S1000" s="34" t="s">
        <v>2477</v>
      </c>
      <c r="T1000" s="34" t="s">
        <v>2478</v>
      </c>
      <c r="U1000" s="34" t="s">
        <v>2479</v>
      </c>
      <c r="V1000" s="34">
        <v>697526749</v>
      </c>
      <c r="W1000" s="34"/>
      <c r="X1000" s="34">
        <v>1</v>
      </c>
      <c r="Y1000" s="34"/>
      <c r="Z1000" s="34" t="s">
        <v>2536</v>
      </c>
      <c r="AA1000" s="34">
        <f>IF(ISBLANK($L1000),"",VLOOKUP($L1000,'PADESCE Ccontractuelle'!$C$2:$K$1200,8,FALSE))</f>
        <v>275566.90000000002</v>
      </c>
      <c r="AB1000" s="34">
        <f>IF(ISBLANK($L1000),"",VLOOKUP($L1000,'PADESCE Ccontractuelle'!$C$2:$K$1200,9,FALSE))</f>
        <v>5786904.8999999994</v>
      </c>
      <c r="AC1000" s="34" t="str">
        <f>VLOOKUP(VLOOKUP(B1000,Apprenants!$D$2:$F$2000,3,FALSE),Classes!$A$2:$H$2000,8,FALSE)</f>
        <v>N</v>
      </c>
      <c r="AD1000" s="47"/>
      <c r="AG1000" s="23">
        <v>1</v>
      </c>
      <c r="AH1000" s="23" t="str">
        <f>Consolication[[#This Row],[Bénéficiaires]]</f>
        <v>AFRAJEPE (ASSOCIATION DE FORMATION DE REINSERTION, D'ASSISTANCE A LA JEUNESSE ET DE LA PROTECTION DE L'ENVIRONNEMENT)</v>
      </c>
      <c r="AI1000" s="23">
        <f>Consolication[[#This Row],[cohorte]]</f>
        <v>1</v>
      </c>
    </row>
    <row r="1001" spans="1:35" s="16" customFormat="1" ht="87" x14ac:dyDescent="0.35">
      <c r="A1001" s="34">
        <f>IF(B1001&lt;&gt;"",MAX($A$1:A1000)+1,"")</f>
        <v>1000</v>
      </c>
      <c r="B1001" s="34" t="s">
        <v>2537</v>
      </c>
      <c r="C1001" s="63" t="s">
        <v>2522</v>
      </c>
      <c r="D1001" s="34" t="s">
        <v>32</v>
      </c>
      <c r="E1001" s="34">
        <v>20</v>
      </c>
      <c r="F1001" s="34" t="s">
        <v>32</v>
      </c>
      <c r="G1001" s="34">
        <v>-1</v>
      </c>
      <c r="H1001" s="34">
        <v>3</v>
      </c>
      <c r="I1001" s="34" t="s">
        <v>1043</v>
      </c>
      <c r="J1001" s="34" t="s">
        <v>2473</v>
      </c>
      <c r="K1001" s="60" t="s">
        <v>2523</v>
      </c>
      <c r="L1001" s="60" t="s">
        <v>2475</v>
      </c>
      <c r="M1001" s="34">
        <v>3</v>
      </c>
      <c r="N1001" s="34" t="s">
        <v>1043</v>
      </c>
      <c r="O1001" s="34" t="s">
        <v>1043</v>
      </c>
      <c r="P1001" s="34" t="s">
        <v>230</v>
      </c>
      <c r="Q1001" s="34" t="s">
        <v>231</v>
      </c>
      <c r="R1001" s="34" t="s">
        <v>2476</v>
      </c>
      <c r="S1001" s="34" t="s">
        <v>2477</v>
      </c>
      <c r="T1001" s="34" t="s">
        <v>2478</v>
      </c>
      <c r="U1001" s="34" t="s">
        <v>2479</v>
      </c>
      <c r="V1001" s="34">
        <v>691273224</v>
      </c>
      <c r="W1001" s="34"/>
      <c r="X1001" s="34">
        <v>1</v>
      </c>
      <c r="Y1001" s="34"/>
      <c r="Z1001" s="34" t="s">
        <v>2538</v>
      </c>
      <c r="AA1001" s="34">
        <f>IF(ISBLANK($L1001),"",VLOOKUP($L1001,'PADESCE Ccontractuelle'!$C$2:$K$1200,8,FALSE))</f>
        <v>275566.90000000002</v>
      </c>
      <c r="AB1001" s="34">
        <f>IF(ISBLANK($L1001),"",VLOOKUP($L1001,'PADESCE Ccontractuelle'!$C$2:$K$1200,9,FALSE))</f>
        <v>5786904.8999999994</v>
      </c>
      <c r="AC1001" s="34" t="str">
        <f>VLOOKUP(VLOOKUP(B1001,Apprenants!$D$2:$F$2000,3,FALSE),Classes!$A$2:$H$2000,8,FALSE)</f>
        <v>N</v>
      </c>
      <c r="AD1001" s="47"/>
      <c r="AG1001" s="23">
        <v>1</v>
      </c>
      <c r="AH1001" s="23" t="str">
        <f>Consolication[[#This Row],[Bénéficiaires]]</f>
        <v>AFRAJEPE (ASSOCIATION DE FORMATION DE REINSERTION, D'ASSISTANCE A LA JEUNESSE ET DE LA PROTECTION DE L'ENVIRONNEMENT)</v>
      </c>
      <c r="AI1001" s="23">
        <f>Consolication[[#This Row],[cohorte]]</f>
        <v>1</v>
      </c>
    </row>
    <row r="1002" spans="1:35" s="16" customFormat="1" ht="87" x14ac:dyDescent="0.35">
      <c r="A1002" s="34">
        <f>IF(B1002&lt;&gt;"",MAX($A$1:A1001)+1,"")</f>
        <v>1001</v>
      </c>
      <c r="B1002" s="34" t="s">
        <v>2539</v>
      </c>
      <c r="C1002" s="63" t="s">
        <v>2522</v>
      </c>
      <c r="D1002" s="34" t="s">
        <v>31</v>
      </c>
      <c r="E1002" s="34"/>
      <c r="F1002" s="34" t="s">
        <v>32</v>
      </c>
      <c r="G1002" s="34"/>
      <c r="H1002" s="34"/>
      <c r="I1002" s="34" t="s">
        <v>1043</v>
      </c>
      <c r="J1002" s="34" t="s">
        <v>2473</v>
      </c>
      <c r="K1002" s="60" t="s">
        <v>2523</v>
      </c>
      <c r="L1002" s="60" t="s">
        <v>2475</v>
      </c>
      <c r="M1002" s="34">
        <v>3</v>
      </c>
      <c r="N1002" s="34" t="s">
        <v>1043</v>
      </c>
      <c r="O1002" s="34" t="s">
        <v>1043</v>
      </c>
      <c r="P1002" s="34" t="s">
        <v>230</v>
      </c>
      <c r="Q1002" s="34" t="s">
        <v>231</v>
      </c>
      <c r="R1002" s="34" t="s">
        <v>2476</v>
      </c>
      <c r="S1002" s="34" t="s">
        <v>2477</v>
      </c>
      <c r="T1002" s="34" t="s">
        <v>2478</v>
      </c>
      <c r="U1002" s="34" t="s">
        <v>2479</v>
      </c>
      <c r="V1002" s="34"/>
      <c r="W1002" s="34"/>
      <c r="X1002" s="34">
        <v>1</v>
      </c>
      <c r="Y1002" s="34"/>
      <c r="Z1002" s="34" t="s">
        <v>2540</v>
      </c>
      <c r="AA1002" s="34">
        <f>IF(ISBLANK($L1002),"",VLOOKUP($L1002,'PADESCE Ccontractuelle'!$C$2:$K$1200,8,FALSE))</f>
        <v>275566.90000000002</v>
      </c>
      <c r="AB1002" s="34">
        <f>IF(ISBLANK($L1002),"",VLOOKUP($L1002,'PADESCE Ccontractuelle'!$C$2:$K$1200,9,FALSE))</f>
        <v>5786904.8999999994</v>
      </c>
      <c r="AC1002" s="34" t="str">
        <f>VLOOKUP(VLOOKUP(B1002,Apprenants!$D$2:$F$2000,3,FALSE),Classes!$A$2:$H$2000,8,FALSE)</f>
        <v>N</v>
      </c>
      <c r="AD1002" s="47"/>
      <c r="AG1002" s="23">
        <v>1</v>
      </c>
      <c r="AH1002" s="23" t="str">
        <f>Consolication[[#This Row],[Bénéficiaires]]</f>
        <v>AFRAJEPE (ASSOCIATION DE FORMATION DE REINSERTION, D'ASSISTANCE A LA JEUNESSE ET DE LA PROTECTION DE L'ENVIRONNEMENT)</v>
      </c>
      <c r="AI1002" s="23">
        <f>Consolication[[#This Row],[cohorte]]</f>
        <v>1</v>
      </c>
    </row>
    <row r="1003" spans="1:35" s="16" customFormat="1" ht="29" x14ac:dyDescent="0.35">
      <c r="A1003" s="34">
        <f>IF(B1003&lt;&gt;"",MAX($A$1:A1002)+1,"")</f>
        <v>1002</v>
      </c>
      <c r="B1003" s="57" t="s">
        <v>2541</v>
      </c>
      <c r="C1003" s="63" t="s">
        <v>2542</v>
      </c>
      <c r="D1003" s="57" t="s">
        <v>32</v>
      </c>
      <c r="E1003" s="57">
        <v>32</v>
      </c>
      <c r="F1003" s="57" t="s">
        <v>1042</v>
      </c>
      <c r="G1003" s="57">
        <v>-1</v>
      </c>
      <c r="H1003" s="57">
        <v>2</v>
      </c>
      <c r="I1003" s="57" t="s">
        <v>2543</v>
      </c>
      <c r="J1003" s="57" t="s">
        <v>2544</v>
      </c>
      <c r="K1003" s="60" t="s">
        <v>2545</v>
      </c>
      <c r="L1003" s="60" t="s">
        <v>2546</v>
      </c>
      <c r="M1003" s="57">
        <v>3</v>
      </c>
      <c r="N1003" s="57" t="s">
        <v>2543</v>
      </c>
      <c r="O1003" s="57" t="s">
        <v>2547</v>
      </c>
      <c r="P1003" s="57" t="s">
        <v>2548</v>
      </c>
      <c r="Q1003" s="57" t="s">
        <v>2549</v>
      </c>
      <c r="R1003" s="57" t="s">
        <v>2550</v>
      </c>
      <c r="S1003" s="57" t="s">
        <v>2551</v>
      </c>
      <c r="T1003" s="58" t="s">
        <v>2552</v>
      </c>
      <c r="U1003" s="57">
        <v>728011</v>
      </c>
      <c r="V1003" s="57">
        <v>690218713</v>
      </c>
      <c r="W1003" s="57" t="s">
        <v>2553</v>
      </c>
      <c r="X1003" s="57">
        <v>1</v>
      </c>
      <c r="Y1003" s="57">
        <v>694177918</v>
      </c>
      <c r="Z1003" s="34"/>
      <c r="AA1003" s="34">
        <f>IF(ISBLANK($L1003),"",VLOOKUP($L1003,'PADESCE Ccontractuelle'!$C$2:$K$1200,8,FALSE))</f>
        <v>383958</v>
      </c>
      <c r="AB1003" s="34">
        <f>IF(ISBLANK($L1003),"",VLOOKUP($L1003,'PADESCE Ccontractuelle'!$C$2:$K$1200,9,FALSE))</f>
        <v>767916</v>
      </c>
      <c r="AC1003" s="34" t="str">
        <f>VLOOKUP(VLOOKUP(B1003,Apprenants!$D$2:$F$2000,3,FALSE),Classes!$A$2:$H$2000,8,FALSE)</f>
        <v>N</v>
      </c>
      <c r="AD1003" s="47"/>
      <c r="AG1003" s="23">
        <v>1</v>
      </c>
      <c r="AH1003" s="23" t="str">
        <f>Consolication[[#This Row],[Bénéficiaires]]</f>
        <v>COOP CA WALDE BEKA MARDOCK</v>
      </c>
      <c r="AI1003" s="23">
        <f>Consolication[[#This Row],[cohorte]]</f>
        <v>1</v>
      </c>
    </row>
    <row r="1004" spans="1:35" s="16" customFormat="1" ht="29" x14ac:dyDescent="0.35">
      <c r="A1004" s="34">
        <f>IF(B1004&lt;&gt;"",MAX($A$1:A1003)+1,"")</f>
        <v>1003</v>
      </c>
      <c r="B1004" s="57" t="s">
        <v>2554</v>
      </c>
      <c r="C1004" s="63" t="s">
        <v>2542</v>
      </c>
      <c r="D1004" s="57" t="s">
        <v>32</v>
      </c>
      <c r="E1004" s="57">
        <v>35</v>
      </c>
      <c r="F1004" s="57" t="s">
        <v>1042</v>
      </c>
      <c r="G1004" s="57">
        <v>-1</v>
      </c>
      <c r="H1004" s="57">
        <v>2</v>
      </c>
      <c r="I1004" s="57" t="s">
        <v>2543</v>
      </c>
      <c r="J1004" s="57" t="s">
        <v>2544</v>
      </c>
      <c r="K1004" s="60" t="s">
        <v>2545</v>
      </c>
      <c r="L1004" s="60" t="s">
        <v>2546</v>
      </c>
      <c r="M1004" s="57">
        <v>3</v>
      </c>
      <c r="N1004" s="57" t="s">
        <v>2543</v>
      </c>
      <c r="O1004" s="57" t="s">
        <v>2547</v>
      </c>
      <c r="P1004" s="57" t="s">
        <v>2548</v>
      </c>
      <c r="Q1004" s="57" t="s">
        <v>2549</v>
      </c>
      <c r="R1004" s="57" t="s">
        <v>2550</v>
      </c>
      <c r="S1004" s="57" t="s">
        <v>2551</v>
      </c>
      <c r="T1004" s="58" t="s">
        <v>2552</v>
      </c>
      <c r="U1004" s="57">
        <v>728011</v>
      </c>
      <c r="V1004" s="57">
        <v>697913744</v>
      </c>
      <c r="W1004" s="57" t="s">
        <v>2553</v>
      </c>
      <c r="X1004" s="57">
        <v>1</v>
      </c>
      <c r="Y1004" s="57">
        <v>694177918</v>
      </c>
      <c r="Z1004" s="34"/>
      <c r="AA1004" s="34">
        <f>IF(ISBLANK($L1004),"",VLOOKUP($L1004,'PADESCE Ccontractuelle'!$C$2:$K$1200,8,FALSE))</f>
        <v>383958</v>
      </c>
      <c r="AB1004" s="34">
        <f>IF(ISBLANK($L1004),"",VLOOKUP($L1004,'PADESCE Ccontractuelle'!$C$2:$K$1200,9,FALSE))</f>
        <v>767916</v>
      </c>
      <c r="AC1004" s="34" t="str">
        <f>VLOOKUP(VLOOKUP(B1004,Apprenants!$D$2:$F$2000,3,FALSE),Classes!$A$2:$H$2000,8,FALSE)</f>
        <v>N</v>
      </c>
      <c r="AD1004" s="47"/>
      <c r="AG1004" s="23">
        <v>1</v>
      </c>
      <c r="AH1004" s="23" t="str">
        <f>Consolication[[#This Row],[Bénéficiaires]]</f>
        <v>COOP CA WALDE BEKA MARDOCK</v>
      </c>
      <c r="AI1004" s="23">
        <f>Consolication[[#This Row],[cohorte]]</f>
        <v>1</v>
      </c>
    </row>
    <row r="1005" spans="1:35" s="16" customFormat="1" ht="43.5" x14ac:dyDescent="0.35">
      <c r="A1005" s="34">
        <f>IF(B1005&lt;&gt;"",MAX($A$1:A1004)+1,"")</f>
        <v>1004</v>
      </c>
      <c r="B1005" s="59" t="s">
        <v>2555</v>
      </c>
      <c r="C1005" s="63" t="s">
        <v>2556</v>
      </c>
      <c r="D1005" s="60" t="s">
        <v>32</v>
      </c>
      <c r="E1005" s="60">
        <v>32</v>
      </c>
      <c r="F1005" s="60" t="s">
        <v>974</v>
      </c>
      <c r="G1005" s="60">
        <v>2</v>
      </c>
      <c r="H1005" s="60">
        <v>11</v>
      </c>
      <c r="I1005" s="60" t="s">
        <v>2557</v>
      </c>
      <c r="J1005" s="60" t="s">
        <v>2558</v>
      </c>
      <c r="K1005" s="60" t="s">
        <v>2559</v>
      </c>
      <c r="L1005" s="60" t="s">
        <v>2560</v>
      </c>
      <c r="M1005" s="60">
        <v>3</v>
      </c>
      <c r="N1005" s="60" t="s">
        <v>2557</v>
      </c>
      <c r="O1005" s="60" t="s">
        <v>2557</v>
      </c>
      <c r="P1005" s="60" t="s">
        <v>1351</v>
      </c>
      <c r="Q1005" s="60" t="s">
        <v>2561</v>
      </c>
      <c r="R1005" s="60" t="s">
        <v>2562</v>
      </c>
      <c r="S1005" s="60" t="s">
        <v>2563</v>
      </c>
      <c r="T1005" s="60" t="s">
        <v>2564</v>
      </c>
      <c r="U1005" s="60" t="s">
        <v>2565</v>
      </c>
      <c r="V1005" s="60">
        <v>679574561</v>
      </c>
      <c r="W1005" s="61" t="s">
        <v>2553</v>
      </c>
      <c r="X1005" s="60">
        <v>1</v>
      </c>
      <c r="Y1005" s="60">
        <v>652018614</v>
      </c>
      <c r="Z1005" s="34"/>
      <c r="AA1005" s="34">
        <f>IF(ISBLANK($L1005),"",VLOOKUP($L1005,'PADESCE Ccontractuelle'!$C$2:$K$1200,8,FALSE))</f>
        <v>355572</v>
      </c>
      <c r="AB1005" s="34">
        <f>IF(ISBLANK($L1005),"",VLOOKUP($L1005,'PADESCE Ccontractuelle'!$C$2:$K$1200,9,FALSE))</f>
        <v>3555720</v>
      </c>
      <c r="AC1005" s="34"/>
      <c r="AD1005" s="47"/>
      <c r="AG1005" s="23">
        <v>1</v>
      </c>
      <c r="AH1005" s="23" t="str">
        <f>Consolication[[#This Row],[Bénéficiaires]]</f>
        <v>DIGITAL RENTER INC</v>
      </c>
      <c r="AI1005" s="23">
        <f>Consolication[[#This Row],[cohorte]]</f>
        <v>1</v>
      </c>
    </row>
    <row r="1006" spans="1:35" s="16" customFormat="1" ht="43.5" x14ac:dyDescent="0.35">
      <c r="A1006" s="34">
        <f>IF(B1006&lt;&gt;"",MAX($A$1:A1005)+1,"")</f>
        <v>1005</v>
      </c>
      <c r="B1006" s="62" t="s">
        <v>2566</v>
      </c>
      <c r="C1006" s="63" t="s">
        <v>2556</v>
      </c>
      <c r="D1006" s="63" t="s">
        <v>32</v>
      </c>
      <c r="E1006" s="63">
        <v>28</v>
      </c>
      <c r="F1006" s="63" t="s">
        <v>246</v>
      </c>
      <c r="G1006" s="63">
        <v>2</v>
      </c>
      <c r="H1006" s="63">
        <v>7</v>
      </c>
      <c r="I1006" s="60" t="s">
        <v>2557</v>
      </c>
      <c r="J1006" s="60" t="s">
        <v>2558</v>
      </c>
      <c r="K1006" s="60" t="s">
        <v>2559</v>
      </c>
      <c r="L1006" s="60" t="s">
        <v>2560</v>
      </c>
      <c r="M1006" s="63">
        <v>3</v>
      </c>
      <c r="N1006" s="60" t="s">
        <v>2557</v>
      </c>
      <c r="O1006" s="60" t="s">
        <v>2557</v>
      </c>
      <c r="P1006" s="60" t="s">
        <v>1351</v>
      </c>
      <c r="Q1006" s="63" t="s">
        <v>2561</v>
      </c>
      <c r="R1006" s="63" t="s">
        <v>2562</v>
      </c>
      <c r="S1006" s="63" t="s">
        <v>2563</v>
      </c>
      <c r="T1006" s="63" t="s">
        <v>2564</v>
      </c>
      <c r="U1006" s="63" t="s">
        <v>2565</v>
      </c>
      <c r="V1006" s="63">
        <v>672965154</v>
      </c>
      <c r="W1006" s="64" t="s">
        <v>2553</v>
      </c>
      <c r="X1006" s="60">
        <v>1</v>
      </c>
      <c r="Y1006" s="63">
        <v>652018614</v>
      </c>
      <c r="Z1006" s="34"/>
      <c r="AA1006" s="34">
        <f>IF(ISBLANK($L1006),"",VLOOKUP($L1006,'PADESCE Ccontractuelle'!$C$2:$K$1200,8,FALSE))</f>
        <v>355572</v>
      </c>
      <c r="AB1006" s="34">
        <f>IF(ISBLANK($L1006),"",VLOOKUP($L1006,'PADESCE Ccontractuelle'!$C$2:$K$1200,9,FALSE))</f>
        <v>3555720</v>
      </c>
      <c r="AC1006" s="34"/>
      <c r="AD1006" s="47"/>
      <c r="AG1006" s="23">
        <v>1</v>
      </c>
      <c r="AH1006" s="23" t="str">
        <f>Consolication[[#This Row],[Bénéficiaires]]</f>
        <v>DIGITAL RENTER INC</v>
      </c>
      <c r="AI1006" s="23">
        <f>Consolication[[#This Row],[cohorte]]</f>
        <v>1</v>
      </c>
    </row>
    <row r="1007" spans="1:35" s="16" customFormat="1" ht="43.5" x14ac:dyDescent="0.35">
      <c r="A1007" s="34">
        <f>IF(B1007&lt;&gt;"",MAX($A$1:A1006)+1,"")</f>
        <v>1006</v>
      </c>
      <c r="B1007" s="62" t="s">
        <v>2567</v>
      </c>
      <c r="C1007" s="63" t="s">
        <v>2556</v>
      </c>
      <c r="D1007" s="63" t="s">
        <v>32</v>
      </c>
      <c r="E1007" s="63">
        <v>24</v>
      </c>
      <c r="F1007" s="63" t="s">
        <v>1042</v>
      </c>
      <c r="G1007" s="63">
        <v>2</v>
      </c>
      <c r="H1007" s="63">
        <v>1</v>
      </c>
      <c r="I1007" s="60" t="s">
        <v>2557</v>
      </c>
      <c r="J1007" s="60" t="s">
        <v>2558</v>
      </c>
      <c r="K1007" s="60" t="s">
        <v>2568</v>
      </c>
      <c r="L1007" s="60" t="s">
        <v>2560</v>
      </c>
      <c r="M1007" s="63">
        <v>3</v>
      </c>
      <c r="N1007" s="60" t="s">
        <v>2557</v>
      </c>
      <c r="O1007" s="60" t="s">
        <v>2557</v>
      </c>
      <c r="P1007" s="60" t="s">
        <v>1351</v>
      </c>
      <c r="Q1007" s="63" t="s">
        <v>2561</v>
      </c>
      <c r="R1007" s="63" t="s">
        <v>2562</v>
      </c>
      <c r="S1007" s="63" t="s">
        <v>2563</v>
      </c>
      <c r="T1007" s="63" t="s">
        <v>2564</v>
      </c>
      <c r="U1007" s="63" t="s">
        <v>2565</v>
      </c>
      <c r="V1007" s="63">
        <v>673381537</v>
      </c>
      <c r="W1007" s="64" t="s">
        <v>2553</v>
      </c>
      <c r="X1007" s="60">
        <v>1</v>
      </c>
      <c r="Y1007" s="63">
        <v>652018614</v>
      </c>
      <c r="Z1007" s="34"/>
      <c r="AA1007" s="34">
        <f>IF(ISBLANK($L1007),"",VLOOKUP($L1007,'PADESCE Ccontractuelle'!$C$2:$K$1200,8,FALSE))</f>
        <v>355572</v>
      </c>
      <c r="AB1007" s="34">
        <f>IF(ISBLANK($L1007),"",VLOOKUP($L1007,'PADESCE Ccontractuelle'!$C$2:$K$1200,9,FALSE))</f>
        <v>3555720</v>
      </c>
      <c r="AC1007" s="34"/>
      <c r="AD1007" s="47"/>
      <c r="AG1007" s="23">
        <v>1</v>
      </c>
      <c r="AH1007" s="23" t="str">
        <f>Consolication[[#This Row],[Bénéficiaires]]</f>
        <v>DIGITAL RENTER INC</v>
      </c>
      <c r="AI1007" s="23">
        <f>Consolication[[#This Row],[cohorte]]</f>
        <v>1</v>
      </c>
    </row>
    <row r="1008" spans="1:35" s="16" customFormat="1" ht="43.5" x14ac:dyDescent="0.35">
      <c r="A1008" s="34">
        <f>IF(B1008&lt;&gt;"",MAX($A$1:A1007)+1,"")</f>
        <v>1007</v>
      </c>
      <c r="B1008" s="62" t="s">
        <v>2569</v>
      </c>
      <c r="C1008" s="63" t="s">
        <v>2556</v>
      </c>
      <c r="D1008" s="63" t="s">
        <v>31</v>
      </c>
      <c r="E1008" s="63">
        <v>27</v>
      </c>
      <c r="F1008" s="63" t="s">
        <v>32</v>
      </c>
      <c r="G1008" s="63">
        <v>2</v>
      </c>
      <c r="H1008" s="63">
        <v>7</v>
      </c>
      <c r="I1008" s="60" t="s">
        <v>2557</v>
      </c>
      <c r="J1008" s="60" t="s">
        <v>2558</v>
      </c>
      <c r="K1008" s="60" t="s">
        <v>2559</v>
      </c>
      <c r="L1008" s="60" t="s">
        <v>2560</v>
      </c>
      <c r="M1008" s="63">
        <v>3</v>
      </c>
      <c r="N1008" s="60" t="s">
        <v>2557</v>
      </c>
      <c r="O1008" s="60" t="s">
        <v>2557</v>
      </c>
      <c r="P1008" s="60" t="s">
        <v>1351</v>
      </c>
      <c r="Q1008" s="63" t="s">
        <v>2561</v>
      </c>
      <c r="R1008" s="63" t="s">
        <v>2562</v>
      </c>
      <c r="S1008" s="63" t="s">
        <v>2563</v>
      </c>
      <c r="T1008" s="63" t="s">
        <v>2564</v>
      </c>
      <c r="U1008" s="63" t="s">
        <v>2565</v>
      </c>
      <c r="V1008" s="63">
        <v>670911135</v>
      </c>
      <c r="W1008" s="64" t="s">
        <v>2553</v>
      </c>
      <c r="X1008" s="60">
        <v>1</v>
      </c>
      <c r="Y1008" s="63">
        <v>652018614</v>
      </c>
      <c r="Z1008" s="34"/>
      <c r="AA1008" s="34">
        <f>IF(ISBLANK($L1008),"",VLOOKUP($L1008,'PADESCE Ccontractuelle'!$C$2:$K$1200,8,FALSE))</f>
        <v>355572</v>
      </c>
      <c r="AB1008" s="34">
        <f>IF(ISBLANK($L1008),"",VLOOKUP($L1008,'PADESCE Ccontractuelle'!$C$2:$K$1200,9,FALSE))</f>
        <v>3555720</v>
      </c>
      <c r="AC1008" s="34"/>
      <c r="AD1008" s="47"/>
      <c r="AG1008" s="23">
        <v>1</v>
      </c>
      <c r="AH1008" s="23" t="str">
        <f>Consolication[[#This Row],[Bénéficiaires]]</f>
        <v>DIGITAL RENTER INC</v>
      </c>
      <c r="AI1008" s="23">
        <f>Consolication[[#This Row],[cohorte]]</f>
        <v>1</v>
      </c>
    </row>
    <row r="1009" spans="1:35" s="16" customFormat="1" ht="43.5" x14ac:dyDescent="0.35">
      <c r="A1009" s="34">
        <f>IF(B1009&lt;&gt;"",MAX($A$1:A1008)+1,"")</f>
        <v>1008</v>
      </c>
      <c r="B1009" s="62" t="s">
        <v>2570</v>
      </c>
      <c r="C1009" s="63" t="s">
        <v>2556</v>
      </c>
      <c r="D1009" s="63" t="s">
        <v>32</v>
      </c>
      <c r="E1009" s="63">
        <v>30</v>
      </c>
      <c r="F1009" s="63" t="s">
        <v>32</v>
      </c>
      <c r="G1009" s="63">
        <v>2</v>
      </c>
      <c r="H1009" s="63">
        <v>5</v>
      </c>
      <c r="I1009" s="60" t="s">
        <v>2557</v>
      </c>
      <c r="J1009" s="60" t="s">
        <v>2558</v>
      </c>
      <c r="K1009" s="60" t="s">
        <v>2559</v>
      </c>
      <c r="L1009" s="60" t="s">
        <v>2560</v>
      </c>
      <c r="M1009" s="63">
        <v>3</v>
      </c>
      <c r="N1009" s="60" t="s">
        <v>2557</v>
      </c>
      <c r="O1009" s="60" t="s">
        <v>2557</v>
      </c>
      <c r="P1009" s="60" t="s">
        <v>1351</v>
      </c>
      <c r="Q1009" s="63" t="s">
        <v>2561</v>
      </c>
      <c r="R1009" s="63" t="s">
        <v>2562</v>
      </c>
      <c r="S1009" s="63" t="s">
        <v>2563</v>
      </c>
      <c r="T1009" s="63" t="s">
        <v>2564</v>
      </c>
      <c r="U1009" s="63" t="s">
        <v>2565</v>
      </c>
      <c r="V1009" s="63">
        <v>694996019</v>
      </c>
      <c r="W1009" s="64" t="s">
        <v>2553</v>
      </c>
      <c r="X1009" s="60">
        <v>1</v>
      </c>
      <c r="Y1009" s="63">
        <v>652018614</v>
      </c>
      <c r="Z1009" s="34"/>
      <c r="AA1009" s="34">
        <f>IF(ISBLANK($L1009),"",VLOOKUP($L1009,'PADESCE Ccontractuelle'!$C$2:$K$1200,8,FALSE))</f>
        <v>355572</v>
      </c>
      <c r="AB1009" s="34">
        <f>IF(ISBLANK($L1009),"",VLOOKUP($L1009,'PADESCE Ccontractuelle'!$C$2:$K$1200,9,FALSE))</f>
        <v>3555720</v>
      </c>
      <c r="AC1009" s="34"/>
      <c r="AD1009" s="47"/>
      <c r="AG1009" s="23">
        <v>1</v>
      </c>
      <c r="AH1009" s="23" t="str">
        <f>Consolication[[#This Row],[Bénéficiaires]]</f>
        <v>DIGITAL RENTER INC</v>
      </c>
      <c r="AI1009" s="23">
        <f>Consolication[[#This Row],[cohorte]]</f>
        <v>1</v>
      </c>
    </row>
    <row r="1010" spans="1:35" s="16" customFormat="1" ht="43.5" x14ac:dyDescent="0.35">
      <c r="A1010" s="34">
        <f>IF(B1010&lt;&gt;"",MAX($A$1:A1009)+1,"")</f>
        <v>1009</v>
      </c>
      <c r="B1010" s="62" t="s">
        <v>2571</v>
      </c>
      <c r="C1010" s="63" t="s">
        <v>2556</v>
      </c>
      <c r="D1010" s="63" t="s">
        <v>31</v>
      </c>
      <c r="E1010" s="63">
        <v>26</v>
      </c>
      <c r="F1010" s="63" t="s">
        <v>32</v>
      </c>
      <c r="G1010" s="63">
        <v>2</v>
      </c>
      <c r="H1010" s="63">
        <v>2</v>
      </c>
      <c r="I1010" s="60" t="s">
        <v>2557</v>
      </c>
      <c r="J1010" s="60" t="s">
        <v>2558</v>
      </c>
      <c r="K1010" s="60" t="s">
        <v>2559</v>
      </c>
      <c r="L1010" s="60" t="s">
        <v>2560</v>
      </c>
      <c r="M1010" s="63">
        <v>3</v>
      </c>
      <c r="N1010" s="60" t="s">
        <v>2557</v>
      </c>
      <c r="O1010" s="60" t="s">
        <v>2557</v>
      </c>
      <c r="P1010" s="60" t="s">
        <v>1351</v>
      </c>
      <c r="Q1010" s="63" t="s">
        <v>2561</v>
      </c>
      <c r="R1010" s="63" t="s">
        <v>2562</v>
      </c>
      <c r="S1010" s="63" t="s">
        <v>2563</v>
      </c>
      <c r="T1010" s="63" t="s">
        <v>2564</v>
      </c>
      <c r="U1010" s="63" t="s">
        <v>2565</v>
      </c>
      <c r="V1010" s="63">
        <v>671247246</v>
      </c>
      <c r="W1010" s="64" t="s">
        <v>2553</v>
      </c>
      <c r="X1010" s="60">
        <v>1</v>
      </c>
      <c r="Y1010" s="63">
        <v>652018614</v>
      </c>
      <c r="Z1010" s="34"/>
      <c r="AA1010" s="34">
        <f>IF(ISBLANK($L1010),"",VLOOKUP($L1010,'PADESCE Ccontractuelle'!$C$2:$K$1200,8,FALSE))</f>
        <v>355572</v>
      </c>
      <c r="AB1010" s="34">
        <f>IF(ISBLANK($L1010),"",VLOOKUP($L1010,'PADESCE Ccontractuelle'!$C$2:$K$1200,8,FALSE))</f>
        <v>355572</v>
      </c>
      <c r="AC1010" s="34"/>
      <c r="AD1010" s="47"/>
      <c r="AG1010" s="23">
        <v>1</v>
      </c>
      <c r="AH1010" s="23" t="str">
        <f>Consolication[[#This Row],[Bénéficiaires]]</f>
        <v>DIGITAL RENTER INC</v>
      </c>
      <c r="AI1010" s="23">
        <f>Consolication[[#This Row],[cohorte]]</f>
        <v>1</v>
      </c>
    </row>
    <row r="1011" spans="1:35" s="16" customFormat="1" ht="43.5" x14ac:dyDescent="0.35">
      <c r="A1011" s="34">
        <f>IF(B1011&lt;&gt;"",MAX($A$1:A1010)+1,"")</f>
        <v>1010</v>
      </c>
      <c r="B1011" s="62" t="s">
        <v>2572</v>
      </c>
      <c r="C1011" s="63" t="s">
        <v>2556</v>
      </c>
      <c r="D1011" s="63" t="s">
        <v>31</v>
      </c>
      <c r="E1011" s="63">
        <v>24</v>
      </c>
      <c r="F1011" s="63" t="s">
        <v>32</v>
      </c>
      <c r="G1011" s="63">
        <v>2</v>
      </c>
      <c r="H1011" s="63">
        <v>1</v>
      </c>
      <c r="I1011" s="60" t="s">
        <v>2557</v>
      </c>
      <c r="J1011" s="60" t="s">
        <v>2558</v>
      </c>
      <c r="K1011" s="60" t="s">
        <v>2559</v>
      </c>
      <c r="L1011" s="60" t="s">
        <v>2560</v>
      </c>
      <c r="M1011" s="63">
        <v>3</v>
      </c>
      <c r="N1011" s="60" t="s">
        <v>2557</v>
      </c>
      <c r="O1011" s="60" t="s">
        <v>2557</v>
      </c>
      <c r="P1011" s="60" t="s">
        <v>1351</v>
      </c>
      <c r="Q1011" s="63" t="s">
        <v>2561</v>
      </c>
      <c r="R1011" s="63" t="s">
        <v>2562</v>
      </c>
      <c r="S1011" s="63" t="s">
        <v>2563</v>
      </c>
      <c r="T1011" s="63" t="s">
        <v>2564</v>
      </c>
      <c r="U1011" s="63" t="s">
        <v>2565</v>
      </c>
      <c r="V1011" s="63">
        <v>678297768</v>
      </c>
      <c r="W1011" s="64" t="s">
        <v>2553</v>
      </c>
      <c r="X1011" s="60">
        <v>1</v>
      </c>
      <c r="Y1011" s="63">
        <v>652018614</v>
      </c>
      <c r="Z1011" s="34"/>
      <c r="AA1011" s="34">
        <f>IF(ISBLANK($L1011),"",VLOOKUP($L1011,'PADESCE Ccontractuelle'!$C$2:$K$1200,8,FALSE))</f>
        <v>355572</v>
      </c>
      <c r="AB1011" s="34">
        <f>IF(ISBLANK($L1011),"",VLOOKUP($L1011,'PADESCE Ccontractuelle'!$C$2:$K$1200,8,FALSE))</f>
        <v>355572</v>
      </c>
      <c r="AC1011" s="34"/>
      <c r="AD1011" s="47"/>
      <c r="AG1011" s="23">
        <v>1</v>
      </c>
      <c r="AH1011" s="23" t="str">
        <f>Consolication[[#This Row],[Bénéficiaires]]</f>
        <v>DIGITAL RENTER INC</v>
      </c>
      <c r="AI1011" s="23">
        <f>Consolication[[#This Row],[cohorte]]</f>
        <v>1</v>
      </c>
    </row>
    <row r="1012" spans="1:35" s="16" customFormat="1" ht="43.5" x14ac:dyDescent="0.35">
      <c r="A1012" s="34">
        <f>IF(B1012&lt;&gt;"",MAX($A$1:A1011)+1,"")</f>
        <v>1011</v>
      </c>
      <c r="B1012" s="62" t="s">
        <v>2573</v>
      </c>
      <c r="C1012" s="63" t="s">
        <v>2556</v>
      </c>
      <c r="D1012" s="63" t="s">
        <v>31</v>
      </c>
      <c r="E1012" s="63">
        <v>25</v>
      </c>
      <c r="F1012" s="63" t="s">
        <v>32</v>
      </c>
      <c r="G1012" s="63">
        <v>2</v>
      </c>
      <c r="H1012" s="63">
        <v>0</v>
      </c>
      <c r="I1012" s="63" t="s">
        <v>2574</v>
      </c>
      <c r="J1012" s="60" t="s">
        <v>2558</v>
      </c>
      <c r="K1012" s="60" t="s">
        <v>2559</v>
      </c>
      <c r="L1012" s="60" t="s">
        <v>2560</v>
      </c>
      <c r="M1012" s="63">
        <v>3</v>
      </c>
      <c r="N1012" s="60" t="s">
        <v>2557</v>
      </c>
      <c r="O1012" s="60" t="s">
        <v>2557</v>
      </c>
      <c r="P1012" s="60" t="s">
        <v>1351</v>
      </c>
      <c r="Q1012" s="63" t="s">
        <v>2561</v>
      </c>
      <c r="R1012" s="63" t="s">
        <v>2562</v>
      </c>
      <c r="S1012" s="63" t="s">
        <v>2563</v>
      </c>
      <c r="T1012" s="63" t="s">
        <v>2564</v>
      </c>
      <c r="U1012" s="63" t="s">
        <v>2565</v>
      </c>
      <c r="V1012" s="63">
        <v>6771252206</v>
      </c>
      <c r="W1012" s="64" t="s">
        <v>2553</v>
      </c>
      <c r="X1012" s="60">
        <v>1</v>
      </c>
      <c r="Y1012" s="63">
        <v>652018614</v>
      </c>
      <c r="Z1012" s="34"/>
      <c r="AA1012" s="34">
        <f>IF(ISBLANK($L1012),"",VLOOKUP($L1012,'PADESCE Ccontractuelle'!$C$2:$K$1200,8,FALSE))</f>
        <v>355572</v>
      </c>
      <c r="AB1012" s="34">
        <f>IF(ISBLANK($L1012),"",VLOOKUP($L1012,'PADESCE Ccontractuelle'!$C$2:$K$1200,8,FALSE))</f>
        <v>355572</v>
      </c>
      <c r="AC1012" s="34"/>
      <c r="AD1012" s="47"/>
      <c r="AG1012" s="23">
        <v>1</v>
      </c>
      <c r="AH1012" s="23" t="str">
        <f>Consolication[[#This Row],[Bénéficiaires]]</f>
        <v>DIGITAL RENTER INC</v>
      </c>
      <c r="AI1012" s="23">
        <f>Consolication[[#This Row],[cohorte]]</f>
        <v>1</v>
      </c>
    </row>
    <row r="1013" spans="1:35" s="16" customFormat="1" ht="43.5" x14ac:dyDescent="0.35">
      <c r="A1013" s="34">
        <f>IF(B1013&lt;&gt;"",MAX($A$1:A1012)+1,"")</f>
        <v>1012</v>
      </c>
      <c r="B1013" s="62" t="s">
        <v>2575</v>
      </c>
      <c r="C1013" s="63" t="s">
        <v>2556</v>
      </c>
      <c r="D1013" s="63" t="s">
        <v>32</v>
      </c>
      <c r="E1013" s="63">
        <v>33</v>
      </c>
      <c r="F1013" s="63" t="s">
        <v>32</v>
      </c>
      <c r="G1013" s="63">
        <v>2</v>
      </c>
      <c r="H1013" s="63">
        <v>10</v>
      </c>
      <c r="I1013" s="60" t="s">
        <v>2557</v>
      </c>
      <c r="J1013" s="60" t="s">
        <v>2558</v>
      </c>
      <c r="K1013" s="60" t="s">
        <v>2559</v>
      </c>
      <c r="L1013" s="60" t="s">
        <v>2560</v>
      </c>
      <c r="M1013" s="63">
        <v>3</v>
      </c>
      <c r="N1013" s="60" t="s">
        <v>2557</v>
      </c>
      <c r="O1013" s="60" t="s">
        <v>2557</v>
      </c>
      <c r="P1013" s="60" t="s">
        <v>1351</v>
      </c>
      <c r="Q1013" s="63" t="s">
        <v>2561</v>
      </c>
      <c r="R1013" s="63" t="s">
        <v>2562</v>
      </c>
      <c r="S1013" s="63" t="s">
        <v>2563</v>
      </c>
      <c r="T1013" s="63" t="s">
        <v>2564</v>
      </c>
      <c r="U1013" s="63" t="s">
        <v>2565</v>
      </c>
      <c r="V1013" s="63">
        <v>670717165</v>
      </c>
      <c r="W1013" s="64" t="s">
        <v>2553</v>
      </c>
      <c r="X1013" s="60">
        <v>1</v>
      </c>
      <c r="Y1013" s="63">
        <v>652018614</v>
      </c>
      <c r="Z1013" s="34"/>
      <c r="AA1013" s="34">
        <f>IF(ISBLANK($L1013),"",VLOOKUP($L1013,'PADESCE Ccontractuelle'!$C$2:$K$1200,8,FALSE))</f>
        <v>355572</v>
      </c>
      <c r="AB1013" s="34">
        <f>IF(ISBLANK($L1013),"",VLOOKUP($L1013,'PADESCE Ccontractuelle'!$C$2:$K$1200,8,FALSE))</f>
        <v>355572</v>
      </c>
      <c r="AC1013" s="34"/>
      <c r="AD1013" s="47"/>
      <c r="AG1013" s="23">
        <v>1</v>
      </c>
      <c r="AH1013" s="23" t="str">
        <f>Consolication[[#This Row],[Bénéficiaires]]</f>
        <v>DIGITAL RENTER INC</v>
      </c>
      <c r="AI1013" s="23">
        <f>Consolication[[#This Row],[cohorte]]</f>
        <v>1</v>
      </c>
    </row>
    <row r="1014" spans="1:35" s="16" customFormat="1" ht="43.5" x14ac:dyDescent="0.35">
      <c r="A1014" s="34">
        <f>IF(B1014&lt;&gt;"",MAX($A$1:A1013)+1,"")</f>
        <v>1013</v>
      </c>
      <c r="B1014" s="62" t="s">
        <v>2576</v>
      </c>
      <c r="C1014" s="63" t="s">
        <v>2556</v>
      </c>
      <c r="D1014" s="63" t="s">
        <v>31</v>
      </c>
      <c r="E1014" s="63">
        <v>27</v>
      </c>
      <c r="F1014" s="63" t="s">
        <v>32</v>
      </c>
      <c r="G1014" s="63">
        <v>2</v>
      </c>
      <c r="H1014" s="63">
        <v>3</v>
      </c>
      <c r="I1014" s="60" t="s">
        <v>2557</v>
      </c>
      <c r="J1014" s="60" t="s">
        <v>2558</v>
      </c>
      <c r="K1014" s="60" t="s">
        <v>2568</v>
      </c>
      <c r="L1014" s="60" t="s">
        <v>2560</v>
      </c>
      <c r="M1014" s="63">
        <v>3</v>
      </c>
      <c r="N1014" s="60" t="s">
        <v>2557</v>
      </c>
      <c r="O1014" s="60" t="s">
        <v>2557</v>
      </c>
      <c r="P1014" s="60" t="s">
        <v>1351</v>
      </c>
      <c r="Q1014" s="63" t="s">
        <v>2561</v>
      </c>
      <c r="R1014" s="63" t="s">
        <v>2562</v>
      </c>
      <c r="S1014" s="63" t="s">
        <v>2563</v>
      </c>
      <c r="T1014" s="63" t="s">
        <v>2564</v>
      </c>
      <c r="U1014" s="63" t="s">
        <v>2565</v>
      </c>
      <c r="V1014" s="63">
        <v>680504460</v>
      </c>
      <c r="W1014" s="64" t="s">
        <v>2553</v>
      </c>
      <c r="X1014" s="60">
        <v>1</v>
      </c>
      <c r="Y1014" s="63">
        <v>652018614</v>
      </c>
      <c r="Z1014" s="34"/>
      <c r="AA1014" s="34">
        <f>IF(ISBLANK($L1014),"",VLOOKUP($L1014,'PADESCE Ccontractuelle'!$C$2:$K$1200,8,FALSE))</f>
        <v>355572</v>
      </c>
      <c r="AB1014" s="34">
        <f>IF(ISBLANK($L1014),"",VLOOKUP($L1014,'PADESCE Ccontractuelle'!$C$2:$K$1200,8,FALSE))</f>
        <v>355572</v>
      </c>
      <c r="AC1014" s="34"/>
      <c r="AD1014" s="47"/>
      <c r="AG1014" s="23">
        <v>1</v>
      </c>
      <c r="AH1014" s="23" t="str">
        <f>Consolication[[#This Row],[Bénéficiaires]]</f>
        <v>DIGITAL RENTER INC</v>
      </c>
      <c r="AI1014" s="23">
        <f>Consolication[[#This Row],[cohorte]]</f>
        <v>1</v>
      </c>
    </row>
    <row r="1015" spans="1:35" s="16" customFormat="1" x14ac:dyDescent="0.35">
      <c r="A1015" s="34" t="str">
        <f>IF(B1015&lt;&gt;"",MAX($A$1:A1014)+1,"")</f>
        <v/>
      </c>
      <c r="B1015" s="34"/>
      <c r="C1015" s="34"/>
      <c r="D1015" s="34"/>
      <c r="E1015" s="34"/>
      <c r="F1015" s="34"/>
      <c r="G1015" s="34"/>
      <c r="H1015" s="34"/>
      <c r="I1015" s="34"/>
      <c r="J1015" s="34"/>
      <c r="K1015" s="34"/>
      <c r="L1015" s="34"/>
      <c r="M1015" s="34"/>
      <c r="N1015" s="34"/>
      <c r="O1015" s="34"/>
      <c r="P1015" s="34"/>
      <c r="Q1015" s="34"/>
      <c r="R1015" s="34"/>
      <c r="S1015" s="34"/>
      <c r="T1015" s="34"/>
      <c r="U1015" s="34"/>
      <c r="V1015" s="34"/>
      <c r="W1015" s="34"/>
      <c r="X1015" s="34"/>
      <c r="Y1015" s="34"/>
      <c r="Z1015" s="34"/>
      <c r="AA1015" s="34" t="str">
        <f>IF(ISBLANK($L1015),"",VLOOKUP($L1015,'PADESCE Ccontractuelle'!$C$2:$K$1200,8,FALSE))</f>
        <v/>
      </c>
      <c r="AB1015" s="34" t="str">
        <f>IF(ISBLANK($L1015),"",VLOOKUP($L1015,'PADESCE Ccontractuelle'!$C$2:$K$1200,8,FALSE))</f>
        <v/>
      </c>
      <c r="AC1015" s="34"/>
      <c r="AD1015" s="47"/>
      <c r="AG1015" s="23">
        <v>1</v>
      </c>
      <c r="AH1015" s="23">
        <f>Consolication[[#This Row],[Bénéficiaires]]</f>
        <v>0</v>
      </c>
      <c r="AI1015" s="23">
        <f>Consolication[[#This Row],[cohorte]]</f>
        <v>0</v>
      </c>
    </row>
    <row r="1016" spans="1:35" s="16" customFormat="1" x14ac:dyDescent="0.35">
      <c r="A1016" s="34" t="str">
        <f>IF(B1016&lt;&gt;"",MAX($A$1:A1015)+1,"")</f>
        <v/>
      </c>
      <c r="B1016" s="34"/>
      <c r="C1016" s="34"/>
      <c r="D1016" s="34"/>
      <c r="E1016" s="34"/>
      <c r="F1016" s="34"/>
      <c r="G1016" s="34"/>
      <c r="H1016" s="34"/>
      <c r="I1016" s="34"/>
      <c r="J1016" s="34"/>
      <c r="K1016" s="34"/>
      <c r="L1016" s="34"/>
      <c r="M1016" s="34"/>
      <c r="N1016" s="34"/>
      <c r="O1016" s="34"/>
      <c r="P1016" s="34"/>
      <c r="Q1016" s="34"/>
      <c r="R1016" s="34"/>
      <c r="S1016" s="34"/>
      <c r="T1016" s="34"/>
      <c r="U1016" s="34"/>
      <c r="V1016" s="34"/>
      <c r="W1016" s="34"/>
      <c r="X1016" s="34"/>
      <c r="Y1016" s="34"/>
      <c r="Z1016" s="34"/>
      <c r="AA1016" s="34" t="str">
        <f>IF(ISBLANK($L1016),"",VLOOKUP($L1016,'PADESCE Ccontractuelle'!$C$2:$K$1200,8,FALSE))</f>
        <v/>
      </c>
      <c r="AB1016" s="34" t="str">
        <f>IF(ISBLANK($L1016),"",VLOOKUP($L1016,'PADESCE Ccontractuelle'!$C$2:$K$1200,8,FALSE))</f>
        <v/>
      </c>
      <c r="AC1016" s="34"/>
      <c r="AD1016" s="47"/>
      <c r="AG1016" s="23">
        <v>1</v>
      </c>
      <c r="AH1016" s="23">
        <f>Consolication[[#This Row],[Bénéficiaires]]</f>
        <v>0</v>
      </c>
      <c r="AI1016" s="23">
        <f>Consolication[[#This Row],[cohorte]]</f>
        <v>0</v>
      </c>
    </row>
    <row r="1017" spans="1:35" s="16" customFormat="1" x14ac:dyDescent="0.35">
      <c r="A1017" s="34" t="str">
        <f>IF(B1017&lt;&gt;"",MAX($A$1:A1016)+1,"")</f>
        <v/>
      </c>
      <c r="B1017" s="34"/>
      <c r="C1017" s="34"/>
      <c r="D1017" s="34"/>
      <c r="E1017" s="34"/>
      <c r="F1017" s="34"/>
      <c r="G1017" s="34"/>
      <c r="H1017" s="34"/>
      <c r="I1017" s="34"/>
      <c r="J1017" s="34"/>
      <c r="K1017" s="34"/>
      <c r="L1017" s="34"/>
      <c r="M1017" s="34"/>
      <c r="N1017" s="34"/>
      <c r="O1017" s="34"/>
      <c r="P1017" s="34"/>
      <c r="Q1017" s="34"/>
      <c r="R1017" s="34"/>
      <c r="S1017" s="34"/>
      <c r="T1017" s="34"/>
      <c r="U1017" s="34"/>
      <c r="V1017" s="34"/>
      <c r="W1017" s="34"/>
      <c r="X1017" s="34"/>
      <c r="Y1017" s="34"/>
      <c r="Z1017" s="34"/>
      <c r="AA1017" s="34" t="str">
        <f>IF(ISBLANK($L1017),"",VLOOKUP($L1017,'PADESCE Ccontractuelle'!$C$2:$K$1200,8,FALSE))</f>
        <v/>
      </c>
      <c r="AB1017" s="34" t="str">
        <f>IF(ISBLANK($L1017),"",VLOOKUP($L1017,'PADESCE Ccontractuelle'!$C$2:$K$1200,8,FALSE))</f>
        <v/>
      </c>
      <c r="AC1017" s="34"/>
      <c r="AD1017" s="47"/>
      <c r="AG1017" s="23">
        <v>1</v>
      </c>
      <c r="AH1017" s="23">
        <f>Consolication[[#This Row],[Bénéficiaires]]</f>
        <v>0</v>
      </c>
      <c r="AI1017" s="23">
        <f>Consolication[[#This Row],[cohorte]]</f>
        <v>0</v>
      </c>
    </row>
    <row r="1018" spans="1:35" s="16" customFormat="1" x14ac:dyDescent="0.35">
      <c r="A1018" s="34" t="str">
        <f>IF(B1018&lt;&gt;"",MAX($A$1:A1017)+1,"")</f>
        <v/>
      </c>
      <c r="B1018" s="34"/>
      <c r="C1018" s="34"/>
      <c r="D1018" s="34"/>
      <c r="E1018" s="34"/>
      <c r="F1018" s="34"/>
      <c r="G1018" s="34"/>
      <c r="H1018" s="34"/>
      <c r="I1018" s="34"/>
      <c r="J1018" s="34"/>
      <c r="K1018" s="34"/>
      <c r="L1018" s="34"/>
      <c r="M1018" s="34"/>
      <c r="N1018" s="34"/>
      <c r="O1018" s="34"/>
      <c r="P1018" s="34"/>
      <c r="Q1018" s="34"/>
      <c r="R1018" s="34"/>
      <c r="S1018" s="34"/>
      <c r="T1018" s="34"/>
      <c r="U1018" s="34"/>
      <c r="V1018" s="34"/>
      <c r="W1018" s="34"/>
      <c r="X1018" s="34"/>
      <c r="Y1018" s="34"/>
      <c r="Z1018" s="34"/>
      <c r="AA1018" s="34" t="str">
        <f>IF(ISBLANK($L1018),"",VLOOKUP($L1018,'PADESCE Ccontractuelle'!$C$2:$K$1200,8,FALSE))</f>
        <v/>
      </c>
      <c r="AB1018" s="34" t="str">
        <f>IF(ISBLANK($L1018),"",VLOOKUP($L1018,'PADESCE Ccontractuelle'!$C$2:$K$1200,8,FALSE))</f>
        <v/>
      </c>
      <c r="AC1018" s="34"/>
      <c r="AD1018" s="47"/>
      <c r="AG1018" s="23">
        <v>1</v>
      </c>
      <c r="AH1018" s="23">
        <f>Consolication[[#This Row],[Bénéficiaires]]</f>
        <v>0</v>
      </c>
      <c r="AI1018" s="23">
        <f>Consolication[[#This Row],[cohorte]]</f>
        <v>0</v>
      </c>
    </row>
    <row r="1019" spans="1:35" s="16" customFormat="1" x14ac:dyDescent="0.35">
      <c r="A1019" s="34" t="str">
        <f>IF(B1019&lt;&gt;"",MAX($A$1:A1018)+1,"")</f>
        <v/>
      </c>
      <c r="B1019" s="34"/>
      <c r="C1019" s="34"/>
      <c r="D1019" s="34"/>
      <c r="E1019" s="34"/>
      <c r="F1019" s="34"/>
      <c r="G1019" s="34"/>
      <c r="H1019" s="34"/>
      <c r="I1019" s="34"/>
      <c r="J1019" s="34"/>
      <c r="K1019" s="34"/>
      <c r="L1019" s="34"/>
      <c r="M1019" s="34"/>
      <c r="N1019" s="34"/>
      <c r="O1019" s="34"/>
      <c r="P1019" s="34"/>
      <c r="Q1019" s="34"/>
      <c r="R1019" s="34"/>
      <c r="S1019" s="34"/>
      <c r="T1019" s="34"/>
      <c r="U1019" s="34"/>
      <c r="V1019" s="34"/>
      <c r="W1019" s="34"/>
      <c r="X1019" s="34"/>
      <c r="Y1019" s="34"/>
      <c r="Z1019" s="34"/>
      <c r="AA1019" s="34" t="str">
        <f>IF(ISBLANK($L1019),"",VLOOKUP($L1019,'PADESCE Ccontractuelle'!$C$2:$K$1200,8,FALSE))</f>
        <v/>
      </c>
      <c r="AB1019" s="34" t="str">
        <f>IF(ISBLANK($L1019),"",VLOOKUP($L1019,'PADESCE Ccontractuelle'!$C$2:$K$1200,8,FALSE))</f>
        <v/>
      </c>
      <c r="AC1019" s="34"/>
      <c r="AD1019" s="47"/>
      <c r="AG1019" s="23">
        <v>1</v>
      </c>
      <c r="AH1019" s="23">
        <f>Consolication[[#This Row],[Bénéficiaires]]</f>
        <v>0</v>
      </c>
      <c r="AI1019" s="23">
        <f>Consolication[[#This Row],[cohorte]]</f>
        <v>0</v>
      </c>
    </row>
    <row r="1020" spans="1:35" s="16" customFormat="1" x14ac:dyDescent="0.35">
      <c r="A1020" s="34" t="str">
        <f>IF(B1020&lt;&gt;"",MAX($A$1:A1019)+1,"")</f>
        <v/>
      </c>
      <c r="B1020" s="34"/>
      <c r="C1020" s="34"/>
      <c r="D1020" s="34"/>
      <c r="E1020" s="34"/>
      <c r="F1020" s="34"/>
      <c r="G1020" s="34"/>
      <c r="H1020" s="34"/>
      <c r="I1020" s="34"/>
      <c r="J1020" s="34"/>
      <c r="K1020" s="34"/>
      <c r="L1020" s="34"/>
      <c r="M1020" s="34"/>
      <c r="N1020" s="34"/>
      <c r="O1020" s="34"/>
      <c r="P1020" s="34"/>
      <c r="Q1020" s="34"/>
      <c r="R1020" s="34"/>
      <c r="S1020" s="34"/>
      <c r="T1020" s="34"/>
      <c r="U1020" s="34"/>
      <c r="V1020" s="34"/>
      <c r="W1020" s="34"/>
      <c r="X1020" s="34"/>
      <c r="Y1020" s="34"/>
      <c r="Z1020" s="34"/>
      <c r="AA1020" s="34" t="str">
        <f>IF(ISBLANK($L1020),"",VLOOKUP($L1020,'PADESCE Ccontractuelle'!$C$2:$K$1200,8,FALSE))</f>
        <v/>
      </c>
      <c r="AB1020" s="34" t="str">
        <f>IF(ISBLANK($L1020),"",VLOOKUP($L1020,'PADESCE Ccontractuelle'!$C$2:$K$1200,8,FALSE))</f>
        <v/>
      </c>
      <c r="AC1020" s="34"/>
      <c r="AD1020" s="47"/>
      <c r="AG1020" s="23">
        <v>1</v>
      </c>
      <c r="AH1020" s="23">
        <f>Consolication[[#This Row],[Bénéficiaires]]</f>
        <v>0</v>
      </c>
      <c r="AI1020" s="23">
        <f>Consolication[[#This Row],[cohorte]]</f>
        <v>0</v>
      </c>
    </row>
    <row r="1021" spans="1:35" s="16" customFormat="1" x14ac:dyDescent="0.35">
      <c r="A1021" s="34" t="str">
        <f>IF(B1021&lt;&gt;"",MAX($A$1:A1020)+1,"")</f>
        <v/>
      </c>
      <c r="B1021" s="34"/>
      <c r="C1021" s="34"/>
      <c r="D1021" s="34"/>
      <c r="E1021" s="34"/>
      <c r="F1021" s="34"/>
      <c r="G1021" s="34"/>
      <c r="H1021" s="34"/>
      <c r="I1021" s="34"/>
      <c r="J1021" s="34"/>
      <c r="K1021" s="34"/>
      <c r="L1021" s="34"/>
      <c r="M1021" s="34"/>
      <c r="N1021" s="34"/>
      <c r="O1021" s="34"/>
      <c r="P1021" s="34"/>
      <c r="Q1021" s="34"/>
      <c r="R1021" s="34"/>
      <c r="S1021" s="34"/>
      <c r="T1021" s="34"/>
      <c r="U1021" s="34"/>
      <c r="V1021" s="34"/>
      <c r="W1021" s="34"/>
      <c r="X1021" s="34"/>
      <c r="Y1021" s="34"/>
      <c r="Z1021" s="34"/>
      <c r="AA1021" s="34" t="str">
        <f>IF(ISBLANK($L1021),"",VLOOKUP($L1021,'PADESCE Ccontractuelle'!$C$2:$K$1200,8,FALSE))</f>
        <v/>
      </c>
      <c r="AB1021" s="34" t="str">
        <f>IF(ISBLANK($L1021),"",VLOOKUP($L1021,'PADESCE Ccontractuelle'!$C$2:$K$1200,8,FALSE))</f>
        <v/>
      </c>
      <c r="AC1021" s="34"/>
      <c r="AD1021" s="47"/>
      <c r="AG1021" s="23">
        <v>1</v>
      </c>
      <c r="AH1021" s="23">
        <f>Consolication[[#This Row],[Bénéficiaires]]</f>
        <v>0</v>
      </c>
      <c r="AI1021" s="23">
        <f>Consolication[[#This Row],[cohorte]]</f>
        <v>0</v>
      </c>
    </row>
    <row r="1022" spans="1:35" s="16" customFormat="1" x14ac:dyDescent="0.35">
      <c r="A1022" s="34" t="str">
        <f>IF(B1022&lt;&gt;"",MAX($A$1:A1021)+1,"")</f>
        <v/>
      </c>
      <c r="B1022" s="34"/>
      <c r="C1022" s="34"/>
      <c r="D1022" s="34"/>
      <c r="E1022" s="34"/>
      <c r="F1022" s="34"/>
      <c r="G1022" s="34"/>
      <c r="H1022" s="34"/>
      <c r="I1022" s="34"/>
      <c r="J1022" s="34"/>
      <c r="K1022" s="34"/>
      <c r="L1022" s="34"/>
      <c r="M1022" s="34"/>
      <c r="N1022" s="34"/>
      <c r="O1022" s="34"/>
      <c r="P1022" s="34"/>
      <c r="Q1022" s="34"/>
      <c r="R1022" s="34"/>
      <c r="S1022" s="34"/>
      <c r="T1022" s="34"/>
      <c r="U1022" s="34"/>
      <c r="V1022" s="34"/>
      <c r="W1022" s="34"/>
      <c r="X1022" s="34"/>
      <c r="Y1022" s="34"/>
      <c r="Z1022" s="34"/>
      <c r="AA1022" s="34" t="str">
        <f>IF(ISBLANK($L1022),"",VLOOKUP($L1022,'PADESCE Ccontractuelle'!$C$2:$K$1200,8,FALSE))</f>
        <v/>
      </c>
      <c r="AB1022" s="34" t="str">
        <f>IF(ISBLANK($L1022),"",VLOOKUP($L1022,'PADESCE Ccontractuelle'!$C$2:$K$1200,8,FALSE))</f>
        <v/>
      </c>
      <c r="AC1022" s="34"/>
      <c r="AD1022" s="47"/>
      <c r="AG1022" s="23">
        <v>1</v>
      </c>
      <c r="AH1022" s="23">
        <f>Consolication[[#This Row],[Bénéficiaires]]</f>
        <v>0</v>
      </c>
      <c r="AI1022" s="23">
        <f>Consolication[[#This Row],[cohorte]]</f>
        <v>0</v>
      </c>
    </row>
    <row r="1023" spans="1:35" s="16" customFormat="1" x14ac:dyDescent="0.35">
      <c r="A1023" s="34" t="str">
        <f>IF(B1023&lt;&gt;"",MAX($A$1:A1022)+1,"")</f>
        <v/>
      </c>
      <c r="B1023" s="34"/>
      <c r="C1023" s="34"/>
      <c r="D1023" s="34"/>
      <c r="E1023" s="34"/>
      <c r="F1023" s="34"/>
      <c r="G1023" s="34"/>
      <c r="H1023" s="34"/>
      <c r="I1023" s="34"/>
      <c r="J1023" s="34"/>
      <c r="K1023" s="34"/>
      <c r="L1023" s="34"/>
      <c r="M1023" s="34"/>
      <c r="N1023" s="34"/>
      <c r="O1023" s="34"/>
      <c r="P1023" s="34"/>
      <c r="Q1023" s="34"/>
      <c r="R1023" s="34"/>
      <c r="S1023" s="34"/>
      <c r="T1023" s="34"/>
      <c r="U1023" s="34"/>
      <c r="V1023" s="34"/>
      <c r="W1023" s="34"/>
      <c r="X1023" s="34"/>
      <c r="Y1023" s="34"/>
      <c r="Z1023" s="34"/>
      <c r="AA1023" s="34" t="str">
        <f>IF(ISBLANK($L1023),"",VLOOKUP($L1023,'PADESCE Ccontractuelle'!$C$2:$K$1200,8,FALSE))</f>
        <v/>
      </c>
      <c r="AB1023" s="34" t="str">
        <f>IF(ISBLANK($L1023),"",VLOOKUP($L1023,'PADESCE Ccontractuelle'!$C$2:$K$1200,8,FALSE))</f>
        <v/>
      </c>
      <c r="AC1023" s="34"/>
      <c r="AD1023" s="47"/>
      <c r="AG1023" s="23">
        <v>1</v>
      </c>
      <c r="AH1023" s="23">
        <f>Consolication[[#This Row],[Bénéficiaires]]</f>
        <v>0</v>
      </c>
      <c r="AI1023" s="23">
        <f>Consolication[[#This Row],[cohorte]]</f>
        <v>0</v>
      </c>
    </row>
    <row r="1024" spans="1:35" s="16" customFormat="1" x14ac:dyDescent="0.35">
      <c r="A1024" s="34" t="str">
        <f>IF(B1024&lt;&gt;"",MAX($A$1:A1023)+1,"")</f>
        <v/>
      </c>
      <c r="B1024" s="34"/>
      <c r="C1024" s="34"/>
      <c r="D1024" s="34"/>
      <c r="E1024" s="34"/>
      <c r="F1024" s="34"/>
      <c r="G1024" s="34"/>
      <c r="H1024" s="34"/>
      <c r="I1024" s="34"/>
      <c r="J1024" s="34"/>
      <c r="K1024" s="34"/>
      <c r="L1024" s="34"/>
      <c r="M1024" s="34"/>
      <c r="N1024" s="34"/>
      <c r="O1024" s="34"/>
      <c r="P1024" s="34"/>
      <c r="Q1024" s="34"/>
      <c r="R1024" s="34"/>
      <c r="S1024" s="34"/>
      <c r="T1024" s="34"/>
      <c r="U1024" s="34"/>
      <c r="V1024" s="34"/>
      <c r="W1024" s="34"/>
      <c r="X1024" s="34"/>
      <c r="Y1024" s="34"/>
      <c r="Z1024" s="34"/>
      <c r="AA1024" s="34" t="str">
        <f>IF(ISBLANK($L1024),"",VLOOKUP($L1024,'PADESCE Ccontractuelle'!$C$2:$K$1200,8,FALSE))</f>
        <v/>
      </c>
      <c r="AB1024" s="34" t="str">
        <f>IF(ISBLANK($L1024),"",VLOOKUP($L1024,'PADESCE Ccontractuelle'!$C$2:$K$1200,8,FALSE))</f>
        <v/>
      </c>
      <c r="AC1024" s="34"/>
      <c r="AD1024" s="47"/>
      <c r="AG1024" s="23">
        <v>1</v>
      </c>
      <c r="AH1024" s="23">
        <f>Consolication[[#This Row],[Bénéficiaires]]</f>
        <v>0</v>
      </c>
      <c r="AI1024" s="23">
        <f>Consolication[[#This Row],[cohorte]]</f>
        <v>0</v>
      </c>
    </row>
    <row r="1025" spans="1:35" s="16" customFormat="1" x14ac:dyDescent="0.35">
      <c r="A1025" s="34" t="str">
        <f>IF(B1025&lt;&gt;"",MAX($A$1:A1024)+1,"")</f>
        <v/>
      </c>
      <c r="B1025" s="34"/>
      <c r="C1025" s="34"/>
      <c r="D1025" s="34"/>
      <c r="E1025" s="34"/>
      <c r="F1025" s="34"/>
      <c r="G1025" s="34"/>
      <c r="H1025" s="34"/>
      <c r="I1025" s="34"/>
      <c r="J1025" s="34"/>
      <c r="K1025" s="34"/>
      <c r="L1025" s="34"/>
      <c r="M1025" s="34"/>
      <c r="N1025" s="34"/>
      <c r="O1025" s="34"/>
      <c r="P1025" s="34"/>
      <c r="Q1025" s="34"/>
      <c r="R1025" s="34"/>
      <c r="S1025" s="34"/>
      <c r="T1025" s="34"/>
      <c r="U1025" s="34"/>
      <c r="V1025" s="34"/>
      <c r="W1025" s="34"/>
      <c r="X1025" s="34"/>
      <c r="Y1025" s="34"/>
      <c r="Z1025" s="34"/>
      <c r="AA1025" s="34" t="str">
        <f>IF(ISBLANK($L1025),"",VLOOKUP($L1025,'PADESCE Ccontractuelle'!$C$2:$K$1200,8,FALSE))</f>
        <v/>
      </c>
      <c r="AB1025" s="34" t="str">
        <f>IF(ISBLANK($L1025),"",VLOOKUP($L1025,'PADESCE Ccontractuelle'!$C$2:$K$1200,8,FALSE))</f>
        <v/>
      </c>
      <c r="AC1025" s="34"/>
      <c r="AD1025" s="47"/>
      <c r="AG1025" s="23">
        <v>1</v>
      </c>
      <c r="AH1025" s="23">
        <f>Consolication[[#This Row],[Bénéficiaires]]</f>
        <v>0</v>
      </c>
      <c r="AI1025" s="23">
        <f>Consolication[[#This Row],[cohorte]]</f>
        <v>0</v>
      </c>
    </row>
    <row r="1026" spans="1:35" s="16" customFormat="1" x14ac:dyDescent="0.35">
      <c r="A1026" s="34" t="str">
        <f>IF(B1026&lt;&gt;"",MAX($A$1:A1025)+1,"")</f>
        <v/>
      </c>
      <c r="B1026" s="34"/>
      <c r="C1026" s="34"/>
      <c r="D1026" s="34"/>
      <c r="E1026" s="34"/>
      <c r="F1026" s="34"/>
      <c r="G1026" s="34"/>
      <c r="H1026" s="34"/>
      <c r="I1026" s="34"/>
      <c r="J1026" s="34"/>
      <c r="K1026" s="34"/>
      <c r="L1026" s="34"/>
      <c r="M1026" s="34"/>
      <c r="N1026" s="34"/>
      <c r="O1026" s="34"/>
      <c r="P1026" s="34"/>
      <c r="Q1026" s="34"/>
      <c r="R1026" s="34"/>
      <c r="S1026" s="34"/>
      <c r="T1026" s="34"/>
      <c r="U1026" s="34"/>
      <c r="V1026" s="34"/>
      <c r="W1026" s="34"/>
      <c r="X1026" s="34"/>
      <c r="Y1026" s="34"/>
      <c r="Z1026" s="34"/>
      <c r="AA1026" s="34" t="str">
        <f>IF(ISBLANK($L1026),"",VLOOKUP($L1026,'PADESCE Ccontractuelle'!$C$2:$K$1200,8,FALSE))</f>
        <v/>
      </c>
      <c r="AB1026" s="34" t="str">
        <f>IF(ISBLANK($L1026),"",VLOOKUP($L1026,'PADESCE Ccontractuelle'!$C$2:$K$1200,8,FALSE))</f>
        <v/>
      </c>
      <c r="AC1026" s="34"/>
      <c r="AD1026" s="47"/>
      <c r="AG1026" s="23">
        <v>1</v>
      </c>
      <c r="AH1026" s="23">
        <f>Consolication[[#This Row],[Bénéficiaires]]</f>
        <v>0</v>
      </c>
      <c r="AI1026" s="23">
        <f>Consolication[[#This Row],[cohorte]]</f>
        <v>0</v>
      </c>
    </row>
    <row r="1027" spans="1:35" s="16" customFormat="1" x14ac:dyDescent="0.35">
      <c r="A1027" s="34" t="str">
        <f>IF(B1027&lt;&gt;"",MAX($A$1:A1026)+1,"")</f>
        <v/>
      </c>
      <c r="B1027" s="34"/>
      <c r="C1027" s="34"/>
      <c r="D1027" s="34"/>
      <c r="E1027" s="34"/>
      <c r="F1027" s="34"/>
      <c r="G1027" s="34"/>
      <c r="H1027" s="34"/>
      <c r="I1027" s="34"/>
      <c r="J1027" s="34"/>
      <c r="K1027" s="34"/>
      <c r="L1027" s="34"/>
      <c r="M1027" s="34"/>
      <c r="N1027" s="34"/>
      <c r="O1027" s="34"/>
      <c r="P1027" s="34"/>
      <c r="Q1027" s="34"/>
      <c r="R1027" s="34"/>
      <c r="S1027" s="34"/>
      <c r="T1027" s="34"/>
      <c r="U1027" s="34"/>
      <c r="V1027" s="34"/>
      <c r="W1027" s="34"/>
      <c r="X1027" s="34"/>
      <c r="Y1027" s="34"/>
      <c r="Z1027" s="34"/>
      <c r="AA1027" s="34" t="str">
        <f>IF(ISBLANK($L1027),"",VLOOKUP($L1027,'PADESCE Ccontractuelle'!$C$2:$K$1200,8,FALSE))</f>
        <v/>
      </c>
      <c r="AB1027" s="34" t="str">
        <f>IF(ISBLANK($L1027),"",VLOOKUP($L1027,'PADESCE Ccontractuelle'!$C$2:$K$1200,8,FALSE))</f>
        <v/>
      </c>
      <c r="AC1027" s="34"/>
      <c r="AD1027" s="47"/>
      <c r="AG1027" s="23">
        <v>1</v>
      </c>
      <c r="AH1027" s="23">
        <f>Consolication[[#This Row],[Bénéficiaires]]</f>
        <v>0</v>
      </c>
      <c r="AI1027" s="23">
        <f>Consolication[[#This Row],[cohorte]]</f>
        <v>0</v>
      </c>
    </row>
    <row r="1028" spans="1:35" s="16" customFormat="1" x14ac:dyDescent="0.35">
      <c r="A1028" s="34" t="str">
        <f>IF(B1028&lt;&gt;"",MAX($A$1:A1027)+1,"")</f>
        <v/>
      </c>
      <c r="B1028" s="34"/>
      <c r="C1028" s="34"/>
      <c r="D1028" s="34"/>
      <c r="E1028" s="34"/>
      <c r="F1028" s="34"/>
      <c r="G1028" s="34"/>
      <c r="H1028" s="34"/>
      <c r="I1028" s="34"/>
      <c r="J1028" s="34"/>
      <c r="K1028" s="34"/>
      <c r="L1028" s="34"/>
      <c r="M1028" s="34"/>
      <c r="N1028" s="34"/>
      <c r="O1028" s="34"/>
      <c r="P1028" s="34"/>
      <c r="Q1028" s="34"/>
      <c r="R1028" s="34"/>
      <c r="S1028" s="34"/>
      <c r="T1028" s="34"/>
      <c r="U1028" s="34"/>
      <c r="V1028" s="34"/>
      <c r="W1028" s="34"/>
      <c r="X1028" s="34"/>
      <c r="Y1028" s="34"/>
      <c r="Z1028" s="34"/>
      <c r="AA1028" s="34" t="str">
        <f>IF(ISBLANK($L1028),"",VLOOKUP($L1028,'PADESCE Ccontractuelle'!$C$2:$K$1200,8,FALSE))</f>
        <v/>
      </c>
      <c r="AB1028" s="34" t="str">
        <f>IF(ISBLANK($L1028),"",VLOOKUP($L1028,'PADESCE Ccontractuelle'!$C$2:$K$1200,8,FALSE))</f>
        <v/>
      </c>
      <c r="AC1028" s="34"/>
      <c r="AD1028" s="47"/>
      <c r="AG1028" s="23">
        <v>1</v>
      </c>
      <c r="AH1028" s="23">
        <f>Consolication[[#This Row],[Bénéficiaires]]</f>
        <v>0</v>
      </c>
      <c r="AI1028" s="23">
        <f>Consolication[[#This Row],[cohorte]]</f>
        <v>0</v>
      </c>
    </row>
    <row r="1029" spans="1:35" s="16" customFormat="1" x14ac:dyDescent="0.35">
      <c r="A1029" s="34" t="str">
        <f>IF(B1029&lt;&gt;"",MAX($A$1:A1028)+1,"")</f>
        <v/>
      </c>
      <c r="B1029" s="34"/>
      <c r="C1029" s="34"/>
      <c r="D1029" s="34"/>
      <c r="E1029" s="34"/>
      <c r="F1029" s="34"/>
      <c r="G1029" s="34"/>
      <c r="H1029" s="34"/>
      <c r="I1029" s="34"/>
      <c r="J1029" s="34"/>
      <c r="K1029" s="34"/>
      <c r="L1029" s="34"/>
      <c r="M1029" s="34"/>
      <c r="N1029" s="34"/>
      <c r="O1029" s="34"/>
      <c r="P1029" s="34"/>
      <c r="Q1029" s="34"/>
      <c r="R1029" s="34"/>
      <c r="S1029" s="34"/>
      <c r="T1029" s="34"/>
      <c r="U1029" s="34"/>
      <c r="V1029" s="34"/>
      <c r="W1029" s="34"/>
      <c r="X1029" s="34"/>
      <c r="Y1029" s="34"/>
      <c r="Z1029" s="34"/>
      <c r="AA1029" s="34" t="str">
        <f>IF(ISBLANK($L1029),"",VLOOKUP($L1029,'PADESCE Ccontractuelle'!$C$2:$K$1200,8,FALSE))</f>
        <v/>
      </c>
      <c r="AB1029" s="34" t="str">
        <f>IF(ISBLANK($L1029),"",VLOOKUP($L1029,'PADESCE Ccontractuelle'!$C$2:$K$1200,8,FALSE))</f>
        <v/>
      </c>
      <c r="AC1029" s="34"/>
      <c r="AD1029" s="47"/>
      <c r="AG1029" s="23">
        <v>1</v>
      </c>
      <c r="AH1029" s="23">
        <f>Consolication[[#This Row],[Bénéficiaires]]</f>
        <v>0</v>
      </c>
      <c r="AI1029" s="23">
        <f>Consolication[[#This Row],[cohorte]]</f>
        <v>0</v>
      </c>
    </row>
    <row r="1030" spans="1:35" s="16" customFormat="1" x14ac:dyDescent="0.35">
      <c r="A1030" s="34" t="str">
        <f>IF(B1030&lt;&gt;"",MAX($A$1:A1029)+1,"")</f>
        <v/>
      </c>
      <c r="B1030" s="34"/>
      <c r="C1030" s="34"/>
      <c r="D1030" s="34"/>
      <c r="E1030" s="34"/>
      <c r="F1030" s="34"/>
      <c r="G1030" s="34"/>
      <c r="H1030" s="34"/>
      <c r="I1030" s="34"/>
      <c r="J1030" s="34"/>
      <c r="K1030" s="34"/>
      <c r="L1030" s="34"/>
      <c r="M1030" s="34"/>
      <c r="N1030" s="34"/>
      <c r="O1030" s="34"/>
      <c r="P1030" s="34"/>
      <c r="Q1030" s="34"/>
      <c r="R1030" s="34"/>
      <c r="S1030" s="34"/>
      <c r="T1030" s="34"/>
      <c r="U1030" s="34"/>
      <c r="V1030" s="34"/>
      <c r="W1030" s="34"/>
      <c r="X1030" s="34"/>
      <c r="Y1030" s="34"/>
      <c r="Z1030" s="34"/>
      <c r="AA1030" s="34" t="str">
        <f>IF(ISBLANK($L1030),"",VLOOKUP($L1030,'PADESCE Ccontractuelle'!$C$2:$K$1200,8,FALSE))</f>
        <v/>
      </c>
      <c r="AB1030" s="34" t="str">
        <f>IF(ISBLANK($L1030),"",VLOOKUP($L1030,'PADESCE Ccontractuelle'!$C$2:$K$1200,8,FALSE))</f>
        <v/>
      </c>
      <c r="AC1030" s="34"/>
      <c r="AD1030" s="47"/>
      <c r="AG1030" s="23">
        <v>1</v>
      </c>
      <c r="AH1030" s="23">
        <f>Consolication[[#This Row],[Bénéficiaires]]</f>
        <v>0</v>
      </c>
      <c r="AI1030" s="23">
        <f>Consolication[[#This Row],[cohorte]]</f>
        <v>0</v>
      </c>
    </row>
    <row r="1031" spans="1:35" s="16" customFormat="1" x14ac:dyDescent="0.35">
      <c r="A1031" s="34" t="str">
        <f>IF(B1031&lt;&gt;"",MAX($A$1:A1030)+1,"")</f>
        <v/>
      </c>
      <c r="B1031" s="34"/>
      <c r="C1031" s="34"/>
      <c r="D1031" s="34"/>
      <c r="E1031" s="34"/>
      <c r="F1031" s="34"/>
      <c r="G1031" s="34"/>
      <c r="H1031" s="34"/>
      <c r="I1031" s="34"/>
      <c r="J1031" s="34"/>
      <c r="K1031" s="34"/>
      <c r="L1031" s="34"/>
      <c r="M1031" s="34"/>
      <c r="N1031" s="34"/>
      <c r="O1031" s="34"/>
      <c r="P1031" s="34"/>
      <c r="Q1031" s="34"/>
      <c r="R1031" s="34"/>
      <c r="S1031" s="34"/>
      <c r="T1031" s="34"/>
      <c r="U1031" s="34"/>
      <c r="V1031" s="34"/>
      <c r="W1031" s="34"/>
      <c r="X1031" s="34"/>
      <c r="Y1031" s="34"/>
      <c r="Z1031" s="34"/>
      <c r="AA1031" s="34" t="str">
        <f>IF(ISBLANK($L1031),"",VLOOKUP($L1031,'PADESCE Ccontractuelle'!$C$2:$K$1200,8,FALSE))</f>
        <v/>
      </c>
      <c r="AB1031" s="34" t="str">
        <f>IF(ISBLANK($L1031),"",VLOOKUP($L1031,'PADESCE Ccontractuelle'!$C$2:$K$1200,8,FALSE))</f>
        <v/>
      </c>
      <c r="AC1031" s="34"/>
      <c r="AD1031" s="47"/>
      <c r="AG1031" s="23">
        <v>1</v>
      </c>
      <c r="AH1031" s="23">
        <f>Consolication[[#This Row],[Bénéficiaires]]</f>
        <v>0</v>
      </c>
      <c r="AI1031" s="23">
        <f>Consolication[[#This Row],[cohorte]]</f>
        <v>0</v>
      </c>
    </row>
    <row r="1032" spans="1:35" s="16" customFormat="1" x14ac:dyDescent="0.35">
      <c r="A1032" s="34" t="str">
        <f>IF(B1032&lt;&gt;"",MAX($A$1:A1031)+1,"")</f>
        <v/>
      </c>
      <c r="B1032" s="34"/>
      <c r="C1032" s="34"/>
      <c r="D1032" s="34"/>
      <c r="E1032" s="34"/>
      <c r="F1032" s="34"/>
      <c r="G1032" s="34"/>
      <c r="H1032" s="34"/>
      <c r="I1032" s="34"/>
      <c r="J1032" s="34"/>
      <c r="K1032" s="34"/>
      <c r="L1032" s="34"/>
      <c r="M1032" s="34"/>
      <c r="N1032" s="34"/>
      <c r="O1032" s="34"/>
      <c r="P1032" s="34"/>
      <c r="Q1032" s="34"/>
      <c r="R1032" s="34"/>
      <c r="S1032" s="34"/>
      <c r="T1032" s="34"/>
      <c r="U1032" s="34"/>
      <c r="V1032" s="34"/>
      <c r="W1032" s="34"/>
      <c r="X1032" s="34"/>
      <c r="Y1032" s="34"/>
      <c r="Z1032" s="34"/>
      <c r="AA1032" s="34"/>
      <c r="AB1032" s="34"/>
      <c r="AC1032" s="34"/>
      <c r="AD1032" s="47"/>
      <c r="AG1032" s="23">
        <v>1</v>
      </c>
      <c r="AH1032" s="23">
        <f>Consolication[[#This Row],[Bénéficiaires]]</f>
        <v>0</v>
      </c>
      <c r="AI1032" s="23">
        <f>Consolication[[#This Row],[cohorte]]</f>
        <v>0</v>
      </c>
    </row>
    <row r="1033" spans="1:35" s="16" customFormat="1" x14ac:dyDescent="0.35">
      <c r="A1033" s="34" t="str">
        <f>IF(B1033&lt;&gt;"",MAX($A$1:A1032)+1,"")</f>
        <v/>
      </c>
      <c r="B1033" s="34"/>
      <c r="C1033" s="34"/>
      <c r="D1033" s="34"/>
      <c r="E1033" s="34"/>
      <c r="F1033" s="34"/>
      <c r="G1033" s="34"/>
      <c r="H1033" s="34"/>
      <c r="I1033" s="34"/>
      <c r="J1033" s="34"/>
      <c r="K1033" s="34"/>
      <c r="L1033" s="34"/>
      <c r="M1033" s="34"/>
      <c r="N1033" s="34"/>
      <c r="O1033" s="34"/>
      <c r="P1033" s="34"/>
      <c r="Q1033" s="34"/>
      <c r="R1033" s="34"/>
      <c r="S1033" s="34"/>
      <c r="T1033" s="34"/>
      <c r="U1033" s="34"/>
      <c r="V1033" s="34"/>
      <c r="W1033" s="34"/>
      <c r="X1033" s="34"/>
      <c r="Y1033" s="34"/>
      <c r="Z1033" s="34"/>
      <c r="AA1033" s="34"/>
      <c r="AB1033" s="34"/>
      <c r="AC1033" s="34"/>
      <c r="AD1033" s="47"/>
      <c r="AG1033" s="23">
        <v>1</v>
      </c>
      <c r="AH1033" s="23">
        <f>Consolication[[#This Row],[Bénéficiaires]]</f>
        <v>0</v>
      </c>
      <c r="AI1033" s="23">
        <f>Consolication[[#This Row],[cohorte]]</f>
        <v>0</v>
      </c>
    </row>
    <row r="1034" spans="1:35" s="16" customFormat="1" x14ac:dyDescent="0.35">
      <c r="A1034" s="34" t="str">
        <f>IF(B1034&lt;&gt;"",MAX($A$1:A1033)+1,"")</f>
        <v/>
      </c>
      <c r="B1034" s="34"/>
      <c r="C1034" s="34"/>
      <c r="D1034" s="34"/>
      <c r="E1034" s="34"/>
      <c r="F1034" s="34"/>
      <c r="G1034" s="34"/>
      <c r="H1034" s="34"/>
      <c r="I1034" s="34"/>
      <c r="J1034" s="34"/>
      <c r="K1034" s="34"/>
      <c r="L1034" s="34"/>
      <c r="M1034" s="34"/>
      <c r="N1034" s="34"/>
      <c r="O1034" s="34"/>
      <c r="P1034" s="34"/>
      <c r="Q1034" s="34"/>
      <c r="R1034" s="34"/>
      <c r="S1034" s="34"/>
      <c r="T1034" s="34"/>
      <c r="U1034" s="34"/>
      <c r="V1034" s="34"/>
      <c r="W1034" s="34"/>
      <c r="X1034" s="34"/>
      <c r="Y1034" s="34"/>
      <c r="Z1034" s="34"/>
      <c r="AA1034" s="34"/>
      <c r="AB1034" s="34"/>
      <c r="AC1034" s="34"/>
      <c r="AD1034" s="47"/>
      <c r="AG1034" s="23">
        <v>1</v>
      </c>
      <c r="AH1034" s="23">
        <f>Consolication[[#This Row],[Bénéficiaires]]</f>
        <v>0</v>
      </c>
      <c r="AI1034" s="23">
        <f>Consolication[[#This Row],[cohorte]]</f>
        <v>0</v>
      </c>
    </row>
    <row r="1035" spans="1:35" s="16" customFormat="1" x14ac:dyDescent="0.35">
      <c r="A1035" s="34" t="str">
        <f>IF(B1035&lt;&gt;"",MAX($A$1:A1034)+1,"")</f>
        <v/>
      </c>
      <c r="B1035" s="34"/>
      <c r="C1035" s="34"/>
      <c r="D1035" s="34"/>
      <c r="E1035" s="34"/>
      <c r="F1035" s="34"/>
      <c r="G1035" s="34"/>
      <c r="H1035" s="34"/>
      <c r="I1035" s="34"/>
      <c r="J1035" s="34"/>
      <c r="K1035" s="34"/>
      <c r="L1035" s="34"/>
      <c r="M1035" s="34"/>
      <c r="N1035" s="34"/>
      <c r="O1035" s="34"/>
      <c r="P1035" s="34"/>
      <c r="Q1035" s="34"/>
      <c r="R1035" s="34"/>
      <c r="S1035" s="34"/>
      <c r="T1035" s="34"/>
      <c r="U1035" s="34"/>
      <c r="V1035" s="34"/>
      <c r="W1035" s="34"/>
      <c r="X1035" s="34"/>
      <c r="Y1035" s="34"/>
      <c r="Z1035" s="34"/>
      <c r="AA1035" s="34"/>
      <c r="AB1035" s="34"/>
      <c r="AC1035" s="34"/>
      <c r="AD1035" s="47"/>
      <c r="AG1035" s="23">
        <v>1</v>
      </c>
      <c r="AH1035" s="23">
        <f>Consolication[[#This Row],[Bénéficiaires]]</f>
        <v>0</v>
      </c>
      <c r="AI1035" s="23">
        <f>Consolication[[#This Row],[cohorte]]</f>
        <v>0</v>
      </c>
    </row>
    <row r="1036" spans="1:35" s="16" customFormat="1" x14ac:dyDescent="0.35">
      <c r="A1036" s="34" t="str">
        <f>IF(B1036&lt;&gt;"",MAX($A$1:A1035)+1,"")</f>
        <v/>
      </c>
      <c r="B1036" s="34"/>
      <c r="C1036" s="34"/>
      <c r="D1036" s="34"/>
      <c r="E1036" s="34"/>
      <c r="F1036" s="34"/>
      <c r="G1036" s="34"/>
      <c r="H1036" s="34"/>
      <c r="I1036" s="34"/>
      <c r="J1036" s="34"/>
      <c r="K1036" s="34"/>
      <c r="L1036" s="34"/>
      <c r="M1036" s="34"/>
      <c r="N1036" s="34"/>
      <c r="O1036" s="34"/>
      <c r="P1036" s="34"/>
      <c r="Q1036" s="34"/>
      <c r="R1036" s="34"/>
      <c r="S1036" s="34"/>
      <c r="T1036" s="34"/>
      <c r="U1036" s="34"/>
      <c r="V1036" s="34"/>
      <c r="W1036" s="34"/>
      <c r="X1036" s="34"/>
      <c r="Y1036" s="34"/>
      <c r="Z1036" s="34"/>
      <c r="AA1036" s="34"/>
      <c r="AB1036" s="34"/>
      <c r="AC1036" s="34"/>
      <c r="AD1036" s="47"/>
      <c r="AG1036" s="23">
        <v>1</v>
      </c>
      <c r="AH1036" s="23">
        <f>Consolication[[#This Row],[Bénéficiaires]]</f>
        <v>0</v>
      </c>
      <c r="AI1036" s="23">
        <f>Consolication[[#This Row],[cohorte]]</f>
        <v>0</v>
      </c>
    </row>
    <row r="1037" spans="1:35" s="16" customFormat="1" x14ac:dyDescent="0.35">
      <c r="A1037" s="34" t="str">
        <f>IF(B1037&lt;&gt;"",MAX($A$1:A1036)+1,"")</f>
        <v/>
      </c>
      <c r="B1037" s="34"/>
      <c r="C1037" s="34"/>
      <c r="D1037" s="34"/>
      <c r="E1037" s="34"/>
      <c r="F1037" s="34"/>
      <c r="G1037" s="34"/>
      <c r="H1037" s="34"/>
      <c r="I1037" s="34"/>
      <c r="J1037" s="34"/>
      <c r="K1037" s="34"/>
      <c r="L1037" s="34"/>
      <c r="M1037" s="34"/>
      <c r="N1037" s="34"/>
      <c r="O1037" s="34"/>
      <c r="P1037" s="34"/>
      <c r="Q1037" s="34"/>
      <c r="R1037" s="34"/>
      <c r="S1037" s="34"/>
      <c r="T1037" s="34"/>
      <c r="U1037" s="34"/>
      <c r="V1037" s="34"/>
      <c r="W1037" s="34"/>
      <c r="X1037" s="34"/>
      <c r="Y1037" s="34"/>
      <c r="Z1037" s="34"/>
      <c r="AA1037" s="34"/>
      <c r="AB1037" s="34"/>
      <c r="AC1037" s="34"/>
      <c r="AD1037" s="47"/>
      <c r="AG1037" s="23">
        <v>1</v>
      </c>
      <c r="AH1037" s="23">
        <f>Consolication[[#This Row],[Bénéficiaires]]</f>
        <v>0</v>
      </c>
      <c r="AI1037" s="23">
        <f>Consolication[[#This Row],[cohorte]]</f>
        <v>0</v>
      </c>
    </row>
    <row r="1038" spans="1:35" s="16" customFormat="1" x14ac:dyDescent="0.35">
      <c r="A1038" s="34" t="str">
        <f>IF(B1038&lt;&gt;"",MAX($A$1:A1037)+1,"")</f>
        <v/>
      </c>
      <c r="B1038" s="34"/>
      <c r="C1038" s="34"/>
      <c r="D1038" s="34"/>
      <c r="E1038" s="34"/>
      <c r="F1038" s="34"/>
      <c r="G1038" s="34"/>
      <c r="H1038" s="34"/>
      <c r="I1038" s="34"/>
      <c r="J1038" s="34"/>
      <c r="K1038" s="34"/>
      <c r="L1038" s="34"/>
      <c r="M1038" s="34"/>
      <c r="N1038" s="34"/>
      <c r="O1038" s="34"/>
      <c r="P1038" s="34"/>
      <c r="Q1038" s="34"/>
      <c r="R1038" s="34"/>
      <c r="S1038" s="34"/>
      <c r="T1038" s="34"/>
      <c r="U1038" s="34"/>
      <c r="V1038" s="34"/>
      <c r="W1038" s="34"/>
      <c r="X1038" s="34"/>
      <c r="Y1038" s="34"/>
      <c r="Z1038" s="34"/>
      <c r="AA1038" s="34"/>
      <c r="AB1038" s="34"/>
      <c r="AC1038" s="34"/>
      <c r="AD1038" s="47"/>
      <c r="AG1038" s="23">
        <v>1</v>
      </c>
      <c r="AH1038" s="23">
        <f>Consolication[[#This Row],[Bénéficiaires]]</f>
        <v>0</v>
      </c>
      <c r="AI1038" s="23">
        <f>Consolication[[#This Row],[cohorte]]</f>
        <v>0</v>
      </c>
    </row>
    <row r="1039" spans="1:35" s="16" customFormat="1" x14ac:dyDescent="0.35">
      <c r="A1039" s="34" t="str">
        <f>IF(B1039&lt;&gt;"",MAX($A$1:A1038)+1,"")</f>
        <v/>
      </c>
      <c r="B1039" s="34"/>
      <c r="C1039" s="34"/>
      <c r="D1039" s="34"/>
      <c r="E1039" s="34"/>
      <c r="F1039" s="34"/>
      <c r="G1039" s="34"/>
      <c r="H1039" s="34"/>
      <c r="I1039" s="34"/>
      <c r="J1039" s="34"/>
      <c r="K1039" s="34"/>
      <c r="L1039" s="34"/>
      <c r="M1039" s="34"/>
      <c r="N1039" s="34"/>
      <c r="O1039" s="34"/>
      <c r="P1039" s="34"/>
      <c r="Q1039" s="34"/>
      <c r="R1039" s="34"/>
      <c r="S1039" s="34"/>
      <c r="T1039" s="34"/>
      <c r="U1039" s="34"/>
      <c r="V1039" s="34"/>
      <c r="W1039" s="34"/>
      <c r="X1039" s="34"/>
      <c r="Y1039" s="34"/>
      <c r="Z1039" s="34"/>
      <c r="AA1039" s="34"/>
      <c r="AB1039" s="34"/>
      <c r="AC1039" s="34"/>
      <c r="AD1039" s="47"/>
      <c r="AG1039" s="23">
        <v>1</v>
      </c>
      <c r="AH1039" s="23">
        <f>Consolication[[#This Row],[Bénéficiaires]]</f>
        <v>0</v>
      </c>
      <c r="AI1039" s="23">
        <f>Consolication[[#This Row],[cohorte]]</f>
        <v>0</v>
      </c>
    </row>
    <row r="1040" spans="1:35" s="16" customFormat="1" x14ac:dyDescent="0.35">
      <c r="A1040" s="34" t="str">
        <f>IF(B1040&lt;&gt;"",MAX($A$1:A1039)+1,"")</f>
        <v/>
      </c>
      <c r="B1040" s="34"/>
      <c r="C1040" s="34"/>
      <c r="D1040" s="34"/>
      <c r="E1040" s="34"/>
      <c r="F1040" s="34"/>
      <c r="G1040" s="34"/>
      <c r="H1040" s="34"/>
      <c r="I1040" s="34"/>
      <c r="J1040" s="34"/>
      <c r="K1040" s="34"/>
      <c r="L1040" s="34"/>
      <c r="M1040" s="34"/>
      <c r="N1040" s="34"/>
      <c r="O1040" s="34"/>
      <c r="P1040" s="34"/>
      <c r="Q1040" s="34"/>
      <c r="R1040" s="34"/>
      <c r="S1040" s="34"/>
      <c r="T1040" s="34"/>
      <c r="U1040" s="34"/>
      <c r="V1040" s="34"/>
      <c r="W1040" s="34"/>
      <c r="X1040" s="34"/>
      <c r="Y1040" s="34"/>
      <c r="Z1040" s="34"/>
      <c r="AA1040" s="34"/>
      <c r="AB1040" s="34"/>
      <c r="AC1040" s="34"/>
      <c r="AD1040" s="47"/>
      <c r="AG1040" s="23">
        <v>1</v>
      </c>
      <c r="AH1040" s="23">
        <f>Consolication[[#This Row],[Bénéficiaires]]</f>
        <v>0</v>
      </c>
      <c r="AI1040" s="23">
        <f>Consolication[[#This Row],[cohorte]]</f>
        <v>0</v>
      </c>
    </row>
    <row r="1041" spans="1:35" s="16" customFormat="1" x14ac:dyDescent="0.35">
      <c r="A1041" s="34" t="str">
        <f>IF(B1041&lt;&gt;"",MAX($A$1:A1040)+1,"")</f>
        <v/>
      </c>
      <c r="B1041" s="34"/>
      <c r="C1041" s="34"/>
      <c r="D1041" s="34"/>
      <c r="E1041" s="34"/>
      <c r="F1041" s="34"/>
      <c r="G1041" s="34"/>
      <c r="H1041" s="34"/>
      <c r="I1041" s="34"/>
      <c r="J1041" s="34"/>
      <c r="K1041" s="34"/>
      <c r="L1041" s="34"/>
      <c r="M1041" s="34"/>
      <c r="N1041" s="34"/>
      <c r="O1041" s="34"/>
      <c r="P1041" s="34"/>
      <c r="Q1041" s="34"/>
      <c r="R1041" s="34"/>
      <c r="S1041" s="34"/>
      <c r="T1041" s="34"/>
      <c r="U1041" s="34"/>
      <c r="V1041" s="34"/>
      <c r="W1041" s="34"/>
      <c r="X1041" s="34"/>
      <c r="Y1041" s="34"/>
      <c r="Z1041" s="34"/>
      <c r="AA1041" s="34"/>
      <c r="AB1041" s="34"/>
      <c r="AC1041" s="34"/>
      <c r="AD1041" s="47"/>
      <c r="AG1041" s="23">
        <v>1</v>
      </c>
      <c r="AH1041" s="23">
        <f>Consolication[[#This Row],[Bénéficiaires]]</f>
        <v>0</v>
      </c>
      <c r="AI1041" s="23">
        <f>Consolication[[#This Row],[cohorte]]</f>
        <v>0</v>
      </c>
    </row>
    <row r="1042" spans="1:35" s="16" customFormat="1" x14ac:dyDescent="0.35">
      <c r="A1042" s="34" t="str">
        <f>IF(B1042&lt;&gt;"",MAX($A$1:A1041)+1,"")</f>
        <v/>
      </c>
      <c r="B1042" s="34"/>
      <c r="C1042" s="34"/>
      <c r="D1042" s="34"/>
      <c r="E1042" s="34"/>
      <c r="F1042" s="34"/>
      <c r="G1042" s="34"/>
      <c r="H1042" s="34"/>
      <c r="I1042" s="34"/>
      <c r="J1042" s="34"/>
      <c r="K1042" s="34"/>
      <c r="L1042" s="34"/>
      <c r="M1042" s="34"/>
      <c r="N1042" s="34"/>
      <c r="O1042" s="34"/>
      <c r="P1042" s="34"/>
      <c r="Q1042" s="34"/>
      <c r="R1042" s="34"/>
      <c r="S1042" s="34"/>
      <c r="T1042" s="34"/>
      <c r="U1042" s="34"/>
      <c r="V1042" s="34"/>
      <c r="W1042" s="34"/>
      <c r="X1042" s="34"/>
      <c r="Y1042" s="34"/>
      <c r="Z1042" s="34"/>
      <c r="AA1042" s="34"/>
      <c r="AB1042" s="34"/>
      <c r="AC1042" s="34"/>
      <c r="AD1042" s="47"/>
      <c r="AG1042" s="23">
        <v>1</v>
      </c>
      <c r="AH1042" s="23">
        <f>Consolication[[#This Row],[Bénéficiaires]]</f>
        <v>0</v>
      </c>
      <c r="AI1042" s="23">
        <f>Consolication[[#This Row],[cohorte]]</f>
        <v>0</v>
      </c>
    </row>
    <row r="1043" spans="1:35" s="16" customFormat="1" x14ac:dyDescent="0.35">
      <c r="A1043" s="34" t="str">
        <f>IF(B1043&lt;&gt;"",MAX($A$1:A1042)+1,"")</f>
        <v/>
      </c>
      <c r="B1043" s="34"/>
      <c r="C1043" s="34"/>
      <c r="D1043" s="34"/>
      <c r="E1043" s="34"/>
      <c r="F1043" s="34"/>
      <c r="G1043" s="34"/>
      <c r="H1043" s="34"/>
      <c r="I1043" s="34"/>
      <c r="J1043" s="34"/>
      <c r="K1043" s="34"/>
      <c r="L1043" s="34"/>
      <c r="M1043" s="34"/>
      <c r="N1043" s="34"/>
      <c r="O1043" s="34"/>
      <c r="P1043" s="34"/>
      <c r="Q1043" s="34"/>
      <c r="R1043" s="34"/>
      <c r="S1043" s="34"/>
      <c r="T1043" s="34"/>
      <c r="U1043" s="34"/>
      <c r="V1043" s="34"/>
      <c r="W1043" s="34"/>
      <c r="X1043" s="34"/>
      <c r="Y1043" s="34"/>
      <c r="Z1043" s="34"/>
      <c r="AA1043" s="34"/>
      <c r="AB1043" s="34"/>
      <c r="AC1043" s="34"/>
      <c r="AD1043" s="47"/>
      <c r="AG1043" s="23">
        <v>1</v>
      </c>
      <c r="AH1043" s="23">
        <f>Consolication[[#This Row],[Bénéficiaires]]</f>
        <v>0</v>
      </c>
      <c r="AI1043" s="23">
        <f>Consolication[[#This Row],[cohorte]]</f>
        <v>0</v>
      </c>
    </row>
    <row r="1044" spans="1:35" s="16" customFormat="1" x14ac:dyDescent="0.35">
      <c r="A1044" s="34" t="str">
        <f>IF(B1044&lt;&gt;"",MAX($A$1:A1043)+1,"")</f>
        <v/>
      </c>
      <c r="B1044" s="34"/>
      <c r="C1044" s="34"/>
      <c r="D1044" s="34"/>
      <c r="E1044" s="34"/>
      <c r="F1044" s="34"/>
      <c r="G1044" s="34"/>
      <c r="H1044" s="34"/>
      <c r="I1044" s="34"/>
      <c r="J1044" s="34"/>
      <c r="K1044" s="34"/>
      <c r="L1044" s="34"/>
      <c r="M1044" s="34"/>
      <c r="N1044" s="34"/>
      <c r="O1044" s="34"/>
      <c r="P1044" s="34"/>
      <c r="Q1044" s="34"/>
      <c r="R1044" s="34"/>
      <c r="S1044" s="34"/>
      <c r="T1044" s="34"/>
      <c r="U1044" s="34"/>
      <c r="V1044" s="34"/>
      <c r="W1044" s="34"/>
      <c r="X1044" s="34"/>
      <c r="Y1044" s="34"/>
      <c r="Z1044" s="34"/>
      <c r="AA1044" s="34"/>
      <c r="AB1044" s="34"/>
      <c r="AC1044" s="34"/>
      <c r="AD1044" s="47"/>
      <c r="AG1044" s="23">
        <v>1</v>
      </c>
      <c r="AH1044" s="23">
        <f>Consolication[[#This Row],[Bénéficiaires]]</f>
        <v>0</v>
      </c>
      <c r="AI1044" s="23">
        <f>Consolication[[#This Row],[cohorte]]</f>
        <v>0</v>
      </c>
    </row>
    <row r="1045" spans="1:35" s="16" customFormat="1" x14ac:dyDescent="0.35">
      <c r="A1045" s="34" t="str">
        <f>IF(B1045&lt;&gt;"",MAX($A$1:A1044)+1,"")</f>
        <v/>
      </c>
      <c r="B1045" s="34"/>
      <c r="C1045" s="34"/>
      <c r="D1045" s="34"/>
      <c r="E1045" s="34"/>
      <c r="F1045" s="34"/>
      <c r="G1045" s="34"/>
      <c r="H1045" s="34"/>
      <c r="I1045" s="34"/>
      <c r="J1045" s="34"/>
      <c r="K1045" s="34"/>
      <c r="L1045" s="34"/>
      <c r="M1045" s="34"/>
      <c r="N1045" s="34"/>
      <c r="O1045" s="34"/>
      <c r="P1045" s="34"/>
      <c r="Q1045" s="34"/>
      <c r="R1045" s="34"/>
      <c r="S1045" s="34"/>
      <c r="T1045" s="34"/>
      <c r="U1045" s="34"/>
      <c r="V1045" s="34"/>
      <c r="W1045" s="34"/>
      <c r="X1045" s="34"/>
      <c r="Y1045" s="34"/>
      <c r="Z1045" s="34"/>
      <c r="AA1045" s="34"/>
      <c r="AB1045" s="34"/>
      <c r="AC1045" s="34"/>
      <c r="AD1045" s="47"/>
      <c r="AG1045" s="23">
        <v>1</v>
      </c>
      <c r="AH1045" s="23">
        <f>Consolication[[#This Row],[Bénéficiaires]]</f>
        <v>0</v>
      </c>
      <c r="AI1045" s="23">
        <f>Consolication[[#This Row],[cohorte]]</f>
        <v>0</v>
      </c>
    </row>
    <row r="1046" spans="1:35" s="16" customFormat="1" x14ac:dyDescent="0.35">
      <c r="A1046" s="34" t="str">
        <f>IF(B1046&lt;&gt;"",MAX($A$1:A1045)+1,"")</f>
        <v/>
      </c>
      <c r="B1046" s="34"/>
      <c r="C1046" s="34"/>
      <c r="D1046" s="34"/>
      <c r="E1046" s="34"/>
      <c r="F1046" s="34"/>
      <c r="G1046" s="34"/>
      <c r="H1046" s="34"/>
      <c r="I1046" s="34"/>
      <c r="J1046" s="34"/>
      <c r="K1046" s="34"/>
      <c r="L1046" s="34"/>
      <c r="M1046" s="34"/>
      <c r="N1046" s="34"/>
      <c r="O1046" s="34"/>
      <c r="P1046" s="34"/>
      <c r="Q1046" s="34"/>
      <c r="R1046" s="34"/>
      <c r="S1046" s="34"/>
      <c r="T1046" s="34"/>
      <c r="U1046" s="34"/>
      <c r="V1046" s="34"/>
      <c r="W1046" s="34"/>
      <c r="X1046" s="34"/>
      <c r="Y1046" s="34"/>
      <c r="Z1046" s="34"/>
      <c r="AA1046" s="34"/>
      <c r="AB1046" s="34"/>
      <c r="AC1046" s="34"/>
      <c r="AD1046" s="47"/>
      <c r="AG1046" s="23">
        <v>1</v>
      </c>
      <c r="AH1046" s="23">
        <f>Consolication[[#This Row],[Bénéficiaires]]</f>
        <v>0</v>
      </c>
      <c r="AI1046" s="23">
        <f>Consolication[[#This Row],[cohorte]]</f>
        <v>0</v>
      </c>
    </row>
    <row r="1047" spans="1:35" s="16" customFormat="1" x14ac:dyDescent="0.35">
      <c r="A1047" s="34" t="str">
        <f>IF(B1047&lt;&gt;"",MAX($A$1:A1046)+1,"")</f>
        <v/>
      </c>
      <c r="B1047" s="34"/>
      <c r="C1047" s="34"/>
      <c r="D1047" s="34"/>
      <c r="E1047" s="34"/>
      <c r="F1047" s="34"/>
      <c r="G1047" s="34"/>
      <c r="H1047" s="34"/>
      <c r="I1047" s="34"/>
      <c r="J1047" s="34"/>
      <c r="K1047" s="34"/>
      <c r="L1047" s="34"/>
      <c r="M1047" s="34"/>
      <c r="N1047" s="34"/>
      <c r="O1047" s="34"/>
      <c r="P1047" s="34"/>
      <c r="Q1047" s="34"/>
      <c r="R1047" s="34"/>
      <c r="S1047" s="34"/>
      <c r="T1047" s="34"/>
      <c r="U1047" s="34"/>
      <c r="V1047" s="34"/>
      <c r="W1047" s="34"/>
      <c r="X1047" s="34"/>
      <c r="Y1047" s="34"/>
      <c r="Z1047" s="34"/>
      <c r="AA1047" s="34"/>
      <c r="AB1047" s="34"/>
      <c r="AC1047" s="34"/>
      <c r="AD1047" s="47"/>
      <c r="AG1047" s="23">
        <v>1</v>
      </c>
      <c r="AH1047" s="23">
        <f>Consolication[[#This Row],[Bénéficiaires]]</f>
        <v>0</v>
      </c>
      <c r="AI1047" s="23">
        <f>Consolication[[#This Row],[cohorte]]</f>
        <v>0</v>
      </c>
    </row>
    <row r="1048" spans="1:35" s="16" customFormat="1" x14ac:dyDescent="0.35">
      <c r="A1048" s="34" t="str">
        <f>IF(B1048&lt;&gt;"",MAX($A$1:A1047)+1,"")</f>
        <v/>
      </c>
      <c r="B1048" s="34"/>
      <c r="C1048" s="34"/>
      <c r="D1048" s="34"/>
      <c r="E1048" s="34"/>
      <c r="F1048" s="34"/>
      <c r="G1048" s="34"/>
      <c r="H1048" s="34"/>
      <c r="I1048" s="34"/>
      <c r="J1048" s="34"/>
      <c r="K1048" s="34"/>
      <c r="L1048" s="34"/>
      <c r="M1048" s="34"/>
      <c r="N1048" s="34"/>
      <c r="O1048" s="34"/>
      <c r="P1048" s="34"/>
      <c r="Q1048" s="34"/>
      <c r="R1048" s="34"/>
      <c r="S1048" s="34"/>
      <c r="T1048" s="34"/>
      <c r="U1048" s="34"/>
      <c r="V1048" s="34"/>
      <c r="W1048" s="34"/>
      <c r="X1048" s="34"/>
      <c r="Y1048" s="34"/>
      <c r="Z1048" s="34"/>
      <c r="AA1048" s="34"/>
      <c r="AB1048" s="34"/>
      <c r="AC1048" s="34"/>
      <c r="AD1048" s="47"/>
      <c r="AG1048" s="23">
        <v>1</v>
      </c>
      <c r="AH1048" s="23">
        <f>Consolication[[#This Row],[Bénéficiaires]]</f>
        <v>0</v>
      </c>
      <c r="AI1048" s="23">
        <f>Consolication[[#This Row],[cohorte]]</f>
        <v>0</v>
      </c>
    </row>
    <row r="1049" spans="1:35" s="16" customFormat="1" x14ac:dyDescent="0.35">
      <c r="A1049" s="34" t="str">
        <f>IF(B1049&lt;&gt;"",MAX($A$1:A1048)+1,"")</f>
        <v/>
      </c>
      <c r="B1049" s="34"/>
      <c r="C1049" s="34"/>
      <c r="D1049" s="34"/>
      <c r="E1049" s="34"/>
      <c r="F1049" s="34"/>
      <c r="G1049" s="34"/>
      <c r="H1049" s="34"/>
      <c r="I1049" s="34"/>
      <c r="J1049" s="34"/>
      <c r="K1049" s="34"/>
      <c r="L1049" s="34"/>
      <c r="M1049" s="34"/>
      <c r="N1049" s="34"/>
      <c r="O1049" s="34"/>
      <c r="P1049" s="34"/>
      <c r="Q1049" s="34"/>
      <c r="R1049" s="34"/>
      <c r="S1049" s="34"/>
      <c r="T1049" s="34"/>
      <c r="U1049" s="34"/>
      <c r="V1049" s="34"/>
      <c r="W1049" s="34"/>
      <c r="X1049" s="34"/>
      <c r="Y1049" s="34"/>
      <c r="Z1049" s="34"/>
      <c r="AA1049" s="34"/>
      <c r="AB1049" s="34"/>
      <c r="AC1049" s="34"/>
      <c r="AD1049" s="47"/>
      <c r="AG1049" s="23">
        <v>1</v>
      </c>
      <c r="AH1049" s="23">
        <f>Consolication[[#This Row],[Bénéficiaires]]</f>
        <v>0</v>
      </c>
      <c r="AI1049" s="23">
        <f>Consolication[[#This Row],[cohorte]]</f>
        <v>0</v>
      </c>
    </row>
    <row r="1050" spans="1:35" s="16" customFormat="1" x14ac:dyDescent="0.35">
      <c r="A1050" s="34" t="str">
        <f>IF(B1050&lt;&gt;"",MAX($A$1:A1049)+1,"")</f>
        <v/>
      </c>
      <c r="B1050" s="34"/>
      <c r="C1050" s="34"/>
      <c r="D1050" s="34"/>
      <c r="E1050" s="34"/>
      <c r="F1050" s="34"/>
      <c r="G1050" s="34"/>
      <c r="H1050" s="34"/>
      <c r="I1050" s="34"/>
      <c r="J1050" s="34"/>
      <c r="K1050" s="34"/>
      <c r="L1050" s="34"/>
      <c r="M1050" s="34"/>
      <c r="N1050" s="34"/>
      <c r="O1050" s="34"/>
      <c r="P1050" s="34"/>
      <c r="Q1050" s="34"/>
      <c r="R1050" s="34"/>
      <c r="S1050" s="34"/>
      <c r="T1050" s="34"/>
      <c r="U1050" s="34"/>
      <c r="V1050" s="34"/>
      <c r="W1050" s="34"/>
      <c r="X1050" s="34"/>
      <c r="Y1050" s="34"/>
      <c r="Z1050" s="34"/>
      <c r="AA1050" s="34"/>
      <c r="AB1050" s="34"/>
      <c r="AC1050" s="34"/>
      <c r="AD1050" s="47"/>
      <c r="AG1050" s="23">
        <v>1</v>
      </c>
      <c r="AH1050" s="23">
        <f>Consolication[[#This Row],[Bénéficiaires]]</f>
        <v>0</v>
      </c>
      <c r="AI1050" s="23">
        <f>Consolication[[#This Row],[cohorte]]</f>
        <v>0</v>
      </c>
    </row>
    <row r="1051" spans="1:35" s="16" customFormat="1" x14ac:dyDescent="0.35">
      <c r="A1051" s="34" t="str">
        <f>IF(B1051&lt;&gt;"",MAX($A$1:A1050)+1,"")</f>
        <v/>
      </c>
      <c r="B1051" s="34"/>
      <c r="C1051" s="34"/>
      <c r="D1051" s="34"/>
      <c r="E1051" s="34"/>
      <c r="F1051" s="34"/>
      <c r="G1051" s="34"/>
      <c r="H1051" s="34"/>
      <c r="I1051" s="34"/>
      <c r="J1051" s="34"/>
      <c r="K1051" s="34"/>
      <c r="L1051" s="34"/>
      <c r="M1051" s="34"/>
      <c r="N1051" s="34"/>
      <c r="O1051" s="34"/>
      <c r="P1051" s="34"/>
      <c r="Q1051" s="34"/>
      <c r="R1051" s="34"/>
      <c r="S1051" s="34"/>
      <c r="T1051" s="34"/>
      <c r="U1051" s="34"/>
      <c r="V1051" s="34"/>
      <c r="W1051" s="34"/>
      <c r="X1051" s="34"/>
      <c r="Y1051" s="34"/>
      <c r="Z1051" s="34"/>
      <c r="AA1051" s="34"/>
      <c r="AB1051" s="34"/>
      <c r="AC1051" s="34"/>
      <c r="AD1051" s="47"/>
      <c r="AG1051" s="23">
        <v>1</v>
      </c>
      <c r="AH1051" s="23">
        <f>Consolication[[#This Row],[Bénéficiaires]]</f>
        <v>0</v>
      </c>
      <c r="AI1051" s="23">
        <f>Consolication[[#This Row],[cohorte]]</f>
        <v>0</v>
      </c>
    </row>
    <row r="1052" spans="1:35" s="16" customFormat="1" x14ac:dyDescent="0.35">
      <c r="A1052" s="34" t="str">
        <f>IF(B1052&lt;&gt;"",MAX($A$1:A1051)+1,"")</f>
        <v/>
      </c>
      <c r="B1052" s="34"/>
      <c r="C1052" s="34"/>
      <c r="D1052" s="34"/>
      <c r="E1052" s="34"/>
      <c r="F1052" s="34"/>
      <c r="G1052" s="34"/>
      <c r="H1052" s="34"/>
      <c r="I1052" s="34"/>
      <c r="J1052" s="34"/>
      <c r="K1052" s="34"/>
      <c r="L1052" s="34"/>
      <c r="M1052" s="34"/>
      <c r="N1052" s="34"/>
      <c r="O1052" s="34"/>
      <c r="P1052" s="34"/>
      <c r="Q1052" s="34"/>
      <c r="R1052" s="34"/>
      <c r="S1052" s="34"/>
      <c r="T1052" s="34"/>
      <c r="U1052" s="34"/>
      <c r="V1052" s="34"/>
      <c r="W1052" s="34"/>
      <c r="X1052" s="34"/>
      <c r="Y1052" s="34"/>
      <c r="Z1052" s="34"/>
      <c r="AA1052" s="34"/>
      <c r="AB1052" s="34"/>
      <c r="AC1052" s="34"/>
      <c r="AD1052" s="47"/>
      <c r="AG1052" s="23">
        <v>1</v>
      </c>
      <c r="AH1052" s="23">
        <f>Consolication[[#This Row],[Bénéficiaires]]</f>
        <v>0</v>
      </c>
      <c r="AI1052" s="23">
        <f>Consolication[[#This Row],[cohorte]]</f>
        <v>0</v>
      </c>
    </row>
    <row r="1053" spans="1:35" s="16" customFormat="1" x14ac:dyDescent="0.35">
      <c r="A1053" s="34" t="str">
        <f>IF(B1053&lt;&gt;"",MAX($A$1:A1052)+1,"")</f>
        <v/>
      </c>
      <c r="B1053" s="34"/>
      <c r="C1053" s="34"/>
      <c r="D1053" s="34"/>
      <c r="E1053" s="34"/>
      <c r="F1053" s="34"/>
      <c r="G1053" s="34"/>
      <c r="H1053" s="34"/>
      <c r="I1053" s="34"/>
      <c r="J1053" s="34"/>
      <c r="K1053" s="34"/>
      <c r="L1053" s="34"/>
      <c r="M1053" s="34"/>
      <c r="N1053" s="34"/>
      <c r="O1053" s="34"/>
      <c r="P1053" s="34"/>
      <c r="Q1053" s="34"/>
      <c r="R1053" s="34"/>
      <c r="S1053" s="34"/>
      <c r="T1053" s="34"/>
      <c r="U1053" s="34"/>
      <c r="V1053" s="34"/>
      <c r="W1053" s="34"/>
      <c r="X1053" s="34"/>
      <c r="Y1053" s="34"/>
      <c r="Z1053" s="34"/>
      <c r="AA1053" s="34"/>
      <c r="AB1053" s="34"/>
      <c r="AC1053" s="34"/>
      <c r="AD1053" s="47"/>
      <c r="AG1053" s="23">
        <v>1</v>
      </c>
      <c r="AH1053" s="23">
        <f>Consolication[[#This Row],[Bénéficiaires]]</f>
        <v>0</v>
      </c>
      <c r="AI1053" s="23">
        <f>Consolication[[#This Row],[cohorte]]</f>
        <v>0</v>
      </c>
    </row>
    <row r="1054" spans="1:35" s="16" customFormat="1" x14ac:dyDescent="0.35">
      <c r="A1054" s="34" t="str">
        <f>IF(B1054&lt;&gt;"",MAX($A$1:A1053)+1,"")</f>
        <v/>
      </c>
      <c r="B1054" s="34"/>
      <c r="C1054" s="34"/>
      <c r="D1054" s="34"/>
      <c r="E1054" s="34"/>
      <c r="F1054" s="34"/>
      <c r="G1054" s="34"/>
      <c r="H1054" s="34"/>
      <c r="I1054" s="34"/>
      <c r="J1054" s="34"/>
      <c r="K1054" s="34"/>
      <c r="L1054" s="34"/>
      <c r="M1054" s="34"/>
      <c r="N1054" s="34"/>
      <c r="O1054" s="34"/>
      <c r="P1054" s="34"/>
      <c r="Q1054" s="34"/>
      <c r="R1054" s="34"/>
      <c r="S1054" s="34"/>
      <c r="T1054" s="34"/>
      <c r="U1054" s="34"/>
      <c r="V1054" s="34"/>
      <c r="W1054" s="34"/>
      <c r="X1054" s="34"/>
      <c r="Y1054" s="34"/>
      <c r="Z1054" s="34"/>
      <c r="AA1054" s="34"/>
      <c r="AB1054" s="34"/>
      <c r="AC1054" s="34"/>
      <c r="AD1054" s="47"/>
      <c r="AG1054" s="23">
        <v>1</v>
      </c>
      <c r="AH1054" s="23">
        <f>Consolication[[#This Row],[Bénéficiaires]]</f>
        <v>0</v>
      </c>
      <c r="AI1054" s="23">
        <f>Consolication[[#This Row],[cohorte]]</f>
        <v>0</v>
      </c>
    </row>
    <row r="1055" spans="1:35" s="16" customFormat="1" x14ac:dyDescent="0.35">
      <c r="A1055" s="34" t="str">
        <f>IF(B1055&lt;&gt;"",MAX($A$1:A1054)+1,"")</f>
        <v/>
      </c>
      <c r="B1055" s="34"/>
      <c r="C1055" s="34"/>
      <c r="D1055" s="34"/>
      <c r="E1055" s="34"/>
      <c r="F1055" s="34"/>
      <c r="G1055" s="34"/>
      <c r="H1055" s="34"/>
      <c r="I1055" s="34"/>
      <c r="J1055" s="34"/>
      <c r="K1055" s="34"/>
      <c r="L1055" s="34"/>
      <c r="M1055" s="34"/>
      <c r="N1055" s="34"/>
      <c r="O1055" s="34"/>
      <c r="P1055" s="34"/>
      <c r="Q1055" s="34"/>
      <c r="R1055" s="34"/>
      <c r="S1055" s="34"/>
      <c r="T1055" s="34"/>
      <c r="U1055" s="34"/>
      <c r="V1055" s="34"/>
      <c r="W1055" s="34"/>
      <c r="X1055" s="34"/>
      <c r="Y1055" s="34"/>
      <c r="Z1055" s="34"/>
      <c r="AA1055" s="34"/>
      <c r="AB1055" s="34"/>
      <c r="AC1055" s="34"/>
      <c r="AD1055" s="47"/>
      <c r="AG1055" s="23">
        <v>1</v>
      </c>
      <c r="AH1055" s="23">
        <f>Consolication[[#This Row],[Bénéficiaires]]</f>
        <v>0</v>
      </c>
      <c r="AI1055" s="23">
        <f>Consolication[[#This Row],[cohorte]]</f>
        <v>0</v>
      </c>
    </row>
    <row r="1056" spans="1:35" s="16" customFormat="1" x14ac:dyDescent="0.35">
      <c r="A1056" s="34" t="str">
        <f>IF(B1056&lt;&gt;"",MAX($A$1:A1055)+1,"")</f>
        <v/>
      </c>
      <c r="B1056" s="34"/>
      <c r="C1056" s="34"/>
      <c r="D1056" s="34"/>
      <c r="E1056" s="34"/>
      <c r="F1056" s="34"/>
      <c r="G1056" s="34"/>
      <c r="H1056" s="34"/>
      <c r="I1056" s="34"/>
      <c r="J1056" s="34"/>
      <c r="K1056" s="34"/>
      <c r="L1056" s="34"/>
      <c r="M1056" s="34"/>
      <c r="N1056" s="34"/>
      <c r="O1056" s="34"/>
      <c r="P1056" s="34"/>
      <c r="Q1056" s="34"/>
      <c r="R1056" s="34"/>
      <c r="S1056" s="34"/>
      <c r="T1056" s="34"/>
      <c r="U1056" s="34"/>
      <c r="V1056" s="34"/>
      <c r="W1056" s="34"/>
      <c r="X1056" s="34"/>
      <c r="Y1056" s="34"/>
      <c r="Z1056" s="34"/>
      <c r="AA1056" s="34"/>
      <c r="AB1056" s="34"/>
      <c r="AC1056" s="34"/>
      <c r="AD1056" s="47"/>
      <c r="AG1056" s="23">
        <v>1</v>
      </c>
      <c r="AH1056" s="23">
        <f>Consolication[[#This Row],[Bénéficiaires]]</f>
        <v>0</v>
      </c>
      <c r="AI1056" s="23">
        <f>Consolication[[#This Row],[cohorte]]</f>
        <v>0</v>
      </c>
    </row>
    <row r="1057" spans="1:35" s="16" customFormat="1" x14ac:dyDescent="0.35">
      <c r="A1057" s="34" t="str">
        <f>IF(B1057&lt;&gt;"",MAX($A$1:A1056)+1,"")</f>
        <v/>
      </c>
      <c r="B1057" s="34"/>
      <c r="C1057" s="34"/>
      <c r="D1057" s="34"/>
      <c r="E1057" s="34"/>
      <c r="F1057" s="34"/>
      <c r="G1057" s="34"/>
      <c r="H1057" s="34"/>
      <c r="I1057" s="34"/>
      <c r="J1057" s="34"/>
      <c r="K1057" s="34"/>
      <c r="L1057" s="34"/>
      <c r="M1057" s="34"/>
      <c r="N1057" s="34"/>
      <c r="O1057" s="34"/>
      <c r="P1057" s="34"/>
      <c r="Q1057" s="34"/>
      <c r="R1057" s="34"/>
      <c r="S1057" s="34"/>
      <c r="T1057" s="34"/>
      <c r="U1057" s="34"/>
      <c r="V1057" s="34"/>
      <c r="W1057" s="34"/>
      <c r="X1057" s="34"/>
      <c r="Y1057" s="34"/>
      <c r="Z1057" s="34"/>
      <c r="AA1057" s="34"/>
      <c r="AB1057" s="34"/>
      <c r="AC1057" s="34"/>
      <c r="AD1057" s="47"/>
      <c r="AG1057" s="23">
        <v>1</v>
      </c>
      <c r="AH1057" s="23">
        <f>Consolication[[#This Row],[Bénéficiaires]]</f>
        <v>0</v>
      </c>
      <c r="AI1057" s="23">
        <f>Consolication[[#This Row],[cohorte]]</f>
        <v>0</v>
      </c>
    </row>
    <row r="1058" spans="1:35" s="16" customFormat="1" x14ac:dyDescent="0.35">
      <c r="A1058" s="34" t="str">
        <f>IF(B1058&lt;&gt;"",MAX($A$1:A1057)+1,"")</f>
        <v/>
      </c>
      <c r="B1058" s="34"/>
      <c r="C1058" s="34"/>
      <c r="D1058" s="34"/>
      <c r="E1058" s="34"/>
      <c r="F1058" s="34"/>
      <c r="G1058" s="34"/>
      <c r="H1058" s="34"/>
      <c r="I1058" s="34"/>
      <c r="J1058" s="34"/>
      <c r="K1058" s="34"/>
      <c r="L1058" s="34"/>
      <c r="M1058" s="34"/>
      <c r="N1058" s="34"/>
      <c r="O1058" s="34"/>
      <c r="P1058" s="34"/>
      <c r="Q1058" s="34"/>
      <c r="R1058" s="34"/>
      <c r="S1058" s="34"/>
      <c r="T1058" s="34"/>
      <c r="U1058" s="34"/>
      <c r="V1058" s="34"/>
      <c r="W1058" s="34"/>
      <c r="X1058" s="34"/>
      <c r="Y1058" s="34"/>
      <c r="Z1058" s="34"/>
      <c r="AA1058" s="34"/>
      <c r="AB1058" s="34"/>
      <c r="AC1058" s="34"/>
      <c r="AD1058" s="47"/>
      <c r="AG1058" s="23">
        <v>1</v>
      </c>
      <c r="AH1058" s="23">
        <f>Consolication[[#This Row],[Bénéficiaires]]</f>
        <v>0</v>
      </c>
      <c r="AI1058" s="23">
        <f>Consolication[[#This Row],[cohorte]]</f>
        <v>0</v>
      </c>
    </row>
    <row r="1059" spans="1:35" s="16" customFormat="1" x14ac:dyDescent="0.35">
      <c r="A1059" s="34" t="str">
        <f>IF(B1059&lt;&gt;"",MAX($A$1:A1058)+1,"")</f>
        <v/>
      </c>
      <c r="B1059" s="34"/>
      <c r="C1059" s="34"/>
      <c r="D1059" s="34"/>
      <c r="E1059" s="34"/>
      <c r="F1059" s="34"/>
      <c r="G1059" s="34"/>
      <c r="H1059" s="34"/>
      <c r="I1059" s="34"/>
      <c r="J1059" s="34"/>
      <c r="K1059" s="34"/>
      <c r="L1059" s="34"/>
      <c r="M1059" s="34"/>
      <c r="N1059" s="34"/>
      <c r="O1059" s="34"/>
      <c r="P1059" s="34"/>
      <c r="Q1059" s="34"/>
      <c r="R1059" s="34"/>
      <c r="S1059" s="34"/>
      <c r="T1059" s="34"/>
      <c r="U1059" s="34"/>
      <c r="V1059" s="34"/>
      <c r="W1059" s="34"/>
      <c r="X1059" s="34"/>
      <c r="Y1059" s="34"/>
      <c r="Z1059" s="34"/>
      <c r="AA1059" s="34"/>
      <c r="AB1059" s="34"/>
      <c r="AC1059" s="34"/>
      <c r="AD1059" s="47"/>
      <c r="AG1059" s="23">
        <v>1</v>
      </c>
      <c r="AH1059" s="23">
        <f>Consolication[[#This Row],[Bénéficiaires]]</f>
        <v>0</v>
      </c>
      <c r="AI1059" s="23">
        <f>Consolication[[#This Row],[cohorte]]</f>
        <v>0</v>
      </c>
    </row>
    <row r="1060" spans="1:35" s="16" customFormat="1" x14ac:dyDescent="0.35">
      <c r="A1060" s="34" t="str">
        <f>IF(B1060&lt;&gt;"",MAX($A$1:A1059)+1,"")</f>
        <v/>
      </c>
      <c r="B1060" s="34"/>
      <c r="C1060" s="34"/>
      <c r="D1060" s="34"/>
      <c r="E1060" s="34"/>
      <c r="F1060" s="34"/>
      <c r="G1060" s="34"/>
      <c r="H1060" s="34"/>
      <c r="I1060" s="34"/>
      <c r="J1060" s="34"/>
      <c r="K1060" s="34"/>
      <c r="L1060" s="34"/>
      <c r="M1060" s="34"/>
      <c r="N1060" s="34"/>
      <c r="O1060" s="34"/>
      <c r="P1060" s="34"/>
      <c r="Q1060" s="34"/>
      <c r="R1060" s="34"/>
      <c r="S1060" s="34"/>
      <c r="T1060" s="34"/>
      <c r="U1060" s="34"/>
      <c r="V1060" s="34"/>
      <c r="W1060" s="34"/>
      <c r="X1060" s="34"/>
      <c r="Y1060" s="34"/>
      <c r="Z1060" s="34"/>
      <c r="AA1060" s="34"/>
      <c r="AB1060" s="34"/>
      <c r="AC1060" s="34"/>
      <c r="AD1060" s="47"/>
      <c r="AG1060" s="23">
        <v>1</v>
      </c>
      <c r="AH1060" s="23">
        <f>Consolication[[#This Row],[Bénéficiaires]]</f>
        <v>0</v>
      </c>
      <c r="AI1060" s="23">
        <f>Consolication[[#This Row],[cohorte]]</f>
        <v>0</v>
      </c>
    </row>
    <row r="1061" spans="1:35" s="16" customFormat="1" x14ac:dyDescent="0.35">
      <c r="A1061" s="34" t="str">
        <f>IF(B1061&lt;&gt;"",MAX($A$1:A1060)+1,"")</f>
        <v/>
      </c>
      <c r="B1061" s="34"/>
      <c r="C1061" s="34"/>
      <c r="D1061" s="34"/>
      <c r="E1061" s="34"/>
      <c r="F1061" s="34"/>
      <c r="G1061" s="34"/>
      <c r="H1061" s="34"/>
      <c r="I1061" s="34"/>
      <c r="J1061" s="34"/>
      <c r="K1061" s="34"/>
      <c r="L1061" s="34"/>
      <c r="M1061" s="34"/>
      <c r="N1061" s="34"/>
      <c r="O1061" s="34"/>
      <c r="P1061" s="34"/>
      <c r="Q1061" s="34"/>
      <c r="R1061" s="34"/>
      <c r="S1061" s="34"/>
      <c r="T1061" s="34"/>
      <c r="U1061" s="34"/>
      <c r="V1061" s="34"/>
      <c r="W1061" s="34"/>
      <c r="X1061" s="34"/>
      <c r="Y1061" s="34"/>
      <c r="Z1061" s="34"/>
      <c r="AA1061" s="34"/>
      <c r="AB1061" s="34"/>
      <c r="AC1061" s="34"/>
      <c r="AD1061" s="47"/>
      <c r="AG1061" s="23">
        <v>1</v>
      </c>
      <c r="AH1061" s="23">
        <f>Consolication[[#This Row],[Bénéficiaires]]</f>
        <v>0</v>
      </c>
      <c r="AI1061" s="23">
        <f>Consolication[[#This Row],[cohorte]]</f>
        <v>0</v>
      </c>
    </row>
    <row r="1062" spans="1:35" s="16" customFormat="1" x14ac:dyDescent="0.35">
      <c r="A1062" s="34" t="str">
        <f>IF(B1062&lt;&gt;"",MAX($A$1:A1061)+1,"")</f>
        <v/>
      </c>
      <c r="B1062" s="34"/>
      <c r="C1062" s="34"/>
      <c r="D1062" s="34"/>
      <c r="E1062" s="34"/>
      <c r="F1062" s="34"/>
      <c r="G1062" s="34"/>
      <c r="H1062" s="34"/>
      <c r="I1062" s="34"/>
      <c r="J1062" s="34"/>
      <c r="K1062" s="34"/>
      <c r="L1062" s="34"/>
      <c r="M1062" s="34"/>
      <c r="N1062" s="34"/>
      <c r="O1062" s="34"/>
      <c r="P1062" s="34"/>
      <c r="Q1062" s="34"/>
      <c r="R1062" s="34"/>
      <c r="S1062" s="34"/>
      <c r="T1062" s="34"/>
      <c r="U1062" s="34"/>
      <c r="V1062" s="34"/>
      <c r="W1062" s="34"/>
      <c r="X1062" s="34"/>
      <c r="Y1062" s="34"/>
      <c r="Z1062" s="34"/>
      <c r="AA1062" s="34"/>
      <c r="AB1062" s="34"/>
      <c r="AC1062" s="34"/>
      <c r="AD1062" s="47"/>
      <c r="AG1062" s="23">
        <v>1</v>
      </c>
      <c r="AH1062" s="23">
        <f>Consolication[[#This Row],[Bénéficiaires]]</f>
        <v>0</v>
      </c>
      <c r="AI1062" s="23">
        <f>Consolication[[#This Row],[cohorte]]</f>
        <v>0</v>
      </c>
    </row>
    <row r="1063" spans="1:35" s="16" customFormat="1" x14ac:dyDescent="0.35">
      <c r="A1063" s="34" t="str">
        <f>IF(B1063&lt;&gt;"",MAX($A$1:A1062)+1,"")</f>
        <v/>
      </c>
      <c r="B1063" s="34"/>
      <c r="C1063" s="34"/>
      <c r="D1063" s="34"/>
      <c r="E1063" s="34"/>
      <c r="F1063" s="34"/>
      <c r="G1063" s="34"/>
      <c r="H1063" s="34"/>
      <c r="I1063" s="34"/>
      <c r="J1063" s="34"/>
      <c r="K1063" s="34"/>
      <c r="L1063" s="34"/>
      <c r="M1063" s="34"/>
      <c r="N1063" s="34"/>
      <c r="O1063" s="34"/>
      <c r="P1063" s="34"/>
      <c r="Q1063" s="34"/>
      <c r="R1063" s="34"/>
      <c r="S1063" s="34"/>
      <c r="T1063" s="34"/>
      <c r="U1063" s="34"/>
      <c r="V1063" s="34"/>
      <c r="W1063" s="34"/>
      <c r="X1063" s="34"/>
      <c r="Y1063" s="34"/>
      <c r="Z1063" s="34"/>
      <c r="AA1063" s="34"/>
      <c r="AB1063" s="34"/>
      <c r="AC1063" s="34"/>
      <c r="AD1063" s="47"/>
      <c r="AG1063" s="23">
        <v>1</v>
      </c>
      <c r="AH1063" s="23">
        <f>Consolication[[#This Row],[Bénéficiaires]]</f>
        <v>0</v>
      </c>
      <c r="AI1063" s="23">
        <f>Consolication[[#This Row],[cohorte]]</f>
        <v>0</v>
      </c>
    </row>
    <row r="1064" spans="1:35" s="16" customFormat="1" x14ac:dyDescent="0.35">
      <c r="A1064" s="34" t="str">
        <f>IF(B1064&lt;&gt;"",MAX($A$1:A1063)+1,"")</f>
        <v/>
      </c>
      <c r="B1064" s="34"/>
      <c r="C1064" s="34"/>
      <c r="D1064" s="34"/>
      <c r="E1064" s="34"/>
      <c r="F1064" s="34"/>
      <c r="G1064" s="34"/>
      <c r="H1064" s="34"/>
      <c r="I1064" s="34"/>
      <c r="J1064" s="34"/>
      <c r="K1064" s="34"/>
      <c r="L1064" s="34"/>
      <c r="M1064" s="34"/>
      <c r="N1064" s="34"/>
      <c r="O1064" s="34"/>
      <c r="P1064" s="34"/>
      <c r="Q1064" s="34"/>
      <c r="R1064" s="34"/>
      <c r="S1064" s="34"/>
      <c r="T1064" s="34"/>
      <c r="U1064" s="34"/>
      <c r="V1064" s="34"/>
      <c r="W1064" s="34"/>
      <c r="X1064" s="34"/>
      <c r="Y1064" s="34"/>
      <c r="Z1064" s="34"/>
      <c r="AA1064" s="34"/>
      <c r="AB1064" s="34"/>
      <c r="AC1064" s="34"/>
      <c r="AD1064" s="47"/>
      <c r="AG1064" s="23">
        <v>1</v>
      </c>
      <c r="AH1064" s="23">
        <f>Consolication[[#This Row],[Bénéficiaires]]</f>
        <v>0</v>
      </c>
      <c r="AI1064" s="23">
        <f>Consolication[[#This Row],[cohorte]]</f>
        <v>0</v>
      </c>
    </row>
    <row r="1065" spans="1:35" s="16" customFormat="1" x14ac:dyDescent="0.35">
      <c r="A1065" s="34" t="str">
        <f>IF(B1065&lt;&gt;"",MAX($A$1:A1064)+1,"")</f>
        <v/>
      </c>
      <c r="B1065" s="34"/>
      <c r="C1065" s="34"/>
      <c r="D1065" s="34"/>
      <c r="E1065" s="34"/>
      <c r="F1065" s="34"/>
      <c r="G1065" s="34"/>
      <c r="H1065" s="34"/>
      <c r="I1065" s="34"/>
      <c r="J1065" s="34"/>
      <c r="K1065" s="34"/>
      <c r="L1065" s="34"/>
      <c r="M1065" s="34"/>
      <c r="N1065" s="34"/>
      <c r="O1065" s="34"/>
      <c r="P1065" s="34"/>
      <c r="Q1065" s="34"/>
      <c r="R1065" s="34"/>
      <c r="S1065" s="34"/>
      <c r="T1065" s="34"/>
      <c r="U1065" s="34"/>
      <c r="V1065" s="34"/>
      <c r="W1065" s="34"/>
      <c r="X1065" s="34"/>
      <c r="Y1065" s="34"/>
      <c r="Z1065" s="34"/>
      <c r="AA1065" s="34"/>
      <c r="AB1065" s="34"/>
      <c r="AC1065" s="34"/>
      <c r="AD1065" s="47"/>
      <c r="AG1065" s="23">
        <v>1</v>
      </c>
      <c r="AH1065" s="23">
        <f>Consolication[[#This Row],[Bénéficiaires]]</f>
        <v>0</v>
      </c>
      <c r="AI1065" s="23">
        <f>Consolication[[#This Row],[cohorte]]</f>
        <v>0</v>
      </c>
    </row>
    <row r="1066" spans="1:35" s="16" customFormat="1" x14ac:dyDescent="0.35">
      <c r="A1066" s="34" t="str">
        <f>IF(B1066&lt;&gt;"",MAX($A$1:A1065)+1,"")</f>
        <v/>
      </c>
      <c r="B1066" s="34"/>
      <c r="C1066" s="34"/>
      <c r="D1066" s="34"/>
      <c r="E1066" s="34"/>
      <c r="F1066" s="34"/>
      <c r="G1066" s="34"/>
      <c r="H1066" s="34"/>
      <c r="I1066" s="34"/>
      <c r="J1066" s="34"/>
      <c r="K1066" s="34"/>
      <c r="L1066" s="34"/>
      <c r="M1066" s="34"/>
      <c r="N1066" s="34"/>
      <c r="O1066" s="34"/>
      <c r="P1066" s="34"/>
      <c r="Q1066" s="34"/>
      <c r="R1066" s="34"/>
      <c r="S1066" s="34"/>
      <c r="T1066" s="34"/>
      <c r="U1066" s="34"/>
      <c r="V1066" s="34"/>
      <c r="W1066" s="34"/>
      <c r="X1066" s="34"/>
      <c r="Y1066" s="34"/>
      <c r="Z1066" s="34"/>
      <c r="AA1066" s="34"/>
      <c r="AB1066" s="34"/>
      <c r="AC1066" s="34"/>
      <c r="AD1066" s="47"/>
      <c r="AG1066" s="23">
        <v>1</v>
      </c>
      <c r="AH1066" s="23">
        <f>Consolication[[#This Row],[Bénéficiaires]]</f>
        <v>0</v>
      </c>
      <c r="AI1066" s="23">
        <f>Consolication[[#This Row],[cohorte]]</f>
        <v>0</v>
      </c>
    </row>
    <row r="1067" spans="1:35" s="16" customFormat="1" x14ac:dyDescent="0.35">
      <c r="A1067" s="34" t="str">
        <f>IF(B1067&lt;&gt;"",MAX($A$1:A1066)+1,"")</f>
        <v/>
      </c>
      <c r="B1067" s="34"/>
      <c r="C1067" s="34"/>
      <c r="D1067" s="34"/>
      <c r="E1067" s="34"/>
      <c r="F1067" s="34"/>
      <c r="G1067" s="34"/>
      <c r="H1067" s="34"/>
      <c r="I1067" s="34"/>
      <c r="J1067" s="34"/>
      <c r="K1067" s="34"/>
      <c r="L1067" s="34"/>
      <c r="M1067" s="34"/>
      <c r="N1067" s="34"/>
      <c r="O1067" s="34"/>
      <c r="P1067" s="34"/>
      <c r="Q1067" s="34"/>
      <c r="R1067" s="34"/>
      <c r="S1067" s="34"/>
      <c r="T1067" s="34"/>
      <c r="U1067" s="34"/>
      <c r="V1067" s="34"/>
      <c r="W1067" s="34"/>
      <c r="X1067" s="34"/>
      <c r="Y1067" s="34"/>
      <c r="Z1067" s="34"/>
      <c r="AA1067" s="34"/>
      <c r="AB1067" s="34"/>
      <c r="AC1067" s="34"/>
      <c r="AD1067" s="47"/>
      <c r="AG1067" s="23">
        <v>1</v>
      </c>
      <c r="AH1067" s="23">
        <f>Consolication[[#This Row],[Bénéficiaires]]</f>
        <v>0</v>
      </c>
      <c r="AI1067" s="23">
        <f>Consolication[[#This Row],[cohorte]]</f>
        <v>0</v>
      </c>
    </row>
    <row r="1068" spans="1:35" s="16" customFormat="1" x14ac:dyDescent="0.35">
      <c r="A1068" s="34" t="str">
        <f>IF(B1068&lt;&gt;"",MAX($A$1:A1067)+1,"")</f>
        <v/>
      </c>
      <c r="B1068" s="34"/>
      <c r="C1068" s="34"/>
      <c r="D1068" s="34"/>
      <c r="E1068" s="34"/>
      <c r="F1068" s="34"/>
      <c r="G1068" s="34"/>
      <c r="H1068" s="34"/>
      <c r="I1068" s="34"/>
      <c r="J1068" s="34"/>
      <c r="K1068" s="34"/>
      <c r="L1068" s="34"/>
      <c r="M1068" s="34"/>
      <c r="N1068" s="34"/>
      <c r="O1068" s="34"/>
      <c r="P1068" s="34"/>
      <c r="Q1068" s="34"/>
      <c r="R1068" s="34"/>
      <c r="S1068" s="34"/>
      <c r="T1068" s="34"/>
      <c r="U1068" s="34"/>
      <c r="V1068" s="34"/>
      <c r="W1068" s="34"/>
      <c r="X1068" s="34"/>
      <c r="Y1068" s="34"/>
      <c r="Z1068" s="34"/>
      <c r="AA1068" s="34"/>
      <c r="AB1068" s="34"/>
      <c r="AC1068" s="34"/>
      <c r="AD1068" s="47"/>
      <c r="AG1068" s="23">
        <v>1</v>
      </c>
      <c r="AH1068" s="23">
        <f>Consolication[[#This Row],[Bénéficiaires]]</f>
        <v>0</v>
      </c>
      <c r="AI1068" s="23">
        <f>Consolication[[#This Row],[cohorte]]</f>
        <v>0</v>
      </c>
    </row>
    <row r="1069" spans="1:35" s="16" customFormat="1" x14ac:dyDescent="0.35">
      <c r="A1069" s="34" t="str">
        <f>IF(B1069&lt;&gt;"",MAX($A$1:A1068)+1,"")</f>
        <v/>
      </c>
      <c r="B1069" s="34"/>
      <c r="C1069" s="34"/>
      <c r="D1069" s="34"/>
      <c r="E1069" s="34"/>
      <c r="F1069" s="34"/>
      <c r="G1069" s="34"/>
      <c r="H1069" s="34"/>
      <c r="I1069" s="34"/>
      <c r="J1069" s="34"/>
      <c r="K1069" s="34"/>
      <c r="L1069" s="34"/>
      <c r="M1069" s="34"/>
      <c r="N1069" s="34"/>
      <c r="O1069" s="34"/>
      <c r="P1069" s="34"/>
      <c r="Q1069" s="34"/>
      <c r="R1069" s="34"/>
      <c r="S1069" s="34"/>
      <c r="T1069" s="34"/>
      <c r="U1069" s="34"/>
      <c r="V1069" s="34"/>
      <c r="W1069" s="34"/>
      <c r="X1069" s="34"/>
      <c r="Y1069" s="34"/>
      <c r="Z1069" s="34"/>
      <c r="AA1069" s="34"/>
      <c r="AB1069" s="34"/>
      <c r="AC1069" s="34"/>
      <c r="AD1069" s="47"/>
      <c r="AG1069" s="23">
        <v>1</v>
      </c>
      <c r="AH1069" s="23">
        <f>Consolication[[#This Row],[Bénéficiaires]]</f>
        <v>0</v>
      </c>
      <c r="AI1069" s="23">
        <f>Consolication[[#This Row],[cohorte]]</f>
        <v>0</v>
      </c>
    </row>
    <row r="1070" spans="1:35" s="16" customFormat="1" x14ac:dyDescent="0.35">
      <c r="A1070" s="34" t="str">
        <f>IF(B1070&lt;&gt;"",MAX($A$1:A1069)+1,"")</f>
        <v/>
      </c>
      <c r="B1070" s="34"/>
      <c r="C1070" s="34"/>
      <c r="D1070" s="34"/>
      <c r="E1070" s="34"/>
      <c r="F1070" s="34"/>
      <c r="G1070" s="34"/>
      <c r="H1070" s="34"/>
      <c r="I1070" s="34"/>
      <c r="J1070" s="34"/>
      <c r="K1070" s="34"/>
      <c r="L1070" s="34"/>
      <c r="M1070" s="34"/>
      <c r="N1070" s="34"/>
      <c r="O1070" s="34"/>
      <c r="P1070" s="34"/>
      <c r="Q1070" s="34"/>
      <c r="R1070" s="34"/>
      <c r="S1070" s="34"/>
      <c r="T1070" s="34"/>
      <c r="U1070" s="34"/>
      <c r="V1070" s="34"/>
      <c r="W1070" s="34"/>
      <c r="X1070" s="34"/>
      <c r="Y1070" s="34"/>
      <c r="Z1070" s="34"/>
      <c r="AA1070" s="34"/>
      <c r="AB1070" s="34"/>
      <c r="AC1070" s="34"/>
      <c r="AD1070" s="47"/>
      <c r="AG1070" s="23">
        <v>1</v>
      </c>
      <c r="AH1070" s="23">
        <f>Consolication[[#This Row],[Bénéficiaires]]</f>
        <v>0</v>
      </c>
      <c r="AI1070" s="23">
        <f>Consolication[[#This Row],[cohorte]]</f>
        <v>0</v>
      </c>
    </row>
    <row r="1071" spans="1:35" s="16" customFormat="1" x14ac:dyDescent="0.35">
      <c r="A1071" s="34" t="str">
        <f>IF(B1071&lt;&gt;"",MAX($A$1:A1070)+1,"")</f>
        <v/>
      </c>
      <c r="B1071" s="34"/>
      <c r="C1071" s="34"/>
      <c r="D1071" s="34"/>
      <c r="E1071" s="34"/>
      <c r="F1071" s="34"/>
      <c r="G1071" s="34"/>
      <c r="H1071" s="34"/>
      <c r="I1071" s="34"/>
      <c r="J1071" s="34"/>
      <c r="K1071" s="34"/>
      <c r="L1071" s="34"/>
      <c r="M1071" s="34"/>
      <c r="N1071" s="34"/>
      <c r="O1071" s="34"/>
      <c r="P1071" s="34"/>
      <c r="Q1071" s="34"/>
      <c r="R1071" s="34"/>
      <c r="S1071" s="34"/>
      <c r="T1071" s="34"/>
      <c r="U1071" s="34"/>
      <c r="V1071" s="34"/>
      <c r="W1071" s="34"/>
      <c r="X1071" s="34"/>
      <c r="Y1071" s="34"/>
      <c r="Z1071" s="34"/>
      <c r="AA1071" s="34"/>
      <c r="AB1071" s="34"/>
      <c r="AC1071" s="34"/>
      <c r="AD1071" s="47"/>
      <c r="AG1071" s="23">
        <v>1</v>
      </c>
      <c r="AH1071" s="23">
        <f>Consolication[[#This Row],[Bénéficiaires]]</f>
        <v>0</v>
      </c>
      <c r="AI1071" s="23">
        <f>Consolication[[#This Row],[cohorte]]</f>
        <v>0</v>
      </c>
    </row>
    <row r="1072" spans="1:35" s="16" customFormat="1" x14ac:dyDescent="0.35">
      <c r="A1072" s="34" t="str">
        <f>IF(B1072&lt;&gt;"",MAX($A$1:A1071)+1,"")</f>
        <v/>
      </c>
      <c r="B1072" s="34"/>
      <c r="C1072" s="34"/>
      <c r="D1072" s="34"/>
      <c r="E1072" s="34"/>
      <c r="F1072" s="34"/>
      <c r="G1072" s="34"/>
      <c r="H1072" s="34"/>
      <c r="I1072" s="34"/>
      <c r="J1072" s="34"/>
      <c r="K1072" s="34"/>
      <c r="L1072" s="34"/>
      <c r="M1072" s="34"/>
      <c r="N1072" s="34"/>
      <c r="O1072" s="34"/>
      <c r="P1072" s="34"/>
      <c r="Q1072" s="34"/>
      <c r="R1072" s="34"/>
      <c r="S1072" s="34"/>
      <c r="T1072" s="34"/>
      <c r="U1072" s="34"/>
      <c r="V1072" s="34"/>
      <c r="W1072" s="34"/>
      <c r="X1072" s="34"/>
      <c r="Y1072" s="34"/>
      <c r="Z1072" s="34"/>
      <c r="AA1072" s="34"/>
      <c r="AB1072" s="34"/>
      <c r="AC1072" s="34"/>
      <c r="AD1072" s="47"/>
      <c r="AG1072" s="23">
        <v>1</v>
      </c>
      <c r="AH1072" s="23">
        <f>Consolication[[#This Row],[Bénéficiaires]]</f>
        <v>0</v>
      </c>
      <c r="AI1072" s="23">
        <f>Consolication[[#This Row],[cohorte]]</f>
        <v>0</v>
      </c>
    </row>
    <row r="1073" spans="1:35" s="16" customFormat="1" x14ac:dyDescent="0.35">
      <c r="A1073" s="34" t="str">
        <f>IF(B1073&lt;&gt;"",MAX($A$1:A1072)+1,"")</f>
        <v/>
      </c>
      <c r="B1073" s="34"/>
      <c r="C1073" s="34"/>
      <c r="D1073" s="34"/>
      <c r="E1073" s="34"/>
      <c r="F1073" s="34"/>
      <c r="G1073" s="34"/>
      <c r="H1073" s="34"/>
      <c r="I1073" s="34"/>
      <c r="J1073" s="34"/>
      <c r="K1073" s="34"/>
      <c r="L1073" s="34"/>
      <c r="M1073" s="34"/>
      <c r="N1073" s="34"/>
      <c r="O1073" s="34"/>
      <c r="P1073" s="34"/>
      <c r="Q1073" s="34"/>
      <c r="R1073" s="34"/>
      <c r="S1073" s="34"/>
      <c r="T1073" s="34"/>
      <c r="U1073" s="34"/>
      <c r="V1073" s="34"/>
      <c r="W1073" s="34"/>
      <c r="X1073" s="34"/>
      <c r="Y1073" s="34"/>
      <c r="Z1073" s="34"/>
      <c r="AA1073" s="34"/>
      <c r="AB1073" s="34"/>
      <c r="AC1073" s="34"/>
      <c r="AD1073" s="47"/>
      <c r="AG1073" s="23">
        <v>1</v>
      </c>
      <c r="AH1073" s="23">
        <f>Consolication[[#This Row],[Bénéficiaires]]</f>
        <v>0</v>
      </c>
      <c r="AI1073" s="23">
        <f>Consolication[[#This Row],[cohorte]]</f>
        <v>0</v>
      </c>
    </row>
    <row r="1074" spans="1:35" s="16" customFormat="1" x14ac:dyDescent="0.35">
      <c r="A1074" s="34" t="str">
        <f>IF(B1074&lt;&gt;"",MAX($A$1:A1073)+1,"")</f>
        <v/>
      </c>
      <c r="B1074" s="34"/>
      <c r="C1074" s="34"/>
      <c r="D1074" s="34"/>
      <c r="E1074" s="34"/>
      <c r="F1074" s="34"/>
      <c r="G1074" s="34"/>
      <c r="H1074" s="34"/>
      <c r="I1074" s="34"/>
      <c r="J1074" s="34"/>
      <c r="K1074" s="34"/>
      <c r="L1074" s="34"/>
      <c r="M1074" s="34"/>
      <c r="N1074" s="34"/>
      <c r="O1074" s="34"/>
      <c r="P1074" s="34"/>
      <c r="Q1074" s="34"/>
      <c r="R1074" s="34"/>
      <c r="S1074" s="34"/>
      <c r="T1074" s="34"/>
      <c r="U1074" s="34"/>
      <c r="V1074" s="34"/>
      <c r="W1074" s="34"/>
      <c r="X1074" s="34"/>
      <c r="Y1074" s="34"/>
      <c r="Z1074" s="34"/>
      <c r="AA1074" s="34"/>
      <c r="AB1074" s="34"/>
      <c r="AC1074" s="34"/>
      <c r="AD1074" s="47"/>
      <c r="AG1074" s="23">
        <v>1</v>
      </c>
      <c r="AH1074" s="23">
        <f>Consolication[[#This Row],[Bénéficiaires]]</f>
        <v>0</v>
      </c>
      <c r="AI1074" s="23">
        <f>Consolication[[#This Row],[cohorte]]</f>
        <v>0</v>
      </c>
    </row>
    <row r="1075" spans="1:35" s="16" customFormat="1" x14ac:dyDescent="0.35">
      <c r="A1075" s="34" t="str">
        <f>IF(B1075&lt;&gt;"",MAX($A$1:A1074)+1,"")</f>
        <v/>
      </c>
      <c r="B1075" s="34"/>
      <c r="C1075" s="34"/>
      <c r="D1075" s="34"/>
      <c r="E1075" s="34"/>
      <c r="F1075" s="34"/>
      <c r="G1075" s="34"/>
      <c r="H1075" s="34"/>
      <c r="I1075" s="34"/>
      <c r="J1075" s="34"/>
      <c r="K1075" s="34"/>
      <c r="L1075" s="34"/>
      <c r="M1075" s="34"/>
      <c r="N1075" s="34"/>
      <c r="O1075" s="34"/>
      <c r="P1075" s="34"/>
      <c r="Q1075" s="34"/>
      <c r="R1075" s="34"/>
      <c r="S1075" s="34"/>
      <c r="T1075" s="34"/>
      <c r="U1075" s="34"/>
      <c r="V1075" s="34"/>
      <c r="W1075" s="34"/>
      <c r="X1075" s="34"/>
      <c r="Y1075" s="34"/>
      <c r="Z1075" s="34"/>
      <c r="AA1075" s="34"/>
      <c r="AB1075" s="34"/>
      <c r="AC1075" s="34"/>
      <c r="AD1075" s="47"/>
      <c r="AG1075" s="23">
        <v>1</v>
      </c>
      <c r="AH1075" s="23">
        <f>Consolication[[#This Row],[Bénéficiaires]]</f>
        <v>0</v>
      </c>
      <c r="AI1075" s="23">
        <f>Consolication[[#This Row],[cohorte]]</f>
        <v>0</v>
      </c>
    </row>
    <row r="1076" spans="1:35" s="16" customFormat="1" x14ac:dyDescent="0.35">
      <c r="A1076" s="34" t="str">
        <f>IF(B1076&lt;&gt;"",MAX($A$1:A1075)+1,"")</f>
        <v/>
      </c>
      <c r="B1076" s="34"/>
      <c r="C1076" s="34"/>
      <c r="D1076" s="34"/>
      <c r="E1076" s="34"/>
      <c r="F1076" s="34"/>
      <c r="G1076" s="34"/>
      <c r="H1076" s="34"/>
      <c r="I1076" s="34"/>
      <c r="J1076" s="34"/>
      <c r="K1076" s="34"/>
      <c r="L1076" s="34"/>
      <c r="M1076" s="34"/>
      <c r="N1076" s="34"/>
      <c r="O1076" s="34"/>
      <c r="P1076" s="34"/>
      <c r="Q1076" s="34"/>
      <c r="R1076" s="34"/>
      <c r="S1076" s="34"/>
      <c r="T1076" s="34"/>
      <c r="U1076" s="34"/>
      <c r="V1076" s="34"/>
      <c r="W1076" s="34"/>
      <c r="X1076" s="34"/>
      <c r="Y1076" s="34"/>
      <c r="Z1076" s="34"/>
      <c r="AA1076" s="34"/>
      <c r="AB1076" s="34"/>
      <c r="AC1076" s="34"/>
      <c r="AD1076" s="47"/>
      <c r="AG1076" s="23">
        <v>1</v>
      </c>
      <c r="AH1076" s="23">
        <f>Consolication[[#This Row],[Bénéficiaires]]</f>
        <v>0</v>
      </c>
      <c r="AI1076" s="23">
        <f>Consolication[[#This Row],[cohorte]]</f>
        <v>0</v>
      </c>
    </row>
    <row r="1077" spans="1:35" s="16" customFormat="1" x14ac:dyDescent="0.35">
      <c r="A1077" s="34" t="str">
        <f>IF(B1077&lt;&gt;"",MAX($A$1:A1076)+1,"")</f>
        <v/>
      </c>
      <c r="B1077" s="34"/>
      <c r="C1077" s="34"/>
      <c r="D1077" s="34"/>
      <c r="E1077" s="34"/>
      <c r="F1077" s="34"/>
      <c r="G1077" s="34"/>
      <c r="H1077" s="34"/>
      <c r="I1077" s="34"/>
      <c r="J1077" s="34"/>
      <c r="K1077" s="34"/>
      <c r="L1077" s="34"/>
      <c r="M1077" s="34"/>
      <c r="N1077" s="34"/>
      <c r="O1077" s="34"/>
      <c r="P1077" s="34"/>
      <c r="Q1077" s="34"/>
      <c r="R1077" s="34"/>
      <c r="S1077" s="34"/>
      <c r="T1077" s="34"/>
      <c r="U1077" s="34"/>
      <c r="V1077" s="34"/>
      <c r="W1077" s="34"/>
      <c r="X1077" s="34"/>
      <c r="Y1077" s="34"/>
      <c r="Z1077" s="34"/>
      <c r="AA1077" s="34"/>
      <c r="AB1077" s="34"/>
      <c r="AC1077" s="34"/>
      <c r="AD1077" s="47"/>
      <c r="AG1077" s="23">
        <v>1</v>
      </c>
      <c r="AH1077" s="23">
        <f>Consolication[[#This Row],[Bénéficiaires]]</f>
        <v>0</v>
      </c>
      <c r="AI1077" s="23">
        <f>Consolication[[#This Row],[cohorte]]</f>
        <v>0</v>
      </c>
    </row>
    <row r="1078" spans="1:35" s="16" customFormat="1" x14ac:dyDescent="0.35">
      <c r="A1078" s="34" t="str">
        <f>IF(B1078&lt;&gt;"",MAX($A$1:A1077)+1,"")</f>
        <v/>
      </c>
      <c r="B1078" s="34"/>
      <c r="C1078" s="34"/>
      <c r="D1078" s="34"/>
      <c r="E1078" s="34"/>
      <c r="F1078" s="34"/>
      <c r="G1078" s="34"/>
      <c r="H1078" s="34"/>
      <c r="I1078" s="34"/>
      <c r="J1078" s="34"/>
      <c r="K1078" s="34"/>
      <c r="L1078" s="34"/>
      <c r="M1078" s="34"/>
      <c r="N1078" s="34"/>
      <c r="O1078" s="34"/>
      <c r="P1078" s="34"/>
      <c r="Q1078" s="34"/>
      <c r="R1078" s="34"/>
      <c r="S1078" s="34"/>
      <c r="T1078" s="34"/>
      <c r="U1078" s="34"/>
      <c r="V1078" s="34"/>
      <c r="W1078" s="34"/>
      <c r="X1078" s="34"/>
      <c r="Y1078" s="34"/>
      <c r="Z1078" s="34"/>
      <c r="AA1078" s="34"/>
      <c r="AB1078" s="34"/>
      <c r="AC1078" s="34"/>
      <c r="AD1078" s="47"/>
      <c r="AG1078" s="23">
        <v>1</v>
      </c>
      <c r="AH1078" s="23">
        <f>Consolication[[#This Row],[Bénéficiaires]]</f>
        <v>0</v>
      </c>
      <c r="AI1078" s="23">
        <f>Consolication[[#This Row],[cohorte]]</f>
        <v>0</v>
      </c>
    </row>
    <row r="1079" spans="1:35" s="16" customFormat="1" x14ac:dyDescent="0.35">
      <c r="A1079" s="34" t="str">
        <f>IF(B1079&lt;&gt;"",MAX($A$1:A1078)+1,"")</f>
        <v/>
      </c>
      <c r="B1079" s="34"/>
      <c r="C1079" s="34"/>
      <c r="D1079" s="34"/>
      <c r="E1079" s="34"/>
      <c r="F1079" s="34"/>
      <c r="G1079" s="34"/>
      <c r="H1079" s="34"/>
      <c r="I1079" s="34"/>
      <c r="J1079" s="34"/>
      <c r="K1079" s="34"/>
      <c r="L1079" s="34"/>
      <c r="M1079" s="34"/>
      <c r="N1079" s="34"/>
      <c r="O1079" s="34"/>
      <c r="P1079" s="34"/>
      <c r="Q1079" s="34"/>
      <c r="R1079" s="34"/>
      <c r="S1079" s="34"/>
      <c r="T1079" s="34"/>
      <c r="U1079" s="34"/>
      <c r="V1079" s="34"/>
      <c r="W1079" s="34"/>
      <c r="X1079" s="34"/>
      <c r="Y1079" s="34"/>
      <c r="Z1079" s="34"/>
      <c r="AA1079" s="34"/>
      <c r="AB1079" s="34"/>
      <c r="AC1079" s="34"/>
      <c r="AD1079" s="47"/>
      <c r="AG1079" s="23">
        <v>1</v>
      </c>
      <c r="AH1079" s="23">
        <f>Consolication[[#This Row],[Bénéficiaires]]</f>
        <v>0</v>
      </c>
      <c r="AI1079" s="23">
        <f>Consolication[[#This Row],[cohorte]]</f>
        <v>0</v>
      </c>
    </row>
    <row r="1080" spans="1:35" s="16" customFormat="1" x14ac:dyDescent="0.35">
      <c r="A1080" s="34" t="str">
        <f>IF(B1080&lt;&gt;"",MAX($A$1:A1079)+1,"")</f>
        <v/>
      </c>
      <c r="B1080" s="34"/>
      <c r="C1080" s="34"/>
      <c r="D1080" s="34"/>
      <c r="E1080" s="34"/>
      <c r="F1080" s="34"/>
      <c r="G1080" s="34"/>
      <c r="H1080" s="34"/>
      <c r="I1080" s="34"/>
      <c r="J1080" s="34"/>
      <c r="K1080" s="34"/>
      <c r="L1080" s="34"/>
      <c r="M1080" s="34"/>
      <c r="N1080" s="34"/>
      <c r="O1080" s="34"/>
      <c r="P1080" s="34"/>
      <c r="Q1080" s="34"/>
      <c r="R1080" s="34"/>
      <c r="S1080" s="34"/>
      <c r="T1080" s="34"/>
      <c r="U1080" s="34"/>
      <c r="V1080" s="34"/>
      <c r="W1080" s="34"/>
      <c r="X1080" s="34"/>
      <c r="Y1080" s="34"/>
      <c r="Z1080" s="34"/>
      <c r="AA1080" s="34"/>
      <c r="AB1080" s="34"/>
      <c r="AC1080" s="34"/>
      <c r="AD1080" s="47"/>
      <c r="AG1080" s="23">
        <v>1</v>
      </c>
      <c r="AH1080" s="23">
        <f>Consolication[[#This Row],[Bénéficiaires]]</f>
        <v>0</v>
      </c>
      <c r="AI1080" s="23">
        <f>Consolication[[#This Row],[cohorte]]</f>
        <v>0</v>
      </c>
    </row>
    <row r="1081" spans="1:35" s="16" customFormat="1" x14ac:dyDescent="0.35">
      <c r="A1081" s="34" t="str">
        <f>IF(B1081&lt;&gt;"",MAX($A$1:A1080)+1,"")</f>
        <v/>
      </c>
      <c r="B1081" s="34"/>
      <c r="C1081" s="34"/>
      <c r="D1081" s="34"/>
      <c r="E1081" s="34"/>
      <c r="F1081" s="34"/>
      <c r="G1081" s="34"/>
      <c r="H1081" s="34"/>
      <c r="I1081" s="34"/>
      <c r="J1081" s="34"/>
      <c r="K1081" s="34"/>
      <c r="L1081" s="34"/>
      <c r="M1081" s="34"/>
      <c r="N1081" s="34"/>
      <c r="O1081" s="34"/>
      <c r="P1081" s="34"/>
      <c r="Q1081" s="34"/>
      <c r="R1081" s="34"/>
      <c r="S1081" s="34"/>
      <c r="T1081" s="34"/>
      <c r="U1081" s="34"/>
      <c r="V1081" s="34"/>
      <c r="W1081" s="34"/>
      <c r="X1081" s="34"/>
      <c r="Y1081" s="34"/>
      <c r="Z1081" s="34"/>
      <c r="AA1081" s="34"/>
      <c r="AB1081" s="34"/>
      <c r="AC1081" s="34"/>
      <c r="AD1081" s="47"/>
      <c r="AG1081" s="23">
        <v>1</v>
      </c>
      <c r="AH1081" s="23">
        <f>Consolication[[#This Row],[Bénéficiaires]]</f>
        <v>0</v>
      </c>
      <c r="AI1081" s="23">
        <f>Consolication[[#This Row],[cohorte]]</f>
        <v>0</v>
      </c>
    </row>
    <row r="1082" spans="1:35" s="16" customFormat="1" x14ac:dyDescent="0.35">
      <c r="A1082" s="34" t="str">
        <f>IF(B1082&lt;&gt;"",MAX($A$1:A1081)+1,"")</f>
        <v/>
      </c>
      <c r="B1082" s="34"/>
      <c r="C1082" s="34"/>
      <c r="D1082" s="34"/>
      <c r="E1082" s="34"/>
      <c r="F1082" s="34"/>
      <c r="G1082" s="34"/>
      <c r="H1082" s="34"/>
      <c r="I1082" s="34"/>
      <c r="J1082" s="34"/>
      <c r="K1082" s="34"/>
      <c r="L1082" s="34"/>
      <c r="M1082" s="34"/>
      <c r="N1082" s="34"/>
      <c r="O1082" s="34"/>
      <c r="P1082" s="34"/>
      <c r="Q1082" s="34"/>
      <c r="R1082" s="34"/>
      <c r="S1082" s="34"/>
      <c r="T1082" s="34"/>
      <c r="U1082" s="34"/>
      <c r="V1082" s="34"/>
      <c r="W1082" s="34"/>
      <c r="X1082" s="34"/>
      <c r="Y1082" s="34"/>
      <c r="Z1082" s="34"/>
      <c r="AA1082" s="34"/>
      <c r="AB1082" s="34"/>
      <c r="AC1082" s="34"/>
      <c r="AD1082" s="47"/>
      <c r="AG1082" s="23">
        <v>1</v>
      </c>
      <c r="AH1082" s="23">
        <f>Consolication[[#This Row],[Bénéficiaires]]</f>
        <v>0</v>
      </c>
      <c r="AI1082" s="23">
        <f>Consolication[[#This Row],[cohorte]]</f>
        <v>0</v>
      </c>
    </row>
    <row r="1083" spans="1:35" s="16" customFormat="1" x14ac:dyDescent="0.35">
      <c r="A1083" s="34" t="str">
        <f>IF(B1083&lt;&gt;"",MAX($A$1:A1082)+1,"")</f>
        <v/>
      </c>
      <c r="B1083" s="34"/>
      <c r="C1083" s="34"/>
      <c r="D1083" s="34"/>
      <c r="E1083" s="34"/>
      <c r="F1083" s="34"/>
      <c r="G1083" s="34"/>
      <c r="H1083" s="34"/>
      <c r="I1083" s="34"/>
      <c r="J1083" s="34"/>
      <c r="K1083" s="34"/>
      <c r="L1083" s="34"/>
      <c r="M1083" s="34"/>
      <c r="N1083" s="34"/>
      <c r="O1083" s="34"/>
      <c r="P1083" s="34"/>
      <c r="Q1083" s="34"/>
      <c r="R1083" s="34"/>
      <c r="S1083" s="34"/>
      <c r="T1083" s="34"/>
      <c r="U1083" s="34"/>
      <c r="V1083" s="34"/>
      <c r="W1083" s="34"/>
      <c r="X1083" s="34"/>
      <c r="Y1083" s="34"/>
      <c r="Z1083" s="34"/>
      <c r="AA1083" s="34"/>
      <c r="AB1083" s="34"/>
      <c r="AC1083" s="34"/>
      <c r="AD1083" s="47"/>
      <c r="AG1083" s="23">
        <v>1</v>
      </c>
      <c r="AH1083" s="23">
        <f>Consolication[[#This Row],[Bénéficiaires]]</f>
        <v>0</v>
      </c>
      <c r="AI1083" s="23">
        <f>Consolication[[#This Row],[cohorte]]</f>
        <v>0</v>
      </c>
    </row>
    <row r="1084" spans="1:35" s="16" customFormat="1" x14ac:dyDescent="0.35">
      <c r="A1084" s="34" t="str">
        <f>IF(B1084&lt;&gt;"",MAX($A$1:A1083)+1,"")</f>
        <v/>
      </c>
      <c r="B1084" s="34"/>
      <c r="C1084" s="34"/>
      <c r="D1084" s="34"/>
      <c r="E1084" s="34"/>
      <c r="F1084" s="34"/>
      <c r="G1084" s="34"/>
      <c r="H1084" s="34"/>
      <c r="I1084" s="34"/>
      <c r="J1084" s="34"/>
      <c r="K1084" s="34"/>
      <c r="L1084" s="34"/>
      <c r="M1084" s="34"/>
      <c r="N1084" s="34"/>
      <c r="O1084" s="34"/>
      <c r="P1084" s="34"/>
      <c r="Q1084" s="34"/>
      <c r="R1084" s="34"/>
      <c r="S1084" s="34"/>
      <c r="T1084" s="34"/>
      <c r="U1084" s="34"/>
      <c r="V1084" s="34"/>
      <c r="W1084" s="34"/>
      <c r="X1084" s="34"/>
      <c r="Y1084" s="34"/>
      <c r="Z1084" s="34"/>
      <c r="AA1084" s="34"/>
      <c r="AB1084" s="34"/>
      <c r="AC1084" s="34"/>
      <c r="AD1084" s="47"/>
      <c r="AG1084" s="23">
        <v>1</v>
      </c>
      <c r="AH1084" s="23">
        <f>Consolication[[#This Row],[Bénéficiaires]]</f>
        <v>0</v>
      </c>
      <c r="AI1084" s="23">
        <f>Consolication[[#This Row],[cohorte]]</f>
        <v>0</v>
      </c>
    </row>
    <row r="1085" spans="1:35" s="16" customFormat="1" x14ac:dyDescent="0.35">
      <c r="A1085" s="34" t="str">
        <f>IF(B1085&lt;&gt;"",MAX($A$1:A1084)+1,"")</f>
        <v/>
      </c>
      <c r="B1085" s="34"/>
      <c r="C1085" s="34"/>
      <c r="D1085" s="34"/>
      <c r="E1085" s="34"/>
      <c r="F1085" s="34"/>
      <c r="G1085" s="34"/>
      <c r="H1085" s="34"/>
      <c r="I1085" s="34"/>
      <c r="J1085" s="34"/>
      <c r="K1085" s="34"/>
      <c r="L1085" s="34"/>
      <c r="M1085" s="34"/>
      <c r="N1085" s="34"/>
      <c r="O1085" s="34"/>
      <c r="P1085" s="34"/>
      <c r="Q1085" s="34"/>
      <c r="R1085" s="34"/>
      <c r="S1085" s="34"/>
      <c r="T1085" s="34"/>
      <c r="U1085" s="34"/>
      <c r="V1085" s="34"/>
      <c r="W1085" s="34"/>
      <c r="X1085" s="34"/>
      <c r="Y1085" s="34"/>
      <c r="Z1085" s="34"/>
      <c r="AA1085" s="34"/>
      <c r="AB1085" s="34"/>
      <c r="AC1085" s="34"/>
      <c r="AD1085" s="47"/>
      <c r="AG1085" s="23">
        <v>1</v>
      </c>
      <c r="AH1085" s="23">
        <f>Consolication[[#This Row],[Bénéficiaires]]</f>
        <v>0</v>
      </c>
      <c r="AI1085" s="23">
        <f>Consolication[[#This Row],[cohorte]]</f>
        <v>0</v>
      </c>
    </row>
    <row r="1086" spans="1:35" s="16" customFormat="1" x14ac:dyDescent="0.35">
      <c r="A1086" s="34" t="str">
        <f>IF(B1086&lt;&gt;"",MAX($A$1:A1085)+1,"")</f>
        <v/>
      </c>
      <c r="B1086" s="34"/>
      <c r="C1086" s="34"/>
      <c r="D1086" s="34"/>
      <c r="E1086" s="34"/>
      <c r="F1086" s="34"/>
      <c r="G1086" s="34"/>
      <c r="H1086" s="34"/>
      <c r="I1086" s="34"/>
      <c r="J1086" s="34"/>
      <c r="K1086" s="34"/>
      <c r="L1086" s="34"/>
      <c r="M1086" s="34"/>
      <c r="N1086" s="34"/>
      <c r="O1086" s="34"/>
      <c r="P1086" s="34"/>
      <c r="Q1086" s="34"/>
      <c r="R1086" s="34"/>
      <c r="S1086" s="34"/>
      <c r="T1086" s="34"/>
      <c r="U1086" s="34"/>
      <c r="V1086" s="34"/>
      <c r="W1086" s="34"/>
      <c r="X1086" s="34"/>
      <c r="Y1086" s="34"/>
      <c r="Z1086" s="34"/>
      <c r="AA1086" s="34"/>
      <c r="AB1086" s="34"/>
      <c r="AC1086" s="34"/>
      <c r="AD1086" s="47"/>
      <c r="AG1086" s="23">
        <v>1</v>
      </c>
      <c r="AH1086" s="23">
        <f>Consolication[[#This Row],[Bénéficiaires]]</f>
        <v>0</v>
      </c>
      <c r="AI1086" s="23">
        <f>Consolication[[#This Row],[cohorte]]</f>
        <v>0</v>
      </c>
    </row>
    <row r="1087" spans="1:35" s="16" customFormat="1" x14ac:dyDescent="0.35">
      <c r="A1087" s="34" t="str">
        <f>IF(B1087&lt;&gt;"",MAX($A$1:A1086)+1,"")</f>
        <v/>
      </c>
      <c r="B1087" s="34"/>
      <c r="C1087" s="34"/>
      <c r="D1087" s="34"/>
      <c r="E1087" s="34"/>
      <c r="F1087" s="34"/>
      <c r="G1087" s="34"/>
      <c r="H1087" s="34"/>
      <c r="I1087" s="34"/>
      <c r="J1087" s="34"/>
      <c r="K1087" s="34"/>
      <c r="L1087" s="34"/>
      <c r="M1087" s="34"/>
      <c r="N1087" s="34"/>
      <c r="O1087" s="34"/>
      <c r="P1087" s="34"/>
      <c r="Q1087" s="34"/>
      <c r="R1087" s="34"/>
      <c r="S1087" s="34"/>
      <c r="T1087" s="34"/>
      <c r="U1087" s="34"/>
      <c r="V1087" s="34"/>
      <c r="W1087" s="34"/>
      <c r="X1087" s="34"/>
      <c r="Y1087" s="34"/>
      <c r="Z1087" s="34"/>
      <c r="AA1087" s="34"/>
      <c r="AB1087" s="34"/>
      <c r="AC1087" s="34"/>
      <c r="AD1087" s="47"/>
      <c r="AG1087" s="23">
        <v>1</v>
      </c>
      <c r="AH1087" s="23">
        <f>Consolication[[#This Row],[Bénéficiaires]]</f>
        <v>0</v>
      </c>
      <c r="AI1087" s="23">
        <f>Consolication[[#This Row],[cohorte]]</f>
        <v>0</v>
      </c>
    </row>
    <row r="1088" spans="1:35" s="16" customFormat="1" x14ac:dyDescent="0.35">
      <c r="A1088" s="34" t="str">
        <f>IF(B1088&lt;&gt;"",MAX($A$1:A1087)+1,"")</f>
        <v/>
      </c>
      <c r="B1088" s="34"/>
      <c r="C1088" s="34"/>
      <c r="D1088" s="34"/>
      <c r="E1088" s="34"/>
      <c r="F1088" s="34"/>
      <c r="G1088" s="34"/>
      <c r="H1088" s="34"/>
      <c r="I1088" s="34"/>
      <c r="J1088" s="34"/>
      <c r="K1088" s="34"/>
      <c r="L1088" s="34"/>
      <c r="M1088" s="34"/>
      <c r="N1088" s="34"/>
      <c r="O1088" s="34"/>
      <c r="P1088" s="34"/>
      <c r="Q1088" s="34"/>
      <c r="R1088" s="34"/>
      <c r="S1088" s="34"/>
      <c r="T1088" s="34"/>
      <c r="U1088" s="34"/>
      <c r="V1088" s="34"/>
      <c r="W1088" s="34"/>
      <c r="X1088" s="34"/>
      <c r="Y1088" s="34"/>
      <c r="Z1088" s="34"/>
      <c r="AA1088" s="34"/>
      <c r="AB1088" s="34"/>
      <c r="AC1088" s="34"/>
      <c r="AD1088" s="47"/>
      <c r="AG1088" s="23">
        <v>1</v>
      </c>
      <c r="AH1088" s="23">
        <f>Consolication[[#This Row],[Bénéficiaires]]</f>
        <v>0</v>
      </c>
      <c r="AI1088" s="23">
        <f>Consolication[[#This Row],[cohorte]]</f>
        <v>0</v>
      </c>
    </row>
    <row r="1089" spans="1:35" s="16" customFormat="1" x14ac:dyDescent="0.35">
      <c r="A1089" s="34" t="str">
        <f>IF(B1089&lt;&gt;"",MAX($A$1:A1088)+1,"")</f>
        <v/>
      </c>
      <c r="B1089" s="34"/>
      <c r="C1089" s="34"/>
      <c r="D1089" s="34"/>
      <c r="E1089" s="34"/>
      <c r="F1089" s="34"/>
      <c r="G1089" s="34"/>
      <c r="H1089" s="34"/>
      <c r="I1089" s="34"/>
      <c r="J1089" s="34"/>
      <c r="K1089" s="34"/>
      <c r="L1089" s="34"/>
      <c r="M1089" s="34"/>
      <c r="N1089" s="34"/>
      <c r="O1089" s="34"/>
      <c r="P1089" s="34"/>
      <c r="Q1089" s="34"/>
      <c r="R1089" s="34"/>
      <c r="S1089" s="34"/>
      <c r="T1089" s="34"/>
      <c r="U1089" s="34"/>
      <c r="V1089" s="34"/>
      <c r="W1089" s="34"/>
      <c r="X1089" s="34"/>
      <c r="Y1089" s="34"/>
      <c r="Z1089" s="34"/>
      <c r="AA1089" s="34"/>
      <c r="AB1089" s="34"/>
      <c r="AC1089" s="34"/>
      <c r="AD1089" s="47"/>
      <c r="AG1089" s="23">
        <v>1</v>
      </c>
      <c r="AH1089" s="23">
        <f>Consolication[[#This Row],[Bénéficiaires]]</f>
        <v>0</v>
      </c>
      <c r="AI1089" s="23">
        <f>Consolication[[#This Row],[cohorte]]</f>
        <v>0</v>
      </c>
    </row>
    <row r="1090" spans="1:35" s="16" customFormat="1" x14ac:dyDescent="0.35">
      <c r="A1090" s="34" t="str">
        <f>IF(B1090&lt;&gt;"",MAX($A$1:A1089)+1,"")</f>
        <v/>
      </c>
      <c r="B1090" s="34"/>
      <c r="C1090" s="34"/>
      <c r="D1090" s="34"/>
      <c r="E1090" s="34"/>
      <c r="F1090" s="34"/>
      <c r="G1090" s="34"/>
      <c r="H1090" s="34"/>
      <c r="I1090" s="34"/>
      <c r="J1090" s="34"/>
      <c r="K1090" s="34"/>
      <c r="L1090" s="34"/>
      <c r="M1090" s="34"/>
      <c r="N1090" s="34"/>
      <c r="O1090" s="34"/>
      <c r="P1090" s="34"/>
      <c r="Q1090" s="34"/>
      <c r="R1090" s="34"/>
      <c r="S1090" s="34"/>
      <c r="T1090" s="34"/>
      <c r="U1090" s="34"/>
      <c r="V1090" s="34"/>
      <c r="W1090" s="34"/>
      <c r="X1090" s="34"/>
      <c r="Y1090" s="34"/>
      <c r="Z1090" s="34"/>
      <c r="AA1090" s="34"/>
      <c r="AB1090" s="34"/>
      <c r="AC1090" s="34"/>
      <c r="AD1090" s="47"/>
      <c r="AG1090" s="23">
        <v>1</v>
      </c>
      <c r="AH1090" s="23">
        <f>Consolication[[#This Row],[Bénéficiaires]]</f>
        <v>0</v>
      </c>
      <c r="AI1090" s="23">
        <f>Consolication[[#This Row],[cohorte]]</f>
        <v>0</v>
      </c>
    </row>
    <row r="1091" spans="1:35" s="16" customFormat="1" x14ac:dyDescent="0.35">
      <c r="A1091" s="34" t="str">
        <f>IF(B1091&lt;&gt;"",MAX($A$1:A1090)+1,"")</f>
        <v/>
      </c>
      <c r="B1091" s="34"/>
      <c r="C1091" s="34"/>
      <c r="D1091" s="34"/>
      <c r="E1091" s="34"/>
      <c r="F1091" s="34"/>
      <c r="G1091" s="34"/>
      <c r="H1091" s="34"/>
      <c r="I1091" s="34"/>
      <c r="J1091" s="34"/>
      <c r="K1091" s="34"/>
      <c r="L1091" s="34"/>
      <c r="M1091" s="34"/>
      <c r="N1091" s="34"/>
      <c r="O1091" s="34"/>
      <c r="P1091" s="34"/>
      <c r="Q1091" s="34"/>
      <c r="R1091" s="34"/>
      <c r="S1091" s="34"/>
      <c r="T1091" s="34"/>
      <c r="U1091" s="34"/>
      <c r="V1091" s="34"/>
      <c r="W1091" s="34"/>
      <c r="X1091" s="34"/>
      <c r="Y1091" s="34"/>
      <c r="Z1091" s="34"/>
      <c r="AA1091" s="34"/>
      <c r="AB1091" s="34"/>
      <c r="AC1091" s="34"/>
      <c r="AD1091" s="47"/>
      <c r="AG1091" s="23">
        <v>1</v>
      </c>
      <c r="AH1091" s="23">
        <f>Consolication[[#This Row],[Bénéficiaires]]</f>
        <v>0</v>
      </c>
      <c r="AI1091" s="23">
        <f>Consolication[[#This Row],[cohorte]]</f>
        <v>0</v>
      </c>
    </row>
    <row r="1092" spans="1:35" s="16" customFormat="1" x14ac:dyDescent="0.35">
      <c r="A1092" s="34" t="str">
        <f>IF(B1092&lt;&gt;"",MAX($A$1:A1091)+1,"")</f>
        <v/>
      </c>
      <c r="B1092" s="34"/>
      <c r="C1092" s="34"/>
      <c r="D1092" s="34"/>
      <c r="E1092" s="34"/>
      <c r="F1092" s="34"/>
      <c r="G1092" s="34"/>
      <c r="H1092" s="34"/>
      <c r="I1092" s="34"/>
      <c r="J1092" s="34"/>
      <c r="K1092" s="34"/>
      <c r="L1092" s="34"/>
      <c r="M1092" s="34"/>
      <c r="N1092" s="34"/>
      <c r="O1092" s="34"/>
      <c r="P1092" s="34"/>
      <c r="Q1092" s="34"/>
      <c r="R1092" s="34"/>
      <c r="S1092" s="34"/>
      <c r="T1092" s="34"/>
      <c r="U1092" s="34"/>
      <c r="V1092" s="34"/>
      <c r="W1092" s="34"/>
      <c r="X1092" s="34"/>
      <c r="Y1092" s="34"/>
      <c r="Z1092" s="34"/>
      <c r="AA1092" s="34"/>
      <c r="AB1092" s="34"/>
      <c r="AC1092" s="34"/>
      <c r="AD1092" s="47"/>
      <c r="AG1092" s="23">
        <v>1</v>
      </c>
      <c r="AH1092" s="23">
        <f>Consolication[[#This Row],[Bénéficiaires]]</f>
        <v>0</v>
      </c>
      <c r="AI1092" s="23">
        <f>Consolication[[#This Row],[cohorte]]</f>
        <v>0</v>
      </c>
    </row>
    <row r="1093" spans="1:35" s="16" customFormat="1" x14ac:dyDescent="0.35">
      <c r="A1093" s="34" t="str">
        <f>IF(B1093&lt;&gt;"",MAX($A$1:A1092)+1,"")</f>
        <v/>
      </c>
      <c r="B1093" s="34"/>
      <c r="C1093" s="34"/>
      <c r="D1093" s="34"/>
      <c r="E1093" s="34"/>
      <c r="F1093" s="34"/>
      <c r="G1093" s="34"/>
      <c r="H1093" s="34"/>
      <c r="I1093" s="34"/>
      <c r="J1093" s="34"/>
      <c r="K1093" s="34"/>
      <c r="L1093" s="34"/>
      <c r="M1093" s="34"/>
      <c r="N1093" s="34"/>
      <c r="O1093" s="34"/>
      <c r="P1093" s="34"/>
      <c r="Q1093" s="34"/>
      <c r="R1093" s="34"/>
      <c r="S1093" s="34"/>
      <c r="T1093" s="34"/>
      <c r="U1093" s="34"/>
      <c r="V1093" s="34"/>
      <c r="W1093" s="34"/>
      <c r="X1093" s="34"/>
      <c r="Y1093" s="34"/>
      <c r="Z1093" s="34"/>
      <c r="AA1093" s="34"/>
      <c r="AB1093" s="34"/>
      <c r="AC1093" s="34"/>
      <c r="AD1093" s="47"/>
      <c r="AG1093" s="23">
        <v>1</v>
      </c>
      <c r="AH1093" s="23">
        <f>Consolication[[#This Row],[Bénéficiaires]]</f>
        <v>0</v>
      </c>
      <c r="AI1093" s="23">
        <f>Consolication[[#This Row],[cohorte]]</f>
        <v>0</v>
      </c>
    </row>
    <row r="1094" spans="1:35" s="16" customFormat="1" x14ac:dyDescent="0.35">
      <c r="A1094" s="34" t="str">
        <f>IF(B1094&lt;&gt;"",MAX($A$1:A1093)+1,"")</f>
        <v/>
      </c>
      <c r="B1094" s="34"/>
      <c r="C1094" s="34"/>
      <c r="D1094" s="34"/>
      <c r="E1094" s="34"/>
      <c r="F1094" s="34"/>
      <c r="G1094" s="34"/>
      <c r="H1094" s="34"/>
      <c r="I1094" s="34"/>
      <c r="J1094" s="34"/>
      <c r="K1094" s="34"/>
      <c r="L1094" s="34"/>
      <c r="M1094" s="34"/>
      <c r="N1094" s="34"/>
      <c r="O1094" s="34"/>
      <c r="P1094" s="34"/>
      <c r="Q1094" s="34"/>
      <c r="R1094" s="34"/>
      <c r="S1094" s="34"/>
      <c r="T1094" s="34"/>
      <c r="U1094" s="34"/>
      <c r="V1094" s="34"/>
      <c r="W1094" s="34"/>
      <c r="X1094" s="34"/>
      <c r="Y1094" s="34"/>
      <c r="Z1094" s="34"/>
      <c r="AA1094" s="34"/>
      <c r="AB1094" s="34"/>
      <c r="AC1094" s="34"/>
      <c r="AD1094" s="47"/>
      <c r="AG1094" s="23">
        <v>1</v>
      </c>
      <c r="AH1094" s="23">
        <f>Consolication[[#This Row],[Bénéficiaires]]</f>
        <v>0</v>
      </c>
      <c r="AI1094" s="23">
        <f>Consolication[[#This Row],[cohorte]]</f>
        <v>0</v>
      </c>
    </row>
    <row r="1095" spans="1:35" s="16" customFormat="1" x14ac:dyDescent="0.35">
      <c r="A1095" s="34" t="str">
        <f>IF(B1095&lt;&gt;"",MAX($A$1:A1094)+1,"")</f>
        <v/>
      </c>
      <c r="B1095" s="34"/>
      <c r="C1095" s="34"/>
      <c r="D1095" s="34"/>
      <c r="E1095" s="34"/>
      <c r="F1095" s="34"/>
      <c r="G1095" s="34"/>
      <c r="H1095" s="34"/>
      <c r="I1095" s="34"/>
      <c r="J1095" s="34"/>
      <c r="K1095" s="34"/>
      <c r="L1095" s="34"/>
      <c r="M1095" s="34"/>
      <c r="N1095" s="34"/>
      <c r="O1095" s="34"/>
      <c r="P1095" s="34"/>
      <c r="Q1095" s="34"/>
      <c r="R1095" s="34"/>
      <c r="S1095" s="34"/>
      <c r="T1095" s="34"/>
      <c r="U1095" s="34"/>
      <c r="V1095" s="34"/>
      <c r="W1095" s="34"/>
      <c r="X1095" s="34"/>
      <c r="Y1095" s="34"/>
      <c r="Z1095" s="34"/>
      <c r="AA1095" s="34"/>
      <c r="AB1095" s="34"/>
      <c r="AC1095" s="34"/>
      <c r="AD1095" s="47"/>
      <c r="AG1095" s="23">
        <v>1</v>
      </c>
      <c r="AH1095" s="23">
        <f>Consolication[[#This Row],[Bénéficiaires]]</f>
        <v>0</v>
      </c>
      <c r="AI1095" s="23">
        <f>Consolication[[#This Row],[cohorte]]</f>
        <v>0</v>
      </c>
    </row>
    <row r="1096" spans="1:35" s="16" customFormat="1" x14ac:dyDescent="0.35">
      <c r="A1096" s="34" t="str">
        <f>IF(B1096&lt;&gt;"",MAX($A$1:A1095)+1,"")</f>
        <v/>
      </c>
      <c r="B1096" s="34"/>
      <c r="C1096" s="34"/>
      <c r="D1096" s="34"/>
      <c r="E1096" s="34"/>
      <c r="F1096" s="34"/>
      <c r="G1096" s="34"/>
      <c r="H1096" s="34"/>
      <c r="I1096" s="34"/>
      <c r="J1096" s="34"/>
      <c r="K1096" s="34"/>
      <c r="L1096" s="34"/>
      <c r="M1096" s="34"/>
      <c r="N1096" s="34"/>
      <c r="O1096" s="34"/>
      <c r="P1096" s="34"/>
      <c r="Q1096" s="34"/>
      <c r="R1096" s="34"/>
      <c r="S1096" s="34"/>
      <c r="T1096" s="34"/>
      <c r="U1096" s="34"/>
      <c r="V1096" s="34"/>
      <c r="W1096" s="34"/>
      <c r="X1096" s="34"/>
      <c r="Y1096" s="34"/>
      <c r="Z1096" s="34"/>
      <c r="AA1096" s="34"/>
      <c r="AB1096" s="34"/>
      <c r="AC1096" s="34"/>
      <c r="AD1096" s="47"/>
      <c r="AG1096" s="23">
        <v>1</v>
      </c>
      <c r="AH1096" s="23">
        <f>Consolication[[#This Row],[Bénéficiaires]]</f>
        <v>0</v>
      </c>
      <c r="AI1096" s="23">
        <f>Consolication[[#This Row],[cohorte]]</f>
        <v>0</v>
      </c>
    </row>
    <row r="1097" spans="1:35" s="16" customFormat="1" x14ac:dyDescent="0.35">
      <c r="A1097" s="34" t="str">
        <f>IF(B1097&lt;&gt;"",MAX($A$1:A1096)+1,"")</f>
        <v/>
      </c>
      <c r="B1097" s="34"/>
      <c r="C1097" s="34"/>
      <c r="D1097" s="34"/>
      <c r="E1097" s="34"/>
      <c r="F1097" s="34"/>
      <c r="G1097" s="34"/>
      <c r="H1097" s="34"/>
      <c r="I1097" s="34"/>
      <c r="J1097" s="34"/>
      <c r="K1097" s="34"/>
      <c r="L1097" s="34"/>
      <c r="M1097" s="34"/>
      <c r="N1097" s="34"/>
      <c r="O1097" s="34"/>
      <c r="P1097" s="34"/>
      <c r="Q1097" s="34"/>
      <c r="R1097" s="34"/>
      <c r="S1097" s="34"/>
      <c r="T1097" s="34"/>
      <c r="U1097" s="34"/>
      <c r="V1097" s="34"/>
      <c r="W1097" s="34"/>
      <c r="X1097" s="34"/>
      <c r="Y1097" s="34"/>
      <c r="Z1097" s="34"/>
      <c r="AA1097" s="34"/>
      <c r="AB1097" s="34"/>
      <c r="AC1097" s="34"/>
      <c r="AD1097" s="47"/>
      <c r="AG1097" s="23">
        <v>1</v>
      </c>
      <c r="AH1097" s="23">
        <f>Consolication[[#This Row],[Bénéficiaires]]</f>
        <v>0</v>
      </c>
      <c r="AI1097" s="23">
        <f>Consolication[[#This Row],[cohorte]]</f>
        <v>0</v>
      </c>
    </row>
    <row r="1098" spans="1:35" s="16" customFormat="1" x14ac:dyDescent="0.35">
      <c r="A1098" s="34" t="str">
        <f>IF(B1098&lt;&gt;"",MAX($A$1:A1097)+1,"")</f>
        <v/>
      </c>
      <c r="B1098" s="34"/>
      <c r="C1098" s="34"/>
      <c r="D1098" s="34"/>
      <c r="E1098" s="34"/>
      <c r="F1098" s="34"/>
      <c r="G1098" s="34"/>
      <c r="H1098" s="34"/>
      <c r="I1098" s="34"/>
      <c r="J1098" s="34"/>
      <c r="K1098" s="34"/>
      <c r="L1098" s="34"/>
      <c r="M1098" s="34"/>
      <c r="N1098" s="34"/>
      <c r="O1098" s="34"/>
      <c r="P1098" s="34"/>
      <c r="Q1098" s="34"/>
      <c r="R1098" s="34"/>
      <c r="S1098" s="34"/>
      <c r="T1098" s="34"/>
      <c r="U1098" s="34"/>
      <c r="V1098" s="34"/>
      <c r="W1098" s="34"/>
      <c r="X1098" s="34"/>
      <c r="Y1098" s="34"/>
      <c r="Z1098" s="34"/>
      <c r="AA1098" s="34"/>
      <c r="AB1098" s="34"/>
      <c r="AC1098" s="34"/>
      <c r="AD1098" s="47"/>
      <c r="AG1098" s="23">
        <v>1</v>
      </c>
      <c r="AH1098" s="23">
        <f>Consolication[[#This Row],[Bénéficiaires]]</f>
        <v>0</v>
      </c>
      <c r="AI1098" s="23">
        <f>Consolication[[#This Row],[cohorte]]</f>
        <v>0</v>
      </c>
    </row>
    <row r="1099" spans="1:35" s="16" customFormat="1" x14ac:dyDescent="0.35">
      <c r="A1099" s="34" t="str">
        <f>IF(B1099&lt;&gt;"",MAX($A$1:A1098)+1,"")</f>
        <v/>
      </c>
      <c r="B1099" s="34"/>
      <c r="C1099" s="34"/>
      <c r="D1099" s="34"/>
      <c r="E1099" s="34"/>
      <c r="F1099" s="34"/>
      <c r="G1099" s="34"/>
      <c r="H1099" s="34"/>
      <c r="I1099" s="34"/>
      <c r="J1099" s="34"/>
      <c r="K1099" s="34"/>
      <c r="L1099" s="34"/>
      <c r="M1099" s="34"/>
      <c r="N1099" s="34"/>
      <c r="O1099" s="34"/>
      <c r="P1099" s="34"/>
      <c r="Q1099" s="34"/>
      <c r="R1099" s="34"/>
      <c r="S1099" s="34"/>
      <c r="T1099" s="34"/>
      <c r="U1099" s="34"/>
      <c r="V1099" s="34"/>
      <c r="W1099" s="34"/>
      <c r="X1099" s="34"/>
      <c r="Y1099" s="34"/>
      <c r="Z1099" s="34"/>
      <c r="AA1099" s="34"/>
      <c r="AB1099" s="34"/>
      <c r="AC1099" s="34"/>
      <c r="AD1099" s="47"/>
      <c r="AG1099" s="23">
        <v>1</v>
      </c>
      <c r="AH1099" s="23">
        <f>Consolication[[#This Row],[Bénéficiaires]]</f>
        <v>0</v>
      </c>
      <c r="AI1099" s="23">
        <f>Consolication[[#This Row],[cohorte]]</f>
        <v>0</v>
      </c>
    </row>
    <row r="1100" spans="1:35" s="16" customFormat="1" x14ac:dyDescent="0.35">
      <c r="A1100" s="34" t="str">
        <f>IF(B1100&lt;&gt;"",MAX($A$1:A1099)+1,"")</f>
        <v/>
      </c>
      <c r="B1100" s="34"/>
      <c r="C1100" s="34"/>
      <c r="D1100" s="34"/>
      <c r="E1100" s="34"/>
      <c r="F1100" s="34"/>
      <c r="G1100" s="34"/>
      <c r="H1100" s="34"/>
      <c r="I1100" s="34"/>
      <c r="J1100" s="34"/>
      <c r="K1100" s="34"/>
      <c r="L1100" s="34"/>
      <c r="M1100" s="34"/>
      <c r="N1100" s="34"/>
      <c r="O1100" s="34"/>
      <c r="P1100" s="34"/>
      <c r="Q1100" s="34"/>
      <c r="R1100" s="34"/>
      <c r="S1100" s="34"/>
      <c r="T1100" s="34"/>
      <c r="U1100" s="34"/>
      <c r="V1100" s="34"/>
      <c r="W1100" s="34"/>
      <c r="X1100" s="34"/>
      <c r="Y1100" s="34"/>
      <c r="Z1100" s="34"/>
      <c r="AA1100" s="34"/>
      <c r="AB1100" s="34"/>
      <c r="AC1100" s="34"/>
      <c r="AD1100" s="47"/>
      <c r="AG1100" s="23">
        <v>1</v>
      </c>
      <c r="AH1100" s="23">
        <f>Consolication[[#This Row],[Bénéficiaires]]</f>
        <v>0</v>
      </c>
      <c r="AI1100" s="23">
        <f>Consolication[[#This Row],[cohorte]]</f>
        <v>0</v>
      </c>
    </row>
    <row r="1101" spans="1:35" s="16" customFormat="1" x14ac:dyDescent="0.35">
      <c r="A1101" s="34" t="str">
        <f>IF(B1101&lt;&gt;"",MAX($A$1:A1100)+1,"")</f>
        <v/>
      </c>
      <c r="B1101" s="34"/>
      <c r="C1101" s="34"/>
      <c r="D1101" s="34"/>
      <c r="E1101" s="34"/>
      <c r="F1101" s="34"/>
      <c r="G1101" s="34"/>
      <c r="H1101" s="34"/>
      <c r="I1101" s="34"/>
      <c r="J1101" s="34"/>
      <c r="K1101" s="34"/>
      <c r="L1101" s="34"/>
      <c r="M1101" s="34"/>
      <c r="N1101" s="34"/>
      <c r="O1101" s="34"/>
      <c r="P1101" s="34"/>
      <c r="Q1101" s="34"/>
      <c r="R1101" s="34"/>
      <c r="S1101" s="34"/>
      <c r="T1101" s="34"/>
      <c r="U1101" s="34"/>
      <c r="V1101" s="34"/>
      <c r="W1101" s="34"/>
      <c r="X1101" s="34"/>
      <c r="Y1101" s="34"/>
      <c r="Z1101" s="34"/>
      <c r="AA1101" s="34"/>
      <c r="AB1101" s="34"/>
      <c r="AC1101" s="34"/>
      <c r="AD1101" s="47"/>
      <c r="AG1101" s="23">
        <v>1</v>
      </c>
      <c r="AH1101" s="23">
        <f>Consolication[[#This Row],[Bénéficiaires]]</f>
        <v>0</v>
      </c>
      <c r="AI1101" s="23">
        <f>Consolication[[#This Row],[cohorte]]</f>
        <v>0</v>
      </c>
    </row>
    <row r="1102" spans="1:35" s="16" customFormat="1" x14ac:dyDescent="0.35">
      <c r="A1102" s="34" t="str">
        <f>IF(B1102&lt;&gt;"",MAX($A$1:A1101)+1,"")</f>
        <v/>
      </c>
      <c r="B1102" s="34"/>
      <c r="C1102" s="34"/>
      <c r="D1102" s="34"/>
      <c r="E1102" s="34"/>
      <c r="F1102" s="34"/>
      <c r="G1102" s="34"/>
      <c r="H1102" s="34"/>
      <c r="I1102" s="34"/>
      <c r="J1102" s="34"/>
      <c r="K1102" s="34"/>
      <c r="L1102" s="34"/>
      <c r="M1102" s="34"/>
      <c r="N1102" s="34"/>
      <c r="O1102" s="34"/>
      <c r="P1102" s="34"/>
      <c r="Q1102" s="34"/>
      <c r="R1102" s="34"/>
      <c r="S1102" s="34"/>
      <c r="T1102" s="34"/>
      <c r="U1102" s="34"/>
      <c r="V1102" s="34"/>
      <c r="W1102" s="34"/>
      <c r="X1102" s="34"/>
      <c r="Y1102" s="34"/>
      <c r="Z1102" s="34"/>
      <c r="AA1102" s="34"/>
      <c r="AB1102" s="34"/>
      <c r="AC1102" s="34"/>
      <c r="AD1102" s="47"/>
      <c r="AG1102" s="23">
        <v>1</v>
      </c>
      <c r="AH1102" s="23">
        <f>Consolication[[#This Row],[Bénéficiaires]]</f>
        <v>0</v>
      </c>
      <c r="AI1102" s="23">
        <f>Consolication[[#This Row],[cohorte]]</f>
        <v>0</v>
      </c>
    </row>
    <row r="1103" spans="1:35" s="16" customFormat="1" x14ac:dyDescent="0.35">
      <c r="A1103" s="34" t="str">
        <f>IF(B1103&lt;&gt;"",MAX($A$1:A1102)+1,"")</f>
        <v/>
      </c>
      <c r="B1103" s="34"/>
      <c r="C1103" s="34"/>
      <c r="D1103" s="34"/>
      <c r="E1103" s="34"/>
      <c r="F1103" s="34"/>
      <c r="G1103" s="34"/>
      <c r="H1103" s="34"/>
      <c r="I1103" s="34"/>
      <c r="J1103" s="34"/>
      <c r="K1103" s="34"/>
      <c r="L1103" s="34"/>
      <c r="M1103" s="34"/>
      <c r="N1103" s="34"/>
      <c r="O1103" s="34"/>
      <c r="P1103" s="34"/>
      <c r="Q1103" s="34"/>
      <c r="R1103" s="34"/>
      <c r="S1103" s="34"/>
      <c r="T1103" s="34"/>
      <c r="U1103" s="34"/>
      <c r="V1103" s="34"/>
      <c r="W1103" s="34"/>
      <c r="X1103" s="34"/>
      <c r="Y1103" s="34"/>
      <c r="Z1103" s="34"/>
      <c r="AA1103" s="34"/>
      <c r="AB1103" s="34"/>
      <c r="AC1103" s="34"/>
      <c r="AD1103" s="47"/>
      <c r="AG1103" s="23">
        <v>1</v>
      </c>
      <c r="AH1103" s="23">
        <f>Consolication[[#This Row],[Bénéficiaires]]</f>
        <v>0</v>
      </c>
      <c r="AI1103" s="23">
        <f>Consolication[[#This Row],[cohorte]]</f>
        <v>0</v>
      </c>
    </row>
    <row r="1104" spans="1:35" s="16" customFormat="1" x14ac:dyDescent="0.35">
      <c r="A1104" s="34" t="str">
        <f>IF(B1104&lt;&gt;"",MAX($A$1:A1103)+1,"")</f>
        <v/>
      </c>
      <c r="B1104" s="34"/>
      <c r="C1104" s="34"/>
      <c r="D1104" s="34"/>
      <c r="E1104" s="34"/>
      <c r="F1104" s="34"/>
      <c r="G1104" s="34"/>
      <c r="H1104" s="34"/>
      <c r="I1104" s="34"/>
      <c r="J1104" s="34"/>
      <c r="K1104" s="34"/>
      <c r="L1104" s="34"/>
      <c r="M1104" s="34"/>
      <c r="N1104" s="34"/>
      <c r="O1104" s="34"/>
      <c r="P1104" s="34"/>
      <c r="Q1104" s="34"/>
      <c r="R1104" s="34"/>
      <c r="S1104" s="34"/>
      <c r="T1104" s="34"/>
      <c r="U1104" s="34"/>
      <c r="V1104" s="34"/>
      <c r="W1104" s="34"/>
      <c r="X1104" s="34"/>
      <c r="Y1104" s="34"/>
      <c r="Z1104" s="34"/>
      <c r="AA1104" s="34"/>
      <c r="AB1104" s="34"/>
      <c r="AC1104" s="34"/>
      <c r="AD1104" s="47"/>
      <c r="AG1104" s="23">
        <v>1</v>
      </c>
      <c r="AH1104" s="23">
        <f>Consolication[[#This Row],[Bénéficiaires]]</f>
        <v>0</v>
      </c>
      <c r="AI1104" s="23">
        <f>Consolication[[#This Row],[cohorte]]</f>
        <v>0</v>
      </c>
    </row>
    <row r="1105" spans="1:35" s="16" customFormat="1" x14ac:dyDescent="0.35">
      <c r="A1105" s="34" t="str">
        <f>IF(B1105&lt;&gt;"",MAX($A$1:A1104)+1,"")</f>
        <v/>
      </c>
      <c r="B1105" s="34"/>
      <c r="C1105" s="34"/>
      <c r="D1105" s="34"/>
      <c r="E1105" s="34"/>
      <c r="F1105" s="34"/>
      <c r="G1105" s="34"/>
      <c r="H1105" s="34"/>
      <c r="I1105" s="34"/>
      <c r="J1105" s="34"/>
      <c r="K1105" s="34"/>
      <c r="L1105" s="34"/>
      <c r="M1105" s="34"/>
      <c r="N1105" s="34"/>
      <c r="O1105" s="34"/>
      <c r="P1105" s="34"/>
      <c r="Q1105" s="34"/>
      <c r="R1105" s="34"/>
      <c r="S1105" s="34"/>
      <c r="T1105" s="34"/>
      <c r="U1105" s="34"/>
      <c r="V1105" s="34"/>
      <c r="W1105" s="34"/>
      <c r="X1105" s="34"/>
      <c r="Y1105" s="34"/>
      <c r="Z1105" s="34"/>
      <c r="AA1105" s="34"/>
      <c r="AB1105" s="34"/>
      <c r="AC1105" s="34"/>
      <c r="AD1105" s="47"/>
      <c r="AG1105" s="23">
        <v>1</v>
      </c>
      <c r="AH1105" s="23">
        <f>Consolication[[#This Row],[Bénéficiaires]]</f>
        <v>0</v>
      </c>
      <c r="AI1105" s="23">
        <f>Consolication[[#This Row],[cohorte]]</f>
        <v>0</v>
      </c>
    </row>
    <row r="1106" spans="1:35" s="16" customFormat="1" x14ac:dyDescent="0.35">
      <c r="A1106" s="34" t="str">
        <f>IF(B1106&lt;&gt;"",MAX($A$1:A1105)+1,"")</f>
        <v/>
      </c>
      <c r="B1106" s="34"/>
      <c r="C1106" s="34"/>
      <c r="D1106" s="34"/>
      <c r="E1106" s="34"/>
      <c r="F1106" s="34"/>
      <c r="G1106" s="34"/>
      <c r="H1106" s="34"/>
      <c r="I1106" s="34"/>
      <c r="J1106" s="34"/>
      <c r="K1106" s="34"/>
      <c r="L1106" s="34"/>
      <c r="M1106" s="34"/>
      <c r="N1106" s="34"/>
      <c r="O1106" s="34"/>
      <c r="P1106" s="34"/>
      <c r="Q1106" s="34"/>
      <c r="R1106" s="34"/>
      <c r="S1106" s="34"/>
      <c r="T1106" s="34"/>
      <c r="U1106" s="34"/>
      <c r="V1106" s="34"/>
      <c r="W1106" s="34"/>
      <c r="X1106" s="34"/>
      <c r="Y1106" s="34"/>
      <c r="Z1106" s="34"/>
      <c r="AA1106" s="34"/>
      <c r="AB1106" s="34"/>
      <c r="AC1106" s="34"/>
      <c r="AD1106" s="47"/>
      <c r="AG1106" s="23">
        <v>1</v>
      </c>
      <c r="AH1106" s="23">
        <f>Consolication[[#This Row],[Bénéficiaires]]</f>
        <v>0</v>
      </c>
      <c r="AI1106" s="23">
        <f>Consolication[[#This Row],[cohorte]]</f>
        <v>0</v>
      </c>
    </row>
    <row r="1107" spans="1:35" s="16" customFormat="1" x14ac:dyDescent="0.35">
      <c r="A1107" s="34" t="str">
        <f>IF(B1107&lt;&gt;"",MAX($A$1:A1106)+1,"")</f>
        <v/>
      </c>
      <c r="B1107" s="34"/>
      <c r="C1107" s="34"/>
      <c r="D1107" s="34"/>
      <c r="E1107" s="34"/>
      <c r="F1107" s="34"/>
      <c r="G1107" s="34"/>
      <c r="H1107" s="34"/>
      <c r="I1107" s="34"/>
      <c r="J1107" s="34"/>
      <c r="K1107" s="34"/>
      <c r="L1107" s="34"/>
      <c r="M1107" s="34"/>
      <c r="N1107" s="34"/>
      <c r="O1107" s="34"/>
      <c r="P1107" s="34"/>
      <c r="Q1107" s="34"/>
      <c r="R1107" s="34"/>
      <c r="S1107" s="34"/>
      <c r="T1107" s="34"/>
      <c r="U1107" s="34"/>
      <c r="V1107" s="34"/>
      <c r="W1107" s="34"/>
      <c r="X1107" s="34"/>
      <c r="Y1107" s="34"/>
      <c r="Z1107" s="34"/>
      <c r="AA1107" s="34"/>
      <c r="AB1107" s="34"/>
      <c r="AC1107" s="34"/>
      <c r="AD1107" s="47"/>
      <c r="AG1107" s="23">
        <v>1</v>
      </c>
      <c r="AH1107" s="23">
        <f>Consolication[[#This Row],[Bénéficiaires]]</f>
        <v>0</v>
      </c>
      <c r="AI1107" s="23">
        <f>Consolication[[#This Row],[cohorte]]</f>
        <v>0</v>
      </c>
    </row>
    <row r="1108" spans="1:35" s="16" customFormat="1" x14ac:dyDescent="0.35">
      <c r="A1108" s="34" t="str">
        <f>IF(B1108&lt;&gt;"",MAX($A$1:A1107)+1,"")</f>
        <v/>
      </c>
      <c r="B1108" s="34"/>
      <c r="C1108" s="34"/>
      <c r="D1108" s="34"/>
      <c r="E1108" s="34"/>
      <c r="F1108" s="34"/>
      <c r="G1108" s="34"/>
      <c r="H1108" s="34"/>
      <c r="I1108" s="34"/>
      <c r="J1108" s="34"/>
      <c r="K1108" s="34"/>
      <c r="L1108" s="34"/>
      <c r="M1108" s="34"/>
      <c r="N1108" s="34"/>
      <c r="O1108" s="34"/>
      <c r="P1108" s="34"/>
      <c r="Q1108" s="34"/>
      <c r="R1108" s="34"/>
      <c r="S1108" s="34"/>
      <c r="T1108" s="34"/>
      <c r="U1108" s="34"/>
      <c r="V1108" s="34"/>
      <c r="W1108" s="34"/>
      <c r="X1108" s="34"/>
      <c r="Y1108" s="34"/>
      <c r="Z1108" s="34"/>
      <c r="AA1108" s="34"/>
      <c r="AB1108" s="34"/>
      <c r="AC1108" s="34"/>
      <c r="AD1108" s="47"/>
      <c r="AG1108" s="23">
        <v>1</v>
      </c>
      <c r="AH1108" s="23">
        <f>Consolication[[#This Row],[Bénéficiaires]]</f>
        <v>0</v>
      </c>
      <c r="AI1108" s="23">
        <f>Consolication[[#This Row],[cohorte]]</f>
        <v>0</v>
      </c>
    </row>
    <row r="1109" spans="1:35" s="16" customFormat="1" x14ac:dyDescent="0.35">
      <c r="A1109" s="34" t="str">
        <f>IF(B1109&lt;&gt;"",MAX($A$1:A1108)+1,"")</f>
        <v/>
      </c>
      <c r="B1109" s="34"/>
      <c r="C1109" s="34"/>
      <c r="D1109" s="34"/>
      <c r="E1109" s="34"/>
      <c r="F1109" s="34"/>
      <c r="G1109" s="34"/>
      <c r="H1109" s="34"/>
      <c r="I1109" s="34"/>
      <c r="J1109" s="34"/>
      <c r="K1109" s="34"/>
      <c r="L1109" s="34"/>
      <c r="M1109" s="34"/>
      <c r="N1109" s="34"/>
      <c r="O1109" s="34"/>
      <c r="P1109" s="34"/>
      <c r="Q1109" s="34"/>
      <c r="R1109" s="34"/>
      <c r="S1109" s="34"/>
      <c r="T1109" s="34"/>
      <c r="U1109" s="34"/>
      <c r="V1109" s="34"/>
      <c r="W1109" s="34"/>
      <c r="X1109" s="34"/>
      <c r="Y1109" s="34"/>
      <c r="Z1109" s="34"/>
      <c r="AA1109" s="34"/>
      <c r="AB1109" s="34"/>
      <c r="AC1109" s="34"/>
      <c r="AD1109" s="47"/>
      <c r="AG1109" s="23">
        <v>1</v>
      </c>
      <c r="AH1109" s="23">
        <f>Consolication[[#This Row],[Bénéficiaires]]</f>
        <v>0</v>
      </c>
      <c r="AI1109" s="23">
        <f>Consolication[[#This Row],[cohorte]]</f>
        <v>0</v>
      </c>
    </row>
    <row r="1110" spans="1:35" s="16" customFormat="1" x14ac:dyDescent="0.35">
      <c r="A1110" s="34" t="str">
        <f>IF(B1110&lt;&gt;"",MAX($A$1:A1109)+1,"")</f>
        <v/>
      </c>
      <c r="B1110" s="34"/>
      <c r="C1110" s="34"/>
      <c r="D1110" s="34"/>
      <c r="E1110" s="34"/>
      <c r="F1110" s="34"/>
      <c r="G1110" s="34"/>
      <c r="H1110" s="34"/>
      <c r="I1110" s="34"/>
      <c r="J1110" s="34"/>
      <c r="K1110" s="34"/>
      <c r="L1110" s="34"/>
      <c r="M1110" s="34"/>
      <c r="N1110" s="34"/>
      <c r="O1110" s="34"/>
      <c r="P1110" s="34"/>
      <c r="Q1110" s="34"/>
      <c r="R1110" s="34"/>
      <c r="S1110" s="34"/>
      <c r="T1110" s="34"/>
      <c r="U1110" s="34"/>
      <c r="V1110" s="34"/>
      <c r="W1110" s="34"/>
      <c r="X1110" s="34"/>
      <c r="Y1110" s="34"/>
      <c r="Z1110" s="34"/>
      <c r="AA1110" s="34"/>
      <c r="AB1110" s="34"/>
      <c r="AC1110" s="34"/>
      <c r="AD1110" s="47"/>
      <c r="AG1110" s="23">
        <v>1</v>
      </c>
      <c r="AH1110" s="23">
        <f>Consolication[[#This Row],[Bénéficiaires]]</f>
        <v>0</v>
      </c>
      <c r="AI1110" s="23">
        <f>Consolication[[#This Row],[cohorte]]</f>
        <v>0</v>
      </c>
    </row>
    <row r="1111" spans="1:35" s="16" customFormat="1" x14ac:dyDescent="0.35">
      <c r="A1111" s="34" t="str">
        <f>IF(B1111&lt;&gt;"",MAX($A$1:A1110)+1,"")</f>
        <v/>
      </c>
      <c r="B1111" s="34"/>
      <c r="C1111" s="34"/>
      <c r="D1111" s="34"/>
      <c r="E1111" s="34"/>
      <c r="F1111" s="34"/>
      <c r="G1111" s="34"/>
      <c r="H1111" s="34"/>
      <c r="I1111" s="34"/>
      <c r="J1111" s="34"/>
      <c r="K1111" s="34"/>
      <c r="L1111" s="34"/>
      <c r="M1111" s="34"/>
      <c r="N1111" s="34"/>
      <c r="O1111" s="34"/>
      <c r="P1111" s="34"/>
      <c r="Q1111" s="34"/>
      <c r="R1111" s="34"/>
      <c r="S1111" s="34"/>
      <c r="T1111" s="34"/>
      <c r="U1111" s="34"/>
      <c r="V1111" s="34"/>
      <c r="W1111" s="34"/>
      <c r="X1111" s="34"/>
      <c r="Y1111" s="34"/>
      <c r="Z1111" s="34"/>
      <c r="AA1111" s="34"/>
      <c r="AB1111" s="34"/>
      <c r="AC1111" s="34"/>
      <c r="AD1111" s="47"/>
      <c r="AG1111" s="23">
        <v>1</v>
      </c>
      <c r="AH1111" s="23">
        <f>Consolication[[#This Row],[Bénéficiaires]]</f>
        <v>0</v>
      </c>
      <c r="AI1111" s="23">
        <f>Consolication[[#This Row],[cohorte]]</f>
        <v>0</v>
      </c>
    </row>
    <row r="1112" spans="1:35" s="16" customFormat="1" x14ac:dyDescent="0.35">
      <c r="A1112" s="34" t="str">
        <f>IF(B1112&lt;&gt;"",MAX($A$1:A1111)+1,"")</f>
        <v/>
      </c>
      <c r="B1112" s="34"/>
      <c r="C1112" s="34"/>
      <c r="D1112" s="34"/>
      <c r="E1112" s="34"/>
      <c r="F1112" s="34"/>
      <c r="G1112" s="34"/>
      <c r="H1112" s="34"/>
      <c r="I1112" s="34"/>
      <c r="J1112" s="34"/>
      <c r="K1112" s="34"/>
      <c r="L1112" s="34"/>
      <c r="M1112" s="34"/>
      <c r="N1112" s="34"/>
      <c r="O1112" s="34"/>
      <c r="P1112" s="34"/>
      <c r="Q1112" s="34"/>
      <c r="R1112" s="34"/>
      <c r="S1112" s="34"/>
      <c r="T1112" s="34"/>
      <c r="U1112" s="34"/>
      <c r="V1112" s="34"/>
      <c r="W1112" s="34"/>
      <c r="X1112" s="34"/>
      <c r="Y1112" s="34"/>
      <c r="Z1112" s="34"/>
      <c r="AA1112" s="34"/>
      <c r="AB1112" s="34"/>
      <c r="AC1112" s="34"/>
      <c r="AD1112" s="47"/>
      <c r="AG1112" s="23">
        <v>1</v>
      </c>
      <c r="AH1112" s="23">
        <f>Consolication[[#This Row],[Bénéficiaires]]</f>
        <v>0</v>
      </c>
      <c r="AI1112" s="23">
        <f>Consolication[[#This Row],[cohorte]]</f>
        <v>0</v>
      </c>
    </row>
    <row r="1113" spans="1:35" s="16" customFormat="1" x14ac:dyDescent="0.35">
      <c r="A1113" s="34" t="str">
        <f>IF(B1113&lt;&gt;"",MAX($A$1:A1112)+1,"")</f>
        <v/>
      </c>
      <c r="B1113" s="34"/>
      <c r="C1113" s="34"/>
      <c r="D1113" s="34"/>
      <c r="E1113" s="34"/>
      <c r="F1113" s="34"/>
      <c r="G1113" s="34"/>
      <c r="H1113" s="34"/>
      <c r="I1113" s="34"/>
      <c r="J1113" s="34"/>
      <c r="K1113" s="34"/>
      <c r="L1113" s="34"/>
      <c r="M1113" s="34"/>
      <c r="N1113" s="34"/>
      <c r="O1113" s="34"/>
      <c r="P1113" s="34"/>
      <c r="Q1113" s="34"/>
      <c r="R1113" s="34"/>
      <c r="S1113" s="34"/>
      <c r="T1113" s="34"/>
      <c r="U1113" s="34"/>
      <c r="V1113" s="34"/>
      <c r="W1113" s="34"/>
      <c r="X1113" s="34"/>
      <c r="Y1113" s="34"/>
      <c r="Z1113" s="34"/>
      <c r="AA1113" s="34"/>
      <c r="AB1113" s="34"/>
      <c r="AC1113" s="34"/>
      <c r="AD1113" s="47"/>
      <c r="AG1113" s="23">
        <v>1</v>
      </c>
      <c r="AH1113" s="23">
        <f>Consolication[[#This Row],[Bénéficiaires]]</f>
        <v>0</v>
      </c>
      <c r="AI1113" s="23">
        <f>Consolication[[#This Row],[cohorte]]</f>
        <v>0</v>
      </c>
    </row>
    <row r="1114" spans="1:35" s="16" customFormat="1" x14ac:dyDescent="0.35">
      <c r="A1114" s="34" t="str">
        <f>IF(B1114&lt;&gt;"",MAX($A$1:A1113)+1,"")</f>
        <v/>
      </c>
      <c r="B1114" s="34"/>
      <c r="C1114" s="34"/>
      <c r="D1114" s="34"/>
      <c r="E1114" s="34"/>
      <c r="F1114" s="34"/>
      <c r="G1114" s="34"/>
      <c r="H1114" s="34"/>
      <c r="I1114" s="34"/>
      <c r="J1114" s="34"/>
      <c r="K1114" s="34"/>
      <c r="L1114" s="34"/>
      <c r="M1114" s="34"/>
      <c r="N1114" s="34"/>
      <c r="O1114" s="34"/>
      <c r="P1114" s="34"/>
      <c r="Q1114" s="34"/>
      <c r="R1114" s="34"/>
      <c r="S1114" s="34"/>
      <c r="T1114" s="34"/>
      <c r="U1114" s="34"/>
      <c r="V1114" s="34"/>
      <c r="W1114" s="34"/>
      <c r="X1114" s="34"/>
      <c r="Y1114" s="34"/>
      <c r="Z1114" s="34"/>
      <c r="AA1114" s="34"/>
      <c r="AB1114" s="34"/>
      <c r="AC1114" s="34"/>
      <c r="AD1114" s="47"/>
      <c r="AG1114" s="23">
        <v>1</v>
      </c>
      <c r="AH1114" s="23">
        <f>Consolication[[#This Row],[Bénéficiaires]]</f>
        <v>0</v>
      </c>
      <c r="AI1114" s="23">
        <f>Consolication[[#This Row],[cohorte]]</f>
        <v>0</v>
      </c>
    </row>
    <row r="1115" spans="1:35" s="16" customFormat="1" x14ac:dyDescent="0.35">
      <c r="A1115" s="34" t="str">
        <f>IF(B1115&lt;&gt;"",MAX($A$1:A1114)+1,"")</f>
        <v/>
      </c>
      <c r="B1115" s="34"/>
      <c r="C1115" s="34"/>
      <c r="D1115" s="34"/>
      <c r="E1115" s="34"/>
      <c r="F1115" s="34"/>
      <c r="G1115" s="34"/>
      <c r="H1115" s="34"/>
      <c r="I1115" s="34"/>
      <c r="J1115" s="34"/>
      <c r="K1115" s="34"/>
      <c r="L1115" s="34"/>
      <c r="M1115" s="34"/>
      <c r="N1115" s="34"/>
      <c r="O1115" s="34"/>
      <c r="P1115" s="34"/>
      <c r="Q1115" s="34"/>
      <c r="R1115" s="34"/>
      <c r="S1115" s="34"/>
      <c r="T1115" s="34"/>
      <c r="U1115" s="34"/>
      <c r="V1115" s="34"/>
      <c r="W1115" s="34"/>
      <c r="X1115" s="34"/>
      <c r="Y1115" s="34"/>
      <c r="Z1115" s="34"/>
      <c r="AA1115" s="34"/>
      <c r="AB1115" s="34"/>
      <c r="AC1115" s="34"/>
      <c r="AD1115" s="47"/>
      <c r="AG1115" s="23">
        <v>1</v>
      </c>
      <c r="AH1115" s="23">
        <f>Consolication[[#This Row],[Bénéficiaires]]</f>
        <v>0</v>
      </c>
      <c r="AI1115" s="23">
        <f>Consolication[[#This Row],[cohorte]]</f>
        <v>0</v>
      </c>
    </row>
    <row r="1116" spans="1:35" s="16" customFormat="1" x14ac:dyDescent="0.35">
      <c r="A1116" s="34" t="str">
        <f>IF(B1116&lt;&gt;"",MAX($A$1:A1115)+1,"")</f>
        <v/>
      </c>
      <c r="B1116" s="34"/>
      <c r="C1116" s="34"/>
      <c r="D1116" s="34"/>
      <c r="E1116" s="34"/>
      <c r="F1116" s="34"/>
      <c r="G1116" s="34"/>
      <c r="H1116" s="34"/>
      <c r="I1116" s="34"/>
      <c r="J1116" s="34"/>
      <c r="K1116" s="34"/>
      <c r="L1116" s="34"/>
      <c r="M1116" s="34"/>
      <c r="N1116" s="34"/>
      <c r="O1116" s="34"/>
      <c r="P1116" s="34"/>
      <c r="Q1116" s="34"/>
      <c r="R1116" s="34"/>
      <c r="S1116" s="34"/>
      <c r="T1116" s="34"/>
      <c r="U1116" s="34"/>
      <c r="V1116" s="34"/>
      <c r="W1116" s="34"/>
      <c r="X1116" s="34"/>
      <c r="Y1116" s="34"/>
      <c r="Z1116" s="34"/>
      <c r="AA1116" s="34"/>
      <c r="AB1116" s="34"/>
      <c r="AC1116" s="34"/>
      <c r="AD1116" s="47"/>
      <c r="AG1116" s="23">
        <v>1</v>
      </c>
      <c r="AH1116" s="42">
        <v>0</v>
      </c>
      <c r="AI1116" s="42">
        <v>0</v>
      </c>
    </row>
    <row r="1117" spans="1:35" s="16" customFormat="1" x14ac:dyDescent="0.35">
      <c r="A1117" s="34" t="str">
        <f>IF(B1117&lt;&gt;"",MAX($A$1:A1116)+1,"")</f>
        <v/>
      </c>
      <c r="B1117" s="34"/>
      <c r="C1117" s="34"/>
      <c r="D1117" s="34"/>
      <c r="E1117" s="34"/>
      <c r="F1117" s="34"/>
      <c r="G1117" s="34"/>
      <c r="H1117" s="34"/>
      <c r="I1117" s="34"/>
      <c r="J1117" s="34"/>
      <c r="K1117" s="34"/>
      <c r="L1117" s="34"/>
      <c r="M1117" s="34"/>
      <c r="N1117" s="34"/>
      <c r="O1117" s="34"/>
      <c r="P1117" s="34"/>
      <c r="Q1117" s="34"/>
      <c r="R1117" s="34"/>
      <c r="S1117" s="34"/>
      <c r="T1117" s="34"/>
      <c r="U1117" s="34"/>
      <c r="V1117" s="34"/>
      <c r="W1117" s="34"/>
      <c r="X1117" s="34"/>
      <c r="Y1117" s="34"/>
      <c r="Z1117" s="34"/>
      <c r="AA1117" s="34"/>
      <c r="AB1117" s="34"/>
      <c r="AC1117" s="34"/>
      <c r="AD1117" s="47"/>
      <c r="AG1117" s="23">
        <v>1</v>
      </c>
      <c r="AH1117" s="42">
        <v>0</v>
      </c>
      <c r="AI1117" s="42">
        <v>0</v>
      </c>
    </row>
    <row r="1118" spans="1:35" s="16" customFormat="1" x14ac:dyDescent="0.35">
      <c r="A1118" s="34" t="str">
        <f>IF(B1118&lt;&gt;"",MAX($A$1:A1117)+1,"")</f>
        <v/>
      </c>
      <c r="B1118" s="34"/>
      <c r="C1118" s="34"/>
      <c r="D1118" s="34"/>
      <c r="E1118" s="34"/>
      <c r="F1118" s="34"/>
      <c r="G1118" s="34"/>
      <c r="H1118" s="34"/>
      <c r="I1118" s="34"/>
      <c r="J1118" s="34"/>
      <c r="K1118" s="34"/>
      <c r="L1118" s="34"/>
      <c r="M1118" s="34"/>
      <c r="N1118" s="34"/>
      <c r="O1118" s="34"/>
      <c r="P1118" s="34"/>
      <c r="Q1118" s="34"/>
      <c r="R1118" s="34"/>
      <c r="S1118" s="34"/>
      <c r="T1118" s="34"/>
      <c r="U1118" s="34"/>
      <c r="V1118" s="34"/>
      <c r="W1118" s="34"/>
      <c r="X1118" s="34"/>
      <c r="Y1118" s="34"/>
      <c r="Z1118" s="34"/>
      <c r="AA1118" s="34"/>
      <c r="AB1118" s="34"/>
      <c r="AC1118" s="34"/>
      <c r="AD1118" s="47"/>
      <c r="AG1118" s="23">
        <v>1</v>
      </c>
      <c r="AH1118" s="42">
        <v>0</v>
      </c>
      <c r="AI1118" s="42">
        <v>0</v>
      </c>
    </row>
    <row r="1119" spans="1:35" s="16" customFormat="1" x14ac:dyDescent="0.35">
      <c r="A1119" s="34" t="str">
        <f>IF(B1119&lt;&gt;"",MAX($A$1:A1118)+1,"")</f>
        <v/>
      </c>
      <c r="B1119" s="34"/>
      <c r="C1119" s="34"/>
      <c r="D1119" s="34"/>
      <c r="E1119" s="34"/>
      <c r="F1119" s="34"/>
      <c r="G1119" s="34"/>
      <c r="H1119" s="34"/>
      <c r="I1119" s="34"/>
      <c r="J1119" s="34"/>
      <c r="K1119" s="34"/>
      <c r="L1119" s="34"/>
      <c r="M1119" s="34"/>
      <c r="N1119" s="34"/>
      <c r="O1119" s="34"/>
      <c r="P1119" s="34"/>
      <c r="Q1119" s="34"/>
      <c r="R1119" s="34"/>
      <c r="S1119" s="34"/>
      <c r="T1119" s="34"/>
      <c r="U1119" s="34"/>
      <c r="V1119" s="34"/>
      <c r="W1119" s="34"/>
      <c r="X1119" s="34"/>
      <c r="Y1119" s="34"/>
      <c r="Z1119" s="34"/>
      <c r="AA1119" s="34"/>
      <c r="AB1119" s="34"/>
      <c r="AC1119" s="34"/>
      <c r="AD1119" s="47"/>
      <c r="AG1119" s="23">
        <v>1</v>
      </c>
      <c r="AH1119" s="42">
        <v>0</v>
      </c>
      <c r="AI1119" s="42">
        <v>0</v>
      </c>
    </row>
    <row r="1120" spans="1:35" s="16" customFormat="1" x14ac:dyDescent="0.35">
      <c r="A1120" s="34" t="str">
        <f>IF(B1120&lt;&gt;"",MAX($A$1:A1119)+1,"")</f>
        <v/>
      </c>
      <c r="B1120" s="34"/>
      <c r="C1120" s="34"/>
      <c r="D1120" s="34"/>
      <c r="E1120" s="34"/>
      <c r="F1120" s="34"/>
      <c r="G1120" s="34"/>
      <c r="H1120" s="34"/>
      <c r="I1120" s="34"/>
      <c r="J1120" s="34"/>
      <c r="K1120" s="34"/>
      <c r="L1120" s="34"/>
      <c r="M1120" s="34"/>
      <c r="N1120" s="34"/>
      <c r="O1120" s="34"/>
      <c r="P1120" s="34"/>
      <c r="Q1120" s="34"/>
      <c r="R1120" s="34"/>
      <c r="S1120" s="34"/>
      <c r="T1120" s="34"/>
      <c r="U1120" s="34"/>
      <c r="V1120" s="34"/>
      <c r="W1120" s="34"/>
      <c r="X1120" s="34"/>
      <c r="Y1120" s="34"/>
      <c r="Z1120" s="34"/>
      <c r="AA1120" s="34"/>
      <c r="AB1120" s="34"/>
      <c r="AC1120" s="34"/>
      <c r="AD1120" s="47"/>
      <c r="AG1120" s="23">
        <v>1</v>
      </c>
      <c r="AH1120" s="42">
        <v>0</v>
      </c>
      <c r="AI1120" s="42">
        <v>0</v>
      </c>
    </row>
    <row r="1121" spans="1:35" s="16" customFormat="1" x14ac:dyDescent="0.35">
      <c r="A1121" s="34" t="str">
        <f>IF(B1121&lt;&gt;"",MAX($A$1:A1120)+1,"")</f>
        <v/>
      </c>
      <c r="B1121" s="34"/>
      <c r="C1121" s="34"/>
      <c r="D1121" s="34"/>
      <c r="E1121" s="34"/>
      <c r="F1121" s="34"/>
      <c r="G1121" s="34"/>
      <c r="H1121" s="34"/>
      <c r="I1121" s="34"/>
      <c r="J1121" s="34"/>
      <c r="K1121" s="34"/>
      <c r="L1121" s="34"/>
      <c r="M1121" s="34"/>
      <c r="N1121" s="34"/>
      <c r="O1121" s="34"/>
      <c r="P1121" s="34"/>
      <c r="Q1121" s="34"/>
      <c r="R1121" s="34"/>
      <c r="S1121" s="34"/>
      <c r="T1121" s="34"/>
      <c r="U1121" s="34"/>
      <c r="V1121" s="34"/>
      <c r="W1121" s="34"/>
      <c r="X1121" s="34"/>
      <c r="Y1121" s="34"/>
      <c r="Z1121" s="34"/>
      <c r="AA1121" s="34"/>
      <c r="AB1121" s="34"/>
      <c r="AC1121" s="34"/>
      <c r="AD1121" s="47"/>
      <c r="AG1121" s="23">
        <v>1</v>
      </c>
      <c r="AH1121" s="42">
        <v>0</v>
      </c>
      <c r="AI1121" s="42">
        <v>0</v>
      </c>
    </row>
    <row r="1122" spans="1:35" s="16" customFormat="1" x14ac:dyDescent="0.35">
      <c r="A1122" s="34" t="str">
        <f>IF(B1122&lt;&gt;"",MAX($A$1:A1121)+1,"")</f>
        <v/>
      </c>
      <c r="B1122" s="34"/>
      <c r="C1122" s="34"/>
      <c r="D1122" s="34"/>
      <c r="E1122" s="34"/>
      <c r="F1122" s="34"/>
      <c r="G1122" s="34"/>
      <c r="H1122" s="34"/>
      <c r="I1122" s="34"/>
      <c r="J1122" s="34"/>
      <c r="K1122" s="34"/>
      <c r="L1122" s="34"/>
      <c r="M1122" s="34"/>
      <c r="N1122" s="34"/>
      <c r="O1122" s="34"/>
      <c r="P1122" s="34"/>
      <c r="Q1122" s="34"/>
      <c r="R1122" s="34"/>
      <c r="S1122" s="34"/>
      <c r="T1122" s="34"/>
      <c r="U1122" s="34"/>
      <c r="V1122" s="34"/>
      <c r="W1122" s="34"/>
      <c r="X1122" s="34"/>
      <c r="Y1122" s="34"/>
      <c r="Z1122" s="34"/>
      <c r="AA1122" s="34"/>
      <c r="AB1122" s="34"/>
      <c r="AC1122" s="34"/>
      <c r="AD1122" s="47"/>
      <c r="AG1122" s="23">
        <v>1</v>
      </c>
      <c r="AH1122" s="42">
        <v>0</v>
      </c>
      <c r="AI1122" s="42">
        <v>0</v>
      </c>
    </row>
    <row r="1123" spans="1:35" s="16" customFormat="1" x14ac:dyDescent="0.35">
      <c r="A1123" s="34" t="str">
        <f>IF(B1123&lt;&gt;"",MAX($A$1:A1122)+1,"")</f>
        <v/>
      </c>
      <c r="B1123" s="34"/>
      <c r="C1123" s="34"/>
      <c r="D1123" s="34"/>
      <c r="E1123" s="34"/>
      <c r="F1123" s="34"/>
      <c r="G1123" s="34"/>
      <c r="H1123" s="34"/>
      <c r="I1123" s="34"/>
      <c r="J1123" s="34"/>
      <c r="K1123" s="34"/>
      <c r="L1123" s="34"/>
      <c r="M1123" s="34"/>
      <c r="N1123" s="34"/>
      <c r="O1123" s="34"/>
      <c r="P1123" s="34"/>
      <c r="Q1123" s="34"/>
      <c r="R1123" s="34"/>
      <c r="S1123" s="34"/>
      <c r="T1123" s="34"/>
      <c r="U1123" s="34"/>
      <c r="V1123" s="34"/>
      <c r="W1123" s="34"/>
      <c r="X1123" s="34"/>
      <c r="Y1123" s="34"/>
      <c r="Z1123" s="34"/>
      <c r="AA1123" s="34"/>
      <c r="AB1123" s="34"/>
      <c r="AC1123" s="34"/>
      <c r="AD1123" s="47"/>
      <c r="AG1123" s="23">
        <v>1</v>
      </c>
      <c r="AH1123" s="42">
        <v>0</v>
      </c>
      <c r="AI1123" s="42">
        <v>0</v>
      </c>
    </row>
    <row r="1124" spans="1:35" s="16" customFormat="1" x14ac:dyDescent="0.35">
      <c r="A1124" s="34" t="str">
        <f>IF(B1124&lt;&gt;"",MAX($A$1:A1123)+1,"")</f>
        <v/>
      </c>
      <c r="B1124" s="34"/>
      <c r="C1124" s="34"/>
      <c r="D1124" s="34"/>
      <c r="E1124" s="34"/>
      <c r="F1124" s="34"/>
      <c r="G1124" s="34"/>
      <c r="H1124" s="34"/>
      <c r="I1124" s="34"/>
      <c r="J1124" s="34"/>
      <c r="K1124" s="34"/>
      <c r="L1124" s="34"/>
      <c r="M1124" s="34"/>
      <c r="N1124" s="34"/>
      <c r="O1124" s="34"/>
      <c r="P1124" s="34"/>
      <c r="Q1124" s="34"/>
      <c r="R1124" s="34"/>
      <c r="S1124" s="34"/>
      <c r="T1124" s="34"/>
      <c r="U1124" s="34"/>
      <c r="V1124" s="34"/>
      <c r="W1124" s="34"/>
      <c r="X1124" s="34"/>
      <c r="Y1124" s="34"/>
      <c r="Z1124" s="34"/>
      <c r="AA1124" s="34"/>
      <c r="AB1124" s="34"/>
      <c r="AC1124" s="34"/>
      <c r="AD1124" s="47"/>
      <c r="AG1124" s="23">
        <v>1</v>
      </c>
      <c r="AH1124" s="42">
        <v>0</v>
      </c>
      <c r="AI1124" s="42">
        <v>0</v>
      </c>
    </row>
    <row r="1125" spans="1:35" s="16" customFormat="1" x14ac:dyDescent="0.35">
      <c r="A1125" s="34" t="str">
        <f>IF(B1125&lt;&gt;"",MAX($A$1:A1124)+1,"")</f>
        <v/>
      </c>
      <c r="B1125" s="34"/>
      <c r="C1125" s="34"/>
      <c r="D1125" s="34"/>
      <c r="E1125" s="34"/>
      <c r="F1125" s="34"/>
      <c r="G1125" s="34"/>
      <c r="H1125" s="34"/>
      <c r="I1125" s="34"/>
      <c r="J1125" s="34"/>
      <c r="K1125" s="34"/>
      <c r="L1125" s="34"/>
      <c r="M1125" s="34"/>
      <c r="N1125" s="34"/>
      <c r="O1125" s="34"/>
      <c r="P1125" s="34"/>
      <c r="Q1125" s="34"/>
      <c r="R1125" s="34"/>
      <c r="S1125" s="34"/>
      <c r="T1125" s="34"/>
      <c r="U1125" s="34"/>
      <c r="V1125" s="34"/>
      <c r="W1125" s="34"/>
      <c r="X1125" s="34"/>
      <c r="Y1125" s="34"/>
      <c r="Z1125" s="34"/>
      <c r="AA1125" s="34"/>
      <c r="AB1125" s="34"/>
      <c r="AC1125" s="34"/>
      <c r="AD1125" s="47"/>
      <c r="AG1125" s="23">
        <v>1</v>
      </c>
      <c r="AH1125" s="42">
        <v>0</v>
      </c>
      <c r="AI1125" s="42">
        <v>0</v>
      </c>
    </row>
    <row r="1126" spans="1:35" s="16" customFormat="1" x14ac:dyDescent="0.35">
      <c r="A1126" s="34" t="str">
        <f>IF(B1126&lt;&gt;"",MAX($A$1:A1125)+1,"")</f>
        <v/>
      </c>
      <c r="B1126" s="34"/>
      <c r="C1126" s="34"/>
      <c r="D1126" s="34"/>
      <c r="E1126" s="34"/>
      <c r="F1126" s="34"/>
      <c r="G1126" s="34"/>
      <c r="H1126" s="34"/>
      <c r="I1126" s="34"/>
      <c r="J1126" s="34"/>
      <c r="K1126" s="34"/>
      <c r="L1126" s="34"/>
      <c r="M1126" s="34"/>
      <c r="N1126" s="34"/>
      <c r="O1126" s="34"/>
      <c r="P1126" s="34"/>
      <c r="Q1126" s="34"/>
      <c r="R1126" s="34"/>
      <c r="S1126" s="34"/>
      <c r="T1126" s="34"/>
      <c r="U1126" s="34"/>
      <c r="V1126" s="34"/>
      <c r="W1126" s="34"/>
      <c r="X1126" s="34"/>
      <c r="Y1126" s="34"/>
      <c r="Z1126" s="34"/>
      <c r="AA1126" s="34"/>
      <c r="AB1126" s="34"/>
      <c r="AC1126" s="34"/>
      <c r="AD1126" s="47"/>
      <c r="AG1126" s="23">
        <v>1</v>
      </c>
      <c r="AH1126" s="42">
        <v>0</v>
      </c>
      <c r="AI1126" s="42">
        <v>0</v>
      </c>
    </row>
    <row r="1127" spans="1:35" s="16" customFormat="1" x14ac:dyDescent="0.35">
      <c r="A1127" s="34" t="str">
        <f>IF(B1127&lt;&gt;"",MAX($A$1:A1126)+1,"")</f>
        <v/>
      </c>
      <c r="B1127" s="34"/>
      <c r="C1127" s="34"/>
      <c r="D1127" s="34"/>
      <c r="E1127" s="34"/>
      <c r="F1127" s="34"/>
      <c r="G1127" s="34"/>
      <c r="H1127" s="34"/>
      <c r="I1127" s="34"/>
      <c r="J1127" s="34"/>
      <c r="K1127" s="34"/>
      <c r="L1127" s="34"/>
      <c r="M1127" s="34"/>
      <c r="N1127" s="34"/>
      <c r="O1127" s="34"/>
      <c r="P1127" s="34"/>
      <c r="Q1127" s="34"/>
      <c r="R1127" s="34"/>
      <c r="S1127" s="34"/>
      <c r="T1127" s="34"/>
      <c r="U1127" s="34"/>
      <c r="V1127" s="34"/>
      <c r="W1127" s="34"/>
      <c r="X1127" s="34"/>
      <c r="Y1127" s="34"/>
      <c r="Z1127" s="34"/>
      <c r="AA1127" s="34"/>
      <c r="AB1127" s="34"/>
      <c r="AC1127" s="34"/>
      <c r="AD1127" s="47"/>
      <c r="AG1127" s="23">
        <v>1</v>
      </c>
      <c r="AH1127" s="42">
        <v>0</v>
      </c>
      <c r="AI1127" s="42">
        <v>0</v>
      </c>
    </row>
    <row r="1128" spans="1:35" s="16" customFormat="1" x14ac:dyDescent="0.35">
      <c r="A1128" s="34" t="str">
        <f>IF(B1128&lt;&gt;"",MAX($A$1:A1127)+1,"")</f>
        <v/>
      </c>
      <c r="B1128" s="34"/>
      <c r="C1128" s="34"/>
      <c r="D1128" s="34"/>
      <c r="E1128" s="34"/>
      <c r="F1128" s="34"/>
      <c r="G1128" s="34"/>
      <c r="H1128" s="34"/>
      <c r="I1128" s="34"/>
      <c r="J1128" s="34"/>
      <c r="K1128" s="34"/>
      <c r="L1128" s="34"/>
      <c r="M1128" s="34"/>
      <c r="N1128" s="34"/>
      <c r="O1128" s="34"/>
      <c r="P1128" s="34"/>
      <c r="Q1128" s="34"/>
      <c r="R1128" s="34"/>
      <c r="S1128" s="34"/>
      <c r="T1128" s="34"/>
      <c r="U1128" s="34"/>
      <c r="V1128" s="34"/>
      <c r="W1128" s="34"/>
      <c r="X1128" s="34"/>
      <c r="Y1128" s="34"/>
      <c r="Z1128" s="34"/>
      <c r="AA1128" s="34"/>
      <c r="AB1128" s="34"/>
      <c r="AC1128" s="34"/>
      <c r="AD1128" s="47"/>
      <c r="AG1128" s="23">
        <v>1</v>
      </c>
      <c r="AH1128" s="42">
        <v>0</v>
      </c>
      <c r="AI1128" s="42">
        <v>0</v>
      </c>
    </row>
    <row r="1129" spans="1:35" s="16" customFormat="1" x14ac:dyDescent="0.35">
      <c r="A1129" s="34" t="str">
        <f>IF(B1129&lt;&gt;"",MAX($A$1:A1128)+1,"")</f>
        <v/>
      </c>
      <c r="B1129" s="34"/>
      <c r="C1129" s="34"/>
      <c r="D1129" s="34"/>
      <c r="E1129" s="34"/>
      <c r="F1129" s="34"/>
      <c r="G1129" s="34"/>
      <c r="H1129" s="34"/>
      <c r="I1129" s="34"/>
      <c r="J1129" s="34"/>
      <c r="K1129" s="34"/>
      <c r="L1129" s="34"/>
      <c r="M1129" s="34"/>
      <c r="N1129" s="34"/>
      <c r="O1129" s="34"/>
      <c r="P1129" s="34"/>
      <c r="Q1129" s="34"/>
      <c r="R1129" s="34"/>
      <c r="S1129" s="34"/>
      <c r="T1129" s="34"/>
      <c r="U1129" s="34"/>
      <c r="V1129" s="34"/>
      <c r="W1129" s="34"/>
      <c r="X1129" s="34"/>
      <c r="Y1129" s="34"/>
      <c r="Z1129" s="34"/>
      <c r="AA1129" s="34"/>
      <c r="AB1129" s="34"/>
      <c r="AC1129" s="34"/>
      <c r="AD1129" s="47"/>
      <c r="AG1129" s="23">
        <v>1</v>
      </c>
      <c r="AH1129" s="42">
        <v>0</v>
      </c>
      <c r="AI1129" s="42">
        <v>0</v>
      </c>
    </row>
    <row r="1130" spans="1:35" s="16" customFormat="1" x14ac:dyDescent="0.35">
      <c r="A1130" s="34" t="str">
        <f>IF(B1130&lt;&gt;"",MAX($A$1:A1129)+1,"")</f>
        <v/>
      </c>
      <c r="B1130" s="34"/>
      <c r="C1130" s="34"/>
      <c r="D1130" s="34"/>
      <c r="E1130" s="34"/>
      <c r="F1130" s="34"/>
      <c r="G1130" s="34"/>
      <c r="H1130" s="34"/>
      <c r="I1130" s="34"/>
      <c r="J1130" s="34"/>
      <c r="K1130" s="34"/>
      <c r="L1130" s="34"/>
      <c r="M1130" s="34"/>
      <c r="N1130" s="34"/>
      <c r="O1130" s="34"/>
      <c r="P1130" s="34"/>
      <c r="Q1130" s="34"/>
      <c r="R1130" s="34"/>
      <c r="S1130" s="34"/>
      <c r="T1130" s="34"/>
      <c r="U1130" s="34"/>
      <c r="V1130" s="34"/>
      <c r="W1130" s="34"/>
      <c r="X1130" s="34"/>
      <c r="Y1130" s="34"/>
      <c r="Z1130" s="34"/>
      <c r="AA1130" s="34"/>
      <c r="AB1130" s="34"/>
      <c r="AC1130" s="34"/>
      <c r="AD1130" s="47"/>
      <c r="AG1130" s="23">
        <v>1</v>
      </c>
      <c r="AH1130" s="42">
        <v>0</v>
      </c>
      <c r="AI1130" s="42">
        <v>0</v>
      </c>
    </row>
    <row r="1131" spans="1:35" s="16" customFormat="1" x14ac:dyDescent="0.35">
      <c r="A1131" s="34" t="str">
        <f>IF(B1131&lt;&gt;"",MAX($A$1:A1130)+1,"")</f>
        <v/>
      </c>
      <c r="B1131" s="34"/>
      <c r="C1131" s="34"/>
      <c r="D1131" s="34"/>
      <c r="E1131" s="34"/>
      <c r="F1131" s="34"/>
      <c r="G1131" s="34"/>
      <c r="H1131" s="34"/>
      <c r="I1131" s="34"/>
      <c r="J1131" s="34"/>
      <c r="K1131" s="34"/>
      <c r="L1131" s="34"/>
      <c r="M1131" s="34"/>
      <c r="N1131" s="34"/>
      <c r="O1131" s="34"/>
      <c r="P1131" s="34"/>
      <c r="Q1131" s="34"/>
      <c r="R1131" s="34"/>
      <c r="S1131" s="34"/>
      <c r="T1131" s="34"/>
      <c r="U1131" s="34"/>
      <c r="V1131" s="34"/>
      <c r="W1131" s="34"/>
      <c r="X1131" s="34"/>
      <c r="Y1131" s="34"/>
      <c r="Z1131" s="34"/>
      <c r="AA1131" s="34"/>
      <c r="AB1131" s="34"/>
      <c r="AC1131" s="34"/>
      <c r="AD1131" s="47"/>
      <c r="AG1131" s="23">
        <v>1</v>
      </c>
      <c r="AH1131" s="42">
        <v>0</v>
      </c>
      <c r="AI1131" s="42">
        <v>0</v>
      </c>
    </row>
    <row r="1132" spans="1:35" s="16" customFormat="1" x14ac:dyDescent="0.35">
      <c r="A1132" s="34" t="str">
        <f>IF(B1132&lt;&gt;"",MAX($A$1:A1131)+1,"")</f>
        <v/>
      </c>
      <c r="B1132" s="34"/>
      <c r="C1132" s="34"/>
      <c r="D1132" s="34"/>
      <c r="E1132" s="34"/>
      <c r="F1132" s="34"/>
      <c r="G1132" s="34"/>
      <c r="H1132" s="34"/>
      <c r="I1132" s="34"/>
      <c r="J1132" s="34"/>
      <c r="K1132" s="34"/>
      <c r="L1132" s="34"/>
      <c r="M1132" s="34"/>
      <c r="N1132" s="34"/>
      <c r="O1132" s="34"/>
      <c r="P1132" s="34"/>
      <c r="Q1132" s="34"/>
      <c r="R1132" s="34"/>
      <c r="S1132" s="34"/>
      <c r="T1132" s="34"/>
      <c r="U1132" s="34"/>
      <c r="V1132" s="34"/>
      <c r="W1132" s="34"/>
      <c r="X1132" s="34"/>
      <c r="Y1132" s="34"/>
      <c r="Z1132" s="34"/>
      <c r="AA1132" s="34"/>
      <c r="AB1132" s="34"/>
      <c r="AC1132" s="34"/>
      <c r="AD1132" s="47"/>
      <c r="AG1132" s="23">
        <v>1</v>
      </c>
      <c r="AH1132" s="42">
        <v>0</v>
      </c>
      <c r="AI1132" s="42">
        <v>0</v>
      </c>
    </row>
    <row r="1133" spans="1:35" s="16" customFormat="1" x14ac:dyDescent="0.35">
      <c r="A1133" s="34" t="str">
        <f>IF(B1133&lt;&gt;"",MAX($A$1:A1132)+1,"")</f>
        <v/>
      </c>
      <c r="B1133" s="34"/>
      <c r="C1133" s="34"/>
      <c r="D1133" s="34"/>
      <c r="E1133" s="34"/>
      <c r="F1133" s="34"/>
      <c r="G1133" s="34"/>
      <c r="H1133" s="34"/>
      <c r="I1133" s="34"/>
      <c r="J1133" s="34"/>
      <c r="K1133" s="34"/>
      <c r="L1133" s="34"/>
      <c r="M1133" s="34"/>
      <c r="N1133" s="34"/>
      <c r="O1133" s="34"/>
      <c r="P1133" s="34"/>
      <c r="Q1133" s="34"/>
      <c r="R1133" s="34"/>
      <c r="S1133" s="34"/>
      <c r="T1133" s="34"/>
      <c r="U1133" s="34"/>
      <c r="V1133" s="34"/>
      <c r="W1133" s="34"/>
      <c r="X1133" s="34"/>
      <c r="Y1133" s="34"/>
      <c r="Z1133" s="34"/>
      <c r="AA1133" s="34"/>
      <c r="AB1133" s="34"/>
      <c r="AC1133" s="34"/>
      <c r="AD1133" s="47"/>
      <c r="AG1133" s="23">
        <v>1</v>
      </c>
      <c r="AH1133" s="42">
        <v>0</v>
      </c>
      <c r="AI1133" s="42">
        <v>0</v>
      </c>
    </row>
    <row r="1134" spans="1:35" s="16" customFormat="1" x14ac:dyDescent="0.35">
      <c r="A1134" s="34" t="str">
        <f>IF(B1134&lt;&gt;"",MAX($A$1:A1133)+1,"")</f>
        <v/>
      </c>
      <c r="B1134" s="34"/>
      <c r="C1134" s="34"/>
      <c r="D1134" s="34"/>
      <c r="E1134" s="34"/>
      <c r="F1134" s="34"/>
      <c r="G1134" s="34"/>
      <c r="H1134" s="34"/>
      <c r="I1134" s="34"/>
      <c r="J1134" s="34"/>
      <c r="K1134" s="34"/>
      <c r="L1134" s="34"/>
      <c r="M1134" s="34"/>
      <c r="N1134" s="34"/>
      <c r="O1134" s="34"/>
      <c r="P1134" s="34"/>
      <c r="Q1134" s="34"/>
      <c r="R1134" s="34"/>
      <c r="S1134" s="34"/>
      <c r="T1134" s="34"/>
      <c r="U1134" s="34"/>
      <c r="V1134" s="34"/>
      <c r="W1134" s="34"/>
      <c r="X1134" s="34"/>
      <c r="Y1134" s="34"/>
      <c r="Z1134" s="34"/>
      <c r="AA1134" s="34"/>
      <c r="AB1134" s="34"/>
      <c r="AC1134" s="34"/>
      <c r="AD1134" s="47"/>
      <c r="AG1134" s="23">
        <v>1</v>
      </c>
      <c r="AH1134" s="42">
        <v>0</v>
      </c>
      <c r="AI1134" s="42">
        <v>0</v>
      </c>
    </row>
    <row r="1135" spans="1:35" s="16" customFormat="1" x14ac:dyDescent="0.35">
      <c r="A1135" s="34" t="str">
        <f>IF(B1135&lt;&gt;"",MAX($A$1:A1134)+1,"")</f>
        <v/>
      </c>
      <c r="B1135" s="34"/>
      <c r="C1135" s="34"/>
      <c r="D1135" s="34"/>
      <c r="E1135" s="34"/>
      <c r="F1135" s="34"/>
      <c r="G1135" s="34"/>
      <c r="H1135" s="34"/>
      <c r="I1135" s="34"/>
      <c r="J1135" s="34"/>
      <c r="K1135" s="34"/>
      <c r="L1135" s="34"/>
      <c r="M1135" s="34"/>
      <c r="N1135" s="34"/>
      <c r="O1135" s="34"/>
      <c r="P1135" s="34"/>
      <c r="Q1135" s="34"/>
      <c r="R1135" s="34"/>
      <c r="S1135" s="34"/>
      <c r="T1135" s="34"/>
      <c r="U1135" s="34"/>
      <c r="V1135" s="34"/>
      <c r="W1135" s="34"/>
      <c r="X1135" s="34"/>
      <c r="Y1135" s="34"/>
      <c r="Z1135" s="34"/>
      <c r="AA1135" s="34"/>
      <c r="AB1135" s="34"/>
      <c r="AC1135" s="34"/>
      <c r="AD1135" s="47"/>
      <c r="AG1135" s="23">
        <v>1</v>
      </c>
      <c r="AH1135" s="42">
        <v>0</v>
      </c>
      <c r="AI1135" s="42">
        <v>0</v>
      </c>
    </row>
    <row r="1136" spans="1:35" s="16" customFormat="1" x14ac:dyDescent="0.35">
      <c r="A1136" s="34" t="str">
        <f>IF(B1136&lt;&gt;"",MAX($A$1:A1135)+1,"")</f>
        <v/>
      </c>
      <c r="B1136" s="34"/>
      <c r="C1136" s="34"/>
      <c r="D1136" s="34"/>
      <c r="E1136" s="34"/>
      <c r="F1136" s="34"/>
      <c r="G1136" s="34"/>
      <c r="H1136" s="34"/>
      <c r="I1136" s="34"/>
      <c r="J1136" s="34"/>
      <c r="K1136" s="34"/>
      <c r="L1136" s="34"/>
      <c r="M1136" s="34"/>
      <c r="N1136" s="34"/>
      <c r="O1136" s="34"/>
      <c r="P1136" s="34"/>
      <c r="Q1136" s="34"/>
      <c r="R1136" s="34"/>
      <c r="S1136" s="34"/>
      <c r="T1136" s="34"/>
      <c r="U1136" s="34"/>
      <c r="V1136" s="34"/>
      <c r="W1136" s="34"/>
      <c r="X1136" s="34"/>
      <c r="Y1136" s="34"/>
      <c r="Z1136" s="34"/>
      <c r="AA1136" s="34"/>
      <c r="AB1136" s="34"/>
      <c r="AC1136" s="34"/>
      <c r="AD1136" s="47"/>
      <c r="AG1136" s="23">
        <v>1</v>
      </c>
      <c r="AH1136" s="42">
        <v>0</v>
      </c>
      <c r="AI1136" s="42">
        <v>0</v>
      </c>
    </row>
    <row r="1137" spans="1:35" s="16" customFormat="1" x14ac:dyDescent="0.35">
      <c r="A1137" s="34" t="str">
        <f>IF(B1137&lt;&gt;"",MAX($A$1:A1136)+1,"")</f>
        <v/>
      </c>
      <c r="B1137" s="34"/>
      <c r="C1137" s="34"/>
      <c r="D1137" s="34"/>
      <c r="E1137" s="34"/>
      <c r="F1137" s="34"/>
      <c r="G1137" s="34"/>
      <c r="H1137" s="34"/>
      <c r="I1137" s="34"/>
      <c r="J1137" s="34"/>
      <c r="K1137" s="34"/>
      <c r="L1137" s="34"/>
      <c r="M1137" s="34"/>
      <c r="N1137" s="34"/>
      <c r="O1137" s="34"/>
      <c r="P1137" s="34"/>
      <c r="Q1137" s="34"/>
      <c r="R1137" s="34"/>
      <c r="S1137" s="34"/>
      <c r="T1137" s="34"/>
      <c r="U1137" s="34"/>
      <c r="V1137" s="34"/>
      <c r="W1137" s="34"/>
      <c r="X1137" s="34"/>
      <c r="Y1137" s="34"/>
      <c r="Z1137" s="34"/>
      <c r="AA1137" s="34"/>
      <c r="AB1137" s="34"/>
      <c r="AC1137" s="34"/>
      <c r="AD1137" s="47"/>
      <c r="AG1137" s="23">
        <v>1</v>
      </c>
      <c r="AH1137" s="42">
        <v>0</v>
      </c>
      <c r="AI1137" s="42">
        <v>0</v>
      </c>
    </row>
    <row r="1138" spans="1:35" s="16" customFormat="1" x14ac:dyDescent="0.35">
      <c r="A1138" s="34" t="str">
        <f>IF(B1138&lt;&gt;"",MAX($A$1:A1137)+1,"")</f>
        <v/>
      </c>
      <c r="B1138" s="34"/>
      <c r="C1138" s="34"/>
      <c r="D1138" s="34"/>
      <c r="E1138" s="34"/>
      <c r="F1138" s="34"/>
      <c r="G1138" s="34"/>
      <c r="H1138" s="34"/>
      <c r="I1138" s="34"/>
      <c r="J1138" s="34"/>
      <c r="K1138" s="34"/>
      <c r="L1138" s="34"/>
      <c r="M1138" s="34"/>
      <c r="N1138" s="34"/>
      <c r="O1138" s="34"/>
      <c r="P1138" s="34"/>
      <c r="Q1138" s="34"/>
      <c r="R1138" s="34"/>
      <c r="S1138" s="34"/>
      <c r="T1138" s="34"/>
      <c r="U1138" s="34"/>
      <c r="V1138" s="34"/>
      <c r="W1138" s="34"/>
      <c r="X1138" s="34"/>
      <c r="Y1138" s="34"/>
      <c r="Z1138" s="34"/>
      <c r="AA1138" s="34"/>
      <c r="AB1138" s="34"/>
      <c r="AC1138" s="34"/>
      <c r="AD1138" s="47"/>
      <c r="AG1138" s="23">
        <v>1</v>
      </c>
      <c r="AH1138" s="42">
        <v>0</v>
      </c>
      <c r="AI1138" s="42">
        <v>0</v>
      </c>
    </row>
    <row r="1139" spans="1:35" s="16" customFormat="1" x14ac:dyDescent="0.35">
      <c r="A1139" s="34" t="str">
        <f>IF(B1139&lt;&gt;"",MAX($A$1:A1138)+1,"")</f>
        <v/>
      </c>
      <c r="B1139" s="34"/>
      <c r="C1139" s="34"/>
      <c r="D1139" s="34"/>
      <c r="E1139" s="34"/>
      <c r="F1139" s="34"/>
      <c r="G1139" s="34"/>
      <c r="H1139" s="34"/>
      <c r="I1139" s="34"/>
      <c r="J1139" s="34"/>
      <c r="K1139" s="34"/>
      <c r="L1139" s="34"/>
      <c r="M1139" s="34"/>
      <c r="N1139" s="34"/>
      <c r="O1139" s="34"/>
      <c r="P1139" s="34"/>
      <c r="Q1139" s="34"/>
      <c r="R1139" s="34"/>
      <c r="S1139" s="34"/>
      <c r="T1139" s="34"/>
      <c r="U1139" s="34"/>
      <c r="V1139" s="34"/>
      <c r="W1139" s="34"/>
      <c r="X1139" s="34"/>
      <c r="Y1139" s="34"/>
      <c r="Z1139" s="34"/>
      <c r="AA1139" s="34"/>
      <c r="AB1139" s="34"/>
      <c r="AC1139" s="34"/>
      <c r="AD1139" s="47"/>
      <c r="AG1139" s="23">
        <v>1</v>
      </c>
      <c r="AH1139" s="42">
        <v>0</v>
      </c>
      <c r="AI1139" s="42">
        <v>0</v>
      </c>
    </row>
    <row r="1140" spans="1:35" s="16" customFormat="1" x14ac:dyDescent="0.35">
      <c r="A1140" s="34" t="str">
        <f>IF(B1140&lt;&gt;"",MAX($A$1:A1139)+1,"")</f>
        <v/>
      </c>
      <c r="B1140" s="34"/>
      <c r="C1140" s="34"/>
      <c r="D1140" s="34"/>
      <c r="E1140" s="34"/>
      <c r="F1140" s="34"/>
      <c r="G1140" s="34"/>
      <c r="H1140" s="34"/>
      <c r="I1140" s="34"/>
      <c r="J1140" s="34"/>
      <c r="K1140" s="34"/>
      <c r="L1140" s="34"/>
      <c r="M1140" s="34"/>
      <c r="N1140" s="34"/>
      <c r="O1140" s="34"/>
      <c r="P1140" s="34"/>
      <c r="Q1140" s="34"/>
      <c r="R1140" s="34"/>
      <c r="S1140" s="34"/>
      <c r="T1140" s="34"/>
      <c r="U1140" s="34"/>
      <c r="V1140" s="34"/>
      <c r="W1140" s="34"/>
      <c r="X1140" s="34"/>
      <c r="Y1140" s="34"/>
      <c r="Z1140" s="34"/>
      <c r="AA1140" s="34"/>
      <c r="AB1140" s="34"/>
      <c r="AC1140" s="34"/>
      <c r="AD1140" s="47"/>
      <c r="AG1140" s="23">
        <v>1</v>
      </c>
      <c r="AH1140" s="42">
        <v>0</v>
      </c>
      <c r="AI1140" s="42">
        <v>0</v>
      </c>
    </row>
    <row r="1141" spans="1:35" s="16" customFormat="1" x14ac:dyDescent="0.35">
      <c r="A1141" s="34" t="str">
        <f>IF(B1141&lt;&gt;"",MAX($A$1:A1140)+1,"")</f>
        <v/>
      </c>
      <c r="B1141" s="34"/>
      <c r="C1141" s="34"/>
      <c r="D1141" s="34"/>
      <c r="E1141" s="34"/>
      <c r="F1141" s="34"/>
      <c r="G1141" s="34"/>
      <c r="H1141" s="34"/>
      <c r="I1141" s="34"/>
      <c r="J1141" s="34"/>
      <c r="K1141" s="34"/>
      <c r="L1141" s="34"/>
      <c r="M1141" s="34"/>
      <c r="N1141" s="34"/>
      <c r="O1141" s="34"/>
      <c r="P1141" s="34"/>
      <c r="Q1141" s="34"/>
      <c r="R1141" s="34"/>
      <c r="S1141" s="34"/>
      <c r="T1141" s="34"/>
      <c r="U1141" s="34"/>
      <c r="V1141" s="34"/>
      <c r="W1141" s="34"/>
      <c r="X1141" s="34"/>
      <c r="Y1141" s="34"/>
      <c r="Z1141" s="34"/>
      <c r="AA1141" s="34"/>
      <c r="AB1141" s="34"/>
      <c r="AC1141" s="34"/>
      <c r="AD1141" s="47"/>
      <c r="AG1141" s="23">
        <v>1</v>
      </c>
      <c r="AH1141" s="42">
        <v>0</v>
      </c>
      <c r="AI1141" s="42">
        <v>0</v>
      </c>
    </row>
    <row r="1142" spans="1:35" s="16" customFormat="1" x14ac:dyDescent="0.35">
      <c r="A1142" s="34" t="str">
        <f>IF(B1142&lt;&gt;"",MAX($A$1:A1141)+1,"")</f>
        <v/>
      </c>
      <c r="B1142" s="34"/>
      <c r="C1142" s="34"/>
      <c r="D1142" s="34"/>
      <c r="E1142" s="34"/>
      <c r="F1142" s="34"/>
      <c r="G1142" s="34"/>
      <c r="H1142" s="34"/>
      <c r="I1142" s="34"/>
      <c r="J1142" s="34"/>
      <c r="K1142" s="34"/>
      <c r="L1142" s="34"/>
      <c r="M1142" s="34"/>
      <c r="N1142" s="34"/>
      <c r="O1142" s="34"/>
      <c r="P1142" s="34"/>
      <c r="Q1142" s="34"/>
      <c r="R1142" s="34"/>
      <c r="S1142" s="34"/>
      <c r="T1142" s="34"/>
      <c r="U1142" s="34"/>
      <c r="V1142" s="34"/>
      <c r="W1142" s="34"/>
      <c r="X1142" s="34"/>
      <c r="Y1142" s="34"/>
      <c r="Z1142" s="34"/>
      <c r="AA1142" s="34"/>
      <c r="AB1142" s="34"/>
      <c r="AC1142" s="34"/>
      <c r="AD1142" s="47"/>
      <c r="AG1142" s="23">
        <v>1</v>
      </c>
      <c r="AH1142" s="42">
        <v>0</v>
      </c>
      <c r="AI1142" s="42">
        <v>0</v>
      </c>
    </row>
    <row r="1143" spans="1:35" s="16" customFormat="1" x14ac:dyDescent="0.35">
      <c r="A1143" s="34" t="str">
        <f>IF(B1143&lt;&gt;"",MAX($A$1:A1142)+1,"")</f>
        <v/>
      </c>
      <c r="B1143" s="34"/>
      <c r="C1143" s="34"/>
      <c r="D1143" s="34"/>
      <c r="E1143" s="34"/>
      <c r="F1143" s="34"/>
      <c r="G1143" s="34"/>
      <c r="H1143" s="34"/>
      <c r="I1143" s="34"/>
      <c r="J1143" s="34"/>
      <c r="K1143" s="34"/>
      <c r="L1143" s="34"/>
      <c r="M1143" s="34"/>
      <c r="N1143" s="34"/>
      <c r="O1143" s="34"/>
      <c r="P1143" s="34"/>
      <c r="Q1143" s="34"/>
      <c r="R1143" s="34"/>
      <c r="S1143" s="34"/>
      <c r="T1143" s="34"/>
      <c r="U1143" s="34"/>
      <c r="V1143" s="34"/>
      <c r="W1143" s="34"/>
      <c r="X1143" s="34"/>
      <c r="Y1143" s="34"/>
      <c r="Z1143" s="34"/>
      <c r="AA1143" s="34"/>
      <c r="AB1143" s="34"/>
      <c r="AC1143" s="34"/>
      <c r="AD1143" s="47"/>
      <c r="AG1143" s="23">
        <v>1</v>
      </c>
      <c r="AH1143" s="42">
        <v>0</v>
      </c>
      <c r="AI1143" s="42">
        <v>0</v>
      </c>
    </row>
    <row r="1144" spans="1:35" s="16" customFormat="1" x14ac:dyDescent="0.35">
      <c r="A1144" s="34" t="str">
        <f>IF(B1144&lt;&gt;"",MAX($A$1:A1143)+1,"")</f>
        <v/>
      </c>
      <c r="B1144" s="34"/>
      <c r="C1144" s="34"/>
      <c r="D1144" s="34"/>
      <c r="E1144" s="34"/>
      <c r="F1144" s="34"/>
      <c r="G1144" s="34"/>
      <c r="H1144" s="34"/>
      <c r="I1144" s="34"/>
      <c r="J1144" s="34"/>
      <c r="K1144" s="34"/>
      <c r="L1144" s="34"/>
      <c r="M1144" s="34"/>
      <c r="N1144" s="34"/>
      <c r="O1144" s="34"/>
      <c r="P1144" s="34"/>
      <c r="Q1144" s="34"/>
      <c r="R1144" s="34"/>
      <c r="S1144" s="34"/>
      <c r="T1144" s="34"/>
      <c r="U1144" s="34"/>
      <c r="V1144" s="34"/>
      <c r="W1144" s="34"/>
      <c r="X1144" s="34"/>
      <c r="Y1144" s="34"/>
      <c r="Z1144" s="34"/>
      <c r="AA1144" s="34"/>
      <c r="AB1144" s="34"/>
      <c r="AC1144" s="34"/>
      <c r="AD1144" s="47"/>
      <c r="AG1144" s="23">
        <v>1</v>
      </c>
      <c r="AH1144" s="42">
        <v>0</v>
      </c>
      <c r="AI1144" s="42">
        <v>0</v>
      </c>
    </row>
    <row r="1145" spans="1:35" s="16" customFormat="1" x14ac:dyDescent="0.35">
      <c r="A1145" s="34" t="str">
        <f>IF(B1145&lt;&gt;"",MAX($A$1:A1144)+1,"")</f>
        <v/>
      </c>
      <c r="B1145" s="34"/>
      <c r="C1145" s="34"/>
      <c r="D1145" s="34"/>
      <c r="E1145" s="34"/>
      <c r="F1145" s="34"/>
      <c r="G1145" s="34"/>
      <c r="H1145" s="34"/>
      <c r="I1145" s="34"/>
      <c r="J1145" s="34"/>
      <c r="K1145" s="34"/>
      <c r="L1145" s="34"/>
      <c r="M1145" s="34"/>
      <c r="N1145" s="34"/>
      <c r="O1145" s="34"/>
      <c r="P1145" s="34"/>
      <c r="Q1145" s="34"/>
      <c r="R1145" s="34"/>
      <c r="S1145" s="34"/>
      <c r="T1145" s="34"/>
      <c r="U1145" s="34"/>
      <c r="V1145" s="34"/>
      <c r="W1145" s="34"/>
      <c r="X1145" s="34"/>
      <c r="Y1145" s="34"/>
      <c r="Z1145" s="34"/>
      <c r="AA1145" s="34"/>
      <c r="AB1145" s="34"/>
      <c r="AC1145" s="34"/>
      <c r="AD1145" s="47"/>
      <c r="AG1145" s="23">
        <v>1</v>
      </c>
      <c r="AH1145" s="42">
        <v>0</v>
      </c>
      <c r="AI1145" s="42">
        <v>0</v>
      </c>
    </row>
    <row r="1146" spans="1:35" s="16" customFormat="1" x14ac:dyDescent="0.35">
      <c r="A1146" s="34" t="str">
        <f>IF(B1146&lt;&gt;"",MAX($A$1:A1145)+1,"")</f>
        <v/>
      </c>
      <c r="B1146" s="34"/>
      <c r="C1146" s="34"/>
      <c r="D1146" s="34"/>
      <c r="E1146" s="34"/>
      <c r="F1146" s="34"/>
      <c r="G1146" s="34"/>
      <c r="H1146" s="34"/>
      <c r="I1146" s="34"/>
      <c r="J1146" s="34"/>
      <c r="K1146" s="34"/>
      <c r="L1146" s="34"/>
      <c r="M1146" s="34"/>
      <c r="N1146" s="34"/>
      <c r="O1146" s="34"/>
      <c r="P1146" s="34"/>
      <c r="Q1146" s="34"/>
      <c r="R1146" s="34"/>
      <c r="S1146" s="34"/>
      <c r="T1146" s="34"/>
      <c r="U1146" s="34"/>
      <c r="V1146" s="34"/>
      <c r="W1146" s="34"/>
      <c r="X1146" s="34"/>
      <c r="Y1146" s="34"/>
      <c r="Z1146" s="34"/>
      <c r="AA1146" s="34"/>
      <c r="AB1146" s="34"/>
      <c r="AC1146" s="34"/>
      <c r="AD1146" s="47"/>
      <c r="AG1146" s="23">
        <v>1</v>
      </c>
      <c r="AH1146" s="42">
        <v>0</v>
      </c>
      <c r="AI1146" s="42">
        <v>0</v>
      </c>
    </row>
    <row r="1147" spans="1:35" s="16" customFormat="1" x14ac:dyDescent="0.35">
      <c r="A1147" s="34" t="str">
        <f>IF(B1147&lt;&gt;"",MAX($A$1:A1146)+1,"")</f>
        <v/>
      </c>
      <c r="B1147" s="34"/>
      <c r="C1147" s="34"/>
      <c r="D1147" s="34"/>
      <c r="E1147" s="34"/>
      <c r="F1147" s="34"/>
      <c r="G1147" s="34"/>
      <c r="H1147" s="34"/>
      <c r="I1147" s="34"/>
      <c r="J1147" s="34"/>
      <c r="K1147" s="34"/>
      <c r="L1147" s="34"/>
      <c r="M1147" s="34"/>
      <c r="N1147" s="34"/>
      <c r="O1147" s="34"/>
      <c r="P1147" s="34"/>
      <c r="Q1147" s="34"/>
      <c r="R1147" s="34"/>
      <c r="S1147" s="34"/>
      <c r="T1147" s="34"/>
      <c r="U1147" s="34"/>
      <c r="V1147" s="34"/>
      <c r="W1147" s="34"/>
      <c r="X1147" s="34"/>
      <c r="Y1147" s="34"/>
      <c r="Z1147" s="34"/>
      <c r="AA1147" s="34"/>
      <c r="AB1147" s="34"/>
      <c r="AC1147" s="34"/>
      <c r="AD1147" s="47"/>
      <c r="AG1147" s="23">
        <v>1</v>
      </c>
      <c r="AH1147" s="42">
        <v>0</v>
      </c>
      <c r="AI1147" s="42">
        <v>0</v>
      </c>
    </row>
    <row r="1148" spans="1:35" s="16" customFormat="1" x14ac:dyDescent="0.35">
      <c r="A1148" s="34" t="str">
        <f>IF(B1148&lt;&gt;"",MAX($A$1:A1147)+1,"")</f>
        <v/>
      </c>
      <c r="B1148" s="34"/>
      <c r="C1148" s="34"/>
      <c r="D1148" s="34"/>
      <c r="E1148" s="34"/>
      <c r="F1148" s="34"/>
      <c r="G1148" s="34"/>
      <c r="H1148" s="34"/>
      <c r="I1148" s="34"/>
      <c r="J1148" s="34"/>
      <c r="K1148" s="34"/>
      <c r="L1148" s="34"/>
      <c r="M1148" s="34"/>
      <c r="N1148" s="34"/>
      <c r="O1148" s="34"/>
      <c r="P1148" s="34"/>
      <c r="Q1148" s="34"/>
      <c r="R1148" s="34"/>
      <c r="S1148" s="34"/>
      <c r="T1148" s="34"/>
      <c r="U1148" s="34"/>
      <c r="V1148" s="34"/>
      <c r="W1148" s="34"/>
      <c r="X1148" s="34"/>
      <c r="Y1148" s="34"/>
      <c r="Z1148" s="34"/>
      <c r="AA1148" s="34"/>
      <c r="AB1148" s="34"/>
      <c r="AC1148" s="34"/>
      <c r="AD1148" s="47"/>
      <c r="AG1148" s="23">
        <v>1</v>
      </c>
      <c r="AH1148" s="42">
        <v>0</v>
      </c>
      <c r="AI1148" s="42">
        <v>0</v>
      </c>
    </row>
    <row r="1149" spans="1:35" s="16" customFormat="1" x14ac:dyDescent="0.35">
      <c r="A1149" s="34" t="str">
        <f>IF(B1149&lt;&gt;"",MAX($A$1:A1148)+1,"")</f>
        <v/>
      </c>
      <c r="B1149" s="34"/>
      <c r="C1149" s="34"/>
      <c r="D1149" s="34"/>
      <c r="E1149" s="34"/>
      <c r="F1149" s="34"/>
      <c r="G1149" s="34"/>
      <c r="H1149" s="34"/>
      <c r="I1149" s="34"/>
      <c r="J1149" s="34"/>
      <c r="K1149" s="34"/>
      <c r="L1149" s="34"/>
      <c r="M1149" s="34"/>
      <c r="N1149" s="34"/>
      <c r="O1149" s="34"/>
      <c r="P1149" s="34"/>
      <c r="Q1149" s="34"/>
      <c r="R1149" s="34"/>
      <c r="S1149" s="34"/>
      <c r="T1149" s="34"/>
      <c r="U1149" s="34"/>
      <c r="V1149" s="34"/>
      <c r="W1149" s="34"/>
      <c r="X1149" s="34"/>
      <c r="Y1149" s="34"/>
      <c r="Z1149" s="34"/>
      <c r="AA1149" s="34"/>
      <c r="AB1149" s="34"/>
      <c r="AC1149" s="34"/>
      <c r="AD1149" s="47"/>
      <c r="AG1149" s="23">
        <v>1</v>
      </c>
      <c r="AH1149" s="42">
        <v>0</v>
      </c>
      <c r="AI1149" s="42">
        <v>0</v>
      </c>
    </row>
    <row r="1150" spans="1:35" s="16" customFormat="1" x14ac:dyDescent="0.35">
      <c r="A1150" s="34" t="str">
        <f>IF(B1150&lt;&gt;"",MAX($A$1:A1149)+1,"")</f>
        <v/>
      </c>
      <c r="B1150" s="34"/>
      <c r="C1150" s="34"/>
      <c r="D1150" s="34"/>
      <c r="E1150" s="34"/>
      <c r="F1150" s="34"/>
      <c r="G1150" s="34"/>
      <c r="H1150" s="34"/>
      <c r="I1150" s="34"/>
      <c r="J1150" s="34"/>
      <c r="K1150" s="34"/>
      <c r="L1150" s="34"/>
      <c r="M1150" s="34"/>
      <c r="N1150" s="34"/>
      <c r="O1150" s="34"/>
      <c r="P1150" s="34"/>
      <c r="Q1150" s="34"/>
      <c r="R1150" s="34"/>
      <c r="S1150" s="34"/>
      <c r="T1150" s="34"/>
      <c r="U1150" s="34"/>
      <c r="V1150" s="34"/>
      <c r="W1150" s="34"/>
      <c r="X1150" s="34"/>
      <c r="Y1150" s="34"/>
      <c r="Z1150" s="34"/>
      <c r="AA1150" s="34"/>
      <c r="AB1150" s="34"/>
      <c r="AC1150" s="34"/>
      <c r="AD1150" s="47"/>
      <c r="AG1150" s="23">
        <v>1</v>
      </c>
      <c r="AH1150" s="42">
        <v>0</v>
      </c>
      <c r="AI1150" s="42">
        <v>0</v>
      </c>
    </row>
    <row r="1151" spans="1:35" s="16" customFormat="1" x14ac:dyDescent="0.35">
      <c r="A1151" s="34" t="str">
        <f>IF(B1151&lt;&gt;"",MAX($A$1:A1150)+1,"")</f>
        <v/>
      </c>
      <c r="B1151" s="34"/>
      <c r="C1151" s="34"/>
      <c r="D1151" s="34"/>
      <c r="E1151" s="34"/>
      <c r="F1151" s="34"/>
      <c r="G1151" s="34"/>
      <c r="H1151" s="34"/>
      <c r="I1151" s="34"/>
      <c r="J1151" s="34"/>
      <c r="K1151" s="34"/>
      <c r="L1151" s="34"/>
      <c r="M1151" s="34"/>
      <c r="N1151" s="34"/>
      <c r="O1151" s="34"/>
      <c r="P1151" s="34"/>
      <c r="Q1151" s="34"/>
      <c r="R1151" s="34"/>
      <c r="S1151" s="34"/>
      <c r="T1151" s="34"/>
      <c r="U1151" s="34"/>
      <c r="V1151" s="34"/>
      <c r="W1151" s="34"/>
      <c r="X1151" s="34"/>
      <c r="Y1151" s="34"/>
      <c r="Z1151" s="34"/>
      <c r="AA1151" s="34"/>
      <c r="AB1151" s="34"/>
      <c r="AC1151" s="34"/>
      <c r="AD1151" s="47"/>
      <c r="AG1151" s="23">
        <v>1</v>
      </c>
      <c r="AH1151" s="42">
        <v>0</v>
      </c>
      <c r="AI1151" s="42">
        <v>0</v>
      </c>
    </row>
    <row r="1152" spans="1:35" s="16" customFormat="1" x14ac:dyDescent="0.35">
      <c r="A1152" s="34" t="str">
        <f>IF(B1152&lt;&gt;"",MAX($A$1:A1151)+1,"")</f>
        <v/>
      </c>
      <c r="B1152" s="34"/>
      <c r="C1152" s="34"/>
      <c r="D1152" s="34"/>
      <c r="E1152" s="34"/>
      <c r="F1152" s="34"/>
      <c r="G1152" s="34"/>
      <c r="H1152" s="34"/>
      <c r="I1152" s="34"/>
      <c r="J1152" s="34"/>
      <c r="K1152" s="34"/>
      <c r="L1152" s="34"/>
      <c r="M1152" s="34"/>
      <c r="N1152" s="34"/>
      <c r="O1152" s="34"/>
      <c r="P1152" s="34"/>
      <c r="Q1152" s="34"/>
      <c r="R1152" s="34"/>
      <c r="S1152" s="34"/>
      <c r="T1152" s="34"/>
      <c r="U1152" s="34"/>
      <c r="V1152" s="34"/>
      <c r="W1152" s="34"/>
      <c r="X1152" s="34"/>
      <c r="Y1152" s="34"/>
      <c r="Z1152" s="34"/>
      <c r="AA1152" s="34"/>
      <c r="AB1152" s="34"/>
      <c r="AC1152" s="34"/>
      <c r="AD1152" s="47"/>
      <c r="AG1152" s="23">
        <v>1</v>
      </c>
      <c r="AH1152" s="42">
        <v>0</v>
      </c>
      <c r="AI1152" s="42">
        <v>0</v>
      </c>
    </row>
    <row r="1153" spans="1:35" s="16" customFormat="1" x14ac:dyDescent="0.35">
      <c r="A1153" s="34" t="str">
        <f>IF(B1153&lt;&gt;"",MAX($A$1:A1152)+1,"")</f>
        <v/>
      </c>
      <c r="B1153" s="34"/>
      <c r="C1153" s="34"/>
      <c r="D1153" s="34"/>
      <c r="E1153" s="34"/>
      <c r="F1153" s="34"/>
      <c r="G1153" s="34"/>
      <c r="H1153" s="34"/>
      <c r="I1153" s="34"/>
      <c r="J1153" s="34"/>
      <c r="K1153" s="34"/>
      <c r="L1153" s="34"/>
      <c r="M1153" s="34"/>
      <c r="N1153" s="34"/>
      <c r="O1153" s="34"/>
      <c r="P1153" s="34"/>
      <c r="Q1153" s="34"/>
      <c r="R1153" s="34"/>
      <c r="S1153" s="34"/>
      <c r="T1153" s="34"/>
      <c r="U1153" s="34"/>
      <c r="V1153" s="34"/>
      <c r="W1153" s="34"/>
      <c r="X1153" s="34"/>
      <c r="Y1153" s="34"/>
      <c r="Z1153" s="34"/>
      <c r="AA1153" s="34"/>
      <c r="AB1153" s="34"/>
      <c r="AC1153" s="34"/>
      <c r="AD1153" s="47"/>
      <c r="AG1153" s="23">
        <v>1</v>
      </c>
      <c r="AH1153" s="42">
        <v>0</v>
      </c>
      <c r="AI1153" s="42">
        <v>0</v>
      </c>
    </row>
    <row r="1154" spans="1:35" s="16" customFormat="1" x14ac:dyDescent="0.35">
      <c r="A1154" s="34" t="str">
        <f>IF(B1154&lt;&gt;"",MAX($A$1:A1153)+1,"")</f>
        <v/>
      </c>
      <c r="B1154" s="34"/>
      <c r="C1154" s="34"/>
      <c r="D1154" s="34"/>
      <c r="E1154" s="34"/>
      <c r="F1154" s="34"/>
      <c r="G1154" s="34"/>
      <c r="H1154" s="34"/>
      <c r="I1154" s="34"/>
      <c r="J1154" s="34"/>
      <c r="K1154" s="34"/>
      <c r="L1154" s="34"/>
      <c r="M1154" s="34"/>
      <c r="N1154" s="34"/>
      <c r="O1154" s="34"/>
      <c r="P1154" s="34"/>
      <c r="Q1154" s="34"/>
      <c r="R1154" s="34"/>
      <c r="S1154" s="34"/>
      <c r="T1154" s="34"/>
      <c r="U1154" s="34"/>
      <c r="V1154" s="34"/>
      <c r="W1154" s="34"/>
      <c r="X1154" s="34"/>
      <c r="Y1154" s="34"/>
      <c r="Z1154" s="34"/>
      <c r="AA1154" s="34"/>
      <c r="AB1154" s="34"/>
      <c r="AC1154" s="34"/>
      <c r="AD1154" s="47"/>
      <c r="AG1154" s="23">
        <v>1</v>
      </c>
      <c r="AH1154" s="42">
        <v>0</v>
      </c>
      <c r="AI1154" s="42">
        <v>0</v>
      </c>
    </row>
    <row r="1155" spans="1:35" s="16" customFormat="1" x14ac:dyDescent="0.35">
      <c r="A1155" s="34" t="str">
        <f>IF(B1155&lt;&gt;"",MAX($A$1:A1154)+1,"")</f>
        <v/>
      </c>
      <c r="B1155" s="34"/>
      <c r="C1155" s="34"/>
      <c r="D1155" s="34"/>
      <c r="E1155" s="34"/>
      <c r="F1155" s="34"/>
      <c r="G1155" s="34"/>
      <c r="H1155" s="34"/>
      <c r="I1155" s="34"/>
      <c r="J1155" s="34"/>
      <c r="K1155" s="34"/>
      <c r="L1155" s="34"/>
      <c r="M1155" s="34"/>
      <c r="N1155" s="34"/>
      <c r="O1155" s="34"/>
      <c r="P1155" s="34"/>
      <c r="Q1155" s="34"/>
      <c r="R1155" s="34"/>
      <c r="S1155" s="34"/>
      <c r="T1155" s="34"/>
      <c r="U1155" s="34"/>
      <c r="V1155" s="34"/>
      <c r="W1155" s="34"/>
      <c r="X1155" s="34"/>
      <c r="Y1155" s="34"/>
      <c r="Z1155" s="34"/>
      <c r="AA1155" s="34"/>
      <c r="AB1155" s="34"/>
      <c r="AC1155" s="34"/>
      <c r="AD1155" s="47"/>
      <c r="AG1155" s="23">
        <v>1</v>
      </c>
      <c r="AH1155" s="42">
        <v>0</v>
      </c>
      <c r="AI1155" s="42">
        <v>0</v>
      </c>
    </row>
    <row r="1156" spans="1:35" s="16" customFormat="1" x14ac:dyDescent="0.35">
      <c r="A1156" s="34" t="str">
        <f>IF(B1156&lt;&gt;"",MAX($A$1:A1155)+1,"")</f>
        <v/>
      </c>
      <c r="B1156" s="34"/>
      <c r="C1156" s="34"/>
      <c r="D1156" s="34"/>
      <c r="E1156" s="34"/>
      <c r="F1156" s="34"/>
      <c r="G1156" s="34"/>
      <c r="H1156" s="34"/>
      <c r="I1156" s="34"/>
      <c r="J1156" s="34"/>
      <c r="K1156" s="34"/>
      <c r="L1156" s="34"/>
      <c r="M1156" s="34"/>
      <c r="N1156" s="34"/>
      <c r="O1156" s="34"/>
      <c r="P1156" s="34"/>
      <c r="Q1156" s="34"/>
      <c r="R1156" s="34"/>
      <c r="S1156" s="34"/>
      <c r="T1156" s="34"/>
      <c r="U1156" s="34"/>
      <c r="V1156" s="34"/>
      <c r="W1156" s="34"/>
      <c r="X1156" s="34"/>
      <c r="Y1156" s="34"/>
      <c r="Z1156" s="34"/>
      <c r="AA1156" s="34"/>
      <c r="AB1156" s="34"/>
      <c r="AC1156" s="34"/>
      <c r="AD1156" s="47"/>
      <c r="AG1156" s="23">
        <v>1</v>
      </c>
      <c r="AH1156" s="42">
        <v>0</v>
      </c>
      <c r="AI1156" s="42">
        <v>0</v>
      </c>
    </row>
    <row r="1157" spans="1:35" s="16" customFormat="1" x14ac:dyDescent="0.35">
      <c r="A1157" s="34" t="str">
        <f>IF(B1157&lt;&gt;"",MAX($A$1:A1156)+1,"")</f>
        <v/>
      </c>
      <c r="B1157" s="34"/>
      <c r="C1157" s="34"/>
      <c r="D1157" s="34"/>
      <c r="E1157" s="34"/>
      <c r="F1157" s="34"/>
      <c r="G1157" s="34"/>
      <c r="H1157" s="34"/>
      <c r="I1157" s="34"/>
      <c r="J1157" s="34"/>
      <c r="K1157" s="34"/>
      <c r="L1157" s="34"/>
      <c r="M1157" s="34"/>
      <c r="N1157" s="34"/>
      <c r="O1157" s="34"/>
      <c r="P1157" s="34"/>
      <c r="Q1157" s="34"/>
      <c r="R1157" s="34"/>
      <c r="S1157" s="34"/>
      <c r="T1157" s="34"/>
      <c r="U1157" s="34"/>
      <c r="V1157" s="34"/>
      <c r="W1157" s="34"/>
      <c r="X1157" s="34"/>
      <c r="Y1157" s="34"/>
      <c r="Z1157" s="34"/>
      <c r="AA1157" s="34"/>
      <c r="AB1157" s="34"/>
      <c r="AC1157" s="34"/>
      <c r="AD1157" s="47"/>
      <c r="AG1157" s="23">
        <v>1</v>
      </c>
      <c r="AH1157" s="42">
        <v>0</v>
      </c>
      <c r="AI1157" s="42">
        <v>0</v>
      </c>
    </row>
    <row r="1158" spans="1:35" s="16" customFormat="1" x14ac:dyDescent="0.35">
      <c r="A1158" s="34" t="str">
        <f>IF(B1158&lt;&gt;"",MAX($A$1:A1157)+1,"")</f>
        <v/>
      </c>
      <c r="B1158" s="34"/>
      <c r="C1158" s="34"/>
      <c r="D1158" s="34"/>
      <c r="E1158" s="34"/>
      <c r="F1158" s="34"/>
      <c r="G1158" s="34"/>
      <c r="H1158" s="34"/>
      <c r="I1158" s="34"/>
      <c r="J1158" s="34"/>
      <c r="K1158" s="34"/>
      <c r="L1158" s="34"/>
      <c r="M1158" s="34"/>
      <c r="N1158" s="34"/>
      <c r="O1158" s="34"/>
      <c r="P1158" s="34"/>
      <c r="Q1158" s="34"/>
      <c r="R1158" s="34"/>
      <c r="S1158" s="34"/>
      <c r="T1158" s="34"/>
      <c r="U1158" s="34"/>
      <c r="V1158" s="34"/>
      <c r="W1158" s="34"/>
      <c r="X1158" s="34"/>
      <c r="Y1158" s="34"/>
      <c r="Z1158" s="34"/>
      <c r="AA1158" s="34"/>
      <c r="AB1158" s="34"/>
      <c r="AC1158" s="34"/>
      <c r="AD1158" s="47"/>
      <c r="AG1158" s="23">
        <v>1</v>
      </c>
      <c r="AH1158" s="42">
        <v>0</v>
      </c>
      <c r="AI1158" s="42">
        <v>0</v>
      </c>
    </row>
    <row r="1159" spans="1:35" s="16" customFormat="1" x14ac:dyDescent="0.35">
      <c r="A1159" s="34" t="str">
        <f>IF(B1159&lt;&gt;"",MAX($A$1:A1158)+1,"")</f>
        <v/>
      </c>
      <c r="B1159" s="34"/>
      <c r="C1159" s="34"/>
      <c r="D1159" s="34"/>
      <c r="E1159" s="34"/>
      <c r="F1159" s="34"/>
      <c r="G1159" s="34"/>
      <c r="H1159" s="34"/>
      <c r="I1159" s="34"/>
      <c r="J1159" s="34"/>
      <c r="K1159" s="34"/>
      <c r="L1159" s="34"/>
      <c r="M1159" s="34"/>
      <c r="N1159" s="34"/>
      <c r="O1159" s="34"/>
      <c r="P1159" s="34"/>
      <c r="Q1159" s="34"/>
      <c r="R1159" s="34"/>
      <c r="S1159" s="34"/>
      <c r="T1159" s="34"/>
      <c r="U1159" s="34"/>
      <c r="V1159" s="34"/>
      <c r="W1159" s="34"/>
      <c r="X1159" s="34"/>
      <c r="Y1159" s="34"/>
      <c r="Z1159" s="34"/>
      <c r="AA1159" s="34"/>
      <c r="AB1159" s="34"/>
      <c r="AC1159" s="34"/>
      <c r="AD1159" s="47"/>
      <c r="AG1159" s="23">
        <v>1</v>
      </c>
      <c r="AH1159" s="42">
        <v>0</v>
      </c>
      <c r="AI1159" s="42">
        <v>0</v>
      </c>
    </row>
    <row r="1160" spans="1:35" s="16" customFormat="1" x14ac:dyDescent="0.35">
      <c r="A1160" s="34" t="str">
        <f>IF(B1160&lt;&gt;"",MAX($A$1:A1159)+1,"")</f>
        <v/>
      </c>
      <c r="B1160" s="34"/>
      <c r="C1160" s="34"/>
      <c r="D1160" s="34"/>
      <c r="E1160" s="34"/>
      <c r="F1160" s="34"/>
      <c r="G1160" s="34"/>
      <c r="H1160" s="34"/>
      <c r="I1160" s="34"/>
      <c r="J1160" s="34"/>
      <c r="K1160" s="34"/>
      <c r="L1160" s="34"/>
      <c r="M1160" s="34"/>
      <c r="N1160" s="34"/>
      <c r="O1160" s="34"/>
      <c r="P1160" s="34"/>
      <c r="Q1160" s="34"/>
      <c r="R1160" s="34"/>
      <c r="S1160" s="34"/>
      <c r="T1160" s="34"/>
      <c r="U1160" s="34"/>
      <c r="V1160" s="34"/>
      <c r="W1160" s="34"/>
      <c r="X1160" s="34"/>
      <c r="Y1160" s="34"/>
      <c r="Z1160" s="34"/>
      <c r="AA1160" s="34"/>
      <c r="AB1160" s="34"/>
      <c r="AC1160" s="34"/>
      <c r="AD1160" s="47"/>
      <c r="AG1160" s="23">
        <v>1</v>
      </c>
      <c r="AH1160" s="42">
        <v>0</v>
      </c>
      <c r="AI1160" s="42">
        <v>0</v>
      </c>
    </row>
    <row r="1161" spans="1:35" s="16" customFormat="1" x14ac:dyDescent="0.35">
      <c r="A1161" s="34" t="str">
        <f>IF(B1161&lt;&gt;"",MAX($A$1:A1160)+1,"")</f>
        <v/>
      </c>
      <c r="B1161" s="34"/>
      <c r="C1161" s="34"/>
      <c r="D1161" s="34"/>
      <c r="E1161" s="34"/>
      <c r="F1161" s="34"/>
      <c r="G1161" s="34"/>
      <c r="H1161" s="34"/>
      <c r="I1161" s="34"/>
      <c r="J1161" s="34"/>
      <c r="K1161" s="34"/>
      <c r="L1161" s="34"/>
      <c r="M1161" s="34"/>
      <c r="N1161" s="34"/>
      <c r="O1161" s="34"/>
      <c r="P1161" s="34"/>
      <c r="Q1161" s="34"/>
      <c r="R1161" s="34"/>
      <c r="S1161" s="34"/>
      <c r="T1161" s="34"/>
      <c r="U1161" s="34"/>
      <c r="V1161" s="34"/>
      <c r="W1161" s="34"/>
      <c r="X1161" s="34"/>
      <c r="Y1161" s="34"/>
      <c r="Z1161" s="34"/>
      <c r="AA1161" s="34"/>
      <c r="AB1161" s="34"/>
      <c r="AC1161" s="34"/>
      <c r="AD1161" s="47"/>
      <c r="AG1161" s="23">
        <v>1</v>
      </c>
      <c r="AH1161" s="42">
        <v>0</v>
      </c>
      <c r="AI1161" s="42">
        <v>0</v>
      </c>
    </row>
    <row r="1162" spans="1:35" s="16" customFormat="1" x14ac:dyDescent="0.35">
      <c r="A1162" s="34" t="str">
        <f>IF(B1162&lt;&gt;"",MAX($A$1:A1161)+1,"")</f>
        <v/>
      </c>
      <c r="B1162" s="34"/>
      <c r="C1162" s="34"/>
      <c r="D1162" s="34"/>
      <c r="E1162" s="34"/>
      <c r="F1162" s="34"/>
      <c r="G1162" s="34"/>
      <c r="H1162" s="34"/>
      <c r="I1162" s="34"/>
      <c r="J1162" s="34"/>
      <c r="K1162" s="34"/>
      <c r="L1162" s="34"/>
      <c r="M1162" s="34"/>
      <c r="N1162" s="34"/>
      <c r="O1162" s="34"/>
      <c r="P1162" s="34"/>
      <c r="Q1162" s="34"/>
      <c r="R1162" s="34"/>
      <c r="S1162" s="34"/>
      <c r="T1162" s="34"/>
      <c r="U1162" s="34"/>
      <c r="V1162" s="34"/>
      <c r="W1162" s="34"/>
      <c r="X1162" s="34"/>
      <c r="Y1162" s="34"/>
      <c r="Z1162" s="34"/>
      <c r="AA1162" s="34"/>
      <c r="AB1162" s="34"/>
      <c r="AC1162" s="34"/>
      <c r="AD1162" s="47"/>
      <c r="AG1162" s="23">
        <v>1</v>
      </c>
      <c r="AH1162" s="42">
        <v>0</v>
      </c>
      <c r="AI1162" s="42">
        <v>0</v>
      </c>
    </row>
    <row r="1163" spans="1:35" s="16" customFormat="1" x14ac:dyDescent="0.35">
      <c r="A1163" s="34" t="str">
        <f>IF(B1163&lt;&gt;"",MAX($A$1:A1162)+1,"")</f>
        <v/>
      </c>
      <c r="B1163" s="34"/>
      <c r="C1163" s="34"/>
      <c r="D1163" s="34"/>
      <c r="E1163" s="34"/>
      <c r="F1163" s="34"/>
      <c r="G1163" s="34"/>
      <c r="H1163" s="34"/>
      <c r="I1163" s="34"/>
      <c r="J1163" s="34"/>
      <c r="K1163" s="34"/>
      <c r="L1163" s="34"/>
      <c r="M1163" s="34"/>
      <c r="N1163" s="34"/>
      <c r="O1163" s="34"/>
      <c r="P1163" s="34"/>
      <c r="Q1163" s="34"/>
      <c r="R1163" s="34"/>
      <c r="S1163" s="34"/>
      <c r="T1163" s="34"/>
      <c r="U1163" s="34"/>
      <c r="V1163" s="34"/>
      <c r="W1163" s="34"/>
      <c r="X1163" s="34"/>
      <c r="Y1163" s="34"/>
      <c r="Z1163" s="34"/>
      <c r="AA1163" s="34"/>
      <c r="AB1163" s="34"/>
      <c r="AC1163" s="34"/>
      <c r="AD1163" s="47"/>
      <c r="AG1163" s="23">
        <v>1</v>
      </c>
      <c r="AH1163" s="42">
        <v>0</v>
      </c>
      <c r="AI1163" s="42">
        <v>0</v>
      </c>
    </row>
    <row r="1164" spans="1:35" s="16" customFormat="1" x14ac:dyDescent="0.35">
      <c r="A1164" s="34" t="str">
        <f>IF(B1164&lt;&gt;"",MAX($A$1:A1163)+1,"")</f>
        <v/>
      </c>
      <c r="B1164" s="34"/>
      <c r="C1164" s="34"/>
      <c r="D1164" s="34"/>
      <c r="E1164" s="34"/>
      <c r="F1164" s="34"/>
      <c r="G1164" s="34"/>
      <c r="H1164" s="34"/>
      <c r="I1164" s="34"/>
      <c r="J1164" s="34"/>
      <c r="K1164" s="34"/>
      <c r="L1164" s="34"/>
      <c r="M1164" s="34"/>
      <c r="N1164" s="34"/>
      <c r="O1164" s="34"/>
      <c r="P1164" s="34"/>
      <c r="Q1164" s="34"/>
      <c r="R1164" s="34"/>
      <c r="S1164" s="34"/>
      <c r="T1164" s="34"/>
      <c r="U1164" s="34"/>
      <c r="V1164" s="34"/>
      <c r="W1164" s="34"/>
      <c r="X1164" s="34"/>
      <c r="Y1164" s="34"/>
      <c r="Z1164" s="34"/>
      <c r="AA1164" s="34"/>
      <c r="AB1164" s="34"/>
      <c r="AC1164" s="34"/>
      <c r="AD1164" s="47"/>
      <c r="AG1164" s="23">
        <v>1</v>
      </c>
      <c r="AH1164" s="42">
        <v>0</v>
      </c>
      <c r="AI1164" s="42">
        <v>0</v>
      </c>
    </row>
    <row r="1165" spans="1:35" s="16" customFormat="1" x14ac:dyDescent="0.35">
      <c r="A1165" s="34" t="str">
        <f>IF(B1165&lt;&gt;"",MAX($A$1:A1164)+1,"")</f>
        <v/>
      </c>
      <c r="B1165" s="34"/>
      <c r="C1165" s="34"/>
      <c r="D1165" s="34"/>
      <c r="E1165" s="34"/>
      <c r="F1165" s="34"/>
      <c r="G1165" s="34"/>
      <c r="H1165" s="34"/>
      <c r="I1165" s="34"/>
      <c r="J1165" s="34"/>
      <c r="K1165" s="34"/>
      <c r="L1165" s="34"/>
      <c r="M1165" s="34"/>
      <c r="N1165" s="34"/>
      <c r="O1165" s="34"/>
      <c r="P1165" s="34"/>
      <c r="Q1165" s="34"/>
      <c r="R1165" s="34"/>
      <c r="S1165" s="34"/>
      <c r="T1165" s="34"/>
      <c r="U1165" s="34"/>
      <c r="V1165" s="34"/>
      <c r="W1165" s="34"/>
      <c r="X1165" s="34"/>
      <c r="Y1165" s="34"/>
      <c r="Z1165" s="34"/>
      <c r="AA1165" s="34"/>
      <c r="AB1165" s="34"/>
      <c r="AC1165" s="34"/>
      <c r="AD1165" s="47"/>
      <c r="AG1165" s="23">
        <v>1</v>
      </c>
      <c r="AH1165" s="42">
        <v>0</v>
      </c>
      <c r="AI1165" s="42">
        <v>0</v>
      </c>
    </row>
    <row r="1166" spans="1:35" s="16" customFormat="1" x14ac:dyDescent="0.35">
      <c r="A1166" s="34" t="str">
        <f>IF(B1166&lt;&gt;"",MAX($A$1:A1165)+1,"")</f>
        <v/>
      </c>
      <c r="B1166" s="34"/>
      <c r="C1166" s="34"/>
      <c r="D1166" s="34"/>
      <c r="E1166" s="34"/>
      <c r="F1166" s="34"/>
      <c r="G1166" s="34"/>
      <c r="H1166" s="34"/>
      <c r="I1166" s="34"/>
      <c r="J1166" s="34"/>
      <c r="K1166" s="34"/>
      <c r="L1166" s="34"/>
      <c r="M1166" s="34"/>
      <c r="N1166" s="34"/>
      <c r="O1166" s="34"/>
      <c r="P1166" s="34"/>
      <c r="Q1166" s="34"/>
      <c r="R1166" s="34"/>
      <c r="S1166" s="34"/>
      <c r="T1166" s="34"/>
      <c r="U1166" s="34"/>
      <c r="V1166" s="34"/>
      <c r="W1166" s="34"/>
      <c r="X1166" s="34"/>
      <c r="Y1166" s="34"/>
      <c r="Z1166" s="34"/>
      <c r="AA1166" s="34"/>
      <c r="AB1166" s="34"/>
      <c r="AC1166" s="34"/>
      <c r="AD1166" s="47"/>
      <c r="AG1166" s="23">
        <v>1</v>
      </c>
      <c r="AH1166" s="42">
        <v>0</v>
      </c>
      <c r="AI1166" s="42">
        <v>0</v>
      </c>
    </row>
    <row r="1167" spans="1:35" s="16" customFormat="1" x14ac:dyDescent="0.35">
      <c r="A1167" s="34" t="str">
        <f>IF(B1167&lt;&gt;"",MAX($A$1:A1166)+1,"")</f>
        <v/>
      </c>
      <c r="B1167" s="34"/>
      <c r="C1167" s="34"/>
      <c r="D1167" s="34"/>
      <c r="E1167" s="34"/>
      <c r="F1167" s="34"/>
      <c r="G1167" s="34"/>
      <c r="H1167" s="34"/>
      <c r="I1167" s="34"/>
      <c r="J1167" s="34"/>
      <c r="K1167" s="34"/>
      <c r="L1167" s="34"/>
      <c r="M1167" s="34"/>
      <c r="N1167" s="34"/>
      <c r="O1167" s="34"/>
      <c r="P1167" s="34"/>
      <c r="Q1167" s="34"/>
      <c r="R1167" s="34"/>
      <c r="S1167" s="34"/>
      <c r="T1167" s="34"/>
      <c r="U1167" s="34"/>
      <c r="V1167" s="34"/>
      <c r="W1167" s="34"/>
      <c r="X1167" s="34"/>
      <c r="Y1167" s="34"/>
      <c r="Z1167" s="34"/>
      <c r="AA1167" s="34"/>
      <c r="AB1167" s="34"/>
      <c r="AC1167" s="34"/>
      <c r="AD1167" s="47"/>
      <c r="AG1167" s="23">
        <v>1</v>
      </c>
      <c r="AH1167" s="42">
        <v>0</v>
      </c>
      <c r="AI1167" s="42">
        <v>0</v>
      </c>
    </row>
    <row r="1168" spans="1:35" s="16" customFormat="1" x14ac:dyDescent="0.35">
      <c r="A1168" s="34" t="str">
        <f>IF(B1168&lt;&gt;"",MAX($A$1:A1167)+1,"")</f>
        <v/>
      </c>
      <c r="B1168" s="34"/>
      <c r="C1168" s="34"/>
      <c r="D1168" s="34"/>
      <c r="E1168" s="34"/>
      <c r="F1168" s="34"/>
      <c r="G1168" s="34"/>
      <c r="H1168" s="34"/>
      <c r="I1168" s="34"/>
      <c r="J1168" s="34"/>
      <c r="K1168" s="34"/>
      <c r="L1168" s="34"/>
      <c r="M1168" s="34"/>
      <c r="N1168" s="34"/>
      <c r="O1168" s="34"/>
      <c r="P1168" s="34"/>
      <c r="Q1168" s="34"/>
      <c r="R1168" s="34"/>
      <c r="S1168" s="34"/>
      <c r="T1168" s="34"/>
      <c r="U1168" s="34"/>
      <c r="V1168" s="34"/>
      <c r="W1168" s="34"/>
      <c r="X1168" s="34"/>
      <c r="Y1168" s="34"/>
      <c r="Z1168" s="34"/>
      <c r="AA1168" s="34"/>
      <c r="AB1168" s="34"/>
      <c r="AC1168" s="34"/>
      <c r="AD1168" s="47"/>
      <c r="AG1168" s="23">
        <v>1</v>
      </c>
      <c r="AH1168" s="42">
        <v>0</v>
      </c>
      <c r="AI1168" s="42">
        <v>0</v>
      </c>
    </row>
    <row r="1169" spans="1:35" s="16" customFormat="1" x14ac:dyDescent="0.35">
      <c r="A1169" s="34" t="str">
        <f>IF(B1169&lt;&gt;"",MAX($A$1:A1168)+1,"")</f>
        <v/>
      </c>
      <c r="B1169" s="34"/>
      <c r="C1169" s="34"/>
      <c r="D1169" s="34"/>
      <c r="E1169" s="34"/>
      <c r="F1169" s="34"/>
      <c r="G1169" s="34"/>
      <c r="H1169" s="34"/>
      <c r="I1169" s="34"/>
      <c r="J1169" s="34"/>
      <c r="K1169" s="34"/>
      <c r="L1169" s="34"/>
      <c r="M1169" s="34"/>
      <c r="N1169" s="34"/>
      <c r="O1169" s="34"/>
      <c r="P1169" s="34"/>
      <c r="Q1169" s="34"/>
      <c r="R1169" s="34"/>
      <c r="S1169" s="34"/>
      <c r="T1169" s="34"/>
      <c r="U1169" s="34"/>
      <c r="V1169" s="34"/>
      <c r="W1169" s="34"/>
      <c r="X1169" s="34"/>
      <c r="Y1169" s="34"/>
      <c r="Z1169" s="34"/>
      <c r="AA1169" s="34"/>
      <c r="AB1169" s="34"/>
      <c r="AC1169" s="34"/>
      <c r="AD1169" s="47"/>
      <c r="AG1169" s="23">
        <v>1</v>
      </c>
      <c r="AH1169" s="42">
        <v>0</v>
      </c>
      <c r="AI1169" s="42">
        <v>0</v>
      </c>
    </row>
    <row r="1170" spans="1:35" s="16" customFormat="1" x14ac:dyDescent="0.35">
      <c r="A1170" s="34" t="str">
        <f>IF(B1170&lt;&gt;"",MAX($A$1:A1169)+1,"")</f>
        <v/>
      </c>
      <c r="B1170" s="34"/>
      <c r="C1170" s="34"/>
      <c r="D1170" s="34"/>
      <c r="E1170" s="34"/>
      <c r="F1170" s="34"/>
      <c r="G1170" s="34"/>
      <c r="H1170" s="34"/>
      <c r="I1170" s="34"/>
      <c r="J1170" s="34"/>
      <c r="K1170" s="34"/>
      <c r="L1170" s="34"/>
      <c r="M1170" s="34"/>
      <c r="N1170" s="34"/>
      <c r="O1170" s="34"/>
      <c r="P1170" s="34"/>
      <c r="Q1170" s="34"/>
      <c r="R1170" s="34"/>
      <c r="S1170" s="34"/>
      <c r="T1170" s="34"/>
      <c r="U1170" s="34"/>
      <c r="V1170" s="34"/>
      <c r="W1170" s="34"/>
      <c r="X1170" s="34"/>
      <c r="Y1170" s="34"/>
      <c r="Z1170" s="34"/>
      <c r="AA1170" s="34"/>
      <c r="AB1170" s="34"/>
      <c r="AC1170" s="34"/>
      <c r="AD1170" s="47"/>
      <c r="AG1170" s="23">
        <v>1</v>
      </c>
      <c r="AH1170" s="42">
        <v>0</v>
      </c>
      <c r="AI1170" s="42">
        <v>0</v>
      </c>
    </row>
    <row r="1171" spans="1:35" s="16" customFormat="1" x14ac:dyDescent="0.35">
      <c r="A1171" s="34" t="str">
        <f>IF(B1171&lt;&gt;"",MAX($A$1:A1170)+1,"")</f>
        <v/>
      </c>
      <c r="B1171" s="34"/>
      <c r="C1171" s="34"/>
      <c r="D1171" s="34"/>
      <c r="E1171" s="34"/>
      <c r="F1171" s="34"/>
      <c r="G1171" s="34"/>
      <c r="H1171" s="34"/>
      <c r="I1171" s="34"/>
      <c r="J1171" s="34"/>
      <c r="K1171" s="34"/>
      <c r="L1171" s="34"/>
      <c r="M1171" s="34"/>
      <c r="N1171" s="34"/>
      <c r="O1171" s="34"/>
      <c r="P1171" s="34"/>
      <c r="Q1171" s="34"/>
      <c r="R1171" s="34"/>
      <c r="S1171" s="34"/>
      <c r="T1171" s="34"/>
      <c r="U1171" s="34"/>
      <c r="V1171" s="34"/>
      <c r="W1171" s="34"/>
      <c r="X1171" s="34"/>
      <c r="Y1171" s="34"/>
      <c r="Z1171" s="34"/>
      <c r="AA1171" s="34"/>
      <c r="AB1171" s="34"/>
      <c r="AC1171" s="34"/>
      <c r="AD1171" s="47"/>
      <c r="AG1171" s="23">
        <v>1</v>
      </c>
      <c r="AH1171" s="42">
        <v>0</v>
      </c>
      <c r="AI1171" s="42">
        <v>0</v>
      </c>
    </row>
    <row r="1172" spans="1:35" s="16" customFormat="1" x14ac:dyDescent="0.35">
      <c r="A1172" s="34" t="str">
        <f>IF(B1172&lt;&gt;"",MAX($A$1:A1171)+1,"")</f>
        <v/>
      </c>
      <c r="B1172" s="34"/>
      <c r="C1172" s="34"/>
      <c r="D1172" s="34"/>
      <c r="E1172" s="34"/>
      <c r="F1172" s="34"/>
      <c r="G1172" s="34"/>
      <c r="H1172" s="34"/>
      <c r="I1172" s="34"/>
      <c r="J1172" s="34"/>
      <c r="K1172" s="34"/>
      <c r="L1172" s="34"/>
      <c r="M1172" s="34"/>
      <c r="N1172" s="34"/>
      <c r="O1172" s="34"/>
      <c r="P1172" s="34"/>
      <c r="Q1172" s="34"/>
      <c r="R1172" s="34"/>
      <c r="S1172" s="34"/>
      <c r="T1172" s="34"/>
      <c r="U1172" s="34"/>
      <c r="V1172" s="34"/>
      <c r="W1172" s="34"/>
      <c r="X1172" s="34"/>
      <c r="Y1172" s="34"/>
      <c r="Z1172" s="34"/>
      <c r="AA1172" s="34"/>
      <c r="AB1172" s="34"/>
      <c r="AC1172" s="34"/>
      <c r="AD1172" s="47"/>
      <c r="AG1172" s="23">
        <v>1</v>
      </c>
      <c r="AH1172" s="42">
        <v>0</v>
      </c>
      <c r="AI1172" s="42">
        <v>0</v>
      </c>
    </row>
    <row r="1173" spans="1:35" s="16" customFormat="1" x14ac:dyDescent="0.35">
      <c r="A1173" s="34" t="str">
        <f>IF(B1173&lt;&gt;"",MAX($A$1:A1172)+1,"")</f>
        <v/>
      </c>
      <c r="B1173" s="34"/>
      <c r="C1173" s="34"/>
      <c r="D1173" s="34"/>
      <c r="E1173" s="34"/>
      <c r="F1173" s="34"/>
      <c r="G1173" s="34"/>
      <c r="H1173" s="34"/>
      <c r="I1173" s="34"/>
      <c r="J1173" s="34"/>
      <c r="K1173" s="34"/>
      <c r="L1173" s="34"/>
      <c r="M1173" s="34"/>
      <c r="N1173" s="34"/>
      <c r="O1173" s="34"/>
      <c r="P1173" s="34"/>
      <c r="Q1173" s="34"/>
      <c r="R1173" s="34"/>
      <c r="S1173" s="34"/>
      <c r="T1173" s="34"/>
      <c r="U1173" s="34"/>
      <c r="V1173" s="34"/>
      <c r="W1173" s="34"/>
      <c r="X1173" s="34"/>
      <c r="Y1173" s="34"/>
      <c r="Z1173" s="34"/>
      <c r="AA1173" s="34"/>
      <c r="AB1173" s="34"/>
      <c r="AC1173" s="34"/>
      <c r="AD1173" s="47"/>
      <c r="AG1173" s="23">
        <v>1</v>
      </c>
      <c r="AH1173" s="42">
        <v>0</v>
      </c>
      <c r="AI1173" s="42">
        <v>0</v>
      </c>
    </row>
    <row r="1174" spans="1:35" s="16" customFormat="1" x14ac:dyDescent="0.35">
      <c r="A1174" s="34" t="str">
        <f>IF(B1174&lt;&gt;"",MAX($A$1:A1173)+1,"")</f>
        <v/>
      </c>
      <c r="B1174" s="34"/>
      <c r="C1174" s="34"/>
      <c r="D1174" s="34"/>
      <c r="E1174" s="34"/>
      <c r="F1174" s="34"/>
      <c r="G1174" s="34"/>
      <c r="H1174" s="34"/>
      <c r="I1174" s="34"/>
      <c r="J1174" s="34"/>
      <c r="K1174" s="34"/>
      <c r="L1174" s="34"/>
      <c r="M1174" s="34"/>
      <c r="N1174" s="34"/>
      <c r="O1174" s="34"/>
      <c r="P1174" s="34"/>
      <c r="Q1174" s="34"/>
      <c r="R1174" s="34"/>
      <c r="S1174" s="34"/>
      <c r="T1174" s="34"/>
      <c r="U1174" s="34"/>
      <c r="V1174" s="34"/>
      <c r="W1174" s="34"/>
      <c r="X1174" s="34"/>
      <c r="Y1174" s="34"/>
      <c r="Z1174" s="34"/>
      <c r="AA1174" s="34"/>
      <c r="AB1174" s="34"/>
      <c r="AC1174" s="34"/>
      <c r="AD1174" s="47"/>
      <c r="AG1174" s="23">
        <v>1</v>
      </c>
      <c r="AH1174" s="42">
        <v>0</v>
      </c>
      <c r="AI1174" s="42">
        <v>0</v>
      </c>
    </row>
    <row r="1175" spans="1:35" s="16" customFormat="1" x14ac:dyDescent="0.35">
      <c r="A1175" s="34" t="str">
        <f>IF(B1175&lt;&gt;"",MAX($A$1:A1174)+1,"")</f>
        <v/>
      </c>
      <c r="B1175" s="34"/>
      <c r="C1175" s="34"/>
      <c r="D1175" s="34"/>
      <c r="E1175" s="34"/>
      <c r="F1175" s="34"/>
      <c r="G1175" s="34"/>
      <c r="H1175" s="34"/>
      <c r="I1175" s="34"/>
      <c r="J1175" s="34"/>
      <c r="K1175" s="34"/>
      <c r="L1175" s="34"/>
      <c r="M1175" s="34"/>
      <c r="N1175" s="34"/>
      <c r="O1175" s="34"/>
      <c r="P1175" s="34"/>
      <c r="Q1175" s="34"/>
      <c r="R1175" s="34"/>
      <c r="S1175" s="34"/>
      <c r="T1175" s="34"/>
      <c r="U1175" s="34"/>
      <c r="V1175" s="34"/>
      <c r="W1175" s="34"/>
      <c r="X1175" s="34"/>
      <c r="Y1175" s="34"/>
      <c r="Z1175" s="34"/>
      <c r="AA1175" s="34"/>
      <c r="AB1175" s="34"/>
      <c r="AC1175" s="34"/>
      <c r="AD1175" s="47"/>
      <c r="AG1175" s="23">
        <v>1</v>
      </c>
      <c r="AH1175" s="42">
        <v>0</v>
      </c>
      <c r="AI1175" s="42">
        <v>0</v>
      </c>
    </row>
    <row r="1176" spans="1:35" s="16" customFormat="1" x14ac:dyDescent="0.35">
      <c r="A1176" s="34" t="str">
        <f>IF(B1176&lt;&gt;"",MAX($A$1:A1175)+1,"")</f>
        <v/>
      </c>
      <c r="B1176" s="34"/>
      <c r="C1176" s="34"/>
      <c r="D1176" s="34"/>
      <c r="E1176" s="34"/>
      <c r="F1176" s="34"/>
      <c r="G1176" s="34"/>
      <c r="H1176" s="34"/>
      <c r="I1176" s="34"/>
      <c r="J1176" s="34"/>
      <c r="K1176" s="34"/>
      <c r="L1176" s="34"/>
      <c r="M1176" s="34"/>
      <c r="N1176" s="34"/>
      <c r="O1176" s="34"/>
      <c r="P1176" s="34"/>
      <c r="Q1176" s="34"/>
      <c r="R1176" s="34"/>
      <c r="S1176" s="34"/>
      <c r="T1176" s="34"/>
      <c r="U1176" s="34"/>
      <c r="V1176" s="34"/>
      <c r="W1176" s="34"/>
      <c r="X1176" s="34"/>
      <c r="Y1176" s="34"/>
      <c r="Z1176" s="34"/>
      <c r="AA1176" s="34"/>
      <c r="AB1176" s="34"/>
      <c r="AC1176" s="34"/>
      <c r="AD1176" s="47"/>
      <c r="AG1176" s="23">
        <v>1</v>
      </c>
      <c r="AH1176" s="42">
        <v>0</v>
      </c>
      <c r="AI1176" s="42">
        <v>0</v>
      </c>
    </row>
    <row r="1177" spans="1:35" s="16" customFormat="1" x14ac:dyDescent="0.35">
      <c r="A1177" s="34" t="str">
        <f>IF(B1177&lt;&gt;"",MAX($A$1:A1176)+1,"")</f>
        <v/>
      </c>
      <c r="B1177" s="34"/>
      <c r="C1177" s="34"/>
      <c r="D1177" s="34"/>
      <c r="E1177" s="34"/>
      <c r="F1177" s="34"/>
      <c r="G1177" s="34"/>
      <c r="H1177" s="34"/>
      <c r="I1177" s="34"/>
      <c r="J1177" s="34"/>
      <c r="K1177" s="34"/>
      <c r="L1177" s="34"/>
      <c r="M1177" s="34"/>
      <c r="N1177" s="34"/>
      <c r="O1177" s="34"/>
      <c r="P1177" s="34"/>
      <c r="Q1177" s="34"/>
      <c r="R1177" s="34"/>
      <c r="S1177" s="34"/>
      <c r="T1177" s="34"/>
      <c r="U1177" s="34"/>
      <c r="V1177" s="34"/>
      <c r="W1177" s="34"/>
      <c r="X1177" s="34"/>
      <c r="Y1177" s="34"/>
      <c r="Z1177" s="34"/>
      <c r="AA1177" s="34"/>
      <c r="AB1177" s="34"/>
      <c r="AC1177" s="34"/>
      <c r="AD1177" s="47"/>
      <c r="AG1177" s="23">
        <v>1</v>
      </c>
      <c r="AH1177" s="42">
        <v>0</v>
      </c>
      <c r="AI1177" s="42">
        <v>0</v>
      </c>
    </row>
    <row r="1178" spans="1:35" s="16" customFormat="1" x14ac:dyDescent="0.35">
      <c r="A1178" s="34" t="str">
        <f>IF(B1178&lt;&gt;"",MAX($A$1:A1177)+1,"")</f>
        <v/>
      </c>
      <c r="B1178" s="34"/>
      <c r="C1178" s="34"/>
      <c r="D1178" s="34"/>
      <c r="E1178" s="34"/>
      <c r="F1178" s="34"/>
      <c r="G1178" s="34"/>
      <c r="H1178" s="34"/>
      <c r="I1178" s="34"/>
      <c r="J1178" s="34"/>
      <c r="K1178" s="34"/>
      <c r="L1178" s="34"/>
      <c r="M1178" s="34"/>
      <c r="N1178" s="34"/>
      <c r="O1178" s="34"/>
      <c r="P1178" s="34"/>
      <c r="Q1178" s="34"/>
      <c r="R1178" s="34"/>
      <c r="S1178" s="34"/>
      <c r="T1178" s="34"/>
      <c r="U1178" s="34"/>
      <c r="V1178" s="34"/>
      <c r="W1178" s="34"/>
      <c r="X1178" s="34"/>
      <c r="Y1178" s="34"/>
      <c r="Z1178" s="34"/>
      <c r="AA1178" s="34"/>
      <c r="AB1178" s="34"/>
      <c r="AC1178" s="34"/>
      <c r="AD1178" s="47"/>
      <c r="AG1178" s="23">
        <v>1</v>
      </c>
      <c r="AH1178" s="42">
        <v>0</v>
      </c>
      <c r="AI1178" s="42">
        <v>0</v>
      </c>
    </row>
    <row r="1179" spans="1:35" s="16" customFormat="1" x14ac:dyDescent="0.35">
      <c r="A1179" s="34" t="str">
        <f>IF(B1179&lt;&gt;"",MAX($A$1:A1178)+1,"")</f>
        <v/>
      </c>
      <c r="B1179" s="34"/>
      <c r="C1179" s="34"/>
      <c r="D1179" s="34"/>
      <c r="E1179" s="34"/>
      <c r="F1179" s="34"/>
      <c r="G1179" s="34"/>
      <c r="H1179" s="34"/>
      <c r="I1179" s="34"/>
      <c r="J1179" s="34"/>
      <c r="K1179" s="34"/>
      <c r="L1179" s="34"/>
      <c r="M1179" s="34"/>
      <c r="N1179" s="34"/>
      <c r="O1179" s="34"/>
      <c r="P1179" s="34"/>
      <c r="Q1179" s="34"/>
      <c r="R1179" s="34"/>
      <c r="S1179" s="34"/>
      <c r="T1179" s="34"/>
      <c r="U1179" s="34"/>
      <c r="V1179" s="34"/>
      <c r="W1179" s="34"/>
      <c r="X1179" s="34"/>
      <c r="Y1179" s="34"/>
      <c r="Z1179" s="34"/>
      <c r="AA1179" s="34"/>
      <c r="AB1179" s="34"/>
      <c r="AC1179" s="34"/>
      <c r="AD1179" s="47"/>
      <c r="AG1179" s="23">
        <v>1</v>
      </c>
      <c r="AH1179" s="42">
        <v>0</v>
      </c>
      <c r="AI1179" s="42">
        <v>0</v>
      </c>
    </row>
    <row r="1180" spans="1:35" s="16" customFormat="1" x14ac:dyDescent="0.35">
      <c r="A1180" s="34" t="str">
        <f>IF(B1180&lt;&gt;"",MAX($A$1:A1179)+1,"")</f>
        <v/>
      </c>
      <c r="B1180" s="34"/>
      <c r="C1180" s="34"/>
      <c r="D1180" s="34"/>
      <c r="E1180" s="34"/>
      <c r="F1180" s="34"/>
      <c r="G1180" s="34"/>
      <c r="H1180" s="34"/>
      <c r="I1180" s="34"/>
      <c r="J1180" s="34"/>
      <c r="K1180" s="34"/>
      <c r="L1180" s="34"/>
      <c r="M1180" s="34"/>
      <c r="N1180" s="34"/>
      <c r="O1180" s="34"/>
      <c r="P1180" s="34"/>
      <c r="Q1180" s="34"/>
      <c r="R1180" s="34"/>
      <c r="S1180" s="34"/>
      <c r="T1180" s="34"/>
      <c r="U1180" s="34"/>
      <c r="V1180" s="34"/>
      <c r="W1180" s="34"/>
      <c r="X1180" s="34"/>
      <c r="Y1180" s="34"/>
      <c r="Z1180" s="34"/>
      <c r="AA1180" s="34"/>
      <c r="AB1180" s="34"/>
      <c r="AC1180" s="34"/>
      <c r="AD1180" s="47"/>
      <c r="AG1180" s="23">
        <v>1</v>
      </c>
      <c r="AH1180" s="42">
        <v>0</v>
      </c>
      <c r="AI1180" s="42">
        <v>0</v>
      </c>
    </row>
    <row r="1181" spans="1:35" s="16" customFormat="1" x14ac:dyDescent="0.35">
      <c r="A1181" s="34" t="str">
        <f>IF(B1181&lt;&gt;"",MAX($A$1:A1180)+1,"")</f>
        <v/>
      </c>
      <c r="B1181" s="34"/>
      <c r="C1181" s="34"/>
      <c r="D1181" s="34"/>
      <c r="E1181" s="34"/>
      <c r="F1181" s="34"/>
      <c r="G1181" s="34"/>
      <c r="H1181" s="34"/>
      <c r="I1181" s="34"/>
      <c r="J1181" s="34"/>
      <c r="K1181" s="34"/>
      <c r="L1181" s="34"/>
      <c r="M1181" s="34"/>
      <c r="N1181" s="34"/>
      <c r="O1181" s="34"/>
      <c r="P1181" s="34"/>
      <c r="Q1181" s="34"/>
      <c r="R1181" s="34"/>
      <c r="S1181" s="34"/>
      <c r="T1181" s="34"/>
      <c r="U1181" s="34"/>
      <c r="V1181" s="34"/>
      <c r="W1181" s="34"/>
      <c r="X1181" s="34"/>
      <c r="Y1181" s="34"/>
      <c r="Z1181" s="34"/>
      <c r="AA1181" s="34"/>
      <c r="AB1181" s="34"/>
      <c r="AC1181" s="34"/>
      <c r="AD1181" s="47"/>
      <c r="AG1181" s="23">
        <v>1</v>
      </c>
      <c r="AH1181" s="42">
        <v>0</v>
      </c>
      <c r="AI1181" s="42">
        <v>0</v>
      </c>
    </row>
    <row r="1182" spans="1:35" s="16" customFormat="1" x14ac:dyDescent="0.35">
      <c r="A1182" s="34" t="str">
        <f>IF(B1182&lt;&gt;"",MAX($A$1:A1181)+1,"")</f>
        <v/>
      </c>
      <c r="B1182" s="34"/>
      <c r="C1182" s="34"/>
      <c r="D1182" s="34"/>
      <c r="E1182" s="34"/>
      <c r="F1182" s="34"/>
      <c r="G1182" s="34"/>
      <c r="H1182" s="34"/>
      <c r="I1182" s="34"/>
      <c r="J1182" s="34"/>
      <c r="K1182" s="34"/>
      <c r="L1182" s="34"/>
      <c r="M1182" s="34"/>
      <c r="N1182" s="34"/>
      <c r="O1182" s="34"/>
      <c r="P1182" s="34"/>
      <c r="Q1182" s="34"/>
      <c r="R1182" s="34"/>
      <c r="S1182" s="34"/>
      <c r="T1182" s="34"/>
      <c r="U1182" s="34"/>
      <c r="V1182" s="34"/>
      <c r="W1182" s="34"/>
      <c r="X1182" s="34"/>
      <c r="Y1182" s="34"/>
      <c r="Z1182" s="34"/>
      <c r="AA1182" s="34"/>
      <c r="AB1182" s="34"/>
      <c r="AC1182" s="34"/>
      <c r="AD1182" s="47"/>
      <c r="AG1182" s="23">
        <v>1</v>
      </c>
      <c r="AH1182" s="42">
        <v>0</v>
      </c>
      <c r="AI1182" s="42">
        <v>0</v>
      </c>
    </row>
    <row r="1183" spans="1:35" s="16" customFormat="1" x14ac:dyDescent="0.35">
      <c r="A1183" s="34" t="str">
        <f>IF(B1183&lt;&gt;"",MAX($A$1:A1182)+1,"")</f>
        <v/>
      </c>
      <c r="B1183" s="34"/>
      <c r="C1183" s="34"/>
      <c r="D1183" s="34"/>
      <c r="E1183" s="34"/>
      <c r="F1183" s="34"/>
      <c r="G1183" s="34"/>
      <c r="H1183" s="34"/>
      <c r="I1183" s="34"/>
      <c r="J1183" s="34"/>
      <c r="K1183" s="34"/>
      <c r="L1183" s="34"/>
      <c r="M1183" s="34"/>
      <c r="N1183" s="34"/>
      <c r="O1183" s="34"/>
      <c r="P1183" s="34"/>
      <c r="Q1183" s="34"/>
      <c r="R1183" s="34"/>
      <c r="S1183" s="34"/>
      <c r="T1183" s="34"/>
      <c r="U1183" s="34"/>
      <c r="V1183" s="34"/>
      <c r="W1183" s="34"/>
      <c r="X1183" s="34"/>
      <c r="Y1183" s="34"/>
      <c r="Z1183" s="34"/>
      <c r="AA1183" s="34"/>
      <c r="AB1183" s="34"/>
      <c r="AC1183" s="34"/>
      <c r="AD1183" s="47"/>
      <c r="AG1183" s="23">
        <v>1</v>
      </c>
      <c r="AH1183" s="42">
        <v>0</v>
      </c>
      <c r="AI1183" s="42">
        <v>0</v>
      </c>
    </row>
    <row r="1184" spans="1:35" s="16" customFormat="1" x14ac:dyDescent="0.35">
      <c r="A1184" s="34" t="str">
        <f>IF(B1184&lt;&gt;"",MAX($A$1:A1183)+1,"")</f>
        <v/>
      </c>
      <c r="B1184" s="34"/>
      <c r="C1184" s="34"/>
      <c r="D1184" s="34"/>
      <c r="E1184" s="34"/>
      <c r="F1184" s="34"/>
      <c r="G1184" s="34"/>
      <c r="H1184" s="34"/>
      <c r="I1184" s="34"/>
      <c r="J1184" s="34"/>
      <c r="K1184" s="34"/>
      <c r="L1184" s="34"/>
      <c r="M1184" s="34"/>
      <c r="N1184" s="34"/>
      <c r="O1184" s="34"/>
      <c r="P1184" s="34"/>
      <c r="Q1184" s="34"/>
      <c r="R1184" s="34"/>
      <c r="S1184" s="34"/>
      <c r="T1184" s="34"/>
      <c r="U1184" s="34"/>
      <c r="V1184" s="34"/>
      <c r="W1184" s="34"/>
      <c r="X1184" s="34"/>
      <c r="Y1184" s="34"/>
      <c r="Z1184" s="34"/>
      <c r="AA1184" s="34"/>
      <c r="AB1184" s="34"/>
      <c r="AC1184" s="34"/>
      <c r="AD1184" s="47"/>
      <c r="AG1184" s="23">
        <v>1</v>
      </c>
      <c r="AH1184" s="42">
        <v>0</v>
      </c>
      <c r="AI1184" s="42">
        <v>0</v>
      </c>
    </row>
    <row r="1185" spans="1:35" s="16" customFormat="1" x14ac:dyDescent="0.35">
      <c r="A1185" s="34" t="str">
        <f>IF(B1185&lt;&gt;"",MAX($A$1:A1184)+1,"")</f>
        <v/>
      </c>
      <c r="B1185" s="34"/>
      <c r="C1185" s="34"/>
      <c r="D1185" s="34"/>
      <c r="E1185" s="34"/>
      <c r="F1185" s="34"/>
      <c r="G1185" s="34"/>
      <c r="H1185" s="34"/>
      <c r="I1185" s="34"/>
      <c r="J1185" s="34"/>
      <c r="K1185" s="34"/>
      <c r="L1185" s="34"/>
      <c r="M1185" s="34"/>
      <c r="N1185" s="34"/>
      <c r="O1185" s="34"/>
      <c r="P1185" s="34"/>
      <c r="Q1185" s="34"/>
      <c r="R1185" s="34"/>
      <c r="S1185" s="34"/>
      <c r="T1185" s="34"/>
      <c r="U1185" s="34"/>
      <c r="V1185" s="34"/>
      <c r="W1185" s="34"/>
      <c r="X1185" s="34"/>
      <c r="Y1185" s="34"/>
      <c r="Z1185" s="34"/>
      <c r="AA1185" s="34"/>
      <c r="AB1185" s="34"/>
      <c r="AC1185" s="34"/>
      <c r="AD1185" s="47"/>
      <c r="AG1185" s="23">
        <v>1</v>
      </c>
      <c r="AH1185" s="42">
        <v>0</v>
      </c>
      <c r="AI1185" s="42">
        <v>0</v>
      </c>
    </row>
    <row r="1186" spans="1:35" s="16" customFormat="1" x14ac:dyDescent="0.35">
      <c r="A1186" s="34" t="str">
        <f>IF(B1186&lt;&gt;"",MAX($A$1:A1185)+1,"")</f>
        <v/>
      </c>
      <c r="B1186" s="34"/>
      <c r="C1186" s="34"/>
      <c r="D1186" s="34"/>
      <c r="E1186" s="34"/>
      <c r="F1186" s="34"/>
      <c r="G1186" s="34"/>
      <c r="H1186" s="34"/>
      <c r="I1186" s="34"/>
      <c r="J1186" s="34"/>
      <c r="K1186" s="34"/>
      <c r="L1186" s="34"/>
      <c r="M1186" s="34"/>
      <c r="N1186" s="34"/>
      <c r="O1186" s="34"/>
      <c r="P1186" s="34"/>
      <c r="Q1186" s="34"/>
      <c r="R1186" s="34"/>
      <c r="S1186" s="34"/>
      <c r="T1186" s="34"/>
      <c r="U1186" s="34"/>
      <c r="V1186" s="34"/>
      <c r="W1186" s="34"/>
      <c r="X1186" s="34"/>
      <c r="Y1186" s="34"/>
      <c r="Z1186" s="34"/>
      <c r="AA1186" s="34"/>
      <c r="AB1186" s="34"/>
      <c r="AC1186" s="34"/>
      <c r="AD1186" s="47"/>
      <c r="AG1186" s="23">
        <v>1</v>
      </c>
      <c r="AH1186" s="42">
        <v>0</v>
      </c>
      <c r="AI1186" s="42">
        <v>0</v>
      </c>
    </row>
    <row r="1187" spans="1:35" s="16" customFormat="1" x14ac:dyDescent="0.35">
      <c r="A1187" s="34" t="str">
        <f>IF(B1187&lt;&gt;"",MAX($A$1:A1186)+1,"")</f>
        <v/>
      </c>
      <c r="B1187" s="34"/>
      <c r="C1187" s="34"/>
      <c r="D1187" s="34"/>
      <c r="E1187" s="34"/>
      <c r="F1187" s="34"/>
      <c r="G1187" s="34"/>
      <c r="H1187" s="34"/>
      <c r="I1187" s="34"/>
      <c r="J1187" s="34"/>
      <c r="K1187" s="34"/>
      <c r="L1187" s="34"/>
      <c r="M1187" s="34"/>
      <c r="N1187" s="34"/>
      <c r="O1187" s="34"/>
      <c r="P1187" s="34"/>
      <c r="Q1187" s="34"/>
      <c r="R1187" s="34"/>
      <c r="S1187" s="34"/>
      <c r="T1187" s="34"/>
      <c r="U1187" s="34"/>
      <c r="V1187" s="34"/>
      <c r="W1187" s="34"/>
      <c r="X1187" s="34"/>
      <c r="Y1187" s="34"/>
      <c r="Z1187" s="34"/>
      <c r="AA1187" s="34"/>
      <c r="AB1187" s="34"/>
      <c r="AC1187" s="34"/>
      <c r="AD1187" s="47"/>
      <c r="AG1187" s="23">
        <v>1</v>
      </c>
      <c r="AH1187" s="42">
        <v>0</v>
      </c>
      <c r="AI1187" s="42">
        <v>0</v>
      </c>
    </row>
    <row r="1188" spans="1:35" s="16" customFormat="1" x14ac:dyDescent="0.35">
      <c r="A1188" s="34" t="str">
        <f>IF(B1188&lt;&gt;"",MAX($A$1:A1187)+1,"")</f>
        <v/>
      </c>
      <c r="B1188" s="34"/>
      <c r="C1188" s="34"/>
      <c r="D1188" s="34"/>
      <c r="E1188" s="34"/>
      <c r="F1188" s="34"/>
      <c r="G1188" s="34"/>
      <c r="H1188" s="34"/>
      <c r="I1188" s="34"/>
      <c r="J1188" s="34"/>
      <c r="K1188" s="34"/>
      <c r="L1188" s="34"/>
      <c r="M1188" s="34"/>
      <c r="N1188" s="34"/>
      <c r="O1188" s="34"/>
      <c r="P1188" s="34"/>
      <c r="Q1188" s="34"/>
      <c r="R1188" s="34"/>
      <c r="S1188" s="34"/>
      <c r="T1188" s="34"/>
      <c r="U1188" s="34"/>
      <c r="V1188" s="34"/>
      <c r="W1188" s="34"/>
      <c r="X1188" s="34"/>
      <c r="Y1188" s="34"/>
      <c r="Z1188" s="34"/>
      <c r="AA1188" s="34"/>
      <c r="AB1188" s="34"/>
      <c r="AC1188" s="34"/>
      <c r="AD1188" s="47"/>
      <c r="AG1188" s="23">
        <v>1</v>
      </c>
      <c r="AH1188" s="42">
        <v>0</v>
      </c>
      <c r="AI1188" s="42">
        <v>0</v>
      </c>
    </row>
    <row r="1189" spans="1:35" s="16" customFormat="1" x14ac:dyDescent="0.35">
      <c r="A1189" s="34" t="str">
        <f>IF(B1189&lt;&gt;"",MAX($A$1:A1188)+1,"")</f>
        <v/>
      </c>
      <c r="B1189" s="34"/>
      <c r="C1189" s="34"/>
      <c r="D1189" s="34"/>
      <c r="E1189" s="34"/>
      <c r="F1189" s="34"/>
      <c r="G1189" s="34"/>
      <c r="H1189" s="34"/>
      <c r="I1189" s="34"/>
      <c r="J1189" s="34"/>
      <c r="K1189" s="34"/>
      <c r="L1189" s="34"/>
      <c r="M1189" s="34"/>
      <c r="N1189" s="34"/>
      <c r="O1189" s="34"/>
      <c r="P1189" s="34"/>
      <c r="Q1189" s="34"/>
      <c r="R1189" s="34"/>
      <c r="S1189" s="34"/>
      <c r="T1189" s="34"/>
      <c r="U1189" s="34"/>
      <c r="V1189" s="34"/>
      <c r="W1189" s="34"/>
      <c r="X1189" s="34"/>
      <c r="Y1189" s="34"/>
      <c r="Z1189" s="34"/>
      <c r="AA1189" s="34"/>
      <c r="AB1189" s="34"/>
      <c r="AC1189" s="34"/>
      <c r="AD1189" s="47"/>
      <c r="AG1189" s="23">
        <v>1</v>
      </c>
      <c r="AH1189" s="42">
        <v>0</v>
      </c>
      <c r="AI1189" s="42">
        <v>0</v>
      </c>
    </row>
    <row r="1190" spans="1:35" s="16" customFormat="1" x14ac:dyDescent="0.35">
      <c r="A1190" s="34" t="str">
        <f>IF(B1190&lt;&gt;"",MAX($A$1:A1189)+1,"")</f>
        <v/>
      </c>
      <c r="B1190" s="34"/>
      <c r="C1190" s="34"/>
      <c r="D1190" s="34"/>
      <c r="E1190" s="34"/>
      <c r="F1190" s="34"/>
      <c r="G1190" s="34"/>
      <c r="H1190" s="34"/>
      <c r="I1190" s="34"/>
      <c r="J1190" s="34"/>
      <c r="K1190" s="34"/>
      <c r="L1190" s="34"/>
      <c r="M1190" s="34"/>
      <c r="N1190" s="34"/>
      <c r="O1190" s="34"/>
      <c r="P1190" s="34"/>
      <c r="Q1190" s="34"/>
      <c r="R1190" s="34"/>
      <c r="S1190" s="34"/>
      <c r="T1190" s="34"/>
      <c r="U1190" s="34"/>
      <c r="V1190" s="34"/>
      <c r="W1190" s="34"/>
      <c r="X1190" s="34"/>
      <c r="Y1190" s="34"/>
      <c r="Z1190" s="34"/>
      <c r="AA1190" s="34"/>
      <c r="AB1190" s="34"/>
      <c r="AC1190" s="34"/>
      <c r="AD1190" s="47"/>
      <c r="AG1190" s="23">
        <v>1</v>
      </c>
      <c r="AH1190" s="42">
        <v>0</v>
      </c>
      <c r="AI1190" s="42">
        <v>0</v>
      </c>
    </row>
    <row r="1191" spans="1:35" s="16" customFormat="1" x14ac:dyDescent="0.35">
      <c r="A1191" s="34" t="str">
        <f>IF(B1191&lt;&gt;"",MAX($A$1:A1190)+1,"")</f>
        <v/>
      </c>
      <c r="B1191" s="34"/>
      <c r="C1191" s="34"/>
      <c r="D1191" s="34"/>
      <c r="E1191" s="34"/>
      <c r="F1191" s="34"/>
      <c r="G1191" s="34"/>
      <c r="H1191" s="34"/>
      <c r="I1191" s="34"/>
      <c r="J1191" s="34"/>
      <c r="K1191" s="34"/>
      <c r="L1191" s="34"/>
      <c r="M1191" s="34"/>
      <c r="N1191" s="34"/>
      <c r="O1191" s="34"/>
      <c r="P1191" s="34"/>
      <c r="Q1191" s="34"/>
      <c r="R1191" s="34"/>
      <c r="S1191" s="34"/>
      <c r="T1191" s="34"/>
      <c r="U1191" s="34"/>
      <c r="V1191" s="34"/>
      <c r="W1191" s="34"/>
      <c r="X1191" s="34"/>
      <c r="Y1191" s="34"/>
      <c r="Z1191" s="34"/>
      <c r="AA1191" s="34"/>
      <c r="AB1191" s="34"/>
      <c r="AC1191" s="34"/>
      <c r="AD1191" s="47"/>
      <c r="AG1191" s="23">
        <v>1</v>
      </c>
      <c r="AH1191" s="42">
        <v>0</v>
      </c>
      <c r="AI1191" s="42">
        <v>0</v>
      </c>
    </row>
    <row r="1192" spans="1:35" s="16" customFormat="1" x14ac:dyDescent="0.35">
      <c r="A1192" s="34" t="str">
        <f>IF(B1192&lt;&gt;"",MAX($A$1:A1191)+1,"")</f>
        <v/>
      </c>
      <c r="B1192" s="34"/>
      <c r="C1192" s="34"/>
      <c r="D1192" s="34"/>
      <c r="E1192" s="34"/>
      <c r="F1192" s="34"/>
      <c r="G1192" s="34"/>
      <c r="H1192" s="34"/>
      <c r="I1192" s="34"/>
      <c r="J1192" s="34"/>
      <c r="K1192" s="34"/>
      <c r="L1192" s="34"/>
      <c r="M1192" s="34"/>
      <c r="N1192" s="34"/>
      <c r="O1192" s="34"/>
      <c r="P1192" s="34"/>
      <c r="Q1192" s="34"/>
      <c r="R1192" s="34"/>
      <c r="S1192" s="34"/>
      <c r="T1192" s="34"/>
      <c r="U1192" s="34"/>
      <c r="V1192" s="34"/>
      <c r="W1192" s="34"/>
      <c r="X1192" s="34"/>
      <c r="Y1192" s="34"/>
      <c r="Z1192" s="34"/>
      <c r="AA1192" s="34"/>
      <c r="AB1192" s="34"/>
      <c r="AC1192" s="34"/>
      <c r="AD1192" s="47"/>
      <c r="AG1192" s="23">
        <v>1</v>
      </c>
      <c r="AH1192" s="42">
        <v>0</v>
      </c>
      <c r="AI1192" s="42">
        <v>0</v>
      </c>
    </row>
    <row r="1193" spans="1:35" s="16" customFormat="1" x14ac:dyDescent="0.35">
      <c r="A1193" s="34" t="str">
        <f>IF(B1193&lt;&gt;"",MAX($A$1:A1192)+1,"")</f>
        <v/>
      </c>
      <c r="B1193" s="34"/>
      <c r="C1193" s="34"/>
      <c r="D1193" s="34"/>
      <c r="E1193" s="34"/>
      <c r="F1193" s="34"/>
      <c r="G1193" s="34"/>
      <c r="H1193" s="34"/>
      <c r="I1193" s="34"/>
      <c r="J1193" s="34"/>
      <c r="K1193" s="34"/>
      <c r="L1193" s="34"/>
      <c r="M1193" s="34"/>
      <c r="N1193" s="34"/>
      <c r="O1193" s="34"/>
      <c r="P1193" s="34"/>
      <c r="Q1193" s="34"/>
      <c r="R1193" s="34"/>
      <c r="S1193" s="34"/>
      <c r="T1193" s="34"/>
      <c r="U1193" s="34"/>
      <c r="V1193" s="34"/>
      <c r="W1193" s="34"/>
      <c r="X1193" s="34"/>
      <c r="Y1193" s="34"/>
      <c r="Z1193" s="34"/>
      <c r="AA1193" s="34"/>
      <c r="AB1193" s="34"/>
      <c r="AC1193" s="34"/>
      <c r="AD1193" s="47"/>
      <c r="AG1193" s="23">
        <v>1</v>
      </c>
      <c r="AH1193" s="42">
        <v>0</v>
      </c>
      <c r="AI1193" s="42">
        <v>0</v>
      </c>
    </row>
    <row r="1194" spans="1:35" s="16" customFormat="1" x14ac:dyDescent="0.35">
      <c r="A1194" s="34" t="str">
        <f>IF(B1194&lt;&gt;"",MAX($A$1:A1193)+1,"")</f>
        <v/>
      </c>
      <c r="B1194" s="34"/>
      <c r="C1194" s="34"/>
      <c r="D1194" s="34"/>
      <c r="E1194" s="34"/>
      <c r="F1194" s="34"/>
      <c r="G1194" s="34"/>
      <c r="H1194" s="34"/>
      <c r="I1194" s="34"/>
      <c r="J1194" s="34"/>
      <c r="K1194" s="34"/>
      <c r="L1194" s="34"/>
      <c r="M1194" s="34"/>
      <c r="N1194" s="34"/>
      <c r="O1194" s="34"/>
      <c r="P1194" s="34"/>
      <c r="Q1194" s="34"/>
      <c r="R1194" s="34"/>
      <c r="S1194" s="34"/>
      <c r="T1194" s="34"/>
      <c r="U1194" s="34"/>
      <c r="V1194" s="34"/>
      <c r="W1194" s="34"/>
      <c r="X1194" s="34"/>
      <c r="Y1194" s="34"/>
      <c r="Z1194" s="34"/>
      <c r="AA1194" s="34"/>
      <c r="AB1194" s="34"/>
      <c r="AC1194" s="34"/>
      <c r="AD1194" s="47"/>
      <c r="AG1194" s="23">
        <v>1</v>
      </c>
      <c r="AH1194" s="42">
        <v>0</v>
      </c>
      <c r="AI1194" s="42">
        <v>0</v>
      </c>
    </row>
    <row r="1195" spans="1:35" s="16" customFormat="1" x14ac:dyDescent="0.35">
      <c r="A1195" s="34" t="str">
        <f>IF(B1195&lt;&gt;"",MAX($A$1:A1194)+1,"")</f>
        <v/>
      </c>
      <c r="B1195" s="34"/>
      <c r="C1195" s="34"/>
      <c r="D1195" s="34"/>
      <c r="E1195" s="34"/>
      <c r="F1195" s="34"/>
      <c r="G1195" s="34"/>
      <c r="H1195" s="34"/>
      <c r="I1195" s="34"/>
      <c r="J1195" s="34"/>
      <c r="K1195" s="34"/>
      <c r="L1195" s="34"/>
      <c r="M1195" s="34"/>
      <c r="N1195" s="34"/>
      <c r="O1195" s="34"/>
      <c r="P1195" s="34"/>
      <c r="Q1195" s="34"/>
      <c r="R1195" s="34"/>
      <c r="S1195" s="34"/>
      <c r="T1195" s="34"/>
      <c r="U1195" s="34"/>
      <c r="V1195" s="34"/>
      <c r="W1195" s="34"/>
      <c r="X1195" s="34"/>
      <c r="Y1195" s="34"/>
      <c r="Z1195" s="34"/>
      <c r="AA1195" s="34"/>
      <c r="AB1195" s="34"/>
      <c r="AC1195" s="34"/>
      <c r="AD1195" s="47"/>
      <c r="AG1195" s="23">
        <v>1</v>
      </c>
      <c r="AH1195" s="42">
        <v>0</v>
      </c>
      <c r="AI1195" s="42">
        <v>0</v>
      </c>
    </row>
    <row r="1196" spans="1:35" s="16" customFormat="1" x14ac:dyDescent="0.35">
      <c r="A1196" s="34" t="str">
        <f>IF(B1196&lt;&gt;"",MAX($A$1:A1195)+1,"")</f>
        <v/>
      </c>
      <c r="B1196" s="34"/>
      <c r="C1196" s="34"/>
      <c r="D1196" s="34"/>
      <c r="E1196" s="34"/>
      <c r="F1196" s="34"/>
      <c r="G1196" s="34"/>
      <c r="H1196" s="34"/>
      <c r="I1196" s="34"/>
      <c r="J1196" s="34"/>
      <c r="K1196" s="34"/>
      <c r="L1196" s="34"/>
      <c r="M1196" s="34"/>
      <c r="N1196" s="34"/>
      <c r="O1196" s="34"/>
      <c r="P1196" s="34"/>
      <c r="Q1196" s="34"/>
      <c r="R1196" s="34"/>
      <c r="S1196" s="34"/>
      <c r="T1196" s="34"/>
      <c r="U1196" s="34"/>
      <c r="V1196" s="34"/>
      <c r="W1196" s="34"/>
      <c r="X1196" s="34"/>
      <c r="Y1196" s="34"/>
      <c r="Z1196" s="34"/>
      <c r="AA1196" s="34"/>
      <c r="AB1196" s="34"/>
      <c r="AC1196" s="34"/>
      <c r="AD1196" s="47"/>
      <c r="AG1196" s="23">
        <v>1</v>
      </c>
      <c r="AH1196" s="42">
        <v>0</v>
      </c>
      <c r="AI1196" s="42">
        <v>0</v>
      </c>
    </row>
    <row r="1197" spans="1:35" s="16" customFormat="1" x14ac:dyDescent="0.35">
      <c r="A1197" s="34" t="str">
        <f>IF(B1197&lt;&gt;"",MAX($A$1:A1196)+1,"")</f>
        <v/>
      </c>
      <c r="B1197" s="34"/>
      <c r="C1197" s="34"/>
      <c r="D1197" s="34"/>
      <c r="E1197" s="34"/>
      <c r="F1197" s="34"/>
      <c r="G1197" s="34"/>
      <c r="H1197" s="34"/>
      <c r="I1197" s="34"/>
      <c r="J1197" s="34"/>
      <c r="K1197" s="34"/>
      <c r="L1197" s="34"/>
      <c r="M1197" s="34"/>
      <c r="N1197" s="34"/>
      <c r="O1197" s="34"/>
      <c r="P1197" s="34"/>
      <c r="Q1197" s="34"/>
      <c r="R1197" s="34"/>
      <c r="S1197" s="34"/>
      <c r="T1197" s="34"/>
      <c r="U1197" s="34"/>
      <c r="V1197" s="34"/>
      <c r="W1197" s="34"/>
      <c r="X1197" s="34"/>
      <c r="Y1197" s="34"/>
      <c r="Z1197" s="34"/>
      <c r="AA1197" s="34"/>
      <c r="AB1197" s="34"/>
      <c r="AC1197" s="34"/>
      <c r="AD1197" s="47"/>
      <c r="AG1197" s="23">
        <v>1</v>
      </c>
      <c r="AH1197" s="42">
        <v>0</v>
      </c>
      <c r="AI1197" s="42">
        <v>0</v>
      </c>
    </row>
    <row r="1198" spans="1:35" s="16" customFormat="1" x14ac:dyDescent="0.35">
      <c r="A1198" s="34" t="str">
        <f>IF(B1198&lt;&gt;"",MAX($A$1:A1197)+1,"")</f>
        <v/>
      </c>
      <c r="B1198" s="34"/>
      <c r="C1198" s="34"/>
      <c r="D1198" s="34"/>
      <c r="E1198" s="34"/>
      <c r="F1198" s="34"/>
      <c r="G1198" s="34"/>
      <c r="H1198" s="34"/>
      <c r="I1198" s="34"/>
      <c r="J1198" s="34"/>
      <c r="K1198" s="34"/>
      <c r="L1198" s="34"/>
      <c r="M1198" s="34"/>
      <c r="N1198" s="34"/>
      <c r="O1198" s="34"/>
      <c r="P1198" s="34"/>
      <c r="Q1198" s="34"/>
      <c r="R1198" s="34"/>
      <c r="S1198" s="34"/>
      <c r="T1198" s="34"/>
      <c r="U1198" s="34"/>
      <c r="V1198" s="34"/>
      <c r="W1198" s="34"/>
      <c r="X1198" s="34"/>
      <c r="Y1198" s="34"/>
      <c r="Z1198" s="34"/>
      <c r="AA1198" s="34"/>
      <c r="AB1198" s="34"/>
      <c r="AC1198" s="34"/>
      <c r="AD1198" s="47"/>
      <c r="AG1198" s="23">
        <v>1</v>
      </c>
      <c r="AH1198" s="42">
        <v>0</v>
      </c>
      <c r="AI1198" s="42">
        <v>0</v>
      </c>
    </row>
    <row r="1199" spans="1:35" s="16" customFormat="1" x14ac:dyDescent="0.35">
      <c r="A1199" s="34" t="str">
        <f>IF(B1199&lt;&gt;"",MAX($A$1:A1198)+1,"")</f>
        <v/>
      </c>
      <c r="B1199" s="34"/>
      <c r="C1199" s="34"/>
      <c r="D1199" s="34"/>
      <c r="E1199" s="34"/>
      <c r="F1199" s="34"/>
      <c r="G1199" s="34"/>
      <c r="H1199" s="34"/>
      <c r="I1199" s="34"/>
      <c r="J1199" s="34"/>
      <c r="K1199" s="34"/>
      <c r="L1199" s="34"/>
      <c r="M1199" s="34"/>
      <c r="N1199" s="34"/>
      <c r="O1199" s="34"/>
      <c r="P1199" s="34"/>
      <c r="Q1199" s="34"/>
      <c r="R1199" s="34"/>
      <c r="S1199" s="34"/>
      <c r="T1199" s="34"/>
      <c r="U1199" s="34"/>
      <c r="V1199" s="34"/>
      <c r="W1199" s="34"/>
      <c r="X1199" s="34"/>
      <c r="Y1199" s="34"/>
      <c r="Z1199" s="34"/>
      <c r="AA1199" s="34"/>
      <c r="AB1199" s="34"/>
      <c r="AC1199" s="34"/>
      <c r="AD1199" s="47"/>
      <c r="AG1199" s="23">
        <v>1</v>
      </c>
      <c r="AH1199" s="42">
        <v>0</v>
      </c>
      <c r="AI1199" s="42">
        <v>0</v>
      </c>
    </row>
    <row r="1200" spans="1:35" s="16" customFormat="1" x14ac:dyDescent="0.35">
      <c r="A1200" s="34" t="str">
        <f>IF(B1200&lt;&gt;"",MAX($A$1:A1199)+1,"")</f>
        <v/>
      </c>
      <c r="B1200" s="34"/>
      <c r="C1200" s="34"/>
      <c r="D1200" s="34"/>
      <c r="E1200" s="34"/>
      <c r="F1200" s="34"/>
      <c r="G1200" s="34"/>
      <c r="H1200" s="34"/>
      <c r="I1200" s="34"/>
      <c r="J1200" s="34"/>
      <c r="K1200" s="34"/>
      <c r="L1200" s="34"/>
      <c r="M1200" s="34"/>
      <c r="N1200" s="34"/>
      <c r="O1200" s="34"/>
      <c r="P1200" s="34"/>
      <c r="Q1200" s="34"/>
      <c r="R1200" s="34"/>
      <c r="S1200" s="34"/>
      <c r="T1200" s="34"/>
      <c r="U1200" s="34"/>
      <c r="V1200" s="34"/>
      <c r="W1200" s="34"/>
      <c r="X1200" s="34"/>
      <c r="Y1200" s="34"/>
      <c r="Z1200" s="34"/>
      <c r="AA1200" s="34"/>
      <c r="AB1200" s="34"/>
      <c r="AC1200" s="34"/>
      <c r="AD1200" s="47"/>
      <c r="AG1200" s="23">
        <v>1</v>
      </c>
      <c r="AH1200" s="42">
        <v>0</v>
      </c>
      <c r="AI1200" s="42">
        <v>0</v>
      </c>
    </row>
    <row r="1201" spans="1:35" s="16" customFormat="1" x14ac:dyDescent="0.35">
      <c r="A1201" s="34" t="str">
        <f>IF(B1201&lt;&gt;"",MAX($A$1:A1200)+1,"")</f>
        <v/>
      </c>
      <c r="B1201" s="34"/>
      <c r="C1201" s="34"/>
      <c r="D1201" s="34"/>
      <c r="E1201" s="34"/>
      <c r="F1201" s="34"/>
      <c r="G1201" s="34"/>
      <c r="H1201" s="34"/>
      <c r="I1201" s="34"/>
      <c r="J1201" s="34"/>
      <c r="K1201" s="34"/>
      <c r="L1201" s="34"/>
      <c r="M1201" s="34"/>
      <c r="N1201" s="34"/>
      <c r="O1201" s="34"/>
      <c r="P1201" s="34"/>
      <c r="Q1201" s="34"/>
      <c r="R1201" s="34"/>
      <c r="S1201" s="34"/>
      <c r="T1201" s="34"/>
      <c r="U1201" s="34"/>
      <c r="V1201" s="34"/>
      <c r="W1201" s="34"/>
      <c r="X1201" s="34"/>
      <c r="Y1201" s="34"/>
      <c r="Z1201" s="34"/>
      <c r="AA1201" s="34"/>
      <c r="AB1201" s="34"/>
      <c r="AC1201" s="34"/>
      <c r="AD1201" s="47"/>
      <c r="AG1201" s="23">
        <v>1</v>
      </c>
      <c r="AH1201" s="42">
        <v>0</v>
      </c>
      <c r="AI1201" s="42">
        <v>0</v>
      </c>
    </row>
    <row r="1202" spans="1:35" s="16" customFormat="1" x14ac:dyDescent="0.35">
      <c r="A1202" s="34" t="str">
        <f>IF(B1202&lt;&gt;"",MAX($A$1:A1201)+1,"")</f>
        <v/>
      </c>
      <c r="B1202" s="34"/>
      <c r="C1202" s="34"/>
      <c r="D1202" s="34"/>
      <c r="E1202" s="34"/>
      <c r="F1202" s="34"/>
      <c r="G1202" s="34"/>
      <c r="H1202" s="34"/>
      <c r="I1202" s="34"/>
      <c r="J1202" s="34"/>
      <c r="K1202" s="34"/>
      <c r="L1202" s="34"/>
      <c r="M1202" s="34"/>
      <c r="N1202" s="34"/>
      <c r="O1202" s="34"/>
      <c r="P1202" s="34"/>
      <c r="Q1202" s="34"/>
      <c r="R1202" s="34"/>
      <c r="S1202" s="34"/>
      <c r="T1202" s="34"/>
      <c r="U1202" s="34"/>
      <c r="V1202" s="34"/>
      <c r="W1202" s="34"/>
      <c r="X1202" s="34"/>
      <c r="Y1202" s="34"/>
      <c r="Z1202" s="34"/>
      <c r="AA1202" s="34"/>
      <c r="AB1202" s="34"/>
      <c r="AC1202" s="34"/>
      <c r="AD1202" s="47"/>
      <c r="AG1202" s="23">
        <v>1</v>
      </c>
      <c r="AH1202" s="42">
        <v>0</v>
      </c>
      <c r="AI1202" s="42">
        <v>0</v>
      </c>
    </row>
    <row r="1203" spans="1:35" s="16" customFormat="1" x14ac:dyDescent="0.35">
      <c r="A1203" s="34" t="str">
        <f>IF(B1203&lt;&gt;"",MAX($A$1:A1202)+1,"")</f>
        <v/>
      </c>
      <c r="B1203" s="34"/>
      <c r="C1203" s="34"/>
      <c r="D1203" s="34"/>
      <c r="E1203" s="34"/>
      <c r="F1203" s="34"/>
      <c r="G1203" s="34"/>
      <c r="H1203" s="34"/>
      <c r="I1203" s="34"/>
      <c r="J1203" s="34"/>
      <c r="K1203" s="34"/>
      <c r="L1203" s="34"/>
      <c r="M1203" s="34"/>
      <c r="N1203" s="34"/>
      <c r="O1203" s="34"/>
      <c r="P1203" s="34"/>
      <c r="Q1203" s="34"/>
      <c r="R1203" s="34"/>
      <c r="S1203" s="34"/>
      <c r="T1203" s="34"/>
      <c r="U1203" s="34"/>
      <c r="V1203" s="34"/>
      <c r="W1203" s="34"/>
      <c r="X1203" s="34"/>
      <c r="Y1203" s="34"/>
      <c r="Z1203" s="34"/>
      <c r="AA1203" s="34"/>
      <c r="AB1203" s="34"/>
      <c r="AC1203" s="34"/>
      <c r="AD1203" s="47"/>
      <c r="AG1203" s="23">
        <v>1</v>
      </c>
      <c r="AH1203" s="42">
        <v>0</v>
      </c>
      <c r="AI1203" s="42">
        <v>0</v>
      </c>
    </row>
    <row r="1204" spans="1:35" s="16" customFormat="1" x14ac:dyDescent="0.35">
      <c r="A1204" s="34" t="str">
        <f>IF(B1204&lt;&gt;"",MAX($A$1:A1203)+1,"")</f>
        <v/>
      </c>
      <c r="B1204" s="34"/>
      <c r="C1204" s="34"/>
      <c r="D1204" s="34"/>
      <c r="E1204" s="34"/>
      <c r="F1204" s="34"/>
      <c r="G1204" s="34"/>
      <c r="H1204" s="34"/>
      <c r="I1204" s="34"/>
      <c r="J1204" s="34"/>
      <c r="K1204" s="34"/>
      <c r="L1204" s="34"/>
      <c r="M1204" s="34"/>
      <c r="N1204" s="34"/>
      <c r="O1204" s="34"/>
      <c r="P1204" s="34"/>
      <c r="Q1204" s="34"/>
      <c r="R1204" s="34"/>
      <c r="S1204" s="34"/>
      <c r="T1204" s="34"/>
      <c r="U1204" s="34"/>
      <c r="V1204" s="34"/>
      <c r="W1204" s="34"/>
      <c r="X1204" s="34"/>
      <c r="Y1204" s="34"/>
      <c r="Z1204" s="34"/>
      <c r="AA1204" s="34"/>
      <c r="AB1204" s="34"/>
      <c r="AC1204" s="34"/>
      <c r="AD1204" s="47"/>
      <c r="AG1204" s="23">
        <v>1</v>
      </c>
      <c r="AH1204" s="42">
        <v>0</v>
      </c>
      <c r="AI1204" s="42">
        <v>0</v>
      </c>
    </row>
    <row r="1205" spans="1:35" s="16" customFormat="1" x14ac:dyDescent="0.35">
      <c r="A1205" s="34" t="str">
        <f>IF(B1205&lt;&gt;"",MAX($A$1:A1204)+1,"")</f>
        <v/>
      </c>
      <c r="B1205" s="34"/>
      <c r="C1205" s="34"/>
      <c r="D1205" s="34"/>
      <c r="E1205" s="34"/>
      <c r="F1205" s="34"/>
      <c r="G1205" s="34"/>
      <c r="H1205" s="34"/>
      <c r="I1205" s="34"/>
      <c r="J1205" s="34"/>
      <c r="K1205" s="34"/>
      <c r="L1205" s="34"/>
      <c r="M1205" s="34"/>
      <c r="N1205" s="34"/>
      <c r="O1205" s="34"/>
      <c r="P1205" s="34"/>
      <c r="Q1205" s="34"/>
      <c r="R1205" s="34"/>
      <c r="S1205" s="34"/>
      <c r="T1205" s="34"/>
      <c r="U1205" s="34"/>
      <c r="V1205" s="34"/>
      <c r="W1205" s="34"/>
      <c r="X1205" s="34"/>
      <c r="Y1205" s="34"/>
      <c r="Z1205" s="34"/>
      <c r="AA1205" s="34"/>
      <c r="AB1205" s="34"/>
      <c r="AC1205" s="34"/>
      <c r="AD1205" s="47"/>
      <c r="AG1205" s="23">
        <v>1</v>
      </c>
      <c r="AH1205" s="42">
        <v>0</v>
      </c>
      <c r="AI1205" s="42">
        <v>0</v>
      </c>
    </row>
    <row r="1206" spans="1:35" s="16" customFormat="1" x14ac:dyDescent="0.35">
      <c r="A1206" s="34" t="str">
        <f>IF(B1206&lt;&gt;"",MAX($A$1:A1205)+1,"")</f>
        <v/>
      </c>
      <c r="B1206" s="34"/>
      <c r="C1206" s="34"/>
      <c r="D1206" s="34"/>
      <c r="E1206" s="34"/>
      <c r="F1206" s="34"/>
      <c r="G1206" s="34"/>
      <c r="H1206" s="34"/>
      <c r="I1206" s="34"/>
      <c r="J1206" s="34"/>
      <c r="K1206" s="34"/>
      <c r="L1206" s="34"/>
      <c r="M1206" s="34"/>
      <c r="N1206" s="34"/>
      <c r="O1206" s="34"/>
      <c r="P1206" s="34"/>
      <c r="Q1206" s="34"/>
      <c r="R1206" s="34"/>
      <c r="S1206" s="34"/>
      <c r="T1206" s="34"/>
      <c r="U1206" s="34"/>
      <c r="V1206" s="34"/>
      <c r="W1206" s="34"/>
      <c r="X1206" s="34"/>
      <c r="Y1206" s="34"/>
      <c r="Z1206" s="34"/>
      <c r="AA1206" s="34"/>
      <c r="AB1206" s="34"/>
      <c r="AC1206" s="34"/>
      <c r="AD1206" s="47"/>
      <c r="AG1206" s="23">
        <v>1</v>
      </c>
      <c r="AH1206" s="42">
        <v>0</v>
      </c>
      <c r="AI1206" s="42">
        <v>0</v>
      </c>
    </row>
    <row r="1207" spans="1:35" s="16" customFormat="1" x14ac:dyDescent="0.35">
      <c r="A1207" s="34" t="str">
        <f>IF(B1207&lt;&gt;"",MAX($A$1:A1206)+1,"")</f>
        <v/>
      </c>
      <c r="B1207" s="34"/>
      <c r="C1207" s="34"/>
      <c r="D1207" s="34"/>
      <c r="E1207" s="34"/>
      <c r="F1207" s="34"/>
      <c r="G1207" s="34"/>
      <c r="H1207" s="34"/>
      <c r="I1207" s="34"/>
      <c r="J1207" s="34"/>
      <c r="K1207" s="34"/>
      <c r="L1207" s="34"/>
      <c r="M1207" s="34"/>
      <c r="N1207" s="34"/>
      <c r="O1207" s="34"/>
      <c r="P1207" s="34"/>
      <c r="Q1207" s="34"/>
      <c r="R1207" s="34"/>
      <c r="S1207" s="34"/>
      <c r="T1207" s="34"/>
      <c r="U1207" s="34"/>
      <c r="V1207" s="34"/>
      <c r="W1207" s="34"/>
      <c r="X1207" s="34"/>
      <c r="Y1207" s="34"/>
      <c r="Z1207" s="34"/>
      <c r="AA1207" s="34"/>
      <c r="AB1207" s="34"/>
      <c r="AC1207" s="34"/>
      <c r="AD1207" s="47"/>
      <c r="AG1207" s="23">
        <v>1</v>
      </c>
      <c r="AH1207" s="42">
        <v>0</v>
      </c>
      <c r="AI1207" s="42">
        <v>0</v>
      </c>
    </row>
    <row r="1208" spans="1:35" s="16" customFormat="1" x14ac:dyDescent="0.35">
      <c r="A1208" s="34" t="str">
        <f>IF(B1208&lt;&gt;"",MAX($A$1:A1207)+1,"")</f>
        <v/>
      </c>
      <c r="B1208" s="34"/>
      <c r="C1208" s="34"/>
      <c r="D1208" s="34"/>
      <c r="E1208" s="34"/>
      <c r="F1208" s="34"/>
      <c r="G1208" s="34"/>
      <c r="H1208" s="34"/>
      <c r="I1208" s="34"/>
      <c r="J1208" s="34"/>
      <c r="K1208" s="34"/>
      <c r="L1208" s="34"/>
      <c r="M1208" s="34"/>
      <c r="N1208" s="34"/>
      <c r="O1208" s="34"/>
      <c r="P1208" s="34"/>
      <c r="Q1208" s="34"/>
      <c r="R1208" s="34"/>
      <c r="S1208" s="34"/>
      <c r="T1208" s="34"/>
      <c r="U1208" s="34"/>
      <c r="V1208" s="34"/>
      <c r="W1208" s="34"/>
      <c r="X1208" s="34"/>
      <c r="Y1208" s="34"/>
      <c r="Z1208" s="34"/>
      <c r="AA1208" s="34"/>
      <c r="AB1208" s="34"/>
      <c r="AC1208" s="34"/>
      <c r="AD1208" s="47"/>
      <c r="AG1208" s="23">
        <v>1</v>
      </c>
      <c r="AH1208" s="42">
        <v>0</v>
      </c>
      <c r="AI1208" s="42">
        <v>0</v>
      </c>
    </row>
    <row r="1209" spans="1:35" s="16" customFormat="1" x14ac:dyDescent="0.35">
      <c r="A1209" s="34" t="str">
        <f>IF(B1209&lt;&gt;"",MAX($A$1:A1208)+1,"")</f>
        <v/>
      </c>
      <c r="B1209" s="34"/>
      <c r="C1209" s="34"/>
      <c r="D1209" s="34"/>
      <c r="E1209" s="34"/>
      <c r="F1209" s="34"/>
      <c r="G1209" s="34"/>
      <c r="H1209" s="34"/>
      <c r="I1209" s="34"/>
      <c r="J1209" s="34"/>
      <c r="K1209" s="34"/>
      <c r="L1209" s="34"/>
      <c r="M1209" s="34"/>
      <c r="N1209" s="34"/>
      <c r="O1209" s="34"/>
      <c r="P1209" s="34"/>
      <c r="Q1209" s="34"/>
      <c r="R1209" s="34"/>
      <c r="S1209" s="34"/>
      <c r="T1209" s="34"/>
      <c r="U1209" s="34"/>
      <c r="V1209" s="34"/>
      <c r="W1209" s="34"/>
      <c r="X1209" s="34"/>
      <c r="Y1209" s="34"/>
      <c r="Z1209" s="34"/>
      <c r="AA1209" s="34"/>
      <c r="AB1209" s="34"/>
      <c r="AC1209" s="34"/>
      <c r="AD1209" s="47"/>
      <c r="AG1209" s="23">
        <v>1</v>
      </c>
      <c r="AH1209" s="42">
        <v>0</v>
      </c>
      <c r="AI1209" s="42">
        <v>0</v>
      </c>
    </row>
    <row r="1210" spans="1:35" s="16" customFormat="1" x14ac:dyDescent="0.35">
      <c r="A1210" s="34" t="str">
        <f>IF(B1210&lt;&gt;"",MAX($A$1:A1209)+1,"")</f>
        <v/>
      </c>
      <c r="B1210" s="34"/>
      <c r="C1210" s="34"/>
      <c r="D1210" s="34"/>
      <c r="E1210" s="34"/>
      <c r="F1210" s="34"/>
      <c r="G1210" s="34"/>
      <c r="H1210" s="34"/>
      <c r="I1210" s="34"/>
      <c r="J1210" s="34"/>
      <c r="K1210" s="34"/>
      <c r="L1210" s="34"/>
      <c r="M1210" s="34"/>
      <c r="N1210" s="34"/>
      <c r="O1210" s="34"/>
      <c r="P1210" s="34"/>
      <c r="Q1210" s="34"/>
      <c r="R1210" s="34"/>
      <c r="S1210" s="34"/>
      <c r="T1210" s="34"/>
      <c r="U1210" s="34"/>
      <c r="V1210" s="34"/>
      <c r="W1210" s="34"/>
      <c r="X1210" s="34"/>
      <c r="Y1210" s="34"/>
      <c r="Z1210" s="34"/>
      <c r="AA1210" s="34"/>
      <c r="AB1210" s="34"/>
      <c r="AC1210" s="34"/>
      <c r="AD1210" s="47"/>
      <c r="AG1210" s="23">
        <v>1</v>
      </c>
      <c r="AH1210" s="42">
        <v>0</v>
      </c>
      <c r="AI1210" s="42">
        <v>0</v>
      </c>
    </row>
    <row r="1211" spans="1:35" s="16" customFormat="1" x14ac:dyDescent="0.35">
      <c r="A1211" s="34" t="str">
        <f>IF(B1211&lt;&gt;"",MAX($A$1:A1210)+1,"")</f>
        <v/>
      </c>
      <c r="B1211" s="34"/>
      <c r="C1211" s="34"/>
      <c r="D1211" s="34"/>
      <c r="E1211" s="34"/>
      <c r="F1211" s="34"/>
      <c r="G1211" s="34"/>
      <c r="H1211" s="34"/>
      <c r="I1211" s="34"/>
      <c r="J1211" s="34"/>
      <c r="K1211" s="34"/>
      <c r="L1211" s="34"/>
      <c r="M1211" s="34"/>
      <c r="N1211" s="34"/>
      <c r="O1211" s="34"/>
      <c r="P1211" s="34"/>
      <c r="Q1211" s="34"/>
      <c r="R1211" s="34"/>
      <c r="S1211" s="34"/>
      <c r="T1211" s="34"/>
      <c r="U1211" s="34"/>
      <c r="V1211" s="34"/>
      <c r="W1211" s="34"/>
      <c r="X1211" s="34"/>
      <c r="Y1211" s="34"/>
      <c r="Z1211" s="34"/>
      <c r="AA1211" s="34"/>
      <c r="AB1211" s="34"/>
      <c r="AC1211" s="34"/>
      <c r="AD1211" s="47"/>
      <c r="AG1211" s="23">
        <v>1</v>
      </c>
      <c r="AH1211" s="42">
        <v>0</v>
      </c>
      <c r="AI1211" s="42">
        <v>0</v>
      </c>
    </row>
    <row r="1212" spans="1:35" s="16" customFormat="1" x14ac:dyDescent="0.35">
      <c r="A1212" s="34" t="str">
        <f>IF(B1212&lt;&gt;"",MAX($A$1:A1211)+1,"")</f>
        <v/>
      </c>
      <c r="B1212" s="34"/>
      <c r="C1212" s="34"/>
      <c r="D1212" s="34"/>
      <c r="E1212" s="34"/>
      <c r="F1212" s="34"/>
      <c r="G1212" s="34"/>
      <c r="H1212" s="34"/>
      <c r="I1212" s="34"/>
      <c r="J1212" s="34"/>
      <c r="K1212" s="34"/>
      <c r="L1212" s="34"/>
      <c r="M1212" s="34"/>
      <c r="N1212" s="34"/>
      <c r="O1212" s="34"/>
      <c r="P1212" s="34"/>
      <c r="Q1212" s="34"/>
      <c r="R1212" s="34"/>
      <c r="S1212" s="34"/>
      <c r="T1212" s="34"/>
      <c r="U1212" s="34"/>
      <c r="V1212" s="34"/>
      <c r="W1212" s="34"/>
      <c r="X1212" s="34"/>
      <c r="Y1212" s="34"/>
      <c r="Z1212" s="34"/>
      <c r="AA1212" s="34"/>
      <c r="AB1212" s="34"/>
      <c r="AC1212" s="34"/>
      <c r="AD1212" s="47"/>
      <c r="AG1212" s="23">
        <v>1</v>
      </c>
      <c r="AH1212" s="42">
        <v>0</v>
      </c>
      <c r="AI1212" s="42">
        <v>0</v>
      </c>
    </row>
    <row r="1213" spans="1:35" s="16" customFormat="1" x14ac:dyDescent="0.35">
      <c r="A1213" s="34" t="str">
        <f>IF(B1213&lt;&gt;"",MAX($A$1:A1212)+1,"")</f>
        <v/>
      </c>
      <c r="B1213" s="34"/>
      <c r="C1213" s="34"/>
      <c r="D1213" s="34"/>
      <c r="E1213" s="34"/>
      <c r="F1213" s="34"/>
      <c r="G1213" s="34"/>
      <c r="H1213" s="34"/>
      <c r="I1213" s="34"/>
      <c r="J1213" s="34"/>
      <c r="K1213" s="34"/>
      <c r="L1213" s="34"/>
      <c r="M1213" s="34"/>
      <c r="N1213" s="34"/>
      <c r="O1213" s="34"/>
      <c r="P1213" s="34"/>
      <c r="Q1213" s="34"/>
      <c r="R1213" s="34"/>
      <c r="S1213" s="34"/>
      <c r="T1213" s="34"/>
      <c r="U1213" s="34"/>
      <c r="V1213" s="34"/>
      <c r="W1213" s="34"/>
      <c r="X1213" s="34"/>
      <c r="Y1213" s="34"/>
      <c r="Z1213" s="34"/>
      <c r="AA1213" s="34"/>
      <c r="AB1213" s="34"/>
      <c r="AC1213" s="34"/>
      <c r="AD1213" s="47"/>
      <c r="AG1213" s="23">
        <v>1</v>
      </c>
      <c r="AH1213" s="42">
        <v>0</v>
      </c>
      <c r="AI1213" s="42">
        <v>0</v>
      </c>
    </row>
    <row r="1214" spans="1:35" s="16" customFormat="1" x14ac:dyDescent="0.35">
      <c r="A1214" s="34" t="str">
        <f>IF(B1214&lt;&gt;"",MAX($A$1:A1213)+1,"")</f>
        <v/>
      </c>
      <c r="B1214" s="34"/>
      <c r="C1214" s="34"/>
      <c r="D1214" s="34"/>
      <c r="E1214" s="34"/>
      <c r="F1214" s="34"/>
      <c r="G1214" s="34"/>
      <c r="H1214" s="34"/>
      <c r="I1214" s="34"/>
      <c r="J1214" s="34"/>
      <c r="K1214" s="34"/>
      <c r="L1214" s="34"/>
      <c r="M1214" s="34"/>
      <c r="N1214" s="34"/>
      <c r="O1214" s="34"/>
      <c r="P1214" s="34"/>
      <c r="Q1214" s="34"/>
      <c r="R1214" s="34"/>
      <c r="S1214" s="34"/>
      <c r="T1214" s="34"/>
      <c r="U1214" s="34"/>
      <c r="V1214" s="34"/>
      <c r="W1214" s="34"/>
      <c r="X1214" s="34"/>
      <c r="Y1214" s="34"/>
      <c r="Z1214" s="34"/>
      <c r="AA1214" s="34"/>
      <c r="AB1214" s="34"/>
      <c r="AC1214" s="34"/>
      <c r="AD1214" s="47"/>
      <c r="AG1214" s="23">
        <v>1</v>
      </c>
      <c r="AH1214" s="42">
        <v>0</v>
      </c>
      <c r="AI1214" s="42">
        <v>0</v>
      </c>
    </row>
    <row r="1215" spans="1:35" s="16" customFormat="1" x14ac:dyDescent="0.35">
      <c r="A1215" s="34" t="str">
        <f>IF(B1215&lt;&gt;"",MAX($A$1:A1214)+1,"")</f>
        <v/>
      </c>
      <c r="B1215" s="34"/>
      <c r="C1215" s="34"/>
      <c r="D1215" s="34"/>
      <c r="E1215" s="34"/>
      <c r="F1215" s="34"/>
      <c r="G1215" s="34"/>
      <c r="H1215" s="34"/>
      <c r="I1215" s="34"/>
      <c r="J1215" s="34"/>
      <c r="K1215" s="34"/>
      <c r="L1215" s="34"/>
      <c r="M1215" s="34"/>
      <c r="N1215" s="34"/>
      <c r="O1215" s="34"/>
      <c r="P1215" s="34"/>
      <c r="Q1215" s="34"/>
      <c r="R1215" s="34"/>
      <c r="S1215" s="34"/>
      <c r="T1215" s="34"/>
      <c r="U1215" s="34"/>
      <c r="V1215" s="34"/>
      <c r="W1215" s="34"/>
      <c r="X1215" s="34"/>
      <c r="Y1215" s="34"/>
      <c r="Z1215" s="34"/>
      <c r="AA1215" s="34"/>
      <c r="AB1215" s="34"/>
      <c r="AC1215" s="34"/>
      <c r="AD1215" s="47"/>
      <c r="AG1215" s="23">
        <v>1</v>
      </c>
      <c r="AH1215" s="42">
        <v>0</v>
      </c>
      <c r="AI1215" s="42">
        <v>0</v>
      </c>
    </row>
    <row r="1216" spans="1:35" s="16" customFormat="1" x14ac:dyDescent="0.35">
      <c r="A1216" s="34" t="str">
        <f>IF(B1216&lt;&gt;"",MAX($A$1:A1215)+1,"")</f>
        <v/>
      </c>
      <c r="B1216" s="34"/>
      <c r="C1216" s="34"/>
      <c r="D1216" s="34"/>
      <c r="E1216" s="34"/>
      <c r="F1216" s="34"/>
      <c r="G1216" s="34"/>
      <c r="H1216" s="34"/>
      <c r="I1216" s="34"/>
      <c r="J1216" s="34"/>
      <c r="K1216" s="34"/>
      <c r="L1216" s="34"/>
      <c r="M1216" s="34"/>
      <c r="N1216" s="34"/>
      <c r="O1216" s="34"/>
      <c r="P1216" s="34"/>
      <c r="Q1216" s="34"/>
      <c r="R1216" s="34"/>
      <c r="S1216" s="34"/>
      <c r="T1216" s="34"/>
      <c r="U1216" s="34"/>
      <c r="V1216" s="34"/>
      <c r="W1216" s="34"/>
      <c r="X1216" s="34"/>
      <c r="Y1216" s="34"/>
      <c r="Z1216" s="34"/>
      <c r="AA1216" s="34"/>
      <c r="AB1216" s="34"/>
      <c r="AC1216" s="34"/>
      <c r="AD1216" s="47"/>
      <c r="AG1216" s="23">
        <v>1</v>
      </c>
      <c r="AH1216" s="42">
        <v>0</v>
      </c>
      <c r="AI1216" s="42">
        <v>0</v>
      </c>
    </row>
    <row r="1217" spans="1:35" s="16" customFormat="1" x14ac:dyDescent="0.35">
      <c r="A1217" s="34" t="str">
        <f>IF(B1217&lt;&gt;"",MAX($A$1:A1216)+1,"")</f>
        <v/>
      </c>
      <c r="B1217" s="34"/>
      <c r="C1217" s="34"/>
      <c r="D1217" s="34"/>
      <c r="E1217" s="34"/>
      <c r="F1217" s="34"/>
      <c r="G1217" s="34"/>
      <c r="H1217" s="34"/>
      <c r="I1217" s="34"/>
      <c r="J1217" s="34"/>
      <c r="K1217" s="34"/>
      <c r="L1217" s="34"/>
      <c r="M1217" s="34"/>
      <c r="N1217" s="34"/>
      <c r="O1217" s="34"/>
      <c r="P1217" s="34"/>
      <c r="Q1217" s="34"/>
      <c r="R1217" s="34"/>
      <c r="S1217" s="34"/>
      <c r="T1217" s="34"/>
      <c r="U1217" s="34"/>
      <c r="V1217" s="34"/>
      <c r="W1217" s="34"/>
      <c r="X1217" s="34"/>
      <c r="Y1217" s="34"/>
      <c r="Z1217" s="34"/>
      <c r="AA1217" s="34"/>
      <c r="AB1217" s="34"/>
      <c r="AC1217" s="34"/>
      <c r="AD1217" s="47"/>
      <c r="AG1217" s="23">
        <v>1</v>
      </c>
      <c r="AH1217" s="42">
        <v>0</v>
      </c>
      <c r="AI1217" s="42">
        <v>0</v>
      </c>
    </row>
    <row r="1218" spans="1:35" s="16" customFormat="1" x14ac:dyDescent="0.35">
      <c r="A1218" s="34" t="str">
        <f>IF(B1218&lt;&gt;"",MAX($A$1:A1217)+1,"")</f>
        <v/>
      </c>
      <c r="B1218" s="34"/>
      <c r="C1218" s="34"/>
      <c r="D1218" s="34"/>
      <c r="E1218" s="34"/>
      <c r="F1218" s="34"/>
      <c r="G1218" s="34"/>
      <c r="H1218" s="34"/>
      <c r="I1218" s="34"/>
      <c r="J1218" s="34"/>
      <c r="K1218" s="34"/>
      <c r="L1218" s="34"/>
      <c r="M1218" s="34"/>
      <c r="N1218" s="34"/>
      <c r="O1218" s="34"/>
      <c r="P1218" s="34"/>
      <c r="Q1218" s="34"/>
      <c r="R1218" s="34"/>
      <c r="S1218" s="34"/>
      <c r="T1218" s="34"/>
      <c r="U1218" s="34"/>
      <c r="V1218" s="34"/>
      <c r="W1218" s="34"/>
      <c r="X1218" s="34"/>
      <c r="Y1218" s="34"/>
      <c r="Z1218" s="34"/>
      <c r="AA1218" s="34"/>
      <c r="AB1218" s="34"/>
      <c r="AC1218" s="34"/>
      <c r="AD1218" s="47"/>
      <c r="AG1218" s="23">
        <v>1</v>
      </c>
      <c r="AH1218" s="42">
        <v>0</v>
      </c>
      <c r="AI1218" s="42">
        <v>0</v>
      </c>
    </row>
    <row r="1219" spans="1:35" s="16" customFormat="1" x14ac:dyDescent="0.35">
      <c r="A1219" s="34" t="str">
        <f>IF(B1219&lt;&gt;"",MAX($A$1:A1218)+1,"")</f>
        <v/>
      </c>
      <c r="B1219" s="34"/>
      <c r="C1219" s="34"/>
      <c r="D1219" s="34"/>
      <c r="E1219" s="34"/>
      <c r="F1219" s="34"/>
      <c r="G1219" s="34"/>
      <c r="H1219" s="34"/>
      <c r="I1219" s="34"/>
      <c r="J1219" s="34"/>
      <c r="K1219" s="34"/>
      <c r="L1219" s="34"/>
      <c r="M1219" s="34"/>
      <c r="N1219" s="34"/>
      <c r="O1219" s="34"/>
      <c r="P1219" s="34"/>
      <c r="Q1219" s="34"/>
      <c r="R1219" s="34"/>
      <c r="S1219" s="34"/>
      <c r="T1219" s="34"/>
      <c r="U1219" s="34"/>
      <c r="V1219" s="34"/>
      <c r="W1219" s="34"/>
      <c r="X1219" s="34"/>
      <c r="Y1219" s="34"/>
      <c r="Z1219" s="34"/>
      <c r="AA1219" s="34"/>
      <c r="AB1219" s="34"/>
      <c r="AC1219" s="34"/>
      <c r="AD1219" s="47"/>
      <c r="AG1219" s="23">
        <v>1</v>
      </c>
      <c r="AH1219" s="42">
        <v>0</v>
      </c>
      <c r="AI1219" s="42">
        <v>0</v>
      </c>
    </row>
    <row r="1220" spans="1:35" s="16" customFormat="1" x14ac:dyDescent="0.35">
      <c r="A1220" s="34" t="str">
        <f>IF(B1220&lt;&gt;"",MAX($A$1:A1219)+1,"")</f>
        <v/>
      </c>
      <c r="B1220" s="34"/>
      <c r="C1220" s="34"/>
      <c r="D1220" s="34"/>
      <c r="E1220" s="34"/>
      <c r="F1220" s="34"/>
      <c r="G1220" s="34"/>
      <c r="H1220" s="34"/>
      <c r="I1220" s="34"/>
      <c r="J1220" s="34"/>
      <c r="K1220" s="34"/>
      <c r="L1220" s="34"/>
      <c r="M1220" s="34"/>
      <c r="N1220" s="34"/>
      <c r="O1220" s="34"/>
      <c r="P1220" s="34"/>
      <c r="Q1220" s="34"/>
      <c r="R1220" s="34"/>
      <c r="S1220" s="34"/>
      <c r="T1220" s="34"/>
      <c r="U1220" s="34"/>
      <c r="V1220" s="34"/>
      <c r="W1220" s="34"/>
      <c r="X1220" s="34"/>
      <c r="Y1220" s="34"/>
      <c r="Z1220" s="34"/>
      <c r="AA1220" s="34"/>
      <c r="AB1220" s="34"/>
      <c r="AC1220" s="34"/>
      <c r="AD1220" s="47"/>
      <c r="AG1220" s="23">
        <v>1</v>
      </c>
      <c r="AH1220" s="42">
        <v>0</v>
      </c>
      <c r="AI1220" s="42">
        <v>0</v>
      </c>
    </row>
    <row r="1221" spans="1:35" s="16" customFormat="1" x14ac:dyDescent="0.35">
      <c r="A1221" s="34" t="str">
        <f>IF(B1221&lt;&gt;"",MAX($A$1:A1220)+1,"")</f>
        <v/>
      </c>
      <c r="B1221" s="34"/>
      <c r="C1221" s="34"/>
      <c r="D1221" s="34"/>
      <c r="E1221" s="34"/>
      <c r="F1221" s="34"/>
      <c r="G1221" s="34"/>
      <c r="H1221" s="34"/>
      <c r="I1221" s="34"/>
      <c r="J1221" s="34"/>
      <c r="K1221" s="34"/>
      <c r="L1221" s="34"/>
      <c r="M1221" s="34"/>
      <c r="N1221" s="34"/>
      <c r="O1221" s="34"/>
      <c r="P1221" s="34"/>
      <c r="Q1221" s="34"/>
      <c r="R1221" s="34"/>
      <c r="S1221" s="34"/>
      <c r="T1221" s="34"/>
      <c r="U1221" s="34"/>
      <c r="V1221" s="34"/>
      <c r="W1221" s="34"/>
      <c r="X1221" s="34"/>
      <c r="Y1221" s="34"/>
      <c r="Z1221" s="34"/>
      <c r="AA1221" s="34"/>
      <c r="AB1221" s="34"/>
      <c r="AC1221" s="34"/>
      <c r="AD1221" s="47"/>
      <c r="AG1221" s="23">
        <v>1</v>
      </c>
      <c r="AH1221" s="42">
        <v>0</v>
      </c>
      <c r="AI1221" s="42">
        <v>0</v>
      </c>
    </row>
    <row r="1222" spans="1:35" s="16" customFormat="1" x14ac:dyDescent="0.35">
      <c r="A1222" s="34" t="str">
        <f>IF(B1222&lt;&gt;"",MAX($A$1:A1221)+1,"")</f>
        <v/>
      </c>
      <c r="B1222" s="34"/>
      <c r="C1222" s="34"/>
      <c r="D1222" s="34"/>
      <c r="E1222" s="34"/>
      <c r="F1222" s="34"/>
      <c r="G1222" s="34"/>
      <c r="H1222" s="34"/>
      <c r="I1222" s="34"/>
      <c r="J1222" s="34"/>
      <c r="K1222" s="34"/>
      <c r="L1222" s="34"/>
      <c r="M1222" s="34"/>
      <c r="N1222" s="34"/>
      <c r="O1222" s="34"/>
      <c r="P1222" s="34"/>
      <c r="Q1222" s="34"/>
      <c r="R1222" s="34"/>
      <c r="S1222" s="34"/>
      <c r="T1222" s="34"/>
      <c r="U1222" s="34"/>
      <c r="V1222" s="34"/>
      <c r="W1222" s="34"/>
      <c r="X1222" s="34"/>
      <c r="Y1222" s="34"/>
      <c r="Z1222" s="34"/>
      <c r="AA1222" s="34"/>
      <c r="AB1222" s="34"/>
      <c r="AC1222" s="34"/>
      <c r="AD1222" s="47"/>
      <c r="AG1222" s="23">
        <v>1</v>
      </c>
      <c r="AH1222" s="42">
        <v>0</v>
      </c>
      <c r="AI1222" s="42">
        <v>0</v>
      </c>
    </row>
    <row r="1223" spans="1:35" s="16" customFormat="1" x14ac:dyDescent="0.35">
      <c r="A1223" s="34" t="str">
        <f>IF(B1223&lt;&gt;"",MAX($A$1:A1222)+1,"")</f>
        <v/>
      </c>
      <c r="B1223" s="34"/>
      <c r="C1223" s="34"/>
      <c r="D1223" s="34"/>
      <c r="E1223" s="34"/>
      <c r="F1223" s="34"/>
      <c r="G1223" s="34"/>
      <c r="H1223" s="34"/>
      <c r="I1223" s="34"/>
      <c r="J1223" s="34"/>
      <c r="K1223" s="34"/>
      <c r="L1223" s="34"/>
      <c r="M1223" s="34"/>
      <c r="N1223" s="34"/>
      <c r="O1223" s="34"/>
      <c r="P1223" s="34"/>
      <c r="Q1223" s="34"/>
      <c r="R1223" s="34"/>
      <c r="S1223" s="34"/>
      <c r="T1223" s="34"/>
      <c r="U1223" s="34"/>
      <c r="V1223" s="34"/>
      <c r="W1223" s="34"/>
      <c r="X1223" s="34"/>
      <c r="Y1223" s="34"/>
      <c r="Z1223" s="34"/>
      <c r="AA1223" s="34"/>
      <c r="AB1223" s="34"/>
      <c r="AC1223" s="34"/>
      <c r="AD1223" s="47"/>
      <c r="AG1223" s="23">
        <v>1</v>
      </c>
      <c r="AH1223" s="42">
        <v>0</v>
      </c>
      <c r="AI1223" s="42">
        <v>0</v>
      </c>
    </row>
    <row r="1224" spans="1:35" s="16" customFormat="1" x14ac:dyDescent="0.35">
      <c r="A1224" s="34" t="str">
        <f>IF(B1224&lt;&gt;"",MAX($A$1:A1223)+1,"")</f>
        <v/>
      </c>
      <c r="B1224" s="34"/>
      <c r="C1224" s="34"/>
      <c r="D1224" s="34"/>
      <c r="E1224" s="34"/>
      <c r="F1224" s="34"/>
      <c r="G1224" s="34"/>
      <c r="H1224" s="34"/>
      <c r="I1224" s="34"/>
      <c r="J1224" s="34"/>
      <c r="K1224" s="34"/>
      <c r="L1224" s="34"/>
      <c r="M1224" s="34"/>
      <c r="N1224" s="34"/>
      <c r="O1224" s="34"/>
      <c r="P1224" s="34"/>
      <c r="Q1224" s="34"/>
      <c r="R1224" s="34"/>
      <c r="S1224" s="34"/>
      <c r="T1224" s="34"/>
      <c r="U1224" s="34"/>
      <c r="V1224" s="34"/>
      <c r="W1224" s="34"/>
      <c r="X1224" s="34"/>
      <c r="Y1224" s="34"/>
      <c r="Z1224" s="34"/>
      <c r="AA1224" s="34"/>
      <c r="AB1224" s="34"/>
      <c r="AC1224" s="34"/>
      <c r="AD1224" s="47"/>
      <c r="AG1224" s="23">
        <v>1</v>
      </c>
      <c r="AH1224" s="42">
        <v>0</v>
      </c>
      <c r="AI1224" s="42">
        <v>0</v>
      </c>
    </row>
    <row r="1225" spans="1:35" s="16" customFormat="1" x14ac:dyDescent="0.35">
      <c r="A1225" s="34" t="str">
        <f>IF(B1225&lt;&gt;"",MAX($A$1:A1224)+1,"")</f>
        <v/>
      </c>
      <c r="B1225" s="34"/>
      <c r="C1225" s="34"/>
      <c r="D1225" s="34"/>
      <c r="E1225" s="34"/>
      <c r="F1225" s="34"/>
      <c r="G1225" s="34"/>
      <c r="H1225" s="34"/>
      <c r="I1225" s="34"/>
      <c r="J1225" s="34"/>
      <c r="K1225" s="34"/>
      <c r="L1225" s="34"/>
      <c r="M1225" s="34"/>
      <c r="N1225" s="34"/>
      <c r="O1225" s="34"/>
      <c r="P1225" s="34"/>
      <c r="Q1225" s="34"/>
      <c r="R1225" s="34"/>
      <c r="S1225" s="34"/>
      <c r="T1225" s="34"/>
      <c r="U1225" s="34"/>
      <c r="V1225" s="34"/>
      <c r="W1225" s="34"/>
      <c r="X1225" s="34"/>
      <c r="Y1225" s="34"/>
      <c r="Z1225" s="34"/>
      <c r="AA1225" s="34"/>
      <c r="AB1225" s="34"/>
      <c r="AC1225" s="34"/>
      <c r="AD1225" s="47"/>
      <c r="AG1225" s="23">
        <v>1</v>
      </c>
      <c r="AH1225" s="42">
        <v>0</v>
      </c>
      <c r="AI1225" s="42">
        <v>0</v>
      </c>
    </row>
    <row r="1226" spans="1:35" s="16" customFormat="1" x14ac:dyDescent="0.35">
      <c r="A1226" s="34" t="str">
        <f>IF(B1226&lt;&gt;"",MAX($A$1:A1225)+1,"")</f>
        <v/>
      </c>
      <c r="B1226" s="34"/>
      <c r="C1226" s="34"/>
      <c r="D1226" s="34"/>
      <c r="E1226" s="34"/>
      <c r="F1226" s="34"/>
      <c r="G1226" s="34"/>
      <c r="H1226" s="34"/>
      <c r="I1226" s="34"/>
      <c r="J1226" s="34"/>
      <c r="K1226" s="34"/>
      <c r="L1226" s="34"/>
      <c r="M1226" s="34"/>
      <c r="N1226" s="34"/>
      <c r="O1226" s="34"/>
      <c r="P1226" s="34"/>
      <c r="Q1226" s="34"/>
      <c r="R1226" s="34"/>
      <c r="S1226" s="34"/>
      <c r="T1226" s="34"/>
      <c r="U1226" s="34"/>
      <c r="V1226" s="34"/>
      <c r="W1226" s="34"/>
      <c r="X1226" s="34"/>
      <c r="Y1226" s="34"/>
      <c r="Z1226" s="34"/>
      <c r="AA1226" s="34"/>
      <c r="AB1226" s="34"/>
      <c r="AC1226" s="34"/>
      <c r="AD1226" s="47"/>
      <c r="AG1226" s="23">
        <v>1</v>
      </c>
      <c r="AH1226" s="42">
        <v>0</v>
      </c>
      <c r="AI1226" s="42">
        <v>0</v>
      </c>
    </row>
    <row r="1227" spans="1:35" s="16" customFormat="1" x14ac:dyDescent="0.35">
      <c r="A1227" s="34" t="str">
        <f>IF(B1227&lt;&gt;"",MAX($A$1:A1226)+1,"")</f>
        <v/>
      </c>
      <c r="B1227" s="34"/>
      <c r="C1227" s="34"/>
      <c r="D1227" s="34"/>
      <c r="E1227" s="34"/>
      <c r="F1227" s="34"/>
      <c r="G1227" s="34"/>
      <c r="H1227" s="34"/>
      <c r="I1227" s="34"/>
      <c r="J1227" s="34"/>
      <c r="K1227" s="34"/>
      <c r="L1227" s="34"/>
      <c r="M1227" s="34"/>
      <c r="N1227" s="34"/>
      <c r="O1227" s="34"/>
      <c r="P1227" s="34"/>
      <c r="Q1227" s="34"/>
      <c r="R1227" s="34"/>
      <c r="S1227" s="34"/>
      <c r="T1227" s="34"/>
      <c r="U1227" s="34"/>
      <c r="V1227" s="34"/>
      <c r="W1227" s="34"/>
      <c r="X1227" s="34"/>
      <c r="Y1227" s="34"/>
      <c r="Z1227" s="34"/>
      <c r="AA1227" s="34"/>
      <c r="AB1227" s="34"/>
      <c r="AC1227" s="34"/>
      <c r="AD1227" s="47"/>
      <c r="AG1227" s="23">
        <v>1</v>
      </c>
      <c r="AH1227" s="42">
        <v>0</v>
      </c>
      <c r="AI1227" s="42">
        <v>0</v>
      </c>
    </row>
    <row r="1228" spans="1:35" s="16" customFormat="1" x14ac:dyDescent="0.35">
      <c r="A1228" s="34" t="str">
        <f>IF(B1228&lt;&gt;"",MAX($A$1:A1227)+1,"")</f>
        <v/>
      </c>
      <c r="B1228" s="34"/>
      <c r="C1228" s="34"/>
      <c r="D1228" s="34"/>
      <c r="E1228" s="34"/>
      <c r="F1228" s="34"/>
      <c r="G1228" s="34"/>
      <c r="H1228" s="34"/>
      <c r="I1228" s="34"/>
      <c r="J1228" s="34"/>
      <c r="K1228" s="34"/>
      <c r="L1228" s="34"/>
      <c r="M1228" s="34"/>
      <c r="N1228" s="34"/>
      <c r="O1228" s="34"/>
      <c r="P1228" s="34"/>
      <c r="Q1228" s="34"/>
      <c r="R1228" s="34"/>
      <c r="S1228" s="34"/>
      <c r="T1228" s="34"/>
      <c r="U1228" s="34"/>
      <c r="V1228" s="34"/>
      <c r="W1228" s="34"/>
      <c r="X1228" s="34"/>
      <c r="Y1228" s="34"/>
      <c r="Z1228" s="34"/>
      <c r="AA1228" s="34"/>
      <c r="AB1228" s="34"/>
      <c r="AC1228" s="34"/>
      <c r="AD1228" s="47"/>
      <c r="AG1228" s="23">
        <v>1</v>
      </c>
      <c r="AH1228" s="42">
        <v>0</v>
      </c>
      <c r="AI1228" s="42">
        <v>0</v>
      </c>
    </row>
    <row r="1229" spans="1:35" s="16" customFormat="1" x14ac:dyDescent="0.35">
      <c r="A1229" s="34" t="str">
        <f>IF(B1229&lt;&gt;"",MAX($A$1:A1228)+1,"")</f>
        <v/>
      </c>
      <c r="B1229" s="34"/>
      <c r="C1229" s="34"/>
      <c r="D1229" s="34"/>
      <c r="E1229" s="34"/>
      <c r="F1229" s="34"/>
      <c r="G1229" s="34"/>
      <c r="H1229" s="34"/>
      <c r="I1229" s="34"/>
      <c r="J1229" s="34"/>
      <c r="K1229" s="34"/>
      <c r="L1229" s="34"/>
      <c r="M1229" s="34"/>
      <c r="N1229" s="34"/>
      <c r="O1229" s="34"/>
      <c r="P1229" s="34"/>
      <c r="Q1229" s="34"/>
      <c r="R1229" s="34"/>
      <c r="S1229" s="34"/>
      <c r="T1229" s="34"/>
      <c r="U1229" s="34"/>
      <c r="V1229" s="34"/>
      <c r="W1229" s="34"/>
      <c r="X1229" s="34"/>
      <c r="Y1229" s="34"/>
      <c r="Z1229" s="34"/>
      <c r="AA1229" s="34"/>
      <c r="AB1229" s="34"/>
      <c r="AC1229" s="34"/>
      <c r="AD1229" s="47"/>
      <c r="AG1229" s="23">
        <v>1</v>
      </c>
      <c r="AH1229" s="42">
        <v>0</v>
      </c>
      <c r="AI1229" s="42">
        <v>0</v>
      </c>
    </row>
    <row r="1230" spans="1:35" s="16" customFormat="1" x14ac:dyDescent="0.35">
      <c r="A1230" s="34" t="str">
        <f>IF(B1230&lt;&gt;"",MAX($A$1:A1229)+1,"")</f>
        <v/>
      </c>
      <c r="B1230" s="34"/>
      <c r="C1230" s="34"/>
      <c r="D1230" s="34"/>
      <c r="E1230" s="34"/>
      <c r="F1230" s="34"/>
      <c r="G1230" s="34"/>
      <c r="H1230" s="34"/>
      <c r="I1230" s="34"/>
      <c r="J1230" s="34"/>
      <c r="K1230" s="34"/>
      <c r="L1230" s="34"/>
      <c r="M1230" s="34"/>
      <c r="N1230" s="34"/>
      <c r="O1230" s="34"/>
      <c r="P1230" s="34"/>
      <c r="Q1230" s="34"/>
      <c r="R1230" s="34"/>
      <c r="S1230" s="34"/>
      <c r="T1230" s="34"/>
      <c r="U1230" s="34"/>
      <c r="V1230" s="34"/>
      <c r="W1230" s="34"/>
      <c r="X1230" s="34"/>
      <c r="Y1230" s="34"/>
      <c r="Z1230" s="34"/>
      <c r="AA1230" s="34"/>
      <c r="AB1230" s="34"/>
      <c r="AC1230" s="34"/>
      <c r="AD1230" s="47"/>
      <c r="AG1230" s="23">
        <v>1</v>
      </c>
      <c r="AH1230" s="42">
        <v>0</v>
      </c>
      <c r="AI1230" s="42">
        <v>0</v>
      </c>
    </row>
    <row r="1231" spans="1:35" s="16" customFormat="1" x14ac:dyDescent="0.35">
      <c r="A1231" s="34" t="str">
        <f>IF(B1231&lt;&gt;"",MAX($A$1:A1230)+1,"")</f>
        <v/>
      </c>
      <c r="B1231" s="34"/>
      <c r="C1231" s="34"/>
      <c r="D1231" s="34"/>
      <c r="E1231" s="34"/>
      <c r="F1231" s="34"/>
      <c r="G1231" s="34"/>
      <c r="H1231" s="34"/>
      <c r="I1231" s="34"/>
      <c r="J1231" s="34"/>
      <c r="K1231" s="34"/>
      <c r="L1231" s="34"/>
      <c r="M1231" s="34"/>
      <c r="N1231" s="34"/>
      <c r="O1231" s="34"/>
      <c r="P1231" s="34"/>
      <c r="Q1231" s="34"/>
      <c r="R1231" s="34"/>
      <c r="S1231" s="34"/>
      <c r="T1231" s="34"/>
      <c r="U1231" s="34"/>
      <c r="V1231" s="34"/>
      <c r="W1231" s="34"/>
      <c r="X1231" s="34"/>
      <c r="Y1231" s="34"/>
      <c r="Z1231" s="34"/>
      <c r="AA1231" s="34"/>
      <c r="AB1231" s="34"/>
      <c r="AC1231" s="34"/>
      <c r="AD1231" s="47"/>
      <c r="AG1231" s="23">
        <v>1</v>
      </c>
      <c r="AH1231" s="42">
        <v>0</v>
      </c>
      <c r="AI1231" s="42">
        <v>0</v>
      </c>
    </row>
    <row r="1232" spans="1:35" s="16" customFormat="1" x14ac:dyDescent="0.35">
      <c r="A1232" s="34" t="str">
        <f>IF(B1232&lt;&gt;"",MAX($A$1:A1231)+1,"")</f>
        <v/>
      </c>
      <c r="B1232" s="34"/>
      <c r="C1232" s="34"/>
      <c r="D1232" s="34"/>
      <c r="E1232" s="34"/>
      <c r="F1232" s="34"/>
      <c r="G1232" s="34"/>
      <c r="H1232" s="34"/>
      <c r="I1232" s="34"/>
      <c r="J1232" s="34"/>
      <c r="K1232" s="34"/>
      <c r="L1232" s="34"/>
      <c r="M1232" s="34"/>
      <c r="N1232" s="34"/>
      <c r="O1232" s="34"/>
      <c r="P1232" s="34"/>
      <c r="Q1232" s="34"/>
      <c r="R1232" s="34"/>
      <c r="S1232" s="34"/>
      <c r="T1232" s="34"/>
      <c r="U1232" s="34"/>
      <c r="V1232" s="34"/>
      <c r="W1232" s="34"/>
      <c r="X1232" s="34"/>
      <c r="Y1232" s="34"/>
      <c r="Z1232" s="34"/>
      <c r="AA1232" s="34"/>
      <c r="AB1232" s="34"/>
      <c r="AC1232" s="34"/>
      <c r="AD1232" s="47"/>
      <c r="AG1232" s="23">
        <v>1</v>
      </c>
      <c r="AH1232" s="42">
        <v>0</v>
      </c>
      <c r="AI1232" s="42">
        <v>0</v>
      </c>
    </row>
    <row r="1233" spans="1:35" s="16" customFormat="1" x14ac:dyDescent="0.35">
      <c r="A1233" s="34" t="str">
        <f>IF(B1233&lt;&gt;"",MAX($A$1:A1232)+1,"")</f>
        <v/>
      </c>
      <c r="B1233" s="34"/>
      <c r="C1233" s="34"/>
      <c r="D1233" s="34"/>
      <c r="E1233" s="34"/>
      <c r="F1233" s="34"/>
      <c r="G1233" s="34"/>
      <c r="H1233" s="34"/>
      <c r="I1233" s="34"/>
      <c r="J1233" s="34"/>
      <c r="K1233" s="34"/>
      <c r="L1233" s="34"/>
      <c r="M1233" s="34"/>
      <c r="N1233" s="34"/>
      <c r="O1233" s="34"/>
      <c r="P1233" s="34"/>
      <c r="Q1233" s="34"/>
      <c r="R1233" s="34"/>
      <c r="S1233" s="34"/>
      <c r="T1233" s="34"/>
      <c r="U1233" s="34"/>
      <c r="V1233" s="34"/>
      <c r="W1233" s="34"/>
      <c r="X1233" s="34"/>
      <c r="Y1233" s="34"/>
      <c r="Z1233" s="34"/>
      <c r="AA1233" s="34"/>
      <c r="AB1233" s="34"/>
      <c r="AC1233" s="34"/>
      <c r="AD1233" s="47"/>
      <c r="AG1233" s="23">
        <v>1</v>
      </c>
      <c r="AH1233" s="42">
        <v>0</v>
      </c>
      <c r="AI1233" s="42">
        <v>0</v>
      </c>
    </row>
    <row r="1234" spans="1:35" s="16" customFormat="1" x14ac:dyDescent="0.35">
      <c r="A1234" s="34" t="str">
        <f>IF(B1234&lt;&gt;"",MAX($A$1:A1233)+1,"")</f>
        <v/>
      </c>
      <c r="B1234" s="34"/>
      <c r="C1234" s="34"/>
      <c r="D1234" s="34"/>
      <c r="E1234" s="34"/>
      <c r="F1234" s="34"/>
      <c r="G1234" s="34"/>
      <c r="H1234" s="34"/>
      <c r="I1234" s="34"/>
      <c r="J1234" s="34"/>
      <c r="K1234" s="34"/>
      <c r="L1234" s="34"/>
      <c r="M1234" s="34"/>
      <c r="N1234" s="34"/>
      <c r="O1234" s="34"/>
      <c r="P1234" s="34"/>
      <c r="Q1234" s="34"/>
      <c r="R1234" s="34"/>
      <c r="S1234" s="34"/>
      <c r="T1234" s="34"/>
      <c r="U1234" s="34"/>
      <c r="V1234" s="34"/>
      <c r="W1234" s="34"/>
      <c r="X1234" s="34"/>
      <c r="Y1234" s="34"/>
      <c r="Z1234" s="34"/>
      <c r="AA1234" s="34"/>
      <c r="AB1234" s="34"/>
      <c r="AC1234" s="34"/>
      <c r="AD1234" s="47"/>
      <c r="AG1234" s="23">
        <v>1</v>
      </c>
      <c r="AH1234" s="42">
        <v>0</v>
      </c>
      <c r="AI1234" s="42">
        <v>0</v>
      </c>
    </row>
    <row r="1235" spans="1:35" s="16" customFormat="1" x14ac:dyDescent="0.35">
      <c r="A1235" s="34" t="str">
        <f>IF(B1235&lt;&gt;"",MAX($A$1:A1234)+1,"")</f>
        <v/>
      </c>
      <c r="B1235" s="34"/>
      <c r="C1235" s="34"/>
      <c r="D1235" s="34"/>
      <c r="E1235" s="34"/>
      <c r="F1235" s="34"/>
      <c r="G1235" s="34"/>
      <c r="H1235" s="34"/>
      <c r="I1235" s="34"/>
      <c r="J1235" s="34"/>
      <c r="K1235" s="34"/>
      <c r="L1235" s="34"/>
      <c r="M1235" s="34"/>
      <c r="N1235" s="34"/>
      <c r="O1235" s="34"/>
      <c r="P1235" s="34"/>
      <c r="Q1235" s="34"/>
      <c r="R1235" s="34"/>
      <c r="S1235" s="34"/>
      <c r="T1235" s="34"/>
      <c r="U1235" s="34"/>
      <c r="V1235" s="34"/>
      <c r="W1235" s="34"/>
      <c r="X1235" s="34"/>
      <c r="Y1235" s="34"/>
      <c r="Z1235" s="34"/>
      <c r="AA1235" s="34"/>
      <c r="AB1235" s="34"/>
      <c r="AC1235" s="34"/>
      <c r="AD1235" s="47"/>
      <c r="AG1235" s="23">
        <v>1</v>
      </c>
      <c r="AH1235" s="42">
        <v>0</v>
      </c>
      <c r="AI1235" s="42">
        <v>0</v>
      </c>
    </row>
    <row r="1236" spans="1:35" s="16" customFormat="1" x14ac:dyDescent="0.35">
      <c r="A1236" s="34" t="str">
        <f>IF(B1236&lt;&gt;"",MAX($A$1:A1235)+1,"")</f>
        <v/>
      </c>
      <c r="B1236" s="34"/>
      <c r="C1236" s="34"/>
      <c r="D1236" s="34"/>
      <c r="E1236" s="34"/>
      <c r="F1236" s="34"/>
      <c r="G1236" s="34"/>
      <c r="H1236" s="34"/>
      <c r="I1236" s="34"/>
      <c r="J1236" s="34"/>
      <c r="K1236" s="34"/>
      <c r="L1236" s="34"/>
      <c r="M1236" s="34"/>
      <c r="N1236" s="34"/>
      <c r="O1236" s="34"/>
      <c r="P1236" s="34"/>
      <c r="Q1236" s="34"/>
      <c r="R1236" s="34"/>
      <c r="S1236" s="34"/>
      <c r="T1236" s="34"/>
      <c r="U1236" s="34"/>
      <c r="V1236" s="34"/>
      <c r="W1236" s="34"/>
      <c r="X1236" s="34"/>
      <c r="Y1236" s="34"/>
      <c r="Z1236" s="34"/>
      <c r="AA1236" s="34"/>
      <c r="AB1236" s="34"/>
      <c r="AC1236" s="34"/>
      <c r="AD1236" s="47"/>
      <c r="AG1236" s="23">
        <v>1</v>
      </c>
      <c r="AH1236" s="42">
        <v>0</v>
      </c>
      <c r="AI1236" s="42">
        <v>0</v>
      </c>
    </row>
    <row r="1237" spans="1:35" s="16" customFormat="1" x14ac:dyDescent="0.35">
      <c r="A1237" s="34" t="str">
        <f>IF(B1237&lt;&gt;"",MAX($A$1:A1236)+1,"")</f>
        <v/>
      </c>
      <c r="B1237" s="34"/>
      <c r="C1237" s="34"/>
      <c r="D1237" s="34"/>
      <c r="E1237" s="34"/>
      <c r="F1237" s="34"/>
      <c r="G1237" s="34"/>
      <c r="H1237" s="34"/>
      <c r="I1237" s="34"/>
      <c r="J1237" s="34"/>
      <c r="K1237" s="34"/>
      <c r="L1237" s="34"/>
      <c r="M1237" s="34"/>
      <c r="N1237" s="34"/>
      <c r="O1237" s="34"/>
      <c r="P1237" s="34"/>
      <c r="Q1237" s="34"/>
      <c r="R1237" s="34"/>
      <c r="S1237" s="34"/>
      <c r="T1237" s="34"/>
      <c r="U1237" s="34"/>
      <c r="V1237" s="34"/>
      <c r="W1237" s="34"/>
      <c r="X1237" s="34"/>
      <c r="Y1237" s="34"/>
      <c r="Z1237" s="34"/>
      <c r="AA1237" s="34"/>
      <c r="AB1237" s="34"/>
      <c r="AC1237" s="34"/>
      <c r="AD1237" s="47"/>
      <c r="AG1237" s="23">
        <v>1</v>
      </c>
      <c r="AH1237" s="42">
        <v>0</v>
      </c>
      <c r="AI1237" s="42">
        <v>0</v>
      </c>
    </row>
    <row r="1238" spans="1:35" s="16" customFormat="1" x14ac:dyDescent="0.35">
      <c r="A1238" s="34" t="str">
        <f>IF(B1238&lt;&gt;"",MAX($A$1:A1237)+1,"")</f>
        <v/>
      </c>
      <c r="B1238" s="34"/>
      <c r="C1238" s="34"/>
      <c r="D1238" s="34"/>
      <c r="E1238" s="34"/>
      <c r="F1238" s="34"/>
      <c r="G1238" s="34"/>
      <c r="H1238" s="34"/>
      <c r="I1238" s="34"/>
      <c r="J1238" s="34"/>
      <c r="K1238" s="34"/>
      <c r="L1238" s="34"/>
      <c r="M1238" s="34"/>
      <c r="N1238" s="34"/>
      <c r="O1238" s="34"/>
      <c r="P1238" s="34"/>
      <c r="Q1238" s="34"/>
      <c r="R1238" s="34"/>
      <c r="S1238" s="34"/>
      <c r="T1238" s="34"/>
      <c r="U1238" s="34"/>
      <c r="V1238" s="34"/>
      <c r="W1238" s="34"/>
      <c r="X1238" s="34"/>
      <c r="Y1238" s="34"/>
      <c r="Z1238" s="34"/>
      <c r="AA1238" s="34"/>
      <c r="AB1238" s="34"/>
      <c r="AC1238" s="34"/>
      <c r="AD1238" s="47"/>
      <c r="AG1238" s="23">
        <v>1</v>
      </c>
      <c r="AH1238" s="42">
        <v>0</v>
      </c>
      <c r="AI1238" s="42">
        <v>0</v>
      </c>
    </row>
    <row r="1239" spans="1:35" s="16" customFormat="1" x14ac:dyDescent="0.35">
      <c r="A1239" s="34" t="str">
        <f>IF(B1239&lt;&gt;"",MAX($A$1:A1238)+1,"")</f>
        <v/>
      </c>
      <c r="B1239" s="34"/>
      <c r="C1239" s="34"/>
      <c r="D1239" s="34"/>
      <c r="E1239" s="34"/>
      <c r="F1239" s="34"/>
      <c r="G1239" s="34"/>
      <c r="H1239" s="34"/>
      <c r="I1239" s="34"/>
      <c r="J1239" s="34"/>
      <c r="K1239" s="34"/>
      <c r="L1239" s="34"/>
      <c r="M1239" s="34"/>
      <c r="N1239" s="34"/>
      <c r="O1239" s="34"/>
      <c r="P1239" s="34"/>
      <c r="Q1239" s="34"/>
      <c r="R1239" s="34"/>
      <c r="S1239" s="34"/>
      <c r="T1239" s="34"/>
      <c r="U1239" s="34"/>
      <c r="V1239" s="34"/>
      <c r="W1239" s="34"/>
      <c r="X1239" s="34"/>
      <c r="Y1239" s="34"/>
      <c r="Z1239" s="34"/>
      <c r="AA1239" s="34"/>
      <c r="AB1239" s="34"/>
      <c r="AC1239" s="34"/>
      <c r="AD1239" s="47"/>
      <c r="AG1239" s="23">
        <v>1</v>
      </c>
      <c r="AH1239" s="42">
        <v>0</v>
      </c>
      <c r="AI1239" s="42">
        <v>0</v>
      </c>
    </row>
    <row r="1240" spans="1:35" s="16" customFormat="1" x14ac:dyDescent="0.35">
      <c r="A1240" s="34" t="str">
        <f>IF(B1240&lt;&gt;"",MAX($A$1:A1239)+1,"")</f>
        <v/>
      </c>
      <c r="B1240" s="34"/>
      <c r="C1240" s="34"/>
      <c r="D1240" s="34"/>
      <c r="E1240" s="34"/>
      <c r="F1240" s="34"/>
      <c r="G1240" s="34"/>
      <c r="H1240" s="34"/>
      <c r="I1240" s="34"/>
      <c r="J1240" s="34"/>
      <c r="K1240" s="34"/>
      <c r="L1240" s="34"/>
      <c r="M1240" s="34"/>
      <c r="N1240" s="34"/>
      <c r="O1240" s="34"/>
      <c r="P1240" s="34"/>
      <c r="Q1240" s="34"/>
      <c r="R1240" s="34"/>
      <c r="S1240" s="34"/>
      <c r="T1240" s="34"/>
      <c r="U1240" s="34"/>
      <c r="V1240" s="34"/>
      <c r="W1240" s="34"/>
      <c r="X1240" s="34"/>
      <c r="Y1240" s="34"/>
      <c r="Z1240" s="34"/>
      <c r="AA1240" s="34"/>
      <c r="AB1240" s="34"/>
      <c r="AC1240" s="34"/>
      <c r="AD1240" s="47"/>
      <c r="AG1240" s="23">
        <v>1</v>
      </c>
      <c r="AH1240" s="42">
        <v>0</v>
      </c>
      <c r="AI1240" s="42">
        <v>0</v>
      </c>
    </row>
    <row r="1241" spans="1:35" s="16" customFormat="1" x14ac:dyDescent="0.35">
      <c r="A1241" s="34" t="str">
        <f>IF(B1241&lt;&gt;"",MAX($A$1:A1240)+1,"")</f>
        <v/>
      </c>
      <c r="B1241" s="34"/>
      <c r="C1241" s="34"/>
      <c r="D1241" s="34"/>
      <c r="E1241" s="34"/>
      <c r="F1241" s="34"/>
      <c r="G1241" s="34"/>
      <c r="H1241" s="34"/>
      <c r="I1241" s="34"/>
      <c r="J1241" s="34"/>
      <c r="K1241" s="34"/>
      <c r="L1241" s="34"/>
      <c r="M1241" s="34"/>
      <c r="N1241" s="34"/>
      <c r="O1241" s="34"/>
      <c r="P1241" s="34"/>
      <c r="Q1241" s="34"/>
      <c r="R1241" s="34"/>
      <c r="S1241" s="34"/>
      <c r="T1241" s="34"/>
      <c r="U1241" s="34"/>
      <c r="V1241" s="34"/>
      <c r="W1241" s="34"/>
      <c r="X1241" s="34"/>
      <c r="Y1241" s="34"/>
      <c r="Z1241" s="34"/>
      <c r="AA1241" s="34"/>
      <c r="AB1241" s="34"/>
      <c r="AC1241" s="34"/>
      <c r="AD1241" s="47"/>
      <c r="AG1241" s="23">
        <v>1</v>
      </c>
      <c r="AH1241" s="42">
        <v>0</v>
      </c>
      <c r="AI1241" s="42">
        <v>0</v>
      </c>
    </row>
    <row r="1242" spans="1:35" s="16" customFormat="1" x14ac:dyDescent="0.35">
      <c r="A1242" s="34" t="str">
        <f>IF(B1242&lt;&gt;"",MAX($A$1:A1241)+1,"")</f>
        <v/>
      </c>
      <c r="B1242" s="34"/>
      <c r="C1242" s="34"/>
      <c r="D1242" s="34"/>
      <c r="E1242" s="34"/>
      <c r="F1242" s="34"/>
      <c r="G1242" s="34"/>
      <c r="H1242" s="34"/>
      <c r="I1242" s="34"/>
      <c r="J1242" s="34"/>
      <c r="K1242" s="34"/>
      <c r="L1242" s="34"/>
      <c r="M1242" s="34"/>
      <c r="N1242" s="34"/>
      <c r="O1242" s="34"/>
      <c r="P1242" s="34"/>
      <c r="Q1242" s="34"/>
      <c r="R1242" s="34"/>
      <c r="S1242" s="34"/>
      <c r="T1242" s="34"/>
      <c r="U1242" s="34"/>
      <c r="V1242" s="34"/>
      <c r="W1242" s="34"/>
      <c r="X1242" s="34"/>
      <c r="Y1242" s="34"/>
      <c r="Z1242" s="34"/>
      <c r="AA1242" s="34"/>
      <c r="AB1242" s="34"/>
      <c r="AC1242" s="34"/>
      <c r="AD1242" s="47"/>
      <c r="AG1242" s="23">
        <v>1</v>
      </c>
      <c r="AH1242" s="42">
        <v>0</v>
      </c>
      <c r="AI1242" s="42">
        <v>0</v>
      </c>
    </row>
    <row r="1243" spans="1:35" s="16" customFormat="1" x14ac:dyDescent="0.35">
      <c r="A1243" s="34" t="str">
        <f>IF(B1243&lt;&gt;"",MAX($A$1:A1242)+1,"")</f>
        <v/>
      </c>
      <c r="B1243" s="34"/>
      <c r="C1243" s="34"/>
      <c r="D1243" s="34"/>
      <c r="E1243" s="34"/>
      <c r="F1243" s="34"/>
      <c r="G1243" s="34"/>
      <c r="H1243" s="34"/>
      <c r="I1243" s="34"/>
      <c r="J1243" s="34"/>
      <c r="K1243" s="34"/>
      <c r="L1243" s="34"/>
      <c r="M1243" s="34"/>
      <c r="N1243" s="34"/>
      <c r="O1243" s="34"/>
      <c r="P1243" s="34"/>
      <c r="Q1243" s="34"/>
      <c r="R1243" s="34"/>
      <c r="S1243" s="34"/>
      <c r="T1243" s="34"/>
      <c r="U1243" s="34"/>
      <c r="V1243" s="34"/>
      <c r="W1243" s="34"/>
      <c r="X1243" s="34"/>
      <c r="Y1243" s="34"/>
      <c r="Z1243" s="34"/>
      <c r="AA1243" s="34"/>
      <c r="AB1243" s="34"/>
      <c r="AC1243" s="34"/>
      <c r="AD1243" s="47"/>
      <c r="AG1243" s="23">
        <v>1</v>
      </c>
      <c r="AH1243" s="42">
        <v>0</v>
      </c>
      <c r="AI1243" s="42">
        <v>0</v>
      </c>
    </row>
    <row r="1244" spans="1:35" s="16" customFormat="1" x14ac:dyDescent="0.35">
      <c r="A1244" s="34" t="str">
        <f>IF(B1244&lt;&gt;"",MAX($A$1:A1243)+1,"")</f>
        <v/>
      </c>
      <c r="B1244" s="34"/>
      <c r="C1244" s="34"/>
      <c r="D1244" s="34"/>
      <c r="E1244" s="34"/>
      <c r="F1244" s="34"/>
      <c r="G1244" s="34"/>
      <c r="H1244" s="34"/>
      <c r="I1244" s="34"/>
      <c r="J1244" s="34"/>
      <c r="K1244" s="34"/>
      <c r="L1244" s="34"/>
      <c r="M1244" s="34"/>
      <c r="N1244" s="34"/>
      <c r="O1244" s="34"/>
      <c r="P1244" s="34"/>
      <c r="Q1244" s="34"/>
      <c r="R1244" s="34"/>
      <c r="S1244" s="34"/>
      <c r="T1244" s="34"/>
      <c r="U1244" s="34"/>
      <c r="V1244" s="34"/>
      <c r="W1244" s="34"/>
      <c r="X1244" s="34"/>
      <c r="Y1244" s="34"/>
      <c r="Z1244" s="34"/>
      <c r="AA1244" s="34"/>
      <c r="AB1244" s="34"/>
      <c r="AC1244" s="34"/>
      <c r="AD1244" s="47"/>
      <c r="AG1244" s="23">
        <v>1</v>
      </c>
      <c r="AH1244" s="42">
        <v>0</v>
      </c>
      <c r="AI1244" s="42">
        <v>0</v>
      </c>
    </row>
    <row r="1245" spans="1:35" s="16" customFormat="1" x14ac:dyDescent="0.35">
      <c r="A1245" s="34" t="str">
        <f>IF(B1245&lt;&gt;"",MAX($A$1:A1244)+1,"")</f>
        <v/>
      </c>
      <c r="B1245" s="34"/>
      <c r="C1245" s="34"/>
      <c r="D1245" s="34"/>
      <c r="E1245" s="34"/>
      <c r="F1245" s="34"/>
      <c r="G1245" s="34"/>
      <c r="H1245" s="34"/>
      <c r="I1245" s="34"/>
      <c r="J1245" s="34"/>
      <c r="K1245" s="34"/>
      <c r="L1245" s="34"/>
      <c r="M1245" s="34"/>
      <c r="N1245" s="34"/>
      <c r="O1245" s="34"/>
      <c r="P1245" s="34"/>
      <c r="Q1245" s="34"/>
      <c r="R1245" s="34"/>
      <c r="S1245" s="34"/>
      <c r="T1245" s="34"/>
      <c r="U1245" s="34"/>
      <c r="V1245" s="34"/>
      <c r="W1245" s="34"/>
      <c r="X1245" s="34"/>
      <c r="Y1245" s="34"/>
      <c r="Z1245" s="34"/>
      <c r="AA1245" s="34"/>
      <c r="AB1245" s="34"/>
      <c r="AC1245" s="34"/>
      <c r="AD1245" s="47"/>
      <c r="AG1245" s="23">
        <v>1</v>
      </c>
      <c r="AH1245" s="42">
        <v>0</v>
      </c>
      <c r="AI1245" s="42">
        <v>0</v>
      </c>
    </row>
    <row r="1246" spans="1:35" s="16" customFormat="1" x14ac:dyDescent="0.35">
      <c r="A1246" s="34" t="str">
        <f>IF(B1246&lt;&gt;"",MAX($A$1:A1245)+1,"")</f>
        <v/>
      </c>
      <c r="B1246" s="34"/>
      <c r="C1246" s="34"/>
      <c r="D1246" s="34"/>
      <c r="E1246" s="34"/>
      <c r="F1246" s="34"/>
      <c r="G1246" s="34"/>
      <c r="H1246" s="34"/>
      <c r="I1246" s="34"/>
      <c r="J1246" s="34"/>
      <c r="K1246" s="34"/>
      <c r="L1246" s="34"/>
      <c r="M1246" s="34"/>
      <c r="N1246" s="34"/>
      <c r="O1246" s="34"/>
      <c r="P1246" s="34"/>
      <c r="Q1246" s="34"/>
      <c r="R1246" s="34"/>
      <c r="S1246" s="34"/>
      <c r="T1246" s="34"/>
      <c r="U1246" s="34"/>
      <c r="V1246" s="34"/>
      <c r="W1246" s="34"/>
      <c r="X1246" s="34"/>
      <c r="Y1246" s="34"/>
      <c r="Z1246" s="34"/>
      <c r="AA1246" s="34"/>
      <c r="AB1246" s="34"/>
      <c r="AC1246" s="34"/>
      <c r="AD1246" s="47"/>
      <c r="AG1246" s="23">
        <v>1</v>
      </c>
      <c r="AH1246" s="42">
        <v>0</v>
      </c>
      <c r="AI1246" s="42">
        <v>0</v>
      </c>
    </row>
    <row r="1247" spans="1:35" s="16" customFormat="1" x14ac:dyDescent="0.35">
      <c r="A1247" s="34" t="str">
        <f>IF(B1247&lt;&gt;"",MAX($A$1:A1246)+1,"")</f>
        <v/>
      </c>
      <c r="B1247" s="34"/>
      <c r="C1247" s="34"/>
      <c r="D1247" s="34"/>
      <c r="E1247" s="34"/>
      <c r="F1247" s="34"/>
      <c r="G1247" s="34"/>
      <c r="H1247" s="34"/>
      <c r="I1247" s="34"/>
      <c r="J1247" s="34"/>
      <c r="K1247" s="34"/>
      <c r="L1247" s="34"/>
      <c r="M1247" s="34"/>
      <c r="N1247" s="34"/>
      <c r="O1247" s="34"/>
      <c r="P1247" s="34"/>
      <c r="Q1247" s="34"/>
      <c r="R1247" s="34"/>
      <c r="S1247" s="34"/>
      <c r="T1247" s="34"/>
      <c r="U1247" s="34"/>
      <c r="V1247" s="34"/>
      <c r="W1247" s="34"/>
      <c r="X1247" s="34"/>
      <c r="Y1247" s="34"/>
      <c r="Z1247" s="34"/>
      <c r="AA1247" s="34"/>
      <c r="AB1247" s="34"/>
      <c r="AC1247" s="34"/>
      <c r="AD1247" s="47"/>
      <c r="AG1247" s="23">
        <v>1</v>
      </c>
      <c r="AH1247" s="42">
        <v>0</v>
      </c>
      <c r="AI1247" s="42">
        <v>0</v>
      </c>
    </row>
    <row r="1248" spans="1:35" s="16" customFormat="1" x14ac:dyDescent="0.35">
      <c r="A1248" s="34" t="str">
        <f>IF(B1248&lt;&gt;"",MAX($A$1:A1247)+1,"")</f>
        <v/>
      </c>
      <c r="B1248" s="34"/>
      <c r="C1248" s="34"/>
      <c r="D1248" s="34"/>
      <c r="E1248" s="34"/>
      <c r="F1248" s="34"/>
      <c r="G1248" s="34"/>
      <c r="H1248" s="34"/>
      <c r="I1248" s="34"/>
      <c r="J1248" s="34"/>
      <c r="K1248" s="34"/>
      <c r="L1248" s="34"/>
      <c r="M1248" s="34"/>
      <c r="N1248" s="34"/>
      <c r="O1248" s="34"/>
      <c r="P1248" s="34"/>
      <c r="Q1248" s="34"/>
      <c r="R1248" s="34"/>
      <c r="S1248" s="34"/>
      <c r="T1248" s="34"/>
      <c r="U1248" s="34"/>
      <c r="V1248" s="34"/>
      <c r="W1248" s="34"/>
      <c r="X1248" s="34"/>
      <c r="Y1248" s="34"/>
      <c r="Z1248" s="34"/>
      <c r="AA1248" s="34"/>
      <c r="AB1248" s="34"/>
      <c r="AC1248" s="34"/>
      <c r="AD1248" s="47"/>
      <c r="AG1248" s="23">
        <v>1</v>
      </c>
      <c r="AH1248" s="42">
        <v>0</v>
      </c>
      <c r="AI1248" s="42">
        <v>0</v>
      </c>
    </row>
    <row r="1249" spans="1:35" s="16" customFormat="1" x14ac:dyDescent="0.35">
      <c r="A1249" s="34" t="str">
        <f>IF(B1249&lt;&gt;"",MAX($A$1:A1248)+1,"")</f>
        <v/>
      </c>
      <c r="B1249" s="34"/>
      <c r="C1249" s="34"/>
      <c r="D1249" s="34"/>
      <c r="E1249" s="34"/>
      <c r="F1249" s="34"/>
      <c r="G1249" s="34"/>
      <c r="H1249" s="34"/>
      <c r="I1249" s="34"/>
      <c r="J1249" s="34"/>
      <c r="K1249" s="34"/>
      <c r="L1249" s="34"/>
      <c r="M1249" s="34"/>
      <c r="N1249" s="34"/>
      <c r="O1249" s="34"/>
      <c r="P1249" s="34"/>
      <c r="Q1249" s="34"/>
      <c r="R1249" s="34"/>
      <c r="S1249" s="34"/>
      <c r="T1249" s="34"/>
      <c r="U1249" s="34"/>
      <c r="V1249" s="34"/>
      <c r="W1249" s="34"/>
      <c r="X1249" s="34"/>
      <c r="Y1249" s="34"/>
      <c r="Z1249" s="34"/>
      <c r="AA1249" s="34"/>
      <c r="AB1249" s="34"/>
      <c r="AC1249" s="34"/>
      <c r="AD1249" s="47"/>
      <c r="AG1249" s="23">
        <v>1</v>
      </c>
      <c r="AH1249" s="42">
        <v>0</v>
      </c>
      <c r="AI1249" s="42">
        <v>0</v>
      </c>
    </row>
    <row r="1250" spans="1:35" s="16" customFormat="1" x14ac:dyDescent="0.35">
      <c r="A1250" s="34" t="str">
        <f>IF(B1250&lt;&gt;"",MAX($A$1:A1249)+1,"")</f>
        <v/>
      </c>
      <c r="B1250" s="34"/>
      <c r="C1250" s="34"/>
      <c r="D1250" s="34"/>
      <c r="E1250" s="34"/>
      <c r="F1250" s="34"/>
      <c r="G1250" s="34"/>
      <c r="H1250" s="34"/>
      <c r="I1250" s="34"/>
      <c r="J1250" s="34"/>
      <c r="K1250" s="34"/>
      <c r="L1250" s="34"/>
      <c r="M1250" s="34"/>
      <c r="N1250" s="34"/>
      <c r="O1250" s="34"/>
      <c r="P1250" s="34"/>
      <c r="Q1250" s="34"/>
      <c r="R1250" s="34"/>
      <c r="S1250" s="34"/>
      <c r="T1250" s="34"/>
      <c r="U1250" s="34"/>
      <c r="V1250" s="34"/>
      <c r="W1250" s="34"/>
      <c r="X1250" s="34"/>
      <c r="Y1250" s="34"/>
      <c r="Z1250" s="34"/>
      <c r="AA1250" s="34"/>
      <c r="AB1250" s="34"/>
      <c r="AC1250" s="34"/>
      <c r="AD1250" s="47"/>
      <c r="AG1250" s="23">
        <v>1</v>
      </c>
      <c r="AH1250" s="42">
        <v>0</v>
      </c>
      <c r="AI1250" s="42">
        <v>0</v>
      </c>
    </row>
    <row r="1251" spans="1:35" s="16" customFormat="1" x14ac:dyDescent="0.35">
      <c r="A1251" s="34" t="str">
        <f>IF(B1251&lt;&gt;"",MAX($A$1:A1250)+1,"")</f>
        <v/>
      </c>
      <c r="B1251" s="34"/>
      <c r="C1251" s="34"/>
      <c r="D1251" s="34"/>
      <c r="E1251" s="34"/>
      <c r="F1251" s="34"/>
      <c r="G1251" s="34"/>
      <c r="H1251" s="34"/>
      <c r="I1251" s="34"/>
      <c r="J1251" s="34"/>
      <c r="K1251" s="34"/>
      <c r="L1251" s="34"/>
      <c r="M1251" s="34"/>
      <c r="N1251" s="34"/>
      <c r="O1251" s="34"/>
      <c r="P1251" s="34"/>
      <c r="Q1251" s="34"/>
      <c r="R1251" s="34"/>
      <c r="S1251" s="34"/>
      <c r="T1251" s="34"/>
      <c r="U1251" s="34"/>
      <c r="V1251" s="34"/>
      <c r="W1251" s="34"/>
      <c r="X1251" s="34"/>
      <c r="Y1251" s="34"/>
      <c r="Z1251" s="34"/>
      <c r="AA1251" s="34"/>
      <c r="AB1251" s="34"/>
      <c r="AC1251" s="34"/>
      <c r="AD1251" s="47"/>
      <c r="AG1251" s="23">
        <v>1</v>
      </c>
      <c r="AH1251" s="42">
        <v>0</v>
      </c>
      <c r="AI1251" s="42">
        <v>0</v>
      </c>
    </row>
    <row r="1252" spans="1:35" s="16" customFormat="1" x14ac:dyDescent="0.35">
      <c r="A1252" s="34" t="str">
        <f>IF(B1252&lt;&gt;"",MAX($A$1:A1251)+1,"")</f>
        <v/>
      </c>
      <c r="B1252" s="34"/>
      <c r="C1252" s="34"/>
      <c r="D1252" s="34"/>
      <c r="E1252" s="34"/>
      <c r="F1252" s="34"/>
      <c r="G1252" s="34"/>
      <c r="H1252" s="34"/>
      <c r="I1252" s="34"/>
      <c r="J1252" s="34"/>
      <c r="K1252" s="34"/>
      <c r="L1252" s="34"/>
      <c r="M1252" s="34"/>
      <c r="N1252" s="34"/>
      <c r="O1252" s="34"/>
      <c r="P1252" s="34"/>
      <c r="Q1252" s="34"/>
      <c r="R1252" s="34"/>
      <c r="S1252" s="34"/>
      <c r="T1252" s="34"/>
      <c r="U1252" s="34"/>
      <c r="V1252" s="34"/>
      <c r="W1252" s="34"/>
      <c r="X1252" s="34"/>
      <c r="Y1252" s="34"/>
      <c r="Z1252" s="34"/>
      <c r="AA1252" s="34"/>
      <c r="AB1252" s="34"/>
      <c r="AC1252" s="34"/>
      <c r="AD1252" s="47"/>
      <c r="AG1252" s="23">
        <v>1</v>
      </c>
      <c r="AH1252" s="42">
        <v>0</v>
      </c>
      <c r="AI1252" s="42">
        <v>0</v>
      </c>
    </row>
    <row r="1253" spans="1:35" s="16" customFormat="1" x14ac:dyDescent="0.35">
      <c r="A1253" s="34" t="str">
        <f>IF(B1253&lt;&gt;"",MAX($A$1:A1252)+1,"")</f>
        <v/>
      </c>
      <c r="B1253" s="34"/>
      <c r="C1253" s="34"/>
      <c r="D1253" s="34"/>
      <c r="E1253" s="34"/>
      <c r="F1253" s="34"/>
      <c r="G1253" s="34"/>
      <c r="H1253" s="34"/>
      <c r="I1253" s="34"/>
      <c r="J1253" s="34"/>
      <c r="K1253" s="34"/>
      <c r="L1253" s="34"/>
      <c r="M1253" s="34"/>
      <c r="N1253" s="34"/>
      <c r="O1253" s="34"/>
      <c r="P1253" s="34"/>
      <c r="Q1253" s="34"/>
      <c r="R1253" s="34"/>
      <c r="S1253" s="34"/>
      <c r="T1253" s="34"/>
      <c r="U1253" s="34"/>
      <c r="V1253" s="34"/>
      <c r="W1253" s="34"/>
      <c r="X1253" s="34"/>
      <c r="Y1253" s="34"/>
      <c r="Z1253" s="34"/>
      <c r="AA1253" s="34"/>
      <c r="AB1253" s="34"/>
      <c r="AC1253" s="34"/>
      <c r="AD1253" s="47"/>
      <c r="AG1253" s="23">
        <v>1</v>
      </c>
      <c r="AH1253" s="42">
        <v>0</v>
      </c>
      <c r="AI1253" s="42">
        <v>0</v>
      </c>
    </row>
    <row r="1254" spans="1:35" s="16" customFormat="1" x14ac:dyDescent="0.35">
      <c r="A1254" s="34" t="str">
        <f>IF(B1254&lt;&gt;"",MAX($A$1:A1253)+1,"")</f>
        <v/>
      </c>
      <c r="B1254" s="34"/>
      <c r="C1254" s="34"/>
      <c r="D1254" s="34"/>
      <c r="E1254" s="34"/>
      <c r="F1254" s="34"/>
      <c r="G1254" s="34"/>
      <c r="H1254" s="34"/>
      <c r="I1254" s="34"/>
      <c r="J1254" s="34"/>
      <c r="K1254" s="34"/>
      <c r="L1254" s="34"/>
      <c r="M1254" s="34"/>
      <c r="N1254" s="34"/>
      <c r="O1254" s="34"/>
      <c r="P1254" s="34"/>
      <c r="Q1254" s="34"/>
      <c r="R1254" s="34"/>
      <c r="S1254" s="34"/>
      <c r="T1254" s="34"/>
      <c r="U1254" s="34"/>
      <c r="V1254" s="34"/>
      <c r="W1254" s="34"/>
      <c r="X1254" s="34"/>
      <c r="Y1254" s="34"/>
      <c r="Z1254" s="34"/>
      <c r="AA1254" s="34"/>
      <c r="AB1254" s="34"/>
      <c r="AC1254" s="34"/>
      <c r="AD1254" s="47"/>
      <c r="AG1254" s="23">
        <v>1</v>
      </c>
      <c r="AH1254" s="42">
        <v>0</v>
      </c>
      <c r="AI1254" s="42">
        <v>0</v>
      </c>
    </row>
    <row r="1255" spans="1:35" s="16" customFormat="1" x14ac:dyDescent="0.35">
      <c r="A1255" s="34" t="str">
        <f>IF(B1255&lt;&gt;"",MAX($A$1:A1254)+1,"")</f>
        <v/>
      </c>
      <c r="B1255" s="34"/>
      <c r="C1255" s="34"/>
      <c r="D1255" s="34"/>
      <c r="E1255" s="34"/>
      <c r="F1255" s="34"/>
      <c r="G1255" s="34"/>
      <c r="H1255" s="34"/>
      <c r="I1255" s="34"/>
      <c r="J1255" s="34"/>
      <c r="K1255" s="34"/>
      <c r="L1255" s="34"/>
      <c r="M1255" s="34"/>
      <c r="N1255" s="34"/>
      <c r="O1255" s="34"/>
      <c r="P1255" s="34"/>
      <c r="Q1255" s="34"/>
      <c r="R1255" s="34"/>
      <c r="S1255" s="34"/>
      <c r="T1255" s="34"/>
      <c r="U1255" s="34"/>
      <c r="V1255" s="34"/>
      <c r="W1255" s="34"/>
      <c r="X1255" s="34"/>
      <c r="Y1255" s="34"/>
      <c r="Z1255" s="34"/>
      <c r="AA1255" s="34"/>
      <c r="AB1255" s="34"/>
      <c r="AC1255" s="34"/>
      <c r="AD1255" s="47"/>
      <c r="AG1255" s="23">
        <v>1</v>
      </c>
      <c r="AH1255" s="42">
        <v>0</v>
      </c>
      <c r="AI1255" s="42">
        <v>0</v>
      </c>
    </row>
    <row r="1256" spans="1:35" s="16" customFormat="1" x14ac:dyDescent="0.35">
      <c r="A1256" s="34" t="str">
        <f>IF(B1256&lt;&gt;"",MAX($A$1:A1255)+1,"")</f>
        <v/>
      </c>
      <c r="B1256" s="34"/>
      <c r="C1256" s="34"/>
      <c r="D1256" s="34"/>
      <c r="E1256" s="34"/>
      <c r="F1256" s="34"/>
      <c r="G1256" s="34"/>
      <c r="H1256" s="34"/>
      <c r="I1256" s="34"/>
      <c r="J1256" s="34"/>
      <c r="K1256" s="34"/>
      <c r="L1256" s="34"/>
      <c r="M1256" s="34"/>
      <c r="N1256" s="34"/>
      <c r="O1256" s="34"/>
      <c r="P1256" s="34"/>
      <c r="Q1256" s="34"/>
      <c r="R1256" s="34"/>
      <c r="S1256" s="34"/>
      <c r="T1256" s="34"/>
      <c r="U1256" s="34"/>
      <c r="V1256" s="34"/>
      <c r="W1256" s="34"/>
      <c r="X1256" s="34"/>
      <c r="Y1256" s="34"/>
      <c r="Z1256" s="34"/>
      <c r="AA1256" s="34"/>
      <c r="AB1256" s="34"/>
      <c r="AC1256" s="34"/>
      <c r="AD1256" s="47"/>
      <c r="AG1256" s="23">
        <v>1</v>
      </c>
      <c r="AH1256" s="42">
        <v>0</v>
      </c>
      <c r="AI1256" s="42">
        <v>0</v>
      </c>
    </row>
    <row r="1257" spans="1:35" s="16" customFormat="1" x14ac:dyDescent="0.35">
      <c r="A1257" s="34" t="str">
        <f>IF(B1257&lt;&gt;"",MAX($A$1:A1256)+1,"")</f>
        <v/>
      </c>
      <c r="B1257" s="34"/>
      <c r="C1257" s="34"/>
      <c r="D1257" s="34"/>
      <c r="E1257" s="34"/>
      <c r="F1257" s="34"/>
      <c r="G1257" s="34"/>
      <c r="H1257" s="34"/>
      <c r="I1257" s="34"/>
      <c r="J1257" s="34"/>
      <c r="K1257" s="34"/>
      <c r="L1257" s="34"/>
      <c r="M1257" s="34"/>
      <c r="N1257" s="34"/>
      <c r="O1257" s="34"/>
      <c r="P1257" s="34"/>
      <c r="Q1257" s="34"/>
      <c r="R1257" s="34"/>
      <c r="S1257" s="34"/>
      <c r="T1257" s="34"/>
      <c r="U1257" s="34"/>
      <c r="V1257" s="34"/>
      <c r="W1257" s="34"/>
      <c r="X1257" s="34"/>
      <c r="Y1257" s="34"/>
      <c r="Z1257" s="34"/>
      <c r="AA1257" s="34"/>
      <c r="AB1257" s="34"/>
      <c r="AC1257" s="34"/>
      <c r="AD1257" s="47"/>
      <c r="AG1257" s="23">
        <v>1</v>
      </c>
      <c r="AH1257" s="42">
        <v>0</v>
      </c>
      <c r="AI1257" s="42">
        <v>0</v>
      </c>
    </row>
    <row r="1258" spans="1:35" s="16" customFormat="1" x14ac:dyDescent="0.35">
      <c r="A1258" s="34" t="str">
        <f>IF(B1258&lt;&gt;"",MAX($A$1:A1257)+1,"")</f>
        <v/>
      </c>
      <c r="B1258" s="34"/>
      <c r="C1258" s="34"/>
      <c r="D1258" s="34"/>
      <c r="E1258" s="34"/>
      <c r="F1258" s="34"/>
      <c r="G1258" s="34"/>
      <c r="H1258" s="34"/>
      <c r="I1258" s="34"/>
      <c r="J1258" s="34"/>
      <c r="K1258" s="34"/>
      <c r="L1258" s="34"/>
      <c r="M1258" s="34"/>
      <c r="N1258" s="34"/>
      <c r="O1258" s="34"/>
      <c r="P1258" s="34"/>
      <c r="Q1258" s="34"/>
      <c r="R1258" s="34"/>
      <c r="S1258" s="34"/>
      <c r="T1258" s="34"/>
      <c r="U1258" s="34"/>
      <c r="V1258" s="34"/>
      <c r="W1258" s="34"/>
      <c r="X1258" s="34"/>
      <c r="Y1258" s="34"/>
      <c r="Z1258" s="34"/>
      <c r="AA1258" s="34"/>
      <c r="AB1258" s="34"/>
      <c r="AC1258" s="34"/>
      <c r="AD1258" s="47"/>
      <c r="AG1258" s="23">
        <v>1</v>
      </c>
      <c r="AH1258" s="42">
        <v>0</v>
      </c>
      <c r="AI1258" s="42">
        <v>0</v>
      </c>
    </row>
    <row r="1259" spans="1:35" s="16" customFormat="1" x14ac:dyDescent="0.35">
      <c r="A1259" s="34" t="str">
        <f>IF(B1259&lt;&gt;"",MAX($A$1:A1258)+1,"")</f>
        <v/>
      </c>
      <c r="B1259" s="34"/>
      <c r="C1259" s="34"/>
      <c r="D1259" s="34"/>
      <c r="E1259" s="34"/>
      <c r="F1259" s="34"/>
      <c r="G1259" s="34"/>
      <c r="H1259" s="34"/>
      <c r="I1259" s="34"/>
      <c r="J1259" s="34"/>
      <c r="K1259" s="34"/>
      <c r="L1259" s="34"/>
      <c r="M1259" s="34"/>
      <c r="N1259" s="34"/>
      <c r="O1259" s="34"/>
      <c r="P1259" s="34"/>
      <c r="Q1259" s="34"/>
      <c r="R1259" s="34"/>
      <c r="S1259" s="34"/>
      <c r="T1259" s="34"/>
      <c r="U1259" s="34"/>
      <c r="V1259" s="34"/>
      <c r="W1259" s="34"/>
      <c r="X1259" s="34"/>
      <c r="Y1259" s="34"/>
      <c r="Z1259" s="34"/>
      <c r="AA1259" s="34"/>
      <c r="AB1259" s="34"/>
      <c r="AC1259" s="34"/>
      <c r="AD1259" s="47"/>
      <c r="AG1259" s="23">
        <v>1</v>
      </c>
      <c r="AH1259" s="42">
        <v>0</v>
      </c>
      <c r="AI1259" s="42">
        <v>0</v>
      </c>
    </row>
    <row r="1260" spans="1:35" s="16" customFormat="1" x14ac:dyDescent="0.35">
      <c r="A1260" s="34" t="str">
        <f>IF(B1260&lt;&gt;"",MAX($A$1:A1259)+1,"")</f>
        <v/>
      </c>
      <c r="B1260" s="34"/>
      <c r="C1260" s="34"/>
      <c r="D1260" s="34"/>
      <c r="E1260" s="34"/>
      <c r="F1260" s="34"/>
      <c r="G1260" s="34"/>
      <c r="H1260" s="34"/>
      <c r="I1260" s="34"/>
      <c r="J1260" s="34"/>
      <c r="K1260" s="34"/>
      <c r="L1260" s="34"/>
      <c r="M1260" s="34"/>
      <c r="N1260" s="34"/>
      <c r="O1260" s="34"/>
      <c r="P1260" s="34"/>
      <c r="Q1260" s="34"/>
      <c r="R1260" s="34"/>
      <c r="S1260" s="34"/>
      <c r="T1260" s="34"/>
      <c r="U1260" s="34"/>
      <c r="V1260" s="34"/>
      <c r="W1260" s="34"/>
      <c r="X1260" s="34"/>
      <c r="Y1260" s="34"/>
      <c r="Z1260" s="34"/>
      <c r="AA1260" s="34"/>
      <c r="AB1260" s="34"/>
      <c r="AC1260" s="34"/>
      <c r="AD1260" s="47"/>
      <c r="AG1260" s="23">
        <v>1</v>
      </c>
      <c r="AH1260" s="42">
        <v>0</v>
      </c>
      <c r="AI1260" s="42">
        <v>0</v>
      </c>
    </row>
    <row r="1261" spans="1:35" s="16" customFormat="1" x14ac:dyDescent="0.35">
      <c r="A1261" s="34" t="str">
        <f>IF(B1261&lt;&gt;"",MAX($A$1:A1260)+1,"")</f>
        <v/>
      </c>
      <c r="B1261" s="34"/>
      <c r="C1261" s="34"/>
      <c r="D1261" s="34"/>
      <c r="E1261" s="34"/>
      <c r="F1261" s="34"/>
      <c r="G1261" s="34"/>
      <c r="H1261" s="34"/>
      <c r="I1261" s="34"/>
      <c r="J1261" s="34"/>
      <c r="K1261" s="34"/>
      <c r="L1261" s="34"/>
      <c r="M1261" s="34"/>
      <c r="N1261" s="34"/>
      <c r="O1261" s="34"/>
      <c r="P1261" s="34"/>
      <c r="Q1261" s="34"/>
      <c r="R1261" s="34"/>
      <c r="S1261" s="34"/>
      <c r="T1261" s="34"/>
      <c r="U1261" s="34"/>
      <c r="V1261" s="34"/>
      <c r="W1261" s="34"/>
      <c r="X1261" s="34"/>
      <c r="Y1261" s="34"/>
      <c r="Z1261" s="34"/>
      <c r="AA1261" s="34"/>
      <c r="AB1261" s="34"/>
      <c r="AC1261" s="34"/>
      <c r="AD1261" s="47"/>
      <c r="AG1261" s="23">
        <v>1</v>
      </c>
      <c r="AH1261" s="42">
        <v>0</v>
      </c>
      <c r="AI1261" s="42">
        <v>0</v>
      </c>
    </row>
    <row r="1262" spans="1:35" s="16" customFormat="1" x14ac:dyDescent="0.35">
      <c r="A1262" s="34" t="str">
        <f>IF(B1262&lt;&gt;"",MAX($A$1:A1261)+1,"")</f>
        <v/>
      </c>
      <c r="B1262" s="34"/>
      <c r="C1262" s="34"/>
      <c r="D1262" s="34"/>
      <c r="E1262" s="34"/>
      <c r="F1262" s="34"/>
      <c r="G1262" s="34"/>
      <c r="H1262" s="34"/>
      <c r="I1262" s="34"/>
      <c r="J1262" s="34"/>
      <c r="K1262" s="34"/>
      <c r="L1262" s="34"/>
      <c r="M1262" s="34"/>
      <c r="N1262" s="34"/>
      <c r="O1262" s="34"/>
      <c r="P1262" s="34"/>
      <c r="Q1262" s="34"/>
      <c r="R1262" s="34"/>
      <c r="S1262" s="34"/>
      <c r="T1262" s="34"/>
      <c r="U1262" s="34"/>
      <c r="V1262" s="34"/>
      <c r="W1262" s="34"/>
      <c r="X1262" s="34"/>
      <c r="Y1262" s="34"/>
      <c r="Z1262" s="34"/>
      <c r="AA1262" s="34"/>
      <c r="AB1262" s="34"/>
      <c r="AC1262" s="34"/>
      <c r="AD1262" s="47"/>
      <c r="AG1262" s="23">
        <v>1</v>
      </c>
      <c r="AH1262" s="42">
        <v>0</v>
      </c>
      <c r="AI1262" s="42">
        <v>0</v>
      </c>
    </row>
    <row r="1263" spans="1:35" s="16" customFormat="1" x14ac:dyDescent="0.35">
      <c r="A1263" s="34" t="str">
        <f>IF(B1263&lt;&gt;"",MAX($A$1:A1262)+1,"")</f>
        <v/>
      </c>
      <c r="B1263" s="34"/>
      <c r="C1263" s="34"/>
      <c r="D1263" s="34"/>
      <c r="E1263" s="34"/>
      <c r="F1263" s="34"/>
      <c r="G1263" s="34"/>
      <c r="H1263" s="34"/>
      <c r="I1263" s="34"/>
      <c r="J1263" s="34"/>
      <c r="K1263" s="34"/>
      <c r="L1263" s="34"/>
      <c r="M1263" s="34"/>
      <c r="N1263" s="34"/>
      <c r="O1263" s="34"/>
      <c r="P1263" s="34"/>
      <c r="Q1263" s="34"/>
      <c r="R1263" s="34"/>
      <c r="S1263" s="34"/>
      <c r="T1263" s="34"/>
      <c r="U1263" s="34"/>
      <c r="V1263" s="34"/>
      <c r="W1263" s="34"/>
      <c r="X1263" s="34"/>
      <c r="Y1263" s="34"/>
      <c r="Z1263" s="34"/>
      <c r="AA1263" s="34"/>
      <c r="AB1263" s="34"/>
      <c r="AC1263" s="34"/>
      <c r="AD1263" s="47"/>
      <c r="AG1263" s="23">
        <v>1</v>
      </c>
      <c r="AH1263" s="42">
        <v>0</v>
      </c>
      <c r="AI1263" s="42">
        <v>0</v>
      </c>
    </row>
    <row r="1264" spans="1:35" s="16" customFormat="1" x14ac:dyDescent="0.35">
      <c r="A1264" s="34" t="str">
        <f>IF(B1264&lt;&gt;"",MAX($A$1:A1263)+1,"")</f>
        <v/>
      </c>
      <c r="B1264" s="34"/>
      <c r="C1264" s="34"/>
      <c r="D1264" s="34"/>
      <c r="E1264" s="34"/>
      <c r="F1264" s="34"/>
      <c r="G1264" s="34"/>
      <c r="H1264" s="34"/>
      <c r="I1264" s="34"/>
      <c r="J1264" s="34"/>
      <c r="K1264" s="34"/>
      <c r="L1264" s="34"/>
      <c r="M1264" s="34"/>
      <c r="N1264" s="34"/>
      <c r="O1264" s="34"/>
      <c r="P1264" s="34"/>
      <c r="Q1264" s="34"/>
      <c r="R1264" s="34"/>
      <c r="S1264" s="34"/>
      <c r="T1264" s="34"/>
      <c r="U1264" s="34"/>
      <c r="V1264" s="34"/>
      <c r="W1264" s="34"/>
      <c r="X1264" s="34"/>
      <c r="Y1264" s="34"/>
      <c r="Z1264" s="34"/>
      <c r="AA1264" s="34"/>
      <c r="AB1264" s="34"/>
      <c r="AC1264" s="34"/>
      <c r="AD1264" s="47"/>
      <c r="AG1264" s="23">
        <v>1</v>
      </c>
      <c r="AH1264" s="42">
        <v>0</v>
      </c>
      <c r="AI1264" s="42">
        <v>0</v>
      </c>
    </row>
    <row r="1265" spans="1:35" s="16" customFormat="1" x14ac:dyDescent="0.35">
      <c r="A1265" s="34" t="str">
        <f>IF(B1265&lt;&gt;"",MAX($A$1:A1264)+1,"")</f>
        <v/>
      </c>
      <c r="B1265" s="34"/>
      <c r="C1265" s="34"/>
      <c r="D1265" s="34"/>
      <c r="E1265" s="34"/>
      <c r="F1265" s="34"/>
      <c r="G1265" s="34"/>
      <c r="H1265" s="34"/>
      <c r="I1265" s="34"/>
      <c r="J1265" s="34"/>
      <c r="K1265" s="34"/>
      <c r="L1265" s="34"/>
      <c r="M1265" s="34"/>
      <c r="N1265" s="34"/>
      <c r="O1265" s="34"/>
      <c r="P1265" s="34"/>
      <c r="Q1265" s="34"/>
      <c r="R1265" s="34"/>
      <c r="S1265" s="34"/>
      <c r="T1265" s="34"/>
      <c r="U1265" s="34"/>
      <c r="V1265" s="34"/>
      <c r="W1265" s="34"/>
      <c r="X1265" s="34"/>
      <c r="Y1265" s="34"/>
      <c r="Z1265" s="34"/>
      <c r="AA1265" s="34"/>
      <c r="AB1265" s="34"/>
      <c r="AC1265" s="34"/>
      <c r="AD1265" s="47"/>
      <c r="AG1265" s="23">
        <v>1</v>
      </c>
      <c r="AH1265" s="42">
        <v>0</v>
      </c>
      <c r="AI1265" s="42">
        <v>0</v>
      </c>
    </row>
    <row r="1266" spans="1:35" s="16" customFormat="1" x14ac:dyDescent="0.35">
      <c r="A1266" s="34" t="str">
        <f>IF(B1266&lt;&gt;"",MAX($A$1:A1265)+1,"")</f>
        <v/>
      </c>
      <c r="B1266" s="34"/>
      <c r="C1266" s="34"/>
      <c r="D1266" s="34"/>
      <c r="E1266" s="34"/>
      <c r="F1266" s="34"/>
      <c r="G1266" s="34"/>
      <c r="H1266" s="34"/>
      <c r="I1266" s="34"/>
      <c r="J1266" s="34"/>
      <c r="K1266" s="34"/>
      <c r="L1266" s="34"/>
      <c r="M1266" s="34"/>
      <c r="N1266" s="34"/>
      <c r="O1266" s="34"/>
      <c r="P1266" s="34"/>
      <c r="Q1266" s="34"/>
      <c r="R1266" s="34"/>
      <c r="S1266" s="34"/>
      <c r="T1266" s="34"/>
      <c r="U1266" s="34"/>
      <c r="V1266" s="34"/>
      <c r="W1266" s="34"/>
      <c r="X1266" s="34"/>
      <c r="Y1266" s="34"/>
      <c r="Z1266" s="34"/>
      <c r="AA1266" s="34"/>
      <c r="AB1266" s="34"/>
      <c r="AC1266" s="34"/>
      <c r="AD1266" s="47"/>
      <c r="AG1266" s="23">
        <v>1</v>
      </c>
      <c r="AH1266" s="42">
        <v>0</v>
      </c>
      <c r="AI1266" s="42">
        <v>0</v>
      </c>
    </row>
    <row r="1267" spans="1:35" s="16" customFormat="1" x14ac:dyDescent="0.35">
      <c r="A1267" s="34" t="str">
        <f>IF(B1267&lt;&gt;"",MAX($A$1:A1266)+1,"")</f>
        <v/>
      </c>
      <c r="B1267" s="34"/>
      <c r="C1267" s="34"/>
      <c r="D1267" s="34"/>
      <c r="E1267" s="34"/>
      <c r="F1267" s="34"/>
      <c r="G1267" s="34"/>
      <c r="H1267" s="34"/>
      <c r="I1267" s="34"/>
      <c r="J1267" s="34"/>
      <c r="K1267" s="34"/>
      <c r="L1267" s="34"/>
      <c r="M1267" s="34"/>
      <c r="N1267" s="34"/>
      <c r="O1267" s="34"/>
      <c r="P1267" s="34"/>
      <c r="Q1267" s="34"/>
      <c r="R1267" s="34"/>
      <c r="S1267" s="34"/>
      <c r="T1267" s="34"/>
      <c r="U1267" s="34"/>
      <c r="V1267" s="34"/>
      <c r="W1267" s="34"/>
      <c r="X1267" s="34"/>
      <c r="Y1267" s="34"/>
      <c r="Z1267" s="34"/>
      <c r="AA1267" s="34"/>
      <c r="AB1267" s="34"/>
      <c r="AC1267" s="34"/>
      <c r="AD1267" s="47"/>
      <c r="AG1267" s="23">
        <v>1</v>
      </c>
      <c r="AH1267" s="42">
        <v>0</v>
      </c>
      <c r="AI1267" s="42">
        <v>0</v>
      </c>
    </row>
    <row r="1268" spans="1:35" s="16" customFormat="1" x14ac:dyDescent="0.35">
      <c r="A1268" s="34" t="str">
        <f>IF(B1268&lt;&gt;"",MAX($A$1:A1267)+1,"")</f>
        <v/>
      </c>
      <c r="B1268" s="34"/>
      <c r="C1268" s="34"/>
      <c r="D1268" s="34"/>
      <c r="E1268" s="34"/>
      <c r="F1268" s="34"/>
      <c r="G1268" s="34"/>
      <c r="H1268" s="34"/>
      <c r="I1268" s="34"/>
      <c r="J1268" s="34"/>
      <c r="K1268" s="34"/>
      <c r="L1268" s="34"/>
      <c r="M1268" s="34"/>
      <c r="N1268" s="34"/>
      <c r="O1268" s="34"/>
      <c r="P1268" s="34"/>
      <c r="Q1268" s="34"/>
      <c r="R1268" s="34"/>
      <c r="S1268" s="34"/>
      <c r="T1268" s="34"/>
      <c r="U1268" s="34"/>
      <c r="V1268" s="34"/>
      <c r="W1268" s="34"/>
      <c r="X1268" s="34"/>
      <c r="Y1268" s="34"/>
      <c r="Z1268" s="34"/>
      <c r="AA1268" s="34"/>
      <c r="AB1268" s="34"/>
      <c r="AC1268" s="34"/>
      <c r="AD1268" s="47"/>
      <c r="AG1268" s="23">
        <v>1</v>
      </c>
      <c r="AH1268" s="42">
        <v>0</v>
      </c>
      <c r="AI1268" s="42">
        <v>0</v>
      </c>
    </row>
    <row r="1269" spans="1:35" s="16" customFormat="1" x14ac:dyDescent="0.35">
      <c r="A1269" s="34" t="str">
        <f>IF(B1269&lt;&gt;"",MAX($A$1:A1268)+1,"")</f>
        <v/>
      </c>
      <c r="B1269" s="34"/>
      <c r="C1269" s="34"/>
      <c r="D1269" s="34"/>
      <c r="E1269" s="34"/>
      <c r="F1269" s="34"/>
      <c r="G1269" s="34"/>
      <c r="H1269" s="34"/>
      <c r="I1269" s="34"/>
      <c r="J1269" s="34"/>
      <c r="K1269" s="34"/>
      <c r="L1269" s="34"/>
      <c r="M1269" s="34"/>
      <c r="N1269" s="34"/>
      <c r="O1269" s="34"/>
      <c r="P1269" s="34"/>
      <c r="Q1269" s="34"/>
      <c r="R1269" s="34"/>
      <c r="S1269" s="34"/>
      <c r="T1269" s="34"/>
      <c r="U1269" s="34"/>
      <c r="V1269" s="34"/>
      <c r="W1269" s="34"/>
      <c r="X1269" s="34"/>
      <c r="Y1269" s="34"/>
      <c r="Z1269" s="34"/>
      <c r="AA1269" s="34"/>
      <c r="AB1269" s="34"/>
      <c r="AC1269" s="34"/>
      <c r="AD1269" s="47"/>
      <c r="AG1269" s="23">
        <v>1</v>
      </c>
      <c r="AH1269" s="42">
        <v>0</v>
      </c>
      <c r="AI1269" s="42">
        <v>0</v>
      </c>
    </row>
    <row r="1270" spans="1:35" s="16" customFormat="1" x14ac:dyDescent="0.35">
      <c r="A1270" s="34" t="str">
        <f>IF(B1270&lt;&gt;"",MAX($A$1:A1269)+1,"")</f>
        <v/>
      </c>
      <c r="B1270" s="34"/>
      <c r="C1270" s="34"/>
      <c r="D1270" s="34"/>
      <c r="E1270" s="34"/>
      <c r="F1270" s="34"/>
      <c r="G1270" s="34"/>
      <c r="H1270" s="34"/>
      <c r="I1270" s="34"/>
      <c r="J1270" s="34"/>
      <c r="K1270" s="34"/>
      <c r="L1270" s="34"/>
      <c r="M1270" s="34"/>
      <c r="N1270" s="34"/>
      <c r="O1270" s="34"/>
      <c r="P1270" s="34"/>
      <c r="Q1270" s="34"/>
      <c r="R1270" s="34"/>
      <c r="S1270" s="34"/>
      <c r="T1270" s="34"/>
      <c r="U1270" s="34"/>
      <c r="V1270" s="34"/>
      <c r="W1270" s="34"/>
      <c r="X1270" s="34"/>
      <c r="Y1270" s="34"/>
      <c r="Z1270" s="34"/>
      <c r="AA1270" s="34"/>
      <c r="AB1270" s="34"/>
      <c r="AC1270" s="34"/>
      <c r="AD1270" s="47"/>
      <c r="AG1270" s="23">
        <v>1</v>
      </c>
      <c r="AH1270" s="42">
        <v>0</v>
      </c>
      <c r="AI1270" s="42">
        <v>0</v>
      </c>
    </row>
    <row r="1271" spans="1:35" s="16" customFormat="1" x14ac:dyDescent="0.35">
      <c r="A1271" s="34" t="str">
        <f>IF(B1271&lt;&gt;"",MAX($A$1:A1270)+1,"")</f>
        <v/>
      </c>
      <c r="B1271" s="34"/>
      <c r="C1271" s="34"/>
      <c r="D1271" s="34"/>
      <c r="E1271" s="34"/>
      <c r="F1271" s="34"/>
      <c r="G1271" s="34"/>
      <c r="H1271" s="34"/>
      <c r="I1271" s="34"/>
      <c r="J1271" s="34"/>
      <c r="K1271" s="34"/>
      <c r="L1271" s="34"/>
      <c r="M1271" s="34"/>
      <c r="N1271" s="34"/>
      <c r="O1271" s="34"/>
      <c r="P1271" s="34"/>
      <c r="Q1271" s="34"/>
      <c r="R1271" s="34"/>
      <c r="S1271" s="34"/>
      <c r="T1271" s="34"/>
      <c r="U1271" s="34"/>
      <c r="V1271" s="34"/>
      <c r="W1271" s="34"/>
      <c r="X1271" s="34"/>
      <c r="Y1271" s="34"/>
      <c r="Z1271" s="34"/>
      <c r="AA1271" s="34"/>
      <c r="AB1271" s="34"/>
      <c r="AC1271" s="34"/>
      <c r="AD1271" s="47"/>
      <c r="AG1271" s="23">
        <v>1</v>
      </c>
      <c r="AH1271" s="42">
        <v>0</v>
      </c>
      <c r="AI1271" s="42">
        <v>0</v>
      </c>
    </row>
    <row r="1272" spans="1:35" s="16" customFormat="1" x14ac:dyDescent="0.35">
      <c r="A1272" s="34" t="str">
        <f>IF(B1272&lt;&gt;"",MAX($A$1:A1271)+1,"")</f>
        <v/>
      </c>
      <c r="B1272" s="34"/>
      <c r="C1272" s="34"/>
      <c r="D1272" s="34"/>
      <c r="E1272" s="34"/>
      <c r="F1272" s="34"/>
      <c r="G1272" s="34"/>
      <c r="H1272" s="34"/>
      <c r="I1272" s="34"/>
      <c r="J1272" s="34"/>
      <c r="K1272" s="34"/>
      <c r="L1272" s="34"/>
      <c r="M1272" s="34"/>
      <c r="N1272" s="34"/>
      <c r="O1272" s="34"/>
      <c r="P1272" s="34"/>
      <c r="Q1272" s="34"/>
      <c r="R1272" s="34"/>
      <c r="S1272" s="34"/>
      <c r="T1272" s="34"/>
      <c r="U1272" s="34"/>
      <c r="V1272" s="34"/>
      <c r="W1272" s="34"/>
      <c r="X1272" s="34"/>
      <c r="Y1272" s="34"/>
      <c r="Z1272" s="34"/>
      <c r="AA1272" s="34"/>
      <c r="AB1272" s="34"/>
      <c r="AC1272" s="34"/>
      <c r="AD1272" s="47"/>
      <c r="AG1272" s="23">
        <v>1</v>
      </c>
      <c r="AH1272" s="42">
        <v>0</v>
      </c>
      <c r="AI1272" s="42">
        <v>0</v>
      </c>
    </row>
    <row r="1273" spans="1:35" s="16" customFormat="1" x14ac:dyDescent="0.35">
      <c r="A1273" s="34" t="str">
        <f>IF(B1273&lt;&gt;"",MAX($A$1:A1272)+1,"")</f>
        <v/>
      </c>
      <c r="B1273" s="34"/>
      <c r="C1273" s="34"/>
      <c r="D1273" s="34"/>
      <c r="E1273" s="34"/>
      <c r="F1273" s="34"/>
      <c r="G1273" s="34"/>
      <c r="H1273" s="34"/>
      <c r="I1273" s="34"/>
      <c r="J1273" s="34"/>
      <c r="K1273" s="34"/>
      <c r="L1273" s="34"/>
      <c r="M1273" s="34"/>
      <c r="N1273" s="34"/>
      <c r="O1273" s="34"/>
      <c r="P1273" s="34"/>
      <c r="Q1273" s="34"/>
      <c r="R1273" s="34"/>
      <c r="S1273" s="34"/>
      <c r="T1273" s="34"/>
      <c r="U1273" s="34"/>
      <c r="V1273" s="34"/>
      <c r="W1273" s="34"/>
      <c r="X1273" s="34"/>
      <c r="Y1273" s="34"/>
      <c r="Z1273" s="34"/>
      <c r="AA1273" s="34"/>
      <c r="AB1273" s="34"/>
      <c r="AC1273" s="34"/>
      <c r="AD1273" s="47"/>
      <c r="AG1273" s="23">
        <v>1</v>
      </c>
      <c r="AH1273" s="42">
        <v>0</v>
      </c>
      <c r="AI1273" s="42">
        <v>0</v>
      </c>
    </row>
    <row r="1274" spans="1:35" s="16" customFormat="1" x14ac:dyDescent="0.35">
      <c r="A1274" s="34" t="str">
        <f>IF(B1274&lt;&gt;"",MAX($A$1:A1273)+1,"")</f>
        <v/>
      </c>
      <c r="B1274" s="34"/>
      <c r="C1274" s="34"/>
      <c r="D1274" s="34"/>
      <c r="E1274" s="34"/>
      <c r="F1274" s="34"/>
      <c r="G1274" s="34"/>
      <c r="H1274" s="34"/>
      <c r="I1274" s="34"/>
      <c r="J1274" s="34"/>
      <c r="K1274" s="34"/>
      <c r="L1274" s="34"/>
      <c r="M1274" s="34"/>
      <c r="N1274" s="34"/>
      <c r="O1274" s="34"/>
      <c r="P1274" s="34"/>
      <c r="Q1274" s="34"/>
      <c r="R1274" s="34"/>
      <c r="S1274" s="34"/>
      <c r="T1274" s="34"/>
      <c r="U1274" s="34"/>
      <c r="V1274" s="34"/>
      <c r="W1274" s="34"/>
      <c r="X1274" s="34"/>
      <c r="Y1274" s="34"/>
      <c r="Z1274" s="34"/>
      <c r="AA1274" s="34"/>
      <c r="AB1274" s="34"/>
      <c r="AC1274" s="34"/>
      <c r="AD1274" s="47"/>
      <c r="AG1274" s="23">
        <v>1</v>
      </c>
      <c r="AH1274" s="42">
        <v>0</v>
      </c>
      <c r="AI1274" s="42">
        <v>0</v>
      </c>
    </row>
    <row r="1275" spans="1:35" s="16" customFormat="1" x14ac:dyDescent="0.35">
      <c r="A1275" s="34" t="str">
        <f>IF(B1275&lt;&gt;"",MAX($A$1:A1274)+1,"")</f>
        <v/>
      </c>
      <c r="B1275" s="34"/>
      <c r="C1275" s="34"/>
      <c r="D1275" s="34"/>
      <c r="E1275" s="34"/>
      <c r="F1275" s="34"/>
      <c r="G1275" s="34"/>
      <c r="H1275" s="34"/>
      <c r="I1275" s="34"/>
      <c r="J1275" s="34"/>
      <c r="K1275" s="34"/>
      <c r="L1275" s="34"/>
      <c r="M1275" s="34"/>
      <c r="N1275" s="34"/>
      <c r="O1275" s="34"/>
      <c r="P1275" s="34"/>
      <c r="Q1275" s="34"/>
      <c r="R1275" s="34"/>
      <c r="S1275" s="34"/>
      <c r="T1275" s="34"/>
      <c r="U1275" s="34"/>
      <c r="V1275" s="34"/>
      <c r="W1275" s="34"/>
      <c r="X1275" s="34"/>
      <c r="Y1275" s="34"/>
      <c r="Z1275" s="34"/>
      <c r="AA1275" s="34"/>
      <c r="AB1275" s="34"/>
      <c r="AC1275" s="34"/>
      <c r="AD1275" s="47"/>
      <c r="AG1275" s="23">
        <v>1</v>
      </c>
      <c r="AH1275" s="42">
        <v>0</v>
      </c>
      <c r="AI1275" s="42">
        <v>0</v>
      </c>
    </row>
    <row r="1276" spans="1:35" s="16" customFormat="1" x14ac:dyDescent="0.35">
      <c r="A1276" s="34" t="str">
        <f>IF(B1276&lt;&gt;"",MAX($A$1:A1275)+1,"")</f>
        <v/>
      </c>
      <c r="B1276" s="34"/>
      <c r="C1276" s="34"/>
      <c r="D1276" s="34"/>
      <c r="E1276" s="34"/>
      <c r="F1276" s="34"/>
      <c r="G1276" s="34"/>
      <c r="H1276" s="34"/>
      <c r="I1276" s="34"/>
      <c r="J1276" s="34"/>
      <c r="K1276" s="34"/>
      <c r="L1276" s="34"/>
      <c r="M1276" s="34"/>
      <c r="N1276" s="34"/>
      <c r="O1276" s="34"/>
      <c r="P1276" s="34"/>
      <c r="Q1276" s="34"/>
      <c r="R1276" s="34"/>
      <c r="S1276" s="34"/>
      <c r="T1276" s="34"/>
      <c r="U1276" s="34"/>
      <c r="V1276" s="34"/>
      <c r="W1276" s="34"/>
      <c r="X1276" s="34"/>
      <c r="Y1276" s="34"/>
      <c r="Z1276" s="34"/>
      <c r="AA1276" s="34"/>
      <c r="AB1276" s="34"/>
      <c r="AC1276" s="34"/>
      <c r="AD1276" s="47"/>
      <c r="AG1276" s="23">
        <v>1</v>
      </c>
      <c r="AH1276" s="42">
        <v>0</v>
      </c>
      <c r="AI1276" s="42">
        <v>0</v>
      </c>
    </row>
    <row r="1277" spans="1:35" s="16" customFormat="1" x14ac:dyDescent="0.35">
      <c r="A1277" s="34" t="str">
        <f>IF(B1277&lt;&gt;"",MAX($A$1:A1276)+1,"")</f>
        <v/>
      </c>
      <c r="B1277" s="34"/>
      <c r="C1277" s="34"/>
      <c r="D1277" s="34"/>
      <c r="E1277" s="34"/>
      <c r="F1277" s="34"/>
      <c r="G1277" s="34"/>
      <c r="H1277" s="34"/>
      <c r="I1277" s="34"/>
      <c r="J1277" s="34"/>
      <c r="K1277" s="34"/>
      <c r="L1277" s="34"/>
      <c r="M1277" s="34"/>
      <c r="N1277" s="34"/>
      <c r="O1277" s="34"/>
      <c r="P1277" s="34"/>
      <c r="Q1277" s="34"/>
      <c r="R1277" s="34"/>
      <c r="S1277" s="34"/>
      <c r="T1277" s="34"/>
      <c r="U1277" s="34"/>
      <c r="V1277" s="34"/>
      <c r="W1277" s="34"/>
      <c r="X1277" s="34"/>
      <c r="Y1277" s="34"/>
      <c r="Z1277" s="34"/>
      <c r="AA1277" s="34"/>
      <c r="AB1277" s="34"/>
      <c r="AC1277" s="34"/>
      <c r="AD1277" s="47"/>
      <c r="AG1277" s="23">
        <v>1</v>
      </c>
      <c r="AH1277" s="42">
        <v>0</v>
      </c>
      <c r="AI1277" s="42">
        <v>0</v>
      </c>
    </row>
    <row r="1278" spans="1:35" s="16" customFormat="1" x14ac:dyDescent="0.35">
      <c r="A1278" s="34" t="str">
        <f>IF(B1278&lt;&gt;"",MAX($A$1:A1277)+1,"")</f>
        <v/>
      </c>
      <c r="B1278" s="34"/>
      <c r="C1278" s="34"/>
      <c r="D1278" s="34"/>
      <c r="E1278" s="34"/>
      <c r="F1278" s="34"/>
      <c r="G1278" s="34"/>
      <c r="H1278" s="34"/>
      <c r="I1278" s="34"/>
      <c r="J1278" s="34"/>
      <c r="K1278" s="34"/>
      <c r="L1278" s="34"/>
      <c r="M1278" s="34"/>
      <c r="N1278" s="34"/>
      <c r="O1278" s="34"/>
      <c r="P1278" s="34"/>
      <c r="Q1278" s="34"/>
      <c r="R1278" s="34"/>
      <c r="S1278" s="34"/>
      <c r="T1278" s="34"/>
      <c r="U1278" s="34"/>
      <c r="V1278" s="34"/>
      <c r="W1278" s="34"/>
      <c r="X1278" s="34"/>
      <c r="Y1278" s="34"/>
      <c r="Z1278" s="34"/>
      <c r="AA1278" s="34"/>
      <c r="AB1278" s="34"/>
      <c r="AC1278" s="34"/>
      <c r="AD1278" s="47"/>
      <c r="AG1278" s="23">
        <v>1</v>
      </c>
      <c r="AH1278" s="42">
        <v>0</v>
      </c>
      <c r="AI1278" s="42">
        <v>0</v>
      </c>
    </row>
    <row r="1279" spans="1:35" s="16" customFormat="1" x14ac:dyDescent="0.35">
      <c r="A1279" s="34" t="str">
        <f>IF(B1279&lt;&gt;"",MAX($A$1:A1278)+1,"")</f>
        <v/>
      </c>
      <c r="B1279" s="34"/>
      <c r="C1279" s="34"/>
      <c r="D1279" s="34"/>
      <c r="E1279" s="34"/>
      <c r="F1279" s="34"/>
      <c r="G1279" s="34"/>
      <c r="H1279" s="34"/>
      <c r="I1279" s="34"/>
      <c r="J1279" s="34"/>
      <c r="K1279" s="34"/>
      <c r="L1279" s="34"/>
      <c r="M1279" s="34"/>
      <c r="N1279" s="34"/>
      <c r="O1279" s="34"/>
      <c r="P1279" s="34"/>
      <c r="Q1279" s="34"/>
      <c r="R1279" s="34"/>
      <c r="S1279" s="34"/>
      <c r="T1279" s="34"/>
      <c r="U1279" s="34"/>
      <c r="V1279" s="34"/>
      <c r="W1279" s="34"/>
      <c r="X1279" s="34"/>
      <c r="Y1279" s="34"/>
      <c r="Z1279" s="34"/>
      <c r="AA1279" s="34"/>
      <c r="AB1279" s="34"/>
      <c r="AC1279" s="34"/>
      <c r="AD1279" s="47"/>
      <c r="AG1279" s="23">
        <v>1</v>
      </c>
      <c r="AH1279" s="42">
        <v>0</v>
      </c>
      <c r="AI1279" s="42">
        <v>0</v>
      </c>
    </row>
    <row r="1280" spans="1:35" s="16" customFormat="1" x14ac:dyDescent="0.35">
      <c r="A1280" s="34" t="str">
        <f>IF(B1280&lt;&gt;"",MAX($A$1:A1279)+1,"")</f>
        <v/>
      </c>
      <c r="B1280" s="34"/>
      <c r="C1280" s="34"/>
      <c r="D1280" s="34"/>
      <c r="E1280" s="34"/>
      <c r="F1280" s="34"/>
      <c r="G1280" s="34"/>
      <c r="H1280" s="34"/>
      <c r="I1280" s="34"/>
      <c r="J1280" s="34"/>
      <c r="K1280" s="34"/>
      <c r="L1280" s="34"/>
      <c r="M1280" s="34"/>
      <c r="N1280" s="34"/>
      <c r="O1280" s="34"/>
      <c r="P1280" s="34"/>
      <c r="Q1280" s="34"/>
      <c r="R1280" s="34"/>
      <c r="S1280" s="34"/>
      <c r="T1280" s="34"/>
      <c r="U1280" s="34"/>
      <c r="V1280" s="34"/>
      <c r="W1280" s="34"/>
      <c r="X1280" s="34"/>
      <c r="Y1280" s="34"/>
      <c r="Z1280" s="34"/>
      <c r="AA1280" s="34"/>
      <c r="AB1280" s="34"/>
      <c r="AC1280" s="34"/>
      <c r="AD1280" s="47"/>
      <c r="AG1280" s="23">
        <v>1</v>
      </c>
      <c r="AH1280" s="42">
        <v>0</v>
      </c>
      <c r="AI1280" s="42">
        <v>0</v>
      </c>
    </row>
    <row r="1281" spans="1:35" s="16" customFormat="1" x14ac:dyDescent="0.35">
      <c r="A1281" s="34" t="str">
        <f>IF(B1281&lt;&gt;"",MAX($A$1:A1280)+1,"")</f>
        <v/>
      </c>
      <c r="B1281" s="34"/>
      <c r="C1281" s="34"/>
      <c r="D1281" s="34"/>
      <c r="E1281" s="34"/>
      <c r="F1281" s="34"/>
      <c r="G1281" s="34"/>
      <c r="H1281" s="34"/>
      <c r="I1281" s="34"/>
      <c r="J1281" s="34"/>
      <c r="K1281" s="34"/>
      <c r="L1281" s="34"/>
      <c r="M1281" s="34"/>
      <c r="N1281" s="34"/>
      <c r="O1281" s="34"/>
      <c r="P1281" s="34"/>
      <c r="Q1281" s="34"/>
      <c r="R1281" s="34"/>
      <c r="S1281" s="34"/>
      <c r="T1281" s="34"/>
      <c r="U1281" s="34"/>
      <c r="V1281" s="34"/>
      <c r="W1281" s="34"/>
      <c r="X1281" s="34"/>
      <c r="Y1281" s="34"/>
      <c r="Z1281" s="34"/>
      <c r="AA1281" s="34"/>
      <c r="AB1281" s="34"/>
      <c r="AC1281" s="34"/>
      <c r="AD1281" s="47"/>
      <c r="AG1281" s="23">
        <v>1</v>
      </c>
      <c r="AH1281" s="42">
        <v>0</v>
      </c>
      <c r="AI1281" s="42">
        <v>0</v>
      </c>
    </row>
    <row r="1282" spans="1:35" s="16" customFormat="1" x14ac:dyDescent="0.35">
      <c r="A1282" s="34" t="str">
        <f>IF(B1282&lt;&gt;"",MAX($A$1:A1281)+1,"")</f>
        <v/>
      </c>
      <c r="B1282" s="34"/>
      <c r="C1282" s="34"/>
      <c r="D1282" s="34"/>
      <c r="E1282" s="34"/>
      <c r="F1282" s="34"/>
      <c r="G1282" s="34"/>
      <c r="H1282" s="34"/>
      <c r="I1282" s="34"/>
      <c r="J1282" s="34"/>
      <c r="K1282" s="34"/>
      <c r="L1282" s="34"/>
      <c r="M1282" s="34"/>
      <c r="N1282" s="34"/>
      <c r="O1282" s="34"/>
      <c r="P1282" s="34"/>
      <c r="Q1282" s="34"/>
      <c r="R1282" s="34"/>
      <c r="S1282" s="34"/>
      <c r="T1282" s="34"/>
      <c r="U1282" s="34"/>
      <c r="V1282" s="34"/>
      <c r="W1282" s="34"/>
      <c r="X1282" s="34"/>
      <c r="Y1282" s="34"/>
      <c r="Z1282" s="34"/>
      <c r="AA1282" s="34"/>
      <c r="AB1282" s="34"/>
      <c r="AC1282" s="34"/>
      <c r="AD1282" s="47"/>
      <c r="AG1282" s="23">
        <v>1</v>
      </c>
      <c r="AH1282" s="42">
        <v>0</v>
      </c>
      <c r="AI1282" s="42">
        <v>0</v>
      </c>
    </row>
    <row r="1283" spans="1:35" s="16" customFormat="1" x14ac:dyDescent="0.35">
      <c r="A1283" s="34" t="str">
        <f>IF(B1283&lt;&gt;"",MAX($A$1:A1282)+1,"")</f>
        <v/>
      </c>
      <c r="B1283" s="34"/>
      <c r="C1283" s="34"/>
      <c r="D1283" s="34"/>
      <c r="E1283" s="34"/>
      <c r="F1283" s="34"/>
      <c r="G1283" s="34"/>
      <c r="H1283" s="34"/>
      <c r="I1283" s="34"/>
      <c r="J1283" s="34"/>
      <c r="K1283" s="34"/>
      <c r="L1283" s="34"/>
      <c r="M1283" s="34"/>
      <c r="N1283" s="34"/>
      <c r="O1283" s="34"/>
      <c r="P1283" s="34"/>
      <c r="Q1283" s="34"/>
      <c r="R1283" s="34"/>
      <c r="S1283" s="34"/>
      <c r="T1283" s="34"/>
      <c r="U1283" s="34"/>
      <c r="V1283" s="34"/>
      <c r="W1283" s="34"/>
      <c r="X1283" s="34"/>
      <c r="Y1283" s="34"/>
      <c r="Z1283" s="34"/>
      <c r="AA1283" s="34"/>
      <c r="AB1283" s="34"/>
      <c r="AC1283" s="34"/>
      <c r="AD1283" s="47"/>
      <c r="AG1283" s="23">
        <v>1</v>
      </c>
      <c r="AH1283" s="42">
        <v>0</v>
      </c>
      <c r="AI1283" s="42">
        <v>0</v>
      </c>
    </row>
    <row r="1284" spans="1:35" s="16" customFormat="1" x14ac:dyDescent="0.35">
      <c r="A1284" s="34" t="str">
        <f>IF(B1284&lt;&gt;"",MAX($A$1:A1283)+1,"")</f>
        <v/>
      </c>
      <c r="B1284" s="34"/>
      <c r="C1284" s="34"/>
      <c r="D1284" s="34"/>
      <c r="E1284" s="34"/>
      <c r="F1284" s="34"/>
      <c r="G1284" s="34"/>
      <c r="H1284" s="34"/>
      <c r="I1284" s="34"/>
      <c r="J1284" s="34"/>
      <c r="K1284" s="34"/>
      <c r="L1284" s="34"/>
      <c r="M1284" s="34"/>
      <c r="N1284" s="34"/>
      <c r="O1284" s="34"/>
      <c r="P1284" s="34"/>
      <c r="Q1284" s="34"/>
      <c r="R1284" s="34"/>
      <c r="S1284" s="34"/>
      <c r="T1284" s="34"/>
      <c r="U1284" s="34"/>
      <c r="V1284" s="34"/>
      <c r="W1284" s="34"/>
      <c r="X1284" s="34"/>
      <c r="Y1284" s="34"/>
      <c r="Z1284" s="34"/>
      <c r="AA1284" s="34"/>
      <c r="AB1284" s="34"/>
      <c r="AC1284" s="34"/>
      <c r="AD1284" s="47"/>
      <c r="AG1284" s="23">
        <v>1</v>
      </c>
      <c r="AH1284" s="42">
        <v>0</v>
      </c>
      <c r="AI1284" s="42">
        <v>0</v>
      </c>
    </row>
    <row r="1285" spans="1:35" s="16" customFormat="1" x14ac:dyDescent="0.35">
      <c r="A1285" s="34" t="str">
        <f>IF(B1285&lt;&gt;"",MAX($A$1:A1284)+1,"")</f>
        <v/>
      </c>
      <c r="B1285" s="34"/>
      <c r="C1285" s="34"/>
      <c r="D1285" s="34"/>
      <c r="E1285" s="34"/>
      <c r="F1285" s="34"/>
      <c r="G1285" s="34"/>
      <c r="H1285" s="34"/>
      <c r="I1285" s="34"/>
      <c r="J1285" s="34"/>
      <c r="K1285" s="34"/>
      <c r="L1285" s="34"/>
      <c r="M1285" s="34"/>
      <c r="N1285" s="34"/>
      <c r="O1285" s="34"/>
      <c r="P1285" s="34"/>
      <c r="Q1285" s="34"/>
      <c r="R1285" s="34"/>
      <c r="S1285" s="34"/>
      <c r="T1285" s="34"/>
      <c r="U1285" s="34"/>
      <c r="V1285" s="34"/>
      <c r="W1285" s="34"/>
      <c r="X1285" s="34"/>
      <c r="Y1285" s="34"/>
      <c r="Z1285" s="34"/>
      <c r="AA1285" s="34"/>
      <c r="AB1285" s="34"/>
      <c r="AC1285" s="34"/>
      <c r="AD1285" s="47"/>
      <c r="AG1285" s="23">
        <v>1</v>
      </c>
      <c r="AH1285" s="42">
        <v>0</v>
      </c>
      <c r="AI1285" s="42">
        <v>0</v>
      </c>
    </row>
    <row r="1286" spans="1:35" s="16" customFormat="1" x14ac:dyDescent="0.35">
      <c r="A1286" s="34" t="str">
        <f>IF(B1286&lt;&gt;"",MAX($A$1:A1285)+1,"")</f>
        <v/>
      </c>
      <c r="B1286" s="34"/>
      <c r="C1286" s="34"/>
      <c r="D1286" s="34"/>
      <c r="E1286" s="34"/>
      <c r="F1286" s="34"/>
      <c r="G1286" s="34"/>
      <c r="H1286" s="34"/>
      <c r="I1286" s="34"/>
      <c r="J1286" s="34"/>
      <c r="K1286" s="34"/>
      <c r="L1286" s="34"/>
      <c r="M1286" s="34"/>
      <c r="N1286" s="34"/>
      <c r="O1286" s="34"/>
      <c r="P1286" s="34"/>
      <c r="Q1286" s="34"/>
      <c r="R1286" s="34"/>
      <c r="S1286" s="34"/>
      <c r="T1286" s="34"/>
      <c r="U1286" s="34"/>
      <c r="V1286" s="34"/>
      <c r="W1286" s="34"/>
      <c r="X1286" s="34"/>
      <c r="Y1286" s="34"/>
      <c r="Z1286" s="34"/>
      <c r="AA1286" s="34"/>
      <c r="AB1286" s="34"/>
      <c r="AC1286" s="34"/>
      <c r="AD1286" s="47"/>
      <c r="AG1286" s="23">
        <v>1</v>
      </c>
      <c r="AH1286" s="42">
        <v>0</v>
      </c>
      <c r="AI1286" s="42">
        <v>0</v>
      </c>
    </row>
    <row r="1287" spans="1:35" s="16" customFormat="1" x14ac:dyDescent="0.35">
      <c r="A1287" s="34" t="str">
        <f>IF(B1287&lt;&gt;"",MAX($A$1:A1286)+1,"")</f>
        <v/>
      </c>
      <c r="B1287" s="34"/>
      <c r="C1287" s="34"/>
      <c r="D1287" s="34"/>
      <c r="E1287" s="34"/>
      <c r="F1287" s="34"/>
      <c r="G1287" s="34"/>
      <c r="H1287" s="34"/>
      <c r="I1287" s="34"/>
      <c r="J1287" s="34"/>
      <c r="K1287" s="34"/>
      <c r="L1287" s="34"/>
      <c r="M1287" s="34"/>
      <c r="N1287" s="34"/>
      <c r="O1287" s="34"/>
      <c r="P1287" s="34"/>
      <c r="Q1287" s="34"/>
      <c r="R1287" s="34"/>
      <c r="S1287" s="34"/>
      <c r="T1287" s="34"/>
      <c r="U1287" s="34"/>
      <c r="V1287" s="34"/>
      <c r="W1287" s="34"/>
      <c r="X1287" s="34"/>
      <c r="Y1287" s="34"/>
      <c r="Z1287" s="34"/>
      <c r="AA1287" s="34"/>
      <c r="AB1287" s="34"/>
      <c r="AC1287" s="34"/>
      <c r="AD1287" s="47"/>
      <c r="AG1287" s="23">
        <v>1</v>
      </c>
      <c r="AH1287" s="42">
        <v>0</v>
      </c>
      <c r="AI1287" s="42">
        <v>0</v>
      </c>
    </row>
    <row r="1288" spans="1:35" s="16" customFormat="1" x14ac:dyDescent="0.35">
      <c r="A1288" s="34" t="str">
        <f>IF(B1288&lt;&gt;"",MAX($A$1:A1287)+1,"")</f>
        <v/>
      </c>
      <c r="B1288" s="34"/>
      <c r="C1288" s="34"/>
      <c r="D1288" s="34"/>
      <c r="E1288" s="34"/>
      <c r="F1288" s="34"/>
      <c r="G1288" s="34"/>
      <c r="H1288" s="34"/>
      <c r="I1288" s="34"/>
      <c r="J1288" s="34"/>
      <c r="K1288" s="34"/>
      <c r="L1288" s="34"/>
      <c r="M1288" s="34"/>
      <c r="N1288" s="34"/>
      <c r="O1288" s="34"/>
      <c r="P1288" s="34"/>
      <c r="Q1288" s="34"/>
      <c r="R1288" s="34"/>
      <c r="S1288" s="34"/>
      <c r="T1288" s="34"/>
      <c r="U1288" s="34"/>
      <c r="V1288" s="34"/>
      <c r="W1288" s="34"/>
      <c r="X1288" s="34"/>
      <c r="Y1288" s="34"/>
      <c r="Z1288" s="34"/>
      <c r="AA1288" s="34"/>
      <c r="AB1288" s="34"/>
      <c r="AC1288" s="34"/>
      <c r="AD1288" s="47"/>
      <c r="AG1288" s="23">
        <v>1</v>
      </c>
      <c r="AH1288" s="42">
        <v>0</v>
      </c>
      <c r="AI1288" s="42">
        <v>0</v>
      </c>
    </row>
    <row r="1289" spans="1:35" s="16" customFormat="1" x14ac:dyDescent="0.35">
      <c r="A1289" s="34" t="str">
        <f>IF(B1289&lt;&gt;"",MAX($A$1:A1288)+1,"")</f>
        <v/>
      </c>
      <c r="B1289" s="34"/>
      <c r="C1289" s="34"/>
      <c r="D1289" s="34"/>
      <c r="E1289" s="34"/>
      <c r="F1289" s="34"/>
      <c r="G1289" s="34"/>
      <c r="H1289" s="34"/>
      <c r="I1289" s="34"/>
      <c r="J1289" s="34"/>
      <c r="K1289" s="34"/>
      <c r="L1289" s="34"/>
      <c r="M1289" s="34"/>
      <c r="N1289" s="34"/>
      <c r="O1289" s="34"/>
      <c r="P1289" s="34"/>
      <c r="Q1289" s="34"/>
      <c r="R1289" s="34"/>
      <c r="S1289" s="34"/>
      <c r="T1289" s="34"/>
      <c r="U1289" s="34"/>
      <c r="V1289" s="34"/>
      <c r="W1289" s="34"/>
      <c r="X1289" s="34"/>
      <c r="Y1289" s="34"/>
      <c r="Z1289" s="34"/>
      <c r="AA1289" s="34"/>
      <c r="AB1289" s="34"/>
      <c r="AC1289" s="34"/>
      <c r="AD1289" s="47"/>
      <c r="AG1289" s="23">
        <v>1</v>
      </c>
      <c r="AH1289" s="42">
        <v>0</v>
      </c>
      <c r="AI1289" s="42">
        <v>0</v>
      </c>
    </row>
    <row r="1290" spans="1:35" s="16" customFormat="1" x14ac:dyDescent="0.35">
      <c r="A1290" s="34" t="str">
        <f>IF(B1290&lt;&gt;"",MAX($A$1:A1289)+1,"")</f>
        <v/>
      </c>
      <c r="B1290" s="34"/>
      <c r="C1290" s="34"/>
      <c r="D1290" s="34"/>
      <c r="E1290" s="34"/>
      <c r="F1290" s="34"/>
      <c r="G1290" s="34"/>
      <c r="H1290" s="34"/>
      <c r="I1290" s="34"/>
      <c r="J1290" s="34"/>
      <c r="K1290" s="34"/>
      <c r="L1290" s="34"/>
      <c r="M1290" s="34"/>
      <c r="N1290" s="34"/>
      <c r="O1290" s="34"/>
      <c r="P1290" s="34"/>
      <c r="Q1290" s="34"/>
      <c r="R1290" s="34"/>
      <c r="S1290" s="34"/>
      <c r="T1290" s="34"/>
      <c r="U1290" s="34"/>
      <c r="V1290" s="34"/>
      <c r="W1290" s="34"/>
      <c r="X1290" s="34"/>
      <c r="Y1290" s="34"/>
      <c r="Z1290" s="34"/>
      <c r="AA1290" s="34"/>
      <c r="AB1290" s="34"/>
      <c r="AC1290" s="34"/>
      <c r="AD1290" s="47"/>
      <c r="AG1290" s="23">
        <v>1</v>
      </c>
      <c r="AH1290" s="42">
        <v>0</v>
      </c>
      <c r="AI1290" s="42">
        <v>0</v>
      </c>
    </row>
    <row r="1291" spans="1:35" s="16" customFormat="1" x14ac:dyDescent="0.35">
      <c r="A1291" s="34" t="str">
        <f>IF(B1291&lt;&gt;"",MAX($A$1:A1290)+1,"")</f>
        <v/>
      </c>
      <c r="B1291" s="34"/>
      <c r="C1291" s="34"/>
      <c r="D1291" s="34"/>
      <c r="E1291" s="34"/>
      <c r="F1291" s="34"/>
      <c r="G1291" s="34"/>
      <c r="H1291" s="34"/>
      <c r="I1291" s="34"/>
      <c r="J1291" s="34"/>
      <c r="K1291" s="34"/>
      <c r="L1291" s="34"/>
      <c r="M1291" s="34"/>
      <c r="N1291" s="34"/>
      <c r="O1291" s="34"/>
      <c r="P1291" s="34"/>
      <c r="Q1291" s="34"/>
      <c r="R1291" s="34"/>
      <c r="S1291" s="34"/>
      <c r="T1291" s="34"/>
      <c r="U1291" s="34"/>
      <c r="V1291" s="34"/>
      <c r="W1291" s="34"/>
      <c r="X1291" s="34"/>
      <c r="Y1291" s="34"/>
      <c r="Z1291" s="34"/>
      <c r="AA1291" s="34"/>
      <c r="AB1291" s="34"/>
      <c r="AC1291" s="34"/>
      <c r="AD1291" s="47"/>
      <c r="AG1291" s="23">
        <v>1</v>
      </c>
      <c r="AH1291" s="42">
        <v>0</v>
      </c>
      <c r="AI1291" s="42">
        <v>0</v>
      </c>
    </row>
    <row r="1292" spans="1:35" s="16" customFormat="1" x14ac:dyDescent="0.35">
      <c r="A1292" s="34" t="str">
        <f>IF(B1292&lt;&gt;"",MAX($A$1:A1291)+1,"")</f>
        <v/>
      </c>
      <c r="B1292" s="34"/>
      <c r="C1292" s="34"/>
      <c r="D1292" s="34"/>
      <c r="E1292" s="34"/>
      <c r="F1292" s="34"/>
      <c r="G1292" s="34"/>
      <c r="H1292" s="34"/>
      <c r="I1292" s="34"/>
      <c r="J1292" s="34"/>
      <c r="K1292" s="34"/>
      <c r="L1292" s="34"/>
      <c r="M1292" s="34"/>
      <c r="N1292" s="34"/>
      <c r="O1292" s="34"/>
      <c r="P1292" s="34"/>
      <c r="Q1292" s="34"/>
      <c r="R1292" s="34"/>
      <c r="S1292" s="34"/>
      <c r="T1292" s="34"/>
      <c r="U1292" s="34"/>
      <c r="V1292" s="34"/>
      <c r="W1292" s="34"/>
      <c r="X1292" s="34"/>
      <c r="Y1292" s="34"/>
      <c r="Z1292" s="34"/>
      <c r="AA1292" s="34"/>
      <c r="AB1292" s="34"/>
      <c r="AC1292" s="34"/>
      <c r="AD1292" s="47"/>
      <c r="AG1292" s="23">
        <v>1</v>
      </c>
      <c r="AH1292" s="42">
        <v>0</v>
      </c>
      <c r="AI1292" s="42">
        <v>0</v>
      </c>
    </row>
    <row r="1293" spans="1:35" s="16" customFormat="1" x14ac:dyDescent="0.35">
      <c r="A1293" s="34" t="str">
        <f>IF(B1293&lt;&gt;"",MAX($A$1:A1292)+1,"")</f>
        <v/>
      </c>
      <c r="B1293" s="34"/>
      <c r="C1293" s="34"/>
      <c r="D1293" s="34"/>
      <c r="E1293" s="34"/>
      <c r="F1293" s="34"/>
      <c r="G1293" s="34"/>
      <c r="H1293" s="34"/>
      <c r="I1293" s="34"/>
      <c r="J1293" s="34"/>
      <c r="K1293" s="34"/>
      <c r="L1293" s="34"/>
      <c r="M1293" s="34"/>
      <c r="N1293" s="34"/>
      <c r="O1293" s="34"/>
      <c r="P1293" s="34"/>
      <c r="Q1293" s="34"/>
      <c r="R1293" s="34"/>
      <c r="S1293" s="34"/>
      <c r="T1293" s="34"/>
      <c r="U1293" s="34"/>
      <c r="V1293" s="34"/>
      <c r="W1293" s="34"/>
      <c r="X1293" s="34"/>
      <c r="Y1293" s="34"/>
      <c r="Z1293" s="34"/>
      <c r="AA1293" s="34"/>
      <c r="AB1293" s="34"/>
      <c r="AC1293" s="34"/>
      <c r="AD1293" s="47"/>
      <c r="AG1293" s="23">
        <v>1</v>
      </c>
      <c r="AH1293" s="42">
        <v>0</v>
      </c>
      <c r="AI1293" s="42">
        <v>0</v>
      </c>
    </row>
    <row r="1294" spans="1:35" s="16" customFormat="1" x14ac:dyDescent="0.35">
      <c r="A1294" s="34" t="str">
        <f>IF(B1294&lt;&gt;"",MAX($A$1:A1293)+1,"")</f>
        <v/>
      </c>
      <c r="B1294" s="34"/>
      <c r="C1294" s="34"/>
      <c r="D1294" s="34"/>
      <c r="E1294" s="34"/>
      <c r="F1294" s="34"/>
      <c r="G1294" s="34"/>
      <c r="H1294" s="34"/>
      <c r="I1294" s="34"/>
      <c r="J1294" s="34"/>
      <c r="K1294" s="34"/>
      <c r="L1294" s="34"/>
      <c r="M1294" s="34"/>
      <c r="N1294" s="34"/>
      <c r="O1294" s="34"/>
      <c r="P1294" s="34"/>
      <c r="Q1294" s="34"/>
      <c r="R1294" s="34"/>
      <c r="S1294" s="34"/>
      <c r="T1294" s="34"/>
      <c r="U1294" s="34"/>
      <c r="V1294" s="34"/>
      <c r="W1294" s="34"/>
      <c r="X1294" s="34"/>
      <c r="Y1294" s="34"/>
      <c r="Z1294" s="34"/>
      <c r="AA1294" s="34"/>
      <c r="AB1294" s="34"/>
      <c r="AC1294" s="34"/>
      <c r="AD1294" s="47"/>
      <c r="AG1294" s="23">
        <v>1</v>
      </c>
      <c r="AH1294" s="42">
        <v>0</v>
      </c>
      <c r="AI1294" s="42">
        <v>0</v>
      </c>
    </row>
    <row r="1295" spans="1:35" s="16" customFormat="1" x14ac:dyDescent="0.35">
      <c r="A1295" s="34" t="str">
        <f>IF(B1295&lt;&gt;"",MAX($A$1:A1294)+1,"")</f>
        <v/>
      </c>
      <c r="B1295" s="34"/>
      <c r="C1295" s="34"/>
      <c r="D1295" s="34"/>
      <c r="E1295" s="34"/>
      <c r="F1295" s="34"/>
      <c r="G1295" s="34"/>
      <c r="H1295" s="34"/>
      <c r="I1295" s="34"/>
      <c r="J1295" s="34"/>
      <c r="K1295" s="34"/>
      <c r="L1295" s="34"/>
      <c r="M1295" s="34"/>
      <c r="N1295" s="34"/>
      <c r="O1295" s="34"/>
      <c r="P1295" s="34"/>
      <c r="Q1295" s="34"/>
      <c r="R1295" s="34"/>
      <c r="S1295" s="34"/>
      <c r="T1295" s="34"/>
      <c r="U1295" s="34"/>
      <c r="V1295" s="34"/>
      <c r="W1295" s="34"/>
      <c r="X1295" s="34"/>
      <c r="Y1295" s="34"/>
      <c r="Z1295" s="34"/>
      <c r="AA1295" s="34"/>
      <c r="AB1295" s="34"/>
      <c r="AC1295" s="34"/>
      <c r="AD1295" s="47"/>
      <c r="AG1295" s="23">
        <v>1</v>
      </c>
      <c r="AH1295" s="42">
        <v>0</v>
      </c>
      <c r="AI1295" s="42">
        <v>0</v>
      </c>
    </row>
    <row r="1296" spans="1:35" s="16" customFormat="1" x14ac:dyDescent="0.35">
      <c r="A1296" s="34" t="str">
        <f>IF(B1296&lt;&gt;"",MAX($A$1:A1295)+1,"")</f>
        <v/>
      </c>
      <c r="B1296" s="34"/>
      <c r="C1296" s="34"/>
      <c r="D1296" s="34"/>
      <c r="E1296" s="34"/>
      <c r="F1296" s="34"/>
      <c r="G1296" s="34"/>
      <c r="H1296" s="34"/>
      <c r="I1296" s="34"/>
      <c r="J1296" s="34"/>
      <c r="K1296" s="34"/>
      <c r="L1296" s="34"/>
      <c r="M1296" s="34"/>
      <c r="N1296" s="34"/>
      <c r="O1296" s="34"/>
      <c r="P1296" s="34"/>
      <c r="Q1296" s="34"/>
      <c r="R1296" s="34"/>
      <c r="S1296" s="34"/>
      <c r="T1296" s="34"/>
      <c r="U1296" s="34"/>
      <c r="V1296" s="34"/>
      <c r="W1296" s="34"/>
      <c r="X1296" s="34"/>
      <c r="Y1296" s="34"/>
      <c r="Z1296" s="34"/>
      <c r="AA1296" s="34"/>
      <c r="AB1296" s="34"/>
      <c r="AC1296" s="34"/>
      <c r="AD1296" s="47"/>
      <c r="AG1296" s="23">
        <v>1</v>
      </c>
      <c r="AH1296" s="42">
        <v>0</v>
      </c>
      <c r="AI1296" s="42">
        <v>0</v>
      </c>
    </row>
    <row r="1297" spans="1:35" s="16" customFormat="1" x14ac:dyDescent="0.35">
      <c r="A1297" s="34" t="str">
        <f>IF(B1297&lt;&gt;"",MAX($A$1:A1296)+1,"")</f>
        <v/>
      </c>
      <c r="B1297" s="34"/>
      <c r="C1297" s="34"/>
      <c r="D1297" s="34"/>
      <c r="E1297" s="34"/>
      <c r="F1297" s="34"/>
      <c r="G1297" s="34"/>
      <c r="H1297" s="34"/>
      <c r="I1297" s="34"/>
      <c r="J1297" s="34"/>
      <c r="K1297" s="34"/>
      <c r="L1297" s="34"/>
      <c r="M1297" s="34"/>
      <c r="N1297" s="34"/>
      <c r="O1297" s="34"/>
      <c r="P1297" s="34"/>
      <c r="Q1297" s="34"/>
      <c r="R1297" s="34"/>
      <c r="S1297" s="34"/>
      <c r="T1297" s="34"/>
      <c r="U1297" s="34"/>
      <c r="V1297" s="34"/>
      <c r="W1297" s="34"/>
      <c r="X1297" s="34"/>
      <c r="Y1297" s="34"/>
      <c r="Z1297" s="34"/>
      <c r="AA1297" s="34"/>
      <c r="AB1297" s="34"/>
      <c r="AC1297" s="34"/>
      <c r="AD1297" s="47"/>
      <c r="AG1297" s="23">
        <v>1</v>
      </c>
      <c r="AH1297" s="42">
        <v>0</v>
      </c>
      <c r="AI1297" s="42">
        <v>0</v>
      </c>
    </row>
    <row r="1298" spans="1:35" s="16" customFormat="1" x14ac:dyDescent="0.35">
      <c r="A1298" s="34" t="str">
        <f>IF(B1298&lt;&gt;"",MAX($A$1:A1297)+1,"")</f>
        <v/>
      </c>
      <c r="B1298" s="34"/>
      <c r="C1298" s="34"/>
      <c r="D1298" s="34"/>
      <c r="E1298" s="34"/>
      <c r="F1298" s="34"/>
      <c r="G1298" s="34"/>
      <c r="H1298" s="34"/>
      <c r="I1298" s="34"/>
      <c r="J1298" s="34"/>
      <c r="K1298" s="34"/>
      <c r="L1298" s="34"/>
      <c r="M1298" s="34"/>
      <c r="N1298" s="34"/>
      <c r="O1298" s="34"/>
      <c r="P1298" s="34"/>
      <c r="Q1298" s="34"/>
      <c r="R1298" s="34"/>
      <c r="S1298" s="34"/>
      <c r="T1298" s="34"/>
      <c r="U1298" s="34"/>
      <c r="V1298" s="34"/>
      <c r="W1298" s="34"/>
      <c r="X1298" s="34"/>
      <c r="Y1298" s="34"/>
      <c r="Z1298" s="34"/>
      <c r="AA1298" s="34"/>
      <c r="AB1298" s="34"/>
      <c r="AC1298" s="34"/>
      <c r="AD1298" s="47"/>
      <c r="AG1298" s="23">
        <v>1</v>
      </c>
      <c r="AH1298" s="42">
        <v>0</v>
      </c>
      <c r="AI1298" s="42">
        <v>0</v>
      </c>
    </row>
    <row r="1299" spans="1:35" s="16" customFormat="1" x14ac:dyDescent="0.35">
      <c r="A1299" s="34" t="str">
        <f>IF(B1299&lt;&gt;"",MAX($A$1:A1298)+1,"")</f>
        <v/>
      </c>
      <c r="B1299" s="34"/>
      <c r="C1299" s="34"/>
      <c r="D1299" s="34"/>
      <c r="E1299" s="34"/>
      <c r="F1299" s="34"/>
      <c r="G1299" s="34"/>
      <c r="H1299" s="34"/>
      <c r="I1299" s="34"/>
      <c r="J1299" s="34"/>
      <c r="K1299" s="34"/>
      <c r="L1299" s="34"/>
      <c r="M1299" s="34"/>
      <c r="N1299" s="34"/>
      <c r="O1299" s="34"/>
      <c r="P1299" s="34"/>
      <c r="Q1299" s="34"/>
      <c r="R1299" s="34"/>
      <c r="S1299" s="34"/>
      <c r="T1299" s="34"/>
      <c r="U1299" s="34"/>
      <c r="V1299" s="34"/>
      <c r="W1299" s="34"/>
      <c r="X1299" s="34"/>
      <c r="Y1299" s="34"/>
      <c r="Z1299" s="34"/>
      <c r="AA1299" s="34"/>
      <c r="AB1299" s="34"/>
      <c r="AC1299" s="34"/>
      <c r="AD1299" s="47"/>
      <c r="AG1299" s="23">
        <v>1</v>
      </c>
      <c r="AH1299" s="42">
        <v>0</v>
      </c>
      <c r="AI1299" s="42">
        <v>0</v>
      </c>
    </row>
    <row r="1300" spans="1:35" s="16" customFormat="1" x14ac:dyDescent="0.35">
      <c r="A1300" s="34" t="str">
        <f>IF(B1300&lt;&gt;"",MAX($A$1:A1299)+1,"")</f>
        <v/>
      </c>
      <c r="B1300" s="34"/>
      <c r="C1300" s="34"/>
      <c r="D1300" s="34"/>
      <c r="E1300" s="34"/>
      <c r="F1300" s="34"/>
      <c r="G1300" s="34"/>
      <c r="H1300" s="34"/>
      <c r="I1300" s="34"/>
      <c r="J1300" s="34"/>
      <c r="K1300" s="34"/>
      <c r="L1300" s="34"/>
      <c r="M1300" s="34"/>
      <c r="N1300" s="34"/>
      <c r="O1300" s="34"/>
      <c r="P1300" s="34"/>
      <c r="Q1300" s="34"/>
      <c r="R1300" s="34"/>
      <c r="S1300" s="34"/>
      <c r="T1300" s="34"/>
      <c r="U1300" s="34"/>
      <c r="V1300" s="34"/>
      <c r="W1300" s="34"/>
      <c r="X1300" s="34"/>
      <c r="Y1300" s="34"/>
      <c r="Z1300" s="34"/>
      <c r="AA1300" s="34"/>
      <c r="AB1300" s="34"/>
      <c r="AC1300" s="34"/>
      <c r="AD1300" s="47"/>
      <c r="AG1300" s="23">
        <v>1</v>
      </c>
      <c r="AH1300" s="42">
        <v>0</v>
      </c>
      <c r="AI1300" s="42">
        <v>0</v>
      </c>
    </row>
    <row r="1301" spans="1:35" s="16" customFormat="1" x14ac:dyDescent="0.35">
      <c r="A1301" s="34" t="str">
        <f>IF(B1301&lt;&gt;"",MAX($A$1:A1300)+1,"")</f>
        <v/>
      </c>
      <c r="B1301" s="34"/>
      <c r="C1301" s="34"/>
      <c r="D1301" s="34"/>
      <c r="E1301" s="34"/>
      <c r="F1301" s="34"/>
      <c r="G1301" s="34"/>
      <c r="H1301" s="34"/>
      <c r="I1301" s="34"/>
      <c r="J1301" s="34"/>
      <c r="K1301" s="34"/>
      <c r="L1301" s="34"/>
      <c r="M1301" s="34"/>
      <c r="N1301" s="34"/>
      <c r="O1301" s="34"/>
      <c r="P1301" s="34"/>
      <c r="Q1301" s="34"/>
      <c r="R1301" s="34"/>
      <c r="S1301" s="34"/>
      <c r="T1301" s="34"/>
      <c r="U1301" s="34"/>
      <c r="V1301" s="34"/>
      <c r="W1301" s="34"/>
      <c r="X1301" s="34"/>
      <c r="Y1301" s="34"/>
      <c r="Z1301" s="34"/>
      <c r="AA1301" s="34"/>
      <c r="AB1301" s="34"/>
      <c r="AC1301" s="34"/>
      <c r="AD1301" s="47"/>
      <c r="AG1301" s="23">
        <v>1</v>
      </c>
      <c r="AH1301" s="42">
        <v>0</v>
      </c>
      <c r="AI1301" s="42">
        <v>0</v>
      </c>
    </row>
    <row r="1302" spans="1:35" s="16" customFormat="1" x14ac:dyDescent="0.35">
      <c r="A1302" s="34" t="str">
        <f>IF(B1302&lt;&gt;"",MAX($A$1:A1301)+1,"")</f>
        <v/>
      </c>
      <c r="B1302" s="34"/>
      <c r="C1302" s="34"/>
      <c r="D1302" s="34"/>
      <c r="E1302" s="34"/>
      <c r="F1302" s="34"/>
      <c r="G1302" s="34"/>
      <c r="H1302" s="34"/>
      <c r="I1302" s="34"/>
      <c r="J1302" s="34"/>
      <c r="K1302" s="34"/>
      <c r="L1302" s="34"/>
      <c r="M1302" s="34"/>
      <c r="N1302" s="34"/>
      <c r="O1302" s="34"/>
      <c r="P1302" s="34"/>
      <c r="Q1302" s="34"/>
      <c r="R1302" s="34"/>
      <c r="S1302" s="34"/>
      <c r="T1302" s="34"/>
      <c r="U1302" s="34"/>
      <c r="V1302" s="34"/>
      <c r="W1302" s="34"/>
      <c r="X1302" s="34"/>
      <c r="Y1302" s="34"/>
      <c r="Z1302" s="34"/>
      <c r="AA1302" s="34"/>
      <c r="AB1302" s="34"/>
      <c r="AC1302" s="34"/>
      <c r="AD1302" s="47"/>
      <c r="AG1302" s="23">
        <v>1</v>
      </c>
      <c r="AH1302" s="42">
        <v>0</v>
      </c>
      <c r="AI1302" s="42">
        <v>0</v>
      </c>
    </row>
    <row r="1303" spans="1:35" s="16" customFormat="1" x14ac:dyDescent="0.35">
      <c r="A1303" s="34" t="str">
        <f>IF(B1303&lt;&gt;"",MAX($A$1:A1302)+1,"")</f>
        <v/>
      </c>
      <c r="B1303" s="34"/>
      <c r="C1303" s="34"/>
      <c r="D1303" s="34"/>
      <c r="E1303" s="34"/>
      <c r="F1303" s="34"/>
      <c r="G1303" s="34"/>
      <c r="H1303" s="34"/>
      <c r="I1303" s="34"/>
      <c r="J1303" s="34"/>
      <c r="K1303" s="34"/>
      <c r="L1303" s="34"/>
      <c r="M1303" s="34"/>
      <c r="N1303" s="34"/>
      <c r="O1303" s="34"/>
      <c r="P1303" s="34"/>
      <c r="Q1303" s="34"/>
      <c r="R1303" s="34"/>
      <c r="S1303" s="34"/>
      <c r="T1303" s="34"/>
      <c r="U1303" s="34"/>
      <c r="V1303" s="34"/>
      <c r="W1303" s="34"/>
      <c r="X1303" s="34"/>
      <c r="Y1303" s="34"/>
      <c r="Z1303" s="34"/>
      <c r="AA1303" s="34"/>
      <c r="AB1303" s="34"/>
      <c r="AC1303" s="34"/>
      <c r="AD1303" s="47"/>
      <c r="AG1303" s="23">
        <v>1</v>
      </c>
      <c r="AH1303" s="42">
        <v>0</v>
      </c>
      <c r="AI1303" s="42">
        <v>0</v>
      </c>
    </row>
    <row r="1304" spans="1:35" s="16" customFormat="1" x14ac:dyDescent="0.35">
      <c r="A1304" s="34" t="str">
        <f>IF(B1304&lt;&gt;"",MAX($A$1:A1303)+1,"")</f>
        <v/>
      </c>
      <c r="B1304" s="34"/>
      <c r="C1304" s="34"/>
      <c r="D1304" s="34"/>
      <c r="E1304" s="34"/>
      <c r="F1304" s="34"/>
      <c r="G1304" s="34"/>
      <c r="H1304" s="34"/>
      <c r="I1304" s="34"/>
      <c r="J1304" s="34"/>
      <c r="K1304" s="34"/>
      <c r="L1304" s="34"/>
      <c r="M1304" s="34"/>
      <c r="N1304" s="34"/>
      <c r="O1304" s="34"/>
      <c r="P1304" s="34"/>
      <c r="Q1304" s="34"/>
      <c r="R1304" s="34"/>
      <c r="S1304" s="34"/>
      <c r="T1304" s="34"/>
      <c r="U1304" s="34"/>
      <c r="V1304" s="34"/>
      <c r="W1304" s="34"/>
      <c r="X1304" s="34"/>
      <c r="Y1304" s="34"/>
      <c r="Z1304" s="34"/>
      <c r="AA1304" s="34"/>
      <c r="AB1304" s="34"/>
      <c r="AC1304" s="34"/>
      <c r="AD1304" s="47"/>
      <c r="AG1304" s="23">
        <v>1</v>
      </c>
      <c r="AH1304" s="42">
        <v>0</v>
      </c>
      <c r="AI1304" s="42">
        <v>0</v>
      </c>
    </row>
    <row r="1305" spans="1:35" s="16" customFormat="1" x14ac:dyDescent="0.35">
      <c r="A1305" s="34" t="str">
        <f>IF(B1305&lt;&gt;"",MAX($A$1:A1304)+1,"")</f>
        <v/>
      </c>
      <c r="B1305" s="34"/>
      <c r="C1305" s="34"/>
      <c r="D1305" s="34"/>
      <c r="E1305" s="34"/>
      <c r="F1305" s="34"/>
      <c r="G1305" s="34"/>
      <c r="H1305" s="34"/>
      <c r="I1305" s="34"/>
      <c r="J1305" s="34"/>
      <c r="K1305" s="34"/>
      <c r="L1305" s="34"/>
      <c r="M1305" s="34"/>
      <c r="N1305" s="34"/>
      <c r="O1305" s="34"/>
      <c r="P1305" s="34"/>
      <c r="Q1305" s="34"/>
      <c r="R1305" s="34"/>
      <c r="S1305" s="34"/>
      <c r="T1305" s="34"/>
      <c r="U1305" s="34"/>
      <c r="V1305" s="34"/>
      <c r="W1305" s="34"/>
      <c r="X1305" s="34"/>
      <c r="Y1305" s="34"/>
      <c r="Z1305" s="34"/>
      <c r="AA1305" s="34"/>
      <c r="AB1305" s="34"/>
      <c r="AC1305" s="34"/>
      <c r="AD1305" s="47"/>
      <c r="AG1305" s="23">
        <v>1</v>
      </c>
      <c r="AH1305" s="42">
        <v>0</v>
      </c>
      <c r="AI1305" s="42">
        <v>0</v>
      </c>
    </row>
    <row r="1306" spans="1:35" s="16" customFormat="1" x14ac:dyDescent="0.35">
      <c r="A1306" s="34" t="str">
        <f>IF(B1306&lt;&gt;"",MAX($A$1:A1305)+1,"")</f>
        <v/>
      </c>
      <c r="B1306" s="34"/>
      <c r="C1306" s="34"/>
      <c r="D1306" s="34"/>
      <c r="E1306" s="34"/>
      <c r="F1306" s="34"/>
      <c r="G1306" s="34"/>
      <c r="H1306" s="34"/>
      <c r="I1306" s="34"/>
      <c r="J1306" s="34"/>
      <c r="K1306" s="34"/>
      <c r="L1306" s="34"/>
      <c r="M1306" s="34"/>
      <c r="N1306" s="34"/>
      <c r="O1306" s="34"/>
      <c r="P1306" s="34"/>
      <c r="Q1306" s="34"/>
      <c r="R1306" s="34"/>
      <c r="S1306" s="34"/>
      <c r="T1306" s="34"/>
      <c r="U1306" s="34"/>
      <c r="V1306" s="34"/>
      <c r="W1306" s="34"/>
      <c r="X1306" s="34"/>
      <c r="Y1306" s="34"/>
      <c r="Z1306" s="34"/>
      <c r="AA1306" s="34"/>
      <c r="AB1306" s="34"/>
      <c r="AC1306" s="34"/>
      <c r="AD1306" s="47"/>
      <c r="AG1306" s="23">
        <v>1</v>
      </c>
      <c r="AH1306" s="42">
        <v>0</v>
      </c>
      <c r="AI1306" s="42">
        <v>0</v>
      </c>
    </row>
    <row r="1307" spans="1:35" s="16" customFormat="1" x14ac:dyDescent="0.35">
      <c r="A1307" s="34" t="str">
        <f>IF(B1307&lt;&gt;"",MAX($A$1:A1306)+1,"")</f>
        <v/>
      </c>
      <c r="B1307" s="34"/>
      <c r="C1307" s="34"/>
      <c r="D1307" s="34"/>
      <c r="E1307" s="34"/>
      <c r="F1307" s="34"/>
      <c r="G1307" s="34"/>
      <c r="H1307" s="34"/>
      <c r="I1307" s="34"/>
      <c r="J1307" s="34"/>
      <c r="K1307" s="34"/>
      <c r="L1307" s="34"/>
      <c r="M1307" s="34"/>
      <c r="N1307" s="34"/>
      <c r="O1307" s="34"/>
      <c r="P1307" s="34"/>
      <c r="Q1307" s="34"/>
      <c r="R1307" s="34"/>
      <c r="S1307" s="34"/>
      <c r="T1307" s="34"/>
      <c r="U1307" s="34"/>
      <c r="V1307" s="34"/>
      <c r="W1307" s="34"/>
      <c r="X1307" s="34"/>
      <c r="Y1307" s="34"/>
      <c r="Z1307" s="34"/>
      <c r="AA1307" s="34"/>
      <c r="AB1307" s="34"/>
      <c r="AC1307" s="34"/>
      <c r="AD1307" s="47"/>
      <c r="AG1307" s="23">
        <v>1</v>
      </c>
      <c r="AH1307" s="42">
        <v>0</v>
      </c>
      <c r="AI1307" s="42">
        <v>0</v>
      </c>
    </row>
    <row r="1308" spans="1:35" s="16" customFormat="1" x14ac:dyDescent="0.35">
      <c r="A1308" s="34" t="str">
        <f>IF(B1308&lt;&gt;"",MAX($A$1:A1307)+1,"")</f>
        <v/>
      </c>
      <c r="B1308" s="34"/>
      <c r="C1308" s="34"/>
      <c r="D1308" s="34"/>
      <c r="E1308" s="34"/>
      <c r="F1308" s="34"/>
      <c r="G1308" s="34"/>
      <c r="H1308" s="34"/>
      <c r="I1308" s="34"/>
      <c r="J1308" s="34"/>
      <c r="K1308" s="34"/>
      <c r="L1308" s="34"/>
      <c r="M1308" s="34"/>
      <c r="N1308" s="34"/>
      <c r="O1308" s="34"/>
      <c r="P1308" s="34"/>
      <c r="Q1308" s="34"/>
      <c r="R1308" s="34"/>
      <c r="S1308" s="34"/>
      <c r="T1308" s="34"/>
      <c r="U1308" s="34"/>
      <c r="V1308" s="34"/>
      <c r="W1308" s="34"/>
      <c r="X1308" s="34"/>
      <c r="Y1308" s="34"/>
      <c r="Z1308" s="34"/>
      <c r="AA1308" s="34"/>
      <c r="AB1308" s="34"/>
      <c r="AC1308" s="34"/>
      <c r="AD1308" s="47"/>
      <c r="AG1308" s="23">
        <v>1</v>
      </c>
      <c r="AH1308" s="42">
        <v>0</v>
      </c>
      <c r="AI1308" s="42">
        <v>0</v>
      </c>
    </row>
    <row r="1309" spans="1:35" s="16" customFormat="1" x14ac:dyDescent="0.35">
      <c r="A1309" s="34" t="str">
        <f>IF(B1309&lt;&gt;"",MAX($A$1:A1308)+1,"")</f>
        <v/>
      </c>
      <c r="B1309" s="34"/>
      <c r="C1309" s="34"/>
      <c r="D1309" s="34"/>
      <c r="E1309" s="34"/>
      <c r="F1309" s="34"/>
      <c r="G1309" s="34"/>
      <c r="H1309" s="34"/>
      <c r="I1309" s="34"/>
      <c r="J1309" s="34"/>
      <c r="K1309" s="34"/>
      <c r="L1309" s="34"/>
      <c r="M1309" s="34"/>
      <c r="N1309" s="34"/>
      <c r="O1309" s="34"/>
      <c r="P1309" s="34"/>
      <c r="Q1309" s="34"/>
      <c r="R1309" s="34"/>
      <c r="S1309" s="34"/>
      <c r="T1309" s="34"/>
      <c r="U1309" s="34"/>
      <c r="V1309" s="34"/>
      <c r="W1309" s="34"/>
      <c r="X1309" s="34"/>
      <c r="Y1309" s="34"/>
      <c r="Z1309" s="34"/>
      <c r="AA1309" s="34"/>
      <c r="AB1309" s="34"/>
      <c r="AC1309" s="34"/>
      <c r="AD1309" s="47"/>
      <c r="AG1309" s="23">
        <v>1</v>
      </c>
      <c r="AH1309" s="42">
        <v>0</v>
      </c>
      <c r="AI1309" s="42">
        <v>0</v>
      </c>
    </row>
    <row r="1310" spans="1:35" s="16" customFormat="1" x14ac:dyDescent="0.35">
      <c r="A1310" s="34" t="str">
        <f>IF(B1310&lt;&gt;"",MAX($A$1:A1309)+1,"")</f>
        <v/>
      </c>
      <c r="B1310" s="34"/>
      <c r="C1310" s="34"/>
      <c r="D1310" s="34"/>
      <c r="E1310" s="34"/>
      <c r="F1310" s="34"/>
      <c r="G1310" s="34"/>
      <c r="H1310" s="34"/>
      <c r="I1310" s="34"/>
      <c r="J1310" s="34"/>
      <c r="K1310" s="34"/>
      <c r="L1310" s="34"/>
      <c r="M1310" s="34"/>
      <c r="N1310" s="34"/>
      <c r="O1310" s="34"/>
      <c r="P1310" s="34"/>
      <c r="Q1310" s="34"/>
      <c r="R1310" s="34"/>
      <c r="S1310" s="34"/>
      <c r="T1310" s="34"/>
      <c r="U1310" s="34"/>
      <c r="V1310" s="34"/>
      <c r="W1310" s="34"/>
      <c r="X1310" s="34"/>
      <c r="Y1310" s="34"/>
      <c r="Z1310" s="34"/>
      <c r="AA1310" s="34"/>
      <c r="AB1310" s="34"/>
      <c r="AC1310" s="34"/>
      <c r="AD1310" s="47"/>
      <c r="AG1310" s="23">
        <v>1</v>
      </c>
      <c r="AH1310" s="42">
        <v>0</v>
      </c>
      <c r="AI1310" s="42">
        <v>0</v>
      </c>
    </row>
    <row r="1311" spans="1:35" s="16" customFormat="1" x14ac:dyDescent="0.35">
      <c r="A1311" s="34" t="str">
        <f>IF(B1311&lt;&gt;"",MAX($A$1:A1310)+1,"")</f>
        <v/>
      </c>
      <c r="B1311" s="34"/>
      <c r="C1311" s="34"/>
      <c r="D1311" s="34"/>
      <c r="E1311" s="34"/>
      <c r="F1311" s="34"/>
      <c r="G1311" s="34"/>
      <c r="H1311" s="34"/>
      <c r="I1311" s="34"/>
      <c r="J1311" s="34"/>
      <c r="K1311" s="34"/>
      <c r="L1311" s="34"/>
      <c r="M1311" s="34"/>
      <c r="N1311" s="34"/>
      <c r="O1311" s="34"/>
      <c r="P1311" s="34"/>
      <c r="Q1311" s="34"/>
      <c r="R1311" s="34"/>
      <c r="S1311" s="34"/>
      <c r="T1311" s="34"/>
      <c r="U1311" s="34"/>
      <c r="V1311" s="34"/>
      <c r="W1311" s="34"/>
      <c r="X1311" s="34"/>
      <c r="Y1311" s="34"/>
      <c r="Z1311" s="34"/>
      <c r="AA1311" s="34"/>
      <c r="AB1311" s="34"/>
      <c r="AC1311" s="34"/>
      <c r="AD1311" s="47"/>
      <c r="AG1311" s="23">
        <v>1</v>
      </c>
      <c r="AH1311" s="42">
        <v>0</v>
      </c>
      <c r="AI1311" s="42">
        <v>0</v>
      </c>
    </row>
    <row r="1312" spans="1:35" s="16" customFormat="1" x14ac:dyDescent="0.35">
      <c r="A1312" s="34" t="str">
        <f>IF(B1312&lt;&gt;"",MAX($A$1:A1311)+1,"")</f>
        <v/>
      </c>
      <c r="B1312" s="34"/>
      <c r="C1312" s="34"/>
      <c r="D1312" s="34"/>
      <c r="E1312" s="34"/>
      <c r="F1312" s="34"/>
      <c r="G1312" s="34"/>
      <c r="H1312" s="34"/>
      <c r="I1312" s="34"/>
      <c r="J1312" s="34"/>
      <c r="K1312" s="34"/>
      <c r="L1312" s="34"/>
      <c r="M1312" s="34"/>
      <c r="N1312" s="34"/>
      <c r="O1312" s="34"/>
      <c r="P1312" s="34"/>
      <c r="Q1312" s="34"/>
      <c r="R1312" s="34"/>
      <c r="S1312" s="34"/>
      <c r="T1312" s="34"/>
      <c r="U1312" s="34"/>
      <c r="V1312" s="34"/>
      <c r="W1312" s="34"/>
      <c r="X1312" s="34"/>
      <c r="Y1312" s="34"/>
      <c r="Z1312" s="34"/>
      <c r="AA1312" s="34"/>
      <c r="AB1312" s="34"/>
      <c r="AC1312" s="34"/>
      <c r="AD1312" s="47"/>
      <c r="AG1312" s="23">
        <v>1</v>
      </c>
      <c r="AH1312" s="42">
        <v>0</v>
      </c>
      <c r="AI1312" s="42">
        <v>0</v>
      </c>
    </row>
    <row r="1313" spans="1:35" s="16" customFormat="1" x14ac:dyDescent="0.35">
      <c r="A1313" s="34" t="str">
        <f>IF(B1313&lt;&gt;"",MAX($A$1:A1312)+1,"")</f>
        <v/>
      </c>
      <c r="B1313" s="34"/>
      <c r="C1313" s="34"/>
      <c r="D1313" s="34"/>
      <c r="E1313" s="34"/>
      <c r="F1313" s="34"/>
      <c r="G1313" s="34"/>
      <c r="H1313" s="34"/>
      <c r="I1313" s="34"/>
      <c r="J1313" s="34"/>
      <c r="K1313" s="34"/>
      <c r="L1313" s="34"/>
      <c r="M1313" s="34"/>
      <c r="N1313" s="34"/>
      <c r="O1313" s="34"/>
      <c r="P1313" s="34"/>
      <c r="Q1313" s="34"/>
      <c r="R1313" s="34"/>
      <c r="S1313" s="34"/>
      <c r="T1313" s="34"/>
      <c r="U1313" s="34"/>
      <c r="V1313" s="34"/>
      <c r="W1313" s="34"/>
      <c r="X1313" s="34"/>
      <c r="Y1313" s="34"/>
      <c r="Z1313" s="34"/>
      <c r="AA1313" s="34"/>
      <c r="AB1313" s="34"/>
      <c r="AC1313" s="34"/>
      <c r="AD1313" s="47"/>
      <c r="AG1313" s="23">
        <v>1</v>
      </c>
      <c r="AH1313" s="42">
        <v>0</v>
      </c>
      <c r="AI1313" s="42">
        <v>0</v>
      </c>
    </row>
    <row r="1314" spans="1:35" s="16" customFormat="1" x14ac:dyDescent="0.35">
      <c r="A1314" s="34" t="str">
        <f>IF(B1314&lt;&gt;"",MAX($A$1:A1313)+1,"")</f>
        <v/>
      </c>
      <c r="B1314" s="34"/>
      <c r="C1314" s="34"/>
      <c r="D1314" s="34"/>
      <c r="E1314" s="34"/>
      <c r="F1314" s="34"/>
      <c r="G1314" s="34"/>
      <c r="H1314" s="34"/>
      <c r="I1314" s="34"/>
      <c r="J1314" s="34"/>
      <c r="K1314" s="34"/>
      <c r="L1314" s="34"/>
      <c r="M1314" s="34"/>
      <c r="N1314" s="34"/>
      <c r="O1314" s="34"/>
      <c r="P1314" s="34"/>
      <c r="Q1314" s="34"/>
      <c r="R1314" s="34"/>
      <c r="S1314" s="34"/>
      <c r="T1314" s="34"/>
      <c r="U1314" s="34"/>
      <c r="V1314" s="34"/>
      <c r="W1314" s="34"/>
      <c r="X1314" s="34"/>
      <c r="Y1314" s="34"/>
      <c r="Z1314" s="34"/>
      <c r="AA1314" s="34"/>
      <c r="AB1314" s="34"/>
      <c r="AC1314" s="34"/>
      <c r="AD1314" s="47"/>
      <c r="AG1314" s="23">
        <v>1</v>
      </c>
      <c r="AH1314" s="42">
        <v>0</v>
      </c>
      <c r="AI1314" s="42">
        <v>0</v>
      </c>
    </row>
    <row r="1315" spans="1:35" s="16" customFormat="1" x14ac:dyDescent="0.35">
      <c r="A1315" s="34" t="str">
        <f>IF(B1315&lt;&gt;"",MAX($A$1:A1314)+1,"")</f>
        <v/>
      </c>
      <c r="B1315" s="34"/>
      <c r="C1315" s="34"/>
      <c r="D1315" s="34"/>
      <c r="E1315" s="34"/>
      <c r="F1315" s="34"/>
      <c r="G1315" s="34"/>
      <c r="H1315" s="34"/>
      <c r="I1315" s="34"/>
      <c r="J1315" s="34"/>
      <c r="K1315" s="34"/>
      <c r="L1315" s="34"/>
      <c r="M1315" s="34"/>
      <c r="N1315" s="34"/>
      <c r="O1315" s="34"/>
      <c r="P1315" s="34"/>
      <c r="Q1315" s="34"/>
      <c r="R1315" s="34"/>
      <c r="S1315" s="34"/>
      <c r="T1315" s="34"/>
      <c r="U1315" s="34"/>
      <c r="V1315" s="34"/>
      <c r="W1315" s="34"/>
      <c r="X1315" s="34"/>
      <c r="Y1315" s="34"/>
      <c r="Z1315" s="34"/>
      <c r="AA1315" s="34"/>
      <c r="AB1315" s="34"/>
      <c r="AC1315" s="34"/>
      <c r="AD1315" s="47"/>
      <c r="AG1315" s="23">
        <v>1</v>
      </c>
      <c r="AH1315" s="42">
        <v>0</v>
      </c>
      <c r="AI1315" s="42">
        <v>0</v>
      </c>
    </row>
    <row r="1316" spans="1:35" s="16" customFormat="1" x14ac:dyDescent="0.35">
      <c r="A1316" s="34" t="str">
        <f>IF(B1316&lt;&gt;"",MAX($A$1:A1315)+1,"")</f>
        <v/>
      </c>
      <c r="B1316" s="34"/>
      <c r="C1316" s="34"/>
      <c r="D1316" s="34"/>
      <c r="E1316" s="34"/>
      <c r="F1316" s="34"/>
      <c r="G1316" s="34"/>
      <c r="H1316" s="34"/>
      <c r="I1316" s="34"/>
      <c r="J1316" s="34"/>
      <c r="K1316" s="34"/>
      <c r="L1316" s="34"/>
      <c r="M1316" s="34"/>
      <c r="N1316" s="34"/>
      <c r="O1316" s="34"/>
      <c r="P1316" s="34"/>
      <c r="Q1316" s="34"/>
      <c r="R1316" s="34"/>
      <c r="S1316" s="34"/>
      <c r="T1316" s="34"/>
      <c r="U1316" s="34"/>
      <c r="V1316" s="34"/>
      <c r="W1316" s="34"/>
      <c r="X1316" s="34"/>
      <c r="Y1316" s="34"/>
      <c r="Z1316" s="34"/>
      <c r="AA1316" s="34"/>
      <c r="AB1316" s="34"/>
      <c r="AC1316" s="34"/>
      <c r="AD1316" s="47"/>
      <c r="AG1316" s="23">
        <v>1</v>
      </c>
      <c r="AH1316" s="42">
        <v>0</v>
      </c>
      <c r="AI1316" s="42">
        <v>0</v>
      </c>
    </row>
    <row r="1317" spans="1:35" s="16" customFormat="1" x14ac:dyDescent="0.35">
      <c r="A1317" s="34" t="str">
        <f>IF(B1317&lt;&gt;"",MAX($A$1:A1316)+1,"")</f>
        <v/>
      </c>
      <c r="B1317" s="34"/>
      <c r="C1317" s="34"/>
      <c r="D1317" s="34"/>
      <c r="E1317" s="34"/>
      <c r="F1317" s="34"/>
      <c r="G1317" s="34"/>
      <c r="H1317" s="34"/>
      <c r="I1317" s="34"/>
      <c r="J1317" s="34"/>
      <c r="K1317" s="34"/>
      <c r="L1317" s="34"/>
      <c r="M1317" s="34"/>
      <c r="N1317" s="34"/>
      <c r="O1317" s="34"/>
      <c r="P1317" s="34"/>
      <c r="Q1317" s="34"/>
      <c r="R1317" s="34"/>
      <c r="S1317" s="34"/>
      <c r="T1317" s="34"/>
      <c r="U1317" s="34"/>
      <c r="V1317" s="34"/>
      <c r="W1317" s="34"/>
      <c r="X1317" s="34"/>
      <c r="Y1317" s="34"/>
      <c r="Z1317" s="34"/>
      <c r="AA1317" s="34"/>
      <c r="AB1317" s="34"/>
      <c r="AC1317" s="34"/>
      <c r="AD1317" s="47"/>
      <c r="AG1317" s="23">
        <v>1</v>
      </c>
      <c r="AH1317" s="42">
        <v>0</v>
      </c>
      <c r="AI1317" s="42">
        <v>0</v>
      </c>
    </row>
    <row r="1318" spans="1:35" s="16" customFormat="1" x14ac:dyDescent="0.35">
      <c r="A1318" s="34" t="str">
        <f>IF(B1318&lt;&gt;"",MAX($A$1:A1317)+1,"")</f>
        <v/>
      </c>
      <c r="B1318" s="34"/>
      <c r="C1318" s="34"/>
      <c r="D1318" s="34"/>
      <c r="E1318" s="34"/>
      <c r="F1318" s="34"/>
      <c r="G1318" s="34"/>
      <c r="H1318" s="34"/>
      <c r="I1318" s="34"/>
      <c r="J1318" s="34"/>
      <c r="K1318" s="34"/>
      <c r="L1318" s="34"/>
      <c r="M1318" s="34"/>
      <c r="N1318" s="34"/>
      <c r="O1318" s="34"/>
      <c r="P1318" s="34"/>
      <c r="Q1318" s="34"/>
      <c r="R1318" s="34"/>
      <c r="S1318" s="34"/>
      <c r="T1318" s="34"/>
      <c r="U1318" s="34"/>
      <c r="V1318" s="34"/>
      <c r="W1318" s="34"/>
      <c r="X1318" s="34"/>
      <c r="Y1318" s="34"/>
      <c r="Z1318" s="34"/>
      <c r="AA1318" s="34"/>
      <c r="AB1318" s="34"/>
      <c r="AC1318" s="34"/>
      <c r="AD1318" s="47"/>
      <c r="AG1318" s="23">
        <v>1</v>
      </c>
      <c r="AH1318" s="42">
        <v>0</v>
      </c>
      <c r="AI1318" s="42">
        <v>0</v>
      </c>
    </row>
    <row r="1319" spans="1:35" s="16" customFormat="1" x14ac:dyDescent="0.35">
      <c r="A1319" s="34" t="str">
        <f>IF(B1319&lt;&gt;"",MAX($A$1:A1318)+1,"")</f>
        <v/>
      </c>
      <c r="B1319" s="34"/>
      <c r="C1319" s="34"/>
      <c r="D1319" s="34"/>
      <c r="E1319" s="34"/>
      <c r="F1319" s="34"/>
      <c r="G1319" s="34"/>
      <c r="H1319" s="34"/>
      <c r="I1319" s="34"/>
      <c r="J1319" s="34"/>
      <c r="K1319" s="34"/>
      <c r="L1319" s="34"/>
      <c r="M1319" s="34"/>
      <c r="N1319" s="34"/>
      <c r="O1319" s="34"/>
      <c r="P1319" s="34"/>
      <c r="Q1319" s="34"/>
      <c r="R1319" s="34"/>
      <c r="S1319" s="34"/>
      <c r="T1319" s="34"/>
      <c r="U1319" s="34"/>
      <c r="V1319" s="34"/>
      <c r="W1319" s="34"/>
      <c r="X1319" s="34"/>
      <c r="Y1319" s="34"/>
      <c r="Z1319" s="34"/>
      <c r="AA1319" s="34"/>
      <c r="AB1319" s="34"/>
      <c r="AC1319" s="34"/>
      <c r="AD1319" s="47"/>
      <c r="AG1319" s="23">
        <v>1</v>
      </c>
      <c r="AH1319" s="42">
        <v>0</v>
      </c>
      <c r="AI1319" s="42">
        <v>0</v>
      </c>
    </row>
    <row r="1320" spans="1:35" s="16" customFormat="1" x14ac:dyDescent="0.35">
      <c r="A1320" s="34" t="str">
        <f>IF(B1320&lt;&gt;"",MAX($A$1:A1319)+1,"")</f>
        <v/>
      </c>
      <c r="B1320" s="34"/>
      <c r="C1320" s="34"/>
      <c r="D1320" s="34"/>
      <c r="E1320" s="34"/>
      <c r="F1320" s="34"/>
      <c r="G1320" s="34"/>
      <c r="H1320" s="34"/>
      <c r="I1320" s="34"/>
      <c r="J1320" s="34"/>
      <c r="K1320" s="34"/>
      <c r="L1320" s="34"/>
      <c r="M1320" s="34"/>
      <c r="N1320" s="34"/>
      <c r="O1320" s="34"/>
      <c r="P1320" s="34"/>
      <c r="Q1320" s="34"/>
      <c r="R1320" s="34"/>
      <c r="S1320" s="34"/>
      <c r="T1320" s="34"/>
      <c r="U1320" s="34"/>
      <c r="V1320" s="34"/>
      <c r="W1320" s="34"/>
      <c r="X1320" s="34"/>
      <c r="Y1320" s="34"/>
      <c r="Z1320" s="34"/>
      <c r="AA1320" s="34"/>
      <c r="AB1320" s="34"/>
      <c r="AC1320" s="34"/>
      <c r="AD1320" s="47"/>
      <c r="AG1320" s="23">
        <v>1</v>
      </c>
      <c r="AH1320" s="42">
        <v>0</v>
      </c>
      <c r="AI1320" s="42">
        <v>0</v>
      </c>
    </row>
    <row r="1321" spans="1:35" s="16" customFormat="1" x14ac:dyDescent="0.35">
      <c r="A1321" s="34" t="str">
        <f>IF(B1321&lt;&gt;"",MAX($A$1:A1320)+1,"")</f>
        <v/>
      </c>
      <c r="B1321" s="34"/>
      <c r="C1321" s="34"/>
      <c r="D1321" s="34"/>
      <c r="E1321" s="34"/>
      <c r="F1321" s="34"/>
      <c r="G1321" s="34"/>
      <c r="H1321" s="34"/>
      <c r="I1321" s="34"/>
      <c r="J1321" s="34"/>
      <c r="K1321" s="34"/>
      <c r="L1321" s="34"/>
      <c r="M1321" s="34"/>
      <c r="N1321" s="34"/>
      <c r="O1321" s="34"/>
      <c r="P1321" s="34"/>
      <c r="Q1321" s="34"/>
      <c r="R1321" s="34"/>
      <c r="S1321" s="34"/>
      <c r="T1321" s="34"/>
      <c r="U1321" s="34"/>
      <c r="V1321" s="34"/>
      <c r="W1321" s="34"/>
      <c r="X1321" s="34"/>
      <c r="Y1321" s="34"/>
      <c r="Z1321" s="34"/>
      <c r="AA1321" s="34"/>
      <c r="AB1321" s="34"/>
      <c r="AC1321" s="34"/>
      <c r="AD1321" s="47"/>
      <c r="AG1321" s="23">
        <v>1</v>
      </c>
      <c r="AH1321" s="42">
        <v>0</v>
      </c>
      <c r="AI1321" s="42">
        <v>0</v>
      </c>
    </row>
    <row r="1322" spans="1:35" s="16" customFormat="1" x14ac:dyDescent="0.35">
      <c r="A1322" s="34" t="str">
        <f>IF(B1322&lt;&gt;"",MAX($A$1:A1321)+1,"")</f>
        <v/>
      </c>
      <c r="B1322" s="34"/>
      <c r="C1322" s="34"/>
      <c r="D1322" s="34"/>
      <c r="E1322" s="34"/>
      <c r="F1322" s="34"/>
      <c r="G1322" s="34"/>
      <c r="H1322" s="34"/>
      <c r="I1322" s="34"/>
      <c r="J1322" s="34"/>
      <c r="K1322" s="34"/>
      <c r="L1322" s="34"/>
      <c r="M1322" s="34"/>
      <c r="N1322" s="34"/>
      <c r="O1322" s="34"/>
      <c r="P1322" s="34"/>
      <c r="Q1322" s="34"/>
      <c r="R1322" s="34"/>
      <c r="S1322" s="34"/>
      <c r="T1322" s="34"/>
      <c r="U1322" s="34"/>
      <c r="V1322" s="34"/>
      <c r="W1322" s="34"/>
      <c r="X1322" s="34"/>
      <c r="Y1322" s="34"/>
      <c r="Z1322" s="34"/>
      <c r="AA1322" s="34"/>
      <c r="AB1322" s="34"/>
      <c r="AC1322" s="34"/>
      <c r="AD1322" s="47"/>
      <c r="AG1322" s="23">
        <v>1</v>
      </c>
      <c r="AH1322" s="42">
        <v>0</v>
      </c>
      <c r="AI1322" s="42">
        <v>0</v>
      </c>
    </row>
    <row r="1323" spans="1:35" s="16" customFormat="1" x14ac:dyDescent="0.35">
      <c r="A1323" s="34" t="str">
        <f>IF(B1323&lt;&gt;"",MAX($A$1:A1322)+1,"")</f>
        <v/>
      </c>
      <c r="B1323" s="34"/>
      <c r="C1323" s="34"/>
      <c r="D1323" s="34"/>
      <c r="E1323" s="34"/>
      <c r="F1323" s="34"/>
      <c r="G1323" s="34"/>
      <c r="H1323" s="34"/>
      <c r="I1323" s="34"/>
      <c r="J1323" s="34"/>
      <c r="K1323" s="34"/>
      <c r="L1323" s="34"/>
      <c r="M1323" s="34"/>
      <c r="N1323" s="34"/>
      <c r="O1323" s="34"/>
      <c r="P1323" s="34"/>
      <c r="Q1323" s="34"/>
      <c r="R1323" s="34"/>
      <c r="S1323" s="34"/>
      <c r="T1323" s="34"/>
      <c r="U1323" s="34"/>
      <c r="V1323" s="34"/>
      <c r="W1323" s="34"/>
      <c r="X1323" s="34"/>
      <c r="Y1323" s="34"/>
      <c r="Z1323" s="34"/>
      <c r="AA1323" s="34"/>
      <c r="AB1323" s="34"/>
      <c r="AC1323" s="34"/>
      <c r="AD1323" s="47"/>
      <c r="AG1323" s="23">
        <v>1</v>
      </c>
      <c r="AH1323" s="42">
        <v>0</v>
      </c>
      <c r="AI1323" s="42">
        <v>0</v>
      </c>
    </row>
    <row r="1324" spans="1:35" s="16" customFormat="1" x14ac:dyDescent="0.35">
      <c r="A1324" s="34" t="str">
        <f>IF(B1324&lt;&gt;"",MAX($A$1:A1323)+1,"")</f>
        <v/>
      </c>
      <c r="B1324" s="34"/>
      <c r="C1324" s="34"/>
      <c r="D1324" s="34"/>
      <c r="E1324" s="34"/>
      <c r="F1324" s="34"/>
      <c r="G1324" s="34"/>
      <c r="H1324" s="34"/>
      <c r="I1324" s="34"/>
      <c r="J1324" s="34"/>
      <c r="K1324" s="34"/>
      <c r="L1324" s="34"/>
      <c r="M1324" s="34"/>
      <c r="N1324" s="34"/>
      <c r="O1324" s="34"/>
      <c r="P1324" s="34"/>
      <c r="Q1324" s="34"/>
      <c r="R1324" s="34"/>
      <c r="S1324" s="34"/>
      <c r="T1324" s="34"/>
      <c r="U1324" s="34"/>
      <c r="V1324" s="34"/>
      <c r="W1324" s="34"/>
      <c r="X1324" s="34"/>
      <c r="Y1324" s="34"/>
      <c r="Z1324" s="34"/>
      <c r="AA1324" s="34"/>
      <c r="AB1324" s="34"/>
      <c r="AC1324" s="34"/>
      <c r="AD1324" s="47"/>
      <c r="AG1324" s="23">
        <v>1</v>
      </c>
      <c r="AH1324" s="42">
        <v>0</v>
      </c>
      <c r="AI1324" s="42">
        <v>0</v>
      </c>
    </row>
    <row r="1325" spans="1:35" s="16" customFormat="1" x14ac:dyDescent="0.35">
      <c r="A1325" s="34" t="str">
        <f>IF(B1325&lt;&gt;"",MAX($A$1:A1324)+1,"")</f>
        <v/>
      </c>
      <c r="B1325" s="34"/>
      <c r="C1325" s="34"/>
      <c r="D1325" s="34"/>
      <c r="E1325" s="34"/>
      <c r="F1325" s="34"/>
      <c r="G1325" s="34"/>
      <c r="H1325" s="34"/>
      <c r="I1325" s="34"/>
      <c r="J1325" s="34"/>
      <c r="K1325" s="34"/>
      <c r="L1325" s="34"/>
      <c r="M1325" s="34"/>
      <c r="N1325" s="34"/>
      <c r="O1325" s="34"/>
      <c r="P1325" s="34"/>
      <c r="Q1325" s="34"/>
      <c r="R1325" s="34"/>
      <c r="S1325" s="34"/>
      <c r="T1325" s="34"/>
      <c r="U1325" s="34"/>
      <c r="V1325" s="34"/>
      <c r="W1325" s="34"/>
      <c r="X1325" s="34"/>
      <c r="Y1325" s="34"/>
      <c r="Z1325" s="34"/>
      <c r="AA1325" s="34"/>
      <c r="AB1325" s="34"/>
      <c r="AC1325" s="34"/>
      <c r="AD1325" s="47"/>
      <c r="AG1325" s="23">
        <v>1</v>
      </c>
      <c r="AH1325" s="42">
        <v>0</v>
      </c>
      <c r="AI1325" s="42">
        <v>0</v>
      </c>
    </row>
    <row r="1326" spans="1:35" s="16" customFormat="1" x14ac:dyDescent="0.35">
      <c r="A1326" s="34" t="str">
        <f>IF(B1326&lt;&gt;"",MAX($A$1:A1325)+1,"")</f>
        <v/>
      </c>
      <c r="B1326" s="34"/>
      <c r="C1326" s="34"/>
      <c r="D1326" s="34"/>
      <c r="E1326" s="34"/>
      <c r="F1326" s="34"/>
      <c r="G1326" s="34"/>
      <c r="H1326" s="34"/>
      <c r="I1326" s="34"/>
      <c r="J1326" s="34"/>
      <c r="K1326" s="34"/>
      <c r="L1326" s="34"/>
      <c r="M1326" s="34"/>
      <c r="N1326" s="34"/>
      <c r="O1326" s="34"/>
      <c r="P1326" s="34"/>
      <c r="Q1326" s="34"/>
      <c r="R1326" s="34"/>
      <c r="S1326" s="34"/>
      <c r="T1326" s="34"/>
      <c r="U1326" s="34"/>
      <c r="V1326" s="34"/>
      <c r="W1326" s="34"/>
      <c r="X1326" s="34"/>
      <c r="Y1326" s="34"/>
      <c r="Z1326" s="34"/>
      <c r="AA1326" s="34"/>
      <c r="AB1326" s="34"/>
      <c r="AC1326" s="34"/>
      <c r="AD1326" s="47"/>
      <c r="AG1326" s="23">
        <v>1</v>
      </c>
      <c r="AH1326" s="42">
        <v>0</v>
      </c>
      <c r="AI1326" s="42">
        <v>0</v>
      </c>
    </row>
    <row r="1327" spans="1:35" s="16" customFormat="1" x14ac:dyDescent="0.35">
      <c r="A1327" s="34" t="str">
        <f>IF(B1327&lt;&gt;"",MAX($A$1:A1326)+1,"")</f>
        <v/>
      </c>
      <c r="B1327" s="34"/>
      <c r="C1327" s="34"/>
      <c r="D1327" s="34"/>
      <c r="E1327" s="34"/>
      <c r="F1327" s="34"/>
      <c r="G1327" s="34"/>
      <c r="H1327" s="34"/>
      <c r="I1327" s="34"/>
      <c r="J1327" s="34"/>
      <c r="K1327" s="34"/>
      <c r="L1327" s="34"/>
      <c r="M1327" s="34"/>
      <c r="N1327" s="34"/>
      <c r="O1327" s="34"/>
      <c r="P1327" s="34"/>
      <c r="Q1327" s="34"/>
      <c r="R1327" s="34"/>
      <c r="S1327" s="34"/>
      <c r="T1327" s="34"/>
      <c r="U1327" s="34"/>
      <c r="V1327" s="34"/>
      <c r="W1327" s="34"/>
      <c r="X1327" s="34"/>
      <c r="Y1327" s="34"/>
      <c r="Z1327" s="34"/>
      <c r="AA1327" s="34"/>
      <c r="AB1327" s="34"/>
      <c r="AC1327" s="34"/>
      <c r="AD1327" s="47"/>
      <c r="AG1327" s="23">
        <v>1</v>
      </c>
      <c r="AH1327" s="42">
        <v>0</v>
      </c>
      <c r="AI1327" s="42">
        <v>0</v>
      </c>
    </row>
    <row r="1328" spans="1:35" s="16" customFormat="1" x14ac:dyDescent="0.35">
      <c r="A1328" s="34" t="str">
        <f>IF(B1328&lt;&gt;"",MAX($A$1:A1327)+1,"")</f>
        <v/>
      </c>
      <c r="B1328" s="34"/>
      <c r="C1328" s="34"/>
      <c r="D1328" s="34"/>
      <c r="E1328" s="34"/>
      <c r="F1328" s="34"/>
      <c r="G1328" s="34"/>
      <c r="H1328" s="34"/>
      <c r="I1328" s="34"/>
      <c r="J1328" s="34"/>
      <c r="K1328" s="34"/>
      <c r="L1328" s="34"/>
      <c r="M1328" s="34"/>
      <c r="N1328" s="34"/>
      <c r="O1328" s="34"/>
      <c r="P1328" s="34"/>
      <c r="Q1328" s="34"/>
      <c r="R1328" s="34"/>
      <c r="S1328" s="34"/>
      <c r="T1328" s="34"/>
      <c r="U1328" s="34"/>
      <c r="V1328" s="34"/>
      <c r="W1328" s="34"/>
      <c r="X1328" s="34"/>
      <c r="Y1328" s="34"/>
      <c r="Z1328" s="34"/>
      <c r="AA1328" s="34"/>
      <c r="AB1328" s="34"/>
      <c r="AC1328" s="34"/>
      <c r="AD1328" s="47"/>
      <c r="AG1328" s="23">
        <v>1</v>
      </c>
      <c r="AH1328" s="42">
        <v>0</v>
      </c>
      <c r="AI1328" s="42">
        <v>0</v>
      </c>
    </row>
    <row r="1329" spans="1:35" s="16" customFormat="1" x14ac:dyDescent="0.35">
      <c r="A1329" s="34" t="str">
        <f>IF(B1329&lt;&gt;"",MAX($A$1:A1328)+1,"")</f>
        <v/>
      </c>
      <c r="B1329" s="34"/>
      <c r="C1329" s="34"/>
      <c r="D1329" s="34"/>
      <c r="E1329" s="34"/>
      <c r="F1329" s="34"/>
      <c r="G1329" s="34"/>
      <c r="H1329" s="34"/>
      <c r="I1329" s="34"/>
      <c r="J1329" s="34"/>
      <c r="K1329" s="34"/>
      <c r="L1329" s="34"/>
      <c r="M1329" s="34"/>
      <c r="N1329" s="34"/>
      <c r="O1329" s="34"/>
      <c r="P1329" s="34"/>
      <c r="Q1329" s="34"/>
      <c r="R1329" s="34"/>
      <c r="S1329" s="34"/>
      <c r="T1329" s="34"/>
      <c r="U1329" s="34"/>
      <c r="V1329" s="34"/>
      <c r="W1329" s="34"/>
      <c r="X1329" s="34"/>
      <c r="Y1329" s="34"/>
      <c r="Z1329" s="34"/>
      <c r="AA1329" s="34"/>
      <c r="AB1329" s="34"/>
      <c r="AC1329" s="34"/>
      <c r="AD1329" s="47"/>
      <c r="AG1329" s="23">
        <v>1</v>
      </c>
      <c r="AH1329" s="42">
        <v>0</v>
      </c>
      <c r="AI1329" s="42">
        <v>0</v>
      </c>
    </row>
    <row r="1330" spans="1:35" s="16" customFormat="1" x14ac:dyDescent="0.35">
      <c r="A1330" s="34" t="str">
        <f>IF(B1330&lt;&gt;"",MAX($A$1:A1329)+1,"")</f>
        <v/>
      </c>
      <c r="B1330" s="34"/>
      <c r="C1330" s="34"/>
      <c r="D1330" s="34"/>
      <c r="E1330" s="34"/>
      <c r="F1330" s="34"/>
      <c r="G1330" s="34"/>
      <c r="H1330" s="34"/>
      <c r="I1330" s="34"/>
      <c r="J1330" s="34"/>
      <c r="K1330" s="34"/>
      <c r="L1330" s="34"/>
      <c r="M1330" s="34"/>
      <c r="N1330" s="34"/>
      <c r="O1330" s="34"/>
      <c r="P1330" s="34"/>
      <c r="Q1330" s="34"/>
      <c r="R1330" s="34"/>
      <c r="S1330" s="34"/>
      <c r="T1330" s="34"/>
      <c r="U1330" s="34"/>
      <c r="V1330" s="34"/>
      <c r="W1330" s="34"/>
      <c r="X1330" s="34"/>
      <c r="Y1330" s="34"/>
      <c r="Z1330" s="34"/>
      <c r="AA1330" s="34"/>
      <c r="AB1330" s="34"/>
      <c r="AC1330" s="34"/>
      <c r="AD1330" s="47"/>
      <c r="AG1330" s="23">
        <v>1</v>
      </c>
      <c r="AH1330" s="42">
        <v>0</v>
      </c>
      <c r="AI1330" s="42">
        <v>0</v>
      </c>
    </row>
    <row r="1331" spans="1:35" s="16" customFormat="1" x14ac:dyDescent="0.35">
      <c r="A1331" s="34" t="str">
        <f>IF(B1331&lt;&gt;"",MAX($A$1:A1330)+1,"")</f>
        <v/>
      </c>
      <c r="B1331" s="34"/>
      <c r="C1331" s="34"/>
      <c r="D1331" s="34"/>
      <c r="E1331" s="34"/>
      <c r="F1331" s="34"/>
      <c r="G1331" s="34"/>
      <c r="H1331" s="34"/>
      <c r="I1331" s="34"/>
      <c r="J1331" s="34"/>
      <c r="K1331" s="34"/>
      <c r="L1331" s="34"/>
      <c r="M1331" s="34"/>
      <c r="N1331" s="34"/>
      <c r="O1331" s="34"/>
      <c r="P1331" s="34"/>
      <c r="Q1331" s="34"/>
      <c r="R1331" s="34"/>
      <c r="S1331" s="34"/>
      <c r="T1331" s="34"/>
      <c r="U1331" s="34"/>
      <c r="V1331" s="34"/>
      <c r="W1331" s="34"/>
      <c r="X1331" s="34"/>
      <c r="Y1331" s="34"/>
      <c r="Z1331" s="34"/>
      <c r="AA1331" s="34"/>
      <c r="AB1331" s="34"/>
      <c r="AC1331" s="34"/>
      <c r="AD1331" s="47"/>
      <c r="AG1331" s="23">
        <v>1</v>
      </c>
      <c r="AH1331" s="42">
        <v>0</v>
      </c>
      <c r="AI1331" s="42">
        <v>0</v>
      </c>
    </row>
    <row r="1332" spans="1:35" s="16" customFormat="1" x14ac:dyDescent="0.35">
      <c r="A1332" s="34" t="str">
        <f>IF(B1332&lt;&gt;"",MAX($A$1:A1331)+1,"")</f>
        <v/>
      </c>
      <c r="B1332" s="34"/>
      <c r="C1332" s="34"/>
      <c r="D1332" s="34"/>
      <c r="E1332" s="34"/>
      <c r="F1332" s="34"/>
      <c r="G1332" s="34"/>
      <c r="H1332" s="34"/>
      <c r="I1332" s="34"/>
      <c r="J1332" s="34"/>
      <c r="K1332" s="34"/>
      <c r="L1332" s="34"/>
      <c r="M1332" s="34"/>
      <c r="N1332" s="34"/>
      <c r="O1332" s="34"/>
      <c r="P1332" s="34"/>
      <c r="Q1332" s="34"/>
      <c r="R1332" s="34"/>
      <c r="S1332" s="34"/>
      <c r="T1332" s="34"/>
      <c r="U1332" s="34"/>
      <c r="V1332" s="34"/>
      <c r="W1332" s="34"/>
      <c r="X1332" s="34"/>
      <c r="Y1332" s="34"/>
      <c r="Z1332" s="34"/>
      <c r="AA1332" s="34"/>
      <c r="AB1332" s="34"/>
      <c r="AC1332" s="34"/>
      <c r="AD1332" s="47"/>
      <c r="AG1332" s="23">
        <v>1</v>
      </c>
      <c r="AH1332" s="42">
        <v>0</v>
      </c>
      <c r="AI1332" s="42">
        <v>0</v>
      </c>
    </row>
    <row r="1333" spans="1:35" s="16" customFormat="1" x14ac:dyDescent="0.35">
      <c r="A1333" s="34" t="str">
        <f>IF(B1333&lt;&gt;"",MAX($A$1:A1332)+1,"")</f>
        <v/>
      </c>
      <c r="B1333" s="34"/>
      <c r="C1333" s="34"/>
      <c r="D1333" s="34"/>
      <c r="E1333" s="34"/>
      <c r="F1333" s="34"/>
      <c r="G1333" s="34"/>
      <c r="H1333" s="34"/>
      <c r="I1333" s="34"/>
      <c r="J1333" s="34"/>
      <c r="K1333" s="34"/>
      <c r="L1333" s="34"/>
      <c r="M1333" s="34"/>
      <c r="N1333" s="34"/>
      <c r="O1333" s="34"/>
      <c r="P1333" s="34"/>
      <c r="Q1333" s="34"/>
      <c r="R1333" s="34"/>
      <c r="S1333" s="34"/>
      <c r="T1333" s="34"/>
      <c r="U1333" s="34"/>
      <c r="V1333" s="34"/>
      <c r="W1333" s="34"/>
      <c r="X1333" s="34"/>
      <c r="Y1333" s="34"/>
      <c r="Z1333" s="34"/>
      <c r="AA1333" s="34"/>
      <c r="AB1333" s="34"/>
      <c r="AC1333" s="34"/>
      <c r="AD1333" s="47"/>
      <c r="AG1333" s="23">
        <v>1</v>
      </c>
      <c r="AH1333" s="42">
        <v>0</v>
      </c>
      <c r="AI1333" s="42">
        <v>0</v>
      </c>
    </row>
    <row r="1334" spans="1:35" s="16" customFormat="1" x14ac:dyDescent="0.35">
      <c r="A1334" s="34" t="str">
        <f>IF(B1334&lt;&gt;"",MAX($A$1:A1333)+1,"")</f>
        <v/>
      </c>
      <c r="B1334" s="34"/>
      <c r="C1334" s="34"/>
      <c r="D1334" s="34"/>
      <c r="E1334" s="34"/>
      <c r="F1334" s="34"/>
      <c r="G1334" s="34"/>
      <c r="H1334" s="34"/>
      <c r="I1334" s="34"/>
      <c r="J1334" s="34"/>
      <c r="K1334" s="34"/>
      <c r="L1334" s="34"/>
      <c r="M1334" s="34"/>
      <c r="N1334" s="34"/>
      <c r="O1334" s="34"/>
      <c r="P1334" s="34"/>
      <c r="Q1334" s="34"/>
      <c r="R1334" s="34"/>
      <c r="S1334" s="34"/>
      <c r="T1334" s="34"/>
      <c r="U1334" s="34"/>
      <c r="V1334" s="34"/>
      <c r="W1334" s="34"/>
      <c r="X1334" s="34"/>
      <c r="Y1334" s="34"/>
      <c r="Z1334" s="34"/>
      <c r="AA1334" s="34"/>
      <c r="AB1334" s="34"/>
      <c r="AC1334" s="34"/>
      <c r="AD1334" s="47"/>
      <c r="AG1334" s="23">
        <v>1</v>
      </c>
      <c r="AH1334" s="42">
        <v>0</v>
      </c>
      <c r="AI1334" s="42">
        <v>0</v>
      </c>
    </row>
    <row r="1335" spans="1:35" s="16" customFormat="1" x14ac:dyDescent="0.35">
      <c r="A1335" s="34" t="str">
        <f>IF(B1335&lt;&gt;"",MAX($A$1:A1334)+1,"")</f>
        <v/>
      </c>
      <c r="B1335" s="34"/>
      <c r="C1335" s="34"/>
      <c r="D1335" s="34"/>
      <c r="E1335" s="34"/>
      <c r="F1335" s="34"/>
      <c r="G1335" s="34"/>
      <c r="H1335" s="34"/>
      <c r="I1335" s="34"/>
      <c r="J1335" s="34"/>
      <c r="K1335" s="34"/>
      <c r="L1335" s="34"/>
      <c r="M1335" s="34"/>
      <c r="N1335" s="34"/>
      <c r="O1335" s="34"/>
      <c r="P1335" s="34"/>
      <c r="Q1335" s="34"/>
      <c r="R1335" s="34"/>
      <c r="S1335" s="34"/>
      <c r="T1335" s="34"/>
      <c r="U1335" s="34"/>
      <c r="V1335" s="34"/>
      <c r="W1335" s="34"/>
      <c r="X1335" s="34"/>
      <c r="Y1335" s="34"/>
      <c r="Z1335" s="34"/>
      <c r="AA1335" s="34"/>
      <c r="AB1335" s="34"/>
      <c r="AC1335" s="34"/>
      <c r="AD1335" s="47"/>
      <c r="AG1335" s="23">
        <v>1</v>
      </c>
      <c r="AH1335" s="42">
        <v>0</v>
      </c>
      <c r="AI1335" s="42">
        <v>0</v>
      </c>
    </row>
    <row r="1336" spans="1:35" s="16" customFormat="1" x14ac:dyDescent="0.35">
      <c r="A1336" s="34" t="str">
        <f>IF(B1336&lt;&gt;"",MAX($A$1:A1335)+1,"")</f>
        <v/>
      </c>
      <c r="B1336" s="34"/>
      <c r="C1336" s="34"/>
      <c r="D1336" s="34"/>
      <c r="E1336" s="34"/>
      <c r="F1336" s="34"/>
      <c r="G1336" s="34"/>
      <c r="H1336" s="34"/>
      <c r="I1336" s="34"/>
      <c r="J1336" s="34"/>
      <c r="K1336" s="34"/>
      <c r="L1336" s="34"/>
      <c r="M1336" s="34"/>
      <c r="N1336" s="34"/>
      <c r="O1336" s="34"/>
      <c r="P1336" s="34"/>
      <c r="Q1336" s="34"/>
      <c r="R1336" s="34"/>
      <c r="S1336" s="34"/>
      <c r="T1336" s="34"/>
      <c r="U1336" s="34"/>
      <c r="V1336" s="34"/>
      <c r="W1336" s="34"/>
      <c r="X1336" s="34"/>
      <c r="Y1336" s="34"/>
      <c r="Z1336" s="34"/>
      <c r="AA1336" s="34"/>
      <c r="AB1336" s="34"/>
      <c r="AC1336" s="34"/>
      <c r="AD1336" s="47"/>
      <c r="AG1336" s="23">
        <v>1</v>
      </c>
      <c r="AH1336" s="42">
        <v>0</v>
      </c>
      <c r="AI1336" s="42">
        <v>0</v>
      </c>
    </row>
    <row r="1337" spans="1:35" s="16" customFormat="1" x14ac:dyDescent="0.35">
      <c r="A1337" s="34" t="str">
        <f>IF(B1337&lt;&gt;"",MAX($A$1:A1336)+1,"")</f>
        <v/>
      </c>
      <c r="B1337" s="34"/>
      <c r="C1337" s="34"/>
      <c r="D1337" s="34"/>
      <c r="E1337" s="34"/>
      <c r="F1337" s="34"/>
      <c r="G1337" s="34"/>
      <c r="H1337" s="34"/>
      <c r="I1337" s="34"/>
      <c r="J1337" s="34"/>
      <c r="K1337" s="34"/>
      <c r="L1337" s="34"/>
      <c r="M1337" s="34"/>
      <c r="N1337" s="34"/>
      <c r="O1337" s="34"/>
      <c r="P1337" s="34"/>
      <c r="Q1337" s="34"/>
      <c r="R1337" s="34"/>
      <c r="S1337" s="34"/>
      <c r="T1337" s="34"/>
      <c r="U1337" s="34"/>
      <c r="V1337" s="34"/>
      <c r="W1337" s="34"/>
      <c r="X1337" s="34"/>
      <c r="Y1337" s="34"/>
      <c r="Z1337" s="34"/>
      <c r="AA1337" s="34"/>
      <c r="AB1337" s="34"/>
      <c r="AC1337" s="34"/>
      <c r="AD1337" s="47"/>
      <c r="AG1337" s="23">
        <v>1</v>
      </c>
      <c r="AH1337" s="42">
        <v>0</v>
      </c>
      <c r="AI1337" s="42">
        <v>0</v>
      </c>
    </row>
    <row r="1338" spans="1:35" s="16" customFormat="1" x14ac:dyDescent="0.35">
      <c r="A1338" s="34" t="str">
        <f>IF(B1338&lt;&gt;"",MAX($A$1:A1337)+1,"")</f>
        <v/>
      </c>
      <c r="B1338" s="34"/>
      <c r="C1338" s="34"/>
      <c r="D1338" s="34"/>
      <c r="E1338" s="34"/>
      <c r="F1338" s="34"/>
      <c r="G1338" s="34"/>
      <c r="H1338" s="34"/>
      <c r="I1338" s="34"/>
      <c r="J1338" s="34"/>
      <c r="K1338" s="34"/>
      <c r="L1338" s="34"/>
      <c r="M1338" s="34"/>
      <c r="N1338" s="34"/>
      <c r="O1338" s="34"/>
      <c r="P1338" s="34"/>
      <c r="Q1338" s="34"/>
      <c r="R1338" s="34"/>
      <c r="S1338" s="34"/>
      <c r="T1338" s="34"/>
      <c r="U1338" s="34"/>
      <c r="V1338" s="34"/>
      <c r="W1338" s="34"/>
      <c r="X1338" s="34"/>
      <c r="Y1338" s="34"/>
      <c r="Z1338" s="34"/>
      <c r="AA1338" s="34"/>
      <c r="AB1338" s="34"/>
      <c r="AC1338" s="34"/>
      <c r="AD1338" s="47"/>
      <c r="AG1338" s="23">
        <v>1</v>
      </c>
      <c r="AH1338" s="42">
        <v>0</v>
      </c>
      <c r="AI1338" s="42">
        <v>0</v>
      </c>
    </row>
    <row r="1339" spans="1:35" s="16" customFormat="1" x14ac:dyDescent="0.35">
      <c r="A1339" s="34" t="str">
        <f>IF(B1339&lt;&gt;"",MAX($A$1:A1338)+1,"")</f>
        <v/>
      </c>
      <c r="B1339" s="34"/>
      <c r="C1339" s="34"/>
      <c r="D1339" s="34"/>
      <c r="E1339" s="34"/>
      <c r="F1339" s="34"/>
      <c r="G1339" s="34"/>
      <c r="H1339" s="34"/>
      <c r="I1339" s="34"/>
      <c r="J1339" s="34"/>
      <c r="K1339" s="34"/>
      <c r="L1339" s="34"/>
      <c r="M1339" s="34"/>
      <c r="N1339" s="34"/>
      <c r="O1339" s="34"/>
      <c r="P1339" s="34"/>
      <c r="Q1339" s="34"/>
      <c r="R1339" s="34"/>
      <c r="S1339" s="34"/>
      <c r="T1339" s="34"/>
      <c r="U1339" s="34"/>
      <c r="V1339" s="34"/>
      <c r="W1339" s="34"/>
      <c r="X1339" s="34"/>
      <c r="Y1339" s="34"/>
      <c r="Z1339" s="34"/>
      <c r="AA1339" s="34"/>
      <c r="AB1339" s="34"/>
      <c r="AC1339" s="34"/>
      <c r="AD1339" s="47"/>
      <c r="AG1339" s="23">
        <v>1</v>
      </c>
      <c r="AH1339" s="42">
        <v>0</v>
      </c>
      <c r="AI1339" s="42">
        <v>0</v>
      </c>
    </row>
    <row r="1340" spans="1:35" s="16" customFormat="1" x14ac:dyDescent="0.35">
      <c r="A1340" s="34" t="str">
        <f>IF(B1340&lt;&gt;"",MAX($A$1:A1339)+1,"")</f>
        <v/>
      </c>
      <c r="B1340" s="34"/>
      <c r="C1340" s="34"/>
      <c r="D1340" s="34"/>
      <c r="E1340" s="34"/>
      <c r="F1340" s="34"/>
      <c r="G1340" s="34"/>
      <c r="H1340" s="34"/>
      <c r="I1340" s="34"/>
      <c r="J1340" s="34"/>
      <c r="K1340" s="34"/>
      <c r="L1340" s="34"/>
      <c r="M1340" s="34"/>
      <c r="N1340" s="34"/>
      <c r="O1340" s="34"/>
      <c r="P1340" s="34"/>
      <c r="Q1340" s="34"/>
      <c r="R1340" s="34"/>
      <c r="S1340" s="34"/>
      <c r="T1340" s="34"/>
      <c r="U1340" s="34"/>
      <c r="V1340" s="34"/>
      <c r="W1340" s="34"/>
      <c r="X1340" s="34"/>
      <c r="Y1340" s="34"/>
      <c r="Z1340" s="34"/>
      <c r="AA1340" s="34"/>
      <c r="AB1340" s="34"/>
      <c r="AC1340" s="34"/>
      <c r="AD1340" s="47"/>
      <c r="AG1340" s="23">
        <v>1</v>
      </c>
      <c r="AH1340" s="42">
        <v>0</v>
      </c>
      <c r="AI1340" s="42">
        <v>0</v>
      </c>
    </row>
    <row r="1341" spans="1:35" s="16" customFormat="1" x14ac:dyDescent="0.35">
      <c r="A1341" s="34" t="str">
        <f>IF(B1341&lt;&gt;"",MAX($A$1:A1340)+1,"")</f>
        <v/>
      </c>
      <c r="B1341" s="34"/>
      <c r="C1341" s="34"/>
      <c r="D1341" s="34"/>
      <c r="E1341" s="34"/>
      <c r="F1341" s="34"/>
      <c r="G1341" s="34"/>
      <c r="H1341" s="34"/>
      <c r="I1341" s="34"/>
      <c r="J1341" s="34"/>
      <c r="K1341" s="34"/>
      <c r="L1341" s="34"/>
      <c r="M1341" s="34"/>
      <c r="N1341" s="34"/>
      <c r="O1341" s="34"/>
      <c r="P1341" s="34"/>
      <c r="Q1341" s="34"/>
      <c r="R1341" s="34"/>
      <c r="S1341" s="34"/>
      <c r="T1341" s="34"/>
      <c r="U1341" s="34"/>
      <c r="V1341" s="34"/>
      <c r="W1341" s="34"/>
      <c r="X1341" s="34"/>
      <c r="Y1341" s="34"/>
      <c r="Z1341" s="34"/>
      <c r="AA1341" s="34"/>
      <c r="AB1341" s="34"/>
      <c r="AC1341" s="34"/>
      <c r="AD1341" s="47"/>
      <c r="AG1341" s="23">
        <v>1</v>
      </c>
      <c r="AH1341" s="42">
        <v>0</v>
      </c>
      <c r="AI1341" s="42">
        <v>0</v>
      </c>
    </row>
    <row r="1342" spans="1:35" s="16" customFormat="1" x14ac:dyDescent="0.35">
      <c r="A1342" s="34" t="str">
        <f>IF(B1342&lt;&gt;"",MAX($A$1:A1341)+1,"")</f>
        <v/>
      </c>
      <c r="B1342" s="34"/>
      <c r="C1342" s="34"/>
      <c r="D1342" s="34"/>
      <c r="E1342" s="34"/>
      <c r="F1342" s="34"/>
      <c r="G1342" s="34"/>
      <c r="H1342" s="34"/>
      <c r="I1342" s="34"/>
      <c r="J1342" s="34"/>
      <c r="K1342" s="34"/>
      <c r="L1342" s="34"/>
      <c r="M1342" s="34"/>
      <c r="N1342" s="34"/>
      <c r="O1342" s="34"/>
      <c r="P1342" s="34"/>
      <c r="Q1342" s="34"/>
      <c r="R1342" s="34"/>
      <c r="S1342" s="34"/>
      <c r="T1342" s="34"/>
      <c r="U1342" s="34"/>
      <c r="V1342" s="34"/>
      <c r="W1342" s="34"/>
      <c r="X1342" s="34"/>
      <c r="Y1342" s="34"/>
      <c r="Z1342" s="34"/>
      <c r="AA1342" s="34"/>
      <c r="AB1342" s="34"/>
      <c r="AC1342" s="34"/>
      <c r="AD1342" s="47"/>
      <c r="AG1342" s="23">
        <v>1</v>
      </c>
      <c r="AH1342" s="42">
        <v>0</v>
      </c>
      <c r="AI1342" s="42">
        <v>0</v>
      </c>
    </row>
    <row r="1343" spans="1:35" s="16" customFormat="1" x14ac:dyDescent="0.35">
      <c r="A1343" s="34" t="str">
        <f>IF(B1343&lt;&gt;"",MAX($A$1:A1342)+1,"")</f>
        <v/>
      </c>
      <c r="B1343" s="34"/>
      <c r="C1343" s="34"/>
      <c r="D1343" s="34"/>
      <c r="E1343" s="34"/>
      <c r="F1343" s="34"/>
      <c r="G1343" s="34"/>
      <c r="H1343" s="34"/>
      <c r="I1343" s="34"/>
      <c r="J1343" s="34"/>
      <c r="K1343" s="34"/>
      <c r="L1343" s="34"/>
      <c r="M1343" s="34"/>
      <c r="N1343" s="34"/>
      <c r="O1343" s="34"/>
      <c r="P1343" s="34"/>
      <c r="Q1343" s="34"/>
      <c r="R1343" s="34"/>
      <c r="S1343" s="34"/>
      <c r="T1343" s="34"/>
      <c r="U1343" s="34"/>
      <c r="V1343" s="34"/>
      <c r="W1343" s="34"/>
      <c r="X1343" s="34"/>
      <c r="Y1343" s="34"/>
      <c r="Z1343" s="34"/>
      <c r="AA1343" s="34"/>
      <c r="AB1343" s="34"/>
      <c r="AC1343" s="34"/>
      <c r="AD1343" s="47"/>
      <c r="AG1343" s="23">
        <v>1</v>
      </c>
      <c r="AH1343" s="42">
        <v>0</v>
      </c>
      <c r="AI1343" s="42">
        <v>0</v>
      </c>
    </row>
    <row r="1344" spans="1:35" s="16" customFormat="1" x14ac:dyDescent="0.35">
      <c r="A1344" s="34" t="str">
        <f>IF(B1344&lt;&gt;"",MAX($A$1:A1343)+1,"")</f>
        <v/>
      </c>
      <c r="B1344" s="34"/>
      <c r="C1344" s="34"/>
      <c r="D1344" s="34"/>
      <c r="E1344" s="34"/>
      <c r="F1344" s="34"/>
      <c r="G1344" s="34"/>
      <c r="H1344" s="34"/>
      <c r="I1344" s="34"/>
      <c r="J1344" s="34"/>
      <c r="K1344" s="34"/>
      <c r="L1344" s="34"/>
      <c r="M1344" s="34"/>
      <c r="N1344" s="34"/>
      <c r="O1344" s="34"/>
      <c r="P1344" s="34"/>
      <c r="Q1344" s="34"/>
      <c r="R1344" s="34"/>
      <c r="S1344" s="34"/>
      <c r="T1344" s="34"/>
      <c r="U1344" s="34"/>
      <c r="V1344" s="34"/>
      <c r="W1344" s="34"/>
      <c r="X1344" s="34"/>
      <c r="Y1344" s="34"/>
      <c r="Z1344" s="34"/>
      <c r="AA1344" s="34"/>
      <c r="AB1344" s="34"/>
      <c r="AC1344" s="34"/>
      <c r="AD1344" s="47"/>
      <c r="AG1344" s="23">
        <v>1</v>
      </c>
      <c r="AH1344" s="42">
        <v>0</v>
      </c>
      <c r="AI1344" s="42">
        <v>0</v>
      </c>
    </row>
    <row r="1345" spans="1:35" s="16" customFormat="1" x14ac:dyDescent="0.35">
      <c r="A1345" s="34" t="str">
        <f>IF(B1345&lt;&gt;"",MAX($A$1:A1344)+1,"")</f>
        <v/>
      </c>
      <c r="B1345" s="34"/>
      <c r="C1345" s="34"/>
      <c r="D1345" s="34"/>
      <c r="E1345" s="34"/>
      <c r="F1345" s="34"/>
      <c r="G1345" s="34"/>
      <c r="H1345" s="34"/>
      <c r="I1345" s="34"/>
      <c r="J1345" s="34"/>
      <c r="K1345" s="34"/>
      <c r="L1345" s="34"/>
      <c r="M1345" s="34"/>
      <c r="N1345" s="34"/>
      <c r="O1345" s="34"/>
      <c r="P1345" s="34"/>
      <c r="Q1345" s="34"/>
      <c r="R1345" s="34"/>
      <c r="S1345" s="34"/>
      <c r="T1345" s="34"/>
      <c r="U1345" s="34"/>
      <c r="V1345" s="34"/>
      <c r="W1345" s="34"/>
      <c r="X1345" s="34"/>
      <c r="Y1345" s="34"/>
      <c r="Z1345" s="34"/>
      <c r="AA1345" s="34"/>
      <c r="AB1345" s="34"/>
      <c r="AC1345" s="34"/>
      <c r="AD1345" s="47"/>
      <c r="AG1345" s="23">
        <v>1</v>
      </c>
      <c r="AH1345" s="42">
        <v>0</v>
      </c>
      <c r="AI1345" s="42">
        <v>0</v>
      </c>
    </row>
    <row r="1346" spans="1:35" s="16" customFormat="1" x14ac:dyDescent="0.35">
      <c r="A1346" s="34" t="str">
        <f>IF(B1346&lt;&gt;"",MAX($A$1:A1345)+1,"")</f>
        <v/>
      </c>
      <c r="B1346" s="34"/>
      <c r="C1346" s="34"/>
      <c r="D1346" s="34"/>
      <c r="E1346" s="34"/>
      <c r="F1346" s="34"/>
      <c r="G1346" s="34"/>
      <c r="H1346" s="34"/>
      <c r="I1346" s="34"/>
      <c r="J1346" s="34"/>
      <c r="K1346" s="34"/>
      <c r="L1346" s="34"/>
      <c r="M1346" s="34"/>
      <c r="N1346" s="34"/>
      <c r="O1346" s="34"/>
      <c r="P1346" s="34"/>
      <c r="Q1346" s="34"/>
      <c r="R1346" s="34"/>
      <c r="S1346" s="34"/>
      <c r="T1346" s="34"/>
      <c r="U1346" s="34"/>
      <c r="V1346" s="34"/>
      <c r="W1346" s="34"/>
      <c r="X1346" s="34"/>
      <c r="Y1346" s="34"/>
      <c r="Z1346" s="34"/>
      <c r="AA1346" s="34"/>
      <c r="AB1346" s="34"/>
      <c r="AC1346" s="34"/>
      <c r="AD1346" s="47"/>
      <c r="AG1346" s="23">
        <v>1</v>
      </c>
      <c r="AH1346" s="42">
        <v>0</v>
      </c>
      <c r="AI1346" s="42">
        <v>0</v>
      </c>
    </row>
    <row r="1347" spans="1:35" s="16" customFormat="1" x14ac:dyDescent="0.35">
      <c r="A1347" s="34" t="str">
        <f>IF(B1347&lt;&gt;"",MAX($A$1:A1346)+1,"")</f>
        <v/>
      </c>
      <c r="B1347" s="34"/>
      <c r="C1347" s="34"/>
      <c r="D1347" s="34"/>
      <c r="E1347" s="34"/>
      <c r="F1347" s="34"/>
      <c r="G1347" s="34"/>
      <c r="H1347" s="34"/>
      <c r="I1347" s="34"/>
      <c r="J1347" s="34"/>
      <c r="K1347" s="34"/>
      <c r="L1347" s="34"/>
      <c r="M1347" s="34"/>
      <c r="N1347" s="34"/>
      <c r="O1347" s="34"/>
      <c r="P1347" s="34"/>
      <c r="Q1347" s="34"/>
      <c r="R1347" s="34"/>
      <c r="S1347" s="34"/>
      <c r="T1347" s="34"/>
      <c r="U1347" s="34"/>
      <c r="V1347" s="34"/>
      <c r="W1347" s="34"/>
      <c r="X1347" s="34"/>
      <c r="Y1347" s="34"/>
      <c r="Z1347" s="34"/>
      <c r="AA1347" s="34"/>
      <c r="AB1347" s="34"/>
      <c r="AC1347" s="34"/>
      <c r="AD1347" s="47"/>
      <c r="AG1347" s="23">
        <v>1</v>
      </c>
      <c r="AH1347" s="42">
        <v>0</v>
      </c>
      <c r="AI1347" s="42">
        <v>0</v>
      </c>
    </row>
    <row r="1348" spans="1:35" s="16" customFormat="1" x14ac:dyDescent="0.35">
      <c r="A1348" s="34" t="str">
        <f>IF(B1348&lt;&gt;"",MAX($A$1:A1347)+1,"")</f>
        <v/>
      </c>
      <c r="B1348" s="34"/>
      <c r="C1348" s="34"/>
      <c r="D1348" s="34"/>
      <c r="E1348" s="34"/>
      <c r="F1348" s="34"/>
      <c r="G1348" s="34"/>
      <c r="H1348" s="34"/>
      <c r="I1348" s="34"/>
      <c r="J1348" s="34"/>
      <c r="K1348" s="34"/>
      <c r="L1348" s="34"/>
      <c r="M1348" s="34"/>
      <c r="N1348" s="34"/>
      <c r="O1348" s="34"/>
      <c r="P1348" s="34"/>
      <c r="Q1348" s="34"/>
      <c r="R1348" s="34"/>
      <c r="S1348" s="34"/>
      <c r="T1348" s="34"/>
      <c r="U1348" s="34"/>
      <c r="V1348" s="34"/>
      <c r="W1348" s="34"/>
      <c r="X1348" s="34"/>
      <c r="Y1348" s="34"/>
      <c r="Z1348" s="34"/>
      <c r="AA1348" s="34"/>
      <c r="AB1348" s="34"/>
      <c r="AC1348" s="34"/>
      <c r="AD1348" s="47"/>
      <c r="AG1348" s="23">
        <v>1</v>
      </c>
      <c r="AH1348" s="42">
        <v>0</v>
      </c>
      <c r="AI1348" s="42">
        <v>0</v>
      </c>
    </row>
    <row r="1349" spans="1:35" s="16" customFormat="1" x14ac:dyDescent="0.35">
      <c r="A1349" s="34" t="str">
        <f>IF(B1349&lt;&gt;"",MAX($A$1:A1348)+1,"")</f>
        <v/>
      </c>
      <c r="B1349" s="34"/>
      <c r="C1349" s="34"/>
      <c r="D1349" s="34"/>
      <c r="E1349" s="34"/>
      <c r="F1349" s="34"/>
      <c r="G1349" s="34"/>
      <c r="H1349" s="34"/>
      <c r="I1349" s="34"/>
      <c r="J1349" s="34"/>
      <c r="K1349" s="34"/>
      <c r="L1349" s="34"/>
      <c r="M1349" s="34"/>
      <c r="N1349" s="34"/>
      <c r="O1349" s="34"/>
      <c r="P1349" s="34"/>
      <c r="Q1349" s="34"/>
      <c r="R1349" s="34"/>
      <c r="S1349" s="34"/>
      <c r="T1349" s="34"/>
      <c r="U1349" s="34"/>
      <c r="V1349" s="34"/>
      <c r="W1349" s="34"/>
      <c r="X1349" s="34"/>
      <c r="Y1349" s="34"/>
      <c r="Z1349" s="34"/>
      <c r="AA1349" s="34"/>
      <c r="AB1349" s="34"/>
      <c r="AC1349" s="34"/>
      <c r="AD1349" s="47"/>
      <c r="AG1349" s="23">
        <v>1</v>
      </c>
      <c r="AH1349" s="42">
        <v>0</v>
      </c>
      <c r="AI1349" s="42">
        <v>0</v>
      </c>
    </row>
    <row r="1350" spans="1:35" s="16" customFormat="1" x14ac:dyDescent="0.35">
      <c r="A1350" s="34" t="str">
        <f>IF(B1350&lt;&gt;"",MAX($A$1:A1349)+1,"")</f>
        <v/>
      </c>
      <c r="B1350" s="34"/>
      <c r="C1350" s="34"/>
      <c r="D1350" s="34"/>
      <c r="E1350" s="34"/>
      <c r="F1350" s="34"/>
      <c r="G1350" s="34"/>
      <c r="H1350" s="34"/>
      <c r="I1350" s="34"/>
      <c r="J1350" s="34"/>
      <c r="K1350" s="34"/>
      <c r="L1350" s="34"/>
      <c r="M1350" s="34"/>
      <c r="N1350" s="34"/>
      <c r="O1350" s="34"/>
      <c r="P1350" s="34"/>
      <c r="Q1350" s="34"/>
      <c r="R1350" s="34"/>
      <c r="S1350" s="34"/>
      <c r="T1350" s="34"/>
      <c r="U1350" s="34"/>
      <c r="V1350" s="34"/>
      <c r="W1350" s="34"/>
      <c r="X1350" s="34"/>
      <c r="Y1350" s="34"/>
      <c r="Z1350" s="34"/>
      <c r="AA1350" s="34"/>
      <c r="AB1350" s="34"/>
      <c r="AC1350" s="34"/>
      <c r="AD1350" s="47"/>
      <c r="AG1350" s="23">
        <v>1</v>
      </c>
      <c r="AH1350" s="42">
        <v>0</v>
      </c>
      <c r="AI1350" s="42">
        <v>0</v>
      </c>
    </row>
    <row r="1351" spans="1:35" s="16" customFormat="1" x14ac:dyDescent="0.35">
      <c r="A1351" s="34" t="str">
        <f>IF(B1351&lt;&gt;"",MAX($A$1:A1350)+1,"")</f>
        <v/>
      </c>
      <c r="B1351" s="34"/>
      <c r="C1351" s="34"/>
      <c r="D1351" s="34"/>
      <c r="E1351" s="34"/>
      <c r="F1351" s="34"/>
      <c r="G1351" s="34"/>
      <c r="H1351" s="34"/>
      <c r="I1351" s="34"/>
      <c r="J1351" s="34"/>
      <c r="K1351" s="34"/>
      <c r="L1351" s="34"/>
      <c r="M1351" s="34"/>
      <c r="N1351" s="34"/>
      <c r="O1351" s="34"/>
      <c r="P1351" s="34"/>
      <c r="Q1351" s="34"/>
      <c r="R1351" s="34"/>
      <c r="S1351" s="34"/>
      <c r="T1351" s="34"/>
      <c r="U1351" s="34"/>
      <c r="V1351" s="34"/>
      <c r="W1351" s="34"/>
      <c r="X1351" s="34"/>
      <c r="Y1351" s="34"/>
      <c r="Z1351" s="34"/>
      <c r="AA1351" s="34"/>
      <c r="AB1351" s="34"/>
      <c r="AC1351" s="34"/>
      <c r="AD1351" s="47"/>
      <c r="AG1351" s="23">
        <v>1</v>
      </c>
      <c r="AH1351" s="42">
        <v>0</v>
      </c>
      <c r="AI1351" s="42">
        <v>0</v>
      </c>
    </row>
    <row r="1352" spans="1:35" s="16" customFormat="1" x14ac:dyDescent="0.35">
      <c r="A1352" s="34" t="str">
        <f>IF(B1352&lt;&gt;"",MAX($A$1:A1351)+1,"")</f>
        <v/>
      </c>
      <c r="B1352" s="34"/>
      <c r="C1352" s="34"/>
      <c r="D1352" s="34"/>
      <c r="E1352" s="34"/>
      <c r="F1352" s="34"/>
      <c r="G1352" s="34"/>
      <c r="H1352" s="34"/>
      <c r="I1352" s="34"/>
      <c r="J1352" s="34"/>
      <c r="K1352" s="34"/>
      <c r="L1352" s="34"/>
      <c r="M1352" s="34"/>
      <c r="N1352" s="34"/>
      <c r="O1352" s="34"/>
      <c r="P1352" s="34"/>
      <c r="Q1352" s="34"/>
      <c r="R1352" s="34"/>
      <c r="S1352" s="34"/>
      <c r="T1352" s="34"/>
      <c r="U1352" s="34"/>
      <c r="V1352" s="34"/>
      <c r="W1352" s="34"/>
      <c r="X1352" s="34"/>
      <c r="Y1352" s="34"/>
      <c r="Z1352" s="34"/>
      <c r="AA1352" s="34"/>
      <c r="AB1352" s="34"/>
      <c r="AC1352" s="34"/>
      <c r="AD1352" s="47"/>
      <c r="AG1352" s="23">
        <v>1</v>
      </c>
      <c r="AH1352" s="42">
        <v>0</v>
      </c>
      <c r="AI1352" s="42">
        <v>0</v>
      </c>
    </row>
    <row r="1353" spans="1:35" s="16" customFormat="1" x14ac:dyDescent="0.35">
      <c r="A1353" s="34" t="str">
        <f>IF(B1353&lt;&gt;"",MAX($A$1:A1352)+1,"")</f>
        <v/>
      </c>
      <c r="B1353" s="34"/>
      <c r="C1353" s="34"/>
      <c r="D1353" s="34"/>
      <c r="E1353" s="34"/>
      <c r="F1353" s="34"/>
      <c r="G1353" s="34"/>
      <c r="H1353" s="34"/>
      <c r="I1353" s="34"/>
      <c r="J1353" s="34"/>
      <c r="K1353" s="34"/>
      <c r="L1353" s="34"/>
      <c r="M1353" s="34"/>
      <c r="N1353" s="34"/>
      <c r="O1353" s="34"/>
      <c r="P1353" s="34"/>
      <c r="Q1353" s="34"/>
      <c r="R1353" s="34"/>
      <c r="S1353" s="34"/>
      <c r="T1353" s="34"/>
      <c r="U1353" s="34"/>
      <c r="V1353" s="34"/>
      <c r="W1353" s="34"/>
      <c r="X1353" s="34"/>
      <c r="Y1353" s="34"/>
      <c r="Z1353" s="34"/>
      <c r="AA1353" s="34"/>
      <c r="AB1353" s="34"/>
      <c r="AC1353" s="34"/>
      <c r="AD1353" s="47"/>
      <c r="AG1353" s="23">
        <v>1</v>
      </c>
      <c r="AH1353" s="42">
        <v>0</v>
      </c>
      <c r="AI1353" s="42">
        <v>0</v>
      </c>
    </row>
    <row r="1354" spans="1:35" s="16" customFormat="1" x14ac:dyDescent="0.35">
      <c r="A1354" s="34" t="str">
        <f>IF(B1354&lt;&gt;"",MAX($A$1:A1353)+1,"")</f>
        <v/>
      </c>
      <c r="B1354" s="34"/>
      <c r="C1354" s="34"/>
      <c r="D1354" s="34"/>
      <c r="E1354" s="34"/>
      <c r="F1354" s="34"/>
      <c r="G1354" s="34"/>
      <c r="H1354" s="34"/>
      <c r="I1354" s="34"/>
      <c r="J1354" s="34"/>
      <c r="K1354" s="34"/>
      <c r="L1354" s="34"/>
      <c r="M1354" s="34"/>
      <c r="N1354" s="34"/>
      <c r="O1354" s="34"/>
      <c r="P1354" s="34"/>
      <c r="Q1354" s="34"/>
      <c r="R1354" s="34"/>
      <c r="S1354" s="34"/>
      <c r="T1354" s="34"/>
      <c r="U1354" s="34"/>
      <c r="V1354" s="34"/>
      <c r="W1354" s="34"/>
      <c r="X1354" s="34"/>
      <c r="Y1354" s="34"/>
      <c r="Z1354" s="34"/>
      <c r="AA1354" s="34"/>
      <c r="AB1354" s="34"/>
      <c r="AC1354" s="34"/>
      <c r="AD1354" s="47"/>
      <c r="AG1354" s="23">
        <v>1</v>
      </c>
      <c r="AH1354" s="42">
        <v>0</v>
      </c>
      <c r="AI1354" s="42">
        <v>0</v>
      </c>
    </row>
    <row r="1355" spans="1:35" s="16" customFormat="1" x14ac:dyDescent="0.35">
      <c r="A1355" s="34" t="str">
        <f>IF(B1355&lt;&gt;"",MAX($A$1:A1354)+1,"")</f>
        <v/>
      </c>
      <c r="B1355" s="34"/>
      <c r="C1355" s="34"/>
      <c r="D1355" s="34"/>
      <c r="E1355" s="34"/>
      <c r="F1355" s="34"/>
      <c r="G1355" s="34"/>
      <c r="H1355" s="34"/>
      <c r="I1355" s="34"/>
      <c r="J1355" s="34"/>
      <c r="K1355" s="34"/>
      <c r="L1355" s="34"/>
      <c r="M1355" s="34"/>
      <c r="N1355" s="34"/>
      <c r="O1355" s="34"/>
      <c r="P1355" s="34"/>
      <c r="Q1355" s="34"/>
      <c r="R1355" s="34"/>
      <c r="S1355" s="34"/>
      <c r="T1355" s="34"/>
      <c r="U1355" s="34"/>
      <c r="V1355" s="34"/>
      <c r="W1355" s="34"/>
      <c r="X1355" s="34"/>
      <c r="Y1355" s="34"/>
      <c r="Z1355" s="34"/>
      <c r="AA1355" s="34"/>
      <c r="AB1355" s="34"/>
      <c r="AC1355" s="34"/>
      <c r="AD1355" s="47"/>
      <c r="AG1355" s="23">
        <v>1</v>
      </c>
      <c r="AH1355" s="42">
        <v>0</v>
      </c>
      <c r="AI1355" s="42">
        <v>0</v>
      </c>
    </row>
    <row r="1356" spans="1:35" s="16" customFormat="1" x14ac:dyDescent="0.35">
      <c r="A1356" s="34" t="str">
        <f>IF(B1356&lt;&gt;"",MAX($A$1:A1355)+1,"")</f>
        <v/>
      </c>
      <c r="B1356" s="34"/>
      <c r="C1356" s="34"/>
      <c r="D1356" s="34"/>
      <c r="E1356" s="34"/>
      <c r="F1356" s="34"/>
      <c r="G1356" s="34"/>
      <c r="H1356" s="34"/>
      <c r="I1356" s="34"/>
      <c r="J1356" s="34"/>
      <c r="K1356" s="34"/>
      <c r="L1356" s="34"/>
      <c r="M1356" s="34"/>
      <c r="N1356" s="34"/>
      <c r="O1356" s="34"/>
      <c r="P1356" s="34"/>
      <c r="Q1356" s="34"/>
      <c r="R1356" s="34"/>
      <c r="S1356" s="34"/>
      <c r="T1356" s="34"/>
      <c r="U1356" s="34"/>
      <c r="V1356" s="34"/>
      <c r="W1356" s="34"/>
      <c r="X1356" s="34"/>
      <c r="Y1356" s="34"/>
      <c r="Z1356" s="34"/>
      <c r="AA1356" s="34"/>
      <c r="AB1356" s="34"/>
      <c r="AC1356" s="34"/>
      <c r="AD1356" s="47"/>
      <c r="AG1356" s="23">
        <v>1</v>
      </c>
      <c r="AH1356" s="42">
        <v>0</v>
      </c>
      <c r="AI1356" s="42">
        <v>0</v>
      </c>
    </row>
    <row r="1357" spans="1:35" s="16" customFormat="1" x14ac:dyDescent="0.35">
      <c r="A1357" s="34" t="str">
        <f>IF(B1357&lt;&gt;"",MAX($A$1:A1356)+1,"")</f>
        <v/>
      </c>
      <c r="B1357" s="34"/>
      <c r="C1357" s="34"/>
      <c r="D1357" s="34"/>
      <c r="E1357" s="34"/>
      <c r="F1357" s="34"/>
      <c r="G1357" s="34"/>
      <c r="H1357" s="34"/>
      <c r="I1357" s="34"/>
      <c r="J1357" s="34"/>
      <c r="K1357" s="34"/>
      <c r="L1357" s="34"/>
      <c r="M1357" s="34"/>
      <c r="N1357" s="34"/>
      <c r="O1357" s="34"/>
      <c r="P1357" s="34"/>
      <c r="Q1357" s="34"/>
      <c r="R1357" s="34"/>
      <c r="S1357" s="34"/>
      <c r="T1357" s="34"/>
      <c r="U1357" s="34"/>
      <c r="V1357" s="34"/>
      <c r="W1357" s="34"/>
      <c r="X1357" s="34"/>
      <c r="Y1357" s="34"/>
      <c r="Z1357" s="34"/>
      <c r="AA1357" s="34"/>
      <c r="AB1357" s="34"/>
      <c r="AC1357" s="34"/>
      <c r="AD1357" s="47"/>
      <c r="AG1357" s="23">
        <v>1</v>
      </c>
      <c r="AH1357" s="42">
        <v>0</v>
      </c>
      <c r="AI1357" s="42">
        <v>0</v>
      </c>
    </row>
    <row r="1358" spans="1:35" s="16" customFormat="1" x14ac:dyDescent="0.35">
      <c r="A1358" s="34" t="str">
        <f>IF(B1358&lt;&gt;"",MAX($A$1:A1357)+1,"")</f>
        <v/>
      </c>
      <c r="B1358" s="34"/>
      <c r="C1358" s="34"/>
      <c r="D1358" s="34"/>
      <c r="E1358" s="34"/>
      <c r="F1358" s="34"/>
      <c r="G1358" s="34"/>
      <c r="H1358" s="34"/>
      <c r="I1358" s="34"/>
      <c r="J1358" s="34"/>
      <c r="K1358" s="34"/>
      <c r="L1358" s="34"/>
      <c r="M1358" s="34"/>
      <c r="N1358" s="34"/>
      <c r="O1358" s="34"/>
      <c r="P1358" s="34"/>
      <c r="Q1358" s="34"/>
      <c r="R1358" s="34"/>
      <c r="S1358" s="34"/>
      <c r="T1358" s="34"/>
      <c r="U1358" s="34"/>
      <c r="V1358" s="34"/>
      <c r="W1358" s="34"/>
      <c r="X1358" s="34"/>
      <c r="Y1358" s="34"/>
      <c r="Z1358" s="34"/>
      <c r="AA1358" s="34"/>
      <c r="AB1358" s="34"/>
      <c r="AC1358" s="34"/>
      <c r="AD1358" s="47"/>
      <c r="AG1358" s="23">
        <v>1</v>
      </c>
      <c r="AH1358" s="42">
        <v>0</v>
      </c>
      <c r="AI1358" s="42">
        <v>0</v>
      </c>
    </row>
    <row r="1359" spans="1:35" s="16" customFormat="1" x14ac:dyDescent="0.35">
      <c r="A1359" s="34" t="str">
        <f>IF(B1359&lt;&gt;"",MAX($A$1:A1358)+1,"")</f>
        <v/>
      </c>
      <c r="B1359" s="34"/>
      <c r="C1359" s="34"/>
      <c r="D1359" s="34"/>
      <c r="E1359" s="34"/>
      <c r="F1359" s="34"/>
      <c r="G1359" s="34"/>
      <c r="H1359" s="34"/>
      <c r="I1359" s="34"/>
      <c r="J1359" s="34"/>
      <c r="K1359" s="34"/>
      <c r="L1359" s="34"/>
      <c r="M1359" s="34"/>
      <c r="N1359" s="34"/>
      <c r="O1359" s="34"/>
      <c r="P1359" s="34"/>
      <c r="Q1359" s="34"/>
      <c r="R1359" s="34"/>
      <c r="S1359" s="34"/>
      <c r="T1359" s="34"/>
      <c r="U1359" s="34"/>
      <c r="V1359" s="34"/>
      <c r="W1359" s="34"/>
      <c r="X1359" s="34"/>
      <c r="Y1359" s="34"/>
      <c r="Z1359" s="34"/>
      <c r="AA1359" s="34"/>
      <c r="AB1359" s="34"/>
      <c r="AC1359" s="34"/>
      <c r="AD1359" s="47"/>
      <c r="AG1359" s="23">
        <v>1</v>
      </c>
      <c r="AH1359" s="42">
        <v>0</v>
      </c>
      <c r="AI1359" s="42">
        <v>0</v>
      </c>
    </row>
    <row r="1360" spans="1:35" s="16" customFormat="1" x14ac:dyDescent="0.35">
      <c r="A1360" s="34" t="str">
        <f>IF(B1360&lt;&gt;"",MAX($A$1:A1359)+1,"")</f>
        <v/>
      </c>
      <c r="B1360" s="34"/>
      <c r="C1360" s="34"/>
      <c r="D1360" s="34"/>
      <c r="E1360" s="34"/>
      <c r="F1360" s="34"/>
      <c r="G1360" s="34"/>
      <c r="H1360" s="34"/>
      <c r="I1360" s="34"/>
      <c r="J1360" s="34"/>
      <c r="K1360" s="34"/>
      <c r="L1360" s="34"/>
      <c r="M1360" s="34"/>
      <c r="N1360" s="34"/>
      <c r="O1360" s="34"/>
      <c r="P1360" s="34"/>
      <c r="Q1360" s="34"/>
      <c r="R1360" s="34"/>
      <c r="S1360" s="34"/>
      <c r="T1360" s="34"/>
      <c r="U1360" s="34"/>
      <c r="V1360" s="34"/>
      <c r="W1360" s="34"/>
      <c r="X1360" s="34"/>
      <c r="Y1360" s="34"/>
      <c r="Z1360" s="34"/>
      <c r="AA1360" s="34"/>
      <c r="AB1360" s="34"/>
      <c r="AC1360" s="34"/>
      <c r="AD1360" s="47"/>
      <c r="AG1360" s="23">
        <v>1</v>
      </c>
      <c r="AH1360" s="42">
        <v>0</v>
      </c>
      <c r="AI1360" s="42">
        <v>0</v>
      </c>
    </row>
    <row r="1361" spans="1:35" s="16" customFormat="1" x14ac:dyDescent="0.35">
      <c r="A1361" s="34" t="str">
        <f>IF(B1361&lt;&gt;"",MAX($A$1:A1360)+1,"")</f>
        <v/>
      </c>
      <c r="B1361" s="34"/>
      <c r="C1361" s="34"/>
      <c r="D1361" s="34"/>
      <c r="E1361" s="34"/>
      <c r="F1361" s="34"/>
      <c r="G1361" s="34"/>
      <c r="H1361" s="34"/>
      <c r="I1361" s="34"/>
      <c r="J1361" s="34"/>
      <c r="K1361" s="34"/>
      <c r="L1361" s="34"/>
      <c r="M1361" s="34"/>
      <c r="N1361" s="34"/>
      <c r="O1361" s="34"/>
      <c r="P1361" s="34"/>
      <c r="Q1361" s="34"/>
      <c r="R1361" s="34"/>
      <c r="S1361" s="34"/>
      <c r="T1361" s="34"/>
      <c r="U1361" s="34"/>
      <c r="V1361" s="34"/>
      <c r="W1361" s="34"/>
      <c r="X1361" s="34"/>
      <c r="Y1361" s="34"/>
      <c r="Z1361" s="34"/>
      <c r="AA1361" s="34"/>
      <c r="AB1361" s="34"/>
      <c r="AC1361" s="34"/>
      <c r="AD1361" s="47"/>
      <c r="AG1361" s="23">
        <v>1</v>
      </c>
      <c r="AH1361" s="42">
        <v>0</v>
      </c>
      <c r="AI1361" s="42">
        <v>0</v>
      </c>
    </row>
    <row r="1362" spans="1:35" s="16" customFormat="1" x14ac:dyDescent="0.35">
      <c r="A1362" s="34" t="str">
        <f>IF(B1362&lt;&gt;"",MAX($A$1:A1361)+1,"")</f>
        <v/>
      </c>
      <c r="B1362" s="34"/>
      <c r="C1362" s="34"/>
      <c r="D1362" s="34"/>
      <c r="E1362" s="34"/>
      <c r="F1362" s="34"/>
      <c r="G1362" s="34"/>
      <c r="H1362" s="34"/>
      <c r="I1362" s="34"/>
      <c r="J1362" s="34"/>
      <c r="K1362" s="34"/>
      <c r="L1362" s="34"/>
      <c r="M1362" s="34"/>
      <c r="N1362" s="34"/>
      <c r="O1362" s="34"/>
      <c r="P1362" s="34"/>
      <c r="Q1362" s="34"/>
      <c r="R1362" s="34"/>
      <c r="S1362" s="34"/>
      <c r="T1362" s="34"/>
      <c r="U1362" s="34"/>
      <c r="V1362" s="34"/>
      <c r="W1362" s="34"/>
      <c r="X1362" s="34"/>
      <c r="Y1362" s="34"/>
      <c r="Z1362" s="34"/>
      <c r="AA1362" s="34"/>
      <c r="AB1362" s="34"/>
      <c r="AC1362" s="34"/>
      <c r="AD1362" s="47"/>
      <c r="AG1362" s="23">
        <v>1</v>
      </c>
      <c r="AH1362" s="42">
        <v>0</v>
      </c>
      <c r="AI1362" s="42">
        <v>0</v>
      </c>
    </row>
    <row r="1363" spans="1:35" s="16" customFormat="1" x14ac:dyDescent="0.35">
      <c r="A1363" s="34" t="str">
        <f>IF(B1363&lt;&gt;"",MAX($A$1:A1362)+1,"")</f>
        <v/>
      </c>
      <c r="B1363" s="34"/>
      <c r="C1363" s="34"/>
      <c r="D1363" s="34"/>
      <c r="E1363" s="34"/>
      <c r="F1363" s="34"/>
      <c r="G1363" s="34"/>
      <c r="H1363" s="34"/>
      <c r="I1363" s="34"/>
      <c r="J1363" s="34"/>
      <c r="K1363" s="34"/>
      <c r="L1363" s="34"/>
      <c r="M1363" s="34"/>
      <c r="N1363" s="34"/>
      <c r="O1363" s="34"/>
      <c r="P1363" s="34"/>
      <c r="Q1363" s="34"/>
      <c r="R1363" s="34"/>
      <c r="S1363" s="34"/>
      <c r="T1363" s="34"/>
      <c r="U1363" s="34"/>
      <c r="V1363" s="34"/>
      <c r="W1363" s="34"/>
      <c r="X1363" s="34"/>
      <c r="Y1363" s="34"/>
      <c r="Z1363" s="34"/>
      <c r="AA1363" s="34"/>
      <c r="AB1363" s="34"/>
      <c r="AC1363" s="34"/>
      <c r="AD1363" s="47"/>
      <c r="AG1363" s="23">
        <v>1</v>
      </c>
      <c r="AH1363" s="42">
        <v>0</v>
      </c>
      <c r="AI1363" s="42">
        <v>0</v>
      </c>
    </row>
    <row r="1364" spans="1:35" s="16" customFormat="1" x14ac:dyDescent="0.35">
      <c r="A1364" s="34" t="str">
        <f>IF(B1364&lt;&gt;"",MAX($A$1:A1363)+1,"")</f>
        <v/>
      </c>
      <c r="B1364" s="34"/>
      <c r="C1364" s="34"/>
      <c r="D1364" s="34"/>
      <c r="E1364" s="34"/>
      <c r="F1364" s="34"/>
      <c r="G1364" s="34"/>
      <c r="H1364" s="34"/>
      <c r="I1364" s="34"/>
      <c r="J1364" s="34"/>
      <c r="K1364" s="34"/>
      <c r="L1364" s="34"/>
      <c r="M1364" s="34"/>
      <c r="N1364" s="34"/>
      <c r="O1364" s="34"/>
      <c r="P1364" s="34"/>
      <c r="Q1364" s="34"/>
      <c r="R1364" s="34"/>
      <c r="S1364" s="34"/>
      <c r="T1364" s="34"/>
      <c r="U1364" s="34"/>
      <c r="V1364" s="34"/>
      <c r="W1364" s="34"/>
      <c r="X1364" s="34"/>
      <c r="Y1364" s="34"/>
      <c r="Z1364" s="34"/>
      <c r="AA1364" s="34"/>
      <c r="AB1364" s="34"/>
      <c r="AC1364" s="34"/>
      <c r="AD1364" s="47"/>
      <c r="AG1364" s="23">
        <v>1</v>
      </c>
      <c r="AH1364" s="42">
        <v>0</v>
      </c>
      <c r="AI1364" s="42">
        <v>0</v>
      </c>
    </row>
    <row r="1365" spans="1:35" s="16" customFormat="1" x14ac:dyDescent="0.35">
      <c r="A1365" s="34" t="str">
        <f>IF(B1365&lt;&gt;"",MAX($A$1:A1364)+1,"")</f>
        <v/>
      </c>
      <c r="B1365" s="34"/>
      <c r="C1365" s="34"/>
      <c r="D1365" s="34"/>
      <c r="E1365" s="34"/>
      <c r="F1365" s="34"/>
      <c r="G1365" s="34"/>
      <c r="H1365" s="34"/>
      <c r="I1365" s="34"/>
      <c r="J1365" s="34"/>
      <c r="K1365" s="34"/>
      <c r="L1365" s="34"/>
      <c r="M1365" s="34"/>
      <c r="N1365" s="34"/>
      <c r="O1365" s="34"/>
      <c r="P1365" s="34"/>
      <c r="Q1365" s="34"/>
      <c r="R1365" s="34"/>
      <c r="S1365" s="34"/>
      <c r="T1365" s="34"/>
      <c r="U1365" s="34"/>
      <c r="V1365" s="34"/>
      <c r="W1365" s="34"/>
      <c r="X1365" s="34"/>
      <c r="Y1365" s="34"/>
      <c r="Z1365" s="34"/>
      <c r="AA1365" s="34"/>
      <c r="AB1365" s="34"/>
      <c r="AC1365" s="34"/>
      <c r="AD1365" s="47"/>
      <c r="AG1365" s="23">
        <v>1</v>
      </c>
      <c r="AH1365" s="42">
        <v>0</v>
      </c>
      <c r="AI1365" s="42">
        <v>0</v>
      </c>
    </row>
    <row r="1366" spans="1:35" s="16" customFormat="1" x14ac:dyDescent="0.35">
      <c r="A1366" s="34" t="str">
        <f>IF(B1366&lt;&gt;"",MAX($A$1:A1365)+1,"")</f>
        <v/>
      </c>
      <c r="B1366" s="34"/>
      <c r="C1366" s="34"/>
      <c r="D1366" s="34"/>
      <c r="E1366" s="34"/>
      <c r="F1366" s="34"/>
      <c r="G1366" s="34"/>
      <c r="H1366" s="34"/>
      <c r="I1366" s="34"/>
      <c r="J1366" s="34"/>
      <c r="K1366" s="34"/>
      <c r="L1366" s="34"/>
      <c r="M1366" s="34"/>
      <c r="N1366" s="34"/>
      <c r="O1366" s="34"/>
      <c r="P1366" s="34"/>
      <c r="Q1366" s="34"/>
      <c r="R1366" s="34"/>
      <c r="S1366" s="34"/>
      <c r="T1366" s="34"/>
      <c r="U1366" s="34"/>
      <c r="V1366" s="34"/>
      <c r="W1366" s="34"/>
      <c r="X1366" s="34"/>
      <c r="Y1366" s="34"/>
      <c r="Z1366" s="34"/>
      <c r="AA1366" s="34"/>
      <c r="AB1366" s="34"/>
      <c r="AC1366" s="34"/>
      <c r="AD1366" s="47"/>
      <c r="AG1366" s="23">
        <v>1</v>
      </c>
      <c r="AH1366" s="42">
        <v>0</v>
      </c>
      <c r="AI1366" s="42">
        <v>0</v>
      </c>
    </row>
    <row r="1367" spans="1:35" s="16" customFormat="1" x14ac:dyDescent="0.35">
      <c r="A1367" s="34" t="str">
        <f>IF(B1367&lt;&gt;"",MAX($A$1:A1366)+1,"")</f>
        <v/>
      </c>
      <c r="B1367" s="34"/>
      <c r="C1367" s="34"/>
      <c r="D1367" s="34"/>
      <c r="E1367" s="34"/>
      <c r="F1367" s="34"/>
      <c r="G1367" s="34"/>
      <c r="H1367" s="34"/>
      <c r="I1367" s="34"/>
      <c r="J1367" s="34"/>
      <c r="K1367" s="34"/>
      <c r="L1367" s="34"/>
      <c r="M1367" s="34"/>
      <c r="N1367" s="34"/>
      <c r="O1367" s="34"/>
      <c r="P1367" s="34"/>
      <c r="Q1367" s="34"/>
      <c r="R1367" s="34"/>
      <c r="S1367" s="34"/>
      <c r="T1367" s="34"/>
      <c r="U1367" s="34"/>
      <c r="V1367" s="34"/>
      <c r="W1367" s="34"/>
      <c r="X1367" s="34"/>
      <c r="Y1367" s="34"/>
      <c r="Z1367" s="34"/>
      <c r="AA1367" s="34"/>
      <c r="AB1367" s="34"/>
      <c r="AC1367" s="34"/>
      <c r="AD1367" s="47"/>
      <c r="AG1367" s="23">
        <v>1</v>
      </c>
      <c r="AH1367" s="42">
        <v>0</v>
      </c>
      <c r="AI1367" s="42">
        <v>0</v>
      </c>
    </row>
    <row r="1368" spans="1:35" s="16" customFormat="1" x14ac:dyDescent="0.35">
      <c r="A1368" s="34" t="str">
        <f>IF(B1368&lt;&gt;"",MAX($A$1:A1367)+1,"")</f>
        <v/>
      </c>
      <c r="B1368" s="34"/>
      <c r="C1368" s="34"/>
      <c r="D1368" s="34"/>
      <c r="E1368" s="34"/>
      <c r="F1368" s="34"/>
      <c r="G1368" s="34"/>
      <c r="H1368" s="34"/>
      <c r="I1368" s="34"/>
      <c r="J1368" s="34"/>
      <c r="K1368" s="34"/>
      <c r="L1368" s="34"/>
      <c r="M1368" s="34"/>
      <c r="N1368" s="34"/>
      <c r="O1368" s="34"/>
      <c r="P1368" s="34"/>
      <c r="Q1368" s="34"/>
      <c r="R1368" s="34"/>
      <c r="S1368" s="34"/>
      <c r="T1368" s="34"/>
      <c r="U1368" s="34"/>
      <c r="V1368" s="34"/>
      <c r="W1368" s="34"/>
      <c r="X1368" s="34"/>
      <c r="Y1368" s="34"/>
      <c r="Z1368" s="34"/>
      <c r="AA1368" s="34"/>
      <c r="AB1368" s="34"/>
      <c r="AC1368" s="34"/>
      <c r="AD1368" s="47"/>
      <c r="AG1368" s="23">
        <v>1</v>
      </c>
      <c r="AH1368" s="42">
        <v>0</v>
      </c>
      <c r="AI1368" s="42">
        <v>0</v>
      </c>
    </row>
    <row r="1369" spans="1:35" s="16" customFormat="1" x14ac:dyDescent="0.35">
      <c r="A1369" s="34" t="str">
        <f>IF(B1369&lt;&gt;"",MAX($A$1:A1368)+1,"")</f>
        <v/>
      </c>
      <c r="B1369" s="34"/>
      <c r="C1369" s="34"/>
      <c r="D1369" s="34"/>
      <c r="E1369" s="34"/>
      <c r="F1369" s="34"/>
      <c r="G1369" s="34"/>
      <c r="H1369" s="34"/>
      <c r="I1369" s="34"/>
      <c r="J1369" s="34"/>
      <c r="K1369" s="34"/>
      <c r="L1369" s="34"/>
      <c r="M1369" s="34"/>
      <c r="N1369" s="34"/>
      <c r="O1369" s="34"/>
      <c r="P1369" s="34"/>
      <c r="Q1369" s="34"/>
      <c r="R1369" s="34"/>
      <c r="S1369" s="34"/>
      <c r="T1369" s="34"/>
      <c r="U1369" s="34"/>
      <c r="V1369" s="34"/>
      <c r="W1369" s="34"/>
      <c r="X1369" s="34"/>
      <c r="Y1369" s="34"/>
      <c r="Z1369" s="34"/>
      <c r="AA1369" s="34"/>
      <c r="AB1369" s="34"/>
      <c r="AC1369" s="34"/>
      <c r="AD1369" s="47"/>
      <c r="AG1369" s="23">
        <v>1</v>
      </c>
      <c r="AH1369" s="42">
        <v>0</v>
      </c>
      <c r="AI1369" s="42">
        <v>0</v>
      </c>
    </row>
    <row r="1370" spans="1:35" s="16" customFormat="1" x14ac:dyDescent="0.35">
      <c r="A1370" s="34" t="str">
        <f>IF(B1370&lt;&gt;"",MAX($A$1:A1369)+1,"")</f>
        <v/>
      </c>
      <c r="B1370" s="34"/>
      <c r="C1370" s="34"/>
      <c r="D1370" s="34"/>
      <c r="E1370" s="34"/>
      <c r="F1370" s="34"/>
      <c r="G1370" s="34"/>
      <c r="H1370" s="34"/>
      <c r="I1370" s="34"/>
      <c r="J1370" s="34"/>
      <c r="K1370" s="34"/>
      <c r="L1370" s="34"/>
      <c r="M1370" s="34"/>
      <c r="N1370" s="34"/>
      <c r="O1370" s="34"/>
      <c r="P1370" s="34"/>
      <c r="Q1370" s="34"/>
      <c r="R1370" s="34"/>
      <c r="S1370" s="34"/>
      <c r="T1370" s="34"/>
      <c r="U1370" s="34"/>
      <c r="V1370" s="34"/>
      <c r="W1370" s="34"/>
      <c r="X1370" s="34"/>
      <c r="Y1370" s="34"/>
      <c r="Z1370" s="34"/>
      <c r="AA1370" s="34"/>
      <c r="AB1370" s="34"/>
      <c r="AC1370" s="34"/>
      <c r="AD1370" s="47"/>
      <c r="AG1370" s="23">
        <v>1</v>
      </c>
      <c r="AH1370" s="42">
        <v>0</v>
      </c>
      <c r="AI1370" s="42">
        <v>0</v>
      </c>
    </row>
    <row r="1371" spans="1:35" s="16" customFormat="1" x14ac:dyDescent="0.35">
      <c r="A1371" s="34" t="str">
        <f>IF(B1371&lt;&gt;"",MAX($A$1:A1370)+1,"")</f>
        <v/>
      </c>
      <c r="B1371" s="34"/>
      <c r="C1371" s="34"/>
      <c r="D1371" s="34"/>
      <c r="E1371" s="34"/>
      <c r="F1371" s="34"/>
      <c r="G1371" s="34"/>
      <c r="H1371" s="34"/>
      <c r="I1371" s="34"/>
      <c r="J1371" s="34"/>
      <c r="K1371" s="34"/>
      <c r="L1371" s="34"/>
      <c r="M1371" s="34"/>
      <c r="N1371" s="34"/>
      <c r="O1371" s="34"/>
      <c r="P1371" s="34"/>
      <c r="Q1371" s="34"/>
      <c r="R1371" s="34"/>
      <c r="S1371" s="34"/>
      <c r="T1371" s="34"/>
      <c r="U1371" s="34"/>
      <c r="V1371" s="34"/>
      <c r="W1371" s="34"/>
      <c r="X1371" s="34"/>
      <c r="Y1371" s="34"/>
      <c r="Z1371" s="34"/>
      <c r="AA1371" s="34"/>
      <c r="AB1371" s="34"/>
      <c r="AC1371" s="34"/>
      <c r="AD1371" s="47"/>
      <c r="AG1371" s="23">
        <v>1</v>
      </c>
      <c r="AH1371" s="42">
        <v>0</v>
      </c>
      <c r="AI1371" s="42">
        <v>0</v>
      </c>
    </row>
    <row r="1372" spans="1:35" s="16" customFormat="1" x14ac:dyDescent="0.35">
      <c r="A1372" s="34" t="str">
        <f>IF(B1372&lt;&gt;"",MAX($A$1:A1371)+1,"")</f>
        <v/>
      </c>
      <c r="B1372" s="34"/>
      <c r="C1372" s="34"/>
      <c r="D1372" s="34"/>
      <c r="E1372" s="34"/>
      <c r="F1372" s="34"/>
      <c r="G1372" s="34"/>
      <c r="H1372" s="34"/>
      <c r="I1372" s="34"/>
      <c r="J1372" s="34"/>
      <c r="K1372" s="34"/>
      <c r="L1372" s="34"/>
      <c r="M1372" s="34"/>
      <c r="N1372" s="34"/>
      <c r="O1372" s="34"/>
      <c r="P1372" s="34"/>
      <c r="Q1372" s="34"/>
      <c r="R1372" s="34"/>
      <c r="S1372" s="34"/>
      <c r="T1372" s="34"/>
      <c r="U1372" s="34"/>
      <c r="V1372" s="34"/>
      <c r="W1372" s="34"/>
      <c r="X1372" s="34"/>
      <c r="Y1372" s="34"/>
      <c r="Z1372" s="34"/>
      <c r="AA1372" s="34"/>
      <c r="AB1372" s="34"/>
      <c r="AC1372" s="34"/>
      <c r="AD1372" s="47"/>
      <c r="AG1372" s="23">
        <v>1</v>
      </c>
      <c r="AH1372" s="42">
        <v>0</v>
      </c>
      <c r="AI1372" s="42">
        <v>0</v>
      </c>
    </row>
    <row r="1373" spans="1:35" s="16" customFormat="1" x14ac:dyDescent="0.35">
      <c r="A1373" s="34" t="str">
        <f>IF(B1373&lt;&gt;"",MAX($A$1:A1372)+1,"")</f>
        <v/>
      </c>
      <c r="B1373" s="34"/>
      <c r="C1373" s="34"/>
      <c r="D1373" s="34"/>
      <c r="E1373" s="34"/>
      <c r="F1373" s="34"/>
      <c r="G1373" s="34"/>
      <c r="H1373" s="34"/>
      <c r="I1373" s="34"/>
      <c r="J1373" s="34"/>
      <c r="K1373" s="34"/>
      <c r="L1373" s="34"/>
      <c r="M1373" s="34"/>
      <c r="N1373" s="34"/>
      <c r="O1373" s="34"/>
      <c r="P1373" s="34"/>
      <c r="Q1373" s="34"/>
      <c r="R1373" s="34"/>
      <c r="S1373" s="34"/>
      <c r="T1373" s="34"/>
      <c r="U1373" s="34"/>
      <c r="V1373" s="34"/>
      <c r="W1373" s="34"/>
      <c r="X1373" s="34"/>
      <c r="Y1373" s="34"/>
      <c r="Z1373" s="34"/>
      <c r="AA1373" s="34"/>
      <c r="AB1373" s="34"/>
      <c r="AC1373" s="34"/>
      <c r="AD1373" s="47"/>
      <c r="AG1373" s="23">
        <v>1</v>
      </c>
      <c r="AH1373" s="42">
        <v>0</v>
      </c>
      <c r="AI1373" s="42">
        <v>0</v>
      </c>
    </row>
    <row r="1374" spans="1:35" s="16" customFormat="1" x14ac:dyDescent="0.35">
      <c r="A1374" s="34" t="str">
        <f>IF(B1374&lt;&gt;"",MAX($A$1:A1373)+1,"")</f>
        <v/>
      </c>
      <c r="B1374" s="34"/>
      <c r="C1374" s="34"/>
      <c r="D1374" s="34"/>
      <c r="E1374" s="34"/>
      <c r="F1374" s="34"/>
      <c r="G1374" s="34"/>
      <c r="H1374" s="34"/>
      <c r="I1374" s="34"/>
      <c r="J1374" s="34"/>
      <c r="K1374" s="34"/>
      <c r="L1374" s="34"/>
      <c r="M1374" s="34"/>
      <c r="N1374" s="34"/>
      <c r="O1374" s="34"/>
      <c r="P1374" s="34"/>
      <c r="Q1374" s="34"/>
      <c r="R1374" s="34"/>
      <c r="S1374" s="34"/>
      <c r="T1374" s="34"/>
      <c r="U1374" s="34"/>
      <c r="V1374" s="34"/>
      <c r="W1374" s="34"/>
      <c r="X1374" s="34"/>
      <c r="Y1374" s="34"/>
      <c r="Z1374" s="34"/>
      <c r="AA1374" s="34"/>
      <c r="AB1374" s="34"/>
      <c r="AC1374" s="34"/>
      <c r="AD1374" s="47"/>
      <c r="AG1374" s="23">
        <v>1</v>
      </c>
      <c r="AH1374" s="42">
        <v>0</v>
      </c>
      <c r="AI1374" s="42">
        <v>0</v>
      </c>
    </row>
    <row r="1375" spans="1:35" s="16" customFormat="1" x14ac:dyDescent="0.35">
      <c r="A1375" s="34" t="str">
        <f>IF(B1375&lt;&gt;"",MAX($A$1:A1374)+1,"")</f>
        <v/>
      </c>
      <c r="B1375" s="34"/>
      <c r="C1375" s="34"/>
      <c r="D1375" s="34"/>
      <c r="E1375" s="34"/>
      <c r="F1375" s="34"/>
      <c r="G1375" s="34"/>
      <c r="H1375" s="34"/>
      <c r="I1375" s="34"/>
      <c r="J1375" s="34"/>
      <c r="K1375" s="34"/>
      <c r="L1375" s="34"/>
      <c r="M1375" s="34"/>
      <c r="N1375" s="34"/>
      <c r="O1375" s="34"/>
      <c r="P1375" s="34"/>
      <c r="Q1375" s="34"/>
      <c r="R1375" s="34"/>
      <c r="S1375" s="34"/>
      <c r="T1375" s="34"/>
      <c r="U1375" s="34"/>
      <c r="V1375" s="34"/>
      <c r="W1375" s="34"/>
      <c r="X1375" s="34"/>
      <c r="Y1375" s="34"/>
      <c r="Z1375" s="34"/>
      <c r="AA1375" s="34"/>
      <c r="AB1375" s="34"/>
      <c r="AC1375" s="34"/>
      <c r="AD1375" s="47"/>
      <c r="AG1375" s="23">
        <v>1</v>
      </c>
      <c r="AH1375" s="42">
        <v>0</v>
      </c>
      <c r="AI1375" s="42">
        <v>0</v>
      </c>
    </row>
    <row r="1376" spans="1:35" s="16" customFormat="1" x14ac:dyDescent="0.35">
      <c r="A1376" s="34" t="str">
        <f>IF(B1376&lt;&gt;"",MAX($A$1:A1375)+1,"")</f>
        <v/>
      </c>
      <c r="B1376" s="34"/>
      <c r="C1376" s="34"/>
      <c r="D1376" s="34"/>
      <c r="E1376" s="34"/>
      <c r="F1376" s="34"/>
      <c r="G1376" s="34"/>
      <c r="H1376" s="34"/>
      <c r="I1376" s="34"/>
      <c r="J1376" s="34"/>
      <c r="K1376" s="34"/>
      <c r="L1376" s="34"/>
      <c r="M1376" s="34"/>
      <c r="N1376" s="34"/>
      <c r="O1376" s="34"/>
      <c r="P1376" s="34"/>
      <c r="Q1376" s="34"/>
      <c r="R1376" s="34"/>
      <c r="S1376" s="34"/>
      <c r="T1376" s="34"/>
      <c r="U1376" s="34"/>
      <c r="V1376" s="34"/>
      <c r="W1376" s="34"/>
      <c r="X1376" s="34"/>
      <c r="Y1376" s="34"/>
      <c r="Z1376" s="34"/>
      <c r="AA1376" s="34"/>
      <c r="AB1376" s="34"/>
      <c r="AC1376" s="34"/>
      <c r="AD1376" s="47"/>
      <c r="AG1376" s="23">
        <v>1</v>
      </c>
      <c r="AH1376" s="42">
        <v>0</v>
      </c>
      <c r="AI1376" s="42">
        <v>0</v>
      </c>
    </row>
    <row r="1377" spans="1:35" s="16" customFormat="1" x14ac:dyDescent="0.35">
      <c r="A1377" s="34" t="str">
        <f>IF(B1377&lt;&gt;"",MAX($A$1:A1376)+1,"")</f>
        <v/>
      </c>
      <c r="B1377" s="34"/>
      <c r="C1377" s="34"/>
      <c r="D1377" s="34"/>
      <c r="E1377" s="34"/>
      <c r="F1377" s="34"/>
      <c r="G1377" s="34"/>
      <c r="H1377" s="34"/>
      <c r="I1377" s="34"/>
      <c r="J1377" s="34"/>
      <c r="K1377" s="34"/>
      <c r="L1377" s="34"/>
      <c r="M1377" s="34"/>
      <c r="N1377" s="34"/>
      <c r="O1377" s="34"/>
      <c r="P1377" s="34"/>
      <c r="Q1377" s="34"/>
      <c r="R1377" s="34"/>
      <c r="S1377" s="34"/>
      <c r="T1377" s="34"/>
      <c r="U1377" s="34"/>
      <c r="V1377" s="34"/>
      <c r="W1377" s="34"/>
      <c r="X1377" s="34"/>
      <c r="Y1377" s="34"/>
      <c r="Z1377" s="34"/>
      <c r="AA1377" s="34"/>
      <c r="AB1377" s="34"/>
      <c r="AC1377" s="34"/>
      <c r="AD1377" s="47"/>
      <c r="AG1377" s="23">
        <v>1</v>
      </c>
      <c r="AH1377" s="42">
        <v>0</v>
      </c>
      <c r="AI1377" s="42">
        <v>0</v>
      </c>
    </row>
    <row r="1378" spans="1:35" s="16" customFormat="1" x14ac:dyDescent="0.35">
      <c r="A1378" s="34" t="str">
        <f>IF(B1378&lt;&gt;"",MAX($A$1:A1377)+1,"")</f>
        <v/>
      </c>
      <c r="B1378" s="34"/>
      <c r="C1378" s="34"/>
      <c r="D1378" s="34"/>
      <c r="E1378" s="34"/>
      <c r="F1378" s="34"/>
      <c r="G1378" s="34"/>
      <c r="H1378" s="34"/>
      <c r="I1378" s="34"/>
      <c r="J1378" s="34"/>
      <c r="K1378" s="34"/>
      <c r="L1378" s="34"/>
      <c r="M1378" s="34"/>
      <c r="N1378" s="34"/>
      <c r="O1378" s="34"/>
      <c r="P1378" s="34"/>
      <c r="Q1378" s="34"/>
      <c r="R1378" s="34"/>
      <c r="S1378" s="34"/>
      <c r="T1378" s="34"/>
      <c r="U1378" s="34"/>
      <c r="V1378" s="34"/>
      <c r="W1378" s="34"/>
      <c r="X1378" s="34"/>
      <c r="Y1378" s="34"/>
      <c r="Z1378" s="34"/>
      <c r="AA1378" s="34"/>
      <c r="AB1378" s="34"/>
      <c r="AC1378" s="34"/>
      <c r="AD1378" s="47"/>
      <c r="AG1378" s="23">
        <v>1</v>
      </c>
      <c r="AH1378" s="42">
        <v>0</v>
      </c>
      <c r="AI1378" s="42">
        <v>0</v>
      </c>
    </row>
    <row r="1379" spans="1:35" s="16" customFormat="1" x14ac:dyDescent="0.35">
      <c r="A1379" s="34" t="str">
        <f>IF(B1379&lt;&gt;"",MAX($A$1:A1378)+1,"")</f>
        <v/>
      </c>
      <c r="B1379" s="34"/>
      <c r="C1379" s="34"/>
      <c r="D1379" s="34"/>
      <c r="E1379" s="34"/>
      <c r="F1379" s="34"/>
      <c r="G1379" s="34"/>
      <c r="H1379" s="34"/>
      <c r="I1379" s="34"/>
      <c r="J1379" s="34"/>
      <c r="K1379" s="34"/>
      <c r="L1379" s="34"/>
      <c r="M1379" s="34"/>
      <c r="N1379" s="34"/>
      <c r="O1379" s="34"/>
      <c r="P1379" s="34"/>
      <c r="Q1379" s="34"/>
      <c r="R1379" s="34"/>
      <c r="S1379" s="34"/>
      <c r="T1379" s="34"/>
      <c r="U1379" s="34"/>
      <c r="V1379" s="34"/>
      <c r="W1379" s="34"/>
      <c r="X1379" s="34"/>
      <c r="Y1379" s="34"/>
      <c r="Z1379" s="34"/>
      <c r="AA1379" s="34"/>
      <c r="AB1379" s="34"/>
      <c r="AC1379" s="34"/>
      <c r="AD1379" s="47"/>
      <c r="AG1379" s="23">
        <v>1</v>
      </c>
      <c r="AH1379" s="42">
        <v>0</v>
      </c>
      <c r="AI1379" s="42">
        <v>0</v>
      </c>
    </row>
    <row r="1380" spans="1:35" s="16" customFormat="1" x14ac:dyDescent="0.35">
      <c r="A1380" s="34" t="str">
        <f>IF(B1380&lt;&gt;"",MAX($A$1:A1379)+1,"")</f>
        <v/>
      </c>
      <c r="B1380" s="34"/>
      <c r="C1380" s="34"/>
      <c r="D1380" s="34"/>
      <c r="E1380" s="34"/>
      <c r="F1380" s="34"/>
      <c r="G1380" s="34"/>
      <c r="H1380" s="34"/>
      <c r="I1380" s="34"/>
      <c r="J1380" s="34"/>
      <c r="K1380" s="34"/>
      <c r="L1380" s="34"/>
      <c r="M1380" s="34"/>
      <c r="N1380" s="34"/>
      <c r="O1380" s="34"/>
      <c r="P1380" s="34"/>
      <c r="Q1380" s="34"/>
      <c r="R1380" s="34"/>
      <c r="S1380" s="34"/>
      <c r="T1380" s="34"/>
      <c r="U1380" s="34"/>
      <c r="V1380" s="34"/>
      <c r="W1380" s="34"/>
      <c r="X1380" s="34"/>
      <c r="Y1380" s="34"/>
      <c r="Z1380" s="34"/>
      <c r="AA1380" s="34"/>
      <c r="AB1380" s="34"/>
      <c r="AC1380" s="34"/>
      <c r="AD1380" s="47"/>
      <c r="AG1380" s="23">
        <v>1</v>
      </c>
      <c r="AH1380" s="42">
        <v>0</v>
      </c>
      <c r="AI1380" s="42">
        <v>0</v>
      </c>
    </row>
    <row r="1381" spans="1:35" s="16" customFormat="1" x14ac:dyDescent="0.35">
      <c r="A1381" s="34" t="str">
        <f>IF(B1381&lt;&gt;"",MAX($A$1:A1380)+1,"")</f>
        <v/>
      </c>
      <c r="B1381" s="34"/>
      <c r="C1381" s="34"/>
      <c r="D1381" s="34"/>
      <c r="E1381" s="34"/>
      <c r="F1381" s="34"/>
      <c r="G1381" s="34"/>
      <c r="H1381" s="34"/>
      <c r="I1381" s="34"/>
      <c r="J1381" s="34"/>
      <c r="K1381" s="34"/>
      <c r="L1381" s="34"/>
      <c r="M1381" s="34"/>
      <c r="N1381" s="34"/>
      <c r="O1381" s="34"/>
      <c r="P1381" s="34"/>
      <c r="Q1381" s="34"/>
      <c r="R1381" s="34"/>
      <c r="S1381" s="34"/>
      <c r="T1381" s="34"/>
      <c r="U1381" s="34"/>
      <c r="V1381" s="34"/>
      <c r="W1381" s="34"/>
      <c r="X1381" s="34"/>
      <c r="Y1381" s="34"/>
      <c r="Z1381" s="34"/>
      <c r="AA1381" s="34"/>
      <c r="AB1381" s="34"/>
      <c r="AC1381" s="34"/>
      <c r="AD1381" s="47"/>
      <c r="AG1381" s="23">
        <v>1</v>
      </c>
      <c r="AH1381" s="42">
        <v>0</v>
      </c>
      <c r="AI1381" s="42">
        <v>0</v>
      </c>
    </row>
    <row r="1382" spans="1:35" s="16" customFormat="1" x14ac:dyDescent="0.35">
      <c r="A1382" s="34" t="str">
        <f>IF(B1382&lt;&gt;"",MAX($A$1:A1381)+1,"")</f>
        <v/>
      </c>
      <c r="B1382" s="34"/>
      <c r="C1382" s="34"/>
      <c r="D1382" s="34"/>
      <c r="E1382" s="34"/>
      <c r="F1382" s="34"/>
      <c r="G1382" s="34"/>
      <c r="H1382" s="34"/>
      <c r="I1382" s="34"/>
      <c r="J1382" s="34"/>
      <c r="K1382" s="34"/>
      <c r="L1382" s="34"/>
      <c r="M1382" s="34"/>
      <c r="N1382" s="34"/>
      <c r="O1382" s="34"/>
      <c r="P1382" s="34"/>
      <c r="Q1382" s="34"/>
      <c r="R1382" s="34"/>
      <c r="S1382" s="34"/>
      <c r="T1382" s="34"/>
      <c r="U1382" s="34"/>
      <c r="V1382" s="34"/>
      <c r="W1382" s="34"/>
      <c r="X1382" s="34"/>
      <c r="Y1382" s="34"/>
      <c r="Z1382" s="34"/>
      <c r="AA1382" s="34"/>
      <c r="AB1382" s="34"/>
      <c r="AC1382" s="34"/>
      <c r="AD1382" s="47"/>
      <c r="AG1382" s="23">
        <v>1</v>
      </c>
      <c r="AH1382" s="42">
        <v>0</v>
      </c>
      <c r="AI1382" s="42">
        <v>0</v>
      </c>
    </row>
    <row r="1383" spans="1:35" s="16" customFormat="1" x14ac:dyDescent="0.35">
      <c r="A1383" s="34" t="str">
        <f>IF(B1383&lt;&gt;"",MAX($A$1:A1382)+1,"")</f>
        <v/>
      </c>
      <c r="B1383" s="34"/>
      <c r="C1383" s="34"/>
      <c r="D1383" s="34"/>
      <c r="E1383" s="34"/>
      <c r="F1383" s="34"/>
      <c r="G1383" s="34"/>
      <c r="H1383" s="34"/>
      <c r="I1383" s="34"/>
      <c r="J1383" s="34"/>
      <c r="K1383" s="34"/>
      <c r="L1383" s="34"/>
      <c r="M1383" s="34"/>
      <c r="N1383" s="34"/>
      <c r="O1383" s="34"/>
      <c r="P1383" s="34"/>
      <c r="Q1383" s="34"/>
      <c r="R1383" s="34"/>
      <c r="S1383" s="34"/>
      <c r="T1383" s="34"/>
      <c r="U1383" s="34"/>
      <c r="V1383" s="34"/>
      <c r="W1383" s="34"/>
      <c r="X1383" s="34"/>
      <c r="Y1383" s="34"/>
      <c r="Z1383" s="34"/>
      <c r="AA1383" s="34"/>
      <c r="AB1383" s="34"/>
      <c r="AC1383" s="34"/>
      <c r="AD1383" s="47"/>
      <c r="AG1383" s="23">
        <v>1</v>
      </c>
      <c r="AH1383" s="42">
        <v>0</v>
      </c>
      <c r="AI1383" s="42">
        <v>0</v>
      </c>
    </row>
    <row r="1384" spans="1:35" s="16" customFormat="1" x14ac:dyDescent="0.35">
      <c r="A1384" s="34" t="str">
        <f>IF(B1384&lt;&gt;"",MAX($A$1:A1383)+1,"")</f>
        <v/>
      </c>
      <c r="B1384" s="34"/>
      <c r="C1384" s="34"/>
      <c r="D1384" s="34"/>
      <c r="E1384" s="34"/>
      <c r="F1384" s="34"/>
      <c r="G1384" s="34"/>
      <c r="H1384" s="34"/>
      <c r="I1384" s="34"/>
      <c r="J1384" s="34"/>
      <c r="K1384" s="34"/>
      <c r="L1384" s="34"/>
      <c r="M1384" s="34"/>
      <c r="N1384" s="34"/>
      <c r="O1384" s="34"/>
      <c r="P1384" s="34"/>
      <c r="Q1384" s="34"/>
      <c r="R1384" s="34"/>
      <c r="S1384" s="34"/>
      <c r="T1384" s="34"/>
      <c r="U1384" s="34"/>
      <c r="V1384" s="34"/>
      <c r="W1384" s="34"/>
      <c r="X1384" s="34"/>
      <c r="Y1384" s="34"/>
      <c r="Z1384" s="34"/>
      <c r="AA1384" s="34"/>
      <c r="AB1384" s="34"/>
      <c r="AC1384" s="34"/>
      <c r="AD1384" s="47"/>
      <c r="AG1384" s="23">
        <v>1</v>
      </c>
      <c r="AH1384" s="42">
        <v>0</v>
      </c>
      <c r="AI1384" s="42">
        <v>0</v>
      </c>
    </row>
    <row r="1385" spans="1:35" s="16" customFormat="1" x14ac:dyDescent="0.35">
      <c r="A1385" s="34" t="str">
        <f>IF(B1385&lt;&gt;"",MAX($A$1:A1384)+1,"")</f>
        <v/>
      </c>
      <c r="B1385" s="34"/>
      <c r="C1385" s="34"/>
      <c r="D1385" s="34"/>
      <c r="E1385" s="34"/>
      <c r="F1385" s="34"/>
      <c r="G1385" s="34"/>
      <c r="H1385" s="34"/>
      <c r="I1385" s="34"/>
      <c r="J1385" s="34"/>
      <c r="K1385" s="34"/>
      <c r="L1385" s="34"/>
      <c r="M1385" s="34"/>
      <c r="N1385" s="34"/>
      <c r="O1385" s="34"/>
      <c r="P1385" s="34"/>
      <c r="Q1385" s="34"/>
      <c r="R1385" s="34"/>
      <c r="S1385" s="34"/>
      <c r="T1385" s="34"/>
      <c r="U1385" s="34"/>
      <c r="V1385" s="34"/>
      <c r="W1385" s="34"/>
      <c r="X1385" s="34"/>
      <c r="Y1385" s="34"/>
      <c r="Z1385" s="34"/>
      <c r="AA1385" s="34"/>
      <c r="AB1385" s="34"/>
      <c r="AC1385" s="34"/>
      <c r="AD1385" s="47"/>
      <c r="AG1385" s="23">
        <v>1</v>
      </c>
      <c r="AH1385" s="42">
        <v>0</v>
      </c>
      <c r="AI1385" s="42">
        <v>0</v>
      </c>
    </row>
    <row r="1386" spans="1:35" s="16" customFormat="1" x14ac:dyDescent="0.35">
      <c r="A1386" s="34" t="str">
        <f>IF(B1386&lt;&gt;"",MAX($A$1:A1385)+1,"")</f>
        <v/>
      </c>
      <c r="B1386" s="34"/>
      <c r="C1386" s="34"/>
      <c r="D1386" s="34"/>
      <c r="E1386" s="34"/>
      <c r="F1386" s="34"/>
      <c r="G1386" s="34"/>
      <c r="H1386" s="34"/>
      <c r="I1386" s="34"/>
      <c r="J1386" s="34"/>
      <c r="K1386" s="34"/>
      <c r="L1386" s="34"/>
      <c r="M1386" s="34"/>
      <c r="N1386" s="34"/>
      <c r="O1386" s="34"/>
      <c r="P1386" s="34"/>
      <c r="Q1386" s="34"/>
      <c r="R1386" s="34"/>
      <c r="S1386" s="34"/>
      <c r="T1386" s="34"/>
      <c r="U1386" s="34"/>
      <c r="V1386" s="34"/>
      <c r="W1386" s="34"/>
      <c r="X1386" s="34"/>
      <c r="Y1386" s="34"/>
      <c r="Z1386" s="34"/>
      <c r="AA1386" s="34"/>
      <c r="AB1386" s="34"/>
      <c r="AC1386" s="34"/>
      <c r="AD1386" s="47"/>
      <c r="AG1386" s="23">
        <v>1</v>
      </c>
      <c r="AH1386" s="42">
        <v>0</v>
      </c>
      <c r="AI1386" s="42">
        <v>0</v>
      </c>
    </row>
    <row r="1387" spans="1:35" s="16" customFormat="1" x14ac:dyDescent="0.35">
      <c r="A1387" s="34" t="str">
        <f>IF(B1387&lt;&gt;"",MAX($A$1:A1386)+1,"")</f>
        <v/>
      </c>
      <c r="B1387" s="34"/>
      <c r="C1387" s="34"/>
      <c r="D1387" s="34"/>
      <c r="E1387" s="34"/>
      <c r="F1387" s="34"/>
      <c r="G1387" s="34"/>
      <c r="H1387" s="34"/>
      <c r="I1387" s="34"/>
      <c r="J1387" s="34"/>
      <c r="K1387" s="34"/>
      <c r="L1387" s="34"/>
      <c r="M1387" s="34"/>
      <c r="N1387" s="34"/>
      <c r="O1387" s="34"/>
      <c r="P1387" s="34"/>
      <c r="Q1387" s="34"/>
      <c r="R1387" s="34"/>
      <c r="S1387" s="34"/>
      <c r="T1387" s="34"/>
      <c r="U1387" s="34"/>
      <c r="V1387" s="34"/>
      <c r="W1387" s="34"/>
      <c r="X1387" s="34"/>
      <c r="Y1387" s="34"/>
      <c r="Z1387" s="34"/>
      <c r="AA1387" s="34"/>
      <c r="AB1387" s="34"/>
      <c r="AC1387" s="34"/>
      <c r="AD1387" s="47"/>
      <c r="AG1387" s="23">
        <v>1</v>
      </c>
      <c r="AH1387" s="42">
        <v>0</v>
      </c>
      <c r="AI1387" s="42">
        <v>0</v>
      </c>
    </row>
    <row r="1388" spans="1:35" s="16" customFormat="1" x14ac:dyDescent="0.35">
      <c r="A1388" s="34" t="str">
        <f>IF(B1388&lt;&gt;"",MAX($A$1:A1387)+1,"")</f>
        <v/>
      </c>
      <c r="B1388" s="34"/>
      <c r="C1388" s="34"/>
      <c r="D1388" s="34"/>
      <c r="E1388" s="34"/>
      <c r="F1388" s="34"/>
      <c r="G1388" s="34"/>
      <c r="H1388" s="34"/>
      <c r="I1388" s="34"/>
      <c r="J1388" s="34"/>
      <c r="K1388" s="34"/>
      <c r="L1388" s="34"/>
      <c r="M1388" s="34"/>
      <c r="N1388" s="34"/>
      <c r="O1388" s="34"/>
      <c r="P1388" s="34"/>
      <c r="Q1388" s="34"/>
      <c r="R1388" s="34"/>
      <c r="S1388" s="34"/>
      <c r="T1388" s="34"/>
      <c r="U1388" s="34"/>
      <c r="V1388" s="34"/>
      <c r="W1388" s="34"/>
      <c r="X1388" s="34"/>
      <c r="Y1388" s="34"/>
      <c r="Z1388" s="34"/>
      <c r="AA1388" s="34"/>
      <c r="AB1388" s="34"/>
      <c r="AC1388" s="34"/>
      <c r="AD1388" s="47"/>
      <c r="AG1388" s="23">
        <v>1</v>
      </c>
      <c r="AH1388" s="42">
        <v>0</v>
      </c>
      <c r="AI1388" s="42">
        <v>0</v>
      </c>
    </row>
    <row r="1389" spans="1:35" s="16" customFormat="1" x14ac:dyDescent="0.35">
      <c r="A1389" s="34" t="str">
        <f>IF(B1389&lt;&gt;"",MAX($A$1:A1388)+1,"")</f>
        <v/>
      </c>
      <c r="B1389" s="34"/>
      <c r="C1389" s="34"/>
      <c r="D1389" s="34"/>
      <c r="E1389" s="34"/>
      <c r="F1389" s="34"/>
      <c r="G1389" s="34"/>
      <c r="H1389" s="34"/>
      <c r="I1389" s="34"/>
      <c r="J1389" s="34"/>
      <c r="K1389" s="34"/>
      <c r="L1389" s="34"/>
      <c r="M1389" s="34"/>
      <c r="N1389" s="34"/>
      <c r="O1389" s="34"/>
      <c r="P1389" s="34"/>
      <c r="Q1389" s="34"/>
      <c r="R1389" s="34"/>
      <c r="S1389" s="34"/>
      <c r="T1389" s="34"/>
      <c r="U1389" s="34"/>
      <c r="V1389" s="34"/>
      <c r="W1389" s="34"/>
      <c r="X1389" s="34"/>
      <c r="Y1389" s="34"/>
      <c r="Z1389" s="34"/>
      <c r="AA1389" s="34"/>
      <c r="AB1389" s="34"/>
      <c r="AC1389" s="34"/>
      <c r="AD1389" s="47"/>
      <c r="AG1389" s="23">
        <v>1</v>
      </c>
      <c r="AH1389" s="42">
        <v>0</v>
      </c>
      <c r="AI1389" s="42">
        <v>0</v>
      </c>
    </row>
    <row r="1390" spans="1:35" s="16" customFormat="1" x14ac:dyDescent="0.35">
      <c r="A1390" s="34" t="str">
        <f>IF(B1390&lt;&gt;"",MAX($A$1:A1389)+1,"")</f>
        <v/>
      </c>
      <c r="B1390" s="34"/>
      <c r="C1390" s="34"/>
      <c r="D1390" s="34"/>
      <c r="E1390" s="34"/>
      <c r="F1390" s="34"/>
      <c r="G1390" s="34"/>
      <c r="H1390" s="34"/>
      <c r="I1390" s="34"/>
      <c r="J1390" s="34"/>
      <c r="K1390" s="34"/>
      <c r="L1390" s="34"/>
      <c r="M1390" s="34"/>
      <c r="N1390" s="34"/>
      <c r="O1390" s="34"/>
      <c r="P1390" s="34"/>
      <c r="Q1390" s="34"/>
      <c r="R1390" s="34"/>
      <c r="S1390" s="34"/>
      <c r="T1390" s="34"/>
      <c r="U1390" s="34"/>
      <c r="V1390" s="34"/>
      <c r="W1390" s="34"/>
      <c r="X1390" s="34"/>
      <c r="Y1390" s="34"/>
      <c r="Z1390" s="34"/>
      <c r="AA1390" s="34"/>
      <c r="AB1390" s="34"/>
      <c r="AC1390" s="34"/>
      <c r="AD1390" s="47"/>
      <c r="AG1390" s="23">
        <v>1</v>
      </c>
      <c r="AH1390" s="42">
        <v>0</v>
      </c>
      <c r="AI1390" s="42">
        <v>0</v>
      </c>
    </row>
    <row r="1391" spans="1:35" s="16" customFormat="1" x14ac:dyDescent="0.35">
      <c r="A1391" s="34" t="str">
        <f>IF(B1391&lt;&gt;"",MAX($A$1:A1390)+1,"")</f>
        <v/>
      </c>
      <c r="B1391" s="34"/>
      <c r="C1391" s="34"/>
      <c r="D1391" s="34"/>
      <c r="E1391" s="34"/>
      <c r="F1391" s="34"/>
      <c r="G1391" s="34"/>
      <c r="H1391" s="34"/>
      <c r="I1391" s="34"/>
      <c r="J1391" s="34"/>
      <c r="K1391" s="34"/>
      <c r="L1391" s="34"/>
      <c r="M1391" s="34"/>
      <c r="N1391" s="34"/>
      <c r="O1391" s="34"/>
      <c r="P1391" s="34"/>
      <c r="Q1391" s="34"/>
      <c r="R1391" s="34"/>
      <c r="S1391" s="34"/>
      <c r="T1391" s="34"/>
      <c r="U1391" s="34"/>
      <c r="V1391" s="34"/>
      <c r="W1391" s="34"/>
      <c r="X1391" s="34"/>
      <c r="Y1391" s="34"/>
      <c r="Z1391" s="34"/>
      <c r="AA1391" s="34"/>
      <c r="AB1391" s="34"/>
      <c r="AC1391" s="34"/>
      <c r="AD1391" s="47"/>
      <c r="AG1391" s="23">
        <v>1</v>
      </c>
      <c r="AH1391" s="42">
        <v>0</v>
      </c>
      <c r="AI1391" s="42">
        <v>0</v>
      </c>
    </row>
    <row r="1392" spans="1:35" s="16" customFormat="1" x14ac:dyDescent="0.35">
      <c r="A1392" s="34" t="str">
        <f>IF(B1392&lt;&gt;"",MAX($A$1:A1391)+1,"")</f>
        <v/>
      </c>
      <c r="B1392" s="34"/>
      <c r="C1392" s="34"/>
      <c r="D1392" s="34"/>
      <c r="E1392" s="34"/>
      <c r="F1392" s="34"/>
      <c r="G1392" s="34"/>
      <c r="H1392" s="34"/>
      <c r="I1392" s="34"/>
      <c r="J1392" s="34"/>
      <c r="K1392" s="34"/>
      <c r="L1392" s="34"/>
      <c r="M1392" s="34"/>
      <c r="N1392" s="34"/>
      <c r="O1392" s="34"/>
      <c r="P1392" s="34"/>
      <c r="Q1392" s="34"/>
      <c r="R1392" s="34"/>
      <c r="S1392" s="34"/>
      <c r="T1392" s="34"/>
      <c r="U1392" s="34"/>
      <c r="V1392" s="34"/>
      <c r="W1392" s="34"/>
      <c r="X1392" s="34"/>
      <c r="Y1392" s="34"/>
      <c r="Z1392" s="34"/>
      <c r="AA1392" s="34"/>
      <c r="AB1392" s="34"/>
      <c r="AC1392" s="34"/>
      <c r="AD1392" s="47"/>
      <c r="AG1392" s="23">
        <v>1</v>
      </c>
      <c r="AH1392" s="42">
        <v>0</v>
      </c>
      <c r="AI1392" s="42">
        <v>0</v>
      </c>
    </row>
    <row r="1393" spans="1:35" s="16" customFormat="1" x14ac:dyDescent="0.35">
      <c r="A1393" s="34" t="str">
        <f>IF(B1393&lt;&gt;"",MAX($A$1:A1392)+1,"")</f>
        <v/>
      </c>
      <c r="B1393" s="34"/>
      <c r="C1393" s="34"/>
      <c r="D1393" s="34"/>
      <c r="E1393" s="34"/>
      <c r="F1393" s="34"/>
      <c r="G1393" s="34"/>
      <c r="H1393" s="34"/>
      <c r="I1393" s="34"/>
      <c r="J1393" s="34"/>
      <c r="K1393" s="34"/>
      <c r="L1393" s="34"/>
      <c r="M1393" s="34"/>
      <c r="N1393" s="34"/>
      <c r="O1393" s="34"/>
      <c r="P1393" s="34"/>
      <c r="Q1393" s="34"/>
      <c r="R1393" s="34"/>
      <c r="S1393" s="34"/>
      <c r="T1393" s="34"/>
      <c r="U1393" s="34"/>
      <c r="V1393" s="34"/>
      <c r="W1393" s="34"/>
      <c r="X1393" s="34"/>
      <c r="Y1393" s="34"/>
      <c r="Z1393" s="34"/>
      <c r="AA1393" s="34"/>
      <c r="AB1393" s="34"/>
      <c r="AC1393" s="34"/>
      <c r="AD1393" s="47"/>
      <c r="AG1393" s="23">
        <v>1</v>
      </c>
      <c r="AH1393" s="42">
        <v>0</v>
      </c>
      <c r="AI1393" s="42">
        <v>0</v>
      </c>
    </row>
    <row r="1394" spans="1:35" s="16" customFormat="1" x14ac:dyDescent="0.35">
      <c r="A1394" s="34" t="str">
        <f>IF(B1394&lt;&gt;"",MAX($A$1:A1393)+1,"")</f>
        <v/>
      </c>
      <c r="B1394" s="34"/>
      <c r="C1394" s="34"/>
      <c r="D1394" s="34"/>
      <c r="E1394" s="34"/>
      <c r="F1394" s="34"/>
      <c r="G1394" s="34"/>
      <c r="H1394" s="34"/>
      <c r="I1394" s="34"/>
      <c r="J1394" s="34"/>
      <c r="K1394" s="34"/>
      <c r="L1394" s="34"/>
      <c r="M1394" s="34"/>
      <c r="N1394" s="34"/>
      <c r="O1394" s="34"/>
      <c r="P1394" s="34"/>
      <c r="Q1394" s="34"/>
      <c r="R1394" s="34"/>
      <c r="S1394" s="34"/>
      <c r="T1394" s="34"/>
      <c r="U1394" s="34"/>
      <c r="V1394" s="34"/>
      <c r="W1394" s="34"/>
      <c r="X1394" s="34"/>
      <c r="Y1394" s="34"/>
      <c r="Z1394" s="34"/>
      <c r="AA1394" s="34"/>
      <c r="AB1394" s="34"/>
      <c r="AC1394" s="34"/>
      <c r="AD1394" s="47"/>
      <c r="AG1394" s="23">
        <v>1</v>
      </c>
      <c r="AH1394" s="42">
        <v>0</v>
      </c>
      <c r="AI1394" s="42">
        <v>0</v>
      </c>
    </row>
    <row r="1395" spans="1:35" s="16" customFormat="1" x14ac:dyDescent="0.35">
      <c r="A1395" s="34" t="str">
        <f>IF(B1395&lt;&gt;"",MAX($A$1:A1394)+1,"")</f>
        <v/>
      </c>
      <c r="B1395" s="34"/>
      <c r="C1395" s="34"/>
      <c r="D1395" s="34"/>
      <c r="E1395" s="34"/>
      <c r="F1395" s="34"/>
      <c r="G1395" s="34"/>
      <c r="H1395" s="34"/>
      <c r="I1395" s="34"/>
      <c r="J1395" s="34"/>
      <c r="K1395" s="34"/>
      <c r="L1395" s="34"/>
      <c r="M1395" s="34"/>
      <c r="N1395" s="34"/>
      <c r="O1395" s="34"/>
      <c r="P1395" s="34"/>
      <c r="Q1395" s="34"/>
      <c r="R1395" s="34"/>
      <c r="S1395" s="34"/>
      <c r="T1395" s="34"/>
      <c r="U1395" s="34"/>
      <c r="V1395" s="34"/>
      <c r="W1395" s="34"/>
      <c r="X1395" s="34"/>
      <c r="Y1395" s="34"/>
      <c r="Z1395" s="34"/>
      <c r="AA1395" s="34"/>
      <c r="AB1395" s="34"/>
      <c r="AC1395" s="34"/>
      <c r="AD1395" s="47"/>
      <c r="AG1395" s="23">
        <v>1</v>
      </c>
      <c r="AH1395" s="42">
        <v>0</v>
      </c>
      <c r="AI1395" s="42">
        <v>0</v>
      </c>
    </row>
    <row r="1396" spans="1:35" s="16" customFormat="1" x14ac:dyDescent="0.35">
      <c r="A1396" s="34" t="str">
        <f>IF(B1396&lt;&gt;"",MAX($A$1:A1395)+1,"")</f>
        <v/>
      </c>
      <c r="B1396" s="34"/>
      <c r="C1396" s="34"/>
      <c r="D1396" s="34"/>
      <c r="E1396" s="34"/>
      <c r="F1396" s="34"/>
      <c r="G1396" s="34"/>
      <c r="H1396" s="34"/>
      <c r="I1396" s="34"/>
      <c r="J1396" s="34"/>
      <c r="K1396" s="34"/>
      <c r="L1396" s="34"/>
      <c r="M1396" s="34"/>
      <c r="N1396" s="34"/>
      <c r="O1396" s="34"/>
      <c r="P1396" s="34"/>
      <c r="Q1396" s="34"/>
      <c r="R1396" s="34"/>
      <c r="S1396" s="34"/>
      <c r="T1396" s="34"/>
      <c r="U1396" s="34"/>
      <c r="V1396" s="34"/>
      <c r="W1396" s="34"/>
      <c r="X1396" s="34"/>
      <c r="Y1396" s="34"/>
      <c r="Z1396" s="34"/>
      <c r="AA1396" s="34"/>
      <c r="AB1396" s="34"/>
      <c r="AC1396" s="34"/>
      <c r="AD1396" s="47"/>
      <c r="AG1396" s="23">
        <v>1</v>
      </c>
      <c r="AH1396" s="42">
        <v>0</v>
      </c>
      <c r="AI1396" s="42">
        <v>0</v>
      </c>
    </row>
    <row r="1397" spans="1:35" s="16" customFormat="1" x14ac:dyDescent="0.35">
      <c r="A1397" s="34" t="str">
        <f>IF(B1397&lt;&gt;"",MAX($A$1:A1396)+1,"")</f>
        <v/>
      </c>
      <c r="B1397" s="34"/>
      <c r="C1397" s="34"/>
      <c r="D1397" s="34"/>
      <c r="E1397" s="34"/>
      <c r="F1397" s="34"/>
      <c r="G1397" s="34"/>
      <c r="H1397" s="34"/>
      <c r="I1397" s="34"/>
      <c r="J1397" s="34"/>
      <c r="K1397" s="34"/>
      <c r="L1397" s="34"/>
      <c r="M1397" s="34"/>
      <c r="N1397" s="34"/>
      <c r="O1397" s="34"/>
      <c r="P1397" s="34"/>
      <c r="Q1397" s="34"/>
      <c r="R1397" s="34"/>
      <c r="S1397" s="34"/>
      <c r="T1397" s="34"/>
      <c r="U1397" s="34"/>
      <c r="V1397" s="34"/>
      <c r="W1397" s="34"/>
      <c r="X1397" s="34"/>
      <c r="Y1397" s="34"/>
      <c r="Z1397" s="34"/>
      <c r="AA1397" s="34"/>
      <c r="AB1397" s="34"/>
      <c r="AC1397" s="34"/>
      <c r="AD1397" s="47"/>
      <c r="AG1397" s="23">
        <v>1</v>
      </c>
      <c r="AH1397" s="42">
        <v>0</v>
      </c>
      <c r="AI1397" s="42">
        <v>0</v>
      </c>
    </row>
    <row r="1398" spans="1:35" s="16" customFormat="1" x14ac:dyDescent="0.35">
      <c r="A1398" s="34" t="str">
        <f>IF(B1398&lt;&gt;"",MAX($A$1:A1397)+1,"")</f>
        <v/>
      </c>
      <c r="B1398" s="34"/>
      <c r="C1398" s="34"/>
      <c r="D1398" s="34"/>
      <c r="E1398" s="34"/>
      <c r="F1398" s="34"/>
      <c r="G1398" s="34"/>
      <c r="H1398" s="34"/>
      <c r="I1398" s="34"/>
      <c r="J1398" s="34"/>
      <c r="K1398" s="34"/>
      <c r="L1398" s="34"/>
      <c r="M1398" s="34"/>
      <c r="N1398" s="34"/>
      <c r="O1398" s="34"/>
      <c r="P1398" s="34"/>
      <c r="Q1398" s="34"/>
      <c r="R1398" s="34"/>
      <c r="S1398" s="34"/>
      <c r="T1398" s="34"/>
      <c r="U1398" s="34"/>
      <c r="V1398" s="34"/>
      <c r="W1398" s="34"/>
      <c r="X1398" s="34"/>
      <c r="Y1398" s="34"/>
      <c r="Z1398" s="34"/>
      <c r="AA1398" s="34"/>
      <c r="AB1398" s="34"/>
      <c r="AC1398" s="34"/>
      <c r="AD1398" s="47"/>
      <c r="AG1398" s="23">
        <v>1</v>
      </c>
      <c r="AH1398" s="42">
        <v>0</v>
      </c>
      <c r="AI1398" s="42">
        <v>0</v>
      </c>
    </row>
    <row r="1399" spans="1:35" s="16" customFormat="1" x14ac:dyDescent="0.35">
      <c r="A1399" s="34" t="str">
        <f>IF(B1399&lt;&gt;"",MAX($A$1:A1398)+1,"")</f>
        <v/>
      </c>
      <c r="B1399" s="34"/>
      <c r="C1399" s="34"/>
      <c r="D1399" s="34"/>
      <c r="E1399" s="34"/>
      <c r="F1399" s="34"/>
      <c r="G1399" s="34"/>
      <c r="H1399" s="34"/>
      <c r="I1399" s="34"/>
      <c r="J1399" s="34"/>
      <c r="K1399" s="34"/>
      <c r="L1399" s="34"/>
      <c r="M1399" s="34"/>
      <c r="N1399" s="34"/>
      <c r="O1399" s="34"/>
      <c r="P1399" s="34"/>
      <c r="Q1399" s="34"/>
      <c r="R1399" s="34"/>
      <c r="S1399" s="34"/>
      <c r="T1399" s="34"/>
      <c r="U1399" s="34"/>
      <c r="V1399" s="34"/>
      <c r="W1399" s="34"/>
      <c r="X1399" s="34"/>
      <c r="Y1399" s="34"/>
      <c r="Z1399" s="34"/>
      <c r="AA1399" s="34"/>
      <c r="AB1399" s="34"/>
      <c r="AC1399" s="34"/>
      <c r="AD1399" s="47"/>
      <c r="AG1399" s="23">
        <v>1</v>
      </c>
      <c r="AH1399" s="42">
        <v>0</v>
      </c>
      <c r="AI1399" s="42">
        <v>0</v>
      </c>
    </row>
    <row r="1400" spans="1:35" s="16" customFormat="1" x14ac:dyDescent="0.35">
      <c r="A1400" s="34" t="str">
        <f>IF(B1400&lt;&gt;"",MAX($A$1:A1399)+1,"")</f>
        <v/>
      </c>
      <c r="B1400" s="34"/>
      <c r="C1400" s="34"/>
      <c r="D1400" s="34"/>
      <c r="E1400" s="34"/>
      <c r="F1400" s="34"/>
      <c r="G1400" s="34"/>
      <c r="H1400" s="34"/>
      <c r="I1400" s="34"/>
      <c r="J1400" s="34"/>
      <c r="K1400" s="34"/>
      <c r="L1400" s="34"/>
      <c r="M1400" s="34"/>
      <c r="N1400" s="34"/>
      <c r="O1400" s="34"/>
      <c r="P1400" s="34"/>
      <c r="Q1400" s="34"/>
      <c r="R1400" s="34"/>
      <c r="S1400" s="34"/>
      <c r="T1400" s="34"/>
      <c r="U1400" s="34"/>
      <c r="V1400" s="34"/>
      <c r="W1400" s="34"/>
      <c r="X1400" s="34"/>
      <c r="Y1400" s="34"/>
      <c r="Z1400" s="34"/>
      <c r="AA1400" s="34"/>
      <c r="AB1400" s="34"/>
      <c r="AC1400" s="34"/>
      <c r="AD1400" s="47"/>
      <c r="AG1400" s="23">
        <v>1</v>
      </c>
      <c r="AH1400" s="42">
        <v>0</v>
      </c>
      <c r="AI1400" s="42">
        <v>0</v>
      </c>
    </row>
    <row r="1401" spans="1:35" s="16" customFormat="1" x14ac:dyDescent="0.35">
      <c r="A1401" s="34" t="str">
        <f>IF(B1401&lt;&gt;"",MAX($A$1:A1400)+1,"")</f>
        <v/>
      </c>
      <c r="B1401" s="34"/>
      <c r="C1401" s="34"/>
      <c r="D1401" s="34"/>
      <c r="E1401" s="34"/>
      <c r="F1401" s="34"/>
      <c r="G1401" s="34"/>
      <c r="H1401" s="34"/>
      <c r="I1401" s="34"/>
      <c r="J1401" s="34"/>
      <c r="K1401" s="34"/>
      <c r="L1401" s="34"/>
      <c r="M1401" s="34"/>
      <c r="N1401" s="34"/>
      <c r="O1401" s="34"/>
      <c r="P1401" s="34"/>
      <c r="Q1401" s="34"/>
      <c r="R1401" s="34"/>
      <c r="S1401" s="34"/>
      <c r="T1401" s="34"/>
      <c r="U1401" s="34"/>
      <c r="V1401" s="34"/>
      <c r="W1401" s="34"/>
      <c r="X1401" s="34"/>
      <c r="Y1401" s="34"/>
      <c r="Z1401" s="34"/>
      <c r="AA1401" s="34"/>
      <c r="AB1401" s="34"/>
      <c r="AC1401" s="34"/>
      <c r="AD1401" s="47"/>
      <c r="AG1401" s="23">
        <v>1</v>
      </c>
      <c r="AH1401" s="42">
        <v>0</v>
      </c>
      <c r="AI1401" s="42">
        <v>0</v>
      </c>
    </row>
    <row r="1402" spans="1:35" s="16" customFormat="1" x14ac:dyDescent="0.35">
      <c r="A1402" s="34" t="str">
        <f>IF(B1402&lt;&gt;"",MAX($A$1:A1401)+1,"")</f>
        <v/>
      </c>
      <c r="B1402" s="34"/>
      <c r="C1402" s="34"/>
      <c r="D1402" s="34"/>
      <c r="E1402" s="34"/>
      <c r="F1402" s="34"/>
      <c r="G1402" s="34"/>
      <c r="H1402" s="34"/>
      <c r="I1402" s="34"/>
      <c r="J1402" s="34"/>
      <c r="K1402" s="34"/>
      <c r="L1402" s="34"/>
      <c r="M1402" s="34"/>
      <c r="N1402" s="34"/>
      <c r="O1402" s="34"/>
      <c r="P1402" s="34"/>
      <c r="Q1402" s="34"/>
      <c r="R1402" s="34"/>
      <c r="S1402" s="34"/>
      <c r="T1402" s="34"/>
      <c r="U1402" s="34"/>
      <c r="V1402" s="34"/>
      <c r="W1402" s="34"/>
      <c r="X1402" s="34"/>
      <c r="Y1402" s="34"/>
      <c r="Z1402" s="34"/>
      <c r="AA1402" s="34"/>
      <c r="AB1402" s="34"/>
      <c r="AC1402" s="34"/>
      <c r="AD1402" s="47"/>
      <c r="AG1402" s="23">
        <v>1</v>
      </c>
      <c r="AH1402" s="42">
        <v>0</v>
      </c>
      <c r="AI1402" s="42">
        <v>0</v>
      </c>
    </row>
    <row r="1403" spans="1:35" s="16" customFormat="1" x14ac:dyDescent="0.35">
      <c r="A1403" s="34" t="str">
        <f>IF(B1403&lt;&gt;"",MAX($A$1:A1402)+1,"")</f>
        <v/>
      </c>
      <c r="B1403" s="34"/>
      <c r="C1403" s="34"/>
      <c r="D1403" s="34"/>
      <c r="E1403" s="34"/>
      <c r="F1403" s="34"/>
      <c r="G1403" s="34"/>
      <c r="H1403" s="34"/>
      <c r="I1403" s="34"/>
      <c r="J1403" s="34"/>
      <c r="K1403" s="34"/>
      <c r="L1403" s="34"/>
      <c r="M1403" s="34"/>
      <c r="N1403" s="34"/>
      <c r="O1403" s="34"/>
      <c r="P1403" s="34"/>
      <c r="Q1403" s="34"/>
      <c r="R1403" s="34"/>
      <c r="S1403" s="34"/>
      <c r="T1403" s="34"/>
      <c r="U1403" s="34"/>
      <c r="V1403" s="34"/>
      <c r="W1403" s="34"/>
      <c r="X1403" s="34"/>
      <c r="Y1403" s="34"/>
      <c r="Z1403" s="34"/>
      <c r="AA1403" s="34"/>
      <c r="AB1403" s="34"/>
      <c r="AC1403" s="34"/>
      <c r="AD1403" s="47"/>
      <c r="AG1403" s="23">
        <v>1</v>
      </c>
      <c r="AH1403" s="42">
        <v>0</v>
      </c>
      <c r="AI1403" s="42">
        <v>0</v>
      </c>
    </row>
    <row r="1404" spans="1:35" s="16" customFormat="1" x14ac:dyDescent="0.35">
      <c r="A1404" s="34" t="str">
        <f>IF(B1404&lt;&gt;"",MAX($A$1:A1403)+1,"")</f>
        <v/>
      </c>
      <c r="B1404" s="34"/>
      <c r="C1404" s="34"/>
      <c r="D1404" s="34"/>
      <c r="E1404" s="34"/>
      <c r="F1404" s="34"/>
      <c r="G1404" s="34"/>
      <c r="H1404" s="34"/>
      <c r="I1404" s="34"/>
      <c r="J1404" s="34"/>
      <c r="K1404" s="34"/>
      <c r="L1404" s="34"/>
      <c r="M1404" s="34"/>
      <c r="N1404" s="34"/>
      <c r="O1404" s="34"/>
      <c r="P1404" s="34"/>
      <c r="Q1404" s="34"/>
      <c r="R1404" s="34"/>
      <c r="S1404" s="34"/>
      <c r="T1404" s="34"/>
      <c r="U1404" s="34"/>
      <c r="V1404" s="34"/>
      <c r="W1404" s="34"/>
      <c r="X1404" s="34"/>
      <c r="Y1404" s="34"/>
      <c r="Z1404" s="34"/>
      <c r="AA1404" s="34"/>
      <c r="AB1404" s="34"/>
      <c r="AC1404" s="34"/>
      <c r="AD1404" s="47"/>
      <c r="AG1404" s="23">
        <v>1</v>
      </c>
      <c r="AH1404" s="42">
        <v>0</v>
      </c>
      <c r="AI1404" s="42">
        <v>0</v>
      </c>
    </row>
    <row r="1405" spans="1:35" s="16" customFormat="1" x14ac:dyDescent="0.35">
      <c r="A1405" s="34" t="str">
        <f>IF(B1405&lt;&gt;"",MAX($A$1:A1404)+1,"")</f>
        <v/>
      </c>
      <c r="B1405" s="34"/>
      <c r="C1405" s="34"/>
      <c r="D1405" s="34"/>
      <c r="E1405" s="34"/>
      <c r="F1405" s="34"/>
      <c r="G1405" s="34"/>
      <c r="H1405" s="34"/>
      <c r="I1405" s="34"/>
      <c r="J1405" s="34"/>
      <c r="K1405" s="34"/>
      <c r="L1405" s="34"/>
      <c r="M1405" s="34"/>
      <c r="N1405" s="34"/>
      <c r="O1405" s="34"/>
      <c r="P1405" s="34"/>
      <c r="Q1405" s="34"/>
      <c r="R1405" s="34"/>
      <c r="S1405" s="34"/>
      <c r="T1405" s="34"/>
      <c r="U1405" s="34"/>
      <c r="V1405" s="34"/>
      <c r="W1405" s="34"/>
      <c r="X1405" s="34"/>
      <c r="Y1405" s="34"/>
      <c r="Z1405" s="34"/>
      <c r="AA1405" s="34"/>
      <c r="AB1405" s="34"/>
      <c r="AC1405" s="34"/>
      <c r="AD1405" s="47"/>
      <c r="AG1405" s="23">
        <v>1</v>
      </c>
      <c r="AH1405" s="42">
        <v>0</v>
      </c>
      <c r="AI1405" s="42">
        <v>0</v>
      </c>
    </row>
    <row r="1406" spans="1:35" s="16" customFormat="1" x14ac:dyDescent="0.35">
      <c r="A1406" s="34" t="str">
        <f>IF(B1406&lt;&gt;"",MAX($A$1:A1405)+1,"")</f>
        <v/>
      </c>
      <c r="B1406" s="34"/>
      <c r="C1406" s="34"/>
      <c r="D1406" s="34"/>
      <c r="E1406" s="34"/>
      <c r="F1406" s="34"/>
      <c r="G1406" s="34"/>
      <c r="H1406" s="34"/>
      <c r="I1406" s="34"/>
      <c r="J1406" s="34"/>
      <c r="K1406" s="34"/>
      <c r="L1406" s="34"/>
      <c r="M1406" s="34"/>
      <c r="N1406" s="34"/>
      <c r="O1406" s="34"/>
      <c r="P1406" s="34"/>
      <c r="Q1406" s="34"/>
      <c r="R1406" s="34"/>
      <c r="S1406" s="34"/>
      <c r="T1406" s="34"/>
      <c r="U1406" s="34"/>
      <c r="V1406" s="34"/>
      <c r="W1406" s="34"/>
      <c r="X1406" s="34"/>
      <c r="Y1406" s="34"/>
      <c r="Z1406" s="34"/>
      <c r="AA1406" s="34"/>
      <c r="AB1406" s="34"/>
      <c r="AC1406" s="34"/>
      <c r="AD1406" s="47"/>
      <c r="AG1406" s="23">
        <v>1</v>
      </c>
      <c r="AH1406" s="42">
        <v>0</v>
      </c>
      <c r="AI1406" s="42">
        <v>0</v>
      </c>
    </row>
    <row r="1407" spans="1:35" s="16" customFormat="1" x14ac:dyDescent="0.35">
      <c r="A1407" s="34" t="str">
        <f>IF(B1407&lt;&gt;"",MAX($A$1:A1406)+1,"")</f>
        <v/>
      </c>
      <c r="B1407" s="34"/>
      <c r="C1407" s="34"/>
      <c r="D1407" s="34"/>
      <c r="E1407" s="34"/>
      <c r="F1407" s="34"/>
      <c r="G1407" s="34"/>
      <c r="H1407" s="34"/>
      <c r="I1407" s="34"/>
      <c r="J1407" s="34"/>
      <c r="K1407" s="34"/>
      <c r="L1407" s="34"/>
      <c r="M1407" s="34"/>
      <c r="N1407" s="34"/>
      <c r="O1407" s="34"/>
      <c r="P1407" s="34"/>
      <c r="Q1407" s="34"/>
      <c r="R1407" s="34"/>
      <c r="S1407" s="34"/>
      <c r="T1407" s="34"/>
      <c r="U1407" s="34"/>
      <c r="V1407" s="34"/>
      <c r="W1407" s="34"/>
      <c r="X1407" s="34"/>
      <c r="Y1407" s="34"/>
      <c r="Z1407" s="34"/>
      <c r="AA1407" s="34"/>
      <c r="AB1407" s="34"/>
      <c r="AC1407" s="34"/>
      <c r="AD1407" s="47"/>
      <c r="AG1407" s="23">
        <v>1</v>
      </c>
      <c r="AH1407" s="42">
        <v>0</v>
      </c>
      <c r="AI1407" s="42">
        <v>0</v>
      </c>
    </row>
    <row r="1408" spans="1:35" s="16" customFormat="1" x14ac:dyDescent="0.35">
      <c r="A1408" s="34" t="str">
        <f>IF(B1408&lt;&gt;"",MAX($A$1:A1407)+1,"")</f>
        <v/>
      </c>
      <c r="B1408" s="34"/>
      <c r="C1408" s="34"/>
      <c r="D1408" s="34"/>
      <c r="E1408" s="34"/>
      <c r="F1408" s="34"/>
      <c r="G1408" s="34"/>
      <c r="H1408" s="34"/>
      <c r="I1408" s="34"/>
      <c r="J1408" s="34"/>
      <c r="K1408" s="34"/>
      <c r="L1408" s="34"/>
      <c r="M1408" s="34"/>
      <c r="N1408" s="34"/>
      <c r="O1408" s="34"/>
      <c r="P1408" s="34"/>
      <c r="Q1408" s="34"/>
      <c r="R1408" s="34"/>
      <c r="S1408" s="34"/>
      <c r="T1408" s="34"/>
      <c r="U1408" s="34"/>
      <c r="V1408" s="34"/>
      <c r="W1408" s="34"/>
      <c r="X1408" s="34"/>
      <c r="Y1408" s="34"/>
      <c r="Z1408" s="34"/>
      <c r="AA1408" s="34"/>
      <c r="AB1408" s="34"/>
      <c r="AC1408" s="34"/>
      <c r="AD1408" s="47"/>
      <c r="AG1408" s="23">
        <v>1</v>
      </c>
      <c r="AH1408" s="42">
        <v>0</v>
      </c>
      <c r="AI1408" s="42">
        <v>0</v>
      </c>
    </row>
    <row r="1409" spans="1:35" s="16" customFormat="1" x14ac:dyDescent="0.35">
      <c r="A1409" s="34" t="str">
        <f>IF(B1409&lt;&gt;"",MAX($A$1:A1408)+1,"")</f>
        <v/>
      </c>
      <c r="B1409" s="34"/>
      <c r="C1409" s="34"/>
      <c r="D1409" s="34"/>
      <c r="E1409" s="34"/>
      <c r="F1409" s="34"/>
      <c r="G1409" s="34"/>
      <c r="H1409" s="34"/>
      <c r="I1409" s="34"/>
      <c r="J1409" s="34"/>
      <c r="K1409" s="34"/>
      <c r="L1409" s="34"/>
      <c r="M1409" s="34"/>
      <c r="N1409" s="34"/>
      <c r="O1409" s="34"/>
      <c r="P1409" s="34"/>
      <c r="Q1409" s="34"/>
      <c r="R1409" s="34"/>
      <c r="S1409" s="34"/>
      <c r="T1409" s="34"/>
      <c r="U1409" s="34"/>
      <c r="V1409" s="34"/>
      <c r="W1409" s="34"/>
      <c r="X1409" s="34"/>
      <c r="Y1409" s="34"/>
      <c r="Z1409" s="34"/>
      <c r="AA1409" s="34"/>
      <c r="AB1409" s="34"/>
      <c r="AC1409" s="34"/>
      <c r="AD1409" s="47"/>
      <c r="AG1409" s="23">
        <v>1</v>
      </c>
      <c r="AH1409" s="42">
        <v>0</v>
      </c>
      <c r="AI1409" s="42">
        <v>0</v>
      </c>
    </row>
    <row r="1410" spans="1:35" s="16" customFormat="1" x14ac:dyDescent="0.35">
      <c r="A1410" s="34" t="str">
        <f>IF(B1410&lt;&gt;"",MAX($A$1:A1409)+1,"")</f>
        <v/>
      </c>
      <c r="B1410" s="34"/>
      <c r="C1410" s="34"/>
      <c r="D1410" s="34"/>
      <c r="E1410" s="34"/>
      <c r="F1410" s="34"/>
      <c r="G1410" s="34"/>
      <c r="H1410" s="34"/>
      <c r="I1410" s="34"/>
      <c r="J1410" s="34"/>
      <c r="K1410" s="34"/>
      <c r="L1410" s="34"/>
      <c r="M1410" s="34"/>
      <c r="N1410" s="34"/>
      <c r="O1410" s="34"/>
      <c r="P1410" s="34"/>
      <c r="Q1410" s="34"/>
      <c r="R1410" s="34"/>
      <c r="S1410" s="34"/>
      <c r="T1410" s="34"/>
      <c r="U1410" s="34"/>
      <c r="V1410" s="34"/>
      <c r="W1410" s="34"/>
      <c r="X1410" s="34"/>
      <c r="Y1410" s="34"/>
      <c r="Z1410" s="34"/>
      <c r="AA1410" s="34"/>
      <c r="AB1410" s="34"/>
      <c r="AC1410" s="34"/>
      <c r="AD1410" s="47"/>
      <c r="AG1410" s="23">
        <v>1</v>
      </c>
      <c r="AH1410" s="42">
        <v>0</v>
      </c>
      <c r="AI1410" s="42">
        <v>0</v>
      </c>
    </row>
    <row r="1411" spans="1:35" s="16" customFormat="1" x14ac:dyDescent="0.35">
      <c r="A1411" s="34" t="str">
        <f>IF(B1411&lt;&gt;"",MAX($A$1:A1410)+1,"")</f>
        <v/>
      </c>
      <c r="B1411" s="34"/>
      <c r="C1411" s="34"/>
      <c r="D1411" s="34"/>
      <c r="E1411" s="34"/>
      <c r="F1411" s="34"/>
      <c r="G1411" s="34"/>
      <c r="H1411" s="34"/>
      <c r="I1411" s="34"/>
      <c r="J1411" s="34"/>
      <c r="K1411" s="34"/>
      <c r="L1411" s="34"/>
      <c r="M1411" s="34"/>
      <c r="N1411" s="34"/>
      <c r="O1411" s="34"/>
      <c r="P1411" s="34"/>
      <c r="Q1411" s="34"/>
      <c r="R1411" s="34"/>
      <c r="S1411" s="34"/>
      <c r="T1411" s="34"/>
      <c r="U1411" s="34"/>
      <c r="V1411" s="34"/>
      <c r="W1411" s="34"/>
      <c r="X1411" s="34"/>
      <c r="Y1411" s="34"/>
      <c r="Z1411" s="34"/>
      <c r="AA1411" s="34"/>
      <c r="AB1411" s="34"/>
      <c r="AC1411" s="34"/>
      <c r="AD1411" s="47"/>
      <c r="AG1411" s="23">
        <v>1</v>
      </c>
      <c r="AH1411" s="42">
        <v>0</v>
      </c>
      <c r="AI1411" s="42">
        <v>0</v>
      </c>
    </row>
    <row r="1412" spans="1:35" s="16" customFormat="1" x14ac:dyDescent="0.35">
      <c r="A1412" s="34" t="str">
        <f>IF(B1412&lt;&gt;"",MAX($A$1:A1411)+1,"")</f>
        <v/>
      </c>
      <c r="B1412" s="34"/>
      <c r="C1412" s="34"/>
      <c r="D1412" s="34"/>
      <c r="E1412" s="34"/>
      <c r="F1412" s="34"/>
      <c r="G1412" s="34"/>
      <c r="H1412" s="34"/>
      <c r="I1412" s="34"/>
      <c r="J1412" s="34"/>
      <c r="K1412" s="34"/>
      <c r="L1412" s="34"/>
      <c r="M1412" s="34"/>
      <c r="N1412" s="34"/>
      <c r="O1412" s="34"/>
      <c r="P1412" s="34"/>
      <c r="Q1412" s="34"/>
      <c r="R1412" s="34"/>
      <c r="S1412" s="34"/>
      <c r="T1412" s="34"/>
      <c r="U1412" s="34"/>
      <c r="V1412" s="34"/>
      <c r="W1412" s="34"/>
      <c r="X1412" s="34"/>
      <c r="Y1412" s="34"/>
      <c r="Z1412" s="34"/>
      <c r="AA1412" s="34"/>
      <c r="AB1412" s="34"/>
      <c r="AC1412" s="34"/>
      <c r="AD1412" s="47"/>
      <c r="AG1412" s="23">
        <v>1</v>
      </c>
      <c r="AH1412" s="42">
        <v>0</v>
      </c>
      <c r="AI1412" s="42">
        <v>0</v>
      </c>
    </row>
    <row r="1413" spans="1:35" s="16" customFormat="1" x14ac:dyDescent="0.35">
      <c r="A1413" s="34" t="str">
        <f>IF(B1413&lt;&gt;"",MAX($A$1:A1412)+1,"")</f>
        <v/>
      </c>
      <c r="B1413" s="34"/>
      <c r="C1413" s="34"/>
      <c r="D1413" s="34"/>
      <c r="E1413" s="34"/>
      <c r="F1413" s="34"/>
      <c r="G1413" s="34"/>
      <c r="H1413" s="34"/>
      <c r="I1413" s="34"/>
      <c r="J1413" s="34"/>
      <c r="K1413" s="34"/>
      <c r="L1413" s="34"/>
      <c r="M1413" s="34"/>
      <c r="N1413" s="34"/>
      <c r="O1413" s="34"/>
      <c r="P1413" s="34"/>
      <c r="Q1413" s="34"/>
      <c r="R1413" s="34"/>
      <c r="S1413" s="34"/>
      <c r="T1413" s="34"/>
      <c r="U1413" s="34"/>
      <c r="V1413" s="34"/>
      <c r="W1413" s="34"/>
      <c r="X1413" s="34"/>
      <c r="Y1413" s="34"/>
      <c r="Z1413" s="34"/>
      <c r="AA1413" s="34"/>
      <c r="AB1413" s="34"/>
      <c r="AC1413" s="34"/>
      <c r="AD1413" s="47"/>
      <c r="AG1413" s="23">
        <v>1</v>
      </c>
      <c r="AH1413" s="42">
        <v>0</v>
      </c>
      <c r="AI1413" s="42">
        <v>0</v>
      </c>
    </row>
    <row r="1414" spans="1:35" s="16" customFormat="1" x14ac:dyDescent="0.35">
      <c r="A1414" s="34" t="str">
        <f>IF(B1414&lt;&gt;"",MAX($A$1:A1413)+1,"")</f>
        <v/>
      </c>
      <c r="B1414" s="34"/>
      <c r="C1414" s="34"/>
      <c r="D1414" s="34"/>
      <c r="E1414" s="34"/>
      <c r="F1414" s="34"/>
      <c r="G1414" s="34"/>
      <c r="H1414" s="34"/>
      <c r="I1414" s="34"/>
      <c r="J1414" s="34"/>
      <c r="K1414" s="34"/>
      <c r="L1414" s="34"/>
      <c r="M1414" s="34"/>
      <c r="N1414" s="34"/>
      <c r="O1414" s="34"/>
      <c r="P1414" s="34"/>
      <c r="Q1414" s="34"/>
      <c r="R1414" s="34"/>
      <c r="S1414" s="34"/>
      <c r="T1414" s="34"/>
      <c r="U1414" s="34"/>
      <c r="V1414" s="34"/>
      <c r="W1414" s="34"/>
      <c r="X1414" s="34"/>
      <c r="Y1414" s="34"/>
      <c r="Z1414" s="34"/>
      <c r="AA1414" s="34"/>
      <c r="AB1414" s="34"/>
      <c r="AC1414" s="34"/>
      <c r="AD1414" s="47"/>
      <c r="AG1414" s="23">
        <v>1</v>
      </c>
      <c r="AH1414" s="42">
        <v>0</v>
      </c>
      <c r="AI1414" s="42">
        <v>0</v>
      </c>
    </row>
    <row r="1415" spans="1:35" s="16" customFormat="1" x14ac:dyDescent="0.35">
      <c r="A1415" s="34" t="str">
        <f>IF(B1415&lt;&gt;"",MAX($A$1:A1414)+1,"")</f>
        <v/>
      </c>
      <c r="B1415" s="34"/>
      <c r="C1415" s="34"/>
      <c r="D1415" s="34"/>
      <c r="E1415" s="34"/>
      <c r="F1415" s="34"/>
      <c r="G1415" s="34"/>
      <c r="H1415" s="34"/>
      <c r="I1415" s="34"/>
      <c r="J1415" s="34"/>
      <c r="K1415" s="34"/>
      <c r="L1415" s="34"/>
      <c r="M1415" s="34"/>
      <c r="N1415" s="34"/>
      <c r="O1415" s="34"/>
      <c r="P1415" s="34"/>
      <c r="Q1415" s="34"/>
      <c r="R1415" s="34"/>
      <c r="S1415" s="34"/>
      <c r="T1415" s="34"/>
      <c r="U1415" s="34"/>
      <c r="V1415" s="34"/>
      <c r="W1415" s="34"/>
      <c r="X1415" s="34"/>
      <c r="Y1415" s="34"/>
      <c r="Z1415" s="34"/>
      <c r="AA1415" s="34"/>
      <c r="AB1415" s="34"/>
      <c r="AC1415" s="34"/>
      <c r="AD1415" s="47"/>
      <c r="AG1415" s="23">
        <v>1</v>
      </c>
      <c r="AH1415" s="42">
        <v>0</v>
      </c>
      <c r="AI1415" s="42">
        <v>0</v>
      </c>
    </row>
    <row r="1416" spans="1:35" s="16" customFormat="1" x14ac:dyDescent="0.35">
      <c r="A1416" s="34" t="str">
        <f>IF(B1416&lt;&gt;"",MAX($A$1:A1415)+1,"")</f>
        <v/>
      </c>
      <c r="B1416" s="34"/>
      <c r="C1416" s="34"/>
      <c r="D1416" s="34"/>
      <c r="E1416" s="34"/>
      <c r="F1416" s="34"/>
      <c r="G1416" s="34"/>
      <c r="H1416" s="34"/>
      <c r="I1416" s="34"/>
      <c r="J1416" s="34"/>
      <c r="K1416" s="34"/>
      <c r="L1416" s="34"/>
      <c r="M1416" s="34"/>
      <c r="N1416" s="34"/>
      <c r="O1416" s="34"/>
      <c r="P1416" s="34"/>
      <c r="Q1416" s="34"/>
      <c r="R1416" s="34"/>
      <c r="S1416" s="34"/>
      <c r="T1416" s="34"/>
      <c r="U1416" s="34"/>
      <c r="V1416" s="34"/>
      <c r="W1416" s="34"/>
      <c r="X1416" s="34"/>
      <c r="Y1416" s="34"/>
      <c r="Z1416" s="34"/>
      <c r="AA1416" s="34"/>
      <c r="AB1416" s="34"/>
      <c r="AC1416" s="34"/>
      <c r="AD1416" s="47"/>
      <c r="AG1416" s="23">
        <v>1</v>
      </c>
      <c r="AH1416" s="42">
        <v>0</v>
      </c>
      <c r="AI1416" s="42">
        <v>0</v>
      </c>
    </row>
    <row r="1417" spans="1:35" s="16" customFormat="1" x14ac:dyDescent="0.35">
      <c r="A1417" s="34" t="str">
        <f>IF(B1417&lt;&gt;"",MAX($A$1:A1416)+1,"")</f>
        <v/>
      </c>
      <c r="B1417" s="34"/>
      <c r="C1417" s="34"/>
      <c r="D1417" s="34"/>
      <c r="E1417" s="34"/>
      <c r="F1417" s="34"/>
      <c r="G1417" s="34"/>
      <c r="H1417" s="34"/>
      <c r="I1417" s="34"/>
      <c r="J1417" s="34"/>
      <c r="K1417" s="34"/>
      <c r="L1417" s="34"/>
      <c r="M1417" s="34"/>
      <c r="N1417" s="34"/>
      <c r="O1417" s="34"/>
      <c r="P1417" s="34"/>
      <c r="Q1417" s="34"/>
      <c r="R1417" s="34"/>
      <c r="S1417" s="34"/>
      <c r="T1417" s="34"/>
      <c r="U1417" s="34"/>
      <c r="V1417" s="34"/>
      <c r="W1417" s="34"/>
      <c r="X1417" s="34"/>
      <c r="Y1417" s="34"/>
      <c r="Z1417" s="34"/>
      <c r="AA1417" s="34"/>
      <c r="AB1417" s="34"/>
      <c r="AC1417" s="34"/>
      <c r="AD1417" s="47"/>
      <c r="AG1417" s="23">
        <v>1</v>
      </c>
      <c r="AH1417" s="42">
        <v>0</v>
      </c>
      <c r="AI1417" s="42">
        <v>0</v>
      </c>
    </row>
    <row r="1418" spans="1:35" s="16" customFormat="1" x14ac:dyDescent="0.35">
      <c r="A1418" s="34" t="str">
        <f>IF(B1418&lt;&gt;"",MAX($A$1:A1417)+1,"")</f>
        <v/>
      </c>
      <c r="B1418" s="34"/>
      <c r="C1418" s="34"/>
      <c r="D1418" s="34"/>
      <c r="E1418" s="34"/>
      <c r="F1418" s="34"/>
      <c r="G1418" s="34"/>
      <c r="H1418" s="34"/>
      <c r="I1418" s="34"/>
      <c r="J1418" s="34"/>
      <c r="K1418" s="34"/>
      <c r="L1418" s="34"/>
      <c r="M1418" s="34"/>
      <c r="N1418" s="34"/>
      <c r="O1418" s="34"/>
      <c r="P1418" s="34"/>
      <c r="Q1418" s="34"/>
      <c r="R1418" s="34"/>
      <c r="S1418" s="34"/>
      <c r="T1418" s="34"/>
      <c r="U1418" s="34"/>
      <c r="V1418" s="34"/>
      <c r="W1418" s="34"/>
      <c r="X1418" s="34"/>
      <c r="Y1418" s="34"/>
      <c r="Z1418" s="34"/>
      <c r="AA1418" s="34"/>
      <c r="AB1418" s="34"/>
      <c r="AC1418" s="34"/>
      <c r="AD1418" s="47"/>
      <c r="AG1418" s="23">
        <v>1</v>
      </c>
      <c r="AH1418" s="42">
        <v>0</v>
      </c>
      <c r="AI1418" s="42">
        <v>0</v>
      </c>
    </row>
    <row r="1419" spans="1:35" s="16" customFormat="1" x14ac:dyDescent="0.35">
      <c r="A1419" s="34" t="str">
        <f>IF(B1419&lt;&gt;"",MAX($A$1:A1418)+1,"")</f>
        <v/>
      </c>
      <c r="B1419" s="34"/>
      <c r="C1419" s="34"/>
      <c r="D1419" s="34"/>
      <c r="E1419" s="34"/>
      <c r="F1419" s="34"/>
      <c r="G1419" s="34"/>
      <c r="H1419" s="34"/>
      <c r="I1419" s="34"/>
      <c r="J1419" s="34"/>
      <c r="K1419" s="34"/>
      <c r="L1419" s="34"/>
      <c r="M1419" s="34"/>
      <c r="N1419" s="34"/>
      <c r="O1419" s="34"/>
      <c r="P1419" s="34"/>
      <c r="Q1419" s="34"/>
      <c r="R1419" s="34"/>
      <c r="S1419" s="34"/>
      <c r="T1419" s="34"/>
      <c r="U1419" s="34"/>
      <c r="V1419" s="34"/>
      <c r="W1419" s="34"/>
      <c r="X1419" s="34"/>
      <c r="Y1419" s="34"/>
      <c r="Z1419" s="34"/>
      <c r="AA1419" s="34"/>
      <c r="AB1419" s="34"/>
      <c r="AC1419" s="34"/>
      <c r="AD1419" s="47"/>
      <c r="AG1419" s="23">
        <v>1</v>
      </c>
      <c r="AH1419" s="42">
        <v>0</v>
      </c>
      <c r="AI1419" s="42">
        <v>0</v>
      </c>
    </row>
    <row r="1420" spans="1:35" s="16" customFormat="1" x14ac:dyDescent="0.35">
      <c r="A1420" s="34" t="str">
        <f>IF(B1420&lt;&gt;"",MAX($A$1:A1419)+1,"")</f>
        <v/>
      </c>
      <c r="B1420" s="34"/>
      <c r="C1420" s="34"/>
      <c r="D1420" s="34"/>
      <c r="E1420" s="34"/>
      <c r="F1420" s="34"/>
      <c r="G1420" s="34"/>
      <c r="H1420" s="34"/>
      <c r="I1420" s="34"/>
      <c r="J1420" s="34"/>
      <c r="K1420" s="34"/>
      <c r="L1420" s="34"/>
      <c r="M1420" s="34"/>
      <c r="N1420" s="34"/>
      <c r="O1420" s="34"/>
      <c r="P1420" s="34"/>
      <c r="Q1420" s="34"/>
      <c r="R1420" s="34"/>
      <c r="S1420" s="34"/>
      <c r="T1420" s="34"/>
      <c r="U1420" s="34"/>
      <c r="V1420" s="34"/>
      <c r="W1420" s="34"/>
      <c r="X1420" s="34"/>
      <c r="Y1420" s="34"/>
      <c r="Z1420" s="34"/>
      <c r="AA1420" s="34"/>
      <c r="AB1420" s="34"/>
      <c r="AC1420" s="34"/>
      <c r="AD1420" s="47"/>
      <c r="AG1420" s="23">
        <v>1</v>
      </c>
      <c r="AH1420" s="42">
        <v>0</v>
      </c>
      <c r="AI1420" s="42">
        <v>0</v>
      </c>
    </row>
    <row r="1421" spans="1:35" s="16" customFormat="1" x14ac:dyDescent="0.35">
      <c r="A1421" s="34" t="str">
        <f>IF(B1421&lt;&gt;"",MAX($A$1:A1420)+1,"")</f>
        <v/>
      </c>
      <c r="B1421" s="34"/>
      <c r="C1421" s="34"/>
      <c r="D1421" s="34"/>
      <c r="E1421" s="34"/>
      <c r="F1421" s="34"/>
      <c r="G1421" s="34"/>
      <c r="H1421" s="34"/>
      <c r="I1421" s="34"/>
      <c r="J1421" s="34"/>
      <c r="K1421" s="34"/>
      <c r="L1421" s="34"/>
      <c r="M1421" s="34"/>
      <c r="N1421" s="34"/>
      <c r="O1421" s="34"/>
      <c r="P1421" s="34"/>
      <c r="Q1421" s="34"/>
      <c r="R1421" s="34"/>
      <c r="S1421" s="34"/>
      <c r="T1421" s="34"/>
      <c r="U1421" s="34"/>
      <c r="V1421" s="34"/>
      <c r="W1421" s="34"/>
      <c r="X1421" s="34"/>
      <c r="Y1421" s="34"/>
      <c r="Z1421" s="34"/>
      <c r="AA1421" s="34"/>
      <c r="AB1421" s="34"/>
      <c r="AC1421" s="34"/>
      <c r="AD1421" s="47"/>
      <c r="AG1421" s="23">
        <v>1</v>
      </c>
      <c r="AH1421" s="42">
        <v>0</v>
      </c>
      <c r="AI1421" s="42">
        <v>0</v>
      </c>
    </row>
    <row r="1422" spans="1:35" s="16" customFormat="1" x14ac:dyDescent="0.35">
      <c r="A1422" s="34" t="str">
        <f>IF(B1422&lt;&gt;"",MAX($A$1:A1421)+1,"")</f>
        <v/>
      </c>
      <c r="B1422" s="34"/>
      <c r="C1422" s="34"/>
      <c r="D1422" s="34"/>
      <c r="E1422" s="34"/>
      <c r="F1422" s="34"/>
      <c r="G1422" s="34"/>
      <c r="H1422" s="34"/>
      <c r="I1422" s="34"/>
      <c r="J1422" s="34"/>
      <c r="K1422" s="34"/>
      <c r="L1422" s="34"/>
      <c r="M1422" s="34"/>
      <c r="N1422" s="34"/>
      <c r="O1422" s="34"/>
      <c r="P1422" s="34"/>
      <c r="Q1422" s="34"/>
      <c r="R1422" s="34"/>
      <c r="S1422" s="34"/>
      <c r="T1422" s="34"/>
      <c r="U1422" s="34"/>
      <c r="V1422" s="34"/>
      <c r="W1422" s="34"/>
      <c r="X1422" s="34"/>
      <c r="Y1422" s="34"/>
      <c r="Z1422" s="34"/>
      <c r="AA1422" s="34"/>
      <c r="AB1422" s="34"/>
      <c r="AC1422" s="34"/>
      <c r="AD1422" s="47"/>
      <c r="AG1422" s="23">
        <v>1</v>
      </c>
      <c r="AH1422" s="42">
        <v>0</v>
      </c>
      <c r="AI1422" s="42">
        <v>0</v>
      </c>
    </row>
    <row r="1423" spans="1:35" s="16" customFormat="1" x14ac:dyDescent="0.35">
      <c r="A1423" s="34" t="str">
        <f>IF(B1423&lt;&gt;"",MAX($A$1:A1422)+1,"")</f>
        <v/>
      </c>
      <c r="B1423" s="34"/>
      <c r="C1423" s="34"/>
      <c r="D1423" s="34"/>
      <c r="E1423" s="34"/>
      <c r="F1423" s="34"/>
      <c r="G1423" s="34"/>
      <c r="H1423" s="34"/>
      <c r="I1423" s="34"/>
      <c r="J1423" s="34"/>
      <c r="K1423" s="34"/>
      <c r="L1423" s="34"/>
      <c r="M1423" s="34"/>
      <c r="N1423" s="34"/>
      <c r="O1423" s="34"/>
      <c r="P1423" s="34"/>
      <c r="Q1423" s="34"/>
      <c r="R1423" s="34"/>
      <c r="S1423" s="34"/>
      <c r="T1423" s="34"/>
      <c r="U1423" s="34"/>
      <c r="V1423" s="34"/>
      <c r="W1423" s="34"/>
      <c r="X1423" s="34"/>
      <c r="Y1423" s="34"/>
      <c r="Z1423" s="34"/>
      <c r="AA1423" s="34"/>
      <c r="AB1423" s="34"/>
      <c r="AC1423" s="34"/>
      <c r="AD1423" s="47"/>
      <c r="AG1423" s="23">
        <v>1</v>
      </c>
      <c r="AH1423" s="42">
        <v>0</v>
      </c>
      <c r="AI1423" s="42">
        <v>0</v>
      </c>
    </row>
    <row r="1424" spans="1:35" s="16" customFormat="1" x14ac:dyDescent="0.35">
      <c r="A1424" s="34" t="str">
        <f>IF(B1424&lt;&gt;"",MAX($A$1:A1423)+1,"")</f>
        <v/>
      </c>
      <c r="B1424" s="34"/>
      <c r="C1424" s="34"/>
      <c r="D1424" s="34"/>
      <c r="E1424" s="34"/>
      <c r="F1424" s="34"/>
      <c r="G1424" s="34"/>
      <c r="H1424" s="34"/>
      <c r="I1424" s="34"/>
      <c r="J1424" s="34"/>
      <c r="K1424" s="34"/>
      <c r="L1424" s="34"/>
      <c r="M1424" s="34"/>
      <c r="N1424" s="34"/>
      <c r="O1424" s="34"/>
      <c r="P1424" s="34"/>
      <c r="Q1424" s="34"/>
      <c r="R1424" s="34"/>
      <c r="S1424" s="34"/>
      <c r="T1424" s="34"/>
      <c r="U1424" s="34"/>
      <c r="V1424" s="34"/>
      <c r="W1424" s="34"/>
      <c r="X1424" s="34"/>
      <c r="Y1424" s="34"/>
      <c r="Z1424" s="34"/>
      <c r="AA1424" s="34"/>
      <c r="AB1424" s="34"/>
      <c r="AC1424" s="34"/>
      <c r="AD1424" s="47"/>
      <c r="AG1424" s="23">
        <v>1</v>
      </c>
      <c r="AH1424" s="42">
        <v>0</v>
      </c>
      <c r="AI1424" s="42">
        <v>0</v>
      </c>
    </row>
    <row r="1425" spans="1:35" s="16" customFormat="1" x14ac:dyDescent="0.35">
      <c r="A1425" s="34" t="str">
        <f>IF(B1425&lt;&gt;"",MAX($A$1:A1424)+1,"")</f>
        <v/>
      </c>
      <c r="B1425" s="34"/>
      <c r="C1425" s="34"/>
      <c r="D1425" s="34"/>
      <c r="E1425" s="34"/>
      <c r="F1425" s="34"/>
      <c r="G1425" s="34"/>
      <c r="H1425" s="34"/>
      <c r="I1425" s="34"/>
      <c r="J1425" s="34"/>
      <c r="K1425" s="34"/>
      <c r="L1425" s="34"/>
      <c r="M1425" s="34"/>
      <c r="N1425" s="34"/>
      <c r="O1425" s="34"/>
      <c r="P1425" s="34"/>
      <c r="Q1425" s="34"/>
      <c r="R1425" s="34"/>
      <c r="S1425" s="34"/>
      <c r="T1425" s="34"/>
      <c r="U1425" s="34"/>
      <c r="V1425" s="34"/>
      <c r="W1425" s="34"/>
      <c r="X1425" s="34"/>
      <c r="Y1425" s="34"/>
      <c r="Z1425" s="34"/>
      <c r="AA1425" s="34"/>
      <c r="AB1425" s="34"/>
      <c r="AC1425" s="34"/>
      <c r="AD1425" s="47"/>
      <c r="AG1425" s="23">
        <v>1</v>
      </c>
      <c r="AH1425" s="42">
        <v>0</v>
      </c>
      <c r="AI1425" s="42">
        <v>0</v>
      </c>
    </row>
    <row r="1426" spans="1:35" s="16" customFormat="1" x14ac:dyDescent="0.35">
      <c r="A1426" s="34" t="str">
        <f>IF(B1426&lt;&gt;"",MAX($A$1:A1425)+1,"")</f>
        <v/>
      </c>
      <c r="B1426" s="34"/>
      <c r="C1426" s="34"/>
      <c r="D1426" s="34"/>
      <c r="E1426" s="34"/>
      <c r="F1426" s="34"/>
      <c r="G1426" s="34"/>
      <c r="H1426" s="34"/>
      <c r="I1426" s="34"/>
      <c r="J1426" s="34"/>
      <c r="K1426" s="34"/>
      <c r="L1426" s="34"/>
      <c r="M1426" s="34"/>
      <c r="N1426" s="34"/>
      <c r="O1426" s="34"/>
      <c r="P1426" s="34"/>
      <c r="Q1426" s="34"/>
      <c r="R1426" s="34"/>
      <c r="S1426" s="34"/>
      <c r="T1426" s="34"/>
      <c r="U1426" s="34"/>
      <c r="V1426" s="34"/>
      <c r="W1426" s="34"/>
      <c r="X1426" s="34"/>
      <c r="Y1426" s="34"/>
      <c r="Z1426" s="34"/>
      <c r="AA1426" s="34"/>
      <c r="AB1426" s="34"/>
      <c r="AC1426" s="34"/>
      <c r="AD1426" s="47"/>
      <c r="AG1426" s="23">
        <v>1</v>
      </c>
      <c r="AH1426" s="42">
        <v>0</v>
      </c>
      <c r="AI1426" s="42">
        <v>0</v>
      </c>
    </row>
    <row r="1427" spans="1:35" s="16" customFormat="1" x14ac:dyDescent="0.35">
      <c r="A1427" s="34" t="str">
        <f>IF(B1427&lt;&gt;"",MAX($A$1:A1426)+1,"")</f>
        <v/>
      </c>
      <c r="B1427" s="34"/>
      <c r="C1427" s="34"/>
      <c r="D1427" s="34"/>
      <c r="E1427" s="34"/>
      <c r="F1427" s="34"/>
      <c r="G1427" s="34"/>
      <c r="H1427" s="34"/>
      <c r="I1427" s="34"/>
      <c r="J1427" s="34"/>
      <c r="K1427" s="34"/>
      <c r="L1427" s="34"/>
      <c r="M1427" s="34"/>
      <c r="N1427" s="34"/>
      <c r="O1427" s="34"/>
      <c r="P1427" s="34"/>
      <c r="Q1427" s="34"/>
      <c r="R1427" s="34"/>
      <c r="S1427" s="34"/>
      <c r="T1427" s="34"/>
      <c r="U1427" s="34"/>
      <c r="V1427" s="34"/>
      <c r="W1427" s="34"/>
      <c r="X1427" s="34"/>
      <c r="Y1427" s="34"/>
      <c r="Z1427" s="34"/>
      <c r="AA1427" s="34"/>
      <c r="AB1427" s="34"/>
      <c r="AC1427" s="34"/>
      <c r="AD1427" s="47"/>
      <c r="AG1427" s="23">
        <v>1</v>
      </c>
      <c r="AH1427" s="42">
        <v>0</v>
      </c>
      <c r="AI1427" s="42">
        <v>0</v>
      </c>
    </row>
    <row r="1428" spans="1:35" s="16" customFormat="1" x14ac:dyDescent="0.35">
      <c r="A1428" s="34" t="str">
        <f>IF(B1428&lt;&gt;"",MAX($A$1:A1427)+1,"")</f>
        <v/>
      </c>
      <c r="B1428" s="34"/>
      <c r="C1428" s="34"/>
      <c r="D1428" s="34"/>
      <c r="E1428" s="34"/>
      <c r="F1428" s="34"/>
      <c r="G1428" s="34"/>
      <c r="H1428" s="34"/>
      <c r="I1428" s="34"/>
      <c r="J1428" s="34"/>
      <c r="K1428" s="34"/>
      <c r="L1428" s="34"/>
      <c r="M1428" s="34"/>
      <c r="N1428" s="34"/>
      <c r="O1428" s="34"/>
      <c r="P1428" s="34"/>
      <c r="Q1428" s="34"/>
      <c r="R1428" s="34"/>
      <c r="S1428" s="34"/>
      <c r="T1428" s="34"/>
      <c r="U1428" s="34"/>
      <c r="V1428" s="34"/>
      <c r="W1428" s="34"/>
      <c r="X1428" s="34"/>
      <c r="Y1428" s="34"/>
      <c r="Z1428" s="34"/>
      <c r="AA1428" s="34"/>
      <c r="AB1428" s="34"/>
      <c r="AC1428" s="34"/>
      <c r="AD1428" s="47"/>
      <c r="AG1428" s="23">
        <v>1</v>
      </c>
      <c r="AH1428" s="42">
        <v>0</v>
      </c>
      <c r="AI1428" s="42">
        <v>0</v>
      </c>
    </row>
    <row r="1429" spans="1:35" s="16" customFormat="1" x14ac:dyDescent="0.35">
      <c r="A1429" s="34" t="str">
        <f>IF(B1429&lt;&gt;"",MAX($A$1:A1428)+1,"")</f>
        <v/>
      </c>
      <c r="B1429" s="34"/>
      <c r="C1429" s="34"/>
      <c r="D1429" s="34"/>
      <c r="E1429" s="34"/>
      <c r="F1429" s="34"/>
      <c r="G1429" s="34"/>
      <c r="H1429" s="34"/>
      <c r="I1429" s="34"/>
      <c r="J1429" s="34"/>
      <c r="K1429" s="34"/>
      <c r="L1429" s="34"/>
      <c r="M1429" s="34"/>
      <c r="N1429" s="34"/>
      <c r="O1429" s="34"/>
      <c r="P1429" s="34"/>
      <c r="Q1429" s="34"/>
      <c r="R1429" s="34"/>
      <c r="S1429" s="34"/>
      <c r="T1429" s="34"/>
      <c r="U1429" s="34"/>
      <c r="V1429" s="34"/>
      <c r="W1429" s="34"/>
      <c r="X1429" s="34"/>
      <c r="Y1429" s="34"/>
      <c r="Z1429" s="34"/>
      <c r="AA1429" s="34"/>
      <c r="AB1429" s="34"/>
      <c r="AC1429" s="34"/>
      <c r="AD1429" s="47"/>
      <c r="AG1429" s="23">
        <v>1</v>
      </c>
      <c r="AH1429" s="42">
        <v>0</v>
      </c>
      <c r="AI1429" s="42">
        <v>0</v>
      </c>
    </row>
    <row r="1430" spans="1:35" s="16" customFormat="1" x14ac:dyDescent="0.35">
      <c r="A1430" s="34" t="str">
        <f>IF(B1430&lt;&gt;"",MAX($A$1:A1429)+1,"")</f>
        <v/>
      </c>
      <c r="B1430" s="34"/>
      <c r="C1430" s="34"/>
      <c r="D1430" s="34"/>
      <c r="E1430" s="34"/>
      <c r="F1430" s="34"/>
      <c r="G1430" s="34"/>
      <c r="H1430" s="34"/>
      <c r="I1430" s="34"/>
      <c r="J1430" s="34"/>
      <c r="K1430" s="34"/>
      <c r="L1430" s="34"/>
      <c r="M1430" s="34"/>
      <c r="N1430" s="34"/>
      <c r="O1430" s="34"/>
      <c r="P1430" s="34"/>
      <c r="Q1430" s="34"/>
      <c r="R1430" s="34"/>
      <c r="S1430" s="34"/>
      <c r="T1430" s="34"/>
      <c r="U1430" s="34"/>
      <c r="V1430" s="34"/>
      <c r="W1430" s="34"/>
      <c r="X1430" s="34"/>
      <c r="Y1430" s="34"/>
      <c r="Z1430" s="34"/>
      <c r="AA1430" s="34"/>
      <c r="AB1430" s="34"/>
      <c r="AC1430" s="34"/>
      <c r="AD1430" s="47"/>
      <c r="AG1430" s="23">
        <v>1</v>
      </c>
      <c r="AH1430" s="42">
        <v>0</v>
      </c>
      <c r="AI1430" s="42">
        <v>0</v>
      </c>
    </row>
    <row r="1431" spans="1:35" s="16" customFormat="1" x14ac:dyDescent="0.35">
      <c r="A1431" s="34" t="str">
        <f>IF(B1431&lt;&gt;"",MAX($A$1:A1430)+1,"")</f>
        <v/>
      </c>
      <c r="B1431" s="34"/>
      <c r="C1431" s="34"/>
      <c r="D1431" s="34"/>
      <c r="E1431" s="34"/>
      <c r="F1431" s="34"/>
      <c r="G1431" s="34"/>
      <c r="H1431" s="34"/>
      <c r="I1431" s="34"/>
      <c r="J1431" s="34"/>
      <c r="K1431" s="34"/>
      <c r="L1431" s="34"/>
      <c r="M1431" s="34"/>
      <c r="N1431" s="34"/>
      <c r="O1431" s="34"/>
      <c r="P1431" s="34"/>
      <c r="Q1431" s="34"/>
      <c r="R1431" s="34"/>
      <c r="S1431" s="34"/>
      <c r="T1431" s="34"/>
      <c r="U1431" s="34"/>
      <c r="V1431" s="34"/>
      <c r="W1431" s="34"/>
      <c r="X1431" s="34"/>
      <c r="Y1431" s="34"/>
      <c r="Z1431" s="34"/>
      <c r="AA1431" s="34"/>
      <c r="AB1431" s="34"/>
      <c r="AC1431" s="34"/>
      <c r="AD1431" s="47"/>
      <c r="AG1431" s="23">
        <v>1</v>
      </c>
      <c r="AH1431" s="42">
        <v>0</v>
      </c>
      <c r="AI1431" s="42">
        <v>0</v>
      </c>
    </row>
    <row r="1432" spans="1:35" s="16" customFormat="1" x14ac:dyDescent="0.35">
      <c r="A1432" s="34" t="str">
        <f>IF(B1432&lt;&gt;"",MAX($A$1:A1431)+1,"")</f>
        <v/>
      </c>
      <c r="B1432" s="34"/>
      <c r="C1432" s="34"/>
      <c r="D1432" s="34"/>
      <c r="E1432" s="34"/>
      <c r="F1432" s="34"/>
      <c r="G1432" s="34"/>
      <c r="H1432" s="34"/>
      <c r="I1432" s="34"/>
      <c r="J1432" s="34"/>
      <c r="K1432" s="34"/>
      <c r="L1432" s="34"/>
      <c r="M1432" s="34"/>
      <c r="N1432" s="34"/>
      <c r="O1432" s="34"/>
      <c r="P1432" s="34"/>
      <c r="Q1432" s="34"/>
      <c r="R1432" s="34"/>
      <c r="S1432" s="34"/>
      <c r="T1432" s="34"/>
      <c r="U1432" s="34"/>
      <c r="V1432" s="34"/>
      <c r="W1432" s="34"/>
      <c r="X1432" s="34"/>
      <c r="Y1432" s="34"/>
      <c r="Z1432" s="34"/>
      <c r="AA1432" s="34"/>
      <c r="AB1432" s="34"/>
      <c r="AC1432" s="34"/>
      <c r="AD1432" s="47"/>
      <c r="AG1432" s="23">
        <v>1</v>
      </c>
      <c r="AH1432" s="42">
        <v>0</v>
      </c>
      <c r="AI1432" s="42">
        <v>0</v>
      </c>
    </row>
    <row r="1433" spans="1:35" s="16" customFormat="1" x14ac:dyDescent="0.35">
      <c r="A1433" s="34" t="str">
        <f>IF(B1433&lt;&gt;"",MAX($A$1:A1432)+1,"")</f>
        <v/>
      </c>
      <c r="B1433" s="34"/>
      <c r="C1433" s="34"/>
      <c r="D1433" s="34"/>
      <c r="E1433" s="34"/>
      <c r="F1433" s="34"/>
      <c r="G1433" s="34"/>
      <c r="H1433" s="34"/>
      <c r="I1433" s="34"/>
      <c r="J1433" s="34"/>
      <c r="K1433" s="34"/>
      <c r="L1433" s="34"/>
      <c r="M1433" s="34"/>
      <c r="N1433" s="34"/>
      <c r="O1433" s="34"/>
      <c r="P1433" s="34"/>
      <c r="Q1433" s="34"/>
      <c r="R1433" s="34"/>
      <c r="S1433" s="34"/>
      <c r="T1433" s="34"/>
      <c r="U1433" s="34"/>
      <c r="V1433" s="34"/>
      <c r="W1433" s="34"/>
      <c r="X1433" s="34"/>
      <c r="Y1433" s="34"/>
      <c r="Z1433" s="34"/>
      <c r="AA1433" s="34"/>
      <c r="AB1433" s="34"/>
      <c r="AC1433" s="34"/>
      <c r="AD1433" s="47"/>
      <c r="AG1433" s="23">
        <v>1</v>
      </c>
      <c r="AH1433" s="42">
        <v>0</v>
      </c>
      <c r="AI1433" s="42">
        <v>0</v>
      </c>
    </row>
    <row r="1434" spans="1:35" s="16" customFormat="1" x14ac:dyDescent="0.35">
      <c r="A1434" s="34" t="str">
        <f>IF(B1434&lt;&gt;"",MAX($A$1:A1433)+1,"")</f>
        <v/>
      </c>
      <c r="B1434" s="34"/>
      <c r="C1434" s="34"/>
      <c r="D1434" s="34"/>
      <c r="E1434" s="34"/>
      <c r="F1434" s="34"/>
      <c r="G1434" s="34"/>
      <c r="H1434" s="34"/>
      <c r="I1434" s="34"/>
      <c r="J1434" s="34"/>
      <c r="K1434" s="34"/>
      <c r="L1434" s="34"/>
      <c r="M1434" s="34"/>
      <c r="N1434" s="34"/>
      <c r="O1434" s="34"/>
      <c r="P1434" s="34"/>
      <c r="Q1434" s="34"/>
      <c r="R1434" s="34"/>
      <c r="S1434" s="34"/>
      <c r="T1434" s="34"/>
      <c r="U1434" s="34"/>
      <c r="V1434" s="34"/>
      <c r="W1434" s="34"/>
      <c r="X1434" s="34"/>
      <c r="Y1434" s="34"/>
      <c r="Z1434" s="34"/>
      <c r="AA1434" s="34"/>
      <c r="AB1434" s="34"/>
      <c r="AC1434" s="34"/>
      <c r="AD1434" s="47"/>
      <c r="AG1434" s="23">
        <v>1</v>
      </c>
      <c r="AH1434" s="42">
        <v>0</v>
      </c>
      <c r="AI1434" s="42">
        <v>0</v>
      </c>
    </row>
    <row r="1435" spans="1:35" s="16" customFormat="1" x14ac:dyDescent="0.35">
      <c r="A1435" s="34" t="str">
        <f>IF(B1435&lt;&gt;"",MAX($A$1:A1434)+1,"")</f>
        <v/>
      </c>
      <c r="B1435" s="34"/>
      <c r="C1435" s="34"/>
      <c r="D1435" s="34"/>
      <c r="E1435" s="34"/>
      <c r="F1435" s="34"/>
      <c r="G1435" s="34"/>
      <c r="H1435" s="34"/>
      <c r="I1435" s="34"/>
      <c r="J1435" s="34"/>
      <c r="K1435" s="34"/>
      <c r="L1435" s="34"/>
      <c r="M1435" s="34"/>
      <c r="N1435" s="34"/>
      <c r="O1435" s="34"/>
      <c r="P1435" s="34"/>
      <c r="Q1435" s="34"/>
      <c r="R1435" s="34"/>
      <c r="S1435" s="34"/>
      <c r="T1435" s="34"/>
      <c r="U1435" s="34"/>
      <c r="V1435" s="34"/>
      <c r="W1435" s="34"/>
      <c r="X1435" s="34"/>
      <c r="Y1435" s="34"/>
      <c r="Z1435" s="34"/>
      <c r="AA1435" s="34"/>
      <c r="AB1435" s="34"/>
      <c r="AC1435" s="34"/>
      <c r="AD1435" s="47"/>
      <c r="AG1435" s="23">
        <v>1</v>
      </c>
      <c r="AH1435" s="42">
        <v>0</v>
      </c>
      <c r="AI1435" s="42">
        <v>0</v>
      </c>
    </row>
    <row r="1436" spans="1:35" s="16" customFormat="1" x14ac:dyDescent="0.35">
      <c r="A1436" s="34" t="str">
        <f>IF(B1436&lt;&gt;"",MAX($A$1:A1435)+1,"")</f>
        <v/>
      </c>
      <c r="B1436" s="34"/>
      <c r="C1436" s="34"/>
      <c r="D1436" s="34"/>
      <c r="E1436" s="34"/>
      <c r="F1436" s="34"/>
      <c r="G1436" s="34"/>
      <c r="H1436" s="34"/>
      <c r="I1436" s="34"/>
      <c r="J1436" s="34"/>
      <c r="K1436" s="34"/>
      <c r="L1436" s="34"/>
      <c r="M1436" s="34"/>
      <c r="N1436" s="34"/>
      <c r="O1436" s="34"/>
      <c r="P1436" s="34"/>
      <c r="Q1436" s="34"/>
      <c r="R1436" s="34"/>
      <c r="S1436" s="34"/>
      <c r="T1436" s="34"/>
      <c r="U1436" s="34"/>
      <c r="V1436" s="34"/>
      <c r="W1436" s="34"/>
      <c r="X1436" s="34"/>
      <c r="Y1436" s="34"/>
      <c r="Z1436" s="34"/>
      <c r="AA1436" s="34"/>
      <c r="AB1436" s="34"/>
      <c r="AC1436" s="34"/>
      <c r="AD1436" s="47"/>
      <c r="AG1436" s="23">
        <v>1</v>
      </c>
      <c r="AH1436" s="42">
        <v>0</v>
      </c>
      <c r="AI1436" s="42">
        <v>0</v>
      </c>
    </row>
    <row r="1437" spans="1:35" s="16" customFormat="1" x14ac:dyDescent="0.35">
      <c r="A1437" s="34" t="str">
        <f>IF(B1437&lt;&gt;"",MAX($A$1:A1436)+1,"")</f>
        <v/>
      </c>
      <c r="B1437" s="34"/>
      <c r="C1437" s="34"/>
      <c r="D1437" s="34"/>
      <c r="E1437" s="34"/>
      <c r="F1437" s="34"/>
      <c r="G1437" s="34"/>
      <c r="H1437" s="34"/>
      <c r="I1437" s="34"/>
      <c r="J1437" s="34"/>
      <c r="K1437" s="34"/>
      <c r="L1437" s="34"/>
      <c r="M1437" s="34"/>
      <c r="N1437" s="34"/>
      <c r="O1437" s="34"/>
      <c r="P1437" s="34"/>
      <c r="Q1437" s="34"/>
      <c r="R1437" s="34"/>
      <c r="S1437" s="34"/>
      <c r="T1437" s="34"/>
      <c r="U1437" s="34"/>
      <c r="V1437" s="34"/>
      <c r="W1437" s="34"/>
      <c r="X1437" s="34"/>
      <c r="Y1437" s="34"/>
      <c r="Z1437" s="34"/>
      <c r="AA1437" s="34"/>
      <c r="AB1437" s="34"/>
      <c r="AC1437" s="34"/>
      <c r="AD1437" s="47"/>
      <c r="AG1437" s="23">
        <v>1</v>
      </c>
      <c r="AH1437" s="42">
        <v>0</v>
      </c>
      <c r="AI1437" s="42">
        <v>0</v>
      </c>
    </row>
    <row r="1438" spans="1:35" s="16" customFormat="1" x14ac:dyDescent="0.35">
      <c r="A1438" s="34" t="str">
        <f>IF(B1438&lt;&gt;"",MAX($A$1:A1437)+1,"")</f>
        <v/>
      </c>
      <c r="B1438" s="34"/>
      <c r="C1438" s="34"/>
      <c r="D1438" s="34"/>
      <c r="E1438" s="34"/>
      <c r="F1438" s="34"/>
      <c r="G1438" s="34"/>
      <c r="H1438" s="34"/>
      <c r="I1438" s="34"/>
      <c r="J1438" s="34"/>
      <c r="K1438" s="34"/>
      <c r="L1438" s="34"/>
      <c r="M1438" s="34"/>
      <c r="N1438" s="34"/>
      <c r="O1438" s="34"/>
      <c r="P1438" s="34"/>
      <c r="Q1438" s="34"/>
      <c r="R1438" s="34"/>
      <c r="S1438" s="34"/>
      <c r="T1438" s="34"/>
      <c r="U1438" s="34"/>
      <c r="V1438" s="34"/>
      <c r="W1438" s="34"/>
      <c r="X1438" s="34"/>
      <c r="Y1438" s="34"/>
      <c r="Z1438" s="34"/>
      <c r="AA1438" s="34"/>
      <c r="AB1438" s="34"/>
      <c r="AC1438" s="34"/>
      <c r="AD1438" s="47"/>
      <c r="AG1438" s="23">
        <v>1</v>
      </c>
      <c r="AH1438" s="42">
        <v>0</v>
      </c>
      <c r="AI1438" s="42">
        <v>0</v>
      </c>
    </row>
    <row r="1439" spans="1:35" s="16" customFormat="1" x14ac:dyDescent="0.35">
      <c r="A1439" s="34" t="str">
        <f>IF(B1439&lt;&gt;"",MAX($A$1:A1438)+1,"")</f>
        <v/>
      </c>
      <c r="B1439" s="34"/>
      <c r="C1439" s="34"/>
      <c r="D1439" s="34"/>
      <c r="E1439" s="34"/>
      <c r="F1439" s="34"/>
      <c r="G1439" s="34"/>
      <c r="H1439" s="34"/>
      <c r="I1439" s="34"/>
      <c r="J1439" s="34"/>
      <c r="K1439" s="34"/>
      <c r="L1439" s="34"/>
      <c r="M1439" s="34"/>
      <c r="N1439" s="34"/>
      <c r="O1439" s="34"/>
      <c r="P1439" s="34"/>
      <c r="Q1439" s="34"/>
      <c r="R1439" s="34"/>
      <c r="S1439" s="34"/>
      <c r="T1439" s="34"/>
      <c r="U1439" s="34"/>
      <c r="V1439" s="34"/>
      <c r="W1439" s="34"/>
      <c r="X1439" s="34"/>
      <c r="Y1439" s="34"/>
      <c r="Z1439" s="34"/>
      <c r="AA1439" s="34"/>
      <c r="AB1439" s="34"/>
      <c r="AC1439" s="34"/>
      <c r="AD1439" s="47"/>
      <c r="AG1439" s="23">
        <v>1</v>
      </c>
      <c r="AH1439" s="42">
        <v>0</v>
      </c>
      <c r="AI1439" s="42">
        <v>0</v>
      </c>
    </row>
    <row r="1440" spans="1:35" s="16" customFormat="1" x14ac:dyDescent="0.35">
      <c r="A1440" s="34" t="str">
        <f>IF(B1440&lt;&gt;"",MAX($A$1:A1439)+1,"")</f>
        <v/>
      </c>
      <c r="B1440" s="34"/>
      <c r="C1440" s="34"/>
      <c r="D1440" s="34"/>
      <c r="E1440" s="34"/>
      <c r="F1440" s="34"/>
      <c r="G1440" s="34"/>
      <c r="H1440" s="34"/>
      <c r="I1440" s="34"/>
      <c r="J1440" s="34"/>
      <c r="K1440" s="34"/>
      <c r="L1440" s="34"/>
      <c r="M1440" s="34"/>
      <c r="N1440" s="34"/>
      <c r="O1440" s="34"/>
      <c r="P1440" s="34"/>
      <c r="Q1440" s="34"/>
      <c r="R1440" s="34"/>
      <c r="S1440" s="34"/>
      <c r="T1440" s="34"/>
      <c r="U1440" s="34"/>
      <c r="V1440" s="34"/>
      <c r="W1440" s="34"/>
      <c r="X1440" s="34"/>
      <c r="Y1440" s="34"/>
      <c r="Z1440" s="34"/>
      <c r="AA1440" s="34"/>
      <c r="AB1440" s="34"/>
      <c r="AC1440" s="34"/>
      <c r="AD1440" s="47"/>
      <c r="AG1440" s="23">
        <v>1</v>
      </c>
      <c r="AH1440" s="42">
        <v>0</v>
      </c>
      <c r="AI1440" s="42">
        <v>0</v>
      </c>
    </row>
    <row r="1441" spans="1:35" s="16" customFormat="1" x14ac:dyDescent="0.35">
      <c r="A1441" s="34" t="str">
        <f>IF(B1441&lt;&gt;"",MAX($A$1:A1440)+1,"")</f>
        <v/>
      </c>
      <c r="B1441" s="34"/>
      <c r="C1441" s="34"/>
      <c r="D1441" s="34"/>
      <c r="E1441" s="34"/>
      <c r="F1441" s="34"/>
      <c r="G1441" s="34"/>
      <c r="H1441" s="34"/>
      <c r="I1441" s="34"/>
      <c r="J1441" s="34"/>
      <c r="K1441" s="34"/>
      <c r="L1441" s="34"/>
      <c r="M1441" s="34"/>
      <c r="N1441" s="34"/>
      <c r="O1441" s="34"/>
      <c r="P1441" s="34"/>
      <c r="Q1441" s="34"/>
      <c r="R1441" s="34"/>
      <c r="S1441" s="34"/>
      <c r="T1441" s="34"/>
      <c r="U1441" s="34"/>
      <c r="V1441" s="34"/>
      <c r="W1441" s="34"/>
      <c r="X1441" s="34"/>
      <c r="Y1441" s="34"/>
      <c r="Z1441" s="34"/>
      <c r="AA1441" s="34"/>
      <c r="AB1441" s="34"/>
      <c r="AC1441" s="34"/>
      <c r="AD1441" s="47"/>
      <c r="AG1441" s="23">
        <v>1</v>
      </c>
      <c r="AH1441" s="42">
        <v>0</v>
      </c>
      <c r="AI1441" s="42">
        <v>0</v>
      </c>
    </row>
    <row r="1442" spans="1:35" s="16" customFormat="1" x14ac:dyDescent="0.35">
      <c r="A1442" s="34" t="str">
        <f>IF(B1442&lt;&gt;"",MAX($A$1:A1441)+1,"")</f>
        <v/>
      </c>
      <c r="B1442" s="34"/>
      <c r="C1442" s="34"/>
      <c r="D1442" s="34"/>
      <c r="E1442" s="34"/>
      <c r="F1442" s="34"/>
      <c r="G1442" s="34"/>
      <c r="H1442" s="34"/>
      <c r="I1442" s="34"/>
      <c r="J1442" s="34"/>
      <c r="K1442" s="34"/>
      <c r="L1442" s="34"/>
      <c r="M1442" s="34"/>
      <c r="N1442" s="34"/>
      <c r="O1442" s="34"/>
      <c r="P1442" s="34"/>
      <c r="Q1442" s="34"/>
      <c r="R1442" s="34"/>
      <c r="S1442" s="34"/>
      <c r="T1442" s="34"/>
      <c r="U1442" s="34"/>
      <c r="V1442" s="34"/>
      <c r="W1442" s="34"/>
      <c r="X1442" s="34"/>
      <c r="Y1442" s="34"/>
      <c r="Z1442" s="34"/>
      <c r="AA1442" s="34"/>
      <c r="AB1442" s="34"/>
      <c r="AC1442" s="34"/>
      <c r="AD1442" s="47"/>
      <c r="AG1442" s="23">
        <v>1</v>
      </c>
      <c r="AH1442" s="42">
        <v>0</v>
      </c>
      <c r="AI1442" s="42">
        <v>0</v>
      </c>
    </row>
    <row r="1443" spans="1:35" s="16" customFormat="1" x14ac:dyDescent="0.35">
      <c r="A1443" s="34" t="str">
        <f>IF(B1443&lt;&gt;"",MAX($A$1:A1442)+1,"")</f>
        <v/>
      </c>
      <c r="B1443" s="34"/>
      <c r="C1443" s="34"/>
      <c r="D1443" s="34"/>
      <c r="E1443" s="34"/>
      <c r="F1443" s="34"/>
      <c r="G1443" s="34"/>
      <c r="H1443" s="34"/>
      <c r="I1443" s="34"/>
      <c r="J1443" s="34"/>
      <c r="K1443" s="34"/>
      <c r="L1443" s="34"/>
      <c r="M1443" s="34"/>
      <c r="N1443" s="34"/>
      <c r="O1443" s="34"/>
      <c r="P1443" s="34"/>
      <c r="Q1443" s="34"/>
      <c r="R1443" s="34"/>
      <c r="S1443" s="34"/>
      <c r="T1443" s="34"/>
      <c r="U1443" s="34"/>
      <c r="V1443" s="34"/>
      <c r="W1443" s="34"/>
      <c r="X1443" s="34"/>
      <c r="Y1443" s="34"/>
      <c r="Z1443" s="34"/>
      <c r="AA1443" s="34"/>
      <c r="AB1443" s="34"/>
      <c r="AC1443" s="34"/>
      <c r="AD1443" s="47"/>
      <c r="AG1443" s="23">
        <v>1</v>
      </c>
      <c r="AH1443" s="42">
        <v>0</v>
      </c>
      <c r="AI1443" s="42">
        <v>0</v>
      </c>
    </row>
    <row r="1444" spans="1:35" s="16" customFormat="1" x14ac:dyDescent="0.35">
      <c r="A1444" s="34" t="str">
        <f>IF(B1444&lt;&gt;"",MAX($A$1:A1443)+1,"")</f>
        <v/>
      </c>
      <c r="B1444" s="34"/>
      <c r="C1444" s="34"/>
      <c r="D1444" s="34"/>
      <c r="E1444" s="34"/>
      <c r="F1444" s="34"/>
      <c r="G1444" s="34"/>
      <c r="H1444" s="34"/>
      <c r="I1444" s="34"/>
      <c r="J1444" s="34"/>
      <c r="K1444" s="34"/>
      <c r="L1444" s="34"/>
      <c r="M1444" s="34"/>
      <c r="N1444" s="34"/>
      <c r="O1444" s="34"/>
      <c r="P1444" s="34"/>
      <c r="Q1444" s="34"/>
      <c r="R1444" s="34"/>
      <c r="S1444" s="34"/>
      <c r="T1444" s="34"/>
      <c r="U1444" s="34"/>
      <c r="V1444" s="34"/>
      <c r="W1444" s="34"/>
      <c r="X1444" s="34"/>
      <c r="Y1444" s="34"/>
      <c r="Z1444" s="34"/>
      <c r="AA1444" s="34"/>
      <c r="AB1444" s="34"/>
      <c r="AC1444" s="34"/>
      <c r="AD1444" s="47"/>
      <c r="AG1444" s="23">
        <v>1</v>
      </c>
      <c r="AH1444" s="42">
        <v>0</v>
      </c>
      <c r="AI1444" s="42">
        <v>0</v>
      </c>
    </row>
    <row r="1445" spans="1:35" s="16" customFormat="1" x14ac:dyDescent="0.35">
      <c r="A1445" s="34" t="str">
        <f>IF(B1445&lt;&gt;"",MAX($A$1:A1444)+1,"")</f>
        <v/>
      </c>
      <c r="B1445" s="34"/>
      <c r="C1445" s="34"/>
      <c r="D1445" s="34"/>
      <c r="E1445" s="34"/>
      <c r="F1445" s="34"/>
      <c r="G1445" s="34"/>
      <c r="H1445" s="34"/>
      <c r="I1445" s="34"/>
      <c r="J1445" s="34"/>
      <c r="K1445" s="34"/>
      <c r="L1445" s="34"/>
      <c r="M1445" s="34"/>
      <c r="N1445" s="34"/>
      <c r="O1445" s="34"/>
      <c r="P1445" s="34"/>
      <c r="Q1445" s="34"/>
      <c r="R1445" s="34"/>
      <c r="S1445" s="34"/>
      <c r="T1445" s="34"/>
      <c r="U1445" s="34"/>
      <c r="V1445" s="34"/>
      <c r="W1445" s="34"/>
      <c r="X1445" s="34"/>
      <c r="Y1445" s="34"/>
      <c r="Z1445" s="34"/>
      <c r="AA1445" s="34"/>
      <c r="AB1445" s="34"/>
      <c r="AC1445" s="34"/>
      <c r="AD1445" s="47"/>
      <c r="AG1445" s="23">
        <v>1</v>
      </c>
      <c r="AH1445" s="42">
        <v>0</v>
      </c>
      <c r="AI1445" s="42">
        <v>0</v>
      </c>
    </row>
    <row r="1446" spans="1:35" s="16" customFormat="1" x14ac:dyDescent="0.35">
      <c r="A1446" s="34" t="str">
        <f>IF(B1446&lt;&gt;"",MAX($A$1:A1445)+1,"")</f>
        <v/>
      </c>
      <c r="B1446" s="34"/>
      <c r="C1446" s="34"/>
      <c r="D1446" s="34"/>
      <c r="E1446" s="34"/>
      <c r="F1446" s="34"/>
      <c r="G1446" s="34"/>
      <c r="H1446" s="34"/>
      <c r="I1446" s="34"/>
      <c r="J1446" s="34"/>
      <c r="K1446" s="34"/>
      <c r="L1446" s="34"/>
      <c r="M1446" s="34"/>
      <c r="N1446" s="34"/>
      <c r="O1446" s="34"/>
      <c r="P1446" s="34"/>
      <c r="Q1446" s="34"/>
      <c r="R1446" s="34"/>
      <c r="S1446" s="34"/>
      <c r="T1446" s="34"/>
      <c r="U1446" s="34"/>
      <c r="V1446" s="34"/>
      <c r="W1446" s="34"/>
      <c r="X1446" s="34"/>
      <c r="Y1446" s="34"/>
      <c r="Z1446" s="34"/>
      <c r="AA1446" s="34"/>
      <c r="AB1446" s="34"/>
      <c r="AC1446" s="34"/>
      <c r="AD1446" s="47"/>
      <c r="AG1446" s="23">
        <v>1</v>
      </c>
      <c r="AH1446" s="42">
        <v>0</v>
      </c>
      <c r="AI1446" s="42">
        <v>0</v>
      </c>
    </row>
    <row r="1447" spans="1:35" s="16" customFormat="1" x14ac:dyDescent="0.35">
      <c r="A1447" s="34" t="str">
        <f>IF(B1447&lt;&gt;"",MAX($A$1:A1446)+1,"")</f>
        <v/>
      </c>
      <c r="B1447" s="34"/>
      <c r="C1447" s="34"/>
      <c r="D1447" s="34"/>
      <c r="E1447" s="34"/>
      <c r="F1447" s="34"/>
      <c r="G1447" s="34"/>
      <c r="H1447" s="34"/>
      <c r="I1447" s="34"/>
      <c r="J1447" s="34"/>
      <c r="K1447" s="34"/>
      <c r="L1447" s="34"/>
      <c r="M1447" s="34"/>
      <c r="N1447" s="34"/>
      <c r="O1447" s="34"/>
      <c r="P1447" s="34"/>
      <c r="Q1447" s="34"/>
      <c r="R1447" s="34"/>
      <c r="S1447" s="34"/>
      <c r="T1447" s="34"/>
      <c r="U1447" s="34"/>
      <c r="V1447" s="34"/>
      <c r="W1447" s="34"/>
      <c r="X1447" s="34"/>
      <c r="Y1447" s="34"/>
      <c r="Z1447" s="34"/>
      <c r="AA1447" s="34"/>
      <c r="AB1447" s="34"/>
      <c r="AC1447" s="34"/>
      <c r="AD1447" s="47"/>
      <c r="AG1447" s="23">
        <v>1</v>
      </c>
      <c r="AH1447" s="42">
        <v>0</v>
      </c>
      <c r="AI1447" s="42">
        <v>0</v>
      </c>
    </row>
    <row r="1448" spans="1:35" s="16" customFormat="1" x14ac:dyDescent="0.35">
      <c r="A1448" s="34" t="str">
        <f>IF(B1448&lt;&gt;"",MAX($A$1:A1447)+1,"")</f>
        <v/>
      </c>
      <c r="B1448" s="34"/>
      <c r="C1448" s="34"/>
      <c r="D1448" s="34"/>
      <c r="E1448" s="34"/>
      <c r="F1448" s="34"/>
      <c r="G1448" s="34"/>
      <c r="H1448" s="34"/>
      <c r="I1448" s="34"/>
      <c r="J1448" s="34"/>
      <c r="K1448" s="34"/>
      <c r="L1448" s="34"/>
      <c r="M1448" s="34"/>
      <c r="N1448" s="34"/>
      <c r="O1448" s="34"/>
      <c r="P1448" s="34"/>
      <c r="Q1448" s="34"/>
      <c r="R1448" s="34"/>
      <c r="S1448" s="34"/>
      <c r="T1448" s="34"/>
      <c r="U1448" s="34"/>
      <c r="V1448" s="34"/>
      <c r="W1448" s="34"/>
      <c r="X1448" s="34"/>
      <c r="Y1448" s="34"/>
      <c r="Z1448" s="34"/>
      <c r="AA1448" s="34"/>
      <c r="AB1448" s="34"/>
      <c r="AC1448" s="34"/>
      <c r="AD1448" s="47"/>
      <c r="AG1448" s="23">
        <v>1</v>
      </c>
      <c r="AH1448" s="42">
        <v>0</v>
      </c>
      <c r="AI1448" s="42">
        <v>0</v>
      </c>
    </row>
    <row r="1449" spans="1:35" s="16" customFormat="1" x14ac:dyDescent="0.35">
      <c r="A1449" s="34" t="str">
        <f>IF(B1449&lt;&gt;"",MAX($A$1:A1448)+1,"")</f>
        <v/>
      </c>
      <c r="B1449" s="34"/>
      <c r="C1449" s="34"/>
      <c r="D1449" s="34"/>
      <c r="E1449" s="34"/>
      <c r="F1449" s="34"/>
      <c r="G1449" s="34"/>
      <c r="H1449" s="34"/>
      <c r="I1449" s="34"/>
      <c r="J1449" s="34"/>
      <c r="K1449" s="34"/>
      <c r="L1449" s="34"/>
      <c r="M1449" s="34"/>
      <c r="N1449" s="34"/>
      <c r="O1449" s="34"/>
      <c r="P1449" s="34"/>
      <c r="Q1449" s="34"/>
      <c r="R1449" s="34"/>
      <c r="S1449" s="34"/>
      <c r="T1449" s="34"/>
      <c r="U1449" s="34"/>
      <c r="V1449" s="34"/>
      <c r="W1449" s="34"/>
      <c r="X1449" s="34"/>
      <c r="Y1449" s="34"/>
      <c r="Z1449" s="34"/>
      <c r="AA1449" s="34"/>
      <c r="AB1449" s="34"/>
      <c r="AC1449" s="34"/>
      <c r="AD1449" s="47"/>
      <c r="AG1449" s="23">
        <v>1</v>
      </c>
      <c r="AH1449" s="42">
        <v>0</v>
      </c>
      <c r="AI1449" s="42">
        <v>0</v>
      </c>
    </row>
    <row r="1450" spans="1:35" s="16" customFormat="1" x14ac:dyDescent="0.35">
      <c r="A1450" s="34" t="str">
        <f>IF(B1450&lt;&gt;"",MAX($A$1:A1449)+1,"")</f>
        <v/>
      </c>
      <c r="B1450" s="34"/>
      <c r="C1450" s="34"/>
      <c r="D1450" s="34"/>
      <c r="E1450" s="34"/>
      <c r="F1450" s="34"/>
      <c r="G1450" s="34"/>
      <c r="H1450" s="34"/>
      <c r="I1450" s="34"/>
      <c r="J1450" s="34"/>
      <c r="K1450" s="34"/>
      <c r="L1450" s="34"/>
      <c r="M1450" s="34"/>
      <c r="N1450" s="34"/>
      <c r="O1450" s="34"/>
      <c r="P1450" s="34"/>
      <c r="Q1450" s="34"/>
      <c r="R1450" s="34"/>
      <c r="S1450" s="34"/>
      <c r="T1450" s="34"/>
      <c r="U1450" s="34"/>
      <c r="V1450" s="34"/>
      <c r="W1450" s="34"/>
      <c r="X1450" s="34"/>
      <c r="Y1450" s="34"/>
      <c r="Z1450" s="34"/>
      <c r="AA1450" s="34"/>
      <c r="AB1450" s="34"/>
      <c r="AC1450" s="34"/>
      <c r="AD1450" s="47"/>
      <c r="AG1450" s="23">
        <v>1</v>
      </c>
      <c r="AH1450" s="42">
        <v>0</v>
      </c>
      <c r="AI1450" s="42">
        <v>0</v>
      </c>
    </row>
    <row r="1451" spans="1:35" s="16" customFormat="1" x14ac:dyDescent="0.35">
      <c r="A1451" s="34" t="str">
        <f>IF(B1451&lt;&gt;"",MAX($A$1:A1450)+1,"")</f>
        <v/>
      </c>
      <c r="B1451" s="34"/>
      <c r="C1451" s="34"/>
      <c r="D1451" s="34"/>
      <c r="E1451" s="34"/>
      <c r="F1451" s="34"/>
      <c r="G1451" s="34"/>
      <c r="H1451" s="34"/>
      <c r="I1451" s="34"/>
      <c r="J1451" s="34"/>
      <c r="K1451" s="34"/>
      <c r="L1451" s="34"/>
      <c r="M1451" s="34"/>
      <c r="N1451" s="34"/>
      <c r="O1451" s="34"/>
      <c r="P1451" s="34"/>
      <c r="Q1451" s="34"/>
      <c r="R1451" s="34"/>
      <c r="S1451" s="34"/>
      <c r="T1451" s="34"/>
      <c r="U1451" s="34"/>
      <c r="V1451" s="34"/>
      <c r="W1451" s="34"/>
      <c r="X1451" s="34"/>
      <c r="Y1451" s="34"/>
      <c r="Z1451" s="34"/>
      <c r="AA1451" s="34"/>
      <c r="AB1451" s="34"/>
      <c r="AC1451" s="34"/>
      <c r="AD1451" s="47"/>
      <c r="AG1451" s="23">
        <v>1</v>
      </c>
      <c r="AH1451" s="42">
        <v>0</v>
      </c>
      <c r="AI1451" s="42">
        <v>0</v>
      </c>
    </row>
    <row r="1452" spans="1:35" s="16" customFormat="1" x14ac:dyDescent="0.35">
      <c r="A1452" s="34" t="str">
        <f>IF(B1452&lt;&gt;"",MAX($A$1:A1451)+1,"")</f>
        <v/>
      </c>
      <c r="B1452" s="34"/>
      <c r="C1452" s="34"/>
      <c r="D1452" s="34"/>
      <c r="E1452" s="34"/>
      <c r="F1452" s="34"/>
      <c r="G1452" s="34"/>
      <c r="H1452" s="34"/>
      <c r="I1452" s="34"/>
      <c r="J1452" s="34"/>
      <c r="K1452" s="34"/>
      <c r="L1452" s="34"/>
      <c r="M1452" s="34"/>
      <c r="N1452" s="34"/>
      <c r="O1452" s="34"/>
      <c r="P1452" s="34"/>
      <c r="Q1452" s="34"/>
      <c r="R1452" s="34"/>
      <c r="S1452" s="34"/>
      <c r="T1452" s="34"/>
      <c r="U1452" s="34"/>
      <c r="V1452" s="34"/>
      <c r="W1452" s="34"/>
      <c r="X1452" s="34"/>
      <c r="Y1452" s="34"/>
      <c r="Z1452" s="34"/>
      <c r="AA1452" s="34"/>
      <c r="AB1452" s="34"/>
      <c r="AC1452" s="34"/>
      <c r="AD1452" s="47"/>
      <c r="AG1452" s="23">
        <v>1</v>
      </c>
      <c r="AH1452" s="42">
        <v>0</v>
      </c>
      <c r="AI1452" s="42">
        <v>0</v>
      </c>
    </row>
    <row r="1453" spans="1:35" s="16" customFormat="1" x14ac:dyDescent="0.35">
      <c r="A1453" s="34" t="str">
        <f>IF(B1453&lt;&gt;"",MAX($A$1:A1452)+1,"")</f>
        <v/>
      </c>
      <c r="B1453" s="34"/>
      <c r="C1453" s="34"/>
      <c r="D1453" s="34"/>
      <c r="E1453" s="34"/>
      <c r="F1453" s="34"/>
      <c r="G1453" s="34"/>
      <c r="H1453" s="34"/>
      <c r="I1453" s="34"/>
      <c r="J1453" s="34"/>
      <c r="K1453" s="34"/>
      <c r="L1453" s="34"/>
      <c r="M1453" s="34"/>
      <c r="N1453" s="34"/>
      <c r="O1453" s="34"/>
      <c r="P1453" s="34"/>
      <c r="Q1453" s="34"/>
      <c r="R1453" s="34"/>
      <c r="S1453" s="34"/>
      <c r="T1453" s="34"/>
      <c r="U1453" s="34"/>
      <c r="V1453" s="34"/>
      <c r="W1453" s="34"/>
      <c r="X1453" s="34"/>
      <c r="Y1453" s="34"/>
      <c r="Z1453" s="34"/>
      <c r="AA1453" s="34"/>
      <c r="AB1453" s="34"/>
      <c r="AC1453" s="34"/>
      <c r="AD1453" s="47"/>
      <c r="AG1453" s="23">
        <v>1</v>
      </c>
      <c r="AH1453" s="42">
        <v>0</v>
      </c>
      <c r="AI1453" s="42">
        <v>0</v>
      </c>
    </row>
    <row r="1454" spans="1:35" s="16" customFormat="1" x14ac:dyDescent="0.35">
      <c r="A1454" s="34" t="str">
        <f>IF(B1454&lt;&gt;"",MAX($A$1:A1453)+1,"")</f>
        <v/>
      </c>
      <c r="B1454" s="34"/>
      <c r="C1454" s="34"/>
      <c r="D1454" s="34"/>
      <c r="E1454" s="34"/>
      <c r="F1454" s="34"/>
      <c r="G1454" s="34"/>
      <c r="H1454" s="34"/>
      <c r="I1454" s="34"/>
      <c r="J1454" s="34"/>
      <c r="K1454" s="34"/>
      <c r="L1454" s="34"/>
      <c r="M1454" s="34"/>
      <c r="N1454" s="34"/>
      <c r="O1454" s="34"/>
      <c r="P1454" s="34"/>
      <c r="Q1454" s="34"/>
      <c r="R1454" s="34"/>
      <c r="S1454" s="34"/>
      <c r="T1454" s="34"/>
      <c r="U1454" s="34"/>
      <c r="V1454" s="34"/>
      <c r="W1454" s="34"/>
      <c r="X1454" s="34"/>
      <c r="Y1454" s="34"/>
      <c r="Z1454" s="34"/>
      <c r="AA1454" s="34"/>
      <c r="AB1454" s="34"/>
      <c r="AC1454" s="34"/>
      <c r="AD1454" s="47"/>
      <c r="AG1454" s="23">
        <v>1</v>
      </c>
      <c r="AH1454" s="42">
        <v>0</v>
      </c>
      <c r="AI1454" s="42">
        <v>0</v>
      </c>
    </row>
    <row r="1455" spans="1:35" s="16" customFormat="1" x14ac:dyDescent="0.35">
      <c r="A1455" s="34" t="str">
        <f>IF(B1455&lt;&gt;"",MAX($A$1:A1454)+1,"")</f>
        <v/>
      </c>
      <c r="B1455" s="34"/>
      <c r="C1455" s="34"/>
      <c r="D1455" s="34"/>
      <c r="E1455" s="34"/>
      <c r="F1455" s="34"/>
      <c r="G1455" s="34"/>
      <c r="H1455" s="34"/>
      <c r="I1455" s="34"/>
      <c r="J1455" s="34"/>
      <c r="K1455" s="34"/>
      <c r="L1455" s="34"/>
      <c r="M1455" s="34"/>
      <c r="N1455" s="34"/>
      <c r="O1455" s="34"/>
      <c r="P1455" s="34"/>
      <c r="Q1455" s="34"/>
      <c r="R1455" s="34"/>
      <c r="S1455" s="34"/>
      <c r="T1455" s="34"/>
      <c r="U1455" s="34"/>
      <c r="V1455" s="34"/>
      <c r="W1455" s="34"/>
      <c r="X1455" s="34"/>
      <c r="Y1455" s="34"/>
      <c r="Z1455" s="34"/>
      <c r="AA1455" s="34"/>
      <c r="AB1455" s="34"/>
      <c r="AC1455" s="34"/>
      <c r="AD1455" s="47"/>
      <c r="AG1455" s="23">
        <v>1</v>
      </c>
      <c r="AH1455" s="42">
        <v>0</v>
      </c>
      <c r="AI1455" s="42">
        <v>0</v>
      </c>
    </row>
    <row r="1456" spans="1:35" s="16" customFormat="1" x14ac:dyDescent="0.35">
      <c r="A1456" s="34" t="str">
        <f>IF(B1456&lt;&gt;"",MAX($A$1:A1455)+1,"")</f>
        <v/>
      </c>
      <c r="B1456" s="34"/>
      <c r="C1456" s="34"/>
      <c r="D1456" s="34"/>
      <c r="E1456" s="34"/>
      <c r="F1456" s="34"/>
      <c r="G1456" s="34"/>
      <c r="H1456" s="34"/>
      <c r="I1456" s="34"/>
      <c r="J1456" s="34"/>
      <c r="K1456" s="34"/>
      <c r="L1456" s="34"/>
      <c r="M1456" s="34"/>
      <c r="N1456" s="34"/>
      <c r="O1456" s="34"/>
      <c r="P1456" s="34"/>
      <c r="Q1456" s="34"/>
      <c r="R1456" s="34"/>
      <c r="S1456" s="34"/>
      <c r="T1456" s="34"/>
      <c r="U1456" s="34"/>
      <c r="V1456" s="34"/>
      <c r="W1456" s="34"/>
      <c r="X1456" s="34"/>
      <c r="Y1456" s="34"/>
      <c r="Z1456" s="34"/>
      <c r="AA1456" s="34"/>
      <c r="AB1456" s="34"/>
      <c r="AC1456" s="34"/>
      <c r="AD1456" s="47"/>
      <c r="AG1456" s="23">
        <v>1</v>
      </c>
      <c r="AH1456" s="42">
        <v>0</v>
      </c>
      <c r="AI1456" s="42">
        <v>0</v>
      </c>
    </row>
    <row r="1457" spans="1:35" s="16" customFormat="1" x14ac:dyDescent="0.35">
      <c r="A1457" s="34" t="str">
        <f>IF(B1457&lt;&gt;"",MAX($A$1:A1456)+1,"")</f>
        <v/>
      </c>
      <c r="B1457" s="34"/>
      <c r="C1457" s="34"/>
      <c r="D1457" s="34"/>
      <c r="E1457" s="34"/>
      <c r="F1457" s="34"/>
      <c r="G1457" s="34"/>
      <c r="H1457" s="34"/>
      <c r="I1457" s="34"/>
      <c r="J1457" s="34"/>
      <c r="K1457" s="34"/>
      <c r="L1457" s="34"/>
      <c r="M1457" s="34"/>
      <c r="N1457" s="34"/>
      <c r="O1457" s="34"/>
      <c r="P1457" s="34"/>
      <c r="Q1457" s="34"/>
      <c r="R1457" s="34"/>
      <c r="S1457" s="34"/>
      <c r="T1457" s="34"/>
      <c r="U1457" s="34"/>
      <c r="V1457" s="34"/>
      <c r="W1457" s="34"/>
      <c r="X1457" s="34"/>
      <c r="Y1457" s="34"/>
      <c r="Z1457" s="34"/>
      <c r="AA1457" s="34"/>
      <c r="AB1457" s="34"/>
      <c r="AC1457" s="34"/>
      <c r="AD1457" s="47"/>
      <c r="AG1457" s="23">
        <v>1</v>
      </c>
      <c r="AH1457" s="42">
        <v>0</v>
      </c>
      <c r="AI1457" s="42">
        <v>0</v>
      </c>
    </row>
    <row r="1458" spans="1:35" s="16" customFormat="1" x14ac:dyDescent="0.35">
      <c r="A1458" s="34" t="str">
        <f>IF(B1458&lt;&gt;"",MAX($A$1:A1457)+1,"")</f>
        <v/>
      </c>
      <c r="B1458" s="34"/>
      <c r="C1458" s="34"/>
      <c r="D1458" s="34"/>
      <c r="E1458" s="34"/>
      <c r="F1458" s="34"/>
      <c r="G1458" s="34"/>
      <c r="H1458" s="34"/>
      <c r="I1458" s="34"/>
      <c r="J1458" s="34"/>
      <c r="K1458" s="34"/>
      <c r="L1458" s="34"/>
      <c r="M1458" s="34"/>
      <c r="N1458" s="34"/>
      <c r="O1458" s="34"/>
      <c r="P1458" s="34"/>
      <c r="Q1458" s="34"/>
      <c r="R1458" s="34"/>
      <c r="S1458" s="34"/>
      <c r="T1458" s="34"/>
      <c r="U1458" s="34"/>
      <c r="V1458" s="34"/>
      <c r="W1458" s="34"/>
      <c r="X1458" s="34"/>
      <c r="Y1458" s="34"/>
      <c r="Z1458" s="34"/>
      <c r="AA1458" s="34"/>
      <c r="AB1458" s="34"/>
      <c r="AC1458" s="34"/>
      <c r="AD1458" s="47"/>
      <c r="AG1458" s="23">
        <v>1</v>
      </c>
      <c r="AH1458" s="42">
        <v>0</v>
      </c>
      <c r="AI1458" s="42">
        <v>0</v>
      </c>
    </row>
    <row r="1459" spans="1:35" s="16" customFormat="1" x14ac:dyDescent="0.35">
      <c r="A1459" s="34" t="str">
        <f>IF(B1459&lt;&gt;"",MAX($A$1:A1458)+1,"")</f>
        <v/>
      </c>
      <c r="B1459" s="34"/>
      <c r="C1459" s="34"/>
      <c r="D1459" s="34"/>
      <c r="E1459" s="34"/>
      <c r="F1459" s="34"/>
      <c r="G1459" s="34"/>
      <c r="H1459" s="34"/>
      <c r="I1459" s="34"/>
      <c r="J1459" s="34"/>
      <c r="K1459" s="34"/>
      <c r="L1459" s="34"/>
      <c r="M1459" s="34"/>
      <c r="N1459" s="34"/>
      <c r="O1459" s="34"/>
      <c r="P1459" s="34"/>
      <c r="Q1459" s="34"/>
      <c r="R1459" s="34"/>
      <c r="S1459" s="34"/>
      <c r="T1459" s="34"/>
      <c r="U1459" s="34"/>
      <c r="V1459" s="34"/>
      <c r="W1459" s="34"/>
      <c r="X1459" s="34"/>
      <c r="Y1459" s="34"/>
      <c r="Z1459" s="34"/>
      <c r="AA1459" s="34"/>
      <c r="AB1459" s="34"/>
      <c r="AC1459" s="34"/>
      <c r="AD1459" s="47"/>
      <c r="AG1459" s="23">
        <v>1</v>
      </c>
      <c r="AH1459" s="42">
        <v>0</v>
      </c>
      <c r="AI1459" s="42">
        <v>0</v>
      </c>
    </row>
    <row r="1460" spans="1:35" s="16" customFormat="1" x14ac:dyDescent="0.35">
      <c r="A1460" s="34" t="str">
        <f>IF(B1460&lt;&gt;"",MAX($A$1:A1459)+1,"")</f>
        <v/>
      </c>
      <c r="B1460" s="34"/>
      <c r="C1460" s="34"/>
      <c r="D1460" s="34"/>
      <c r="E1460" s="34"/>
      <c r="F1460" s="34"/>
      <c r="G1460" s="34"/>
      <c r="H1460" s="34"/>
      <c r="I1460" s="34"/>
      <c r="J1460" s="34"/>
      <c r="K1460" s="34"/>
      <c r="L1460" s="34"/>
      <c r="M1460" s="34"/>
      <c r="N1460" s="34"/>
      <c r="O1460" s="34"/>
      <c r="P1460" s="34"/>
      <c r="Q1460" s="34"/>
      <c r="R1460" s="34"/>
      <c r="S1460" s="34"/>
      <c r="T1460" s="34"/>
      <c r="U1460" s="34"/>
      <c r="V1460" s="34"/>
      <c r="W1460" s="34"/>
      <c r="X1460" s="34"/>
      <c r="Y1460" s="34"/>
      <c r="Z1460" s="34"/>
      <c r="AA1460" s="34"/>
      <c r="AB1460" s="34"/>
      <c r="AC1460" s="34"/>
      <c r="AD1460" s="47"/>
      <c r="AG1460" s="23">
        <v>1</v>
      </c>
      <c r="AH1460" s="42">
        <v>0</v>
      </c>
      <c r="AI1460" s="42">
        <v>0</v>
      </c>
    </row>
    <row r="1461" spans="1:35" s="16" customFormat="1" x14ac:dyDescent="0.35">
      <c r="A1461" s="34" t="str">
        <f>IF(B1461&lt;&gt;"",MAX($A$1:A1460)+1,"")</f>
        <v/>
      </c>
      <c r="B1461" s="34"/>
      <c r="C1461" s="34"/>
      <c r="D1461" s="34"/>
      <c r="E1461" s="34"/>
      <c r="F1461" s="34"/>
      <c r="G1461" s="34"/>
      <c r="H1461" s="34"/>
      <c r="I1461" s="34"/>
      <c r="J1461" s="34"/>
      <c r="K1461" s="34"/>
      <c r="L1461" s="34"/>
      <c r="M1461" s="34"/>
      <c r="N1461" s="34"/>
      <c r="O1461" s="34"/>
      <c r="P1461" s="34"/>
      <c r="Q1461" s="34"/>
      <c r="R1461" s="34"/>
      <c r="S1461" s="34"/>
      <c r="T1461" s="34"/>
      <c r="U1461" s="34"/>
      <c r="V1461" s="34"/>
      <c r="W1461" s="34"/>
      <c r="X1461" s="34"/>
      <c r="Y1461" s="34"/>
      <c r="Z1461" s="34"/>
      <c r="AA1461" s="34"/>
      <c r="AB1461" s="34"/>
      <c r="AC1461" s="34"/>
      <c r="AD1461" s="47"/>
      <c r="AG1461" s="23">
        <v>1</v>
      </c>
      <c r="AH1461" s="42">
        <v>0</v>
      </c>
      <c r="AI1461" s="42">
        <v>0</v>
      </c>
    </row>
    <row r="1462" spans="1:35" s="16" customFormat="1" x14ac:dyDescent="0.35">
      <c r="A1462" s="34" t="str">
        <f>IF(B1462&lt;&gt;"",MAX($A$1:A1461)+1,"")</f>
        <v/>
      </c>
      <c r="B1462" s="34"/>
      <c r="C1462" s="34"/>
      <c r="D1462" s="34"/>
      <c r="E1462" s="34"/>
      <c r="F1462" s="34"/>
      <c r="G1462" s="34"/>
      <c r="H1462" s="34"/>
      <c r="I1462" s="34"/>
      <c r="J1462" s="34"/>
      <c r="K1462" s="34"/>
      <c r="L1462" s="34"/>
      <c r="M1462" s="34"/>
      <c r="N1462" s="34"/>
      <c r="O1462" s="34"/>
      <c r="P1462" s="34"/>
      <c r="Q1462" s="34"/>
      <c r="R1462" s="34"/>
      <c r="S1462" s="34"/>
      <c r="T1462" s="34"/>
      <c r="U1462" s="34"/>
      <c r="V1462" s="34"/>
      <c r="W1462" s="34"/>
      <c r="X1462" s="34"/>
      <c r="Y1462" s="34"/>
      <c r="Z1462" s="34"/>
      <c r="AA1462" s="34"/>
      <c r="AB1462" s="34"/>
      <c r="AC1462" s="34"/>
      <c r="AD1462" s="47"/>
      <c r="AG1462" s="23">
        <v>1</v>
      </c>
      <c r="AH1462" s="42">
        <v>0</v>
      </c>
      <c r="AI1462" s="42">
        <v>0</v>
      </c>
    </row>
    <row r="1463" spans="1:35" s="16" customFormat="1" x14ac:dyDescent="0.35">
      <c r="A1463" s="34" t="str">
        <f>IF(B1463&lt;&gt;"",MAX($A$1:A1462)+1,"")</f>
        <v/>
      </c>
      <c r="B1463" s="34"/>
      <c r="C1463" s="34"/>
      <c r="D1463" s="34"/>
      <c r="E1463" s="34"/>
      <c r="F1463" s="34"/>
      <c r="G1463" s="34"/>
      <c r="H1463" s="34"/>
      <c r="I1463" s="34"/>
      <c r="J1463" s="34"/>
      <c r="K1463" s="34"/>
      <c r="L1463" s="34"/>
      <c r="M1463" s="34"/>
      <c r="N1463" s="34"/>
      <c r="O1463" s="34"/>
      <c r="P1463" s="34"/>
      <c r="Q1463" s="34"/>
      <c r="R1463" s="34"/>
      <c r="S1463" s="34"/>
      <c r="T1463" s="34"/>
      <c r="U1463" s="34"/>
      <c r="V1463" s="34"/>
      <c r="W1463" s="34"/>
      <c r="X1463" s="34"/>
      <c r="Y1463" s="34"/>
      <c r="Z1463" s="34"/>
      <c r="AA1463" s="34"/>
      <c r="AB1463" s="34"/>
      <c r="AC1463" s="34"/>
      <c r="AD1463" s="47"/>
      <c r="AG1463" s="23">
        <v>1</v>
      </c>
      <c r="AH1463" s="42">
        <v>0</v>
      </c>
      <c r="AI1463" s="42">
        <v>0</v>
      </c>
    </row>
    <row r="1464" spans="1:35" s="16" customFormat="1" x14ac:dyDescent="0.35">
      <c r="A1464" s="34" t="str">
        <f>IF(B1464&lt;&gt;"",MAX($A$1:A1463)+1,"")</f>
        <v/>
      </c>
      <c r="B1464" s="34"/>
      <c r="C1464" s="34"/>
      <c r="D1464" s="34"/>
      <c r="E1464" s="34"/>
      <c r="F1464" s="34"/>
      <c r="G1464" s="34"/>
      <c r="H1464" s="34"/>
      <c r="I1464" s="34"/>
      <c r="J1464" s="34"/>
      <c r="K1464" s="34"/>
      <c r="L1464" s="34"/>
      <c r="M1464" s="34"/>
      <c r="N1464" s="34"/>
      <c r="O1464" s="34"/>
      <c r="P1464" s="34"/>
      <c r="Q1464" s="34"/>
      <c r="R1464" s="34"/>
      <c r="S1464" s="34"/>
      <c r="T1464" s="34"/>
      <c r="U1464" s="34"/>
      <c r="V1464" s="34"/>
      <c r="W1464" s="34"/>
      <c r="X1464" s="34"/>
      <c r="Y1464" s="34"/>
      <c r="Z1464" s="34"/>
      <c r="AA1464" s="34"/>
      <c r="AB1464" s="34"/>
      <c r="AC1464" s="34"/>
      <c r="AD1464" s="47"/>
      <c r="AG1464" s="23">
        <v>1</v>
      </c>
      <c r="AH1464" s="42">
        <v>0</v>
      </c>
      <c r="AI1464" s="42">
        <v>0</v>
      </c>
    </row>
    <row r="1465" spans="1:35" s="16" customFormat="1" x14ac:dyDescent="0.35">
      <c r="A1465" s="34" t="str">
        <f>IF(B1465&lt;&gt;"",MAX($A$1:A1464)+1,"")</f>
        <v/>
      </c>
      <c r="B1465" s="34"/>
      <c r="C1465" s="34"/>
      <c r="D1465" s="34"/>
      <c r="E1465" s="34"/>
      <c r="F1465" s="34"/>
      <c r="G1465" s="34"/>
      <c r="H1465" s="34"/>
      <c r="I1465" s="34"/>
      <c r="J1465" s="34"/>
      <c r="K1465" s="34"/>
      <c r="L1465" s="34"/>
      <c r="M1465" s="34"/>
      <c r="N1465" s="34"/>
      <c r="O1465" s="34"/>
      <c r="P1465" s="34"/>
      <c r="Q1465" s="34"/>
      <c r="R1465" s="34"/>
      <c r="S1465" s="34"/>
      <c r="T1465" s="34"/>
      <c r="U1465" s="34"/>
      <c r="V1465" s="34"/>
      <c r="W1465" s="34"/>
      <c r="X1465" s="34"/>
      <c r="Y1465" s="34"/>
      <c r="Z1465" s="34"/>
      <c r="AA1465" s="34"/>
      <c r="AB1465" s="34"/>
      <c r="AC1465" s="34"/>
      <c r="AD1465" s="47"/>
      <c r="AG1465" s="23">
        <v>1</v>
      </c>
      <c r="AH1465" s="42">
        <v>0</v>
      </c>
      <c r="AI1465" s="42">
        <v>0</v>
      </c>
    </row>
    <row r="1466" spans="1:35" s="16" customFormat="1" x14ac:dyDescent="0.35">
      <c r="A1466" s="34" t="str">
        <f>IF(B1466&lt;&gt;"",MAX($A$1:A1465)+1,"")</f>
        <v/>
      </c>
      <c r="B1466" s="34"/>
      <c r="C1466" s="34"/>
      <c r="D1466" s="34"/>
      <c r="E1466" s="34"/>
      <c r="F1466" s="34"/>
      <c r="G1466" s="34"/>
      <c r="H1466" s="34"/>
      <c r="I1466" s="34"/>
      <c r="J1466" s="34"/>
      <c r="K1466" s="34"/>
      <c r="L1466" s="34"/>
      <c r="M1466" s="34"/>
      <c r="N1466" s="34"/>
      <c r="O1466" s="34"/>
      <c r="P1466" s="34"/>
      <c r="Q1466" s="34"/>
      <c r="R1466" s="34"/>
      <c r="S1466" s="34"/>
      <c r="T1466" s="34"/>
      <c r="U1466" s="34"/>
      <c r="V1466" s="34"/>
      <c r="W1466" s="34"/>
      <c r="X1466" s="34"/>
      <c r="Y1466" s="34"/>
      <c r="Z1466" s="34"/>
      <c r="AA1466" s="34"/>
      <c r="AB1466" s="34"/>
      <c r="AC1466" s="34"/>
      <c r="AD1466" s="47"/>
      <c r="AG1466" s="23">
        <v>1</v>
      </c>
      <c r="AH1466" s="42">
        <v>0</v>
      </c>
      <c r="AI1466" s="42">
        <v>0</v>
      </c>
    </row>
    <row r="1467" spans="1:35" s="16" customFormat="1" x14ac:dyDescent="0.35">
      <c r="A1467" s="34" t="str">
        <f>IF(B1467&lt;&gt;"",MAX($A$1:A1466)+1,"")</f>
        <v/>
      </c>
      <c r="B1467" s="34"/>
      <c r="C1467" s="34"/>
      <c r="D1467" s="34"/>
      <c r="E1467" s="34"/>
      <c r="F1467" s="34"/>
      <c r="G1467" s="34"/>
      <c r="H1467" s="34"/>
      <c r="I1467" s="34"/>
      <c r="J1467" s="34"/>
      <c r="K1467" s="34"/>
      <c r="L1467" s="34"/>
      <c r="M1467" s="34"/>
      <c r="N1467" s="34"/>
      <c r="O1467" s="34"/>
      <c r="P1467" s="34"/>
      <c r="Q1467" s="34"/>
      <c r="R1467" s="34"/>
      <c r="S1467" s="34"/>
      <c r="T1467" s="34"/>
      <c r="U1467" s="34"/>
      <c r="V1467" s="34"/>
      <c r="W1467" s="34"/>
      <c r="X1467" s="34"/>
      <c r="Y1467" s="34"/>
      <c r="Z1467" s="34"/>
      <c r="AA1467" s="34"/>
      <c r="AB1467" s="34"/>
      <c r="AC1467" s="34"/>
      <c r="AD1467" s="47"/>
      <c r="AG1467" s="23">
        <v>1</v>
      </c>
      <c r="AH1467" s="42">
        <v>0</v>
      </c>
      <c r="AI1467" s="42">
        <v>0</v>
      </c>
    </row>
    <row r="1468" spans="1:35" s="16" customFormat="1" x14ac:dyDescent="0.35">
      <c r="A1468" s="34" t="str">
        <f>IF(B1468&lt;&gt;"",MAX($A$1:A1467)+1,"")</f>
        <v/>
      </c>
      <c r="B1468" s="34"/>
      <c r="C1468" s="34"/>
      <c r="D1468" s="34"/>
      <c r="E1468" s="34"/>
      <c r="F1468" s="34"/>
      <c r="G1468" s="34"/>
      <c r="H1468" s="34"/>
      <c r="I1468" s="34"/>
      <c r="J1468" s="34"/>
      <c r="K1468" s="34"/>
      <c r="L1468" s="34"/>
      <c r="M1468" s="34"/>
      <c r="N1468" s="34"/>
      <c r="O1468" s="34"/>
      <c r="P1468" s="34"/>
      <c r="Q1468" s="34"/>
      <c r="R1468" s="34"/>
      <c r="S1468" s="34"/>
      <c r="T1468" s="34"/>
      <c r="U1468" s="34"/>
      <c r="V1468" s="34"/>
      <c r="W1468" s="34"/>
      <c r="X1468" s="34"/>
      <c r="Y1468" s="34"/>
      <c r="Z1468" s="34"/>
      <c r="AA1468" s="34"/>
      <c r="AB1468" s="34"/>
      <c r="AC1468" s="34"/>
      <c r="AD1468" s="47"/>
      <c r="AG1468" s="23">
        <v>1</v>
      </c>
      <c r="AH1468" s="42">
        <v>0</v>
      </c>
      <c r="AI1468" s="42">
        <v>0</v>
      </c>
    </row>
    <row r="1469" spans="1:35" s="16" customFormat="1" x14ac:dyDescent="0.35">
      <c r="A1469" s="34" t="str">
        <f>IF(B1469&lt;&gt;"",MAX($A$1:A1468)+1,"")</f>
        <v/>
      </c>
      <c r="B1469" s="34"/>
      <c r="C1469" s="34"/>
      <c r="D1469" s="34"/>
      <c r="E1469" s="34"/>
      <c r="F1469" s="34"/>
      <c r="G1469" s="34"/>
      <c r="H1469" s="34"/>
      <c r="I1469" s="34"/>
      <c r="J1469" s="34"/>
      <c r="K1469" s="34"/>
      <c r="L1469" s="34"/>
      <c r="M1469" s="34"/>
      <c r="N1469" s="34"/>
      <c r="O1469" s="34"/>
      <c r="P1469" s="34"/>
      <c r="Q1469" s="34"/>
      <c r="R1469" s="34"/>
      <c r="S1469" s="34"/>
      <c r="T1469" s="34"/>
      <c r="U1469" s="34"/>
      <c r="V1469" s="34"/>
      <c r="W1469" s="34"/>
      <c r="X1469" s="34"/>
      <c r="Y1469" s="34"/>
      <c r="Z1469" s="34"/>
      <c r="AA1469" s="34"/>
      <c r="AB1469" s="34"/>
      <c r="AC1469" s="34"/>
      <c r="AD1469" s="47"/>
      <c r="AG1469" s="23">
        <v>1</v>
      </c>
      <c r="AH1469" s="42">
        <v>0</v>
      </c>
      <c r="AI1469" s="42">
        <v>0</v>
      </c>
    </row>
    <row r="1470" spans="1:35" s="16" customFormat="1" x14ac:dyDescent="0.35">
      <c r="A1470" s="34" t="str">
        <f>IF(B1470&lt;&gt;"",MAX($A$1:A1469)+1,"")</f>
        <v/>
      </c>
      <c r="B1470" s="34"/>
      <c r="C1470" s="34"/>
      <c r="D1470" s="34"/>
      <c r="E1470" s="34"/>
      <c r="F1470" s="34"/>
      <c r="G1470" s="34"/>
      <c r="H1470" s="34"/>
      <c r="I1470" s="34"/>
      <c r="J1470" s="34"/>
      <c r="K1470" s="34"/>
      <c r="L1470" s="34"/>
      <c r="M1470" s="34"/>
      <c r="N1470" s="34"/>
      <c r="O1470" s="34"/>
      <c r="P1470" s="34"/>
      <c r="Q1470" s="34"/>
      <c r="R1470" s="34"/>
      <c r="S1470" s="34"/>
      <c r="T1470" s="34"/>
      <c r="U1470" s="34"/>
      <c r="V1470" s="34"/>
      <c r="W1470" s="34"/>
      <c r="X1470" s="34"/>
      <c r="Y1470" s="34"/>
      <c r="Z1470" s="34"/>
      <c r="AA1470" s="34"/>
      <c r="AB1470" s="34"/>
      <c r="AC1470" s="34"/>
      <c r="AD1470" s="47"/>
      <c r="AG1470" s="23">
        <v>1</v>
      </c>
      <c r="AH1470" s="42">
        <v>0</v>
      </c>
      <c r="AI1470" s="42">
        <v>0</v>
      </c>
    </row>
    <row r="1471" spans="1:35" s="16" customFormat="1" x14ac:dyDescent="0.35">
      <c r="A1471" s="34" t="str">
        <f>IF(B1471&lt;&gt;"",MAX($A$1:A1470)+1,"")</f>
        <v/>
      </c>
      <c r="B1471" s="34"/>
      <c r="C1471" s="34"/>
      <c r="D1471" s="34"/>
      <c r="E1471" s="34"/>
      <c r="F1471" s="34"/>
      <c r="G1471" s="34"/>
      <c r="H1471" s="34"/>
      <c r="I1471" s="34"/>
      <c r="J1471" s="34"/>
      <c r="K1471" s="34"/>
      <c r="L1471" s="34"/>
      <c r="M1471" s="34"/>
      <c r="N1471" s="34"/>
      <c r="O1471" s="34"/>
      <c r="P1471" s="34"/>
      <c r="Q1471" s="34"/>
      <c r="R1471" s="34"/>
      <c r="S1471" s="34"/>
      <c r="T1471" s="34"/>
      <c r="U1471" s="34"/>
      <c r="V1471" s="34"/>
      <c r="W1471" s="34"/>
      <c r="X1471" s="34"/>
      <c r="Y1471" s="34"/>
      <c r="Z1471" s="34"/>
      <c r="AA1471" s="34"/>
      <c r="AB1471" s="34"/>
      <c r="AC1471" s="34"/>
      <c r="AD1471" s="47"/>
      <c r="AG1471" s="23">
        <v>1</v>
      </c>
      <c r="AH1471" s="42">
        <v>0</v>
      </c>
      <c r="AI1471" s="42">
        <v>0</v>
      </c>
    </row>
    <row r="1472" spans="1:35" s="16" customFormat="1" x14ac:dyDescent="0.35">
      <c r="A1472" s="34" t="str">
        <f>IF(B1472&lt;&gt;"",MAX($A$1:A1471)+1,"")</f>
        <v/>
      </c>
      <c r="B1472" s="34"/>
      <c r="C1472" s="34"/>
      <c r="D1472" s="34"/>
      <c r="E1472" s="34"/>
      <c r="F1472" s="34"/>
      <c r="G1472" s="34"/>
      <c r="H1472" s="34"/>
      <c r="I1472" s="34"/>
      <c r="J1472" s="34"/>
      <c r="K1472" s="34"/>
      <c r="L1472" s="34"/>
      <c r="M1472" s="34"/>
      <c r="N1472" s="34"/>
      <c r="O1472" s="34"/>
      <c r="P1472" s="34"/>
      <c r="Q1472" s="34"/>
      <c r="R1472" s="34"/>
      <c r="S1472" s="34"/>
      <c r="T1472" s="34"/>
      <c r="U1472" s="34"/>
      <c r="V1472" s="34"/>
      <c r="W1472" s="34"/>
      <c r="X1472" s="34"/>
      <c r="Y1472" s="34"/>
      <c r="Z1472" s="34"/>
      <c r="AA1472" s="34"/>
      <c r="AB1472" s="34"/>
      <c r="AC1472" s="34"/>
      <c r="AD1472" s="47"/>
      <c r="AG1472" s="23">
        <v>1</v>
      </c>
      <c r="AH1472" s="42">
        <v>0</v>
      </c>
      <c r="AI1472" s="42">
        <v>0</v>
      </c>
    </row>
    <row r="1473" spans="1:35" s="16" customFormat="1" x14ac:dyDescent="0.35">
      <c r="A1473" s="34" t="str">
        <f>IF(B1473&lt;&gt;"",MAX($A$1:A1472)+1,"")</f>
        <v/>
      </c>
      <c r="B1473" s="34"/>
      <c r="C1473" s="34"/>
      <c r="D1473" s="34"/>
      <c r="E1473" s="34"/>
      <c r="F1473" s="34"/>
      <c r="G1473" s="34"/>
      <c r="H1473" s="34"/>
      <c r="I1473" s="34"/>
      <c r="J1473" s="34"/>
      <c r="K1473" s="34"/>
      <c r="L1473" s="34"/>
      <c r="M1473" s="34"/>
      <c r="N1473" s="34"/>
      <c r="O1473" s="34"/>
      <c r="P1473" s="34"/>
      <c r="Q1473" s="34"/>
      <c r="R1473" s="34"/>
      <c r="S1473" s="34"/>
      <c r="T1473" s="34"/>
      <c r="U1473" s="34"/>
      <c r="V1473" s="34"/>
      <c r="W1473" s="34"/>
      <c r="X1473" s="34"/>
      <c r="Y1473" s="34"/>
      <c r="Z1473" s="34"/>
      <c r="AA1473" s="34"/>
      <c r="AB1473" s="34"/>
      <c r="AC1473" s="34"/>
      <c r="AD1473" s="47"/>
      <c r="AG1473" s="23">
        <v>1</v>
      </c>
      <c r="AH1473" s="42">
        <v>0</v>
      </c>
      <c r="AI1473" s="42">
        <v>0</v>
      </c>
    </row>
    <row r="1474" spans="1:35" s="16" customFormat="1" x14ac:dyDescent="0.35">
      <c r="A1474" s="34" t="str">
        <f>IF(B1474&lt;&gt;"",MAX($A$1:A1473)+1,"")</f>
        <v/>
      </c>
      <c r="B1474" s="34"/>
      <c r="C1474" s="34"/>
      <c r="D1474" s="34"/>
      <c r="E1474" s="34"/>
      <c r="F1474" s="34"/>
      <c r="G1474" s="34"/>
      <c r="H1474" s="34"/>
      <c r="I1474" s="34"/>
      <c r="J1474" s="34"/>
      <c r="K1474" s="34"/>
      <c r="L1474" s="34"/>
      <c r="M1474" s="34"/>
      <c r="N1474" s="34"/>
      <c r="O1474" s="34"/>
      <c r="P1474" s="34"/>
      <c r="Q1474" s="34"/>
      <c r="R1474" s="34"/>
      <c r="S1474" s="34"/>
      <c r="T1474" s="34"/>
      <c r="U1474" s="34"/>
      <c r="V1474" s="34"/>
      <c r="W1474" s="34"/>
      <c r="X1474" s="34"/>
      <c r="Y1474" s="34"/>
      <c r="Z1474" s="34"/>
      <c r="AA1474" s="34"/>
      <c r="AB1474" s="34"/>
      <c r="AC1474" s="34"/>
      <c r="AD1474" s="47"/>
      <c r="AG1474" s="23">
        <v>1</v>
      </c>
      <c r="AH1474" s="42">
        <v>0</v>
      </c>
      <c r="AI1474" s="42">
        <v>0</v>
      </c>
    </row>
    <row r="1475" spans="1:35" s="16" customFormat="1" x14ac:dyDescent="0.35">
      <c r="A1475" s="34" t="str">
        <f>IF(B1475&lt;&gt;"",MAX($A$1:A1474)+1,"")</f>
        <v/>
      </c>
      <c r="B1475" s="34"/>
      <c r="C1475" s="34"/>
      <c r="D1475" s="34"/>
      <c r="E1475" s="34"/>
      <c r="F1475" s="34"/>
      <c r="G1475" s="34"/>
      <c r="H1475" s="34"/>
      <c r="I1475" s="34"/>
      <c r="J1475" s="34"/>
      <c r="K1475" s="34"/>
      <c r="L1475" s="34"/>
      <c r="M1475" s="34"/>
      <c r="N1475" s="34"/>
      <c r="O1475" s="34"/>
      <c r="P1475" s="34"/>
      <c r="Q1475" s="34"/>
      <c r="R1475" s="34"/>
      <c r="S1475" s="34"/>
      <c r="T1475" s="34"/>
      <c r="U1475" s="34"/>
      <c r="V1475" s="34"/>
      <c r="W1475" s="34"/>
      <c r="X1475" s="34"/>
      <c r="Y1475" s="34"/>
      <c r="Z1475" s="34"/>
      <c r="AA1475" s="34"/>
      <c r="AB1475" s="34"/>
      <c r="AC1475" s="34"/>
      <c r="AD1475" s="47"/>
      <c r="AG1475" s="23">
        <v>1</v>
      </c>
      <c r="AH1475" s="42">
        <v>0</v>
      </c>
      <c r="AI1475" s="42">
        <v>0</v>
      </c>
    </row>
    <row r="1476" spans="1:35" s="16" customFormat="1" x14ac:dyDescent="0.35">
      <c r="A1476" s="34" t="str">
        <f>IF(B1476&lt;&gt;"",MAX($A$1:A1475)+1,"")</f>
        <v/>
      </c>
      <c r="B1476" s="34"/>
      <c r="C1476" s="34"/>
      <c r="D1476" s="34"/>
      <c r="E1476" s="34"/>
      <c r="F1476" s="34"/>
      <c r="G1476" s="34"/>
      <c r="H1476" s="34"/>
      <c r="I1476" s="34"/>
      <c r="J1476" s="34"/>
      <c r="K1476" s="34"/>
      <c r="L1476" s="34"/>
      <c r="M1476" s="34"/>
      <c r="N1476" s="34"/>
      <c r="O1476" s="34"/>
      <c r="P1476" s="34"/>
      <c r="Q1476" s="34"/>
      <c r="R1476" s="34"/>
      <c r="S1476" s="34"/>
      <c r="T1476" s="34"/>
      <c r="U1476" s="34"/>
      <c r="V1476" s="34"/>
      <c r="W1476" s="34"/>
      <c r="X1476" s="34"/>
      <c r="Y1476" s="34"/>
      <c r="Z1476" s="34"/>
      <c r="AA1476" s="34"/>
      <c r="AB1476" s="34"/>
      <c r="AC1476" s="34"/>
      <c r="AD1476" s="47"/>
      <c r="AG1476" s="23">
        <v>1</v>
      </c>
      <c r="AH1476" s="42">
        <v>0</v>
      </c>
      <c r="AI1476" s="42">
        <v>0</v>
      </c>
    </row>
    <row r="1477" spans="1:35" s="16" customFormat="1" x14ac:dyDescent="0.35">
      <c r="A1477" s="34" t="str">
        <f>IF(B1477&lt;&gt;"",MAX($A$1:A1476)+1,"")</f>
        <v/>
      </c>
      <c r="B1477" s="34"/>
      <c r="C1477" s="34"/>
      <c r="D1477" s="34"/>
      <c r="E1477" s="34"/>
      <c r="F1477" s="34"/>
      <c r="G1477" s="34"/>
      <c r="H1477" s="34"/>
      <c r="I1477" s="34"/>
      <c r="J1477" s="34"/>
      <c r="K1477" s="34"/>
      <c r="L1477" s="34"/>
      <c r="M1477" s="34"/>
      <c r="N1477" s="34"/>
      <c r="O1477" s="34"/>
      <c r="P1477" s="34"/>
      <c r="Q1477" s="34"/>
      <c r="R1477" s="34"/>
      <c r="S1477" s="34"/>
      <c r="T1477" s="34"/>
      <c r="U1477" s="34"/>
      <c r="V1477" s="34"/>
      <c r="W1477" s="34"/>
      <c r="X1477" s="34"/>
      <c r="Y1477" s="34"/>
      <c r="Z1477" s="34"/>
      <c r="AA1477" s="34"/>
      <c r="AB1477" s="34"/>
      <c r="AC1477" s="34"/>
      <c r="AD1477" s="47"/>
      <c r="AG1477" s="23">
        <v>1</v>
      </c>
      <c r="AH1477" s="42">
        <v>0</v>
      </c>
      <c r="AI1477" s="42">
        <v>0</v>
      </c>
    </row>
    <row r="1478" spans="1:35" s="16" customFormat="1" x14ac:dyDescent="0.35">
      <c r="A1478" s="34" t="str">
        <f>IF(B1478&lt;&gt;"",MAX($A$1:A1477)+1,"")</f>
        <v/>
      </c>
      <c r="B1478" s="34"/>
      <c r="C1478" s="34"/>
      <c r="D1478" s="34"/>
      <c r="E1478" s="34"/>
      <c r="F1478" s="34"/>
      <c r="G1478" s="34"/>
      <c r="H1478" s="34"/>
      <c r="I1478" s="34"/>
      <c r="J1478" s="34"/>
      <c r="K1478" s="34"/>
      <c r="L1478" s="34"/>
      <c r="M1478" s="34"/>
      <c r="N1478" s="34"/>
      <c r="O1478" s="34"/>
      <c r="P1478" s="34"/>
      <c r="Q1478" s="34"/>
      <c r="R1478" s="34"/>
      <c r="S1478" s="34"/>
      <c r="T1478" s="34"/>
      <c r="U1478" s="34"/>
      <c r="V1478" s="34"/>
      <c r="W1478" s="34"/>
      <c r="X1478" s="34"/>
      <c r="Y1478" s="34"/>
      <c r="Z1478" s="34"/>
      <c r="AA1478" s="34"/>
      <c r="AB1478" s="34"/>
      <c r="AC1478" s="34"/>
      <c r="AD1478" s="47"/>
      <c r="AG1478" s="23">
        <v>1</v>
      </c>
      <c r="AH1478" s="42">
        <v>0</v>
      </c>
      <c r="AI1478" s="42">
        <v>0</v>
      </c>
    </row>
    <row r="1479" spans="1:35" s="16" customFormat="1" x14ac:dyDescent="0.35">
      <c r="A1479" s="34" t="str">
        <f>IF(B1479&lt;&gt;"",MAX($A$1:A1478)+1,"")</f>
        <v/>
      </c>
      <c r="B1479" s="34"/>
      <c r="C1479" s="34"/>
      <c r="D1479" s="34"/>
      <c r="E1479" s="34"/>
      <c r="F1479" s="34"/>
      <c r="G1479" s="34"/>
      <c r="H1479" s="34"/>
      <c r="I1479" s="34"/>
      <c r="J1479" s="34"/>
      <c r="K1479" s="34"/>
      <c r="L1479" s="34"/>
      <c r="M1479" s="34"/>
      <c r="N1479" s="34"/>
      <c r="O1479" s="34"/>
      <c r="P1479" s="34"/>
      <c r="Q1479" s="34"/>
      <c r="R1479" s="34"/>
      <c r="S1479" s="34"/>
      <c r="T1479" s="34"/>
      <c r="U1479" s="34"/>
      <c r="V1479" s="34"/>
      <c r="W1479" s="34"/>
      <c r="X1479" s="34"/>
      <c r="Y1479" s="34"/>
      <c r="Z1479" s="34"/>
      <c r="AA1479" s="34"/>
      <c r="AB1479" s="34"/>
      <c r="AC1479" s="34"/>
      <c r="AD1479" s="47"/>
      <c r="AG1479" s="23">
        <v>1</v>
      </c>
      <c r="AH1479" s="42">
        <v>0</v>
      </c>
      <c r="AI1479" s="42">
        <v>0</v>
      </c>
    </row>
    <row r="1480" spans="1:35" s="16" customFormat="1" x14ac:dyDescent="0.35">
      <c r="A1480" s="34" t="str">
        <f>IF(B1480&lt;&gt;"",MAX($A$1:A1479)+1,"")</f>
        <v/>
      </c>
      <c r="B1480" s="34"/>
      <c r="C1480" s="34"/>
      <c r="D1480" s="34"/>
      <c r="E1480" s="34"/>
      <c r="F1480" s="34"/>
      <c r="G1480" s="34"/>
      <c r="H1480" s="34"/>
      <c r="I1480" s="34"/>
      <c r="J1480" s="34"/>
      <c r="K1480" s="34"/>
      <c r="L1480" s="34"/>
      <c r="M1480" s="34"/>
      <c r="N1480" s="34"/>
      <c r="O1480" s="34"/>
      <c r="P1480" s="34"/>
      <c r="Q1480" s="34"/>
      <c r="R1480" s="34"/>
      <c r="S1480" s="34"/>
      <c r="T1480" s="34"/>
      <c r="U1480" s="34"/>
      <c r="V1480" s="34"/>
      <c r="W1480" s="34"/>
      <c r="X1480" s="34"/>
      <c r="Y1480" s="34"/>
      <c r="Z1480" s="34"/>
      <c r="AA1480" s="34"/>
      <c r="AB1480" s="34"/>
      <c r="AC1480" s="34"/>
      <c r="AD1480" s="47"/>
      <c r="AG1480" s="23">
        <v>1</v>
      </c>
      <c r="AH1480" s="42">
        <v>0</v>
      </c>
      <c r="AI1480" s="42">
        <v>0</v>
      </c>
    </row>
    <row r="1481" spans="1:35" s="16" customFormat="1" x14ac:dyDescent="0.35">
      <c r="A1481" s="34" t="str">
        <f>IF(B1481&lt;&gt;"",MAX($A$1:A1480)+1,"")</f>
        <v/>
      </c>
      <c r="B1481" s="34"/>
      <c r="C1481" s="34"/>
      <c r="D1481" s="34"/>
      <c r="E1481" s="34"/>
      <c r="F1481" s="34"/>
      <c r="G1481" s="34"/>
      <c r="H1481" s="34"/>
      <c r="I1481" s="34"/>
      <c r="J1481" s="34"/>
      <c r="K1481" s="34"/>
      <c r="L1481" s="34"/>
      <c r="M1481" s="34"/>
      <c r="N1481" s="34"/>
      <c r="O1481" s="34"/>
      <c r="P1481" s="34"/>
      <c r="Q1481" s="34"/>
      <c r="R1481" s="34"/>
      <c r="S1481" s="34"/>
      <c r="T1481" s="34"/>
      <c r="U1481" s="34"/>
      <c r="V1481" s="34"/>
      <c r="W1481" s="34"/>
      <c r="X1481" s="34"/>
      <c r="Y1481" s="34"/>
      <c r="Z1481" s="34"/>
      <c r="AA1481" s="34"/>
      <c r="AB1481" s="34"/>
      <c r="AC1481" s="34"/>
      <c r="AD1481" s="47"/>
      <c r="AG1481" s="23">
        <v>1</v>
      </c>
      <c r="AH1481" s="42">
        <v>0</v>
      </c>
      <c r="AI1481" s="42">
        <v>0</v>
      </c>
    </row>
    <row r="1482" spans="1:35" s="16" customFormat="1" x14ac:dyDescent="0.35">
      <c r="A1482" s="34" t="str">
        <f>IF(B1482&lt;&gt;"",MAX($A$1:A1481)+1,"")</f>
        <v/>
      </c>
      <c r="B1482" s="34"/>
      <c r="C1482" s="34"/>
      <c r="D1482" s="34"/>
      <c r="E1482" s="34"/>
      <c r="F1482" s="34"/>
      <c r="G1482" s="34"/>
      <c r="H1482" s="34"/>
      <c r="I1482" s="34"/>
      <c r="J1482" s="34"/>
      <c r="K1482" s="34"/>
      <c r="L1482" s="34"/>
      <c r="M1482" s="34"/>
      <c r="N1482" s="34"/>
      <c r="O1482" s="34"/>
      <c r="P1482" s="34"/>
      <c r="Q1482" s="34"/>
      <c r="R1482" s="34"/>
      <c r="S1482" s="34"/>
      <c r="T1482" s="34"/>
      <c r="U1482" s="34"/>
      <c r="V1482" s="34"/>
      <c r="W1482" s="34"/>
      <c r="X1482" s="34"/>
      <c r="Y1482" s="34"/>
      <c r="Z1482" s="34"/>
      <c r="AA1482" s="34"/>
      <c r="AB1482" s="34"/>
      <c r="AC1482" s="34"/>
      <c r="AD1482" s="47"/>
      <c r="AG1482" s="23">
        <v>1</v>
      </c>
      <c r="AH1482" s="42">
        <v>0</v>
      </c>
      <c r="AI1482" s="42">
        <v>0</v>
      </c>
    </row>
    <row r="1483" spans="1:35" s="16" customFormat="1" x14ac:dyDescent="0.35">
      <c r="A1483" s="34" t="str">
        <f>IF(B1483&lt;&gt;"",MAX($A$1:A1482)+1,"")</f>
        <v/>
      </c>
      <c r="B1483" s="34"/>
      <c r="C1483" s="34"/>
      <c r="D1483" s="34"/>
      <c r="E1483" s="34"/>
      <c r="F1483" s="34"/>
      <c r="G1483" s="34"/>
      <c r="H1483" s="34"/>
      <c r="I1483" s="34"/>
      <c r="J1483" s="34"/>
      <c r="K1483" s="34"/>
      <c r="L1483" s="34"/>
      <c r="M1483" s="34"/>
      <c r="N1483" s="34"/>
      <c r="O1483" s="34"/>
      <c r="P1483" s="34"/>
      <c r="Q1483" s="34"/>
      <c r="R1483" s="34"/>
      <c r="S1483" s="34"/>
      <c r="T1483" s="34"/>
      <c r="U1483" s="34"/>
      <c r="V1483" s="34"/>
      <c r="W1483" s="34"/>
      <c r="X1483" s="34"/>
      <c r="Y1483" s="34"/>
      <c r="Z1483" s="34"/>
      <c r="AA1483" s="34"/>
      <c r="AB1483" s="34"/>
      <c r="AC1483" s="34"/>
      <c r="AD1483" s="47"/>
      <c r="AG1483" s="23">
        <v>1</v>
      </c>
      <c r="AH1483" s="42">
        <v>0</v>
      </c>
      <c r="AI1483" s="42">
        <v>0</v>
      </c>
    </row>
    <row r="1484" spans="1:35" s="16" customFormat="1" x14ac:dyDescent="0.35">
      <c r="A1484" s="34" t="str">
        <f>IF(B1484&lt;&gt;"",MAX($A$1:A1483)+1,"")</f>
        <v/>
      </c>
      <c r="B1484" s="34"/>
      <c r="C1484" s="34"/>
      <c r="D1484" s="34"/>
      <c r="E1484" s="34"/>
      <c r="F1484" s="34"/>
      <c r="G1484" s="34"/>
      <c r="H1484" s="34"/>
      <c r="I1484" s="34"/>
      <c r="J1484" s="34"/>
      <c r="K1484" s="34"/>
      <c r="L1484" s="34"/>
      <c r="M1484" s="34"/>
      <c r="N1484" s="34"/>
      <c r="O1484" s="34"/>
      <c r="P1484" s="34"/>
      <c r="Q1484" s="34"/>
      <c r="R1484" s="34"/>
      <c r="S1484" s="34"/>
      <c r="T1484" s="34"/>
      <c r="U1484" s="34"/>
      <c r="V1484" s="34"/>
      <c r="W1484" s="34"/>
      <c r="X1484" s="34"/>
      <c r="Y1484" s="34"/>
      <c r="Z1484" s="34"/>
      <c r="AA1484" s="34"/>
      <c r="AB1484" s="34"/>
      <c r="AC1484" s="34"/>
      <c r="AD1484" s="47"/>
      <c r="AG1484" s="23">
        <v>1</v>
      </c>
      <c r="AH1484" s="42">
        <v>0</v>
      </c>
      <c r="AI1484" s="42">
        <v>0</v>
      </c>
    </row>
    <row r="1485" spans="1:35" s="16" customFormat="1" x14ac:dyDescent="0.35">
      <c r="A1485" s="34" t="str">
        <f>IF(B1485&lt;&gt;"",MAX($A$1:A1484)+1,"")</f>
        <v/>
      </c>
      <c r="B1485" s="34"/>
      <c r="C1485" s="34"/>
      <c r="D1485" s="34"/>
      <c r="E1485" s="34"/>
      <c r="F1485" s="34"/>
      <c r="G1485" s="34"/>
      <c r="H1485" s="34"/>
      <c r="I1485" s="34"/>
      <c r="J1485" s="34"/>
      <c r="K1485" s="34"/>
      <c r="L1485" s="34"/>
      <c r="M1485" s="34"/>
      <c r="N1485" s="34"/>
      <c r="O1485" s="34"/>
      <c r="P1485" s="34"/>
      <c r="Q1485" s="34"/>
      <c r="R1485" s="34"/>
      <c r="S1485" s="34"/>
      <c r="T1485" s="34"/>
      <c r="U1485" s="34"/>
      <c r="V1485" s="34"/>
      <c r="W1485" s="34"/>
      <c r="X1485" s="34"/>
      <c r="Y1485" s="34"/>
      <c r="Z1485" s="34"/>
      <c r="AA1485" s="34"/>
      <c r="AB1485" s="34"/>
      <c r="AC1485" s="34"/>
      <c r="AD1485" s="47"/>
      <c r="AG1485" s="23">
        <v>1</v>
      </c>
      <c r="AH1485" s="42">
        <v>0</v>
      </c>
      <c r="AI1485" s="42">
        <v>0</v>
      </c>
    </row>
    <row r="1486" spans="1:35" s="16" customFormat="1" x14ac:dyDescent="0.35">
      <c r="A1486" s="34" t="str">
        <f>IF(B1486&lt;&gt;"",MAX($A$1:A1485)+1,"")</f>
        <v/>
      </c>
      <c r="B1486" s="34"/>
      <c r="C1486" s="34"/>
      <c r="D1486" s="34"/>
      <c r="E1486" s="34"/>
      <c r="F1486" s="34"/>
      <c r="G1486" s="34"/>
      <c r="H1486" s="34"/>
      <c r="I1486" s="34"/>
      <c r="J1486" s="34"/>
      <c r="K1486" s="34"/>
      <c r="L1486" s="34"/>
      <c r="M1486" s="34"/>
      <c r="N1486" s="34"/>
      <c r="O1486" s="34"/>
      <c r="P1486" s="34"/>
      <c r="Q1486" s="34"/>
      <c r="R1486" s="34"/>
      <c r="S1486" s="34"/>
      <c r="T1486" s="34"/>
      <c r="U1486" s="34"/>
      <c r="V1486" s="34"/>
      <c r="W1486" s="34"/>
      <c r="X1486" s="34"/>
      <c r="Y1486" s="34"/>
      <c r="Z1486" s="34"/>
      <c r="AA1486" s="34"/>
      <c r="AB1486" s="34"/>
      <c r="AC1486" s="34"/>
      <c r="AD1486" s="47"/>
      <c r="AG1486" s="23">
        <v>1</v>
      </c>
      <c r="AH1486" s="42">
        <v>0</v>
      </c>
      <c r="AI1486" s="42">
        <v>0</v>
      </c>
    </row>
    <row r="1487" spans="1:35" s="16" customFormat="1" x14ac:dyDescent="0.35">
      <c r="A1487" s="34" t="str">
        <f>IF(B1487&lt;&gt;"",MAX($A$1:A1486)+1,"")</f>
        <v/>
      </c>
      <c r="B1487" s="34"/>
      <c r="C1487" s="34"/>
      <c r="D1487" s="34"/>
      <c r="E1487" s="34"/>
      <c r="F1487" s="34"/>
      <c r="G1487" s="34"/>
      <c r="H1487" s="34"/>
      <c r="I1487" s="34"/>
      <c r="J1487" s="34"/>
      <c r="K1487" s="34"/>
      <c r="L1487" s="34"/>
      <c r="M1487" s="34"/>
      <c r="N1487" s="34"/>
      <c r="O1487" s="34"/>
      <c r="P1487" s="34"/>
      <c r="Q1487" s="34"/>
      <c r="R1487" s="34"/>
      <c r="S1487" s="34"/>
      <c r="T1487" s="34"/>
      <c r="U1487" s="34"/>
      <c r="V1487" s="34"/>
      <c r="W1487" s="34"/>
      <c r="X1487" s="34"/>
      <c r="Y1487" s="34"/>
      <c r="Z1487" s="34"/>
      <c r="AA1487" s="34"/>
      <c r="AB1487" s="34"/>
      <c r="AC1487" s="34"/>
      <c r="AD1487" s="47"/>
      <c r="AG1487" s="23">
        <v>1</v>
      </c>
      <c r="AH1487" s="42">
        <v>0</v>
      </c>
      <c r="AI1487" s="42">
        <v>0</v>
      </c>
    </row>
    <row r="1488" spans="1:35" s="16" customFormat="1" x14ac:dyDescent="0.35">
      <c r="A1488" s="34" t="str">
        <f>IF(B1488&lt;&gt;"",MAX($A$1:A1487)+1,"")</f>
        <v/>
      </c>
      <c r="B1488" s="34"/>
      <c r="C1488" s="34"/>
      <c r="D1488" s="34"/>
      <c r="E1488" s="34"/>
      <c r="F1488" s="34"/>
      <c r="G1488" s="34"/>
      <c r="H1488" s="34"/>
      <c r="I1488" s="34"/>
      <c r="J1488" s="34"/>
      <c r="K1488" s="34"/>
      <c r="L1488" s="34"/>
      <c r="M1488" s="34"/>
      <c r="N1488" s="34"/>
      <c r="O1488" s="34"/>
      <c r="P1488" s="34"/>
      <c r="Q1488" s="34"/>
      <c r="R1488" s="34"/>
      <c r="S1488" s="34"/>
      <c r="T1488" s="34"/>
      <c r="U1488" s="34"/>
      <c r="V1488" s="34"/>
      <c r="W1488" s="34"/>
      <c r="X1488" s="34"/>
      <c r="Y1488" s="34"/>
      <c r="Z1488" s="34"/>
      <c r="AA1488" s="34"/>
      <c r="AB1488" s="34"/>
      <c r="AC1488" s="34"/>
      <c r="AD1488" s="47"/>
      <c r="AG1488" s="23">
        <v>1</v>
      </c>
      <c r="AH1488" s="42">
        <v>0</v>
      </c>
      <c r="AI1488" s="42">
        <v>0</v>
      </c>
    </row>
    <row r="1489" spans="1:35" s="16" customFormat="1" x14ac:dyDescent="0.35">
      <c r="A1489" s="34" t="str">
        <f>IF(B1489&lt;&gt;"",MAX($A$1:A1488)+1,"")</f>
        <v/>
      </c>
      <c r="B1489" s="34"/>
      <c r="C1489" s="34"/>
      <c r="D1489" s="34"/>
      <c r="E1489" s="34"/>
      <c r="F1489" s="34"/>
      <c r="G1489" s="34"/>
      <c r="H1489" s="34"/>
      <c r="I1489" s="34"/>
      <c r="J1489" s="34"/>
      <c r="K1489" s="34"/>
      <c r="L1489" s="34"/>
      <c r="M1489" s="34"/>
      <c r="N1489" s="34"/>
      <c r="O1489" s="34"/>
      <c r="P1489" s="34"/>
      <c r="Q1489" s="34"/>
      <c r="R1489" s="34"/>
      <c r="S1489" s="34"/>
      <c r="T1489" s="34"/>
      <c r="U1489" s="34"/>
      <c r="V1489" s="34"/>
      <c r="W1489" s="34"/>
      <c r="X1489" s="34"/>
      <c r="Y1489" s="34"/>
      <c r="Z1489" s="34"/>
      <c r="AA1489" s="34"/>
      <c r="AB1489" s="34"/>
      <c r="AC1489" s="34"/>
      <c r="AD1489" s="47"/>
      <c r="AG1489" s="23">
        <v>1</v>
      </c>
      <c r="AH1489" s="42">
        <v>0</v>
      </c>
      <c r="AI1489" s="42">
        <v>0</v>
      </c>
    </row>
    <row r="1490" spans="1:35" s="16" customFormat="1" x14ac:dyDescent="0.35">
      <c r="A1490" s="34" t="str">
        <f>IF(B1490&lt;&gt;"",MAX($A$1:A1489)+1,"")</f>
        <v/>
      </c>
      <c r="B1490" s="34"/>
      <c r="C1490" s="34"/>
      <c r="D1490" s="34"/>
      <c r="E1490" s="34"/>
      <c r="F1490" s="34"/>
      <c r="G1490" s="34"/>
      <c r="H1490" s="34"/>
      <c r="I1490" s="34"/>
      <c r="J1490" s="34"/>
      <c r="K1490" s="34"/>
      <c r="L1490" s="34"/>
      <c r="M1490" s="34"/>
      <c r="N1490" s="34"/>
      <c r="O1490" s="34"/>
      <c r="P1490" s="34"/>
      <c r="Q1490" s="34"/>
      <c r="R1490" s="34"/>
      <c r="S1490" s="34"/>
      <c r="T1490" s="34"/>
      <c r="U1490" s="34"/>
      <c r="V1490" s="34"/>
      <c r="W1490" s="34"/>
      <c r="X1490" s="34"/>
      <c r="Y1490" s="34"/>
      <c r="Z1490" s="34"/>
      <c r="AA1490" s="34"/>
      <c r="AB1490" s="34"/>
      <c r="AC1490" s="34"/>
      <c r="AD1490" s="47"/>
      <c r="AG1490" s="23">
        <v>1</v>
      </c>
      <c r="AH1490" s="42">
        <v>0</v>
      </c>
      <c r="AI1490" s="42">
        <v>0</v>
      </c>
    </row>
    <row r="1491" spans="1:35" s="16" customFormat="1" x14ac:dyDescent="0.35">
      <c r="A1491" s="34" t="str">
        <f>IF(B1491&lt;&gt;"",MAX($A$1:A1490)+1,"")</f>
        <v/>
      </c>
      <c r="B1491" s="34"/>
      <c r="C1491" s="34"/>
      <c r="D1491" s="34"/>
      <c r="E1491" s="34"/>
      <c r="F1491" s="34"/>
      <c r="G1491" s="34"/>
      <c r="H1491" s="34"/>
      <c r="I1491" s="34"/>
      <c r="J1491" s="34"/>
      <c r="K1491" s="34"/>
      <c r="L1491" s="34"/>
      <c r="M1491" s="34"/>
      <c r="N1491" s="34"/>
      <c r="O1491" s="34"/>
      <c r="P1491" s="34"/>
      <c r="Q1491" s="34"/>
      <c r="R1491" s="34"/>
      <c r="S1491" s="34"/>
      <c r="T1491" s="34"/>
      <c r="U1491" s="34"/>
      <c r="V1491" s="34"/>
      <c r="W1491" s="34"/>
      <c r="X1491" s="34"/>
      <c r="Y1491" s="34"/>
      <c r="Z1491" s="34"/>
      <c r="AA1491" s="34"/>
      <c r="AB1491" s="34"/>
      <c r="AC1491" s="34"/>
      <c r="AD1491" s="47"/>
      <c r="AG1491" s="23">
        <v>1</v>
      </c>
      <c r="AH1491" s="42">
        <v>0</v>
      </c>
      <c r="AI1491" s="42">
        <v>0</v>
      </c>
    </row>
    <row r="1492" spans="1:35" s="16" customFormat="1" x14ac:dyDescent="0.35">
      <c r="A1492" s="34" t="str">
        <f>IF(B1492&lt;&gt;"",MAX($A$1:A1491)+1,"")</f>
        <v/>
      </c>
      <c r="B1492" s="34"/>
      <c r="C1492" s="34"/>
      <c r="D1492" s="34"/>
      <c r="E1492" s="34"/>
      <c r="F1492" s="34"/>
      <c r="G1492" s="34"/>
      <c r="H1492" s="34"/>
      <c r="I1492" s="34"/>
      <c r="J1492" s="34"/>
      <c r="K1492" s="34"/>
      <c r="L1492" s="34"/>
      <c r="M1492" s="34"/>
      <c r="N1492" s="34"/>
      <c r="O1492" s="34"/>
      <c r="P1492" s="34"/>
      <c r="Q1492" s="34"/>
      <c r="R1492" s="34"/>
      <c r="S1492" s="34"/>
      <c r="T1492" s="34"/>
      <c r="U1492" s="34"/>
      <c r="V1492" s="34"/>
      <c r="W1492" s="34"/>
      <c r="X1492" s="34"/>
      <c r="Y1492" s="34"/>
      <c r="Z1492" s="34"/>
      <c r="AA1492" s="34"/>
      <c r="AB1492" s="34"/>
      <c r="AC1492" s="34"/>
      <c r="AD1492" s="47"/>
      <c r="AG1492" s="23">
        <v>1</v>
      </c>
      <c r="AH1492" s="42">
        <v>0</v>
      </c>
      <c r="AI1492" s="42">
        <v>0</v>
      </c>
    </row>
    <row r="1493" spans="1:35" s="16" customFormat="1" x14ac:dyDescent="0.35">
      <c r="A1493" s="34" t="str">
        <f>IF(B1493&lt;&gt;"",MAX($A$1:A1492)+1,"")</f>
        <v/>
      </c>
      <c r="B1493" s="34"/>
      <c r="C1493" s="34"/>
      <c r="D1493" s="34"/>
      <c r="E1493" s="34"/>
      <c r="F1493" s="34"/>
      <c r="G1493" s="34"/>
      <c r="H1493" s="34"/>
      <c r="I1493" s="34"/>
      <c r="J1493" s="34"/>
      <c r="K1493" s="34"/>
      <c r="L1493" s="34"/>
      <c r="M1493" s="34"/>
      <c r="N1493" s="34"/>
      <c r="O1493" s="34"/>
      <c r="P1493" s="34"/>
      <c r="Q1493" s="34"/>
      <c r="R1493" s="34"/>
      <c r="S1493" s="34"/>
      <c r="T1493" s="34"/>
      <c r="U1493" s="34"/>
      <c r="V1493" s="34"/>
      <c r="W1493" s="34"/>
      <c r="X1493" s="34"/>
      <c r="Y1493" s="34"/>
      <c r="Z1493" s="34"/>
      <c r="AA1493" s="34"/>
      <c r="AB1493" s="34"/>
      <c r="AC1493" s="34"/>
      <c r="AD1493" s="47"/>
      <c r="AG1493" s="23">
        <v>1</v>
      </c>
      <c r="AH1493" s="42">
        <v>0</v>
      </c>
      <c r="AI1493" s="42">
        <v>0</v>
      </c>
    </row>
    <row r="1494" spans="1:35" s="16" customFormat="1" x14ac:dyDescent="0.35">
      <c r="A1494" s="34" t="str">
        <f>IF(B1494&lt;&gt;"",MAX($A$1:A1493)+1,"")</f>
        <v/>
      </c>
      <c r="B1494" s="34"/>
      <c r="C1494" s="34"/>
      <c r="D1494" s="34"/>
      <c r="E1494" s="34"/>
      <c r="F1494" s="34"/>
      <c r="G1494" s="34"/>
      <c r="H1494" s="34"/>
      <c r="I1494" s="34"/>
      <c r="J1494" s="34"/>
      <c r="K1494" s="34"/>
      <c r="L1494" s="34"/>
      <c r="M1494" s="34"/>
      <c r="N1494" s="34"/>
      <c r="O1494" s="34"/>
      <c r="P1494" s="34"/>
      <c r="Q1494" s="34"/>
      <c r="R1494" s="34"/>
      <c r="S1494" s="34"/>
      <c r="T1494" s="34"/>
      <c r="U1494" s="34"/>
      <c r="V1494" s="34"/>
      <c r="W1494" s="34"/>
      <c r="X1494" s="34"/>
      <c r="Y1494" s="34"/>
      <c r="Z1494" s="34"/>
      <c r="AA1494" s="34"/>
      <c r="AB1494" s="34"/>
      <c r="AC1494" s="34"/>
      <c r="AD1494" s="47"/>
      <c r="AG1494" s="23">
        <v>1</v>
      </c>
      <c r="AH1494" s="42">
        <v>0</v>
      </c>
      <c r="AI1494" s="42">
        <v>0</v>
      </c>
    </row>
    <row r="1495" spans="1:35" s="16" customFormat="1" x14ac:dyDescent="0.35">
      <c r="A1495" s="34" t="str">
        <f>IF(B1495&lt;&gt;"",MAX($A$1:A1494)+1,"")</f>
        <v/>
      </c>
      <c r="B1495" s="34"/>
      <c r="C1495" s="34"/>
      <c r="D1495" s="34"/>
      <c r="E1495" s="34"/>
      <c r="F1495" s="34"/>
      <c r="G1495" s="34"/>
      <c r="H1495" s="34"/>
      <c r="I1495" s="34"/>
      <c r="J1495" s="34"/>
      <c r="K1495" s="34"/>
      <c r="L1495" s="34"/>
      <c r="M1495" s="34"/>
      <c r="N1495" s="34"/>
      <c r="O1495" s="34"/>
      <c r="P1495" s="34"/>
      <c r="Q1495" s="34"/>
      <c r="R1495" s="34"/>
      <c r="S1495" s="34"/>
      <c r="T1495" s="34"/>
      <c r="U1495" s="34"/>
      <c r="V1495" s="34"/>
      <c r="W1495" s="34"/>
      <c r="X1495" s="34"/>
      <c r="Y1495" s="34"/>
      <c r="Z1495" s="34"/>
      <c r="AA1495" s="34"/>
      <c r="AB1495" s="34"/>
      <c r="AC1495" s="34"/>
      <c r="AD1495" s="47"/>
      <c r="AG1495" s="23">
        <v>1</v>
      </c>
      <c r="AH1495" s="42">
        <v>0</v>
      </c>
      <c r="AI1495" s="42">
        <v>0</v>
      </c>
    </row>
    <row r="1496" spans="1:35" s="16" customFormat="1" x14ac:dyDescent="0.35">
      <c r="A1496" s="34" t="str">
        <f>IF(B1496&lt;&gt;"",MAX($A$1:A1495)+1,"")</f>
        <v/>
      </c>
      <c r="B1496" s="34"/>
      <c r="C1496" s="34"/>
      <c r="D1496" s="34"/>
      <c r="E1496" s="34"/>
      <c r="F1496" s="34"/>
      <c r="G1496" s="34"/>
      <c r="H1496" s="34"/>
      <c r="I1496" s="34"/>
      <c r="J1496" s="34"/>
      <c r="K1496" s="34"/>
      <c r="L1496" s="34"/>
      <c r="M1496" s="34"/>
      <c r="N1496" s="34"/>
      <c r="O1496" s="34"/>
      <c r="P1496" s="34"/>
      <c r="Q1496" s="34"/>
      <c r="R1496" s="34"/>
      <c r="S1496" s="34"/>
      <c r="T1496" s="34"/>
      <c r="U1496" s="34"/>
      <c r="V1496" s="34"/>
      <c r="W1496" s="34"/>
      <c r="X1496" s="34"/>
      <c r="Y1496" s="34"/>
      <c r="Z1496" s="34"/>
      <c r="AA1496" s="34"/>
      <c r="AB1496" s="34"/>
      <c r="AC1496" s="34"/>
      <c r="AD1496" s="47"/>
      <c r="AG1496" s="23">
        <v>1</v>
      </c>
      <c r="AH1496" s="42">
        <v>0</v>
      </c>
      <c r="AI1496" s="42">
        <v>0</v>
      </c>
    </row>
    <row r="1497" spans="1:35" s="16" customFormat="1" x14ac:dyDescent="0.35">
      <c r="A1497" s="34" t="str">
        <f>IF(B1497&lt;&gt;"",MAX($A$1:A1496)+1,"")</f>
        <v/>
      </c>
      <c r="B1497" s="34"/>
      <c r="C1497" s="34"/>
      <c r="D1497" s="34"/>
      <c r="E1497" s="34"/>
      <c r="F1497" s="34"/>
      <c r="G1497" s="34"/>
      <c r="H1497" s="34"/>
      <c r="I1497" s="34"/>
      <c r="J1497" s="34"/>
      <c r="K1497" s="34"/>
      <c r="L1497" s="34"/>
      <c r="M1497" s="34"/>
      <c r="N1497" s="34"/>
      <c r="O1497" s="34"/>
      <c r="P1497" s="34"/>
      <c r="Q1497" s="34"/>
      <c r="R1497" s="34"/>
      <c r="S1497" s="34"/>
      <c r="T1497" s="34"/>
      <c r="U1497" s="34"/>
      <c r="V1497" s="34"/>
      <c r="W1497" s="34"/>
      <c r="X1497" s="34"/>
      <c r="Y1497" s="34"/>
      <c r="Z1497" s="34"/>
      <c r="AA1497" s="34"/>
      <c r="AB1497" s="34"/>
      <c r="AC1497" s="34"/>
      <c r="AD1497" s="47"/>
      <c r="AG1497" s="23">
        <v>1</v>
      </c>
      <c r="AH1497" s="42">
        <v>0</v>
      </c>
      <c r="AI1497" s="42">
        <v>0</v>
      </c>
    </row>
    <row r="1498" spans="1:35" s="16" customFormat="1" x14ac:dyDescent="0.35">
      <c r="A1498" s="34" t="str">
        <f>IF(B1498&lt;&gt;"",MAX($A$1:A1497)+1,"")</f>
        <v/>
      </c>
      <c r="B1498" s="34"/>
      <c r="C1498" s="34"/>
      <c r="D1498" s="34"/>
      <c r="E1498" s="34"/>
      <c r="F1498" s="34"/>
      <c r="G1498" s="34"/>
      <c r="H1498" s="34"/>
      <c r="I1498" s="34"/>
      <c r="J1498" s="34"/>
      <c r="K1498" s="34"/>
      <c r="L1498" s="34"/>
      <c r="M1498" s="34"/>
      <c r="N1498" s="34"/>
      <c r="O1498" s="34"/>
      <c r="P1498" s="34"/>
      <c r="Q1498" s="34"/>
      <c r="R1498" s="34"/>
      <c r="S1498" s="34"/>
      <c r="T1498" s="34"/>
      <c r="U1498" s="34"/>
      <c r="V1498" s="34"/>
      <c r="W1498" s="34"/>
      <c r="X1498" s="34"/>
      <c r="Y1498" s="34"/>
      <c r="Z1498" s="34"/>
      <c r="AA1498" s="34"/>
      <c r="AB1498" s="34"/>
      <c r="AC1498" s="34"/>
      <c r="AD1498" s="47"/>
      <c r="AG1498" s="23">
        <v>1</v>
      </c>
      <c r="AH1498" s="42">
        <v>0</v>
      </c>
      <c r="AI1498" s="42">
        <v>0</v>
      </c>
    </row>
    <row r="1499" spans="1:35" s="16" customFormat="1" x14ac:dyDescent="0.35">
      <c r="A1499" s="34" t="str">
        <f>IF(B1499&lt;&gt;"",MAX($A$1:A1498)+1,"")</f>
        <v/>
      </c>
      <c r="B1499" s="34"/>
      <c r="C1499" s="34"/>
      <c r="D1499" s="34"/>
      <c r="E1499" s="34"/>
      <c r="F1499" s="34"/>
      <c r="G1499" s="34"/>
      <c r="H1499" s="34"/>
      <c r="I1499" s="34"/>
      <c r="J1499" s="34"/>
      <c r="K1499" s="34"/>
      <c r="L1499" s="34"/>
      <c r="M1499" s="34"/>
      <c r="N1499" s="34"/>
      <c r="O1499" s="34"/>
      <c r="P1499" s="34"/>
      <c r="Q1499" s="34"/>
      <c r="R1499" s="34"/>
      <c r="S1499" s="34"/>
      <c r="T1499" s="34"/>
      <c r="U1499" s="34"/>
      <c r="V1499" s="34"/>
      <c r="W1499" s="34"/>
      <c r="X1499" s="34"/>
      <c r="Y1499" s="34"/>
      <c r="Z1499" s="34"/>
      <c r="AA1499" s="34"/>
      <c r="AB1499" s="34"/>
      <c r="AC1499" s="34"/>
      <c r="AD1499" s="47"/>
      <c r="AG1499" s="23">
        <v>1</v>
      </c>
      <c r="AH1499" s="42">
        <v>0</v>
      </c>
      <c r="AI1499" s="42">
        <v>0</v>
      </c>
    </row>
    <row r="1500" spans="1:35" s="16" customFormat="1" x14ac:dyDescent="0.35">
      <c r="A1500" s="34" t="str">
        <f>IF(B1500&lt;&gt;"",MAX($A$1:A1499)+1,"")</f>
        <v/>
      </c>
      <c r="B1500" s="34"/>
      <c r="C1500" s="34"/>
      <c r="D1500" s="34"/>
      <c r="E1500" s="34"/>
      <c r="F1500" s="34"/>
      <c r="G1500" s="34"/>
      <c r="H1500" s="34"/>
      <c r="I1500" s="34"/>
      <c r="J1500" s="34"/>
      <c r="K1500" s="34"/>
      <c r="L1500" s="34"/>
      <c r="M1500" s="34"/>
      <c r="N1500" s="34"/>
      <c r="O1500" s="34"/>
      <c r="P1500" s="34"/>
      <c r="Q1500" s="34"/>
      <c r="R1500" s="34"/>
      <c r="S1500" s="34"/>
      <c r="T1500" s="34"/>
      <c r="U1500" s="34"/>
      <c r="V1500" s="34"/>
      <c r="W1500" s="34"/>
      <c r="X1500" s="34"/>
      <c r="Y1500" s="34"/>
      <c r="Z1500" s="34"/>
      <c r="AA1500" s="34"/>
      <c r="AB1500" s="34"/>
      <c r="AC1500" s="34"/>
      <c r="AD1500" s="47"/>
      <c r="AG1500" s="23">
        <v>1</v>
      </c>
      <c r="AH1500" s="42">
        <v>0</v>
      </c>
      <c r="AI1500" s="42">
        <v>0</v>
      </c>
    </row>
    <row r="1501" spans="1:35" s="16" customFormat="1" x14ac:dyDescent="0.35">
      <c r="A1501" s="34" t="str">
        <f>IF(B1501&lt;&gt;"",MAX($A$1:A1500)+1,"")</f>
        <v/>
      </c>
      <c r="B1501" s="34"/>
      <c r="C1501" s="34"/>
      <c r="D1501" s="34"/>
      <c r="E1501" s="34"/>
      <c r="F1501" s="34"/>
      <c r="G1501" s="34"/>
      <c r="H1501" s="34"/>
      <c r="I1501" s="34"/>
      <c r="J1501" s="34"/>
      <c r="K1501" s="34"/>
      <c r="L1501" s="34"/>
      <c r="M1501" s="34"/>
      <c r="N1501" s="34"/>
      <c r="O1501" s="34"/>
      <c r="P1501" s="34"/>
      <c r="Q1501" s="34"/>
      <c r="R1501" s="34"/>
      <c r="S1501" s="34"/>
      <c r="T1501" s="34"/>
      <c r="U1501" s="34"/>
      <c r="V1501" s="34"/>
      <c r="W1501" s="34"/>
      <c r="X1501" s="34"/>
      <c r="Y1501" s="34"/>
      <c r="Z1501" s="34"/>
      <c r="AA1501" s="34"/>
      <c r="AB1501" s="34"/>
      <c r="AC1501" s="34"/>
      <c r="AD1501" s="47"/>
      <c r="AG1501" s="23">
        <v>1</v>
      </c>
      <c r="AH1501" s="42">
        <v>0</v>
      </c>
      <c r="AI1501" s="42">
        <v>0</v>
      </c>
    </row>
    <row r="1502" spans="1:35" s="16" customFormat="1" x14ac:dyDescent="0.35">
      <c r="A1502" s="34" t="str">
        <f>IF(B1502&lt;&gt;"",MAX($A$1:A1501)+1,"")</f>
        <v/>
      </c>
      <c r="B1502" s="34"/>
      <c r="C1502" s="34"/>
      <c r="D1502" s="34"/>
      <c r="E1502" s="34"/>
      <c r="F1502" s="34"/>
      <c r="G1502" s="34"/>
      <c r="H1502" s="34"/>
      <c r="I1502" s="34"/>
      <c r="J1502" s="34"/>
      <c r="K1502" s="34"/>
      <c r="L1502" s="34"/>
      <c r="M1502" s="34"/>
      <c r="N1502" s="34"/>
      <c r="O1502" s="34"/>
      <c r="P1502" s="34"/>
      <c r="Q1502" s="34"/>
      <c r="R1502" s="34"/>
      <c r="S1502" s="34"/>
      <c r="T1502" s="34"/>
      <c r="U1502" s="34"/>
      <c r="V1502" s="34"/>
      <c r="W1502" s="34"/>
      <c r="X1502" s="34"/>
      <c r="Y1502" s="34"/>
      <c r="Z1502" s="34"/>
      <c r="AA1502" s="34"/>
      <c r="AB1502" s="34"/>
      <c r="AC1502" s="34"/>
      <c r="AD1502" s="47"/>
      <c r="AG1502" s="23">
        <v>1</v>
      </c>
      <c r="AH1502" s="42">
        <v>0</v>
      </c>
      <c r="AI1502" s="42">
        <v>0</v>
      </c>
    </row>
    <row r="1503" spans="1:35" s="16" customFormat="1" x14ac:dyDescent="0.35">
      <c r="A1503" s="34" t="str">
        <f>IF(B1503&lt;&gt;"",MAX($A$1:A1502)+1,"")</f>
        <v/>
      </c>
      <c r="B1503" s="34"/>
      <c r="C1503" s="34"/>
      <c r="D1503" s="34"/>
      <c r="E1503" s="34"/>
      <c r="F1503" s="34"/>
      <c r="G1503" s="34"/>
      <c r="H1503" s="34"/>
      <c r="I1503" s="34"/>
      <c r="J1503" s="34"/>
      <c r="K1503" s="34"/>
      <c r="L1503" s="34"/>
      <c r="M1503" s="34"/>
      <c r="N1503" s="34"/>
      <c r="O1503" s="34"/>
      <c r="P1503" s="34"/>
      <c r="Q1503" s="34"/>
      <c r="R1503" s="34"/>
      <c r="S1503" s="34"/>
      <c r="T1503" s="34"/>
      <c r="U1503" s="34"/>
      <c r="V1503" s="34"/>
      <c r="W1503" s="34"/>
      <c r="X1503" s="34"/>
      <c r="Y1503" s="34"/>
      <c r="Z1503" s="34"/>
      <c r="AA1503" s="34"/>
      <c r="AB1503" s="34"/>
      <c r="AC1503" s="34"/>
      <c r="AD1503" s="47"/>
      <c r="AG1503" s="23">
        <v>1</v>
      </c>
      <c r="AH1503" s="42">
        <v>0</v>
      </c>
      <c r="AI1503" s="42">
        <v>0</v>
      </c>
    </row>
    <row r="1504" spans="1:35" s="16" customFormat="1" x14ac:dyDescent="0.35">
      <c r="A1504" s="34" t="str">
        <f>IF(B1504&lt;&gt;"",MAX($A$1:A1503)+1,"")</f>
        <v/>
      </c>
      <c r="B1504" s="34"/>
      <c r="C1504" s="34"/>
      <c r="D1504" s="34"/>
      <c r="E1504" s="34"/>
      <c r="F1504" s="34"/>
      <c r="G1504" s="34"/>
      <c r="H1504" s="34"/>
      <c r="I1504" s="34"/>
      <c r="J1504" s="34"/>
      <c r="K1504" s="34"/>
      <c r="L1504" s="34"/>
      <c r="M1504" s="34"/>
      <c r="N1504" s="34"/>
      <c r="O1504" s="34"/>
      <c r="P1504" s="34"/>
      <c r="Q1504" s="34"/>
      <c r="R1504" s="34"/>
      <c r="S1504" s="34"/>
      <c r="T1504" s="34"/>
      <c r="U1504" s="34"/>
      <c r="V1504" s="34"/>
      <c r="W1504" s="34"/>
      <c r="X1504" s="34"/>
      <c r="Y1504" s="34"/>
      <c r="Z1504" s="34"/>
      <c r="AA1504" s="34"/>
      <c r="AB1504" s="34"/>
      <c r="AC1504" s="34"/>
      <c r="AD1504" s="47"/>
      <c r="AG1504" s="23">
        <v>1</v>
      </c>
      <c r="AH1504" s="42">
        <v>0</v>
      </c>
      <c r="AI1504" s="42">
        <v>0</v>
      </c>
    </row>
    <row r="1505" spans="1:35" s="16" customFormat="1" x14ac:dyDescent="0.35">
      <c r="A1505" s="34" t="str">
        <f>IF(B1505&lt;&gt;"",MAX($A$1:A1504)+1,"")</f>
        <v/>
      </c>
      <c r="B1505" s="34"/>
      <c r="C1505" s="34"/>
      <c r="D1505" s="34"/>
      <c r="E1505" s="34"/>
      <c r="F1505" s="34"/>
      <c r="G1505" s="34"/>
      <c r="H1505" s="34"/>
      <c r="I1505" s="34"/>
      <c r="J1505" s="34"/>
      <c r="K1505" s="34"/>
      <c r="L1505" s="34"/>
      <c r="M1505" s="34"/>
      <c r="N1505" s="34"/>
      <c r="O1505" s="34"/>
      <c r="P1505" s="34"/>
      <c r="Q1505" s="34"/>
      <c r="R1505" s="34"/>
      <c r="S1505" s="34"/>
      <c r="T1505" s="34"/>
      <c r="U1505" s="34"/>
      <c r="V1505" s="34"/>
      <c r="W1505" s="34"/>
      <c r="X1505" s="34"/>
      <c r="Y1505" s="34"/>
      <c r="Z1505" s="34"/>
      <c r="AA1505" s="34"/>
      <c r="AB1505" s="34"/>
      <c r="AC1505" s="34"/>
      <c r="AD1505" s="47"/>
      <c r="AG1505" s="23">
        <v>1</v>
      </c>
      <c r="AH1505" s="42">
        <v>0</v>
      </c>
      <c r="AI1505" s="42">
        <v>0</v>
      </c>
    </row>
    <row r="1506" spans="1:35" s="16" customFormat="1" x14ac:dyDescent="0.35">
      <c r="A1506" s="34" t="str">
        <f>IF(B1506&lt;&gt;"",MAX($A$1:A1505)+1,"")</f>
        <v/>
      </c>
      <c r="B1506" s="34"/>
      <c r="C1506" s="34"/>
      <c r="D1506" s="34"/>
      <c r="E1506" s="34"/>
      <c r="F1506" s="34"/>
      <c r="G1506" s="34"/>
      <c r="H1506" s="34"/>
      <c r="I1506" s="34"/>
      <c r="J1506" s="34"/>
      <c r="K1506" s="34"/>
      <c r="L1506" s="34"/>
      <c r="M1506" s="34"/>
      <c r="N1506" s="34"/>
      <c r="O1506" s="34"/>
      <c r="P1506" s="34"/>
      <c r="Q1506" s="34"/>
      <c r="R1506" s="34"/>
      <c r="S1506" s="34"/>
      <c r="T1506" s="34"/>
      <c r="U1506" s="34"/>
      <c r="V1506" s="34"/>
      <c r="W1506" s="34"/>
      <c r="X1506" s="34"/>
      <c r="Y1506" s="34"/>
      <c r="Z1506" s="34"/>
      <c r="AA1506" s="34"/>
      <c r="AB1506" s="34"/>
      <c r="AC1506" s="34"/>
      <c r="AD1506" s="47"/>
      <c r="AG1506" s="23">
        <v>1</v>
      </c>
      <c r="AH1506" s="42">
        <v>0</v>
      </c>
      <c r="AI1506" s="42">
        <v>0</v>
      </c>
    </row>
    <row r="1507" spans="1:35" s="16" customFormat="1" x14ac:dyDescent="0.35">
      <c r="A1507" s="34" t="str">
        <f>IF(B1507&lt;&gt;"",MAX($A$1:A1506)+1,"")</f>
        <v/>
      </c>
      <c r="B1507" s="34"/>
      <c r="C1507" s="34"/>
      <c r="D1507" s="34"/>
      <c r="E1507" s="34"/>
      <c r="F1507" s="34"/>
      <c r="G1507" s="34"/>
      <c r="H1507" s="34"/>
      <c r="I1507" s="34"/>
      <c r="J1507" s="34"/>
      <c r="K1507" s="34"/>
      <c r="L1507" s="34"/>
      <c r="M1507" s="34"/>
      <c r="N1507" s="34"/>
      <c r="O1507" s="34"/>
      <c r="P1507" s="34"/>
      <c r="Q1507" s="34"/>
      <c r="R1507" s="34"/>
      <c r="S1507" s="34"/>
      <c r="T1507" s="34"/>
      <c r="U1507" s="34"/>
      <c r="V1507" s="34"/>
      <c r="W1507" s="34"/>
      <c r="X1507" s="34"/>
      <c r="Y1507" s="34"/>
      <c r="Z1507" s="34"/>
      <c r="AA1507" s="34"/>
      <c r="AB1507" s="34"/>
      <c r="AC1507" s="34"/>
      <c r="AD1507" s="47"/>
      <c r="AG1507" s="23">
        <v>1</v>
      </c>
      <c r="AH1507" s="42">
        <v>0</v>
      </c>
      <c r="AI1507" s="42">
        <v>0</v>
      </c>
    </row>
    <row r="1508" spans="1:35" s="16" customFormat="1" x14ac:dyDescent="0.35">
      <c r="A1508" s="34" t="str">
        <f>IF(B1508&lt;&gt;"",MAX($A$1:A1507)+1,"")</f>
        <v/>
      </c>
      <c r="B1508" s="34"/>
      <c r="C1508" s="34"/>
      <c r="D1508" s="34"/>
      <c r="E1508" s="34"/>
      <c r="F1508" s="34"/>
      <c r="G1508" s="34"/>
      <c r="H1508" s="34"/>
      <c r="I1508" s="34"/>
      <c r="J1508" s="34"/>
      <c r="K1508" s="34"/>
      <c r="L1508" s="34"/>
      <c r="M1508" s="34"/>
      <c r="N1508" s="34"/>
      <c r="O1508" s="34"/>
      <c r="P1508" s="34"/>
      <c r="Q1508" s="34"/>
      <c r="R1508" s="34"/>
      <c r="S1508" s="34"/>
      <c r="T1508" s="34"/>
      <c r="U1508" s="34"/>
      <c r="V1508" s="34"/>
      <c r="W1508" s="34"/>
      <c r="X1508" s="34"/>
      <c r="Y1508" s="34"/>
      <c r="Z1508" s="34"/>
      <c r="AA1508" s="34"/>
      <c r="AB1508" s="34"/>
      <c r="AC1508" s="34"/>
      <c r="AD1508" s="47"/>
      <c r="AG1508" s="23">
        <v>1</v>
      </c>
      <c r="AH1508" s="42">
        <v>0</v>
      </c>
      <c r="AI1508" s="42">
        <v>0</v>
      </c>
    </row>
    <row r="1509" spans="1:35" s="16" customFormat="1" x14ac:dyDescent="0.35">
      <c r="A1509" s="34" t="str">
        <f>IF(B1509&lt;&gt;"",MAX($A$1:A1508)+1,"")</f>
        <v/>
      </c>
      <c r="B1509" s="34"/>
      <c r="C1509" s="34"/>
      <c r="D1509" s="34"/>
      <c r="E1509" s="34"/>
      <c r="F1509" s="34"/>
      <c r="G1509" s="34"/>
      <c r="H1509" s="34"/>
      <c r="I1509" s="34"/>
      <c r="J1509" s="34"/>
      <c r="K1509" s="34"/>
      <c r="L1509" s="34"/>
      <c r="M1509" s="34"/>
      <c r="N1509" s="34"/>
      <c r="O1509" s="34"/>
      <c r="P1509" s="34"/>
      <c r="Q1509" s="34"/>
      <c r="R1509" s="34"/>
      <c r="S1509" s="34"/>
      <c r="T1509" s="34"/>
      <c r="U1509" s="34"/>
      <c r="V1509" s="34"/>
      <c r="W1509" s="34"/>
      <c r="X1509" s="34"/>
      <c r="Y1509" s="34"/>
      <c r="Z1509" s="34"/>
      <c r="AA1509" s="34"/>
      <c r="AB1509" s="34"/>
      <c r="AC1509" s="34"/>
      <c r="AD1509" s="47"/>
      <c r="AG1509" s="23">
        <v>1</v>
      </c>
      <c r="AH1509" s="42">
        <v>0</v>
      </c>
      <c r="AI1509" s="42">
        <v>0</v>
      </c>
    </row>
    <row r="1510" spans="1:35" s="16" customFormat="1" x14ac:dyDescent="0.35">
      <c r="A1510" s="34" t="str">
        <f>IF(B1510&lt;&gt;"",MAX($A$1:A1509)+1,"")</f>
        <v/>
      </c>
      <c r="B1510" s="34"/>
      <c r="C1510" s="34"/>
      <c r="D1510" s="34"/>
      <c r="E1510" s="34"/>
      <c r="F1510" s="34"/>
      <c r="G1510" s="34"/>
      <c r="H1510" s="34"/>
      <c r="I1510" s="34"/>
      <c r="J1510" s="34"/>
      <c r="K1510" s="34"/>
      <c r="L1510" s="34"/>
      <c r="M1510" s="34"/>
      <c r="N1510" s="34"/>
      <c r="O1510" s="34"/>
      <c r="P1510" s="34"/>
      <c r="Q1510" s="34"/>
      <c r="R1510" s="34"/>
      <c r="S1510" s="34"/>
      <c r="T1510" s="34"/>
      <c r="U1510" s="34"/>
      <c r="V1510" s="34"/>
      <c r="W1510" s="34"/>
      <c r="X1510" s="34"/>
      <c r="Y1510" s="34"/>
      <c r="Z1510" s="34"/>
      <c r="AA1510" s="34"/>
      <c r="AB1510" s="34"/>
      <c r="AC1510" s="34"/>
      <c r="AD1510" s="47"/>
      <c r="AG1510" s="23">
        <v>1</v>
      </c>
      <c r="AH1510" s="42">
        <v>0</v>
      </c>
      <c r="AI1510" s="42">
        <v>0</v>
      </c>
    </row>
    <row r="1511" spans="1:35" s="16" customFormat="1" x14ac:dyDescent="0.35">
      <c r="A1511" s="34" t="str">
        <f>IF(B1511&lt;&gt;"",MAX($A$1:A1510)+1,"")</f>
        <v/>
      </c>
      <c r="B1511" s="34"/>
      <c r="C1511" s="34"/>
      <c r="D1511" s="34"/>
      <c r="E1511" s="34"/>
      <c r="F1511" s="34"/>
      <c r="G1511" s="34"/>
      <c r="H1511" s="34"/>
      <c r="I1511" s="34"/>
      <c r="J1511" s="34"/>
      <c r="K1511" s="34"/>
      <c r="L1511" s="34"/>
      <c r="M1511" s="34"/>
      <c r="N1511" s="34"/>
      <c r="O1511" s="34"/>
      <c r="P1511" s="34"/>
      <c r="Q1511" s="34"/>
      <c r="R1511" s="34"/>
      <c r="S1511" s="34"/>
      <c r="T1511" s="34"/>
      <c r="U1511" s="34"/>
      <c r="V1511" s="34"/>
      <c r="W1511" s="34"/>
      <c r="X1511" s="34"/>
      <c r="Y1511" s="34"/>
      <c r="Z1511" s="34"/>
      <c r="AA1511" s="34"/>
      <c r="AB1511" s="34"/>
      <c r="AC1511" s="34"/>
      <c r="AD1511" s="47"/>
      <c r="AG1511" s="23">
        <v>1</v>
      </c>
      <c r="AH1511" s="42">
        <v>0</v>
      </c>
      <c r="AI1511" s="42">
        <v>0</v>
      </c>
    </row>
    <row r="1512" spans="1:35" s="16" customFormat="1" x14ac:dyDescent="0.35">
      <c r="A1512" s="34" t="str">
        <f>IF(B1512&lt;&gt;"",MAX($A$1:A1511)+1,"")</f>
        <v/>
      </c>
      <c r="B1512" s="34"/>
      <c r="C1512" s="34"/>
      <c r="D1512" s="34"/>
      <c r="E1512" s="34"/>
      <c r="F1512" s="34"/>
      <c r="G1512" s="34"/>
      <c r="H1512" s="34"/>
      <c r="I1512" s="34"/>
      <c r="J1512" s="34"/>
      <c r="K1512" s="34"/>
      <c r="L1512" s="34"/>
      <c r="M1512" s="34"/>
      <c r="N1512" s="34"/>
      <c r="O1512" s="34"/>
      <c r="P1512" s="34"/>
      <c r="Q1512" s="34"/>
      <c r="R1512" s="34"/>
      <c r="S1512" s="34"/>
      <c r="T1512" s="34"/>
      <c r="U1512" s="34"/>
      <c r="V1512" s="34"/>
      <c r="W1512" s="34"/>
      <c r="X1512" s="34"/>
      <c r="Y1512" s="34"/>
      <c r="Z1512" s="34"/>
      <c r="AA1512" s="34"/>
      <c r="AB1512" s="34"/>
      <c r="AC1512" s="34"/>
      <c r="AD1512" s="47"/>
      <c r="AG1512" s="23">
        <v>1</v>
      </c>
      <c r="AH1512" s="42">
        <v>0</v>
      </c>
      <c r="AI1512" s="42">
        <v>0</v>
      </c>
    </row>
    <row r="1513" spans="1:35" s="16" customFormat="1" x14ac:dyDescent="0.35">
      <c r="A1513" s="34" t="str">
        <f>IF(B1513&lt;&gt;"",MAX($A$1:A1512)+1,"")</f>
        <v/>
      </c>
      <c r="B1513" s="34"/>
      <c r="C1513" s="34"/>
      <c r="D1513" s="34"/>
      <c r="E1513" s="34"/>
      <c r="F1513" s="34"/>
      <c r="G1513" s="34"/>
      <c r="H1513" s="34"/>
      <c r="I1513" s="34"/>
      <c r="J1513" s="34"/>
      <c r="K1513" s="34"/>
      <c r="L1513" s="34"/>
      <c r="M1513" s="34"/>
      <c r="N1513" s="34"/>
      <c r="O1513" s="34"/>
      <c r="P1513" s="34"/>
      <c r="Q1513" s="34"/>
      <c r="R1513" s="34"/>
      <c r="S1513" s="34"/>
      <c r="T1513" s="34"/>
      <c r="U1513" s="34"/>
      <c r="V1513" s="34"/>
      <c r="W1513" s="34"/>
      <c r="X1513" s="34"/>
      <c r="Y1513" s="34"/>
      <c r="Z1513" s="34"/>
      <c r="AA1513" s="34"/>
      <c r="AB1513" s="34"/>
      <c r="AC1513" s="34"/>
      <c r="AD1513" s="47"/>
      <c r="AG1513" s="23">
        <v>1</v>
      </c>
      <c r="AH1513" s="42">
        <v>0</v>
      </c>
      <c r="AI1513" s="42">
        <v>0</v>
      </c>
    </row>
    <row r="1514" spans="1:35" s="16" customFormat="1" x14ac:dyDescent="0.35">
      <c r="A1514" s="34" t="str">
        <f>IF(B1514&lt;&gt;"",MAX($A$1:A1513)+1,"")</f>
        <v/>
      </c>
      <c r="B1514" s="34"/>
      <c r="C1514" s="34"/>
      <c r="D1514" s="34"/>
      <c r="E1514" s="34"/>
      <c r="F1514" s="34"/>
      <c r="G1514" s="34"/>
      <c r="H1514" s="34"/>
      <c r="I1514" s="34"/>
      <c r="J1514" s="34"/>
      <c r="K1514" s="34"/>
      <c r="L1514" s="34"/>
      <c r="M1514" s="34"/>
      <c r="N1514" s="34"/>
      <c r="O1514" s="34"/>
      <c r="P1514" s="34"/>
      <c r="Q1514" s="34"/>
      <c r="R1514" s="34"/>
      <c r="S1514" s="34"/>
      <c r="T1514" s="34"/>
      <c r="U1514" s="34"/>
      <c r="V1514" s="34"/>
      <c r="W1514" s="34"/>
      <c r="X1514" s="34"/>
      <c r="Y1514" s="34"/>
      <c r="Z1514" s="34"/>
      <c r="AA1514" s="34"/>
      <c r="AB1514" s="34"/>
      <c r="AC1514" s="34"/>
      <c r="AD1514" s="47"/>
      <c r="AG1514" s="23">
        <v>1</v>
      </c>
      <c r="AH1514" s="42">
        <v>0</v>
      </c>
      <c r="AI1514" s="42">
        <v>0</v>
      </c>
    </row>
    <row r="1515" spans="1:35" s="16" customFormat="1" x14ac:dyDescent="0.35">
      <c r="A1515" s="34" t="str">
        <f>IF(B1515&lt;&gt;"",MAX($A$1:A1514)+1,"")</f>
        <v/>
      </c>
      <c r="B1515" s="34"/>
      <c r="C1515" s="34"/>
      <c r="D1515" s="34"/>
      <c r="E1515" s="34"/>
      <c r="F1515" s="34"/>
      <c r="G1515" s="34"/>
      <c r="H1515" s="34"/>
      <c r="I1515" s="34"/>
      <c r="J1515" s="34"/>
      <c r="K1515" s="34"/>
      <c r="L1515" s="34"/>
      <c r="M1515" s="34"/>
      <c r="N1515" s="34"/>
      <c r="O1515" s="34"/>
      <c r="P1515" s="34"/>
      <c r="Q1515" s="34"/>
      <c r="R1515" s="34"/>
      <c r="S1515" s="34"/>
      <c r="T1515" s="34"/>
      <c r="U1515" s="34"/>
      <c r="V1515" s="34"/>
      <c r="W1515" s="34"/>
      <c r="X1515" s="34"/>
      <c r="Y1515" s="34"/>
      <c r="Z1515" s="34"/>
      <c r="AA1515" s="34"/>
      <c r="AB1515" s="34"/>
      <c r="AC1515" s="34"/>
      <c r="AD1515" s="47"/>
      <c r="AG1515" s="23">
        <v>1</v>
      </c>
      <c r="AH1515" s="42">
        <v>0</v>
      </c>
      <c r="AI1515" s="42">
        <v>0</v>
      </c>
    </row>
    <row r="1516" spans="1:35" s="16" customFormat="1" x14ac:dyDescent="0.35">
      <c r="A1516" s="34" t="str">
        <f>IF(B1516&lt;&gt;"",MAX($A$1:A1515)+1,"")</f>
        <v/>
      </c>
      <c r="B1516" s="34"/>
      <c r="C1516" s="34"/>
      <c r="D1516" s="34"/>
      <c r="E1516" s="34"/>
      <c r="F1516" s="34"/>
      <c r="G1516" s="34"/>
      <c r="H1516" s="34"/>
      <c r="I1516" s="34"/>
      <c r="J1516" s="34"/>
      <c r="K1516" s="34"/>
      <c r="L1516" s="34"/>
      <c r="M1516" s="34"/>
      <c r="N1516" s="34"/>
      <c r="O1516" s="34"/>
      <c r="P1516" s="34"/>
      <c r="Q1516" s="34"/>
      <c r="R1516" s="34"/>
      <c r="S1516" s="34"/>
      <c r="T1516" s="34"/>
      <c r="U1516" s="34"/>
      <c r="V1516" s="34"/>
      <c r="W1516" s="34"/>
      <c r="X1516" s="34"/>
      <c r="Y1516" s="34"/>
      <c r="Z1516" s="34"/>
      <c r="AA1516" s="34"/>
      <c r="AB1516" s="34"/>
      <c r="AC1516" s="34"/>
      <c r="AD1516" s="47"/>
      <c r="AG1516" s="23">
        <v>1</v>
      </c>
      <c r="AH1516" s="42">
        <v>0</v>
      </c>
      <c r="AI1516" s="42">
        <v>0</v>
      </c>
    </row>
    <row r="1517" spans="1:35" s="16" customFormat="1" x14ac:dyDescent="0.35">
      <c r="A1517" s="34" t="str">
        <f>IF(B1517&lt;&gt;"",MAX($A$1:A1516)+1,"")</f>
        <v/>
      </c>
      <c r="B1517" s="34"/>
      <c r="C1517" s="34"/>
      <c r="D1517" s="34"/>
      <c r="E1517" s="34"/>
      <c r="F1517" s="34"/>
      <c r="G1517" s="34"/>
      <c r="H1517" s="34"/>
      <c r="I1517" s="34"/>
      <c r="J1517" s="34"/>
      <c r="K1517" s="34"/>
      <c r="L1517" s="34"/>
      <c r="M1517" s="34"/>
      <c r="N1517" s="34"/>
      <c r="O1517" s="34"/>
      <c r="P1517" s="34"/>
      <c r="Q1517" s="34"/>
      <c r="R1517" s="34"/>
      <c r="S1517" s="34"/>
      <c r="T1517" s="34"/>
      <c r="U1517" s="34"/>
      <c r="V1517" s="34"/>
      <c r="W1517" s="34"/>
      <c r="X1517" s="34"/>
      <c r="Y1517" s="34"/>
      <c r="Z1517" s="34"/>
      <c r="AA1517" s="34"/>
      <c r="AB1517" s="34"/>
      <c r="AC1517" s="34"/>
      <c r="AD1517" s="47"/>
      <c r="AG1517" s="23">
        <v>1</v>
      </c>
      <c r="AH1517" s="42">
        <v>0</v>
      </c>
      <c r="AI1517" s="42">
        <v>0</v>
      </c>
    </row>
    <row r="1518" spans="1:35" s="16" customFormat="1" x14ac:dyDescent="0.35">
      <c r="A1518" s="34" t="str">
        <f>IF(B1518&lt;&gt;"",MAX($A$1:A1517)+1,"")</f>
        <v/>
      </c>
      <c r="B1518" s="34"/>
      <c r="C1518" s="34"/>
      <c r="D1518" s="34"/>
      <c r="E1518" s="34"/>
      <c r="F1518" s="34"/>
      <c r="G1518" s="34"/>
      <c r="H1518" s="34"/>
      <c r="I1518" s="34"/>
      <c r="J1518" s="34"/>
      <c r="K1518" s="34"/>
      <c r="L1518" s="34"/>
      <c r="M1518" s="34"/>
      <c r="N1518" s="34"/>
      <c r="O1518" s="34"/>
      <c r="P1518" s="34"/>
      <c r="Q1518" s="34"/>
      <c r="R1518" s="34"/>
      <c r="S1518" s="34"/>
      <c r="T1518" s="34"/>
      <c r="U1518" s="34"/>
      <c r="V1518" s="34"/>
      <c r="W1518" s="34"/>
      <c r="X1518" s="34"/>
      <c r="Y1518" s="34"/>
      <c r="Z1518" s="34"/>
      <c r="AA1518" s="34"/>
      <c r="AB1518" s="34"/>
      <c r="AC1518" s="34"/>
      <c r="AD1518" s="47"/>
      <c r="AG1518" s="23">
        <v>1</v>
      </c>
      <c r="AH1518" s="42">
        <v>0</v>
      </c>
      <c r="AI1518" s="42">
        <v>0</v>
      </c>
    </row>
    <row r="1519" spans="1:35" s="16" customFormat="1" x14ac:dyDescent="0.35">
      <c r="A1519" s="34" t="str">
        <f>IF(B1519&lt;&gt;"",MAX($A$1:A1518)+1,"")</f>
        <v/>
      </c>
      <c r="B1519" s="34"/>
      <c r="C1519" s="34"/>
      <c r="D1519" s="34"/>
      <c r="E1519" s="34"/>
      <c r="F1519" s="34"/>
      <c r="G1519" s="34"/>
      <c r="H1519" s="34"/>
      <c r="I1519" s="34"/>
      <c r="J1519" s="34"/>
      <c r="K1519" s="34"/>
      <c r="L1519" s="34"/>
      <c r="M1519" s="34"/>
      <c r="N1519" s="34"/>
      <c r="O1519" s="34"/>
      <c r="P1519" s="34"/>
      <c r="Q1519" s="34"/>
      <c r="R1519" s="34"/>
      <c r="S1519" s="34"/>
      <c r="T1519" s="34"/>
      <c r="U1519" s="34"/>
      <c r="V1519" s="34"/>
      <c r="W1519" s="34"/>
      <c r="X1519" s="34"/>
      <c r="Y1519" s="34"/>
      <c r="Z1519" s="34"/>
      <c r="AA1519" s="34"/>
      <c r="AB1519" s="34"/>
      <c r="AC1519" s="34"/>
      <c r="AD1519" s="47"/>
      <c r="AG1519" s="23">
        <v>1</v>
      </c>
      <c r="AH1519" s="42">
        <v>0</v>
      </c>
      <c r="AI1519" s="42">
        <v>0</v>
      </c>
    </row>
    <row r="1520" spans="1:35" s="16" customFormat="1" x14ac:dyDescent="0.35">
      <c r="A1520" s="34" t="str">
        <f>IF(B1520&lt;&gt;"",MAX($A$1:A1519)+1,"")</f>
        <v/>
      </c>
      <c r="B1520" s="34"/>
      <c r="C1520" s="34"/>
      <c r="D1520" s="34"/>
      <c r="E1520" s="34"/>
      <c r="F1520" s="34"/>
      <c r="G1520" s="34"/>
      <c r="H1520" s="34"/>
      <c r="I1520" s="34"/>
      <c r="J1520" s="34"/>
      <c r="K1520" s="34"/>
      <c r="L1520" s="34"/>
      <c r="M1520" s="34"/>
      <c r="N1520" s="34"/>
      <c r="O1520" s="34"/>
      <c r="P1520" s="34"/>
      <c r="Q1520" s="34"/>
      <c r="R1520" s="34"/>
      <c r="S1520" s="34"/>
      <c r="T1520" s="34"/>
      <c r="U1520" s="34"/>
      <c r="V1520" s="34"/>
      <c r="W1520" s="34"/>
      <c r="X1520" s="34"/>
      <c r="Y1520" s="34"/>
      <c r="Z1520" s="34"/>
      <c r="AA1520" s="34"/>
      <c r="AB1520" s="34"/>
      <c r="AC1520" s="34"/>
      <c r="AD1520" s="47"/>
      <c r="AG1520" s="23">
        <v>1</v>
      </c>
      <c r="AH1520" s="42">
        <v>0</v>
      </c>
      <c r="AI1520" s="42">
        <v>0</v>
      </c>
    </row>
    <row r="1521" spans="1:35" s="16" customFormat="1" x14ac:dyDescent="0.35">
      <c r="A1521" s="34" t="str">
        <f>IF(B1521&lt;&gt;"",MAX($A$1:A1520)+1,"")</f>
        <v/>
      </c>
      <c r="B1521" s="34"/>
      <c r="C1521" s="34"/>
      <c r="D1521" s="34"/>
      <c r="E1521" s="34"/>
      <c r="F1521" s="34"/>
      <c r="G1521" s="34"/>
      <c r="H1521" s="34"/>
      <c r="I1521" s="34"/>
      <c r="J1521" s="34"/>
      <c r="K1521" s="34"/>
      <c r="L1521" s="34"/>
      <c r="M1521" s="34"/>
      <c r="N1521" s="34"/>
      <c r="O1521" s="34"/>
      <c r="P1521" s="34"/>
      <c r="Q1521" s="34"/>
      <c r="R1521" s="34"/>
      <c r="S1521" s="34"/>
      <c r="T1521" s="34"/>
      <c r="U1521" s="34"/>
      <c r="V1521" s="34"/>
      <c r="W1521" s="34"/>
      <c r="X1521" s="34"/>
      <c r="Y1521" s="34"/>
      <c r="Z1521" s="34"/>
      <c r="AA1521" s="34"/>
      <c r="AB1521" s="34"/>
      <c r="AC1521" s="34"/>
      <c r="AD1521" s="47"/>
      <c r="AG1521" s="23">
        <v>1</v>
      </c>
      <c r="AH1521" s="42">
        <v>0</v>
      </c>
      <c r="AI1521" s="42">
        <v>0</v>
      </c>
    </row>
    <row r="1522" spans="1:35" s="16" customFormat="1" x14ac:dyDescent="0.35">
      <c r="A1522" s="34" t="str">
        <f>IF(B1522&lt;&gt;"",MAX($A$1:A1521)+1,"")</f>
        <v/>
      </c>
      <c r="B1522" s="34"/>
      <c r="C1522" s="34"/>
      <c r="D1522" s="34"/>
      <c r="E1522" s="34"/>
      <c r="F1522" s="34"/>
      <c r="G1522" s="34"/>
      <c r="H1522" s="34"/>
      <c r="I1522" s="34"/>
      <c r="J1522" s="34"/>
      <c r="K1522" s="34"/>
      <c r="L1522" s="34"/>
      <c r="M1522" s="34"/>
      <c r="N1522" s="34"/>
      <c r="O1522" s="34"/>
      <c r="P1522" s="34"/>
      <c r="Q1522" s="34"/>
      <c r="R1522" s="34"/>
      <c r="S1522" s="34"/>
      <c r="T1522" s="34"/>
      <c r="U1522" s="34"/>
      <c r="V1522" s="34"/>
      <c r="W1522" s="34"/>
      <c r="X1522" s="34"/>
      <c r="Y1522" s="34"/>
      <c r="Z1522" s="34"/>
      <c r="AA1522" s="34"/>
      <c r="AB1522" s="34"/>
      <c r="AC1522" s="34"/>
      <c r="AD1522" s="47"/>
      <c r="AG1522" s="23">
        <v>1</v>
      </c>
      <c r="AH1522" s="42">
        <v>0</v>
      </c>
      <c r="AI1522" s="42">
        <v>0</v>
      </c>
    </row>
    <row r="1523" spans="1:35" s="16" customFormat="1" x14ac:dyDescent="0.35">
      <c r="A1523" s="34" t="str">
        <f>IF(B1523&lt;&gt;"",MAX($A$1:A1522)+1,"")</f>
        <v/>
      </c>
      <c r="B1523" s="34"/>
      <c r="C1523" s="34"/>
      <c r="D1523" s="34"/>
      <c r="E1523" s="34"/>
      <c r="F1523" s="34"/>
      <c r="G1523" s="34"/>
      <c r="H1523" s="34"/>
      <c r="I1523" s="34"/>
      <c r="J1523" s="34"/>
      <c r="K1523" s="34"/>
      <c r="L1523" s="34"/>
      <c r="M1523" s="34"/>
      <c r="N1523" s="34"/>
      <c r="O1523" s="34"/>
      <c r="P1523" s="34"/>
      <c r="Q1523" s="34"/>
      <c r="R1523" s="34"/>
      <c r="S1523" s="34"/>
      <c r="T1523" s="34"/>
      <c r="U1523" s="34"/>
      <c r="V1523" s="34"/>
      <c r="W1523" s="34"/>
      <c r="X1523" s="34"/>
      <c r="Y1523" s="34"/>
      <c r="Z1523" s="34"/>
      <c r="AA1523" s="34"/>
      <c r="AB1523" s="34"/>
      <c r="AC1523" s="34"/>
      <c r="AD1523" s="47"/>
      <c r="AG1523" s="23">
        <v>1</v>
      </c>
      <c r="AH1523" s="42">
        <v>0</v>
      </c>
      <c r="AI1523" s="42">
        <v>0</v>
      </c>
    </row>
    <row r="1524" spans="1:35" s="16" customFormat="1" x14ac:dyDescent="0.35">
      <c r="A1524" s="34" t="str">
        <f>IF(B1524&lt;&gt;"",MAX($A$1:A1523)+1,"")</f>
        <v/>
      </c>
      <c r="B1524" s="34"/>
      <c r="C1524" s="34"/>
      <c r="D1524" s="34"/>
      <c r="E1524" s="34"/>
      <c r="F1524" s="34"/>
      <c r="G1524" s="34"/>
      <c r="H1524" s="34"/>
      <c r="I1524" s="34"/>
      <c r="J1524" s="34"/>
      <c r="K1524" s="34"/>
      <c r="L1524" s="34"/>
      <c r="M1524" s="34"/>
      <c r="N1524" s="34"/>
      <c r="O1524" s="34"/>
      <c r="P1524" s="34"/>
      <c r="Q1524" s="34"/>
      <c r="R1524" s="34"/>
      <c r="S1524" s="34"/>
      <c r="T1524" s="34"/>
      <c r="U1524" s="34"/>
      <c r="V1524" s="34"/>
      <c r="W1524" s="34"/>
      <c r="X1524" s="34"/>
      <c r="Y1524" s="34"/>
      <c r="Z1524" s="34"/>
      <c r="AA1524" s="34"/>
      <c r="AB1524" s="34"/>
      <c r="AC1524" s="34"/>
      <c r="AD1524" s="47"/>
      <c r="AG1524" s="23">
        <v>1</v>
      </c>
      <c r="AH1524" s="42">
        <v>0</v>
      </c>
      <c r="AI1524" s="42">
        <v>0</v>
      </c>
    </row>
    <row r="1525" spans="1:35" s="16" customFormat="1" x14ac:dyDescent="0.35">
      <c r="A1525" s="34" t="str">
        <f>IF(B1525&lt;&gt;"",MAX($A$1:A1524)+1,"")</f>
        <v/>
      </c>
      <c r="B1525" s="34"/>
      <c r="C1525" s="34"/>
      <c r="D1525" s="34"/>
      <c r="E1525" s="34"/>
      <c r="F1525" s="34"/>
      <c r="G1525" s="34"/>
      <c r="H1525" s="34"/>
      <c r="I1525" s="34"/>
      <c r="J1525" s="34"/>
      <c r="K1525" s="34"/>
      <c r="L1525" s="34"/>
      <c r="M1525" s="34"/>
      <c r="N1525" s="34"/>
      <c r="O1525" s="34"/>
      <c r="P1525" s="34"/>
      <c r="Q1525" s="34"/>
      <c r="R1525" s="34"/>
      <c r="S1525" s="34"/>
      <c r="T1525" s="34"/>
      <c r="U1525" s="34"/>
      <c r="V1525" s="34"/>
      <c r="W1525" s="34"/>
      <c r="X1525" s="34"/>
      <c r="Y1525" s="34"/>
      <c r="Z1525" s="34"/>
      <c r="AA1525" s="34"/>
      <c r="AB1525" s="34"/>
      <c r="AC1525" s="34"/>
      <c r="AD1525" s="47"/>
      <c r="AG1525" s="23">
        <v>1</v>
      </c>
      <c r="AH1525" s="42">
        <v>0</v>
      </c>
      <c r="AI1525" s="42">
        <v>0</v>
      </c>
    </row>
    <row r="1526" spans="1:35" s="16" customFormat="1" x14ac:dyDescent="0.35">
      <c r="A1526" s="34" t="str">
        <f>IF(B1526&lt;&gt;"",MAX($A$1:A1525)+1,"")</f>
        <v/>
      </c>
      <c r="B1526" s="34"/>
      <c r="C1526" s="34"/>
      <c r="D1526" s="34"/>
      <c r="E1526" s="34"/>
      <c r="F1526" s="34"/>
      <c r="G1526" s="34"/>
      <c r="H1526" s="34"/>
      <c r="I1526" s="34"/>
      <c r="J1526" s="34"/>
      <c r="K1526" s="34"/>
      <c r="L1526" s="34"/>
      <c r="M1526" s="34"/>
      <c r="N1526" s="34"/>
      <c r="O1526" s="34"/>
      <c r="P1526" s="34"/>
      <c r="Q1526" s="34"/>
      <c r="R1526" s="34"/>
      <c r="S1526" s="34"/>
      <c r="T1526" s="34"/>
      <c r="U1526" s="34"/>
      <c r="V1526" s="34"/>
      <c r="W1526" s="34"/>
      <c r="X1526" s="34"/>
      <c r="Y1526" s="34"/>
      <c r="Z1526" s="34"/>
      <c r="AA1526" s="34"/>
      <c r="AB1526" s="34"/>
      <c r="AC1526" s="34"/>
      <c r="AD1526" s="47"/>
      <c r="AG1526" s="23">
        <v>1</v>
      </c>
      <c r="AH1526" s="42">
        <v>0</v>
      </c>
      <c r="AI1526" s="42">
        <v>0</v>
      </c>
    </row>
    <row r="1527" spans="1:35" s="16" customFormat="1" x14ac:dyDescent="0.35">
      <c r="A1527" s="34" t="str">
        <f>IF(B1527&lt;&gt;"",MAX($A$1:A1526)+1,"")</f>
        <v/>
      </c>
      <c r="B1527" s="34"/>
      <c r="C1527" s="34"/>
      <c r="D1527" s="34"/>
      <c r="E1527" s="34"/>
      <c r="F1527" s="34"/>
      <c r="G1527" s="34"/>
      <c r="H1527" s="34"/>
      <c r="I1527" s="34"/>
      <c r="J1527" s="34"/>
      <c r="K1527" s="34"/>
      <c r="L1527" s="34"/>
      <c r="M1527" s="34"/>
      <c r="N1527" s="34"/>
      <c r="O1527" s="34"/>
      <c r="P1527" s="34"/>
      <c r="Q1527" s="34"/>
      <c r="R1527" s="34"/>
      <c r="S1527" s="34"/>
      <c r="T1527" s="34"/>
      <c r="U1527" s="34"/>
      <c r="V1527" s="34"/>
      <c r="W1527" s="34"/>
      <c r="X1527" s="34"/>
      <c r="Y1527" s="34"/>
      <c r="Z1527" s="34"/>
      <c r="AA1527" s="34"/>
      <c r="AB1527" s="34"/>
      <c r="AC1527" s="34"/>
      <c r="AD1527" s="47"/>
      <c r="AG1527" s="23">
        <v>1</v>
      </c>
      <c r="AH1527" s="42">
        <v>0</v>
      </c>
      <c r="AI1527" s="42">
        <v>0</v>
      </c>
    </row>
    <row r="1528" spans="1:35" s="16" customFormat="1" x14ac:dyDescent="0.35">
      <c r="A1528" s="34" t="str">
        <f>IF(B1528&lt;&gt;"",MAX($A$1:A1527)+1,"")</f>
        <v/>
      </c>
      <c r="B1528" s="34"/>
      <c r="C1528" s="34"/>
      <c r="D1528" s="34"/>
      <c r="E1528" s="34"/>
      <c r="F1528" s="34"/>
      <c r="G1528" s="34"/>
      <c r="H1528" s="34"/>
      <c r="I1528" s="34"/>
      <c r="J1528" s="34"/>
      <c r="K1528" s="34"/>
      <c r="L1528" s="34"/>
      <c r="M1528" s="34"/>
      <c r="N1528" s="34"/>
      <c r="O1528" s="34"/>
      <c r="P1528" s="34"/>
      <c r="Q1528" s="34"/>
      <c r="R1528" s="34"/>
      <c r="S1528" s="34"/>
      <c r="T1528" s="34"/>
      <c r="U1528" s="34"/>
      <c r="V1528" s="34"/>
      <c r="W1528" s="34"/>
      <c r="X1528" s="34"/>
      <c r="Y1528" s="34"/>
      <c r="Z1528" s="34"/>
      <c r="AA1528" s="34"/>
      <c r="AB1528" s="34"/>
      <c r="AC1528" s="34"/>
      <c r="AD1528" s="47"/>
      <c r="AG1528" s="23">
        <v>1</v>
      </c>
      <c r="AH1528" s="42">
        <v>0</v>
      </c>
      <c r="AI1528" s="42">
        <v>0</v>
      </c>
    </row>
    <row r="1529" spans="1:35" s="16" customFormat="1" x14ac:dyDescent="0.35">
      <c r="A1529" s="34" t="str">
        <f>IF(B1529&lt;&gt;"",MAX($A$1:A1528)+1,"")</f>
        <v/>
      </c>
      <c r="B1529" s="34"/>
      <c r="C1529" s="34"/>
      <c r="D1529" s="34"/>
      <c r="E1529" s="34"/>
      <c r="F1529" s="34"/>
      <c r="G1529" s="34"/>
      <c r="H1529" s="34"/>
      <c r="I1529" s="34"/>
      <c r="J1529" s="34"/>
      <c r="K1529" s="34"/>
      <c r="L1529" s="34"/>
      <c r="M1529" s="34"/>
      <c r="N1529" s="34"/>
      <c r="O1529" s="34"/>
      <c r="P1529" s="34"/>
      <c r="Q1529" s="34"/>
      <c r="R1529" s="34"/>
      <c r="S1529" s="34"/>
      <c r="T1529" s="34"/>
      <c r="U1529" s="34"/>
      <c r="V1529" s="34"/>
      <c r="W1529" s="34"/>
      <c r="X1529" s="34"/>
      <c r="Y1529" s="34"/>
      <c r="Z1529" s="34"/>
      <c r="AA1529" s="34"/>
      <c r="AB1529" s="34"/>
      <c r="AC1529" s="34"/>
      <c r="AD1529" s="47"/>
      <c r="AG1529" s="23">
        <v>1</v>
      </c>
      <c r="AH1529" s="42">
        <v>0</v>
      </c>
      <c r="AI1529" s="42">
        <v>0</v>
      </c>
    </row>
    <row r="1530" spans="1:35" s="16" customFormat="1" x14ac:dyDescent="0.35">
      <c r="A1530" s="34" t="str">
        <f>IF(B1530&lt;&gt;"",MAX($A$1:A1529)+1,"")</f>
        <v/>
      </c>
      <c r="B1530" s="34"/>
      <c r="C1530" s="34"/>
      <c r="D1530" s="34"/>
      <c r="E1530" s="34"/>
      <c r="F1530" s="34"/>
      <c r="G1530" s="34"/>
      <c r="H1530" s="34"/>
      <c r="I1530" s="34"/>
      <c r="J1530" s="34"/>
      <c r="K1530" s="34"/>
      <c r="L1530" s="34"/>
      <c r="M1530" s="34"/>
      <c r="N1530" s="34"/>
      <c r="O1530" s="34"/>
      <c r="P1530" s="34"/>
      <c r="Q1530" s="34"/>
      <c r="R1530" s="34"/>
      <c r="S1530" s="34"/>
      <c r="T1530" s="34"/>
      <c r="U1530" s="34"/>
      <c r="V1530" s="34"/>
      <c r="W1530" s="34"/>
      <c r="X1530" s="34"/>
      <c r="Y1530" s="34"/>
      <c r="Z1530" s="34"/>
      <c r="AA1530" s="34"/>
      <c r="AB1530" s="34"/>
      <c r="AC1530" s="34"/>
      <c r="AD1530" s="47"/>
      <c r="AG1530" s="23">
        <v>1</v>
      </c>
      <c r="AH1530" s="42">
        <v>0</v>
      </c>
      <c r="AI1530" s="42">
        <v>0</v>
      </c>
    </row>
    <row r="1531" spans="1:35" s="16" customFormat="1" x14ac:dyDescent="0.35">
      <c r="A1531" s="34" t="str">
        <f>IF(B1531&lt;&gt;"",MAX($A$1:A1530)+1,"")</f>
        <v/>
      </c>
      <c r="B1531" s="34"/>
      <c r="C1531" s="34"/>
      <c r="D1531" s="34"/>
      <c r="E1531" s="34"/>
      <c r="F1531" s="34"/>
      <c r="G1531" s="34"/>
      <c r="H1531" s="34"/>
      <c r="I1531" s="34"/>
      <c r="J1531" s="34"/>
      <c r="K1531" s="34"/>
      <c r="L1531" s="34"/>
      <c r="M1531" s="34"/>
      <c r="N1531" s="34"/>
      <c r="O1531" s="34"/>
      <c r="P1531" s="34"/>
      <c r="Q1531" s="34"/>
      <c r="R1531" s="34"/>
      <c r="S1531" s="34"/>
      <c r="T1531" s="34"/>
      <c r="U1531" s="34"/>
      <c r="V1531" s="34"/>
      <c r="W1531" s="34"/>
      <c r="X1531" s="34"/>
      <c r="Y1531" s="34"/>
      <c r="Z1531" s="34"/>
      <c r="AA1531" s="34"/>
      <c r="AB1531" s="34"/>
      <c r="AC1531" s="34"/>
      <c r="AD1531" s="47"/>
      <c r="AG1531" s="23">
        <v>1</v>
      </c>
      <c r="AH1531" s="42">
        <v>0</v>
      </c>
      <c r="AI1531" s="42">
        <v>0</v>
      </c>
    </row>
    <row r="1532" spans="1:35" s="16" customFormat="1" x14ac:dyDescent="0.35">
      <c r="A1532" s="34" t="str">
        <f>IF(B1532&lt;&gt;"",MAX($A$1:A1531)+1,"")</f>
        <v/>
      </c>
      <c r="B1532" s="34"/>
      <c r="C1532" s="34"/>
      <c r="D1532" s="34"/>
      <c r="E1532" s="34"/>
      <c r="F1532" s="34"/>
      <c r="G1532" s="34"/>
      <c r="H1532" s="34"/>
      <c r="I1532" s="34"/>
      <c r="J1532" s="34"/>
      <c r="K1532" s="34"/>
      <c r="L1532" s="34"/>
      <c r="M1532" s="34"/>
      <c r="N1532" s="34"/>
      <c r="O1532" s="34"/>
      <c r="P1532" s="34"/>
      <c r="Q1532" s="34"/>
      <c r="R1532" s="34"/>
      <c r="S1532" s="34"/>
      <c r="T1532" s="34"/>
      <c r="U1532" s="34"/>
      <c r="V1532" s="34"/>
      <c r="W1532" s="34"/>
      <c r="X1532" s="34"/>
      <c r="Y1532" s="34"/>
      <c r="Z1532" s="34"/>
      <c r="AA1532" s="34"/>
      <c r="AB1532" s="34"/>
      <c r="AC1532" s="34"/>
      <c r="AD1532" s="47"/>
      <c r="AG1532" s="23">
        <v>1</v>
      </c>
      <c r="AH1532" s="42">
        <v>0</v>
      </c>
      <c r="AI1532" s="42">
        <v>0</v>
      </c>
    </row>
    <row r="1533" spans="1:35" s="16" customFormat="1" x14ac:dyDescent="0.35">
      <c r="A1533" s="34" t="str">
        <f>IF(B1533&lt;&gt;"",MAX($A$1:A1532)+1,"")</f>
        <v/>
      </c>
      <c r="B1533" s="34"/>
      <c r="C1533" s="34"/>
      <c r="D1533" s="34"/>
      <c r="E1533" s="34"/>
      <c r="F1533" s="34"/>
      <c r="G1533" s="34"/>
      <c r="H1533" s="34"/>
      <c r="I1533" s="34"/>
      <c r="J1533" s="34"/>
      <c r="K1533" s="34"/>
      <c r="L1533" s="34"/>
      <c r="M1533" s="34"/>
      <c r="N1533" s="34"/>
      <c r="O1533" s="34"/>
      <c r="P1533" s="34"/>
      <c r="Q1533" s="34"/>
      <c r="R1533" s="34"/>
      <c r="S1533" s="34"/>
      <c r="T1533" s="34"/>
      <c r="U1533" s="34"/>
      <c r="V1533" s="34"/>
      <c r="W1533" s="34"/>
      <c r="X1533" s="34"/>
      <c r="Y1533" s="34"/>
      <c r="Z1533" s="34"/>
      <c r="AA1533" s="34"/>
      <c r="AB1533" s="34"/>
      <c r="AC1533" s="34"/>
      <c r="AD1533" s="47"/>
      <c r="AG1533" s="23">
        <v>1</v>
      </c>
      <c r="AH1533" s="42">
        <v>0</v>
      </c>
      <c r="AI1533" s="42">
        <v>0</v>
      </c>
    </row>
    <row r="1534" spans="1:35" s="16" customFormat="1" x14ac:dyDescent="0.35">
      <c r="A1534" s="34" t="str">
        <f>IF(B1534&lt;&gt;"",MAX($A$1:A1533)+1,"")</f>
        <v/>
      </c>
      <c r="B1534" s="34"/>
      <c r="C1534" s="34"/>
      <c r="D1534" s="34"/>
      <c r="E1534" s="34"/>
      <c r="F1534" s="34"/>
      <c r="G1534" s="34"/>
      <c r="H1534" s="34"/>
      <c r="I1534" s="34"/>
      <c r="J1534" s="34"/>
      <c r="K1534" s="34"/>
      <c r="L1534" s="34"/>
      <c r="M1534" s="34"/>
      <c r="N1534" s="34"/>
      <c r="O1534" s="34"/>
      <c r="P1534" s="34"/>
      <c r="Q1534" s="34"/>
      <c r="R1534" s="34"/>
      <c r="S1534" s="34"/>
      <c r="T1534" s="34"/>
      <c r="U1534" s="34"/>
      <c r="V1534" s="34"/>
      <c r="W1534" s="34"/>
      <c r="X1534" s="34"/>
      <c r="Y1534" s="34"/>
      <c r="Z1534" s="34"/>
      <c r="AA1534" s="34"/>
      <c r="AB1534" s="34"/>
      <c r="AC1534" s="34"/>
      <c r="AD1534" s="47"/>
      <c r="AG1534" s="23">
        <v>1</v>
      </c>
      <c r="AH1534" s="42">
        <v>0</v>
      </c>
      <c r="AI1534" s="42">
        <v>0</v>
      </c>
    </row>
    <row r="1535" spans="1:35" s="16" customFormat="1" x14ac:dyDescent="0.35">
      <c r="A1535" s="34" t="str">
        <f>IF(B1535&lt;&gt;"",MAX($A$1:A1534)+1,"")</f>
        <v/>
      </c>
      <c r="B1535" s="34"/>
      <c r="C1535" s="34"/>
      <c r="D1535" s="34"/>
      <c r="E1535" s="34"/>
      <c r="F1535" s="34"/>
      <c r="G1535" s="34"/>
      <c r="H1535" s="34"/>
      <c r="I1535" s="34"/>
      <c r="J1535" s="34"/>
      <c r="K1535" s="34"/>
      <c r="L1535" s="34"/>
      <c r="M1535" s="34"/>
      <c r="N1535" s="34"/>
      <c r="O1535" s="34"/>
      <c r="P1535" s="34"/>
      <c r="Q1535" s="34"/>
      <c r="R1535" s="34"/>
      <c r="S1535" s="34"/>
      <c r="T1535" s="34"/>
      <c r="U1535" s="34"/>
      <c r="V1535" s="34"/>
      <c r="W1535" s="34"/>
      <c r="X1535" s="34"/>
      <c r="Y1535" s="34"/>
      <c r="Z1535" s="34"/>
      <c r="AA1535" s="34"/>
      <c r="AB1535" s="34"/>
      <c r="AC1535" s="34"/>
      <c r="AD1535" s="47"/>
      <c r="AG1535" s="23">
        <v>1</v>
      </c>
      <c r="AH1535" s="42">
        <v>0</v>
      </c>
      <c r="AI1535" s="42">
        <v>0</v>
      </c>
    </row>
    <row r="1536" spans="1:35" s="16" customFormat="1" x14ac:dyDescent="0.35">
      <c r="A1536" s="34" t="str">
        <f>IF(B1536&lt;&gt;"",MAX($A$1:A1535)+1,"")</f>
        <v/>
      </c>
      <c r="B1536" s="34"/>
      <c r="C1536" s="34"/>
      <c r="D1536" s="34"/>
      <c r="E1536" s="34"/>
      <c r="F1536" s="34"/>
      <c r="G1536" s="34"/>
      <c r="H1536" s="34"/>
      <c r="I1536" s="34"/>
      <c r="J1536" s="34"/>
      <c r="K1536" s="34"/>
      <c r="L1536" s="34"/>
      <c r="M1536" s="34"/>
      <c r="N1536" s="34"/>
      <c r="O1536" s="34"/>
      <c r="P1536" s="34"/>
      <c r="Q1536" s="34"/>
      <c r="R1536" s="34"/>
      <c r="S1536" s="34"/>
      <c r="T1536" s="34"/>
      <c r="U1536" s="34"/>
      <c r="V1536" s="34"/>
      <c r="W1536" s="34"/>
      <c r="X1536" s="34"/>
      <c r="Y1536" s="34"/>
      <c r="Z1536" s="34"/>
      <c r="AA1536" s="34"/>
      <c r="AB1536" s="34"/>
      <c r="AC1536" s="34"/>
      <c r="AD1536" s="47"/>
      <c r="AG1536" s="23">
        <v>1</v>
      </c>
      <c r="AH1536" s="42">
        <v>0</v>
      </c>
      <c r="AI1536" s="42">
        <v>0</v>
      </c>
    </row>
    <row r="1537" spans="1:35" s="16" customFormat="1" x14ac:dyDescent="0.35">
      <c r="A1537" s="34" t="str">
        <f>IF(B1537&lt;&gt;"",MAX($A$1:A1536)+1,"")</f>
        <v/>
      </c>
      <c r="B1537" s="34"/>
      <c r="C1537" s="34"/>
      <c r="D1537" s="34"/>
      <c r="E1537" s="34"/>
      <c r="F1537" s="34"/>
      <c r="G1537" s="34"/>
      <c r="H1537" s="34"/>
      <c r="I1537" s="34"/>
      <c r="J1537" s="34"/>
      <c r="K1537" s="34"/>
      <c r="L1537" s="34"/>
      <c r="M1537" s="34"/>
      <c r="N1537" s="34"/>
      <c r="O1537" s="34"/>
      <c r="P1537" s="34"/>
      <c r="Q1537" s="34"/>
      <c r="R1537" s="34"/>
      <c r="S1537" s="34"/>
      <c r="T1537" s="34"/>
      <c r="U1537" s="34"/>
      <c r="V1537" s="34"/>
      <c r="W1537" s="34"/>
      <c r="X1537" s="34"/>
      <c r="Y1537" s="34"/>
      <c r="Z1537" s="34"/>
      <c r="AA1537" s="34"/>
      <c r="AB1537" s="34"/>
      <c r="AC1537" s="34"/>
      <c r="AD1537" s="47"/>
      <c r="AG1537" s="23">
        <v>1</v>
      </c>
      <c r="AH1537" s="42">
        <v>0</v>
      </c>
      <c r="AI1537" s="42">
        <v>0</v>
      </c>
    </row>
    <row r="1538" spans="1:35" s="16" customFormat="1" x14ac:dyDescent="0.35">
      <c r="A1538" s="34" t="str">
        <f>IF(B1538&lt;&gt;"",MAX($A$1:A1537)+1,"")</f>
        <v/>
      </c>
      <c r="B1538" s="34"/>
      <c r="C1538" s="34"/>
      <c r="D1538" s="34"/>
      <c r="E1538" s="34"/>
      <c r="F1538" s="34"/>
      <c r="G1538" s="34"/>
      <c r="H1538" s="34"/>
      <c r="I1538" s="34"/>
      <c r="J1538" s="34"/>
      <c r="K1538" s="34"/>
      <c r="L1538" s="34"/>
      <c r="M1538" s="34"/>
      <c r="N1538" s="34"/>
      <c r="O1538" s="34"/>
      <c r="P1538" s="34"/>
      <c r="Q1538" s="34"/>
      <c r="R1538" s="34"/>
      <c r="S1538" s="34"/>
      <c r="T1538" s="34"/>
      <c r="U1538" s="34"/>
      <c r="V1538" s="34"/>
      <c r="W1538" s="34"/>
      <c r="X1538" s="34"/>
      <c r="Y1538" s="34"/>
      <c r="Z1538" s="34"/>
      <c r="AA1538" s="34"/>
      <c r="AB1538" s="34"/>
      <c r="AC1538" s="34"/>
      <c r="AD1538" s="47"/>
      <c r="AG1538" s="23">
        <v>1</v>
      </c>
      <c r="AH1538" s="42">
        <v>0</v>
      </c>
      <c r="AI1538" s="42">
        <v>0</v>
      </c>
    </row>
    <row r="1539" spans="1:35" s="16" customFormat="1" x14ac:dyDescent="0.35">
      <c r="A1539" s="34" t="str">
        <f>IF(B1539&lt;&gt;"",MAX($A$1:A1538)+1,"")</f>
        <v/>
      </c>
      <c r="B1539" s="34"/>
      <c r="C1539" s="34"/>
      <c r="D1539" s="34"/>
      <c r="E1539" s="34"/>
      <c r="F1539" s="34"/>
      <c r="G1539" s="34"/>
      <c r="H1539" s="34"/>
      <c r="I1539" s="34"/>
      <c r="J1539" s="34"/>
      <c r="K1539" s="34"/>
      <c r="L1539" s="34"/>
      <c r="M1539" s="34"/>
      <c r="N1539" s="34"/>
      <c r="O1539" s="34"/>
      <c r="P1539" s="34"/>
      <c r="Q1539" s="34"/>
      <c r="R1539" s="34"/>
      <c r="S1539" s="34"/>
      <c r="T1539" s="34"/>
      <c r="U1539" s="34"/>
      <c r="V1539" s="34"/>
      <c r="W1539" s="34"/>
      <c r="X1539" s="34"/>
      <c r="Y1539" s="34"/>
      <c r="Z1539" s="34"/>
      <c r="AA1539" s="34"/>
      <c r="AB1539" s="34"/>
      <c r="AC1539" s="34"/>
      <c r="AD1539" s="47"/>
      <c r="AG1539" s="23">
        <v>1</v>
      </c>
      <c r="AH1539" s="42">
        <v>0</v>
      </c>
      <c r="AI1539" s="42">
        <v>0</v>
      </c>
    </row>
    <row r="1540" spans="1:35" s="16" customFormat="1" x14ac:dyDescent="0.35">
      <c r="A1540" s="34" t="str">
        <f>IF(B1540&lt;&gt;"",MAX($A$1:A1539)+1,"")</f>
        <v/>
      </c>
      <c r="B1540" s="34"/>
      <c r="C1540" s="34"/>
      <c r="D1540" s="34"/>
      <c r="E1540" s="34"/>
      <c r="F1540" s="34"/>
      <c r="G1540" s="34"/>
      <c r="H1540" s="34"/>
      <c r="I1540" s="34"/>
      <c r="J1540" s="34"/>
      <c r="K1540" s="34"/>
      <c r="L1540" s="34"/>
      <c r="M1540" s="34"/>
      <c r="N1540" s="34"/>
      <c r="O1540" s="34"/>
      <c r="P1540" s="34"/>
      <c r="Q1540" s="34"/>
      <c r="R1540" s="34"/>
      <c r="S1540" s="34"/>
      <c r="T1540" s="34"/>
      <c r="U1540" s="34"/>
      <c r="V1540" s="34"/>
      <c r="W1540" s="34"/>
      <c r="X1540" s="34"/>
      <c r="Y1540" s="34"/>
      <c r="Z1540" s="34"/>
      <c r="AA1540" s="34"/>
      <c r="AB1540" s="34"/>
      <c r="AC1540" s="34"/>
      <c r="AD1540" s="47"/>
      <c r="AG1540" s="23">
        <v>1</v>
      </c>
      <c r="AH1540" s="42">
        <v>0</v>
      </c>
      <c r="AI1540" s="42">
        <v>0</v>
      </c>
    </row>
    <row r="1541" spans="1:35" s="16" customFormat="1" x14ac:dyDescent="0.35">
      <c r="A1541" s="34" t="str">
        <f>IF(B1541&lt;&gt;"",MAX($A$1:A1540)+1,"")</f>
        <v/>
      </c>
      <c r="B1541" s="34"/>
      <c r="C1541" s="34"/>
      <c r="D1541" s="34"/>
      <c r="E1541" s="34"/>
      <c r="F1541" s="34"/>
      <c r="G1541" s="34"/>
      <c r="H1541" s="34"/>
      <c r="I1541" s="34"/>
      <c r="J1541" s="34"/>
      <c r="K1541" s="34"/>
      <c r="L1541" s="34"/>
      <c r="M1541" s="34"/>
      <c r="N1541" s="34"/>
      <c r="O1541" s="34"/>
      <c r="P1541" s="34"/>
      <c r="Q1541" s="34"/>
      <c r="R1541" s="34"/>
      <c r="S1541" s="34"/>
      <c r="T1541" s="34"/>
      <c r="U1541" s="34"/>
      <c r="V1541" s="34"/>
      <c r="W1541" s="34"/>
      <c r="X1541" s="34"/>
      <c r="Y1541" s="34"/>
      <c r="Z1541" s="34"/>
      <c r="AA1541" s="34"/>
      <c r="AB1541" s="34"/>
      <c r="AC1541" s="34"/>
      <c r="AD1541" s="47"/>
      <c r="AG1541" s="23">
        <v>1</v>
      </c>
      <c r="AH1541" s="42">
        <v>0</v>
      </c>
      <c r="AI1541" s="42">
        <v>0</v>
      </c>
    </row>
    <row r="1542" spans="1:35" s="16" customFormat="1" x14ac:dyDescent="0.35">
      <c r="A1542" s="34" t="str">
        <f>IF(B1542&lt;&gt;"",MAX($A$1:A1541)+1,"")</f>
        <v/>
      </c>
      <c r="B1542" s="34"/>
      <c r="C1542" s="34"/>
      <c r="D1542" s="34"/>
      <c r="E1542" s="34"/>
      <c r="F1542" s="34"/>
      <c r="G1542" s="34"/>
      <c r="H1542" s="34"/>
      <c r="I1542" s="34"/>
      <c r="J1542" s="34"/>
      <c r="K1542" s="34"/>
      <c r="L1542" s="34"/>
      <c r="M1542" s="34"/>
      <c r="N1542" s="34"/>
      <c r="O1542" s="34"/>
      <c r="P1542" s="34"/>
      <c r="Q1542" s="34"/>
      <c r="R1542" s="34"/>
      <c r="S1542" s="34"/>
      <c r="T1542" s="34"/>
      <c r="U1542" s="34"/>
      <c r="V1542" s="34"/>
      <c r="W1542" s="34"/>
      <c r="X1542" s="34"/>
      <c r="Y1542" s="34"/>
      <c r="Z1542" s="34"/>
      <c r="AA1542" s="34"/>
      <c r="AB1542" s="34"/>
      <c r="AC1542" s="34"/>
      <c r="AD1542" s="47"/>
      <c r="AG1542" s="23">
        <v>1</v>
      </c>
      <c r="AH1542" s="42">
        <v>0</v>
      </c>
      <c r="AI1542" s="42">
        <v>0</v>
      </c>
    </row>
    <row r="1543" spans="1:35" s="16" customFormat="1" x14ac:dyDescent="0.35">
      <c r="A1543" s="34" t="str">
        <f>IF(B1543&lt;&gt;"",MAX($A$1:A1542)+1,"")</f>
        <v/>
      </c>
      <c r="B1543" s="34"/>
      <c r="C1543" s="34"/>
      <c r="D1543" s="34"/>
      <c r="E1543" s="34"/>
      <c r="F1543" s="34"/>
      <c r="G1543" s="34"/>
      <c r="H1543" s="34"/>
      <c r="I1543" s="34"/>
      <c r="J1543" s="34"/>
      <c r="K1543" s="34"/>
      <c r="L1543" s="34"/>
      <c r="M1543" s="34"/>
      <c r="N1543" s="34"/>
      <c r="O1543" s="34"/>
      <c r="P1543" s="34"/>
      <c r="Q1543" s="34"/>
      <c r="R1543" s="34"/>
      <c r="S1543" s="34"/>
      <c r="T1543" s="34"/>
      <c r="U1543" s="34"/>
      <c r="V1543" s="34"/>
      <c r="W1543" s="34"/>
      <c r="X1543" s="34"/>
      <c r="Y1543" s="34"/>
      <c r="Z1543" s="34"/>
      <c r="AA1543" s="34"/>
      <c r="AB1543" s="34"/>
      <c r="AC1543" s="34"/>
      <c r="AD1543" s="47"/>
      <c r="AG1543" s="23">
        <v>1</v>
      </c>
      <c r="AH1543" s="42">
        <v>0</v>
      </c>
      <c r="AI1543" s="42">
        <v>0</v>
      </c>
    </row>
    <row r="1544" spans="1:35" s="16" customFormat="1" x14ac:dyDescent="0.35">
      <c r="A1544" s="34" t="str">
        <f>IF(B1544&lt;&gt;"",MAX($A$1:A1543)+1,"")</f>
        <v/>
      </c>
      <c r="B1544" s="34"/>
      <c r="C1544" s="34"/>
      <c r="D1544" s="34"/>
      <c r="E1544" s="34"/>
      <c r="F1544" s="34"/>
      <c r="G1544" s="34"/>
      <c r="H1544" s="34"/>
      <c r="I1544" s="34"/>
      <c r="J1544" s="34"/>
      <c r="K1544" s="34"/>
      <c r="L1544" s="34"/>
      <c r="M1544" s="34"/>
      <c r="N1544" s="34"/>
      <c r="O1544" s="34"/>
      <c r="P1544" s="34"/>
      <c r="Q1544" s="34"/>
      <c r="R1544" s="34"/>
      <c r="S1544" s="34"/>
      <c r="T1544" s="34"/>
      <c r="U1544" s="34"/>
      <c r="V1544" s="34"/>
      <c r="W1544" s="34"/>
      <c r="X1544" s="34"/>
      <c r="Y1544" s="34"/>
      <c r="Z1544" s="34"/>
      <c r="AA1544" s="34"/>
      <c r="AB1544" s="34"/>
      <c r="AC1544" s="34"/>
      <c r="AD1544" s="47"/>
      <c r="AG1544" s="23">
        <v>1</v>
      </c>
      <c r="AH1544" s="42">
        <v>0</v>
      </c>
      <c r="AI1544" s="42">
        <v>0</v>
      </c>
    </row>
    <row r="1545" spans="1:35" s="16" customFormat="1" x14ac:dyDescent="0.35">
      <c r="A1545" s="34" t="str">
        <f>IF(B1545&lt;&gt;"",MAX($A$1:A1544)+1,"")</f>
        <v/>
      </c>
      <c r="B1545" s="34"/>
      <c r="C1545" s="34"/>
      <c r="D1545" s="34"/>
      <c r="E1545" s="34"/>
      <c r="F1545" s="34"/>
      <c r="G1545" s="34"/>
      <c r="H1545" s="34"/>
      <c r="I1545" s="34"/>
      <c r="J1545" s="34"/>
      <c r="K1545" s="34"/>
      <c r="L1545" s="34"/>
      <c r="M1545" s="34"/>
      <c r="N1545" s="34"/>
      <c r="O1545" s="34"/>
      <c r="P1545" s="34"/>
      <c r="Q1545" s="34"/>
      <c r="R1545" s="34"/>
      <c r="S1545" s="34"/>
      <c r="T1545" s="34"/>
      <c r="U1545" s="34"/>
      <c r="V1545" s="34"/>
      <c r="W1545" s="34"/>
      <c r="X1545" s="34"/>
      <c r="Y1545" s="34"/>
      <c r="Z1545" s="34"/>
      <c r="AA1545" s="34"/>
      <c r="AB1545" s="34"/>
      <c r="AC1545" s="34"/>
      <c r="AD1545" s="47"/>
      <c r="AG1545" s="23">
        <v>1</v>
      </c>
      <c r="AH1545" s="42">
        <v>0</v>
      </c>
      <c r="AI1545" s="42">
        <v>0</v>
      </c>
    </row>
    <row r="1546" spans="1:35" s="16" customFormat="1" x14ac:dyDescent="0.35">
      <c r="A1546" s="34" t="str">
        <f>IF(B1546&lt;&gt;"",MAX($A$1:A1545)+1,"")</f>
        <v/>
      </c>
      <c r="B1546" s="34"/>
      <c r="C1546" s="34"/>
      <c r="D1546" s="34"/>
      <c r="E1546" s="34"/>
      <c r="F1546" s="34"/>
      <c r="G1546" s="34"/>
      <c r="H1546" s="34"/>
      <c r="I1546" s="34"/>
      <c r="J1546" s="34"/>
      <c r="K1546" s="34"/>
      <c r="L1546" s="34"/>
      <c r="M1546" s="34"/>
      <c r="N1546" s="34"/>
      <c r="O1546" s="34"/>
      <c r="P1546" s="34"/>
      <c r="Q1546" s="34"/>
      <c r="R1546" s="34"/>
      <c r="S1546" s="34"/>
      <c r="T1546" s="34"/>
      <c r="U1546" s="34"/>
      <c r="V1546" s="34"/>
      <c r="W1546" s="34"/>
      <c r="X1546" s="34"/>
      <c r="Y1546" s="34"/>
      <c r="Z1546" s="34"/>
      <c r="AA1546" s="34"/>
      <c r="AB1546" s="34"/>
      <c r="AC1546" s="34"/>
      <c r="AD1546" s="47"/>
      <c r="AG1546" s="23">
        <v>1</v>
      </c>
      <c r="AH1546" s="42">
        <v>0</v>
      </c>
      <c r="AI1546" s="42">
        <v>0</v>
      </c>
    </row>
    <row r="1547" spans="1:35" s="16" customFormat="1" x14ac:dyDescent="0.35">
      <c r="A1547" s="34" t="str">
        <f>IF(B1547&lt;&gt;"",MAX($A$1:A1546)+1,"")</f>
        <v/>
      </c>
      <c r="B1547" s="34"/>
      <c r="C1547" s="34"/>
      <c r="D1547" s="34"/>
      <c r="E1547" s="34"/>
      <c r="F1547" s="34"/>
      <c r="G1547" s="34"/>
      <c r="H1547" s="34"/>
      <c r="I1547" s="34"/>
      <c r="J1547" s="34"/>
      <c r="K1547" s="34"/>
      <c r="L1547" s="34"/>
      <c r="M1547" s="34"/>
      <c r="N1547" s="34"/>
      <c r="O1547" s="34"/>
      <c r="P1547" s="34"/>
      <c r="Q1547" s="34"/>
      <c r="R1547" s="34"/>
      <c r="S1547" s="34"/>
      <c r="T1547" s="34"/>
      <c r="U1547" s="34"/>
      <c r="V1547" s="34"/>
      <c r="W1547" s="34"/>
      <c r="X1547" s="34"/>
      <c r="Y1547" s="34"/>
      <c r="Z1547" s="34"/>
      <c r="AA1547" s="34"/>
      <c r="AB1547" s="34"/>
      <c r="AC1547" s="34"/>
      <c r="AD1547" s="47"/>
      <c r="AG1547" s="23">
        <v>1</v>
      </c>
      <c r="AH1547" s="42">
        <v>0</v>
      </c>
      <c r="AI1547" s="42">
        <v>0</v>
      </c>
    </row>
    <row r="1548" spans="1:35" s="16" customFormat="1" x14ac:dyDescent="0.35">
      <c r="A1548" s="34" t="str">
        <f>IF(B1548&lt;&gt;"",MAX($A$1:A1547)+1,"")</f>
        <v/>
      </c>
      <c r="B1548" s="34"/>
      <c r="C1548" s="34"/>
      <c r="D1548" s="34"/>
      <c r="E1548" s="34"/>
      <c r="F1548" s="34"/>
      <c r="G1548" s="34"/>
      <c r="H1548" s="34"/>
      <c r="I1548" s="34"/>
      <c r="J1548" s="34"/>
      <c r="K1548" s="34"/>
      <c r="L1548" s="34"/>
      <c r="M1548" s="34"/>
      <c r="N1548" s="34"/>
      <c r="O1548" s="34"/>
      <c r="P1548" s="34"/>
      <c r="Q1548" s="34"/>
      <c r="R1548" s="34"/>
      <c r="S1548" s="34"/>
      <c r="T1548" s="34"/>
      <c r="U1548" s="34"/>
      <c r="V1548" s="34"/>
      <c r="W1548" s="34"/>
      <c r="X1548" s="34"/>
      <c r="Y1548" s="34"/>
      <c r="Z1548" s="34"/>
      <c r="AA1548" s="34"/>
      <c r="AB1548" s="34"/>
      <c r="AC1548" s="34"/>
      <c r="AD1548" s="47"/>
      <c r="AG1548" s="23">
        <v>1</v>
      </c>
      <c r="AH1548" s="42">
        <v>0</v>
      </c>
      <c r="AI1548" s="42">
        <v>0</v>
      </c>
    </row>
    <row r="1549" spans="1:35" s="16" customFormat="1" x14ac:dyDescent="0.35">
      <c r="A1549" s="34" t="str">
        <f>IF(B1549&lt;&gt;"",MAX($A$1:A1548)+1,"")</f>
        <v/>
      </c>
      <c r="B1549" s="34"/>
      <c r="C1549" s="34"/>
      <c r="D1549" s="34"/>
      <c r="E1549" s="34"/>
      <c r="F1549" s="34"/>
      <c r="G1549" s="34"/>
      <c r="H1549" s="34"/>
      <c r="I1549" s="34"/>
      <c r="J1549" s="34"/>
      <c r="K1549" s="34"/>
      <c r="L1549" s="34"/>
      <c r="M1549" s="34"/>
      <c r="N1549" s="34"/>
      <c r="O1549" s="34"/>
      <c r="P1549" s="34"/>
      <c r="Q1549" s="34"/>
      <c r="R1549" s="34"/>
      <c r="S1549" s="34"/>
      <c r="T1549" s="34"/>
      <c r="U1549" s="34"/>
      <c r="V1549" s="34"/>
      <c r="W1549" s="34"/>
      <c r="X1549" s="34"/>
      <c r="Y1549" s="34"/>
      <c r="Z1549" s="34"/>
      <c r="AA1549" s="34"/>
      <c r="AB1549" s="34"/>
      <c r="AC1549" s="34"/>
      <c r="AD1549" s="47"/>
      <c r="AG1549" s="23">
        <v>1</v>
      </c>
      <c r="AH1549" s="42">
        <v>0</v>
      </c>
      <c r="AI1549" s="42">
        <v>0</v>
      </c>
    </row>
    <row r="1550" spans="1:35" s="16" customFormat="1" x14ac:dyDescent="0.35">
      <c r="A1550" s="34" t="str">
        <f>IF(B1550&lt;&gt;"",MAX($A$1:A1549)+1,"")</f>
        <v/>
      </c>
      <c r="B1550" s="34"/>
      <c r="C1550" s="34"/>
      <c r="D1550" s="34"/>
      <c r="E1550" s="34"/>
      <c r="F1550" s="34"/>
      <c r="G1550" s="34"/>
      <c r="H1550" s="34"/>
      <c r="I1550" s="34"/>
      <c r="J1550" s="34"/>
      <c r="K1550" s="34"/>
      <c r="L1550" s="34"/>
      <c r="M1550" s="34"/>
      <c r="N1550" s="34"/>
      <c r="O1550" s="34"/>
      <c r="P1550" s="34"/>
      <c r="Q1550" s="34"/>
      <c r="R1550" s="34"/>
      <c r="S1550" s="34"/>
      <c r="T1550" s="34"/>
      <c r="U1550" s="34"/>
      <c r="V1550" s="34"/>
      <c r="W1550" s="34"/>
      <c r="X1550" s="34"/>
      <c r="Y1550" s="34"/>
      <c r="Z1550" s="34"/>
      <c r="AA1550" s="34"/>
      <c r="AB1550" s="34"/>
      <c r="AC1550" s="34"/>
      <c r="AD1550" s="47"/>
      <c r="AG1550" s="23">
        <v>1</v>
      </c>
      <c r="AH1550" s="42">
        <v>0</v>
      </c>
      <c r="AI1550" s="42">
        <v>0</v>
      </c>
    </row>
    <row r="1551" spans="1:35" s="16" customFormat="1" x14ac:dyDescent="0.35">
      <c r="A1551" s="34" t="str">
        <f>IF(B1551&lt;&gt;"",MAX($A$1:A1550)+1,"")</f>
        <v/>
      </c>
      <c r="B1551" s="34"/>
      <c r="C1551" s="34"/>
      <c r="D1551" s="34"/>
      <c r="E1551" s="34"/>
      <c r="F1551" s="34"/>
      <c r="G1551" s="34"/>
      <c r="H1551" s="34"/>
      <c r="I1551" s="34"/>
      <c r="J1551" s="34"/>
      <c r="K1551" s="34"/>
      <c r="L1551" s="34"/>
      <c r="M1551" s="34"/>
      <c r="N1551" s="34"/>
      <c r="O1551" s="34"/>
      <c r="P1551" s="34"/>
      <c r="Q1551" s="34"/>
      <c r="R1551" s="34"/>
      <c r="S1551" s="34"/>
      <c r="T1551" s="34"/>
      <c r="U1551" s="34"/>
      <c r="V1551" s="34"/>
      <c r="W1551" s="34"/>
      <c r="X1551" s="34"/>
      <c r="Y1551" s="34"/>
      <c r="Z1551" s="34"/>
      <c r="AA1551" s="34"/>
      <c r="AB1551" s="34"/>
      <c r="AC1551" s="34"/>
      <c r="AD1551" s="47"/>
      <c r="AG1551" s="23">
        <v>1</v>
      </c>
      <c r="AH1551" s="42">
        <v>0</v>
      </c>
      <c r="AI1551" s="42">
        <v>0</v>
      </c>
    </row>
    <row r="1552" spans="1:35" s="16" customFormat="1" x14ac:dyDescent="0.35">
      <c r="A1552" s="34" t="str">
        <f>IF(B1552&lt;&gt;"",MAX($A$1:A1551)+1,"")</f>
        <v/>
      </c>
      <c r="B1552" s="34"/>
      <c r="C1552" s="34"/>
      <c r="D1552" s="34"/>
      <c r="E1552" s="34"/>
      <c r="F1552" s="34"/>
      <c r="G1552" s="34"/>
      <c r="H1552" s="34"/>
      <c r="I1552" s="34"/>
      <c r="J1552" s="34"/>
      <c r="K1552" s="34"/>
      <c r="L1552" s="34"/>
      <c r="M1552" s="34"/>
      <c r="N1552" s="34"/>
      <c r="O1552" s="34"/>
      <c r="P1552" s="34"/>
      <c r="Q1552" s="34"/>
      <c r="R1552" s="34"/>
      <c r="S1552" s="34"/>
      <c r="T1552" s="34"/>
      <c r="U1552" s="34"/>
      <c r="V1552" s="34"/>
      <c r="W1552" s="34"/>
      <c r="X1552" s="34"/>
      <c r="Y1552" s="34"/>
      <c r="Z1552" s="34"/>
      <c r="AA1552" s="34"/>
      <c r="AB1552" s="34"/>
      <c r="AC1552" s="34"/>
      <c r="AD1552" s="47"/>
      <c r="AG1552" s="23">
        <v>1</v>
      </c>
      <c r="AH1552" s="42">
        <v>0</v>
      </c>
      <c r="AI1552" s="42">
        <v>0</v>
      </c>
    </row>
    <row r="1553" spans="1:35" s="16" customFormat="1" x14ac:dyDescent="0.35">
      <c r="A1553" s="34" t="str">
        <f>IF(B1553&lt;&gt;"",MAX($A$1:A1552)+1,"")</f>
        <v/>
      </c>
      <c r="B1553" s="34"/>
      <c r="C1553" s="34"/>
      <c r="D1553" s="34"/>
      <c r="E1553" s="34"/>
      <c r="F1553" s="34"/>
      <c r="G1553" s="34"/>
      <c r="H1553" s="34"/>
      <c r="I1553" s="34"/>
      <c r="J1553" s="34"/>
      <c r="K1553" s="34"/>
      <c r="L1553" s="34"/>
      <c r="M1553" s="34"/>
      <c r="N1553" s="34"/>
      <c r="O1553" s="34"/>
      <c r="P1553" s="34"/>
      <c r="Q1553" s="34"/>
      <c r="R1553" s="34"/>
      <c r="S1553" s="34"/>
      <c r="T1553" s="34"/>
      <c r="U1553" s="34"/>
      <c r="V1553" s="34"/>
      <c r="W1553" s="34"/>
      <c r="X1553" s="34"/>
      <c r="Y1553" s="34"/>
      <c r="Z1553" s="34"/>
      <c r="AA1553" s="34"/>
      <c r="AB1553" s="34"/>
      <c r="AC1553" s="34"/>
      <c r="AD1553" s="47"/>
      <c r="AG1553" s="23">
        <v>1</v>
      </c>
      <c r="AH1553" s="42">
        <v>0</v>
      </c>
      <c r="AI1553" s="42">
        <v>0</v>
      </c>
    </row>
    <row r="1554" spans="1:35" s="16" customFormat="1" x14ac:dyDescent="0.35">
      <c r="A1554" s="34" t="str">
        <f>IF(B1554&lt;&gt;"",MAX($A$1:A1553)+1,"")</f>
        <v/>
      </c>
      <c r="B1554" s="34"/>
      <c r="C1554" s="34"/>
      <c r="D1554" s="34"/>
      <c r="E1554" s="34"/>
      <c r="F1554" s="34"/>
      <c r="G1554" s="34"/>
      <c r="H1554" s="34"/>
      <c r="I1554" s="34"/>
      <c r="J1554" s="34"/>
      <c r="K1554" s="34"/>
      <c r="L1554" s="34"/>
      <c r="M1554" s="34"/>
      <c r="N1554" s="34"/>
      <c r="O1554" s="34"/>
      <c r="P1554" s="34"/>
      <c r="Q1554" s="34"/>
      <c r="R1554" s="34"/>
      <c r="S1554" s="34"/>
      <c r="T1554" s="34"/>
      <c r="U1554" s="34"/>
      <c r="V1554" s="34"/>
      <c r="W1554" s="34"/>
      <c r="X1554" s="34"/>
      <c r="Y1554" s="34"/>
      <c r="Z1554" s="34"/>
      <c r="AA1554" s="34"/>
      <c r="AB1554" s="34"/>
      <c r="AC1554" s="34"/>
      <c r="AD1554" s="47"/>
      <c r="AG1554" s="23">
        <v>1</v>
      </c>
      <c r="AH1554" s="42">
        <v>0</v>
      </c>
      <c r="AI1554" s="42">
        <v>0</v>
      </c>
    </row>
    <row r="1555" spans="1:35" s="16" customFormat="1" x14ac:dyDescent="0.35">
      <c r="A1555" s="34" t="str">
        <f>IF(B1555&lt;&gt;"",MAX($A$1:A1554)+1,"")</f>
        <v/>
      </c>
      <c r="B1555" s="34"/>
      <c r="C1555" s="34"/>
      <c r="D1555" s="34"/>
      <c r="E1555" s="34"/>
      <c r="F1555" s="34"/>
      <c r="G1555" s="34"/>
      <c r="H1555" s="34"/>
      <c r="I1555" s="34"/>
      <c r="J1555" s="34"/>
      <c r="K1555" s="34"/>
      <c r="L1555" s="34"/>
      <c r="M1555" s="34"/>
      <c r="N1555" s="34"/>
      <c r="O1555" s="34"/>
      <c r="P1555" s="34"/>
      <c r="Q1555" s="34"/>
      <c r="R1555" s="34"/>
      <c r="S1555" s="34"/>
      <c r="T1555" s="34"/>
      <c r="U1555" s="34"/>
      <c r="V1555" s="34"/>
      <c r="W1555" s="34"/>
      <c r="X1555" s="34"/>
      <c r="Y1555" s="34"/>
      <c r="Z1555" s="34"/>
      <c r="AA1555" s="34"/>
      <c r="AB1555" s="34"/>
      <c r="AC1555" s="34"/>
      <c r="AD1555" s="47"/>
      <c r="AG1555" s="23">
        <v>1</v>
      </c>
      <c r="AH1555" s="42">
        <v>0</v>
      </c>
      <c r="AI1555" s="42">
        <v>0</v>
      </c>
    </row>
    <row r="1556" spans="1:35" s="16" customFormat="1" x14ac:dyDescent="0.35">
      <c r="A1556" s="34" t="str">
        <f>IF(B1556&lt;&gt;"",MAX($A$1:A1555)+1,"")</f>
        <v/>
      </c>
      <c r="B1556" s="34"/>
      <c r="C1556" s="34"/>
      <c r="D1556" s="34"/>
      <c r="E1556" s="34"/>
      <c r="F1556" s="34"/>
      <c r="G1556" s="34"/>
      <c r="H1556" s="34"/>
      <c r="I1556" s="34"/>
      <c r="J1556" s="34"/>
      <c r="K1556" s="34"/>
      <c r="L1556" s="34"/>
      <c r="M1556" s="34"/>
      <c r="N1556" s="34"/>
      <c r="O1556" s="34"/>
      <c r="P1556" s="34"/>
      <c r="Q1556" s="34"/>
      <c r="R1556" s="34"/>
      <c r="S1556" s="34"/>
      <c r="T1556" s="34"/>
      <c r="U1556" s="34"/>
      <c r="V1556" s="34"/>
      <c r="W1556" s="34"/>
      <c r="X1556" s="34"/>
      <c r="Y1556" s="34"/>
      <c r="Z1556" s="34"/>
      <c r="AA1556" s="34"/>
      <c r="AB1556" s="34"/>
      <c r="AC1556" s="34"/>
      <c r="AD1556" s="47"/>
      <c r="AG1556" s="23">
        <v>1</v>
      </c>
      <c r="AH1556" s="42">
        <v>0</v>
      </c>
      <c r="AI1556" s="42">
        <v>0</v>
      </c>
    </row>
    <row r="1557" spans="1:35" s="16" customFormat="1" x14ac:dyDescent="0.35">
      <c r="A1557" s="34" t="str">
        <f>IF(B1557&lt;&gt;"",MAX($A$1:A1556)+1,"")</f>
        <v/>
      </c>
      <c r="B1557" s="34"/>
      <c r="C1557" s="34"/>
      <c r="D1557" s="34"/>
      <c r="E1557" s="34"/>
      <c r="F1557" s="34"/>
      <c r="G1557" s="34"/>
      <c r="H1557" s="34"/>
      <c r="I1557" s="34"/>
      <c r="J1557" s="34"/>
      <c r="K1557" s="34"/>
      <c r="L1557" s="34"/>
      <c r="M1557" s="34"/>
      <c r="N1557" s="34"/>
      <c r="O1557" s="34"/>
      <c r="P1557" s="34"/>
      <c r="Q1557" s="34"/>
      <c r="R1557" s="34"/>
      <c r="S1557" s="34"/>
      <c r="T1557" s="34"/>
      <c r="U1557" s="34"/>
      <c r="V1557" s="34"/>
      <c r="W1557" s="34"/>
      <c r="X1557" s="34"/>
      <c r="Y1557" s="34"/>
      <c r="Z1557" s="34"/>
      <c r="AA1557" s="34"/>
      <c r="AB1557" s="34"/>
      <c r="AC1557" s="34"/>
      <c r="AD1557" s="47"/>
      <c r="AG1557" s="23">
        <v>1</v>
      </c>
      <c r="AH1557" s="42">
        <v>0</v>
      </c>
      <c r="AI1557" s="42">
        <v>0</v>
      </c>
    </row>
    <row r="1558" spans="1:35" s="16" customFormat="1" x14ac:dyDescent="0.35">
      <c r="A1558" s="34" t="str">
        <f>IF(B1558&lt;&gt;"",MAX($A$1:A1557)+1,"")</f>
        <v/>
      </c>
      <c r="B1558" s="34"/>
      <c r="C1558" s="34"/>
      <c r="D1558" s="34"/>
      <c r="E1558" s="34"/>
      <c r="F1558" s="34"/>
      <c r="G1558" s="34"/>
      <c r="H1558" s="34"/>
      <c r="I1558" s="34"/>
      <c r="J1558" s="34"/>
      <c r="K1558" s="34"/>
      <c r="L1558" s="34"/>
      <c r="M1558" s="34"/>
      <c r="N1558" s="34"/>
      <c r="O1558" s="34"/>
      <c r="P1558" s="34"/>
      <c r="Q1558" s="34"/>
      <c r="R1558" s="34"/>
      <c r="S1558" s="34"/>
      <c r="T1558" s="34"/>
      <c r="U1558" s="34"/>
      <c r="V1558" s="34"/>
      <c r="W1558" s="34"/>
      <c r="X1558" s="34"/>
      <c r="Y1558" s="34"/>
      <c r="Z1558" s="34"/>
      <c r="AA1558" s="34"/>
      <c r="AB1558" s="34"/>
      <c r="AC1558" s="34"/>
      <c r="AD1558" s="47"/>
      <c r="AG1558" s="23">
        <v>1</v>
      </c>
      <c r="AH1558" s="42">
        <v>0</v>
      </c>
      <c r="AI1558" s="42">
        <v>0</v>
      </c>
    </row>
    <row r="1559" spans="1:35" s="16" customFormat="1" x14ac:dyDescent="0.35">
      <c r="A1559" s="34" t="str">
        <f>IF(B1559&lt;&gt;"",MAX($A$1:A1558)+1,"")</f>
        <v/>
      </c>
      <c r="B1559" s="34"/>
      <c r="C1559" s="34"/>
      <c r="D1559" s="34"/>
      <c r="E1559" s="34"/>
      <c r="F1559" s="34"/>
      <c r="G1559" s="34"/>
      <c r="H1559" s="34"/>
      <c r="I1559" s="34"/>
      <c r="J1559" s="34"/>
      <c r="K1559" s="34"/>
      <c r="L1559" s="34"/>
      <c r="M1559" s="34"/>
      <c r="N1559" s="34"/>
      <c r="O1559" s="34"/>
      <c r="P1559" s="34"/>
      <c r="Q1559" s="34"/>
      <c r="R1559" s="34"/>
      <c r="S1559" s="34"/>
      <c r="T1559" s="34"/>
      <c r="U1559" s="34"/>
      <c r="V1559" s="34"/>
      <c r="W1559" s="34"/>
      <c r="X1559" s="34"/>
      <c r="Y1559" s="34"/>
      <c r="Z1559" s="34"/>
      <c r="AA1559" s="34"/>
      <c r="AB1559" s="34"/>
      <c r="AC1559" s="34"/>
      <c r="AD1559" s="47"/>
      <c r="AG1559" s="23">
        <v>1</v>
      </c>
      <c r="AH1559" s="42">
        <v>0</v>
      </c>
      <c r="AI1559" s="42">
        <v>0</v>
      </c>
    </row>
    <row r="1560" spans="1:35" s="16" customFormat="1" x14ac:dyDescent="0.35">
      <c r="A1560" s="34" t="str">
        <f>IF(B1560&lt;&gt;"",MAX($A$1:A1559)+1,"")</f>
        <v/>
      </c>
      <c r="B1560" s="34"/>
      <c r="C1560" s="34"/>
      <c r="D1560" s="34"/>
      <c r="E1560" s="34"/>
      <c r="F1560" s="34"/>
      <c r="G1560" s="34"/>
      <c r="H1560" s="34"/>
      <c r="I1560" s="34"/>
      <c r="J1560" s="34"/>
      <c r="K1560" s="34"/>
      <c r="L1560" s="34"/>
      <c r="M1560" s="34"/>
      <c r="N1560" s="34"/>
      <c r="O1560" s="34"/>
      <c r="P1560" s="34"/>
      <c r="Q1560" s="34"/>
      <c r="R1560" s="34"/>
      <c r="S1560" s="34"/>
      <c r="T1560" s="34"/>
      <c r="U1560" s="34"/>
      <c r="V1560" s="34"/>
      <c r="W1560" s="34"/>
      <c r="X1560" s="34"/>
      <c r="Y1560" s="34"/>
      <c r="Z1560" s="34"/>
      <c r="AA1560" s="34"/>
      <c r="AB1560" s="34"/>
      <c r="AC1560" s="34"/>
      <c r="AD1560" s="47"/>
      <c r="AG1560" s="23">
        <v>1</v>
      </c>
      <c r="AH1560" s="42">
        <v>0</v>
      </c>
      <c r="AI1560" s="42">
        <v>0</v>
      </c>
    </row>
    <row r="1561" spans="1:35" s="16" customFormat="1" x14ac:dyDescent="0.35">
      <c r="A1561" s="34" t="str">
        <f>IF(B1561&lt;&gt;"",MAX($A$1:A1560)+1,"")</f>
        <v/>
      </c>
      <c r="B1561" s="34"/>
      <c r="C1561" s="34"/>
      <c r="D1561" s="34"/>
      <c r="E1561" s="34"/>
      <c r="F1561" s="34"/>
      <c r="G1561" s="34"/>
      <c r="H1561" s="34"/>
      <c r="I1561" s="34"/>
      <c r="J1561" s="34"/>
      <c r="K1561" s="34"/>
      <c r="L1561" s="34"/>
      <c r="M1561" s="34"/>
      <c r="N1561" s="34"/>
      <c r="O1561" s="34"/>
      <c r="P1561" s="34"/>
      <c r="Q1561" s="34"/>
      <c r="R1561" s="34"/>
      <c r="S1561" s="34"/>
      <c r="T1561" s="34"/>
      <c r="U1561" s="34"/>
      <c r="V1561" s="34"/>
      <c r="W1561" s="34"/>
      <c r="X1561" s="34"/>
      <c r="Y1561" s="34"/>
      <c r="Z1561" s="34"/>
      <c r="AA1561" s="34"/>
      <c r="AB1561" s="34"/>
      <c r="AC1561" s="34"/>
      <c r="AD1561" s="47"/>
      <c r="AG1561" s="23">
        <v>1</v>
      </c>
      <c r="AH1561" s="42">
        <v>0</v>
      </c>
      <c r="AI1561" s="42">
        <v>0</v>
      </c>
    </row>
    <row r="1562" spans="1:35" s="16" customFormat="1" x14ac:dyDescent="0.35">
      <c r="A1562" s="34" t="str">
        <f>IF(B1562&lt;&gt;"",MAX($A$1:A1561)+1,"")</f>
        <v/>
      </c>
      <c r="B1562" s="34"/>
      <c r="C1562" s="34"/>
      <c r="D1562" s="34"/>
      <c r="E1562" s="34"/>
      <c r="F1562" s="34"/>
      <c r="G1562" s="34"/>
      <c r="H1562" s="34"/>
      <c r="I1562" s="34"/>
      <c r="J1562" s="34"/>
      <c r="K1562" s="34"/>
      <c r="L1562" s="34"/>
      <c r="M1562" s="34"/>
      <c r="N1562" s="34"/>
      <c r="O1562" s="34"/>
      <c r="P1562" s="34"/>
      <c r="Q1562" s="34"/>
      <c r="R1562" s="34"/>
      <c r="S1562" s="34"/>
      <c r="T1562" s="34"/>
      <c r="U1562" s="34"/>
      <c r="V1562" s="34"/>
      <c r="W1562" s="34"/>
      <c r="X1562" s="34"/>
      <c r="Y1562" s="34"/>
      <c r="Z1562" s="34"/>
      <c r="AA1562" s="34"/>
      <c r="AB1562" s="34"/>
      <c r="AC1562" s="34"/>
      <c r="AD1562" s="47"/>
      <c r="AG1562" s="23">
        <v>1</v>
      </c>
      <c r="AH1562" s="42">
        <v>0</v>
      </c>
      <c r="AI1562" s="42">
        <v>0</v>
      </c>
    </row>
    <row r="1563" spans="1:35" s="16" customFormat="1" x14ac:dyDescent="0.35">
      <c r="A1563" s="34" t="str">
        <f>IF(B1563&lt;&gt;"",MAX($A$1:A1562)+1,"")</f>
        <v/>
      </c>
      <c r="B1563" s="34"/>
      <c r="C1563" s="34"/>
      <c r="D1563" s="34"/>
      <c r="E1563" s="34"/>
      <c r="F1563" s="34"/>
      <c r="G1563" s="34"/>
      <c r="H1563" s="34"/>
      <c r="I1563" s="34"/>
      <c r="J1563" s="34"/>
      <c r="K1563" s="34"/>
      <c r="L1563" s="34"/>
      <c r="M1563" s="34"/>
      <c r="N1563" s="34"/>
      <c r="O1563" s="34"/>
      <c r="P1563" s="34"/>
      <c r="Q1563" s="34"/>
      <c r="R1563" s="34"/>
      <c r="S1563" s="34"/>
      <c r="T1563" s="34"/>
      <c r="U1563" s="34"/>
      <c r="V1563" s="34"/>
      <c r="W1563" s="34"/>
      <c r="X1563" s="34"/>
      <c r="Y1563" s="34"/>
      <c r="Z1563" s="34"/>
      <c r="AA1563" s="34"/>
      <c r="AB1563" s="34"/>
      <c r="AC1563" s="34"/>
      <c r="AD1563" s="47"/>
      <c r="AG1563" s="23">
        <v>1</v>
      </c>
      <c r="AH1563" s="42">
        <v>0</v>
      </c>
      <c r="AI1563" s="42">
        <v>0</v>
      </c>
    </row>
    <row r="1564" spans="1:35" s="16" customFormat="1" x14ac:dyDescent="0.35">
      <c r="A1564" s="34" t="str">
        <f>IF(B1564&lt;&gt;"",MAX($A$1:A1563)+1,"")</f>
        <v/>
      </c>
      <c r="B1564" s="34"/>
      <c r="C1564" s="34"/>
      <c r="D1564" s="34"/>
      <c r="E1564" s="34"/>
      <c r="F1564" s="34"/>
      <c r="G1564" s="34"/>
      <c r="H1564" s="34"/>
      <c r="I1564" s="34"/>
      <c r="J1564" s="34"/>
      <c r="K1564" s="34"/>
      <c r="L1564" s="34"/>
      <c r="M1564" s="34"/>
      <c r="N1564" s="34"/>
      <c r="O1564" s="34"/>
      <c r="P1564" s="34"/>
      <c r="Q1564" s="34"/>
      <c r="R1564" s="34"/>
      <c r="S1564" s="34"/>
      <c r="T1564" s="34"/>
      <c r="U1564" s="34"/>
      <c r="V1564" s="34"/>
      <c r="W1564" s="34"/>
      <c r="X1564" s="34"/>
      <c r="Y1564" s="34"/>
      <c r="Z1564" s="34"/>
      <c r="AA1564" s="34"/>
      <c r="AB1564" s="34"/>
      <c r="AC1564" s="34"/>
      <c r="AD1564" s="47"/>
      <c r="AG1564" s="23">
        <v>1</v>
      </c>
      <c r="AH1564" s="42">
        <v>0</v>
      </c>
      <c r="AI1564" s="42">
        <v>0</v>
      </c>
    </row>
    <row r="1565" spans="1:35" s="16" customFormat="1" x14ac:dyDescent="0.35">
      <c r="A1565" s="34" t="str">
        <f>IF(B1565&lt;&gt;"",MAX($A$1:A1564)+1,"")</f>
        <v/>
      </c>
      <c r="B1565" s="34"/>
      <c r="C1565" s="34"/>
      <c r="D1565" s="34"/>
      <c r="E1565" s="34"/>
      <c r="F1565" s="34"/>
      <c r="G1565" s="34"/>
      <c r="H1565" s="34"/>
      <c r="I1565" s="34"/>
      <c r="J1565" s="34"/>
      <c r="K1565" s="34"/>
      <c r="L1565" s="34"/>
      <c r="M1565" s="34"/>
      <c r="N1565" s="34"/>
      <c r="O1565" s="34"/>
      <c r="P1565" s="34"/>
      <c r="Q1565" s="34"/>
      <c r="R1565" s="34"/>
      <c r="S1565" s="34"/>
      <c r="T1565" s="34"/>
      <c r="U1565" s="34"/>
      <c r="V1565" s="34"/>
      <c r="W1565" s="34"/>
      <c r="X1565" s="34"/>
      <c r="Y1565" s="34"/>
      <c r="Z1565" s="34"/>
      <c r="AA1565" s="34"/>
      <c r="AB1565" s="34"/>
      <c r="AC1565" s="34"/>
      <c r="AD1565" s="47"/>
      <c r="AG1565" s="23">
        <v>1</v>
      </c>
      <c r="AH1565" s="42">
        <v>0</v>
      </c>
      <c r="AI1565" s="42">
        <v>0</v>
      </c>
    </row>
    <row r="1566" spans="1:35" s="16" customFormat="1" x14ac:dyDescent="0.35">
      <c r="A1566" s="34" t="str">
        <f>IF(B1566&lt;&gt;"",MAX($A$1:A1565)+1,"")</f>
        <v/>
      </c>
      <c r="B1566" s="34"/>
      <c r="C1566" s="34"/>
      <c r="D1566" s="34"/>
      <c r="E1566" s="34"/>
      <c r="F1566" s="34"/>
      <c r="G1566" s="34"/>
      <c r="H1566" s="34"/>
      <c r="I1566" s="34"/>
      <c r="J1566" s="34"/>
      <c r="K1566" s="34"/>
      <c r="L1566" s="34"/>
      <c r="M1566" s="34"/>
      <c r="N1566" s="34"/>
      <c r="O1566" s="34"/>
      <c r="P1566" s="34"/>
      <c r="Q1566" s="34"/>
      <c r="R1566" s="34"/>
      <c r="S1566" s="34"/>
      <c r="T1566" s="34"/>
      <c r="U1566" s="34"/>
      <c r="V1566" s="34"/>
      <c r="W1566" s="34"/>
      <c r="X1566" s="34"/>
      <c r="Y1566" s="34"/>
      <c r="Z1566" s="34"/>
      <c r="AA1566" s="34"/>
      <c r="AB1566" s="34"/>
      <c r="AC1566" s="34"/>
      <c r="AD1566" s="47"/>
      <c r="AG1566" s="23">
        <v>1</v>
      </c>
      <c r="AH1566" s="42">
        <v>0</v>
      </c>
      <c r="AI1566" s="42">
        <v>0</v>
      </c>
    </row>
    <row r="1567" spans="1:35" s="16" customFormat="1" x14ac:dyDescent="0.35">
      <c r="A1567" s="34" t="str">
        <f>IF(B1567&lt;&gt;"",MAX($A$1:A1566)+1,"")</f>
        <v/>
      </c>
      <c r="B1567" s="34"/>
      <c r="C1567" s="34"/>
      <c r="D1567" s="34"/>
      <c r="E1567" s="34"/>
      <c r="F1567" s="34"/>
      <c r="G1567" s="34"/>
      <c r="H1567" s="34"/>
      <c r="I1567" s="34"/>
      <c r="J1567" s="34"/>
      <c r="K1567" s="34"/>
      <c r="L1567" s="34"/>
      <c r="M1567" s="34"/>
      <c r="N1567" s="34"/>
      <c r="O1567" s="34"/>
      <c r="P1567" s="34"/>
      <c r="Q1567" s="34"/>
      <c r="R1567" s="34"/>
      <c r="S1567" s="34"/>
      <c r="T1567" s="34"/>
      <c r="U1567" s="34"/>
      <c r="V1567" s="34"/>
      <c r="W1567" s="34"/>
      <c r="X1567" s="34"/>
      <c r="Y1567" s="34"/>
      <c r="Z1567" s="34"/>
      <c r="AA1567" s="34"/>
      <c r="AB1567" s="34"/>
      <c r="AC1567" s="34"/>
      <c r="AD1567" s="47"/>
      <c r="AG1567" s="23">
        <v>1</v>
      </c>
      <c r="AH1567" s="42">
        <v>0</v>
      </c>
      <c r="AI1567" s="42">
        <v>0</v>
      </c>
    </row>
    <row r="1568" spans="1:35" s="16" customFormat="1" x14ac:dyDescent="0.35">
      <c r="A1568" s="34" t="str">
        <f>IF(B1568&lt;&gt;"",MAX($A$1:A1567)+1,"")</f>
        <v/>
      </c>
      <c r="B1568" s="34"/>
      <c r="C1568" s="34"/>
      <c r="D1568" s="34"/>
      <c r="E1568" s="34"/>
      <c r="F1568" s="34"/>
      <c r="G1568" s="34"/>
      <c r="H1568" s="34"/>
      <c r="I1568" s="34"/>
      <c r="J1568" s="34"/>
      <c r="K1568" s="34"/>
      <c r="L1568" s="34"/>
      <c r="M1568" s="34"/>
      <c r="N1568" s="34"/>
      <c r="O1568" s="34"/>
      <c r="P1568" s="34"/>
      <c r="Q1568" s="34"/>
      <c r="R1568" s="34"/>
      <c r="S1568" s="34"/>
      <c r="T1568" s="34"/>
      <c r="U1568" s="34"/>
      <c r="V1568" s="34"/>
      <c r="W1568" s="34"/>
      <c r="X1568" s="34"/>
      <c r="Y1568" s="34"/>
      <c r="Z1568" s="34"/>
      <c r="AA1568" s="34"/>
      <c r="AB1568" s="34"/>
      <c r="AC1568" s="34"/>
      <c r="AD1568" s="47"/>
      <c r="AG1568" s="23">
        <v>1</v>
      </c>
      <c r="AH1568" s="42">
        <v>0</v>
      </c>
      <c r="AI1568" s="42">
        <v>0</v>
      </c>
    </row>
    <row r="1569" spans="1:35" s="16" customFormat="1" x14ac:dyDescent="0.35">
      <c r="A1569" s="34" t="str">
        <f>IF(B1569&lt;&gt;"",MAX($A$1:A1568)+1,"")</f>
        <v/>
      </c>
      <c r="B1569" s="34"/>
      <c r="C1569" s="34"/>
      <c r="D1569" s="34"/>
      <c r="E1569" s="34"/>
      <c r="F1569" s="34"/>
      <c r="G1569" s="34"/>
      <c r="H1569" s="34"/>
      <c r="I1569" s="34"/>
      <c r="J1569" s="34"/>
      <c r="K1569" s="34"/>
      <c r="L1569" s="34"/>
      <c r="M1569" s="34"/>
      <c r="N1569" s="34"/>
      <c r="O1569" s="34"/>
      <c r="P1569" s="34"/>
      <c r="Q1569" s="34"/>
      <c r="R1569" s="34"/>
      <c r="S1569" s="34"/>
      <c r="T1569" s="34"/>
      <c r="U1569" s="34"/>
      <c r="V1569" s="34"/>
      <c r="W1569" s="34"/>
      <c r="X1569" s="34"/>
      <c r="Y1569" s="34"/>
      <c r="Z1569" s="34"/>
      <c r="AA1569" s="34"/>
      <c r="AB1569" s="34"/>
      <c r="AC1569" s="34"/>
      <c r="AD1569" s="47"/>
      <c r="AG1569" s="23">
        <v>1</v>
      </c>
      <c r="AH1569" s="42">
        <v>0</v>
      </c>
      <c r="AI1569" s="42">
        <v>0</v>
      </c>
    </row>
    <row r="1570" spans="1:35" s="16" customFormat="1" x14ac:dyDescent="0.35">
      <c r="A1570" s="34" t="str">
        <f>IF(B1570&lt;&gt;"",MAX($A$1:A1569)+1,"")</f>
        <v/>
      </c>
      <c r="B1570" s="34"/>
      <c r="C1570" s="34"/>
      <c r="D1570" s="34"/>
      <c r="E1570" s="34"/>
      <c r="F1570" s="34"/>
      <c r="G1570" s="34"/>
      <c r="H1570" s="34"/>
      <c r="I1570" s="34"/>
      <c r="J1570" s="34"/>
      <c r="K1570" s="34"/>
      <c r="L1570" s="34"/>
      <c r="M1570" s="34"/>
      <c r="N1570" s="34"/>
      <c r="O1570" s="34"/>
      <c r="P1570" s="34"/>
      <c r="Q1570" s="34"/>
      <c r="R1570" s="34"/>
      <c r="S1570" s="34"/>
      <c r="T1570" s="34"/>
      <c r="U1570" s="34"/>
      <c r="V1570" s="34"/>
      <c r="W1570" s="34"/>
      <c r="X1570" s="34"/>
      <c r="Y1570" s="34"/>
      <c r="Z1570" s="34"/>
      <c r="AA1570" s="34"/>
      <c r="AB1570" s="34"/>
      <c r="AC1570" s="34"/>
      <c r="AD1570" s="47"/>
      <c r="AG1570" s="23">
        <v>1</v>
      </c>
      <c r="AH1570" s="42">
        <v>0</v>
      </c>
      <c r="AI1570" s="42">
        <v>0</v>
      </c>
    </row>
    <row r="1571" spans="1:35" s="16" customFormat="1" x14ac:dyDescent="0.35">
      <c r="A1571" s="34" t="str">
        <f>IF(B1571&lt;&gt;"",MAX($A$1:A1570)+1,"")</f>
        <v/>
      </c>
      <c r="B1571" s="34"/>
      <c r="C1571" s="34"/>
      <c r="D1571" s="34"/>
      <c r="E1571" s="34"/>
      <c r="F1571" s="34"/>
      <c r="G1571" s="34"/>
      <c r="H1571" s="34"/>
      <c r="I1571" s="34"/>
      <c r="J1571" s="34"/>
      <c r="K1571" s="34"/>
      <c r="L1571" s="34"/>
      <c r="M1571" s="34"/>
      <c r="N1571" s="34"/>
      <c r="O1571" s="34"/>
      <c r="P1571" s="34"/>
      <c r="Q1571" s="34"/>
      <c r="R1571" s="34"/>
      <c r="S1571" s="34"/>
      <c r="T1571" s="34"/>
      <c r="U1571" s="34"/>
      <c r="V1571" s="34"/>
      <c r="W1571" s="34"/>
      <c r="X1571" s="34"/>
      <c r="Y1571" s="34"/>
      <c r="Z1571" s="34"/>
      <c r="AA1571" s="34"/>
      <c r="AB1571" s="34"/>
      <c r="AC1571" s="34"/>
      <c r="AD1571" s="47"/>
      <c r="AG1571" s="23">
        <v>1</v>
      </c>
      <c r="AH1571" s="42">
        <v>0</v>
      </c>
      <c r="AI1571" s="42">
        <v>0</v>
      </c>
    </row>
    <row r="1572" spans="1:35" s="16" customFormat="1" x14ac:dyDescent="0.35">
      <c r="A1572" s="34" t="str">
        <f>IF(B1572&lt;&gt;"",MAX($A$1:A1571)+1,"")</f>
        <v/>
      </c>
      <c r="B1572" s="34"/>
      <c r="C1572" s="34"/>
      <c r="D1572" s="34"/>
      <c r="E1572" s="34"/>
      <c r="F1572" s="34"/>
      <c r="G1572" s="34"/>
      <c r="H1572" s="34"/>
      <c r="I1572" s="34"/>
      <c r="J1572" s="34"/>
      <c r="K1572" s="34"/>
      <c r="L1572" s="34"/>
      <c r="M1572" s="34"/>
      <c r="N1572" s="34"/>
      <c r="O1572" s="34"/>
      <c r="P1572" s="34"/>
      <c r="Q1572" s="34"/>
      <c r="R1572" s="34"/>
      <c r="S1572" s="34"/>
      <c r="T1572" s="34"/>
      <c r="U1572" s="34"/>
      <c r="V1572" s="34"/>
      <c r="W1572" s="34"/>
      <c r="X1572" s="34"/>
      <c r="Y1572" s="34"/>
      <c r="Z1572" s="34"/>
      <c r="AA1572" s="34"/>
      <c r="AB1572" s="34"/>
      <c r="AC1572" s="34"/>
      <c r="AD1572" s="47"/>
      <c r="AG1572" s="23">
        <v>1</v>
      </c>
      <c r="AH1572" s="42">
        <v>0</v>
      </c>
      <c r="AI1572" s="42">
        <v>0</v>
      </c>
    </row>
    <row r="1573" spans="1:35" s="16" customFormat="1" x14ac:dyDescent="0.35">
      <c r="A1573" s="34" t="str">
        <f>IF(B1573&lt;&gt;"",MAX($A$1:A1572)+1,"")</f>
        <v/>
      </c>
      <c r="B1573" s="34"/>
      <c r="C1573" s="34"/>
      <c r="D1573" s="34"/>
      <c r="E1573" s="34"/>
      <c r="F1573" s="34"/>
      <c r="G1573" s="34"/>
      <c r="H1573" s="34"/>
      <c r="I1573" s="34"/>
      <c r="J1573" s="34"/>
      <c r="K1573" s="34"/>
      <c r="L1573" s="34"/>
      <c r="M1573" s="34"/>
      <c r="N1573" s="34"/>
      <c r="O1573" s="34"/>
      <c r="P1573" s="34"/>
      <c r="Q1573" s="34"/>
      <c r="R1573" s="34"/>
      <c r="S1573" s="34"/>
      <c r="T1573" s="34"/>
      <c r="U1573" s="34"/>
      <c r="V1573" s="34"/>
      <c r="W1573" s="34"/>
      <c r="X1573" s="34"/>
      <c r="Y1573" s="34"/>
      <c r="Z1573" s="34"/>
      <c r="AA1573" s="34"/>
      <c r="AB1573" s="34"/>
      <c r="AC1573" s="34"/>
      <c r="AD1573" s="47"/>
      <c r="AG1573" s="23">
        <v>1</v>
      </c>
      <c r="AH1573" s="42">
        <v>0</v>
      </c>
      <c r="AI1573" s="42">
        <v>0</v>
      </c>
    </row>
    <row r="1574" spans="1:35" s="16" customFormat="1" x14ac:dyDescent="0.35">
      <c r="A1574" s="34" t="str">
        <f>IF(B1574&lt;&gt;"",MAX($A$1:A1573)+1,"")</f>
        <v/>
      </c>
      <c r="B1574" s="34"/>
      <c r="C1574" s="34"/>
      <c r="D1574" s="34"/>
      <c r="E1574" s="34"/>
      <c r="F1574" s="34"/>
      <c r="G1574" s="34"/>
      <c r="H1574" s="34"/>
      <c r="I1574" s="34"/>
      <c r="J1574" s="34"/>
      <c r="K1574" s="34"/>
      <c r="L1574" s="34"/>
      <c r="M1574" s="34"/>
      <c r="N1574" s="34"/>
      <c r="O1574" s="34"/>
      <c r="P1574" s="34"/>
      <c r="Q1574" s="34"/>
      <c r="R1574" s="34"/>
      <c r="S1574" s="34"/>
      <c r="T1574" s="34"/>
      <c r="U1574" s="34"/>
      <c r="V1574" s="34"/>
      <c r="W1574" s="34"/>
      <c r="X1574" s="34"/>
      <c r="Y1574" s="34"/>
      <c r="Z1574" s="34"/>
      <c r="AA1574" s="34"/>
      <c r="AB1574" s="34"/>
      <c r="AC1574" s="34"/>
      <c r="AD1574" s="47"/>
      <c r="AG1574" s="23">
        <v>1</v>
      </c>
      <c r="AH1574" s="42">
        <v>0</v>
      </c>
      <c r="AI1574" s="42">
        <v>0</v>
      </c>
    </row>
    <row r="1575" spans="1:35" s="16" customFormat="1" x14ac:dyDescent="0.35">
      <c r="A1575" s="34" t="str">
        <f>IF(B1575&lt;&gt;"",MAX($A$1:A1574)+1,"")</f>
        <v/>
      </c>
      <c r="B1575" s="34"/>
      <c r="C1575" s="34"/>
      <c r="D1575" s="34"/>
      <c r="E1575" s="34"/>
      <c r="F1575" s="34"/>
      <c r="G1575" s="34"/>
      <c r="H1575" s="34"/>
      <c r="I1575" s="34"/>
      <c r="J1575" s="34"/>
      <c r="K1575" s="34"/>
      <c r="L1575" s="34"/>
      <c r="M1575" s="34"/>
      <c r="N1575" s="34"/>
      <c r="O1575" s="34"/>
      <c r="P1575" s="34"/>
      <c r="Q1575" s="34"/>
      <c r="R1575" s="34"/>
      <c r="S1575" s="34"/>
      <c r="T1575" s="34"/>
      <c r="U1575" s="34"/>
      <c r="V1575" s="34"/>
      <c r="W1575" s="34"/>
      <c r="X1575" s="34"/>
      <c r="Y1575" s="34"/>
      <c r="Z1575" s="34"/>
      <c r="AA1575" s="34"/>
      <c r="AB1575" s="34"/>
      <c r="AC1575" s="34"/>
      <c r="AD1575" s="47"/>
      <c r="AG1575" s="23">
        <v>1</v>
      </c>
      <c r="AH1575" s="42">
        <v>0</v>
      </c>
      <c r="AI1575" s="42">
        <v>0</v>
      </c>
    </row>
    <row r="1576" spans="1:35" s="16" customFormat="1" x14ac:dyDescent="0.35">
      <c r="A1576" s="34" t="str">
        <f>IF(B1576&lt;&gt;"",MAX($A$1:A1575)+1,"")</f>
        <v/>
      </c>
      <c r="B1576" s="34"/>
      <c r="C1576" s="34"/>
      <c r="D1576" s="34"/>
      <c r="E1576" s="34"/>
      <c r="F1576" s="34"/>
      <c r="G1576" s="34"/>
      <c r="H1576" s="34"/>
      <c r="I1576" s="34"/>
      <c r="J1576" s="34"/>
      <c r="K1576" s="34"/>
      <c r="L1576" s="34"/>
      <c r="M1576" s="34"/>
      <c r="N1576" s="34"/>
      <c r="O1576" s="34"/>
      <c r="P1576" s="34"/>
      <c r="Q1576" s="34"/>
      <c r="R1576" s="34"/>
      <c r="S1576" s="34"/>
      <c r="T1576" s="34"/>
      <c r="U1576" s="34"/>
      <c r="V1576" s="34"/>
      <c r="W1576" s="34"/>
      <c r="X1576" s="34"/>
      <c r="Y1576" s="34"/>
      <c r="Z1576" s="34"/>
      <c r="AA1576" s="34"/>
      <c r="AB1576" s="34"/>
      <c r="AC1576" s="34"/>
      <c r="AD1576" s="47"/>
      <c r="AG1576" s="23">
        <v>1</v>
      </c>
      <c r="AH1576" s="42">
        <v>0</v>
      </c>
      <c r="AI1576" s="42">
        <v>0</v>
      </c>
    </row>
    <row r="1577" spans="1:35" s="16" customFormat="1" x14ac:dyDescent="0.35">
      <c r="A1577" s="34" t="str">
        <f>IF(B1577&lt;&gt;"",MAX($A$1:A1576)+1,"")</f>
        <v/>
      </c>
      <c r="B1577" s="34"/>
      <c r="C1577" s="34"/>
      <c r="D1577" s="34"/>
      <c r="E1577" s="34"/>
      <c r="F1577" s="34"/>
      <c r="G1577" s="34"/>
      <c r="H1577" s="34"/>
      <c r="I1577" s="34"/>
      <c r="J1577" s="34"/>
      <c r="K1577" s="34"/>
      <c r="L1577" s="34"/>
      <c r="M1577" s="34"/>
      <c r="N1577" s="34"/>
      <c r="O1577" s="34"/>
      <c r="P1577" s="34"/>
      <c r="Q1577" s="34"/>
      <c r="R1577" s="34"/>
      <c r="S1577" s="34"/>
      <c r="T1577" s="34"/>
      <c r="U1577" s="34"/>
      <c r="V1577" s="34"/>
      <c r="W1577" s="34"/>
      <c r="X1577" s="34"/>
      <c r="Y1577" s="34"/>
      <c r="Z1577" s="34"/>
      <c r="AA1577" s="34"/>
      <c r="AB1577" s="34"/>
      <c r="AC1577" s="34"/>
      <c r="AD1577" s="47"/>
      <c r="AG1577" s="23">
        <v>1</v>
      </c>
      <c r="AH1577" s="42">
        <v>0</v>
      </c>
      <c r="AI1577" s="42">
        <v>0</v>
      </c>
    </row>
    <row r="1578" spans="1:35" s="16" customFormat="1" x14ac:dyDescent="0.35">
      <c r="A1578" s="34" t="str">
        <f>IF(B1578&lt;&gt;"",MAX($A$1:A1577)+1,"")</f>
        <v/>
      </c>
      <c r="B1578" s="34"/>
      <c r="C1578" s="34"/>
      <c r="D1578" s="34"/>
      <c r="E1578" s="34"/>
      <c r="F1578" s="34"/>
      <c r="G1578" s="34"/>
      <c r="H1578" s="34"/>
      <c r="I1578" s="34"/>
      <c r="J1578" s="34"/>
      <c r="K1578" s="34"/>
      <c r="L1578" s="34"/>
      <c r="M1578" s="34"/>
      <c r="N1578" s="34"/>
      <c r="O1578" s="34"/>
      <c r="P1578" s="34"/>
      <c r="Q1578" s="34"/>
      <c r="R1578" s="34"/>
      <c r="S1578" s="34"/>
      <c r="T1578" s="34"/>
      <c r="U1578" s="34"/>
      <c r="V1578" s="34"/>
      <c r="W1578" s="34"/>
      <c r="X1578" s="34"/>
      <c r="Y1578" s="34"/>
      <c r="Z1578" s="34"/>
      <c r="AA1578" s="34"/>
      <c r="AB1578" s="34"/>
      <c r="AC1578" s="34"/>
      <c r="AD1578" s="47"/>
      <c r="AG1578" s="23">
        <v>1</v>
      </c>
      <c r="AH1578" s="42">
        <v>0</v>
      </c>
      <c r="AI1578" s="42">
        <v>0</v>
      </c>
    </row>
    <row r="1579" spans="1:35" s="16" customFormat="1" x14ac:dyDescent="0.35">
      <c r="A1579" s="34" t="str">
        <f>IF(B1579&lt;&gt;"",MAX($A$1:A1578)+1,"")</f>
        <v/>
      </c>
      <c r="B1579" s="34"/>
      <c r="C1579" s="34"/>
      <c r="D1579" s="34"/>
      <c r="E1579" s="34"/>
      <c r="F1579" s="34"/>
      <c r="G1579" s="34"/>
      <c r="H1579" s="34"/>
      <c r="I1579" s="34"/>
      <c r="J1579" s="34"/>
      <c r="K1579" s="34"/>
      <c r="L1579" s="34"/>
      <c r="M1579" s="34"/>
      <c r="N1579" s="34"/>
      <c r="O1579" s="34"/>
      <c r="P1579" s="34"/>
      <c r="Q1579" s="34"/>
      <c r="R1579" s="34"/>
      <c r="S1579" s="34"/>
      <c r="T1579" s="34"/>
      <c r="U1579" s="34"/>
      <c r="V1579" s="34"/>
      <c r="W1579" s="34"/>
      <c r="X1579" s="34"/>
      <c r="Y1579" s="34"/>
      <c r="Z1579" s="34"/>
      <c r="AA1579" s="34"/>
      <c r="AB1579" s="34"/>
      <c r="AC1579" s="34"/>
      <c r="AD1579" s="47"/>
      <c r="AG1579" s="23">
        <v>1</v>
      </c>
      <c r="AH1579" s="42">
        <v>0</v>
      </c>
      <c r="AI1579" s="42">
        <v>0</v>
      </c>
    </row>
    <row r="1580" spans="1:35" s="16" customFormat="1" x14ac:dyDescent="0.35">
      <c r="A1580" s="34" t="str">
        <f>IF(B1580&lt;&gt;"",MAX($A$1:A1579)+1,"")</f>
        <v/>
      </c>
      <c r="B1580" s="34"/>
      <c r="C1580" s="34"/>
      <c r="D1580" s="34"/>
      <c r="E1580" s="34"/>
      <c r="F1580" s="34"/>
      <c r="G1580" s="34"/>
      <c r="H1580" s="34"/>
      <c r="I1580" s="34"/>
      <c r="J1580" s="34"/>
      <c r="K1580" s="34"/>
      <c r="L1580" s="34"/>
      <c r="M1580" s="34"/>
      <c r="N1580" s="34"/>
      <c r="O1580" s="34"/>
      <c r="P1580" s="34"/>
      <c r="Q1580" s="34"/>
      <c r="R1580" s="34"/>
      <c r="S1580" s="34"/>
      <c r="T1580" s="34"/>
      <c r="U1580" s="34"/>
      <c r="V1580" s="34"/>
      <c r="W1580" s="34"/>
      <c r="X1580" s="34"/>
      <c r="Y1580" s="34"/>
      <c r="Z1580" s="34"/>
      <c r="AA1580" s="34"/>
      <c r="AB1580" s="34"/>
      <c r="AC1580" s="34"/>
      <c r="AD1580" s="47"/>
      <c r="AG1580" s="23">
        <v>1</v>
      </c>
      <c r="AH1580" s="42">
        <v>0</v>
      </c>
      <c r="AI1580" s="42">
        <v>0</v>
      </c>
    </row>
    <row r="1581" spans="1:35" s="16" customFormat="1" x14ac:dyDescent="0.35">
      <c r="A1581" s="34" t="str">
        <f>IF(B1581&lt;&gt;"",MAX($A$1:A1580)+1,"")</f>
        <v/>
      </c>
      <c r="B1581" s="34"/>
      <c r="C1581" s="34"/>
      <c r="D1581" s="34"/>
      <c r="E1581" s="34"/>
      <c r="F1581" s="34"/>
      <c r="G1581" s="34"/>
      <c r="H1581" s="34"/>
      <c r="I1581" s="34"/>
      <c r="J1581" s="34"/>
      <c r="K1581" s="34"/>
      <c r="L1581" s="34"/>
      <c r="M1581" s="34"/>
      <c r="N1581" s="34"/>
      <c r="O1581" s="34"/>
      <c r="P1581" s="34"/>
      <c r="Q1581" s="34"/>
      <c r="R1581" s="34"/>
      <c r="S1581" s="34"/>
      <c r="T1581" s="34"/>
      <c r="U1581" s="34"/>
      <c r="V1581" s="34"/>
      <c r="W1581" s="34"/>
      <c r="X1581" s="34"/>
      <c r="Y1581" s="34"/>
      <c r="Z1581" s="34"/>
      <c r="AA1581" s="34"/>
      <c r="AB1581" s="34"/>
      <c r="AC1581" s="34"/>
      <c r="AD1581" s="47"/>
      <c r="AG1581" s="23">
        <v>1</v>
      </c>
      <c r="AH1581" s="42">
        <v>0</v>
      </c>
      <c r="AI1581" s="42">
        <v>0</v>
      </c>
    </row>
    <row r="1582" spans="1:35" s="16" customFormat="1" x14ac:dyDescent="0.35">
      <c r="A1582" s="34" t="str">
        <f>IF(B1582&lt;&gt;"",MAX($A$1:A1581)+1,"")</f>
        <v/>
      </c>
      <c r="B1582" s="34"/>
      <c r="C1582" s="34"/>
      <c r="D1582" s="34"/>
      <c r="E1582" s="34"/>
      <c r="F1582" s="34"/>
      <c r="G1582" s="34"/>
      <c r="H1582" s="34"/>
      <c r="I1582" s="34"/>
      <c r="J1582" s="34"/>
      <c r="K1582" s="34"/>
      <c r="L1582" s="34"/>
      <c r="M1582" s="34"/>
      <c r="N1582" s="34"/>
      <c r="O1582" s="34"/>
      <c r="P1582" s="34"/>
      <c r="Q1582" s="34"/>
      <c r="R1582" s="34"/>
      <c r="S1582" s="34"/>
      <c r="T1582" s="34"/>
      <c r="U1582" s="34"/>
      <c r="V1582" s="34"/>
      <c r="W1582" s="34"/>
      <c r="X1582" s="34"/>
      <c r="Y1582" s="34"/>
      <c r="Z1582" s="34"/>
      <c r="AA1582" s="34"/>
      <c r="AB1582" s="34"/>
      <c r="AC1582" s="34"/>
      <c r="AD1582" s="47"/>
      <c r="AG1582" s="23">
        <v>1</v>
      </c>
      <c r="AH1582" s="42">
        <v>0</v>
      </c>
      <c r="AI1582" s="42">
        <v>0</v>
      </c>
    </row>
    <row r="1583" spans="1:35" s="16" customFormat="1" x14ac:dyDescent="0.35">
      <c r="A1583" s="34" t="str">
        <f>IF(B1583&lt;&gt;"",MAX($A$1:A1582)+1,"")</f>
        <v/>
      </c>
      <c r="B1583" s="34"/>
      <c r="C1583" s="34"/>
      <c r="D1583" s="34"/>
      <c r="E1583" s="34"/>
      <c r="F1583" s="34"/>
      <c r="G1583" s="34"/>
      <c r="H1583" s="34"/>
      <c r="I1583" s="34"/>
      <c r="J1583" s="34"/>
      <c r="K1583" s="34"/>
      <c r="L1583" s="34"/>
      <c r="M1583" s="34"/>
      <c r="N1583" s="34"/>
      <c r="O1583" s="34"/>
      <c r="P1583" s="34"/>
      <c r="Q1583" s="34"/>
      <c r="R1583" s="34"/>
      <c r="S1583" s="34"/>
      <c r="T1583" s="34"/>
      <c r="U1583" s="34"/>
      <c r="V1583" s="34"/>
      <c r="W1583" s="34"/>
      <c r="X1583" s="34"/>
      <c r="Y1583" s="34"/>
      <c r="Z1583" s="34"/>
      <c r="AA1583" s="34"/>
      <c r="AB1583" s="34"/>
      <c r="AC1583" s="34"/>
      <c r="AD1583" s="47"/>
      <c r="AG1583" s="23">
        <v>1</v>
      </c>
      <c r="AH1583" s="42">
        <v>0</v>
      </c>
      <c r="AI1583" s="42">
        <v>0</v>
      </c>
    </row>
    <row r="1584" spans="1:35" s="16" customFormat="1" x14ac:dyDescent="0.35">
      <c r="A1584" s="34" t="str">
        <f>IF(B1584&lt;&gt;"",MAX($A$1:A1583)+1,"")</f>
        <v/>
      </c>
      <c r="B1584" s="34"/>
      <c r="C1584" s="34"/>
      <c r="D1584" s="34"/>
      <c r="E1584" s="34"/>
      <c r="F1584" s="34"/>
      <c r="G1584" s="34"/>
      <c r="H1584" s="34"/>
      <c r="I1584" s="34"/>
      <c r="J1584" s="34"/>
      <c r="K1584" s="34"/>
      <c r="L1584" s="34"/>
      <c r="M1584" s="34"/>
      <c r="N1584" s="34"/>
      <c r="O1584" s="34"/>
      <c r="P1584" s="34"/>
      <c r="Q1584" s="34"/>
      <c r="R1584" s="34"/>
      <c r="S1584" s="34"/>
      <c r="T1584" s="34"/>
      <c r="U1584" s="34"/>
      <c r="V1584" s="34"/>
      <c r="W1584" s="34"/>
      <c r="X1584" s="34"/>
      <c r="Y1584" s="34"/>
      <c r="Z1584" s="34"/>
      <c r="AA1584" s="34"/>
      <c r="AB1584" s="34"/>
      <c r="AC1584" s="34"/>
      <c r="AD1584" s="47"/>
      <c r="AG1584" s="23">
        <v>1</v>
      </c>
      <c r="AH1584" s="42">
        <v>0</v>
      </c>
      <c r="AI1584" s="42">
        <v>0</v>
      </c>
    </row>
    <row r="1585" spans="1:35" s="16" customFormat="1" x14ac:dyDescent="0.35">
      <c r="A1585" s="34" t="str">
        <f>IF(B1585&lt;&gt;"",MAX($A$1:A1584)+1,"")</f>
        <v/>
      </c>
      <c r="B1585" s="34"/>
      <c r="C1585" s="34"/>
      <c r="D1585" s="34"/>
      <c r="E1585" s="34"/>
      <c r="F1585" s="34"/>
      <c r="G1585" s="34"/>
      <c r="H1585" s="34"/>
      <c r="I1585" s="34"/>
      <c r="J1585" s="34"/>
      <c r="K1585" s="34"/>
      <c r="L1585" s="34"/>
      <c r="M1585" s="34"/>
      <c r="N1585" s="34"/>
      <c r="O1585" s="34"/>
      <c r="P1585" s="34"/>
      <c r="Q1585" s="34"/>
      <c r="R1585" s="34"/>
      <c r="S1585" s="34"/>
      <c r="T1585" s="34"/>
      <c r="U1585" s="34"/>
      <c r="V1585" s="34"/>
      <c r="W1585" s="34"/>
      <c r="X1585" s="34"/>
      <c r="Y1585" s="34"/>
      <c r="Z1585" s="34"/>
      <c r="AA1585" s="34"/>
      <c r="AB1585" s="34"/>
      <c r="AC1585" s="34"/>
      <c r="AD1585" s="47"/>
      <c r="AG1585" s="23">
        <v>1</v>
      </c>
      <c r="AH1585" s="42">
        <v>0</v>
      </c>
      <c r="AI1585" s="42">
        <v>0</v>
      </c>
    </row>
    <row r="1586" spans="1:35" s="16" customFormat="1" x14ac:dyDescent="0.35">
      <c r="A1586" s="34" t="str">
        <f>IF(B1586&lt;&gt;"",MAX($A$1:A1585)+1,"")</f>
        <v/>
      </c>
      <c r="B1586" s="34"/>
      <c r="C1586" s="34"/>
      <c r="D1586" s="34"/>
      <c r="E1586" s="34"/>
      <c r="F1586" s="34"/>
      <c r="G1586" s="34"/>
      <c r="H1586" s="34"/>
      <c r="I1586" s="34"/>
      <c r="J1586" s="34"/>
      <c r="K1586" s="34"/>
      <c r="L1586" s="34"/>
      <c r="M1586" s="34"/>
      <c r="N1586" s="34"/>
      <c r="O1586" s="34"/>
      <c r="P1586" s="34"/>
      <c r="Q1586" s="34"/>
      <c r="R1586" s="34"/>
      <c r="S1586" s="34"/>
      <c r="T1586" s="34"/>
      <c r="U1586" s="34"/>
      <c r="V1586" s="34"/>
      <c r="W1586" s="34"/>
      <c r="X1586" s="34"/>
      <c r="Y1586" s="34"/>
      <c r="Z1586" s="34"/>
      <c r="AA1586" s="34"/>
      <c r="AB1586" s="34"/>
      <c r="AC1586" s="34"/>
      <c r="AD1586" s="47"/>
      <c r="AG1586" s="23">
        <v>1</v>
      </c>
      <c r="AH1586" s="42">
        <v>0</v>
      </c>
      <c r="AI1586" s="42">
        <v>0</v>
      </c>
    </row>
    <row r="1587" spans="1:35" s="16" customFormat="1" x14ac:dyDescent="0.35">
      <c r="A1587" s="34" t="str">
        <f>IF(B1587&lt;&gt;"",MAX($A$1:A1586)+1,"")</f>
        <v/>
      </c>
      <c r="B1587" s="34"/>
      <c r="C1587" s="34"/>
      <c r="D1587" s="34"/>
      <c r="E1587" s="34"/>
      <c r="F1587" s="34"/>
      <c r="G1587" s="34"/>
      <c r="H1587" s="34"/>
      <c r="I1587" s="34"/>
      <c r="J1587" s="34"/>
      <c r="K1587" s="34"/>
      <c r="L1587" s="34"/>
      <c r="M1587" s="34"/>
      <c r="N1587" s="34"/>
      <c r="O1587" s="34"/>
      <c r="P1587" s="34"/>
      <c r="Q1587" s="34"/>
      <c r="R1587" s="34"/>
      <c r="S1587" s="34"/>
      <c r="T1587" s="34"/>
      <c r="U1587" s="34"/>
      <c r="V1587" s="34"/>
      <c r="W1587" s="34"/>
      <c r="X1587" s="34"/>
      <c r="Y1587" s="34"/>
      <c r="Z1587" s="34"/>
      <c r="AA1587" s="34"/>
      <c r="AB1587" s="34"/>
      <c r="AC1587" s="34"/>
      <c r="AD1587" s="47"/>
      <c r="AG1587" s="23">
        <v>1</v>
      </c>
      <c r="AH1587" s="42">
        <v>0</v>
      </c>
      <c r="AI1587" s="42">
        <v>0</v>
      </c>
    </row>
    <row r="1588" spans="1:35" s="16" customFormat="1" x14ac:dyDescent="0.35">
      <c r="A1588" s="34" t="str">
        <f>IF(B1588&lt;&gt;"",MAX($A$1:A1587)+1,"")</f>
        <v/>
      </c>
      <c r="B1588" s="34"/>
      <c r="C1588" s="34"/>
      <c r="D1588" s="34"/>
      <c r="E1588" s="34"/>
      <c r="F1588" s="34"/>
      <c r="G1588" s="34"/>
      <c r="H1588" s="34"/>
      <c r="I1588" s="34"/>
      <c r="J1588" s="34"/>
      <c r="K1588" s="34"/>
      <c r="L1588" s="34"/>
      <c r="M1588" s="34"/>
      <c r="N1588" s="34"/>
      <c r="O1588" s="34"/>
      <c r="P1588" s="34"/>
      <c r="Q1588" s="34"/>
      <c r="R1588" s="34"/>
      <c r="S1588" s="34"/>
      <c r="T1588" s="34"/>
      <c r="U1588" s="34"/>
      <c r="V1588" s="34"/>
      <c r="W1588" s="34"/>
      <c r="X1588" s="34"/>
      <c r="Y1588" s="34"/>
      <c r="Z1588" s="34"/>
      <c r="AA1588" s="34"/>
      <c r="AB1588" s="34"/>
      <c r="AC1588" s="34"/>
      <c r="AD1588" s="47"/>
      <c r="AG1588" s="23">
        <v>1</v>
      </c>
      <c r="AH1588" s="42">
        <v>0</v>
      </c>
      <c r="AI1588" s="42">
        <v>0</v>
      </c>
    </row>
    <row r="1589" spans="1:35" s="16" customFormat="1" x14ac:dyDescent="0.35">
      <c r="A1589" s="34" t="str">
        <f>IF(B1589&lt;&gt;"",MAX($A$1:A1588)+1,"")</f>
        <v/>
      </c>
      <c r="B1589" s="34"/>
      <c r="C1589" s="34"/>
      <c r="D1589" s="34"/>
      <c r="E1589" s="34"/>
      <c r="F1589" s="34"/>
      <c r="G1589" s="34"/>
      <c r="H1589" s="34"/>
      <c r="I1589" s="34"/>
      <c r="J1589" s="34"/>
      <c r="K1589" s="34"/>
      <c r="L1589" s="34"/>
      <c r="M1589" s="34"/>
      <c r="N1589" s="34"/>
      <c r="O1589" s="34"/>
      <c r="P1589" s="34"/>
      <c r="Q1589" s="34"/>
      <c r="R1589" s="34"/>
      <c r="S1589" s="34"/>
      <c r="T1589" s="34"/>
      <c r="U1589" s="34"/>
      <c r="V1589" s="34"/>
      <c r="W1589" s="34"/>
      <c r="X1589" s="34"/>
      <c r="Y1589" s="34"/>
      <c r="Z1589" s="34"/>
      <c r="AA1589" s="34"/>
      <c r="AB1589" s="34"/>
      <c r="AC1589" s="34"/>
      <c r="AD1589" s="47"/>
      <c r="AG1589" s="23">
        <v>1</v>
      </c>
      <c r="AH1589" s="42">
        <v>0</v>
      </c>
      <c r="AI1589" s="42">
        <v>0</v>
      </c>
    </row>
    <row r="1590" spans="1:35" s="16" customFormat="1" x14ac:dyDescent="0.35">
      <c r="A1590" s="34" t="str">
        <f>IF(B1590&lt;&gt;"",MAX($A$1:A1589)+1,"")</f>
        <v/>
      </c>
      <c r="B1590" s="34"/>
      <c r="C1590" s="34"/>
      <c r="D1590" s="34"/>
      <c r="E1590" s="34"/>
      <c r="F1590" s="34"/>
      <c r="G1590" s="34"/>
      <c r="H1590" s="34"/>
      <c r="I1590" s="34"/>
      <c r="J1590" s="34"/>
      <c r="K1590" s="34"/>
      <c r="L1590" s="34"/>
      <c r="M1590" s="34"/>
      <c r="N1590" s="34"/>
      <c r="O1590" s="34"/>
      <c r="P1590" s="34"/>
      <c r="Q1590" s="34"/>
      <c r="R1590" s="34"/>
      <c r="S1590" s="34"/>
      <c r="T1590" s="34"/>
      <c r="U1590" s="34"/>
      <c r="V1590" s="34"/>
      <c r="W1590" s="34"/>
      <c r="X1590" s="34"/>
      <c r="Y1590" s="34"/>
      <c r="Z1590" s="34"/>
      <c r="AA1590" s="34"/>
      <c r="AB1590" s="34"/>
      <c r="AC1590" s="34"/>
      <c r="AD1590" s="47"/>
      <c r="AG1590" s="23">
        <v>1</v>
      </c>
      <c r="AH1590" s="42">
        <v>0</v>
      </c>
      <c r="AI1590" s="42">
        <v>0</v>
      </c>
    </row>
    <row r="1591" spans="1:35" s="16" customFormat="1" x14ac:dyDescent="0.35">
      <c r="A1591" s="34" t="str">
        <f>IF(B1591&lt;&gt;"",MAX($A$1:A1590)+1,"")</f>
        <v/>
      </c>
      <c r="B1591" s="34"/>
      <c r="C1591" s="34"/>
      <c r="D1591" s="34"/>
      <c r="E1591" s="34"/>
      <c r="F1591" s="34"/>
      <c r="G1591" s="34"/>
      <c r="H1591" s="34"/>
      <c r="I1591" s="34"/>
      <c r="J1591" s="34"/>
      <c r="K1591" s="34"/>
      <c r="L1591" s="34"/>
      <c r="M1591" s="34"/>
      <c r="N1591" s="34"/>
      <c r="O1591" s="34"/>
      <c r="P1591" s="34"/>
      <c r="Q1591" s="34"/>
      <c r="R1591" s="34"/>
      <c r="S1591" s="34"/>
      <c r="T1591" s="34"/>
      <c r="U1591" s="34"/>
      <c r="V1591" s="34"/>
      <c r="W1591" s="34"/>
      <c r="X1591" s="34"/>
      <c r="Y1591" s="34"/>
      <c r="Z1591" s="34"/>
      <c r="AA1591" s="34"/>
      <c r="AB1591" s="34"/>
      <c r="AC1591" s="34"/>
      <c r="AD1591" s="47"/>
      <c r="AG1591" s="23">
        <v>1</v>
      </c>
      <c r="AH1591" s="42">
        <v>0</v>
      </c>
      <c r="AI1591" s="42">
        <v>0</v>
      </c>
    </row>
    <row r="1592" spans="1:35" s="16" customFormat="1" x14ac:dyDescent="0.35">
      <c r="A1592" s="34" t="str">
        <f>IF(B1592&lt;&gt;"",MAX($A$1:A1591)+1,"")</f>
        <v/>
      </c>
      <c r="B1592" s="34"/>
      <c r="C1592" s="34"/>
      <c r="D1592" s="34"/>
      <c r="E1592" s="34"/>
      <c r="F1592" s="34"/>
      <c r="G1592" s="34"/>
      <c r="H1592" s="34"/>
      <c r="I1592" s="34"/>
      <c r="J1592" s="34"/>
      <c r="K1592" s="34"/>
      <c r="L1592" s="34"/>
      <c r="M1592" s="34"/>
      <c r="N1592" s="34"/>
      <c r="O1592" s="34"/>
      <c r="P1592" s="34"/>
      <c r="Q1592" s="34"/>
      <c r="R1592" s="34"/>
      <c r="S1592" s="34"/>
      <c r="T1592" s="34"/>
      <c r="U1592" s="34"/>
      <c r="V1592" s="34"/>
      <c r="W1592" s="34"/>
      <c r="X1592" s="34"/>
      <c r="Y1592" s="34"/>
      <c r="Z1592" s="34"/>
      <c r="AA1592" s="34"/>
      <c r="AB1592" s="34"/>
      <c r="AC1592" s="34"/>
      <c r="AD1592" s="47"/>
      <c r="AG1592" s="23">
        <v>1</v>
      </c>
      <c r="AH1592" s="42">
        <v>0</v>
      </c>
      <c r="AI1592" s="42">
        <v>0</v>
      </c>
    </row>
    <row r="1593" spans="1:35" s="16" customFormat="1" x14ac:dyDescent="0.35">
      <c r="A1593" s="34" t="str">
        <f>IF(B1593&lt;&gt;"",MAX($A$1:A1592)+1,"")</f>
        <v/>
      </c>
      <c r="B1593" s="34"/>
      <c r="C1593" s="34"/>
      <c r="D1593" s="34"/>
      <c r="E1593" s="34"/>
      <c r="F1593" s="34"/>
      <c r="G1593" s="34"/>
      <c r="H1593" s="34"/>
      <c r="I1593" s="34"/>
      <c r="J1593" s="34"/>
      <c r="K1593" s="34"/>
      <c r="L1593" s="34"/>
      <c r="M1593" s="34"/>
      <c r="N1593" s="34"/>
      <c r="O1593" s="34"/>
      <c r="P1593" s="34"/>
      <c r="Q1593" s="34"/>
      <c r="R1593" s="34"/>
      <c r="S1593" s="34"/>
      <c r="T1593" s="34"/>
      <c r="U1593" s="34"/>
      <c r="V1593" s="34"/>
      <c r="W1593" s="34"/>
      <c r="X1593" s="34"/>
      <c r="Y1593" s="34"/>
      <c r="Z1593" s="34"/>
      <c r="AA1593" s="34"/>
      <c r="AB1593" s="34"/>
      <c r="AC1593" s="34"/>
      <c r="AD1593" s="47"/>
      <c r="AG1593" s="23">
        <v>1</v>
      </c>
      <c r="AH1593" s="42">
        <v>0</v>
      </c>
      <c r="AI1593" s="42">
        <v>0</v>
      </c>
    </row>
    <row r="1594" spans="1:35" s="16" customFormat="1" x14ac:dyDescent="0.35">
      <c r="A1594" s="34" t="str">
        <f>IF(B1594&lt;&gt;"",MAX($A$1:A1593)+1,"")</f>
        <v/>
      </c>
      <c r="B1594" s="34"/>
      <c r="C1594" s="34"/>
      <c r="D1594" s="34"/>
      <c r="E1594" s="34"/>
      <c r="F1594" s="34"/>
      <c r="G1594" s="34"/>
      <c r="H1594" s="34"/>
      <c r="I1594" s="34"/>
      <c r="J1594" s="34"/>
      <c r="K1594" s="34"/>
      <c r="L1594" s="34"/>
      <c r="M1594" s="34"/>
      <c r="N1594" s="34"/>
      <c r="O1594" s="34"/>
      <c r="P1594" s="34"/>
      <c r="Q1594" s="34"/>
      <c r="R1594" s="34"/>
      <c r="S1594" s="34"/>
      <c r="T1594" s="34"/>
      <c r="U1594" s="34"/>
      <c r="V1594" s="34"/>
      <c r="W1594" s="34"/>
      <c r="X1594" s="34"/>
      <c r="Y1594" s="34"/>
      <c r="Z1594" s="34"/>
      <c r="AA1594" s="34"/>
      <c r="AB1594" s="34"/>
      <c r="AC1594" s="34"/>
      <c r="AD1594" s="47"/>
      <c r="AG1594" s="23">
        <v>1</v>
      </c>
      <c r="AH1594" s="42">
        <v>0</v>
      </c>
      <c r="AI1594" s="42">
        <v>0</v>
      </c>
    </row>
    <row r="1595" spans="1:35" s="16" customFormat="1" x14ac:dyDescent="0.35">
      <c r="A1595" s="34" t="str">
        <f>IF(B1595&lt;&gt;"",MAX($A$1:A1594)+1,"")</f>
        <v/>
      </c>
      <c r="B1595" s="34"/>
      <c r="C1595" s="34"/>
      <c r="D1595" s="34"/>
      <c r="E1595" s="34"/>
      <c r="F1595" s="34"/>
      <c r="G1595" s="34"/>
      <c r="H1595" s="34"/>
      <c r="I1595" s="34"/>
      <c r="J1595" s="34"/>
      <c r="K1595" s="34"/>
      <c r="L1595" s="34"/>
      <c r="M1595" s="34"/>
      <c r="N1595" s="34"/>
      <c r="O1595" s="34"/>
      <c r="P1595" s="34"/>
      <c r="Q1595" s="34"/>
      <c r="R1595" s="34"/>
      <c r="S1595" s="34"/>
      <c r="T1595" s="34"/>
      <c r="U1595" s="34"/>
      <c r="V1595" s="34"/>
      <c r="W1595" s="34"/>
      <c r="X1595" s="34"/>
      <c r="Y1595" s="34"/>
      <c r="Z1595" s="34"/>
      <c r="AA1595" s="34"/>
      <c r="AB1595" s="34"/>
      <c r="AC1595" s="34"/>
      <c r="AD1595" s="47"/>
      <c r="AG1595" s="23">
        <v>1</v>
      </c>
      <c r="AH1595" s="42">
        <v>0</v>
      </c>
      <c r="AI1595" s="42">
        <v>0</v>
      </c>
    </row>
    <row r="1596" spans="1:35" s="16" customFormat="1" x14ac:dyDescent="0.35">
      <c r="A1596" s="34" t="str">
        <f>IF(B1596&lt;&gt;"",MAX($A$1:A1595)+1,"")</f>
        <v/>
      </c>
      <c r="B1596" s="34"/>
      <c r="C1596" s="34"/>
      <c r="D1596" s="34"/>
      <c r="E1596" s="34"/>
      <c r="F1596" s="34"/>
      <c r="G1596" s="34"/>
      <c r="H1596" s="34"/>
      <c r="I1596" s="34"/>
      <c r="J1596" s="34"/>
      <c r="K1596" s="34"/>
      <c r="L1596" s="34"/>
      <c r="M1596" s="34"/>
      <c r="N1596" s="34"/>
      <c r="O1596" s="34"/>
      <c r="P1596" s="34"/>
      <c r="Q1596" s="34"/>
      <c r="R1596" s="34"/>
      <c r="S1596" s="34"/>
      <c r="T1596" s="34"/>
      <c r="U1596" s="34"/>
      <c r="V1596" s="34"/>
      <c r="W1596" s="34"/>
      <c r="X1596" s="34"/>
      <c r="Y1596" s="34"/>
      <c r="Z1596" s="34"/>
      <c r="AA1596" s="34"/>
      <c r="AB1596" s="34"/>
      <c r="AC1596" s="34"/>
      <c r="AD1596" s="47"/>
      <c r="AG1596" s="23">
        <v>1</v>
      </c>
      <c r="AH1596" s="42">
        <v>0</v>
      </c>
      <c r="AI1596" s="42">
        <v>0</v>
      </c>
    </row>
    <row r="1597" spans="1:35" s="16" customFormat="1" x14ac:dyDescent="0.35">
      <c r="A1597" s="34" t="str">
        <f>IF(B1597&lt;&gt;"",MAX($A$1:A1596)+1,"")</f>
        <v/>
      </c>
      <c r="B1597" s="34"/>
      <c r="C1597" s="34"/>
      <c r="D1597" s="34"/>
      <c r="E1597" s="34"/>
      <c r="F1597" s="34"/>
      <c r="G1597" s="34"/>
      <c r="H1597" s="34"/>
      <c r="I1597" s="34"/>
      <c r="J1597" s="34"/>
      <c r="K1597" s="34"/>
      <c r="L1597" s="34"/>
      <c r="M1597" s="34"/>
      <c r="N1597" s="34"/>
      <c r="O1597" s="34"/>
      <c r="P1597" s="34"/>
      <c r="Q1597" s="34"/>
      <c r="R1597" s="34"/>
      <c r="S1597" s="34"/>
      <c r="T1597" s="34"/>
      <c r="U1597" s="34"/>
      <c r="V1597" s="34"/>
      <c r="W1597" s="34"/>
      <c r="X1597" s="34"/>
      <c r="Y1597" s="34"/>
      <c r="Z1597" s="34"/>
      <c r="AA1597" s="34"/>
      <c r="AB1597" s="34"/>
      <c r="AC1597" s="34"/>
      <c r="AD1597" s="47"/>
      <c r="AG1597" s="23">
        <v>1</v>
      </c>
      <c r="AH1597" s="42">
        <v>0</v>
      </c>
      <c r="AI1597" s="42">
        <v>0</v>
      </c>
    </row>
    <row r="1598" spans="1:35" s="16" customFormat="1" x14ac:dyDescent="0.35">
      <c r="A1598" s="34" t="str">
        <f>IF(B1598&lt;&gt;"",MAX($A$1:A1597)+1,"")</f>
        <v/>
      </c>
      <c r="B1598" s="34"/>
      <c r="C1598" s="34"/>
      <c r="D1598" s="34"/>
      <c r="E1598" s="34"/>
      <c r="F1598" s="34"/>
      <c r="G1598" s="34"/>
      <c r="H1598" s="34"/>
      <c r="I1598" s="34"/>
      <c r="J1598" s="34"/>
      <c r="K1598" s="34"/>
      <c r="L1598" s="34"/>
      <c r="M1598" s="34"/>
      <c r="N1598" s="34"/>
      <c r="O1598" s="34"/>
      <c r="P1598" s="34"/>
      <c r="Q1598" s="34"/>
      <c r="R1598" s="34"/>
      <c r="S1598" s="34"/>
      <c r="T1598" s="34"/>
      <c r="U1598" s="34"/>
      <c r="V1598" s="34"/>
      <c r="W1598" s="34"/>
      <c r="X1598" s="34"/>
      <c r="Y1598" s="34"/>
      <c r="Z1598" s="34"/>
      <c r="AA1598" s="34"/>
      <c r="AB1598" s="34"/>
      <c r="AC1598" s="34"/>
      <c r="AD1598" s="47"/>
      <c r="AG1598" s="23">
        <v>1</v>
      </c>
      <c r="AH1598" s="42">
        <v>0</v>
      </c>
      <c r="AI1598" s="42">
        <v>0</v>
      </c>
    </row>
    <row r="1599" spans="1:35" s="16" customFormat="1" x14ac:dyDescent="0.35">
      <c r="A1599" s="34" t="str">
        <f>IF(B1599&lt;&gt;"",MAX($A$1:A1598)+1,"")</f>
        <v/>
      </c>
      <c r="B1599" s="34"/>
      <c r="C1599" s="34"/>
      <c r="D1599" s="34"/>
      <c r="E1599" s="34"/>
      <c r="F1599" s="34"/>
      <c r="G1599" s="34"/>
      <c r="H1599" s="34"/>
      <c r="I1599" s="34"/>
      <c r="J1599" s="34"/>
      <c r="K1599" s="34"/>
      <c r="L1599" s="34"/>
      <c r="M1599" s="34"/>
      <c r="N1599" s="34"/>
      <c r="O1599" s="34"/>
      <c r="P1599" s="34"/>
      <c r="Q1599" s="34"/>
      <c r="R1599" s="34"/>
      <c r="S1599" s="34"/>
      <c r="T1599" s="34"/>
      <c r="U1599" s="34"/>
      <c r="V1599" s="34"/>
      <c r="W1599" s="34"/>
      <c r="X1599" s="34"/>
      <c r="Y1599" s="34"/>
      <c r="Z1599" s="34"/>
      <c r="AA1599" s="34"/>
      <c r="AB1599" s="34"/>
      <c r="AC1599" s="34"/>
      <c r="AD1599" s="47"/>
      <c r="AG1599" s="23">
        <v>1</v>
      </c>
      <c r="AH1599" s="42">
        <v>0</v>
      </c>
      <c r="AI1599" s="42">
        <v>0</v>
      </c>
    </row>
    <row r="1600" spans="1:35" s="16" customFormat="1" x14ac:dyDescent="0.35">
      <c r="A1600" s="34" t="str">
        <f>IF(B1600&lt;&gt;"",MAX($A$1:A1599)+1,"")</f>
        <v/>
      </c>
      <c r="B1600" s="34"/>
      <c r="C1600" s="34"/>
      <c r="D1600" s="34"/>
      <c r="E1600" s="34"/>
      <c r="F1600" s="34"/>
      <c r="G1600" s="34"/>
      <c r="H1600" s="34"/>
      <c r="I1600" s="34"/>
      <c r="J1600" s="34"/>
      <c r="K1600" s="34"/>
      <c r="L1600" s="34"/>
      <c r="M1600" s="34"/>
      <c r="N1600" s="34"/>
      <c r="O1600" s="34"/>
      <c r="P1600" s="34"/>
      <c r="Q1600" s="34"/>
      <c r="R1600" s="34"/>
      <c r="S1600" s="34"/>
      <c r="T1600" s="34"/>
      <c r="U1600" s="34"/>
      <c r="V1600" s="34"/>
      <c r="W1600" s="34"/>
      <c r="X1600" s="34"/>
      <c r="Y1600" s="34"/>
      <c r="Z1600" s="34"/>
      <c r="AA1600" s="34"/>
      <c r="AB1600" s="34"/>
      <c r="AC1600" s="34"/>
      <c r="AD1600" s="47"/>
      <c r="AG1600" s="23">
        <v>1</v>
      </c>
      <c r="AH1600" s="42">
        <v>0</v>
      </c>
      <c r="AI1600" s="42">
        <v>0</v>
      </c>
    </row>
    <row r="1601" spans="1:35" s="16" customFormat="1" x14ac:dyDescent="0.35">
      <c r="A1601" s="34" t="str">
        <f>IF(B1601&lt;&gt;"",MAX($A$1:A1600)+1,"")</f>
        <v/>
      </c>
      <c r="B1601" s="34"/>
      <c r="C1601" s="34"/>
      <c r="D1601" s="34"/>
      <c r="E1601" s="34"/>
      <c r="F1601" s="34"/>
      <c r="G1601" s="34"/>
      <c r="H1601" s="34"/>
      <c r="I1601" s="34"/>
      <c r="J1601" s="34"/>
      <c r="K1601" s="34"/>
      <c r="L1601" s="34"/>
      <c r="M1601" s="34"/>
      <c r="N1601" s="34"/>
      <c r="O1601" s="34"/>
      <c r="P1601" s="34"/>
      <c r="Q1601" s="34"/>
      <c r="R1601" s="34"/>
      <c r="S1601" s="34"/>
      <c r="T1601" s="34"/>
      <c r="U1601" s="34"/>
      <c r="V1601" s="34"/>
      <c r="W1601" s="34"/>
      <c r="X1601" s="34"/>
      <c r="Y1601" s="34"/>
      <c r="Z1601" s="34"/>
      <c r="AA1601" s="34"/>
      <c r="AB1601" s="34"/>
      <c r="AC1601" s="34"/>
      <c r="AD1601" s="47"/>
      <c r="AG1601" s="23">
        <v>1</v>
      </c>
      <c r="AH1601" s="42">
        <v>0</v>
      </c>
      <c r="AI1601" s="42">
        <v>0</v>
      </c>
    </row>
    <row r="1602" spans="1:35" s="16" customFormat="1" x14ac:dyDescent="0.35">
      <c r="A1602" s="34" t="str">
        <f>IF(B1602&lt;&gt;"",MAX($A$1:A1601)+1,"")</f>
        <v/>
      </c>
      <c r="B1602" s="34"/>
      <c r="C1602" s="34"/>
      <c r="D1602" s="34"/>
      <c r="E1602" s="34"/>
      <c r="F1602" s="34"/>
      <c r="G1602" s="34"/>
      <c r="H1602" s="34"/>
      <c r="I1602" s="34"/>
      <c r="J1602" s="34"/>
      <c r="K1602" s="34"/>
      <c r="L1602" s="34"/>
      <c r="M1602" s="34"/>
      <c r="N1602" s="34"/>
      <c r="O1602" s="34"/>
      <c r="P1602" s="34"/>
      <c r="Q1602" s="34"/>
      <c r="R1602" s="34"/>
      <c r="S1602" s="34"/>
      <c r="T1602" s="34"/>
      <c r="U1602" s="34"/>
      <c r="V1602" s="34"/>
      <c r="W1602" s="34"/>
      <c r="X1602" s="34"/>
      <c r="Y1602" s="34"/>
      <c r="Z1602" s="34"/>
      <c r="AA1602" s="34"/>
      <c r="AB1602" s="34"/>
      <c r="AC1602" s="34"/>
      <c r="AD1602" s="47"/>
      <c r="AG1602" s="23">
        <v>1</v>
      </c>
      <c r="AH1602" s="42">
        <v>0</v>
      </c>
      <c r="AI1602" s="42">
        <v>0</v>
      </c>
    </row>
    <row r="1603" spans="1:35" s="16" customFormat="1" x14ac:dyDescent="0.35">
      <c r="A1603" s="34" t="str">
        <f>IF(B1603&lt;&gt;"",MAX($A$1:A1602)+1,"")</f>
        <v/>
      </c>
      <c r="B1603" s="34"/>
      <c r="C1603" s="34"/>
      <c r="D1603" s="34"/>
      <c r="E1603" s="34"/>
      <c r="F1603" s="34"/>
      <c r="G1603" s="34"/>
      <c r="H1603" s="34"/>
      <c r="I1603" s="34"/>
      <c r="J1603" s="34"/>
      <c r="K1603" s="34"/>
      <c r="L1603" s="34"/>
      <c r="M1603" s="34"/>
      <c r="N1603" s="34"/>
      <c r="O1603" s="34"/>
      <c r="P1603" s="34"/>
      <c r="Q1603" s="34"/>
      <c r="R1603" s="34"/>
      <c r="S1603" s="34"/>
      <c r="T1603" s="34"/>
      <c r="U1603" s="34"/>
      <c r="V1603" s="34"/>
      <c r="W1603" s="34"/>
      <c r="X1603" s="34"/>
      <c r="Y1603" s="34"/>
      <c r="Z1603" s="34"/>
      <c r="AA1603" s="34"/>
      <c r="AB1603" s="34"/>
      <c r="AC1603" s="34"/>
      <c r="AD1603" s="47"/>
      <c r="AG1603" s="23">
        <v>1</v>
      </c>
      <c r="AH1603" s="42">
        <v>0</v>
      </c>
      <c r="AI1603" s="42">
        <v>0</v>
      </c>
    </row>
    <row r="1604" spans="1:35" s="16" customFormat="1" x14ac:dyDescent="0.35">
      <c r="A1604" s="34" t="str">
        <f>IF(B1604&lt;&gt;"",MAX($A$1:A1603)+1,"")</f>
        <v/>
      </c>
      <c r="B1604" s="34"/>
      <c r="C1604" s="34"/>
      <c r="D1604" s="34"/>
      <c r="E1604" s="34"/>
      <c r="F1604" s="34"/>
      <c r="G1604" s="34"/>
      <c r="H1604" s="34"/>
      <c r="I1604" s="34"/>
      <c r="J1604" s="34"/>
      <c r="K1604" s="34"/>
      <c r="L1604" s="34"/>
      <c r="M1604" s="34"/>
      <c r="N1604" s="34"/>
      <c r="O1604" s="34"/>
      <c r="P1604" s="34"/>
      <c r="Q1604" s="34"/>
      <c r="R1604" s="34"/>
      <c r="S1604" s="34"/>
      <c r="T1604" s="34"/>
      <c r="U1604" s="34"/>
      <c r="V1604" s="34"/>
      <c r="W1604" s="34"/>
      <c r="X1604" s="34"/>
      <c r="Y1604" s="34"/>
      <c r="Z1604" s="34"/>
      <c r="AA1604" s="34"/>
      <c r="AB1604" s="34"/>
      <c r="AC1604" s="34"/>
      <c r="AD1604" s="47"/>
      <c r="AG1604" s="23">
        <v>1</v>
      </c>
      <c r="AH1604" s="42">
        <v>0</v>
      </c>
      <c r="AI1604" s="42">
        <v>0</v>
      </c>
    </row>
    <row r="1605" spans="1:35" s="16" customFormat="1" x14ac:dyDescent="0.35">
      <c r="A1605" s="34" t="str">
        <f>IF(B1605&lt;&gt;"",MAX($A$1:A1604)+1,"")</f>
        <v/>
      </c>
      <c r="B1605" s="34"/>
      <c r="C1605" s="34"/>
      <c r="D1605" s="34"/>
      <c r="E1605" s="34"/>
      <c r="F1605" s="34"/>
      <c r="G1605" s="34"/>
      <c r="H1605" s="34"/>
      <c r="I1605" s="34"/>
      <c r="J1605" s="34"/>
      <c r="K1605" s="34"/>
      <c r="L1605" s="34"/>
      <c r="M1605" s="34"/>
      <c r="N1605" s="34"/>
      <c r="O1605" s="34"/>
      <c r="P1605" s="34"/>
      <c r="Q1605" s="34"/>
      <c r="R1605" s="34"/>
      <c r="S1605" s="34"/>
      <c r="T1605" s="34"/>
      <c r="U1605" s="34"/>
      <c r="V1605" s="34"/>
      <c r="W1605" s="34"/>
      <c r="X1605" s="34"/>
      <c r="Y1605" s="34"/>
      <c r="Z1605" s="34"/>
      <c r="AA1605" s="34"/>
      <c r="AB1605" s="34"/>
      <c r="AC1605" s="34"/>
      <c r="AD1605" s="47"/>
      <c r="AG1605" s="23">
        <v>1</v>
      </c>
      <c r="AH1605" s="42">
        <v>0</v>
      </c>
      <c r="AI1605" s="42">
        <v>0</v>
      </c>
    </row>
    <row r="1606" spans="1:35" s="16" customFormat="1" x14ac:dyDescent="0.35">
      <c r="A1606" s="34" t="str">
        <f>IF(B1606&lt;&gt;"",MAX($A$1:A1605)+1,"")</f>
        <v/>
      </c>
      <c r="B1606" s="34"/>
      <c r="C1606" s="34"/>
      <c r="D1606" s="34"/>
      <c r="E1606" s="34"/>
      <c r="F1606" s="34"/>
      <c r="G1606" s="34"/>
      <c r="H1606" s="34"/>
      <c r="I1606" s="34"/>
      <c r="J1606" s="34"/>
      <c r="K1606" s="34"/>
      <c r="L1606" s="34"/>
      <c r="M1606" s="34"/>
      <c r="N1606" s="34"/>
      <c r="O1606" s="34"/>
      <c r="P1606" s="34"/>
      <c r="Q1606" s="34"/>
      <c r="R1606" s="34"/>
      <c r="S1606" s="34"/>
      <c r="T1606" s="34"/>
      <c r="U1606" s="34"/>
      <c r="V1606" s="34"/>
      <c r="W1606" s="34"/>
      <c r="X1606" s="34"/>
      <c r="Y1606" s="34"/>
      <c r="Z1606" s="34"/>
      <c r="AA1606" s="34"/>
      <c r="AB1606" s="34"/>
      <c r="AC1606" s="34"/>
      <c r="AD1606" s="47"/>
      <c r="AG1606" s="23">
        <v>1</v>
      </c>
      <c r="AH1606" s="42">
        <v>0</v>
      </c>
      <c r="AI1606" s="42">
        <v>0</v>
      </c>
    </row>
    <row r="1607" spans="1:35" s="16" customFormat="1" x14ac:dyDescent="0.35">
      <c r="A1607" s="34" t="str">
        <f>IF(B1607&lt;&gt;"",MAX($A$1:A1606)+1,"")</f>
        <v/>
      </c>
      <c r="B1607" s="34"/>
      <c r="C1607" s="34"/>
      <c r="D1607" s="34"/>
      <c r="E1607" s="34"/>
      <c r="F1607" s="34"/>
      <c r="G1607" s="34"/>
      <c r="H1607" s="34"/>
      <c r="I1607" s="34"/>
      <c r="J1607" s="34"/>
      <c r="K1607" s="34"/>
      <c r="L1607" s="34"/>
      <c r="M1607" s="34"/>
      <c r="N1607" s="34"/>
      <c r="O1607" s="34"/>
      <c r="P1607" s="34"/>
      <c r="Q1607" s="34"/>
      <c r="R1607" s="34"/>
      <c r="S1607" s="34"/>
      <c r="T1607" s="34"/>
      <c r="U1607" s="34"/>
      <c r="V1607" s="34"/>
      <c r="W1607" s="34"/>
      <c r="X1607" s="34"/>
      <c r="Y1607" s="34"/>
      <c r="Z1607" s="34"/>
      <c r="AA1607" s="34"/>
      <c r="AB1607" s="34"/>
      <c r="AC1607" s="34"/>
      <c r="AD1607" s="47"/>
      <c r="AG1607" s="23">
        <v>1</v>
      </c>
      <c r="AH1607" s="42">
        <v>0</v>
      </c>
      <c r="AI1607" s="42">
        <v>0</v>
      </c>
    </row>
    <row r="1608" spans="1:35" s="16" customFormat="1" x14ac:dyDescent="0.35">
      <c r="A1608" s="34" t="str">
        <f>IF(B1608&lt;&gt;"",MAX($A$1:A1607)+1,"")</f>
        <v/>
      </c>
      <c r="B1608" s="34"/>
      <c r="C1608" s="34"/>
      <c r="D1608" s="34"/>
      <c r="E1608" s="34"/>
      <c r="F1608" s="34"/>
      <c r="G1608" s="34"/>
      <c r="H1608" s="34"/>
      <c r="I1608" s="34"/>
      <c r="J1608" s="34"/>
      <c r="K1608" s="34"/>
      <c r="L1608" s="34"/>
      <c r="M1608" s="34"/>
      <c r="N1608" s="34"/>
      <c r="O1608" s="34"/>
      <c r="P1608" s="34"/>
      <c r="Q1608" s="34"/>
      <c r="R1608" s="34"/>
      <c r="S1608" s="34"/>
      <c r="T1608" s="34"/>
      <c r="U1608" s="34"/>
      <c r="V1608" s="34"/>
      <c r="W1608" s="34"/>
      <c r="X1608" s="34"/>
      <c r="Y1608" s="34"/>
      <c r="Z1608" s="34"/>
      <c r="AA1608" s="34"/>
      <c r="AB1608" s="34"/>
      <c r="AC1608" s="34"/>
      <c r="AD1608" s="47"/>
      <c r="AG1608" s="23">
        <v>1</v>
      </c>
      <c r="AH1608" s="42">
        <v>0</v>
      </c>
      <c r="AI1608" s="42">
        <v>0</v>
      </c>
    </row>
    <row r="1609" spans="1:35" s="16" customFormat="1" x14ac:dyDescent="0.35">
      <c r="A1609" s="34" t="str">
        <f>IF(B1609&lt;&gt;"",MAX($A$1:A1608)+1,"")</f>
        <v/>
      </c>
      <c r="B1609" s="34"/>
      <c r="C1609" s="34"/>
      <c r="D1609" s="34"/>
      <c r="E1609" s="34"/>
      <c r="F1609" s="34"/>
      <c r="G1609" s="34"/>
      <c r="H1609" s="34"/>
      <c r="I1609" s="34"/>
      <c r="J1609" s="34"/>
      <c r="K1609" s="34"/>
      <c r="L1609" s="34"/>
      <c r="M1609" s="34"/>
      <c r="N1609" s="34"/>
      <c r="O1609" s="34"/>
      <c r="P1609" s="34"/>
      <c r="Q1609" s="34"/>
      <c r="R1609" s="34"/>
      <c r="S1609" s="34"/>
      <c r="T1609" s="34"/>
      <c r="U1609" s="34"/>
      <c r="V1609" s="34"/>
      <c r="W1609" s="34"/>
      <c r="X1609" s="34"/>
      <c r="Y1609" s="34"/>
      <c r="Z1609" s="34"/>
      <c r="AA1609" s="34"/>
      <c r="AB1609" s="34"/>
      <c r="AC1609" s="34"/>
      <c r="AD1609" s="47"/>
      <c r="AG1609" s="23">
        <v>1</v>
      </c>
      <c r="AH1609" s="42">
        <v>0</v>
      </c>
      <c r="AI1609" s="42">
        <v>0</v>
      </c>
    </row>
    <row r="1610" spans="1:35" s="16" customFormat="1" x14ac:dyDescent="0.35">
      <c r="A1610" s="34" t="str">
        <f>IF(B1610&lt;&gt;"",MAX($A$1:A1609)+1,"")</f>
        <v/>
      </c>
      <c r="B1610" s="34"/>
      <c r="C1610" s="34"/>
      <c r="D1610" s="34"/>
      <c r="E1610" s="34"/>
      <c r="F1610" s="34"/>
      <c r="G1610" s="34"/>
      <c r="H1610" s="34"/>
      <c r="I1610" s="34"/>
      <c r="J1610" s="34"/>
      <c r="K1610" s="34"/>
      <c r="L1610" s="34"/>
      <c r="M1610" s="34"/>
      <c r="N1610" s="34"/>
      <c r="O1610" s="34"/>
      <c r="P1610" s="34"/>
      <c r="Q1610" s="34"/>
      <c r="R1610" s="34"/>
      <c r="S1610" s="34"/>
      <c r="T1610" s="34"/>
      <c r="U1610" s="34"/>
      <c r="V1610" s="34"/>
      <c r="W1610" s="34"/>
      <c r="X1610" s="34"/>
      <c r="Y1610" s="34"/>
      <c r="Z1610" s="34"/>
      <c r="AA1610" s="34"/>
      <c r="AB1610" s="34"/>
      <c r="AC1610" s="34"/>
      <c r="AD1610" s="47"/>
      <c r="AG1610" s="23">
        <v>1</v>
      </c>
      <c r="AH1610" s="42">
        <v>0</v>
      </c>
      <c r="AI1610" s="42">
        <v>0</v>
      </c>
    </row>
    <row r="1611" spans="1:35" s="16" customFormat="1" x14ac:dyDescent="0.35">
      <c r="A1611" s="34" t="str">
        <f>IF(B1611&lt;&gt;"",MAX($A$1:A1610)+1,"")</f>
        <v/>
      </c>
      <c r="B1611" s="34"/>
      <c r="C1611" s="34"/>
      <c r="D1611" s="34"/>
      <c r="E1611" s="34"/>
      <c r="F1611" s="34"/>
      <c r="G1611" s="34"/>
      <c r="H1611" s="34"/>
      <c r="I1611" s="34"/>
      <c r="J1611" s="34"/>
      <c r="K1611" s="34"/>
      <c r="L1611" s="34"/>
      <c r="M1611" s="34"/>
      <c r="N1611" s="34"/>
      <c r="O1611" s="34"/>
      <c r="P1611" s="34"/>
      <c r="Q1611" s="34"/>
      <c r="R1611" s="34"/>
      <c r="S1611" s="34"/>
      <c r="T1611" s="34"/>
      <c r="U1611" s="34"/>
      <c r="V1611" s="34"/>
      <c r="W1611" s="34"/>
      <c r="X1611" s="34"/>
      <c r="Y1611" s="34"/>
      <c r="Z1611" s="34"/>
      <c r="AA1611" s="34"/>
      <c r="AB1611" s="34"/>
      <c r="AC1611" s="34"/>
      <c r="AD1611" s="47"/>
      <c r="AG1611" s="23">
        <v>1</v>
      </c>
      <c r="AH1611" s="42">
        <v>0</v>
      </c>
      <c r="AI1611" s="42">
        <v>0</v>
      </c>
    </row>
    <row r="1612" spans="1:35" s="16" customFormat="1" x14ac:dyDescent="0.35">
      <c r="A1612" s="34" t="str">
        <f>IF(B1612&lt;&gt;"",MAX($A$1:A1611)+1,"")</f>
        <v/>
      </c>
      <c r="B1612" s="34"/>
      <c r="C1612" s="34"/>
      <c r="D1612" s="34"/>
      <c r="E1612" s="34"/>
      <c r="F1612" s="34"/>
      <c r="G1612" s="34"/>
      <c r="H1612" s="34"/>
      <c r="I1612" s="34"/>
      <c r="J1612" s="34"/>
      <c r="K1612" s="34"/>
      <c r="L1612" s="34"/>
      <c r="M1612" s="34"/>
      <c r="N1612" s="34"/>
      <c r="O1612" s="34"/>
      <c r="P1612" s="34"/>
      <c r="Q1612" s="34"/>
      <c r="R1612" s="34"/>
      <c r="S1612" s="34"/>
      <c r="T1612" s="34"/>
      <c r="U1612" s="34"/>
      <c r="V1612" s="34"/>
      <c r="W1612" s="34"/>
      <c r="X1612" s="34"/>
      <c r="Y1612" s="34"/>
      <c r="Z1612" s="34"/>
      <c r="AA1612" s="34"/>
      <c r="AB1612" s="34"/>
      <c r="AC1612" s="34"/>
      <c r="AD1612" s="47"/>
      <c r="AG1612" s="23">
        <v>1</v>
      </c>
      <c r="AH1612" s="42">
        <v>0</v>
      </c>
      <c r="AI1612" s="42">
        <v>0</v>
      </c>
    </row>
    <row r="1613" spans="1:35" s="16" customFormat="1" x14ac:dyDescent="0.35">
      <c r="A1613" s="34" t="str">
        <f>IF(B1613&lt;&gt;"",MAX($A$1:A1612)+1,"")</f>
        <v/>
      </c>
      <c r="B1613" s="34"/>
      <c r="C1613" s="34"/>
      <c r="D1613" s="34"/>
      <c r="E1613" s="34"/>
      <c r="F1613" s="34"/>
      <c r="G1613" s="34"/>
      <c r="H1613" s="34"/>
      <c r="I1613" s="34"/>
      <c r="J1613" s="34"/>
      <c r="K1613" s="34"/>
      <c r="L1613" s="34"/>
      <c r="M1613" s="34"/>
      <c r="N1613" s="34"/>
      <c r="O1613" s="34"/>
      <c r="P1613" s="34"/>
      <c r="Q1613" s="34"/>
      <c r="R1613" s="34"/>
      <c r="S1613" s="34"/>
      <c r="T1613" s="34"/>
      <c r="U1613" s="34"/>
      <c r="V1613" s="34"/>
      <c r="W1613" s="34"/>
      <c r="X1613" s="34"/>
      <c r="Y1613" s="34"/>
      <c r="Z1613" s="34"/>
      <c r="AA1613" s="34"/>
      <c r="AB1613" s="34"/>
      <c r="AC1613" s="34"/>
      <c r="AD1613" s="47"/>
      <c r="AG1613" s="23">
        <v>1</v>
      </c>
      <c r="AH1613" s="42">
        <v>0</v>
      </c>
      <c r="AI1613" s="42">
        <v>0</v>
      </c>
    </row>
    <row r="1614" spans="1:35" s="16" customFormat="1" x14ac:dyDescent="0.35">
      <c r="A1614" s="34" t="str">
        <f>IF(B1614&lt;&gt;"",MAX($A$1:A1613)+1,"")</f>
        <v/>
      </c>
      <c r="B1614" s="34"/>
      <c r="C1614" s="34"/>
      <c r="D1614" s="34"/>
      <c r="E1614" s="34"/>
      <c r="F1614" s="34"/>
      <c r="G1614" s="34"/>
      <c r="H1614" s="34"/>
      <c r="I1614" s="34"/>
      <c r="J1614" s="34"/>
      <c r="K1614" s="34"/>
      <c r="L1614" s="34"/>
      <c r="M1614" s="34"/>
      <c r="N1614" s="34"/>
      <c r="O1614" s="34"/>
      <c r="P1614" s="34"/>
      <c r="Q1614" s="34"/>
      <c r="R1614" s="34"/>
      <c r="S1614" s="34"/>
      <c r="T1614" s="34"/>
      <c r="U1614" s="34"/>
      <c r="V1614" s="34"/>
      <c r="W1614" s="34"/>
      <c r="X1614" s="34"/>
      <c r="Y1614" s="34"/>
      <c r="Z1614" s="34"/>
      <c r="AA1614" s="34"/>
      <c r="AB1614" s="34"/>
      <c r="AC1614" s="34"/>
      <c r="AD1614" s="47"/>
      <c r="AG1614" s="23">
        <v>1</v>
      </c>
      <c r="AH1614" s="42">
        <v>0</v>
      </c>
      <c r="AI1614" s="42">
        <v>0</v>
      </c>
    </row>
    <row r="1615" spans="1:35" s="16" customFormat="1" x14ac:dyDescent="0.35">
      <c r="A1615" s="34" t="str">
        <f>IF(B1615&lt;&gt;"",MAX($A$1:A1614)+1,"")</f>
        <v/>
      </c>
      <c r="B1615" s="34"/>
      <c r="C1615" s="34"/>
      <c r="D1615" s="34"/>
      <c r="E1615" s="34"/>
      <c r="F1615" s="34"/>
      <c r="G1615" s="34"/>
      <c r="H1615" s="34"/>
      <c r="I1615" s="34"/>
      <c r="J1615" s="34"/>
      <c r="K1615" s="34"/>
      <c r="L1615" s="34"/>
      <c r="M1615" s="34"/>
      <c r="N1615" s="34"/>
      <c r="O1615" s="34"/>
      <c r="P1615" s="34"/>
      <c r="Q1615" s="34"/>
      <c r="R1615" s="34"/>
      <c r="S1615" s="34"/>
      <c r="T1615" s="34"/>
      <c r="U1615" s="34"/>
      <c r="V1615" s="34"/>
      <c r="W1615" s="34"/>
      <c r="X1615" s="34"/>
      <c r="Y1615" s="34"/>
      <c r="Z1615" s="34"/>
      <c r="AA1615" s="34"/>
      <c r="AB1615" s="34"/>
      <c r="AC1615" s="34"/>
      <c r="AD1615" s="47"/>
      <c r="AG1615" s="23">
        <v>1</v>
      </c>
      <c r="AH1615" s="42">
        <v>0</v>
      </c>
      <c r="AI1615" s="42">
        <v>0</v>
      </c>
    </row>
    <row r="1616" spans="1:35" s="16" customFormat="1" x14ac:dyDescent="0.35">
      <c r="A1616" s="34" t="str">
        <f>IF(B1616&lt;&gt;"",MAX($A$1:A1615)+1,"")</f>
        <v/>
      </c>
      <c r="B1616" s="34"/>
      <c r="C1616" s="34"/>
      <c r="D1616" s="34"/>
      <c r="E1616" s="34"/>
      <c r="F1616" s="34"/>
      <c r="G1616" s="34"/>
      <c r="H1616" s="34"/>
      <c r="I1616" s="34"/>
      <c r="J1616" s="34"/>
      <c r="K1616" s="34"/>
      <c r="L1616" s="34"/>
      <c r="M1616" s="34"/>
      <c r="N1616" s="34"/>
      <c r="O1616" s="34"/>
      <c r="P1616" s="34"/>
      <c r="Q1616" s="34"/>
      <c r="R1616" s="34"/>
      <c r="S1616" s="34"/>
      <c r="T1616" s="34"/>
      <c r="U1616" s="34"/>
      <c r="V1616" s="34"/>
      <c r="W1616" s="34"/>
      <c r="X1616" s="34"/>
      <c r="Y1616" s="34"/>
      <c r="Z1616" s="34"/>
      <c r="AA1616" s="34"/>
      <c r="AB1616" s="34"/>
      <c r="AC1616" s="34"/>
      <c r="AD1616" s="47"/>
      <c r="AG1616" s="23">
        <v>1</v>
      </c>
      <c r="AH1616" s="42">
        <v>0</v>
      </c>
      <c r="AI1616" s="42">
        <v>0</v>
      </c>
    </row>
    <row r="1617" spans="1:35" s="16" customFormat="1" x14ac:dyDescent="0.35">
      <c r="A1617" s="34" t="str">
        <f>IF(B1617&lt;&gt;"",MAX($A$1:A1616)+1,"")</f>
        <v/>
      </c>
      <c r="B1617" s="34"/>
      <c r="C1617" s="34"/>
      <c r="D1617" s="34"/>
      <c r="E1617" s="34"/>
      <c r="F1617" s="34"/>
      <c r="G1617" s="34"/>
      <c r="H1617" s="34"/>
      <c r="I1617" s="34"/>
      <c r="J1617" s="34"/>
      <c r="K1617" s="34"/>
      <c r="L1617" s="34"/>
      <c r="M1617" s="34"/>
      <c r="N1617" s="34"/>
      <c r="O1617" s="34"/>
      <c r="P1617" s="34"/>
      <c r="Q1617" s="34"/>
      <c r="R1617" s="34"/>
      <c r="S1617" s="34"/>
      <c r="T1617" s="34"/>
      <c r="U1617" s="34"/>
      <c r="V1617" s="34"/>
      <c r="W1617" s="34"/>
      <c r="X1617" s="34"/>
      <c r="Y1617" s="34"/>
      <c r="Z1617" s="34"/>
      <c r="AA1617" s="34"/>
      <c r="AB1617" s="34"/>
      <c r="AC1617" s="34"/>
      <c r="AD1617" s="47"/>
      <c r="AG1617" s="23">
        <v>1</v>
      </c>
      <c r="AH1617" s="42">
        <v>0</v>
      </c>
      <c r="AI1617" s="42">
        <v>0</v>
      </c>
    </row>
    <row r="1618" spans="1:35" s="16" customFormat="1" x14ac:dyDescent="0.35">
      <c r="A1618" s="34" t="str">
        <f>IF(B1618&lt;&gt;"",MAX($A$1:A1617)+1,"")</f>
        <v/>
      </c>
      <c r="B1618" s="34"/>
      <c r="C1618" s="34"/>
      <c r="D1618" s="34"/>
      <c r="E1618" s="34"/>
      <c r="F1618" s="34"/>
      <c r="G1618" s="34"/>
      <c r="H1618" s="34"/>
      <c r="I1618" s="34"/>
      <c r="J1618" s="34"/>
      <c r="K1618" s="34"/>
      <c r="L1618" s="34"/>
      <c r="M1618" s="34"/>
      <c r="N1618" s="34"/>
      <c r="O1618" s="34"/>
      <c r="P1618" s="34"/>
      <c r="Q1618" s="34"/>
      <c r="R1618" s="34"/>
      <c r="S1618" s="34"/>
      <c r="T1618" s="34"/>
      <c r="U1618" s="34"/>
      <c r="V1618" s="34"/>
      <c r="W1618" s="34"/>
      <c r="X1618" s="34"/>
      <c r="Y1618" s="34"/>
      <c r="Z1618" s="34"/>
      <c r="AA1618" s="34"/>
      <c r="AB1618" s="34"/>
      <c r="AC1618" s="34"/>
      <c r="AD1618" s="47"/>
      <c r="AG1618" s="23">
        <v>1</v>
      </c>
      <c r="AH1618" s="42">
        <v>0</v>
      </c>
      <c r="AI1618" s="42">
        <v>0</v>
      </c>
    </row>
    <row r="1619" spans="1:35" s="16" customFormat="1" x14ac:dyDescent="0.35">
      <c r="A1619" s="34" t="str">
        <f>IF(B1619&lt;&gt;"",MAX($A$1:A1618)+1,"")</f>
        <v/>
      </c>
      <c r="B1619" s="34"/>
      <c r="C1619" s="34"/>
      <c r="D1619" s="34"/>
      <c r="E1619" s="34"/>
      <c r="F1619" s="34"/>
      <c r="G1619" s="34"/>
      <c r="H1619" s="34"/>
      <c r="I1619" s="34"/>
      <c r="J1619" s="34"/>
      <c r="K1619" s="34"/>
      <c r="L1619" s="34"/>
      <c r="M1619" s="34"/>
      <c r="N1619" s="34"/>
      <c r="O1619" s="34"/>
      <c r="P1619" s="34"/>
      <c r="Q1619" s="34"/>
      <c r="R1619" s="34"/>
      <c r="S1619" s="34"/>
      <c r="T1619" s="34"/>
      <c r="U1619" s="34"/>
      <c r="V1619" s="34"/>
      <c r="W1619" s="34"/>
      <c r="X1619" s="34"/>
      <c r="Y1619" s="34"/>
      <c r="Z1619" s="34"/>
      <c r="AA1619" s="34"/>
      <c r="AB1619" s="34"/>
      <c r="AC1619" s="34"/>
      <c r="AD1619" s="47"/>
      <c r="AG1619" s="23">
        <v>1</v>
      </c>
      <c r="AH1619" s="42">
        <v>0</v>
      </c>
      <c r="AI1619" s="42">
        <v>0</v>
      </c>
    </row>
    <row r="1620" spans="1:35" s="16" customFormat="1" x14ac:dyDescent="0.35">
      <c r="A1620" s="34" t="str">
        <f>IF(B1620&lt;&gt;"",MAX($A$1:A1619)+1,"")</f>
        <v/>
      </c>
      <c r="B1620" s="34"/>
      <c r="C1620" s="34"/>
      <c r="D1620" s="34"/>
      <c r="E1620" s="34"/>
      <c r="F1620" s="34"/>
      <c r="G1620" s="34"/>
      <c r="H1620" s="34"/>
      <c r="I1620" s="34"/>
      <c r="J1620" s="34"/>
      <c r="K1620" s="34"/>
      <c r="L1620" s="34"/>
      <c r="M1620" s="34"/>
      <c r="N1620" s="34"/>
      <c r="O1620" s="34"/>
      <c r="P1620" s="34"/>
      <c r="Q1620" s="34"/>
      <c r="R1620" s="34"/>
      <c r="S1620" s="34"/>
      <c r="T1620" s="34"/>
      <c r="U1620" s="34"/>
      <c r="V1620" s="34"/>
      <c r="W1620" s="34"/>
      <c r="X1620" s="34"/>
      <c r="Y1620" s="34"/>
      <c r="Z1620" s="34"/>
      <c r="AA1620" s="34"/>
      <c r="AB1620" s="34"/>
      <c r="AC1620" s="34"/>
      <c r="AD1620" s="47"/>
      <c r="AG1620" s="23">
        <v>1</v>
      </c>
      <c r="AH1620" s="42">
        <v>0</v>
      </c>
      <c r="AI1620" s="42">
        <v>0</v>
      </c>
    </row>
    <row r="1621" spans="1:35" s="16" customFormat="1" x14ac:dyDescent="0.35">
      <c r="A1621" s="34" t="str">
        <f>IF(B1621&lt;&gt;"",MAX($A$1:A1620)+1,"")</f>
        <v/>
      </c>
      <c r="B1621" s="34"/>
      <c r="C1621" s="34"/>
      <c r="D1621" s="34"/>
      <c r="E1621" s="34"/>
      <c r="F1621" s="34"/>
      <c r="G1621" s="34"/>
      <c r="H1621" s="34"/>
      <c r="I1621" s="34"/>
      <c r="J1621" s="34"/>
      <c r="K1621" s="34"/>
      <c r="L1621" s="34"/>
      <c r="M1621" s="34"/>
      <c r="N1621" s="34"/>
      <c r="O1621" s="34"/>
      <c r="P1621" s="34"/>
      <c r="Q1621" s="34"/>
      <c r="R1621" s="34"/>
      <c r="S1621" s="34"/>
      <c r="T1621" s="34"/>
      <c r="U1621" s="34"/>
      <c r="V1621" s="34"/>
      <c r="W1621" s="34"/>
      <c r="X1621" s="34"/>
      <c r="Y1621" s="34"/>
      <c r="Z1621" s="34"/>
      <c r="AA1621" s="34"/>
      <c r="AB1621" s="34"/>
      <c r="AC1621" s="34"/>
      <c r="AD1621" s="47"/>
      <c r="AG1621" s="23">
        <v>1</v>
      </c>
      <c r="AH1621" s="42">
        <v>0</v>
      </c>
      <c r="AI1621" s="42">
        <v>0</v>
      </c>
    </row>
    <row r="1622" spans="1:35" s="16" customFormat="1" x14ac:dyDescent="0.35">
      <c r="A1622" s="34" t="str">
        <f>IF(B1622&lt;&gt;"",MAX($A$1:A1621)+1,"")</f>
        <v/>
      </c>
      <c r="B1622" s="34"/>
      <c r="C1622" s="34"/>
      <c r="D1622" s="34"/>
      <c r="E1622" s="34"/>
      <c r="F1622" s="34"/>
      <c r="G1622" s="34"/>
      <c r="H1622" s="34"/>
      <c r="I1622" s="34"/>
      <c r="J1622" s="34"/>
      <c r="K1622" s="34"/>
      <c r="L1622" s="34"/>
      <c r="M1622" s="34"/>
      <c r="N1622" s="34"/>
      <c r="O1622" s="34"/>
      <c r="P1622" s="34"/>
      <c r="Q1622" s="34"/>
      <c r="R1622" s="34"/>
      <c r="S1622" s="34"/>
      <c r="T1622" s="34"/>
      <c r="U1622" s="34"/>
      <c r="V1622" s="34"/>
      <c r="W1622" s="34"/>
      <c r="X1622" s="34"/>
      <c r="Y1622" s="34"/>
      <c r="Z1622" s="34"/>
      <c r="AA1622" s="34"/>
      <c r="AB1622" s="34"/>
      <c r="AC1622" s="34"/>
      <c r="AD1622" s="47"/>
      <c r="AG1622" s="23">
        <v>1</v>
      </c>
      <c r="AH1622" s="42">
        <v>0</v>
      </c>
      <c r="AI1622" s="42">
        <v>0</v>
      </c>
    </row>
    <row r="1623" spans="1:35" s="16" customFormat="1" x14ac:dyDescent="0.35">
      <c r="A1623" s="34" t="str">
        <f>IF(B1623&lt;&gt;"",MAX($A$1:A1622)+1,"")</f>
        <v/>
      </c>
      <c r="B1623" s="34"/>
      <c r="C1623" s="34"/>
      <c r="D1623" s="34"/>
      <c r="E1623" s="34"/>
      <c r="F1623" s="34"/>
      <c r="G1623" s="34"/>
      <c r="H1623" s="34"/>
      <c r="I1623" s="34"/>
      <c r="J1623" s="34"/>
      <c r="K1623" s="34"/>
      <c r="L1623" s="34"/>
      <c r="M1623" s="34"/>
      <c r="N1623" s="34"/>
      <c r="O1623" s="34"/>
      <c r="P1623" s="34"/>
      <c r="Q1623" s="34"/>
      <c r="R1623" s="34"/>
      <c r="S1623" s="34"/>
      <c r="T1623" s="34"/>
      <c r="U1623" s="34"/>
      <c r="V1623" s="34"/>
      <c r="W1623" s="34"/>
      <c r="X1623" s="34"/>
      <c r="Y1623" s="34"/>
      <c r="Z1623" s="34"/>
      <c r="AA1623" s="34"/>
      <c r="AB1623" s="34"/>
      <c r="AC1623" s="34"/>
      <c r="AD1623" s="47"/>
      <c r="AG1623" s="23">
        <v>1</v>
      </c>
      <c r="AH1623" s="42">
        <v>0</v>
      </c>
      <c r="AI1623" s="42">
        <v>0</v>
      </c>
    </row>
    <row r="1624" spans="1:35" s="16" customFormat="1" x14ac:dyDescent="0.35">
      <c r="A1624" s="34" t="str">
        <f>IF(B1624&lt;&gt;"",MAX($A$1:A1623)+1,"")</f>
        <v/>
      </c>
      <c r="B1624" s="34"/>
      <c r="C1624" s="34"/>
      <c r="D1624" s="34"/>
      <c r="E1624" s="34"/>
      <c r="F1624" s="34"/>
      <c r="G1624" s="34"/>
      <c r="H1624" s="34"/>
      <c r="I1624" s="34"/>
      <c r="J1624" s="34"/>
      <c r="K1624" s="34"/>
      <c r="L1624" s="34"/>
      <c r="M1624" s="34"/>
      <c r="N1624" s="34"/>
      <c r="O1624" s="34"/>
      <c r="P1624" s="34"/>
      <c r="Q1624" s="34"/>
      <c r="R1624" s="34"/>
      <c r="S1624" s="34"/>
      <c r="T1624" s="34"/>
      <c r="U1624" s="34"/>
      <c r="V1624" s="34"/>
      <c r="W1624" s="34"/>
      <c r="X1624" s="34"/>
      <c r="Y1624" s="34"/>
      <c r="Z1624" s="34"/>
      <c r="AA1624" s="34"/>
      <c r="AB1624" s="34"/>
      <c r="AC1624" s="34"/>
      <c r="AD1624" s="47"/>
      <c r="AG1624" s="23">
        <v>1</v>
      </c>
      <c r="AH1624" s="42">
        <v>0</v>
      </c>
      <c r="AI1624" s="42">
        <v>0</v>
      </c>
    </row>
    <row r="1625" spans="1:35" s="16" customFormat="1" x14ac:dyDescent="0.35">
      <c r="A1625" s="34" t="str">
        <f>IF(B1625&lt;&gt;"",MAX($A$1:A1624)+1,"")</f>
        <v/>
      </c>
      <c r="B1625" s="34"/>
      <c r="C1625" s="34"/>
      <c r="D1625" s="34"/>
      <c r="E1625" s="34"/>
      <c r="F1625" s="34"/>
      <c r="G1625" s="34"/>
      <c r="H1625" s="34"/>
      <c r="I1625" s="34"/>
      <c r="J1625" s="34"/>
      <c r="K1625" s="34"/>
      <c r="L1625" s="34"/>
      <c r="M1625" s="34"/>
      <c r="N1625" s="34"/>
      <c r="O1625" s="34"/>
      <c r="P1625" s="34"/>
      <c r="Q1625" s="34"/>
      <c r="R1625" s="34"/>
      <c r="S1625" s="34"/>
      <c r="T1625" s="34"/>
      <c r="U1625" s="34"/>
      <c r="V1625" s="34"/>
      <c r="W1625" s="34"/>
      <c r="X1625" s="34"/>
      <c r="Y1625" s="34"/>
      <c r="Z1625" s="34"/>
      <c r="AA1625" s="34"/>
      <c r="AB1625" s="34"/>
      <c r="AC1625" s="34"/>
      <c r="AD1625" s="47"/>
      <c r="AG1625" s="23">
        <v>1</v>
      </c>
      <c r="AH1625" s="42">
        <v>0</v>
      </c>
      <c r="AI1625" s="42">
        <v>0</v>
      </c>
    </row>
    <row r="1626" spans="1:35" s="16" customFormat="1" x14ac:dyDescent="0.35">
      <c r="A1626" s="34" t="str">
        <f>IF(B1626&lt;&gt;"",MAX($A$1:A1625)+1,"")</f>
        <v/>
      </c>
      <c r="B1626" s="34"/>
      <c r="C1626" s="34"/>
      <c r="D1626" s="34"/>
      <c r="E1626" s="34"/>
      <c r="F1626" s="34"/>
      <c r="G1626" s="34"/>
      <c r="H1626" s="34"/>
      <c r="I1626" s="34"/>
      <c r="J1626" s="34"/>
      <c r="K1626" s="34"/>
      <c r="L1626" s="34"/>
      <c r="M1626" s="34"/>
      <c r="N1626" s="34"/>
      <c r="O1626" s="34"/>
      <c r="P1626" s="34"/>
      <c r="Q1626" s="34"/>
      <c r="R1626" s="34"/>
      <c r="S1626" s="34"/>
      <c r="T1626" s="34"/>
      <c r="U1626" s="34"/>
      <c r="V1626" s="34"/>
      <c r="W1626" s="34"/>
      <c r="X1626" s="34"/>
      <c r="Y1626" s="34"/>
      <c r="Z1626" s="34"/>
      <c r="AA1626" s="34"/>
      <c r="AB1626" s="34"/>
      <c r="AC1626" s="34"/>
      <c r="AD1626" s="47"/>
      <c r="AG1626" s="23">
        <v>1</v>
      </c>
      <c r="AH1626" s="42">
        <v>0</v>
      </c>
      <c r="AI1626" s="42">
        <v>0</v>
      </c>
    </row>
    <row r="1627" spans="1:35" s="16" customFormat="1" x14ac:dyDescent="0.35">
      <c r="A1627" s="34" t="str">
        <f>IF(B1627&lt;&gt;"",MAX($A$1:A1626)+1,"")</f>
        <v/>
      </c>
      <c r="B1627" s="34"/>
      <c r="C1627" s="34"/>
      <c r="D1627" s="34"/>
      <c r="E1627" s="34"/>
      <c r="F1627" s="34"/>
      <c r="G1627" s="34"/>
      <c r="H1627" s="34"/>
      <c r="I1627" s="34"/>
      <c r="J1627" s="34"/>
      <c r="K1627" s="34"/>
      <c r="L1627" s="34"/>
      <c r="M1627" s="34"/>
      <c r="N1627" s="34"/>
      <c r="O1627" s="34"/>
      <c r="P1627" s="34"/>
      <c r="Q1627" s="34"/>
      <c r="R1627" s="34"/>
      <c r="S1627" s="34"/>
      <c r="T1627" s="34"/>
      <c r="U1627" s="34"/>
      <c r="V1627" s="34"/>
      <c r="W1627" s="34"/>
      <c r="X1627" s="34"/>
      <c r="Y1627" s="34"/>
      <c r="Z1627" s="34"/>
      <c r="AA1627" s="34"/>
      <c r="AB1627" s="34"/>
      <c r="AC1627" s="34"/>
      <c r="AD1627" s="47"/>
      <c r="AG1627" s="23">
        <v>1</v>
      </c>
      <c r="AH1627" s="42">
        <v>0</v>
      </c>
      <c r="AI1627" s="42">
        <v>0</v>
      </c>
    </row>
    <row r="1628" spans="1:35" s="16" customFormat="1" x14ac:dyDescent="0.35">
      <c r="A1628" s="34" t="str">
        <f>IF(B1628&lt;&gt;"",MAX($A$1:A1627)+1,"")</f>
        <v/>
      </c>
      <c r="B1628" s="34"/>
      <c r="C1628" s="34"/>
      <c r="D1628" s="34"/>
      <c r="E1628" s="34"/>
      <c r="F1628" s="34"/>
      <c r="G1628" s="34"/>
      <c r="H1628" s="34"/>
      <c r="I1628" s="34"/>
      <c r="J1628" s="34"/>
      <c r="K1628" s="34"/>
      <c r="L1628" s="34"/>
      <c r="M1628" s="34"/>
      <c r="N1628" s="34"/>
      <c r="O1628" s="34"/>
      <c r="P1628" s="34"/>
      <c r="Q1628" s="34"/>
      <c r="R1628" s="34"/>
      <c r="S1628" s="34"/>
      <c r="T1628" s="34"/>
      <c r="U1628" s="34"/>
      <c r="V1628" s="34"/>
      <c r="W1628" s="34"/>
      <c r="X1628" s="34"/>
      <c r="Y1628" s="34"/>
      <c r="Z1628" s="34"/>
      <c r="AA1628" s="34"/>
      <c r="AB1628" s="34"/>
      <c r="AC1628" s="34"/>
      <c r="AD1628" s="47"/>
      <c r="AG1628" s="23">
        <v>1</v>
      </c>
      <c r="AH1628" s="42">
        <v>0</v>
      </c>
      <c r="AI1628" s="42">
        <v>0</v>
      </c>
    </row>
    <row r="1629" spans="1:35" s="16" customFormat="1" x14ac:dyDescent="0.35">
      <c r="A1629" s="34" t="str">
        <f>IF(B1629&lt;&gt;"",MAX($A$1:A1628)+1,"")</f>
        <v/>
      </c>
      <c r="B1629" s="34"/>
      <c r="C1629" s="34"/>
      <c r="D1629" s="34"/>
      <c r="E1629" s="34"/>
      <c r="F1629" s="34"/>
      <c r="G1629" s="34"/>
      <c r="H1629" s="34"/>
      <c r="I1629" s="34"/>
      <c r="J1629" s="34"/>
      <c r="K1629" s="34"/>
      <c r="L1629" s="34"/>
      <c r="M1629" s="34"/>
      <c r="N1629" s="34"/>
      <c r="O1629" s="34"/>
      <c r="P1629" s="34"/>
      <c r="Q1629" s="34"/>
      <c r="R1629" s="34"/>
      <c r="S1629" s="34"/>
      <c r="T1629" s="34"/>
      <c r="U1629" s="34"/>
      <c r="V1629" s="34"/>
      <c r="W1629" s="34"/>
      <c r="X1629" s="34"/>
      <c r="Y1629" s="34"/>
      <c r="Z1629" s="34"/>
      <c r="AA1629" s="34"/>
      <c r="AB1629" s="34"/>
      <c r="AC1629" s="34"/>
      <c r="AD1629" s="47"/>
      <c r="AG1629" s="23">
        <v>1</v>
      </c>
      <c r="AH1629" s="42">
        <v>0</v>
      </c>
      <c r="AI1629" s="42">
        <v>0</v>
      </c>
    </row>
    <row r="1630" spans="1:35" s="16" customFormat="1" x14ac:dyDescent="0.35">
      <c r="A1630" s="34" t="str">
        <f>IF(B1630&lt;&gt;"",MAX($A$1:A1629)+1,"")</f>
        <v/>
      </c>
      <c r="B1630" s="34"/>
      <c r="C1630" s="34"/>
      <c r="D1630" s="34"/>
      <c r="E1630" s="34"/>
      <c r="F1630" s="34"/>
      <c r="G1630" s="34"/>
      <c r="H1630" s="34"/>
      <c r="I1630" s="34"/>
      <c r="J1630" s="34"/>
      <c r="K1630" s="34"/>
      <c r="L1630" s="34"/>
      <c r="M1630" s="34"/>
      <c r="N1630" s="34"/>
      <c r="O1630" s="34"/>
      <c r="P1630" s="34"/>
      <c r="Q1630" s="34"/>
      <c r="R1630" s="34"/>
      <c r="S1630" s="34"/>
      <c r="T1630" s="34"/>
      <c r="U1630" s="34"/>
      <c r="V1630" s="34"/>
      <c r="W1630" s="34"/>
      <c r="X1630" s="34"/>
      <c r="Y1630" s="34"/>
      <c r="Z1630" s="34"/>
      <c r="AA1630" s="34"/>
      <c r="AB1630" s="34"/>
      <c r="AC1630" s="34"/>
      <c r="AD1630" s="47"/>
      <c r="AG1630" s="23">
        <v>1</v>
      </c>
      <c r="AH1630" s="42">
        <v>0</v>
      </c>
      <c r="AI1630" s="42">
        <v>0</v>
      </c>
    </row>
    <row r="1631" spans="1:35" s="16" customFormat="1" x14ac:dyDescent="0.35">
      <c r="A1631" s="34" t="str">
        <f>IF(B1631&lt;&gt;"",MAX($A$1:A1630)+1,"")</f>
        <v/>
      </c>
      <c r="B1631" s="34"/>
      <c r="C1631" s="34"/>
      <c r="D1631" s="34"/>
      <c r="E1631" s="34"/>
      <c r="F1631" s="34"/>
      <c r="G1631" s="34"/>
      <c r="H1631" s="34"/>
      <c r="I1631" s="34"/>
      <c r="J1631" s="34"/>
      <c r="K1631" s="34"/>
      <c r="L1631" s="34"/>
      <c r="M1631" s="34"/>
      <c r="N1631" s="34"/>
      <c r="O1631" s="34"/>
      <c r="P1631" s="34"/>
      <c r="Q1631" s="34"/>
      <c r="R1631" s="34"/>
      <c r="S1631" s="34"/>
      <c r="T1631" s="34"/>
      <c r="U1631" s="34"/>
      <c r="V1631" s="34"/>
      <c r="W1631" s="34"/>
      <c r="X1631" s="34"/>
      <c r="Y1631" s="34"/>
      <c r="Z1631" s="34"/>
      <c r="AA1631" s="34"/>
      <c r="AB1631" s="34"/>
      <c r="AC1631" s="34"/>
      <c r="AD1631" s="47"/>
      <c r="AG1631" s="23">
        <v>1</v>
      </c>
      <c r="AH1631" s="42">
        <v>0</v>
      </c>
      <c r="AI1631" s="42">
        <v>0</v>
      </c>
    </row>
    <row r="1632" spans="1:35" s="16" customFormat="1" x14ac:dyDescent="0.35">
      <c r="A1632" s="34" t="str">
        <f>IF(B1632&lt;&gt;"",MAX($A$1:A1631)+1,"")</f>
        <v/>
      </c>
      <c r="B1632" s="34"/>
      <c r="C1632" s="34"/>
      <c r="D1632" s="34"/>
      <c r="E1632" s="34"/>
      <c r="F1632" s="34"/>
      <c r="G1632" s="34"/>
      <c r="H1632" s="34"/>
      <c r="I1632" s="34"/>
      <c r="J1632" s="34"/>
      <c r="K1632" s="34"/>
      <c r="L1632" s="34"/>
      <c r="M1632" s="34"/>
      <c r="N1632" s="34"/>
      <c r="O1632" s="34"/>
      <c r="P1632" s="34"/>
      <c r="Q1632" s="34"/>
      <c r="R1632" s="34"/>
      <c r="S1632" s="34"/>
      <c r="T1632" s="34"/>
      <c r="U1632" s="34"/>
      <c r="V1632" s="34"/>
      <c r="W1632" s="34"/>
      <c r="X1632" s="34"/>
      <c r="Y1632" s="34"/>
      <c r="Z1632" s="34"/>
      <c r="AA1632" s="34"/>
      <c r="AB1632" s="34"/>
      <c r="AC1632" s="34"/>
      <c r="AD1632" s="47"/>
      <c r="AG1632" s="23">
        <v>1</v>
      </c>
      <c r="AH1632" s="42">
        <v>0</v>
      </c>
      <c r="AI1632" s="42">
        <v>0</v>
      </c>
    </row>
    <row r="1633" spans="1:35" s="16" customFormat="1" x14ac:dyDescent="0.35">
      <c r="A1633" s="34" t="str">
        <f>IF(B1633&lt;&gt;"",MAX($A$1:A1632)+1,"")</f>
        <v/>
      </c>
      <c r="B1633" s="34"/>
      <c r="C1633" s="34"/>
      <c r="D1633" s="34"/>
      <c r="E1633" s="34"/>
      <c r="F1633" s="34"/>
      <c r="G1633" s="34"/>
      <c r="H1633" s="34"/>
      <c r="I1633" s="34"/>
      <c r="J1633" s="34"/>
      <c r="K1633" s="34"/>
      <c r="L1633" s="34"/>
      <c r="M1633" s="34"/>
      <c r="N1633" s="34"/>
      <c r="O1633" s="34"/>
      <c r="P1633" s="34"/>
      <c r="Q1633" s="34"/>
      <c r="R1633" s="34"/>
      <c r="S1633" s="34"/>
      <c r="T1633" s="34"/>
      <c r="U1633" s="34"/>
      <c r="V1633" s="34"/>
      <c r="W1633" s="34"/>
      <c r="X1633" s="34"/>
      <c r="Y1633" s="34"/>
      <c r="Z1633" s="34"/>
      <c r="AA1633" s="34"/>
      <c r="AB1633" s="34"/>
      <c r="AC1633" s="34"/>
      <c r="AD1633" s="47"/>
      <c r="AG1633" s="23">
        <v>1</v>
      </c>
      <c r="AH1633" s="42">
        <v>0</v>
      </c>
      <c r="AI1633" s="42">
        <v>0</v>
      </c>
    </row>
    <row r="1634" spans="1:35" s="16" customFormat="1" x14ac:dyDescent="0.35">
      <c r="A1634" s="34" t="str">
        <f>IF(B1634&lt;&gt;"",MAX($A$1:A1633)+1,"")</f>
        <v/>
      </c>
      <c r="B1634" s="34"/>
      <c r="C1634" s="34"/>
      <c r="D1634" s="34"/>
      <c r="E1634" s="34"/>
      <c r="F1634" s="34"/>
      <c r="G1634" s="34"/>
      <c r="H1634" s="34"/>
      <c r="I1634" s="34"/>
      <c r="J1634" s="34"/>
      <c r="K1634" s="34"/>
      <c r="L1634" s="34"/>
      <c r="M1634" s="34"/>
      <c r="N1634" s="34"/>
      <c r="O1634" s="34"/>
      <c r="P1634" s="34"/>
      <c r="Q1634" s="34"/>
      <c r="R1634" s="34"/>
      <c r="S1634" s="34"/>
      <c r="T1634" s="34"/>
      <c r="U1634" s="34"/>
      <c r="V1634" s="34"/>
      <c r="W1634" s="34"/>
      <c r="X1634" s="34"/>
      <c r="Y1634" s="34"/>
      <c r="Z1634" s="34"/>
      <c r="AA1634" s="34"/>
      <c r="AB1634" s="34"/>
      <c r="AC1634" s="34"/>
      <c r="AD1634" s="47"/>
      <c r="AG1634" s="23">
        <v>1</v>
      </c>
      <c r="AH1634" s="42">
        <v>0</v>
      </c>
      <c r="AI1634" s="42">
        <v>0</v>
      </c>
    </row>
    <row r="1635" spans="1:35" s="16" customFormat="1" x14ac:dyDescent="0.35">
      <c r="A1635" s="34" t="str">
        <f>IF(B1635&lt;&gt;"",MAX($A$1:A1634)+1,"")</f>
        <v/>
      </c>
      <c r="B1635" s="34"/>
      <c r="C1635" s="34"/>
      <c r="D1635" s="34"/>
      <c r="E1635" s="34"/>
      <c r="F1635" s="34"/>
      <c r="G1635" s="34"/>
      <c r="H1635" s="34"/>
      <c r="I1635" s="34"/>
      <c r="J1635" s="34"/>
      <c r="K1635" s="34"/>
      <c r="L1635" s="34"/>
      <c r="M1635" s="34"/>
      <c r="N1635" s="34"/>
      <c r="O1635" s="34"/>
      <c r="P1635" s="34"/>
      <c r="Q1635" s="34"/>
      <c r="R1635" s="34"/>
      <c r="S1635" s="34"/>
      <c r="T1635" s="34"/>
      <c r="U1635" s="34"/>
      <c r="V1635" s="34"/>
      <c r="W1635" s="34"/>
      <c r="X1635" s="34"/>
      <c r="Y1635" s="34"/>
      <c r="Z1635" s="34"/>
      <c r="AA1635" s="34"/>
      <c r="AB1635" s="34"/>
      <c r="AC1635" s="34"/>
      <c r="AD1635" s="47"/>
      <c r="AG1635" s="23">
        <v>1</v>
      </c>
      <c r="AH1635" s="42">
        <v>0</v>
      </c>
      <c r="AI1635" s="42">
        <v>0</v>
      </c>
    </row>
    <row r="1636" spans="1:35" s="16" customFormat="1" x14ac:dyDescent="0.35">
      <c r="A1636" s="34" t="str">
        <f>IF(B1636&lt;&gt;"",MAX($A$1:A1635)+1,"")</f>
        <v/>
      </c>
      <c r="B1636" s="34"/>
      <c r="C1636" s="34"/>
      <c r="D1636" s="34"/>
      <c r="E1636" s="34"/>
      <c r="F1636" s="34"/>
      <c r="G1636" s="34"/>
      <c r="H1636" s="34"/>
      <c r="I1636" s="34"/>
      <c r="J1636" s="34"/>
      <c r="K1636" s="34"/>
      <c r="L1636" s="34"/>
      <c r="M1636" s="34"/>
      <c r="N1636" s="34"/>
      <c r="O1636" s="34"/>
      <c r="P1636" s="34"/>
      <c r="Q1636" s="34"/>
      <c r="R1636" s="34"/>
      <c r="S1636" s="34"/>
      <c r="T1636" s="34"/>
      <c r="U1636" s="34"/>
      <c r="V1636" s="34"/>
      <c r="W1636" s="34"/>
      <c r="X1636" s="34"/>
      <c r="Y1636" s="34"/>
      <c r="Z1636" s="34"/>
      <c r="AA1636" s="34"/>
      <c r="AB1636" s="34"/>
      <c r="AC1636" s="34"/>
      <c r="AD1636" s="47"/>
      <c r="AG1636" s="23">
        <v>1</v>
      </c>
      <c r="AH1636" s="42">
        <v>0</v>
      </c>
      <c r="AI1636" s="42">
        <v>0</v>
      </c>
    </row>
    <row r="1637" spans="1:35" s="16" customFormat="1" x14ac:dyDescent="0.35">
      <c r="A1637" s="34" t="str">
        <f>IF(B1637&lt;&gt;"",MAX($A$1:A1636)+1,"")</f>
        <v/>
      </c>
      <c r="B1637" s="34"/>
      <c r="C1637" s="34"/>
      <c r="D1637" s="34"/>
      <c r="E1637" s="34"/>
      <c r="F1637" s="34"/>
      <c r="G1637" s="34"/>
      <c r="H1637" s="34"/>
      <c r="I1637" s="34"/>
      <c r="J1637" s="34"/>
      <c r="K1637" s="34"/>
      <c r="L1637" s="34"/>
      <c r="M1637" s="34"/>
      <c r="N1637" s="34"/>
      <c r="O1637" s="34"/>
      <c r="P1637" s="34"/>
      <c r="Q1637" s="34"/>
      <c r="R1637" s="34"/>
      <c r="S1637" s="34"/>
      <c r="T1637" s="34"/>
      <c r="U1637" s="34"/>
      <c r="V1637" s="34"/>
      <c r="W1637" s="34"/>
      <c r="X1637" s="34"/>
      <c r="Y1637" s="34"/>
      <c r="Z1637" s="34"/>
      <c r="AA1637" s="34"/>
      <c r="AB1637" s="34"/>
      <c r="AC1637" s="34"/>
      <c r="AD1637" s="47"/>
      <c r="AG1637" s="23">
        <v>1</v>
      </c>
      <c r="AH1637" s="42">
        <v>0</v>
      </c>
      <c r="AI1637" s="42">
        <v>0</v>
      </c>
    </row>
    <row r="1638" spans="1:35" s="16" customFormat="1" x14ac:dyDescent="0.35">
      <c r="A1638" s="34" t="str">
        <f>IF(B1638&lt;&gt;"",MAX($A$1:A1637)+1,"")</f>
        <v/>
      </c>
      <c r="B1638" s="34"/>
      <c r="C1638" s="34"/>
      <c r="D1638" s="34"/>
      <c r="E1638" s="34"/>
      <c r="F1638" s="34"/>
      <c r="G1638" s="34"/>
      <c r="H1638" s="34"/>
      <c r="I1638" s="34"/>
      <c r="J1638" s="34"/>
      <c r="K1638" s="34"/>
      <c r="L1638" s="34"/>
      <c r="M1638" s="34"/>
      <c r="N1638" s="34"/>
      <c r="O1638" s="34"/>
      <c r="P1638" s="34"/>
      <c r="Q1638" s="34"/>
      <c r="R1638" s="34"/>
      <c r="S1638" s="34"/>
      <c r="T1638" s="34"/>
      <c r="U1638" s="34"/>
      <c r="V1638" s="34"/>
      <c r="W1638" s="34"/>
      <c r="X1638" s="34"/>
      <c r="Y1638" s="34"/>
      <c r="Z1638" s="34"/>
      <c r="AA1638" s="34"/>
      <c r="AB1638" s="34"/>
      <c r="AC1638" s="34"/>
      <c r="AD1638" s="47"/>
      <c r="AG1638" s="23">
        <v>1</v>
      </c>
      <c r="AH1638" s="42">
        <v>0</v>
      </c>
      <c r="AI1638" s="42">
        <v>0</v>
      </c>
    </row>
    <row r="1639" spans="1:35" s="16" customFormat="1" x14ac:dyDescent="0.35">
      <c r="A1639" s="34" t="str">
        <f>IF(B1639&lt;&gt;"",MAX($A$1:A1638)+1,"")</f>
        <v/>
      </c>
      <c r="B1639" s="34"/>
      <c r="C1639" s="34"/>
      <c r="D1639" s="34"/>
      <c r="E1639" s="34"/>
      <c r="F1639" s="34"/>
      <c r="G1639" s="34"/>
      <c r="H1639" s="34"/>
      <c r="I1639" s="34"/>
      <c r="J1639" s="34"/>
      <c r="K1639" s="34"/>
      <c r="L1639" s="34"/>
      <c r="M1639" s="34"/>
      <c r="N1639" s="34"/>
      <c r="O1639" s="34"/>
      <c r="P1639" s="34"/>
      <c r="Q1639" s="34"/>
      <c r="R1639" s="34"/>
      <c r="S1639" s="34"/>
      <c r="T1639" s="34"/>
      <c r="U1639" s="34"/>
      <c r="V1639" s="34"/>
      <c r="W1639" s="34"/>
      <c r="X1639" s="34"/>
      <c r="Y1639" s="34"/>
      <c r="Z1639" s="34"/>
      <c r="AA1639" s="34"/>
      <c r="AB1639" s="34"/>
      <c r="AC1639" s="34"/>
      <c r="AD1639" s="47"/>
      <c r="AG1639" s="23">
        <v>1</v>
      </c>
      <c r="AH1639" s="42">
        <v>0</v>
      </c>
      <c r="AI1639" s="42">
        <v>0</v>
      </c>
    </row>
    <row r="1640" spans="1:35" s="16" customFormat="1" x14ac:dyDescent="0.35">
      <c r="A1640" s="34" t="str">
        <f>IF(B1640&lt;&gt;"",MAX($A$1:A1639)+1,"")</f>
        <v/>
      </c>
      <c r="B1640" s="34"/>
      <c r="C1640" s="34"/>
      <c r="D1640" s="34"/>
      <c r="E1640" s="34"/>
      <c r="F1640" s="34"/>
      <c r="G1640" s="34"/>
      <c r="H1640" s="34"/>
      <c r="I1640" s="34"/>
      <c r="J1640" s="34"/>
      <c r="K1640" s="34"/>
      <c r="L1640" s="34"/>
      <c r="M1640" s="34"/>
      <c r="N1640" s="34"/>
      <c r="O1640" s="34"/>
      <c r="P1640" s="34"/>
      <c r="Q1640" s="34"/>
      <c r="R1640" s="34"/>
      <c r="S1640" s="34"/>
      <c r="T1640" s="34"/>
      <c r="U1640" s="34"/>
      <c r="V1640" s="34"/>
      <c r="W1640" s="34"/>
      <c r="X1640" s="34"/>
      <c r="Y1640" s="34"/>
      <c r="Z1640" s="34"/>
      <c r="AA1640" s="34"/>
      <c r="AB1640" s="34"/>
      <c r="AC1640" s="34"/>
      <c r="AD1640" s="47"/>
      <c r="AG1640" s="23">
        <v>1</v>
      </c>
      <c r="AH1640" s="42">
        <v>0</v>
      </c>
      <c r="AI1640" s="42">
        <v>0</v>
      </c>
    </row>
    <row r="1641" spans="1:35" s="16" customFormat="1" x14ac:dyDescent="0.35">
      <c r="A1641" s="34" t="str">
        <f>IF(B1641&lt;&gt;"",MAX($A$1:A1640)+1,"")</f>
        <v/>
      </c>
      <c r="B1641" s="34"/>
      <c r="C1641" s="34"/>
      <c r="D1641" s="34"/>
      <c r="E1641" s="34"/>
      <c r="F1641" s="34"/>
      <c r="G1641" s="34"/>
      <c r="H1641" s="34"/>
      <c r="I1641" s="34"/>
      <c r="J1641" s="34"/>
      <c r="K1641" s="34"/>
      <c r="L1641" s="34"/>
      <c r="M1641" s="34"/>
      <c r="N1641" s="34"/>
      <c r="O1641" s="34"/>
      <c r="P1641" s="34"/>
      <c r="Q1641" s="34"/>
      <c r="R1641" s="34"/>
      <c r="S1641" s="34"/>
      <c r="T1641" s="34"/>
      <c r="U1641" s="34"/>
      <c r="V1641" s="34"/>
      <c r="W1641" s="34"/>
      <c r="X1641" s="34"/>
      <c r="Y1641" s="34"/>
      <c r="Z1641" s="34"/>
      <c r="AA1641" s="34"/>
      <c r="AB1641" s="34"/>
      <c r="AC1641" s="34"/>
      <c r="AD1641" s="47"/>
      <c r="AG1641" s="23">
        <v>1</v>
      </c>
      <c r="AH1641" s="42">
        <v>0</v>
      </c>
      <c r="AI1641" s="42">
        <v>0</v>
      </c>
    </row>
    <row r="1642" spans="1:35" s="16" customFormat="1" x14ac:dyDescent="0.35">
      <c r="A1642" s="34" t="str">
        <f>IF(B1642&lt;&gt;"",MAX($A$1:A1641)+1,"")</f>
        <v/>
      </c>
      <c r="B1642" s="34"/>
      <c r="C1642" s="34"/>
      <c r="D1642" s="34"/>
      <c r="E1642" s="34"/>
      <c r="F1642" s="34"/>
      <c r="G1642" s="34"/>
      <c r="H1642" s="34"/>
      <c r="I1642" s="34"/>
      <c r="J1642" s="34"/>
      <c r="K1642" s="34"/>
      <c r="L1642" s="34"/>
      <c r="M1642" s="34"/>
      <c r="N1642" s="34"/>
      <c r="O1642" s="34"/>
      <c r="P1642" s="34"/>
      <c r="Q1642" s="34"/>
      <c r="R1642" s="34"/>
      <c r="S1642" s="34"/>
      <c r="T1642" s="34"/>
      <c r="U1642" s="34"/>
      <c r="V1642" s="34"/>
      <c r="W1642" s="34"/>
      <c r="X1642" s="34"/>
      <c r="Y1642" s="34"/>
      <c r="Z1642" s="34"/>
      <c r="AA1642" s="34"/>
      <c r="AB1642" s="34"/>
      <c r="AC1642" s="34"/>
      <c r="AD1642" s="47"/>
      <c r="AG1642" s="23">
        <v>1</v>
      </c>
      <c r="AH1642" s="42">
        <v>0</v>
      </c>
      <c r="AI1642" s="42">
        <v>0</v>
      </c>
    </row>
    <row r="1643" spans="1:35" s="16" customFormat="1" x14ac:dyDescent="0.35">
      <c r="A1643" s="34" t="str">
        <f>IF(B1643&lt;&gt;"",MAX($A$1:A1642)+1,"")</f>
        <v/>
      </c>
      <c r="B1643" s="34"/>
      <c r="C1643" s="34"/>
      <c r="D1643" s="34"/>
      <c r="E1643" s="34"/>
      <c r="F1643" s="34"/>
      <c r="G1643" s="34"/>
      <c r="H1643" s="34"/>
      <c r="I1643" s="34"/>
      <c r="J1643" s="34"/>
      <c r="K1643" s="34"/>
      <c r="L1643" s="34"/>
      <c r="M1643" s="34"/>
      <c r="N1643" s="34"/>
      <c r="O1643" s="34"/>
      <c r="P1643" s="34"/>
      <c r="Q1643" s="34"/>
      <c r="R1643" s="34"/>
      <c r="S1643" s="34"/>
      <c r="T1643" s="34"/>
      <c r="U1643" s="34"/>
      <c r="V1643" s="34"/>
      <c r="W1643" s="34"/>
      <c r="X1643" s="34"/>
      <c r="Y1643" s="34"/>
      <c r="Z1643" s="34"/>
      <c r="AA1643" s="34"/>
      <c r="AB1643" s="34"/>
      <c r="AC1643" s="34"/>
      <c r="AD1643" s="47"/>
      <c r="AG1643" s="23">
        <v>1</v>
      </c>
      <c r="AH1643" s="42">
        <v>0</v>
      </c>
      <c r="AI1643" s="42">
        <v>0</v>
      </c>
    </row>
    <row r="1644" spans="1:35" s="16" customFormat="1" x14ac:dyDescent="0.35">
      <c r="A1644" s="34" t="str">
        <f>IF(B1644&lt;&gt;"",MAX($A$1:A1643)+1,"")</f>
        <v/>
      </c>
      <c r="B1644" s="34"/>
      <c r="C1644" s="34"/>
      <c r="D1644" s="34"/>
      <c r="E1644" s="34"/>
      <c r="F1644" s="34"/>
      <c r="G1644" s="34"/>
      <c r="H1644" s="34"/>
      <c r="I1644" s="34"/>
      <c r="J1644" s="34"/>
      <c r="K1644" s="34"/>
      <c r="L1644" s="34"/>
      <c r="M1644" s="34"/>
      <c r="N1644" s="34"/>
      <c r="O1644" s="34"/>
      <c r="P1644" s="34"/>
      <c r="Q1644" s="34"/>
      <c r="R1644" s="34"/>
      <c r="S1644" s="34"/>
      <c r="T1644" s="34"/>
      <c r="U1644" s="34"/>
      <c r="V1644" s="34"/>
      <c r="W1644" s="34"/>
      <c r="X1644" s="34"/>
      <c r="Y1644" s="34"/>
      <c r="Z1644" s="34"/>
      <c r="AA1644" s="34"/>
      <c r="AB1644" s="34"/>
      <c r="AC1644" s="34"/>
      <c r="AD1644" s="47"/>
      <c r="AG1644" s="23">
        <v>1</v>
      </c>
      <c r="AH1644" s="42">
        <v>0</v>
      </c>
      <c r="AI1644" s="42">
        <v>0</v>
      </c>
    </row>
    <row r="1645" spans="1:35" s="16" customFormat="1" x14ac:dyDescent="0.35">
      <c r="A1645" s="34" t="str">
        <f>IF(B1645&lt;&gt;"",MAX($A$1:A1644)+1,"")</f>
        <v/>
      </c>
      <c r="B1645" s="34"/>
      <c r="C1645" s="34"/>
      <c r="D1645" s="34"/>
      <c r="E1645" s="34"/>
      <c r="F1645" s="34"/>
      <c r="G1645" s="34"/>
      <c r="H1645" s="34"/>
      <c r="I1645" s="34"/>
      <c r="J1645" s="34"/>
      <c r="K1645" s="34"/>
      <c r="L1645" s="34"/>
      <c r="M1645" s="34"/>
      <c r="N1645" s="34"/>
      <c r="O1645" s="34"/>
      <c r="P1645" s="34"/>
      <c r="Q1645" s="34"/>
      <c r="R1645" s="34"/>
      <c r="S1645" s="34"/>
      <c r="T1645" s="34"/>
      <c r="U1645" s="34"/>
      <c r="V1645" s="34"/>
      <c r="W1645" s="34"/>
      <c r="X1645" s="34"/>
      <c r="Y1645" s="34"/>
      <c r="Z1645" s="34"/>
      <c r="AA1645" s="34"/>
      <c r="AB1645" s="34"/>
      <c r="AC1645" s="34"/>
      <c r="AD1645" s="47"/>
      <c r="AG1645" s="23">
        <v>1</v>
      </c>
      <c r="AH1645" s="42">
        <v>0</v>
      </c>
      <c r="AI1645" s="42">
        <v>0</v>
      </c>
    </row>
    <row r="1646" spans="1:35" s="16" customFormat="1" x14ac:dyDescent="0.35">
      <c r="A1646" s="34" t="str">
        <f>IF(B1646&lt;&gt;"",MAX($A$1:A1645)+1,"")</f>
        <v/>
      </c>
      <c r="B1646" s="34"/>
      <c r="C1646" s="34"/>
      <c r="D1646" s="34"/>
      <c r="E1646" s="34"/>
      <c r="F1646" s="34"/>
      <c r="G1646" s="34"/>
      <c r="H1646" s="34"/>
      <c r="I1646" s="34"/>
      <c r="J1646" s="34"/>
      <c r="K1646" s="34"/>
      <c r="L1646" s="34"/>
      <c r="M1646" s="34"/>
      <c r="N1646" s="34"/>
      <c r="O1646" s="34"/>
      <c r="P1646" s="34"/>
      <c r="Q1646" s="34"/>
      <c r="R1646" s="34"/>
      <c r="S1646" s="34"/>
      <c r="T1646" s="34"/>
      <c r="U1646" s="34"/>
      <c r="V1646" s="34"/>
      <c r="W1646" s="34"/>
      <c r="X1646" s="34"/>
      <c r="Y1646" s="34"/>
      <c r="Z1646" s="34"/>
      <c r="AA1646" s="34"/>
      <c r="AB1646" s="34"/>
      <c r="AC1646" s="34"/>
      <c r="AD1646" s="47"/>
      <c r="AG1646" s="23">
        <v>1</v>
      </c>
      <c r="AH1646" s="42">
        <v>0</v>
      </c>
      <c r="AI1646" s="42">
        <v>0</v>
      </c>
    </row>
    <row r="1647" spans="1:35" s="16" customFormat="1" x14ac:dyDescent="0.35">
      <c r="A1647" s="34" t="str">
        <f>IF(B1647&lt;&gt;"",MAX($A$1:A1646)+1,"")</f>
        <v/>
      </c>
      <c r="B1647" s="34"/>
      <c r="C1647" s="34"/>
      <c r="D1647" s="34"/>
      <c r="E1647" s="34"/>
      <c r="F1647" s="34"/>
      <c r="G1647" s="34"/>
      <c r="H1647" s="34"/>
      <c r="I1647" s="34"/>
      <c r="J1647" s="34"/>
      <c r="K1647" s="34"/>
      <c r="L1647" s="34"/>
      <c r="M1647" s="34"/>
      <c r="N1647" s="34"/>
      <c r="O1647" s="34"/>
      <c r="P1647" s="34"/>
      <c r="Q1647" s="34"/>
      <c r="R1647" s="34"/>
      <c r="S1647" s="34"/>
      <c r="T1647" s="34"/>
      <c r="U1647" s="34"/>
      <c r="V1647" s="34"/>
      <c r="W1647" s="34"/>
      <c r="X1647" s="34"/>
      <c r="Y1647" s="34"/>
      <c r="Z1647" s="34"/>
      <c r="AA1647" s="34"/>
      <c r="AB1647" s="34"/>
      <c r="AC1647" s="34"/>
      <c r="AD1647" s="47"/>
      <c r="AG1647" s="23">
        <v>1</v>
      </c>
      <c r="AH1647" s="42">
        <v>0</v>
      </c>
      <c r="AI1647" s="42">
        <v>0</v>
      </c>
    </row>
    <row r="1648" spans="1:35" s="16" customFormat="1" x14ac:dyDescent="0.35">
      <c r="A1648" s="34" t="str">
        <f>IF(B1648&lt;&gt;"",MAX($A$1:A1647)+1,"")</f>
        <v/>
      </c>
      <c r="B1648" s="34"/>
      <c r="C1648" s="34"/>
      <c r="D1648" s="34"/>
      <c r="E1648" s="34"/>
      <c r="F1648" s="34"/>
      <c r="G1648" s="34"/>
      <c r="H1648" s="34"/>
      <c r="I1648" s="34"/>
      <c r="J1648" s="34"/>
      <c r="K1648" s="34"/>
      <c r="L1648" s="34"/>
      <c r="M1648" s="34"/>
      <c r="N1648" s="34"/>
      <c r="O1648" s="34"/>
      <c r="P1648" s="34"/>
      <c r="Q1648" s="34"/>
      <c r="R1648" s="34"/>
      <c r="S1648" s="34"/>
      <c r="T1648" s="34"/>
      <c r="U1648" s="34"/>
      <c r="V1648" s="34"/>
      <c r="W1648" s="34"/>
      <c r="X1648" s="34"/>
      <c r="Y1648" s="34"/>
      <c r="Z1648" s="34"/>
      <c r="AA1648" s="34"/>
      <c r="AB1648" s="34"/>
      <c r="AC1648" s="34"/>
      <c r="AD1648" s="47"/>
      <c r="AG1648" s="23">
        <v>1</v>
      </c>
      <c r="AH1648" s="42">
        <v>0</v>
      </c>
      <c r="AI1648" s="42">
        <v>0</v>
      </c>
    </row>
    <row r="1649" spans="1:35" s="16" customFormat="1" x14ac:dyDescent="0.35">
      <c r="A1649" s="34" t="str">
        <f>IF(B1649&lt;&gt;"",MAX($A$1:A1648)+1,"")</f>
        <v/>
      </c>
      <c r="B1649" s="34"/>
      <c r="C1649" s="34"/>
      <c r="D1649" s="34"/>
      <c r="E1649" s="34"/>
      <c r="F1649" s="34"/>
      <c r="G1649" s="34"/>
      <c r="H1649" s="34"/>
      <c r="I1649" s="34"/>
      <c r="J1649" s="34"/>
      <c r="K1649" s="34"/>
      <c r="L1649" s="34"/>
      <c r="M1649" s="34"/>
      <c r="N1649" s="34"/>
      <c r="O1649" s="34"/>
      <c r="P1649" s="34"/>
      <c r="Q1649" s="34"/>
      <c r="R1649" s="34"/>
      <c r="S1649" s="34"/>
      <c r="T1649" s="34"/>
      <c r="U1649" s="34"/>
      <c r="V1649" s="34"/>
      <c r="W1649" s="34"/>
      <c r="X1649" s="34"/>
      <c r="Y1649" s="34"/>
      <c r="Z1649" s="34"/>
      <c r="AA1649" s="34"/>
      <c r="AB1649" s="34"/>
      <c r="AC1649" s="34"/>
      <c r="AD1649" s="47"/>
      <c r="AG1649" s="23">
        <v>1</v>
      </c>
      <c r="AH1649" s="42">
        <v>0</v>
      </c>
      <c r="AI1649" s="42">
        <v>0</v>
      </c>
    </row>
    <row r="1650" spans="1:35" s="16" customFormat="1" x14ac:dyDescent="0.35">
      <c r="A1650" s="34" t="str">
        <f>IF(B1650&lt;&gt;"",MAX($A$1:A1649)+1,"")</f>
        <v/>
      </c>
      <c r="B1650" s="34"/>
      <c r="C1650" s="34"/>
      <c r="D1650" s="34"/>
      <c r="E1650" s="34"/>
      <c r="F1650" s="34"/>
      <c r="G1650" s="34"/>
      <c r="H1650" s="34"/>
      <c r="I1650" s="34"/>
      <c r="J1650" s="34"/>
      <c r="K1650" s="34"/>
      <c r="L1650" s="34"/>
      <c r="M1650" s="34"/>
      <c r="N1650" s="34"/>
      <c r="O1650" s="34"/>
      <c r="P1650" s="34"/>
      <c r="Q1650" s="34"/>
      <c r="R1650" s="34"/>
      <c r="S1650" s="34"/>
      <c r="T1650" s="34"/>
      <c r="U1650" s="34"/>
      <c r="V1650" s="34"/>
      <c r="W1650" s="34"/>
      <c r="X1650" s="34"/>
      <c r="Y1650" s="34"/>
      <c r="Z1650" s="34"/>
      <c r="AA1650" s="34"/>
      <c r="AB1650" s="34"/>
      <c r="AC1650" s="34"/>
      <c r="AD1650" s="47"/>
      <c r="AG1650" s="23">
        <v>1</v>
      </c>
      <c r="AH1650" s="42">
        <v>0</v>
      </c>
      <c r="AI1650" s="42">
        <v>0</v>
      </c>
    </row>
    <row r="1651" spans="1:35" s="16" customFormat="1" x14ac:dyDescent="0.35">
      <c r="A1651" s="34" t="str">
        <f>IF(B1651&lt;&gt;"",MAX($A$1:A1650)+1,"")</f>
        <v/>
      </c>
      <c r="B1651" s="34"/>
      <c r="C1651" s="34"/>
      <c r="D1651" s="34"/>
      <c r="E1651" s="34"/>
      <c r="F1651" s="34"/>
      <c r="G1651" s="34"/>
      <c r="H1651" s="34"/>
      <c r="I1651" s="34"/>
      <c r="J1651" s="34"/>
      <c r="K1651" s="34"/>
      <c r="L1651" s="34"/>
      <c r="M1651" s="34"/>
      <c r="N1651" s="34"/>
      <c r="O1651" s="34"/>
      <c r="P1651" s="34"/>
      <c r="Q1651" s="34"/>
      <c r="R1651" s="34"/>
      <c r="S1651" s="34"/>
      <c r="T1651" s="34"/>
      <c r="U1651" s="34"/>
      <c r="V1651" s="34"/>
      <c r="W1651" s="34"/>
      <c r="X1651" s="34"/>
      <c r="Y1651" s="34"/>
      <c r="Z1651" s="34"/>
      <c r="AA1651" s="34"/>
      <c r="AB1651" s="34"/>
      <c r="AC1651" s="34"/>
      <c r="AD1651" s="47"/>
      <c r="AG1651" s="23">
        <v>1</v>
      </c>
      <c r="AH1651" s="42">
        <v>0</v>
      </c>
      <c r="AI1651" s="42">
        <v>0</v>
      </c>
    </row>
    <row r="1652" spans="1:35" s="16" customFormat="1" x14ac:dyDescent="0.35">
      <c r="A1652" s="34" t="str">
        <f>IF(B1652&lt;&gt;"",MAX($A$1:A1651)+1,"")</f>
        <v/>
      </c>
      <c r="B1652" s="34"/>
      <c r="C1652" s="34"/>
      <c r="D1652" s="34"/>
      <c r="E1652" s="34"/>
      <c r="F1652" s="34"/>
      <c r="G1652" s="34"/>
      <c r="H1652" s="34"/>
      <c r="I1652" s="34"/>
      <c r="J1652" s="34"/>
      <c r="K1652" s="34"/>
      <c r="L1652" s="34"/>
      <c r="M1652" s="34"/>
      <c r="N1652" s="34"/>
      <c r="O1652" s="34"/>
      <c r="P1652" s="34"/>
      <c r="Q1652" s="34"/>
      <c r="R1652" s="34"/>
      <c r="S1652" s="34"/>
      <c r="T1652" s="34"/>
      <c r="U1652" s="34"/>
      <c r="V1652" s="34"/>
      <c r="W1652" s="34"/>
      <c r="X1652" s="34"/>
      <c r="Y1652" s="34"/>
      <c r="Z1652" s="34"/>
      <c r="AA1652" s="34"/>
      <c r="AB1652" s="34"/>
      <c r="AC1652" s="34"/>
      <c r="AD1652" s="47"/>
      <c r="AG1652" s="23">
        <v>1</v>
      </c>
      <c r="AH1652" s="42">
        <v>0</v>
      </c>
      <c r="AI1652" s="42">
        <v>0</v>
      </c>
    </row>
    <row r="1653" spans="1:35" s="16" customFormat="1" x14ac:dyDescent="0.35">
      <c r="A1653" s="34" t="str">
        <f>IF(B1653&lt;&gt;"",MAX($A$1:A1652)+1,"")</f>
        <v/>
      </c>
      <c r="B1653" s="34"/>
      <c r="C1653" s="34"/>
      <c r="D1653" s="34"/>
      <c r="E1653" s="34"/>
      <c r="F1653" s="34"/>
      <c r="G1653" s="34"/>
      <c r="H1653" s="34"/>
      <c r="I1653" s="34"/>
      <c r="J1653" s="34"/>
      <c r="K1653" s="34"/>
      <c r="L1653" s="34"/>
      <c r="M1653" s="34"/>
      <c r="N1653" s="34"/>
      <c r="O1653" s="34"/>
      <c r="P1653" s="34"/>
      <c r="Q1653" s="34"/>
      <c r="R1653" s="34"/>
      <c r="S1653" s="34"/>
      <c r="T1653" s="34"/>
      <c r="U1653" s="34"/>
      <c r="V1653" s="34"/>
      <c r="W1653" s="34"/>
      <c r="X1653" s="34"/>
      <c r="Y1653" s="34"/>
      <c r="Z1653" s="34"/>
      <c r="AA1653" s="34"/>
      <c r="AB1653" s="34"/>
      <c r="AC1653" s="34"/>
      <c r="AD1653" s="47"/>
      <c r="AG1653" s="23">
        <v>1</v>
      </c>
      <c r="AH1653" s="42">
        <v>0</v>
      </c>
      <c r="AI1653" s="42">
        <v>0</v>
      </c>
    </row>
    <row r="1654" spans="1:35" s="16" customFormat="1" x14ac:dyDescent="0.35">
      <c r="A1654" s="34" t="str">
        <f>IF(B1654&lt;&gt;"",MAX($A$1:A1653)+1,"")</f>
        <v/>
      </c>
      <c r="B1654" s="34"/>
      <c r="C1654" s="34"/>
      <c r="D1654" s="34"/>
      <c r="E1654" s="34"/>
      <c r="F1654" s="34"/>
      <c r="G1654" s="34"/>
      <c r="H1654" s="34"/>
      <c r="I1654" s="34"/>
      <c r="J1654" s="34"/>
      <c r="K1654" s="34"/>
      <c r="L1654" s="34"/>
      <c r="M1654" s="34"/>
      <c r="N1654" s="34"/>
      <c r="O1654" s="34"/>
      <c r="P1654" s="34"/>
      <c r="Q1654" s="34"/>
      <c r="R1654" s="34"/>
      <c r="S1654" s="34"/>
      <c r="T1654" s="34"/>
      <c r="U1654" s="34"/>
      <c r="V1654" s="34"/>
      <c r="W1654" s="34"/>
      <c r="X1654" s="34"/>
      <c r="Y1654" s="34"/>
      <c r="Z1654" s="34"/>
      <c r="AA1654" s="34"/>
      <c r="AB1654" s="34"/>
      <c r="AC1654" s="34"/>
      <c r="AD1654" s="47"/>
      <c r="AG1654" s="23">
        <v>1</v>
      </c>
      <c r="AH1654" s="42">
        <v>0</v>
      </c>
      <c r="AI1654" s="42">
        <v>0</v>
      </c>
    </row>
    <row r="1655" spans="1:35" s="16" customFormat="1" x14ac:dyDescent="0.35">
      <c r="A1655" s="34" t="str">
        <f>IF(B1655&lt;&gt;"",MAX($A$1:A1654)+1,"")</f>
        <v/>
      </c>
      <c r="B1655" s="34"/>
      <c r="C1655" s="34"/>
      <c r="D1655" s="34"/>
      <c r="E1655" s="34"/>
      <c r="F1655" s="34"/>
      <c r="G1655" s="34"/>
      <c r="H1655" s="34"/>
      <c r="I1655" s="34"/>
      <c r="J1655" s="34"/>
      <c r="K1655" s="34"/>
      <c r="L1655" s="34"/>
      <c r="M1655" s="34"/>
      <c r="N1655" s="34"/>
      <c r="O1655" s="34"/>
      <c r="P1655" s="34"/>
      <c r="Q1655" s="34"/>
      <c r="R1655" s="34"/>
      <c r="S1655" s="34"/>
      <c r="T1655" s="34"/>
      <c r="U1655" s="34"/>
      <c r="V1655" s="34"/>
      <c r="W1655" s="34"/>
      <c r="X1655" s="34"/>
      <c r="Y1655" s="34"/>
      <c r="Z1655" s="34"/>
      <c r="AA1655" s="34"/>
      <c r="AB1655" s="34"/>
      <c r="AC1655" s="34"/>
      <c r="AD1655" s="47"/>
      <c r="AG1655" s="23">
        <v>1</v>
      </c>
      <c r="AH1655" s="42">
        <v>0</v>
      </c>
      <c r="AI1655" s="42">
        <v>0</v>
      </c>
    </row>
    <row r="1656" spans="1:35" s="16" customFormat="1" x14ac:dyDescent="0.35">
      <c r="A1656" s="34" t="str">
        <f>IF(B1656&lt;&gt;"",MAX($A$1:A1655)+1,"")</f>
        <v/>
      </c>
      <c r="B1656" s="34"/>
      <c r="C1656" s="34"/>
      <c r="D1656" s="34"/>
      <c r="E1656" s="34"/>
      <c r="F1656" s="34"/>
      <c r="G1656" s="34"/>
      <c r="H1656" s="34"/>
      <c r="I1656" s="34"/>
      <c r="J1656" s="34"/>
      <c r="K1656" s="34"/>
      <c r="L1656" s="34"/>
      <c r="M1656" s="34"/>
      <c r="N1656" s="34"/>
      <c r="O1656" s="34"/>
      <c r="P1656" s="34"/>
      <c r="Q1656" s="34"/>
      <c r="R1656" s="34"/>
      <c r="S1656" s="34"/>
      <c r="T1656" s="34"/>
      <c r="U1656" s="34"/>
      <c r="V1656" s="34"/>
      <c r="W1656" s="34"/>
      <c r="X1656" s="34"/>
      <c r="Y1656" s="34"/>
      <c r="Z1656" s="34"/>
      <c r="AA1656" s="34"/>
      <c r="AB1656" s="34"/>
      <c r="AC1656" s="34"/>
      <c r="AD1656" s="47"/>
      <c r="AG1656" s="23">
        <v>1</v>
      </c>
      <c r="AH1656" s="42">
        <v>0</v>
      </c>
      <c r="AI1656" s="42">
        <v>0</v>
      </c>
    </row>
    <row r="1657" spans="1:35" s="16" customFormat="1" x14ac:dyDescent="0.35">
      <c r="A1657" s="34" t="str">
        <f>IF(B1657&lt;&gt;"",MAX($A$1:A1656)+1,"")</f>
        <v/>
      </c>
      <c r="B1657" s="34"/>
      <c r="C1657" s="34"/>
      <c r="D1657" s="34"/>
      <c r="E1657" s="34"/>
      <c r="F1657" s="34"/>
      <c r="G1657" s="34"/>
      <c r="H1657" s="34"/>
      <c r="I1657" s="34"/>
      <c r="J1657" s="34"/>
      <c r="K1657" s="34"/>
      <c r="L1657" s="34"/>
      <c r="M1657" s="34"/>
      <c r="N1657" s="34"/>
      <c r="O1657" s="34"/>
      <c r="P1657" s="34"/>
      <c r="Q1657" s="34"/>
      <c r="R1657" s="34"/>
      <c r="S1657" s="34"/>
      <c r="T1657" s="34"/>
      <c r="U1657" s="34"/>
      <c r="V1657" s="34"/>
      <c r="W1657" s="34"/>
      <c r="X1657" s="34"/>
      <c r="Y1657" s="34"/>
      <c r="Z1657" s="34"/>
      <c r="AA1657" s="34"/>
      <c r="AB1657" s="34"/>
      <c r="AC1657" s="34"/>
      <c r="AD1657" s="47"/>
      <c r="AG1657" s="23">
        <v>1</v>
      </c>
      <c r="AH1657" s="42">
        <v>0</v>
      </c>
      <c r="AI1657" s="42">
        <v>0</v>
      </c>
    </row>
    <row r="1658" spans="1:35" s="16" customFormat="1" x14ac:dyDescent="0.35">
      <c r="A1658" s="34" t="str">
        <f>IF(B1658&lt;&gt;"",MAX($A$1:A1657)+1,"")</f>
        <v/>
      </c>
      <c r="B1658" s="34"/>
      <c r="C1658" s="34"/>
      <c r="D1658" s="34"/>
      <c r="E1658" s="34"/>
      <c r="F1658" s="34"/>
      <c r="G1658" s="34"/>
      <c r="H1658" s="34"/>
      <c r="I1658" s="34"/>
      <c r="J1658" s="34"/>
      <c r="K1658" s="34"/>
      <c r="L1658" s="34"/>
      <c r="M1658" s="34"/>
      <c r="N1658" s="34"/>
      <c r="O1658" s="34"/>
      <c r="P1658" s="34"/>
      <c r="Q1658" s="34"/>
      <c r="R1658" s="34"/>
      <c r="S1658" s="34"/>
      <c r="T1658" s="34"/>
      <c r="U1658" s="34"/>
      <c r="V1658" s="34"/>
      <c r="W1658" s="34"/>
      <c r="X1658" s="34"/>
      <c r="Y1658" s="34"/>
      <c r="Z1658" s="34"/>
      <c r="AA1658" s="34"/>
      <c r="AB1658" s="34"/>
      <c r="AC1658" s="34"/>
      <c r="AD1658" s="47"/>
      <c r="AG1658" s="23">
        <v>1</v>
      </c>
      <c r="AH1658" s="42">
        <v>0</v>
      </c>
      <c r="AI1658" s="42">
        <v>0</v>
      </c>
    </row>
    <row r="1659" spans="1:35" s="16" customFormat="1" x14ac:dyDescent="0.35">
      <c r="A1659" s="34" t="str">
        <f>IF(B1659&lt;&gt;"",MAX($A$1:A1658)+1,"")</f>
        <v/>
      </c>
      <c r="B1659" s="34"/>
      <c r="C1659" s="34"/>
      <c r="D1659" s="34"/>
      <c r="E1659" s="34"/>
      <c r="F1659" s="34"/>
      <c r="G1659" s="34"/>
      <c r="H1659" s="34"/>
      <c r="I1659" s="34"/>
      <c r="J1659" s="34"/>
      <c r="K1659" s="34"/>
      <c r="L1659" s="34"/>
      <c r="M1659" s="34"/>
      <c r="N1659" s="34"/>
      <c r="O1659" s="34"/>
      <c r="P1659" s="34"/>
      <c r="Q1659" s="34"/>
      <c r="R1659" s="34"/>
      <c r="S1659" s="34"/>
      <c r="T1659" s="34"/>
      <c r="U1659" s="34"/>
      <c r="V1659" s="34"/>
      <c r="W1659" s="34"/>
      <c r="X1659" s="34"/>
      <c r="Y1659" s="34"/>
      <c r="Z1659" s="34"/>
      <c r="AA1659" s="34"/>
      <c r="AB1659" s="34"/>
      <c r="AC1659" s="34"/>
      <c r="AD1659" s="47"/>
      <c r="AG1659" s="23">
        <v>1</v>
      </c>
      <c r="AH1659" s="42">
        <v>0</v>
      </c>
      <c r="AI1659" s="42">
        <v>0</v>
      </c>
    </row>
    <row r="1660" spans="1:35" s="16" customFormat="1" x14ac:dyDescent="0.35">
      <c r="A1660" s="34" t="str">
        <f>IF(B1660&lt;&gt;"",MAX($A$1:A1659)+1,"")</f>
        <v/>
      </c>
      <c r="B1660" s="34"/>
      <c r="C1660" s="34"/>
      <c r="D1660" s="34"/>
      <c r="E1660" s="34"/>
      <c r="F1660" s="34"/>
      <c r="G1660" s="34"/>
      <c r="H1660" s="34"/>
      <c r="I1660" s="34"/>
      <c r="J1660" s="34"/>
      <c r="K1660" s="34"/>
      <c r="L1660" s="34"/>
      <c r="M1660" s="34"/>
      <c r="N1660" s="34"/>
      <c r="O1660" s="34"/>
      <c r="P1660" s="34"/>
      <c r="Q1660" s="34"/>
      <c r="R1660" s="34"/>
      <c r="S1660" s="34"/>
      <c r="T1660" s="34"/>
      <c r="U1660" s="34"/>
      <c r="V1660" s="34"/>
      <c r="W1660" s="34"/>
      <c r="X1660" s="34"/>
      <c r="Y1660" s="34"/>
      <c r="Z1660" s="34"/>
      <c r="AA1660" s="34"/>
      <c r="AB1660" s="34"/>
      <c r="AC1660" s="34"/>
      <c r="AD1660" s="47"/>
      <c r="AG1660" s="23">
        <v>1</v>
      </c>
      <c r="AH1660" s="42">
        <v>0</v>
      </c>
      <c r="AI1660" s="42">
        <v>0</v>
      </c>
    </row>
    <row r="1661" spans="1:35" s="16" customFormat="1" x14ac:dyDescent="0.35">
      <c r="A1661" s="34" t="str">
        <f>IF(B1661&lt;&gt;"",MAX($A$1:A1660)+1,"")</f>
        <v/>
      </c>
      <c r="B1661" s="34"/>
      <c r="C1661" s="34"/>
      <c r="D1661" s="34"/>
      <c r="E1661" s="34"/>
      <c r="F1661" s="34"/>
      <c r="G1661" s="34"/>
      <c r="H1661" s="34"/>
      <c r="I1661" s="34"/>
      <c r="J1661" s="34"/>
      <c r="K1661" s="34"/>
      <c r="L1661" s="34"/>
      <c r="M1661" s="34"/>
      <c r="N1661" s="34"/>
      <c r="O1661" s="34"/>
      <c r="P1661" s="34"/>
      <c r="Q1661" s="34"/>
      <c r="R1661" s="34"/>
      <c r="S1661" s="34"/>
      <c r="T1661" s="34"/>
      <c r="U1661" s="34"/>
      <c r="V1661" s="34"/>
      <c r="W1661" s="34"/>
      <c r="X1661" s="34"/>
      <c r="Y1661" s="34"/>
      <c r="Z1661" s="34"/>
      <c r="AA1661" s="34"/>
      <c r="AB1661" s="34"/>
      <c r="AC1661" s="34"/>
      <c r="AD1661" s="47"/>
      <c r="AG1661" s="23">
        <v>1</v>
      </c>
      <c r="AH1661" s="42">
        <v>0</v>
      </c>
      <c r="AI1661" s="42">
        <v>0</v>
      </c>
    </row>
    <row r="1662" spans="1:35" s="16" customFormat="1" x14ac:dyDescent="0.35">
      <c r="A1662" s="34" t="str">
        <f>IF(B1662&lt;&gt;"",MAX($A$1:A1661)+1,"")</f>
        <v/>
      </c>
      <c r="B1662" s="34"/>
      <c r="C1662" s="34"/>
      <c r="D1662" s="34"/>
      <c r="E1662" s="34"/>
      <c r="F1662" s="34"/>
      <c r="G1662" s="34"/>
      <c r="H1662" s="34"/>
      <c r="I1662" s="34"/>
      <c r="J1662" s="34"/>
      <c r="K1662" s="34"/>
      <c r="L1662" s="34"/>
      <c r="M1662" s="34"/>
      <c r="N1662" s="34"/>
      <c r="O1662" s="34"/>
      <c r="P1662" s="34"/>
      <c r="Q1662" s="34"/>
      <c r="R1662" s="34"/>
      <c r="S1662" s="34"/>
      <c r="T1662" s="34"/>
      <c r="U1662" s="34"/>
      <c r="V1662" s="34"/>
      <c r="W1662" s="34"/>
      <c r="X1662" s="34"/>
      <c r="Y1662" s="34"/>
      <c r="Z1662" s="34"/>
      <c r="AA1662" s="34"/>
      <c r="AB1662" s="34"/>
      <c r="AC1662" s="34"/>
      <c r="AD1662" s="47"/>
      <c r="AG1662" s="23">
        <v>1</v>
      </c>
      <c r="AH1662" s="42">
        <v>0</v>
      </c>
      <c r="AI1662" s="42">
        <v>0</v>
      </c>
    </row>
    <row r="1663" spans="1:35" s="16" customFormat="1" x14ac:dyDescent="0.35">
      <c r="A1663" s="34" t="str">
        <f>IF(B1663&lt;&gt;"",MAX($A$1:A1662)+1,"")</f>
        <v/>
      </c>
      <c r="B1663" s="34"/>
      <c r="C1663" s="34"/>
      <c r="D1663" s="34"/>
      <c r="E1663" s="34"/>
      <c r="F1663" s="34"/>
      <c r="G1663" s="34"/>
      <c r="H1663" s="34"/>
      <c r="I1663" s="34"/>
      <c r="J1663" s="34"/>
      <c r="K1663" s="34"/>
      <c r="L1663" s="34"/>
      <c r="M1663" s="34"/>
      <c r="N1663" s="34"/>
      <c r="O1663" s="34"/>
      <c r="P1663" s="34"/>
      <c r="Q1663" s="34"/>
      <c r="R1663" s="34"/>
      <c r="S1663" s="34"/>
      <c r="T1663" s="34"/>
      <c r="U1663" s="34"/>
      <c r="V1663" s="34"/>
      <c r="W1663" s="34"/>
      <c r="X1663" s="34"/>
      <c r="Y1663" s="34"/>
      <c r="Z1663" s="34"/>
      <c r="AA1663" s="34"/>
      <c r="AB1663" s="34"/>
      <c r="AC1663" s="34"/>
      <c r="AD1663" s="47"/>
      <c r="AG1663" s="23">
        <v>1</v>
      </c>
      <c r="AH1663" s="42">
        <v>0</v>
      </c>
      <c r="AI1663" s="42">
        <v>0</v>
      </c>
    </row>
    <row r="1664" spans="1:35" s="16" customFormat="1" x14ac:dyDescent="0.35">
      <c r="A1664" s="34" t="str">
        <f>IF(B1664&lt;&gt;"",MAX($A$1:A1663)+1,"")</f>
        <v/>
      </c>
      <c r="B1664" s="34"/>
      <c r="C1664" s="34"/>
      <c r="D1664" s="34"/>
      <c r="E1664" s="34"/>
      <c r="F1664" s="34"/>
      <c r="G1664" s="34"/>
      <c r="H1664" s="34"/>
      <c r="I1664" s="34"/>
      <c r="J1664" s="34"/>
      <c r="K1664" s="34"/>
      <c r="L1664" s="34"/>
      <c r="M1664" s="34"/>
      <c r="N1664" s="34"/>
      <c r="O1664" s="34"/>
      <c r="P1664" s="34"/>
      <c r="Q1664" s="34"/>
      <c r="R1664" s="34"/>
      <c r="S1664" s="34"/>
      <c r="T1664" s="34"/>
      <c r="U1664" s="34"/>
      <c r="V1664" s="34"/>
      <c r="W1664" s="34"/>
      <c r="X1664" s="34"/>
      <c r="Y1664" s="34"/>
      <c r="Z1664" s="34"/>
      <c r="AA1664" s="34"/>
      <c r="AB1664" s="34"/>
      <c r="AC1664" s="34"/>
      <c r="AD1664" s="47"/>
      <c r="AG1664" s="23">
        <v>1</v>
      </c>
      <c r="AH1664" s="42">
        <v>0</v>
      </c>
      <c r="AI1664" s="42">
        <v>0</v>
      </c>
    </row>
    <row r="1665" spans="1:35" s="16" customFormat="1" x14ac:dyDescent="0.35">
      <c r="A1665" s="34" t="str">
        <f>IF(B1665&lt;&gt;"",MAX($A$1:A1664)+1,"")</f>
        <v/>
      </c>
      <c r="B1665" s="34"/>
      <c r="C1665" s="34"/>
      <c r="D1665" s="34"/>
      <c r="E1665" s="34"/>
      <c r="F1665" s="34"/>
      <c r="G1665" s="34"/>
      <c r="H1665" s="34"/>
      <c r="I1665" s="34"/>
      <c r="J1665" s="34"/>
      <c r="K1665" s="34"/>
      <c r="L1665" s="34"/>
      <c r="M1665" s="34"/>
      <c r="N1665" s="34"/>
      <c r="O1665" s="34"/>
      <c r="P1665" s="34"/>
      <c r="Q1665" s="34"/>
      <c r="R1665" s="34"/>
      <c r="S1665" s="34"/>
      <c r="T1665" s="34"/>
      <c r="U1665" s="34"/>
      <c r="V1665" s="34"/>
      <c r="W1665" s="34"/>
      <c r="X1665" s="34"/>
      <c r="Y1665" s="34"/>
      <c r="Z1665" s="34"/>
      <c r="AA1665" s="34"/>
      <c r="AB1665" s="34"/>
      <c r="AC1665" s="34"/>
      <c r="AD1665" s="47"/>
      <c r="AG1665" s="23">
        <v>1</v>
      </c>
      <c r="AH1665" s="42">
        <v>0</v>
      </c>
      <c r="AI1665" s="42">
        <v>0</v>
      </c>
    </row>
    <row r="1666" spans="1:35" s="16" customFormat="1" x14ac:dyDescent="0.35">
      <c r="A1666" s="34" t="str">
        <f>IF(B1666&lt;&gt;"",MAX($A$1:A1665)+1,"")</f>
        <v/>
      </c>
      <c r="B1666" s="34"/>
      <c r="C1666" s="34"/>
      <c r="D1666" s="34"/>
      <c r="E1666" s="34"/>
      <c r="F1666" s="34"/>
      <c r="G1666" s="34"/>
      <c r="H1666" s="34"/>
      <c r="I1666" s="34"/>
      <c r="J1666" s="34"/>
      <c r="K1666" s="34"/>
      <c r="L1666" s="34"/>
      <c r="M1666" s="34"/>
      <c r="N1666" s="34"/>
      <c r="O1666" s="34"/>
      <c r="P1666" s="34"/>
      <c r="Q1666" s="34"/>
      <c r="R1666" s="34"/>
      <c r="S1666" s="34"/>
      <c r="T1666" s="34"/>
      <c r="U1666" s="34"/>
      <c r="V1666" s="34"/>
      <c r="W1666" s="34"/>
      <c r="X1666" s="34"/>
      <c r="Y1666" s="34"/>
      <c r="Z1666" s="34"/>
      <c r="AA1666" s="34"/>
      <c r="AB1666" s="34"/>
      <c r="AC1666" s="34"/>
      <c r="AD1666" s="47"/>
      <c r="AG1666" s="23">
        <v>1</v>
      </c>
      <c r="AH1666" s="42">
        <v>0</v>
      </c>
      <c r="AI1666" s="42">
        <v>0</v>
      </c>
    </row>
    <row r="1667" spans="1:35" s="16" customFormat="1" x14ac:dyDescent="0.35">
      <c r="A1667" s="34" t="str">
        <f>IF(B1667&lt;&gt;"",MAX($A$1:A1666)+1,"")</f>
        <v/>
      </c>
      <c r="B1667" s="34"/>
      <c r="C1667" s="34"/>
      <c r="D1667" s="34"/>
      <c r="E1667" s="34"/>
      <c r="F1667" s="34"/>
      <c r="G1667" s="34"/>
      <c r="H1667" s="34"/>
      <c r="I1667" s="34"/>
      <c r="J1667" s="34"/>
      <c r="K1667" s="34"/>
      <c r="L1667" s="34"/>
      <c r="M1667" s="34"/>
      <c r="N1667" s="34"/>
      <c r="O1667" s="34"/>
      <c r="P1667" s="34"/>
      <c r="Q1667" s="34"/>
      <c r="R1667" s="34"/>
      <c r="S1667" s="34"/>
      <c r="T1667" s="34"/>
      <c r="U1667" s="34"/>
      <c r="V1667" s="34"/>
      <c r="W1667" s="34"/>
      <c r="X1667" s="34"/>
      <c r="Y1667" s="34"/>
      <c r="Z1667" s="34"/>
      <c r="AA1667" s="34"/>
      <c r="AB1667" s="34"/>
      <c r="AC1667" s="34"/>
      <c r="AD1667" s="47"/>
      <c r="AG1667" s="23">
        <v>1</v>
      </c>
      <c r="AH1667" s="42">
        <v>0</v>
      </c>
      <c r="AI1667" s="42">
        <v>0</v>
      </c>
    </row>
    <row r="1668" spans="1:35" s="16" customFormat="1" x14ac:dyDescent="0.35">
      <c r="A1668" s="34" t="str">
        <f>IF(B1668&lt;&gt;"",MAX($A$1:A1667)+1,"")</f>
        <v/>
      </c>
      <c r="B1668" s="34"/>
      <c r="C1668" s="34"/>
      <c r="D1668" s="34"/>
      <c r="E1668" s="34"/>
      <c r="F1668" s="34"/>
      <c r="G1668" s="34"/>
      <c r="H1668" s="34"/>
      <c r="I1668" s="34"/>
      <c r="J1668" s="34"/>
      <c r="K1668" s="34"/>
      <c r="L1668" s="34"/>
      <c r="M1668" s="34"/>
      <c r="N1668" s="34"/>
      <c r="O1668" s="34"/>
      <c r="P1668" s="34"/>
      <c r="Q1668" s="34"/>
      <c r="R1668" s="34"/>
      <c r="S1668" s="34"/>
      <c r="T1668" s="34"/>
      <c r="U1668" s="34"/>
      <c r="V1668" s="34"/>
      <c r="W1668" s="34"/>
      <c r="X1668" s="34"/>
      <c r="Y1668" s="34"/>
      <c r="Z1668" s="34"/>
      <c r="AA1668" s="34"/>
      <c r="AB1668" s="34"/>
      <c r="AC1668" s="34"/>
      <c r="AD1668" s="47"/>
      <c r="AG1668" s="23">
        <v>1</v>
      </c>
      <c r="AH1668" s="42">
        <v>0</v>
      </c>
      <c r="AI1668" s="42">
        <v>0</v>
      </c>
    </row>
    <row r="1669" spans="1:35" s="16" customFormat="1" x14ac:dyDescent="0.35">
      <c r="A1669" s="34" t="str">
        <f>IF(B1669&lt;&gt;"",MAX($A$1:A1668)+1,"")</f>
        <v/>
      </c>
      <c r="B1669" s="34"/>
      <c r="C1669" s="34"/>
      <c r="D1669" s="34"/>
      <c r="E1669" s="34"/>
      <c r="F1669" s="34"/>
      <c r="G1669" s="34"/>
      <c r="H1669" s="34"/>
      <c r="I1669" s="34"/>
      <c r="J1669" s="34"/>
      <c r="K1669" s="34"/>
      <c r="L1669" s="34"/>
      <c r="M1669" s="34"/>
      <c r="N1669" s="34"/>
      <c r="O1669" s="34"/>
      <c r="P1669" s="34"/>
      <c r="Q1669" s="34"/>
      <c r="R1669" s="34"/>
      <c r="S1669" s="34"/>
      <c r="T1669" s="34"/>
      <c r="U1669" s="34"/>
      <c r="V1669" s="34"/>
      <c r="W1669" s="34"/>
      <c r="X1669" s="34"/>
      <c r="Y1669" s="34"/>
      <c r="Z1669" s="34"/>
      <c r="AA1669" s="34"/>
      <c r="AB1669" s="34"/>
      <c r="AC1669" s="34"/>
      <c r="AD1669" s="47"/>
      <c r="AG1669" s="23">
        <v>1</v>
      </c>
      <c r="AH1669" s="42">
        <v>0</v>
      </c>
      <c r="AI1669" s="42">
        <v>0</v>
      </c>
    </row>
    <row r="1670" spans="1:35" s="16" customFormat="1" x14ac:dyDescent="0.35">
      <c r="A1670" s="34" t="str">
        <f>IF(B1670&lt;&gt;"",MAX($A$1:A1669)+1,"")</f>
        <v/>
      </c>
      <c r="B1670" s="34"/>
      <c r="C1670" s="34"/>
      <c r="D1670" s="34"/>
      <c r="E1670" s="34"/>
      <c r="F1670" s="34"/>
      <c r="G1670" s="34"/>
      <c r="H1670" s="34"/>
      <c r="I1670" s="34"/>
      <c r="J1670" s="34"/>
      <c r="K1670" s="34"/>
      <c r="L1670" s="34"/>
      <c r="M1670" s="34"/>
      <c r="N1670" s="34"/>
      <c r="O1670" s="34"/>
      <c r="P1670" s="34"/>
      <c r="Q1670" s="34"/>
      <c r="R1670" s="34"/>
      <c r="S1670" s="34"/>
      <c r="T1670" s="34"/>
      <c r="U1670" s="34"/>
      <c r="V1670" s="34"/>
      <c r="W1670" s="34"/>
      <c r="X1670" s="34"/>
      <c r="Y1670" s="34"/>
      <c r="Z1670" s="34"/>
      <c r="AA1670" s="34"/>
      <c r="AB1670" s="34"/>
      <c r="AC1670" s="34"/>
      <c r="AD1670" s="47"/>
      <c r="AG1670" s="23">
        <v>1</v>
      </c>
      <c r="AH1670" s="42">
        <v>0</v>
      </c>
      <c r="AI1670" s="42">
        <v>0</v>
      </c>
    </row>
    <row r="1671" spans="1:35" s="16" customFormat="1" x14ac:dyDescent="0.35">
      <c r="A1671" s="34" t="str">
        <f>IF(B1671&lt;&gt;"",MAX($A$1:A1670)+1,"")</f>
        <v/>
      </c>
      <c r="B1671" s="34"/>
      <c r="C1671" s="34"/>
      <c r="D1671" s="34"/>
      <c r="E1671" s="34"/>
      <c r="F1671" s="34"/>
      <c r="G1671" s="34"/>
      <c r="H1671" s="34"/>
      <c r="I1671" s="34"/>
      <c r="J1671" s="34"/>
      <c r="K1671" s="34"/>
      <c r="L1671" s="34"/>
      <c r="M1671" s="34"/>
      <c r="N1671" s="34"/>
      <c r="O1671" s="34"/>
      <c r="P1671" s="34"/>
      <c r="Q1671" s="34"/>
      <c r="R1671" s="34"/>
      <c r="S1671" s="34"/>
      <c r="T1671" s="34"/>
      <c r="U1671" s="34"/>
      <c r="V1671" s="34"/>
      <c r="W1671" s="34"/>
      <c r="X1671" s="34"/>
      <c r="Y1671" s="34"/>
      <c r="Z1671" s="34"/>
      <c r="AA1671" s="34"/>
      <c r="AB1671" s="34"/>
      <c r="AC1671" s="34"/>
      <c r="AD1671" s="47"/>
      <c r="AG1671" s="23">
        <v>1</v>
      </c>
      <c r="AH1671" s="42">
        <v>0</v>
      </c>
      <c r="AI1671" s="42">
        <v>0</v>
      </c>
    </row>
    <row r="1672" spans="1:35" s="16" customFormat="1" x14ac:dyDescent="0.35">
      <c r="A1672" s="34" t="str">
        <f>IF(B1672&lt;&gt;"",MAX($A$1:A1671)+1,"")</f>
        <v/>
      </c>
      <c r="B1672" s="34"/>
      <c r="C1672" s="34"/>
      <c r="D1672" s="34"/>
      <c r="E1672" s="34"/>
      <c r="F1672" s="34"/>
      <c r="G1672" s="34"/>
      <c r="H1672" s="34"/>
      <c r="I1672" s="34"/>
      <c r="J1672" s="34"/>
      <c r="K1672" s="34"/>
      <c r="L1672" s="34"/>
      <c r="M1672" s="34"/>
      <c r="N1672" s="34"/>
      <c r="O1672" s="34"/>
      <c r="P1672" s="34"/>
      <c r="Q1672" s="34"/>
      <c r="R1672" s="34"/>
      <c r="S1672" s="34"/>
      <c r="T1672" s="34"/>
      <c r="U1672" s="34"/>
      <c r="V1672" s="34"/>
      <c r="W1672" s="34"/>
      <c r="X1672" s="34"/>
      <c r="Y1672" s="34"/>
      <c r="Z1672" s="34"/>
      <c r="AA1672" s="34"/>
      <c r="AB1672" s="34"/>
      <c r="AC1672" s="34"/>
      <c r="AD1672" s="47"/>
      <c r="AG1672" s="23">
        <v>1</v>
      </c>
      <c r="AH1672" s="42">
        <v>0</v>
      </c>
      <c r="AI1672" s="42">
        <v>0</v>
      </c>
    </row>
    <row r="1673" spans="1:35" s="16" customFormat="1" x14ac:dyDescent="0.35">
      <c r="A1673" s="34" t="str">
        <f>IF(B1673&lt;&gt;"",MAX($A$1:A1672)+1,"")</f>
        <v/>
      </c>
      <c r="B1673" s="34"/>
      <c r="C1673" s="34"/>
      <c r="D1673" s="34"/>
      <c r="E1673" s="34"/>
      <c r="F1673" s="34"/>
      <c r="G1673" s="34"/>
      <c r="H1673" s="34"/>
      <c r="I1673" s="34"/>
      <c r="J1673" s="34"/>
      <c r="K1673" s="34"/>
      <c r="L1673" s="34"/>
      <c r="M1673" s="34"/>
      <c r="N1673" s="34"/>
      <c r="O1673" s="34"/>
      <c r="P1673" s="34"/>
      <c r="Q1673" s="34"/>
      <c r="R1673" s="34"/>
      <c r="S1673" s="34"/>
      <c r="T1673" s="34"/>
      <c r="U1673" s="34"/>
      <c r="V1673" s="34"/>
      <c r="W1673" s="34"/>
      <c r="X1673" s="34"/>
      <c r="Y1673" s="34"/>
      <c r="Z1673" s="34"/>
      <c r="AA1673" s="34"/>
      <c r="AB1673" s="34"/>
      <c r="AC1673" s="34"/>
      <c r="AD1673" s="47"/>
      <c r="AG1673" s="23">
        <v>1</v>
      </c>
      <c r="AH1673" s="42">
        <v>0</v>
      </c>
      <c r="AI1673" s="42">
        <v>0</v>
      </c>
    </row>
    <row r="1674" spans="1:35" s="16" customFormat="1" x14ac:dyDescent="0.35">
      <c r="A1674" s="34" t="str">
        <f>IF(B1674&lt;&gt;"",MAX($A$1:A1673)+1,"")</f>
        <v/>
      </c>
      <c r="B1674" s="34"/>
      <c r="C1674" s="34"/>
      <c r="D1674" s="34"/>
      <c r="E1674" s="34"/>
      <c r="F1674" s="34"/>
      <c r="G1674" s="34"/>
      <c r="H1674" s="34"/>
      <c r="I1674" s="34"/>
      <c r="J1674" s="34"/>
      <c r="K1674" s="34"/>
      <c r="L1674" s="34"/>
      <c r="M1674" s="34"/>
      <c r="N1674" s="34"/>
      <c r="O1674" s="34"/>
      <c r="P1674" s="34"/>
      <c r="Q1674" s="34"/>
      <c r="R1674" s="34"/>
      <c r="S1674" s="34"/>
      <c r="T1674" s="34"/>
      <c r="U1674" s="34"/>
      <c r="V1674" s="34"/>
      <c r="W1674" s="34"/>
      <c r="X1674" s="34"/>
      <c r="Y1674" s="34"/>
      <c r="Z1674" s="34"/>
      <c r="AA1674" s="34"/>
      <c r="AB1674" s="34"/>
      <c r="AC1674" s="34"/>
      <c r="AD1674" s="47"/>
      <c r="AG1674" s="23">
        <v>1</v>
      </c>
      <c r="AH1674" s="42">
        <v>0</v>
      </c>
      <c r="AI1674" s="42">
        <v>0</v>
      </c>
    </row>
    <row r="1675" spans="1:35" s="16" customFormat="1" x14ac:dyDescent="0.35">
      <c r="A1675" s="34" t="str">
        <f>IF(B1675&lt;&gt;"",MAX($A$1:A1674)+1,"")</f>
        <v/>
      </c>
      <c r="B1675" s="34"/>
      <c r="C1675" s="34"/>
      <c r="D1675" s="34"/>
      <c r="E1675" s="34"/>
      <c r="F1675" s="34"/>
      <c r="G1675" s="34"/>
      <c r="H1675" s="34"/>
      <c r="I1675" s="34"/>
      <c r="J1675" s="34"/>
      <c r="K1675" s="34"/>
      <c r="L1675" s="34"/>
      <c r="M1675" s="34"/>
      <c r="N1675" s="34"/>
      <c r="O1675" s="34"/>
      <c r="P1675" s="34"/>
      <c r="Q1675" s="34"/>
      <c r="R1675" s="34"/>
      <c r="S1675" s="34"/>
      <c r="T1675" s="34"/>
      <c r="U1675" s="34"/>
      <c r="V1675" s="34"/>
      <c r="W1675" s="34"/>
      <c r="X1675" s="34"/>
      <c r="Y1675" s="34"/>
      <c r="Z1675" s="34"/>
      <c r="AA1675" s="34"/>
      <c r="AB1675" s="34"/>
      <c r="AC1675" s="34"/>
      <c r="AD1675" s="47"/>
      <c r="AG1675" s="23">
        <v>1</v>
      </c>
      <c r="AH1675" s="42">
        <v>0</v>
      </c>
      <c r="AI1675" s="42">
        <v>0</v>
      </c>
    </row>
    <row r="1676" spans="1:35" s="16" customFormat="1" x14ac:dyDescent="0.35">
      <c r="A1676" s="34" t="str">
        <f>IF(B1676&lt;&gt;"",MAX($A$1:A1675)+1,"")</f>
        <v/>
      </c>
      <c r="B1676" s="34"/>
      <c r="C1676" s="34"/>
      <c r="D1676" s="34"/>
      <c r="E1676" s="34"/>
      <c r="F1676" s="34"/>
      <c r="G1676" s="34"/>
      <c r="H1676" s="34"/>
      <c r="I1676" s="34"/>
      <c r="J1676" s="34"/>
      <c r="K1676" s="34"/>
      <c r="L1676" s="34"/>
      <c r="M1676" s="34"/>
      <c r="N1676" s="34"/>
      <c r="O1676" s="34"/>
      <c r="P1676" s="34"/>
      <c r="Q1676" s="34"/>
      <c r="R1676" s="34"/>
      <c r="S1676" s="34"/>
      <c r="T1676" s="34"/>
      <c r="U1676" s="34"/>
      <c r="V1676" s="34"/>
      <c r="W1676" s="34"/>
      <c r="X1676" s="34"/>
      <c r="Y1676" s="34"/>
      <c r="Z1676" s="34"/>
      <c r="AA1676" s="34"/>
      <c r="AB1676" s="34"/>
      <c r="AC1676" s="34"/>
      <c r="AD1676" s="47"/>
      <c r="AG1676" s="23">
        <v>1</v>
      </c>
      <c r="AH1676" s="42">
        <v>0</v>
      </c>
      <c r="AI1676" s="42">
        <v>0</v>
      </c>
    </row>
    <row r="1677" spans="1:35" s="16" customFormat="1" x14ac:dyDescent="0.35">
      <c r="A1677" s="34" t="str">
        <f>IF(B1677&lt;&gt;"",MAX($A$1:A1676)+1,"")</f>
        <v/>
      </c>
      <c r="B1677" s="34"/>
      <c r="C1677" s="34"/>
      <c r="D1677" s="34"/>
      <c r="E1677" s="34"/>
      <c r="F1677" s="34"/>
      <c r="G1677" s="34"/>
      <c r="H1677" s="34"/>
      <c r="I1677" s="34"/>
      <c r="J1677" s="34"/>
      <c r="K1677" s="34"/>
      <c r="L1677" s="34"/>
      <c r="M1677" s="34"/>
      <c r="N1677" s="34"/>
      <c r="O1677" s="34"/>
      <c r="P1677" s="34"/>
      <c r="Q1677" s="34"/>
      <c r="R1677" s="34"/>
      <c r="S1677" s="34"/>
      <c r="T1677" s="34"/>
      <c r="U1677" s="34"/>
      <c r="V1677" s="34"/>
      <c r="W1677" s="34"/>
      <c r="X1677" s="34"/>
      <c r="Y1677" s="34"/>
      <c r="Z1677" s="34"/>
      <c r="AA1677" s="34"/>
      <c r="AB1677" s="34"/>
      <c r="AC1677" s="34"/>
      <c r="AD1677" s="47"/>
      <c r="AG1677" s="23">
        <v>1</v>
      </c>
      <c r="AH1677" s="42">
        <v>0</v>
      </c>
      <c r="AI1677" s="42">
        <v>0</v>
      </c>
    </row>
    <row r="1678" spans="1:35" s="16" customFormat="1" x14ac:dyDescent="0.35">
      <c r="A1678" s="34" t="str">
        <f>IF(B1678&lt;&gt;"",MAX($A$1:A1677)+1,"")</f>
        <v/>
      </c>
      <c r="B1678" s="34"/>
      <c r="C1678" s="34"/>
      <c r="D1678" s="34"/>
      <c r="E1678" s="34"/>
      <c r="F1678" s="34"/>
      <c r="G1678" s="34"/>
      <c r="H1678" s="34"/>
      <c r="I1678" s="34"/>
      <c r="J1678" s="34"/>
      <c r="K1678" s="34"/>
      <c r="L1678" s="34"/>
      <c r="M1678" s="34"/>
      <c r="N1678" s="34"/>
      <c r="O1678" s="34"/>
      <c r="P1678" s="34"/>
      <c r="Q1678" s="34"/>
      <c r="R1678" s="34"/>
      <c r="S1678" s="34"/>
      <c r="T1678" s="34"/>
      <c r="U1678" s="34"/>
      <c r="V1678" s="34"/>
      <c r="W1678" s="34"/>
      <c r="X1678" s="34"/>
      <c r="Y1678" s="34"/>
      <c r="Z1678" s="34"/>
      <c r="AA1678" s="34"/>
      <c r="AB1678" s="34"/>
      <c r="AC1678" s="34"/>
      <c r="AD1678" s="47"/>
      <c r="AG1678" s="23">
        <v>1</v>
      </c>
      <c r="AH1678" s="42">
        <v>0</v>
      </c>
      <c r="AI1678" s="42">
        <v>0</v>
      </c>
    </row>
    <row r="1679" spans="1:35" s="16" customFormat="1" x14ac:dyDescent="0.35">
      <c r="A1679" s="34" t="str">
        <f>IF(B1679&lt;&gt;"",MAX($A$1:A1678)+1,"")</f>
        <v/>
      </c>
      <c r="B1679" s="34"/>
      <c r="C1679" s="34"/>
      <c r="D1679" s="34"/>
      <c r="E1679" s="34"/>
      <c r="F1679" s="34"/>
      <c r="G1679" s="34"/>
      <c r="H1679" s="34"/>
      <c r="I1679" s="34"/>
      <c r="J1679" s="34"/>
      <c r="K1679" s="34"/>
      <c r="L1679" s="34"/>
      <c r="M1679" s="34"/>
      <c r="N1679" s="34"/>
      <c r="O1679" s="34"/>
      <c r="P1679" s="34"/>
      <c r="Q1679" s="34"/>
      <c r="R1679" s="34"/>
      <c r="S1679" s="34"/>
      <c r="T1679" s="34"/>
      <c r="U1679" s="34"/>
      <c r="V1679" s="34"/>
      <c r="W1679" s="34"/>
      <c r="X1679" s="34"/>
      <c r="Y1679" s="34"/>
      <c r="Z1679" s="34"/>
      <c r="AA1679" s="34"/>
      <c r="AB1679" s="34"/>
      <c r="AC1679" s="34"/>
      <c r="AD1679" s="47"/>
      <c r="AG1679" s="23">
        <v>1</v>
      </c>
      <c r="AH1679" s="42">
        <v>0</v>
      </c>
      <c r="AI1679" s="42">
        <v>0</v>
      </c>
    </row>
    <row r="1680" spans="1:35" s="16" customFormat="1" x14ac:dyDescent="0.35">
      <c r="A1680" s="34" t="str">
        <f>IF(B1680&lt;&gt;"",MAX($A$1:A1679)+1,"")</f>
        <v/>
      </c>
      <c r="B1680" s="34"/>
      <c r="C1680" s="34"/>
      <c r="D1680" s="34"/>
      <c r="E1680" s="34"/>
      <c r="F1680" s="34"/>
      <c r="G1680" s="34"/>
      <c r="H1680" s="34"/>
      <c r="I1680" s="34"/>
      <c r="J1680" s="34"/>
      <c r="K1680" s="34"/>
      <c r="L1680" s="34"/>
      <c r="M1680" s="34"/>
      <c r="N1680" s="34"/>
      <c r="O1680" s="34"/>
      <c r="P1680" s="34"/>
      <c r="Q1680" s="34"/>
      <c r="R1680" s="34"/>
      <c r="S1680" s="34"/>
      <c r="T1680" s="34"/>
      <c r="U1680" s="34"/>
      <c r="V1680" s="34"/>
      <c r="W1680" s="34"/>
      <c r="X1680" s="34"/>
      <c r="Y1680" s="34"/>
      <c r="Z1680" s="34"/>
      <c r="AA1680" s="34"/>
      <c r="AB1680" s="34"/>
      <c r="AC1680" s="34"/>
      <c r="AD1680" s="47"/>
      <c r="AG1680" s="23">
        <v>1</v>
      </c>
      <c r="AH1680" s="42">
        <v>0</v>
      </c>
      <c r="AI1680" s="42">
        <v>0</v>
      </c>
    </row>
    <row r="1681" spans="1:35" s="16" customFormat="1" x14ac:dyDescent="0.35">
      <c r="A1681" s="34" t="str">
        <f>IF(B1681&lt;&gt;"",MAX($A$1:A1680)+1,"")</f>
        <v/>
      </c>
      <c r="B1681" s="34"/>
      <c r="C1681" s="34"/>
      <c r="D1681" s="34"/>
      <c r="E1681" s="34"/>
      <c r="F1681" s="34"/>
      <c r="G1681" s="34"/>
      <c r="H1681" s="34"/>
      <c r="I1681" s="34"/>
      <c r="J1681" s="34"/>
      <c r="K1681" s="34"/>
      <c r="L1681" s="34"/>
      <c r="M1681" s="34"/>
      <c r="N1681" s="34"/>
      <c r="O1681" s="34"/>
      <c r="P1681" s="34"/>
      <c r="Q1681" s="34"/>
      <c r="R1681" s="34"/>
      <c r="S1681" s="34"/>
      <c r="T1681" s="34"/>
      <c r="U1681" s="34"/>
      <c r="V1681" s="34"/>
      <c r="W1681" s="34"/>
      <c r="X1681" s="34"/>
      <c r="Y1681" s="34"/>
      <c r="Z1681" s="34"/>
      <c r="AA1681" s="34"/>
      <c r="AB1681" s="34"/>
      <c r="AC1681" s="34"/>
      <c r="AD1681" s="47"/>
      <c r="AG1681" s="23">
        <v>1</v>
      </c>
      <c r="AH1681" s="42">
        <v>0</v>
      </c>
      <c r="AI1681" s="42">
        <v>0</v>
      </c>
    </row>
    <row r="1682" spans="1:35" s="16" customFormat="1" x14ac:dyDescent="0.35">
      <c r="A1682" s="34" t="str">
        <f>IF(B1682&lt;&gt;"",MAX($A$1:A1681)+1,"")</f>
        <v/>
      </c>
      <c r="B1682" s="34"/>
      <c r="C1682" s="34"/>
      <c r="D1682" s="34"/>
      <c r="E1682" s="34"/>
      <c r="F1682" s="34"/>
      <c r="G1682" s="34"/>
      <c r="H1682" s="34"/>
      <c r="I1682" s="34"/>
      <c r="J1682" s="34"/>
      <c r="K1682" s="34"/>
      <c r="L1682" s="34"/>
      <c r="M1682" s="34"/>
      <c r="N1682" s="34"/>
      <c r="O1682" s="34"/>
      <c r="P1682" s="34"/>
      <c r="Q1682" s="34"/>
      <c r="R1682" s="34"/>
      <c r="S1682" s="34"/>
      <c r="T1682" s="34"/>
      <c r="U1682" s="34"/>
      <c r="V1682" s="34"/>
      <c r="W1682" s="34"/>
      <c r="X1682" s="34"/>
      <c r="Y1682" s="34"/>
      <c r="Z1682" s="34"/>
      <c r="AA1682" s="34"/>
      <c r="AB1682" s="34"/>
      <c r="AC1682" s="34"/>
      <c r="AD1682" s="47"/>
      <c r="AG1682" s="23">
        <v>1</v>
      </c>
      <c r="AH1682" s="42">
        <v>0</v>
      </c>
      <c r="AI1682" s="42">
        <v>0</v>
      </c>
    </row>
    <row r="1683" spans="1:35" s="16" customFormat="1" x14ac:dyDescent="0.35">
      <c r="A1683" s="34" t="str">
        <f>IF(B1683&lt;&gt;"",MAX($A$1:A1682)+1,"")</f>
        <v/>
      </c>
      <c r="B1683" s="34"/>
      <c r="C1683" s="34"/>
      <c r="D1683" s="34"/>
      <c r="E1683" s="34"/>
      <c r="F1683" s="34"/>
      <c r="G1683" s="34"/>
      <c r="H1683" s="34"/>
      <c r="I1683" s="34"/>
      <c r="J1683" s="34"/>
      <c r="K1683" s="34"/>
      <c r="L1683" s="34"/>
      <c r="M1683" s="34"/>
      <c r="N1683" s="34"/>
      <c r="O1683" s="34"/>
      <c r="P1683" s="34"/>
      <c r="Q1683" s="34"/>
      <c r="R1683" s="34"/>
      <c r="S1683" s="34"/>
      <c r="T1683" s="34"/>
      <c r="U1683" s="34"/>
      <c r="V1683" s="34"/>
      <c r="W1683" s="34"/>
      <c r="X1683" s="34"/>
      <c r="Y1683" s="34"/>
      <c r="Z1683" s="34"/>
      <c r="AA1683" s="34"/>
      <c r="AB1683" s="34"/>
      <c r="AC1683" s="34"/>
      <c r="AD1683" s="47"/>
      <c r="AG1683" s="23">
        <v>1</v>
      </c>
      <c r="AH1683" s="42">
        <v>0</v>
      </c>
      <c r="AI1683" s="42">
        <v>0</v>
      </c>
    </row>
    <row r="1684" spans="1:35" s="16" customFormat="1" x14ac:dyDescent="0.35">
      <c r="A1684" s="34" t="str">
        <f>IF(B1684&lt;&gt;"",MAX($A$1:A1683)+1,"")</f>
        <v/>
      </c>
      <c r="B1684" s="34"/>
      <c r="C1684" s="34"/>
      <c r="D1684" s="34"/>
      <c r="E1684" s="34"/>
      <c r="F1684" s="34"/>
      <c r="G1684" s="34"/>
      <c r="H1684" s="34"/>
      <c r="I1684" s="34"/>
      <c r="J1684" s="34"/>
      <c r="K1684" s="34"/>
      <c r="L1684" s="34"/>
      <c r="M1684" s="34"/>
      <c r="N1684" s="34"/>
      <c r="O1684" s="34"/>
      <c r="P1684" s="34"/>
      <c r="Q1684" s="34"/>
      <c r="R1684" s="34"/>
      <c r="S1684" s="34"/>
      <c r="T1684" s="34"/>
      <c r="U1684" s="34"/>
      <c r="V1684" s="34"/>
      <c r="W1684" s="34"/>
      <c r="X1684" s="34"/>
      <c r="Y1684" s="34"/>
      <c r="Z1684" s="34"/>
      <c r="AA1684" s="34"/>
      <c r="AB1684" s="34"/>
      <c r="AC1684" s="34"/>
      <c r="AD1684" s="47"/>
      <c r="AG1684" s="23">
        <v>1</v>
      </c>
      <c r="AH1684" s="42">
        <v>0</v>
      </c>
      <c r="AI1684" s="42">
        <v>0</v>
      </c>
    </row>
    <row r="1685" spans="1:35" s="16" customFormat="1" x14ac:dyDescent="0.35">
      <c r="A1685" s="34" t="str">
        <f>IF(B1685&lt;&gt;"",MAX($A$1:A1684)+1,"")</f>
        <v/>
      </c>
      <c r="B1685" s="34"/>
      <c r="C1685" s="34"/>
      <c r="D1685" s="34"/>
      <c r="E1685" s="34"/>
      <c r="F1685" s="34"/>
      <c r="G1685" s="34"/>
      <c r="H1685" s="34"/>
      <c r="I1685" s="34"/>
      <c r="J1685" s="34"/>
      <c r="K1685" s="34"/>
      <c r="L1685" s="34"/>
      <c r="M1685" s="34"/>
      <c r="N1685" s="34"/>
      <c r="O1685" s="34"/>
      <c r="P1685" s="34"/>
      <c r="Q1685" s="34"/>
      <c r="R1685" s="34"/>
      <c r="S1685" s="34"/>
      <c r="T1685" s="34"/>
      <c r="U1685" s="34"/>
      <c r="V1685" s="34"/>
      <c r="W1685" s="34"/>
      <c r="X1685" s="34"/>
      <c r="Y1685" s="34"/>
      <c r="Z1685" s="34"/>
      <c r="AA1685" s="34"/>
      <c r="AB1685" s="34"/>
      <c r="AC1685" s="34"/>
      <c r="AD1685" s="47"/>
      <c r="AG1685" s="23">
        <v>1</v>
      </c>
      <c r="AH1685" s="42">
        <v>0</v>
      </c>
      <c r="AI1685" s="42">
        <v>0</v>
      </c>
    </row>
    <row r="1686" spans="1:35" s="16" customFormat="1" x14ac:dyDescent="0.35">
      <c r="A1686" s="34" t="str">
        <f>IF(B1686&lt;&gt;"",MAX($A$1:A1685)+1,"")</f>
        <v/>
      </c>
      <c r="B1686" s="34"/>
      <c r="C1686" s="34"/>
      <c r="D1686" s="34"/>
      <c r="E1686" s="34"/>
      <c r="F1686" s="34"/>
      <c r="G1686" s="34"/>
      <c r="H1686" s="34"/>
      <c r="I1686" s="34"/>
      <c r="J1686" s="34"/>
      <c r="K1686" s="34"/>
      <c r="L1686" s="34"/>
      <c r="M1686" s="34"/>
      <c r="N1686" s="34"/>
      <c r="O1686" s="34"/>
      <c r="P1686" s="34"/>
      <c r="Q1686" s="34"/>
      <c r="R1686" s="34"/>
      <c r="S1686" s="34"/>
      <c r="T1686" s="34"/>
      <c r="U1686" s="34"/>
      <c r="V1686" s="34"/>
      <c r="W1686" s="34"/>
      <c r="X1686" s="34"/>
      <c r="Y1686" s="34"/>
      <c r="Z1686" s="34"/>
      <c r="AA1686" s="34"/>
      <c r="AB1686" s="34"/>
      <c r="AC1686" s="34"/>
      <c r="AD1686" s="47"/>
      <c r="AG1686" s="23">
        <v>1</v>
      </c>
      <c r="AH1686" s="42">
        <v>0</v>
      </c>
      <c r="AI1686" s="42">
        <v>0</v>
      </c>
    </row>
    <row r="1687" spans="1:35" s="16" customFormat="1" x14ac:dyDescent="0.35">
      <c r="A1687" s="34" t="str">
        <f>IF(B1687&lt;&gt;"",MAX($A$1:A1686)+1,"")</f>
        <v/>
      </c>
      <c r="B1687" s="34"/>
      <c r="C1687" s="34"/>
      <c r="D1687" s="34"/>
      <c r="E1687" s="34"/>
      <c r="F1687" s="34"/>
      <c r="G1687" s="34"/>
      <c r="H1687" s="34"/>
      <c r="I1687" s="34"/>
      <c r="J1687" s="34"/>
      <c r="K1687" s="34"/>
      <c r="L1687" s="34"/>
      <c r="M1687" s="34"/>
      <c r="N1687" s="34"/>
      <c r="O1687" s="34"/>
      <c r="P1687" s="34"/>
      <c r="Q1687" s="34"/>
      <c r="R1687" s="34"/>
      <c r="S1687" s="34"/>
      <c r="T1687" s="34"/>
      <c r="U1687" s="34"/>
      <c r="V1687" s="34"/>
      <c r="W1687" s="34"/>
      <c r="X1687" s="34"/>
      <c r="Y1687" s="34"/>
      <c r="Z1687" s="34"/>
      <c r="AA1687" s="34"/>
      <c r="AB1687" s="34"/>
      <c r="AC1687" s="34"/>
      <c r="AD1687" s="47"/>
      <c r="AG1687" s="23">
        <v>1</v>
      </c>
      <c r="AH1687" s="42">
        <v>0</v>
      </c>
      <c r="AI1687" s="42">
        <v>0</v>
      </c>
    </row>
    <row r="1688" spans="1:35" s="16" customFormat="1" x14ac:dyDescent="0.35">
      <c r="A1688" s="34" t="str">
        <f>IF(B1688&lt;&gt;"",MAX($A$1:A1687)+1,"")</f>
        <v/>
      </c>
      <c r="B1688" s="34"/>
      <c r="C1688" s="34"/>
      <c r="D1688" s="34"/>
      <c r="E1688" s="34"/>
      <c r="F1688" s="34"/>
      <c r="G1688" s="34"/>
      <c r="H1688" s="34"/>
      <c r="I1688" s="34"/>
      <c r="J1688" s="34"/>
      <c r="K1688" s="34"/>
      <c r="L1688" s="34"/>
      <c r="M1688" s="34"/>
      <c r="N1688" s="34"/>
      <c r="O1688" s="34"/>
      <c r="P1688" s="34"/>
      <c r="Q1688" s="34"/>
      <c r="R1688" s="34"/>
      <c r="S1688" s="34"/>
      <c r="T1688" s="34"/>
      <c r="U1688" s="34"/>
      <c r="V1688" s="34"/>
      <c r="W1688" s="34"/>
      <c r="X1688" s="34"/>
      <c r="Y1688" s="34"/>
      <c r="Z1688" s="34"/>
      <c r="AA1688" s="34"/>
      <c r="AB1688" s="34"/>
      <c r="AC1688" s="34"/>
      <c r="AD1688" s="47"/>
      <c r="AG1688" s="23">
        <v>1</v>
      </c>
      <c r="AH1688" s="42">
        <v>0</v>
      </c>
      <c r="AI1688" s="42">
        <v>0</v>
      </c>
    </row>
    <row r="1689" spans="1:35" s="16" customFormat="1" x14ac:dyDescent="0.35">
      <c r="A1689" s="34" t="str">
        <f>IF(B1689&lt;&gt;"",MAX($A$1:A1688)+1,"")</f>
        <v/>
      </c>
      <c r="B1689" s="34"/>
      <c r="C1689" s="34"/>
      <c r="D1689" s="34"/>
      <c r="E1689" s="34"/>
      <c r="F1689" s="34"/>
      <c r="G1689" s="34"/>
      <c r="H1689" s="34"/>
      <c r="I1689" s="34"/>
      <c r="J1689" s="34"/>
      <c r="K1689" s="34"/>
      <c r="L1689" s="34"/>
      <c r="M1689" s="34"/>
      <c r="N1689" s="34"/>
      <c r="O1689" s="34"/>
      <c r="P1689" s="34"/>
      <c r="Q1689" s="34"/>
      <c r="R1689" s="34"/>
      <c r="S1689" s="34"/>
      <c r="T1689" s="34"/>
      <c r="U1689" s="34"/>
      <c r="V1689" s="34"/>
      <c r="W1689" s="34"/>
      <c r="X1689" s="34"/>
      <c r="Y1689" s="34"/>
      <c r="Z1689" s="34"/>
      <c r="AA1689" s="34"/>
      <c r="AB1689" s="34"/>
      <c r="AC1689" s="34"/>
      <c r="AD1689" s="47"/>
      <c r="AG1689" s="23">
        <v>1</v>
      </c>
      <c r="AH1689" s="42">
        <v>0</v>
      </c>
      <c r="AI1689" s="42">
        <v>0</v>
      </c>
    </row>
    <row r="1690" spans="1:35" s="16" customFormat="1" x14ac:dyDescent="0.35">
      <c r="A1690" s="34" t="str">
        <f>IF(B1690&lt;&gt;"",MAX($A$1:A1689)+1,"")</f>
        <v/>
      </c>
      <c r="B1690" s="34"/>
      <c r="C1690" s="34"/>
      <c r="D1690" s="34"/>
      <c r="E1690" s="34"/>
      <c r="F1690" s="34"/>
      <c r="G1690" s="34"/>
      <c r="H1690" s="34"/>
      <c r="I1690" s="34"/>
      <c r="J1690" s="34"/>
      <c r="K1690" s="34"/>
      <c r="L1690" s="34"/>
      <c r="M1690" s="34"/>
      <c r="N1690" s="34"/>
      <c r="O1690" s="34"/>
      <c r="P1690" s="34"/>
      <c r="Q1690" s="34"/>
      <c r="R1690" s="34"/>
      <c r="S1690" s="34"/>
      <c r="T1690" s="34"/>
      <c r="U1690" s="34"/>
      <c r="V1690" s="34"/>
      <c r="W1690" s="34"/>
      <c r="X1690" s="34"/>
      <c r="Y1690" s="34"/>
      <c r="Z1690" s="34"/>
      <c r="AA1690" s="34"/>
      <c r="AB1690" s="34"/>
      <c r="AC1690" s="34"/>
      <c r="AD1690" s="47"/>
      <c r="AG1690" s="23">
        <v>1</v>
      </c>
      <c r="AH1690" s="42">
        <v>0</v>
      </c>
      <c r="AI1690" s="42">
        <v>0</v>
      </c>
    </row>
    <row r="1691" spans="1:35" s="16" customFormat="1" x14ac:dyDescent="0.35">
      <c r="A1691" s="34" t="str">
        <f>IF(B1691&lt;&gt;"",MAX($A$1:A1690)+1,"")</f>
        <v/>
      </c>
      <c r="B1691" s="34"/>
      <c r="C1691" s="34"/>
      <c r="D1691" s="34"/>
      <c r="E1691" s="34"/>
      <c r="F1691" s="34"/>
      <c r="G1691" s="34"/>
      <c r="H1691" s="34"/>
      <c r="I1691" s="34"/>
      <c r="J1691" s="34"/>
      <c r="K1691" s="34"/>
      <c r="L1691" s="34"/>
      <c r="M1691" s="34"/>
      <c r="N1691" s="34"/>
      <c r="O1691" s="34"/>
      <c r="P1691" s="34"/>
      <c r="Q1691" s="34"/>
      <c r="R1691" s="34"/>
      <c r="S1691" s="34"/>
      <c r="T1691" s="34"/>
      <c r="U1691" s="34"/>
      <c r="V1691" s="34"/>
      <c r="W1691" s="34"/>
      <c r="X1691" s="34"/>
      <c r="Y1691" s="34"/>
      <c r="Z1691" s="34"/>
      <c r="AA1691" s="34"/>
      <c r="AB1691" s="34"/>
      <c r="AC1691" s="34"/>
      <c r="AD1691" s="47"/>
      <c r="AG1691" s="23">
        <v>1</v>
      </c>
      <c r="AH1691" s="42">
        <v>0</v>
      </c>
      <c r="AI1691" s="42">
        <v>0</v>
      </c>
    </row>
    <row r="1692" spans="1:35" s="16" customFormat="1" x14ac:dyDescent="0.35">
      <c r="A1692" s="34" t="str">
        <f>IF(B1692&lt;&gt;"",MAX($A$1:A1691)+1,"")</f>
        <v/>
      </c>
      <c r="B1692" s="34"/>
      <c r="C1692" s="34"/>
      <c r="D1692" s="34"/>
      <c r="E1692" s="34"/>
      <c r="F1692" s="34"/>
      <c r="G1692" s="34"/>
      <c r="H1692" s="34"/>
      <c r="I1692" s="34"/>
      <c r="J1692" s="34"/>
      <c r="K1692" s="34"/>
      <c r="L1692" s="34"/>
      <c r="M1692" s="34"/>
      <c r="N1692" s="34"/>
      <c r="O1692" s="34"/>
      <c r="P1692" s="34"/>
      <c r="Q1692" s="34"/>
      <c r="R1692" s="34"/>
      <c r="S1692" s="34"/>
      <c r="T1692" s="34"/>
      <c r="U1692" s="34"/>
      <c r="V1692" s="34"/>
      <c r="W1692" s="34"/>
      <c r="X1692" s="34"/>
      <c r="Y1692" s="34"/>
      <c r="Z1692" s="34"/>
      <c r="AA1692" s="34"/>
      <c r="AB1692" s="34"/>
      <c r="AC1692" s="34"/>
      <c r="AD1692" s="47"/>
      <c r="AG1692" s="23">
        <v>1</v>
      </c>
      <c r="AH1692" s="42">
        <v>0</v>
      </c>
      <c r="AI1692" s="42">
        <v>0</v>
      </c>
    </row>
    <row r="1693" spans="1:35" s="16" customFormat="1" x14ac:dyDescent="0.35">
      <c r="A1693" s="34" t="str">
        <f>IF(B1693&lt;&gt;"",MAX($A$1:A1692)+1,"")</f>
        <v/>
      </c>
      <c r="B1693" s="34"/>
      <c r="C1693" s="34"/>
      <c r="D1693" s="34"/>
      <c r="E1693" s="34"/>
      <c r="F1693" s="34"/>
      <c r="G1693" s="34"/>
      <c r="H1693" s="34"/>
      <c r="I1693" s="34"/>
      <c r="J1693" s="34"/>
      <c r="K1693" s="34"/>
      <c r="L1693" s="34"/>
      <c r="M1693" s="34"/>
      <c r="N1693" s="34"/>
      <c r="O1693" s="34"/>
      <c r="P1693" s="34"/>
      <c r="Q1693" s="34"/>
      <c r="R1693" s="34"/>
      <c r="S1693" s="34"/>
      <c r="T1693" s="34"/>
      <c r="U1693" s="34"/>
      <c r="V1693" s="34"/>
      <c r="W1693" s="34"/>
      <c r="X1693" s="34"/>
      <c r="Y1693" s="34"/>
      <c r="Z1693" s="34"/>
      <c r="AA1693" s="34"/>
      <c r="AB1693" s="34"/>
      <c r="AC1693" s="34"/>
      <c r="AD1693" s="47"/>
      <c r="AG1693" s="23">
        <v>1</v>
      </c>
      <c r="AH1693" s="42">
        <v>0</v>
      </c>
      <c r="AI1693" s="42">
        <v>0</v>
      </c>
    </row>
    <row r="1694" spans="1:35" s="16" customFormat="1" x14ac:dyDescent="0.35">
      <c r="A1694" s="34" t="str">
        <f>IF(B1694&lt;&gt;"",MAX($A$1:A1693)+1,"")</f>
        <v/>
      </c>
      <c r="B1694" s="34"/>
      <c r="C1694" s="34"/>
      <c r="D1694" s="34"/>
      <c r="E1694" s="34"/>
      <c r="F1694" s="34"/>
      <c r="G1694" s="34"/>
      <c r="H1694" s="34"/>
      <c r="I1694" s="34"/>
      <c r="J1694" s="34"/>
      <c r="K1694" s="34"/>
      <c r="L1694" s="34"/>
      <c r="M1694" s="34"/>
      <c r="N1694" s="34"/>
      <c r="O1694" s="34"/>
      <c r="P1694" s="34"/>
      <c r="Q1694" s="34"/>
      <c r="R1694" s="34"/>
      <c r="S1694" s="34"/>
      <c r="T1694" s="34"/>
      <c r="U1694" s="34"/>
      <c r="V1694" s="34"/>
      <c r="W1694" s="34"/>
      <c r="X1694" s="34"/>
      <c r="Y1694" s="34"/>
      <c r="Z1694" s="34"/>
      <c r="AA1694" s="34"/>
      <c r="AB1694" s="34"/>
      <c r="AC1694" s="34"/>
      <c r="AD1694" s="47"/>
      <c r="AG1694" s="23">
        <v>1</v>
      </c>
      <c r="AH1694" s="42">
        <v>0</v>
      </c>
      <c r="AI1694" s="42">
        <v>0</v>
      </c>
    </row>
    <row r="1695" spans="1:35" s="16" customFormat="1" x14ac:dyDescent="0.35">
      <c r="A1695" s="34" t="str">
        <f>IF(B1695&lt;&gt;"",MAX($A$1:A1694)+1,"")</f>
        <v/>
      </c>
      <c r="B1695" s="34"/>
      <c r="C1695" s="34"/>
      <c r="D1695" s="34"/>
      <c r="E1695" s="34"/>
      <c r="F1695" s="34"/>
      <c r="G1695" s="34"/>
      <c r="H1695" s="34"/>
      <c r="I1695" s="34"/>
      <c r="J1695" s="34"/>
      <c r="K1695" s="34"/>
      <c r="L1695" s="34"/>
      <c r="M1695" s="34"/>
      <c r="N1695" s="34"/>
      <c r="O1695" s="34"/>
      <c r="P1695" s="34"/>
      <c r="Q1695" s="34"/>
      <c r="R1695" s="34"/>
      <c r="S1695" s="34"/>
      <c r="T1695" s="34"/>
      <c r="U1695" s="34"/>
      <c r="V1695" s="34"/>
      <c r="W1695" s="34"/>
      <c r="X1695" s="34"/>
      <c r="Y1695" s="34"/>
      <c r="Z1695" s="34"/>
      <c r="AA1695" s="34"/>
      <c r="AB1695" s="34"/>
      <c r="AC1695" s="34"/>
      <c r="AD1695" s="47"/>
      <c r="AG1695" s="23">
        <v>1</v>
      </c>
      <c r="AH1695" s="42">
        <v>0</v>
      </c>
      <c r="AI1695" s="42">
        <v>0</v>
      </c>
    </row>
    <row r="1696" spans="1:35" s="16" customFormat="1" x14ac:dyDescent="0.35">
      <c r="A1696" s="34" t="str">
        <f>IF(B1696&lt;&gt;"",MAX($A$1:A1695)+1,"")</f>
        <v/>
      </c>
      <c r="B1696" s="34"/>
      <c r="C1696" s="34"/>
      <c r="D1696" s="34"/>
      <c r="E1696" s="34"/>
      <c r="F1696" s="34"/>
      <c r="G1696" s="34"/>
      <c r="H1696" s="34"/>
      <c r="I1696" s="34"/>
      <c r="J1696" s="34"/>
      <c r="K1696" s="34"/>
      <c r="L1696" s="34"/>
      <c r="M1696" s="34"/>
      <c r="N1696" s="34"/>
      <c r="O1696" s="34"/>
      <c r="P1696" s="34"/>
      <c r="Q1696" s="34"/>
      <c r="R1696" s="34"/>
      <c r="S1696" s="34"/>
      <c r="T1696" s="34"/>
      <c r="U1696" s="34"/>
      <c r="V1696" s="34"/>
      <c r="W1696" s="34"/>
      <c r="X1696" s="34"/>
      <c r="Y1696" s="34"/>
      <c r="Z1696" s="34"/>
      <c r="AA1696" s="34"/>
      <c r="AB1696" s="34"/>
      <c r="AC1696" s="34"/>
      <c r="AD1696" s="47"/>
      <c r="AG1696" s="23">
        <v>1</v>
      </c>
      <c r="AH1696" s="42">
        <v>0</v>
      </c>
      <c r="AI1696" s="42">
        <v>0</v>
      </c>
    </row>
    <row r="1697" spans="1:35" s="16" customFormat="1" x14ac:dyDescent="0.35">
      <c r="A1697" s="34" t="str">
        <f>IF(B1697&lt;&gt;"",MAX($A$1:A1696)+1,"")</f>
        <v/>
      </c>
      <c r="B1697" s="34"/>
      <c r="C1697" s="34"/>
      <c r="D1697" s="34"/>
      <c r="E1697" s="34"/>
      <c r="F1697" s="34"/>
      <c r="G1697" s="34"/>
      <c r="H1697" s="34"/>
      <c r="I1697" s="34"/>
      <c r="J1697" s="34"/>
      <c r="K1697" s="34"/>
      <c r="L1697" s="34"/>
      <c r="M1697" s="34"/>
      <c r="N1697" s="34"/>
      <c r="O1697" s="34"/>
      <c r="P1697" s="34"/>
      <c r="Q1697" s="34"/>
      <c r="R1697" s="34"/>
      <c r="S1697" s="34"/>
      <c r="T1697" s="34"/>
      <c r="U1697" s="34"/>
      <c r="V1697" s="34"/>
      <c r="W1697" s="34"/>
      <c r="X1697" s="34"/>
      <c r="Y1697" s="34"/>
      <c r="Z1697" s="34"/>
      <c r="AA1697" s="34"/>
      <c r="AB1697" s="34"/>
      <c r="AC1697" s="34"/>
      <c r="AD1697" s="47"/>
      <c r="AG1697" s="23">
        <v>1</v>
      </c>
      <c r="AH1697" s="42">
        <v>0</v>
      </c>
      <c r="AI1697" s="42">
        <v>0</v>
      </c>
    </row>
    <row r="1698" spans="1:35" s="16" customFormat="1" x14ac:dyDescent="0.35">
      <c r="A1698" s="34" t="str">
        <f>IF(B1698&lt;&gt;"",MAX($A$1:A1697)+1,"")</f>
        <v/>
      </c>
      <c r="B1698" s="34"/>
      <c r="C1698" s="34"/>
      <c r="D1698" s="34"/>
      <c r="E1698" s="34"/>
      <c r="F1698" s="34"/>
      <c r="G1698" s="34"/>
      <c r="H1698" s="34"/>
      <c r="I1698" s="34"/>
      <c r="J1698" s="34"/>
      <c r="K1698" s="34"/>
      <c r="L1698" s="34"/>
      <c r="M1698" s="34"/>
      <c r="N1698" s="34"/>
      <c r="O1698" s="34"/>
      <c r="P1698" s="34"/>
      <c r="Q1698" s="34"/>
      <c r="R1698" s="34"/>
      <c r="S1698" s="34"/>
      <c r="T1698" s="34"/>
      <c r="U1698" s="34"/>
      <c r="V1698" s="34"/>
      <c r="W1698" s="34"/>
      <c r="X1698" s="34"/>
      <c r="Y1698" s="34"/>
      <c r="Z1698" s="34"/>
      <c r="AA1698" s="34"/>
      <c r="AB1698" s="34"/>
      <c r="AC1698" s="34"/>
      <c r="AD1698" s="47"/>
      <c r="AG1698" s="23">
        <v>1</v>
      </c>
      <c r="AH1698" s="42">
        <v>0</v>
      </c>
      <c r="AI1698" s="42">
        <v>0</v>
      </c>
    </row>
    <row r="1699" spans="1:35" s="16" customFormat="1" x14ac:dyDescent="0.35">
      <c r="A1699" s="34" t="str">
        <f>IF(B1699&lt;&gt;"",MAX($A$1:A1698)+1,"")</f>
        <v/>
      </c>
      <c r="B1699" s="34"/>
      <c r="C1699" s="34"/>
      <c r="D1699" s="34"/>
      <c r="E1699" s="34"/>
      <c r="F1699" s="34"/>
      <c r="G1699" s="34"/>
      <c r="H1699" s="34"/>
      <c r="I1699" s="34"/>
      <c r="J1699" s="34"/>
      <c r="K1699" s="34"/>
      <c r="L1699" s="34"/>
      <c r="M1699" s="34"/>
      <c r="N1699" s="34"/>
      <c r="O1699" s="34"/>
      <c r="P1699" s="34"/>
      <c r="Q1699" s="34"/>
      <c r="R1699" s="34"/>
      <c r="S1699" s="34"/>
      <c r="T1699" s="34"/>
      <c r="U1699" s="34"/>
      <c r="V1699" s="34"/>
      <c r="W1699" s="34"/>
      <c r="X1699" s="34"/>
      <c r="Y1699" s="34"/>
      <c r="Z1699" s="34"/>
      <c r="AA1699" s="34"/>
      <c r="AB1699" s="34"/>
      <c r="AC1699" s="34"/>
      <c r="AD1699" s="47"/>
      <c r="AG1699" s="23">
        <v>1</v>
      </c>
      <c r="AH1699" s="42">
        <v>0</v>
      </c>
      <c r="AI1699" s="42">
        <v>0</v>
      </c>
    </row>
    <row r="1700" spans="1:35" s="16" customFormat="1" x14ac:dyDescent="0.35">
      <c r="A1700" s="34" t="str">
        <f>IF(B1700&lt;&gt;"",MAX($A$1:A1699)+1,"")</f>
        <v/>
      </c>
      <c r="B1700" s="34"/>
      <c r="C1700" s="34"/>
      <c r="D1700" s="34"/>
      <c r="E1700" s="34"/>
      <c r="F1700" s="34"/>
      <c r="G1700" s="34"/>
      <c r="H1700" s="34"/>
      <c r="I1700" s="34"/>
      <c r="J1700" s="34"/>
      <c r="K1700" s="34"/>
      <c r="L1700" s="34"/>
      <c r="M1700" s="34"/>
      <c r="N1700" s="34"/>
      <c r="O1700" s="34"/>
      <c r="P1700" s="34"/>
      <c r="Q1700" s="34"/>
      <c r="R1700" s="34"/>
      <c r="S1700" s="34"/>
      <c r="T1700" s="34"/>
      <c r="U1700" s="34"/>
      <c r="V1700" s="34"/>
      <c r="W1700" s="34"/>
      <c r="X1700" s="34"/>
      <c r="Y1700" s="34"/>
      <c r="Z1700" s="34"/>
      <c r="AA1700" s="34"/>
      <c r="AB1700" s="34"/>
      <c r="AC1700" s="34"/>
      <c r="AD1700" s="47"/>
      <c r="AG1700" s="23">
        <v>1</v>
      </c>
      <c r="AH1700" s="42">
        <v>0</v>
      </c>
      <c r="AI1700" s="42">
        <v>0</v>
      </c>
    </row>
    <row r="1701" spans="1:35" s="16" customFormat="1" x14ac:dyDescent="0.35">
      <c r="A1701" s="34" t="str">
        <f>IF(B1701&lt;&gt;"",MAX($A$1:A1700)+1,"")</f>
        <v/>
      </c>
      <c r="B1701" s="34"/>
      <c r="C1701" s="34"/>
      <c r="D1701" s="34"/>
      <c r="E1701" s="34"/>
      <c r="F1701" s="34"/>
      <c r="G1701" s="34"/>
      <c r="H1701" s="34"/>
      <c r="I1701" s="34"/>
      <c r="J1701" s="34"/>
      <c r="K1701" s="34"/>
      <c r="L1701" s="34"/>
      <c r="M1701" s="34"/>
      <c r="N1701" s="34"/>
      <c r="O1701" s="34"/>
      <c r="P1701" s="34"/>
      <c r="Q1701" s="34"/>
      <c r="R1701" s="34"/>
      <c r="S1701" s="34"/>
      <c r="T1701" s="34"/>
      <c r="U1701" s="34"/>
      <c r="V1701" s="34"/>
      <c r="W1701" s="34"/>
      <c r="X1701" s="34"/>
      <c r="Y1701" s="34"/>
      <c r="Z1701" s="34"/>
      <c r="AA1701" s="34"/>
      <c r="AB1701" s="34"/>
      <c r="AC1701" s="34"/>
      <c r="AD1701" s="47"/>
      <c r="AG1701" s="23">
        <v>1</v>
      </c>
      <c r="AH1701" s="42">
        <v>0</v>
      </c>
      <c r="AI1701" s="42">
        <v>0</v>
      </c>
    </row>
    <row r="1702" spans="1:35" s="16" customFormat="1" x14ac:dyDescent="0.35">
      <c r="A1702" s="34" t="str">
        <f>IF(B1702&lt;&gt;"",MAX($A$1:A1701)+1,"")</f>
        <v/>
      </c>
      <c r="B1702" s="34"/>
      <c r="C1702" s="34"/>
      <c r="D1702" s="34"/>
      <c r="E1702" s="34"/>
      <c r="F1702" s="34"/>
      <c r="G1702" s="34"/>
      <c r="H1702" s="34"/>
      <c r="I1702" s="34"/>
      <c r="J1702" s="34"/>
      <c r="K1702" s="34"/>
      <c r="L1702" s="34"/>
      <c r="M1702" s="34"/>
      <c r="N1702" s="34"/>
      <c r="O1702" s="34"/>
      <c r="P1702" s="34"/>
      <c r="Q1702" s="34"/>
      <c r="R1702" s="34"/>
      <c r="S1702" s="34"/>
      <c r="T1702" s="34"/>
      <c r="U1702" s="34"/>
      <c r="V1702" s="34"/>
      <c r="W1702" s="34"/>
      <c r="X1702" s="34"/>
      <c r="Y1702" s="34"/>
      <c r="Z1702" s="34"/>
      <c r="AA1702" s="34"/>
      <c r="AB1702" s="34"/>
      <c r="AC1702" s="34"/>
      <c r="AD1702" s="47"/>
      <c r="AG1702" s="23">
        <v>1</v>
      </c>
      <c r="AH1702" s="42">
        <v>0</v>
      </c>
      <c r="AI1702" s="42">
        <v>0</v>
      </c>
    </row>
    <row r="1703" spans="1:35" s="16" customFormat="1" x14ac:dyDescent="0.35">
      <c r="A1703" s="34" t="str">
        <f>IF(B1703&lt;&gt;"",MAX($A$1:A1702)+1,"")</f>
        <v/>
      </c>
      <c r="B1703" s="34"/>
      <c r="C1703" s="34"/>
      <c r="D1703" s="34"/>
      <c r="E1703" s="34"/>
      <c r="F1703" s="34"/>
      <c r="G1703" s="34"/>
      <c r="H1703" s="34"/>
      <c r="I1703" s="34"/>
      <c r="J1703" s="34"/>
      <c r="K1703" s="34"/>
      <c r="L1703" s="34"/>
      <c r="M1703" s="34"/>
      <c r="N1703" s="34"/>
      <c r="O1703" s="34"/>
      <c r="P1703" s="34"/>
      <c r="Q1703" s="34"/>
      <c r="R1703" s="34"/>
      <c r="S1703" s="34"/>
      <c r="T1703" s="34"/>
      <c r="U1703" s="34"/>
      <c r="V1703" s="34"/>
      <c r="W1703" s="34"/>
      <c r="X1703" s="34"/>
      <c r="Y1703" s="34"/>
      <c r="Z1703" s="34"/>
      <c r="AA1703" s="34"/>
      <c r="AB1703" s="34"/>
      <c r="AC1703" s="34"/>
      <c r="AD1703" s="47"/>
      <c r="AG1703" s="23">
        <v>1</v>
      </c>
      <c r="AH1703" s="42">
        <v>0</v>
      </c>
      <c r="AI1703" s="42">
        <v>0</v>
      </c>
    </row>
    <row r="1704" spans="1:35" s="16" customFormat="1" x14ac:dyDescent="0.35">
      <c r="A1704" s="34" t="str">
        <f>IF(B1704&lt;&gt;"",MAX($A$1:A1703)+1,"")</f>
        <v/>
      </c>
      <c r="B1704" s="34"/>
      <c r="C1704" s="34"/>
      <c r="D1704" s="34"/>
      <c r="E1704" s="34"/>
      <c r="F1704" s="34"/>
      <c r="G1704" s="34"/>
      <c r="H1704" s="34"/>
      <c r="I1704" s="34"/>
      <c r="J1704" s="34"/>
      <c r="K1704" s="34"/>
      <c r="L1704" s="34"/>
      <c r="M1704" s="34"/>
      <c r="N1704" s="34"/>
      <c r="O1704" s="34"/>
      <c r="P1704" s="34"/>
      <c r="Q1704" s="34"/>
      <c r="R1704" s="34"/>
      <c r="S1704" s="34"/>
      <c r="T1704" s="34"/>
      <c r="U1704" s="34"/>
      <c r="V1704" s="34"/>
      <c r="W1704" s="34"/>
      <c r="X1704" s="34"/>
      <c r="Y1704" s="34"/>
      <c r="Z1704" s="34"/>
      <c r="AA1704" s="34"/>
      <c r="AB1704" s="34"/>
      <c r="AC1704" s="34"/>
      <c r="AD1704" s="47"/>
      <c r="AG1704" s="23">
        <v>1</v>
      </c>
      <c r="AH1704" s="42">
        <v>0</v>
      </c>
      <c r="AI1704" s="42">
        <v>0</v>
      </c>
    </row>
    <row r="1705" spans="1:35" s="16" customFormat="1" x14ac:dyDescent="0.35">
      <c r="A1705" s="34" t="str">
        <f>IF(B1705&lt;&gt;"",MAX($A$1:A1704)+1,"")</f>
        <v/>
      </c>
      <c r="B1705" s="34"/>
      <c r="C1705" s="34"/>
      <c r="D1705" s="34"/>
      <c r="E1705" s="34"/>
      <c r="F1705" s="34"/>
      <c r="G1705" s="34"/>
      <c r="H1705" s="34"/>
      <c r="I1705" s="34"/>
      <c r="J1705" s="34"/>
      <c r="K1705" s="34"/>
      <c r="L1705" s="34"/>
      <c r="M1705" s="34"/>
      <c r="N1705" s="34"/>
      <c r="O1705" s="34"/>
      <c r="P1705" s="34"/>
      <c r="Q1705" s="34"/>
      <c r="R1705" s="34"/>
      <c r="S1705" s="34"/>
      <c r="T1705" s="34"/>
      <c r="U1705" s="34"/>
      <c r="V1705" s="34"/>
      <c r="W1705" s="34"/>
      <c r="X1705" s="34"/>
      <c r="Y1705" s="34"/>
      <c r="Z1705" s="34"/>
      <c r="AA1705" s="34"/>
      <c r="AB1705" s="34"/>
      <c r="AC1705" s="34"/>
      <c r="AD1705" s="47"/>
      <c r="AG1705" s="23">
        <v>1</v>
      </c>
      <c r="AH1705" s="42">
        <v>0</v>
      </c>
      <c r="AI1705" s="42">
        <v>0</v>
      </c>
    </row>
    <row r="1706" spans="1:35" s="16" customFormat="1" x14ac:dyDescent="0.35">
      <c r="A1706" s="34" t="str">
        <f>IF(B1706&lt;&gt;"",MAX($A$1:A1705)+1,"")</f>
        <v/>
      </c>
      <c r="B1706" s="34"/>
      <c r="C1706" s="34"/>
      <c r="D1706" s="34"/>
      <c r="E1706" s="34"/>
      <c r="F1706" s="34"/>
      <c r="G1706" s="34"/>
      <c r="H1706" s="34"/>
      <c r="I1706" s="34"/>
      <c r="J1706" s="34"/>
      <c r="K1706" s="34"/>
      <c r="L1706" s="34"/>
      <c r="M1706" s="34"/>
      <c r="N1706" s="34"/>
      <c r="O1706" s="34"/>
      <c r="P1706" s="34"/>
      <c r="Q1706" s="34"/>
      <c r="R1706" s="34"/>
      <c r="S1706" s="34"/>
      <c r="T1706" s="34"/>
      <c r="U1706" s="34"/>
      <c r="V1706" s="34"/>
      <c r="W1706" s="34"/>
      <c r="X1706" s="34"/>
      <c r="Y1706" s="34"/>
      <c r="Z1706" s="34"/>
      <c r="AA1706" s="34"/>
      <c r="AB1706" s="34"/>
      <c r="AC1706" s="34"/>
      <c r="AD1706" s="47"/>
      <c r="AG1706" s="23">
        <v>1</v>
      </c>
      <c r="AH1706" s="42">
        <v>0</v>
      </c>
      <c r="AI1706" s="42">
        <v>0</v>
      </c>
    </row>
    <row r="1707" spans="1:35" s="16" customFormat="1" x14ac:dyDescent="0.35">
      <c r="A1707" s="34" t="str">
        <f>IF(B1707&lt;&gt;"",MAX($A$1:A1706)+1,"")</f>
        <v/>
      </c>
      <c r="B1707" s="34"/>
      <c r="C1707" s="34"/>
      <c r="D1707" s="34"/>
      <c r="E1707" s="34"/>
      <c r="F1707" s="34"/>
      <c r="G1707" s="34"/>
      <c r="H1707" s="34"/>
      <c r="I1707" s="34"/>
      <c r="J1707" s="34"/>
      <c r="K1707" s="34"/>
      <c r="L1707" s="34"/>
      <c r="M1707" s="34"/>
      <c r="N1707" s="34"/>
      <c r="O1707" s="34"/>
      <c r="P1707" s="34"/>
      <c r="Q1707" s="34"/>
      <c r="R1707" s="34"/>
      <c r="S1707" s="34"/>
      <c r="T1707" s="34"/>
      <c r="U1707" s="34"/>
      <c r="V1707" s="34"/>
      <c r="W1707" s="34"/>
      <c r="X1707" s="34"/>
      <c r="Y1707" s="34"/>
      <c r="Z1707" s="34"/>
      <c r="AA1707" s="34"/>
      <c r="AB1707" s="34"/>
      <c r="AC1707" s="34"/>
      <c r="AD1707" s="47"/>
      <c r="AG1707" s="23">
        <v>1</v>
      </c>
      <c r="AH1707" s="42">
        <v>0</v>
      </c>
      <c r="AI1707" s="42">
        <v>0</v>
      </c>
    </row>
    <row r="1708" spans="1:35" s="16" customFormat="1" x14ac:dyDescent="0.35">
      <c r="A1708" s="34" t="str">
        <f>IF(B1708&lt;&gt;"",MAX($A$1:A1707)+1,"")</f>
        <v/>
      </c>
      <c r="B1708" s="34"/>
      <c r="C1708" s="34"/>
      <c r="D1708" s="34"/>
      <c r="E1708" s="34"/>
      <c r="F1708" s="34"/>
      <c r="G1708" s="34"/>
      <c r="H1708" s="34"/>
      <c r="I1708" s="34"/>
      <c r="J1708" s="34"/>
      <c r="K1708" s="34"/>
      <c r="L1708" s="34"/>
      <c r="M1708" s="34"/>
      <c r="N1708" s="34"/>
      <c r="O1708" s="34"/>
      <c r="P1708" s="34"/>
      <c r="Q1708" s="34"/>
      <c r="R1708" s="34"/>
      <c r="S1708" s="34"/>
      <c r="T1708" s="34"/>
      <c r="U1708" s="34"/>
      <c r="V1708" s="34"/>
      <c r="W1708" s="34"/>
      <c r="X1708" s="34"/>
      <c r="Y1708" s="34"/>
      <c r="Z1708" s="34"/>
      <c r="AA1708" s="34"/>
      <c r="AB1708" s="34"/>
      <c r="AC1708" s="34"/>
      <c r="AD1708" s="47"/>
      <c r="AG1708" s="23">
        <v>1</v>
      </c>
      <c r="AH1708" s="42">
        <v>0</v>
      </c>
      <c r="AI1708" s="42">
        <v>0</v>
      </c>
    </row>
    <row r="1709" spans="1:35" s="16" customFormat="1" x14ac:dyDescent="0.35">
      <c r="A1709" s="34" t="str">
        <f>IF(B1709&lt;&gt;"",MAX($A$1:A1708)+1,"")</f>
        <v/>
      </c>
      <c r="B1709" s="34"/>
      <c r="C1709" s="34"/>
      <c r="D1709" s="34"/>
      <c r="E1709" s="34"/>
      <c r="F1709" s="34"/>
      <c r="G1709" s="34"/>
      <c r="H1709" s="34"/>
      <c r="I1709" s="34"/>
      <c r="J1709" s="34"/>
      <c r="K1709" s="34"/>
      <c r="L1709" s="34"/>
      <c r="M1709" s="34"/>
      <c r="N1709" s="34"/>
      <c r="O1709" s="34"/>
      <c r="P1709" s="34"/>
      <c r="Q1709" s="34"/>
      <c r="R1709" s="34"/>
      <c r="S1709" s="34"/>
      <c r="T1709" s="34"/>
      <c r="U1709" s="34"/>
      <c r="V1709" s="34"/>
      <c r="W1709" s="34"/>
      <c r="X1709" s="34"/>
      <c r="Y1709" s="34"/>
      <c r="Z1709" s="34"/>
      <c r="AA1709" s="34"/>
      <c r="AB1709" s="34"/>
      <c r="AC1709" s="34"/>
      <c r="AD1709" s="47"/>
      <c r="AG1709" s="23">
        <v>1</v>
      </c>
      <c r="AH1709" s="42">
        <v>0</v>
      </c>
      <c r="AI1709" s="42">
        <v>0</v>
      </c>
    </row>
    <row r="1710" spans="1:35" s="16" customFormat="1" x14ac:dyDescent="0.35">
      <c r="A1710" s="34" t="str">
        <f>IF(B1710&lt;&gt;"",MAX($A$1:A1709)+1,"")</f>
        <v/>
      </c>
      <c r="B1710" s="34"/>
      <c r="C1710" s="34"/>
      <c r="D1710" s="34"/>
      <c r="E1710" s="34"/>
      <c r="F1710" s="34"/>
      <c r="G1710" s="34"/>
      <c r="H1710" s="34"/>
      <c r="I1710" s="34"/>
      <c r="J1710" s="34"/>
      <c r="K1710" s="34"/>
      <c r="L1710" s="34"/>
      <c r="M1710" s="34"/>
      <c r="N1710" s="34"/>
      <c r="O1710" s="34"/>
      <c r="P1710" s="34"/>
      <c r="Q1710" s="34"/>
      <c r="R1710" s="34"/>
      <c r="S1710" s="34"/>
      <c r="T1710" s="34"/>
      <c r="U1710" s="34"/>
      <c r="V1710" s="34"/>
      <c r="W1710" s="34"/>
      <c r="X1710" s="34"/>
      <c r="Y1710" s="34"/>
      <c r="Z1710" s="34"/>
      <c r="AA1710" s="34"/>
      <c r="AB1710" s="34"/>
      <c r="AC1710" s="34"/>
      <c r="AD1710" s="47"/>
      <c r="AG1710" s="23">
        <v>1</v>
      </c>
      <c r="AH1710" s="42">
        <v>0</v>
      </c>
      <c r="AI1710" s="42">
        <v>0</v>
      </c>
    </row>
    <row r="1711" spans="1:35" s="16" customFormat="1" x14ac:dyDescent="0.35">
      <c r="A1711" s="34" t="str">
        <f>IF(B1711&lt;&gt;"",MAX($A$1:A1710)+1,"")</f>
        <v/>
      </c>
      <c r="B1711" s="34"/>
      <c r="C1711" s="34"/>
      <c r="D1711" s="34"/>
      <c r="E1711" s="34"/>
      <c r="F1711" s="34"/>
      <c r="G1711" s="34"/>
      <c r="H1711" s="34"/>
      <c r="I1711" s="34"/>
      <c r="J1711" s="34"/>
      <c r="K1711" s="34"/>
      <c r="L1711" s="34"/>
      <c r="M1711" s="34"/>
      <c r="N1711" s="34"/>
      <c r="O1711" s="34"/>
      <c r="P1711" s="34"/>
      <c r="Q1711" s="34"/>
      <c r="R1711" s="34"/>
      <c r="S1711" s="34"/>
      <c r="T1711" s="34"/>
      <c r="U1711" s="34"/>
      <c r="V1711" s="34"/>
      <c r="W1711" s="34"/>
      <c r="X1711" s="34"/>
      <c r="Y1711" s="34"/>
      <c r="Z1711" s="34"/>
      <c r="AA1711" s="34"/>
      <c r="AB1711" s="34"/>
      <c r="AC1711" s="34"/>
      <c r="AD1711" s="47"/>
      <c r="AG1711" s="23">
        <v>1</v>
      </c>
      <c r="AH1711" s="42">
        <v>0</v>
      </c>
      <c r="AI1711" s="42">
        <v>0</v>
      </c>
    </row>
    <row r="1712" spans="1:35" s="16" customFormat="1" x14ac:dyDescent="0.35">
      <c r="A1712" s="34" t="str">
        <f>IF(B1712&lt;&gt;"",MAX($A$1:A1711)+1,"")</f>
        <v/>
      </c>
      <c r="B1712" s="34"/>
      <c r="C1712" s="34"/>
      <c r="D1712" s="34"/>
      <c r="E1712" s="34"/>
      <c r="F1712" s="34"/>
      <c r="G1712" s="34"/>
      <c r="H1712" s="34"/>
      <c r="I1712" s="34"/>
      <c r="J1712" s="34"/>
      <c r="K1712" s="34"/>
      <c r="L1712" s="34"/>
      <c r="M1712" s="34"/>
      <c r="N1712" s="34"/>
      <c r="O1712" s="34"/>
      <c r="P1712" s="34"/>
      <c r="Q1712" s="34"/>
      <c r="R1712" s="34"/>
      <c r="S1712" s="34"/>
      <c r="T1712" s="34"/>
      <c r="U1712" s="34"/>
      <c r="V1712" s="34"/>
      <c r="W1712" s="34"/>
      <c r="X1712" s="34"/>
      <c r="Y1712" s="34"/>
      <c r="Z1712" s="34"/>
      <c r="AA1712" s="34"/>
      <c r="AB1712" s="34"/>
      <c r="AC1712" s="34"/>
      <c r="AD1712" s="47"/>
      <c r="AG1712" s="23">
        <v>1</v>
      </c>
      <c r="AH1712" s="42">
        <v>0</v>
      </c>
      <c r="AI1712" s="42">
        <v>0</v>
      </c>
    </row>
    <row r="1713" spans="1:35" s="16" customFormat="1" x14ac:dyDescent="0.35">
      <c r="A1713" s="34" t="str">
        <f>IF(B1713&lt;&gt;"",MAX($A$1:A1712)+1,"")</f>
        <v/>
      </c>
      <c r="B1713" s="34"/>
      <c r="C1713" s="34"/>
      <c r="D1713" s="34"/>
      <c r="E1713" s="34"/>
      <c r="F1713" s="34"/>
      <c r="G1713" s="34"/>
      <c r="H1713" s="34"/>
      <c r="I1713" s="34"/>
      <c r="J1713" s="34"/>
      <c r="K1713" s="34"/>
      <c r="L1713" s="34"/>
      <c r="M1713" s="34"/>
      <c r="N1713" s="34"/>
      <c r="O1713" s="34"/>
      <c r="P1713" s="34"/>
      <c r="Q1713" s="34"/>
      <c r="R1713" s="34"/>
      <c r="S1713" s="34"/>
      <c r="T1713" s="34"/>
      <c r="U1713" s="34"/>
      <c r="V1713" s="34"/>
      <c r="W1713" s="34"/>
      <c r="X1713" s="34"/>
      <c r="Y1713" s="34"/>
      <c r="Z1713" s="34"/>
      <c r="AA1713" s="34"/>
      <c r="AB1713" s="34"/>
      <c r="AC1713" s="34"/>
      <c r="AD1713" s="47"/>
      <c r="AG1713" s="23">
        <v>1</v>
      </c>
      <c r="AH1713" s="42">
        <v>0</v>
      </c>
      <c r="AI1713" s="42">
        <v>0</v>
      </c>
    </row>
    <row r="1714" spans="1:35" s="16" customFormat="1" x14ac:dyDescent="0.35">
      <c r="A1714" s="34" t="str">
        <f>IF(B1714&lt;&gt;"",MAX($A$1:A1713)+1,"")</f>
        <v/>
      </c>
      <c r="B1714" s="34"/>
      <c r="C1714" s="34"/>
      <c r="D1714" s="34"/>
      <c r="E1714" s="34"/>
      <c r="F1714" s="34"/>
      <c r="G1714" s="34"/>
      <c r="H1714" s="34"/>
      <c r="I1714" s="34"/>
      <c r="J1714" s="34"/>
      <c r="K1714" s="34"/>
      <c r="L1714" s="34"/>
      <c r="M1714" s="34"/>
      <c r="N1714" s="34"/>
      <c r="O1714" s="34"/>
      <c r="P1714" s="34"/>
      <c r="Q1714" s="34"/>
      <c r="R1714" s="34"/>
      <c r="S1714" s="34"/>
      <c r="T1714" s="34"/>
      <c r="U1714" s="34"/>
      <c r="V1714" s="34"/>
      <c r="W1714" s="34"/>
      <c r="X1714" s="34"/>
      <c r="Y1714" s="34"/>
      <c r="Z1714" s="34"/>
      <c r="AA1714" s="34"/>
      <c r="AB1714" s="34"/>
      <c r="AC1714" s="34"/>
      <c r="AD1714" s="47"/>
      <c r="AG1714" s="23">
        <v>1</v>
      </c>
      <c r="AH1714" s="42">
        <v>0</v>
      </c>
      <c r="AI1714" s="42">
        <v>0</v>
      </c>
    </row>
    <row r="1715" spans="1:35" s="16" customFormat="1" x14ac:dyDescent="0.35">
      <c r="A1715" s="34" t="str">
        <f>IF(B1715&lt;&gt;"",MAX($A$1:A1714)+1,"")</f>
        <v/>
      </c>
      <c r="B1715" s="34"/>
      <c r="C1715" s="34"/>
      <c r="D1715" s="34"/>
      <c r="E1715" s="34"/>
      <c r="F1715" s="34"/>
      <c r="G1715" s="34"/>
      <c r="H1715" s="34"/>
      <c r="I1715" s="34"/>
      <c r="J1715" s="34"/>
      <c r="K1715" s="34"/>
      <c r="L1715" s="34"/>
      <c r="M1715" s="34"/>
      <c r="N1715" s="34"/>
      <c r="O1715" s="34"/>
      <c r="P1715" s="34"/>
      <c r="Q1715" s="34"/>
      <c r="R1715" s="34"/>
      <c r="S1715" s="34"/>
      <c r="T1715" s="34"/>
      <c r="U1715" s="34"/>
      <c r="V1715" s="34"/>
      <c r="W1715" s="34"/>
      <c r="X1715" s="34"/>
      <c r="Y1715" s="34"/>
      <c r="Z1715" s="34"/>
      <c r="AA1715" s="34"/>
      <c r="AB1715" s="34"/>
      <c r="AC1715" s="34"/>
      <c r="AD1715" s="47"/>
      <c r="AG1715" s="23">
        <v>1</v>
      </c>
      <c r="AH1715" s="42">
        <v>0</v>
      </c>
      <c r="AI1715" s="42">
        <v>0</v>
      </c>
    </row>
    <row r="1716" spans="1:35" s="16" customFormat="1" x14ac:dyDescent="0.35">
      <c r="A1716" s="34" t="str">
        <f>IF(B1716&lt;&gt;"",MAX($A$1:A1715)+1,"")</f>
        <v/>
      </c>
      <c r="B1716" s="34"/>
      <c r="C1716" s="34"/>
      <c r="D1716" s="34"/>
      <c r="E1716" s="34"/>
      <c r="F1716" s="34"/>
      <c r="G1716" s="34"/>
      <c r="H1716" s="34"/>
      <c r="I1716" s="34"/>
      <c r="J1716" s="34"/>
      <c r="K1716" s="34"/>
      <c r="L1716" s="34"/>
      <c r="M1716" s="34"/>
      <c r="N1716" s="34"/>
      <c r="O1716" s="34"/>
      <c r="P1716" s="34"/>
      <c r="Q1716" s="34"/>
      <c r="R1716" s="34"/>
      <c r="S1716" s="34"/>
      <c r="T1716" s="34"/>
      <c r="U1716" s="34"/>
      <c r="V1716" s="34"/>
      <c r="W1716" s="34"/>
      <c r="X1716" s="34"/>
      <c r="Y1716" s="34"/>
      <c r="Z1716" s="34"/>
      <c r="AA1716" s="34"/>
      <c r="AB1716" s="34"/>
      <c r="AC1716" s="34"/>
      <c r="AD1716" s="47"/>
      <c r="AG1716" s="23">
        <v>1</v>
      </c>
      <c r="AH1716" s="42">
        <v>0</v>
      </c>
      <c r="AI1716" s="42">
        <v>0</v>
      </c>
    </row>
    <row r="1717" spans="1:35" s="16" customFormat="1" x14ac:dyDescent="0.35">
      <c r="A1717" s="34" t="str">
        <f>IF(B1717&lt;&gt;"",MAX($A$1:A1716)+1,"")</f>
        <v/>
      </c>
      <c r="B1717" s="34"/>
      <c r="C1717" s="34"/>
      <c r="D1717" s="34"/>
      <c r="E1717" s="34"/>
      <c r="F1717" s="34"/>
      <c r="G1717" s="34"/>
      <c r="H1717" s="34"/>
      <c r="I1717" s="34"/>
      <c r="J1717" s="34"/>
      <c r="K1717" s="34"/>
      <c r="L1717" s="34"/>
      <c r="M1717" s="34"/>
      <c r="N1717" s="34"/>
      <c r="O1717" s="34"/>
      <c r="P1717" s="34"/>
      <c r="Q1717" s="34"/>
      <c r="R1717" s="34"/>
      <c r="S1717" s="34"/>
      <c r="T1717" s="34"/>
      <c r="U1717" s="34"/>
      <c r="V1717" s="34"/>
      <c r="W1717" s="34"/>
      <c r="X1717" s="34"/>
      <c r="Y1717" s="34"/>
      <c r="Z1717" s="34"/>
      <c r="AA1717" s="34"/>
      <c r="AB1717" s="34"/>
      <c r="AC1717" s="34"/>
      <c r="AD1717" s="47"/>
      <c r="AG1717" s="23">
        <v>1</v>
      </c>
      <c r="AH1717" s="42">
        <v>0</v>
      </c>
      <c r="AI1717" s="42">
        <v>0</v>
      </c>
    </row>
    <row r="1718" spans="1:35" s="16" customFormat="1" x14ac:dyDescent="0.35">
      <c r="A1718" s="34" t="str">
        <f>IF(B1718&lt;&gt;"",MAX($A$1:A1717)+1,"")</f>
        <v/>
      </c>
      <c r="B1718" s="34"/>
      <c r="C1718" s="34"/>
      <c r="D1718" s="34"/>
      <c r="E1718" s="34"/>
      <c r="F1718" s="34"/>
      <c r="G1718" s="34"/>
      <c r="H1718" s="34"/>
      <c r="I1718" s="34"/>
      <c r="J1718" s="34"/>
      <c r="K1718" s="34"/>
      <c r="L1718" s="34"/>
      <c r="M1718" s="34"/>
      <c r="N1718" s="34"/>
      <c r="O1718" s="34"/>
      <c r="P1718" s="34"/>
      <c r="Q1718" s="34"/>
      <c r="R1718" s="34"/>
      <c r="S1718" s="34"/>
      <c r="T1718" s="34"/>
      <c r="U1718" s="34"/>
      <c r="V1718" s="34"/>
      <c r="W1718" s="34"/>
      <c r="X1718" s="34"/>
      <c r="Y1718" s="34"/>
      <c r="Z1718" s="34"/>
      <c r="AA1718" s="34"/>
      <c r="AB1718" s="34"/>
      <c r="AC1718" s="34"/>
      <c r="AD1718" s="47"/>
      <c r="AG1718" s="23">
        <v>1</v>
      </c>
      <c r="AH1718" s="42">
        <v>0</v>
      </c>
      <c r="AI1718" s="42">
        <v>0</v>
      </c>
    </row>
    <row r="1719" spans="1:35" s="16" customFormat="1" x14ac:dyDescent="0.35">
      <c r="A1719" s="34" t="str">
        <f>IF(B1719&lt;&gt;"",MAX($A$1:A1718)+1,"")</f>
        <v/>
      </c>
      <c r="B1719" s="34"/>
      <c r="C1719" s="34"/>
      <c r="D1719" s="34"/>
      <c r="E1719" s="34"/>
      <c r="F1719" s="34"/>
      <c r="G1719" s="34"/>
      <c r="H1719" s="34"/>
      <c r="I1719" s="34"/>
      <c r="J1719" s="34"/>
      <c r="K1719" s="34"/>
      <c r="L1719" s="34"/>
      <c r="M1719" s="34"/>
      <c r="N1719" s="34"/>
      <c r="O1719" s="34"/>
      <c r="P1719" s="34"/>
      <c r="Q1719" s="34"/>
      <c r="R1719" s="34"/>
      <c r="S1719" s="34"/>
      <c r="T1719" s="34"/>
      <c r="U1719" s="34"/>
      <c r="V1719" s="34"/>
      <c r="W1719" s="34"/>
      <c r="X1719" s="34"/>
      <c r="Y1719" s="34"/>
      <c r="Z1719" s="34"/>
      <c r="AA1719" s="34"/>
      <c r="AB1719" s="34"/>
      <c r="AC1719" s="34"/>
      <c r="AD1719" s="47"/>
      <c r="AG1719" s="23">
        <v>1</v>
      </c>
      <c r="AH1719" s="42">
        <v>0</v>
      </c>
      <c r="AI1719" s="42">
        <v>0</v>
      </c>
    </row>
    <row r="1720" spans="1:35" s="16" customFormat="1" x14ac:dyDescent="0.35">
      <c r="A1720" s="34" t="str">
        <f>IF(B1720&lt;&gt;"",MAX($A$1:A1719)+1,"")</f>
        <v/>
      </c>
      <c r="B1720" s="34"/>
      <c r="C1720" s="34"/>
      <c r="D1720" s="34"/>
      <c r="E1720" s="34"/>
      <c r="F1720" s="34"/>
      <c r="G1720" s="34"/>
      <c r="H1720" s="34"/>
      <c r="I1720" s="34"/>
      <c r="J1720" s="34"/>
      <c r="K1720" s="34"/>
      <c r="L1720" s="34"/>
      <c r="M1720" s="34"/>
      <c r="N1720" s="34"/>
      <c r="O1720" s="34"/>
      <c r="P1720" s="34"/>
      <c r="Q1720" s="34"/>
      <c r="R1720" s="34"/>
      <c r="S1720" s="34"/>
      <c r="T1720" s="34"/>
      <c r="U1720" s="34"/>
      <c r="V1720" s="34"/>
      <c r="W1720" s="34"/>
      <c r="X1720" s="34"/>
      <c r="Y1720" s="34"/>
      <c r="Z1720" s="34"/>
      <c r="AA1720" s="34"/>
      <c r="AB1720" s="34"/>
      <c r="AC1720" s="34"/>
      <c r="AD1720" s="47"/>
      <c r="AG1720" s="23">
        <v>1</v>
      </c>
      <c r="AH1720" s="42">
        <v>0</v>
      </c>
      <c r="AI1720" s="42">
        <v>0</v>
      </c>
    </row>
    <row r="1721" spans="1:35" s="16" customFormat="1" x14ac:dyDescent="0.35">
      <c r="A1721" s="34" t="str">
        <f>IF(B1721&lt;&gt;"",MAX($A$1:A1720)+1,"")</f>
        <v/>
      </c>
      <c r="B1721" s="34"/>
      <c r="C1721" s="34"/>
      <c r="D1721" s="34"/>
      <c r="E1721" s="34"/>
      <c r="F1721" s="34"/>
      <c r="G1721" s="34"/>
      <c r="H1721" s="34"/>
      <c r="I1721" s="34"/>
      <c r="J1721" s="34"/>
      <c r="K1721" s="34"/>
      <c r="L1721" s="34"/>
      <c r="M1721" s="34"/>
      <c r="N1721" s="34"/>
      <c r="O1721" s="34"/>
      <c r="P1721" s="34"/>
      <c r="Q1721" s="34"/>
      <c r="R1721" s="34"/>
      <c r="S1721" s="34"/>
      <c r="T1721" s="34"/>
      <c r="U1721" s="34"/>
      <c r="V1721" s="34"/>
      <c r="W1721" s="34"/>
      <c r="X1721" s="34"/>
      <c r="Y1721" s="34"/>
      <c r="Z1721" s="34"/>
      <c r="AA1721" s="34"/>
      <c r="AB1721" s="34"/>
      <c r="AC1721" s="34"/>
      <c r="AD1721" s="47"/>
      <c r="AG1721" s="23">
        <v>1</v>
      </c>
      <c r="AH1721" s="42">
        <v>0</v>
      </c>
      <c r="AI1721" s="42">
        <v>0</v>
      </c>
    </row>
    <row r="1722" spans="1:35" s="16" customFormat="1" x14ac:dyDescent="0.35">
      <c r="A1722" s="34" t="str">
        <f>IF(B1722&lt;&gt;"",MAX($A$1:A1721)+1,"")</f>
        <v/>
      </c>
      <c r="B1722" s="34"/>
      <c r="C1722" s="34"/>
      <c r="D1722" s="34"/>
      <c r="E1722" s="34"/>
      <c r="F1722" s="34"/>
      <c r="G1722" s="34"/>
      <c r="H1722" s="34"/>
      <c r="I1722" s="34"/>
      <c r="J1722" s="34"/>
      <c r="K1722" s="34"/>
      <c r="L1722" s="34"/>
      <c r="M1722" s="34"/>
      <c r="N1722" s="34"/>
      <c r="O1722" s="34"/>
      <c r="P1722" s="34"/>
      <c r="Q1722" s="34"/>
      <c r="R1722" s="34"/>
      <c r="S1722" s="34"/>
      <c r="T1722" s="34"/>
      <c r="U1722" s="34"/>
      <c r="V1722" s="34"/>
      <c r="W1722" s="34"/>
      <c r="X1722" s="34"/>
      <c r="Y1722" s="34"/>
      <c r="Z1722" s="34"/>
      <c r="AA1722" s="34"/>
      <c r="AB1722" s="34"/>
      <c r="AC1722" s="34"/>
      <c r="AD1722" s="47"/>
      <c r="AG1722" s="23">
        <v>1</v>
      </c>
      <c r="AH1722" s="42">
        <v>0</v>
      </c>
      <c r="AI1722" s="42">
        <v>0</v>
      </c>
    </row>
    <row r="1723" spans="1:35" s="16" customFormat="1" x14ac:dyDescent="0.35">
      <c r="A1723" s="34" t="str">
        <f>IF(B1723&lt;&gt;"",MAX($A$1:A1722)+1,"")</f>
        <v/>
      </c>
      <c r="B1723" s="34"/>
      <c r="C1723" s="34"/>
      <c r="D1723" s="34"/>
      <c r="E1723" s="34"/>
      <c r="F1723" s="34"/>
      <c r="G1723" s="34"/>
      <c r="H1723" s="34"/>
      <c r="I1723" s="34"/>
      <c r="J1723" s="34"/>
      <c r="K1723" s="34"/>
      <c r="L1723" s="34"/>
      <c r="M1723" s="34"/>
      <c r="N1723" s="34"/>
      <c r="O1723" s="34"/>
      <c r="P1723" s="34"/>
      <c r="Q1723" s="34"/>
      <c r="R1723" s="34"/>
      <c r="S1723" s="34"/>
      <c r="T1723" s="34"/>
      <c r="U1723" s="34"/>
      <c r="V1723" s="34"/>
      <c r="W1723" s="34"/>
      <c r="X1723" s="34"/>
      <c r="Y1723" s="34"/>
      <c r="Z1723" s="34"/>
      <c r="AA1723" s="34"/>
      <c r="AB1723" s="34"/>
      <c r="AC1723" s="34"/>
      <c r="AD1723" s="47"/>
      <c r="AG1723" s="23">
        <v>1</v>
      </c>
      <c r="AH1723" s="42">
        <v>0</v>
      </c>
      <c r="AI1723" s="42">
        <v>0</v>
      </c>
    </row>
    <row r="1724" spans="1:35" s="16" customFormat="1" x14ac:dyDescent="0.35">
      <c r="A1724" s="34" t="str">
        <f>IF(B1724&lt;&gt;"",MAX($A$1:A1723)+1,"")</f>
        <v/>
      </c>
      <c r="B1724" s="34"/>
      <c r="C1724" s="34"/>
      <c r="D1724" s="34"/>
      <c r="E1724" s="34"/>
      <c r="F1724" s="34"/>
      <c r="G1724" s="34"/>
      <c r="H1724" s="34"/>
      <c r="I1724" s="34"/>
      <c r="J1724" s="34"/>
      <c r="K1724" s="34"/>
      <c r="L1724" s="34"/>
      <c r="M1724" s="34"/>
      <c r="N1724" s="34"/>
      <c r="O1724" s="34"/>
      <c r="P1724" s="34"/>
      <c r="Q1724" s="34"/>
      <c r="R1724" s="34"/>
      <c r="S1724" s="34"/>
      <c r="T1724" s="34"/>
      <c r="U1724" s="34"/>
      <c r="V1724" s="34"/>
      <c r="W1724" s="34"/>
      <c r="X1724" s="34"/>
      <c r="Y1724" s="34"/>
      <c r="Z1724" s="34"/>
      <c r="AA1724" s="34"/>
      <c r="AB1724" s="34"/>
      <c r="AC1724" s="34"/>
      <c r="AD1724" s="47"/>
      <c r="AG1724" s="23">
        <v>1</v>
      </c>
      <c r="AH1724" s="42">
        <v>0</v>
      </c>
      <c r="AI1724" s="42">
        <v>0</v>
      </c>
    </row>
    <row r="1725" spans="1:35" s="16" customFormat="1" x14ac:dyDescent="0.35">
      <c r="A1725" s="34" t="str">
        <f>IF(B1725&lt;&gt;"",MAX($A$1:A1724)+1,"")</f>
        <v/>
      </c>
      <c r="B1725" s="34"/>
      <c r="C1725" s="34"/>
      <c r="D1725" s="34"/>
      <c r="E1725" s="34"/>
      <c r="F1725" s="34"/>
      <c r="G1725" s="34"/>
      <c r="H1725" s="34"/>
      <c r="I1725" s="34"/>
      <c r="J1725" s="34"/>
      <c r="K1725" s="34"/>
      <c r="L1725" s="34"/>
      <c r="M1725" s="34"/>
      <c r="N1725" s="34"/>
      <c r="O1725" s="34"/>
      <c r="P1725" s="34"/>
      <c r="Q1725" s="34"/>
      <c r="R1725" s="34"/>
      <c r="S1725" s="34"/>
      <c r="T1725" s="34"/>
      <c r="U1725" s="34"/>
      <c r="V1725" s="34"/>
      <c r="W1725" s="34"/>
      <c r="X1725" s="34"/>
      <c r="Y1725" s="34"/>
      <c r="Z1725" s="34"/>
      <c r="AA1725" s="34"/>
      <c r="AB1725" s="34"/>
      <c r="AC1725" s="34"/>
      <c r="AD1725" s="47"/>
      <c r="AG1725" s="23">
        <v>1</v>
      </c>
      <c r="AH1725" s="42">
        <v>0</v>
      </c>
      <c r="AI1725" s="42">
        <v>0</v>
      </c>
    </row>
    <row r="1726" spans="1:35" s="16" customFormat="1" x14ac:dyDescent="0.35">
      <c r="A1726" s="34" t="str">
        <f>IF(B1726&lt;&gt;"",MAX($A$1:A1725)+1,"")</f>
        <v/>
      </c>
      <c r="B1726" s="34"/>
      <c r="C1726" s="34"/>
      <c r="D1726" s="34"/>
      <c r="E1726" s="34"/>
      <c r="F1726" s="34"/>
      <c r="G1726" s="34"/>
      <c r="H1726" s="34"/>
      <c r="I1726" s="34"/>
      <c r="J1726" s="34"/>
      <c r="K1726" s="34"/>
      <c r="L1726" s="34"/>
      <c r="M1726" s="34"/>
      <c r="N1726" s="34"/>
      <c r="O1726" s="34"/>
      <c r="P1726" s="34"/>
      <c r="Q1726" s="34"/>
      <c r="R1726" s="34"/>
      <c r="S1726" s="34"/>
      <c r="T1726" s="34"/>
      <c r="U1726" s="34"/>
      <c r="V1726" s="34"/>
      <c r="W1726" s="34"/>
      <c r="X1726" s="34"/>
      <c r="Y1726" s="34"/>
      <c r="Z1726" s="34"/>
      <c r="AA1726" s="34"/>
      <c r="AB1726" s="34"/>
      <c r="AC1726" s="34"/>
      <c r="AD1726" s="47"/>
      <c r="AG1726" s="23">
        <v>1</v>
      </c>
      <c r="AH1726" s="42">
        <v>0</v>
      </c>
      <c r="AI1726" s="42">
        <v>0</v>
      </c>
    </row>
    <row r="1727" spans="1:35" s="16" customFormat="1" x14ac:dyDescent="0.35">
      <c r="A1727" s="34" t="str">
        <f>IF(B1727&lt;&gt;"",MAX($A$1:A1726)+1,"")</f>
        <v/>
      </c>
      <c r="B1727" s="34"/>
      <c r="C1727" s="34"/>
      <c r="D1727" s="34"/>
      <c r="E1727" s="34"/>
      <c r="F1727" s="34"/>
      <c r="G1727" s="34"/>
      <c r="H1727" s="34"/>
      <c r="I1727" s="34"/>
      <c r="J1727" s="34"/>
      <c r="K1727" s="34"/>
      <c r="L1727" s="34"/>
      <c r="M1727" s="34"/>
      <c r="N1727" s="34"/>
      <c r="O1727" s="34"/>
      <c r="P1727" s="34"/>
      <c r="Q1727" s="34"/>
      <c r="R1727" s="34"/>
      <c r="S1727" s="34"/>
      <c r="T1727" s="34"/>
      <c r="U1727" s="34"/>
      <c r="V1727" s="34"/>
      <c r="W1727" s="34"/>
      <c r="X1727" s="34"/>
      <c r="Y1727" s="34"/>
      <c r="Z1727" s="34"/>
      <c r="AA1727" s="34"/>
      <c r="AB1727" s="34"/>
      <c r="AC1727" s="34"/>
      <c r="AD1727" s="47"/>
      <c r="AG1727" s="23">
        <v>1</v>
      </c>
      <c r="AH1727" s="42">
        <v>0</v>
      </c>
      <c r="AI1727" s="42">
        <v>0</v>
      </c>
    </row>
    <row r="1728" spans="1:35" s="16" customFormat="1" x14ac:dyDescent="0.35">
      <c r="A1728" s="34" t="str">
        <f>IF(B1728&lt;&gt;"",MAX($A$1:A1727)+1,"")</f>
        <v/>
      </c>
      <c r="B1728" s="34"/>
      <c r="C1728" s="34"/>
      <c r="D1728" s="34"/>
      <c r="E1728" s="34"/>
      <c r="F1728" s="34"/>
      <c r="G1728" s="34"/>
      <c r="H1728" s="34"/>
      <c r="I1728" s="34"/>
      <c r="J1728" s="34"/>
      <c r="K1728" s="34"/>
      <c r="L1728" s="34"/>
      <c r="M1728" s="34"/>
      <c r="N1728" s="34"/>
      <c r="O1728" s="34"/>
      <c r="P1728" s="34"/>
      <c r="Q1728" s="34"/>
      <c r="R1728" s="34"/>
      <c r="S1728" s="34"/>
      <c r="T1728" s="34"/>
      <c r="U1728" s="34"/>
      <c r="V1728" s="34"/>
      <c r="W1728" s="34"/>
      <c r="X1728" s="34"/>
      <c r="Y1728" s="34"/>
      <c r="Z1728" s="34"/>
      <c r="AA1728" s="34"/>
      <c r="AB1728" s="34"/>
      <c r="AC1728" s="34"/>
      <c r="AD1728" s="47"/>
      <c r="AG1728" s="23">
        <v>1</v>
      </c>
      <c r="AH1728" s="42">
        <v>0</v>
      </c>
      <c r="AI1728" s="42">
        <v>0</v>
      </c>
    </row>
    <row r="1729" spans="1:35" s="16" customFormat="1" x14ac:dyDescent="0.35">
      <c r="A1729" s="34" t="str">
        <f>IF(B1729&lt;&gt;"",MAX($A$1:A1728)+1,"")</f>
        <v/>
      </c>
      <c r="B1729" s="34"/>
      <c r="C1729" s="34"/>
      <c r="D1729" s="34"/>
      <c r="E1729" s="34"/>
      <c r="F1729" s="34"/>
      <c r="G1729" s="34"/>
      <c r="H1729" s="34"/>
      <c r="I1729" s="34"/>
      <c r="J1729" s="34"/>
      <c r="K1729" s="34"/>
      <c r="L1729" s="34"/>
      <c r="M1729" s="34"/>
      <c r="N1729" s="34"/>
      <c r="O1729" s="34"/>
      <c r="P1729" s="34"/>
      <c r="Q1729" s="34"/>
      <c r="R1729" s="34"/>
      <c r="S1729" s="34"/>
      <c r="T1729" s="34"/>
      <c r="U1729" s="34"/>
      <c r="V1729" s="34"/>
      <c r="W1729" s="34"/>
      <c r="X1729" s="34"/>
      <c r="Y1729" s="34"/>
      <c r="Z1729" s="34"/>
      <c r="AA1729" s="34"/>
      <c r="AB1729" s="34"/>
      <c r="AC1729" s="34"/>
      <c r="AD1729" s="47"/>
      <c r="AG1729" s="23">
        <v>1</v>
      </c>
      <c r="AH1729" s="42">
        <v>0</v>
      </c>
      <c r="AI1729" s="42">
        <v>0</v>
      </c>
    </row>
    <row r="1730" spans="1:35" s="16" customFormat="1" x14ac:dyDescent="0.35">
      <c r="A1730" s="34" t="str">
        <f>IF(B1730&lt;&gt;"",MAX($A$1:A1729)+1,"")</f>
        <v/>
      </c>
      <c r="B1730" s="34"/>
      <c r="C1730" s="34"/>
      <c r="D1730" s="34"/>
      <c r="E1730" s="34"/>
      <c r="F1730" s="34"/>
      <c r="G1730" s="34"/>
      <c r="H1730" s="34"/>
      <c r="I1730" s="34"/>
      <c r="J1730" s="34"/>
      <c r="K1730" s="34"/>
      <c r="L1730" s="34"/>
      <c r="M1730" s="34"/>
      <c r="N1730" s="34"/>
      <c r="O1730" s="34"/>
      <c r="P1730" s="34"/>
      <c r="Q1730" s="34"/>
      <c r="R1730" s="34"/>
      <c r="S1730" s="34"/>
      <c r="T1730" s="34"/>
      <c r="U1730" s="34"/>
      <c r="V1730" s="34"/>
      <c r="W1730" s="34"/>
      <c r="X1730" s="34"/>
      <c r="Y1730" s="34"/>
      <c r="Z1730" s="34"/>
      <c r="AA1730" s="34"/>
      <c r="AB1730" s="34"/>
      <c r="AC1730" s="34"/>
      <c r="AD1730" s="47"/>
      <c r="AG1730" s="23">
        <v>1</v>
      </c>
      <c r="AH1730" s="42">
        <v>0</v>
      </c>
      <c r="AI1730" s="42">
        <v>0</v>
      </c>
    </row>
    <row r="1731" spans="1:35" s="16" customFormat="1" x14ac:dyDescent="0.35">
      <c r="A1731" s="34" t="str">
        <f>IF(B1731&lt;&gt;"",MAX($A$1:A1730)+1,"")</f>
        <v/>
      </c>
      <c r="B1731" s="34"/>
      <c r="C1731" s="34"/>
      <c r="D1731" s="34"/>
      <c r="E1731" s="34"/>
      <c r="F1731" s="34"/>
      <c r="G1731" s="34"/>
      <c r="H1731" s="34"/>
      <c r="I1731" s="34"/>
      <c r="J1731" s="34"/>
      <c r="K1731" s="34"/>
      <c r="L1731" s="34"/>
      <c r="M1731" s="34"/>
      <c r="N1731" s="34"/>
      <c r="O1731" s="34"/>
      <c r="P1731" s="34"/>
      <c r="Q1731" s="34"/>
      <c r="R1731" s="34"/>
      <c r="S1731" s="34"/>
      <c r="T1731" s="34"/>
      <c r="U1731" s="34"/>
      <c r="V1731" s="34"/>
      <c r="W1731" s="34"/>
      <c r="X1731" s="34"/>
      <c r="Y1731" s="34"/>
      <c r="Z1731" s="34"/>
      <c r="AA1731" s="34"/>
      <c r="AB1731" s="34"/>
      <c r="AC1731" s="34"/>
      <c r="AD1731" s="47"/>
      <c r="AG1731" s="23">
        <v>1</v>
      </c>
      <c r="AH1731" s="42">
        <v>0</v>
      </c>
      <c r="AI1731" s="42">
        <v>0</v>
      </c>
    </row>
    <row r="1732" spans="1:35" s="16" customFormat="1" x14ac:dyDescent="0.35">
      <c r="A1732" s="34" t="str">
        <f>IF(B1732&lt;&gt;"",MAX($A$1:A1731)+1,"")</f>
        <v/>
      </c>
      <c r="B1732" s="34"/>
      <c r="C1732" s="34"/>
      <c r="D1732" s="34"/>
      <c r="E1732" s="34"/>
      <c r="F1732" s="34"/>
      <c r="G1732" s="34"/>
      <c r="H1732" s="34"/>
      <c r="I1732" s="34"/>
      <c r="J1732" s="34"/>
      <c r="K1732" s="34"/>
      <c r="L1732" s="34"/>
      <c r="M1732" s="34"/>
      <c r="N1732" s="34"/>
      <c r="O1732" s="34"/>
      <c r="P1732" s="34"/>
      <c r="Q1732" s="34"/>
      <c r="R1732" s="34"/>
      <c r="S1732" s="34"/>
      <c r="T1732" s="34"/>
      <c r="U1732" s="34"/>
      <c r="V1732" s="34"/>
      <c r="W1732" s="34"/>
      <c r="X1732" s="34"/>
      <c r="Y1732" s="34"/>
      <c r="Z1732" s="34"/>
      <c r="AA1732" s="34"/>
      <c r="AB1732" s="34"/>
      <c r="AC1732" s="34"/>
      <c r="AD1732" s="47"/>
      <c r="AG1732" s="23">
        <v>1</v>
      </c>
      <c r="AH1732" s="42">
        <v>0</v>
      </c>
      <c r="AI1732" s="42">
        <v>0</v>
      </c>
    </row>
    <row r="1733" spans="1:35" s="16" customFormat="1" x14ac:dyDescent="0.35">
      <c r="A1733" s="34" t="str">
        <f>IF(B1733&lt;&gt;"",MAX($A$1:A1732)+1,"")</f>
        <v/>
      </c>
      <c r="B1733" s="34"/>
      <c r="C1733" s="34"/>
      <c r="D1733" s="34"/>
      <c r="E1733" s="34"/>
      <c r="F1733" s="34"/>
      <c r="G1733" s="34"/>
      <c r="H1733" s="34"/>
      <c r="I1733" s="34"/>
      <c r="J1733" s="34"/>
      <c r="K1733" s="34"/>
      <c r="L1733" s="34"/>
      <c r="M1733" s="34"/>
      <c r="N1733" s="34"/>
      <c r="O1733" s="34"/>
      <c r="P1733" s="34"/>
      <c r="Q1733" s="34"/>
      <c r="R1733" s="34"/>
      <c r="S1733" s="34"/>
      <c r="T1733" s="34"/>
      <c r="U1733" s="34"/>
      <c r="V1733" s="34"/>
      <c r="W1733" s="34"/>
      <c r="X1733" s="34"/>
      <c r="Y1733" s="34"/>
      <c r="Z1733" s="34"/>
      <c r="AA1733" s="34"/>
      <c r="AB1733" s="34"/>
      <c r="AC1733" s="34"/>
      <c r="AD1733" s="47"/>
      <c r="AG1733" s="23">
        <v>1</v>
      </c>
      <c r="AH1733" s="42">
        <v>0</v>
      </c>
      <c r="AI1733" s="42">
        <v>0</v>
      </c>
    </row>
    <row r="1734" spans="1:35" s="16" customFormat="1" x14ac:dyDescent="0.35">
      <c r="A1734" s="34" t="str">
        <f>IF(B1734&lt;&gt;"",MAX($A$1:A1733)+1,"")</f>
        <v/>
      </c>
      <c r="B1734" s="34"/>
      <c r="C1734" s="34"/>
      <c r="D1734" s="34"/>
      <c r="E1734" s="34"/>
      <c r="F1734" s="34"/>
      <c r="G1734" s="34"/>
      <c r="H1734" s="34"/>
      <c r="I1734" s="34"/>
      <c r="J1734" s="34"/>
      <c r="K1734" s="34"/>
      <c r="L1734" s="34"/>
      <c r="M1734" s="34"/>
      <c r="N1734" s="34"/>
      <c r="O1734" s="34"/>
      <c r="P1734" s="34"/>
      <c r="Q1734" s="34"/>
      <c r="R1734" s="34"/>
      <c r="S1734" s="34"/>
      <c r="T1734" s="34"/>
      <c r="U1734" s="34"/>
      <c r="V1734" s="34"/>
      <c r="W1734" s="34"/>
      <c r="X1734" s="34"/>
      <c r="Y1734" s="34"/>
      <c r="Z1734" s="34"/>
      <c r="AA1734" s="34"/>
      <c r="AB1734" s="34"/>
      <c r="AC1734" s="34"/>
      <c r="AD1734" s="47"/>
      <c r="AG1734" s="23">
        <v>1</v>
      </c>
      <c r="AH1734" s="42">
        <v>0</v>
      </c>
      <c r="AI1734" s="42">
        <v>0</v>
      </c>
    </row>
    <row r="1735" spans="1:35" s="16" customFormat="1" x14ac:dyDescent="0.35">
      <c r="A1735" s="34" t="str">
        <f>IF(B1735&lt;&gt;"",MAX($A$1:A1734)+1,"")</f>
        <v/>
      </c>
      <c r="B1735" s="34"/>
      <c r="C1735" s="34"/>
      <c r="D1735" s="34"/>
      <c r="E1735" s="34"/>
      <c r="F1735" s="34"/>
      <c r="G1735" s="34"/>
      <c r="H1735" s="34"/>
      <c r="I1735" s="34"/>
      <c r="J1735" s="34"/>
      <c r="K1735" s="34"/>
      <c r="L1735" s="34"/>
      <c r="M1735" s="34"/>
      <c r="N1735" s="34"/>
      <c r="O1735" s="34"/>
      <c r="P1735" s="34"/>
      <c r="Q1735" s="34"/>
      <c r="R1735" s="34"/>
      <c r="S1735" s="34"/>
      <c r="T1735" s="34"/>
      <c r="U1735" s="34"/>
      <c r="V1735" s="34"/>
      <c r="W1735" s="34"/>
      <c r="X1735" s="34"/>
      <c r="Y1735" s="34"/>
      <c r="Z1735" s="34"/>
      <c r="AA1735" s="34"/>
      <c r="AB1735" s="34"/>
      <c r="AC1735" s="34"/>
      <c r="AD1735" s="47"/>
      <c r="AG1735" s="23">
        <v>1</v>
      </c>
      <c r="AH1735" s="42">
        <v>0</v>
      </c>
      <c r="AI1735" s="42">
        <v>0</v>
      </c>
    </row>
    <row r="1736" spans="1:35" s="16" customFormat="1" x14ac:dyDescent="0.35">
      <c r="A1736" s="34" t="str">
        <f>IF(B1736&lt;&gt;"",MAX($A$1:A1735)+1,"")</f>
        <v/>
      </c>
      <c r="B1736" s="34"/>
      <c r="C1736" s="34"/>
      <c r="D1736" s="34"/>
      <c r="E1736" s="34"/>
      <c r="F1736" s="34"/>
      <c r="G1736" s="34"/>
      <c r="H1736" s="34"/>
      <c r="I1736" s="34"/>
      <c r="J1736" s="34"/>
      <c r="K1736" s="34"/>
      <c r="L1736" s="34"/>
      <c r="M1736" s="34"/>
      <c r="N1736" s="34"/>
      <c r="O1736" s="34"/>
      <c r="P1736" s="34"/>
      <c r="Q1736" s="34"/>
      <c r="R1736" s="34"/>
      <c r="S1736" s="34"/>
      <c r="T1736" s="34"/>
      <c r="U1736" s="34"/>
      <c r="V1736" s="34"/>
      <c r="W1736" s="34"/>
      <c r="X1736" s="34"/>
      <c r="Y1736" s="34"/>
      <c r="Z1736" s="34"/>
      <c r="AA1736" s="34"/>
      <c r="AB1736" s="34"/>
      <c r="AC1736" s="34"/>
      <c r="AD1736" s="47"/>
      <c r="AG1736" s="23">
        <v>1</v>
      </c>
      <c r="AH1736" s="42">
        <v>0</v>
      </c>
      <c r="AI1736" s="42">
        <v>0</v>
      </c>
    </row>
    <row r="1737" spans="1:35" s="16" customFormat="1" x14ac:dyDescent="0.35">
      <c r="A1737" s="34" t="str">
        <f>IF(B1737&lt;&gt;"",MAX($A$1:A1736)+1,"")</f>
        <v/>
      </c>
      <c r="B1737" s="34"/>
      <c r="C1737" s="34"/>
      <c r="D1737" s="34"/>
      <c r="E1737" s="34"/>
      <c r="F1737" s="34"/>
      <c r="G1737" s="34"/>
      <c r="H1737" s="34"/>
      <c r="I1737" s="34"/>
      <c r="J1737" s="34"/>
      <c r="K1737" s="34"/>
      <c r="L1737" s="34"/>
      <c r="M1737" s="34"/>
      <c r="N1737" s="34"/>
      <c r="O1737" s="34"/>
      <c r="P1737" s="34"/>
      <c r="Q1737" s="34"/>
      <c r="R1737" s="34"/>
      <c r="S1737" s="34"/>
      <c r="T1737" s="34"/>
      <c r="U1737" s="34"/>
      <c r="V1737" s="34"/>
      <c r="W1737" s="34"/>
      <c r="X1737" s="34"/>
      <c r="Y1737" s="34"/>
      <c r="Z1737" s="34"/>
      <c r="AA1737" s="34"/>
      <c r="AB1737" s="34"/>
      <c r="AC1737" s="34"/>
      <c r="AD1737" s="47"/>
      <c r="AG1737" s="23">
        <v>1</v>
      </c>
      <c r="AH1737" s="42">
        <v>0</v>
      </c>
      <c r="AI1737" s="42">
        <v>0</v>
      </c>
    </row>
    <row r="1738" spans="1:35" s="16" customFormat="1" x14ac:dyDescent="0.35">
      <c r="A1738" s="34" t="str">
        <f>IF(B1738&lt;&gt;"",MAX($A$1:A1737)+1,"")</f>
        <v/>
      </c>
      <c r="B1738" s="34"/>
      <c r="C1738" s="34"/>
      <c r="D1738" s="34"/>
      <c r="E1738" s="34"/>
      <c r="F1738" s="34"/>
      <c r="G1738" s="34"/>
      <c r="H1738" s="34"/>
      <c r="I1738" s="34"/>
      <c r="J1738" s="34"/>
      <c r="K1738" s="34"/>
      <c r="L1738" s="34"/>
      <c r="M1738" s="34"/>
      <c r="N1738" s="34"/>
      <c r="O1738" s="34"/>
      <c r="P1738" s="34"/>
      <c r="Q1738" s="34"/>
      <c r="R1738" s="34"/>
      <c r="S1738" s="34"/>
      <c r="T1738" s="34"/>
      <c r="U1738" s="34"/>
      <c r="V1738" s="34"/>
      <c r="W1738" s="34"/>
      <c r="X1738" s="34"/>
      <c r="Y1738" s="34"/>
      <c r="Z1738" s="34"/>
      <c r="AA1738" s="34"/>
      <c r="AB1738" s="34"/>
      <c r="AC1738" s="34"/>
      <c r="AD1738" s="47"/>
      <c r="AG1738" s="23">
        <v>1</v>
      </c>
      <c r="AH1738" s="42">
        <v>0</v>
      </c>
      <c r="AI1738" s="42">
        <v>0</v>
      </c>
    </row>
    <row r="1739" spans="1:35" s="16" customFormat="1" x14ac:dyDescent="0.35">
      <c r="A1739" s="34" t="str">
        <f>IF(B1739&lt;&gt;"",MAX($A$1:A1738)+1,"")</f>
        <v/>
      </c>
      <c r="B1739" s="34"/>
      <c r="C1739" s="34"/>
      <c r="D1739" s="34"/>
      <c r="E1739" s="34"/>
      <c r="F1739" s="34"/>
      <c r="G1739" s="34"/>
      <c r="H1739" s="34"/>
      <c r="I1739" s="34"/>
      <c r="J1739" s="34"/>
      <c r="K1739" s="34"/>
      <c r="L1739" s="34"/>
      <c r="M1739" s="34"/>
      <c r="N1739" s="34"/>
      <c r="O1739" s="34"/>
      <c r="P1739" s="34"/>
      <c r="Q1739" s="34"/>
      <c r="R1739" s="34"/>
      <c r="S1739" s="34"/>
      <c r="T1739" s="34"/>
      <c r="U1739" s="34"/>
      <c r="V1739" s="34"/>
      <c r="W1739" s="34"/>
      <c r="X1739" s="34"/>
      <c r="Y1739" s="34"/>
      <c r="Z1739" s="34"/>
      <c r="AA1739" s="34"/>
      <c r="AB1739" s="34"/>
      <c r="AC1739" s="34"/>
      <c r="AD1739" s="47"/>
      <c r="AG1739" s="23">
        <v>1</v>
      </c>
      <c r="AH1739" s="42">
        <v>0</v>
      </c>
      <c r="AI1739" s="42">
        <v>0</v>
      </c>
    </row>
    <row r="1740" spans="1:35" s="16" customFormat="1" x14ac:dyDescent="0.35">
      <c r="A1740" s="34" t="str">
        <f>IF(B1740&lt;&gt;"",MAX($A$1:A1739)+1,"")</f>
        <v/>
      </c>
      <c r="B1740" s="34"/>
      <c r="C1740" s="34"/>
      <c r="D1740" s="34"/>
      <c r="E1740" s="34"/>
      <c r="F1740" s="34"/>
      <c r="G1740" s="34"/>
      <c r="H1740" s="34"/>
      <c r="I1740" s="34"/>
      <c r="J1740" s="34"/>
      <c r="K1740" s="34"/>
      <c r="L1740" s="34"/>
      <c r="M1740" s="34"/>
      <c r="N1740" s="34"/>
      <c r="O1740" s="34"/>
      <c r="P1740" s="34"/>
      <c r="Q1740" s="34"/>
      <c r="R1740" s="34"/>
      <c r="S1740" s="34"/>
      <c r="T1740" s="34"/>
      <c r="U1740" s="34"/>
      <c r="V1740" s="34"/>
      <c r="W1740" s="34"/>
      <c r="X1740" s="34"/>
      <c r="Y1740" s="34"/>
      <c r="Z1740" s="34"/>
      <c r="AA1740" s="34"/>
      <c r="AB1740" s="34"/>
      <c r="AC1740" s="34"/>
      <c r="AD1740" s="47"/>
      <c r="AG1740" s="23">
        <v>1</v>
      </c>
      <c r="AH1740" s="42">
        <v>0</v>
      </c>
      <c r="AI1740" s="42">
        <v>0</v>
      </c>
    </row>
    <row r="1741" spans="1:35" s="16" customFormat="1" x14ac:dyDescent="0.35">
      <c r="A1741" s="34" t="str">
        <f>IF(B1741&lt;&gt;"",MAX($A$1:A1740)+1,"")</f>
        <v/>
      </c>
      <c r="B1741" s="34"/>
      <c r="C1741" s="34"/>
      <c r="D1741" s="34"/>
      <c r="E1741" s="34"/>
      <c r="F1741" s="34"/>
      <c r="G1741" s="34"/>
      <c r="H1741" s="34"/>
      <c r="I1741" s="34"/>
      <c r="J1741" s="34"/>
      <c r="K1741" s="34"/>
      <c r="L1741" s="34"/>
      <c r="M1741" s="34"/>
      <c r="N1741" s="34"/>
      <c r="O1741" s="34"/>
      <c r="P1741" s="34"/>
      <c r="Q1741" s="34"/>
      <c r="R1741" s="34"/>
      <c r="S1741" s="34"/>
      <c r="T1741" s="34"/>
      <c r="U1741" s="34"/>
      <c r="V1741" s="34"/>
      <c r="W1741" s="34"/>
      <c r="X1741" s="34"/>
      <c r="Y1741" s="34"/>
      <c r="Z1741" s="34"/>
      <c r="AA1741" s="34"/>
      <c r="AB1741" s="34"/>
      <c r="AC1741" s="34"/>
      <c r="AD1741" s="47"/>
      <c r="AG1741" s="23">
        <v>1</v>
      </c>
      <c r="AH1741" s="42">
        <v>0</v>
      </c>
      <c r="AI1741" s="42">
        <v>0</v>
      </c>
    </row>
    <row r="1742" spans="1:35" s="16" customFormat="1" x14ac:dyDescent="0.35">
      <c r="A1742" s="34" t="str">
        <f>IF(B1742&lt;&gt;"",MAX($A$1:A1741)+1,"")</f>
        <v/>
      </c>
      <c r="B1742" s="34"/>
      <c r="C1742" s="34"/>
      <c r="D1742" s="34"/>
      <c r="E1742" s="34"/>
      <c r="F1742" s="34"/>
      <c r="G1742" s="34"/>
      <c r="H1742" s="34"/>
      <c r="I1742" s="34"/>
      <c r="J1742" s="34"/>
      <c r="K1742" s="34"/>
      <c r="L1742" s="34"/>
      <c r="M1742" s="34"/>
      <c r="N1742" s="34"/>
      <c r="O1742" s="34"/>
      <c r="P1742" s="34"/>
      <c r="Q1742" s="34"/>
      <c r="R1742" s="34"/>
      <c r="S1742" s="34"/>
      <c r="T1742" s="34"/>
      <c r="U1742" s="34"/>
      <c r="V1742" s="34"/>
      <c r="W1742" s="34"/>
      <c r="X1742" s="34"/>
      <c r="Y1742" s="34"/>
      <c r="Z1742" s="34"/>
      <c r="AA1742" s="34"/>
      <c r="AB1742" s="34"/>
      <c r="AC1742" s="34"/>
      <c r="AD1742" s="47"/>
      <c r="AG1742" s="23">
        <v>1</v>
      </c>
      <c r="AH1742" s="42">
        <v>0</v>
      </c>
      <c r="AI1742" s="42">
        <v>0</v>
      </c>
    </row>
    <row r="1743" spans="1:35" s="16" customFormat="1" x14ac:dyDescent="0.35">
      <c r="A1743" s="34" t="str">
        <f>IF(B1743&lt;&gt;"",MAX($A$1:A1742)+1,"")</f>
        <v/>
      </c>
      <c r="B1743" s="34"/>
      <c r="C1743" s="34"/>
      <c r="D1743" s="34"/>
      <c r="E1743" s="34"/>
      <c r="F1743" s="34"/>
      <c r="G1743" s="34"/>
      <c r="H1743" s="34"/>
      <c r="I1743" s="34"/>
      <c r="J1743" s="34"/>
      <c r="K1743" s="34"/>
      <c r="L1743" s="34"/>
      <c r="M1743" s="34"/>
      <c r="N1743" s="34"/>
      <c r="O1743" s="34"/>
      <c r="P1743" s="34"/>
      <c r="Q1743" s="34"/>
      <c r="R1743" s="34"/>
      <c r="S1743" s="34"/>
      <c r="T1743" s="34"/>
      <c r="U1743" s="34"/>
      <c r="V1743" s="34"/>
      <c r="W1743" s="34"/>
      <c r="X1743" s="34"/>
      <c r="Y1743" s="34"/>
      <c r="Z1743" s="34"/>
      <c r="AA1743" s="34"/>
      <c r="AB1743" s="34"/>
      <c r="AC1743" s="34"/>
      <c r="AD1743" s="47"/>
      <c r="AG1743" s="23">
        <v>1</v>
      </c>
      <c r="AH1743" s="42">
        <v>0</v>
      </c>
      <c r="AI1743" s="42">
        <v>0</v>
      </c>
    </row>
    <row r="1744" spans="1:35" s="16" customFormat="1" x14ac:dyDescent="0.35">
      <c r="A1744" s="34" t="str">
        <f>IF(B1744&lt;&gt;"",MAX($A$1:A1743)+1,"")</f>
        <v/>
      </c>
      <c r="B1744" s="34"/>
      <c r="C1744" s="34"/>
      <c r="D1744" s="34"/>
      <c r="E1744" s="34"/>
      <c r="F1744" s="34"/>
      <c r="G1744" s="34"/>
      <c r="H1744" s="34"/>
      <c r="I1744" s="34"/>
      <c r="J1744" s="34"/>
      <c r="K1744" s="34"/>
      <c r="L1744" s="34"/>
      <c r="M1744" s="34"/>
      <c r="N1744" s="34"/>
      <c r="O1744" s="34"/>
      <c r="P1744" s="34"/>
      <c r="Q1744" s="34"/>
      <c r="R1744" s="34"/>
      <c r="S1744" s="34"/>
      <c r="T1744" s="34"/>
      <c r="U1744" s="34"/>
      <c r="V1744" s="34"/>
      <c r="W1744" s="34"/>
      <c r="X1744" s="34"/>
      <c r="Y1744" s="34"/>
      <c r="Z1744" s="34"/>
      <c r="AA1744" s="34"/>
      <c r="AB1744" s="34"/>
      <c r="AC1744" s="34"/>
      <c r="AD1744" s="47"/>
      <c r="AG1744" s="23">
        <v>1</v>
      </c>
      <c r="AH1744" s="42">
        <v>0</v>
      </c>
      <c r="AI1744" s="42">
        <v>0</v>
      </c>
    </row>
    <row r="1745" spans="1:35" s="16" customFormat="1" x14ac:dyDescent="0.35">
      <c r="A1745" s="34" t="str">
        <f>IF(B1745&lt;&gt;"",MAX($A$1:A1744)+1,"")</f>
        <v/>
      </c>
      <c r="B1745" s="34"/>
      <c r="C1745" s="34"/>
      <c r="D1745" s="34"/>
      <c r="E1745" s="34"/>
      <c r="F1745" s="34"/>
      <c r="G1745" s="34"/>
      <c r="H1745" s="34"/>
      <c r="I1745" s="34"/>
      <c r="J1745" s="34"/>
      <c r="K1745" s="34"/>
      <c r="L1745" s="34"/>
      <c r="M1745" s="34"/>
      <c r="N1745" s="34"/>
      <c r="O1745" s="34"/>
      <c r="P1745" s="34"/>
      <c r="Q1745" s="34"/>
      <c r="R1745" s="34"/>
      <c r="S1745" s="34"/>
      <c r="T1745" s="34"/>
      <c r="U1745" s="34"/>
      <c r="V1745" s="34"/>
      <c r="W1745" s="34"/>
      <c r="X1745" s="34"/>
      <c r="Y1745" s="34"/>
      <c r="Z1745" s="34"/>
      <c r="AA1745" s="34"/>
      <c r="AB1745" s="34"/>
      <c r="AC1745" s="34"/>
      <c r="AD1745" s="47"/>
      <c r="AG1745" s="23">
        <v>1</v>
      </c>
      <c r="AH1745" s="42">
        <v>0</v>
      </c>
      <c r="AI1745" s="42">
        <v>0</v>
      </c>
    </row>
    <row r="1746" spans="1:35" s="16" customFormat="1" x14ac:dyDescent="0.35">
      <c r="A1746" s="34" t="str">
        <f>IF(B1746&lt;&gt;"",MAX($A$1:A1745)+1,"")</f>
        <v/>
      </c>
      <c r="B1746" s="34"/>
      <c r="C1746" s="34"/>
      <c r="D1746" s="34"/>
      <c r="E1746" s="34"/>
      <c r="F1746" s="34"/>
      <c r="G1746" s="34"/>
      <c r="H1746" s="34"/>
      <c r="I1746" s="34"/>
      <c r="J1746" s="34"/>
      <c r="K1746" s="34"/>
      <c r="L1746" s="34"/>
      <c r="M1746" s="34"/>
      <c r="N1746" s="34"/>
      <c r="O1746" s="34"/>
      <c r="P1746" s="34"/>
      <c r="Q1746" s="34"/>
      <c r="R1746" s="34"/>
      <c r="S1746" s="34"/>
      <c r="T1746" s="34"/>
      <c r="U1746" s="34"/>
      <c r="V1746" s="34"/>
      <c r="W1746" s="34"/>
      <c r="X1746" s="34"/>
      <c r="Y1746" s="34"/>
      <c r="Z1746" s="34"/>
      <c r="AA1746" s="34"/>
      <c r="AB1746" s="34"/>
      <c r="AC1746" s="34"/>
      <c r="AD1746" s="47"/>
      <c r="AG1746" s="23">
        <v>1</v>
      </c>
      <c r="AH1746" s="42">
        <v>0</v>
      </c>
      <c r="AI1746" s="42">
        <v>0</v>
      </c>
    </row>
    <row r="1747" spans="1:35" s="16" customFormat="1" x14ac:dyDescent="0.35">
      <c r="A1747" s="34" t="str">
        <f>IF(B1747&lt;&gt;"",MAX($A$1:A1746)+1,"")</f>
        <v/>
      </c>
      <c r="B1747" s="34"/>
      <c r="C1747" s="34"/>
      <c r="D1747" s="34"/>
      <c r="E1747" s="34"/>
      <c r="F1747" s="34"/>
      <c r="G1747" s="34"/>
      <c r="H1747" s="34"/>
      <c r="I1747" s="34"/>
      <c r="J1747" s="34"/>
      <c r="K1747" s="34"/>
      <c r="L1747" s="34"/>
      <c r="M1747" s="34"/>
      <c r="N1747" s="34"/>
      <c r="O1747" s="34"/>
      <c r="P1747" s="34"/>
      <c r="Q1747" s="34"/>
      <c r="R1747" s="34"/>
      <c r="S1747" s="34"/>
      <c r="T1747" s="34"/>
      <c r="U1747" s="34"/>
      <c r="V1747" s="34"/>
      <c r="W1747" s="34"/>
      <c r="X1747" s="34"/>
      <c r="Y1747" s="34"/>
      <c r="Z1747" s="34"/>
      <c r="AA1747" s="34"/>
      <c r="AB1747" s="34"/>
      <c r="AC1747" s="34"/>
      <c r="AD1747" s="47"/>
      <c r="AG1747" s="23">
        <v>1</v>
      </c>
      <c r="AH1747" s="42">
        <v>0</v>
      </c>
      <c r="AI1747" s="42">
        <v>0</v>
      </c>
    </row>
    <row r="1748" spans="1:35" s="16" customFormat="1" x14ac:dyDescent="0.35">
      <c r="A1748" s="34" t="str">
        <f>IF(B1748&lt;&gt;"",MAX($A$1:A1747)+1,"")</f>
        <v/>
      </c>
      <c r="B1748" s="34"/>
      <c r="C1748" s="34"/>
      <c r="D1748" s="34"/>
      <c r="E1748" s="34"/>
      <c r="F1748" s="34"/>
      <c r="G1748" s="34"/>
      <c r="H1748" s="34"/>
      <c r="I1748" s="34"/>
      <c r="J1748" s="34"/>
      <c r="K1748" s="34"/>
      <c r="L1748" s="34"/>
      <c r="M1748" s="34"/>
      <c r="N1748" s="34"/>
      <c r="O1748" s="34"/>
      <c r="P1748" s="34"/>
      <c r="Q1748" s="34"/>
      <c r="R1748" s="34"/>
      <c r="S1748" s="34"/>
      <c r="T1748" s="34"/>
      <c r="U1748" s="34"/>
      <c r="V1748" s="34"/>
      <c r="W1748" s="34"/>
      <c r="X1748" s="34"/>
      <c r="Y1748" s="34"/>
      <c r="Z1748" s="34"/>
      <c r="AA1748" s="34"/>
      <c r="AB1748" s="34"/>
      <c r="AC1748" s="34"/>
      <c r="AD1748" s="47"/>
      <c r="AG1748" s="23">
        <v>1</v>
      </c>
      <c r="AH1748" s="42">
        <v>0</v>
      </c>
      <c r="AI1748" s="42">
        <v>0</v>
      </c>
    </row>
    <row r="1749" spans="1:35" s="16" customFormat="1" x14ac:dyDescent="0.35">
      <c r="A1749" s="34" t="str">
        <f>IF(B1749&lt;&gt;"",MAX($A$1:A1748)+1,"")</f>
        <v/>
      </c>
      <c r="B1749" s="34"/>
      <c r="C1749" s="34"/>
      <c r="D1749" s="34"/>
      <c r="E1749" s="34"/>
      <c r="F1749" s="34"/>
      <c r="G1749" s="34"/>
      <c r="H1749" s="34"/>
      <c r="I1749" s="34"/>
      <c r="J1749" s="34"/>
      <c r="K1749" s="34"/>
      <c r="L1749" s="34"/>
      <c r="M1749" s="34"/>
      <c r="N1749" s="34"/>
      <c r="O1749" s="34"/>
      <c r="P1749" s="34"/>
      <c r="Q1749" s="34"/>
      <c r="R1749" s="34"/>
      <c r="S1749" s="34"/>
      <c r="T1749" s="34"/>
      <c r="U1749" s="34"/>
      <c r="V1749" s="34"/>
      <c r="W1749" s="34"/>
      <c r="X1749" s="34"/>
      <c r="Y1749" s="34"/>
      <c r="Z1749" s="34"/>
      <c r="AA1749" s="34"/>
      <c r="AB1749" s="34"/>
      <c r="AC1749" s="34"/>
      <c r="AD1749" s="47"/>
      <c r="AG1749" s="23">
        <v>1</v>
      </c>
      <c r="AH1749" s="42">
        <v>0</v>
      </c>
      <c r="AI1749" s="42">
        <v>0</v>
      </c>
    </row>
    <row r="1750" spans="1:35" s="16" customFormat="1" x14ac:dyDescent="0.35">
      <c r="A1750" s="34" t="str">
        <f>IF(B1750&lt;&gt;"",MAX($A$1:A1749)+1,"")</f>
        <v/>
      </c>
      <c r="B1750" s="34"/>
      <c r="C1750" s="34"/>
      <c r="D1750" s="34"/>
      <c r="E1750" s="34"/>
      <c r="F1750" s="34"/>
      <c r="G1750" s="34"/>
      <c r="H1750" s="34"/>
      <c r="I1750" s="34"/>
      <c r="J1750" s="34"/>
      <c r="K1750" s="34"/>
      <c r="L1750" s="34"/>
      <c r="M1750" s="34"/>
      <c r="N1750" s="34"/>
      <c r="O1750" s="34"/>
      <c r="P1750" s="34"/>
      <c r="Q1750" s="34"/>
      <c r="R1750" s="34"/>
      <c r="S1750" s="34"/>
      <c r="T1750" s="34"/>
      <c r="U1750" s="34"/>
      <c r="V1750" s="34"/>
      <c r="W1750" s="34"/>
      <c r="X1750" s="34"/>
      <c r="Y1750" s="34"/>
      <c r="Z1750" s="34"/>
      <c r="AA1750" s="34"/>
      <c r="AB1750" s="34"/>
      <c r="AC1750" s="34"/>
      <c r="AD1750" s="47"/>
      <c r="AG1750" s="23">
        <v>1</v>
      </c>
      <c r="AH1750" s="42">
        <v>0</v>
      </c>
      <c r="AI1750" s="42">
        <v>0</v>
      </c>
    </row>
    <row r="1751" spans="1:35" s="16" customFormat="1" x14ac:dyDescent="0.35">
      <c r="A1751" s="34" t="str">
        <f>IF(B1751&lt;&gt;"",MAX($A$1:A1750)+1,"")</f>
        <v/>
      </c>
      <c r="B1751" s="34"/>
      <c r="C1751" s="34"/>
      <c r="D1751" s="34"/>
      <c r="E1751" s="34"/>
      <c r="F1751" s="34"/>
      <c r="G1751" s="34"/>
      <c r="H1751" s="34"/>
      <c r="I1751" s="34"/>
      <c r="J1751" s="34"/>
      <c r="K1751" s="34"/>
      <c r="L1751" s="34"/>
      <c r="M1751" s="34"/>
      <c r="N1751" s="34"/>
      <c r="O1751" s="34"/>
      <c r="P1751" s="34"/>
      <c r="Q1751" s="34"/>
      <c r="R1751" s="34"/>
      <c r="S1751" s="34"/>
      <c r="T1751" s="34"/>
      <c r="U1751" s="34"/>
      <c r="V1751" s="34"/>
      <c r="W1751" s="34"/>
      <c r="X1751" s="34"/>
      <c r="Y1751" s="34"/>
      <c r="Z1751" s="34"/>
      <c r="AA1751" s="34"/>
      <c r="AB1751" s="34"/>
      <c r="AC1751" s="34"/>
      <c r="AD1751" s="47"/>
      <c r="AG1751" s="23">
        <v>1</v>
      </c>
      <c r="AH1751" s="42">
        <v>0</v>
      </c>
      <c r="AI1751" s="42">
        <v>0</v>
      </c>
    </row>
    <row r="1752" spans="1:35" s="16" customFormat="1" x14ac:dyDescent="0.35">
      <c r="A1752" s="34" t="str">
        <f>IF(B1752&lt;&gt;"",MAX($A$1:A1751)+1,"")</f>
        <v/>
      </c>
      <c r="B1752" s="34"/>
      <c r="C1752" s="34"/>
      <c r="D1752" s="34"/>
      <c r="E1752" s="34"/>
      <c r="F1752" s="34"/>
      <c r="G1752" s="34"/>
      <c r="H1752" s="34"/>
      <c r="I1752" s="34"/>
      <c r="J1752" s="34"/>
      <c r="K1752" s="34"/>
      <c r="L1752" s="34"/>
      <c r="M1752" s="34"/>
      <c r="N1752" s="34"/>
      <c r="O1752" s="34"/>
      <c r="P1752" s="34"/>
      <c r="Q1752" s="34"/>
      <c r="R1752" s="34"/>
      <c r="S1752" s="34"/>
      <c r="T1752" s="34"/>
      <c r="U1752" s="34"/>
      <c r="V1752" s="34"/>
      <c r="W1752" s="34"/>
      <c r="X1752" s="34"/>
      <c r="Y1752" s="34"/>
      <c r="Z1752" s="34"/>
      <c r="AA1752" s="34"/>
      <c r="AB1752" s="34"/>
      <c r="AC1752" s="34"/>
      <c r="AD1752" s="47"/>
      <c r="AG1752" s="23">
        <v>1</v>
      </c>
      <c r="AH1752" s="42">
        <v>0</v>
      </c>
      <c r="AI1752" s="42">
        <v>0</v>
      </c>
    </row>
    <row r="1753" spans="1:35" s="16" customFormat="1" x14ac:dyDescent="0.35">
      <c r="A1753" s="34" t="str">
        <f>IF(B1753&lt;&gt;"",MAX($A$1:A1752)+1,"")</f>
        <v/>
      </c>
      <c r="B1753" s="34"/>
      <c r="C1753" s="34"/>
      <c r="D1753" s="34"/>
      <c r="E1753" s="34"/>
      <c r="F1753" s="34"/>
      <c r="G1753" s="34"/>
      <c r="H1753" s="34"/>
      <c r="I1753" s="34"/>
      <c r="J1753" s="34"/>
      <c r="K1753" s="34"/>
      <c r="L1753" s="34"/>
      <c r="M1753" s="34"/>
      <c r="N1753" s="34"/>
      <c r="O1753" s="34"/>
      <c r="P1753" s="34"/>
      <c r="Q1753" s="34"/>
      <c r="R1753" s="34"/>
      <c r="S1753" s="34"/>
      <c r="T1753" s="34"/>
      <c r="U1753" s="34"/>
      <c r="V1753" s="34"/>
      <c r="W1753" s="34"/>
      <c r="X1753" s="34"/>
      <c r="Y1753" s="34"/>
      <c r="Z1753" s="34"/>
      <c r="AA1753" s="34"/>
      <c r="AB1753" s="34"/>
      <c r="AC1753" s="34"/>
      <c r="AD1753" s="47"/>
      <c r="AG1753" s="23">
        <v>1</v>
      </c>
      <c r="AH1753" s="42">
        <v>0</v>
      </c>
      <c r="AI1753" s="42">
        <v>0</v>
      </c>
    </row>
    <row r="1754" spans="1:35" s="16" customFormat="1" x14ac:dyDescent="0.35">
      <c r="A1754" s="34" t="str">
        <f>IF(B1754&lt;&gt;"",MAX($A$1:A1753)+1,"")</f>
        <v/>
      </c>
      <c r="B1754" s="34"/>
      <c r="C1754" s="34"/>
      <c r="D1754" s="34"/>
      <c r="E1754" s="34"/>
      <c r="F1754" s="34"/>
      <c r="G1754" s="34"/>
      <c r="H1754" s="34"/>
      <c r="I1754" s="34"/>
      <c r="J1754" s="34"/>
      <c r="K1754" s="34"/>
      <c r="L1754" s="34"/>
      <c r="M1754" s="34"/>
      <c r="N1754" s="34"/>
      <c r="O1754" s="34"/>
      <c r="P1754" s="34"/>
      <c r="Q1754" s="34"/>
      <c r="R1754" s="34"/>
      <c r="S1754" s="34"/>
      <c r="T1754" s="34"/>
      <c r="U1754" s="34"/>
      <c r="V1754" s="34"/>
      <c r="W1754" s="34"/>
      <c r="X1754" s="34"/>
      <c r="Y1754" s="34"/>
      <c r="Z1754" s="34"/>
      <c r="AA1754" s="34"/>
      <c r="AB1754" s="34"/>
      <c r="AC1754" s="34"/>
      <c r="AD1754" s="47"/>
      <c r="AG1754" s="23">
        <v>1</v>
      </c>
      <c r="AH1754" s="42">
        <v>0</v>
      </c>
      <c r="AI1754" s="42">
        <v>0</v>
      </c>
    </row>
    <row r="1755" spans="1:35" s="16" customFormat="1" x14ac:dyDescent="0.35">
      <c r="A1755" s="34" t="str">
        <f>IF(B1755&lt;&gt;"",MAX($A$1:A1754)+1,"")</f>
        <v/>
      </c>
      <c r="B1755" s="34"/>
      <c r="C1755" s="34"/>
      <c r="D1755" s="34"/>
      <c r="E1755" s="34"/>
      <c r="F1755" s="34"/>
      <c r="G1755" s="34"/>
      <c r="H1755" s="34"/>
      <c r="I1755" s="34"/>
      <c r="J1755" s="34"/>
      <c r="K1755" s="34"/>
      <c r="L1755" s="34"/>
      <c r="M1755" s="34"/>
      <c r="N1755" s="34"/>
      <c r="O1755" s="34"/>
      <c r="P1755" s="34"/>
      <c r="Q1755" s="34"/>
      <c r="R1755" s="34"/>
      <c r="S1755" s="34"/>
      <c r="T1755" s="34"/>
      <c r="U1755" s="34"/>
      <c r="V1755" s="34"/>
      <c r="W1755" s="34"/>
      <c r="X1755" s="34"/>
      <c r="Y1755" s="34"/>
      <c r="Z1755" s="34"/>
      <c r="AA1755" s="34"/>
      <c r="AB1755" s="34"/>
      <c r="AC1755" s="34"/>
      <c r="AD1755" s="47"/>
      <c r="AG1755" s="23">
        <v>1</v>
      </c>
      <c r="AH1755" s="42">
        <v>0</v>
      </c>
      <c r="AI1755" s="42">
        <v>0</v>
      </c>
    </row>
    <row r="1756" spans="1:35" s="16" customFormat="1" x14ac:dyDescent="0.35">
      <c r="A1756" s="34" t="str">
        <f>IF(B1756&lt;&gt;"",MAX($A$1:A1755)+1,"")</f>
        <v/>
      </c>
      <c r="B1756" s="34"/>
      <c r="C1756" s="34"/>
      <c r="D1756" s="34"/>
      <c r="E1756" s="34"/>
      <c r="F1756" s="34"/>
      <c r="G1756" s="34"/>
      <c r="H1756" s="34"/>
      <c r="I1756" s="34"/>
      <c r="J1756" s="34"/>
      <c r="K1756" s="34"/>
      <c r="L1756" s="34"/>
      <c r="M1756" s="34"/>
      <c r="N1756" s="34"/>
      <c r="O1756" s="34"/>
      <c r="P1756" s="34"/>
      <c r="Q1756" s="34"/>
      <c r="R1756" s="34"/>
      <c r="S1756" s="34"/>
      <c r="T1756" s="34"/>
      <c r="U1756" s="34"/>
      <c r="V1756" s="34"/>
      <c r="W1756" s="34"/>
      <c r="X1756" s="34"/>
      <c r="Y1756" s="34"/>
      <c r="Z1756" s="34"/>
      <c r="AA1756" s="34"/>
      <c r="AB1756" s="34"/>
      <c r="AC1756" s="34"/>
      <c r="AD1756" s="47"/>
      <c r="AG1756" s="23">
        <v>1</v>
      </c>
      <c r="AH1756" s="42">
        <v>0</v>
      </c>
      <c r="AI1756" s="42">
        <v>0</v>
      </c>
    </row>
    <row r="1757" spans="1:35" s="16" customFormat="1" x14ac:dyDescent="0.35">
      <c r="A1757" s="34" t="str">
        <f>IF(B1757&lt;&gt;"",MAX($A$1:A1756)+1,"")</f>
        <v/>
      </c>
      <c r="B1757" s="34"/>
      <c r="C1757" s="34"/>
      <c r="D1757" s="34"/>
      <c r="E1757" s="34"/>
      <c r="F1757" s="34"/>
      <c r="G1757" s="34"/>
      <c r="H1757" s="34"/>
      <c r="I1757" s="34"/>
      <c r="J1757" s="34"/>
      <c r="K1757" s="34"/>
      <c r="L1757" s="34"/>
      <c r="M1757" s="34"/>
      <c r="N1757" s="34"/>
      <c r="O1757" s="34"/>
      <c r="P1757" s="34"/>
      <c r="Q1757" s="34"/>
      <c r="R1757" s="34"/>
      <c r="S1757" s="34"/>
      <c r="T1757" s="34"/>
      <c r="U1757" s="34"/>
      <c r="V1757" s="34"/>
      <c r="W1757" s="34"/>
      <c r="X1757" s="34"/>
      <c r="Y1757" s="34"/>
      <c r="Z1757" s="34"/>
      <c r="AA1757" s="34"/>
      <c r="AB1757" s="34"/>
      <c r="AC1757" s="34"/>
      <c r="AD1757" s="47"/>
      <c r="AG1757" s="23">
        <v>1</v>
      </c>
      <c r="AH1757" s="42">
        <v>0</v>
      </c>
      <c r="AI1757" s="42">
        <v>0</v>
      </c>
    </row>
    <row r="1758" spans="1:35" s="16" customFormat="1" x14ac:dyDescent="0.35">
      <c r="A1758" s="34" t="str">
        <f>IF(B1758&lt;&gt;"",MAX($A$1:A1757)+1,"")</f>
        <v/>
      </c>
      <c r="B1758" s="34"/>
      <c r="C1758" s="34"/>
      <c r="D1758" s="34"/>
      <c r="E1758" s="34"/>
      <c r="F1758" s="34"/>
      <c r="G1758" s="34"/>
      <c r="H1758" s="34"/>
      <c r="I1758" s="34"/>
      <c r="J1758" s="34"/>
      <c r="K1758" s="34"/>
      <c r="L1758" s="34"/>
      <c r="M1758" s="34"/>
      <c r="N1758" s="34"/>
      <c r="O1758" s="34"/>
      <c r="P1758" s="34"/>
      <c r="Q1758" s="34"/>
      <c r="R1758" s="34"/>
      <c r="S1758" s="34"/>
      <c r="T1758" s="34"/>
      <c r="U1758" s="34"/>
      <c r="V1758" s="34"/>
      <c r="W1758" s="34"/>
      <c r="X1758" s="34"/>
      <c r="Y1758" s="34"/>
      <c r="Z1758" s="34"/>
      <c r="AA1758" s="34"/>
      <c r="AB1758" s="34"/>
      <c r="AC1758" s="34"/>
      <c r="AD1758" s="47"/>
      <c r="AG1758" s="23">
        <v>1</v>
      </c>
      <c r="AH1758" s="42">
        <v>0</v>
      </c>
      <c r="AI1758" s="42">
        <v>0</v>
      </c>
    </row>
    <row r="1759" spans="1:35" s="16" customFormat="1" x14ac:dyDescent="0.35">
      <c r="A1759" s="34" t="str">
        <f>IF(B1759&lt;&gt;"",MAX($A$1:A1758)+1,"")</f>
        <v/>
      </c>
      <c r="B1759" s="34"/>
      <c r="C1759" s="34"/>
      <c r="D1759" s="34"/>
      <c r="E1759" s="34"/>
      <c r="F1759" s="34"/>
      <c r="G1759" s="34"/>
      <c r="H1759" s="34"/>
      <c r="I1759" s="34"/>
      <c r="J1759" s="34"/>
      <c r="K1759" s="34"/>
      <c r="L1759" s="34"/>
      <c r="M1759" s="34"/>
      <c r="N1759" s="34"/>
      <c r="O1759" s="34"/>
      <c r="P1759" s="34"/>
      <c r="Q1759" s="34"/>
      <c r="R1759" s="34"/>
      <c r="S1759" s="34"/>
      <c r="T1759" s="34"/>
      <c r="U1759" s="34"/>
      <c r="V1759" s="34"/>
      <c r="W1759" s="34"/>
      <c r="X1759" s="34"/>
      <c r="Y1759" s="34"/>
      <c r="Z1759" s="34"/>
      <c r="AA1759" s="34"/>
      <c r="AB1759" s="34"/>
      <c r="AC1759" s="34"/>
      <c r="AD1759" s="47"/>
      <c r="AG1759" s="23">
        <v>1</v>
      </c>
      <c r="AH1759" s="42">
        <v>0</v>
      </c>
      <c r="AI1759" s="42">
        <v>0</v>
      </c>
    </row>
    <row r="1760" spans="1:35" s="16" customFormat="1" x14ac:dyDescent="0.35">
      <c r="A1760" s="34" t="str">
        <f>IF(B1760&lt;&gt;"",MAX($A$1:A1759)+1,"")</f>
        <v/>
      </c>
      <c r="B1760" s="34"/>
      <c r="C1760" s="34"/>
      <c r="D1760" s="34"/>
      <c r="E1760" s="34"/>
      <c r="F1760" s="34"/>
      <c r="G1760" s="34"/>
      <c r="H1760" s="34"/>
      <c r="I1760" s="34"/>
      <c r="J1760" s="34"/>
      <c r="K1760" s="34"/>
      <c r="L1760" s="34"/>
      <c r="M1760" s="34"/>
      <c r="N1760" s="34"/>
      <c r="O1760" s="34"/>
      <c r="P1760" s="34"/>
      <c r="Q1760" s="34"/>
      <c r="R1760" s="34"/>
      <c r="S1760" s="34"/>
      <c r="T1760" s="34"/>
      <c r="U1760" s="34"/>
      <c r="V1760" s="34"/>
      <c r="W1760" s="34"/>
      <c r="X1760" s="34"/>
      <c r="Y1760" s="34"/>
      <c r="Z1760" s="34"/>
      <c r="AA1760" s="34"/>
      <c r="AB1760" s="34"/>
      <c r="AC1760" s="34"/>
      <c r="AD1760" s="47"/>
      <c r="AG1760" s="23">
        <v>1</v>
      </c>
      <c r="AH1760" s="42">
        <v>0</v>
      </c>
      <c r="AI1760" s="42">
        <v>0</v>
      </c>
    </row>
    <row r="1761" spans="1:35" s="16" customFormat="1" x14ac:dyDescent="0.35">
      <c r="A1761" s="34" t="str">
        <f>IF(B1761&lt;&gt;"",MAX($A$1:A1760)+1,"")</f>
        <v/>
      </c>
      <c r="B1761" s="34"/>
      <c r="C1761" s="34"/>
      <c r="D1761" s="34"/>
      <c r="E1761" s="34"/>
      <c r="F1761" s="34"/>
      <c r="G1761" s="34"/>
      <c r="H1761" s="34"/>
      <c r="I1761" s="34"/>
      <c r="J1761" s="34"/>
      <c r="K1761" s="34"/>
      <c r="L1761" s="34"/>
      <c r="M1761" s="34"/>
      <c r="N1761" s="34"/>
      <c r="O1761" s="34"/>
      <c r="P1761" s="34"/>
      <c r="Q1761" s="34"/>
      <c r="R1761" s="34"/>
      <c r="S1761" s="34"/>
      <c r="T1761" s="34"/>
      <c r="U1761" s="34"/>
      <c r="V1761" s="34"/>
      <c r="W1761" s="34"/>
      <c r="X1761" s="34"/>
      <c r="Y1761" s="34"/>
      <c r="Z1761" s="34"/>
      <c r="AA1761" s="34"/>
      <c r="AB1761" s="34"/>
      <c r="AC1761" s="34"/>
      <c r="AD1761" s="47"/>
      <c r="AG1761" s="23">
        <v>1</v>
      </c>
      <c r="AH1761" s="42">
        <v>0</v>
      </c>
      <c r="AI1761" s="42">
        <v>0</v>
      </c>
    </row>
    <row r="1762" spans="1:35" s="16" customFormat="1" x14ac:dyDescent="0.35">
      <c r="A1762" s="34" t="str">
        <f>IF(B1762&lt;&gt;"",MAX($A$1:A1761)+1,"")</f>
        <v/>
      </c>
      <c r="B1762" s="34"/>
      <c r="C1762" s="34"/>
      <c r="D1762" s="34"/>
      <c r="E1762" s="34"/>
      <c r="F1762" s="34"/>
      <c r="G1762" s="34"/>
      <c r="H1762" s="34"/>
      <c r="I1762" s="34"/>
      <c r="J1762" s="34"/>
      <c r="K1762" s="34"/>
      <c r="L1762" s="34"/>
      <c r="M1762" s="34"/>
      <c r="N1762" s="34"/>
      <c r="O1762" s="34"/>
      <c r="P1762" s="34"/>
      <c r="Q1762" s="34"/>
      <c r="R1762" s="34"/>
      <c r="S1762" s="34"/>
      <c r="T1762" s="34"/>
      <c r="U1762" s="34"/>
      <c r="V1762" s="34"/>
      <c r="W1762" s="34"/>
      <c r="X1762" s="34"/>
      <c r="Y1762" s="34"/>
      <c r="Z1762" s="34"/>
      <c r="AA1762" s="34"/>
      <c r="AB1762" s="34"/>
      <c r="AC1762" s="34"/>
      <c r="AD1762" s="47"/>
      <c r="AG1762" s="23">
        <v>1</v>
      </c>
      <c r="AH1762" s="42">
        <v>0</v>
      </c>
      <c r="AI1762" s="42">
        <v>0</v>
      </c>
    </row>
    <row r="1763" spans="1:35" s="16" customFormat="1" x14ac:dyDescent="0.35">
      <c r="A1763" s="34" t="str">
        <f>IF(B1763&lt;&gt;"",MAX($A$1:A1762)+1,"")</f>
        <v/>
      </c>
      <c r="B1763" s="34"/>
      <c r="C1763" s="34"/>
      <c r="D1763" s="34"/>
      <c r="E1763" s="34"/>
      <c r="F1763" s="34"/>
      <c r="G1763" s="34"/>
      <c r="H1763" s="34"/>
      <c r="I1763" s="34"/>
      <c r="J1763" s="34"/>
      <c r="K1763" s="34"/>
      <c r="L1763" s="34"/>
      <c r="M1763" s="34"/>
      <c r="N1763" s="34"/>
      <c r="O1763" s="34"/>
      <c r="P1763" s="34"/>
      <c r="Q1763" s="34"/>
      <c r="R1763" s="34"/>
      <c r="S1763" s="34"/>
      <c r="T1763" s="34"/>
      <c r="U1763" s="34"/>
      <c r="V1763" s="34"/>
      <c r="W1763" s="34"/>
      <c r="X1763" s="34"/>
      <c r="Y1763" s="34"/>
      <c r="Z1763" s="34"/>
      <c r="AA1763" s="34"/>
      <c r="AB1763" s="34"/>
      <c r="AC1763" s="34"/>
      <c r="AD1763" s="47"/>
      <c r="AG1763" s="23">
        <v>1</v>
      </c>
      <c r="AH1763" s="42">
        <v>0</v>
      </c>
      <c r="AI1763" s="42">
        <v>0</v>
      </c>
    </row>
    <row r="1764" spans="1:35" s="16" customFormat="1" x14ac:dyDescent="0.35">
      <c r="A1764" s="34" t="str">
        <f>IF(B1764&lt;&gt;"",MAX($A$1:A1763)+1,"")</f>
        <v/>
      </c>
      <c r="B1764" s="34"/>
      <c r="C1764" s="34"/>
      <c r="D1764" s="34"/>
      <c r="E1764" s="34"/>
      <c r="F1764" s="34"/>
      <c r="G1764" s="34"/>
      <c r="H1764" s="34"/>
      <c r="I1764" s="34"/>
      <c r="J1764" s="34"/>
      <c r="K1764" s="34"/>
      <c r="L1764" s="34"/>
      <c r="M1764" s="34"/>
      <c r="N1764" s="34"/>
      <c r="O1764" s="34"/>
      <c r="P1764" s="34"/>
      <c r="Q1764" s="34"/>
      <c r="R1764" s="34"/>
      <c r="S1764" s="34"/>
      <c r="T1764" s="34"/>
      <c r="U1764" s="34"/>
      <c r="V1764" s="34"/>
      <c r="W1764" s="34"/>
      <c r="X1764" s="34"/>
      <c r="Y1764" s="34"/>
      <c r="Z1764" s="34"/>
      <c r="AA1764" s="34"/>
      <c r="AB1764" s="34"/>
      <c r="AC1764" s="34"/>
      <c r="AD1764" s="47"/>
      <c r="AG1764" s="23">
        <v>1</v>
      </c>
      <c r="AH1764" s="42">
        <v>0</v>
      </c>
      <c r="AI1764" s="42">
        <v>0</v>
      </c>
    </row>
    <row r="1765" spans="1:35" s="16" customFormat="1" x14ac:dyDescent="0.35">
      <c r="A1765" s="34" t="str">
        <f>IF(B1765&lt;&gt;"",MAX($A$1:A1764)+1,"")</f>
        <v/>
      </c>
      <c r="B1765" s="34"/>
      <c r="C1765" s="34"/>
      <c r="D1765" s="34"/>
      <c r="E1765" s="34"/>
      <c r="F1765" s="34"/>
      <c r="G1765" s="34"/>
      <c r="H1765" s="34"/>
      <c r="I1765" s="34"/>
      <c r="J1765" s="34"/>
      <c r="K1765" s="34"/>
      <c r="L1765" s="34"/>
      <c r="M1765" s="34"/>
      <c r="N1765" s="34"/>
      <c r="O1765" s="34"/>
      <c r="P1765" s="34"/>
      <c r="Q1765" s="34"/>
      <c r="R1765" s="34"/>
      <c r="S1765" s="34"/>
      <c r="T1765" s="34"/>
      <c r="U1765" s="34"/>
      <c r="V1765" s="34"/>
      <c r="W1765" s="34"/>
      <c r="X1765" s="34"/>
      <c r="Y1765" s="34"/>
      <c r="Z1765" s="34"/>
      <c r="AA1765" s="34"/>
      <c r="AB1765" s="34"/>
      <c r="AC1765" s="34"/>
      <c r="AD1765" s="47"/>
      <c r="AG1765" s="23">
        <v>1</v>
      </c>
      <c r="AH1765" s="42">
        <v>0</v>
      </c>
      <c r="AI1765" s="42">
        <v>0</v>
      </c>
    </row>
    <row r="1766" spans="1:35" s="16" customFormat="1" x14ac:dyDescent="0.35">
      <c r="A1766" s="34" t="str">
        <f>IF(B1766&lt;&gt;"",MAX($A$1:A1765)+1,"")</f>
        <v/>
      </c>
      <c r="B1766" s="34"/>
      <c r="C1766" s="34"/>
      <c r="D1766" s="34"/>
      <c r="E1766" s="34"/>
      <c r="F1766" s="34"/>
      <c r="G1766" s="34"/>
      <c r="H1766" s="34"/>
      <c r="I1766" s="34"/>
      <c r="J1766" s="34"/>
      <c r="K1766" s="34"/>
      <c r="L1766" s="34"/>
      <c r="M1766" s="34"/>
      <c r="N1766" s="34"/>
      <c r="O1766" s="34"/>
      <c r="P1766" s="34"/>
      <c r="Q1766" s="34"/>
      <c r="R1766" s="34"/>
      <c r="S1766" s="34"/>
      <c r="T1766" s="34"/>
      <c r="U1766" s="34"/>
      <c r="V1766" s="34"/>
      <c r="W1766" s="34"/>
      <c r="X1766" s="34"/>
      <c r="Y1766" s="34"/>
      <c r="Z1766" s="34"/>
      <c r="AA1766" s="34"/>
      <c r="AB1766" s="34"/>
      <c r="AC1766" s="34"/>
      <c r="AD1766" s="47"/>
      <c r="AG1766" s="23">
        <v>1</v>
      </c>
      <c r="AH1766" s="42">
        <v>0</v>
      </c>
      <c r="AI1766" s="42">
        <v>0</v>
      </c>
    </row>
    <row r="1767" spans="1:35" s="16" customFormat="1" x14ac:dyDescent="0.35">
      <c r="A1767" s="34" t="str">
        <f>IF(B1767&lt;&gt;"",MAX($A$1:A1766)+1,"")</f>
        <v/>
      </c>
      <c r="B1767" s="34"/>
      <c r="C1767" s="34"/>
      <c r="D1767" s="34"/>
      <c r="E1767" s="34"/>
      <c r="F1767" s="34"/>
      <c r="G1767" s="34"/>
      <c r="H1767" s="34"/>
      <c r="I1767" s="34"/>
      <c r="J1767" s="34"/>
      <c r="K1767" s="34"/>
      <c r="L1767" s="34"/>
      <c r="M1767" s="34"/>
      <c r="N1767" s="34"/>
      <c r="O1767" s="34"/>
      <c r="P1767" s="34"/>
      <c r="Q1767" s="34"/>
      <c r="R1767" s="34"/>
      <c r="S1767" s="34"/>
      <c r="T1767" s="34"/>
      <c r="U1767" s="34"/>
      <c r="V1767" s="34"/>
      <c r="W1767" s="34"/>
      <c r="X1767" s="34"/>
      <c r="Y1767" s="34"/>
      <c r="Z1767" s="34"/>
      <c r="AA1767" s="34"/>
      <c r="AB1767" s="34"/>
      <c r="AC1767" s="34"/>
      <c r="AD1767" s="47"/>
      <c r="AG1767" s="23">
        <v>1</v>
      </c>
      <c r="AH1767" s="42">
        <v>0</v>
      </c>
      <c r="AI1767" s="42">
        <v>0</v>
      </c>
    </row>
    <row r="1768" spans="1:35" s="16" customFormat="1" x14ac:dyDescent="0.35">
      <c r="A1768" s="34" t="str">
        <f>IF(B1768&lt;&gt;"",MAX($A$1:A1767)+1,"")</f>
        <v/>
      </c>
      <c r="B1768" s="34"/>
      <c r="C1768" s="34"/>
      <c r="D1768" s="34"/>
      <c r="E1768" s="34"/>
      <c r="F1768" s="34"/>
      <c r="G1768" s="34"/>
      <c r="H1768" s="34"/>
      <c r="I1768" s="34"/>
      <c r="J1768" s="34"/>
      <c r="K1768" s="34"/>
      <c r="L1768" s="34"/>
      <c r="M1768" s="34"/>
      <c r="N1768" s="34"/>
      <c r="O1768" s="34"/>
      <c r="P1768" s="34"/>
      <c r="Q1768" s="34"/>
      <c r="R1768" s="34"/>
      <c r="S1768" s="34"/>
      <c r="T1768" s="34"/>
      <c r="U1768" s="34"/>
      <c r="V1768" s="34"/>
      <c r="W1768" s="34"/>
      <c r="X1768" s="34"/>
      <c r="Y1768" s="34"/>
      <c r="Z1768" s="34"/>
      <c r="AA1768" s="34"/>
      <c r="AB1768" s="34"/>
      <c r="AC1768" s="34"/>
      <c r="AD1768" s="47"/>
      <c r="AG1768" s="23">
        <v>1</v>
      </c>
      <c r="AH1768" s="42">
        <v>0</v>
      </c>
      <c r="AI1768" s="42">
        <v>0</v>
      </c>
    </row>
    <row r="1769" spans="1:35" s="16" customFormat="1" x14ac:dyDescent="0.35">
      <c r="A1769" s="34" t="str">
        <f>IF(B1769&lt;&gt;"",MAX($A$1:A1768)+1,"")</f>
        <v/>
      </c>
      <c r="B1769" s="34"/>
      <c r="C1769" s="34"/>
      <c r="D1769" s="34"/>
      <c r="E1769" s="34"/>
      <c r="F1769" s="34"/>
      <c r="G1769" s="34"/>
      <c r="H1769" s="34"/>
      <c r="I1769" s="34"/>
      <c r="J1769" s="34"/>
      <c r="K1769" s="34"/>
      <c r="L1769" s="34"/>
      <c r="M1769" s="34"/>
      <c r="N1769" s="34"/>
      <c r="O1769" s="34"/>
      <c r="P1769" s="34"/>
      <c r="Q1769" s="34"/>
      <c r="R1769" s="34"/>
      <c r="S1769" s="34"/>
      <c r="T1769" s="34"/>
      <c r="U1769" s="34"/>
      <c r="V1769" s="34"/>
      <c r="W1769" s="34"/>
      <c r="X1769" s="34"/>
      <c r="Y1769" s="34"/>
      <c r="Z1769" s="34"/>
      <c r="AA1769" s="34"/>
      <c r="AB1769" s="34"/>
      <c r="AC1769" s="34"/>
      <c r="AD1769" s="47"/>
      <c r="AG1769" s="23">
        <v>1</v>
      </c>
      <c r="AH1769" s="42">
        <v>0</v>
      </c>
      <c r="AI1769" s="42">
        <v>0</v>
      </c>
    </row>
    <row r="1770" spans="1:35" s="16" customFormat="1" x14ac:dyDescent="0.35">
      <c r="A1770" s="34" t="str">
        <f>IF(B1770&lt;&gt;"",MAX($A$1:A1769)+1,"")</f>
        <v/>
      </c>
      <c r="B1770" s="34"/>
      <c r="C1770" s="34"/>
      <c r="D1770" s="34"/>
      <c r="E1770" s="34"/>
      <c r="F1770" s="34"/>
      <c r="G1770" s="34"/>
      <c r="H1770" s="34"/>
      <c r="I1770" s="34"/>
      <c r="J1770" s="34"/>
      <c r="K1770" s="34"/>
      <c r="L1770" s="34"/>
      <c r="M1770" s="34"/>
      <c r="N1770" s="34"/>
      <c r="O1770" s="34"/>
      <c r="P1770" s="34"/>
      <c r="Q1770" s="34"/>
      <c r="R1770" s="34"/>
      <c r="S1770" s="34"/>
      <c r="T1770" s="34"/>
      <c r="U1770" s="34"/>
      <c r="V1770" s="34"/>
      <c r="W1770" s="34"/>
      <c r="X1770" s="34"/>
      <c r="Y1770" s="34"/>
      <c r="Z1770" s="34"/>
      <c r="AA1770" s="34"/>
      <c r="AB1770" s="34"/>
      <c r="AC1770" s="34"/>
      <c r="AD1770" s="47"/>
      <c r="AG1770" s="23">
        <v>1</v>
      </c>
      <c r="AH1770" s="42">
        <v>0</v>
      </c>
      <c r="AI1770" s="42">
        <v>0</v>
      </c>
    </row>
    <row r="1771" spans="1:35" s="16" customFormat="1" x14ac:dyDescent="0.35">
      <c r="A1771" s="34" t="str">
        <f>IF(B1771&lt;&gt;"",MAX($A$1:A1770)+1,"")</f>
        <v/>
      </c>
      <c r="B1771" s="34"/>
      <c r="C1771" s="34"/>
      <c r="D1771" s="34"/>
      <c r="E1771" s="34"/>
      <c r="F1771" s="34"/>
      <c r="G1771" s="34"/>
      <c r="H1771" s="34"/>
      <c r="I1771" s="34"/>
      <c r="J1771" s="34"/>
      <c r="K1771" s="34"/>
      <c r="L1771" s="34"/>
      <c r="M1771" s="34"/>
      <c r="N1771" s="34"/>
      <c r="O1771" s="34"/>
      <c r="P1771" s="34"/>
      <c r="Q1771" s="34"/>
      <c r="R1771" s="34"/>
      <c r="S1771" s="34"/>
      <c r="T1771" s="34"/>
      <c r="U1771" s="34"/>
      <c r="V1771" s="34"/>
      <c r="W1771" s="34"/>
      <c r="X1771" s="34"/>
      <c r="Y1771" s="34"/>
      <c r="Z1771" s="34"/>
      <c r="AA1771" s="34"/>
      <c r="AB1771" s="34"/>
      <c r="AC1771" s="34"/>
      <c r="AD1771" s="47"/>
      <c r="AG1771" s="23">
        <v>1</v>
      </c>
      <c r="AH1771" s="42">
        <v>0</v>
      </c>
      <c r="AI1771" s="42">
        <v>0</v>
      </c>
    </row>
    <row r="1772" spans="1:35" s="16" customFormat="1" x14ac:dyDescent="0.35">
      <c r="A1772" s="34" t="str">
        <f>IF(B1772&lt;&gt;"",MAX($A$1:A1771)+1,"")</f>
        <v/>
      </c>
      <c r="B1772" s="34"/>
      <c r="C1772" s="34"/>
      <c r="D1772" s="34"/>
      <c r="E1772" s="34"/>
      <c r="F1772" s="34"/>
      <c r="G1772" s="34"/>
      <c r="H1772" s="34"/>
      <c r="I1772" s="34"/>
      <c r="J1772" s="34"/>
      <c r="K1772" s="34"/>
      <c r="L1772" s="34"/>
      <c r="M1772" s="34"/>
      <c r="N1772" s="34"/>
      <c r="O1772" s="34"/>
      <c r="P1772" s="34"/>
      <c r="Q1772" s="34"/>
      <c r="R1772" s="34"/>
      <c r="S1772" s="34"/>
      <c r="T1772" s="34"/>
      <c r="U1772" s="34"/>
      <c r="V1772" s="34"/>
      <c r="W1772" s="34"/>
      <c r="X1772" s="34"/>
      <c r="Y1772" s="34"/>
      <c r="Z1772" s="34"/>
      <c r="AA1772" s="34"/>
      <c r="AB1772" s="34"/>
      <c r="AC1772" s="34"/>
      <c r="AD1772" s="47"/>
      <c r="AG1772" s="23">
        <v>1</v>
      </c>
      <c r="AH1772" s="42">
        <v>0</v>
      </c>
      <c r="AI1772" s="42">
        <v>0</v>
      </c>
    </row>
    <row r="1773" spans="1:35" s="16" customFormat="1" x14ac:dyDescent="0.35">
      <c r="A1773" s="34" t="str">
        <f>IF(B1773&lt;&gt;"",MAX($A$1:A1772)+1,"")</f>
        <v/>
      </c>
      <c r="B1773" s="34"/>
      <c r="C1773" s="34"/>
      <c r="D1773" s="34"/>
      <c r="E1773" s="34"/>
      <c r="F1773" s="34"/>
      <c r="G1773" s="34"/>
      <c r="H1773" s="34"/>
      <c r="I1773" s="34"/>
      <c r="J1773" s="34"/>
      <c r="K1773" s="34"/>
      <c r="L1773" s="34"/>
      <c r="M1773" s="34"/>
      <c r="N1773" s="34"/>
      <c r="O1773" s="34"/>
      <c r="P1773" s="34"/>
      <c r="Q1773" s="34"/>
      <c r="R1773" s="34"/>
      <c r="S1773" s="34"/>
      <c r="T1773" s="34"/>
      <c r="U1773" s="34"/>
      <c r="V1773" s="34"/>
      <c r="W1773" s="34"/>
      <c r="X1773" s="34"/>
      <c r="Y1773" s="34"/>
      <c r="Z1773" s="34"/>
      <c r="AA1773" s="34"/>
      <c r="AB1773" s="34"/>
      <c r="AC1773" s="34"/>
      <c r="AD1773" s="47"/>
      <c r="AG1773" s="23">
        <v>1</v>
      </c>
      <c r="AH1773" s="42">
        <v>0</v>
      </c>
      <c r="AI1773" s="42">
        <v>0</v>
      </c>
    </row>
    <row r="1774" spans="1:35" s="16" customFormat="1" x14ac:dyDescent="0.35">
      <c r="A1774" s="34" t="str">
        <f>IF(B1774&lt;&gt;"",MAX($A$1:A1773)+1,"")</f>
        <v/>
      </c>
      <c r="B1774" s="34"/>
      <c r="C1774" s="34"/>
      <c r="D1774" s="34"/>
      <c r="E1774" s="34"/>
      <c r="F1774" s="34"/>
      <c r="G1774" s="34"/>
      <c r="H1774" s="34"/>
      <c r="I1774" s="34"/>
      <c r="J1774" s="34"/>
      <c r="K1774" s="34"/>
      <c r="L1774" s="34"/>
      <c r="M1774" s="34"/>
      <c r="N1774" s="34"/>
      <c r="O1774" s="34"/>
      <c r="P1774" s="34"/>
      <c r="Q1774" s="34"/>
      <c r="R1774" s="34"/>
      <c r="S1774" s="34"/>
      <c r="T1774" s="34"/>
      <c r="U1774" s="34"/>
      <c r="V1774" s="34"/>
      <c r="W1774" s="34"/>
      <c r="X1774" s="34"/>
      <c r="Y1774" s="34"/>
      <c r="Z1774" s="34"/>
      <c r="AA1774" s="34"/>
      <c r="AB1774" s="34"/>
      <c r="AC1774" s="34"/>
      <c r="AD1774" s="47"/>
      <c r="AG1774" s="23">
        <v>1</v>
      </c>
      <c r="AH1774" s="42">
        <v>0</v>
      </c>
      <c r="AI1774" s="42">
        <v>0</v>
      </c>
    </row>
    <row r="1775" spans="1:35" s="16" customFormat="1" x14ac:dyDescent="0.35">
      <c r="A1775" s="34" t="str">
        <f>IF(B1775&lt;&gt;"",MAX($A$1:A1774)+1,"")</f>
        <v/>
      </c>
      <c r="B1775" s="34"/>
      <c r="C1775" s="34"/>
      <c r="D1775" s="34"/>
      <c r="E1775" s="34"/>
      <c r="F1775" s="34"/>
      <c r="G1775" s="34"/>
      <c r="H1775" s="34"/>
      <c r="I1775" s="34"/>
      <c r="J1775" s="34"/>
      <c r="K1775" s="34"/>
      <c r="L1775" s="34"/>
      <c r="M1775" s="34"/>
      <c r="N1775" s="34"/>
      <c r="O1775" s="34"/>
      <c r="P1775" s="34"/>
      <c r="Q1775" s="34"/>
      <c r="R1775" s="34"/>
      <c r="S1775" s="34"/>
      <c r="T1775" s="34"/>
      <c r="U1775" s="34"/>
      <c r="V1775" s="34"/>
      <c r="W1775" s="34"/>
      <c r="X1775" s="34"/>
      <c r="Y1775" s="34"/>
      <c r="Z1775" s="34"/>
      <c r="AA1775" s="34"/>
      <c r="AB1775" s="34"/>
      <c r="AC1775" s="34"/>
      <c r="AD1775" s="47"/>
      <c r="AG1775" s="23">
        <v>1</v>
      </c>
      <c r="AH1775" s="42">
        <v>0</v>
      </c>
      <c r="AI1775" s="42">
        <v>0</v>
      </c>
    </row>
    <row r="1776" spans="1:35" s="16" customFormat="1" x14ac:dyDescent="0.35">
      <c r="A1776" s="34" t="str">
        <f>IF(B1776&lt;&gt;"",MAX($A$1:A1775)+1,"")</f>
        <v/>
      </c>
      <c r="B1776" s="34"/>
      <c r="C1776" s="34"/>
      <c r="D1776" s="34"/>
      <c r="E1776" s="34"/>
      <c r="F1776" s="34"/>
      <c r="G1776" s="34"/>
      <c r="H1776" s="34"/>
      <c r="I1776" s="34"/>
      <c r="J1776" s="34"/>
      <c r="K1776" s="34"/>
      <c r="L1776" s="34"/>
      <c r="M1776" s="34"/>
      <c r="N1776" s="34"/>
      <c r="O1776" s="34"/>
      <c r="P1776" s="34"/>
      <c r="Q1776" s="34"/>
      <c r="R1776" s="34"/>
      <c r="S1776" s="34"/>
      <c r="T1776" s="34"/>
      <c r="U1776" s="34"/>
      <c r="V1776" s="34"/>
      <c r="W1776" s="34"/>
      <c r="X1776" s="34"/>
      <c r="Y1776" s="34"/>
      <c r="Z1776" s="34"/>
      <c r="AA1776" s="34"/>
      <c r="AB1776" s="34"/>
      <c r="AC1776" s="34"/>
      <c r="AD1776" s="47"/>
      <c r="AG1776" s="23">
        <v>1</v>
      </c>
      <c r="AH1776" s="42">
        <v>0</v>
      </c>
      <c r="AI1776" s="42">
        <v>0</v>
      </c>
    </row>
    <row r="1777" spans="1:35" s="16" customFormat="1" x14ac:dyDescent="0.35">
      <c r="A1777" s="34" t="str">
        <f>IF(B1777&lt;&gt;"",MAX($A$1:A1776)+1,"")</f>
        <v/>
      </c>
      <c r="B1777" s="34"/>
      <c r="C1777" s="34"/>
      <c r="D1777" s="34"/>
      <c r="E1777" s="34"/>
      <c r="F1777" s="34"/>
      <c r="G1777" s="34"/>
      <c r="H1777" s="34"/>
      <c r="I1777" s="34"/>
      <c r="J1777" s="34"/>
      <c r="K1777" s="34"/>
      <c r="L1777" s="34"/>
      <c r="M1777" s="34"/>
      <c r="N1777" s="34"/>
      <c r="O1777" s="34"/>
      <c r="P1777" s="34"/>
      <c r="Q1777" s="34"/>
      <c r="R1777" s="34"/>
      <c r="S1777" s="34"/>
      <c r="T1777" s="34"/>
      <c r="U1777" s="34"/>
      <c r="V1777" s="34"/>
      <c r="W1777" s="34"/>
      <c r="X1777" s="34"/>
      <c r="Y1777" s="34"/>
      <c r="Z1777" s="34"/>
      <c r="AA1777" s="34"/>
      <c r="AB1777" s="34"/>
      <c r="AC1777" s="34"/>
      <c r="AD1777" s="47"/>
      <c r="AG1777" s="23">
        <v>1</v>
      </c>
      <c r="AH1777" s="42">
        <v>0</v>
      </c>
      <c r="AI1777" s="42">
        <v>0</v>
      </c>
    </row>
    <row r="1778" spans="1:35" s="16" customFormat="1" x14ac:dyDescent="0.35">
      <c r="A1778" s="34" t="str">
        <f>IF(B1778&lt;&gt;"",MAX($A$1:A1777)+1,"")</f>
        <v/>
      </c>
      <c r="B1778" s="34"/>
      <c r="C1778" s="34"/>
      <c r="D1778" s="34"/>
      <c r="E1778" s="34"/>
      <c r="F1778" s="34"/>
      <c r="G1778" s="34"/>
      <c r="H1778" s="34"/>
      <c r="I1778" s="34"/>
      <c r="J1778" s="34"/>
      <c r="K1778" s="34"/>
      <c r="L1778" s="34"/>
      <c r="M1778" s="34"/>
      <c r="N1778" s="34"/>
      <c r="O1778" s="34"/>
      <c r="P1778" s="34"/>
      <c r="Q1778" s="34"/>
      <c r="R1778" s="34"/>
      <c r="S1778" s="34"/>
      <c r="T1778" s="34"/>
      <c r="U1778" s="34"/>
      <c r="V1778" s="34"/>
      <c r="W1778" s="34"/>
      <c r="X1778" s="34"/>
      <c r="Y1778" s="34"/>
      <c r="Z1778" s="34"/>
      <c r="AA1778" s="34"/>
      <c r="AB1778" s="34"/>
      <c r="AC1778" s="34"/>
      <c r="AD1778" s="47"/>
      <c r="AG1778" s="23">
        <v>1</v>
      </c>
      <c r="AH1778" s="42">
        <v>0</v>
      </c>
      <c r="AI1778" s="42">
        <v>0</v>
      </c>
    </row>
    <row r="1779" spans="1:35" s="16" customFormat="1" x14ac:dyDescent="0.35">
      <c r="A1779" s="34" t="str">
        <f>IF(B1779&lt;&gt;"",MAX($A$1:A1778)+1,"")</f>
        <v/>
      </c>
      <c r="B1779" s="34"/>
      <c r="C1779" s="34"/>
      <c r="D1779" s="34"/>
      <c r="E1779" s="34"/>
      <c r="F1779" s="34"/>
      <c r="G1779" s="34"/>
      <c r="H1779" s="34"/>
      <c r="I1779" s="34"/>
      <c r="J1779" s="34"/>
      <c r="K1779" s="34"/>
      <c r="L1779" s="34"/>
      <c r="M1779" s="34"/>
      <c r="N1779" s="34"/>
      <c r="O1779" s="34"/>
      <c r="P1779" s="34"/>
      <c r="Q1779" s="34"/>
      <c r="R1779" s="34"/>
      <c r="S1779" s="34"/>
      <c r="T1779" s="34"/>
      <c r="U1779" s="34"/>
      <c r="V1779" s="34"/>
      <c r="W1779" s="34"/>
      <c r="X1779" s="34"/>
      <c r="Y1779" s="34"/>
      <c r="Z1779" s="34"/>
      <c r="AA1779" s="34"/>
      <c r="AB1779" s="34"/>
      <c r="AC1779" s="34"/>
      <c r="AD1779" s="47"/>
      <c r="AG1779" s="23">
        <v>1</v>
      </c>
      <c r="AH1779" s="42">
        <v>0</v>
      </c>
      <c r="AI1779" s="42">
        <v>0</v>
      </c>
    </row>
    <row r="1780" spans="1:35" s="16" customFormat="1" x14ac:dyDescent="0.35">
      <c r="A1780" s="34" t="str">
        <f>IF(B1780&lt;&gt;"",MAX($A$1:A1779)+1,"")</f>
        <v/>
      </c>
      <c r="B1780" s="34"/>
      <c r="C1780" s="34"/>
      <c r="D1780" s="34"/>
      <c r="E1780" s="34"/>
      <c r="F1780" s="34"/>
      <c r="G1780" s="34"/>
      <c r="H1780" s="34"/>
      <c r="I1780" s="34"/>
      <c r="J1780" s="34"/>
      <c r="K1780" s="34"/>
      <c r="L1780" s="34"/>
      <c r="M1780" s="34"/>
      <c r="N1780" s="34"/>
      <c r="O1780" s="34"/>
      <c r="P1780" s="34"/>
      <c r="Q1780" s="34"/>
      <c r="R1780" s="34"/>
      <c r="S1780" s="34"/>
      <c r="T1780" s="34"/>
      <c r="U1780" s="34"/>
      <c r="V1780" s="34"/>
      <c r="W1780" s="34"/>
      <c r="X1780" s="34"/>
      <c r="Y1780" s="34"/>
      <c r="Z1780" s="34"/>
      <c r="AA1780" s="34"/>
      <c r="AB1780" s="34"/>
      <c r="AC1780" s="34"/>
      <c r="AD1780" s="47"/>
      <c r="AG1780" s="23">
        <v>1</v>
      </c>
      <c r="AH1780" s="42">
        <v>0</v>
      </c>
      <c r="AI1780" s="42">
        <v>0</v>
      </c>
    </row>
    <row r="1781" spans="1:35" s="16" customFormat="1" x14ac:dyDescent="0.35">
      <c r="A1781" s="34" t="str">
        <f>IF(B1781&lt;&gt;"",MAX($A$1:A1780)+1,"")</f>
        <v/>
      </c>
      <c r="B1781" s="34"/>
      <c r="C1781" s="34"/>
      <c r="D1781" s="34"/>
      <c r="E1781" s="34"/>
      <c r="F1781" s="34"/>
      <c r="G1781" s="34"/>
      <c r="H1781" s="34"/>
      <c r="I1781" s="34"/>
      <c r="J1781" s="34"/>
      <c r="K1781" s="34"/>
      <c r="L1781" s="34"/>
      <c r="M1781" s="34"/>
      <c r="N1781" s="34"/>
      <c r="O1781" s="34"/>
      <c r="P1781" s="34"/>
      <c r="Q1781" s="34"/>
      <c r="R1781" s="34"/>
      <c r="S1781" s="34"/>
      <c r="T1781" s="34"/>
      <c r="U1781" s="34"/>
      <c r="V1781" s="34"/>
      <c r="W1781" s="34"/>
      <c r="X1781" s="34"/>
      <c r="Y1781" s="34"/>
      <c r="Z1781" s="34"/>
      <c r="AA1781" s="34"/>
      <c r="AB1781" s="34"/>
      <c r="AC1781" s="34"/>
      <c r="AD1781" s="47"/>
      <c r="AG1781" s="23">
        <v>1</v>
      </c>
      <c r="AH1781" s="42">
        <v>0</v>
      </c>
      <c r="AI1781" s="42">
        <v>0</v>
      </c>
    </row>
    <row r="1782" spans="1:35" s="16" customFormat="1" x14ac:dyDescent="0.35">
      <c r="A1782" s="34" t="str">
        <f>IF(B1782&lt;&gt;"",MAX($A$1:A1781)+1,"")</f>
        <v/>
      </c>
      <c r="B1782" s="34"/>
      <c r="C1782" s="34"/>
      <c r="D1782" s="34"/>
      <c r="E1782" s="34"/>
      <c r="F1782" s="34"/>
      <c r="G1782" s="34"/>
      <c r="H1782" s="34"/>
      <c r="I1782" s="34"/>
      <c r="J1782" s="34"/>
      <c r="K1782" s="34"/>
      <c r="L1782" s="34"/>
      <c r="M1782" s="34"/>
      <c r="N1782" s="34"/>
      <c r="O1782" s="34"/>
      <c r="P1782" s="34"/>
      <c r="Q1782" s="34"/>
      <c r="R1782" s="34"/>
      <c r="S1782" s="34"/>
      <c r="T1782" s="34"/>
      <c r="U1782" s="34"/>
      <c r="V1782" s="34"/>
      <c r="W1782" s="34"/>
      <c r="X1782" s="34"/>
      <c r="Y1782" s="34"/>
      <c r="Z1782" s="34"/>
      <c r="AA1782" s="34"/>
      <c r="AB1782" s="34"/>
      <c r="AC1782" s="34"/>
      <c r="AD1782" s="47"/>
      <c r="AG1782" s="23">
        <v>1</v>
      </c>
      <c r="AH1782" s="42">
        <v>0</v>
      </c>
      <c r="AI1782" s="42">
        <v>0</v>
      </c>
    </row>
    <row r="1783" spans="1:35" s="16" customFormat="1" x14ac:dyDescent="0.35">
      <c r="A1783" s="34" t="str">
        <f>IF(B1783&lt;&gt;"",MAX($A$1:A1782)+1,"")</f>
        <v/>
      </c>
      <c r="B1783" s="34"/>
      <c r="C1783" s="34"/>
      <c r="D1783" s="34"/>
      <c r="E1783" s="34"/>
      <c r="F1783" s="34"/>
      <c r="G1783" s="34"/>
      <c r="H1783" s="34"/>
      <c r="I1783" s="34"/>
      <c r="J1783" s="34"/>
      <c r="K1783" s="34"/>
      <c r="L1783" s="34"/>
      <c r="M1783" s="34"/>
      <c r="N1783" s="34"/>
      <c r="O1783" s="34"/>
      <c r="P1783" s="34"/>
      <c r="Q1783" s="34"/>
      <c r="R1783" s="34"/>
      <c r="S1783" s="34"/>
      <c r="T1783" s="34"/>
      <c r="U1783" s="34"/>
      <c r="V1783" s="34"/>
      <c r="W1783" s="34"/>
      <c r="X1783" s="34"/>
      <c r="Y1783" s="34"/>
      <c r="Z1783" s="34"/>
      <c r="AA1783" s="34"/>
      <c r="AB1783" s="34"/>
      <c r="AC1783" s="34"/>
      <c r="AD1783" s="47"/>
      <c r="AG1783" s="23">
        <v>1</v>
      </c>
      <c r="AH1783" s="42">
        <v>0</v>
      </c>
      <c r="AI1783" s="42">
        <v>0</v>
      </c>
    </row>
    <row r="1784" spans="1:35" s="16" customFormat="1" x14ac:dyDescent="0.35">
      <c r="A1784" s="34" t="str">
        <f>IF(B1784&lt;&gt;"",MAX($A$1:A1783)+1,"")</f>
        <v/>
      </c>
      <c r="B1784" s="34"/>
      <c r="C1784" s="34"/>
      <c r="D1784" s="34"/>
      <c r="E1784" s="34"/>
      <c r="F1784" s="34"/>
      <c r="G1784" s="34"/>
      <c r="H1784" s="34"/>
      <c r="I1784" s="34"/>
      <c r="J1784" s="34"/>
      <c r="K1784" s="34"/>
      <c r="L1784" s="34"/>
      <c r="M1784" s="34"/>
      <c r="N1784" s="34"/>
      <c r="O1784" s="34"/>
      <c r="P1784" s="34"/>
      <c r="Q1784" s="34"/>
      <c r="R1784" s="34"/>
      <c r="S1784" s="34"/>
      <c r="T1784" s="34"/>
      <c r="U1784" s="34"/>
      <c r="V1784" s="34"/>
      <c r="W1784" s="34"/>
      <c r="X1784" s="34"/>
      <c r="Y1784" s="34"/>
      <c r="Z1784" s="34"/>
      <c r="AA1784" s="34"/>
      <c r="AB1784" s="34"/>
      <c r="AC1784" s="34"/>
      <c r="AD1784" s="47"/>
      <c r="AG1784" s="23">
        <v>1</v>
      </c>
      <c r="AH1784" s="42">
        <v>0</v>
      </c>
      <c r="AI1784" s="42">
        <v>0</v>
      </c>
    </row>
    <row r="1785" spans="1:35" s="16" customFormat="1" x14ac:dyDescent="0.35">
      <c r="A1785" s="34" t="str">
        <f>IF(B1785&lt;&gt;"",MAX($A$1:A1784)+1,"")</f>
        <v/>
      </c>
      <c r="B1785" s="34"/>
      <c r="C1785" s="34"/>
      <c r="D1785" s="34"/>
      <c r="E1785" s="34"/>
      <c r="F1785" s="34"/>
      <c r="G1785" s="34"/>
      <c r="H1785" s="34"/>
      <c r="I1785" s="34"/>
      <c r="J1785" s="34"/>
      <c r="K1785" s="34"/>
      <c r="L1785" s="34"/>
      <c r="M1785" s="34"/>
      <c r="N1785" s="34"/>
      <c r="O1785" s="34"/>
      <c r="P1785" s="34"/>
      <c r="Q1785" s="34"/>
      <c r="R1785" s="34"/>
      <c r="S1785" s="34"/>
      <c r="T1785" s="34"/>
      <c r="U1785" s="34"/>
      <c r="V1785" s="34"/>
      <c r="W1785" s="34"/>
      <c r="X1785" s="34"/>
      <c r="Y1785" s="34"/>
      <c r="Z1785" s="34"/>
      <c r="AA1785" s="34"/>
      <c r="AB1785" s="34"/>
      <c r="AC1785" s="34"/>
      <c r="AD1785" s="47"/>
      <c r="AG1785" s="23">
        <v>1</v>
      </c>
      <c r="AH1785" s="42">
        <v>0</v>
      </c>
      <c r="AI1785" s="42">
        <v>0</v>
      </c>
    </row>
    <row r="1786" spans="1:35" s="16" customFormat="1" x14ac:dyDescent="0.35">
      <c r="A1786" s="34" t="str">
        <f>IF(B1786&lt;&gt;"",MAX($A$1:A1785)+1,"")</f>
        <v/>
      </c>
      <c r="B1786" s="34"/>
      <c r="C1786" s="34"/>
      <c r="D1786" s="34"/>
      <c r="E1786" s="34"/>
      <c r="F1786" s="34"/>
      <c r="G1786" s="34"/>
      <c r="H1786" s="34"/>
      <c r="I1786" s="34"/>
      <c r="J1786" s="34"/>
      <c r="K1786" s="34"/>
      <c r="L1786" s="34"/>
      <c r="M1786" s="34"/>
      <c r="N1786" s="34"/>
      <c r="O1786" s="34"/>
      <c r="P1786" s="34"/>
      <c r="Q1786" s="34"/>
      <c r="R1786" s="34"/>
      <c r="S1786" s="34"/>
      <c r="T1786" s="34"/>
      <c r="U1786" s="34"/>
      <c r="V1786" s="34"/>
      <c r="W1786" s="34"/>
      <c r="X1786" s="34"/>
      <c r="Y1786" s="34"/>
      <c r="Z1786" s="34"/>
      <c r="AA1786" s="34"/>
      <c r="AB1786" s="34"/>
      <c r="AC1786" s="34"/>
      <c r="AD1786" s="47"/>
      <c r="AG1786" s="23">
        <v>1</v>
      </c>
      <c r="AH1786" s="42">
        <v>0</v>
      </c>
      <c r="AI1786" s="42">
        <v>0</v>
      </c>
    </row>
    <row r="1787" spans="1:35" s="16" customFormat="1" x14ac:dyDescent="0.35">
      <c r="A1787" s="34" t="str">
        <f>IF(B1787&lt;&gt;"",MAX($A$1:A1786)+1,"")</f>
        <v/>
      </c>
      <c r="B1787" s="34"/>
      <c r="C1787" s="34"/>
      <c r="D1787" s="34"/>
      <c r="E1787" s="34"/>
      <c r="F1787" s="34"/>
      <c r="G1787" s="34"/>
      <c r="H1787" s="34"/>
      <c r="I1787" s="34"/>
      <c r="J1787" s="34"/>
      <c r="K1787" s="34"/>
      <c r="L1787" s="34"/>
      <c r="M1787" s="34"/>
      <c r="N1787" s="34"/>
      <c r="O1787" s="34"/>
      <c r="P1787" s="34"/>
      <c r="Q1787" s="34"/>
      <c r="R1787" s="34"/>
      <c r="S1787" s="34"/>
      <c r="T1787" s="34"/>
      <c r="U1787" s="34"/>
      <c r="V1787" s="34"/>
      <c r="W1787" s="34"/>
      <c r="X1787" s="34"/>
      <c r="Y1787" s="34"/>
      <c r="Z1787" s="34"/>
      <c r="AA1787" s="34"/>
      <c r="AB1787" s="34"/>
      <c r="AC1787" s="34"/>
      <c r="AD1787" s="47"/>
      <c r="AG1787" s="23">
        <v>1</v>
      </c>
      <c r="AH1787" s="42">
        <v>0</v>
      </c>
      <c r="AI1787" s="42">
        <v>0</v>
      </c>
    </row>
    <row r="1788" spans="1:35" s="16" customFormat="1" x14ac:dyDescent="0.35">
      <c r="A1788" s="34" t="str">
        <f>IF(B1788&lt;&gt;"",MAX($A$1:A1787)+1,"")</f>
        <v/>
      </c>
      <c r="B1788" s="34"/>
      <c r="C1788" s="34"/>
      <c r="D1788" s="34"/>
      <c r="E1788" s="34"/>
      <c r="F1788" s="34"/>
      <c r="G1788" s="34"/>
      <c r="H1788" s="34"/>
      <c r="I1788" s="34"/>
      <c r="J1788" s="34"/>
      <c r="K1788" s="34"/>
      <c r="L1788" s="34"/>
      <c r="M1788" s="34"/>
      <c r="N1788" s="34"/>
      <c r="O1788" s="34"/>
      <c r="P1788" s="34"/>
      <c r="Q1788" s="34"/>
      <c r="R1788" s="34"/>
      <c r="S1788" s="34"/>
      <c r="T1788" s="34"/>
      <c r="U1788" s="34"/>
      <c r="V1788" s="34"/>
      <c r="W1788" s="34"/>
      <c r="X1788" s="34"/>
      <c r="Y1788" s="34"/>
      <c r="Z1788" s="34"/>
      <c r="AA1788" s="34"/>
      <c r="AB1788" s="34"/>
      <c r="AC1788" s="34"/>
      <c r="AD1788" s="47"/>
      <c r="AG1788" s="23">
        <v>1</v>
      </c>
      <c r="AH1788" s="42">
        <v>0</v>
      </c>
      <c r="AI1788" s="42">
        <v>0</v>
      </c>
    </row>
    <row r="1789" spans="1:35" s="16" customFormat="1" x14ac:dyDescent="0.35">
      <c r="A1789" s="34" t="str">
        <f>IF(B1789&lt;&gt;"",MAX($A$1:A1788)+1,"")</f>
        <v/>
      </c>
      <c r="B1789" s="34"/>
      <c r="C1789" s="34"/>
      <c r="D1789" s="34"/>
      <c r="E1789" s="34"/>
      <c r="F1789" s="34"/>
      <c r="G1789" s="34"/>
      <c r="H1789" s="34"/>
      <c r="I1789" s="34"/>
      <c r="J1789" s="34"/>
      <c r="K1789" s="34"/>
      <c r="L1789" s="34"/>
      <c r="M1789" s="34"/>
      <c r="N1789" s="34"/>
      <c r="O1789" s="34"/>
      <c r="P1789" s="34"/>
      <c r="Q1789" s="34"/>
      <c r="R1789" s="34"/>
      <c r="S1789" s="34"/>
      <c r="T1789" s="34"/>
      <c r="U1789" s="34"/>
      <c r="V1789" s="34"/>
      <c r="W1789" s="34"/>
      <c r="X1789" s="34"/>
      <c r="Y1789" s="34"/>
      <c r="Z1789" s="34"/>
      <c r="AA1789" s="34"/>
      <c r="AB1789" s="34"/>
      <c r="AC1789" s="34"/>
      <c r="AD1789" s="47"/>
      <c r="AG1789" s="23">
        <v>1</v>
      </c>
      <c r="AH1789" s="42">
        <v>0</v>
      </c>
      <c r="AI1789" s="42">
        <v>0</v>
      </c>
    </row>
    <row r="1790" spans="1:35" s="16" customFormat="1" x14ac:dyDescent="0.35">
      <c r="A1790" s="34" t="str">
        <f>IF(B1790&lt;&gt;"",MAX($A$1:A1789)+1,"")</f>
        <v/>
      </c>
      <c r="B1790" s="34"/>
      <c r="C1790" s="34"/>
      <c r="D1790" s="34"/>
      <c r="E1790" s="34"/>
      <c r="F1790" s="34"/>
      <c r="G1790" s="34"/>
      <c r="H1790" s="34"/>
      <c r="I1790" s="34"/>
      <c r="J1790" s="34"/>
      <c r="K1790" s="34"/>
      <c r="L1790" s="34"/>
      <c r="M1790" s="34"/>
      <c r="N1790" s="34"/>
      <c r="O1790" s="34"/>
      <c r="P1790" s="34"/>
      <c r="Q1790" s="34"/>
      <c r="R1790" s="34"/>
      <c r="S1790" s="34"/>
      <c r="T1790" s="34"/>
      <c r="U1790" s="34"/>
      <c r="V1790" s="34"/>
      <c r="W1790" s="34"/>
      <c r="X1790" s="34"/>
      <c r="Y1790" s="34"/>
      <c r="Z1790" s="34"/>
      <c r="AA1790" s="34"/>
      <c r="AB1790" s="34"/>
      <c r="AC1790" s="34"/>
      <c r="AD1790" s="47"/>
      <c r="AG1790" s="23">
        <v>1</v>
      </c>
      <c r="AH1790" s="42">
        <v>0</v>
      </c>
      <c r="AI1790" s="42">
        <v>0</v>
      </c>
    </row>
    <row r="1791" spans="1:35" s="16" customFormat="1" x14ac:dyDescent="0.35">
      <c r="A1791" s="34" t="str">
        <f>IF(B1791&lt;&gt;"",MAX($A$1:A1790)+1,"")</f>
        <v/>
      </c>
      <c r="B1791" s="34"/>
      <c r="C1791" s="34"/>
      <c r="D1791" s="34"/>
      <c r="E1791" s="34"/>
      <c r="F1791" s="34"/>
      <c r="G1791" s="34"/>
      <c r="H1791" s="34"/>
      <c r="I1791" s="34"/>
      <c r="J1791" s="34"/>
      <c r="K1791" s="34"/>
      <c r="L1791" s="34"/>
      <c r="M1791" s="34"/>
      <c r="N1791" s="34"/>
      <c r="O1791" s="34"/>
      <c r="P1791" s="34"/>
      <c r="Q1791" s="34"/>
      <c r="R1791" s="34"/>
      <c r="S1791" s="34"/>
      <c r="T1791" s="34"/>
      <c r="U1791" s="34"/>
      <c r="V1791" s="34"/>
      <c r="W1791" s="34"/>
      <c r="X1791" s="34"/>
      <c r="Y1791" s="34"/>
      <c r="Z1791" s="34"/>
      <c r="AA1791" s="34"/>
      <c r="AB1791" s="34"/>
      <c r="AC1791" s="34"/>
      <c r="AD1791" s="47"/>
      <c r="AG1791" s="23">
        <v>1</v>
      </c>
      <c r="AH1791" s="42">
        <v>0</v>
      </c>
      <c r="AI1791" s="42">
        <v>0</v>
      </c>
    </row>
    <row r="1792" spans="1:35" s="16" customFormat="1" x14ac:dyDescent="0.35">
      <c r="A1792" s="34" t="str">
        <f>IF(B1792&lt;&gt;"",MAX($A$1:A1791)+1,"")</f>
        <v/>
      </c>
      <c r="B1792" s="34"/>
      <c r="C1792" s="34"/>
      <c r="D1792" s="34"/>
      <c r="E1792" s="34"/>
      <c r="F1792" s="34"/>
      <c r="G1792" s="34"/>
      <c r="H1792" s="34"/>
      <c r="I1792" s="34"/>
      <c r="J1792" s="34"/>
      <c r="K1792" s="34"/>
      <c r="L1792" s="34"/>
      <c r="M1792" s="34"/>
      <c r="N1792" s="34"/>
      <c r="O1792" s="34"/>
      <c r="P1792" s="34"/>
      <c r="Q1792" s="34"/>
      <c r="R1792" s="34"/>
      <c r="S1792" s="34"/>
      <c r="T1792" s="34"/>
      <c r="U1792" s="34"/>
      <c r="V1792" s="34"/>
      <c r="W1792" s="34"/>
      <c r="X1792" s="34"/>
      <c r="Y1792" s="34"/>
      <c r="Z1792" s="34"/>
      <c r="AA1792" s="34"/>
      <c r="AB1792" s="34"/>
      <c r="AC1792" s="34"/>
      <c r="AD1792" s="47"/>
      <c r="AG1792" s="23">
        <v>1</v>
      </c>
      <c r="AH1792" s="42">
        <v>0</v>
      </c>
      <c r="AI1792" s="42">
        <v>0</v>
      </c>
    </row>
    <row r="1793" spans="1:35" s="16" customFormat="1" x14ac:dyDescent="0.35">
      <c r="A1793" s="34" t="str">
        <f>IF(B1793&lt;&gt;"",MAX($A$1:A1792)+1,"")</f>
        <v/>
      </c>
      <c r="B1793" s="34"/>
      <c r="C1793" s="34"/>
      <c r="D1793" s="34"/>
      <c r="E1793" s="34"/>
      <c r="F1793" s="34"/>
      <c r="G1793" s="34"/>
      <c r="H1793" s="34"/>
      <c r="I1793" s="34"/>
      <c r="J1793" s="34"/>
      <c r="K1793" s="34"/>
      <c r="L1793" s="34"/>
      <c r="M1793" s="34"/>
      <c r="N1793" s="34"/>
      <c r="O1793" s="34"/>
      <c r="P1793" s="34"/>
      <c r="Q1793" s="34"/>
      <c r="R1793" s="34"/>
      <c r="S1793" s="34"/>
      <c r="T1793" s="34"/>
      <c r="U1793" s="34"/>
      <c r="V1793" s="34"/>
      <c r="W1793" s="34"/>
      <c r="X1793" s="34"/>
      <c r="Y1793" s="34"/>
      <c r="Z1793" s="34"/>
      <c r="AA1793" s="34"/>
      <c r="AB1793" s="34"/>
      <c r="AC1793" s="34"/>
      <c r="AD1793" s="47"/>
      <c r="AG1793" s="23">
        <v>1</v>
      </c>
      <c r="AH1793" s="42">
        <v>0</v>
      </c>
      <c r="AI1793" s="42">
        <v>0</v>
      </c>
    </row>
    <row r="1794" spans="1:35" s="16" customFormat="1" x14ac:dyDescent="0.35">
      <c r="A1794" s="34" t="str">
        <f>IF(B1794&lt;&gt;"",MAX($A$1:A1793)+1,"")</f>
        <v/>
      </c>
      <c r="B1794" s="34"/>
      <c r="C1794" s="34"/>
      <c r="D1794" s="34"/>
      <c r="E1794" s="34"/>
      <c r="F1794" s="34"/>
      <c r="G1794" s="34"/>
      <c r="H1794" s="34"/>
      <c r="I1794" s="34"/>
      <c r="J1794" s="34"/>
      <c r="K1794" s="34"/>
      <c r="L1794" s="34"/>
      <c r="M1794" s="34"/>
      <c r="N1794" s="34"/>
      <c r="O1794" s="34"/>
      <c r="P1794" s="34"/>
      <c r="Q1794" s="34"/>
      <c r="R1794" s="34"/>
      <c r="S1794" s="34"/>
      <c r="T1794" s="34"/>
      <c r="U1794" s="34"/>
      <c r="V1794" s="34"/>
      <c r="W1794" s="34"/>
      <c r="X1794" s="34"/>
      <c r="Y1794" s="34"/>
      <c r="Z1794" s="34"/>
      <c r="AA1794" s="34"/>
      <c r="AB1794" s="34"/>
      <c r="AC1794" s="34"/>
      <c r="AD1794" s="47"/>
      <c r="AG1794" s="23">
        <v>1</v>
      </c>
      <c r="AH1794" s="42">
        <v>0</v>
      </c>
      <c r="AI1794" s="42">
        <v>0</v>
      </c>
    </row>
    <row r="1795" spans="1:35" s="16" customFormat="1" x14ac:dyDescent="0.35">
      <c r="A1795" s="34" t="str">
        <f>IF(B1795&lt;&gt;"",MAX($A$1:A1794)+1,"")</f>
        <v/>
      </c>
      <c r="B1795" s="34"/>
      <c r="C1795" s="34"/>
      <c r="D1795" s="34"/>
      <c r="E1795" s="34"/>
      <c r="F1795" s="34"/>
      <c r="G1795" s="34"/>
      <c r="H1795" s="34"/>
      <c r="I1795" s="34"/>
      <c r="J1795" s="34"/>
      <c r="K1795" s="34"/>
      <c r="L1795" s="34"/>
      <c r="M1795" s="34"/>
      <c r="N1795" s="34"/>
      <c r="O1795" s="34"/>
      <c r="P1795" s="34"/>
      <c r="Q1795" s="34"/>
      <c r="R1795" s="34"/>
      <c r="S1795" s="34"/>
      <c r="T1795" s="34"/>
      <c r="U1795" s="34"/>
      <c r="V1795" s="34"/>
      <c r="W1795" s="34"/>
      <c r="X1795" s="34"/>
      <c r="Y1795" s="34"/>
      <c r="Z1795" s="34"/>
      <c r="AA1795" s="34"/>
      <c r="AB1795" s="34"/>
      <c r="AC1795" s="34"/>
      <c r="AD1795" s="47"/>
      <c r="AG1795" s="23">
        <v>1</v>
      </c>
      <c r="AH1795" s="42">
        <v>0</v>
      </c>
      <c r="AI1795" s="42">
        <v>0</v>
      </c>
    </row>
    <row r="1796" spans="1:35" s="16" customFormat="1" x14ac:dyDescent="0.35">
      <c r="A1796" s="34" t="str">
        <f>IF(B1796&lt;&gt;"",MAX($A$1:A1795)+1,"")</f>
        <v/>
      </c>
      <c r="B1796" s="34"/>
      <c r="C1796" s="34"/>
      <c r="D1796" s="34"/>
      <c r="E1796" s="34"/>
      <c r="F1796" s="34"/>
      <c r="G1796" s="34"/>
      <c r="H1796" s="34"/>
      <c r="I1796" s="34"/>
      <c r="J1796" s="34"/>
      <c r="K1796" s="34"/>
      <c r="L1796" s="34"/>
      <c r="M1796" s="34"/>
      <c r="N1796" s="34"/>
      <c r="O1796" s="34"/>
      <c r="P1796" s="34"/>
      <c r="Q1796" s="34"/>
      <c r="R1796" s="34"/>
      <c r="S1796" s="34"/>
      <c r="T1796" s="34"/>
      <c r="U1796" s="34"/>
      <c r="V1796" s="34"/>
      <c r="W1796" s="34"/>
      <c r="X1796" s="34"/>
      <c r="Y1796" s="34"/>
      <c r="Z1796" s="34"/>
      <c r="AA1796" s="34"/>
      <c r="AB1796" s="34"/>
      <c r="AC1796" s="34"/>
      <c r="AD1796" s="47"/>
      <c r="AG1796" s="23">
        <v>1</v>
      </c>
      <c r="AH1796" s="42">
        <v>0</v>
      </c>
      <c r="AI1796" s="42">
        <v>0</v>
      </c>
    </row>
    <row r="1797" spans="1:35" s="16" customFormat="1" x14ac:dyDescent="0.35">
      <c r="A1797" s="34" t="str">
        <f>IF(B1797&lt;&gt;"",MAX($A$1:A1796)+1,"")</f>
        <v/>
      </c>
      <c r="B1797" s="34"/>
      <c r="C1797" s="34"/>
      <c r="D1797" s="34"/>
      <c r="E1797" s="34"/>
      <c r="F1797" s="34"/>
      <c r="G1797" s="34"/>
      <c r="H1797" s="34"/>
      <c r="I1797" s="34"/>
      <c r="J1797" s="34"/>
      <c r="K1797" s="34"/>
      <c r="L1797" s="34"/>
      <c r="M1797" s="34"/>
      <c r="N1797" s="34"/>
      <c r="O1797" s="34"/>
      <c r="P1797" s="34"/>
      <c r="Q1797" s="34"/>
      <c r="R1797" s="34"/>
      <c r="S1797" s="34"/>
      <c r="T1797" s="34"/>
      <c r="U1797" s="34"/>
      <c r="V1797" s="34"/>
      <c r="W1797" s="34"/>
      <c r="X1797" s="34"/>
      <c r="Y1797" s="34"/>
      <c r="Z1797" s="34"/>
      <c r="AA1797" s="34"/>
      <c r="AB1797" s="34"/>
      <c r="AC1797" s="34"/>
      <c r="AD1797" s="47"/>
      <c r="AG1797" s="23">
        <v>1</v>
      </c>
      <c r="AH1797" s="42">
        <v>0</v>
      </c>
      <c r="AI1797" s="42">
        <v>0</v>
      </c>
    </row>
    <row r="1798" spans="1:35" s="16" customFormat="1" x14ac:dyDescent="0.35">
      <c r="A1798" s="34" t="str">
        <f>IF(B1798&lt;&gt;"",MAX($A$1:A1797)+1,"")</f>
        <v/>
      </c>
      <c r="B1798" s="34"/>
      <c r="C1798" s="34"/>
      <c r="D1798" s="34"/>
      <c r="E1798" s="34"/>
      <c r="F1798" s="34"/>
      <c r="G1798" s="34"/>
      <c r="H1798" s="34"/>
      <c r="I1798" s="34"/>
      <c r="J1798" s="34"/>
      <c r="K1798" s="34"/>
      <c r="L1798" s="34"/>
      <c r="M1798" s="34"/>
      <c r="N1798" s="34"/>
      <c r="O1798" s="34"/>
      <c r="P1798" s="34"/>
      <c r="Q1798" s="34"/>
      <c r="R1798" s="34"/>
      <c r="S1798" s="34"/>
      <c r="T1798" s="34"/>
      <c r="U1798" s="34"/>
      <c r="V1798" s="34"/>
      <c r="W1798" s="34"/>
      <c r="X1798" s="34"/>
      <c r="Y1798" s="34"/>
      <c r="Z1798" s="34"/>
      <c r="AA1798" s="34"/>
      <c r="AB1798" s="34"/>
      <c r="AC1798" s="34"/>
      <c r="AD1798" s="47"/>
      <c r="AG1798" s="23">
        <v>1</v>
      </c>
      <c r="AH1798" s="42">
        <v>0</v>
      </c>
      <c r="AI1798" s="42">
        <v>0</v>
      </c>
    </row>
    <row r="1799" spans="1:35" s="16" customFormat="1" x14ac:dyDescent="0.35">
      <c r="A1799" s="34" t="str">
        <f>IF(B1799&lt;&gt;"",MAX($A$1:A1798)+1,"")</f>
        <v/>
      </c>
      <c r="B1799" s="34"/>
      <c r="C1799" s="34"/>
      <c r="D1799" s="34"/>
      <c r="E1799" s="34"/>
      <c r="F1799" s="34"/>
      <c r="G1799" s="34"/>
      <c r="H1799" s="34"/>
      <c r="I1799" s="34"/>
      <c r="J1799" s="34"/>
      <c r="K1799" s="34"/>
      <c r="L1799" s="34"/>
      <c r="M1799" s="34"/>
      <c r="N1799" s="34"/>
      <c r="O1799" s="34"/>
      <c r="P1799" s="34"/>
      <c r="Q1799" s="34"/>
      <c r="R1799" s="34"/>
      <c r="S1799" s="34"/>
      <c r="T1799" s="34"/>
      <c r="U1799" s="34"/>
      <c r="V1799" s="34"/>
      <c r="W1799" s="34"/>
      <c r="X1799" s="34"/>
      <c r="Y1799" s="34"/>
      <c r="Z1799" s="34"/>
      <c r="AA1799" s="34"/>
      <c r="AB1799" s="34"/>
      <c r="AC1799" s="34"/>
      <c r="AD1799" s="47"/>
      <c r="AG1799" s="23">
        <v>1</v>
      </c>
      <c r="AH1799" s="42">
        <v>0</v>
      </c>
      <c r="AI1799" s="42">
        <v>0</v>
      </c>
    </row>
    <row r="1800" spans="1:35" s="16" customFormat="1" x14ac:dyDescent="0.35">
      <c r="A1800" s="34" t="str">
        <f>IF(B1800&lt;&gt;"",MAX($A$1:A1799)+1,"")</f>
        <v/>
      </c>
      <c r="B1800" s="34"/>
      <c r="C1800" s="34"/>
      <c r="D1800" s="34"/>
      <c r="E1800" s="34"/>
      <c r="F1800" s="34"/>
      <c r="G1800" s="34"/>
      <c r="H1800" s="34"/>
      <c r="I1800" s="34"/>
      <c r="J1800" s="34"/>
      <c r="K1800" s="34"/>
      <c r="L1800" s="34"/>
      <c r="M1800" s="34"/>
      <c r="N1800" s="34"/>
      <c r="O1800" s="34"/>
      <c r="P1800" s="34"/>
      <c r="Q1800" s="34"/>
      <c r="R1800" s="34"/>
      <c r="S1800" s="34"/>
      <c r="T1800" s="34"/>
      <c r="U1800" s="34"/>
      <c r="V1800" s="34"/>
      <c r="W1800" s="34"/>
      <c r="X1800" s="34"/>
      <c r="Y1800" s="34"/>
      <c r="Z1800" s="34"/>
      <c r="AA1800" s="34"/>
      <c r="AB1800" s="34"/>
      <c r="AC1800" s="34"/>
      <c r="AD1800" s="47"/>
      <c r="AG1800" s="23">
        <v>1</v>
      </c>
      <c r="AH1800" s="42">
        <v>0</v>
      </c>
      <c r="AI1800" s="42">
        <v>0</v>
      </c>
    </row>
    <row r="1801" spans="1:35" s="16" customFormat="1" x14ac:dyDescent="0.35">
      <c r="A1801" s="34" t="str">
        <f>IF(B1801&lt;&gt;"",MAX($A$1:A1800)+1,"")</f>
        <v/>
      </c>
      <c r="B1801" s="34"/>
      <c r="C1801" s="34"/>
      <c r="D1801" s="34"/>
      <c r="E1801" s="34"/>
      <c r="F1801" s="34"/>
      <c r="G1801" s="34"/>
      <c r="H1801" s="34"/>
      <c r="I1801" s="34"/>
      <c r="J1801" s="34"/>
      <c r="K1801" s="34"/>
      <c r="L1801" s="34"/>
      <c r="M1801" s="34"/>
      <c r="N1801" s="34"/>
      <c r="O1801" s="34"/>
      <c r="P1801" s="34"/>
      <c r="Q1801" s="34"/>
      <c r="R1801" s="34"/>
      <c r="S1801" s="34"/>
      <c r="T1801" s="34"/>
      <c r="U1801" s="34"/>
      <c r="V1801" s="34"/>
      <c r="W1801" s="34"/>
      <c r="X1801" s="34"/>
      <c r="Y1801" s="34"/>
      <c r="Z1801" s="34"/>
      <c r="AA1801" s="34"/>
      <c r="AB1801" s="34"/>
      <c r="AC1801" s="34"/>
      <c r="AD1801" s="47"/>
      <c r="AG1801" s="23">
        <v>1</v>
      </c>
      <c r="AH1801" s="42">
        <v>0</v>
      </c>
      <c r="AI1801" s="42">
        <v>0</v>
      </c>
    </row>
    <row r="1802" spans="1:35" s="16" customFormat="1" x14ac:dyDescent="0.35">
      <c r="A1802" s="34" t="str">
        <f>IF(B1802&lt;&gt;"",MAX($A$1:A1801)+1,"")</f>
        <v/>
      </c>
      <c r="B1802" s="34"/>
      <c r="C1802" s="34"/>
      <c r="D1802" s="34"/>
      <c r="E1802" s="34"/>
      <c r="F1802" s="34"/>
      <c r="G1802" s="34"/>
      <c r="H1802" s="34"/>
      <c r="I1802" s="34"/>
      <c r="J1802" s="34"/>
      <c r="K1802" s="34"/>
      <c r="L1802" s="34"/>
      <c r="M1802" s="34"/>
      <c r="N1802" s="34"/>
      <c r="O1802" s="34"/>
      <c r="P1802" s="34"/>
      <c r="Q1802" s="34"/>
      <c r="R1802" s="34"/>
      <c r="S1802" s="34"/>
      <c r="T1802" s="34"/>
      <c r="U1802" s="34"/>
      <c r="V1802" s="34"/>
      <c r="W1802" s="34"/>
      <c r="X1802" s="34"/>
      <c r="Y1802" s="34"/>
      <c r="Z1802" s="34"/>
      <c r="AA1802" s="34"/>
      <c r="AB1802" s="34"/>
      <c r="AC1802" s="34"/>
      <c r="AD1802" s="47"/>
      <c r="AG1802" s="23">
        <v>1</v>
      </c>
      <c r="AH1802" s="42">
        <v>0</v>
      </c>
      <c r="AI1802" s="42">
        <v>0</v>
      </c>
    </row>
    <row r="1803" spans="1:35" s="16" customFormat="1" x14ac:dyDescent="0.35">
      <c r="A1803" s="34" t="str">
        <f>IF(B1803&lt;&gt;"",MAX($A$1:A1802)+1,"")</f>
        <v/>
      </c>
      <c r="B1803" s="34"/>
      <c r="C1803" s="34"/>
      <c r="D1803" s="34"/>
      <c r="E1803" s="34"/>
      <c r="F1803" s="34"/>
      <c r="G1803" s="34"/>
      <c r="H1803" s="34"/>
      <c r="I1803" s="34"/>
      <c r="J1803" s="34"/>
      <c r="K1803" s="34"/>
      <c r="L1803" s="34"/>
      <c r="M1803" s="34"/>
      <c r="N1803" s="34"/>
      <c r="O1803" s="34"/>
      <c r="P1803" s="34"/>
      <c r="Q1803" s="34"/>
      <c r="R1803" s="34"/>
      <c r="S1803" s="34"/>
      <c r="T1803" s="34"/>
      <c r="U1803" s="34"/>
      <c r="V1803" s="34"/>
      <c r="W1803" s="34"/>
      <c r="X1803" s="34"/>
      <c r="Y1803" s="34"/>
      <c r="Z1803" s="34"/>
      <c r="AA1803" s="34"/>
      <c r="AB1803" s="34"/>
      <c r="AC1803" s="34"/>
      <c r="AD1803" s="47"/>
      <c r="AG1803" s="23">
        <v>1</v>
      </c>
      <c r="AH1803" s="42">
        <v>0</v>
      </c>
      <c r="AI1803" s="42">
        <v>0</v>
      </c>
    </row>
    <row r="1804" spans="1:35" s="16" customFormat="1" x14ac:dyDescent="0.35">
      <c r="A1804" s="34" t="str">
        <f>IF(B1804&lt;&gt;"",MAX($A$1:A1803)+1,"")</f>
        <v/>
      </c>
      <c r="B1804" s="34"/>
      <c r="C1804" s="34"/>
      <c r="D1804" s="34"/>
      <c r="E1804" s="34"/>
      <c r="F1804" s="34"/>
      <c r="G1804" s="34"/>
      <c r="H1804" s="34"/>
      <c r="I1804" s="34"/>
      <c r="J1804" s="34"/>
      <c r="K1804" s="34"/>
      <c r="L1804" s="34"/>
      <c r="M1804" s="34"/>
      <c r="N1804" s="34"/>
      <c r="O1804" s="34"/>
      <c r="P1804" s="34"/>
      <c r="Q1804" s="34"/>
      <c r="R1804" s="34"/>
      <c r="S1804" s="34"/>
      <c r="T1804" s="34"/>
      <c r="U1804" s="34"/>
      <c r="V1804" s="34"/>
      <c r="W1804" s="34"/>
      <c r="X1804" s="34"/>
      <c r="Y1804" s="34"/>
      <c r="Z1804" s="34"/>
      <c r="AA1804" s="34"/>
      <c r="AB1804" s="34"/>
      <c r="AC1804" s="34"/>
      <c r="AD1804" s="47"/>
      <c r="AG1804" s="23">
        <v>1</v>
      </c>
      <c r="AH1804" s="42">
        <v>0</v>
      </c>
      <c r="AI1804" s="42">
        <v>0</v>
      </c>
    </row>
    <row r="1805" spans="1:35" s="16" customFormat="1" x14ac:dyDescent="0.35">
      <c r="A1805" s="34" t="str">
        <f>IF(B1805&lt;&gt;"",MAX($A$1:A1804)+1,"")</f>
        <v/>
      </c>
      <c r="B1805" s="34"/>
      <c r="C1805" s="34"/>
      <c r="D1805" s="34"/>
      <c r="E1805" s="34"/>
      <c r="F1805" s="34"/>
      <c r="G1805" s="34"/>
      <c r="H1805" s="34"/>
      <c r="I1805" s="34"/>
      <c r="J1805" s="34"/>
      <c r="K1805" s="34"/>
      <c r="L1805" s="34"/>
      <c r="M1805" s="34"/>
      <c r="N1805" s="34"/>
      <c r="O1805" s="34"/>
      <c r="P1805" s="34"/>
      <c r="Q1805" s="34"/>
      <c r="R1805" s="34"/>
      <c r="S1805" s="34"/>
      <c r="T1805" s="34"/>
      <c r="U1805" s="34"/>
      <c r="V1805" s="34"/>
      <c r="W1805" s="34"/>
      <c r="X1805" s="34"/>
      <c r="Y1805" s="34"/>
      <c r="Z1805" s="34"/>
      <c r="AA1805" s="34"/>
      <c r="AB1805" s="34"/>
      <c r="AC1805" s="34"/>
      <c r="AD1805" s="47"/>
      <c r="AG1805" s="23">
        <v>1</v>
      </c>
      <c r="AH1805" s="42">
        <v>0</v>
      </c>
      <c r="AI1805" s="42">
        <v>0</v>
      </c>
    </row>
    <row r="1806" spans="1:35" s="16" customFormat="1" x14ac:dyDescent="0.35">
      <c r="A1806" s="34" t="str">
        <f>IF(B1806&lt;&gt;"",MAX($A$1:A1805)+1,"")</f>
        <v/>
      </c>
      <c r="B1806" s="34"/>
      <c r="C1806" s="34"/>
      <c r="D1806" s="34"/>
      <c r="E1806" s="34"/>
      <c r="F1806" s="34"/>
      <c r="G1806" s="34"/>
      <c r="H1806" s="34"/>
      <c r="I1806" s="34"/>
      <c r="J1806" s="34"/>
      <c r="K1806" s="34"/>
      <c r="L1806" s="34"/>
      <c r="M1806" s="34"/>
      <c r="N1806" s="34"/>
      <c r="O1806" s="34"/>
      <c r="P1806" s="34"/>
      <c r="Q1806" s="34"/>
      <c r="R1806" s="34"/>
      <c r="S1806" s="34"/>
      <c r="T1806" s="34"/>
      <c r="U1806" s="34"/>
      <c r="V1806" s="34"/>
      <c r="W1806" s="34"/>
      <c r="X1806" s="34"/>
      <c r="Y1806" s="34"/>
      <c r="Z1806" s="34"/>
      <c r="AA1806" s="34"/>
      <c r="AB1806" s="34"/>
      <c r="AC1806" s="34"/>
      <c r="AD1806" s="47"/>
      <c r="AG1806" s="23">
        <v>1</v>
      </c>
      <c r="AH1806" s="42">
        <v>0</v>
      </c>
      <c r="AI1806" s="42">
        <v>0</v>
      </c>
    </row>
    <row r="1807" spans="1:35" s="16" customFormat="1" x14ac:dyDescent="0.35">
      <c r="A1807" s="34" t="str">
        <f>IF(B1807&lt;&gt;"",MAX($A$1:A1806)+1,"")</f>
        <v/>
      </c>
      <c r="B1807" s="34"/>
      <c r="C1807" s="34"/>
      <c r="D1807" s="34"/>
      <c r="E1807" s="34"/>
      <c r="F1807" s="34"/>
      <c r="G1807" s="34"/>
      <c r="H1807" s="34"/>
      <c r="I1807" s="34"/>
      <c r="J1807" s="34"/>
      <c r="K1807" s="34"/>
      <c r="L1807" s="34"/>
      <c r="M1807" s="34"/>
      <c r="N1807" s="34"/>
      <c r="O1807" s="34"/>
      <c r="P1807" s="34"/>
      <c r="Q1807" s="34"/>
      <c r="R1807" s="34"/>
      <c r="S1807" s="34"/>
      <c r="T1807" s="34"/>
      <c r="U1807" s="34"/>
      <c r="V1807" s="34"/>
      <c r="W1807" s="34"/>
      <c r="X1807" s="34"/>
      <c r="Y1807" s="34"/>
      <c r="Z1807" s="34"/>
      <c r="AA1807" s="34"/>
      <c r="AB1807" s="34"/>
      <c r="AC1807" s="34"/>
      <c r="AD1807" s="47"/>
      <c r="AG1807" s="23">
        <v>1</v>
      </c>
      <c r="AH1807" s="42">
        <v>0</v>
      </c>
      <c r="AI1807" s="42">
        <v>0</v>
      </c>
    </row>
    <row r="1808" spans="1:35" s="16" customFormat="1" x14ac:dyDescent="0.35">
      <c r="A1808" s="34" t="str">
        <f>IF(B1808&lt;&gt;"",MAX($A$1:A1807)+1,"")</f>
        <v/>
      </c>
      <c r="B1808" s="34"/>
      <c r="C1808" s="34"/>
      <c r="D1808" s="34"/>
      <c r="E1808" s="34"/>
      <c r="F1808" s="34"/>
      <c r="G1808" s="34"/>
      <c r="H1808" s="34"/>
      <c r="I1808" s="34"/>
      <c r="J1808" s="34"/>
      <c r="K1808" s="34"/>
      <c r="L1808" s="34"/>
      <c r="M1808" s="34"/>
      <c r="N1808" s="34"/>
      <c r="O1808" s="34"/>
      <c r="P1808" s="34"/>
      <c r="Q1808" s="34"/>
      <c r="R1808" s="34"/>
      <c r="S1808" s="34"/>
      <c r="T1808" s="34"/>
      <c r="U1808" s="34"/>
      <c r="V1808" s="34"/>
      <c r="W1808" s="34"/>
      <c r="X1808" s="34"/>
      <c r="Y1808" s="34"/>
      <c r="Z1808" s="34"/>
      <c r="AA1808" s="34"/>
      <c r="AB1808" s="34"/>
      <c r="AC1808" s="34"/>
      <c r="AD1808" s="47"/>
      <c r="AG1808" s="23">
        <v>1</v>
      </c>
      <c r="AH1808" s="42">
        <v>0</v>
      </c>
      <c r="AI1808" s="42">
        <v>0</v>
      </c>
    </row>
    <row r="1809" spans="1:35" s="16" customFormat="1" x14ac:dyDescent="0.35">
      <c r="A1809" s="34" t="str">
        <f>IF(B1809&lt;&gt;"",MAX($A$1:A1808)+1,"")</f>
        <v/>
      </c>
      <c r="B1809" s="34"/>
      <c r="C1809" s="34"/>
      <c r="D1809" s="34"/>
      <c r="E1809" s="34"/>
      <c r="F1809" s="34"/>
      <c r="G1809" s="34"/>
      <c r="H1809" s="34"/>
      <c r="I1809" s="34"/>
      <c r="J1809" s="34"/>
      <c r="K1809" s="34"/>
      <c r="L1809" s="34"/>
      <c r="M1809" s="34"/>
      <c r="N1809" s="34"/>
      <c r="O1809" s="34"/>
      <c r="P1809" s="34"/>
      <c r="Q1809" s="34"/>
      <c r="R1809" s="34"/>
      <c r="S1809" s="34"/>
      <c r="T1809" s="34"/>
      <c r="U1809" s="34"/>
      <c r="V1809" s="34"/>
      <c r="W1809" s="34"/>
      <c r="X1809" s="34"/>
      <c r="Y1809" s="34"/>
      <c r="Z1809" s="34"/>
      <c r="AA1809" s="34"/>
      <c r="AB1809" s="34"/>
      <c r="AC1809" s="34"/>
      <c r="AD1809" s="47"/>
      <c r="AG1809" s="23">
        <v>1</v>
      </c>
      <c r="AH1809" s="42">
        <v>0</v>
      </c>
      <c r="AI1809" s="42">
        <v>0</v>
      </c>
    </row>
    <row r="1810" spans="1:35" s="16" customFormat="1" x14ac:dyDescent="0.35">
      <c r="A1810" s="34" t="str">
        <f>IF(B1810&lt;&gt;"",MAX($A$1:A1809)+1,"")</f>
        <v/>
      </c>
      <c r="B1810" s="34"/>
      <c r="C1810" s="34"/>
      <c r="D1810" s="34"/>
      <c r="E1810" s="34"/>
      <c r="F1810" s="34"/>
      <c r="G1810" s="34"/>
      <c r="H1810" s="34"/>
      <c r="I1810" s="34"/>
      <c r="J1810" s="34"/>
      <c r="K1810" s="34"/>
      <c r="L1810" s="34"/>
      <c r="M1810" s="34"/>
      <c r="N1810" s="34"/>
      <c r="O1810" s="34"/>
      <c r="P1810" s="34"/>
      <c r="Q1810" s="34"/>
      <c r="R1810" s="34"/>
      <c r="S1810" s="34"/>
      <c r="T1810" s="34"/>
      <c r="U1810" s="34"/>
      <c r="V1810" s="34"/>
      <c r="W1810" s="34"/>
      <c r="X1810" s="34"/>
      <c r="Y1810" s="34"/>
      <c r="Z1810" s="34"/>
      <c r="AA1810" s="34"/>
      <c r="AB1810" s="34"/>
      <c r="AC1810" s="34"/>
      <c r="AD1810" s="47"/>
      <c r="AG1810" s="23">
        <v>1</v>
      </c>
      <c r="AH1810" s="42">
        <v>0</v>
      </c>
      <c r="AI1810" s="42">
        <v>0</v>
      </c>
    </row>
    <row r="1811" spans="1:35" s="16" customFormat="1" x14ac:dyDescent="0.35">
      <c r="A1811" s="34" t="str">
        <f>IF(B1811&lt;&gt;"",MAX($A$1:A1810)+1,"")</f>
        <v/>
      </c>
      <c r="B1811" s="34"/>
      <c r="C1811" s="34"/>
      <c r="D1811" s="34"/>
      <c r="E1811" s="34"/>
      <c r="F1811" s="34"/>
      <c r="G1811" s="34"/>
      <c r="H1811" s="34"/>
      <c r="I1811" s="34"/>
      <c r="J1811" s="34"/>
      <c r="K1811" s="34"/>
      <c r="L1811" s="34"/>
      <c r="M1811" s="34"/>
      <c r="N1811" s="34"/>
      <c r="O1811" s="34"/>
      <c r="P1811" s="34"/>
      <c r="Q1811" s="34"/>
      <c r="R1811" s="34"/>
      <c r="S1811" s="34"/>
      <c r="T1811" s="34"/>
      <c r="U1811" s="34"/>
      <c r="V1811" s="34"/>
      <c r="W1811" s="34"/>
      <c r="X1811" s="34"/>
      <c r="Y1811" s="34"/>
      <c r="Z1811" s="34"/>
      <c r="AA1811" s="34"/>
      <c r="AB1811" s="34"/>
      <c r="AC1811" s="34"/>
      <c r="AD1811" s="47"/>
      <c r="AG1811" s="23">
        <v>1</v>
      </c>
      <c r="AH1811" s="42">
        <v>0</v>
      </c>
      <c r="AI1811" s="42">
        <v>0</v>
      </c>
    </row>
    <row r="1812" spans="1:35" s="16" customFormat="1" x14ac:dyDescent="0.35">
      <c r="A1812" s="34" t="str">
        <f>IF(B1812&lt;&gt;"",MAX($A$1:A1811)+1,"")</f>
        <v/>
      </c>
      <c r="B1812" s="34"/>
      <c r="C1812" s="34"/>
      <c r="D1812" s="34"/>
      <c r="E1812" s="34"/>
      <c r="F1812" s="34"/>
      <c r="G1812" s="34"/>
      <c r="H1812" s="34"/>
      <c r="I1812" s="34"/>
      <c r="J1812" s="34"/>
      <c r="K1812" s="34"/>
      <c r="L1812" s="34"/>
      <c r="M1812" s="34"/>
      <c r="N1812" s="34"/>
      <c r="O1812" s="34"/>
      <c r="P1812" s="34"/>
      <c r="Q1812" s="34"/>
      <c r="R1812" s="34"/>
      <c r="S1812" s="34"/>
      <c r="T1812" s="34"/>
      <c r="U1812" s="34"/>
      <c r="V1812" s="34"/>
      <c r="W1812" s="34"/>
      <c r="X1812" s="34"/>
      <c r="Y1812" s="34"/>
      <c r="Z1812" s="34"/>
      <c r="AA1812" s="34"/>
      <c r="AB1812" s="34"/>
      <c r="AC1812" s="34"/>
      <c r="AD1812" s="47"/>
      <c r="AG1812" s="23">
        <v>1</v>
      </c>
      <c r="AH1812" s="42">
        <v>0</v>
      </c>
      <c r="AI1812" s="42">
        <v>0</v>
      </c>
    </row>
    <row r="1813" spans="1:35" s="16" customFormat="1" x14ac:dyDescent="0.35">
      <c r="A1813" s="34" t="str">
        <f>IF(B1813&lt;&gt;"",MAX($A$1:A1812)+1,"")</f>
        <v/>
      </c>
      <c r="B1813" s="34"/>
      <c r="C1813" s="34"/>
      <c r="D1813" s="34"/>
      <c r="E1813" s="34"/>
      <c r="F1813" s="34"/>
      <c r="G1813" s="34"/>
      <c r="H1813" s="34"/>
      <c r="I1813" s="34"/>
      <c r="J1813" s="34"/>
      <c r="K1813" s="34"/>
      <c r="L1813" s="34"/>
      <c r="M1813" s="34"/>
      <c r="N1813" s="34"/>
      <c r="O1813" s="34"/>
      <c r="P1813" s="34"/>
      <c r="Q1813" s="34"/>
      <c r="R1813" s="34"/>
      <c r="S1813" s="34"/>
      <c r="T1813" s="34"/>
      <c r="U1813" s="34"/>
      <c r="V1813" s="34"/>
      <c r="W1813" s="34"/>
      <c r="X1813" s="34"/>
      <c r="Y1813" s="34"/>
      <c r="Z1813" s="34"/>
      <c r="AA1813" s="34"/>
      <c r="AB1813" s="34"/>
      <c r="AC1813" s="34"/>
      <c r="AD1813" s="47"/>
      <c r="AG1813" s="23">
        <v>1</v>
      </c>
      <c r="AH1813" s="42">
        <v>0</v>
      </c>
      <c r="AI1813" s="42">
        <v>0</v>
      </c>
    </row>
    <row r="1814" spans="1:35" s="16" customFormat="1" x14ac:dyDescent="0.35">
      <c r="A1814" s="34" t="str">
        <f>IF(B1814&lt;&gt;"",MAX($A$1:A1813)+1,"")</f>
        <v/>
      </c>
      <c r="B1814" s="34"/>
      <c r="C1814" s="34"/>
      <c r="D1814" s="34"/>
      <c r="E1814" s="34"/>
      <c r="F1814" s="34"/>
      <c r="G1814" s="34"/>
      <c r="H1814" s="34"/>
      <c r="I1814" s="34"/>
      <c r="J1814" s="34"/>
      <c r="K1814" s="34"/>
      <c r="L1814" s="34"/>
      <c r="M1814" s="34"/>
      <c r="N1814" s="34"/>
      <c r="O1814" s="34"/>
      <c r="P1814" s="34"/>
      <c r="Q1814" s="34"/>
      <c r="R1814" s="34"/>
      <c r="S1814" s="34"/>
      <c r="T1814" s="34"/>
      <c r="U1814" s="34"/>
      <c r="V1814" s="34"/>
      <c r="W1814" s="34"/>
      <c r="X1814" s="34"/>
      <c r="Y1814" s="34"/>
      <c r="Z1814" s="34"/>
      <c r="AA1814" s="34"/>
      <c r="AB1814" s="34"/>
      <c r="AC1814" s="34"/>
      <c r="AD1814" s="47"/>
      <c r="AG1814" s="23">
        <v>1</v>
      </c>
      <c r="AH1814" s="42">
        <v>0</v>
      </c>
      <c r="AI1814" s="42">
        <v>0</v>
      </c>
    </row>
    <row r="1815" spans="1:35" s="16" customFormat="1" x14ac:dyDescent="0.35">
      <c r="A1815" s="34" t="str">
        <f>IF(B1815&lt;&gt;"",MAX($A$1:A1814)+1,"")</f>
        <v/>
      </c>
      <c r="B1815" s="34"/>
      <c r="C1815" s="34"/>
      <c r="D1815" s="34"/>
      <c r="E1815" s="34"/>
      <c r="F1815" s="34"/>
      <c r="G1815" s="34"/>
      <c r="H1815" s="34"/>
      <c r="I1815" s="34"/>
      <c r="J1815" s="34"/>
      <c r="K1815" s="34"/>
      <c r="L1815" s="34"/>
      <c r="M1815" s="34"/>
      <c r="N1815" s="34"/>
      <c r="O1815" s="34"/>
      <c r="P1815" s="34"/>
      <c r="Q1815" s="34"/>
      <c r="R1815" s="34"/>
      <c r="S1815" s="34"/>
      <c r="T1815" s="34"/>
      <c r="U1815" s="34"/>
      <c r="V1815" s="34"/>
      <c r="W1815" s="34"/>
      <c r="X1815" s="34"/>
      <c r="Y1815" s="34"/>
      <c r="Z1815" s="34"/>
      <c r="AA1815" s="34"/>
      <c r="AB1815" s="34"/>
      <c r="AC1815" s="34"/>
      <c r="AD1815" s="47"/>
      <c r="AG1815" s="23">
        <v>1</v>
      </c>
      <c r="AH1815" s="42">
        <v>0</v>
      </c>
      <c r="AI1815" s="42">
        <v>0</v>
      </c>
    </row>
    <row r="1816" spans="1:35" s="16" customFormat="1" x14ac:dyDescent="0.35">
      <c r="A1816" s="34" t="str">
        <f>IF(B1816&lt;&gt;"",MAX($A$1:A1815)+1,"")</f>
        <v/>
      </c>
      <c r="B1816" s="34"/>
      <c r="C1816" s="34"/>
      <c r="D1816" s="34"/>
      <c r="E1816" s="34"/>
      <c r="F1816" s="34"/>
      <c r="G1816" s="34"/>
      <c r="H1816" s="34"/>
      <c r="I1816" s="34"/>
      <c r="J1816" s="34"/>
      <c r="K1816" s="34"/>
      <c r="L1816" s="34"/>
      <c r="M1816" s="34"/>
      <c r="N1816" s="34"/>
      <c r="O1816" s="34"/>
      <c r="P1816" s="34"/>
      <c r="Q1816" s="34"/>
      <c r="R1816" s="34"/>
      <c r="S1816" s="34"/>
      <c r="T1816" s="34"/>
      <c r="U1816" s="34"/>
      <c r="V1816" s="34"/>
      <c r="W1816" s="34"/>
      <c r="X1816" s="34"/>
      <c r="Y1816" s="34"/>
      <c r="Z1816" s="34"/>
      <c r="AA1816" s="34"/>
      <c r="AB1816" s="34"/>
      <c r="AC1816" s="34"/>
      <c r="AD1816" s="47"/>
      <c r="AG1816" s="23">
        <v>1</v>
      </c>
      <c r="AH1816" s="42">
        <v>0</v>
      </c>
      <c r="AI1816" s="42">
        <v>0</v>
      </c>
    </row>
    <row r="1817" spans="1:35" s="16" customFormat="1" x14ac:dyDescent="0.35">
      <c r="A1817" s="34" t="str">
        <f>IF(B1817&lt;&gt;"",MAX($A$1:A1816)+1,"")</f>
        <v/>
      </c>
      <c r="B1817" s="34"/>
      <c r="C1817" s="34"/>
      <c r="D1817" s="34"/>
      <c r="E1817" s="34"/>
      <c r="F1817" s="34"/>
      <c r="G1817" s="34"/>
      <c r="H1817" s="34"/>
      <c r="I1817" s="34"/>
      <c r="J1817" s="34"/>
      <c r="K1817" s="34"/>
      <c r="L1817" s="34"/>
      <c r="M1817" s="34"/>
      <c r="N1817" s="34"/>
      <c r="O1817" s="34"/>
      <c r="P1817" s="34"/>
      <c r="Q1817" s="34"/>
      <c r="R1817" s="34"/>
      <c r="S1817" s="34"/>
      <c r="T1817" s="34"/>
      <c r="U1817" s="34"/>
      <c r="V1817" s="34"/>
      <c r="W1817" s="34"/>
      <c r="X1817" s="34"/>
      <c r="Y1817" s="34"/>
      <c r="Z1817" s="34"/>
      <c r="AA1817" s="34"/>
      <c r="AB1817" s="34"/>
      <c r="AC1817" s="34"/>
      <c r="AD1817" s="47"/>
      <c r="AG1817" s="23">
        <v>1</v>
      </c>
      <c r="AH1817" s="42">
        <v>0</v>
      </c>
      <c r="AI1817" s="42">
        <v>0</v>
      </c>
    </row>
    <row r="1818" spans="1:35" s="16" customFormat="1" x14ac:dyDescent="0.35">
      <c r="A1818" s="34" t="str">
        <f>IF(B1818&lt;&gt;"",MAX($A$1:A1817)+1,"")</f>
        <v/>
      </c>
      <c r="B1818" s="34"/>
      <c r="C1818" s="34"/>
      <c r="D1818" s="34"/>
      <c r="E1818" s="34"/>
      <c r="F1818" s="34"/>
      <c r="G1818" s="34"/>
      <c r="H1818" s="34"/>
      <c r="I1818" s="34"/>
      <c r="J1818" s="34"/>
      <c r="K1818" s="34"/>
      <c r="L1818" s="34"/>
      <c r="M1818" s="34"/>
      <c r="N1818" s="34"/>
      <c r="O1818" s="34"/>
      <c r="P1818" s="34"/>
      <c r="Q1818" s="34"/>
      <c r="R1818" s="34"/>
      <c r="S1818" s="34"/>
      <c r="T1818" s="34"/>
      <c r="U1818" s="34"/>
      <c r="V1818" s="34"/>
      <c r="W1818" s="34"/>
      <c r="X1818" s="34"/>
      <c r="Y1818" s="34"/>
      <c r="Z1818" s="34"/>
      <c r="AA1818" s="34"/>
      <c r="AB1818" s="34"/>
      <c r="AC1818" s="34"/>
      <c r="AD1818" s="47"/>
      <c r="AG1818" s="23">
        <v>1</v>
      </c>
      <c r="AH1818" s="42">
        <v>0</v>
      </c>
      <c r="AI1818" s="42">
        <v>0</v>
      </c>
    </row>
    <row r="1819" spans="1:35" s="16" customFormat="1" x14ac:dyDescent="0.35">
      <c r="A1819" s="34" t="str">
        <f>IF(B1819&lt;&gt;"",MAX($A$1:A1818)+1,"")</f>
        <v/>
      </c>
      <c r="B1819" s="34"/>
      <c r="C1819" s="34"/>
      <c r="D1819" s="34"/>
      <c r="E1819" s="34"/>
      <c r="F1819" s="34"/>
      <c r="G1819" s="34"/>
      <c r="H1819" s="34"/>
      <c r="I1819" s="34"/>
      <c r="J1819" s="34"/>
      <c r="K1819" s="34"/>
      <c r="L1819" s="34"/>
      <c r="M1819" s="34"/>
      <c r="N1819" s="34"/>
      <c r="O1819" s="34"/>
      <c r="P1819" s="34"/>
      <c r="Q1819" s="34"/>
      <c r="R1819" s="34"/>
      <c r="S1819" s="34"/>
      <c r="T1819" s="34"/>
      <c r="U1819" s="34"/>
      <c r="V1819" s="34"/>
      <c r="W1819" s="34"/>
      <c r="X1819" s="34"/>
      <c r="Y1819" s="34"/>
      <c r="Z1819" s="34"/>
      <c r="AA1819" s="34"/>
      <c r="AB1819" s="34"/>
      <c r="AC1819" s="34"/>
      <c r="AD1819" s="47"/>
      <c r="AG1819" s="23">
        <v>1</v>
      </c>
      <c r="AH1819" s="42">
        <v>0</v>
      </c>
      <c r="AI1819" s="42">
        <v>0</v>
      </c>
    </row>
    <row r="1820" spans="1:35" s="16" customFormat="1" x14ac:dyDescent="0.35">
      <c r="A1820" s="34" t="str">
        <f>IF(B1820&lt;&gt;"",MAX($A$1:A1819)+1,"")</f>
        <v/>
      </c>
      <c r="B1820" s="34"/>
      <c r="C1820" s="34"/>
      <c r="D1820" s="34"/>
      <c r="E1820" s="34"/>
      <c r="F1820" s="34"/>
      <c r="G1820" s="34"/>
      <c r="H1820" s="34"/>
      <c r="I1820" s="34"/>
      <c r="J1820" s="34"/>
      <c r="K1820" s="34"/>
      <c r="L1820" s="34"/>
      <c r="M1820" s="34"/>
      <c r="N1820" s="34"/>
      <c r="O1820" s="34"/>
      <c r="P1820" s="34"/>
      <c r="Q1820" s="34"/>
      <c r="R1820" s="34"/>
      <c r="S1820" s="34"/>
      <c r="T1820" s="34"/>
      <c r="U1820" s="34"/>
      <c r="V1820" s="34"/>
      <c r="W1820" s="34"/>
      <c r="X1820" s="34"/>
      <c r="Y1820" s="34"/>
      <c r="Z1820" s="34"/>
      <c r="AA1820" s="34"/>
      <c r="AB1820" s="34"/>
      <c r="AC1820" s="34"/>
      <c r="AD1820" s="47"/>
      <c r="AG1820" s="23">
        <v>1</v>
      </c>
      <c r="AH1820" s="42">
        <v>0</v>
      </c>
      <c r="AI1820" s="42">
        <v>0</v>
      </c>
    </row>
    <row r="1821" spans="1:35" s="16" customFormat="1" x14ac:dyDescent="0.35">
      <c r="A1821" s="34" t="str">
        <f>IF(B1821&lt;&gt;"",MAX($A$1:A1820)+1,"")</f>
        <v/>
      </c>
      <c r="B1821" s="34"/>
      <c r="C1821" s="34"/>
      <c r="D1821" s="34"/>
      <c r="E1821" s="34"/>
      <c r="F1821" s="34"/>
      <c r="G1821" s="34"/>
      <c r="H1821" s="34"/>
      <c r="I1821" s="34"/>
      <c r="J1821" s="34"/>
      <c r="K1821" s="34"/>
      <c r="L1821" s="34"/>
      <c r="M1821" s="34"/>
      <c r="N1821" s="34"/>
      <c r="O1821" s="34"/>
      <c r="P1821" s="34"/>
      <c r="Q1821" s="34"/>
      <c r="R1821" s="34"/>
      <c r="S1821" s="34"/>
      <c r="T1821" s="34"/>
      <c r="U1821" s="34"/>
      <c r="V1821" s="34"/>
      <c r="W1821" s="34"/>
      <c r="X1821" s="34"/>
      <c r="Y1821" s="34"/>
      <c r="Z1821" s="34"/>
      <c r="AA1821" s="34"/>
      <c r="AB1821" s="34"/>
      <c r="AC1821" s="34"/>
      <c r="AD1821" s="47"/>
      <c r="AG1821" s="23">
        <v>1</v>
      </c>
      <c r="AH1821" s="42">
        <v>0</v>
      </c>
      <c r="AI1821" s="42">
        <v>0</v>
      </c>
    </row>
    <row r="1822" spans="1:35" s="16" customFormat="1" x14ac:dyDescent="0.35">
      <c r="A1822" s="34" t="str">
        <f>IF(B1822&lt;&gt;"",MAX($A$1:A1821)+1,"")</f>
        <v/>
      </c>
      <c r="B1822" s="34"/>
      <c r="C1822" s="34"/>
      <c r="D1822" s="34"/>
      <c r="E1822" s="34"/>
      <c r="F1822" s="34"/>
      <c r="G1822" s="34"/>
      <c r="H1822" s="34"/>
      <c r="I1822" s="34"/>
      <c r="J1822" s="34"/>
      <c r="K1822" s="34"/>
      <c r="L1822" s="34"/>
      <c r="M1822" s="34"/>
      <c r="N1822" s="34"/>
      <c r="O1822" s="34"/>
      <c r="P1822" s="34"/>
      <c r="Q1822" s="34"/>
      <c r="R1822" s="34"/>
      <c r="S1822" s="34"/>
      <c r="T1822" s="34"/>
      <c r="U1822" s="34"/>
      <c r="V1822" s="34"/>
      <c r="W1822" s="34"/>
      <c r="X1822" s="34"/>
      <c r="Y1822" s="34"/>
      <c r="Z1822" s="34"/>
      <c r="AA1822" s="34"/>
      <c r="AB1822" s="34"/>
      <c r="AC1822" s="34"/>
      <c r="AD1822" s="47"/>
      <c r="AG1822" s="23">
        <v>1</v>
      </c>
      <c r="AH1822" s="42">
        <v>0</v>
      </c>
      <c r="AI1822" s="42">
        <v>0</v>
      </c>
    </row>
    <row r="1823" spans="1:35" s="16" customFormat="1" x14ac:dyDescent="0.35">
      <c r="A1823" s="34" t="str">
        <f>IF(B1823&lt;&gt;"",MAX($A$1:A1822)+1,"")</f>
        <v/>
      </c>
      <c r="B1823" s="34"/>
      <c r="C1823" s="34"/>
      <c r="D1823" s="34"/>
      <c r="E1823" s="34"/>
      <c r="F1823" s="34"/>
      <c r="G1823" s="34"/>
      <c r="H1823" s="34"/>
      <c r="I1823" s="34"/>
      <c r="J1823" s="34"/>
      <c r="K1823" s="34"/>
      <c r="L1823" s="34"/>
      <c r="M1823" s="34"/>
      <c r="N1823" s="34"/>
      <c r="O1823" s="34"/>
      <c r="P1823" s="34"/>
      <c r="Q1823" s="34"/>
      <c r="R1823" s="34"/>
      <c r="S1823" s="34"/>
      <c r="T1823" s="34"/>
      <c r="U1823" s="34"/>
      <c r="V1823" s="34"/>
      <c r="W1823" s="34"/>
      <c r="X1823" s="34"/>
      <c r="Y1823" s="34"/>
      <c r="Z1823" s="34"/>
      <c r="AA1823" s="34"/>
      <c r="AB1823" s="34"/>
      <c r="AC1823" s="34"/>
      <c r="AD1823" s="47"/>
      <c r="AG1823" s="23">
        <v>1</v>
      </c>
      <c r="AH1823" s="42">
        <v>0</v>
      </c>
      <c r="AI1823" s="42">
        <v>0</v>
      </c>
    </row>
    <row r="1824" spans="1:35" s="16" customFormat="1" x14ac:dyDescent="0.35">
      <c r="A1824" s="34" t="str">
        <f>IF(B1824&lt;&gt;"",MAX($A$1:A1823)+1,"")</f>
        <v/>
      </c>
      <c r="B1824" s="34"/>
      <c r="C1824" s="34"/>
      <c r="D1824" s="34"/>
      <c r="E1824" s="34"/>
      <c r="F1824" s="34"/>
      <c r="G1824" s="34"/>
      <c r="H1824" s="34"/>
      <c r="I1824" s="34"/>
      <c r="J1824" s="34"/>
      <c r="K1824" s="34"/>
      <c r="L1824" s="34"/>
      <c r="M1824" s="34"/>
      <c r="N1824" s="34"/>
      <c r="O1824" s="34"/>
      <c r="P1824" s="34"/>
      <c r="Q1824" s="34"/>
      <c r="R1824" s="34"/>
      <c r="S1824" s="34"/>
      <c r="T1824" s="34"/>
      <c r="U1824" s="34"/>
      <c r="V1824" s="34"/>
      <c r="W1824" s="34"/>
      <c r="X1824" s="34"/>
      <c r="Y1824" s="34"/>
      <c r="Z1824" s="34"/>
      <c r="AA1824" s="34"/>
      <c r="AB1824" s="34"/>
      <c r="AC1824" s="34"/>
      <c r="AD1824" s="47"/>
      <c r="AG1824" s="23">
        <v>1</v>
      </c>
      <c r="AH1824" s="42">
        <v>0</v>
      </c>
      <c r="AI1824" s="42">
        <v>0</v>
      </c>
    </row>
    <row r="1825" spans="1:35" s="16" customFormat="1" x14ac:dyDescent="0.35">
      <c r="A1825" s="34" t="str">
        <f>IF(B1825&lt;&gt;"",MAX($A$1:A1824)+1,"")</f>
        <v/>
      </c>
      <c r="B1825" s="34"/>
      <c r="C1825" s="34"/>
      <c r="D1825" s="34"/>
      <c r="E1825" s="34"/>
      <c r="F1825" s="34"/>
      <c r="G1825" s="34"/>
      <c r="H1825" s="34"/>
      <c r="I1825" s="34"/>
      <c r="J1825" s="34"/>
      <c r="K1825" s="34"/>
      <c r="L1825" s="34"/>
      <c r="M1825" s="34"/>
      <c r="N1825" s="34"/>
      <c r="O1825" s="34"/>
      <c r="P1825" s="34"/>
      <c r="Q1825" s="34"/>
      <c r="R1825" s="34"/>
      <c r="S1825" s="34"/>
      <c r="T1825" s="34"/>
      <c r="U1825" s="34"/>
      <c r="V1825" s="34"/>
      <c r="W1825" s="34"/>
      <c r="X1825" s="34"/>
      <c r="Y1825" s="34"/>
      <c r="Z1825" s="34"/>
      <c r="AA1825" s="34"/>
      <c r="AB1825" s="34"/>
      <c r="AC1825" s="34"/>
      <c r="AD1825" s="47"/>
      <c r="AG1825" s="23">
        <v>1</v>
      </c>
      <c r="AH1825" s="42">
        <v>0</v>
      </c>
      <c r="AI1825" s="42">
        <v>0</v>
      </c>
    </row>
    <row r="1826" spans="1:35" s="16" customFormat="1" x14ac:dyDescent="0.35">
      <c r="A1826" s="34" t="str">
        <f>IF(B1826&lt;&gt;"",MAX($A$1:A1825)+1,"")</f>
        <v/>
      </c>
      <c r="B1826" s="34"/>
      <c r="C1826" s="34"/>
      <c r="D1826" s="34"/>
      <c r="E1826" s="34"/>
      <c r="F1826" s="34"/>
      <c r="G1826" s="34"/>
      <c r="H1826" s="34"/>
      <c r="I1826" s="34"/>
      <c r="J1826" s="34"/>
      <c r="K1826" s="34"/>
      <c r="L1826" s="34"/>
      <c r="M1826" s="34"/>
      <c r="N1826" s="34"/>
      <c r="O1826" s="34"/>
      <c r="P1826" s="34"/>
      <c r="Q1826" s="34"/>
      <c r="R1826" s="34"/>
      <c r="S1826" s="34"/>
      <c r="T1826" s="34"/>
      <c r="U1826" s="34"/>
      <c r="V1826" s="34"/>
      <c r="W1826" s="34"/>
      <c r="X1826" s="34"/>
      <c r="Y1826" s="34"/>
      <c r="Z1826" s="34"/>
      <c r="AA1826" s="34"/>
      <c r="AB1826" s="34"/>
      <c r="AC1826" s="34"/>
      <c r="AD1826" s="47"/>
      <c r="AG1826" s="23">
        <v>1</v>
      </c>
      <c r="AH1826" s="42">
        <v>0</v>
      </c>
      <c r="AI1826" s="42">
        <v>0</v>
      </c>
    </row>
    <row r="1827" spans="1:35" s="16" customFormat="1" x14ac:dyDescent="0.35">
      <c r="A1827" s="34" t="str">
        <f>IF(B1827&lt;&gt;"",MAX($A$1:A1826)+1,"")</f>
        <v/>
      </c>
      <c r="B1827" s="34"/>
      <c r="C1827" s="34"/>
      <c r="D1827" s="34"/>
      <c r="E1827" s="34"/>
      <c r="F1827" s="34"/>
      <c r="G1827" s="34"/>
      <c r="H1827" s="34"/>
      <c r="I1827" s="34"/>
      <c r="J1827" s="34"/>
      <c r="K1827" s="34"/>
      <c r="L1827" s="34"/>
      <c r="M1827" s="34"/>
      <c r="N1827" s="34"/>
      <c r="O1827" s="34"/>
      <c r="P1827" s="34"/>
      <c r="Q1827" s="34"/>
      <c r="R1827" s="34"/>
      <c r="S1827" s="34"/>
      <c r="T1827" s="34"/>
      <c r="U1827" s="34"/>
      <c r="V1827" s="34"/>
      <c r="W1827" s="34"/>
      <c r="X1827" s="34"/>
      <c r="Y1827" s="34"/>
      <c r="Z1827" s="34"/>
      <c r="AA1827" s="34"/>
      <c r="AB1827" s="34"/>
      <c r="AC1827" s="34"/>
      <c r="AD1827" s="47"/>
      <c r="AG1827" s="23">
        <v>1</v>
      </c>
      <c r="AH1827" s="42">
        <v>0</v>
      </c>
      <c r="AI1827" s="42">
        <v>0</v>
      </c>
    </row>
    <row r="1828" spans="1:35" s="16" customFormat="1" x14ac:dyDescent="0.35">
      <c r="A1828" s="34" t="str">
        <f>IF(B1828&lt;&gt;"",MAX($A$1:A1827)+1,"")</f>
        <v/>
      </c>
      <c r="B1828" s="34"/>
      <c r="C1828" s="34"/>
      <c r="D1828" s="34"/>
      <c r="E1828" s="34"/>
      <c r="F1828" s="34"/>
      <c r="G1828" s="34"/>
      <c r="H1828" s="34"/>
      <c r="I1828" s="34"/>
      <c r="J1828" s="34"/>
      <c r="K1828" s="34"/>
      <c r="L1828" s="34"/>
      <c r="M1828" s="34"/>
      <c r="N1828" s="34"/>
      <c r="O1828" s="34"/>
      <c r="P1828" s="34"/>
      <c r="Q1828" s="34"/>
      <c r="R1828" s="34"/>
      <c r="S1828" s="34"/>
      <c r="T1828" s="34"/>
      <c r="U1828" s="34"/>
      <c r="V1828" s="34"/>
      <c r="W1828" s="34"/>
      <c r="X1828" s="34"/>
      <c r="Y1828" s="34"/>
      <c r="Z1828" s="34"/>
      <c r="AA1828" s="34"/>
      <c r="AB1828" s="34"/>
      <c r="AC1828" s="34"/>
      <c r="AD1828" s="47"/>
      <c r="AG1828" s="23">
        <v>1</v>
      </c>
      <c r="AH1828" s="42">
        <v>0</v>
      </c>
      <c r="AI1828" s="42">
        <v>0</v>
      </c>
    </row>
    <row r="1829" spans="1:35" s="16" customFormat="1" x14ac:dyDescent="0.35">
      <c r="A1829" s="34" t="str">
        <f>IF(B1829&lt;&gt;"",MAX($A$1:A1828)+1,"")</f>
        <v/>
      </c>
      <c r="B1829" s="34"/>
      <c r="C1829" s="34"/>
      <c r="D1829" s="34"/>
      <c r="E1829" s="34"/>
      <c r="F1829" s="34"/>
      <c r="G1829" s="34"/>
      <c r="H1829" s="34"/>
      <c r="I1829" s="34"/>
      <c r="J1829" s="34"/>
      <c r="K1829" s="34"/>
      <c r="L1829" s="34"/>
      <c r="M1829" s="34"/>
      <c r="N1829" s="34"/>
      <c r="O1829" s="34"/>
      <c r="P1829" s="34"/>
      <c r="Q1829" s="34"/>
      <c r="R1829" s="34"/>
      <c r="S1829" s="34"/>
      <c r="T1829" s="34"/>
      <c r="U1829" s="34"/>
      <c r="V1829" s="34"/>
      <c r="W1829" s="34"/>
      <c r="X1829" s="34"/>
      <c r="Y1829" s="34"/>
      <c r="Z1829" s="34"/>
      <c r="AA1829" s="34"/>
      <c r="AB1829" s="34"/>
      <c r="AC1829" s="34"/>
      <c r="AD1829" s="47"/>
      <c r="AG1829" s="23">
        <v>1</v>
      </c>
      <c r="AH1829" s="42">
        <v>0</v>
      </c>
      <c r="AI1829" s="42">
        <v>0</v>
      </c>
    </row>
    <row r="1830" spans="1:35" s="16" customFormat="1" x14ac:dyDescent="0.35">
      <c r="A1830" s="34" t="str">
        <f>IF(B1830&lt;&gt;"",MAX($A$1:A1829)+1,"")</f>
        <v/>
      </c>
      <c r="B1830" s="34"/>
      <c r="C1830" s="34"/>
      <c r="D1830" s="34"/>
      <c r="E1830" s="34"/>
      <c r="F1830" s="34"/>
      <c r="G1830" s="34"/>
      <c r="H1830" s="34"/>
      <c r="I1830" s="34"/>
      <c r="J1830" s="34"/>
      <c r="K1830" s="34"/>
      <c r="L1830" s="34"/>
      <c r="M1830" s="34"/>
      <c r="N1830" s="34"/>
      <c r="O1830" s="34"/>
      <c r="P1830" s="34"/>
      <c r="Q1830" s="34"/>
      <c r="R1830" s="34"/>
      <c r="S1830" s="34"/>
      <c r="T1830" s="34"/>
      <c r="U1830" s="34"/>
      <c r="V1830" s="34"/>
      <c r="W1830" s="34"/>
      <c r="X1830" s="34"/>
      <c r="Y1830" s="34"/>
      <c r="Z1830" s="34"/>
      <c r="AA1830" s="34"/>
      <c r="AB1830" s="34"/>
      <c r="AC1830" s="34"/>
      <c r="AD1830" s="47"/>
      <c r="AG1830" s="23">
        <v>1</v>
      </c>
      <c r="AH1830" s="42">
        <v>0</v>
      </c>
      <c r="AI1830" s="42">
        <v>0</v>
      </c>
    </row>
    <row r="1831" spans="1:35" s="16" customFormat="1" x14ac:dyDescent="0.35">
      <c r="A1831" s="34" t="str">
        <f>IF(B1831&lt;&gt;"",MAX($A$1:A1830)+1,"")</f>
        <v/>
      </c>
      <c r="B1831" s="34"/>
      <c r="C1831" s="34"/>
      <c r="D1831" s="34"/>
      <c r="E1831" s="34"/>
      <c r="F1831" s="34"/>
      <c r="G1831" s="34"/>
      <c r="H1831" s="34"/>
      <c r="I1831" s="34"/>
      <c r="J1831" s="34"/>
      <c r="K1831" s="34"/>
      <c r="L1831" s="34"/>
      <c r="M1831" s="34"/>
      <c r="N1831" s="34"/>
      <c r="O1831" s="34"/>
      <c r="P1831" s="34"/>
      <c r="Q1831" s="34"/>
      <c r="R1831" s="34"/>
      <c r="S1831" s="34"/>
      <c r="T1831" s="34"/>
      <c r="U1831" s="34"/>
      <c r="V1831" s="34"/>
      <c r="W1831" s="34"/>
      <c r="X1831" s="34"/>
      <c r="Y1831" s="34"/>
      <c r="Z1831" s="34"/>
      <c r="AA1831" s="34"/>
      <c r="AB1831" s="34"/>
      <c r="AC1831" s="34"/>
      <c r="AD1831" s="47"/>
      <c r="AG1831" s="23">
        <v>1</v>
      </c>
      <c r="AH1831" s="42">
        <v>0</v>
      </c>
      <c r="AI1831" s="42">
        <v>0</v>
      </c>
    </row>
    <row r="1832" spans="1:35" s="16" customFormat="1" x14ac:dyDescent="0.35">
      <c r="A1832" s="34" t="str">
        <f>IF(B1832&lt;&gt;"",MAX($A$1:A1831)+1,"")</f>
        <v/>
      </c>
      <c r="B1832" s="34"/>
      <c r="C1832" s="34"/>
      <c r="D1832" s="34"/>
      <c r="E1832" s="34"/>
      <c r="F1832" s="34"/>
      <c r="G1832" s="34"/>
      <c r="H1832" s="34"/>
      <c r="I1832" s="34"/>
      <c r="J1832" s="34"/>
      <c r="K1832" s="34"/>
      <c r="L1832" s="34"/>
      <c r="M1832" s="34"/>
      <c r="N1832" s="34"/>
      <c r="O1832" s="34"/>
      <c r="P1832" s="34"/>
      <c r="Q1832" s="34"/>
      <c r="R1832" s="34"/>
      <c r="S1832" s="34"/>
      <c r="T1832" s="34"/>
      <c r="U1832" s="34"/>
      <c r="V1832" s="34"/>
      <c r="W1832" s="34"/>
      <c r="X1832" s="34"/>
      <c r="Y1832" s="34"/>
      <c r="Z1832" s="34"/>
      <c r="AA1832" s="34"/>
      <c r="AB1832" s="34"/>
      <c r="AC1832" s="34"/>
      <c r="AD1832" s="47"/>
      <c r="AG1832" s="23">
        <v>1</v>
      </c>
      <c r="AH1832" s="42">
        <v>0</v>
      </c>
      <c r="AI1832" s="42">
        <v>0</v>
      </c>
    </row>
    <row r="1833" spans="1:35" s="16" customFormat="1" x14ac:dyDescent="0.35">
      <c r="A1833" s="34" t="str">
        <f>IF(B1833&lt;&gt;"",MAX($A$1:A1832)+1,"")</f>
        <v/>
      </c>
      <c r="B1833" s="34"/>
      <c r="C1833" s="34"/>
      <c r="D1833" s="34"/>
      <c r="E1833" s="34"/>
      <c r="F1833" s="34"/>
      <c r="G1833" s="34"/>
      <c r="H1833" s="34"/>
      <c r="I1833" s="34"/>
      <c r="J1833" s="34"/>
      <c r="K1833" s="34"/>
      <c r="L1833" s="34"/>
      <c r="M1833" s="34"/>
      <c r="N1833" s="34"/>
      <c r="O1833" s="34"/>
      <c r="P1833" s="34"/>
      <c r="Q1833" s="34"/>
      <c r="R1833" s="34"/>
      <c r="S1833" s="34"/>
      <c r="T1833" s="34"/>
      <c r="U1833" s="34"/>
      <c r="V1833" s="34"/>
      <c r="W1833" s="34"/>
      <c r="X1833" s="34"/>
      <c r="Y1833" s="34"/>
      <c r="Z1833" s="34"/>
      <c r="AA1833" s="34"/>
      <c r="AB1833" s="34"/>
      <c r="AC1833" s="34"/>
      <c r="AD1833" s="47"/>
      <c r="AG1833" s="23">
        <v>1</v>
      </c>
      <c r="AH1833" s="42">
        <v>0</v>
      </c>
      <c r="AI1833" s="42">
        <v>0</v>
      </c>
    </row>
    <row r="1834" spans="1:35" s="16" customFormat="1" x14ac:dyDescent="0.35">
      <c r="A1834" s="34" t="str">
        <f>IF(B1834&lt;&gt;"",MAX($A$1:A1833)+1,"")</f>
        <v/>
      </c>
      <c r="B1834" s="34"/>
      <c r="C1834" s="34"/>
      <c r="D1834" s="34"/>
      <c r="E1834" s="34"/>
      <c r="F1834" s="34"/>
      <c r="G1834" s="34"/>
      <c r="H1834" s="34"/>
      <c r="I1834" s="34"/>
      <c r="J1834" s="34"/>
      <c r="K1834" s="34"/>
      <c r="L1834" s="34"/>
      <c r="M1834" s="34"/>
      <c r="N1834" s="34"/>
      <c r="O1834" s="34"/>
      <c r="P1834" s="34"/>
      <c r="Q1834" s="34"/>
      <c r="R1834" s="34"/>
      <c r="S1834" s="34"/>
      <c r="T1834" s="34"/>
      <c r="U1834" s="34"/>
      <c r="V1834" s="34"/>
      <c r="W1834" s="34"/>
      <c r="X1834" s="34"/>
      <c r="Y1834" s="34"/>
      <c r="Z1834" s="34"/>
      <c r="AA1834" s="34"/>
      <c r="AB1834" s="34"/>
      <c r="AC1834" s="34"/>
      <c r="AD1834" s="47"/>
      <c r="AG1834" s="23">
        <v>1</v>
      </c>
      <c r="AH1834" s="42">
        <v>0</v>
      </c>
      <c r="AI1834" s="42">
        <v>0</v>
      </c>
    </row>
    <row r="1835" spans="1:35" s="16" customFormat="1" x14ac:dyDescent="0.35">
      <c r="A1835" s="34" t="str">
        <f>IF(B1835&lt;&gt;"",MAX($A$1:A1834)+1,"")</f>
        <v/>
      </c>
      <c r="B1835" s="34"/>
      <c r="C1835" s="34"/>
      <c r="D1835" s="34"/>
      <c r="E1835" s="34"/>
      <c r="F1835" s="34"/>
      <c r="G1835" s="34"/>
      <c r="H1835" s="34"/>
      <c r="I1835" s="34"/>
      <c r="J1835" s="34"/>
      <c r="K1835" s="34"/>
      <c r="L1835" s="34"/>
      <c r="M1835" s="34"/>
      <c r="N1835" s="34"/>
      <c r="O1835" s="34"/>
      <c r="P1835" s="34"/>
      <c r="Q1835" s="34"/>
      <c r="R1835" s="34"/>
      <c r="S1835" s="34"/>
      <c r="T1835" s="34"/>
      <c r="U1835" s="34"/>
      <c r="V1835" s="34"/>
      <c r="W1835" s="34"/>
      <c r="X1835" s="34"/>
      <c r="Y1835" s="34"/>
      <c r="Z1835" s="34"/>
      <c r="AA1835" s="34"/>
      <c r="AB1835" s="34"/>
      <c r="AC1835" s="34"/>
      <c r="AD1835" s="47"/>
      <c r="AG1835" s="23">
        <v>1</v>
      </c>
      <c r="AH1835" s="42">
        <v>0</v>
      </c>
      <c r="AI1835" s="42">
        <v>0</v>
      </c>
    </row>
    <row r="1836" spans="1:35" s="16" customFormat="1" x14ac:dyDescent="0.35">
      <c r="A1836" s="34" t="str">
        <f>IF(B1836&lt;&gt;"",MAX($A$1:A1835)+1,"")</f>
        <v/>
      </c>
      <c r="B1836" s="34"/>
      <c r="C1836" s="34"/>
      <c r="D1836" s="34"/>
      <c r="E1836" s="34"/>
      <c r="F1836" s="34"/>
      <c r="G1836" s="34"/>
      <c r="H1836" s="34"/>
      <c r="I1836" s="34"/>
      <c r="J1836" s="34"/>
      <c r="K1836" s="34"/>
      <c r="L1836" s="34"/>
      <c r="M1836" s="34"/>
      <c r="N1836" s="34"/>
      <c r="O1836" s="34"/>
      <c r="P1836" s="34"/>
      <c r="Q1836" s="34"/>
      <c r="R1836" s="34"/>
      <c r="S1836" s="34"/>
      <c r="T1836" s="34"/>
      <c r="U1836" s="34"/>
      <c r="V1836" s="34"/>
      <c r="W1836" s="34"/>
      <c r="X1836" s="34"/>
      <c r="Y1836" s="34"/>
      <c r="Z1836" s="34"/>
      <c r="AA1836" s="34"/>
      <c r="AB1836" s="34"/>
      <c r="AC1836" s="34"/>
      <c r="AD1836" s="47"/>
      <c r="AG1836" s="23">
        <v>1</v>
      </c>
      <c r="AH1836" s="42">
        <v>0</v>
      </c>
      <c r="AI1836" s="42">
        <v>0</v>
      </c>
    </row>
    <row r="1837" spans="1:35" s="16" customFormat="1" x14ac:dyDescent="0.35">
      <c r="A1837" s="34" t="str">
        <f>IF(B1837&lt;&gt;"",MAX($A$1:A1836)+1,"")</f>
        <v/>
      </c>
      <c r="B1837" s="34"/>
      <c r="C1837" s="34"/>
      <c r="D1837" s="34"/>
      <c r="E1837" s="34"/>
      <c r="F1837" s="34"/>
      <c r="G1837" s="34"/>
      <c r="H1837" s="34"/>
      <c r="I1837" s="34"/>
      <c r="J1837" s="34"/>
      <c r="K1837" s="34"/>
      <c r="L1837" s="34"/>
      <c r="M1837" s="34"/>
      <c r="N1837" s="34"/>
      <c r="O1837" s="34"/>
      <c r="P1837" s="34"/>
      <c r="Q1837" s="34"/>
      <c r="R1837" s="34"/>
      <c r="S1837" s="34"/>
      <c r="T1837" s="34"/>
      <c r="U1837" s="34"/>
      <c r="V1837" s="34"/>
      <c r="W1837" s="34"/>
      <c r="X1837" s="34"/>
      <c r="Y1837" s="34"/>
      <c r="Z1837" s="34"/>
      <c r="AA1837" s="34"/>
      <c r="AB1837" s="34"/>
      <c r="AC1837" s="34"/>
      <c r="AD1837" s="47"/>
      <c r="AG1837" s="23">
        <v>1</v>
      </c>
      <c r="AH1837" s="42">
        <v>0</v>
      </c>
      <c r="AI1837" s="42">
        <v>0</v>
      </c>
    </row>
    <row r="1838" spans="1:35" s="16" customFormat="1" x14ac:dyDescent="0.35">
      <c r="A1838" s="34" t="str">
        <f>IF(B1838&lt;&gt;"",MAX($A$1:A1837)+1,"")</f>
        <v/>
      </c>
      <c r="B1838" s="34"/>
      <c r="C1838" s="34"/>
      <c r="D1838" s="34"/>
      <c r="E1838" s="34"/>
      <c r="F1838" s="34"/>
      <c r="G1838" s="34"/>
      <c r="H1838" s="34"/>
      <c r="I1838" s="34"/>
      <c r="J1838" s="34"/>
      <c r="K1838" s="34"/>
      <c r="L1838" s="34"/>
      <c r="M1838" s="34"/>
      <c r="N1838" s="34"/>
      <c r="O1838" s="34"/>
      <c r="P1838" s="34"/>
      <c r="Q1838" s="34"/>
      <c r="R1838" s="34"/>
      <c r="S1838" s="34"/>
      <c r="T1838" s="34"/>
      <c r="U1838" s="34"/>
      <c r="V1838" s="34"/>
      <c r="W1838" s="34"/>
      <c r="X1838" s="34"/>
      <c r="Y1838" s="34"/>
      <c r="Z1838" s="34"/>
      <c r="AA1838" s="34"/>
      <c r="AB1838" s="34"/>
      <c r="AC1838" s="34"/>
      <c r="AD1838" s="47"/>
      <c r="AG1838" s="23">
        <v>1</v>
      </c>
      <c r="AH1838" s="42">
        <v>0</v>
      </c>
      <c r="AI1838" s="42">
        <v>0</v>
      </c>
    </row>
    <row r="1839" spans="1:35" s="16" customFormat="1" x14ac:dyDescent="0.35">
      <c r="A1839" s="34" t="str">
        <f>IF(B1839&lt;&gt;"",MAX($A$1:A1838)+1,"")</f>
        <v/>
      </c>
      <c r="B1839" s="34"/>
      <c r="C1839" s="34"/>
      <c r="D1839" s="34"/>
      <c r="E1839" s="34"/>
      <c r="F1839" s="34"/>
      <c r="G1839" s="34"/>
      <c r="H1839" s="34"/>
      <c r="I1839" s="34"/>
      <c r="J1839" s="34"/>
      <c r="K1839" s="34"/>
      <c r="L1839" s="34"/>
      <c r="M1839" s="34"/>
      <c r="N1839" s="34"/>
      <c r="O1839" s="34"/>
      <c r="P1839" s="34"/>
      <c r="Q1839" s="34"/>
      <c r="R1839" s="34"/>
      <c r="S1839" s="34"/>
      <c r="T1839" s="34"/>
      <c r="U1839" s="34"/>
      <c r="V1839" s="34"/>
      <c r="W1839" s="34"/>
      <c r="X1839" s="34"/>
      <c r="Y1839" s="34"/>
      <c r="Z1839" s="34"/>
      <c r="AA1839" s="34"/>
      <c r="AB1839" s="34"/>
      <c r="AC1839" s="34"/>
      <c r="AD1839" s="47"/>
      <c r="AG1839" s="23">
        <v>1</v>
      </c>
      <c r="AH1839" s="42">
        <v>0</v>
      </c>
      <c r="AI1839" s="42">
        <v>0</v>
      </c>
    </row>
    <row r="1840" spans="1:35" s="16" customFormat="1" x14ac:dyDescent="0.35">
      <c r="A1840" s="34" t="str">
        <f>IF(B1840&lt;&gt;"",MAX($A$1:A1839)+1,"")</f>
        <v/>
      </c>
      <c r="B1840" s="34"/>
      <c r="C1840" s="34"/>
      <c r="D1840" s="34"/>
      <c r="E1840" s="34"/>
      <c r="F1840" s="34"/>
      <c r="G1840" s="34"/>
      <c r="H1840" s="34"/>
      <c r="I1840" s="34"/>
      <c r="J1840" s="34"/>
      <c r="K1840" s="34"/>
      <c r="L1840" s="34"/>
      <c r="M1840" s="34"/>
      <c r="N1840" s="34"/>
      <c r="O1840" s="34"/>
      <c r="P1840" s="34"/>
      <c r="Q1840" s="34"/>
      <c r="R1840" s="34"/>
      <c r="S1840" s="34"/>
      <c r="T1840" s="34"/>
      <c r="U1840" s="34"/>
      <c r="V1840" s="34"/>
      <c r="W1840" s="34"/>
      <c r="X1840" s="34"/>
      <c r="Y1840" s="34"/>
      <c r="Z1840" s="34"/>
      <c r="AA1840" s="34"/>
      <c r="AB1840" s="34"/>
      <c r="AC1840" s="34"/>
      <c r="AD1840" s="47"/>
      <c r="AG1840" s="23">
        <v>1</v>
      </c>
      <c r="AH1840" s="42">
        <v>0</v>
      </c>
      <c r="AI1840" s="42">
        <v>0</v>
      </c>
    </row>
    <row r="1841" spans="1:35" s="16" customFormat="1" x14ac:dyDescent="0.35">
      <c r="A1841" s="34" t="str">
        <f>IF(B1841&lt;&gt;"",MAX($A$1:A1840)+1,"")</f>
        <v/>
      </c>
      <c r="B1841" s="34"/>
      <c r="C1841" s="34"/>
      <c r="D1841" s="34"/>
      <c r="E1841" s="34"/>
      <c r="F1841" s="34"/>
      <c r="G1841" s="34"/>
      <c r="H1841" s="34"/>
      <c r="I1841" s="34"/>
      <c r="J1841" s="34"/>
      <c r="K1841" s="34"/>
      <c r="L1841" s="34"/>
      <c r="M1841" s="34"/>
      <c r="N1841" s="34"/>
      <c r="O1841" s="34"/>
      <c r="P1841" s="34"/>
      <c r="Q1841" s="34"/>
      <c r="R1841" s="34"/>
      <c r="S1841" s="34"/>
      <c r="T1841" s="34"/>
      <c r="U1841" s="34"/>
      <c r="V1841" s="34"/>
      <c r="W1841" s="34"/>
      <c r="X1841" s="34"/>
      <c r="Y1841" s="34"/>
      <c r="Z1841" s="34"/>
      <c r="AA1841" s="34"/>
      <c r="AB1841" s="34"/>
      <c r="AC1841" s="34"/>
      <c r="AD1841" s="47"/>
      <c r="AG1841" s="23">
        <v>1</v>
      </c>
      <c r="AH1841" s="42">
        <v>0</v>
      </c>
      <c r="AI1841" s="42">
        <v>0</v>
      </c>
    </row>
    <row r="1842" spans="1:35" s="16" customFormat="1" x14ac:dyDescent="0.35">
      <c r="A1842" s="34" t="str">
        <f>IF(B1842&lt;&gt;"",MAX($A$1:A1841)+1,"")</f>
        <v/>
      </c>
      <c r="B1842" s="34"/>
      <c r="C1842" s="34"/>
      <c r="D1842" s="34"/>
      <c r="E1842" s="34"/>
      <c r="F1842" s="34"/>
      <c r="G1842" s="34"/>
      <c r="H1842" s="34"/>
      <c r="I1842" s="34"/>
      <c r="J1842" s="34"/>
      <c r="K1842" s="34"/>
      <c r="L1842" s="34"/>
      <c r="M1842" s="34"/>
      <c r="N1842" s="34"/>
      <c r="O1842" s="34"/>
      <c r="P1842" s="34"/>
      <c r="Q1842" s="34"/>
      <c r="R1842" s="34"/>
      <c r="S1842" s="34"/>
      <c r="T1842" s="34"/>
      <c r="U1842" s="34"/>
      <c r="V1842" s="34"/>
      <c r="W1842" s="34"/>
      <c r="X1842" s="34"/>
      <c r="Y1842" s="34"/>
      <c r="Z1842" s="34"/>
      <c r="AA1842" s="34"/>
      <c r="AB1842" s="34"/>
      <c r="AC1842" s="34"/>
      <c r="AD1842" s="47"/>
      <c r="AG1842" s="23">
        <v>1</v>
      </c>
      <c r="AH1842" s="42">
        <v>0</v>
      </c>
      <c r="AI1842" s="42">
        <v>0</v>
      </c>
    </row>
    <row r="1843" spans="1:35" s="16" customFormat="1" x14ac:dyDescent="0.35">
      <c r="A1843" s="34" t="str">
        <f>IF(B1843&lt;&gt;"",MAX($A$1:A1842)+1,"")</f>
        <v/>
      </c>
      <c r="B1843" s="34"/>
      <c r="C1843" s="34"/>
      <c r="D1843" s="34"/>
      <c r="E1843" s="34"/>
      <c r="F1843" s="34"/>
      <c r="G1843" s="34"/>
      <c r="H1843" s="34"/>
      <c r="I1843" s="34"/>
      <c r="J1843" s="34"/>
      <c r="K1843" s="34"/>
      <c r="L1843" s="34"/>
      <c r="M1843" s="34"/>
      <c r="N1843" s="34"/>
      <c r="O1843" s="34"/>
      <c r="P1843" s="34"/>
      <c r="Q1843" s="34"/>
      <c r="R1843" s="34"/>
      <c r="S1843" s="34"/>
      <c r="T1843" s="34"/>
      <c r="U1843" s="34"/>
      <c r="V1843" s="34"/>
      <c r="W1843" s="34"/>
      <c r="X1843" s="34"/>
      <c r="Y1843" s="34"/>
      <c r="Z1843" s="34"/>
      <c r="AA1843" s="34"/>
      <c r="AB1843" s="34"/>
      <c r="AC1843" s="34"/>
      <c r="AD1843" s="47"/>
      <c r="AG1843" s="23">
        <v>1</v>
      </c>
      <c r="AH1843" s="42">
        <v>0</v>
      </c>
      <c r="AI1843" s="42">
        <v>0</v>
      </c>
    </row>
    <row r="1844" spans="1:35" s="16" customFormat="1" x14ac:dyDescent="0.35">
      <c r="A1844" s="34" t="str">
        <f>IF(B1844&lt;&gt;"",MAX($A$1:A1843)+1,"")</f>
        <v/>
      </c>
      <c r="B1844" s="34"/>
      <c r="C1844" s="34"/>
      <c r="D1844" s="34"/>
      <c r="E1844" s="34"/>
      <c r="F1844" s="34"/>
      <c r="G1844" s="34"/>
      <c r="H1844" s="34"/>
      <c r="I1844" s="34"/>
      <c r="J1844" s="34"/>
      <c r="K1844" s="34"/>
      <c r="L1844" s="34"/>
      <c r="M1844" s="34"/>
      <c r="N1844" s="34"/>
      <c r="O1844" s="34"/>
      <c r="P1844" s="34"/>
      <c r="Q1844" s="34"/>
      <c r="R1844" s="34"/>
      <c r="S1844" s="34"/>
      <c r="T1844" s="34"/>
      <c r="U1844" s="34"/>
      <c r="V1844" s="34"/>
      <c r="W1844" s="34"/>
      <c r="X1844" s="34"/>
      <c r="Y1844" s="34"/>
      <c r="Z1844" s="34"/>
      <c r="AA1844" s="34"/>
      <c r="AB1844" s="34"/>
      <c r="AC1844" s="34"/>
      <c r="AD1844" s="47"/>
      <c r="AG1844" s="23">
        <v>1</v>
      </c>
      <c r="AH1844" s="42">
        <v>0</v>
      </c>
      <c r="AI1844" s="42">
        <v>0</v>
      </c>
    </row>
    <row r="1845" spans="1:35" s="16" customFormat="1" x14ac:dyDescent="0.35">
      <c r="A1845" s="34" t="str">
        <f>IF(B1845&lt;&gt;"",MAX($A$1:A1844)+1,"")</f>
        <v/>
      </c>
      <c r="B1845" s="34"/>
      <c r="C1845" s="34"/>
      <c r="D1845" s="34"/>
      <c r="E1845" s="34"/>
      <c r="F1845" s="34"/>
      <c r="G1845" s="34"/>
      <c r="H1845" s="34"/>
      <c r="I1845" s="34"/>
      <c r="J1845" s="34"/>
      <c r="K1845" s="34"/>
      <c r="L1845" s="34"/>
      <c r="M1845" s="34"/>
      <c r="N1845" s="34"/>
      <c r="O1845" s="34"/>
      <c r="P1845" s="34"/>
      <c r="Q1845" s="34"/>
      <c r="R1845" s="34"/>
      <c r="S1845" s="34"/>
      <c r="T1845" s="34"/>
      <c r="U1845" s="34"/>
      <c r="V1845" s="34"/>
      <c r="W1845" s="34"/>
      <c r="X1845" s="34"/>
      <c r="Y1845" s="34"/>
      <c r="Z1845" s="34"/>
      <c r="AA1845" s="34"/>
      <c r="AB1845" s="34"/>
      <c r="AC1845" s="34"/>
      <c r="AD1845" s="47"/>
      <c r="AG1845" s="23">
        <v>1</v>
      </c>
      <c r="AH1845" s="42">
        <v>0</v>
      </c>
      <c r="AI1845" s="42">
        <v>0</v>
      </c>
    </row>
    <row r="1846" spans="1:35" s="16" customFormat="1" x14ac:dyDescent="0.35">
      <c r="A1846" s="34" t="str">
        <f>IF(B1846&lt;&gt;"",MAX($A$1:A1845)+1,"")</f>
        <v/>
      </c>
      <c r="B1846" s="34"/>
      <c r="C1846" s="34"/>
      <c r="D1846" s="34"/>
      <c r="E1846" s="34"/>
      <c r="F1846" s="34"/>
      <c r="G1846" s="34"/>
      <c r="H1846" s="34"/>
      <c r="I1846" s="34"/>
      <c r="J1846" s="34"/>
      <c r="K1846" s="34"/>
      <c r="L1846" s="34"/>
      <c r="M1846" s="34"/>
      <c r="N1846" s="34"/>
      <c r="O1846" s="34"/>
      <c r="P1846" s="34"/>
      <c r="Q1846" s="34"/>
      <c r="R1846" s="34"/>
      <c r="S1846" s="34"/>
      <c r="T1846" s="34"/>
      <c r="U1846" s="34"/>
      <c r="V1846" s="34"/>
      <c r="W1846" s="34"/>
      <c r="X1846" s="34"/>
      <c r="Y1846" s="34"/>
      <c r="Z1846" s="34"/>
      <c r="AA1846" s="34"/>
      <c r="AB1846" s="34"/>
      <c r="AC1846" s="34"/>
      <c r="AD1846" s="47"/>
      <c r="AG1846" s="23">
        <v>1</v>
      </c>
      <c r="AH1846" s="42">
        <v>0</v>
      </c>
      <c r="AI1846" s="42">
        <v>0</v>
      </c>
    </row>
    <row r="1847" spans="1:35" s="16" customFormat="1" x14ac:dyDescent="0.35">
      <c r="A1847" s="34" t="str">
        <f>IF(B1847&lt;&gt;"",MAX($A$1:A1846)+1,"")</f>
        <v/>
      </c>
      <c r="B1847" s="34"/>
      <c r="C1847" s="34"/>
      <c r="D1847" s="34"/>
      <c r="E1847" s="34"/>
      <c r="F1847" s="34"/>
      <c r="G1847" s="34"/>
      <c r="H1847" s="34"/>
      <c r="I1847" s="34"/>
      <c r="J1847" s="34"/>
      <c r="K1847" s="34"/>
      <c r="L1847" s="34"/>
      <c r="M1847" s="34"/>
      <c r="N1847" s="34"/>
      <c r="O1847" s="34"/>
      <c r="P1847" s="34"/>
      <c r="Q1847" s="34"/>
      <c r="R1847" s="34"/>
      <c r="S1847" s="34"/>
      <c r="T1847" s="34"/>
      <c r="U1847" s="34"/>
      <c r="V1847" s="34"/>
      <c r="W1847" s="34"/>
      <c r="X1847" s="34"/>
      <c r="Y1847" s="34"/>
      <c r="Z1847" s="34"/>
      <c r="AA1847" s="34"/>
      <c r="AB1847" s="34"/>
      <c r="AC1847" s="34"/>
      <c r="AD1847" s="47"/>
      <c r="AG1847" s="23">
        <v>1</v>
      </c>
      <c r="AH1847" s="42">
        <v>0</v>
      </c>
      <c r="AI1847" s="42">
        <v>0</v>
      </c>
    </row>
    <row r="1848" spans="1:35" s="16" customFormat="1" x14ac:dyDescent="0.35">
      <c r="A1848" s="34" t="str">
        <f>IF(B1848&lt;&gt;"",MAX($A$1:A1847)+1,"")</f>
        <v/>
      </c>
      <c r="B1848" s="34"/>
      <c r="C1848" s="34"/>
      <c r="D1848" s="34"/>
      <c r="E1848" s="34"/>
      <c r="F1848" s="34"/>
      <c r="G1848" s="34"/>
      <c r="H1848" s="34"/>
      <c r="I1848" s="34"/>
      <c r="J1848" s="34"/>
      <c r="K1848" s="34"/>
      <c r="L1848" s="34"/>
      <c r="M1848" s="34"/>
      <c r="N1848" s="34"/>
      <c r="O1848" s="34"/>
      <c r="P1848" s="34"/>
      <c r="Q1848" s="34"/>
      <c r="R1848" s="34"/>
      <c r="S1848" s="34"/>
      <c r="T1848" s="34"/>
      <c r="U1848" s="34"/>
      <c r="V1848" s="34"/>
      <c r="W1848" s="34"/>
      <c r="X1848" s="34"/>
      <c r="Y1848" s="34"/>
      <c r="Z1848" s="34"/>
      <c r="AA1848" s="34"/>
      <c r="AB1848" s="34"/>
      <c r="AC1848" s="34"/>
      <c r="AD1848" s="47"/>
      <c r="AG1848" s="23">
        <v>1</v>
      </c>
      <c r="AH1848" s="42">
        <v>0</v>
      </c>
      <c r="AI1848" s="42">
        <v>0</v>
      </c>
    </row>
    <row r="1849" spans="1:35" s="16" customFormat="1" x14ac:dyDescent="0.35">
      <c r="A1849" s="34" t="str">
        <f>IF(B1849&lt;&gt;"",MAX($A$1:A1848)+1,"")</f>
        <v/>
      </c>
      <c r="B1849" s="34"/>
      <c r="C1849" s="34"/>
      <c r="D1849" s="34"/>
      <c r="E1849" s="34"/>
      <c r="F1849" s="34"/>
      <c r="G1849" s="34"/>
      <c r="H1849" s="34"/>
      <c r="I1849" s="34"/>
      <c r="J1849" s="34"/>
      <c r="K1849" s="34"/>
      <c r="L1849" s="34"/>
      <c r="M1849" s="34"/>
      <c r="N1849" s="34"/>
      <c r="O1849" s="34"/>
      <c r="P1849" s="34"/>
      <c r="Q1849" s="34"/>
      <c r="R1849" s="34"/>
      <c r="S1849" s="34"/>
      <c r="T1849" s="34"/>
      <c r="U1849" s="34"/>
      <c r="V1849" s="34"/>
      <c r="W1849" s="34"/>
      <c r="X1849" s="34"/>
      <c r="Y1849" s="34"/>
      <c r="Z1849" s="34"/>
      <c r="AA1849" s="34"/>
      <c r="AB1849" s="34"/>
      <c r="AC1849" s="34"/>
      <c r="AD1849" s="47"/>
      <c r="AG1849" s="23">
        <v>1</v>
      </c>
      <c r="AH1849" s="42">
        <v>0</v>
      </c>
      <c r="AI1849" s="42">
        <v>0</v>
      </c>
    </row>
    <row r="1850" spans="1:35" s="16" customFormat="1" x14ac:dyDescent="0.35">
      <c r="A1850" s="34" t="str">
        <f>IF(B1850&lt;&gt;"",MAX($A$1:A1849)+1,"")</f>
        <v/>
      </c>
      <c r="B1850" s="34"/>
      <c r="C1850" s="34"/>
      <c r="D1850" s="34"/>
      <c r="E1850" s="34"/>
      <c r="F1850" s="34"/>
      <c r="G1850" s="34"/>
      <c r="H1850" s="34"/>
      <c r="I1850" s="34"/>
      <c r="J1850" s="34"/>
      <c r="K1850" s="34"/>
      <c r="L1850" s="34"/>
      <c r="M1850" s="34"/>
      <c r="N1850" s="34"/>
      <c r="O1850" s="34"/>
      <c r="P1850" s="34"/>
      <c r="Q1850" s="34"/>
      <c r="R1850" s="34"/>
      <c r="S1850" s="34"/>
      <c r="T1850" s="34"/>
      <c r="U1850" s="34"/>
      <c r="V1850" s="34"/>
      <c r="W1850" s="34"/>
      <c r="X1850" s="34"/>
      <c r="Y1850" s="34"/>
      <c r="Z1850" s="34"/>
      <c r="AA1850" s="34"/>
      <c r="AB1850" s="34"/>
      <c r="AC1850" s="34"/>
      <c r="AD1850" s="47"/>
      <c r="AG1850" s="23">
        <v>1</v>
      </c>
      <c r="AH1850" s="42">
        <v>0</v>
      </c>
      <c r="AI1850" s="42">
        <v>0</v>
      </c>
    </row>
    <row r="1851" spans="1:35" s="16" customFormat="1" x14ac:dyDescent="0.35">
      <c r="A1851" s="34" t="str">
        <f>IF(B1851&lt;&gt;"",MAX($A$1:A1850)+1,"")</f>
        <v/>
      </c>
      <c r="B1851" s="34"/>
      <c r="C1851" s="34"/>
      <c r="D1851" s="34"/>
      <c r="E1851" s="34"/>
      <c r="F1851" s="34"/>
      <c r="G1851" s="34"/>
      <c r="H1851" s="34"/>
      <c r="I1851" s="34"/>
      <c r="J1851" s="34"/>
      <c r="K1851" s="34"/>
      <c r="L1851" s="34"/>
      <c r="M1851" s="34"/>
      <c r="N1851" s="34"/>
      <c r="O1851" s="34"/>
      <c r="P1851" s="34"/>
      <c r="Q1851" s="34"/>
      <c r="R1851" s="34"/>
      <c r="S1851" s="34"/>
      <c r="T1851" s="34"/>
      <c r="U1851" s="34"/>
      <c r="V1851" s="34"/>
      <c r="W1851" s="34"/>
      <c r="X1851" s="34"/>
      <c r="Y1851" s="34"/>
      <c r="Z1851" s="34"/>
      <c r="AA1851" s="34"/>
      <c r="AB1851" s="34"/>
      <c r="AC1851" s="34"/>
      <c r="AD1851" s="47"/>
      <c r="AG1851" s="23">
        <v>1</v>
      </c>
      <c r="AH1851" s="42">
        <v>0</v>
      </c>
      <c r="AI1851" s="42">
        <v>0</v>
      </c>
    </row>
    <row r="1852" spans="1:35" s="16" customFormat="1" x14ac:dyDescent="0.35">
      <c r="A1852" s="34" t="str">
        <f>IF(B1852&lt;&gt;"",MAX($A$1:A1851)+1,"")</f>
        <v/>
      </c>
      <c r="B1852" s="34"/>
      <c r="C1852" s="34"/>
      <c r="D1852" s="34"/>
      <c r="E1852" s="34"/>
      <c r="F1852" s="34"/>
      <c r="G1852" s="34"/>
      <c r="H1852" s="34"/>
      <c r="I1852" s="34"/>
      <c r="J1852" s="34"/>
      <c r="K1852" s="34"/>
      <c r="L1852" s="34"/>
      <c r="M1852" s="34"/>
      <c r="N1852" s="34"/>
      <c r="O1852" s="34"/>
      <c r="P1852" s="34"/>
      <c r="Q1852" s="34"/>
      <c r="R1852" s="34"/>
      <c r="S1852" s="34"/>
      <c r="T1852" s="34"/>
      <c r="U1852" s="34"/>
      <c r="V1852" s="34"/>
      <c r="W1852" s="34"/>
      <c r="X1852" s="34"/>
      <c r="Y1852" s="34"/>
      <c r="Z1852" s="34"/>
      <c r="AA1852" s="34"/>
      <c r="AB1852" s="34"/>
      <c r="AC1852" s="34"/>
      <c r="AD1852" s="47"/>
      <c r="AG1852" s="23">
        <v>1</v>
      </c>
      <c r="AH1852" s="42">
        <v>0</v>
      </c>
      <c r="AI1852" s="42">
        <v>0</v>
      </c>
    </row>
    <row r="1853" spans="1:35" s="16" customFormat="1" x14ac:dyDescent="0.35">
      <c r="A1853" s="34" t="str">
        <f>IF(B1853&lt;&gt;"",MAX($A$1:A1852)+1,"")</f>
        <v/>
      </c>
      <c r="B1853" s="34"/>
      <c r="C1853" s="34"/>
      <c r="D1853" s="34"/>
      <c r="E1853" s="34"/>
      <c r="F1853" s="34"/>
      <c r="G1853" s="34"/>
      <c r="H1853" s="34"/>
      <c r="I1853" s="34"/>
      <c r="J1853" s="34"/>
      <c r="K1853" s="34"/>
      <c r="L1853" s="34"/>
      <c r="M1853" s="34"/>
      <c r="N1853" s="34"/>
      <c r="O1853" s="34"/>
      <c r="P1853" s="34"/>
      <c r="Q1853" s="34"/>
      <c r="R1853" s="34"/>
      <c r="S1853" s="34"/>
      <c r="T1853" s="34"/>
      <c r="U1853" s="34"/>
      <c r="V1853" s="34"/>
      <c r="W1853" s="34"/>
      <c r="X1853" s="34"/>
      <c r="Y1853" s="34"/>
      <c r="Z1853" s="34"/>
      <c r="AA1853" s="34"/>
      <c r="AB1853" s="34"/>
      <c r="AC1853" s="34"/>
      <c r="AD1853" s="47"/>
      <c r="AG1853" s="23">
        <v>1</v>
      </c>
      <c r="AH1853" s="42">
        <v>0</v>
      </c>
      <c r="AI1853" s="42">
        <v>0</v>
      </c>
    </row>
    <row r="1854" spans="1:35" s="16" customFormat="1" x14ac:dyDescent="0.35">
      <c r="A1854" s="34" t="str">
        <f>IF(B1854&lt;&gt;"",MAX($A$1:A1853)+1,"")</f>
        <v/>
      </c>
      <c r="B1854" s="34"/>
      <c r="C1854" s="34"/>
      <c r="D1854" s="34"/>
      <c r="E1854" s="34"/>
      <c r="F1854" s="34"/>
      <c r="G1854" s="34"/>
      <c r="H1854" s="34"/>
      <c r="I1854" s="34"/>
      <c r="J1854" s="34"/>
      <c r="K1854" s="34"/>
      <c r="L1854" s="34"/>
      <c r="M1854" s="34"/>
      <c r="N1854" s="34"/>
      <c r="O1854" s="34"/>
      <c r="P1854" s="34"/>
      <c r="Q1854" s="34"/>
      <c r="R1854" s="34"/>
      <c r="S1854" s="34"/>
      <c r="T1854" s="34"/>
      <c r="U1854" s="34"/>
      <c r="V1854" s="34"/>
      <c r="W1854" s="34"/>
      <c r="X1854" s="34"/>
      <c r="Y1854" s="34"/>
      <c r="Z1854" s="34"/>
      <c r="AA1854" s="34"/>
      <c r="AB1854" s="34"/>
      <c r="AC1854" s="34"/>
      <c r="AD1854" s="47"/>
      <c r="AG1854" s="23">
        <v>1</v>
      </c>
      <c r="AH1854" s="42">
        <v>0</v>
      </c>
      <c r="AI1854" s="42">
        <v>0</v>
      </c>
    </row>
    <row r="1855" spans="1:35" s="16" customFormat="1" x14ac:dyDescent="0.35">
      <c r="A1855" s="34" t="str">
        <f>IF(B1855&lt;&gt;"",MAX($A$1:A1854)+1,"")</f>
        <v/>
      </c>
      <c r="B1855" s="34"/>
      <c r="C1855" s="34"/>
      <c r="D1855" s="34"/>
      <c r="E1855" s="34"/>
      <c r="F1855" s="34"/>
      <c r="G1855" s="34"/>
      <c r="H1855" s="34"/>
      <c r="I1855" s="34"/>
      <c r="J1855" s="34"/>
      <c r="K1855" s="34"/>
      <c r="L1855" s="34"/>
      <c r="M1855" s="34"/>
      <c r="N1855" s="34"/>
      <c r="O1855" s="34"/>
      <c r="P1855" s="34"/>
      <c r="Q1855" s="34"/>
      <c r="R1855" s="34"/>
      <c r="S1855" s="34"/>
      <c r="T1855" s="34"/>
      <c r="U1855" s="34"/>
      <c r="V1855" s="34"/>
      <c r="W1855" s="34"/>
      <c r="X1855" s="34"/>
      <c r="Y1855" s="34"/>
      <c r="Z1855" s="34"/>
      <c r="AA1855" s="34"/>
      <c r="AB1855" s="34"/>
      <c r="AC1855" s="34"/>
      <c r="AD1855" s="47"/>
      <c r="AG1855" s="23">
        <v>1</v>
      </c>
      <c r="AH1855" s="42">
        <v>0</v>
      </c>
      <c r="AI1855" s="42">
        <v>0</v>
      </c>
    </row>
    <row r="1856" spans="1:35" s="16" customFormat="1" x14ac:dyDescent="0.35">
      <c r="A1856" s="34" t="str">
        <f>IF(B1856&lt;&gt;"",MAX($A$1:A1855)+1,"")</f>
        <v/>
      </c>
      <c r="B1856" s="34"/>
      <c r="C1856" s="34"/>
      <c r="D1856" s="34"/>
      <c r="E1856" s="34"/>
      <c r="F1856" s="34"/>
      <c r="G1856" s="34"/>
      <c r="H1856" s="34"/>
      <c r="I1856" s="34"/>
      <c r="J1856" s="34"/>
      <c r="K1856" s="34"/>
      <c r="L1856" s="34"/>
      <c r="M1856" s="34"/>
      <c r="N1856" s="34"/>
      <c r="O1856" s="34"/>
      <c r="P1856" s="34"/>
      <c r="Q1856" s="34"/>
      <c r="R1856" s="34"/>
      <c r="S1856" s="34"/>
      <c r="T1856" s="34"/>
      <c r="U1856" s="34"/>
      <c r="V1856" s="34"/>
      <c r="W1856" s="34"/>
      <c r="X1856" s="34"/>
      <c r="Y1856" s="34"/>
      <c r="Z1856" s="34"/>
      <c r="AA1856" s="34"/>
      <c r="AB1856" s="34"/>
      <c r="AC1856" s="34"/>
      <c r="AD1856" s="47"/>
      <c r="AG1856" s="23">
        <v>1</v>
      </c>
      <c r="AH1856" s="42">
        <v>0</v>
      </c>
      <c r="AI1856" s="42">
        <v>0</v>
      </c>
    </row>
    <row r="1857" spans="1:35" s="16" customFormat="1" x14ac:dyDescent="0.35">
      <c r="A1857" s="34" t="str">
        <f>IF(B1857&lt;&gt;"",MAX($A$1:A1856)+1,"")</f>
        <v/>
      </c>
      <c r="B1857" s="34"/>
      <c r="C1857" s="34"/>
      <c r="D1857" s="34"/>
      <c r="E1857" s="34"/>
      <c r="F1857" s="34"/>
      <c r="G1857" s="34"/>
      <c r="H1857" s="34"/>
      <c r="I1857" s="34"/>
      <c r="J1857" s="34"/>
      <c r="K1857" s="34"/>
      <c r="L1857" s="34"/>
      <c r="M1857" s="34"/>
      <c r="N1857" s="34"/>
      <c r="O1857" s="34"/>
      <c r="P1857" s="34"/>
      <c r="Q1857" s="34"/>
      <c r="R1857" s="34"/>
      <c r="S1857" s="34"/>
      <c r="T1857" s="34"/>
      <c r="U1857" s="34"/>
      <c r="V1857" s="34"/>
      <c r="W1857" s="34"/>
      <c r="X1857" s="34"/>
      <c r="Y1857" s="34"/>
      <c r="Z1857" s="34"/>
      <c r="AA1857" s="34"/>
      <c r="AB1857" s="34"/>
      <c r="AC1857" s="34"/>
      <c r="AD1857" s="47"/>
      <c r="AG1857" s="23">
        <v>1</v>
      </c>
      <c r="AH1857" s="42">
        <v>0</v>
      </c>
      <c r="AI1857" s="42">
        <v>0</v>
      </c>
    </row>
    <row r="1858" spans="1:35" s="16" customFormat="1" x14ac:dyDescent="0.35">
      <c r="A1858" s="34" t="str">
        <f>IF(B1858&lt;&gt;"",MAX($A$1:A1857)+1,"")</f>
        <v/>
      </c>
      <c r="B1858" s="34"/>
      <c r="C1858" s="34"/>
      <c r="D1858" s="34"/>
      <c r="E1858" s="34"/>
      <c r="F1858" s="34"/>
      <c r="G1858" s="34"/>
      <c r="H1858" s="34"/>
      <c r="I1858" s="34"/>
      <c r="J1858" s="34"/>
      <c r="K1858" s="34"/>
      <c r="L1858" s="34"/>
      <c r="M1858" s="34"/>
      <c r="N1858" s="34"/>
      <c r="O1858" s="34"/>
      <c r="P1858" s="34"/>
      <c r="Q1858" s="34"/>
      <c r="R1858" s="34"/>
      <c r="S1858" s="34"/>
      <c r="T1858" s="34"/>
      <c r="U1858" s="34"/>
      <c r="V1858" s="34"/>
      <c r="W1858" s="34"/>
      <c r="X1858" s="34"/>
      <c r="Y1858" s="34"/>
      <c r="Z1858" s="34"/>
      <c r="AA1858" s="34"/>
      <c r="AB1858" s="34"/>
      <c r="AC1858" s="34"/>
      <c r="AD1858" s="47"/>
      <c r="AG1858" s="23">
        <v>1</v>
      </c>
      <c r="AH1858" s="42">
        <v>0</v>
      </c>
      <c r="AI1858" s="42">
        <v>0</v>
      </c>
    </row>
    <row r="1859" spans="1:35" s="16" customFormat="1" x14ac:dyDescent="0.35">
      <c r="A1859" s="34" t="str">
        <f>IF(B1859&lt;&gt;"",MAX($A$1:A1858)+1,"")</f>
        <v/>
      </c>
      <c r="B1859" s="34"/>
      <c r="C1859" s="34"/>
      <c r="D1859" s="34"/>
      <c r="E1859" s="34"/>
      <c r="F1859" s="34"/>
      <c r="G1859" s="34"/>
      <c r="H1859" s="34"/>
      <c r="I1859" s="34"/>
      <c r="J1859" s="34"/>
      <c r="K1859" s="34"/>
      <c r="L1859" s="34"/>
      <c r="M1859" s="34"/>
      <c r="N1859" s="34"/>
      <c r="O1859" s="34"/>
      <c r="P1859" s="34"/>
      <c r="Q1859" s="34"/>
      <c r="R1859" s="34"/>
      <c r="S1859" s="34"/>
      <c r="T1859" s="34"/>
      <c r="U1859" s="34"/>
      <c r="V1859" s="34"/>
      <c r="W1859" s="34"/>
      <c r="X1859" s="34"/>
      <c r="Y1859" s="34"/>
      <c r="Z1859" s="34"/>
      <c r="AA1859" s="34"/>
      <c r="AB1859" s="34"/>
      <c r="AC1859" s="34"/>
      <c r="AD1859" s="47"/>
      <c r="AG1859" s="23">
        <v>1</v>
      </c>
      <c r="AH1859" s="42">
        <v>0</v>
      </c>
      <c r="AI1859" s="42">
        <v>0</v>
      </c>
    </row>
    <row r="1860" spans="1:35" s="16" customFormat="1" x14ac:dyDescent="0.35">
      <c r="A1860" s="34" t="str">
        <f>IF(B1860&lt;&gt;"",MAX($A$1:A1859)+1,"")</f>
        <v/>
      </c>
      <c r="B1860" s="34"/>
      <c r="C1860" s="34"/>
      <c r="D1860" s="34"/>
      <c r="E1860" s="34"/>
      <c r="F1860" s="34"/>
      <c r="G1860" s="34"/>
      <c r="H1860" s="34"/>
      <c r="I1860" s="34"/>
      <c r="J1860" s="34"/>
      <c r="K1860" s="34"/>
      <c r="L1860" s="34"/>
      <c r="M1860" s="34"/>
      <c r="N1860" s="34"/>
      <c r="O1860" s="34"/>
      <c r="P1860" s="34"/>
      <c r="Q1860" s="34"/>
      <c r="R1860" s="34"/>
      <c r="S1860" s="34"/>
      <c r="T1860" s="34"/>
      <c r="U1860" s="34"/>
      <c r="V1860" s="34"/>
      <c r="W1860" s="34"/>
      <c r="X1860" s="34"/>
      <c r="Y1860" s="34"/>
      <c r="Z1860" s="34"/>
      <c r="AA1860" s="34"/>
      <c r="AB1860" s="34"/>
      <c r="AC1860" s="34"/>
      <c r="AD1860" s="47"/>
      <c r="AG1860" s="23">
        <v>1</v>
      </c>
      <c r="AH1860" s="42">
        <v>0</v>
      </c>
      <c r="AI1860" s="42">
        <v>0</v>
      </c>
    </row>
    <row r="1861" spans="1:35" s="16" customFormat="1" x14ac:dyDescent="0.35">
      <c r="A1861" s="34" t="str">
        <f>IF(B1861&lt;&gt;"",MAX($A$1:A1860)+1,"")</f>
        <v/>
      </c>
      <c r="B1861" s="34"/>
      <c r="C1861" s="34"/>
      <c r="D1861" s="34"/>
      <c r="E1861" s="34"/>
      <c r="F1861" s="34"/>
      <c r="G1861" s="34"/>
      <c r="H1861" s="34"/>
      <c r="I1861" s="34"/>
      <c r="J1861" s="34"/>
      <c r="K1861" s="34"/>
      <c r="L1861" s="34"/>
      <c r="M1861" s="34"/>
      <c r="N1861" s="34"/>
      <c r="O1861" s="34"/>
      <c r="P1861" s="34"/>
      <c r="Q1861" s="34"/>
      <c r="R1861" s="34"/>
      <c r="S1861" s="34"/>
      <c r="T1861" s="34"/>
      <c r="U1861" s="34"/>
      <c r="V1861" s="34"/>
      <c r="W1861" s="34"/>
      <c r="X1861" s="34"/>
      <c r="Y1861" s="34"/>
      <c r="Z1861" s="34"/>
      <c r="AA1861" s="34"/>
      <c r="AB1861" s="34"/>
      <c r="AC1861" s="34"/>
      <c r="AD1861" s="47"/>
      <c r="AG1861" s="23">
        <v>1</v>
      </c>
      <c r="AH1861" s="42">
        <v>0</v>
      </c>
      <c r="AI1861" s="42">
        <v>0</v>
      </c>
    </row>
    <row r="1862" spans="1:35" s="16" customFormat="1" x14ac:dyDescent="0.35">
      <c r="A1862" s="34" t="str">
        <f>IF(B1862&lt;&gt;"",MAX($A$1:A1861)+1,"")</f>
        <v/>
      </c>
      <c r="B1862" s="34"/>
      <c r="C1862" s="34"/>
      <c r="D1862" s="34"/>
      <c r="E1862" s="34"/>
      <c r="F1862" s="34"/>
      <c r="G1862" s="34"/>
      <c r="H1862" s="34"/>
      <c r="I1862" s="34"/>
      <c r="J1862" s="34"/>
      <c r="K1862" s="34"/>
      <c r="L1862" s="34"/>
      <c r="M1862" s="34"/>
      <c r="N1862" s="34"/>
      <c r="O1862" s="34"/>
      <c r="P1862" s="34"/>
      <c r="Q1862" s="34"/>
      <c r="R1862" s="34"/>
      <c r="S1862" s="34"/>
      <c r="T1862" s="34"/>
      <c r="U1862" s="34"/>
      <c r="V1862" s="34"/>
      <c r="W1862" s="34"/>
      <c r="X1862" s="34"/>
      <c r="Y1862" s="34"/>
      <c r="Z1862" s="34"/>
      <c r="AA1862" s="34"/>
      <c r="AB1862" s="34"/>
      <c r="AC1862" s="34"/>
      <c r="AD1862" s="47"/>
      <c r="AG1862" s="23">
        <v>1</v>
      </c>
      <c r="AH1862" s="42">
        <v>0</v>
      </c>
      <c r="AI1862" s="42">
        <v>0</v>
      </c>
    </row>
    <row r="1863" spans="1:35" s="16" customFormat="1" x14ac:dyDescent="0.35">
      <c r="A1863" s="34" t="str">
        <f>IF(B1863&lt;&gt;"",MAX($A$1:A1862)+1,"")</f>
        <v/>
      </c>
      <c r="B1863" s="34"/>
      <c r="C1863" s="34"/>
      <c r="D1863" s="34"/>
      <c r="E1863" s="34"/>
      <c r="F1863" s="34"/>
      <c r="G1863" s="34"/>
      <c r="H1863" s="34"/>
      <c r="I1863" s="34"/>
      <c r="J1863" s="34"/>
      <c r="K1863" s="34"/>
      <c r="L1863" s="34"/>
      <c r="M1863" s="34"/>
      <c r="N1863" s="34"/>
      <c r="O1863" s="34"/>
      <c r="P1863" s="34"/>
      <c r="Q1863" s="34"/>
      <c r="R1863" s="34"/>
      <c r="S1863" s="34"/>
      <c r="T1863" s="34"/>
      <c r="U1863" s="34"/>
      <c r="V1863" s="34"/>
      <c r="W1863" s="34"/>
      <c r="X1863" s="34"/>
      <c r="Y1863" s="34"/>
      <c r="Z1863" s="34"/>
      <c r="AA1863" s="34"/>
      <c r="AB1863" s="34"/>
      <c r="AC1863" s="34"/>
      <c r="AD1863" s="47"/>
      <c r="AG1863" s="23">
        <v>1</v>
      </c>
      <c r="AH1863" s="42">
        <v>0</v>
      </c>
      <c r="AI1863" s="42">
        <v>0</v>
      </c>
    </row>
    <row r="1864" spans="1:35" s="16" customFormat="1" x14ac:dyDescent="0.35">
      <c r="A1864" s="34" t="str">
        <f>IF(B1864&lt;&gt;"",MAX($A$1:A1863)+1,"")</f>
        <v/>
      </c>
      <c r="B1864" s="34"/>
      <c r="C1864" s="34"/>
      <c r="D1864" s="34"/>
      <c r="E1864" s="34"/>
      <c r="F1864" s="34"/>
      <c r="G1864" s="34"/>
      <c r="H1864" s="34"/>
      <c r="I1864" s="34"/>
      <c r="J1864" s="34"/>
      <c r="K1864" s="34"/>
      <c r="L1864" s="34"/>
      <c r="M1864" s="34"/>
      <c r="N1864" s="34"/>
      <c r="O1864" s="34"/>
      <c r="P1864" s="34"/>
      <c r="Q1864" s="34"/>
      <c r="R1864" s="34"/>
      <c r="S1864" s="34"/>
      <c r="T1864" s="34"/>
      <c r="U1864" s="34"/>
      <c r="V1864" s="34"/>
      <c r="W1864" s="34"/>
      <c r="X1864" s="34"/>
      <c r="Y1864" s="34"/>
      <c r="Z1864" s="34"/>
      <c r="AA1864" s="34"/>
      <c r="AB1864" s="34"/>
      <c r="AC1864" s="34"/>
      <c r="AD1864" s="47"/>
      <c r="AG1864" s="23">
        <v>1</v>
      </c>
      <c r="AH1864" s="42">
        <v>0</v>
      </c>
      <c r="AI1864" s="42">
        <v>0</v>
      </c>
    </row>
    <row r="1865" spans="1:35" s="16" customFormat="1" x14ac:dyDescent="0.35">
      <c r="A1865" s="34" t="str">
        <f>IF(B1865&lt;&gt;"",MAX($A$1:A1864)+1,"")</f>
        <v/>
      </c>
      <c r="B1865" s="34"/>
      <c r="C1865" s="34"/>
      <c r="D1865" s="34"/>
      <c r="E1865" s="34"/>
      <c r="F1865" s="34"/>
      <c r="G1865" s="34"/>
      <c r="H1865" s="34"/>
      <c r="I1865" s="34"/>
      <c r="J1865" s="34"/>
      <c r="K1865" s="34"/>
      <c r="L1865" s="34"/>
      <c r="M1865" s="34"/>
      <c r="N1865" s="34"/>
      <c r="O1865" s="34"/>
      <c r="P1865" s="34"/>
      <c r="Q1865" s="34"/>
      <c r="R1865" s="34"/>
      <c r="S1865" s="34"/>
      <c r="T1865" s="34"/>
      <c r="U1865" s="34"/>
      <c r="V1865" s="34"/>
      <c r="W1865" s="34"/>
      <c r="X1865" s="34"/>
      <c r="Y1865" s="34"/>
      <c r="Z1865" s="34"/>
      <c r="AA1865" s="34"/>
      <c r="AB1865" s="34"/>
      <c r="AC1865" s="34"/>
      <c r="AD1865" s="47"/>
      <c r="AG1865" s="23">
        <v>1</v>
      </c>
      <c r="AH1865" s="42">
        <v>0</v>
      </c>
      <c r="AI1865" s="42">
        <v>0</v>
      </c>
    </row>
    <row r="1866" spans="1:35" s="16" customFormat="1" x14ac:dyDescent="0.35">
      <c r="A1866" s="34" t="str">
        <f>IF(B1866&lt;&gt;"",MAX($A$1:A1865)+1,"")</f>
        <v/>
      </c>
      <c r="B1866" s="34"/>
      <c r="C1866" s="34"/>
      <c r="D1866" s="34"/>
      <c r="E1866" s="34"/>
      <c r="F1866" s="34"/>
      <c r="G1866" s="34"/>
      <c r="H1866" s="34"/>
      <c r="I1866" s="34"/>
      <c r="J1866" s="34"/>
      <c r="K1866" s="34"/>
      <c r="L1866" s="34"/>
      <c r="M1866" s="34"/>
      <c r="N1866" s="34"/>
      <c r="O1866" s="34"/>
      <c r="P1866" s="34"/>
      <c r="Q1866" s="34"/>
      <c r="R1866" s="34"/>
      <c r="S1866" s="34"/>
      <c r="T1866" s="34"/>
      <c r="U1866" s="34"/>
      <c r="V1866" s="34"/>
      <c r="W1866" s="34"/>
      <c r="X1866" s="34"/>
      <c r="Y1866" s="34"/>
      <c r="Z1866" s="34"/>
      <c r="AA1866" s="34"/>
      <c r="AB1866" s="34"/>
      <c r="AC1866" s="34"/>
      <c r="AD1866" s="47"/>
      <c r="AG1866" s="23">
        <v>1</v>
      </c>
      <c r="AH1866" s="42">
        <v>0</v>
      </c>
      <c r="AI1866" s="42">
        <v>0</v>
      </c>
    </row>
    <row r="1867" spans="1:35" s="16" customFormat="1" x14ac:dyDescent="0.35">
      <c r="A1867" s="34" t="str">
        <f>IF(B1867&lt;&gt;"",MAX($A$1:A1866)+1,"")</f>
        <v/>
      </c>
      <c r="B1867" s="34"/>
      <c r="C1867" s="34"/>
      <c r="D1867" s="34"/>
      <c r="E1867" s="34"/>
      <c r="F1867" s="34"/>
      <c r="G1867" s="34"/>
      <c r="H1867" s="34"/>
      <c r="I1867" s="34"/>
      <c r="J1867" s="34"/>
      <c r="K1867" s="34"/>
      <c r="L1867" s="34"/>
      <c r="M1867" s="34"/>
      <c r="N1867" s="34"/>
      <c r="O1867" s="34"/>
      <c r="P1867" s="34"/>
      <c r="Q1867" s="34"/>
      <c r="R1867" s="34"/>
      <c r="S1867" s="34"/>
      <c r="T1867" s="34"/>
      <c r="U1867" s="34"/>
      <c r="V1867" s="34"/>
      <c r="W1867" s="34"/>
      <c r="X1867" s="34"/>
      <c r="Y1867" s="34"/>
      <c r="Z1867" s="34"/>
      <c r="AA1867" s="34"/>
      <c r="AB1867" s="34"/>
      <c r="AC1867" s="34"/>
      <c r="AD1867" s="47"/>
      <c r="AG1867" s="23">
        <v>1</v>
      </c>
      <c r="AH1867" s="42">
        <v>0</v>
      </c>
      <c r="AI1867" s="42">
        <v>0</v>
      </c>
    </row>
    <row r="1868" spans="1:35" s="16" customFormat="1" x14ac:dyDescent="0.35">
      <c r="A1868" s="34" t="str">
        <f>IF(B1868&lt;&gt;"",MAX($A$1:A1867)+1,"")</f>
        <v/>
      </c>
      <c r="B1868" s="34"/>
      <c r="C1868" s="34"/>
      <c r="D1868" s="34"/>
      <c r="E1868" s="34"/>
      <c r="F1868" s="34"/>
      <c r="G1868" s="34"/>
      <c r="H1868" s="34"/>
      <c r="I1868" s="34"/>
      <c r="J1868" s="34"/>
      <c r="K1868" s="34"/>
      <c r="L1868" s="34"/>
      <c r="M1868" s="34"/>
      <c r="N1868" s="34"/>
      <c r="O1868" s="34"/>
      <c r="P1868" s="34"/>
      <c r="Q1868" s="34"/>
      <c r="R1868" s="34"/>
      <c r="S1868" s="34"/>
      <c r="T1868" s="34"/>
      <c r="U1868" s="34"/>
      <c r="V1868" s="34"/>
      <c r="W1868" s="34"/>
      <c r="X1868" s="34"/>
      <c r="Y1868" s="34"/>
      <c r="Z1868" s="34"/>
      <c r="AA1868" s="34"/>
      <c r="AB1868" s="34"/>
      <c r="AC1868" s="34"/>
      <c r="AD1868" s="47"/>
      <c r="AG1868" s="23">
        <v>1</v>
      </c>
      <c r="AH1868" s="42">
        <v>0</v>
      </c>
      <c r="AI1868" s="42">
        <v>0</v>
      </c>
    </row>
    <row r="1869" spans="1:35" s="16" customFormat="1" x14ac:dyDescent="0.35">
      <c r="A1869" s="34" t="str">
        <f>IF(B1869&lt;&gt;"",MAX($A$1:A1868)+1,"")</f>
        <v/>
      </c>
      <c r="B1869" s="34"/>
      <c r="C1869" s="34"/>
      <c r="D1869" s="34"/>
      <c r="E1869" s="34"/>
      <c r="F1869" s="34"/>
      <c r="G1869" s="34"/>
      <c r="H1869" s="34"/>
      <c r="I1869" s="34"/>
      <c r="J1869" s="34"/>
      <c r="K1869" s="34"/>
      <c r="L1869" s="34"/>
      <c r="M1869" s="34"/>
      <c r="N1869" s="34"/>
      <c r="O1869" s="34"/>
      <c r="P1869" s="34"/>
      <c r="Q1869" s="34"/>
      <c r="R1869" s="34"/>
      <c r="S1869" s="34"/>
      <c r="T1869" s="34"/>
      <c r="U1869" s="34"/>
      <c r="V1869" s="34"/>
      <c r="W1869" s="34"/>
      <c r="X1869" s="34"/>
      <c r="Y1869" s="34"/>
      <c r="Z1869" s="34"/>
      <c r="AA1869" s="34"/>
      <c r="AB1869" s="34"/>
      <c r="AC1869" s="34"/>
      <c r="AD1869" s="47"/>
      <c r="AG1869" s="23">
        <v>1</v>
      </c>
      <c r="AH1869" s="42">
        <v>0</v>
      </c>
      <c r="AI1869" s="42">
        <v>0</v>
      </c>
    </row>
    <row r="1870" spans="1:35" s="16" customFormat="1" x14ac:dyDescent="0.35">
      <c r="A1870" s="34" t="str">
        <f>IF(B1870&lt;&gt;"",MAX($A$1:A1869)+1,"")</f>
        <v/>
      </c>
      <c r="B1870" s="34"/>
      <c r="C1870" s="34"/>
      <c r="D1870" s="34"/>
      <c r="E1870" s="34"/>
      <c r="F1870" s="34"/>
      <c r="G1870" s="34"/>
      <c r="H1870" s="34"/>
      <c r="I1870" s="34"/>
      <c r="J1870" s="34"/>
      <c r="K1870" s="34"/>
      <c r="L1870" s="34"/>
      <c r="M1870" s="34"/>
      <c r="N1870" s="34"/>
      <c r="O1870" s="34"/>
      <c r="P1870" s="34"/>
      <c r="Q1870" s="34"/>
      <c r="R1870" s="34"/>
      <c r="S1870" s="34"/>
      <c r="T1870" s="34"/>
      <c r="U1870" s="34"/>
      <c r="V1870" s="34"/>
      <c r="W1870" s="34"/>
      <c r="X1870" s="34"/>
      <c r="Y1870" s="34"/>
      <c r="Z1870" s="34"/>
      <c r="AA1870" s="34"/>
      <c r="AB1870" s="34"/>
      <c r="AC1870" s="34"/>
      <c r="AD1870" s="47"/>
      <c r="AG1870" s="23">
        <v>1</v>
      </c>
      <c r="AH1870" s="42">
        <v>0</v>
      </c>
      <c r="AI1870" s="42">
        <v>0</v>
      </c>
    </row>
    <row r="1871" spans="1:35" s="16" customFormat="1" x14ac:dyDescent="0.35">
      <c r="A1871" s="34" t="str">
        <f>IF(B1871&lt;&gt;"",MAX($A$1:A1870)+1,"")</f>
        <v/>
      </c>
      <c r="B1871" s="34"/>
      <c r="C1871" s="34"/>
      <c r="D1871" s="34"/>
      <c r="E1871" s="34"/>
      <c r="F1871" s="34"/>
      <c r="G1871" s="34"/>
      <c r="H1871" s="34"/>
      <c r="I1871" s="34"/>
      <c r="J1871" s="34"/>
      <c r="K1871" s="34"/>
      <c r="L1871" s="34"/>
      <c r="M1871" s="34"/>
      <c r="N1871" s="34"/>
      <c r="O1871" s="34"/>
      <c r="P1871" s="34"/>
      <c r="Q1871" s="34"/>
      <c r="R1871" s="34"/>
      <c r="S1871" s="34"/>
      <c r="T1871" s="34"/>
      <c r="U1871" s="34"/>
      <c r="V1871" s="34"/>
      <c r="W1871" s="34"/>
      <c r="X1871" s="34"/>
      <c r="Y1871" s="34"/>
      <c r="Z1871" s="34"/>
      <c r="AA1871" s="34"/>
      <c r="AB1871" s="34"/>
      <c r="AC1871" s="34"/>
      <c r="AD1871" s="47"/>
      <c r="AG1871" s="23">
        <v>1</v>
      </c>
      <c r="AH1871" s="42">
        <v>0</v>
      </c>
      <c r="AI1871" s="42">
        <v>0</v>
      </c>
    </row>
    <row r="1872" spans="1:35" s="16" customFormat="1" x14ac:dyDescent="0.35">
      <c r="A1872" s="34" t="str">
        <f>IF(B1872&lt;&gt;"",MAX($A$1:A1871)+1,"")</f>
        <v/>
      </c>
      <c r="B1872" s="34"/>
      <c r="C1872" s="34"/>
      <c r="D1872" s="34"/>
      <c r="E1872" s="34"/>
      <c r="F1872" s="34"/>
      <c r="G1872" s="34"/>
      <c r="H1872" s="34"/>
      <c r="I1872" s="34"/>
      <c r="J1872" s="34"/>
      <c r="K1872" s="34"/>
      <c r="L1872" s="34"/>
      <c r="M1872" s="34"/>
      <c r="N1872" s="34"/>
      <c r="O1872" s="34"/>
      <c r="P1872" s="34"/>
      <c r="Q1872" s="34"/>
      <c r="R1872" s="34"/>
      <c r="S1872" s="34"/>
      <c r="T1872" s="34"/>
      <c r="U1872" s="34"/>
      <c r="V1872" s="34"/>
      <c r="W1872" s="34"/>
      <c r="X1872" s="34"/>
      <c r="Y1872" s="34"/>
      <c r="Z1872" s="34"/>
      <c r="AA1872" s="34"/>
      <c r="AB1872" s="34"/>
      <c r="AC1872" s="34"/>
      <c r="AD1872" s="47"/>
      <c r="AG1872" s="23">
        <v>1</v>
      </c>
      <c r="AH1872" s="42">
        <v>0</v>
      </c>
      <c r="AI1872" s="42">
        <v>0</v>
      </c>
    </row>
    <row r="1873" spans="1:35" s="16" customFormat="1" x14ac:dyDescent="0.35">
      <c r="A1873" s="34" t="str">
        <f>IF(B1873&lt;&gt;"",MAX($A$1:A1872)+1,"")</f>
        <v/>
      </c>
      <c r="B1873" s="34"/>
      <c r="C1873" s="34"/>
      <c r="D1873" s="34"/>
      <c r="E1873" s="34"/>
      <c r="F1873" s="34"/>
      <c r="G1873" s="34"/>
      <c r="H1873" s="34"/>
      <c r="I1873" s="34"/>
      <c r="J1873" s="34"/>
      <c r="K1873" s="34"/>
      <c r="L1873" s="34"/>
      <c r="M1873" s="34"/>
      <c r="N1873" s="34"/>
      <c r="O1873" s="34"/>
      <c r="P1873" s="34"/>
      <c r="Q1873" s="34"/>
      <c r="R1873" s="34"/>
      <c r="S1873" s="34"/>
      <c r="T1873" s="34"/>
      <c r="U1873" s="34"/>
      <c r="V1873" s="34"/>
      <c r="W1873" s="34"/>
      <c r="X1873" s="34"/>
      <c r="Y1873" s="34"/>
      <c r="Z1873" s="34"/>
      <c r="AA1873" s="34"/>
      <c r="AB1873" s="34"/>
      <c r="AC1873" s="34"/>
      <c r="AD1873" s="47"/>
      <c r="AG1873" s="23">
        <v>1</v>
      </c>
      <c r="AH1873" s="42">
        <v>0</v>
      </c>
      <c r="AI1873" s="42">
        <v>0</v>
      </c>
    </row>
    <row r="1874" spans="1:35" s="16" customFormat="1" x14ac:dyDescent="0.35">
      <c r="A1874" s="34" t="str">
        <f>IF(B1874&lt;&gt;"",MAX($A$1:A1873)+1,"")</f>
        <v/>
      </c>
      <c r="B1874" s="34"/>
      <c r="C1874" s="34"/>
      <c r="D1874" s="34"/>
      <c r="E1874" s="34"/>
      <c r="F1874" s="34"/>
      <c r="G1874" s="34"/>
      <c r="H1874" s="34"/>
      <c r="I1874" s="34"/>
      <c r="J1874" s="34"/>
      <c r="K1874" s="34"/>
      <c r="L1874" s="34"/>
      <c r="M1874" s="34"/>
      <c r="N1874" s="34"/>
      <c r="O1874" s="34"/>
      <c r="P1874" s="34"/>
      <c r="Q1874" s="34"/>
      <c r="R1874" s="34"/>
      <c r="S1874" s="34"/>
      <c r="T1874" s="34"/>
      <c r="U1874" s="34"/>
      <c r="V1874" s="34"/>
      <c r="W1874" s="34"/>
      <c r="X1874" s="34"/>
      <c r="Y1874" s="34"/>
      <c r="Z1874" s="34"/>
      <c r="AA1874" s="34"/>
      <c r="AB1874" s="34"/>
      <c r="AC1874" s="34"/>
      <c r="AD1874" s="47"/>
      <c r="AG1874" s="23">
        <v>1</v>
      </c>
      <c r="AH1874" s="42">
        <v>0</v>
      </c>
      <c r="AI1874" s="42">
        <v>0</v>
      </c>
    </row>
    <row r="1875" spans="1:35" s="16" customFormat="1" x14ac:dyDescent="0.35">
      <c r="A1875" s="34" t="str">
        <f>IF(B1875&lt;&gt;"",MAX($A$1:A1874)+1,"")</f>
        <v/>
      </c>
      <c r="B1875" s="34"/>
      <c r="C1875" s="34"/>
      <c r="D1875" s="34"/>
      <c r="E1875" s="34"/>
      <c r="F1875" s="34"/>
      <c r="G1875" s="34"/>
      <c r="H1875" s="34"/>
      <c r="I1875" s="34"/>
      <c r="J1875" s="34"/>
      <c r="K1875" s="34"/>
      <c r="L1875" s="34"/>
      <c r="M1875" s="34"/>
      <c r="N1875" s="34"/>
      <c r="O1875" s="34"/>
      <c r="P1875" s="34"/>
      <c r="Q1875" s="34"/>
      <c r="R1875" s="34"/>
      <c r="S1875" s="34"/>
      <c r="T1875" s="34"/>
      <c r="U1875" s="34"/>
      <c r="V1875" s="34"/>
      <c r="W1875" s="34"/>
      <c r="X1875" s="34"/>
      <c r="Y1875" s="34"/>
      <c r="Z1875" s="34"/>
      <c r="AA1875" s="34"/>
      <c r="AB1875" s="34"/>
      <c r="AC1875" s="34"/>
      <c r="AD1875" s="47"/>
      <c r="AG1875" s="23">
        <v>1</v>
      </c>
      <c r="AH1875" s="42">
        <v>0</v>
      </c>
      <c r="AI1875" s="42">
        <v>0</v>
      </c>
    </row>
    <row r="1876" spans="1:35" s="16" customFormat="1" x14ac:dyDescent="0.35">
      <c r="A1876" s="34" t="str">
        <f>IF(B1876&lt;&gt;"",MAX($A$1:A1875)+1,"")</f>
        <v/>
      </c>
      <c r="B1876" s="34"/>
      <c r="C1876" s="34"/>
      <c r="D1876" s="34"/>
      <c r="E1876" s="34"/>
      <c r="F1876" s="34"/>
      <c r="G1876" s="34"/>
      <c r="H1876" s="34"/>
      <c r="I1876" s="34"/>
      <c r="J1876" s="34"/>
      <c r="K1876" s="34"/>
      <c r="L1876" s="34"/>
      <c r="M1876" s="34"/>
      <c r="N1876" s="34"/>
      <c r="O1876" s="34"/>
      <c r="P1876" s="34"/>
      <c r="Q1876" s="34"/>
      <c r="R1876" s="34"/>
      <c r="S1876" s="34"/>
      <c r="T1876" s="34"/>
      <c r="U1876" s="34"/>
      <c r="V1876" s="34"/>
      <c r="W1876" s="34"/>
      <c r="X1876" s="34"/>
      <c r="Y1876" s="34"/>
      <c r="Z1876" s="34"/>
      <c r="AA1876" s="34"/>
      <c r="AB1876" s="34"/>
      <c r="AC1876" s="34"/>
      <c r="AD1876" s="47"/>
      <c r="AG1876" s="23">
        <v>1</v>
      </c>
      <c r="AH1876" s="42">
        <v>0</v>
      </c>
      <c r="AI1876" s="42">
        <v>0</v>
      </c>
    </row>
    <row r="1877" spans="1:35" s="16" customFormat="1" x14ac:dyDescent="0.35">
      <c r="A1877" s="34" t="str">
        <f>IF(B1877&lt;&gt;"",MAX($A$1:A1876)+1,"")</f>
        <v/>
      </c>
      <c r="B1877" s="34"/>
      <c r="C1877" s="34"/>
      <c r="D1877" s="34"/>
      <c r="E1877" s="34"/>
      <c r="F1877" s="34"/>
      <c r="G1877" s="34"/>
      <c r="H1877" s="34"/>
      <c r="I1877" s="34"/>
      <c r="J1877" s="34"/>
      <c r="K1877" s="34"/>
      <c r="L1877" s="34"/>
      <c r="M1877" s="34"/>
      <c r="N1877" s="34"/>
      <c r="O1877" s="34"/>
      <c r="P1877" s="34"/>
      <c r="Q1877" s="34"/>
      <c r="R1877" s="34"/>
      <c r="S1877" s="34"/>
      <c r="T1877" s="34"/>
      <c r="U1877" s="34"/>
      <c r="V1877" s="34"/>
      <c r="W1877" s="34"/>
      <c r="X1877" s="34"/>
      <c r="Y1877" s="34"/>
      <c r="Z1877" s="34"/>
      <c r="AA1877" s="34"/>
      <c r="AB1877" s="34"/>
      <c r="AC1877" s="34"/>
      <c r="AD1877" s="47"/>
      <c r="AG1877" s="23">
        <v>1</v>
      </c>
      <c r="AH1877" s="42">
        <v>0</v>
      </c>
      <c r="AI1877" s="42">
        <v>0</v>
      </c>
    </row>
    <row r="1878" spans="1:35" s="16" customFormat="1" x14ac:dyDescent="0.35">
      <c r="A1878" s="34" t="str">
        <f>IF(B1878&lt;&gt;"",MAX($A$1:A1877)+1,"")</f>
        <v/>
      </c>
      <c r="B1878" s="34"/>
      <c r="C1878" s="34"/>
      <c r="D1878" s="34"/>
      <c r="E1878" s="34"/>
      <c r="F1878" s="34"/>
      <c r="G1878" s="34"/>
      <c r="H1878" s="34"/>
      <c r="I1878" s="34"/>
      <c r="J1878" s="34"/>
      <c r="K1878" s="34"/>
      <c r="L1878" s="34"/>
      <c r="M1878" s="34"/>
      <c r="N1878" s="34"/>
      <c r="O1878" s="34"/>
      <c r="P1878" s="34"/>
      <c r="Q1878" s="34"/>
      <c r="R1878" s="34"/>
      <c r="S1878" s="34"/>
      <c r="T1878" s="34"/>
      <c r="U1878" s="34"/>
      <c r="V1878" s="34"/>
      <c r="W1878" s="34"/>
      <c r="X1878" s="34"/>
      <c r="Y1878" s="34"/>
      <c r="Z1878" s="34"/>
      <c r="AA1878" s="34"/>
      <c r="AB1878" s="34"/>
      <c r="AC1878" s="34"/>
      <c r="AD1878" s="47"/>
      <c r="AG1878" s="23">
        <v>1</v>
      </c>
      <c r="AH1878" s="42">
        <v>0</v>
      </c>
      <c r="AI1878" s="42">
        <v>0</v>
      </c>
    </row>
    <row r="1879" spans="1:35" s="16" customFormat="1" x14ac:dyDescent="0.35">
      <c r="A1879" s="34" t="str">
        <f>IF(B1879&lt;&gt;"",MAX($A$1:A1878)+1,"")</f>
        <v/>
      </c>
      <c r="B1879" s="34"/>
      <c r="C1879" s="34"/>
      <c r="D1879" s="34"/>
      <c r="E1879" s="34"/>
      <c r="F1879" s="34"/>
      <c r="G1879" s="34"/>
      <c r="H1879" s="34"/>
      <c r="I1879" s="34"/>
      <c r="J1879" s="34"/>
      <c r="K1879" s="34"/>
      <c r="L1879" s="34"/>
      <c r="M1879" s="34"/>
      <c r="N1879" s="34"/>
      <c r="O1879" s="34"/>
      <c r="P1879" s="34"/>
      <c r="Q1879" s="34"/>
      <c r="R1879" s="34"/>
      <c r="S1879" s="34"/>
      <c r="T1879" s="34"/>
      <c r="U1879" s="34"/>
      <c r="V1879" s="34"/>
      <c r="W1879" s="34"/>
      <c r="X1879" s="34"/>
      <c r="Y1879" s="34"/>
      <c r="Z1879" s="34"/>
      <c r="AA1879" s="34"/>
      <c r="AB1879" s="34"/>
      <c r="AC1879" s="34"/>
      <c r="AD1879" s="47"/>
      <c r="AG1879" s="23">
        <v>1</v>
      </c>
      <c r="AH1879" s="42">
        <v>0</v>
      </c>
      <c r="AI1879" s="42">
        <v>0</v>
      </c>
    </row>
    <row r="1880" spans="1:35" s="16" customFormat="1" x14ac:dyDescent="0.35">
      <c r="A1880" s="34" t="str">
        <f>IF(B1880&lt;&gt;"",MAX($A$1:A1879)+1,"")</f>
        <v/>
      </c>
      <c r="B1880" s="34"/>
      <c r="C1880" s="34"/>
      <c r="D1880" s="34"/>
      <c r="E1880" s="34"/>
      <c r="F1880" s="34"/>
      <c r="G1880" s="34"/>
      <c r="H1880" s="34"/>
      <c r="I1880" s="34"/>
      <c r="J1880" s="34"/>
      <c r="K1880" s="34"/>
      <c r="L1880" s="34"/>
      <c r="M1880" s="34"/>
      <c r="N1880" s="34"/>
      <c r="O1880" s="34"/>
      <c r="P1880" s="34"/>
      <c r="Q1880" s="34"/>
      <c r="R1880" s="34"/>
      <c r="S1880" s="34"/>
      <c r="T1880" s="34"/>
      <c r="U1880" s="34"/>
      <c r="V1880" s="34"/>
      <c r="W1880" s="34"/>
      <c r="X1880" s="34"/>
      <c r="Y1880" s="34"/>
      <c r="Z1880" s="34"/>
      <c r="AA1880" s="34"/>
      <c r="AB1880" s="34"/>
      <c r="AC1880" s="34"/>
      <c r="AD1880" s="47"/>
      <c r="AG1880" s="23">
        <v>1</v>
      </c>
      <c r="AH1880" s="42">
        <v>0</v>
      </c>
      <c r="AI1880" s="42">
        <v>0</v>
      </c>
    </row>
    <row r="1881" spans="1:35" s="16" customFormat="1" x14ac:dyDescent="0.35">
      <c r="A1881" s="34" t="str">
        <f>IF(B1881&lt;&gt;"",MAX($A$1:A1880)+1,"")</f>
        <v/>
      </c>
      <c r="B1881" s="34"/>
      <c r="C1881" s="34"/>
      <c r="D1881" s="34"/>
      <c r="E1881" s="34"/>
      <c r="F1881" s="34"/>
      <c r="G1881" s="34"/>
      <c r="H1881" s="34"/>
      <c r="I1881" s="34"/>
      <c r="J1881" s="34"/>
      <c r="K1881" s="34"/>
      <c r="L1881" s="34"/>
      <c r="M1881" s="34"/>
      <c r="N1881" s="34"/>
      <c r="O1881" s="34"/>
      <c r="P1881" s="34"/>
      <c r="Q1881" s="34"/>
      <c r="R1881" s="34"/>
      <c r="S1881" s="34"/>
      <c r="T1881" s="34"/>
      <c r="U1881" s="34"/>
      <c r="V1881" s="34"/>
      <c r="W1881" s="34"/>
      <c r="X1881" s="34"/>
      <c r="Y1881" s="34"/>
      <c r="Z1881" s="34"/>
      <c r="AA1881" s="34"/>
      <c r="AB1881" s="34"/>
      <c r="AC1881" s="34"/>
      <c r="AD1881" s="47"/>
      <c r="AG1881" s="23">
        <v>1</v>
      </c>
      <c r="AH1881" s="42">
        <v>0</v>
      </c>
      <c r="AI1881" s="42">
        <v>0</v>
      </c>
    </row>
    <row r="1882" spans="1:35" s="16" customFormat="1" x14ac:dyDescent="0.35">
      <c r="A1882" s="34" t="str">
        <f>IF(B1882&lt;&gt;"",MAX($A$1:A1881)+1,"")</f>
        <v/>
      </c>
      <c r="B1882" s="34"/>
      <c r="C1882" s="34"/>
      <c r="D1882" s="34"/>
      <c r="E1882" s="34"/>
      <c r="F1882" s="34"/>
      <c r="G1882" s="34"/>
      <c r="H1882" s="34"/>
      <c r="I1882" s="34"/>
      <c r="J1882" s="34"/>
      <c r="K1882" s="34"/>
      <c r="L1882" s="34"/>
      <c r="M1882" s="34"/>
      <c r="N1882" s="34"/>
      <c r="O1882" s="34"/>
      <c r="P1882" s="34"/>
      <c r="Q1882" s="34"/>
      <c r="R1882" s="34"/>
      <c r="S1882" s="34"/>
      <c r="T1882" s="34"/>
      <c r="U1882" s="34"/>
      <c r="V1882" s="34"/>
      <c r="W1882" s="34"/>
      <c r="X1882" s="34"/>
      <c r="Y1882" s="34"/>
      <c r="Z1882" s="34"/>
      <c r="AA1882" s="34"/>
      <c r="AB1882" s="34"/>
      <c r="AC1882" s="34"/>
      <c r="AD1882" s="47"/>
      <c r="AG1882" s="23">
        <v>1</v>
      </c>
      <c r="AH1882" s="42">
        <v>0</v>
      </c>
      <c r="AI1882" s="42">
        <v>0</v>
      </c>
    </row>
    <row r="1883" spans="1:35" s="16" customFormat="1" x14ac:dyDescent="0.35">
      <c r="A1883" s="34" t="str">
        <f>IF(B1883&lt;&gt;"",MAX($A$1:A1882)+1,"")</f>
        <v/>
      </c>
      <c r="B1883" s="34"/>
      <c r="C1883" s="34"/>
      <c r="D1883" s="34"/>
      <c r="E1883" s="34"/>
      <c r="F1883" s="34"/>
      <c r="G1883" s="34"/>
      <c r="H1883" s="34"/>
      <c r="I1883" s="34"/>
      <c r="J1883" s="34"/>
      <c r="K1883" s="34"/>
      <c r="L1883" s="34"/>
      <c r="M1883" s="34"/>
      <c r="N1883" s="34"/>
      <c r="O1883" s="34"/>
      <c r="P1883" s="34"/>
      <c r="Q1883" s="34"/>
      <c r="R1883" s="34"/>
      <c r="S1883" s="34"/>
      <c r="T1883" s="34"/>
      <c r="U1883" s="34"/>
      <c r="V1883" s="34"/>
      <c r="W1883" s="34"/>
      <c r="X1883" s="34"/>
      <c r="Y1883" s="34"/>
      <c r="Z1883" s="34"/>
      <c r="AA1883" s="34"/>
      <c r="AB1883" s="34"/>
      <c r="AC1883" s="34"/>
      <c r="AD1883" s="47"/>
      <c r="AG1883" s="23">
        <v>1</v>
      </c>
      <c r="AH1883" s="42">
        <v>0</v>
      </c>
      <c r="AI1883" s="42">
        <v>0</v>
      </c>
    </row>
    <row r="1884" spans="1:35" s="16" customFormat="1" x14ac:dyDescent="0.35">
      <c r="A1884" s="34" t="str">
        <f>IF(B1884&lt;&gt;"",MAX($A$1:A1883)+1,"")</f>
        <v/>
      </c>
      <c r="B1884" s="34"/>
      <c r="C1884" s="34"/>
      <c r="D1884" s="34"/>
      <c r="E1884" s="34"/>
      <c r="F1884" s="34"/>
      <c r="G1884" s="34"/>
      <c r="H1884" s="34"/>
      <c r="I1884" s="34"/>
      <c r="J1884" s="34"/>
      <c r="K1884" s="34"/>
      <c r="L1884" s="34"/>
      <c r="M1884" s="34"/>
      <c r="N1884" s="34"/>
      <c r="O1884" s="34"/>
      <c r="P1884" s="34"/>
      <c r="Q1884" s="34"/>
      <c r="R1884" s="34"/>
      <c r="S1884" s="34"/>
      <c r="T1884" s="34"/>
      <c r="U1884" s="34"/>
      <c r="V1884" s="34"/>
      <c r="W1884" s="34"/>
      <c r="X1884" s="34"/>
      <c r="Y1884" s="34"/>
      <c r="Z1884" s="34"/>
      <c r="AA1884" s="34"/>
      <c r="AB1884" s="34"/>
      <c r="AC1884" s="34"/>
      <c r="AD1884" s="47"/>
      <c r="AG1884" s="23">
        <v>1</v>
      </c>
      <c r="AH1884" s="42">
        <v>0</v>
      </c>
      <c r="AI1884" s="42">
        <v>0</v>
      </c>
    </row>
    <row r="1885" spans="1:35" s="16" customFormat="1" x14ac:dyDescent="0.35">
      <c r="A1885" s="34" t="str">
        <f>IF(B1885&lt;&gt;"",MAX($A$1:A1884)+1,"")</f>
        <v/>
      </c>
      <c r="B1885" s="34"/>
      <c r="C1885" s="34"/>
      <c r="D1885" s="34"/>
      <c r="E1885" s="34"/>
      <c r="F1885" s="34"/>
      <c r="G1885" s="34"/>
      <c r="H1885" s="34"/>
      <c r="I1885" s="34"/>
      <c r="J1885" s="34"/>
      <c r="K1885" s="34"/>
      <c r="L1885" s="34"/>
      <c r="M1885" s="34"/>
      <c r="N1885" s="34"/>
      <c r="O1885" s="34"/>
      <c r="P1885" s="34"/>
      <c r="Q1885" s="34"/>
      <c r="R1885" s="34"/>
      <c r="S1885" s="34"/>
      <c r="T1885" s="34"/>
      <c r="U1885" s="34"/>
      <c r="V1885" s="34"/>
      <c r="W1885" s="34"/>
      <c r="X1885" s="34"/>
      <c r="Y1885" s="34"/>
      <c r="Z1885" s="34"/>
      <c r="AA1885" s="34"/>
      <c r="AB1885" s="34"/>
      <c r="AC1885" s="34"/>
      <c r="AD1885" s="47"/>
      <c r="AG1885" s="23">
        <v>1</v>
      </c>
      <c r="AH1885" s="42">
        <v>0</v>
      </c>
      <c r="AI1885" s="42">
        <v>0</v>
      </c>
    </row>
    <row r="1886" spans="1:35" s="16" customFormat="1" x14ac:dyDescent="0.35">
      <c r="A1886" s="34" t="str">
        <f>IF(B1886&lt;&gt;"",MAX($A$1:A1885)+1,"")</f>
        <v/>
      </c>
      <c r="B1886" s="34"/>
      <c r="C1886" s="34"/>
      <c r="D1886" s="34"/>
      <c r="E1886" s="34"/>
      <c r="F1886" s="34"/>
      <c r="G1886" s="34"/>
      <c r="H1886" s="34"/>
      <c r="I1886" s="34"/>
      <c r="J1886" s="34"/>
      <c r="K1886" s="34"/>
      <c r="L1886" s="34"/>
      <c r="M1886" s="34"/>
      <c r="N1886" s="34"/>
      <c r="O1886" s="34"/>
      <c r="P1886" s="34"/>
      <c r="Q1886" s="34"/>
      <c r="R1886" s="34"/>
      <c r="S1886" s="34"/>
      <c r="T1886" s="34"/>
      <c r="U1886" s="34"/>
      <c r="V1886" s="34"/>
      <c r="W1886" s="34"/>
      <c r="X1886" s="34"/>
      <c r="Y1886" s="34"/>
      <c r="Z1886" s="34"/>
      <c r="AA1886" s="34"/>
      <c r="AB1886" s="34"/>
      <c r="AC1886" s="34"/>
      <c r="AD1886" s="47"/>
      <c r="AG1886" s="23">
        <v>1</v>
      </c>
      <c r="AH1886" s="42">
        <v>0</v>
      </c>
      <c r="AI1886" s="42">
        <v>0</v>
      </c>
    </row>
    <row r="1887" spans="1:35" s="16" customFormat="1" x14ac:dyDescent="0.35">
      <c r="A1887" s="34" t="str">
        <f>IF(B1887&lt;&gt;"",MAX($A$1:A1886)+1,"")</f>
        <v/>
      </c>
      <c r="B1887" s="34"/>
      <c r="C1887" s="34"/>
      <c r="D1887" s="34"/>
      <c r="E1887" s="34"/>
      <c r="F1887" s="34"/>
      <c r="G1887" s="34"/>
      <c r="H1887" s="34"/>
      <c r="I1887" s="34"/>
      <c r="J1887" s="34"/>
      <c r="K1887" s="34"/>
      <c r="L1887" s="34"/>
      <c r="M1887" s="34"/>
      <c r="N1887" s="34"/>
      <c r="O1887" s="34"/>
      <c r="P1887" s="34"/>
      <c r="Q1887" s="34"/>
      <c r="R1887" s="34"/>
      <c r="S1887" s="34"/>
      <c r="T1887" s="34"/>
      <c r="U1887" s="34"/>
      <c r="V1887" s="34"/>
      <c r="W1887" s="34"/>
      <c r="X1887" s="34"/>
      <c r="Y1887" s="34"/>
      <c r="Z1887" s="34"/>
      <c r="AA1887" s="34"/>
      <c r="AB1887" s="34"/>
      <c r="AC1887" s="34"/>
      <c r="AD1887" s="47"/>
      <c r="AG1887" s="23">
        <v>1</v>
      </c>
      <c r="AH1887" s="42">
        <v>0</v>
      </c>
      <c r="AI1887" s="42">
        <v>0</v>
      </c>
    </row>
    <row r="1888" spans="1:35" s="16" customFormat="1" x14ac:dyDescent="0.35">
      <c r="A1888" s="34" t="str">
        <f>IF(B1888&lt;&gt;"",MAX($A$1:A1887)+1,"")</f>
        <v/>
      </c>
      <c r="B1888" s="34"/>
      <c r="C1888" s="34"/>
      <c r="D1888" s="34"/>
      <c r="E1888" s="34"/>
      <c r="F1888" s="34"/>
      <c r="G1888" s="34"/>
      <c r="H1888" s="34"/>
      <c r="I1888" s="34"/>
      <c r="J1888" s="34"/>
      <c r="K1888" s="34"/>
      <c r="L1888" s="34"/>
      <c r="M1888" s="34"/>
      <c r="N1888" s="34"/>
      <c r="O1888" s="34"/>
      <c r="P1888" s="34"/>
      <c r="Q1888" s="34"/>
      <c r="R1888" s="34"/>
      <c r="S1888" s="34"/>
      <c r="T1888" s="34"/>
      <c r="U1888" s="34"/>
      <c r="V1888" s="34"/>
      <c r="W1888" s="34"/>
      <c r="X1888" s="34"/>
      <c r="Y1888" s="34"/>
      <c r="Z1888" s="34"/>
      <c r="AA1888" s="34"/>
      <c r="AB1888" s="34"/>
      <c r="AC1888" s="34"/>
      <c r="AD1888" s="47"/>
      <c r="AG1888" s="23">
        <v>1</v>
      </c>
      <c r="AH1888" s="42">
        <v>0</v>
      </c>
      <c r="AI1888" s="42">
        <v>0</v>
      </c>
    </row>
    <row r="1889" spans="1:35" s="16" customFormat="1" x14ac:dyDescent="0.35">
      <c r="A1889" s="34" t="str">
        <f>IF(B1889&lt;&gt;"",MAX($A$1:A1888)+1,"")</f>
        <v/>
      </c>
      <c r="B1889" s="34"/>
      <c r="C1889" s="34"/>
      <c r="D1889" s="34"/>
      <c r="E1889" s="34"/>
      <c r="F1889" s="34"/>
      <c r="G1889" s="34"/>
      <c r="H1889" s="34"/>
      <c r="I1889" s="34"/>
      <c r="J1889" s="34"/>
      <c r="K1889" s="34"/>
      <c r="L1889" s="34"/>
      <c r="M1889" s="34"/>
      <c r="N1889" s="34"/>
      <c r="O1889" s="34"/>
      <c r="P1889" s="34"/>
      <c r="Q1889" s="34"/>
      <c r="R1889" s="34"/>
      <c r="S1889" s="34"/>
      <c r="T1889" s="34"/>
      <c r="U1889" s="34"/>
      <c r="V1889" s="34"/>
      <c r="W1889" s="34"/>
      <c r="X1889" s="34"/>
      <c r="Y1889" s="34"/>
      <c r="Z1889" s="34"/>
      <c r="AA1889" s="34"/>
      <c r="AB1889" s="34"/>
      <c r="AC1889" s="34"/>
      <c r="AD1889" s="47"/>
      <c r="AG1889" s="23">
        <v>1</v>
      </c>
      <c r="AH1889" s="42">
        <v>0</v>
      </c>
      <c r="AI1889" s="42">
        <v>0</v>
      </c>
    </row>
    <row r="1890" spans="1:35" s="16" customFormat="1" x14ac:dyDescent="0.35">
      <c r="A1890" s="34" t="str">
        <f>IF(B1890&lt;&gt;"",MAX($A$1:A1889)+1,"")</f>
        <v/>
      </c>
      <c r="B1890" s="34"/>
      <c r="C1890" s="34"/>
      <c r="D1890" s="34"/>
      <c r="E1890" s="34"/>
      <c r="F1890" s="34"/>
      <c r="G1890" s="34"/>
      <c r="H1890" s="34"/>
      <c r="I1890" s="34"/>
      <c r="J1890" s="34"/>
      <c r="K1890" s="34"/>
      <c r="L1890" s="34"/>
      <c r="M1890" s="34"/>
      <c r="N1890" s="34"/>
      <c r="O1890" s="34"/>
      <c r="P1890" s="34"/>
      <c r="Q1890" s="34"/>
      <c r="R1890" s="34"/>
      <c r="S1890" s="34"/>
      <c r="T1890" s="34"/>
      <c r="U1890" s="34"/>
      <c r="V1890" s="34"/>
      <c r="W1890" s="34"/>
      <c r="X1890" s="34"/>
      <c r="Y1890" s="34"/>
      <c r="Z1890" s="34"/>
      <c r="AA1890" s="34"/>
      <c r="AB1890" s="34"/>
      <c r="AC1890" s="34"/>
      <c r="AD1890" s="47"/>
      <c r="AG1890" s="23">
        <v>1</v>
      </c>
      <c r="AH1890" s="42">
        <v>0</v>
      </c>
      <c r="AI1890" s="42">
        <v>0</v>
      </c>
    </row>
    <row r="1891" spans="1:35" s="16" customFormat="1" x14ac:dyDescent="0.35">
      <c r="A1891" s="34" t="str">
        <f>IF(B1891&lt;&gt;"",MAX($A$1:A1890)+1,"")</f>
        <v/>
      </c>
      <c r="B1891" s="34"/>
      <c r="C1891" s="34"/>
      <c r="D1891" s="34"/>
      <c r="E1891" s="34"/>
      <c r="F1891" s="34"/>
      <c r="G1891" s="34"/>
      <c r="H1891" s="34"/>
      <c r="I1891" s="34"/>
      <c r="J1891" s="34"/>
      <c r="K1891" s="34"/>
      <c r="L1891" s="34"/>
      <c r="M1891" s="34"/>
      <c r="N1891" s="34"/>
      <c r="O1891" s="34"/>
      <c r="P1891" s="34"/>
      <c r="Q1891" s="34"/>
      <c r="R1891" s="34"/>
      <c r="S1891" s="34"/>
      <c r="T1891" s="34"/>
      <c r="U1891" s="34"/>
      <c r="V1891" s="34"/>
      <c r="W1891" s="34"/>
      <c r="X1891" s="34"/>
      <c r="Y1891" s="34"/>
      <c r="Z1891" s="34"/>
      <c r="AA1891" s="34"/>
      <c r="AB1891" s="34"/>
      <c r="AC1891" s="34"/>
      <c r="AD1891" s="47"/>
      <c r="AG1891" s="23">
        <v>1</v>
      </c>
      <c r="AH1891" s="42">
        <v>0</v>
      </c>
      <c r="AI1891" s="42">
        <v>0</v>
      </c>
    </row>
    <row r="1892" spans="1:35" s="16" customFormat="1" x14ac:dyDescent="0.35">
      <c r="A1892" s="34" t="str">
        <f>IF(B1892&lt;&gt;"",MAX($A$1:A1891)+1,"")</f>
        <v/>
      </c>
      <c r="B1892" s="34"/>
      <c r="C1892" s="34"/>
      <c r="D1892" s="34"/>
      <c r="E1892" s="34"/>
      <c r="F1892" s="34"/>
      <c r="G1892" s="34"/>
      <c r="H1892" s="34"/>
      <c r="I1892" s="34"/>
      <c r="J1892" s="34"/>
      <c r="K1892" s="34"/>
      <c r="L1892" s="34"/>
      <c r="M1892" s="34"/>
      <c r="N1892" s="34"/>
      <c r="O1892" s="34"/>
      <c r="P1892" s="34"/>
      <c r="Q1892" s="34"/>
      <c r="R1892" s="34"/>
      <c r="S1892" s="34"/>
      <c r="T1892" s="34"/>
      <c r="U1892" s="34"/>
      <c r="V1892" s="34"/>
      <c r="W1892" s="34"/>
      <c r="X1892" s="34"/>
      <c r="Y1892" s="34"/>
      <c r="Z1892" s="34"/>
      <c r="AA1892" s="34"/>
      <c r="AB1892" s="34"/>
      <c r="AC1892" s="34"/>
      <c r="AD1892" s="47"/>
      <c r="AG1892" s="23">
        <v>1</v>
      </c>
      <c r="AH1892" s="42">
        <v>0</v>
      </c>
      <c r="AI1892" s="42">
        <v>0</v>
      </c>
    </row>
    <row r="1893" spans="1:35" s="16" customFormat="1" x14ac:dyDescent="0.35">
      <c r="A1893" s="34" t="str">
        <f>IF(B1893&lt;&gt;"",MAX($A$1:A1892)+1,"")</f>
        <v/>
      </c>
      <c r="B1893" s="34"/>
      <c r="C1893" s="34"/>
      <c r="D1893" s="34"/>
      <c r="E1893" s="34"/>
      <c r="F1893" s="34"/>
      <c r="G1893" s="34"/>
      <c r="H1893" s="34"/>
      <c r="I1893" s="34"/>
      <c r="J1893" s="34"/>
      <c r="K1893" s="34"/>
      <c r="L1893" s="34"/>
      <c r="M1893" s="34"/>
      <c r="N1893" s="34"/>
      <c r="O1893" s="34"/>
      <c r="P1893" s="34"/>
      <c r="Q1893" s="34"/>
      <c r="R1893" s="34"/>
      <c r="S1893" s="34"/>
      <c r="T1893" s="34"/>
      <c r="U1893" s="34"/>
      <c r="V1893" s="34"/>
      <c r="W1893" s="34"/>
      <c r="X1893" s="34"/>
      <c r="Y1893" s="34"/>
      <c r="Z1893" s="34"/>
      <c r="AA1893" s="34"/>
      <c r="AB1893" s="34"/>
      <c r="AC1893" s="34"/>
      <c r="AD1893" s="47"/>
      <c r="AG1893" s="23">
        <v>1</v>
      </c>
      <c r="AH1893" s="42">
        <v>0</v>
      </c>
      <c r="AI1893" s="42">
        <v>0</v>
      </c>
    </row>
    <row r="1894" spans="1:35" s="16" customFormat="1" x14ac:dyDescent="0.35">
      <c r="A1894" s="34" t="str">
        <f>IF(B1894&lt;&gt;"",MAX($A$1:A1893)+1,"")</f>
        <v/>
      </c>
      <c r="B1894" s="34"/>
      <c r="C1894" s="34"/>
      <c r="D1894" s="34"/>
      <c r="E1894" s="34"/>
      <c r="F1894" s="34"/>
      <c r="G1894" s="34"/>
      <c r="H1894" s="34"/>
      <c r="I1894" s="34"/>
      <c r="J1894" s="34"/>
      <c r="K1894" s="34"/>
      <c r="L1894" s="34"/>
      <c r="M1894" s="34"/>
      <c r="N1894" s="34"/>
      <c r="O1894" s="34"/>
      <c r="P1894" s="34"/>
      <c r="Q1894" s="34"/>
      <c r="R1894" s="34"/>
      <c r="S1894" s="34"/>
      <c r="T1894" s="34"/>
      <c r="U1894" s="34"/>
      <c r="V1894" s="34"/>
      <c r="W1894" s="34"/>
      <c r="X1894" s="34"/>
      <c r="Y1894" s="34"/>
      <c r="Z1894" s="34"/>
      <c r="AA1894" s="34"/>
      <c r="AB1894" s="34"/>
      <c r="AC1894" s="34"/>
      <c r="AD1894" s="47"/>
      <c r="AG1894" s="23">
        <v>1</v>
      </c>
      <c r="AH1894" s="42">
        <v>0</v>
      </c>
      <c r="AI1894" s="42">
        <v>0</v>
      </c>
    </row>
    <row r="1895" spans="1:35" s="16" customFormat="1" x14ac:dyDescent="0.35">
      <c r="A1895" s="34" t="str">
        <f>IF(B1895&lt;&gt;"",MAX($A$1:A1894)+1,"")</f>
        <v/>
      </c>
      <c r="B1895" s="34"/>
      <c r="C1895" s="34"/>
      <c r="D1895" s="34"/>
      <c r="E1895" s="34"/>
      <c r="F1895" s="34"/>
      <c r="G1895" s="34"/>
      <c r="H1895" s="34"/>
      <c r="I1895" s="34"/>
      <c r="J1895" s="34"/>
      <c r="K1895" s="34"/>
      <c r="L1895" s="34"/>
      <c r="M1895" s="34"/>
      <c r="N1895" s="34"/>
      <c r="O1895" s="34"/>
      <c r="P1895" s="34"/>
      <c r="Q1895" s="34"/>
      <c r="R1895" s="34"/>
      <c r="S1895" s="34"/>
      <c r="T1895" s="34"/>
      <c r="U1895" s="34"/>
      <c r="V1895" s="34"/>
      <c r="W1895" s="34"/>
      <c r="X1895" s="34"/>
      <c r="Y1895" s="34"/>
      <c r="Z1895" s="34"/>
      <c r="AA1895" s="34"/>
      <c r="AB1895" s="34"/>
      <c r="AC1895" s="34"/>
      <c r="AD1895" s="47"/>
      <c r="AG1895" s="23">
        <v>1</v>
      </c>
      <c r="AH1895" s="42">
        <v>0</v>
      </c>
      <c r="AI1895" s="42">
        <v>0</v>
      </c>
    </row>
    <row r="1896" spans="1:35" s="16" customFormat="1" x14ac:dyDescent="0.35">
      <c r="A1896" s="34" t="str">
        <f>IF(B1896&lt;&gt;"",MAX($A$1:A1895)+1,"")</f>
        <v/>
      </c>
      <c r="B1896" s="34"/>
      <c r="C1896" s="34"/>
      <c r="D1896" s="34"/>
      <c r="E1896" s="34"/>
      <c r="F1896" s="34"/>
      <c r="G1896" s="34"/>
      <c r="H1896" s="34"/>
      <c r="I1896" s="34"/>
      <c r="J1896" s="34"/>
      <c r="K1896" s="34"/>
      <c r="L1896" s="34"/>
      <c r="M1896" s="34"/>
      <c r="N1896" s="34"/>
      <c r="O1896" s="34"/>
      <c r="P1896" s="34"/>
      <c r="Q1896" s="34"/>
      <c r="R1896" s="34"/>
      <c r="S1896" s="34"/>
      <c r="T1896" s="34"/>
      <c r="U1896" s="34"/>
      <c r="V1896" s="34"/>
      <c r="W1896" s="34"/>
      <c r="X1896" s="34"/>
      <c r="Y1896" s="34"/>
      <c r="Z1896" s="34"/>
      <c r="AA1896" s="34"/>
      <c r="AB1896" s="34"/>
      <c r="AC1896" s="34"/>
      <c r="AD1896" s="47"/>
      <c r="AG1896" s="23">
        <v>1</v>
      </c>
      <c r="AH1896" s="42">
        <v>0</v>
      </c>
      <c r="AI1896" s="42">
        <v>0</v>
      </c>
    </row>
    <row r="1897" spans="1:35" s="16" customFormat="1" x14ac:dyDescent="0.35">
      <c r="A1897" s="34" t="str">
        <f>IF(B1897&lt;&gt;"",MAX($A$1:A1896)+1,"")</f>
        <v/>
      </c>
      <c r="B1897" s="34"/>
      <c r="C1897" s="34"/>
      <c r="D1897" s="34"/>
      <c r="E1897" s="34"/>
      <c r="F1897" s="34"/>
      <c r="G1897" s="34"/>
      <c r="H1897" s="34"/>
      <c r="I1897" s="34"/>
      <c r="J1897" s="34"/>
      <c r="K1897" s="34"/>
      <c r="L1897" s="34"/>
      <c r="M1897" s="34"/>
      <c r="N1897" s="34"/>
      <c r="O1897" s="34"/>
      <c r="P1897" s="34"/>
      <c r="Q1897" s="34"/>
      <c r="R1897" s="34"/>
      <c r="S1897" s="34"/>
      <c r="T1897" s="34"/>
      <c r="U1897" s="34"/>
      <c r="V1897" s="34"/>
      <c r="W1897" s="34"/>
      <c r="X1897" s="34"/>
      <c r="Y1897" s="34"/>
      <c r="Z1897" s="34"/>
      <c r="AA1897" s="34"/>
      <c r="AB1897" s="34"/>
      <c r="AC1897" s="34"/>
      <c r="AD1897" s="47"/>
      <c r="AG1897" s="23">
        <v>1</v>
      </c>
      <c r="AH1897" s="42">
        <v>0</v>
      </c>
      <c r="AI1897" s="42">
        <v>0</v>
      </c>
    </row>
    <row r="1898" spans="1:35" s="16" customFormat="1" x14ac:dyDescent="0.35">
      <c r="A1898" s="34" t="str">
        <f>IF(B1898&lt;&gt;"",MAX($A$1:A1897)+1,"")</f>
        <v/>
      </c>
      <c r="B1898" s="34"/>
      <c r="C1898" s="34"/>
      <c r="D1898" s="34"/>
      <c r="E1898" s="34"/>
      <c r="F1898" s="34"/>
      <c r="G1898" s="34"/>
      <c r="H1898" s="34"/>
      <c r="I1898" s="34"/>
      <c r="J1898" s="34"/>
      <c r="K1898" s="34"/>
      <c r="L1898" s="34"/>
      <c r="M1898" s="34"/>
      <c r="N1898" s="34"/>
      <c r="O1898" s="34"/>
      <c r="P1898" s="34"/>
      <c r="Q1898" s="34"/>
      <c r="R1898" s="34"/>
      <c r="S1898" s="34"/>
      <c r="T1898" s="34"/>
      <c r="U1898" s="34"/>
      <c r="V1898" s="34"/>
      <c r="W1898" s="34"/>
      <c r="X1898" s="34"/>
      <c r="Y1898" s="34"/>
      <c r="Z1898" s="34"/>
      <c r="AA1898" s="34"/>
      <c r="AB1898" s="34"/>
      <c r="AC1898" s="34"/>
      <c r="AD1898" s="47"/>
      <c r="AG1898" s="23">
        <v>1</v>
      </c>
      <c r="AH1898" s="42">
        <v>0</v>
      </c>
      <c r="AI1898" s="42">
        <v>0</v>
      </c>
    </row>
    <row r="1899" spans="1:35" s="16" customFormat="1" x14ac:dyDescent="0.35">
      <c r="A1899" s="34" t="str">
        <f>IF(B1899&lt;&gt;"",MAX($A$1:A1898)+1,"")</f>
        <v/>
      </c>
      <c r="B1899" s="34"/>
      <c r="C1899" s="34"/>
      <c r="D1899" s="34"/>
      <c r="E1899" s="34"/>
      <c r="F1899" s="34"/>
      <c r="G1899" s="34"/>
      <c r="H1899" s="34"/>
      <c r="I1899" s="34"/>
      <c r="J1899" s="34"/>
      <c r="K1899" s="34"/>
      <c r="L1899" s="34"/>
      <c r="M1899" s="34"/>
      <c r="N1899" s="34"/>
      <c r="O1899" s="34"/>
      <c r="P1899" s="34"/>
      <c r="Q1899" s="34"/>
      <c r="R1899" s="34"/>
      <c r="S1899" s="34"/>
      <c r="T1899" s="34"/>
      <c r="U1899" s="34"/>
      <c r="V1899" s="34"/>
      <c r="W1899" s="34"/>
      <c r="X1899" s="34"/>
      <c r="Y1899" s="34"/>
      <c r="Z1899" s="34"/>
      <c r="AA1899" s="34"/>
      <c r="AB1899" s="34"/>
      <c r="AC1899" s="34"/>
      <c r="AD1899" s="47"/>
      <c r="AG1899" s="23">
        <v>1</v>
      </c>
      <c r="AH1899" s="42">
        <v>0</v>
      </c>
      <c r="AI1899" s="42">
        <v>0</v>
      </c>
    </row>
    <row r="1900" spans="1:35" s="16" customFormat="1" x14ac:dyDescent="0.35">
      <c r="A1900" s="34" t="str">
        <f>IF(B1900&lt;&gt;"",MAX($A$1:A1899)+1,"")</f>
        <v/>
      </c>
      <c r="B1900" s="34"/>
      <c r="C1900" s="34"/>
      <c r="D1900" s="34"/>
      <c r="E1900" s="34"/>
      <c r="F1900" s="34"/>
      <c r="G1900" s="34"/>
      <c r="H1900" s="34"/>
      <c r="I1900" s="34"/>
      <c r="J1900" s="34"/>
      <c r="K1900" s="34"/>
      <c r="L1900" s="34"/>
      <c r="M1900" s="34"/>
      <c r="N1900" s="34"/>
      <c r="O1900" s="34"/>
      <c r="P1900" s="34"/>
      <c r="Q1900" s="34"/>
      <c r="R1900" s="34"/>
      <c r="S1900" s="34"/>
      <c r="T1900" s="34"/>
      <c r="U1900" s="34"/>
      <c r="V1900" s="34"/>
      <c r="W1900" s="34"/>
      <c r="X1900" s="34"/>
      <c r="Y1900" s="34"/>
      <c r="Z1900" s="34"/>
      <c r="AA1900" s="34"/>
      <c r="AB1900" s="34"/>
      <c r="AC1900" s="34"/>
      <c r="AD1900" s="47"/>
      <c r="AG1900" s="23">
        <v>1</v>
      </c>
      <c r="AH1900" s="42">
        <v>0</v>
      </c>
      <c r="AI1900" s="42">
        <v>0</v>
      </c>
    </row>
    <row r="1901" spans="1:35" s="16" customFormat="1" x14ac:dyDescent="0.35">
      <c r="A1901" s="34" t="str">
        <f>IF(B1901&lt;&gt;"",MAX($A$1:A1900)+1,"")</f>
        <v/>
      </c>
      <c r="B1901" s="34"/>
      <c r="C1901" s="34"/>
      <c r="D1901" s="34"/>
      <c r="E1901" s="34"/>
      <c r="F1901" s="34"/>
      <c r="G1901" s="34"/>
      <c r="H1901" s="34"/>
      <c r="I1901" s="34"/>
      <c r="J1901" s="34"/>
      <c r="K1901" s="34"/>
      <c r="L1901" s="34"/>
      <c r="M1901" s="34"/>
      <c r="N1901" s="34"/>
      <c r="O1901" s="34"/>
      <c r="P1901" s="34"/>
      <c r="Q1901" s="34"/>
      <c r="R1901" s="34"/>
      <c r="S1901" s="34"/>
      <c r="T1901" s="34"/>
      <c r="U1901" s="34"/>
      <c r="V1901" s="34"/>
      <c r="W1901" s="34"/>
      <c r="X1901" s="34"/>
      <c r="Y1901" s="34"/>
      <c r="Z1901" s="34"/>
      <c r="AA1901" s="34"/>
      <c r="AB1901" s="34"/>
      <c r="AC1901" s="34"/>
      <c r="AD1901" s="47"/>
      <c r="AG1901" s="23">
        <v>1</v>
      </c>
      <c r="AH1901" s="42">
        <v>0</v>
      </c>
      <c r="AI1901" s="42">
        <v>0</v>
      </c>
    </row>
    <row r="1902" spans="1:35" s="16" customFormat="1" x14ac:dyDescent="0.35">
      <c r="A1902" s="34" t="str">
        <f>IF(B1902&lt;&gt;"",MAX($A$1:A1901)+1,"")</f>
        <v/>
      </c>
      <c r="B1902" s="34"/>
      <c r="C1902" s="34"/>
      <c r="D1902" s="34"/>
      <c r="E1902" s="34"/>
      <c r="F1902" s="34"/>
      <c r="G1902" s="34"/>
      <c r="H1902" s="34"/>
      <c r="I1902" s="34"/>
      <c r="J1902" s="34"/>
      <c r="K1902" s="34"/>
      <c r="L1902" s="34"/>
      <c r="M1902" s="34"/>
      <c r="N1902" s="34"/>
      <c r="O1902" s="34"/>
      <c r="P1902" s="34"/>
      <c r="Q1902" s="34"/>
      <c r="R1902" s="34"/>
      <c r="S1902" s="34"/>
      <c r="T1902" s="34"/>
      <c r="U1902" s="34"/>
      <c r="V1902" s="34"/>
      <c r="W1902" s="34"/>
      <c r="X1902" s="34"/>
      <c r="Y1902" s="34"/>
      <c r="Z1902" s="34"/>
      <c r="AA1902" s="34"/>
      <c r="AB1902" s="34"/>
      <c r="AC1902" s="34"/>
      <c r="AD1902" s="47"/>
      <c r="AG1902" s="23">
        <v>1</v>
      </c>
      <c r="AH1902" s="42">
        <v>0</v>
      </c>
      <c r="AI1902" s="42">
        <v>0</v>
      </c>
    </row>
    <row r="1903" spans="1:35" s="16" customFormat="1" x14ac:dyDescent="0.35">
      <c r="A1903" s="34" t="str">
        <f>IF(B1903&lt;&gt;"",MAX($A$1:A1902)+1,"")</f>
        <v/>
      </c>
      <c r="B1903" s="34"/>
      <c r="C1903" s="34"/>
      <c r="D1903" s="34"/>
      <c r="E1903" s="34"/>
      <c r="F1903" s="34"/>
      <c r="G1903" s="34"/>
      <c r="H1903" s="34"/>
      <c r="I1903" s="34"/>
      <c r="J1903" s="34"/>
      <c r="K1903" s="34"/>
      <c r="L1903" s="34"/>
      <c r="M1903" s="34"/>
      <c r="N1903" s="34"/>
      <c r="O1903" s="34"/>
      <c r="P1903" s="34"/>
      <c r="Q1903" s="34"/>
      <c r="R1903" s="34"/>
      <c r="S1903" s="34"/>
      <c r="T1903" s="34"/>
      <c r="U1903" s="34"/>
      <c r="V1903" s="34"/>
      <c r="W1903" s="34"/>
      <c r="X1903" s="34"/>
      <c r="Y1903" s="34"/>
      <c r="Z1903" s="34"/>
      <c r="AA1903" s="34"/>
      <c r="AB1903" s="34"/>
      <c r="AC1903" s="34"/>
      <c r="AD1903" s="47"/>
      <c r="AG1903" s="23">
        <v>1</v>
      </c>
      <c r="AH1903" s="42">
        <v>0</v>
      </c>
      <c r="AI1903" s="42">
        <v>0</v>
      </c>
    </row>
    <row r="1904" spans="1:35" s="16" customFormat="1" x14ac:dyDescent="0.35">
      <c r="A1904" s="34" t="str">
        <f>IF(B1904&lt;&gt;"",MAX($A$1:A1903)+1,"")</f>
        <v/>
      </c>
      <c r="B1904" s="34"/>
      <c r="C1904" s="34"/>
      <c r="D1904" s="34"/>
      <c r="E1904" s="34"/>
      <c r="F1904" s="34"/>
      <c r="G1904" s="34"/>
      <c r="H1904" s="34"/>
      <c r="I1904" s="34"/>
      <c r="J1904" s="34"/>
      <c r="K1904" s="34"/>
      <c r="L1904" s="34"/>
      <c r="M1904" s="34"/>
      <c r="N1904" s="34"/>
      <c r="O1904" s="34"/>
      <c r="P1904" s="34"/>
      <c r="Q1904" s="34"/>
      <c r="R1904" s="34"/>
      <c r="S1904" s="34"/>
      <c r="T1904" s="34"/>
      <c r="U1904" s="34"/>
      <c r="V1904" s="34"/>
      <c r="W1904" s="34"/>
      <c r="X1904" s="34"/>
      <c r="Y1904" s="34"/>
      <c r="Z1904" s="34"/>
      <c r="AA1904" s="34"/>
      <c r="AB1904" s="34"/>
      <c r="AC1904" s="34"/>
      <c r="AD1904" s="47"/>
      <c r="AG1904" s="23">
        <v>1</v>
      </c>
      <c r="AH1904" s="42">
        <v>0</v>
      </c>
      <c r="AI1904" s="42">
        <v>0</v>
      </c>
    </row>
    <row r="1905" spans="1:35" s="16" customFormat="1" x14ac:dyDescent="0.35">
      <c r="A1905" s="34" t="str">
        <f>IF(B1905&lt;&gt;"",MAX($A$1:A1904)+1,"")</f>
        <v/>
      </c>
      <c r="B1905" s="34"/>
      <c r="C1905" s="34"/>
      <c r="D1905" s="34"/>
      <c r="E1905" s="34"/>
      <c r="F1905" s="34"/>
      <c r="G1905" s="34"/>
      <c r="H1905" s="34"/>
      <c r="I1905" s="34"/>
      <c r="J1905" s="34"/>
      <c r="K1905" s="34"/>
      <c r="L1905" s="34"/>
      <c r="M1905" s="34"/>
      <c r="N1905" s="34"/>
      <c r="O1905" s="34"/>
      <c r="P1905" s="34"/>
      <c r="Q1905" s="34"/>
      <c r="R1905" s="34"/>
      <c r="S1905" s="34"/>
      <c r="T1905" s="34"/>
      <c r="U1905" s="34"/>
      <c r="V1905" s="34"/>
      <c r="W1905" s="34"/>
      <c r="X1905" s="34"/>
      <c r="Y1905" s="34"/>
      <c r="Z1905" s="34"/>
      <c r="AA1905" s="34"/>
      <c r="AB1905" s="34"/>
      <c r="AC1905" s="34"/>
      <c r="AD1905" s="47"/>
      <c r="AG1905" s="23">
        <v>1</v>
      </c>
      <c r="AH1905" s="42">
        <v>0</v>
      </c>
      <c r="AI1905" s="42">
        <v>0</v>
      </c>
    </row>
    <row r="1906" spans="1:35" s="16" customFormat="1" x14ac:dyDescent="0.35">
      <c r="A1906" s="34" t="str">
        <f>IF(B1906&lt;&gt;"",MAX($A$1:A1905)+1,"")</f>
        <v/>
      </c>
      <c r="B1906" s="34"/>
      <c r="C1906" s="34"/>
      <c r="D1906" s="34"/>
      <c r="E1906" s="34"/>
      <c r="F1906" s="34"/>
      <c r="G1906" s="34"/>
      <c r="H1906" s="34"/>
      <c r="I1906" s="34"/>
      <c r="J1906" s="34"/>
      <c r="K1906" s="34"/>
      <c r="L1906" s="34"/>
      <c r="M1906" s="34"/>
      <c r="N1906" s="34"/>
      <c r="O1906" s="34"/>
      <c r="P1906" s="34"/>
      <c r="Q1906" s="34"/>
      <c r="R1906" s="34"/>
      <c r="S1906" s="34"/>
      <c r="T1906" s="34"/>
      <c r="U1906" s="34"/>
      <c r="V1906" s="34"/>
      <c r="W1906" s="34"/>
      <c r="X1906" s="34"/>
      <c r="Y1906" s="34"/>
      <c r="Z1906" s="34"/>
      <c r="AA1906" s="34"/>
      <c r="AB1906" s="34"/>
      <c r="AC1906" s="34"/>
      <c r="AD1906" s="47"/>
      <c r="AG1906" s="23">
        <v>1</v>
      </c>
      <c r="AH1906" s="42">
        <v>0</v>
      </c>
      <c r="AI1906" s="42">
        <v>0</v>
      </c>
    </row>
    <row r="1907" spans="1:35" s="16" customFormat="1" x14ac:dyDescent="0.35">
      <c r="A1907" s="34" t="str">
        <f>IF(B1907&lt;&gt;"",MAX($A$1:A1906)+1,"")</f>
        <v/>
      </c>
      <c r="B1907" s="34"/>
      <c r="C1907" s="34"/>
      <c r="D1907" s="34"/>
      <c r="E1907" s="34"/>
      <c r="F1907" s="34"/>
      <c r="G1907" s="34"/>
      <c r="H1907" s="34"/>
      <c r="I1907" s="34"/>
      <c r="J1907" s="34"/>
      <c r="K1907" s="34"/>
      <c r="L1907" s="34"/>
      <c r="M1907" s="34"/>
      <c r="N1907" s="34"/>
      <c r="O1907" s="34"/>
      <c r="P1907" s="34"/>
      <c r="Q1907" s="34"/>
      <c r="R1907" s="34"/>
      <c r="S1907" s="34"/>
      <c r="T1907" s="34"/>
      <c r="U1907" s="34"/>
      <c r="V1907" s="34"/>
      <c r="W1907" s="34"/>
      <c r="X1907" s="34"/>
      <c r="Y1907" s="34"/>
      <c r="Z1907" s="34"/>
      <c r="AA1907" s="34"/>
      <c r="AB1907" s="34"/>
      <c r="AC1907" s="34"/>
      <c r="AD1907" s="47"/>
      <c r="AG1907" s="23">
        <v>1</v>
      </c>
      <c r="AH1907" s="42">
        <v>0</v>
      </c>
      <c r="AI1907" s="42">
        <v>0</v>
      </c>
    </row>
    <row r="1908" spans="1:35" s="16" customFormat="1" x14ac:dyDescent="0.35">
      <c r="A1908" s="34" t="str">
        <f>IF(B1908&lt;&gt;"",MAX($A$1:A1907)+1,"")</f>
        <v/>
      </c>
      <c r="B1908" s="34"/>
      <c r="C1908" s="34"/>
      <c r="D1908" s="34"/>
      <c r="E1908" s="34"/>
      <c r="F1908" s="34"/>
      <c r="G1908" s="34"/>
      <c r="H1908" s="34"/>
      <c r="I1908" s="34"/>
      <c r="J1908" s="34"/>
      <c r="K1908" s="34"/>
      <c r="L1908" s="34"/>
      <c r="M1908" s="34"/>
      <c r="N1908" s="34"/>
      <c r="O1908" s="34"/>
      <c r="P1908" s="34"/>
      <c r="Q1908" s="34"/>
      <c r="R1908" s="34"/>
      <c r="S1908" s="34"/>
      <c r="T1908" s="34"/>
      <c r="U1908" s="34"/>
      <c r="V1908" s="34"/>
      <c r="W1908" s="34"/>
      <c r="X1908" s="34"/>
      <c r="Y1908" s="34"/>
      <c r="Z1908" s="34"/>
      <c r="AA1908" s="34"/>
      <c r="AB1908" s="34"/>
      <c r="AC1908" s="34"/>
      <c r="AD1908" s="47"/>
      <c r="AG1908" s="23">
        <v>1</v>
      </c>
      <c r="AH1908" s="42">
        <v>0</v>
      </c>
      <c r="AI1908" s="42">
        <v>0</v>
      </c>
    </row>
    <row r="1909" spans="1:35" s="16" customFormat="1" x14ac:dyDescent="0.35">
      <c r="A1909" s="34" t="str">
        <f>IF(B1909&lt;&gt;"",MAX($A$1:A1908)+1,"")</f>
        <v/>
      </c>
      <c r="B1909" s="34"/>
      <c r="C1909" s="34"/>
      <c r="D1909" s="34"/>
      <c r="E1909" s="34"/>
      <c r="F1909" s="34"/>
      <c r="G1909" s="34"/>
      <c r="H1909" s="34"/>
      <c r="I1909" s="34"/>
      <c r="J1909" s="34"/>
      <c r="K1909" s="34"/>
      <c r="L1909" s="34"/>
      <c r="M1909" s="34"/>
      <c r="N1909" s="34"/>
      <c r="O1909" s="34"/>
      <c r="P1909" s="34"/>
      <c r="Q1909" s="34"/>
      <c r="R1909" s="34"/>
      <c r="S1909" s="34"/>
      <c r="T1909" s="34"/>
      <c r="U1909" s="34"/>
      <c r="V1909" s="34"/>
      <c r="W1909" s="34"/>
      <c r="X1909" s="34"/>
      <c r="Y1909" s="34"/>
      <c r="Z1909" s="34"/>
      <c r="AA1909" s="34"/>
      <c r="AB1909" s="34"/>
      <c r="AC1909" s="34"/>
      <c r="AD1909" s="47"/>
      <c r="AG1909" s="23">
        <v>1</v>
      </c>
      <c r="AH1909" s="42">
        <v>0</v>
      </c>
      <c r="AI1909" s="42">
        <v>0</v>
      </c>
    </row>
    <row r="1910" spans="1:35" s="16" customFormat="1" x14ac:dyDescent="0.35">
      <c r="A1910" s="34" t="str">
        <f>IF(B1910&lt;&gt;"",MAX($A$1:A1909)+1,"")</f>
        <v/>
      </c>
      <c r="B1910" s="34"/>
      <c r="C1910" s="34"/>
      <c r="D1910" s="34"/>
      <c r="E1910" s="34"/>
      <c r="F1910" s="34"/>
      <c r="G1910" s="34"/>
      <c r="H1910" s="34"/>
      <c r="I1910" s="34"/>
      <c r="J1910" s="34"/>
      <c r="K1910" s="34"/>
      <c r="L1910" s="34"/>
      <c r="M1910" s="34"/>
      <c r="N1910" s="34"/>
      <c r="O1910" s="34"/>
      <c r="P1910" s="34"/>
      <c r="Q1910" s="34"/>
      <c r="R1910" s="34"/>
      <c r="S1910" s="34"/>
      <c r="T1910" s="34"/>
      <c r="U1910" s="34"/>
      <c r="V1910" s="34"/>
      <c r="W1910" s="34"/>
      <c r="X1910" s="34"/>
      <c r="Y1910" s="34"/>
      <c r="Z1910" s="34"/>
      <c r="AA1910" s="34"/>
      <c r="AB1910" s="34"/>
      <c r="AC1910" s="34"/>
      <c r="AD1910" s="47"/>
      <c r="AG1910" s="23">
        <v>1</v>
      </c>
      <c r="AH1910" s="42">
        <v>0</v>
      </c>
      <c r="AI1910" s="42">
        <v>0</v>
      </c>
    </row>
    <row r="1911" spans="1:35" s="16" customFormat="1" x14ac:dyDescent="0.35">
      <c r="A1911" s="34" t="str">
        <f>IF(B1911&lt;&gt;"",MAX($A$1:A1910)+1,"")</f>
        <v/>
      </c>
      <c r="B1911" s="34"/>
      <c r="C1911" s="34"/>
      <c r="D1911" s="34"/>
      <c r="E1911" s="34"/>
      <c r="F1911" s="34"/>
      <c r="G1911" s="34"/>
      <c r="H1911" s="34"/>
      <c r="I1911" s="34"/>
      <c r="J1911" s="34"/>
      <c r="K1911" s="34"/>
      <c r="L1911" s="34"/>
      <c r="M1911" s="34"/>
      <c r="N1911" s="34"/>
      <c r="O1911" s="34"/>
      <c r="P1911" s="34"/>
      <c r="Q1911" s="34"/>
      <c r="R1911" s="34"/>
      <c r="S1911" s="34"/>
      <c r="T1911" s="34"/>
      <c r="U1911" s="34"/>
      <c r="V1911" s="34"/>
      <c r="W1911" s="34"/>
      <c r="X1911" s="34"/>
      <c r="Y1911" s="34"/>
      <c r="Z1911" s="34"/>
      <c r="AA1911" s="34"/>
      <c r="AB1911" s="34"/>
      <c r="AC1911" s="34"/>
      <c r="AD1911" s="47"/>
      <c r="AG1911" s="23">
        <v>1</v>
      </c>
      <c r="AH1911" s="42">
        <v>0</v>
      </c>
      <c r="AI1911" s="42">
        <v>0</v>
      </c>
    </row>
    <row r="1912" spans="1:35" s="16" customFormat="1" x14ac:dyDescent="0.35">
      <c r="A1912" s="34" t="str">
        <f>IF(B1912&lt;&gt;"",MAX($A$1:A1911)+1,"")</f>
        <v/>
      </c>
      <c r="B1912" s="34"/>
      <c r="C1912" s="34"/>
      <c r="D1912" s="34"/>
      <c r="E1912" s="34"/>
      <c r="F1912" s="34"/>
      <c r="G1912" s="34"/>
      <c r="H1912" s="34"/>
      <c r="I1912" s="34"/>
      <c r="J1912" s="34"/>
      <c r="K1912" s="34"/>
      <c r="L1912" s="34"/>
      <c r="M1912" s="34"/>
      <c r="N1912" s="34"/>
      <c r="O1912" s="34"/>
      <c r="P1912" s="34"/>
      <c r="Q1912" s="34"/>
      <c r="R1912" s="34"/>
      <c r="S1912" s="34"/>
      <c r="T1912" s="34"/>
      <c r="U1912" s="34"/>
      <c r="V1912" s="34"/>
      <c r="W1912" s="34"/>
      <c r="X1912" s="34"/>
      <c r="Y1912" s="34"/>
      <c r="Z1912" s="34"/>
      <c r="AA1912" s="34"/>
      <c r="AB1912" s="34"/>
      <c r="AC1912" s="34"/>
      <c r="AD1912" s="47"/>
      <c r="AG1912" s="23">
        <v>1</v>
      </c>
      <c r="AH1912" s="42">
        <v>0</v>
      </c>
      <c r="AI1912" s="42">
        <v>0</v>
      </c>
    </row>
    <row r="1913" spans="1:35" s="16" customFormat="1" x14ac:dyDescent="0.35">
      <c r="A1913" s="34" t="str">
        <f>IF(B1913&lt;&gt;"",MAX($A$1:A1912)+1,"")</f>
        <v/>
      </c>
      <c r="B1913" s="34"/>
      <c r="C1913" s="34"/>
      <c r="D1913" s="34"/>
      <c r="E1913" s="34"/>
      <c r="F1913" s="34"/>
      <c r="G1913" s="34"/>
      <c r="H1913" s="34"/>
      <c r="I1913" s="34"/>
      <c r="J1913" s="34"/>
      <c r="K1913" s="34"/>
      <c r="L1913" s="34"/>
      <c r="M1913" s="34"/>
      <c r="N1913" s="34"/>
      <c r="O1913" s="34"/>
      <c r="P1913" s="34"/>
      <c r="Q1913" s="34"/>
      <c r="R1913" s="34"/>
      <c r="S1913" s="34"/>
      <c r="T1913" s="34"/>
      <c r="U1913" s="34"/>
      <c r="V1913" s="34"/>
      <c r="W1913" s="34"/>
      <c r="X1913" s="34"/>
      <c r="Y1913" s="34"/>
      <c r="Z1913" s="34"/>
      <c r="AA1913" s="34"/>
      <c r="AB1913" s="34"/>
      <c r="AC1913" s="34"/>
      <c r="AD1913" s="47"/>
      <c r="AG1913" s="23">
        <v>1</v>
      </c>
      <c r="AH1913" s="42">
        <v>0</v>
      </c>
      <c r="AI1913" s="42">
        <v>0</v>
      </c>
    </row>
    <row r="1914" spans="1:35" s="16" customFormat="1" x14ac:dyDescent="0.35">
      <c r="A1914" s="34" t="str">
        <f>IF(B1914&lt;&gt;"",MAX($A$1:A1913)+1,"")</f>
        <v/>
      </c>
      <c r="B1914" s="34"/>
      <c r="C1914" s="34"/>
      <c r="D1914" s="34"/>
      <c r="E1914" s="34"/>
      <c r="F1914" s="34"/>
      <c r="G1914" s="34"/>
      <c r="H1914" s="34"/>
      <c r="I1914" s="34"/>
      <c r="J1914" s="34"/>
      <c r="K1914" s="34"/>
      <c r="L1914" s="34"/>
      <c r="M1914" s="34"/>
      <c r="N1914" s="34"/>
      <c r="O1914" s="34"/>
      <c r="P1914" s="34"/>
      <c r="Q1914" s="34"/>
      <c r="R1914" s="34"/>
      <c r="S1914" s="34"/>
      <c r="T1914" s="34"/>
      <c r="U1914" s="34"/>
      <c r="V1914" s="34"/>
      <c r="W1914" s="34"/>
      <c r="X1914" s="34"/>
      <c r="Y1914" s="34"/>
      <c r="Z1914" s="34"/>
      <c r="AA1914" s="34"/>
      <c r="AB1914" s="34"/>
      <c r="AC1914" s="34"/>
      <c r="AD1914" s="47"/>
      <c r="AG1914" s="23">
        <v>1</v>
      </c>
      <c r="AH1914" s="42">
        <v>0</v>
      </c>
      <c r="AI1914" s="42">
        <v>0</v>
      </c>
    </row>
    <row r="1915" spans="1:35" s="16" customFormat="1" x14ac:dyDescent="0.35">
      <c r="A1915" s="34" t="str">
        <f>IF(B1915&lt;&gt;"",MAX($A$1:A1914)+1,"")</f>
        <v/>
      </c>
      <c r="B1915" s="34"/>
      <c r="C1915" s="34"/>
      <c r="D1915" s="34"/>
      <c r="E1915" s="34"/>
      <c r="F1915" s="34"/>
      <c r="G1915" s="34"/>
      <c r="H1915" s="34"/>
      <c r="I1915" s="34"/>
      <c r="J1915" s="34"/>
      <c r="K1915" s="34"/>
      <c r="L1915" s="34"/>
      <c r="M1915" s="34"/>
      <c r="N1915" s="34"/>
      <c r="O1915" s="34"/>
      <c r="P1915" s="34"/>
      <c r="Q1915" s="34"/>
      <c r="R1915" s="34"/>
      <c r="S1915" s="34"/>
      <c r="T1915" s="34"/>
      <c r="U1915" s="34"/>
      <c r="V1915" s="34"/>
      <c r="W1915" s="34"/>
      <c r="X1915" s="34"/>
      <c r="Y1915" s="34"/>
      <c r="Z1915" s="34"/>
      <c r="AA1915" s="34"/>
      <c r="AB1915" s="34"/>
      <c r="AC1915" s="34"/>
      <c r="AD1915" s="47"/>
      <c r="AG1915" s="23">
        <v>1</v>
      </c>
      <c r="AH1915" s="42">
        <v>0</v>
      </c>
      <c r="AI1915" s="42">
        <v>0</v>
      </c>
    </row>
    <row r="1916" spans="1:35" s="16" customFormat="1" x14ac:dyDescent="0.35">
      <c r="A1916" s="34" t="str">
        <f>IF(B1916&lt;&gt;"",MAX($A$1:A1915)+1,"")</f>
        <v/>
      </c>
      <c r="B1916" s="34"/>
      <c r="C1916" s="34"/>
      <c r="D1916" s="34"/>
      <c r="E1916" s="34"/>
      <c r="F1916" s="34"/>
      <c r="G1916" s="34"/>
      <c r="H1916" s="34"/>
      <c r="I1916" s="34"/>
      <c r="J1916" s="34"/>
      <c r="K1916" s="34"/>
      <c r="L1916" s="34"/>
      <c r="M1916" s="34"/>
      <c r="N1916" s="34"/>
      <c r="O1916" s="34"/>
      <c r="P1916" s="34"/>
      <c r="Q1916" s="34"/>
      <c r="R1916" s="34"/>
      <c r="S1916" s="34"/>
      <c r="T1916" s="34"/>
      <c r="U1916" s="34"/>
      <c r="V1916" s="34"/>
      <c r="W1916" s="34"/>
      <c r="X1916" s="34"/>
      <c r="Y1916" s="34"/>
      <c r="Z1916" s="34"/>
      <c r="AA1916" s="34"/>
      <c r="AB1916" s="34"/>
      <c r="AC1916" s="34"/>
      <c r="AD1916" s="47"/>
      <c r="AG1916" s="23">
        <v>1</v>
      </c>
      <c r="AH1916" s="42">
        <v>0</v>
      </c>
      <c r="AI1916" s="42">
        <v>0</v>
      </c>
    </row>
    <row r="1917" spans="1:35" s="16" customFormat="1" x14ac:dyDescent="0.35">
      <c r="A1917" s="34" t="str">
        <f>IF(B1917&lt;&gt;"",MAX($A$1:A1916)+1,"")</f>
        <v/>
      </c>
      <c r="B1917" s="34"/>
      <c r="C1917" s="34"/>
      <c r="D1917" s="34"/>
      <c r="E1917" s="34"/>
      <c r="F1917" s="34"/>
      <c r="G1917" s="34"/>
      <c r="H1917" s="34"/>
      <c r="I1917" s="34"/>
      <c r="J1917" s="34"/>
      <c r="K1917" s="34"/>
      <c r="L1917" s="34"/>
      <c r="M1917" s="34"/>
      <c r="N1917" s="34"/>
      <c r="O1917" s="34"/>
      <c r="P1917" s="34"/>
      <c r="Q1917" s="34"/>
      <c r="R1917" s="34"/>
      <c r="S1917" s="34"/>
      <c r="T1917" s="34"/>
      <c r="U1917" s="34"/>
      <c r="V1917" s="34"/>
      <c r="W1917" s="34"/>
      <c r="X1917" s="34"/>
      <c r="Y1917" s="34"/>
      <c r="Z1917" s="34"/>
      <c r="AA1917" s="34"/>
      <c r="AB1917" s="34"/>
      <c r="AC1917" s="34"/>
      <c r="AD1917" s="47"/>
      <c r="AG1917" s="23">
        <v>1</v>
      </c>
      <c r="AH1917" s="42">
        <v>0</v>
      </c>
      <c r="AI1917" s="42">
        <v>0</v>
      </c>
    </row>
    <row r="1918" spans="1:35" s="16" customFormat="1" x14ac:dyDescent="0.35">
      <c r="A1918" s="34" t="str">
        <f>IF(B1918&lt;&gt;"",MAX($A$1:A1917)+1,"")</f>
        <v/>
      </c>
      <c r="B1918" s="34"/>
      <c r="C1918" s="34"/>
      <c r="D1918" s="34"/>
      <c r="E1918" s="34"/>
      <c r="F1918" s="34"/>
      <c r="G1918" s="34"/>
      <c r="H1918" s="34"/>
      <c r="I1918" s="34"/>
      <c r="J1918" s="34"/>
      <c r="K1918" s="34"/>
      <c r="L1918" s="34"/>
      <c r="M1918" s="34"/>
      <c r="N1918" s="34"/>
      <c r="O1918" s="34"/>
      <c r="P1918" s="34"/>
      <c r="Q1918" s="34"/>
      <c r="R1918" s="34"/>
      <c r="S1918" s="34"/>
      <c r="T1918" s="34"/>
      <c r="U1918" s="34"/>
      <c r="V1918" s="34"/>
      <c r="W1918" s="34"/>
      <c r="X1918" s="34"/>
      <c r="Y1918" s="34"/>
      <c r="Z1918" s="34"/>
      <c r="AA1918" s="34"/>
      <c r="AB1918" s="34"/>
      <c r="AC1918" s="34"/>
      <c r="AD1918" s="47"/>
      <c r="AG1918" s="23">
        <v>1</v>
      </c>
      <c r="AH1918" s="42">
        <v>0</v>
      </c>
      <c r="AI1918" s="42">
        <v>0</v>
      </c>
    </row>
    <row r="1919" spans="1:35" s="16" customFormat="1" x14ac:dyDescent="0.35">
      <c r="A1919" s="34" t="str">
        <f>IF(B1919&lt;&gt;"",MAX($A$1:A1918)+1,"")</f>
        <v/>
      </c>
      <c r="B1919" s="34"/>
      <c r="C1919" s="34"/>
      <c r="D1919" s="34"/>
      <c r="E1919" s="34"/>
      <c r="F1919" s="34"/>
      <c r="G1919" s="34"/>
      <c r="H1919" s="34"/>
      <c r="I1919" s="34"/>
      <c r="J1919" s="34"/>
      <c r="K1919" s="34"/>
      <c r="L1919" s="34"/>
      <c r="M1919" s="34"/>
      <c r="N1919" s="34"/>
      <c r="O1919" s="34"/>
      <c r="P1919" s="34"/>
      <c r="Q1919" s="34"/>
      <c r="R1919" s="34"/>
      <c r="S1919" s="34"/>
      <c r="T1919" s="34"/>
      <c r="U1919" s="34"/>
      <c r="V1919" s="34"/>
      <c r="W1919" s="34"/>
      <c r="X1919" s="34"/>
      <c r="Y1919" s="34"/>
      <c r="Z1919" s="34"/>
      <c r="AA1919" s="34"/>
      <c r="AB1919" s="34"/>
      <c r="AC1919" s="34"/>
      <c r="AD1919" s="47"/>
      <c r="AG1919" s="23">
        <v>1</v>
      </c>
      <c r="AH1919" s="42">
        <v>0</v>
      </c>
      <c r="AI1919" s="42">
        <v>0</v>
      </c>
    </row>
    <row r="1920" spans="1:35" s="16" customFormat="1" x14ac:dyDescent="0.35">
      <c r="A1920" s="34" t="str">
        <f>IF(B1920&lt;&gt;"",MAX($A$1:A1919)+1,"")</f>
        <v/>
      </c>
      <c r="B1920" s="34"/>
      <c r="C1920" s="34"/>
      <c r="D1920" s="34"/>
      <c r="E1920" s="34"/>
      <c r="F1920" s="34"/>
      <c r="G1920" s="34"/>
      <c r="H1920" s="34"/>
      <c r="I1920" s="34"/>
      <c r="J1920" s="34"/>
      <c r="K1920" s="34"/>
      <c r="L1920" s="34"/>
      <c r="M1920" s="34"/>
      <c r="N1920" s="34"/>
      <c r="O1920" s="34"/>
      <c r="P1920" s="34"/>
      <c r="Q1920" s="34"/>
      <c r="R1920" s="34"/>
      <c r="S1920" s="34"/>
      <c r="T1920" s="34"/>
      <c r="U1920" s="34"/>
      <c r="V1920" s="34"/>
      <c r="W1920" s="34"/>
      <c r="X1920" s="34"/>
      <c r="Y1920" s="34"/>
      <c r="Z1920" s="34"/>
      <c r="AA1920" s="34"/>
      <c r="AB1920" s="34"/>
      <c r="AC1920" s="34"/>
      <c r="AD1920" s="47"/>
      <c r="AG1920" s="23">
        <v>1</v>
      </c>
      <c r="AH1920" s="42">
        <v>0</v>
      </c>
      <c r="AI1920" s="42">
        <v>0</v>
      </c>
    </row>
    <row r="1921" spans="1:35" s="16" customFormat="1" x14ac:dyDescent="0.35">
      <c r="A1921" s="34" t="str">
        <f>IF(B1921&lt;&gt;"",MAX($A$1:A1920)+1,"")</f>
        <v/>
      </c>
      <c r="B1921" s="34"/>
      <c r="C1921" s="34"/>
      <c r="D1921" s="34"/>
      <c r="E1921" s="34"/>
      <c r="F1921" s="34"/>
      <c r="G1921" s="34"/>
      <c r="H1921" s="34"/>
      <c r="I1921" s="34"/>
      <c r="J1921" s="34"/>
      <c r="K1921" s="34"/>
      <c r="L1921" s="34"/>
      <c r="M1921" s="34"/>
      <c r="N1921" s="34"/>
      <c r="O1921" s="34"/>
      <c r="P1921" s="34"/>
      <c r="Q1921" s="34"/>
      <c r="R1921" s="34"/>
      <c r="S1921" s="34"/>
      <c r="T1921" s="34"/>
      <c r="U1921" s="34"/>
      <c r="V1921" s="34"/>
      <c r="W1921" s="34"/>
      <c r="X1921" s="34"/>
      <c r="Y1921" s="34"/>
      <c r="Z1921" s="34"/>
      <c r="AA1921" s="34"/>
      <c r="AB1921" s="34"/>
      <c r="AC1921" s="34"/>
      <c r="AD1921" s="47"/>
      <c r="AG1921" s="23">
        <v>1</v>
      </c>
      <c r="AH1921" s="42">
        <v>0</v>
      </c>
      <c r="AI1921" s="42">
        <v>0</v>
      </c>
    </row>
    <row r="1922" spans="1:35" s="16" customFormat="1" x14ac:dyDescent="0.35">
      <c r="A1922" s="34" t="str">
        <f>IF(B1922&lt;&gt;"",MAX($A$1:A1921)+1,"")</f>
        <v/>
      </c>
      <c r="B1922" s="34"/>
      <c r="C1922" s="34"/>
      <c r="D1922" s="34"/>
      <c r="E1922" s="34"/>
      <c r="F1922" s="34"/>
      <c r="G1922" s="34"/>
      <c r="H1922" s="34"/>
      <c r="I1922" s="34"/>
      <c r="J1922" s="34"/>
      <c r="K1922" s="34"/>
      <c r="L1922" s="34"/>
      <c r="M1922" s="34"/>
      <c r="N1922" s="34"/>
      <c r="O1922" s="34"/>
      <c r="P1922" s="34"/>
      <c r="Q1922" s="34"/>
      <c r="R1922" s="34"/>
      <c r="S1922" s="34"/>
      <c r="T1922" s="34"/>
      <c r="U1922" s="34"/>
      <c r="V1922" s="34"/>
      <c r="W1922" s="34"/>
      <c r="X1922" s="34"/>
      <c r="Y1922" s="34"/>
      <c r="Z1922" s="34"/>
      <c r="AA1922" s="34"/>
      <c r="AB1922" s="34"/>
      <c r="AC1922" s="34"/>
      <c r="AD1922" s="47"/>
      <c r="AG1922" s="23">
        <v>1</v>
      </c>
      <c r="AH1922" s="42">
        <v>0</v>
      </c>
      <c r="AI1922" s="42">
        <v>0</v>
      </c>
    </row>
    <row r="1923" spans="1:35" s="16" customFormat="1" x14ac:dyDescent="0.35">
      <c r="A1923" s="34" t="str">
        <f>IF(B1923&lt;&gt;"",MAX($A$1:A1922)+1,"")</f>
        <v/>
      </c>
      <c r="B1923" s="34"/>
      <c r="C1923" s="34"/>
      <c r="D1923" s="34"/>
      <c r="E1923" s="34"/>
      <c r="F1923" s="34"/>
      <c r="G1923" s="34"/>
      <c r="H1923" s="34"/>
      <c r="I1923" s="34"/>
      <c r="J1923" s="34"/>
      <c r="K1923" s="34"/>
      <c r="L1923" s="34"/>
      <c r="M1923" s="34"/>
      <c r="N1923" s="34"/>
      <c r="O1923" s="34"/>
      <c r="P1923" s="34"/>
      <c r="Q1923" s="34"/>
      <c r="R1923" s="34"/>
      <c r="S1923" s="34"/>
      <c r="T1923" s="34"/>
      <c r="U1923" s="34"/>
      <c r="V1923" s="34"/>
      <c r="W1923" s="34"/>
      <c r="X1923" s="34"/>
      <c r="Y1923" s="34"/>
      <c r="Z1923" s="34"/>
      <c r="AA1923" s="34"/>
      <c r="AB1923" s="34"/>
      <c r="AC1923" s="34"/>
      <c r="AD1923" s="47"/>
      <c r="AG1923" s="23">
        <v>1</v>
      </c>
      <c r="AH1923" s="42">
        <v>0</v>
      </c>
      <c r="AI1923" s="42">
        <v>0</v>
      </c>
    </row>
    <row r="1924" spans="1:35" s="16" customFormat="1" x14ac:dyDescent="0.35">
      <c r="A1924" s="34" t="str">
        <f>IF(B1924&lt;&gt;"",MAX($A$1:A1923)+1,"")</f>
        <v/>
      </c>
      <c r="B1924" s="34"/>
      <c r="C1924" s="34"/>
      <c r="D1924" s="34"/>
      <c r="E1924" s="34"/>
      <c r="F1924" s="34"/>
      <c r="G1924" s="34"/>
      <c r="H1924" s="34"/>
      <c r="I1924" s="34"/>
      <c r="J1924" s="34"/>
      <c r="K1924" s="34"/>
      <c r="L1924" s="34"/>
      <c r="M1924" s="34"/>
      <c r="N1924" s="34"/>
      <c r="O1924" s="34"/>
      <c r="P1924" s="34"/>
      <c r="Q1924" s="34"/>
      <c r="R1924" s="34"/>
      <c r="S1924" s="34"/>
      <c r="T1924" s="34"/>
      <c r="U1924" s="34"/>
      <c r="V1924" s="34"/>
      <c r="W1924" s="34"/>
      <c r="X1924" s="34"/>
      <c r="Y1924" s="34"/>
      <c r="Z1924" s="34"/>
      <c r="AA1924" s="34"/>
      <c r="AB1924" s="34"/>
      <c r="AC1924" s="34"/>
      <c r="AD1924" s="47"/>
      <c r="AG1924" s="23">
        <v>1</v>
      </c>
      <c r="AH1924" s="42">
        <v>0</v>
      </c>
      <c r="AI1924" s="42">
        <v>0</v>
      </c>
    </row>
    <row r="1925" spans="1:35" s="16" customFormat="1" x14ac:dyDescent="0.35">
      <c r="A1925" s="34" t="str">
        <f>IF(B1925&lt;&gt;"",MAX($A$1:A1924)+1,"")</f>
        <v/>
      </c>
      <c r="B1925" s="34"/>
      <c r="C1925" s="34"/>
      <c r="D1925" s="34"/>
      <c r="E1925" s="34"/>
      <c r="F1925" s="34"/>
      <c r="G1925" s="34"/>
      <c r="H1925" s="34"/>
      <c r="I1925" s="34"/>
      <c r="J1925" s="34"/>
      <c r="K1925" s="34"/>
      <c r="L1925" s="34"/>
      <c r="M1925" s="34"/>
      <c r="N1925" s="34"/>
      <c r="O1925" s="34"/>
      <c r="P1925" s="34"/>
      <c r="Q1925" s="34"/>
      <c r="R1925" s="34"/>
      <c r="S1925" s="34"/>
      <c r="T1925" s="34"/>
      <c r="U1925" s="34"/>
      <c r="V1925" s="34"/>
      <c r="W1925" s="34"/>
      <c r="X1925" s="34"/>
      <c r="Y1925" s="34"/>
      <c r="Z1925" s="34"/>
      <c r="AA1925" s="34"/>
      <c r="AB1925" s="34"/>
      <c r="AC1925" s="34"/>
      <c r="AD1925" s="47"/>
      <c r="AG1925" s="23">
        <v>1</v>
      </c>
      <c r="AH1925" s="42">
        <v>0</v>
      </c>
      <c r="AI1925" s="42">
        <v>0</v>
      </c>
    </row>
    <row r="1926" spans="1:35" s="16" customFormat="1" x14ac:dyDescent="0.35">
      <c r="A1926" s="34" t="str">
        <f>IF(B1926&lt;&gt;"",MAX($A$1:A1925)+1,"")</f>
        <v/>
      </c>
      <c r="B1926" s="34"/>
      <c r="C1926" s="34"/>
      <c r="D1926" s="34"/>
      <c r="E1926" s="34"/>
      <c r="F1926" s="34"/>
      <c r="G1926" s="34"/>
      <c r="H1926" s="34"/>
      <c r="I1926" s="34"/>
      <c r="J1926" s="34"/>
      <c r="K1926" s="34"/>
      <c r="L1926" s="34"/>
      <c r="M1926" s="34"/>
      <c r="N1926" s="34"/>
      <c r="O1926" s="34"/>
      <c r="P1926" s="34"/>
      <c r="Q1926" s="34"/>
      <c r="R1926" s="34"/>
      <c r="S1926" s="34"/>
      <c r="T1926" s="34"/>
      <c r="U1926" s="34"/>
      <c r="V1926" s="34"/>
      <c r="W1926" s="34"/>
      <c r="X1926" s="34"/>
      <c r="Y1926" s="34"/>
      <c r="Z1926" s="34"/>
      <c r="AA1926" s="34"/>
      <c r="AB1926" s="34"/>
      <c r="AC1926" s="34"/>
      <c r="AD1926" s="47"/>
      <c r="AG1926" s="23">
        <v>1</v>
      </c>
      <c r="AH1926" s="42">
        <v>0</v>
      </c>
      <c r="AI1926" s="42">
        <v>0</v>
      </c>
    </row>
    <row r="1927" spans="1:35" s="16" customFormat="1" x14ac:dyDescent="0.35">
      <c r="A1927" s="34" t="str">
        <f>IF(B1927&lt;&gt;"",MAX($A$1:A1926)+1,"")</f>
        <v/>
      </c>
      <c r="B1927" s="34"/>
      <c r="C1927" s="34"/>
      <c r="D1927" s="34"/>
      <c r="E1927" s="34"/>
      <c r="F1927" s="34"/>
      <c r="G1927" s="34"/>
      <c r="H1927" s="34"/>
      <c r="I1927" s="34"/>
      <c r="J1927" s="34"/>
      <c r="K1927" s="34"/>
      <c r="L1927" s="34"/>
      <c r="M1927" s="34"/>
      <c r="N1927" s="34"/>
      <c r="O1927" s="34"/>
      <c r="P1927" s="34"/>
      <c r="Q1927" s="34"/>
      <c r="R1927" s="34"/>
      <c r="S1927" s="34"/>
      <c r="T1927" s="34"/>
      <c r="U1927" s="34"/>
      <c r="V1927" s="34"/>
      <c r="W1927" s="34"/>
      <c r="X1927" s="34"/>
      <c r="Y1927" s="34"/>
      <c r="Z1927" s="34"/>
      <c r="AA1927" s="34"/>
      <c r="AB1927" s="34"/>
      <c r="AC1927" s="34"/>
      <c r="AD1927" s="47"/>
      <c r="AG1927" s="23">
        <v>1</v>
      </c>
      <c r="AH1927" s="42">
        <v>0</v>
      </c>
      <c r="AI1927" s="42">
        <v>0</v>
      </c>
    </row>
    <row r="1928" spans="1:35" s="16" customFormat="1" x14ac:dyDescent="0.35">
      <c r="A1928" s="34" t="str">
        <f>IF(B1928&lt;&gt;"",MAX($A$1:A1927)+1,"")</f>
        <v/>
      </c>
      <c r="B1928" s="34"/>
      <c r="C1928" s="34"/>
      <c r="D1928" s="34"/>
      <c r="E1928" s="34"/>
      <c r="F1928" s="34"/>
      <c r="G1928" s="34"/>
      <c r="H1928" s="34"/>
      <c r="I1928" s="34"/>
      <c r="J1928" s="34"/>
      <c r="K1928" s="34"/>
      <c r="L1928" s="34"/>
      <c r="M1928" s="34"/>
      <c r="N1928" s="34"/>
      <c r="O1928" s="34"/>
      <c r="P1928" s="34"/>
      <c r="Q1928" s="34"/>
      <c r="R1928" s="34"/>
      <c r="S1928" s="34"/>
      <c r="T1928" s="34"/>
      <c r="U1928" s="34"/>
      <c r="V1928" s="34"/>
      <c r="W1928" s="34"/>
      <c r="X1928" s="34"/>
      <c r="Y1928" s="34"/>
      <c r="Z1928" s="34"/>
      <c r="AA1928" s="34"/>
      <c r="AB1928" s="34"/>
      <c r="AC1928" s="34"/>
      <c r="AD1928" s="47"/>
      <c r="AG1928" s="23">
        <v>1</v>
      </c>
      <c r="AH1928" s="42">
        <v>0</v>
      </c>
      <c r="AI1928" s="42">
        <v>0</v>
      </c>
    </row>
    <row r="1929" spans="1:35" s="16" customFormat="1" x14ac:dyDescent="0.35">
      <c r="A1929" s="34" t="str">
        <f>IF(B1929&lt;&gt;"",MAX($A$1:A1928)+1,"")</f>
        <v/>
      </c>
      <c r="B1929" s="34"/>
      <c r="C1929" s="34"/>
      <c r="D1929" s="34"/>
      <c r="E1929" s="34"/>
      <c r="F1929" s="34"/>
      <c r="G1929" s="34"/>
      <c r="H1929" s="34"/>
      <c r="I1929" s="34"/>
      <c r="J1929" s="34"/>
      <c r="K1929" s="34"/>
      <c r="L1929" s="34"/>
      <c r="M1929" s="34"/>
      <c r="N1929" s="34"/>
      <c r="O1929" s="34"/>
      <c r="P1929" s="34"/>
      <c r="Q1929" s="34"/>
      <c r="R1929" s="34"/>
      <c r="S1929" s="34"/>
      <c r="T1929" s="34"/>
      <c r="U1929" s="34"/>
      <c r="V1929" s="34"/>
      <c r="W1929" s="34"/>
      <c r="X1929" s="34"/>
      <c r="Y1929" s="34"/>
      <c r="Z1929" s="34"/>
      <c r="AA1929" s="34"/>
      <c r="AB1929" s="34"/>
      <c r="AC1929" s="34"/>
      <c r="AD1929" s="47"/>
      <c r="AG1929" s="23">
        <v>1</v>
      </c>
      <c r="AH1929" s="42">
        <v>0</v>
      </c>
      <c r="AI1929" s="42">
        <v>0</v>
      </c>
    </row>
    <row r="1930" spans="1:35" s="16" customFormat="1" x14ac:dyDescent="0.35">
      <c r="A1930" s="34" t="str">
        <f>IF(B1930&lt;&gt;"",MAX($A$1:A1929)+1,"")</f>
        <v/>
      </c>
      <c r="B1930" s="34"/>
      <c r="C1930" s="34"/>
      <c r="D1930" s="34"/>
      <c r="E1930" s="34"/>
      <c r="F1930" s="34"/>
      <c r="G1930" s="34"/>
      <c r="H1930" s="34"/>
      <c r="I1930" s="34"/>
      <c r="J1930" s="34"/>
      <c r="K1930" s="34"/>
      <c r="L1930" s="34"/>
      <c r="M1930" s="34"/>
      <c r="N1930" s="34"/>
      <c r="O1930" s="34"/>
      <c r="P1930" s="34"/>
      <c r="Q1930" s="34"/>
      <c r="R1930" s="34"/>
      <c r="S1930" s="34"/>
      <c r="T1930" s="34"/>
      <c r="U1930" s="34"/>
      <c r="V1930" s="34"/>
      <c r="W1930" s="34"/>
      <c r="X1930" s="34"/>
      <c r="Y1930" s="34"/>
      <c r="Z1930" s="34"/>
      <c r="AA1930" s="34"/>
      <c r="AB1930" s="34"/>
      <c r="AC1930" s="34"/>
      <c r="AD1930" s="47"/>
      <c r="AG1930" s="23">
        <v>1</v>
      </c>
      <c r="AH1930" s="42">
        <v>0</v>
      </c>
      <c r="AI1930" s="42">
        <v>0</v>
      </c>
    </row>
    <row r="1931" spans="1:35" s="16" customFormat="1" x14ac:dyDescent="0.35">
      <c r="A1931" s="34" t="str">
        <f>IF(B1931&lt;&gt;"",MAX($A$1:A1930)+1,"")</f>
        <v/>
      </c>
      <c r="B1931" s="34"/>
      <c r="C1931" s="34"/>
      <c r="D1931" s="34"/>
      <c r="E1931" s="34"/>
      <c r="F1931" s="34"/>
      <c r="G1931" s="34"/>
      <c r="H1931" s="34"/>
      <c r="I1931" s="34"/>
      <c r="J1931" s="34"/>
      <c r="K1931" s="34"/>
      <c r="L1931" s="34"/>
      <c r="M1931" s="34"/>
      <c r="N1931" s="34"/>
      <c r="O1931" s="34"/>
      <c r="P1931" s="34"/>
      <c r="Q1931" s="34"/>
      <c r="R1931" s="34"/>
      <c r="S1931" s="34"/>
      <c r="T1931" s="34"/>
      <c r="U1931" s="34"/>
      <c r="V1931" s="34"/>
      <c r="W1931" s="34"/>
      <c r="X1931" s="34"/>
      <c r="Y1931" s="34"/>
      <c r="Z1931" s="34"/>
      <c r="AA1931" s="34"/>
      <c r="AB1931" s="34"/>
      <c r="AC1931" s="34"/>
      <c r="AD1931" s="47"/>
      <c r="AG1931" s="23">
        <v>1</v>
      </c>
      <c r="AH1931" s="42">
        <v>0</v>
      </c>
      <c r="AI1931" s="42">
        <v>0</v>
      </c>
    </row>
    <row r="1932" spans="1:35" s="16" customFormat="1" x14ac:dyDescent="0.35">
      <c r="A1932" s="34" t="str">
        <f>IF(B1932&lt;&gt;"",MAX($A$1:A1931)+1,"")</f>
        <v/>
      </c>
      <c r="B1932" s="34"/>
      <c r="C1932" s="34"/>
      <c r="D1932" s="34"/>
      <c r="E1932" s="34"/>
      <c r="F1932" s="34"/>
      <c r="G1932" s="34"/>
      <c r="H1932" s="34"/>
      <c r="I1932" s="34"/>
      <c r="J1932" s="34"/>
      <c r="K1932" s="34"/>
      <c r="L1932" s="34"/>
      <c r="M1932" s="34"/>
      <c r="N1932" s="34"/>
      <c r="O1932" s="34"/>
      <c r="P1932" s="34"/>
      <c r="Q1932" s="34"/>
      <c r="R1932" s="34"/>
      <c r="S1932" s="34"/>
      <c r="T1932" s="34"/>
      <c r="U1932" s="34"/>
      <c r="V1932" s="34"/>
      <c r="W1932" s="34"/>
      <c r="X1932" s="34"/>
      <c r="Y1932" s="34"/>
      <c r="Z1932" s="34"/>
      <c r="AA1932" s="34"/>
      <c r="AB1932" s="34"/>
      <c r="AC1932" s="34"/>
      <c r="AD1932" s="47"/>
      <c r="AG1932" s="23">
        <v>1</v>
      </c>
      <c r="AH1932" s="42">
        <v>0</v>
      </c>
      <c r="AI1932" s="42">
        <v>0</v>
      </c>
    </row>
    <row r="1933" spans="1:35" s="16" customFormat="1" x14ac:dyDescent="0.35">
      <c r="A1933" s="34" t="str">
        <f>IF(B1933&lt;&gt;"",MAX($A$1:A1932)+1,"")</f>
        <v/>
      </c>
      <c r="B1933" s="34"/>
      <c r="C1933" s="34"/>
      <c r="D1933" s="34"/>
      <c r="E1933" s="34"/>
      <c r="F1933" s="34"/>
      <c r="G1933" s="34"/>
      <c r="H1933" s="34"/>
      <c r="I1933" s="34"/>
      <c r="J1933" s="34"/>
      <c r="K1933" s="34"/>
      <c r="L1933" s="34"/>
      <c r="M1933" s="34"/>
      <c r="N1933" s="34"/>
      <c r="O1933" s="34"/>
      <c r="P1933" s="34"/>
      <c r="Q1933" s="34"/>
      <c r="R1933" s="34"/>
      <c r="S1933" s="34"/>
      <c r="T1933" s="34"/>
      <c r="U1933" s="34"/>
      <c r="V1933" s="34"/>
      <c r="W1933" s="34"/>
      <c r="X1933" s="34"/>
      <c r="Y1933" s="34"/>
      <c r="Z1933" s="34"/>
      <c r="AA1933" s="34"/>
      <c r="AB1933" s="34"/>
      <c r="AC1933" s="34"/>
      <c r="AD1933" s="47"/>
      <c r="AG1933" s="23">
        <v>1</v>
      </c>
      <c r="AH1933" s="42">
        <v>0</v>
      </c>
      <c r="AI1933" s="42">
        <v>0</v>
      </c>
    </row>
    <row r="1934" spans="1:35" s="16" customFormat="1" x14ac:dyDescent="0.35">
      <c r="A1934" s="34" t="str">
        <f>IF(B1934&lt;&gt;"",MAX($A$1:A1933)+1,"")</f>
        <v/>
      </c>
      <c r="B1934" s="34"/>
      <c r="C1934" s="34"/>
      <c r="D1934" s="34"/>
      <c r="E1934" s="34"/>
      <c r="F1934" s="34"/>
      <c r="G1934" s="34"/>
      <c r="H1934" s="34"/>
      <c r="I1934" s="34"/>
      <c r="J1934" s="34"/>
      <c r="K1934" s="34"/>
      <c r="L1934" s="34"/>
      <c r="M1934" s="34"/>
      <c r="N1934" s="34"/>
      <c r="O1934" s="34"/>
      <c r="P1934" s="34"/>
      <c r="Q1934" s="34"/>
      <c r="R1934" s="34"/>
      <c r="S1934" s="34"/>
      <c r="T1934" s="34"/>
      <c r="U1934" s="34"/>
      <c r="V1934" s="34"/>
      <c r="W1934" s="34"/>
      <c r="X1934" s="34"/>
      <c r="Y1934" s="34"/>
      <c r="Z1934" s="34"/>
      <c r="AA1934" s="34"/>
      <c r="AB1934" s="34"/>
      <c r="AC1934" s="34"/>
      <c r="AD1934" s="47"/>
      <c r="AG1934" s="23">
        <v>1</v>
      </c>
      <c r="AH1934" s="42">
        <v>0</v>
      </c>
      <c r="AI1934" s="42">
        <v>0</v>
      </c>
    </row>
    <row r="1935" spans="1:35" s="16" customFormat="1" x14ac:dyDescent="0.35">
      <c r="A1935" s="34" t="str">
        <f>IF(B1935&lt;&gt;"",MAX($A$1:A1934)+1,"")</f>
        <v/>
      </c>
      <c r="B1935" s="34"/>
      <c r="C1935" s="34"/>
      <c r="D1935" s="34"/>
      <c r="E1935" s="34"/>
      <c r="F1935" s="34"/>
      <c r="G1935" s="34"/>
      <c r="H1935" s="34"/>
      <c r="I1935" s="34"/>
      <c r="J1935" s="34"/>
      <c r="K1935" s="34"/>
      <c r="L1935" s="34"/>
      <c r="M1935" s="34"/>
      <c r="N1935" s="34"/>
      <c r="O1935" s="34"/>
      <c r="P1935" s="34"/>
      <c r="Q1935" s="34"/>
      <c r="R1935" s="34"/>
      <c r="S1935" s="34"/>
      <c r="T1935" s="34"/>
      <c r="U1935" s="34"/>
      <c r="V1935" s="34"/>
      <c r="W1935" s="34"/>
      <c r="X1935" s="34"/>
      <c r="Y1935" s="34"/>
      <c r="Z1935" s="34"/>
      <c r="AA1935" s="34"/>
      <c r="AB1935" s="34"/>
      <c r="AC1935" s="34"/>
      <c r="AD1935" s="47"/>
      <c r="AG1935" s="23">
        <v>1</v>
      </c>
      <c r="AH1935" s="42">
        <v>0</v>
      </c>
      <c r="AI1935" s="42">
        <v>0</v>
      </c>
    </row>
    <row r="1936" spans="1:35" s="16" customFormat="1" x14ac:dyDescent="0.35">
      <c r="A1936" s="34" t="str">
        <f>IF(B1936&lt;&gt;"",MAX($A$1:A1935)+1,"")</f>
        <v/>
      </c>
      <c r="B1936" s="34"/>
      <c r="C1936" s="34"/>
      <c r="D1936" s="34"/>
      <c r="E1936" s="34"/>
      <c r="F1936" s="34"/>
      <c r="G1936" s="34"/>
      <c r="H1936" s="34"/>
      <c r="I1936" s="34"/>
      <c r="J1936" s="34"/>
      <c r="K1936" s="34"/>
      <c r="L1936" s="34"/>
      <c r="M1936" s="34"/>
      <c r="N1936" s="34"/>
      <c r="O1936" s="34"/>
      <c r="P1936" s="34"/>
      <c r="Q1936" s="34"/>
      <c r="R1936" s="34"/>
      <c r="S1936" s="34"/>
      <c r="T1936" s="34"/>
      <c r="U1936" s="34"/>
      <c r="V1936" s="34"/>
      <c r="W1936" s="34"/>
      <c r="X1936" s="34"/>
      <c r="Y1936" s="34"/>
      <c r="Z1936" s="34"/>
      <c r="AA1936" s="34"/>
      <c r="AB1936" s="34"/>
      <c r="AC1936" s="34"/>
      <c r="AD1936" s="47"/>
      <c r="AG1936" s="23">
        <v>1</v>
      </c>
      <c r="AH1936" s="42">
        <v>0</v>
      </c>
      <c r="AI1936" s="42">
        <v>0</v>
      </c>
    </row>
    <row r="1937" spans="1:35" s="16" customFormat="1" x14ac:dyDescent="0.35">
      <c r="A1937" s="34" t="str">
        <f>IF(B1937&lt;&gt;"",MAX($A$1:A1936)+1,"")</f>
        <v/>
      </c>
      <c r="B1937" s="34"/>
      <c r="C1937" s="34"/>
      <c r="D1937" s="34"/>
      <c r="E1937" s="34"/>
      <c r="F1937" s="34"/>
      <c r="G1937" s="34"/>
      <c r="H1937" s="34"/>
      <c r="I1937" s="34"/>
      <c r="J1937" s="34"/>
      <c r="K1937" s="34"/>
      <c r="L1937" s="34"/>
      <c r="M1937" s="34"/>
      <c r="N1937" s="34"/>
      <c r="O1937" s="34"/>
      <c r="P1937" s="34"/>
      <c r="Q1937" s="34"/>
      <c r="R1937" s="34"/>
      <c r="S1937" s="34"/>
      <c r="T1937" s="34"/>
      <c r="U1937" s="34"/>
      <c r="V1937" s="34"/>
      <c r="W1937" s="34"/>
      <c r="X1937" s="34"/>
      <c r="Y1937" s="34"/>
      <c r="Z1937" s="34"/>
      <c r="AA1937" s="34"/>
      <c r="AB1937" s="34"/>
      <c r="AC1937" s="34"/>
      <c r="AD1937" s="47"/>
      <c r="AG1937" s="23">
        <v>1</v>
      </c>
      <c r="AH1937" s="42">
        <v>0</v>
      </c>
      <c r="AI1937" s="42">
        <v>0</v>
      </c>
    </row>
    <row r="1938" spans="1:35" s="16" customFormat="1" x14ac:dyDescent="0.35">
      <c r="A1938" s="34" t="str">
        <f>IF(B1938&lt;&gt;"",MAX($A$1:A1937)+1,"")</f>
        <v/>
      </c>
      <c r="B1938" s="34"/>
      <c r="C1938" s="34"/>
      <c r="D1938" s="34"/>
      <c r="E1938" s="34"/>
      <c r="F1938" s="34"/>
      <c r="G1938" s="34"/>
      <c r="H1938" s="34"/>
      <c r="I1938" s="34"/>
      <c r="J1938" s="34"/>
      <c r="K1938" s="34"/>
      <c r="L1938" s="34"/>
      <c r="M1938" s="34"/>
      <c r="N1938" s="34"/>
      <c r="O1938" s="34"/>
      <c r="P1938" s="34"/>
      <c r="Q1938" s="34"/>
      <c r="R1938" s="34"/>
      <c r="S1938" s="34"/>
      <c r="T1938" s="34"/>
      <c r="U1938" s="34"/>
      <c r="V1938" s="34"/>
      <c r="W1938" s="34"/>
      <c r="X1938" s="34"/>
      <c r="Y1938" s="34"/>
      <c r="Z1938" s="34"/>
      <c r="AA1938" s="34"/>
      <c r="AB1938" s="34"/>
      <c r="AC1938" s="34"/>
      <c r="AD1938" s="47"/>
      <c r="AG1938" s="23">
        <v>1</v>
      </c>
      <c r="AH1938" s="42">
        <v>0</v>
      </c>
      <c r="AI1938" s="42">
        <v>0</v>
      </c>
    </row>
    <row r="1939" spans="1:35" s="16" customFormat="1" x14ac:dyDescent="0.35">
      <c r="A1939" s="34" t="str">
        <f>IF(B1939&lt;&gt;"",MAX($A$1:A1938)+1,"")</f>
        <v/>
      </c>
      <c r="B1939" s="34"/>
      <c r="C1939" s="34"/>
      <c r="D1939" s="34"/>
      <c r="E1939" s="34"/>
      <c r="F1939" s="34"/>
      <c r="G1939" s="34"/>
      <c r="H1939" s="34"/>
      <c r="I1939" s="34"/>
      <c r="J1939" s="34"/>
      <c r="K1939" s="34"/>
      <c r="L1939" s="34"/>
      <c r="M1939" s="34"/>
      <c r="N1939" s="34"/>
      <c r="O1939" s="34"/>
      <c r="P1939" s="34"/>
      <c r="Q1939" s="34"/>
      <c r="R1939" s="34"/>
      <c r="S1939" s="34"/>
      <c r="T1939" s="34"/>
      <c r="U1939" s="34"/>
      <c r="V1939" s="34"/>
      <c r="W1939" s="34"/>
      <c r="X1939" s="34"/>
      <c r="Y1939" s="34"/>
      <c r="Z1939" s="34"/>
      <c r="AA1939" s="34"/>
      <c r="AB1939" s="34"/>
      <c r="AC1939" s="34"/>
      <c r="AD1939" s="47"/>
      <c r="AG1939" s="23">
        <v>1</v>
      </c>
      <c r="AH1939" s="42">
        <v>0</v>
      </c>
      <c r="AI1939" s="42">
        <v>0</v>
      </c>
    </row>
    <row r="1940" spans="1:35" s="16" customFormat="1" x14ac:dyDescent="0.35">
      <c r="A1940" s="34" t="str">
        <f>IF(B1940&lt;&gt;"",MAX($A$1:A1939)+1,"")</f>
        <v/>
      </c>
      <c r="B1940" s="34"/>
      <c r="C1940" s="34"/>
      <c r="D1940" s="34"/>
      <c r="E1940" s="34"/>
      <c r="F1940" s="34"/>
      <c r="G1940" s="34"/>
      <c r="H1940" s="34"/>
      <c r="I1940" s="34"/>
      <c r="J1940" s="34"/>
      <c r="K1940" s="34"/>
      <c r="L1940" s="34"/>
      <c r="M1940" s="34"/>
      <c r="N1940" s="34"/>
      <c r="O1940" s="34"/>
      <c r="P1940" s="34"/>
      <c r="Q1940" s="34"/>
      <c r="R1940" s="34"/>
      <c r="S1940" s="34"/>
      <c r="T1940" s="34"/>
      <c r="U1940" s="34"/>
      <c r="V1940" s="34"/>
      <c r="W1940" s="34"/>
      <c r="X1940" s="34"/>
      <c r="Y1940" s="34"/>
      <c r="Z1940" s="34"/>
      <c r="AA1940" s="34"/>
      <c r="AB1940" s="34"/>
      <c r="AC1940" s="34"/>
      <c r="AD1940" s="47"/>
      <c r="AG1940" s="23">
        <v>1</v>
      </c>
      <c r="AH1940" s="42">
        <v>0</v>
      </c>
      <c r="AI1940" s="42">
        <v>0</v>
      </c>
    </row>
    <row r="1941" spans="1:35" s="16" customFormat="1" x14ac:dyDescent="0.35">
      <c r="A1941" s="34" t="str">
        <f>IF(B1941&lt;&gt;"",MAX($A$1:A1940)+1,"")</f>
        <v/>
      </c>
      <c r="B1941" s="34"/>
      <c r="C1941" s="34"/>
      <c r="D1941" s="34"/>
      <c r="E1941" s="34"/>
      <c r="F1941" s="34"/>
      <c r="G1941" s="34"/>
      <c r="H1941" s="34"/>
      <c r="I1941" s="34"/>
      <c r="J1941" s="34"/>
      <c r="K1941" s="34"/>
      <c r="L1941" s="34"/>
      <c r="M1941" s="34"/>
      <c r="N1941" s="34"/>
      <c r="O1941" s="34"/>
      <c r="P1941" s="34"/>
      <c r="Q1941" s="34"/>
      <c r="R1941" s="34"/>
      <c r="S1941" s="34"/>
      <c r="T1941" s="34"/>
      <c r="U1941" s="34"/>
      <c r="V1941" s="34"/>
      <c r="W1941" s="34"/>
      <c r="X1941" s="34"/>
      <c r="Y1941" s="34"/>
      <c r="Z1941" s="34"/>
      <c r="AA1941" s="34"/>
      <c r="AB1941" s="34"/>
      <c r="AC1941" s="34"/>
      <c r="AD1941" s="47"/>
      <c r="AG1941" s="23">
        <v>1</v>
      </c>
      <c r="AH1941" s="42">
        <v>0</v>
      </c>
      <c r="AI1941" s="42">
        <v>0</v>
      </c>
    </row>
    <row r="1942" spans="1:35" s="16" customFormat="1" x14ac:dyDescent="0.35">
      <c r="A1942" s="34" t="str">
        <f>IF(B1942&lt;&gt;"",MAX($A$1:A1941)+1,"")</f>
        <v/>
      </c>
      <c r="B1942" s="34"/>
      <c r="C1942" s="34"/>
      <c r="D1942" s="34"/>
      <c r="E1942" s="34"/>
      <c r="F1942" s="34"/>
      <c r="G1942" s="34"/>
      <c r="H1942" s="34"/>
      <c r="I1942" s="34"/>
      <c r="J1942" s="34"/>
      <c r="K1942" s="34"/>
      <c r="L1942" s="34"/>
      <c r="M1942" s="34"/>
      <c r="N1942" s="34"/>
      <c r="O1942" s="34"/>
      <c r="P1942" s="34"/>
      <c r="Q1942" s="34"/>
      <c r="R1942" s="34"/>
      <c r="S1942" s="34"/>
      <c r="T1942" s="34"/>
      <c r="U1942" s="34"/>
      <c r="V1942" s="34"/>
      <c r="W1942" s="34"/>
      <c r="X1942" s="34"/>
      <c r="Y1942" s="34"/>
      <c r="Z1942" s="34"/>
      <c r="AA1942" s="34"/>
      <c r="AB1942" s="34"/>
      <c r="AC1942" s="34"/>
      <c r="AD1942" s="47"/>
      <c r="AG1942" s="23">
        <v>1</v>
      </c>
      <c r="AH1942" s="42">
        <v>0</v>
      </c>
      <c r="AI1942" s="42">
        <v>0</v>
      </c>
    </row>
    <row r="1943" spans="1:35" s="16" customFormat="1" x14ac:dyDescent="0.35">
      <c r="A1943" s="34" t="str">
        <f>IF(B1943&lt;&gt;"",MAX($A$1:A1942)+1,"")</f>
        <v/>
      </c>
      <c r="B1943" s="34"/>
      <c r="C1943" s="34"/>
      <c r="D1943" s="34"/>
      <c r="E1943" s="34"/>
      <c r="F1943" s="34"/>
      <c r="G1943" s="34"/>
      <c r="H1943" s="34"/>
      <c r="I1943" s="34"/>
      <c r="J1943" s="34"/>
      <c r="K1943" s="34"/>
      <c r="L1943" s="34"/>
      <c r="M1943" s="34"/>
      <c r="N1943" s="34"/>
      <c r="O1943" s="34"/>
      <c r="P1943" s="34"/>
      <c r="Q1943" s="34"/>
      <c r="R1943" s="34"/>
      <c r="S1943" s="34"/>
      <c r="T1943" s="34"/>
      <c r="U1943" s="34"/>
      <c r="V1943" s="34"/>
      <c r="W1943" s="34"/>
      <c r="X1943" s="34"/>
      <c r="Y1943" s="34"/>
      <c r="Z1943" s="34"/>
      <c r="AA1943" s="34"/>
      <c r="AB1943" s="34"/>
      <c r="AC1943" s="34"/>
      <c r="AD1943" s="47"/>
      <c r="AG1943" s="23">
        <v>1</v>
      </c>
      <c r="AH1943" s="42">
        <v>0</v>
      </c>
      <c r="AI1943" s="42">
        <v>0</v>
      </c>
    </row>
    <row r="1944" spans="1:35" s="16" customFormat="1" x14ac:dyDescent="0.35">
      <c r="A1944" s="34" t="str">
        <f>IF(B1944&lt;&gt;"",MAX($A$1:A1943)+1,"")</f>
        <v/>
      </c>
      <c r="B1944" s="34"/>
      <c r="C1944" s="34"/>
      <c r="D1944" s="34"/>
      <c r="E1944" s="34"/>
      <c r="F1944" s="34"/>
      <c r="G1944" s="34"/>
      <c r="H1944" s="34"/>
      <c r="I1944" s="34"/>
      <c r="J1944" s="34"/>
      <c r="K1944" s="34"/>
      <c r="L1944" s="34"/>
      <c r="M1944" s="34"/>
      <c r="N1944" s="34"/>
      <c r="O1944" s="34"/>
      <c r="P1944" s="34"/>
      <c r="Q1944" s="34"/>
      <c r="R1944" s="34"/>
      <c r="S1944" s="34"/>
      <c r="T1944" s="34"/>
      <c r="U1944" s="34"/>
      <c r="V1944" s="34"/>
      <c r="W1944" s="34"/>
      <c r="X1944" s="34"/>
      <c r="Y1944" s="34"/>
      <c r="Z1944" s="34"/>
      <c r="AA1944" s="34"/>
      <c r="AB1944" s="34"/>
      <c r="AC1944" s="34"/>
      <c r="AD1944" s="47"/>
      <c r="AG1944" s="23">
        <v>1</v>
      </c>
      <c r="AH1944" s="42">
        <v>0</v>
      </c>
      <c r="AI1944" s="42">
        <v>0</v>
      </c>
    </row>
    <row r="1945" spans="1:35" s="16" customFormat="1" x14ac:dyDescent="0.35">
      <c r="A1945" s="34" t="str">
        <f>IF(B1945&lt;&gt;"",MAX($A$1:A1944)+1,"")</f>
        <v/>
      </c>
      <c r="B1945" s="34"/>
      <c r="C1945" s="34"/>
      <c r="D1945" s="34"/>
      <c r="E1945" s="34"/>
      <c r="F1945" s="34"/>
      <c r="G1945" s="34"/>
      <c r="H1945" s="34"/>
      <c r="I1945" s="34"/>
      <c r="J1945" s="34"/>
      <c r="K1945" s="34"/>
      <c r="L1945" s="34"/>
      <c r="M1945" s="34"/>
      <c r="N1945" s="34"/>
      <c r="O1945" s="34"/>
      <c r="P1945" s="34"/>
      <c r="Q1945" s="34"/>
      <c r="R1945" s="34"/>
      <c r="S1945" s="34"/>
      <c r="T1945" s="34"/>
      <c r="U1945" s="34"/>
      <c r="V1945" s="34"/>
      <c r="W1945" s="34"/>
      <c r="X1945" s="34"/>
      <c r="Y1945" s="34"/>
      <c r="Z1945" s="34"/>
      <c r="AA1945" s="34"/>
      <c r="AB1945" s="34"/>
      <c r="AC1945" s="34"/>
      <c r="AD1945" s="47"/>
      <c r="AG1945" s="23">
        <v>1</v>
      </c>
      <c r="AH1945" s="42">
        <v>0</v>
      </c>
      <c r="AI1945" s="42">
        <v>0</v>
      </c>
    </row>
    <row r="1946" spans="1:35" s="16" customFormat="1" x14ac:dyDescent="0.35">
      <c r="A1946" s="34" t="str">
        <f>IF(B1946&lt;&gt;"",MAX($A$1:A1945)+1,"")</f>
        <v/>
      </c>
      <c r="B1946" s="34"/>
      <c r="C1946" s="34"/>
      <c r="D1946" s="34"/>
      <c r="E1946" s="34"/>
      <c r="F1946" s="34"/>
      <c r="G1946" s="34"/>
      <c r="H1946" s="34"/>
      <c r="I1946" s="34"/>
      <c r="J1946" s="34"/>
      <c r="K1946" s="34"/>
      <c r="L1946" s="34"/>
      <c r="M1946" s="34"/>
      <c r="N1946" s="34"/>
      <c r="O1946" s="34"/>
      <c r="P1946" s="34"/>
      <c r="Q1946" s="34"/>
      <c r="R1946" s="34"/>
      <c r="S1946" s="34"/>
      <c r="T1946" s="34"/>
      <c r="U1946" s="34"/>
      <c r="V1946" s="34"/>
      <c r="W1946" s="34"/>
      <c r="X1946" s="34"/>
      <c r="Y1946" s="34"/>
      <c r="Z1946" s="34"/>
      <c r="AA1946" s="34"/>
      <c r="AB1946" s="34"/>
      <c r="AC1946" s="34"/>
      <c r="AD1946" s="47"/>
      <c r="AG1946" s="23">
        <v>1</v>
      </c>
      <c r="AH1946" s="42">
        <v>0</v>
      </c>
      <c r="AI1946" s="42">
        <v>0</v>
      </c>
    </row>
    <row r="1947" spans="1:35" s="16" customFormat="1" x14ac:dyDescent="0.35">
      <c r="A1947" s="34" t="str">
        <f>IF(B1947&lt;&gt;"",MAX($A$1:A1946)+1,"")</f>
        <v/>
      </c>
      <c r="B1947" s="34"/>
      <c r="C1947" s="34"/>
      <c r="D1947" s="34"/>
      <c r="E1947" s="34"/>
      <c r="F1947" s="34"/>
      <c r="G1947" s="34"/>
      <c r="H1947" s="34"/>
      <c r="I1947" s="34"/>
      <c r="J1947" s="34"/>
      <c r="K1947" s="34"/>
      <c r="L1947" s="34"/>
      <c r="M1947" s="34"/>
      <c r="N1947" s="34"/>
      <c r="O1947" s="34"/>
      <c r="P1947" s="34"/>
      <c r="Q1947" s="34"/>
      <c r="R1947" s="34"/>
      <c r="S1947" s="34"/>
      <c r="T1947" s="34"/>
      <c r="U1947" s="34"/>
      <c r="V1947" s="34"/>
      <c r="W1947" s="34"/>
      <c r="X1947" s="34"/>
      <c r="Y1947" s="34"/>
      <c r="Z1947" s="34"/>
      <c r="AA1947" s="34"/>
      <c r="AB1947" s="34"/>
      <c r="AC1947" s="34"/>
      <c r="AD1947" s="47"/>
      <c r="AG1947" s="23">
        <v>1</v>
      </c>
      <c r="AH1947" s="42">
        <v>0</v>
      </c>
      <c r="AI1947" s="42">
        <v>0</v>
      </c>
    </row>
    <row r="1948" spans="1:35" s="16" customFormat="1" x14ac:dyDescent="0.35">
      <c r="A1948" s="34" t="str">
        <f>IF(B1948&lt;&gt;"",MAX($A$1:A1947)+1,"")</f>
        <v/>
      </c>
      <c r="B1948" s="34"/>
      <c r="C1948" s="34"/>
      <c r="D1948" s="34"/>
      <c r="E1948" s="34"/>
      <c r="F1948" s="34"/>
      <c r="G1948" s="34"/>
      <c r="H1948" s="34"/>
      <c r="I1948" s="34"/>
      <c r="J1948" s="34"/>
      <c r="K1948" s="34"/>
      <c r="L1948" s="34"/>
      <c r="M1948" s="34"/>
      <c r="N1948" s="34"/>
      <c r="O1948" s="34"/>
      <c r="P1948" s="34"/>
      <c r="Q1948" s="34"/>
      <c r="R1948" s="34"/>
      <c r="S1948" s="34"/>
      <c r="T1948" s="34"/>
      <c r="U1948" s="34"/>
      <c r="V1948" s="34"/>
      <c r="W1948" s="34"/>
      <c r="X1948" s="34"/>
      <c r="Y1948" s="34"/>
      <c r="Z1948" s="34"/>
      <c r="AA1948" s="34"/>
      <c r="AB1948" s="34"/>
      <c r="AC1948" s="34"/>
      <c r="AD1948" s="47"/>
      <c r="AG1948" s="23">
        <v>1</v>
      </c>
      <c r="AH1948" s="42">
        <v>0</v>
      </c>
      <c r="AI1948" s="42">
        <v>0</v>
      </c>
    </row>
    <row r="1949" spans="1:35" s="16" customFormat="1" x14ac:dyDescent="0.35">
      <c r="A1949" s="34" t="str">
        <f>IF(B1949&lt;&gt;"",MAX($A$1:A1948)+1,"")</f>
        <v/>
      </c>
      <c r="B1949" s="34"/>
      <c r="C1949" s="34"/>
      <c r="D1949" s="34"/>
      <c r="E1949" s="34"/>
      <c r="F1949" s="34"/>
      <c r="G1949" s="34"/>
      <c r="H1949" s="34"/>
      <c r="I1949" s="34"/>
      <c r="J1949" s="34"/>
      <c r="K1949" s="34"/>
      <c r="L1949" s="34"/>
      <c r="M1949" s="34"/>
      <c r="N1949" s="34"/>
      <c r="O1949" s="34"/>
      <c r="P1949" s="34"/>
      <c r="Q1949" s="34"/>
      <c r="R1949" s="34"/>
      <c r="S1949" s="34"/>
      <c r="T1949" s="34"/>
      <c r="U1949" s="34"/>
      <c r="V1949" s="34"/>
      <c r="W1949" s="34"/>
      <c r="X1949" s="34"/>
      <c r="Y1949" s="34"/>
      <c r="Z1949" s="34"/>
      <c r="AA1949" s="34"/>
      <c r="AB1949" s="34"/>
      <c r="AC1949" s="34"/>
      <c r="AD1949" s="47"/>
      <c r="AG1949" s="23">
        <v>1</v>
      </c>
      <c r="AH1949" s="42">
        <v>0</v>
      </c>
      <c r="AI1949" s="42">
        <v>0</v>
      </c>
    </row>
    <row r="1950" spans="1:35" s="16" customFormat="1" x14ac:dyDescent="0.35">
      <c r="A1950" s="34" t="str">
        <f>IF(B1950&lt;&gt;"",MAX($A$1:A1949)+1,"")</f>
        <v/>
      </c>
      <c r="B1950" s="34"/>
      <c r="C1950" s="34"/>
      <c r="D1950" s="34"/>
      <c r="E1950" s="34"/>
      <c r="F1950" s="34"/>
      <c r="G1950" s="34"/>
      <c r="H1950" s="34"/>
      <c r="I1950" s="34"/>
      <c r="J1950" s="34"/>
      <c r="K1950" s="34"/>
      <c r="L1950" s="34"/>
      <c r="M1950" s="34"/>
      <c r="N1950" s="34"/>
      <c r="O1950" s="34"/>
      <c r="P1950" s="34"/>
      <c r="Q1950" s="34"/>
      <c r="R1950" s="34"/>
      <c r="S1950" s="34"/>
      <c r="T1950" s="34"/>
      <c r="U1950" s="34"/>
      <c r="V1950" s="34"/>
      <c r="W1950" s="34"/>
      <c r="X1950" s="34"/>
      <c r="Y1950" s="34"/>
      <c r="Z1950" s="34"/>
      <c r="AA1950" s="34"/>
      <c r="AB1950" s="34"/>
      <c r="AC1950" s="34"/>
      <c r="AD1950" s="47"/>
      <c r="AG1950" s="23">
        <v>1</v>
      </c>
      <c r="AH1950" s="42">
        <v>0</v>
      </c>
      <c r="AI1950" s="42">
        <v>0</v>
      </c>
    </row>
    <row r="1951" spans="1:35" s="16" customFormat="1" x14ac:dyDescent="0.35">
      <c r="A1951" s="34" t="str">
        <f>IF(B1951&lt;&gt;"",MAX($A$1:A1950)+1,"")</f>
        <v/>
      </c>
      <c r="B1951" s="34"/>
      <c r="C1951" s="34"/>
      <c r="D1951" s="34"/>
      <c r="E1951" s="34"/>
      <c r="F1951" s="34"/>
      <c r="G1951" s="34"/>
      <c r="H1951" s="34"/>
      <c r="I1951" s="34"/>
      <c r="J1951" s="34"/>
      <c r="K1951" s="34"/>
      <c r="L1951" s="34"/>
      <c r="M1951" s="34"/>
      <c r="N1951" s="34"/>
      <c r="O1951" s="34"/>
      <c r="P1951" s="34"/>
      <c r="Q1951" s="34"/>
      <c r="R1951" s="34"/>
      <c r="S1951" s="34"/>
      <c r="T1951" s="34"/>
      <c r="U1951" s="34"/>
      <c r="V1951" s="34"/>
      <c r="W1951" s="34"/>
      <c r="X1951" s="34"/>
      <c r="Y1951" s="34"/>
      <c r="Z1951" s="34"/>
      <c r="AA1951" s="34"/>
      <c r="AB1951" s="34"/>
      <c r="AC1951" s="34"/>
      <c r="AD1951" s="47"/>
      <c r="AG1951" s="23">
        <v>1</v>
      </c>
      <c r="AH1951" s="42">
        <v>0</v>
      </c>
      <c r="AI1951" s="42">
        <v>0</v>
      </c>
    </row>
    <row r="1952" spans="1:35" s="16" customFormat="1" x14ac:dyDescent="0.35">
      <c r="A1952" s="34" t="str">
        <f>IF(B1952&lt;&gt;"",MAX($A$1:A1951)+1,"")</f>
        <v/>
      </c>
      <c r="B1952" s="34"/>
      <c r="C1952" s="34"/>
      <c r="D1952" s="34"/>
      <c r="E1952" s="34"/>
      <c r="F1952" s="34"/>
      <c r="G1952" s="34"/>
      <c r="H1952" s="34"/>
      <c r="I1952" s="34"/>
      <c r="J1952" s="34"/>
      <c r="K1952" s="34"/>
      <c r="L1952" s="34"/>
      <c r="M1952" s="34"/>
      <c r="N1952" s="34"/>
      <c r="O1952" s="34"/>
      <c r="P1952" s="34"/>
      <c r="Q1952" s="34"/>
      <c r="R1952" s="34"/>
      <c r="S1952" s="34"/>
      <c r="T1952" s="34"/>
      <c r="U1952" s="34"/>
      <c r="V1952" s="34"/>
      <c r="W1952" s="34"/>
      <c r="X1952" s="34"/>
      <c r="Y1952" s="34"/>
      <c r="Z1952" s="34"/>
      <c r="AA1952" s="34"/>
      <c r="AB1952" s="34"/>
      <c r="AC1952" s="34"/>
      <c r="AD1952" s="47"/>
      <c r="AG1952" s="23">
        <v>1</v>
      </c>
      <c r="AH1952" s="42">
        <v>0</v>
      </c>
      <c r="AI1952" s="42">
        <v>0</v>
      </c>
    </row>
    <row r="1953" spans="1:35" s="16" customFormat="1" x14ac:dyDescent="0.35">
      <c r="A1953" s="34" t="str">
        <f>IF(B1953&lt;&gt;"",MAX($A$1:A1952)+1,"")</f>
        <v/>
      </c>
      <c r="B1953" s="34"/>
      <c r="C1953" s="34"/>
      <c r="D1953" s="34"/>
      <c r="E1953" s="34"/>
      <c r="F1953" s="34"/>
      <c r="G1953" s="34"/>
      <c r="H1953" s="34"/>
      <c r="I1953" s="34"/>
      <c r="J1953" s="34"/>
      <c r="K1953" s="34"/>
      <c r="L1953" s="34"/>
      <c r="M1953" s="34"/>
      <c r="N1953" s="34"/>
      <c r="O1953" s="34"/>
      <c r="P1953" s="34"/>
      <c r="Q1953" s="34"/>
      <c r="R1953" s="34"/>
      <c r="S1953" s="34"/>
      <c r="T1953" s="34"/>
      <c r="U1953" s="34"/>
      <c r="V1953" s="34"/>
      <c r="W1953" s="34"/>
      <c r="X1953" s="34"/>
      <c r="Y1953" s="34"/>
      <c r="Z1953" s="34"/>
      <c r="AA1953" s="34"/>
      <c r="AB1953" s="34"/>
      <c r="AC1953" s="34"/>
      <c r="AD1953" s="47"/>
      <c r="AG1953" s="23">
        <v>1</v>
      </c>
      <c r="AH1953" s="42">
        <v>0</v>
      </c>
      <c r="AI1953" s="42">
        <v>0</v>
      </c>
    </row>
    <row r="1954" spans="1:35" s="16" customFormat="1" x14ac:dyDescent="0.35">
      <c r="A1954" s="34" t="str">
        <f>IF(B1954&lt;&gt;"",MAX($A$1:A1953)+1,"")</f>
        <v/>
      </c>
      <c r="B1954" s="34"/>
      <c r="C1954" s="34"/>
      <c r="D1954" s="34"/>
      <c r="E1954" s="34"/>
      <c r="F1954" s="34"/>
      <c r="G1954" s="34"/>
      <c r="H1954" s="34"/>
      <c r="I1954" s="34"/>
      <c r="J1954" s="34"/>
      <c r="K1954" s="34"/>
      <c r="L1954" s="34"/>
      <c r="M1954" s="34"/>
      <c r="N1954" s="34"/>
      <c r="O1954" s="34"/>
      <c r="P1954" s="34"/>
      <c r="Q1954" s="34"/>
      <c r="R1954" s="34"/>
      <c r="S1954" s="34"/>
      <c r="T1954" s="34"/>
      <c r="U1954" s="34"/>
      <c r="V1954" s="34"/>
      <c r="W1954" s="34"/>
      <c r="X1954" s="34"/>
      <c r="Y1954" s="34"/>
      <c r="Z1954" s="34"/>
      <c r="AA1954" s="34"/>
      <c r="AB1954" s="34"/>
      <c r="AC1954" s="34"/>
      <c r="AD1954" s="47"/>
      <c r="AG1954" s="23">
        <v>1</v>
      </c>
      <c r="AH1954" s="42">
        <v>0</v>
      </c>
      <c r="AI1954" s="42">
        <v>0</v>
      </c>
    </row>
    <row r="1955" spans="1:35" s="16" customFormat="1" x14ac:dyDescent="0.35">
      <c r="A1955" s="34" t="str">
        <f>IF(B1955&lt;&gt;"",MAX($A$1:A1954)+1,"")</f>
        <v/>
      </c>
      <c r="B1955" s="34"/>
      <c r="C1955" s="34"/>
      <c r="D1955" s="34"/>
      <c r="E1955" s="34"/>
      <c r="F1955" s="34"/>
      <c r="G1955" s="34"/>
      <c r="H1955" s="34"/>
      <c r="I1955" s="34"/>
      <c r="J1955" s="34"/>
      <c r="K1955" s="34"/>
      <c r="L1955" s="34"/>
      <c r="M1955" s="34"/>
      <c r="N1955" s="34"/>
      <c r="O1955" s="34"/>
      <c r="P1955" s="34"/>
      <c r="Q1955" s="34"/>
      <c r="R1955" s="34"/>
      <c r="S1955" s="34"/>
      <c r="T1955" s="34"/>
      <c r="U1955" s="34"/>
      <c r="V1955" s="34"/>
      <c r="W1955" s="34"/>
      <c r="X1955" s="34"/>
      <c r="Y1955" s="34"/>
      <c r="Z1955" s="34"/>
      <c r="AA1955" s="34"/>
      <c r="AB1955" s="34"/>
      <c r="AC1955" s="34"/>
      <c r="AD1955" s="47"/>
      <c r="AG1955" s="23">
        <v>1</v>
      </c>
      <c r="AH1955" s="42">
        <v>0</v>
      </c>
      <c r="AI1955" s="42">
        <v>0</v>
      </c>
    </row>
    <row r="1956" spans="1:35" s="16" customFormat="1" x14ac:dyDescent="0.35">
      <c r="A1956" s="34" t="str">
        <f>IF(B1956&lt;&gt;"",MAX($A$1:A1955)+1,"")</f>
        <v/>
      </c>
      <c r="B1956" s="34"/>
      <c r="C1956" s="34"/>
      <c r="D1956" s="34"/>
      <c r="E1956" s="34"/>
      <c r="F1956" s="34"/>
      <c r="G1956" s="34"/>
      <c r="H1956" s="34"/>
      <c r="I1956" s="34"/>
      <c r="J1956" s="34"/>
      <c r="K1956" s="34"/>
      <c r="L1956" s="34"/>
      <c r="M1956" s="34"/>
      <c r="N1956" s="34"/>
      <c r="O1956" s="34"/>
      <c r="P1956" s="34"/>
      <c r="Q1956" s="34"/>
      <c r="R1956" s="34"/>
      <c r="S1956" s="34"/>
      <c r="T1956" s="34"/>
      <c r="U1956" s="34"/>
      <c r="V1956" s="34"/>
      <c r="W1956" s="34"/>
      <c r="X1956" s="34"/>
      <c r="Y1956" s="34"/>
      <c r="Z1956" s="34"/>
      <c r="AA1956" s="34"/>
      <c r="AB1956" s="34"/>
      <c r="AC1956" s="34"/>
      <c r="AD1956" s="47"/>
      <c r="AG1956" s="23">
        <v>1</v>
      </c>
      <c r="AH1956" s="42">
        <v>0</v>
      </c>
      <c r="AI1956" s="42">
        <v>0</v>
      </c>
    </row>
    <row r="1957" spans="1:35" s="16" customFormat="1" x14ac:dyDescent="0.35">
      <c r="A1957" s="34" t="str">
        <f>IF(B1957&lt;&gt;"",MAX($A$1:A1956)+1,"")</f>
        <v/>
      </c>
      <c r="B1957" s="34"/>
      <c r="C1957" s="34"/>
      <c r="D1957" s="34"/>
      <c r="E1957" s="34"/>
      <c r="F1957" s="34"/>
      <c r="G1957" s="34"/>
      <c r="H1957" s="34"/>
      <c r="I1957" s="34"/>
      <c r="J1957" s="34"/>
      <c r="K1957" s="34"/>
      <c r="L1957" s="34"/>
      <c r="M1957" s="34"/>
      <c r="N1957" s="34"/>
      <c r="O1957" s="34"/>
      <c r="P1957" s="34"/>
      <c r="Q1957" s="34"/>
      <c r="R1957" s="34"/>
      <c r="S1957" s="34"/>
      <c r="T1957" s="34"/>
      <c r="U1957" s="34"/>
      <c r="V1957" s="34"/>
      <c r="W1957" s="34"/>
      <c r="X1957" s="34"/>
      <c r="Y1957" s="34"/>
      <c r="Z1957" s="34"/>
      <c r="AA1957" s="34"/>
      <c r="AB1957" s="34"/>
      <c r="AC1957" s="34"/>
      <c r="AD1957" s="47"/>
      <c r="AG1957" s="23">
        <v>1</v>
      </c>
      <c r="AH1957" s="42">
        <v>0</v>
      </c>
      <c r="AI1957" s="42">
        <v>0</v>
      </c>
    </row>
    <row r="1958" spans="1:35" s="16" customFormat="1" x14ac:dyDescent="0.35">
      <c r="A1958" s="34" t="str">
        <f>IF(B1958&lt;&gt;"",MAX($A$1:A1957)+1,"")</f>
        <v/>
      </c>
      <c r="B1958" s="34"/>
      <c r="C1958" s="34"/>
      <c r="D1958" s="34"/>
      <c r="E1958" s="34"/>
      <c r="F1958" s="34"/>
      <c r="G1958" s="34"/>
      <c r="H1958" s="34"/>
      <c r="I1958" s="34"/>
      <c r="J1958" s="34"/>
      <c r="K1958" s="34"/>
      <c r="L1958" s="34"/>
      <c r="M1958" s="34"/>
      <c r="N1958" s="34"/>
      <c r="O1958" s="34"/>
      <c r="P1958" s="34"/>
      <c r="Q1958" s="34"/>
      <c r="R1958" s="34"/>
      <c r="S1958" s="34"/>
      <c r="T1958" s="34"/>
      <c r="U1958" s="34"/>
      <c r="V1958" s="34"/>
      <c r="W1958" s="34"/>
      <c r="X1958" s="34"/>
      <c r="Y1958" s="34"/>
      <c r="Z1958" s="34"/>
      <c r="AA1958" s="34"/>
      <c r="AB1958" s="34"/>
      <c r="AC1958" s="34"/>
      <c r="AD1958" s="47"/>
      <c r="AG1958" s="23">
        <v>1</v>
      </c>
      <c r="AH1958" s="42">
        <v>0</v>
      </c>
      <c r="AI1958" s="42">
        <v>0</v>
      </c>
    </row>
    <row r="1959" spans="1:35" s="16" customFormat="1" x14ac:dyDescent="0.35">
      <c r="A1959" s="34" t="str">
        <f>IF(B1959&lt;&gt;"",MAX($A$1:A1958)+1,"")</f>
        <v/>
      </c>
      <c r="B1959" s="34"/>
      <c r="C1959" s="34"/>
      <c r="D1959" s="34"/>
      <c r="E1959" s="34"/>
      <c r="F1959" s="34"/>
      <c r="G1959" s="34"/>
      <c r="H1959" s="34"/>
      <c r="I1959" s="34"/>
      <c r="J1959" s="34"/>
      <c r="K1959" s="34"/>
      <c r="L1959" s="34"/>
      <c r="M1959" s="34"/>
      <c r="N1959" s="34"/>
      <c r="O1959" s="34"/>
      <c r="P1959" s="34"/>
      <c r="Q1959" s="34"/>
      <c r="R1959" s="34"/>
      <c r="S1959" s="34"/>
      <c r="T1959" s="34"/>
      <c r="U1959" s="34"/>
      <c r="V1959" s="34"/>
      <c r="W1959" s="34"/>
      <c r="X1959" s="34"/>
      <c r="Y1959" s="34"/>
      <c r="Z1959" s="34"/>
      <c r="AA1959" s="34"/>
      <c r="AB1959" s="34"/>
      <c r="AC1959" s="34"/>
      <c r="AD1959" s="47"/>
      <c r="AG1959" s="23">
        <v>1</v>
      </c>
      <c r="AH1959" s="42">
        <v>0</v>
      </c>
      <c r="AI1959" s="42">
        <v>0</v>
      </c>
    </row>
    <row r="1960" spans="1:35" s="16" customFormat="1" x14ac:dyDescent="0.35">
      <c r="A1960" s="34" t="str">
        <f>IF(B1960&lt;&gt;"",MAX($A$1:A1959)+1,"")</f>
        <v/>
      </c>
      <c r="B1960" s="34"/>
      <c r="C1960" s="34"/>
      <c r="D1960" s="34"/>
      <c r="E1960" s="34"/>
      <c r="F1960" s="34"/>
      <c r="G1960" s="34"/>
      <c r="H1960" s="34"/>
      <c r="I1960" s="34"/>
      <c r="J1960" s="34"/>
      <c r="K1960" s="34"/>
      <c r="L1960" s="34"/>
      <c r="M1960" s="34"/>
      <c r="N1960" s="34"/>
      <c r="O1960" s="34"/>
      <c r="P1960" s="34"/>
      <c r="Q1960" s="34"/>
      <c r="R1960" s="34"/>
      <c r="S1960" s="34"/>
      <c r="T1960" s="34"/>
      <c r="U1960" s="34"/>
      <c r="V1960" s="34"/>
      <c r="W1960" s="34"/>
      <c r="X1960" s="34"/>
      <c r="Y1960" s="34"/>
      <c r="Z1960" s="34"/>
      <c r="AA1960" s="34"/>
      <c r="AB1960" s="34"/>
      <c r="AC1960" s="34"/>
      <c r="AD1960" s="47"/>
      <c r="AG1960" s="23">
        <v>1</v>
      </c>
      <c r="AH1960" s="42">
        <v>0</v>
      </c>
      <c r="AI1960" s="42">
        <v>0</v>
      </c>
    </row>
    <row r="1961" spans="1:35" s="16" customFormat="1" x14ac:dyDescent="0.35">
      <c r="A1961" s="34" t="str">
        <f>IF(B1961&lt;&gt;"",MAX($A$1:A1960)+1,"")</f>
        <v/>
      </c>
      <c r="B1961" s="34"/>
      <c r="C1961" s="34"/>
      <c r="D1961" s="34"/>
      <c r="E1961" s="34"/>
      <c r="F1961" s="34"/>
      <c r="G1961" s="34"/>
      <c r="H1961" s="34"/>
      <c r="I1961" s="34"/>
      <c r="J1961" s="34"/>
      <c r="K1961" s="34"/>
      <c r="L1961" s="34"/>
      <c r="M1961" s="34"/>
      <c r="N1961" s="34"/>
      <c r="O1961" s="34"/>
      <c r="P1961" s="34"/>
      <c r="Q1961" s="34"/>
      <c r="R1961" s="34"/>
      <c r="S1961" s="34"/>
      <c r="T1961" s="34"/>
      <c r="U1961" s="34"/>
      <c r="V1961" s="34"/>
      <c r="W1961" s="34"/>
      <c r="X1961" s="34"/>
      <c r="Y1961" s="34"/>
      <c r="Z1961" s="34"/>
      <c r="AA1961" s="34"/>
      <c r="AB1961" s="34"/>
      <c r="AC1961" s="34"/>
      <c r="AD1961" s="47"/>
      <c r="AG1961" s="23">
        <v>1</v>
      </c>
      <c r="AH1961" s="42">
        <v>0</v>
      </c>
      <c r="AI1961" s="42">
        <v>0</v>
      </c>
    </row>
    <row r="1962" spans="1:35" s="16" customFormat="1" x14ac:dyDescent="0.35">
      <c r="A1962" s="34" t="str">
        <f>IF(B1962&lt;&gt;"",MAX($A$1:A1961)+1,"")</f>
        <v/>
      </c>
      <c r="B1962" s="34"/>
      <c r="C1962" s="34"/>
      <c r="D1962" s="34"/>
      <c r="E1962" s="34"/>
      <c r="F1962" s="34"/>
      <c r="G1962" s="34"/>
      <c r="H1962" s="34"/>
      <c r="I1962" s="34"/>
      <c r="J1962" s="34"/>
      <c r="K1962" s="34"/>
      <c r="L1962" s="34"/>
      <c r="M1962" s="34"/>
      <c r="N1962" s="34"/>
      <c r="O1962" s="34"/>
      <c r="P1962" s="34"/>
      <c r="Q1962" s="34"/>
      <c r="R1962" s="34"/>
      <c r="S1962" s="34"/>
      <c r="T1962" s="34"/>
      <c r="U1962" s="34"/>
      <c r="V1962" s="34"/>
      <c r="W1962" s="34"/>
      <c r="X1962" s="34"/>
      <c r="Y1962" s="34"/>
      <c r="Z1962" s="34"/>
      <c r="AA1962" s="34"/>
      <c r="AB1962" s="34"/>
      <c r="AC1962" s="34"/>
      <c r="AD1962" s="47"/>
      <c r="AG1962" s="23">
        <v>1</v>
      </c>
      <c r="AH1962" s="42">
        <v>0</v>
      </c>
      <c r="AI1962" s="42">
        <v>0</v>
      </c>
    </row>
    <row r="1963" spans="1:35" s="16" customFormat="1" x14ac:dyDescent="0.35">
      <c r="A1963" s="34" t="str">
        <f>IF(B1963&lt;&gt;"",MAX($A$1:A1962)+1,"")</f>
        <v/>
      </c>
      <c r="B1963" s="34"/>
      <c r="C1963" s="34"/>
      <c r="D1963" s="34"/>
      <c r="E1963" s="34"/>
      <c r="F1963" s="34"/>
      <c r="G1963" s="34"/>
      <c r="H1963" s="34"/>
      <c r="I1963" s="34"/>
      <c r="J1963" s="34"/>
      <c r="K1963" s="34"/>
      <c r="L1963" s="34"/>
      <c r="M1963" s="34"/>
      <c r="N1963" s="34"/>
      <c r="O1963" s="34"/>
      <c r="P1963" s="34"/>
      <c r="Q1963" s="34"/>
      <c r="R1963" s="34"/>
      <c r="S1963" s="34"/>
      <c r="T1963" s="34"/>
      <c r="U1963" s="34"/>
      <c r="V1963" s="34"/>
      <c r="W1963" s="34"/>
      <c r="X1963" s="34"/>
      <c r="Y1963" s="34"/>
      <c r="Z1963" s="34"/>
      <c r="AA1963" s="34"/>
      <c r="AB1963" s="34"/>
      <c r="AC1963" s="34"/>
      <c r="AD1963" s="47"/>
      <c r="AG1963" s="23">
        <v>1</v>
      </c>
      <c r="AH1963" s="42">
        <v>0</v>
      </c>
      <c r="AI1963" s="42">
        <v>0</v>
      </c>
    </row>
    <row r="1964" spans="1:35" s="16" customFormat="1" x14ac:dyDescent="0.35">
      <c r="A1964" s="34" t="str">
        <f>IF(B1964&lt;&gt;"",MAX($A$1:A1963)+1,"")</f>
        <v/>
      </c>
      <c r="B1964" s="34"/>
      <c r="C1964" s="34"/>
      <c r="D1964" s="34"/>
      <c r="E1964" s="34"/>
      <c r="F1964" s="34"/>
      <c r="G1964" s="34"/>
      <c r="H1964" s="34"/>
      <c r="I1964" s="34"/>
      <c r="J1964" s="34"/>
      <c r="K1964" s="34"/>
      <c r="L1964" s="34"/>
      <c r="M1964" s="34"/>
      <c r="N1964" s="34"/>
      <c r="O1964" s="34"/>
      <c r="P1964" s="34"/>
      <c r="Q1964" s="34"/>
      <c r="R1964" s="34"/>
      <c r="S1964" s="34"/>
      <c r="T1964" s="34"/>
      <c r="U1964" s="34"/>
      <c r="V1964" s="34"/>
      <c r="W1964" s="34"/>
      <c r="X1964" s="34"/>
      <c r="Y1964" s="34"/>
      <c r="Z1964" s="34"/>
      <c r="AA1964" s="34"/>
      <c r="AB1964" s="34"/>
      <c r="AC1964" s="34"/>
      <c r="AD1964" s="47"/>
      <c r="AG1964" s="23">
        <v>1</v>
      </c>
      <c r="AH1964" s="42">
        <v>0</v>
      </c>
      <c r="AI1964" s="42">
        <v>0</v>
      </c>
    </row>
    <row r="1965" spans="1:35" s="16" customFormat="1" x14ac:dyDescent="0.35">
      <c r="A1965" s="34" t="str">
        <f>IF(B1965&lt;&gt;"",MAX($A$1:A1964)+1,"")</f>
        <v/>
      </c>
      <c r="B1965" s="34"/>
      <c r="C1965" s="34"/>
      <c r="D1965" s="34"/>
      <c r="E1965" s="34"/>
      <c r="F1965" s="34"/>
      <c r="G1965" s="34"/>
      <c r="H1965" s="34"/>
      <c r="I1965" s="34"/>
      <c r="J1965" s="34"/>
      <c r="K1965" s="34"/>
      <c r="L1965" s="34"/>
      <c r="M1965" s="34"/>
      <c r="N1965" s="34"/>
      <c r="O1965" s="34"/>
      <c r="P1965" s="34"/>
      <c r="Q1965" s="34"/>
      <c r="R1965" s="34"/>
      <c r="S1965" s="34"/>
      <c r="T1965" s="34"/>
      <c r="U1965" s="34"/>
      <c r="V1965" s="34"/>
      <c r="W1965" s="34"/>
      <c r="X1965" s="34"/>
      <c r="Y1965" s="34"/>
      <c r="Z1965" s="34"/>
      <c r="AA1965" s="34"/>
      <c r="AB1965" s="34"/>
      <c r="AC1965" s="34"/>
      <c r="AD1965" s="47"/>
      <c r="AG1965" s="23">
        <v>1</v>
      </c>
      <c r="AH1965" s="42">
        <v>0</v>
      </c>
      <c r="AI1965" s="42">
        <v>0</v>
      </c>
    </row>
    <row r="1966" spans="1:35" s="16" customFormat="1" x14ac:dyDescent="0.35">
      <c r="A1966" s="34" t="str">
        <f>IF(B1966&lt;&gt;"",MAX($A$1:A1965)+1,"")</f>
        <v/>
      </c>
      <c r="B1966" s="34"/>
      <c r="C1966" s="34"/>
      <c r="D1966" s="34"/>
      <c r="E1966" s="34"/>
      <c r="F1966" s="34"/>
      <c r="G1966" s="34"/>
      <c r="H1966" s="34"/>
      <c r="I1966" s="34"/>
      <c r="J1966" s="34"/>
      <c r="K1966" s="34"/>
      <c r="L1966" s="34"/>
      <c r="M1966" s="34"/>
      <c r="N1966" s="34"/>
      <c r="O1966" s="34"/>
      <c r="P1966" s="34"/>
      <c r="Q1966" s="34"/>
      <c r="R1966" s="34"/>
      <c r="S1966" s="34"/>
      <c r="T1966" s="34"/>
      <c r="U1966" s="34"/>
      <c r="V1966" s="34"/>
      <c r="W1966" s="34"/>
      <c r="X1966" s="34"/>
      <c r="Y1966" s="34"/>
      <c r="Z1966" s="34"/>
      <c r="AA1966" s="34"/>
      <c r="AB1966" s="34"/>
      <c r="AC1966" s="34"/>
      <c r="AD1966" s="47"/>
      <c r="AG1966" s="23">
        <v>1</v>
      </c>
      <c r="AH1966" s="42">
        <v>0</v>
      </c>
      <c r="AI1966" s="42">
        <v>0</v>
      </c>
    </row>
    <row r="1967" spans="1:35" s="16" customFormat="1" x14ac:dyDescent="0.35">
      <c r="A1967" s="34" t="str">
        <f>IF(B1967&lt;&gt;"",MAX($A$1:A1966)+1,"")</f>
        <v/>
      </c>
      <c r="B1967" s="34"/>
      <c r="C1967" s="34"/>
      <c r="D1967" s="34"/>
      <c r="E1967" s="34"/>
      <c r="F1967" s="34"/>
      <c r="G1967" s="34"/>
      <c r="H1967" s="34"/>
      <c r="I1967" s="34"/>
      <c r="J1967" s="34"/>
      <c r="K1967" s="34"/>
      <c r="L1967" s="34"/>
      <c r="M1967" s="34"/>
      <c r="N1967" s="34"/>
      <c r="O1967" s="34"/>
      <c r="P1967" s="34"/>
      <c r="Q1967" s="34"/>
      <c r="R1967" s="34"/>
      <c r="S1967" s="34"/>
      <c r="T1967" s="34"/>
      <c r="U1967" s="34"/>
      <c r="V1967" s="34"/>
      <c r="W1967" s="34"/>
      <c r="X1967" s="34"/>
      <c r="Y1967" s="34"/>
      <c r="Z1967" s="34"/>
      <c r="AA1967" s="34"/>
      <c r="AB1967" s="34"/>
      <c r="AC1967" s="34"/>
      <c r="AD1967" s="47"/>
      <c r="AG1967" s="23">
        <v>1</v>
      </c>
      <c r="AH1967" s="42">
        <v>0</v>
      </c>
      <c r="AI1967" s="42">
        <v>0</v>
      </c>
    </row>
    <row r="1968" spans="1:35" s="16" customFormat="1" x14ac:dyDescent="0.35">
      <c r="A1968" s="34" t="str">
        <f>IF(B1968&lt;&gt;"",MAX($A$1:A1967)+1,"")</f>
        <v/>
      </c>
      <c r="B1968" s="34"/>
      <c r="C1968" s="34"/>
      <c r="D1968" s="34"/>
      <c r="E1968" s="34"/>
      <c r="F1968" s="34"/>
      <c r="G1968" s="34"/>
      <c r="H1968" s="34"/>
      <c r="I1968" s="34"/>
      <c r="J1968" s="34"/>
      <c r="K1968" s="34"/>
      <c r="L1968" s="34"/>
      <c r="M1968" s="34"/>
      <c r="N1968" s="34"/>
      <c r="O1968" s="34"/>
      <c r="P1968" s="34"/>
      <c r="Q1968" s="34"/>
      <c r="R1968" s="34"/>
      <c r="S1968" s="34"/>
      <c r="T1968" s="34"/>
      <c r="U1968" s="34"/>
      <c r="V1968" s="34"/>
      <c r="W1968" s="34"/>
      <c r="X1968" s="34"/>
      <c r="Y1968" s="34"/>
      <c r="Z1968" s="34"/>
      <c r="AA1968" s="34"/>
      <c r="AB1968" s="34"/>
      <c r="AC1968" s="34"/>
      <c r="AD1968" s="47"/>
      <c r="AG1968" s="23">
        <v>1</v>
      </c>
      <c r="AH1968" s="42">
        <v>0</v>
      </c>
      <c r="AI1968" s="42">
        <v>0</v>
      </c>
    </row>
    <row r="1969" spans="1:35" s="16" customFormat="1" x14ac:dyDescent="0.35">
      <c r="A1969" s="34" t="str">
        <f>IF(B1969&lt;&gt;"",MAX($A$1:A1968)+1,"")</f>
        <v/>
      </c>
      <c r="B1969" s="34"/>
      <c r="C1969" s="34"/>
      <c r="D1969" s="34"/>
      <c r="E1969" s="34"/>
      <c r="F1969" s="34"/>
      <c r="G1969" s="34"/>
      <c r="H1969" s="34"/>
      <c r="I1969" s="34"/>
      <c r="J1969" s="34"/>
      <c r="K1969" s="34"/>
      <c r="L1969" s="34"/>
      <c r="M1969" s="34"/>
      <c r="N1969" s="34"/>
      <c r="O1969" s="34"/>
      <c r="P1969" s="34"/>
      <c r="Q1969" s="34"/>
      <c r="R1969" s="34"/>
      <c r="S1969" s="34"/>
      <c r="T1969" s="34"/>
      <c r="U1969" s="34"/>
      <c r="V1969" s="34"/>
      <c r="W1969" s="34"/>
      <c r="X1969" s="34"/>
      <c r="Y1969" s="34"/>
      <c r="Z1969" s="34"/>
      <c r="AA1969" s="34"/>
      <c r="AB1969" s="34"/>
      <c r="AC1969" s="34"/>
      <c r="AD1969" s="47"/>
      <c r="AG1969" s="23">
        <v>1</v>
      </c>
      <c r="AH1969" s="42">
        <v>0</v>
      </c>
      <c r="AI1969" s="42">
        <v>0</v>
      </c>
    </row>
    <row r="1970" spans="1:35" s="16" customFormat="1" x14ac:dyDescent="0.35">
      <c r="A1970" s="34" t="str">
        <f>IF(B1970&lt;&gt;"",MAX($A$1:A1969)+1,"")</f>
        <v/>
      </c>
      <c r="B1970" s="34"/>
      <c r="C1970" s="34"/>
      <c r="D1970" s="34"/>
      <c r="E1970" s="34"/>
      <c r="F1970" s="34"/>
      <c r="G1970" s="34"/>
      <c r="H1970" s="34"/>
      <c r="I1970" s="34"/>
      <c r="J1970" s="34"/>
      <c r="K1970" s="34"/>
      <c r="L1970" s="34"/>
      <c r="M1970" s="34"/>
      <c r="N1970" s="34"/>
      <c r="O1970" s="34"/>
      <c r="P1970" s="34"/>
      <c r="Q1970" s="34"/>
      <c r="R1970" s="34"/>
      <c r="S1970" s="34"/>
      <c r="T1970" s="34"/>
      <c r="U1970" s="34"/>
      <c r="V1970" s="34"/>
      <c r="W1970" s="34"/>
      <c r="X1970" s="34"/>
      <c r="Y1970" s="34"/>
      <c r="Z1970" s="34"/>
      <c r="AA1970" s="34"/>
      <c r="AB1970" s="34"/>
      <c r="AC1970" s="34"/>
      <c r="AD1970" s="47"/>
      <c r="AG1970" s="23">
        <v>1</v>
      </c>
      <c r="AH1970" s="42">
        <v>0</v>
      </c>
      <c r="AI1970" s="42">
        <v>0</v>
      </c>
    </row>
    <row r="1971" spans="1:35" s="16" customFormat="1" x14ac:dyDescent="0.35">
      <c r="A1971" s="34" t="str">
        <f>IF(B1971&lt;&gt;"",MAX($A$1:A1970)+1,"")</f>
        <v/>
      </c>
      <c r="B1971" s="34"/>
      <c r="C1971" s="34"/>
      <c r="D1971" s="34"/>
      <c r="E1971" s="34"/>
      <c r="F1971" s="34"/>
      <c r="G1971" s="34"/>
      <c r="H1971" s="34"/>
      <c r="I1971" s="34"/>
      <c r="J1971" s="34"/>
      <c r="K1971" s="34"/>
      <c r="L1971" s="34"/>
      <c r="M1971" s="34"/>
      <c r="N1971" s="34"/>
      <c r="O1971" s="34"/>
      <c r="P1971" s="34"/>
      <c r="Q1971" s="34"/>
      <c r="R1971" s="34"/>
      <c r="S1971" s="34"/>
      <c r="T1971" s="34"/>
      <c r="U1971" s="34"/>
      <c r="V1971" s="34"/>
      <c r="W1971" s="34"/>
      <c r="X1971" s="34"/>
      <c r="Y1971" s="34"/>
      <c r="Z1971" s="34"/>
      <c r="AA1971" s="34"/>
      <c r="AB1971" s="34"/>
      <c r="AC1971" s="34"/>
      <c r="AD1971" s="47"/>
      <c r="AG1971" s="23">
        <v>1</v>
      </c>
      <c r="AH1971" s="42">
        <v>0</v>
      </c>
      <c r="AI1971" s="42">
        <v>0</v>
      </c>
    </row>
    <row r="1972" spans="1:35" s="16" customFormat="1" x14ac:dyDescent="0.35">
      <c r="A1972" s="34" t="str">
        <f>IF(B1972&lt;&gt;"",MAX($A$1:A1971)+1,"")</f>
        <v/>
      </c>
      <c r="B1972" s="34"/>
      <c r="C1972" s="34"/>
      <c r="D1972" s="34"/>
      <c r="E1972" s="34"/>
      <c r="F1972" s="34"/>
      <c r="G1972" s="34"/>
      <c r="H1972" s="34"/>
      <c r="I1972" s="34"/>
      <c r="J1972" s="34"/>
      <c r="K1972" s="34"/>
      <c r="L1972" s="34"/>
      <c r="M1972" s="34"/>
      <c r="N1972" s="34"/>
      <c r="O1972" s="34"/>
      <c r="P1972" s="34"/>
      <c r="Q1972" s="34"/>
      <c r="R1972" s="34"/>
      <c r="S1972" s="34"/>
      <c r="T1972" s="34"/>
      <c r="U1972" s="34"/>
      <c r="V1972" s="34"/>
      <c r="W1972" s="34"/>
      <c r="X1972" s="34"/>
      <c r="Y1972" s="34"/>
      <c r="Z1972" s="34"/>
      <c r="AA1972" s="34"/>
      <c r="AB1972" s="34"/>
      <c r="AC1972" s="34"/>
      <c r="AD1972" s="47"/>
      <c r="AG1972" s="23">
        <v>1</v>
      </c>
      <c r="AH1972" s="42">
        <v>0</v>
      </c>
      <c r="AI1972" s="42">
        <v>0</v>
      </c>
    </row>
    <row r="1973" spans="1:35" s="16" customFormat="1" x14ac:dyDescent="0.35">
      <c r="A1973" s="34" t="str">
        <f>IF(B1973&lt;&gt;"",MAX($A$1:A1972)+1,"")</f>
        <v/>
      </c>
      <c r="B1973" s="34"/>
      <c r="C1973" s="34"/>
      <c r="D1973" s="34"/>
      <c r="E1973" s="34"/>
      <c r="F1973" s="34"/>
      <c r="G1973" s="34"/>
      <c r="H1973" s="34"/>
      <c r="I1973" s="34"/>
      <c r="J1973" s="34"/>
      <c r="K1973" s="34"/>
      <c r="L1973" s="34"/>
      <c r="M1973" s="34"/>
      <c r="N1973" s="34"/>
      <c r="O1973" s="34"/>
      <c r="P1973" s="34"/>
      <c r="Q1973" s="34"/>
      <c r="R1973" s="34"/>
      <c r="S1973" s="34"/>
      <c r="T1973" s="34"/>
      <c r="U1973" s="34"/>
      <c r="V1973" s="34"/>
      <c r="W1973" s="34"/>
      <c r="X1973" s="34"/>
      <c r="Y1973" s="34"/>
      <c r="Z1973" s="34"/>
      <c r="AA1973" s="34"/>
      <c r="AB1973" s="34"/>
      <c r="AC1973" s="34"/>
      <c r="AD1973" s="47"/>
      <c r="AG1973" s="23">
        <v>1</v>
      </c>
      <c r="AH1973" s="42">
        <v>0</v>
      </c>
      <c r="AI1973" s="42">
        <v>0</v>
      </c>
    </row>
    <row r="1974" spans="1:35" s="16" customFormat="1" x14ac:dyDescent="0.35">
      <c r="A1974" s="34" t="str">
        <f>IF(B1974&lt;&gt;"",MAX($A$1:A1973)+1,"")</f>
        <v/>
      </c>
      <c r="B1974" s="34"/>
      <c r="C1974" s="34"/>
      <c r="D1974" s="34"/>
      <c r="E1974" s="34"/>
      <c r="F1974" s="34"/>
      <c r="G1974" s="34"/>
      <c r="H1974" s="34"/>
      <c r="I1974" s="34"/>
      <c r="J1974" s="34"/>
      <c r="K1974" s="34"/>
      <c r="L1974" s="34"/>
      <c r="M1974" s="34"/>
      <c r="N1974" s="34"/>
      <c r="O1974" s="34"/>
      <c r="P1974" s="34"/>
      <c r="Q1974" s="34"/>
      <c r="R1974" s="34"/>
      <c r="S1974" s="34"/>
      <c r="T1974" s="34"/>
      <c r="U1974" s="34"/>
      <c r="V1974" s="34"/>
      <c r="W1974" s="34"/>
      <c r="X1974" s="34"/>
      <c r="Y1974" s="34"/>
      <c r="Z1974" s="34"/>
      <c r="AA1974" s="34"/>
      <c r="AB1974" s="34"/>
      <c r="AC1974" s="34"/>
      <c r="AD1974" s="47"/>
      <c r="AG1974" s="23">
        <v>1</v>
      </c>
      <c r="AH1974" s="42">
        <v>0</v>
      </c>
      <c r="AI1974" s="42">
        <v>0</v>
      </c>
    </row>
    <row r="1975" spans="1:35" s="16" customFormat="1" x14ac:dyDescent="0.35">
      <c r="A1975" s="34" t="str">
        <f>IF(B1975&lt;&gt;"",MAX($A$1:A1974)+1,"")</f>
        <v/>
      </c>
      <c r="B1975" s="34"/>
      <c r="C1975" s="34"/>
      <c r="D1975" s="34"/>
      <c r="E1975" s="34"/>
      <c r="F1975" s="34"/>
      <c r="G1975" s="34"/>
      <c r="H1975" s="34"/>
      <c r="I1975" s="34"/>
      <c r="J1975" s="34"/>
      <c r="K1975" s="34"/>
      <c r="L1975" s="34"/>
      <c r="M1975" s="34"/>
      <c r="N1975" s="34"/>
      <c r="O1975" s="34"/>
      <c r="P1975" s="34"/>
      <c r="Q1975" s="34"/>
      <c r="R1975" s="34"/>
      <c r="S1975" s="34"/>
      <c r="T1975" s="34"/>
      <c r="U1975" s="34"/>
      <c r="V1975" s="34"/>
      <c r="W1975" s="34"/>
      <c r="X1975" s="34"/>
      <c r="Y1975" s="34"/>
      <c r="Z1975" s="34"/>
      <c r="AA1975" s="34"/>
      <c r="AB1975" s="34"/>
      <c r="AC1975" s="34"/>
      <c r="AD1975" s="47"/>
      <c r="AG1975" s="23">
        <v>1</v>
      </c>
      <c r="AH1975" s="42">
        <v>0</v>
      </c>
      <c r="AI1975" s="42">
        <v>0</v>
      </c>
    </row>
    <row r="1976" spans="1:35" s="16" customFormat="1" x14ac:dyDescent="0.35">
      <c r="A1976" s="34" t="str">
        <f>IF(B1976&lt;&gt;"",MAX($A$1:A1975)+1,"")</f>
        <v/>
      </c>
      <c r="B1976" s="34"/>
      <c r="C1976" s="34"/>
      <c r="D1976" s="34"/>
      <c r="E1976" s="34"/>
      <c r="F1976" s="34"/>
      <c r="G1976" s="34"/>
      <c r="H1976" s="34"/>
      <c r="I1976" s="34"/>
      <c r="J1976" s="34"/>
      <c r="K1976" s="34"/>
      <c r="L1976" s="34"/>
      <c r="M1976" s="34"/>
      <c r="N1976" s="34"/>
      <c r="O1976" s="34"/>
      <c r="P1976" s="34"/>
      <c r="Q1976" s="34"/>
      <c r="R1976" s="34"/>
      <c r="S1976" s="34"/>
      <c r="T1976" s="34"/>
      <c r="U1976" s="34"/>
      <c r="V1976" s="34"/>
      <c r="W1976" s="34"/>
      <c r="X1976" s="34"/>
      <c r="Y1976" s="34"/>
      <c r="Z1976" s="34"/>
      <c r="AA1976" s="34"/>
      <c r="AB1976" s="34"/>
      <c r="AC1976" s="34"/>
      <c r="AD1976" s="47"/>
      <c r="AG1976" s="23">
        <v>1</v>
      </c>
      <c r="AH1976" s="42">
        <v>0</v>
      </c>
      <c r="AI1976" s="42">
        <v>0</v>
      </c>
    </row>
    <row r="1977" spans="1:35" s="16" customFormat="1" x14ac:dyDescent="0.35">
      <c r="A1977" s="34" t="str">
        <f>IF(B1977&lt;&gt;"",MAX($A$1:A1976)+1,"")</f>
        <v/>
      </c>
      <c r="B1977" s="34"/>
      <c r="C1977" s="34"/>
      <c r="D1977" s="34"/>
      <c r="E1977" s="34"/>
      <c r="F1977" s="34"/>
      <c r="G1977" s="34"/>
      <c r="H1977" s="34"/>
      <c r="I1977" s="34"/>
      <c r="J1977" s="34"/>
      <c r="K1977" s="34"/>
      <c r="L1977" s="34"/>
      <c r="M1977" s="34"/>
      <c r="N1977" s="34"/>
      <c r="O1977" s="34"/>
      <c r="P1977" s="34"/>
      <c r="Q1977" s="34"/>
      <c r="R1977" s="34"/>
      <c r="S1977" s="34"/>
      <c r="T1977" s="34"/>
      <c r="U1977" s="34"/>
      <c r="V1977" s="34"/>
      <c r="W1977" s="34"/>
      <c r="X1977" s="34"/>
      <c r="Y1977" s="34"/>
      <c r="Z1977" s="34"/>
      <c r="AA1977" s="34"/>
      <c r="AB1977" s="34"/>
      <c r="AC1977" s="34"/>
      <c r="AD1977" s="47"/>
      <c r="AG1977" s="23">
        <v>1</v>
      </c>
      <c r="AH1977" s="42">
        <v>0</v>
      </c>
      <c r="AI1977" s="42">
        <v>0</v>
      </c>
    </row>
    <row r="1978" spans="1:35" s="16" customFormat="1" x14ac:dyDescent="0.35">
      <c r="A1978" s="34" t="str">
        <f>IF(B1978&lt;&gt;"",MAX($A$1:A1977)+1,"")</f>
        <v/>
      </c>
      <c r="B1978" s="34"/>
      <c r="C1978" s="34"/>
      <c r="D1978" s="34"/>
      <c r="E1978" s="34"/>
      <c r="F1978" s="34"/>
      <c r="G1978" s="34"/>
      <c r="H1978" s="34"/>
      <c r="I1978" s="34"/>
      <c r="J1978" s="34"/>
      <c r="K1978" s="34"/>
      <c r="L1978" s="34"/>
      <c r="M1978" s="34"/>
      <c r="N1978" s="34"/>
      <c r="O1978" s="34"/>
      <c r="P1978" s="34"/>
      <c r="Q1978" s="34"/>
      <c r="R1978" s="34"/>
      <c r="S1978" s="34"/>
      <c r="T1978" s="34"/>
      <c r="U1978" s="34"/>
      <c r="V1978" s="34"/>
      <c r="W1978" s="34"/>
      <c r="X1978" s="34"/>
      <c r="Y1978" s="34"/>
      <c r="Z1978" s="34"/>
      <c r="AA1978" s="34"/>
      <c r="AB1978" s="34"/>
      <c r="AC1978" s="34"/>
      <c r="AD1978" s="47"/>
      <c r="AG1978" s="23">
        <v>1</v>
      </c>
      <c r="AH1978" s="42">
        <v>0</v>
      </c>
      <c r="AI1978" s="42">
        <v>0</v>
      </c>
    </row>
    <row r="1979" spans="1:35" s="16" customFormat="1" x14ac:dyDescent="0.35">
      <c r="A1979" s="34" t="str">
        <f>IF(B1979&lt;&gt;"",MAX($A$1:A1978)+1,"")</f>
        <v/>
      </c>
      <c r="B1979" s="34"/>
      <c r="C1979" s="34"/>
      <c r="D1979" s="34"/>
      <c r="E1979" s="34"/>
      <c r="F1979" s="34"/>
      <c r="G1979" s="34"/>
      <c r="H1979" s="34"/>
      <c r="I1979" s="34"/>
      <c r="J1979" s="34"/>
      <c r="K1979" s="34"/>
      <c r="L1979" s="34"/>
      <c r="M1979" s="34"/>
      <c r="N1979" s="34"/>
      <c r="O1979" s="34"/>
      <c r="P1979" s="34"/>
      <c r="Q1979" s="34"/>
      <c r="R1979" s="34"/>
      <c r="S1979" s="34"/>
      <c r="T1979" s="34"/>
      <c r="U1979" s="34"/>
      <c r="V1979" s="34"/>
      <c r="W1979" s="34"/>
      <c r="X1979" s="34"/>
      <c r="Y1979" s="34"/>
      <c r="Z1979" s="34"/>
      <c r="AA1979" s="34"/>
      <c r="AB1979" s="34"/>
      <c r="AC1979" s="34"/>
      <c r="AD1979" s="47"/>
      <c r="AG1979" s="23">
        <v>1</v>
      </c>
      <c r="AH1979" s="42">
        <v>0</v>
      </c>
      <c r="AI1979" s="42">
        <v>0</v>
      </c>
    </row>
    <row r="1980" spans="1:35" s="16" customFormat="1" x14ac:dyDescent="0.35">
      <c r="A1980" s="34" t="str">
        <f>IF(B1980&lt;&gt;"",MAX($A$1:A1979)+1,"")</f>
        <v/>
      </c>
      <c r="B1980" s="34"/>
      <c r="C1980" s="34"/>
      <c r="D1980" s="34"/>
      <c r="E1980" s="34"/>
      <c r="F1980" s="34"/>
      <c r="G1980" s="34"/>
      <c r="H1980" s="34"/>
      <c r="I1980" s="34"/>
      <c r="J1980" s="34"/>
      <c r="K1980" s="34"/>
      <c r="L1980" s="34"/>
      <c r="M1980" s="34"/>
      <c r="N1980" s="34"/>
      <c r="O1980" s="34"/>
      <c r="P1980" s="34"/>
      <c r="Q1980" s="34"/>
      <c r="R1980" s="34"/>
      <c r="S1980" s="34"/>
      <c r="T1980" s="34"/>
      <c r="U1980" s="34"/>
      <c r="V1980" s="34"/>
      <c r="W1980" s="34"/>
      <c r="X1980" s="34"/>
      <c r="Y1980" s="34"/>
      <c r="Z1980" s="34"/>
      <c r="AA1980" s="34"/>
      <c r="AB1980" s="34"/>
      <c r="AC1980" s="34"/>
      <c r="AD1980" s="47"/>
      <c r="AG1980" s="23">
        <v>1</v>
      </c>
      <c r="AH1980" s="42">
        <v>0</v>
      </c>
      <c r="AI1980" s="42">
        <v>0</v>
      </c>
    </row>
    <row r="1981" spans="1:35" s="16" customFormat="1" x14ac:dyDescent="0.35">
      <c r="A1981" s="34" t="str">
        <f>IF(B1981&lt;&gt;"",MAX($A$1:A1980)+1,"")</f>
        <v/>
      </c>
      <c r="B1981" s="34"/>
      <c r="C1981" s="34"/>
      <c r="D1981" s="34"/>
      <c r="E1981" s="34"/>
      <c r="F1981" s="34"/>
      <c r="G1981" s="34"/>
      <c r="H1981" s="34"/>
      <c r="I1981" s="34"/>
      <c r="J1981" s="34"/>
      <c r="K1981" s="34"/>
      <c r="L1981" s="34"/>
      <c r="M1981" s="34"/>
      <c r="N1981" s="34"/>
      <c r="O1981" s="34"/>
      <c r="P1981" s="34"/>
      <c r="Q1981" s="34"/>
      <c r="R1981" s="34"/>
      <c r="S1981" s="34"/>
      <c r="T1981" s="34"/>
      <c r="U1981" s="34"/>
      <c r="V1981" s="34"/>
      <c r="W1981" s="34"/>
      <c r="X1981" s="34"/>
      <c r="Y1981" s="34"/>
      <c r="Z1981" s="34"/>
      <c r="AA1981" s="34"/>
      <c r="AB1981" s="34"/>
      <c r="AC1981" s="34"/>
      <c r="AD1981" s="47"/>
      <c r="AG1981" s="23">
        <v>1</v>
      </c>
      <c r="AH1981" s="42">
        <v>0</v>
      </c>
      <c r="AI1981" s="42">
        <v>0</v>
      </c>
    </row>
    <row r="1982" spans="1:35" s="16" customFormat="1" x14ac:dyDescent="0.35">
      <c r="A1982" s="34" t="str">
        <f>IF(B1982&lt;&gt;"",MAX($A$1:A1981)+1,"")</f>
        <v/>
      </c>
      <c r="B1982" s="34"/>
      <c r="C1982" s="34"/>
      <c r="D1982" s="34"/>
      <c r="E1982" s="34"/>
      <c r="F1982" s="34"/>
      <c r="G1982" s="34"/>
      <c r="H1982" s="34"/>
      <c r="I1982" s="34"/>
      <c r="J1982" s="34"/>
      <c r="K1982" s="34"/>
      <c r="L1982" s="34"/>
      <c r="M1982" s="34"/>
      <c r="N1982" s="34"/>
      <c r="O1982" s="34"/>
      <c r="P1982" s="34"/>
      <c r="Q1982" s="34"/>
      <c r="R1982" s="34"/>
      <c r="S1982" s="34"/>
      <c r="T1982" s="34"/>
      <c r="U1982" s="34"/>
      <c r="V1982" s="34"/>
      <c r="W1982" s="34"/>
      <c r="X1982" s="34"/>
      <c r="Y1982" s="34"/>
      <c r="Z1982" s="34"/>
      <c r="AA1982" s="34"/>
      <c r="AB1982" s="34"/>
      <c r="AC1982" s="34"/>
      <c r="AD1982" s="47"/>
      <c r="AG1982" s="23">
        <v>1</v>
      </c>
      <c r="AH1982" s="42">
        <v>0</v>
      </c>
      <c r="AI1982" s="42">
        <v>0</v>
      </c>
    </row>
    <row r="1983" spans="1:35" s="16" customFormat="1" x14ac:dyDescent="0.35">
      <c r="A1983" s="34" t="str">
        <f>IF(B1983&lt;&gt;"",MAX($A$1:A1982)+1,"")</f>
        <v/>
      </c>
      <c r="B1983" s="34"/>
      <c r="C1983" s="34"/>
      <c r="D1983" s="34"/>
      <c r="E1983" s="34"/>
      <c r="F1983" s="34"/>
      <c r="G1983" s="34"/>
      <c r="H1983" s="34"/>
      <c r="I1983" s="34"/>
      <c r="J1983" s="34"/>
      <c r="K1983" s="34"/>
      <c r="L1983" s="34"/>
      <c r="M1983" s="34"/>
      <c r="N1983" s="34"/>
      <c r="O1983" s="34"/>
      <c r="P1983" s="34"/>
      <c r="Q1983" s="34"/>
      <c r="R1983" s="34"/>
      <c r="S1983" s="34"/>
      <c r="T1983" s="34"/>
      <c r="U1983" s="34"/>
      <c r="V1983" s="34"/>
      <c r="W1983" s="34"/>
      <c r="X1983" s="34"/>
      <c r="Y1983" s="34"/>
      <c r="Z1983" s="34"/>
      <c r="AA1983" s="34"/>
      <c r="AB1983" s="34"/>
      <c r="AC1983" s="34"/>
      <c r="AD1983" s="47"/>
      <c r="AG1983" s="23">
        <v>1</v>
      </c>
      <c r="AH1983" s="42">
        <v>0</v>
      </c>
      <c r="AI1983" s="42">
        <v>0</v>
      </c>
    </row>
    <row r="1984" spans="1:35" s="16" customFormat="1" x14ac:dyDescent="0.35">
      <c r="A1984" s="34" t="str">
        <f>IF(B1984&lt;&gt;"",MAX($A$1:A1983)+1,"")</f>
        <v/>
      </c>
      <c r="B1984" s="34"/>
      <c r="C1984" s="34"/>
      <c r="D1984" s="34"/>
      <c r="E1984" s="34"/>
      <c r="F1984" s="34"/>
      <c r="G1984" s="34"/>
      <c r="H1984" s="34"/>
      <c r="I1984" s="34"/>
      <c r="J1984" s="34"/>
      <c r="K1984" s="34"/>
      <c r="L1984" s="34"/>
      <c r="M1984" s="34"/>
      <c r="N1984" s="34"/>
      <c r="O1984" s="34"/>
      <c r="P1984" s="34"/>
      <c r="Q1984" s="34"/>
      <c r="R1984" s="34"/>
      <c r="S1984" s="34"/>
      <c r="T1984" s="34"/>
      <c r="U1984" s="34"/>
      <c r="V1984" s="34"/>
      <c r="W1984" s="34"/>
      <c r="X1984" s="34"/>
      <c r="Y1984" s="34"/>
      <c r="Z1984" s="34"/>
      <c r="AA1984" s="34"/>
      <c r="AB1984" s="34"/>
      <c r="AC1984" s="34"/>
      <c r="AD1984" s="47"/>
      <c r="AG1984" s="23">
        <v>1</v>
      </c>
      <c r="AH1984" s="42">
        <v>0</v>
      </c>
      <c r="AI1984" s="42">
        <v>0</v>
      </c>
    </row>
    <row r="1985" spans="1:35" s="16" customFormat="1" x14ac:dyDescent="0.35">
      <c r="A1985" s="34" t="str">
        <f>IF(B1985&lt;&gt;"",MAX($A$1:A1984)+1,"")</f>
        <v/>
      </c>
      <c r="B1985" s="34"/>
      <c r="C1985" s="34"/>
      <c r="D1985" s="34"/>
      <c r="E1985" s="34"/>
      <c r="F1985" s="34"/>
      <c r="G1985" s="34"/>
      <c r="H1985" s="34"/>
      <c r="I1985" s="34"/>
      <c r="J1985" s="34"/>
      <c r="K1985" s="34"/>
      <c r="L1985" s="34"/>
      <c r="M1985" s="34"/>
      <c r="N1985" s="34"/>
      <c r="O1985" s="34"/>
      <c r="P1985" s="34"/>
      <c r="Q1985" s="34"/>
      <c r="R1985" s="34"/>
      <c r="S1985" s="34"/>
      <c r="T1985" s="34"/>
      <c r="U1985" s="34"/>
      <c r="V1985" s="34"/>
      <c r="W1985" s="34"/>
      <c r="X1985" s="34"/>
      <c r="Y1985" s="34"/>
      <c r="Z1985" s="34"/>
      <c r="AA1985" s="34"/>
      <c r="AB1985" s="34"/>
      <c r="AC1985" s="34"/>
      <c r="AD1985" s="47"/>
      <c r="AG1985" s="23">
        <v>1</v>
      </c>
      <c r="AH1985" s="42">
        <v>0</v>
      </c>
      <c r="AI1985" s="42">
        <v>0</v>
      </c>
    </row>
    <row r="1986" spans="1:35" s="16" customFormat="1" x14ac:dyDescent="0.35">
      <c r="A1986" s="34" t="str">
        <f>IF(B1986&lt;&gt;"",MAX($A$1:A1985)+1,"")</f>
        <v/>
      </c>
      <c r="B1986" s="34"/>
      <c r="C1986" s="34"/>
      <c r="D1986" s="34"/>
      <c r="E1986" s="34"/>
      <c r="F1986" s="34"/>
      <c r="G1986" s="34"/>
      <c r="H1986" s="34"/>
      <c r="I1986" s="34"/>
      <c r="J1986" s="34"/>
      <c r="K1986" s="34"/>
      <c r="L1986" s="34"/>
      <c r="M1986" s="34"/>
      <c r="N1986" s="34"/>
      <c r="O1986" s="34"/>
      <c r="P1986" s="34"/>
      <c r="Q1986" s="34"/>
      <c r="R1986" s="34"/>
      <c r="S1986" s="34"/>
      <c r="T1986" s="34"/>
      <c r="U1986" s="34"/>
      <c r="V1986" s="34"/>
      <c r="W1986" s="34"/>
      <c r="X1986" s="34"/>
      <c r="Y1986" s="34"/>
      <c r="Z1986" s="34"/>
      <c r="AA1986" s="34"/>
      <c r="AB1986" s="34"/>
      <c r="AC1986" s="34"/>
      <c r="AD1986" s="47"/>
      <c r="AG1986" s="23">
        <v>1</v>
      </c>
      <c r="AH1986" s="42">
        <v>0</v>
      </c>
      <c r="AI1986" s="42">
        <v>0</v>
      </c>
    </row>
    <row r="1987" spans="1:35" s="16" customFormat="1" x14ac:dyDescent="0.35">
      <c r="A1987" s="34" t="str">
        <f>IF(B1987&lt;&gt;"",MAX($A$1:A1986)+1,"")</f>
        <v/>
      </c>
      <c r="B1987" s="34"/>
      <c r="C1987" s="34"/>
      <c r="D1987" s="34"/>
      <c r="E1987" s="34"/>
      <c r="F1987" s="34"/>
      <c r="G1987" s="34"/>
      <c r="H1987" s="34"/>
      <c r="I1987" s="34"/>
      <c r="J1987" s="34"/>
      <c r="K1987" s="34"/>
      <c r="L1987" s="34"/>
      <c r="M1987" s="34"/>
      <c r="N1987" s="34"/>
      <c r="O1987" s="34"/>
      <c r="P1987" s="34"/>
      <c r="Q1987" s="34"/>
      <c r="R1987" s="34"/>
      <c r="S1987" s="34"/>
      <c r="T1987" s="34"/>
      <c r="U1987" s="34"/>
      <c r="V1987" s="34"/>
      <c r="W1987" s="34"/>
      <c r="X1987" s="34"/>
      <c r="Y1987" s="34"/>
      <c r="Z1987" s="34"/>
      <c r="AA1987" s="34"/>
      <c r="AB1987" s="34"/>
      <c r="AC1987" s="34"/>
      <c r="AD1987" s="47"/>
      <c r="AG1987" s="23">
        <v>1</v>
      </c>
      <c r="AH1987" s="42">
        <v>0</v>
      </c>
      <c r="AI1987" s="42">
        <v>0</v>
      </c>
    </row>
    <row r="1988" spans="1:35" s="16" customFormat="1" x14ac:dyDescent="0.35">
      <c r="A1988" s="34" t="str">
        <f>IF(B1988&lt;&gt;"",MAX($A$1:A1987)+1,"")</f>
        <v/>
      </c>
      <c r="B1988" s="34"/>
      <c r="C1988" s="34"/>
      <c r="D1988" s="34"/>
      <c r="E1988" s="34"/>
      <c r="F1988" s="34"/>
      <c r="G1988" s="34"/>
      <c r="H1988" s="34"/>
      <c r="I1988" s="34"/>
      <c r="J1988" s="34"/>
      <c r="K1988" s="34"/>
      <c r="L1988" s="34"/>
      <c r="M1988" s="34"/>
      <c r="N1988" s="34"/>
      <c r="O1988" s="34"/>
      <c r="P1988" s="34"/>
      <c r="Q1988" s="34"/>
      <c r="R1988" s="34"/>
      <c r="S1988" s="34"/>
      <c r="T1988" s="34"/>
      <c r="U1988" s="34"/>
      <c r="V1988" s="34"/>
      <c r="W1988" s="34"/>
      <c r="X1988" s="34"/>
      <c r="Y1988" s="34"/>
      <c r="Z1988" s="34"/>
      <c r="AA1988" s="34"/>
      <c r="AB1988" s="34"/>
      <c r="AC1988" s="34"/>
      <c r="AD1988" s="47"/>
      <c r="AG1988" s="23">
        <v>1</v>
      </c>
      <c r="AH1988" s="42">
        <v>0</v>
      </c>
      <c r="AI1988" s="42">
        <v>0</v>
      </c>
    </row>
    <row r="1989" spans="1:35" s="16" customFormat="1" x14ac:dyDescent="0.35">
      <c r="A1989" s="34" t="str">
        <f>IF(B1989&lt;&gt;"",MAX($A$1:A1988)+1,"")</f>
        <v/>
      </c>
      <c r="B1989" s="34"/>
      <c r="C1989" s="34"/>
      <c r="D1989" s="34"/>
      <c r="E1989" s="34"/>
      <c r="F1989" s="34"/>
      <c r="G1989" s="34"/>
      <c r="H1989" s="34"/>
      <c r="I1989" s="34"/>
      <c r="J1989" s="34"/>
      <c r="K1989" s="34"/>
      <c r="L1989" s="34"/>
      <c r="M1989" s="34"/>
      <c r="N1989" s="34"/>
      <c r="O1989" s="34"/>
      <c r="P1989" s="34"/>
      <c r="Q1989" s="34"/>
      <c r="R1989" s="34"/>
      <c r="S1989" s="34"/>
      <c r="T1989" s="34"/>
      <c r="U1989" s="34"/>
      <c r="V1989" s="34"/>
      <c r="W1989" s="34"/>
      <c r="X1989" s="34"/>
      <c r="Y1989" s="34"/>
      <c r="Z1989" s="34"/>
      <c r="AA1989" s="34"/>
      <c r="AB1989" s="34"/>
      <c r="AC1989" s="34"/>
      <c r="AD1989" s="47"/>
      <c r="AG1989" s="23">
        <v>1</v>
      </c>
      <c r="AH1989" s="42">
        <v>0</v>
      </c>
      <c r="AI1989" s="42">
        <v>0</v>
      </c>
    </row>
    <row r="1990" spans="1:35" s="16" customFormat="1" x14ac:dyDescent="0.35">
      <c r="A1990" s="34" t="str">
        <f>IF(B1990&lt;&gt;"",MAX($A$1:A1989)+1,"")</f>
        <v/>
      </c>
      <c r="B1990" s="34"/>
      <c r="C1990" s="34"/>
      <c r="D1990" s="34"/>
      <c r="E1990" s="34"/>
      <c r="F1990" s="34"/>
      <c r="G1990" s="34"/>
      <c r="H1990" s="34"/>
      <c r="I1990" s="34"/>
      <c r="J1990" s="34"/>
      <c r="K1990" s="34"/>
      <c r="L1990" s="34"/>
      <c r="M1990" s="34"/>
      <c r="N1990" s="34"/>
      <c r="O1990" s="34"/>
      <c r="P1990" s="34"/>
      <c r="Q1990" s="34"/>
      <c r="R1990" s="34"/>
      <c r="S1990" s="34"/>
      <c r="T1990" s="34"/>
      <c r="U1990" s="34"/>
      <c r="V1990" s="34"/>
      <c r="W1990" s="34"/>
      <c r="X1990" s="34"/>
      <c r="Y1990" s="34"/>
      <c r="Z1990" s="34"/>
      <c r="AA1990" s="34"/>
      <c r="AB1990" s="34"/>
      <c r="AC1990" s="34"/>
      <c r="AD1990" s="47"/>
      <c r="AG1990" s="23">
        <v>1</v>
      </c>
      <c r="AH1990" s="42">
        <v>0</v>
      </c>
      <c r="AI1990" s="42">
        <v>0</v>
      </c>
    </row>
    <row r="1991" spans="1:35" s="16" customFormat="1" x14ac:dyDescent="0.35">
      <c r="A1991" s="34" t="str">
        <f>IF(B1991&lt;&gt;"",MAX($A$1:A1990)+1,"")</f>
        <v/>
      </c>
      <c r="B1991" s="34"/>
      <c r="C1991" s="34"/>
      <c r="D1991" s="34"/>
      <c r="E1991" s="34"/>
      <c r="F1991" s="34"/>
      <c r="G1991" s="34"/>
      <c r="H1991" s="34"/>
      <c r="I1991" s="34"/>
      <c r="J1991" s="34"/>
      <c r="K1991" s="34"/>
      <c r="L1991" s="34"/>
      <c r="M1991" s="34"/>
      <c r="N1991" s="34"/>
      <c r="O1991" s="34"/>
      <c r="P1991" s="34"/>
      <c r="Q1991" s="34"/>
      <c r="R1991" s="34"/>
      <c r="S1991" s="34"/>
      <c r="T1991" s="34"/>
      <c r="U1991" s="34"/>
      <c r="V1991" s="34"/>
      <c r="W1991" s="34"/>
      <c r="X1991" s="34"/>
      <c r="Y1991" s="34"/>
      <c r="Z1991" s="34"/>
      <c r="AA1991" s="34"/>
      <c r="AB1991" s="34"/>
      <c r="AC1991" s="34"/>
      <c r="AD1991" s="47"/>
      <c r="AG1991" s="23">
        <v>1</v>
      </c>
      <c r="AH1991" s="42">
        <v>0</v>
      </c>
      <c r="AI1991" s="42">
        <v>0</v>
      </c>
    </row>
    <row r="1992" spans="1:35" s="16" customFormat="1" x14ac:dyDescent="0.35">
      <c r="A1992" s="34" t="str">
        <f>IF(B1992&lt;&gt;"",MAX($A$1:A1991)+1,"")</f>
        <v/>
      </c>
      <c r="B1992" s="34"/>
      <c r="C1992" s="34"/>
      <c r="D1992" s="34"/>
      <c r="E1992" s="34"/>
      <c r="F1992" s="34"/>
      <c r="G1992" s="34"/>
      <c r="H1992" s="34"/>
      <c r="I1992" s="34"/>
      <c r="J1992" s="34"/>
      <c r="K1992" s="34"/>
      <c r="L1992" s="34"/>
      <c r="M1992" s="34"/>
      <c r="N1992" s="34"/>
      <c r="O1992" s="34"/>
      <c r="P1992" s="34"/>
      <c r="Q1992" s="34"/>
      <c r="R1992" s="34"/>
      <c r="S1992" s="34"/>
      <c r="T1992" s="34"/>
      <c r="U1992" s="34"/>
      <c r="V1992" s="34"/>
      <c r="W1992" s="34"/>
      <c r="X1992" s="34"/>
      <c r="Y1992" s="34"/>
      <c r="Z1992" s="34"/>
      <c r="AA1992" s="34"/>
      <c r="AB1992" s="34"/>
      <c r="AC1992" s="34"/>
      <c r="AD1992" s="47"/>
      <c r="AG1992" s="23">
        <v>1</v>
      </c>
      <c r="AH1992" s="42">
        <v>0</v>
      </c>
      <c r="AI1992" s="42">
        <v>0</v>
      </c>
    </row>
    <row r="1993" spans="1:35" s="16" customFormat="1" x14ac:dyDescent="0.35">
      <c r="A1993" s="34" t="str">
        <f>IF(B1993&lt;&gt;"",MAX($A$1:A1992)+1,"")</f>
        <v/>
      </c>
      <c r="B1993" s="34"/>
      <c r="C1993" s="34"/>
      <c r="D1993" s="34"/>
      <c r="E1993" s="34"/>
      <c r="F1993" s="34"/>
      <c r="G1993" s="34"/>
      <c r="H1993" s="34"/>
      <c r="I1993" s="34"/>
      <c r="J1993" s="34"/>
      <c r="K1993" s="34"/>
      <c r="L1993" s="34"/>
      <c r="M1993" s="34"/>
      <c r="N1993" s="34"/>
      <c r="O1993" s="34"/>
      <c r="P1993" s="34"/>
      <c r="Q1993" s="34"/>
      <c r="R1993" s="34"/>
      <c r="S1993" s="34"/>
      <c r="T1993" s="34"/>
      <c r="U1993" s="34"/>
      <c r="V1993" s="34"/>
      <c r="W1993" s="34"/>
      <c r="X1993" s="34"/>
      <c r="Y1993" s="34"/>
      <c r="Z1993" s="34"/>
      <c r="AA1993" s="34"/>
      <c r="AB1993" s="34"/>
      <c r="AC1993" s="34"/>
      <c r="AD1993" s="47"/>
      <c r="AG1993" s="23">
        <v>1</v>
      </c>
      <c r="AH1993" s="42">
        <v>0</v>
      </c>
      <c r="AI1993" s="42">
        <v>0</v>
      </c>
    </row>
    <row r="1994" spans="1:35" s="16" customFormat="1" x14ac:dyDescent="0.35">
      <c r="A1994" s="34" t="str">
        <f>IF(B1994&lt;&gt;"",MAX($A$1:A1993)+1,"")</f>
        <v/>
      </c>
      <c r="B1994" s="34"/>
      <c r="C1994" s="34"/>
      <c r="D1994" s="34"/>
      <c r="E1994" s="34"/>
      <c r="F1994" s="34"/>
      <c r="G1994" s="34"/>
      <c r="H1994" s="34"/>
      <c r="I1994" s="34"/>
      <c r="J1994" s="34"/>
      <c r="K1994" s="34"/>
      <c r="L1994" s="34"/>
      <c r="M1994" s="34"/>
      <c r="N1994" s="34"/>
      <c r="O1994" s="34"/>
      <c r="P1994" s="34"/>
      <c r="Q1994" s="34"/>
      <c r="R1994" s="34"/>
      <c r="S1994" s="34"/>
      <c r="T1994" s="34"/>
      <c r="U1994" s="34"/>
      <c r="V1994" s="34"/>
      <c r="W1994" s="34"/>
      <c r="X1994" s="34"/>
      <c r="Y1994" s="34"/>
      <c r="Z1994" s="34"/>
      <c r="AA1994" s="34"/>
      <c r="AB1994" s="34"/>
      <c r="AC1994" s="34"/>
      <c r="AD1994" s="47"/>
      <c r="AG1994" s="23">
        <v>1</v>
      </c>
      <c r="AH1994" s="42">
        <v>0</v>
      </c>
      <c r="AI1994" s="42">
        <v>0</v>
      </c>
    </row>
    <row r="1995" spans="1:35" s="16" customFormat="1" x14ac:dyDescent="0.35">
      <c r="A1995" s="34" t="str">
        <f>IF(B1995&lt;&gt;"",MAX($A$1:A1994)+1,"")</f>
        <v/>
      </c>
      <c r="B1995" s="34"/>
      <c r="C1995" s="34"/>
      <c r="D1995" s="34"/>
      <c r="E1995" s="34"/>
      <c r="F1995" s="34"/>
      <c r="G1995" s="34"/>
      <c r="H1995" s="34"/>
      <c r="I1995" s="34"/>
      <c r="J1995" s="34"/>
      <c r="K1995" s="34"/>
      <c r="L1995" s="34"/>
      <c r="M1995" s="34"/>
      <c r="N1995" s="34"/>
      <c r="O1995" s="34"/>
      <c r="P1995" s="34"/>
      <c r="Q1995" s="34"/>
      <c r="R1995" s="34"/>
      <c r="S1995" s="34"/>
      <c r="T1995" s="34"/>
      <c r="U1995" s="34"/>
      <c r="V1995" s="34"/>
      <c r="W1995" s="34"/>
      <c r="X1995" s="34"/>
      <c r="Y1995" s="34"/>
      <c r="Z1995" s="34"/>
      <c r="AA1995" s="34"/>
      <c r="AB1995" s="34"/>
      <c r="AC1995" s="34"/>
      <c r="AD1995" s="47"/>
      <c r="AG1995" s="23">
        <v>1</v>
      </c>
      <c r="AH1995" s="42">
        <v>0</v>
      </c>
      <c r="AI1995" s="42">
        <v>0</v>
      </c>
    </row>
    <row r="1996" spans="1:35" s="16" customFormat="1" x14ac:dyDescent="0.35">
      <c r="A1996" s="34" t="str">
        <f>IF(B1996&lt;&gt;"",MAX($A$1:A1995)+1,"")</f>
        <v/>
      </c>
      <c r="B1996" s="34"/>
      <c r="C1996" s="34"/>
      <c r="D1996" s="34"/>
      <c r="E1996" s="34"/>
      <c r="F1996" s="34"/>
      <c r="G1996" s="34"/>
      <c r="H1996" s="34"/>
      <c r="I1996" s="34"/>
      <c r="J1996" s="34"/>
      <c r="K1996" s="34"/>
      <c r="L1996" s="34"/>
      <c r="M1996" s="34"/>
      <c r="N1996" s="34"/>
      <c r="O1996" s="34"/>
      <c r="P1996" s="34"/>
      <c r="Q1996" s="34"/>
      <c r="R1996" s="34"/>
      <c r="S1996" s="34"/>
      <c r="T1996" s="34"/>
      <c r="U1996" s="34"/>
      <c r="V1996" s="34"/>
      <c r="W1996" s="34"/>
      <c r="X1996" s="34"/>
      <c r="Y1996" s="34"/>
      <c r="Z1996" s="34"/>
      <c r="AA1996" s="34"/>
      <c r="AB1996" s="34"/>
      <c r="AC1996" s="34"/>
      <c r="AD1996" s="47"/>
      <c r="AG1996" s="23">
        <v>1</v>
      </c>
      <c r="AH1996" s="42">
        <v>0</v>
      </c>
      <c r="AI1996" s="42">
        <v>0</v>
      </c>
    </row>
    <row r="1997" spans="1:35" s="16" customFormat="1" x14ac:dyDescent="0.35">
      <c r="A1997" s="34" t="str">
        <f>IF(B1997&lt;&gt;"",MAX($A$1:A1996)+1,"")</f>
        <v/>
      </c>
      <c r="B1997" s="34"/>
      <c r="C1997" s="34"/>
      <c r="D1997" s="34"/>
      <c r="E1997" s="34"/>
      <c r="F1997" s="34"/>
      <c r="G1997" s="34"/>
      <c r="H1997" s="34"/>
      <c r="I1997" s="34"/>
      <c r="J1997" s="34"/>
      <c r="K1997" s="34"/>
      <c r="L1997" s="34"/>
      <c r="M1997" s="34"/>
      <c r="N1997" s="34"/>
      <c r="O1997" s="34"/>
      <c r="P1997" s="34"/>
      <c r="Q1997" s="34"/>
      <c r="R1997" s="34"/>
      <c r="S1997" s="34"/>
      <c r="T1997" s="34"/>
      <c r="U1997" s="34"/>
      <c r="V1997" s="34"/>
      <c r="W1997" s="34"/>
      <c r="X1997" s="34"/>
      <c r="Y1997" s="34"/>
      <c r="Z1997" s="34"/>
      <c r="AA1997" s="34"/>
      <c r="AB1997" s="34"/>
      <c r="AC1997" s="34"/>
      <c r="AD1997" s="47"/>
      <c r="AG1997" s="23">
        <v>1</v>
      </c>
      <c r="AH1997" s="42">
        <v>0</v>
      </c>
      <c r="AI1997" s="42">
        <v>0</v>
      </c>
    </row>
    <row r="1998" spans="1:35" s="16" customFormat="1" x14ac:dyDescent="0.35">
      <c r="A1998" s="34" t="str">
        <f>IF(B1998&lt;&gt;"",MAX($A$1:A1997)+1,"")</f>
        <v/>
      </c>
      <c r="B1998" s="34"/>
      <c r="C1998" s="34"/>
      <c r="D1998" s="34"/>
      <c r="E1998" s="34"/>
      <c r="F1998" s="34"/>
      <c r="G1998" s="34"/>
      <c r="H1998" s="34"/>
      <c r="I1998" s="34"/>
      <c r="J1998" s="34"/>
      <c r="K1998" s="34"/>
      <c r="L1998" s="34"/>
      <c r="M1998" s="34"/>
      <c r="N1998" s="34"/>
      <c r="O1998" s="34"/>
      <c r="P1998" s="34"/>
      <c r="Q1998" s="34"/>
      <c r="R1998" s="34"/>
      <c r="S1998" s="34"/>
      <c r="T1998" s="34"/>
      <c r="U1998" s="34"/>
      <c r="V1998" s="34"/>
      <c r="W1998" s="34"/>
      <c r="X1998" s="34"/>
      <c r="Y1998" s="34"/>
      <c r="Z1998" s="34"/>
      <c r="AA1998" s="34"/>
      <c r="AB1998" s="34"/>
      <c r="AC1998" s="34"/>
      <c r="AD1998" s="47"/>
      <c r="AG1998" s="23">
        <v>1</v>
      </c>
      <c r="AH1998" s="42">
        <v>0</v>
      </c>
      <c r="AI1998" s="42">
        <v>0</v>
      </c>
    </row>
    <row r="1999" spans="1:35" s="16" customFormat="1" x14ac:dyDescent="0.35">
      <c r="A1999" s="34" t="str">
        <f>IF(B1999&lt;&gt;"",MAX($A$1:A1998)+1,"")</f>
        <v/>
      </c>
      <c r="B1999" s="34"/>
      <c r="C1999" s="34"/>
      <c r="D1999" s="34"/>
      <c r="E1999" s="34"/>
      <c r="F1999" s="34"/>
      <c r="G1999" s="34"/>
      <c r="H1999" s="34"/>
      <c r="I1999" s="34"/>
      <c r="J1999" s="34"/>
      <c r="K1999" s="34"/>
      <c r="L1999" s="34"/>
      <c r="M1999" s="34"/>
      <c r="N1999" s="34"/>
      <c r="O1999" s="34"/>
      <c r="P1999" s="34"/>
      <c r="Q1999" s="34"/>
      <c r="R1999" s="34"/>
      <c r="S1999" s="34"/>
      <c r="T1999" s="34"/>
      <c r="U1999" s="34"/>
      <c r="V1999" s="34"/>
      <c r="W1999" s="34"/>
      <c r="X1999" s="34"/>
      <c r="Y1999" s="34"/>
      <c r="Z1999" s="34"/>
      <c r="AA1999" s="34"/>
      <c r="AB1999" s="34"/>
      <c r="AC1999" s="34"/>
      <c r="AD1999" s="47"/>
      <c r="AG1999" s="23">
        <v>1</v>
      </c>
      <c r="AH1999" s="42">
        <v>0</v>
      </c>
      <c r="AI1999" s="42">
        <v>0</v>
      </c>
    </row>
    <row r="2000" spans="1:35" s="16" customFormat="1" x14ac:dyDescent="0.35">
      <c r="A2000" s="34" t="str">
        <f>IF(B2000&lt;&gt;"",MAX($A$1:A1999)+1,"")</f>
        <v/>
      </c>
      <c r="B2000" s="34"/>
      <c r="C2000" s="34"/>
      <c r="D2000" s="34"/>
      <c r="E2000" s="34"/>
      <c r="F2000" s="34"/>
      <c r="G2000" s="34"/>
      <c r="H2000" s="34"/>
      <c r="I2000" s="34"/>
      <c r="J2000" s="34"/>
      <c r="K2000" s="34"/>
      <c r="L2000" s="34"/>
      <c r="M2000" s="34"/>
      <c r="N2000" s="34"/>
      <c r="O2000" s="34"/>
      <c r="P2000" s="34"/>
      <c r="Q2000" s="34"/>
      <c r="R2000" s="34"/>
      <c r="S2000" s="34"/>
      <c r="T2000" s="34"/>
      <c r="U2000" s="34"/>
      <c r="V2000" s="34"/>
      <c r="W2000" s="34"/>
      <c r="X2000" s="34"/>
      <c r="Y2000" s="34"/>
      <c r="Z2000" s="34"/>
      <c r="AA2000" s="34"/>
      <c r="AB2000" s="34"/>
      <c r="AC2000" s="34"/>
      <c r="AD2000" s="47"/>
      <c r="AG2000" s="23">
        <v>1</v>
      </c>
      <c r="AH2000" s="42">
        <v>0</v>
      </c>
      <c r="AI2000" s="42">
        <v>0</v>
      </c>
    </row>
    <row r="2001" spans="1:35" s="16" customFormat="1" x14ac:dyDescent="0.35">
      <c r="A2001" s="34" t="str">
        <f>IF(B2001&lt;&gt;"",MAX($A$1:A2000)+1,"")</f>
        <v/>
      </c>
      <c r="B2001" s="34"/>
      <c r="C2001" s="34"/>
      <c r="D2001" s="34"/>
      <c r="E2001" s="34"/>
      <c r="F2001" s="34"/>
      <c r="G2001" s="34"/>
      <c r="H2001" s="34"/>
      <c r="I2001" s="34"/>
      <c r="J2001" s="34"/>
      <c r="K2001" s="34"/>
      <c r="L2001" s="34"/>
      <c r="M2001" s="34"/>
      <c r="N2001" s="34"/>
      <c r="O2001" s="34"/>
      <c r="P2001" s="34"/>
      <c r="Q2001" s="34"/>
      <c r="R2001" s="34"/>
      <c r="S2001" s="34"/>
      <c r="T2001" s="34"/>
      <c r="U2001" s="34"/>
      <c r="V2001" s="34"/>
      <c r="W2001" s="34"/>
      <c r="X2001" s="34"/>
      <c r="Y2001" s="34"/>
      <c r="Z2001" s="34"/>
      <c r="AA2001" s="34"/>
      <c r="AB2001" s="34"/>
      <c r="AC2001" s="34"/>
      <c r="AD2001" s="47"/>
      <c r="AG2001" s="23">
        <v>1</v>
      </c>
      <c r="AH2001" s="42">
        <v>0</v>
      </c>
      <c r="AI2001" s="42">
        <v>0</v>
      </c>
    </row>
    <row r="2002" spans="1:35" s="16" customFormat="1" x14ac:dyDescent="0.35">
      <c r="A2002" s="34" t="str">
        <f>IF(B2002&lt;&gt;"",MAX($A$1:A2001)+1,"")</f>
        <v/>
      </c>
      <c r="B2002" s="34"/>
      <c r="C2002" s="34"/>
      <c r="D2002" s="34"/>
      <c r="E2002" s="34"/>
      <c r="F2002" s="34"/>
      <c r="G2002" s="34"/>
      <c r="H2002" s="34"/>
      <c r="I2002" s="34"/>
      <c r="J2002" s="34"/>
      <c r="K2002" s="34"/>
      <c r="L2002" s="34"/>
      <c r="M2002" s="34"/>
      <c r="N2002" s="34"/>
      <c r="O2002" s="34"/>
      <c r="P2002" s="34"/>
      <c r="Q2002" s="34"/>
      <c r="R2002" s="34"/>
      <c r="S2002" s="34"/>
      <c r="T2002" s="34"/>
      <c r="U2002" s="34"/>
      <c r="V2002" s="34"/>
      <c r="W2002" s="34"/>
      <c r="X2002" s="34"/>
      <c r="Y2002" s="34"/>
      <c r="Z2002" s="34"/>
      <c r="AA2002" s="34"/>
      <c r="AB2002" s="34"/>
      <c r="AC2002" s="34"/>
      <c r="AD2002" s="47"/>
      <c r="AG2002" s="23">
        <v>1</v>
      </c>
      <c r="AH2002" s="42">
        <v>0</v>
      </c>
      <c r="AI2002" s="42">
        <v>0</v>
      </c>
    </row>
    <row r="2003" spans="1:35" s="16" customFormat="1" x14ac:dyDescent="0.35">
      <c r="A2003" s="34" t="str">
        <f>IF(B2003&lt;&gt;"",MAX($A$1:A2002)+1,"")</f>
        <v/>
      </c>
      <c r="B2003" s="34"/>
      <c r="C2003" s="34"/>
      <c r="D2003" s="34"/>
      <c r="E2003" s="34"/>
      <c r="F2003" s="34"/>
      <c r="G2003" s="34"/>
      <c r="H2003" s="34"/>
      <c r="I2003" s="34"/>
      <c r="J2003" s="34"/>
      <c r="K2003" s="34"/>
      <c r="L2003" s="34"/>
      <c r="M2003" s="34"/>
      <c r="N2003" s="34"/>
      <c r="O2003" s="34"/>
      <c r="P2003" s="34"/>
      <c r="Q2003" s="34"/>
      <c r="R2003" s="34"/>
      <c r="S2003" s="34"/>
      <c r="T2003" s="34"/>
      <c r="U2003" s="34"/>
      <c r="V2003" s="34"/>
      <c r="W2003" s="34"/>
      <c r="X2003" s="34"/>
      <c r="Y2003" s="34"/>
      <c r="Z2003" s="34"/>
      <c r="AA2003" s="34"/>
      <c r="AB2003" s="34"/>
      <c r="AC2003" s="34"/>
      <c r="AD2003" s="47"/>
      <c r="AG2003" s="23">
        <v>1</v>
      </c>
      <c r="AH2003" s="42">
        <v>0</v>
      </c>
      <c r="AI2003" s="42">
        <v>0</v>
      </c>
    </row>
    <row r="2004" spans="1:35" s="16" customFormat="1" x14ac:dyDescent="0.35">
      <c r="A2004" s="34" t="str">
        <f>IF(B2004&lt;&gt;"",MAX($A$1:A2003)+1,"")</f>
        <v/>
      </c>
      <c r="B2004" s="34"/>
      <c r="C2004" s="34"/>
      <c r="D2004" s="34"/>
      <c r="E2004" s="34"/>
      <c r="F2004" s="34"/>
      <c r="G2004" s="34"/>
      <c r="H2004" s="34"/>
      <c r="I2004" s="34"/>
      <c r="J2004" s="34"/>
      <c r="K2004" s="34"/>
      <c r="L2004" s="34"/>
      <c r="M2004" s="34"/>
      <c r="N2004" s="34"/>
      <c r="O2004" s="34"/>
      <c r="P2004" s="34"/>
      <c r="Q2004" s="34"/>
      <c r="R2004" s="34"/>
      <c r="S2004" s="34"/>
      <c r="T2004" s="34"/>
      <c r="U2004" s="34"/>
      <c r="V2004" s="34"/>
      <c r="W2004" s="34"/>
      <c r="X2004" s="34"/>
      <c r="Y2004" s="34"/>
      <c r="Z2004" s="34"/>
      <c r="AA2004" s="34"/>
      <c r="AB2004" s="34"/>
      <c r="AC2004" s="34"/>
      <c r="AD2004" s="47"/>
      <c r="AG2004" s="23">
        <v>1</v>
      </c>
      <c r="AH2004" s="42">
        <v>0</v>
      </c>
      <c r="AI2004" s="42">
        <v>0</v>
      </c>
    </row>
    <row r="2005" spans="1:35" s="16" customFormat="1" x14ac:dyDescent="0.35">
      <c r="A2005" s="34"/>
      <c r="B2005" s="34"/>
      <c r="C2005" s="34"/>
      <c r="D2005" s="34"/>
      <c r="E2005" s="34"/>
      <c r="F2005" s="34"/>
      <c r="G2005" s="34"/>
      <c r="H2005" s="34"/>
      <c r="I2005" s="34"/>
      <c r="J2005" s="34"/>
      <c r="K2005" s="34"/>
      <c r="L2005" s="34"/>
      <c r="M2005" s="34"/>
      <c r="N2005" s="34"/>
      <c r="O2005" s="34"/>
      <c r="P2005" s="34"/>
      <c r="Q2005" s="34"/>
      <c r="R2005" s="34"/>
      <c r="S2005" s="34"/>
      <c r="T2005" s="34"/>
      <c r="U2005" s="34"/>
      <c r="V2005" s="34"/>
      <c r="W2005" s="34"/>
      <c r="X2005" s="34"/>
      <c r="Y2005" s="34"/>
      <c r="Z2005" s="34"/>
      <c r="AA2005" s="34"/>
      <c r="AB2005" s="34"/>
      <c r="AC2005" s="34"/>
      <c r="AD2005" s="47"/>
      <c r="AG2005" s="23">
        <v>1</v>
      </c>
      <c r="AH2005" s="42">
        <v>0</v>
      </c>
      <c r="AI2005" s="42">
        <v>0</v>
      </c>
    </row>
    <row r="2006" spans="1:35" s="16" customFormat="1" x14ac:dyDescent="0.35">
      <c r="A2006" s="34"/>
      <c r="B2006" s="34"/>
      <c r="C2006" s="34"/>
      <c r="D2006" s="34"/>
      <c r="E2006" s="34"/>
      <c r="F2006" s="34"/>
      <c r="G2006" s="34"/>
      <c r="H2006" s="34"/>
      <c r="I2006" s="34"/>
      <c r="J2006" s="34"/>
      <c r="K2006" s="34"/>
      <c r="L2006" s="34"/>
      <c r="M2006" s="34"/>
      <c r="N2006" s="34"/>
      <c r="O2006" s="34"/>
      <c r="P2006" s="34"/>
      <c r="Q2006" s="34"/>
      <c r="R2006" s="34"/>
      <c r="S2006" s="34"/>
      <c r="T2006" s="34"/>
      <c r="U2006" s="34"/>
      <c r="V2006" s="34"/>
      <c r="W2006" s="34"/>
      <c r="X2006" s="34"/>
      <c r="Y2006" s="34"/>
      <c r="Z2006" s="34"/>
      <c r="AA2006" s="34"/>
      <c r="AB2006" s="34"/>
      <c r="AC2006" s="34"/>
      <c r="AD2006" s="47"/>
      <c r="AG2006" s="23">
        <v>1</v>
      </c>
      <c r="AH2006" s="42">
        <v>0</v>
      </c>
      <c r="AI2006" s="42">
        <v>0</v>
      </c>
    </row>
    <row r="2007" spans="1:35" s="16" customFormat="1" x14ac:dyDescent="0.35">
      <c r="A2007" s="34"/>
      <c r="B2007" s="34"/>
      <c r="C2007" s="34"/>
      <c r="D2007" s="34"/>
      <c r="E2007" s="34"/>
      <c r="F2007" s="34"/>
      <c r="G2007" s="34"/>
      <c r="H2007" s="34"/>
      <c r="I2007" s="34"/>
      <c r="J2007" s="34"/>
      <c r="K2007" s="34"/>
      <c r="L2007" s="34"/>
      <c r="M2007" s="34"/>
      <c r="N2007" s="34"/>
      <c r="O2007" s="34"/>
      <c r="P2007" s="34"/>
      <c r="Q2007" s="34"/>
      <c r="R2007" s="34"/>
      <c r="S2007" s="34"/>
      <c r="T2007" s="34"/>
      <c r="U2007" s="34"/>
      <c r="V2007" s="34"/>
      <c r="W2007" s="34"/>
      <c r="X2007" s="34"/>
      <c r="Y2007" s="34"/>
      <c r="Z2007" s="34"/>
      <c r="AA2007" s="34"/>
      <c r="AB2007" s="34"/>
      <c r="AC2007" s="34"/>
      <c r="AD2007" s="47"/>
      <c r="AG2007" s="23">
        <v>1</v>
      </c>
      <c r="AH2007" s="42">
        <v>0</v>
      </c>
      <c r="AI2007" s="42">
        <v>0</v>
      </c>
    </row>
    <row r="2008" spans="1:35" s="16" customFormat="1" x14ac:dyDescent="0.35">
      <c r="A2008" s="34"/>
      <c r="B2008" s="34"/>
      <c r="C2008" s="34"/>
      <c r="D2008" s="34"/>
      <c r="E2008" s="34"/>
      <c r="F2008" s="34"/>
      <c r="G2008" s="34"/>
      <c r="H2008" s="34"/>
      <c r="I2008" s="34"/>
      <c r="J2008" s="34"/>
      <c r="K2008" s="34"/>
      <c r="L2008" s="34"/>
      <c r="M2008" s="34"/>
      <c r="N2008" s="34"/>
      <c r="O2008" s="34"/>
      <c r="P2008" s="34"/>
      <c r="Q2008" s="34"/>
      <c r="R2008" s="34"/>
      <c r="S2008" s="34"/>
      <c r="T2008" s="34"/>
      <c r="U2008" s="34"/>
      <c r="V2008" s="34"/>
      <c r="W2008" s="34"/>
      <c r="X2008" s="34"/>
      <c r="Y2008" s="34"/>
      <c r="Z2008" s="34"/>
      <c r="AA2008" s="34"/>
      <c r="AB2008" s="34"/>
      <c r="AC2008" s="34"/>
      <c r="AD2008" s="47"/>
      <c r="AG2008" s="23">
        <v>1</v>
      </c>
      <c r="AH2008" s="42">
        <v>0</v>
      </c>
      <c r="AI2008" s="42">
        <v>0</v>
      </c>
    </row>
    <row r="2009" spans="1:35" s="16" customFormat="1" x14ac:dyDescent="0.35">
      <c r="A2009" s="34"/>
      <c r="B2009" s="34"/>
      <c r="C2009" s="34"/>
      <c r="D2009" s="34"/>
      <c r="E2009" s="34"/>
      <c r="F2009" s="34"/>
      <c r="G2009" s="34"/>
      <c r="H2009" s="34"/>
      <c r="I2009" s="34"/>
      <c r="J2009" s="34"/>
      <c r="K2009" s="34"/>
      <c r="L2009" s="34"/>
      <c r="M2009" s="34"/>
      <c r="N2009" s="34"/>
      <c r="O2009" s="34"/>
      <c r="P2009" s="34"/>
      <c r="Q2009" s="34"/>
      <c r="R2009" s="34"/>
      <c r="S2009" s="34"/>
      <c r="T2009" s="34"/>
      <c r="U2009" s="34"/>
      <c r="V2009" s="34"/>
      <c r="W2009" s="34"/>
      <c r="X2009" s="34"/>
      <c r="Y2009" s="34"/>
      <c r="Z2009" s="34"/>
      <c r="AA2009" s="34"/>
      <c r="AB2009" s="34"/>
      <c r="AC2009" s="34"/>
      <c r="AD2009" s="47"/>
      <c r="AG2009" s="23">
        <v>1</v>
      </c>
      <c r="AH2009" s="42">
        <v>0</v>
      </c>
      <c r="AI2009" s="42">
        <v>0</v>
      </c>
    </row>
    <row r="2010" spans="1:35" s="16" customFormat="1" x14ac:dyDescent="0.35">
      <c r="A2010" s="34"/>
      <c r="B2010" s="34"/>
      <c r="C2010" s="34"/>
      <c r="D2010" s="34"/>
      <c r="E2010" s="34"/>
      <c r="F2010" s="34"/>
      <c r="G2010" s="34"/>
      <c r="H2010" s="34"/>
      <c r="I2010" s="34"/>
      <c r="J2010" s="34"/>
      <c r="K2010" s="34"/>
      <c r="L2010" s="34"/>
      <c r="M2010" s="34"/>
      <c r="N2010" s="34"/>
      <c r="O2010" s="34"/>
      <c r="P2010" s="34"/>
      <c r="Q2010" s="34"/>
      <c r="R2010" s="34"/>
      <c r="S2010" s="34"/>
      <c r="T2010" s="34"/>
      <c r="U2010" s="34"/>
      <c r="V2010" s="34"/>
      <c r="W2010" s="34"/>
      <c r="X2010" s="34"/>
      <c r="Y2010" s="34"/>
      <c r="Z2010" s="34"/>
      <c r="AA2010" s="34"/>
      <c r="AB2010" s="34"/>
      <c r="AC2010" s="34"/>
      <c r="AD2010" s="47"/>
      <c r="AG2010" s="23">
        <v>1</v>
      </c>
      <c r="AH2010" s="42">
        <v>0</v>
      </c>
      <c r="AI2010" s="42">
        <v>0</v>
      </c>
    </row>
    <row r="2011" spans="1:35" s="16" customFormat="1" x14ac:dyDescent="0.35">
      <c r="A2011" s="34"/>
      <c r="B2011" s="34"/>
      <c r="C2011" s="34"/>
      <c r="D2011" s="34"/>
      <c r="E2011" s="34"/>
      <c r="F2011" s="34"/>
      <c r="G2011" s="34"/>
      <c r="H2011" s="34"/>
      <c r="I2011" s="34"/>
      <c r="J2011" s="34"/>
      <c r="K2011" s="34"/>
      <c r="L2011" s="34"/>
      <c r="M2011" s="34"/>
      <c r="N2011" s="34"/>
      <c r="O2011" s="34"/>
      <c r="P2011" s="34"/>
      <c r="Q2011" s="34"/>
      <c r="R2011" s="34"/>
      <c r="S2011" s="34"/>
      <c r="T2011" s="34"/>
      <c r="U2011" s="34"/>
      <c r="V2011" s="34"/>
      <c r="W2011" s="34"/>
      <c r="X2011" s="34"/>
      <c r="Y2011" s="34"/>
      <c r="Z2011" s="34"/>
      <c r="AA2011" s="34"/>
      <c r="AB2011" s="34"/>
      <c r="AC2011" s="34"/>
      <c r="AD2011" s="47"/>
      <c r="AG2011" s="23">
        <v>1</v>
      </c>
      <c r="AH2011" s="42">
        <v>0</v>
      </c>
      <c r="AI2011" s="42">
        <v>0</v>
      </c>
    </row>
    <row r="2012" spans="1:35" s="16" customFormat="1" x14ac:dyDescent="0.35">
      <c r="A2012" s="34"/>
      <c r="B2012" s="34"/>
      <c r="C2012" s="34"/>
      <c r="D2012" s="34"/>
      <c r="E2012" s="34"/>
      <c r="F2012" s="34"/>
      <c r="G2012" s="34"/>
      <c r="H2012" s="34"/>
      <c r="I2012" s="34"/>
      <c r="J2012" s="34"/>
      <c r="K2012" s="34"/>
      <c r="L2012" s="34"/>
      <c r="M2012" s="34"/>
      <c r="N2012" s="34"/>
      <c r="O2012" s="34"/>
      <c r="P2012" s="34"/>
      <c r="Q2012" s="34"/>
      <c r="R2012" s="34"/>
      <c r="S2012" s="34"/>
      <c r="T2012" s="34"/>
      <c r="U2012" s="34"/>
      <c r="V2012" s="34"/>
      <c r="W2012" s="34"/>
      <c r="X2012" s="34"/>
      <c r="Y2012" s="34"/>
      <c r="Z2012" s="34"/>
      <c r="AA2012" s="34"/>
      <c r="AB2012" s="34"/>
      <c r="AC2012" s="34"/>
      <c r="AD2012" s="47"/>
      <c r="AG2012" s="23">
        <v>1</v>
      </c>
      <c r="AH2012" s="42">
        <v>0</v>
      </c>
      <c r="AI2012" s="42">
        <v>0</v>
      </c>
    </row>
    <row r="2013" spans="1:35" s="16" customFormat="1" x14ac:dyDescent="0.35">
      <c r="A2013" s="34"/>
      <c r="B2013" s="34"/>
      <c r="C2013" s="34"/>
      <c r="D2013" s="34"/>
      <c r="E2013" s="34"/>
      <c r="F2013" s="34"/>
      <c r="G2013" s="34"/>
      <c r="H2013" s="34"/>
      <c r="I2013" s="34"/>
      <c r="J2013" s="34"/>
      <c r="K2013" s="34"/>
      <c r="L2013" s="34"/>
      <c r="M2013" s="34"/>
      <c r="N2013" s="34"/>
      <c r="O2013" s="34"/>
      <c r="P2013" s="34"/>
      <c r="Q2013" s="34"/>
      <c r="R2013" s="34"/>
      <c r="S2013" s="34"/>
      <c r="T2013" s="34"/>
      <c r="U2013" s="34"/>
      <c r="V2013" s="34"/>
      <c r="W2013" s="34"/>
      <c r="X2013" s="34"/>
      <c r="Y2013" s="34"/>
      <c r="Z2013" s="34"/>
      <c r="AA2013" s="34"/>
      <c r="AB2013" s="34"/>
      <c r="AC2013" s="34"/>
      <c r="AD2013" s="47"/>
      <c r="AG2013" s="23">
        <v>1</v>
      </c>
      <c r="AH2013" s="42">
        <v>0</v>
      </c>
      <c r="AI2013" s="42">
        <v>0</v>
      </c>
    </row>
    <row r="2014" spans="1:35" s="16" customFormat="1" x14ac:dyDescent="0.35">
      <c r="A2014" s="34"/>
      <c r="B2014" s="34"/>
      <c r="C2014" s="34"/>
      <c r="D2014" s="34"/>
      <c r="E2014" s="34"/>
      <c r="F2014" s="34"/>
      <c r="G2014" s="34"/>
      <c r="H2014" s="34"/>
      <c r="I2014" s="34"/>
      <c r="J2014" s="34"/>
      <c r="K2014" s="34"/>
      <c r="L2014" s="34"/>
      <c r="M2014" s="34"/>
      <c r="N2014" s="34"/>
      <c r="O2014" s="34"/>
      <c r="P2014" s="34"/>
      <c r="Q2014" s="34"/>
      <c r="R2014" s="34"/>
      <c r="S2014" s="34"/>
      <c r="T2014" s="34"/>
      <c r="U2014" s="34"/>
      <c r="V2014" s="34"/>
      <c r="W2014" s="34"/>
      <c r="X2014" s="34"/>
      <c r="Y2014" s="34"/>
      <c r="Z2014" s="34"/>
      <c r="AA2014" s="34"/>
      <c r="AB2014" s="34"/>
      <c r="AC2014" s="34"/>
      <c r="AD2014" s="47"/>
      <c r="AG2014" s="23">
        <v>1</v>
      </c>
      <c r="AH2014" s="42">
        <v>0</v>
      </c>
      <c r="AI2014" s="42">
        <v>0</v>
      </c>
    </row>
    <row r="2015" spans="1:35" s="16" customFormat="1" x14ac:dyDescent="0.35">
      <c r="A2015" s="34"/>
      <c r="B2015" s="34"/>
      <c r="C2015" s="34"/>
      <c r="D2015" s="34"/>
      <c r="E2015" s="34"/>
      <c r="F2015" s="34"/>
      <c r="G2015" s="34"/>
      <c r="H2015" s="34"/>
      <c r="I2015" s="34"/>
      <c r="J2015" s="34"/>
      <c r="K2015" s="34"/>
      <c r="L2015" s="34"/>
      <c r="M2015" s="34"/>
      <c r="N2015" s="34"/>
      <c r="O2015" s="34"/>
      <c r="P2015" s="34"/>
      <c r="Q2015" s="34"/>
      <c r="R2015" s="34"/>
      <c r="S2015" s="34"/>
      <c r="T2015" s="34"/>
      <c r="U2015" s="34"/>
      <c r="V2015" s="34"/>
      <c r="W2015" s="34"/>
      <c r="X2015" s="34"/>
      <c r="Y2015" s="34"/>
      <c r="Z2015" s="34"/>
      <c r="AA2015" s="34"/>
      <c r="AB2015" s="34"/>
      <c r="AC2015" s="34"/>
      <c r="AD2015" s="47"/>
      <c r="AG2015" s="23">
        <v>1</v>
      </c>
      <c r="AH2015" s="42">
        <v>0</v>
      </c>
      <c r="AI2015" s="42">
        <v>0</v>
      </c>
    </row>
    <row r="2016" spans="1:35" s="16" customFormat="1" x14ac:dyDescent="0.35">
      <c r="A2016" s="34"/>
      <c r="B2016" s="34"/>
      <c r="C2016" s="34"/>
      <c r="D2016" s="34"/>
      <c r="E2016" s="34"/>
      <c r="F2016" s="34"/>
      <c r="G2016" s="34"/>
      <c r="H2016" s="34"/>
      <c r="I2016" s="34"/>
      <c r="J2016" s="34"/>
      <c r="K2016" s="34"/>
      <c r="L2016" s="34"/>
      <c r="M2016" s="34"/>
      <c r="N2016" s="34"/>
      <c r="O2016" s="34"/>
      <c r="P2016" s="34"/>
      <c r="Q2016" s="34"/>
      <c r="R2016" s="34"/>
      <c r="S2016" s="34"/>
      <c r="T2016" s="34"/>
      <c r="U2016" s="34"/>
      <c r="V2016" s="34"/>
      <c r="W2016" s="34"/>
      <c r="X2016" s="34"/>
      <c r="Y2016" s="34"/>
      <c r="Z2016" s="34"/>
      <c r="AA2016" s="34"/>
      <c r="AB2016" s="34"/>
      <c r="AC2016" s="34"/>
      <c r="AD2016" s="47"/>
      <c r="AG2016" s="23">
        <v>1</v>
      </c>
      <c r="AH2016" s="42">
        <v>0</v>
      </c>
      <c r="AI2016" s="42">
        <v>0</v>
      </c>
    </row>
    <row r="2017" spans="1:35" s="16" customFormat="1" x14ac:dyDescent="0.35">
      <c r="A2017" s="34"/>
      <c r="B2017" s="34"/>
      <c r="C2017" s="34"/>
      <c r="D2017" s="34"/>
      <c r="E2017" s="34"/>
      <c r="F2017" s="34"/>
      <c r="G2017" s="34"/>
      <c r="H2017" s="34"/>
      <c r="I2017" s="34"/>
      <c r="J2017" s="34"/>
      <c r="K2017" s="34"/>
      <c r="L2017" s="34"/>
      <c r="M2017" s="34"/>
      <c r="N2017" s="34"/>
      <c r="O2017" s="34"/>
      <c r="P2017" s="34"/>
      <c r="Q2017" s="34"/>
      <c r="R2017" s="34"/>
      <c r="S2017" s="34"/>
      <c r="T2017" s="34"/>
      <c r="U2017" s="34"/>
      <c r="V2017" s="34"/>
      <c r="W2017" s="34"/>
      <c r="X2017" s="34"/>
      <c r="Y2017" s="34"/>
      <c r="Z2017" s="34"/>
      <c r="AA2017" s="34"/>
      <c r="AB2017" s="34"/>
      <c r="AC2017" s="34"/>
      <c r="AD2017" s="47"/>
      <c r="AG2017" s="23">
        <v>1</v>
      </c>
      <c r="AH2017" s="42">
        <v>0</v>
      </c>
      <c r="AI2017" s="42">
        <v>0</v>
      </c>
    </row>
    <row r="2018" spans="1:35" s="16" customFormat="1" x14ac:dyDescent="0.35">
      <c r="A2018" s="34"/>
      <c r="B2018" s="34"/>
      <c r="C2018" s="34"/>
      <c r="D2018" s="34"/>
      <c r="E2018" s="34"/>
      <c r="F2018" s="34"/>
      <c r="G2018" s="34"/>
      <c r="H2018" s="34"/>
      <c r="I2018" s="34"/>
      <c r="J2018" s="34"/>
      <c r="K2018" s="34"/>
      <c r="L2018" s="34"/>
      <c r="M2018" s="34"/>
      <c r="N2018" s="34"/>
      <c r="O2018" s="34"/>
      <c r="P2018" s="34"/>
      <c r="Q2018" s="34"/>
      <c r="R2018" s="34"/>
      <c r="S2018" s="34"/>
      <c r="T2018" s="34"/>
      <c r="U2018" s="34"/>
      <c r="V2018" s="34"/>
      <c r="W2018" s="34"/>
      <c r="X2018" s="34"/>
      <c r="Y2018" s="34"/>
      <c r="Z2018" s="34"/>
      <c r="AA2018" s="34"/>
      <c r="AB2018" s="34"/>
      <c r="AC2018" s="34"/>
      <c r="AD2018" s="47"/>
      <c r="AG2018" s="23">
        <v>1</v>
      </c>
      <c r="AH2018" s="42">
        <v>0</v>
      </c>
      <c r="AI2018" s="42">
        <v>0</v>
      </c>
    </row>
    <row r="2019" spans="1:35" s="16" customFormat="1" x14ac:dyDescent="0.35">
      <c r="A2019" s="34"/>
      <c r="B2019" s="34"/>
      <c r="C2019" s="34"/>
      <c r="D2019" s="34"/>
      <c r="E2019" s="34"/>
      <c r="F2019" s="34"/>
      <c r="G2019" s="34"/>
      <c r="H2019" s="34"/>
      <c r="I2019" s="34"/>
      <c r="J2019" s="34"/>
      <c r="K2019" s="34"/>
      <c r="L2019" s="34"/>
      <c r="M2019" s="34"/>
      <c r="N2019" s="34"/>
      <c r="O2019" s="34"/>
      <c r="P2019" s="34"/>
      <c r="Q2019" s="34"/>
      <c r="R2019" s="34"/>
      <c r="S2019" s="34"/>
      <c r="T2019" s="34"/>
      <c r="U2019" s="34"/>
      <c r="V2019" s="34"/>
      <c r="W2019" s="34"/>
      <c r="X2019" s="34"/>
      <c r="Y2019" s="34"/>
      <c r="Z2019" s="34"/>
      <c r="AA2019" s="34"/>
      <c r="AB2019" s="34"/>
      <c r="AC2019" s="34"/>
      <c r="AD2019" s="47"/>
      <c r="AG2019" s="23">
        <v>1</v>
      </c>
      <c r="AH2019" s="42">
        <v>0</v>
      </c>
      <c r="AI2019" s="42">
        <v>0</v>
      </c>
    </row>
    <row r="2020" spans="1:35" s="16" customFormat="1" x14ac:dyDescent="0.35">
      <c r="A2020" s="34"/>
      <c r="B2020" s="34"/>
      <c r="C2020" s="34"/>
      <c r="D2020" s="34"/>
      <c r="E2020" s="34"/>
      <c r="F2020" s="34"/>
      <c r="G2020" s="34"/>
      <c r="H2020" s="34"/>
      <c r="I2020" s="34"/>
      <c r="J2020" s="34"/>
      <c r="K2020" s="34"/>
      <c r="L2020" s="34"/>
      <c r="M2020" s="34"/>
      <c r="N2020" s="34"/>
      <c r="O2020" s="34"/>
      <c r="P2020" s="34"/>
      <c r="Q2020" s="34"/>
      <c r="R2020" s="34"/>
      <c r="S2020" s="34"/>
      <c r="T2020" s="34"/>
      <c r="U2020" s="34"/>
      <c r="V2020" s="34"/>
      <c r="W2020" s="34"/>
      <c r="X2020" s="34"/>
      <c r="Y2020" s="34"/>
      <c r="Z2020" s="34"/>
      <c r="AA2020" s="34"/>
      <c r="AB2020" s="34"/>
      <c r="AC2020" s="34"/>
      <c r="AD2020" s="47"/>
      <c r="AG2020" s="23">
        <v>1</v>
      </c>
      <c r="AH2020" s="42">
        <v>0</v>
      </c>
      <c r="AI2020" s="42">
        <v>0</v>
      </c>
    </row>
    <row r="2021" spans="1:35" s="16" customFormat="1" x14ac:dyDescent="0.35">
      <c r="A2021" s="34"/>
      <c r="B2021" s="34"/>
      <c r="C2021" s="34"/>
      <c r="D2021" s="34"/>
      <c r="E2021" s="34"/>
      <c r="F2021" s="34"/>
      <c r="G2021" s="34"/>
      <c r="H2021" s="34"/>
      <c r="I2021" s="34"/>
      <c r="J2021" s="34"/>
      <c r="K2021" s="34"/>
      <c r="L2021" s="34"/>
      <c r="M2021" s="34"/>
      <c r="N2021" s="34"/>
      <c r="O2021" s="34"/>
      <c r="P2021" s="34"/>
      <c r="Q2021" s="34"/>
      <c r="R2021" s="34"/>
      <c r="S2021" s="34"/>
      <c r="T2021" s="34"/>
      <c r="U2021" s="34"/>
      <c r="V2021" s="34"/>
      <c r="W2021" s="34"/>
      <c r="X2021" s="34"/>
      <c r="Y2021" s="34"/>
      <c r="Z2021" s="34"/>
      <c r="AA2021" s="34"/>
      <c r="AB2021" s="34"/>
      <c r="AC2021" s="34"/>
      <c r="AD2021" s="47"/>
      <c r="AG2021" s="23">
        <v>1</v>
      </c>
      <c r="AH2021" s="42">
        <v>0</v>
      </c>
      <c r="AI2021" s="42">
        <v>0</v>
      </c>
    </row>
    <row r="2022" spans="1:35" s="16" customFormat="1" x14ac:dyDescent="0.35">
      <c r="A2022" s="34"/>
      <c r="B2022" s="34"/>
      <c r="C2022" s="34"/>
      <c r="D2022" s="34"/>
      <c r="E2022" s="34"/>
      <c r="F2022" s="34"/>
      <c r="G2022" s="34"/>
      <c r="H2022" s="34"/>
      <c r="I2022" s="34"/>
      <c r="J2022" s="34"/>
      <c r="K2022" s="34"/>
      <c r="L2022" s="34"/>
      <c r="M2022" s="34"/>
      <c r="N2022" s="34"/>
      <c r="O2022" s="34"/>
      <c r="P2022" s="34"/>
      <c r="Q2022" s="34"/>
      <c r="R2022" s="34"/>
      <c r="S2022" s="34"/>
      <c r="T2022" s="34"/>
      <c r="U2022" s="34"/>
      <c r="V2022" s="34"/>
      <c r="W2022" s="34"/>
      <c r="X2022" s="34"/>
      <c r="Y2022" s="34"/>
      <c r="Z2022" s="34"/>
      <c r="AA2022" s="34"/>
      <c r="AB2022" s="34"/>
      <c r="AC2022" s="34"/>
      <c r="AD2022" s="47"/>
      <c r="AG2022" s="23">
        <v>1</v>
      </c>
      <c r="AH2022" s="42">
        <v>0</v>
      </c>
      <c r="AI2022" s="42">
        <v>0</v>
      </c>
    </row>
    <row r="2023" spans="1:35" s="16" customFormat="1" x14ac:dyDescent="0.35">
      <c r="A2023" s="34"/>
      <c r="B2023" s="34"/>
      <c r="C2023" s="34"/>
      <c r="D2023" s="34"/>
      <c r="E2023" s="34"/>
      <c r="F2023" s="34"/>
      <c r="G2023" s="34"/>
      <c r="H2023" s="34"/>
      <c r="I2023" s="34"/>
      <c r="J2023" s="34"/>
      <c r="K2023" s="34"/>
      <c r="L2023" s="34"/>
      <c r="M2023" s="34"/>
      <c r="N2023" s="34"/>
      <c r="O2023" s="34"/>
      <c r="P2023" s="34"/>
      <c r="Q2023" s="34"/>
      <c r="R2023" s="34"/>
      <c r="S2023" s="34"/>
      <c r="T2023" s="34"/>
      <c r="U2023" s="34"/>
      <c r="V2023" s="34"/>
      <c r="W2023" s="34"/>
      <c r="X2023" s="34"/>
      <c r="Y2023" s="34"/>
      <c r="Z2023" s="34"/>
      <c r="AA2023" s="34"/>
      <c r="AB2023" s="34"/>
      <c r="AC2023" s="34"/>
      <c r="AD2023" s="47"/>
      <c r="AG2023" s="23">
        <v>1</v>
      </c>
      <c r="AH2023" s="42">
        <v>0</v>
      </c>
      <c r="AI2023" s="42">
        <v>0</v>
      </c>
    </row>
    <row r="2024" spans="1:35" s="16" customFormat="1" x14ac:dyDescent="0.35">
      <c r="A2024" s="34"/>
      <c r="B2024" s="34"/>
      <c r="C2024" s="34"/>
      <c r="D2024" s="34"/>
      <c r="E2024" s="34"/>
      <c r="F2024" s="34"/>
      <c r="G2024" s="34"/>
      <c r="H2024" s="34"/>
      <c r="I2024" s="34"/>
      <c r="J2024" s="34"/>
      <c r="K2024" s="34"/>
      <c r="L2024" s="34"/>
      <c r="M2024" s="34"/>
      <c r="N2024" s="34"/>
      <c r="O2024" s="34"/>
      <c r="P2024" s="34"/>
      <c r="Q2024" s="34"/>
      <c r="R2024" s="34"/>
      <c r="S2024" s="34"/>
      <c r="T2024" s="34"/>
      <c r="U2024" s="34"/>
      <c r="V2024" s="34"/>
      <c r="W2024" s="34"/>
      <c r="X2024" s="34"/>
      <c r="Y2024" s="34"/>
      <c r="Z2024" s="34"/>
      <c r="AA2024" s="34"/>
      <c r="AB2024" s="34"/>
      <c r="AC2024" s="34"/>
      <c r="AD2024" s="47"/>
      <c r="AG2024" s="23">
        <v>1</v>
      </c>
      <c r="AH2024" s="42">
        <v>0</v>
      </c>
      <c r="AI2024" s="42">
        <v>0</v>
      </c>
    </row>
    <row r="2025" spans="1:35" s="16" customFormat="1" x14ac:dyDescent="0.35">
      <c r="A2025" s="34"/>
      <c r="B2025" s="34"/>
      <c r="C2025" s="34"/>
      <c r="D2025" s="34"/>
      <c r="E2025" s="34"/>
      <c r="F2025" s="34"/>
      <c r="G2025" s="34"/>
      <c r="H2025" s="34"/>
      <c r="I2025" s="34"/>
      <c r="J2025" s="34"/>
      <c r="K2025" s="34"/>
      <c r="L2025" s="34"/>
      <c r="M2025" s="34"/>
      <c r="N2025" s="34"/>
      <c r="O2025" s="34"/>
      <c r="P2025" s="34"/>
      <c r="Q2025" s="34"/>
      <c r="R2025" s="34"/>
      <c r="S2025" s="34"/>
      <c r="T2025" s="34"/>
      <c r="U2025" s="34"/>
      <c r="V2025" s="34"/>
      <c r="W2025" s="34"/>
      <c r="X2025" s="34"/>
      <c r="Y2025" s="34"/>
      <c r="Z2025" s="34"/>
      <c r="AA2025" s="34"/>
      <c r="AB2025" s="34"/>
      <c r="AC2025" s="34"/>
      <c r="AD2025" s="47"/>
      <c r="AG2025" s="23">
        <v>1</v>
      </c>
    </row>
    <row r="2026" spans="1:35" s="16" customFormat="1" x14ac:dyDescent="0.35">
      <c r="A2026" s="34"/>
      <c r="B2026" s="34"/>
      <c r="C2026" s="34"/>
      <c r="D2026" s="34"/>
      <c r="E2026" s="34"/>
      <c r="F2026" s="34"/>
      <c r="G2026" s="34"/>
      <c r="H2026" s="34"/>
      <c r="I2026" s="34"/>
      <c r="J2026" s="34"/>
      <c r="K2026" s="34"/>
      <c r="L2026" s="34"/>
      <c r="M2026" s="34"/>
      <c r="N2026" s="34"/>
      <c r="O2026" s="34"/>
      <c r="P2026" s="34"/>
      <c r="Q2026" s="34"/>
      <c r="R2026" s="34"/>
      <c r="S2026" s="34"/>
      <c r="T2026" s="34"/>
      <c r="U2026" s="34"/>
      <c r="V2026" s="34"/>
      <c r="W2026" s="34"/>
      <c r="X2026" s="34"/>
      <c r="Y2026" s="34"/>
      <c r="Z2026" s="34"/>
      <c r="AA2026" s="34"/>
      <c r="AB2026" s="34"/>
      <c r="AC2026" s="34"/>
      <c r="AD2026" s="47"/>
      <c r="AG2026" s="23">
        <v>1</v>
      </c>
    </row>
    <row r="2027" spans="1:35" s="16" customFormat="1" x14ac:dyDescent="0.35">
      <c r="A2027" s="34"/>
      <c r="B2027" s="34"/>
      <c r="C2027" s="34"/>
      <c r="D2027" s="34"/>
      <c r="E2027" s="34"/>
      <c r="F2027" s="34"/>
      <c r="G2027" s="34"/>
      <c r="H2027" s="34"/>
      <c r="I2027" s="34"/>
      <c r="J2027" s="34"/>
      <c r="K2027" s="34"/>
      <c r="L2027" s="34"/>
      <c r="M2027" s="34"/>
      <c r="N2027" s="34"/>
      <c r="O2027" s="34"/>
      <c r="P2027" s="34"/>
      <c r="Q2027" s="34"/>
      <c r="R2027" s="34"/>
      <c r="S2027" s="34"/>
      <c r="T2027" s="34"/>
      <c r="U2027" s="34"/>
      <c r="V2027" s="34"/>
      <c r="W2027" s="34"/>
      <c r="X2027" s="34"/>
      <c r="Y2027" s="34"/>
      <c r="Z2027" s="34"/>
      <c r="AA2027" s="34"/>
      <c r="AB2027" s="34"/>
      <c r="AC2027" s="34"/>
      <c r="AD2027" s="47"/>
      <c r="AG2027" s="23">
        <v>1</v>
      </c>
    </row>
    <row r="2028" spans="1:35" s="16" customFormat="1" x14ac:dyDescent="0.35">
      <c r="A2028" s="34"/>
      <c r="B2028" s="34"/>
      <c r="C2028" s="34"/>
      <c r="D2028" s="34"/>
      <c r="E2028" s="34"/>
      <c r="F2028" s="34"/>
      <c r="G2028" s="34"/>
      <c r="H2028" s="34"/>
      <c r="I2028" s="34"/>
      <c r="J2028" s="34"/>
      <c r="K2028" s="34"/>
      <c r="L2028" s="34"/>
      <c r="M2028" s="34"/>
      <c r="N2028" s="34"/>
      <c r="O2028" s="34"/>
      <c r="P2028" s="34"/>
      <c r="Q2028" s="34"/>
      <c r="R2028" s="34"/>
      <c r="S2028" s="34"/>
      <c r="T2028" s="34"/>
      <c r="U2028" s="34"/>
      <c r="V2028" s="34"/>
      <c r="W2028" s="34"/>
      <c r="X2028" s="34"/>
      <c r="Y2028" s="34"/>
      <c r="Z2028" s="34"/>
      <c r="AA2028" s="34"/>
      <c r="AB2028" s="34"/>
      <c r="AC2028" s="34"/>
      <c r="AD2028" s="47"/>
      <c r="AG2028" s="23">
        <v>1</v>
      </c>
    </row>
    <row r="2029" spans="1:35" s="16" customFormat="1" x14ac:dyDescent="0.35">
      <c r="A2029" s="34"/>
      <c r="B2029" s="34"/>
      <c r="C2029" s="34"/>
      <c r="D2029" s="34"/>
      <c r="E2029" s="34"/>
      <c r="F2029" s="34"/>
      <c r="G2029" s="34"/>
      <c r="H2029" s="34"/>
      <c r="I2029" s="34"/>
      <c r="J2029" s="34"/>
      <c r="K2029" s="34"/>
      <c r="L2029" s="34"/>
      <c r="M2029" s="34"/>
      <c r="N2029" s="34"/>
      <c r="O2029" s="34"/>
      <c r="P2029" s="34"/>
      <c r="Q2029" s="34"/>
      <c r="R2029" s="34"/>
      <c r="S2029" s="34"/>
      <c r="T2029" s="34"/>
      <c r="U2029" s="34"/>
      <c r="V2029" s="34"/>
      <c r="W2029" s="34"/>
      <c r="X2029" s="34"/>
      <c r="Y2029" s="34"/>
      <c r="Z2029" s="34"/>
      <c r="AA2029" s="34"/>
      <c r="AB2029" s="34"/>
      <c r="AC2029" s="34"/>
      <c r="AD2029" s="47"/>
      <c r="AG2029" s="23">
        <v>1</v>
      </c>
    </row>
    <row r="2030" spans="1:35" s="16" customFormat="1" x14ac:dyDescent="0.35">
      <c r="A2030" s="34"/>
      <c r="B2030" s="34"/>
      <c r="C2030" s="34"/>
      <c r="D2030" s="34"/>
      <c r="E2030" s="34"/>
      <c r="F2030" s="34"/>
      <c r="G2030" s="34"/>
      <c r="H2030" s="34"/>
      <c r="I2030" s="34"/>
      <c r="J2030" s="34"/>
      <c r="K2030" s="34"/>
      <c r="L2030" s="34"/>
      <c r="M2030" s="34"/>
      <c r="N2030" s="34"/>
      <c r="O2030" s="34"/>
      <c r="P2030" s="34"/>
      <c r="Q2030" s="34"/>
      <c r="R2030" s="34"/>
      <c r="S2030" s="34"/>
      <c r="T2030" s="34"/>
      <c r="U2030" s="34"/>
      <c r="V2030" s="34"/>
      <c r="W2030" s="34"/>
      <c r="X2030" s="34"/>
      <c r="Y2030" s="34"/>
      <c r="Z2030" s="34"/>
      <c r="AA2030" s="34"/>
      <c r="AB2030" s="34"/>
      <c r="AC2030" s="34"/>
      <c r="AD2030" s="47"/>
      <c r="AG2030" s="23">
        <v>1</v>
      </c>
    </row>
    <row r="2031" spans="1:35" s="16" customFormat="1" x14ac:dyDescent="0.35">
      <c r="A2031" s="34"/>
      <c r="B2031" s="34"/>
      <c r="C2031" s="34"/>
      <c r="D2031" s="34"/>
      <c r="E2031" s="34"/>
      <c r="F2031" s="34"/>
      <c r="G2031" s="34"/>
      <c r="H2031" s="34"/>
      <c r="I2031" s="34"/>
      <c r="J2031" s="34"/>
      <c r="K2031" s="34"/>
      <c r="L2031" s="34"/>
      <c r="M2031" s="34"/>
      <c r="N2031" s="34"/>
      <c r="O2031" s="34"/>
      <c r="P2031" s="34"/>
      <c r="Q2031" s="34"/>
      <c r="R2031" s="34"/>
      <c r="S2031" s="34"/>
      <c r="T2031" s="34"/>
      <c r="U2031" s="34"/>
      <c r="V2031" s="34"/>
      <c r="W2031" s="34"/>
      <c r="X2031" s="34"/>
      <c r="Y2031" s="34"/>
      <c r="Z2031" s="34"/>
      <c r="AA2031" s="34"/>
      <c r="AB2031" s="34"/>
      <c r="AC2031" s="34"/>
      <c r="AD2031" s="47"/>
      <c r="AG2031" s="23">
        <v>1</v>
      </c>
    </row>
    <row r="2032" spans="1:35" s="16" customFormat="1" x14ac:dyDescent="0.35">
      <c r="A2032" s="34"/>
      <c r="B2032" s="34"/>
      <c r="C2032" s="34"/>
      <c r="D2032" s="34"/>
      <c r="E2032" s="34"/>
      <c r="F2032" s="34"/>
      <c r="G2032" s="34"/>
      <c r="H2032" s="34"/>
      <c r="I2032" s="34"/>
      <c r="J2032" s="34"/>
      <c r="K2032" s="34"/>
      <c r="L2032" s="34"/>
      <c r="M2032" s="34"/>
      <c r="N2032" s="34"/>
      <c r="O2032" s="34"/>
      <c r="P2032" s="34"/>
      <c r="Q2032" s="34"/>
      <c r="R2032" s="34"/>
      <c r="S2032" s="34"/>
      <c r="T2032" s="34"/>
      <c r="U2032" s="34"/>
      <c r="V2032" s="34"/>
      <c r="W2032" s="34"/>
      <c r="X2032" s="34"/>
      <c r="Y2032" s="34"/>
      <c r="Z2032" s="34"/>
      <c r="AA2032" s="34"/>
      <c r="AB2032" s="34"/>
      <c r="AC2032" s="34"/>
      <c r="AD2032" s="47"/>
      <c r="AG2032" s="23">
        <v>1</v>
      </c>
    </row>
    <row r="2033" spans="1:33" s="16" customFormat="1" x14ac:dyDescent="0.35">
      <c r="A2033" s="34"/>
      <c r="B2033" s="34"/>
      <c r="C2033" s="34"/>
      <c r="D2033" s="34"/>
      <c r="E2033" s="34"/>
      <c r="F2033" s="34"/>
      <c r="G2033" s="34"/>
      <c r="H2033" s="34"/>
      <c r="I2033" s="34"/>
      <c r="J2033" s="34"/>
      <c r="K2033" s="34"/>
      <c r="L2033" s="34"/>
      <c r="M2033" s="34"/>
      <c r="N2033" s="34"/>
      <c r="O2033" s="34"/>
      <c r="P2033" s="34"/>
      <c r="Q2033" s="34"/>
      <c r="R2033" s="34"/>
      <c r="S2033" s="34"/>
      <c r="T2033" s="34"/>
      <c r="U2033" s="34"/>
      <c r="V2033" s="34"/>
      <c r="W2033" s="34"/>
      <c r="X2033" s="34"/>
      <c r="Y2033" s="34"/>
      <c r="Z2033" s="34"/>
      <c r="AA2033" s="34"/>
      <c r="AB2033" s="34"/>
      <c r="AC2033" s="34"/>
      <c r="AD2033" s="47"/>
      <c r="AG2033" s="23">
        <v>1</v>
      </c>
    </row>
    <row r="2034" spans="1:33" s="16" customFormat="1" x14ac:dyDescent="0.35">
      <c r="A2034" s="34"/>
      <c r="B2034" s="34"/>
      <c r="C2034" s="34"/>
      <c r="D2034" s="34"/>
      <c r="E2034" s="34"/>
      <c r="F2034" s="34"/>
      <c r="G2034" s="34"/>
      <c r="H2034" s="34"/>
      <c r="I2034" s="34"/>
      <c r="J2034" s="34"/>
      <c r="K2034" s="34"/>
      <c r="L2034" s="34"/>
      <c r="M2034" s="34"/>
      <c r="N2034" s="34"/>
      <c r="O2034" s="34"/>
      <c r="P2034" s="34"/>
      <c r="Q2034" s="34"/>
      <c r="R2034" s="34"/>
      <c r="S2034" s="34"/>
      <c r="T2034" s="34"/>
      <c r="U2034" s="34"/>
      <c r="V2034" s="34"/>
      <c r="W2034" s="34"/>
      <c r="X2034" s="34"/>
      <c r="Y2034" s="34"/>
      <c r="Z2034" s="34"/>
      <c r="AA2034" s="34"/>
      <c r="AB2034" s="34"/>
      <c r="AC2034" s="34"/>
      <c r="AD2034" s="47"/>
      <c r="AG2034" s="23">
        <v>1</v>
      </c>
    </row>
    <row r="2035" spans="1:33" s="16" customFormat="1" x14ac:dyDescent="0.35">
      <c r="A2035" s="34"/>
      <c r="B2035" s="34"/>
      <c r="C2035" s="34"/>
      <c r="D2035" s="34"/>
      <c r="E2035" s="34"/>
      <c r="F2035" s="34"/>
      <c r="G2035" s="34"/>
      <c r="H2035" s="34"/>
      <c r="I2035" s="34"/>
      <c r="J2035" s="34"/>
      <c r="K2035" s="34"/>
      <c r="L2035" s="34"/>
      <c r="M2035" s="34"/>
      <c r="N2035" s="34"/>
      <c r="O2035" s="34"/>
      <c r="P2035" s="34"/>
      <c r="Q2035" s="34"/>
      <c r="R2035" s="34"/>
      <c r="S2035" s="34"/>
      <c r="T2035" s="34"/>
      <c r="U2035" s="34"/>
      <c r="V2035" s="34"/>
      <c r="W2035" s="34"/>
      <c r="X2035" s="34"/>
      <c r="Y2035" s="34"/>
      <c r="Z2035" s="34"/>
      <c r="AA2035" s="34"/>
      <c r="AB2035" s="34"/>
      <c r="AC2035" s="34"/>
      <c r="AD2035" s="47"/>
      <c r="AG2035" s="23">
        <v>1</v>
      </c>
    </row>
    <row r="2036" spans="1:33" s="16" customFormat="1" x14ac:dyDescent="0.35">
      <c r="A2036" s="34"/>
      <c r="B2036" s="34"/>
      <c r="C2036" s="34"/>
      <c r="D2036" s="34"/>
      <c r="E2036" s="34"/>
      <c r="F2036" s="34"/>
      <c r="G2036" s="34"/>
      <c r="H2036" s="34"/>
      <c r="I2036" s="34"/>
      <c r="J2036" s="34"/>
      <c r="K2036" s="34"/>
      <c r="L2036" s="34"/>
      <c r="M2036" s="34"/>
      <c r="N2036" s="34"/>
      <c r="O2036" s="34"/>
      <c r="P2036" s="34"/>
      <c r="Q2036" s="34"/>
      <c r="R2036" s="34"/>
      <c r="S2036" s="34"/>
      <c r="T2036" s="34"/>
      <c r="U2036" s="34"/>
      <c r="V2036" s="34"/>
      <c r="W2036" s="34"/>
      <c r="X2036" s="34"/>
      <c r="Y2036" s="34"/>
      <c r="Z2036" s="34"/>
      <c r="AA2036" s="34"/>
      <c r="AB2036" s="34"/>
      <c r="AC2036" s="34"/>
      <c r="AD2036" s="47"/>
      <c r="AG2036" s="23">
        <v>1</v>
      </c>
    </row>
    <row r="2037" spans="1:33" s="16" customFormat="1" x14ac:dyDescent="0.35">
      <c r="A2037" s="34"/>
      <c r="B2037" s="34"/>
      <c r="C2037" s="34"/>
      <c r="D2037" s="34"/>
      <c r="E2037" s="34"/>
      <c r="F2037" s="34"/>
      <c r="G2037" s="34"/>
      <c r="H2037" s="34"/>
      <c r="I2037" s="34"/>
      <c r="J2037" s="34"/>
      <c r="K2037" s="34"/>
      <c r="L2037" s="34"/>
      <c r="M2037" s="34"/>
      <c r="N2037" s="34"/>
      <c r="O2037" s="34"/>
      <c r="P2037" s="34"/>
      <c r="Q2037" s="34"/>
      <c r="R2037" s="34"/>
      <c r="S2037" s="34"/>
      <c r="T2037" s="34"/>
      <c r="U2037" s="34"/>
      <c r="V2037" s="34"/>
      <c r="W2037" s="34"/>
      <c r="X2037" s="34"/>
      <c r="Y2037" s="34"/>
      <c r="Z2037" s="34"/>
      <c r="AA2037" s="34"/>
      <c r="AB2037" s="34"/>
      <c r="AC2037" s="34"/>
      <c r="AD2037" s="47"/>
      <c r="AG2037" s="23">
        <v>1</v>
      </c>
    </row>
    <row r="2038" spans="1:33" s="16" customFormat="1" x14ac:dyDescent="0.35">
      <c r="A2038" s="34"/>
      <c r="B2038" s="34"/>
      <c r="C2038" s="34"/>
      <c r="D2038" s="34"/>
      <c r="E2038" s="34"/>
      <c r="F2038" s="34"/>
      <c r="G2038" s="34"/>
      <c r="H2038" s="34"/>
      <c r="I2038" s="34"/>
      <c r="J2038" s="34"/>
      <c r="K2038" s="34"/>
      <c r="L2038" s="34"/>
      <c r="M2038" s="34"/>
      <c r="N2038" s="34"/>
      <c r="O2038" s="34"/>
      <c r="P2038" s="34"/>
      <c r="Q2038" s="34"/>
      <c r="R2038" s="34"/>
      <c r="S2038" s="34"/>
      <c r="T2038" s="34"/>
      <c r="U2038" s="34"/>
      <c r="V2038" s="34"/>
      <c r="W2038" s="34"/>
      <c r="X2038" s="34"/>
      <c r="Y2038" s="34"/>
      <c r="Z2038" s="34"/>
      <c r="AA2038" s="34"/>
      <c r="AB2038" s="34"/>
      <c r="AC2038" s="34"/>
      <c r="AD2038" s="47"/>
      <c r="AG2038" s="23">
        <v>1</v>
      </c>
    </row>
    <row r="2039" spans="1:33" s="16" customFormat="1" x14ac:dyDescent="0.35">
      <c r="A2039" s="34"/>
      <c r="B2039" s="34"/>
      <c r="C2039" s="34"/>
      <c r="D2039" s="34"/>
      <c r="E2039" s="34"/>
      <c r="F2039" s="34"/>
      <c r="G2039" s="34"/>
      <c r="H2039" s="34"/>
      <c r="I2039" s="34"/>
      <c r="J2039" s="34"/>
      <c r="K2039" s="34"/>
      <c r="L2039" s="34"/>
      <c r="M2039" s="34"/>
      <c r="N2039" s="34"/>
      <c r="O2039" s="34"/>
      <c r="P2039" s="34"/>
      <c r="Q2039" s="34"/>
      <c r="R2039" s="34"/>
      <c r="S2039" s="34"/>
      <c r="T2039" s="34"/>
      <c r="U2039" s="34"/>
      <c r="V2039" s="34"/>
      <c r="W2039" s="34"/>
      <c r="X2039" s="34"/>
      <c r="Y2039" s="34"/>
      <c r="Z2039" s="34"/>
      <c r="AA2039" s="34"/>
      <c r="AB2039" s="34"/>
      <c r="AC2039" s="34"/>
      <c r="AD2039" s="47"/>
      <c r="AG2039" s="23">
        <v>1</v>
      </c>
    </row>
    <row r="2040" spans="1:33" s="16" customFormat="1" x14ac:dyDescent="0.35">
      <c r="A2040" s="34"/>
      <c r="B2040" s="34"/>
      <c r="C2040" s="34"/>
      <c r="D2040" s="34"/>
      <c r="E2040" s="34"/>
      <c r="F2040" s="34"/>
      <c r="G2040" s="34"/>
      <c r="H2040" s="34"/>
      <c r="I2040" s="34"/>
      <c r="J2040" s="34"/>
      <c r="K2040" s="34"/>
      <c r="L2040" s="34"/>
      <c r="M2040" s="34"/>
      <c r="N2040" s="34"/>
      <c r="O2040" s="34"/>
      <c r="P2040" s="34"/>
      <c r="Q2040" s="34"/>
      <c r="R2040" s="34"/>
      <c r="S2040" s="34"/>
      <c r="T2040" s="34"/>
      <c r="U2040" s="34"/>
      <c r="V2040" s="34"/>
      <c r="W2040" s="34"/>
      <c r="X2040" s="34"/>
      <c r="Y2040" s="34"/>
      <c r="Z2040" s="34"/>
      <c r="AA2040" s="34"/>
      <c r="AB2040" s="34"/>
      <c r="AC2040" s="34"/>
      <c r="AD2040" s="47"/>
      <c r="AG2040" s="23">
        <v>1</v>
      </c>
    </row>
    <row r="2041" spans="1:33" s="16" customFormat="1" x14ac:dyDescent="0.35">
      <c r="A2041" s="34"/>
      <c r="B2041" s="34"/>
      <c r="C2041" s="34"/>
      <c r="D2041" s="34"/>
      <c r="E2041" s="34"/>
      <c r="F2041" s="34"/>
      <c r="G2041" s="34"/>
      <c r="H2041" s="34"/>
      <c r="I2041" s="34"/>
      <c r="J2041" s="34"/>
      <c r="K2041" s="34"/>
      <c r="L2041" s="34"/>
      <c r="M2041" s="34"/>
      <c r="N2041" s="34"/>
      <c r="O2041" s="34"/>
      <c r="P2041" s="34"/>
      <c r="Q2041" s="34"/>
      <c r="R2041" s="34"/>
      <c r="S2041" s="34"/>
      <c r="T2041" s="34"/>
      <c r="U2041" s="34"/>
      <c r="V2041" s="34"/>
      <c r="W2041" s="34"/>
      <c r="X2041" s="34"/>
      <c r="Y2041" s="34"/>
      <c r="Z2041" s="34"/>
      <c r="AA2041" s="34"/>
      <c r="AB2041" s="34"/>
      <c r="AC2041" s="34"/>
      <c r="AD2041" s="47"/>
      <c r="AG2041" s="23">
        <v>1</v>
      </c>
    </row>
    <row r="2042" spans="1:33" s="16" customFormat="1" x14ac:dyDescent="0.35">
      <c r="A2042" s="34"/>
      <c r="B2042" s="34"/>
      <c r="C2042" s="34"/>
      <c r="D2042" s="34"/>
      <c r="E2042" s="34"/>
      <c r="F2042" s="34"/>
      <c r="G2042" s="34"/>
      <c r="H2042" s="34"/>
      <c r="I2042" s="34"/>
      <c r="J2042" s="34"/>
      <c r="K2042" s="34"/>
      <c r="L2042" s="34"/>
      <c r="M2042" s="34"/>
      <c r="N2042" s="34"/>
      <c r="O2042" s="34"/>
      <c r="P2042" s="34"/>
      <c r="Q2042" s="34"/>
      <c r="R2042" s="34"/>
      <c r="S2042" s="34"/>
      <c r="T2042" s="34"/>
      <c r="U2042" s="34"/>
      <c r="V2042" s="34"/>
      <c r="W2042" s="34"/>
      <c r="X2042" s="34"/>
      <c r="Y2042" s="34"/>
      <c r="Z2042" s="34"/>
      <c r="AA2042" s="34"/>
      <c r="AB2042" s="34"/>
      <c r="AC2042" s="34"/>
      <c r="AD2042" s="47"/>
      <c r="AG2042" s="23">
        <v>1</v>
      </c>
    </row>
    <row r="2043" spans="1:33" s="16" customFormat="1" x14ac:dyDescent="0.35">
      <c r="A2043" s="34"/>
      <c r="B2043" s="34"/>
      <c r="C2043" s="34"/>
      <c r="D2043" s="34"/>
      <c r="E2043" s="34"/>
      <c r="F2043" s="34"/>
      <c r="G2043" s="34"/>
      <c r="H2043" s="34"/>
      <c r="I2043" s="34"/>
      <c r="J2043" s="34"/>
      <c r="K2043" s="34"/>
      <c r="L2043" s="34"/>
      <c r="M2043" s="34"/>
      <c r="N2043" s="34"/>
      <c r="O2043" s="34"/>
      <c r="P2043" s="34"/>
      <c r="Q2043" s="34"/>
      <c r="R2043" s="34"/>
      <c r="S2043" s="34"/>
      <c r="T2043" s="34"/>
      <c r="U2043" s="34"/>
      <c r="V2043" s="34"/>
      <c r="W2043" s="34"/>
      <c r="X2043" s="34"/>
      <c r="Y2043" s="34"/>
      <c r="Z2043" s="34"/>
      <c r="AA2043" s="34"/>
      <c r="AB2043" s="34"/>
      <c r="AC2043" s="34"/>
      <c r="AD2043" s="47"/>
      <c r="AG2043" s="23">
        <v>1</v>
      </c>
    </row>
    <row r="2044" spans="1:33" s="16" customFormat="1" x14ac:dyDescent="0.35">
      <c r="A2044" s="34"/>
      <c r="B2044" s="34"/>
      <c r="C2044" s="34"/>
      <c r="D2044" s="34"/>
      <c r="E2044" s="34"/>
      <c r="F2044" s="34"/>
      <c r="G2044" s="34"/>
      <c r="H2044" s="34"/>
      <c r="I2044" s="34"/>
      <c r="J2044" s="34"/>
      <c r="K2044" s="34"/>
      <c r="L2044" s="34"/>
      <c r="M2044" s="34"/>
      <c r="N2044" s="34"/>
      <c r="O2044" s="34"/>
      <c r="P2044" s="34"/>
      <c r="Q2044" s="34"/>
      <c r="R2044" s="34"/>
      <c r="S2044" s="34"/>
      <c r="T2044" s="34"/>
      <c r="U2044" s="34"/>
      <c r="V2044" s="34"/>
      <c r="W2044" s="34"/>
      <c r="X2044" s="34"/>
      <c r="Y2044" s="34"/>
      <c r="Z2044" s="34"/>
      <c r="AA2044" s="34"/>
      <c r="AB2044" s="34"/>
      <c r="AC2044" s="34"/>
      <c r="AD2044" s="47"/>
      <c r="AG2044" s="23">
        <v>1</v>
      </c>
    </row>
    <row r="2045" spans="1:33" s="16" customFormat="1" x14ac:dyDescent="0.35">
      <c r="A2045" s="34"/>
      <c r="B2045" s="34"/>
      <c r="C2045" s="34"/>
      <c r="D2045" s="34"/>
      <c r="E2045" s="34"/>
      <c r="F2045" s="34"/>
      <c r="G2045" s="34"/>
      <c r="H2045" s="34"/>
      <c r="I2045" s="34"/>
      <c r="J2045" s="34"/>
      <c r="K2045" s="34"/>
      <c r="L2045" s="34"/>
      <c r="M2045" s="34"/>
      <c r="N2045" s="34"/>
      <c r="O2045" s="34"/>
      <c r="P2045" s="34"/>
      <c r="Q2045" s="34"/>
      <c r="R2045" s="34"/>
      <c r="S2045" s="34"/>
      <c r="T2045" s="34"/>
      <c r="U2045" s="34"/>
      <c r="V2045" s="34"/>
      <c r="W2045" s="34"/>
      <c r="X2045" s="34"/>
      <c r="Y2045" s="34"/>
      <c r="Z2045" s="34"/>
      <c r="AA2045" s="34"/>
      <c r="AB2045" s="34"/>
      <c r="AC2045" s="34"/>
      <c r="AD2045" s="47"/>
      <c r="AG2045" s="23">
        <v>1</v>
      </c>
    </row>
    <row r="2046" spans="1:33" s="16" customFormat="1" x14ac:dyDescent="0.35">
      <c r="A2046" s="34"/>
      <c r="B2046" s="34"/>
      <c r="C2046" s="34"/>
      <c r="D2046" s="34"/>
      <c r="E2046" s="34"/>
      <c r="F2046" s="34"/>
      <c r="G2046" s="34"/>
      <c r="H2046" s="34"/>
      <c r="I2046" s="34"/>
      <c r="J2046" s="34"/>
      <c r="K2046" s="34"/>
      <c r="L2046" s="34"/>
      <c r="M2046" s="34"/>
      <c r="N2046" s="34"/>
      <c r="O2046" s="34"/>
      <c r="P2046" s="34"/>
      <c r="Q2046" s="34"/>
      <c r="R2046" s="34"/>
      <c r="S2046" s="34"/>
      <c r="T2046" s="34"/>
      <c r="U2046" s="34"/>
      <c r="V2046" s="34"/>
      <c r="W2046" s="34"/>
      <c r="X2046" s="34"/>
      <c r="Y2046" s="34"/>
      <c r="Z2046" s="34"/>
      <c r="AA2046" s="34"/>
      <c r="AB2046" s="34"/>
      <c r="AC2046" s="34"/>
      <c r="AD2046" s="47"/>
      <c r="AG2046" s="23">
        <v>1</v>
      </c>
    </row>
    <row r="2047" spans="1:33" s="16" customFormat="1" x14ac:dyDescent="0.35">
      <c r="A2047" s="34"/>
      <c r="B2047" s="34"/>
      <c r="C2047" s="34"/>
      <c r="D2047" s="34"/>
      <c r="E2047" s="34"/>
      <c r="F2047" s="34"/>
      <c r="G2047" s="34"/>
      <c r="H2047" s="34"/>
      <c r="I2047" s="34"/>
      <c r="J2047" s="34"/>
      <c r="K2047" s="34"/>
      <c r="L2047" s="34"/>
      <c r="M2047" s="34"/>
      <c r="N2047" s="34"/>
      <c r="O2047" s="34"/>
      <c r="P2047" s="34"/>
      <c r="Q2047" s="34"/>
      <c r="R2047" s="34"/>
      <c r="S2047" s="34"/>
      <c r="T2047" s="34"/>
      <c r="U2047" s="34"/>
      <c r="V2047" s="34"/>
      <c r="W2047" s="34"/>
      <c r="X2047" s="34"/>
      <c r="Y2047" s="34"/>
      <c r="Z2047" s="34"/>
      <c r="AA2047" s="34"/>
      <c r="AB2047" s="34"/>
      <c r="AC2047" s="34"/>
      <c r="AD2047" s="47"/>
      <c r="AG2047" s="23">
        <v>1</v>
      </c>
    </row>
    <row r="2048" spans="1:33" s="16" customFormat="1" x14ac:dyDescent="0.35">
      <c r="A2048" s="34"/>
      <c r="B2048" s="34"/>
      <c r="C2048" s="34"/>
      <c r="D2048" s="34"/>
      <c r="E2048" s="34"/>
      <c r="F2048" s="34"/>
      <c r="G2048" s="34"/>
      <c r="H2048" s="34"/>
      <c r="I2048" s="34"/>
      <c r="J2048" s="34"/>
      <c r="K2048" s="34"/>
      <c r="L2048" s="34"/>
      <c r="M2048" s="34"/>
      <c r="N2048" s="34"/>
      <c r="O2048" s="34"/>
      <c r="P2048" s="34"/>
      <c r="Q2048" s="34"/>
      <c r="R2048" s="34"/>
      <c r="S2048" s="34"/>
      <c r="T2048" s="34"/>
      <c r="U2048" s="34"/>
      <c r="V2048" s="34"/>
      <c r="W2048" s="34"/>
      <c r="X2048" s="34"/>
      <c r="Y2048" s="34"/>
      <c r="Z2048" s="34"/>
      <c r="AA2048" s="34"/>
      <c r="AB2048" s="34"/>
      <c r="AC2048" s="34"/>
      <c r="AD2048" s="47"/>
      <c r="AG2048" s="23">
        <v>1</v>
      </c>
    </row>
    <row r="2049" spans="1:33" s="16" customFormat="1" x14ac:dyDescent="0.35">
      <c r="A2049" s="34"/>
      <c r="B2049" s="34"/>
      <c r="C2049" s="34"/>
      <c r="D2049" s="34"/>
      <c r="E2049" s="34"/>
      <c r="F2049" s="34"/>
      <c r="G2049" s="34"/>
      <c r="H2049" s="34"/>
      <c r="I2049" s="34"/>
      <c r="J2049" s="34"/>
      <c r="K2049" s="34"/>
      <c r="L2049" s="34"/>
      <c r="M2049" s="34"/>
      <c r="N2049" s="34"/>
      <c r="O2049" s="34"/>
      <c r="P2049" s="34"/>
      <c r="Q2049" s="34"/>
      <c r="R2049" s="34"/>
      <c r="S2049" s="34"/>
      <c r="T2049" s="34"/>
      <c r="U2049" s="34"/>
      <c r="V2049" s="34"/>
      <c r="W2049" s="34"/>
      <c r="X2049" s="34"/>
      <c r="Y2049" s="34"/>
      <c r="Z2049" s="34"/>
      <c r="AA2049" s="34"/>
      <c r="AB2049" s="34"/>
      <c r="AC2049" s="34"/>
      <c r="AD2049" s="47"/>
      <c r="AG2049" s="23">
        <v>1</v>
      </c>
    </row>
    <row r="2050" spans="1:33" s="16" customFormat="1" x14ac:dyDescent="0.35">
      <c r="A2050" s="34"/>
      <c r="B2050" s="34"/>
      <c r="C2050" s="34"/>
      <c r="D2050" s="34"/>
      <c r="E2050" s="34"/>
      <c r="F2050" s="34"/>
      <c r="G2050" s="34"/>
      <c r="H2050" s="34"/>
      <c r="I2050" s="34"/>
      <c r="J2050" s="34"/>
      <c r="K2050" s="34"/>
      <c r="L2050" s="34"/>
      <c r="M2050" s="34"/>
      <c r="N2050" s="34"/>
      <c r="O2050" s="34"/>
      <c r="P2050" s="34"/>
      <c r="Q2050" s="34"/>
      <c r="R2050" s="34"/>
      <c r="S2050" s="34"/>
      <c r="T2050" s="34"/>
      <c r="U2050" s="34"/>
      <c r="V2050" s="34"/>
      <c r="W2050" s="34"/>
      <c r="X2050" s="34"/>
      <c r="Y2050" s="34"/>
      <c r="Z2050" s="34"/>
      <c r="AA2050" s="34"/>
      <c r="AB2050" s="34"/>
      <c r="AC2050" s="34"/>
      <c r="AD2050" s="47"/>
      <c r="AG2050" s="23">
        <v>1</v>
      </c>
    </row>
    <row r="2051" spans="1:33" s="16" customFormat="1" x14ac:dyDescent="0.35">
      <c r="A2051" s="34"/>
      <c r="B2051" s="34"/>
      <c r="C2051" s="34"/>
      <c r="D2051" s="34"/>
      <c r="E2051" s="34"/>
      <c r="F2051" s="34"/>
      <c r="G2051" s="34"/>
      <c r="H2051" s="34"/>
      <c r="I2051" s="34"/>
      <c r="J2051" s="34"/>
      <c r="K2051" s="34"/>
      <c r="L2051" s="34"/>
      <c r="M2051" s="34"/>
      <c r="N2051" s="34"/>
      <c r="O2051" s="34"/>
      <c r="P2051" s="34"/>
      <c r="Q2051" s="34"/>
      <c r="R2051" s="34"/>
      <c r="S2051" s="34"/>
      <c r="T2051" s="34"/>
      <c r="U2051" s="34"/>
      <c r="V2051" s="34"/>
      <c r="W2051" s="34"/>
      <c r="X2051" s="34"/>
      <c r="Y2051" s="34"/>
      <c r="Z2051" s="34"/>
      <c r="AA2051" s="34"/>
      <c r="AB2051" s="34"/>
      <c r="AC2051" s="34"/>
      <c r="AD2051" s="47"/>
      <c r="AG2051" s="23">
        <v>1</v>
      </c>
    </row>
    <row r="2052" spans="1:33" s="16" customFormat="1" x14ac:dyDescent="0.35">
      <c r="A2052" s="34"/>
      <c r="B2052" s="34"/>
      <c r="C2052" s="34"/>
      <c r="D2052" s="34"/>
      <c r="E2052" s="34"/>
      <c r="F2052" s="34"/>
      <c r="G2052" s="34"/>
      <c r="H2052" s="34"/>
      <c r="I2052" s="34"/>
      <c r="J2052" s="34"/>
      <c r="K2052" s="34"/>
      <c r="L2052" s="34"/>
      <c r="M2052" s="34"/>
      <c r="N2052" s="34"/>
      <c r="O2052" s="34"/>
      <c r="P2052" s="34"/>
      <c r="Q2052" s="34"/>
      <c r="R2052" s="34"/>
      <c r="S2052" s="34"/>
      <c r="T2052" s="34"/>
      <c r="U2052" s="34"/>
      <c r="V2052" s="34"/>
      <c r="W2052" s="34"/>
      <c r="X2052" s="34"/>
      <c r="Y2052" s="34"/>
      <c r="Z2052" s="34"/>
      <c r="AA2052" s="34"/>
      <c r="AB2052" s="34"/>
      <c r="AC2052" s="34"/>
      <c r="AD2052" s="47"/>
      <c r="AG2052" s="23">
        <v>1</v>
      </c>
    </row>
    <row r="2053" spans="1:33" s="16" customFormat="1" x14ac:dyDescent="0.35">
      <c r="A2053" s="34"/>
      <c r="B2053" s="34"/>
      <c r="C2053" s="34"/>
      <c r="D2053" s="34"/>
      <c r="E2053" s="34"/>
      <c r="F2053" s="34"/>
      <c r="G2053" s="34"/>
      <c r="H2053" s="34"/>
      <c r="I2053" s="34"/>
      <c r="J2053" s="34"/>
      <c r="K2053" s="34"/>
      <c r="L2053" s="34"/>
      <c r="M2053" s="34"/>
      <c r="N2053" s="34"/>
      <c r="O2053" s="34"/>
      <c r="P2053" s="34"/>
      <c r="Q2053" s="34"/>
      <c r="R2053" s="34"/>
      <c r="S2053" s="34"/>
      <c r="T2053" s="34"/>
      <c r="U2053" s="34"/>
      <c r="V2053" s="34"/>
      <c r="W2053" s="34"/>
      <c r="X2053" s="34"/>
      <c r="Y2053" s="34"/>
      <c r="Z2053" s="34"/>
      <c r="AA2053" s="34"/>
      <c r="AB2053" s="34"/>
      <c r="AC2053" s="34"/>
      <c r="AD2053" s="47"/>
      <c r="AG2053" s="23">
        <v>1</v>
      </c>
    </row>
    <row r="2054" spans="1:33" s="16" customFormat="1" x14ac:dyDescent="0.35">
      <c r="A2054" s="34"/>
      <c r="B2054" s="34"/>
      <c r="C2054" s="34"/>
      <c r="D2054" s="34"/>
      <c r="E2054" s="34"/>
      <c r="F2054" s="34"/>
      <c r="G2054" s="34"/>
      <c r="H2054" s="34"/>
      <c r="I2054" s="34"/>
      <c r="J2054" s="34"/>
      <c r="K2054" s="34"/>
      <c r="L2054" s="34"/>
      <c r="M2054" s="34"/>
      <c r="N2054" s="34"/>
      <c r="O2054" s="34"/>
      <c r="P2054" s="34"/>
      <c r="Q2054" s="34"/>
      <c r="R2054" s="34"/>
      <c r="S2054" s="34"/>
      <c r="T2054" s="34"/>
      <c r="U2054" s="34"/>
      <c r="V2054" s="34"/>
      <c r="W2054" s="34"/>
      <c r="X2054" s="34"/>
      <c r="Y2054" s="34"/>
      <c r="Z2054" s="34"/>
      <c r="AA2054" s="34"/>
      <c r="AB2054" s="34"/>
      <c r="AC2054" s="34"/>
      <c r="AD2054" s="47"/>
      <c r="AG2054" s="23">
        <v>1</v>
      </c>
    </row>
    <row r="2055" spans="1:33" s="16" customFormat="1" x14ac:dyDescent="0.35">
      <c r="A2055" s="34"/>
      <c r="B2055" s="34"/>
      <c r="C2055" s="34"/>
      <c r="D2055" s="34"/>
      <c r="E2055" s="34"/>
      <c r="F2055" s="34"/>
      <c r="G2055" s="34"/>
      <c r="H2055" s="34"/>
      <c r="I2055" s="34"/>
      <c r="J2055" s="34"/>
      <c r="K2055" s="34"/>
      <c r="L2055" s="34"/>
      <c r="M2055" s="34"/>
      <c r="N2055" s="34"/>
      <c r="O2055" s="34"/>
      <c r="P2055" s="34"/>
      <c r="Q2055" s="34"/>
      <c r="R2055" s="34"/>
      <c r="S2055" s="34"/>
      <c r="T2055" s="34"/>
      <c r="U2055" s="34"/>
      <c r="V2055" s="34"/>
      <c r="W2055" s="34"/>
      <c r="X2055" s="34"/>
      <c r="Y2055" s="34"/>
      <c r="Z2055" s="34"/>
      <c r="AA2055" s="34"/>
      <c r="AB2055" s="34"/>
      <c r="AC2055" s="34"/>
      <c r="AD2055" s="47"/>
      <c r="AG2055" s="23">
        <v>1</v>
      </c>
    </row>
    <row r="2056" spans="1:33" s="16" customFormat="1" x14ac:dyDescent="0.35">
      <c r="A2056" s="34"/>
      <c r="B2056" s="34"/>
      <c r="C2056" s="34"/>
      <c r="D2056" s="34"/>
      <c r="E2056" s="34"/>
      <c r="F2056" s="34"/>
      <c r="G2056" s="34"/>
      <c r="H2056" s="34"/>
      <c r="I2056" s="34"/>
      <c r="J2056" s="34"/>
      <c r="K2056" s="34"/>
      <c r="L2056" s="34"/>
      <c r="M2056" s="34"/>
      <c r="N2056" s="34"/>
      <c r="O2056" s="34"/>
      <c r="P2056" s="34"/>
      <c r="Q2056" s="34"/>
      <c r="R2056" s="34"/>
      <c r="S2056" s="34"/>
      <c r="T2056" s="34"/>
      <c r="U2056" s="34"/>
      <c r="V2056" s="34"/>
      <c r="W2056" s="34"/>
      <c r="X2056" s="34"/>
      <c r="Y2056" s="34"/>
      <c r="Z2056" s="34"/>
      <c r="AA2056" s="34"/>
      <c r="AB2056" s="34"/>
      <c r="AC2056" s="34"/>
      <c r="AD2056" s="47"/>
      <c r="AG2056" s="23">
        <v>1</v>
      </c>
    </row>
    <row r="2057" spans="1:33" s="16" customFormat="1" x14ac:dyDescent="0.35">
      <c r="A2057" s="34"/>
      <c r="B2057" s="34"/>
      <c r="C2057" s="34"/>
      <c r="D2057" s="34"/>
      <c r="E2057" s="34"/>
      <c r="F2057" s="34"/>
      <c r="G2057" s="34"/>
      <c r="H2057" s="34"/>
      <c r="I2057" s="34"/>
      <c r="J2057" s="34"/>
      <c r="K2057" s="34"/>
      <c r="L2057" s="34"/>
      <c r="M2057" s="34"/>
      <c r="N2057" s="34"/>
      <c r="O2057" s="34"/>
      <c r="P2057" s="34"/>
      <c r="Q2057" s="34"/>
      <c r="R2057" s="34"/>
      <c r="S2057" s="34"/>
      <c r="T2057" s="34"/>
      <c r="U2057" s="34"/>
      <c r="V2057" s="34"/>
      <c r="W2057" s="34"/>
      <c r="X2057" s="34"/>
      <c r="Y2057" s="34"/>
      <c r="Z2057" s="34"/>
      <c r="AA2057" s="34"/>
      <c r="AB2057" s="34"/>
      <c r="AC2057" s="34"/>
      <c r="AD2057" s="47"/>
      <c r="AG2057" s="23">
        <v>1</v>
      </c>
    </row>
    <row r="2058" spans="1:33" s="16" customFormat="1" x14ac:dyDescent="0.35">
      <c r="A2058" s="34"/>
      <c r="B2058" s="34"/>
      <c r="C2058" s="34"/>
      <c r="D2058" s="34"/>
      <c r="E2058" s="34"/>
      <c r="F2058" s="34"/>
      <c r="G2058" s="34"/>
      <c r="H2058" s="34"/>
      <c r="I2058" s="34"/>
      <c r="J2058" s="34"/>
      <c r="K2058" s="34"/>
      <c r="L2058" s="34"/>
      <c r="M2058" s="34"/>
      <c r="N2058" s="34"/>
      <c r="O2058" s="34"/>
      <c r="P2058" s="34"/>
      <c r="Q2058" s="34"/>
      <c r="R2058" s="34"/>
      <c r="S2058" s="34"/>
      <c r="T2058" s="34"/>
      <c r="U2058" s="34"/>
      <c r="V2058" s="34"/>
      <c r="W2058" s="34"/>
      <c r="X2058" s="34"/>
      <c r="Y2058" s="34"/>
      <c r="Z2058" s="34"/>
      <c r="AA2058" s="34"/>
      <c r="AB2058" s="34"/>
      <c r="AC2058" s="34"/>
      <c r="AD2058" s="47"/>
      <c r="AG2058" s="23">
        <v>1</v>
      </c>
    </row>
    <row r="2059" spans="1:33" s="16" customFormat="1" x14ac:dyDescent="0.35">
      <c r="A2059" s="34"/>
      <c r="B2059" s="34"/>
      <c r="C2059" s="34"/>
      <c r="D2059" s="34"/>
      <c r="E2059" s="34"/>
      <c r="F2059" s="34"/>
      <c r="G2059" s="34"/>
      <c r="H2059" s="34"/>
      <c r="I2059" s="34"/>
      <c r="J2059" s="34"/>
      <c r="K2059" s="34"/>
      <c r="L2059" s="34"/>
      <c r="M2059" s="34"/>
      <c r="N2059" s="34"/>
      <c r="O2059" s="34"/>
      <c r="P2059" s="34"/>
      <c r="Q2059" s="34"/>
      <c r="R2059" s="34"/>
      <c r="S2059" s="34"/>
      <c r="T2059" s="34"/>
      <c r="U2059" s="34"/>
      <c r="V2059" s="34"/>
      <c r="W2059" s="34"/>
      <c r="X2059" s="34"/>
      <c r="Y2059" s="34"/>
      <c r="Z2059" s="34"/>
      <c r="AA2059" s="34"/>
      <c r="AB2059" s="34"/>
      <c r="AC2059" s="34"/>
      <c r="AD2059" s="47"/>
      <c r="AG2059" s="23">
        <v>1</v>
      </c>
    </row>
    <row r="2060" spans="1:33" s="16" customFormat="1" x14ac:dyDescent="0.35">
      <c r="A2060" s="34"/>
      <c r="B2060" s="34"/>
      <c r="C2060" s="34"/>
      <c r="D2060" s="34"/>
      <c r="E2060" s="34"/>
      <c r="F2060" s="34"/>
      <c r="G2060" s="34"/>
      <c r="H2060" s="34"/>
      <c r="I2060" s="34"/>
      <c r="J2060" s="34"/>
      <c r="K2060" s="34"/>
      <c r="L2060" s="34"/>
      <c r="M2060" s="34"/>
      <c r="N2060" s="34"/>
      <c r="O2060" s="34"/>
      <c r="P2060" s="34"/>
      <c r="Q2060" s="34"/>
      <c r="R2060" s="34"/>
      <c r="S2060" s="34"/>
      <c r="T2060" s="34"/>
      <c r="U2060" s="34"/>
      <c r="V2060" s="34"/>
      <c r="W2060" s="34"/>
      <c r="X2060" s="34"/>
      <c r="Y2060" s="34"/>
      <c r="Z2060" s="34"/>
      <c r="AA2060" s="34"/>
      <c r="AB2060" s="34"/>
      <c r="AC2060" s="34"/>
      <c r="AD2060" s="47"/>
      <c r="AG2060" s="23">
        <v>1</v>
      </c>
    </row>
    <row r="2061" spans="1:33" s="16" customFormat="1" x14ac:dyDescent="0.35">
      <c r="A2061" s="34"/>
      <c r="B2061" s="34"/>
      <c r="C2061" s="34"/>
      <c r="D2061" s="34"/>
      <c r="E2061" s="34"/>
      <c r="F2061" s="34"/>
      <c r="G2061" s="34"/>
      <c r="H2061" s="34"/>
      <c r="I2061" s="34"/>
      <c r="J2061" s="34"/>
      <c r="K2061" s="34"/>
      <c r="L2061" s="34"/>
      <c r="M2061" s="34"/>
      <c r="N2061" s="34"/>
      <c r="O2061" s="34"/>
      <c r="P2061" s="34"/>
      <c r="Q2061" s="34"/>
      <c r="R2061" s="34"/>
      <c r="S2061" s="34"/>
      <c r="T2061" s="34"/>
      <c r="U2061" s="34"/>
      <c r="V2061" s="34"/>
      <c r="W2061" s="34"/>
      <c r="X2061" s="34"/>
      <c r="Y2061" s="34"/>
      <c r="Z2061" s="34"/>
      <c r="AA2061" s="34"/>
      <c r="AB2061" s="34"/>
      <c r="AC2061" s="34"/>
      <c r="AD2061" s="47"/>
      <c r="AG2061" s="23">
        <v>1</v>
      </c>
    </row>
    <row r="2062" spans="1:33" s="16" customFormat="1" x14ac:dyDescent="0.35">
      <c r="A2062" s="34"/>
      <c r="B2062" s="34"/>
      <c r="C2062" s="34"/>
      <c r="D2062" s="34"/>
      <c r="E2062" s="34"/>
      <c r="F2062" s="34"/>
      <c r="G2062" s="34"/>
      <c r="H2062" s="34"/>
      <c r="I2062" s="34"/>
      <c r="J2062" s="34"/>
      <c r="K2062" s="34"/>
      <c r="L2062" s="34"/>
      <c r="M2062" s="34"/>
      <c r="N2062" s="34"/>
      <c r="O2062" s="34"/>
      <c r="P2062" s="34"/>
      <c r="Q2062" s="34"/>
      <c r="R2062" s="34"/>
      <c r="S2062" s="34"/>
      <c r="T2062" s="34"/>
      <c r="U2062" s="34"/>
      <c r="V2062" s="34"/>
      <c r="W2062" s="34"/>
      <c r="X2062" s="34"/>
      <c r="Y2062" s="34"/>
      <c r="Z2062" s="34"/>
      <c r="AA2062" s="34"/>
      <c r="AB2062" s="34"/>
      <c r="AC2062" s="34"/>
      <c r="AD2062" s="47"/>
      <c r="AG2062" s="23">
        <v>1</v>
      </c>
    </row>
    <row r="2063" spans="1:33" s="16" customFormat="1" x14ac:dyDescent="0.35">
      <c r="A2063" s="34"/>
      <c r="B2063" s="34"/>
      <c r="C2063" s="34"/>
      <c r="D2063" s="34"/>
      <c r="E2063" s="34"/>
      <c r="F2063" s="34"/>
      <c r="G2063" s="34"/>
      <c r="H2063" s="34"/>
      <c r="I2063" s="34"/>
      <c r="J2063" s="34"/>
      <c r="K2063" s="34"/>
      <c r="L2063" s="34"/>
      <c r="M2063" s="34"/>
      <c r="N2063" s="34"/>
      <c r="O2063" s="34"/>
      <c r="P2063" s="34"/>
      <c r="Q2063" s="34"/>
      <c r="R2063" s="34"/>
      <c r="S2063" s="34"/>
      <c r="T2063" s="34"/>
      <c r="U2063" s="34"/>
      <c r="V2063" s="34"/>
      <c r="W2063" s="34"/>
      <c r="X2063" s="34"/>
      <c r="Y2063" s="34"/>
      <c r="Z2063" s="34"/>
      <c r="AA2063" s="34"/>
      <c r="AB2063" s="34"/>
      <c r="AC2063" s="34"/>
      <c r="AD2063" s="47"/>
      <c r="AG2063" s="23">
        <v>1</v>
      </c>
    </row>
    <row r="2064" spans="1:33" s="16" customFormat="1" x14ac:dyDescent="0.35">
      <c r="A2064" s="34"/>
      <c r="B2064" s="34"/>
      <c r="C2064" s="34"/>
      <c r="D2064" s="34"/>
      <c r="E2064" s="34"/>
      <c r="F2064" s="34"/>
      <c r="G2064" s="34"/>
      <c r="H2064" s="34"/>
      <c r="I2064" s="34"/>
      <c r="J2064" s="34"/>
      <c r="K2064" s="34"/>
      <c r="L2064" s="34"/>
      <c r="M2064" s="34"/>
      <c r="N2064" s="34"/>
      <c r="O2064" s="34"/>
      <c r="P2064" s="34"/>
      <c r="Q2064" s="34"/>
      <c r="R2064" s="34"/>
      <c r="S2064" s="34"/>
      <c r="T2064" s="34"/>
      <c r="U2064" s="34"/>
      <c r="V2064" s="34"/>
      <c r="W2064" s="34"/>
      <c r="X2064" s="34"/>
      <c r="Y2064" s="34"/>
      <c r="Z2064" s="34"/>
      <c r="AA2064" s="34"/>
      <c r="AB2064" s="34"/>
      <c r="AC2064" s="34"/>
      <c r="AD2064" s="47"/>
      <c r="AG2064" s="23">
        <v>1</v>
      </c>
    </row>
    <row r="2065" spans="1:33" s="16" customFormat="1" x14ac:dyDescent="0.35">
      <c r="A2065" s="34"/>
      <c r="B2065" s="34"/>
      <c r="C2065" s="34"/>
      <c r="D2065" s="34"/>
      <c r="E2065" s="34"/>
      <c r="F2065" s="34"/>
      <c r="G2065" s="34"/>
      <c r="H2065" s="34"/>
      <c r="I2065" s="34"/>
      <c r="J2065" s="34"/>
      <c r="K2065" s="34"/>
      <c r="L2065" s="34"/>
      <c r="M2065" s="34"/>
      <c r="N2065" s="34"/>
      <c r="O2065" s="34"/>
      <c r="P2065" s="34"/>
      <c r="Q2065" s="34"/>
      <c r="R2065" s="34"/>
      <c r="S2065" s="34"/>
      <c r="T2065" s="34"/>
      <c r="U2065" s="34"/>
      <c r="V2065" s="34"/>
      <c r="W2065" s="34"/>
      <c r="X2065" s="34"/>
      <c r="Y2065" s="34"/>
      <c r="Z2065" s="34"/>
      <c r="AA2065" s="34"/>
      <c r="AB2065" s="34"/>
      <c r="AC2065" s="34"/>
      <c r="AD2065" s="47"/>
      <c r="AG2065" s="23">
        <v>1</v>
      </c>
    </row>
    <row r="2066" spans="1:33" s="16" customFormat="1" x14ac:dyDescent="0.35">
      <c r="A2066" s="34"/>
      <c r="B2066" s="34"/>
      <c r="C2066" s="34"/>
      <c r="D2066" s="34"/>
      <c r="E2066" s="34"/>
      <c r="F2066" s="34"/>
      <c r="G2066" s="34"/>
      <c r="H2066" s="34"/>
      <c r="I2066" s="34"/>
      <c r="J2066" s="34"/>
      <c r="K2066" s="34"/>
      <c r="L2066" s="34"/>
      <c r="M2066" s="34"/>
      <c r="N2066" s="34"/>
      <c r="O2066" s="34"/>
      <c r="P2066" s="34"/>
      <c r="Q2066" s="34"/>
      <c r="R2066" s="34"/>
      <c r="S2066" s="34"/>
      <c r="T2066" s="34"/>
      <c r="U2066" s="34"/>
      <c r="V2066" s="34"/>
      <c r="W2066" s="34"/>
      <c r="X2066" s="34"/>
      <c r="Y2066" s="34"/>
      <c r="Z2066" s="34"/>
      <c r="AA2066" s="34"/>
      <c r="AB2066" s="34"/>
      <c r="AC2066" s="34"/>
      <c r="AD2066" s="47"/>
      <c r="AG2066" s="23">
        <v>1</v>
      </c>
    </row>
    <row r="2067" spans="1:33" s="16" customFormat="1" x14ac:dyDescent="0.35">
      <c r="A2067" s="34"/>
      <c r="B2067" s="34"/>
      <c r="C2067" s="34"/>
      <c r="D2067" s="34"/>
      <c r="E2067" s="34"/>
      <c r="F2067" s="34"/>
      <c r="G2067" s="34"/>
      <c r="H2067" s="34"/>
      <c r="I2067" s="34"/>
      <c r="J2067" s="34"/>
      <c r="K2067" s="34"/>
      <c r="L2067" s="34"/>
      <c r="M2067" s="34"/>
      <c r="N2067" s="34"/>
      <c r="O2067" s="34"/>
      <c r="P2067" s="34"/>
      <c r="Q2067" s="34"/>
      <c r="R2067" s="34"/>
      <c r="S2067" s="34"/>
      <c r="T2067" s="34"/>
      <c r="U2067" s="34"/>
      <c r="V2067" s="34"/>
      <c r="W2067" s="34"/>
      <c r="X2067" s="34"/>
      <c r="Y2067" s="34"/>
      <c r="Z2067" s="34"/>
      <c r="AA2067" s="34"/>
      <c r="AB2067" s="34"/>
      <c r="AC2067" s="34"/>
      <c r="AD2067" s="47"/>
      <c r="AG2067" s="23">
        <v>1</v>
      </c>
    </row>
    <row r="2068" spans="1:33" s="16" customFormat="1" x14ac:dyDescent="0.35">
      <c r="A2068" s="34"/>
      <c r="B2068" s="34"/>
      <c r="C2068" s="34"/>
      <c r="D2068" s="34"/>
      <c r="E2068" s="34"/>
      <c r="F2068" s="34"/>
      <c r="G2068" s="34"/>
      <c r="H2068" s="34"/>
      <c r="I2068" s="34"/>
      <c r="J2068" s="34"/>
      <c r="K2068" s="34"/>
      <c r="L2068" s="34"/>
      <c r="M2068" s="34"/>
      <c r="N2068" s="34"/>
      <c r="O2068" s="34"/>
      <c r="P2068" s="34"/>
      <c r="Q2068" s="34"/>
      <c r="R2068" s="34"/>
      <c r="S2068" s="34"/>
      <c r="T2068" s="34"/>
      <c r="U2068" s="34"/>
      <c r="V2068" s="34"/>
      <c r="W2068" s="34"/>
      <c r="X2068" s="34"/>
      <c r="Y2068" s="34"/>
      <c r="Z2068" s="34"/>
      <c r="AA2068" s="34"/>
      <c r="AB2068" s="34"/>
      <c r="AC2068" s="34"/>
      <c r="AD2068" s="47"/>
      <c r="AG2068" s="23">
        <v>1</v>
      </c>
    </row>
    <row r="2069" spans="1:33" s="16" customFormat="1" x14ac:dyDescent="0.35">
      <c r="A2069" s="34"/>
      <c r="B2069" s="34"/>
      <c r="C2069" s="34"/>
      <c r="D2069" s="34"/>
      <c r="E2069" s="34"/>
      <c r="F2069" s="34"/>
      <c r="G2069" s="34"/>
      <c r="H2069" s="34"/>
      <c r="I2069" s="34"/>
      <c r="J2069" s="34"/>
      <c r="K2069" s="34"/>
      <c r="L2069" s="34"/>
      <c r="M2069" s="34"/>
      <c r="N2069" s="34"/>
      <c r="O2069" s="34"/>
      <c r="P2069" s="34"/>
      <c r="Q2069" s="34"/>
      <c r="R2069" s="34"/>
      <c r="S2069" s="34"/>
      <c r="T2069" s="34"/>
      <c r="U2069" s="34"/>
      <c r="V2069" s="34"/>
      <c r="W2069" s="34"/>
      <c r="X2069" s="34"/>
      <c r="Y2069" s="34"/>
      <c r="Z2069" s="34"/>
      <c r="AA2069" s="34"/>
      <c r="AB2069" s="34"/>
      <c r="AC2069" s="34"/>
      <c r="AD2069" s="47"/>
      <c r="AG2069" s="23">
        <v>1</v>
      </c>
    </row>
    <row r="2070" spans="1:33" s="16" customFormat="1" x14ac:dyDescent="0.35">
      <c r="A2070" s="34"/>
      <c r="B2070" s="34"/>
      <c r="C2070" s="34"/>
      <c r="D2070" s="34"/>
      <c r="E2070" s="34"/>
      <c r="F2070" s="34"/>
      <c r="G2070" s="34"/>
      <c r="H2070" s="34"/>
      <c r="I2070" s="34"/>
      <c r="J2070" s="34"/>
      <c r="K2070" s="34"/>
      <c r="L2070" s="34"/>
      <c r="M2070" s="34"/>
      <c r="N2070" s="34"/>
      <c r="O2070" s="34"/>
      <c r="P2070" s="34"/>
      <c r="Q2070" s="34"/>
      <c r="R2070" s="34"/>
      <c r="S2070" s="34"/>
      <c r="T2070" s="34"/>
      <c r="U2070" s="34"/>
      <c r="V2070" s="34"/>
      <c r="W2070" s="34"/>
      <c r="X2070" s="34"/>
      <c r="Y2070" s="34"/>
      <c r="Z2070" s="34"/>
      <c r="AA2070" s="34"/>
      <c r="AB2070" s="34"/>
      <c r="AC2070" s="34"/>
      <c r="AD2070" s="47"/>
      <c r="AG2070" s="23">
        <v>1</v>
      </c>
    </row>
    <row r="2071" spans="1:33" s="16" customFormat="1" x14ac:dyDescent="0.35">
      <c r="A2071" s="34"/>
      <c r="B2071" s="34"/>
      <c r="C2071" s="34"/>
      <c r="D2071" s="34"/>
      <c r="E2071" s="34"/>
      <c r="F2071" s="34"/>
      <c r="G2071" s="34"/>
      <c r="H2071" s="34"/>
      <c r="I2071" s="34"/>
      <c r="J2071" s="34"/>
      <c r="K2071" s="34"/>
      <c r="L2071" s="34"/>
      <c r="M2071" s="34"/>
      <c r="N2071" s="34"/>
      <c r="O2071" s="34"/>
      <c r="P2071" s="34"/>
      <c r="Q2071" s="34"/>
      <c r="R2071" s="34"/>
      <c r="S2071" s="34"/>
      <c r="T2071" s="34"/>
      <c r="U2071" s="34"/>
      <c r="V2071" s="34"/>
      <c r="W2071" s="34"/>
      <c r="X2071" s="34"/>
      <c r="Y2071" s="34"/>
      <c r="Z2071" s="34"/>
      <c r="AA2071" s="34"/>
      <c r="AB2071" s="34"/>
      <c r="AC2071" s="34"/>
      <c r="AD2071" s="47"/>
      <c r="AG2071" s="23">
        <v>1</v>
      </c>
    </row>
    <row r="2072" spans="1:33" s="16" customFormat="1" x14ac:dyDescent="0.35">
      <c r="A2072" s="34"/>
      <c r="B2072" s="34"/>
      <c r="C2072" s="34"/>
      <c r="D2072" s="34"/>
      <c r="E2072" s="34"/>
      <c r="F2072" s="34"/>
      <c r="G2072" s="34"/>
      <c r="H2072" s="34"/>
      <c r="I2072" s="34"/>
      <c r="J2072" s="34"/>
      <c r="K2072" s="34"/>
      <c r="L2072" s="34"/>
      <c r="M2072" s="34"/>
      <c r="N2072" s="34"/>
      <c r="O2072" s="34"/>
      <c r="P2072" s="34"/>
      <c r="Q2072" s="34"/>
      <c r="R2072" s="34"/>
      <c r="S2072" s="34"/>
      <c r="T2072" s="34"/>
      <c r="U2072" s="34"/>
      <c r="V2072" s="34"/>
      <c r="W2072" s="34"/>
      <c r="X2072" s="34"/>
      <c r="Y2072" s="34"/>
      <c r="Z2072" s="34"/>
      <c r="AA2072" s="34"/>
      <c r="AB2072" s="34"/>
      <c r="AC2072" s="34"/>
      <c r="AD2072" s="47"/>
      <c r="AG2072" s="23">
        <v>1</v>
      </c>
    </row>
    <row r="2073" spans="1:33" s="16" customFormat="1" x14ac:dyDescent="0.35">
      <c r="A2073" s="34"/>
      <c r="B2073" s="34"/>
      <c r="C2073" s="34"/>
      <c r="D2073" s="34"/>
      <c r="E2073" s="34"/>
      <c r="F2073" s="34"/>
      <c r="G2073" s="34"/>
      <c r="H2073" s="34"/>
      <c r="I2073" s="34"/>
      <c r="J2073" s="34"/>
      <c r="K2073" s="34"/>
      <c r="L2073" s="34"/>
      <c r="M2073" s="34"/>
      <c r="N2073" s="34"/>
      <c r="O2073" s="34"/>
      <c r="P2073" s="34"/>
      <c r="Q2073" s="34"/>
      <c r="R2073" s="34"/>
      <c r="S2073" s="34"/>
      <c r="T2073" s="34"/>
      <c r="U2073" s="34"/>
      <c r="V2073" s="34"/>
      <c r="W2073" s="34"/>
      <c r="X2073" s="34"/>
      <c r="Y2073" s="34"/>
      <c r="Z2073" s="34"/>
      <c r="AA2073" s="34"/>
      <c r="AB2073" s="34"/>
      <c r="AC2073" s="34"/>
      <c r="AD2073" s="47"/>
      <c r="AG2073" s="23">
        <v>1</v>
      </c>
    </row>
    <row r="2074" spans="1:33" s="16" customFormat="1" x14ac:dyDescent="0.35">
      <c r="A2074" s="34"/>
      <c r="B2074" s="34"/>
      <c r="C2074" s="34"/>
      <c r="D2074" s="34"/>
      <c r="E2074" s="34"/>
      <c r="F2074" s="34"/>
      <c r="G2074" s="34"/>
      <c r="H2074" s="34"/>
      <c r="I2074" s="34"/>
      <c r="J2074" s="34"/>
      <c r="K2074" s="34"/>
      <c r="L2074" s="34"/>
      <c r="M2074" s="34"/>
      <c r="N2074" s="34"/>
      <c r="O2074" s="34"/>
      <c r="P2074" s="34"/>
      <c r="Q2074" s="34"/>
      <c r="R2074" s="34"/>
      <c r="S2074" s="34"/>
      <c r="T2074" s="34"/>
      <c r="U2074" s="34"/>
      <c r="V2074" s="34"/>
      <c r="W2074" s="34"/>
      <c r="X2074" s="34"/>
      <c r="Y2074" s="34"/>
      <c r="Z2074" s="34"/>
      <c r="AA2074" s="34"/>
      <c r="AB2074" s="34"/>
      <c r="AC2074" s="34"/>
      <c r="AD2074" s="47"/>
      <c r="AG2074" s="23">
        <v>1</v>
      </c>
    </row>
    <row r="2075" spans="1:33" s="16" customFormat="1" x14ac:dyDescent="0.35">
      <c r="A2075" s="34"/>
      <c r="B2075" s="34"/>
      <c r="C2075" s="34"/>
      <c r="D2075" s="34"/>
      <c r="E2075" s="34"/>
      <c r="F2075" s="34"/>
      <c r="G2075" s="34"/>
      <c r="H2075" s="34"/>
      <c r="I2075" s="34"/>
      <c r="J2075" s="34"/>
      <c r="K2075" s="34"/>
      <c r="L2075" s="34"/>
      <c r="M2075" s="34"/>
      <c r="N2075" s="34"/>
      <c r="O2075" s="34"/>
      <c r="P2075" s="34"/>
      <c r="Q2075" s="34"/>
      <c r="R2075" s="34"/>
      <c r="S2075" s="34"/>
      <c r="T2075" s="34"/>
      <c r="U2075" s="34"/>
      <c r="V2075" s="34"/>
      <c r="W2075" s="34"/>
      <c r="X2075" s="34"/>
      <c r="Y2075" s="34"/>
      <c r="Z2075" s="34"/>
      <c r="AA2075" s="34"/>
      <c r="AB2075" s="34"/>
      <c r="AC2075" s="34"/>
      <c r="AD2075" s="47"/>
      <c r="AG2075" s="23">
        <v>1</v>
      </c>
    </row>
    <row r="2076" spans="1:33" s="16" customFormat="1" x14ac:dyDescent="0.35">
      <c r="A2076" s="34"/>
      <c r="B2076" s="34"/>
      <c r="C2076" s="34"/>
      <c r="D2076" s="34"/>
      <c r="E2076" s="34"/>
      <c r="F2076" s="34"/>
      <c r="G2076" s="34"/>
      <c r="H2076" s="34"/>
      <c r="I2076" s="34"/>
      <c r="J2076" s="34"/>
      <c r="K2076" s="34"/>
      <c r="L2076" s="34"/>
      <c r="M2076" s="34"/>
      <c r="N2076" s="34"/>
      <c r="O2076" s="34"/>
      <c r="P2076" s="34"/>
      <c r="Q2076" s="34"/>
      <c r="R2076" s="34"/>
      <c r="S2076" s="34"/>
      <c r="T2076" s="34"/>
      <c r="U2076" s="34"/>
      <c r="V2076" s="34"/>
      <c r="W2076" s="34"/>
      <c r="X2076" s="34"/>
      <c r="Y2076" s="34"/>
      <c r="Z2076" s="34"/>
      <c r="AA2076" s="34"/>
      <c r="AB2076" s="34"/>
      <c r="AC2076" s="34"/>
      <c r="AD2076" s="47"/>
      <c r="AG2076" s="23">
        <v>1</v>
      </c>
    </row>
    <row r="2077" spans="1:33" s="16" customFormat="1" x14ac:dyDescent="0.35">
      <c r="A2077" s="34"/>
      <c r="B2077" s="34"/>
      <c r="C2077" s="34"/>
      <c r="D2077" s="34"/>
      <c r="E2077" s="34"/>
      <c r="F2077" s="34"/>
      <c r="G2077" s="34"/>
      <c r="H2077" s="34"/>
      <c r="I2077" s="34"/>
      <c r="J2077" s="34"/>
      <c r="K2077" s="34"/>
      <c r="L2077" s="34"/>
      <c r="M2077" s="34"/>
      <c r="N2077" s="34"/>
      <c r="O2077" s="34"/>
      <c r="P2077" s="34"/>
      <c r="Q2077" s="34"/>
      <c r="R2077" s="34"/>
      <c r="S2077" s="34"/>
      <c r="T2077" s="34"/>
      <c r="U2077" s="34"/>
      <c r="V2077" s="34"/>
      <c r="W2077" s="34"/>
      <c r="X2077" s="34"/>
      <c r="Y2077" s="34"/>
      <c r="Z2077" s="34"/>
      <c r="AA2077" s="34"/>
      <c r="AB2077" s="34"/>
      <c r="AC2077" s="34"/>
      <c r="AD2077" s="47"/>
      <c r="AG2077" s="23">
        <v>1</v>
      </c>
    </row>
    <row r="2078" spans="1:33" s="16" customFormat="1" x14ac:dyDescent="0.35">
      <c r="A2078" s="34"/>
      <c r="B2078" s="34"/>
      <c r="C2078" s="34"/>
      <c r="D2078" s="34"/>
      <c r="E2078" s="34"/>
      <c r="F2078" s="34"/>
      <c r="G2078" s="34"/>
      <c r="H2078" s="34"/>
      <c r="I2078" s="34"/>
      <c r="J2078" s="34"/>
      <c r="K2078" s="34"/>
      <c r="L2078" s="34"/>
      <c r="M2078" s="34"/>
      <c r="N2078" s="34"/>
      <c r="O2078" s="34"/>
      <c r="P2078" s="34"/>
      <c r="Q2078" s="34"/>
      <c r="R2078" s="34"/>
      <c r="S2078" s="34"/>
      <c r="T2078" s="34"/>
      <c r="U2078" s="34"/>
      <c r="V2078" s="34"/>
      <c r="W2078" s="34"/>
      <c r="X2078" s="34"/>
      <c r="Y2078" s="34"/>
      <c r="Z2078" s="34"/>
      <c r="AA2078" s="34"/>
      <c r="AB2078" s="34"/>
      <c r="AC2078" s="34"/>
      <c r="AD2078" s="47"/>
      <c r="AG2078" s="23">
        <v>1</v>
      </c>
    </row>
    <row r="2079" spans="1:33" s="16" customFormat="1" x14ac:dyDescent="0.35">
      <c r="A2079" s="34"/>
      <c r="B2079" s="34"/>
      <c r="C2079" s="34"/>
      <c r="D2079" s="34"/>
      <c r="E2079" s="34"/>
      <c r="F2079" s="34"/>
      <c r="G2079" s="34"/>
      <c r="H2079" s="34"/>
      <c r="I2079" s="34"/>
      <c r="J2079" s="34"/>
      <c r="K2079" s="34"/>
      <c r="L2079" s="34"/>
      <c r="M2079" s="34"/>
      <c r="N2079" s="34"/>
      <c r="O2079" s="34"/>
      <c r="P2079" s="34"/>
      <c r="Q2079" s="34"/>
      <c r="R2079" s="34"/>
      <c r="S2079" s="34"/>
      <c r="T2079" s="34"/>
      <c r="U2079" s="34"/>
      <c r="V2079" s="34"/>
      <c r="W2079" s="34"/>
      <c r="X2079" s="34"/>
      <c r="Y2079" s="34"/>
      <c r="Z2079" s="34"/>
      <c r="AA2079" s="34"/>
      <c r="AB2079" s="34"/>
      <c r="AC2079" s="34"/>
      <c r="AD2079" s="47"/>
      <c r="AG2079" s="23">
        <v>1</v>
      </c>
    </row>
    <row r="2080" spans="1:33" s="16" customFormat="1" x14ac:dyDescent="0.35">
      <c r="A2080" s="34"/>
      <c r="B2080" s="34"/>
      <c r="C2080" s="34"/>
      <c r="D2080" s="34"/>
      <c r="E2080" s="34"/>
      <c r="F2080" s="34"/>
      <c r="G2080" s="34"/>
      <c r="H2080" s="34"/>
      <c r="I2080" s="34"/>
      <c r="J2080" s="34"/>
      <c r="K2080" s="34"/>
      <c r="L2080" s="34"/>
      <c r="M2080" s="34"/>
      <c r="N2080" s="34"/>
      <c r="O2080" s="34"/>
      <c r="P2080" s="34"/>
      <c r="Q2080" s="34"/>
      <c r="R2080" s="34"/>
      <c r="S2080" s="34"/>
      <c r="T2080" s="34"/>
      <c r="U2080" s="34"/>
      <c r="V2080" s="34"/>
      <c r="W2080" s="34"/>
      <c r="X2080" s="34"/>
      <c r="Y2080" s="34"/>
      <c r="Z2080" s="34"/>
      <c r="AA2080" s="34"/>
      <c r="AB2080" s="34"/>
      <c r="AC2080" s="34"/>
      <c r="AD2080" s="47"/>
      <c r="AG2080" s="23">
        <v>1</v>
      </c>
    </row>
    <row r="2081" spans="1:33" s="16" customFormat="1" x14ac:dyDescent="0.35">
      <c r="A2081" s="34"/>
      <c r="B2081" s="34"/>
      <c r="C2081" s="34"/>
      <c r="D2081" s="34"/>
      <c r="E2081" s="34"/>
      <c r="F2081" s="34"/>
      <c r="G2081" s="34"/>
      <c r="H2081" s="34"/>
      <c r="I2081" s="34"/>
      <c r="J2081" s="34"/>
      <c r="K2081" s="34"/>
      <c r="L2081" s="34"/>
      <c r="M2081" s="34"/>
      <c r="N2081" s="34"/>
      <c r="O2081" s="34"/>
      <c r="P2081" s="34"/>
      <c r="Q2081" s="34"/>
      <c r="R2081" s="34"/>
      <c r="S2081" s="34"/>
      <c r="T2081" s="34"/>
      <c r="U2081" s="34"/>
      <c r="V2081" s="34"/>
      <c r="W2081" s="34"/>
      <c r="X2081" s="34"/>
      <c r="Y2081" s="34"/>
      <c r="Z2081" s="34"/>
      <c r="AA2081" s="34"/>
      <c r="AB2081" s="34"/>
      <c r="AC2081" s="34"/>
      <c r="AD2081" s="47"/>
      <c r="AG2081" s="23">
        <v>1</v>
      </c>
    </row>
    <row r="2082" spans="1:33" s="16" customFormat="1" x14ac:dyDescent="0.35">
      <c r="A2082" s="34"/>
      <c r="B2082" s="34"/>
      <c r="C2082" s="34"/>
      <c r="D2082" s="34"/>
      <c r="E2082" s="34"/>
      <c r="F2082" s="34"/>
      <c r="G2082" s="34"/>
      <c r="H2082" s="34"/>
      <c r="I2082" s="34"/>
      <c r="J2082" s="34"/>
      <c r="K2082" s="34"/>
      <c r="L2082" s="34"/>
      <c r="M2082" s="34"/>
      <c r="N2082" s="34"/>
      <c r="O2082" s="34"/>
      <c r="P2082" s="34"/>
      <c r="Q2082" s="34"/>
      <c r="R2082" s="34"/>
      <c r="S2082" s="34"/>
      <c r="T2082" s="34"/>
      <c r="U2082" s="34"/>
      <c r="V2082" s="34"/>
      <c r="W2082" s="34"/>
      <c r="X2082" s="34"/>
      <c r="Y2082" s="34"/>
      <c r="Z2082" s="34"/>
      <c r="AA2082" s="34"/>
      <c r="AB2082" s="34"/>
      <c r="AC2082" s="34"/>
      <c r="AD2082" s="47"/>
      <c r="AG2082" s="23">
        <v>1</v>
      </c>
    </row>
    <row r="2083" spans="1:33" s="16" customFormat="1" x14ac:dyDescent="0.35">
      <c r="A2083" s="34"/>
      <c r="B2083" s="34"/>
      <c r="C2083" s="34"/>
      <c r="D2083" s="34"/>
      <c r="E2083" s="34"/>
      <c r="F2083" s="34"/>
      <c r="G2083" s="34"/>
      <c r="H2083" s="34"/>
      <c r="I2083" s="34"/>
      <c r="J2083" s="34"/>
      <c r="K2083" s="34"/>
      <c r="L2083" s="34"/>
      <c r="M2083" s="34"/>
      <c r="N2083" s="34"/>
      <c r="O2083" s="34"/>
      <c r="P2083" s="34"/>
      <c r="Q2083" s="34"/>
      <c r="R2083" s="34"/>
      <c r="S2083" s="34"/>
      <c r="T2083" s="34"/>
      <c r="U2083" s="34"/>
      <c r="V2083" s="34"/>
      <c r="W2083" s="34"/>
      <c r="X2083" s="34"/>
      <c r="Y2083" s="34"/>
      <c r="Z2083" s="34"/>
      <c r="AA2083" s="34"/>
      <c r="AB2083" s="34"/>
      <c r="AC2083" s="34"/>
      <c r="AD2083" s="47"/>
      <c r="AG2083" s="23">
        <v>1</v>
      </c>
    </row>
    <row r="2084" spans="1:33" s="16" customFormat="1" x14ac:dyDescent="0.35">
      <c r="A2084" s="34"/>
      <c r="B2084" s="34"/>
      <c r="C2084" s="34"/>
      <c r="D2084" s="34"/>
      <c r="E2084" s="34"/>
      <c r="F2084" s="34"/>
      <c r="G2084" s="34"/>
      <c r="H2084" s="34"/>
      <c r="I2084" s="34"/>
      <c r="J2084" s="34"/>
      <c r="K2084" s="34"/>
      <c r="L2084" s="34"/>
      <c r="M2084" s="34"/>
      <c r="N2084" s="34"/>
      <c r="O2084" s="34"/>
      <c r="P2084" s="34"/>
      <c r="Q2084" s="34"/>
      <c r="R2084" s="34"/>
      <c r="S2084" s="34"/>
      <c r="T2084" s="34"/>
      <c r="U2084" s="34"/>
      <c r="V2084" s="34"/>
      <c r="W2084" s="34"/>
      <c r="X2084" s="34"/>
      <c r="Y2084" s="34"/>
      <c r="Z2084" s="34"/>
      <c r="AA2084" s="34"/>
      <c r="AB2084" s="34"/>
      <c r="AC2084" s="34"/>
      <c r="AD2084" s="47"/>
      <c r="AG2084" s="23">
        <v>1</v>
      </c>
    </row>
    <row r="2085" spans="1:33" s="16" customFormat="1" x14ac:dyDescent="0.35">
      <c r="A2085" s="34"/>
      <c r="B2085" s="34"/>
      <c r="C2085" s="34"/>
      <c r="D2085" s="34"/>
      <c r="E2085" s="34"/>
      <c r="F2085" s="34"/>
      <c r="G2085" s="34"/>
      <c r="H2085" s="34"/>
      <c r="I2085" s="34"/>
      <c r="J2085" s="34"/>
      <c r="K2085" s="34"/>
      <c r="L2085" s="34"/>
      <c r="M2085" s="34"/>
      <c r="N2085" s="34"/>
      <c r="O2085" s="34"/>
      <c r="P2085" s="34"/>
      <c r="Q2085" s="34"/>
      <c r="R2085" s="34"/>
      <c r="S2085" s="34"/>
      <c r="T2085" s="34"/>
      <c r="U2085" s="34"/>
      <c r="V2085" s="34"/>
      <c r="W2085" s="34"/>
      <c r="X2085" s="34"/>
      <c r="Y2085" s="34"/>
      <c r="Z2085" s="34"/>
      <c r="AA2085" s="34"/>
      <c r="AB2085" s="34"/>
      <c r="AC2085" s="34"/>
      <c r="AD2085" s="47"/>
      <c r="AG2085" s="23">
        <v>1</v>
      </c>
    </row>
    <row r="2086" spans="1:33" s="16" customFormat="1" x14ac:dyDescent="0.35">
      <c r="A2086" s="34"/>
      <c r="B2086" s="34"/>
      <c r="C2086" s="34"/>
      <c r="D2086" s="34"/>
      <c r="E2086" s="34"/>
      <c r="F2086" s="34"/>
      <c r="G2086" s="34"/>
      <c r="H2086" s="34"/>
      <c r="I2086" s="34"/>
      <c r="J2086" s="34"/>
      <c r="K2086" s="34"/>
      <c r="L2086" s="34"/>
      <c r="M2086" s="34"/>
      <c r="N2086" s="34"/>
      <c r="O2086" s="34"/>
      <c r="P2086" s="34"/>
      <c r="Q2086" s="34"/>
      <c r="R2086" s="34"/>
      <c r="S2086" s="34"/>
      <c r="T2086" s="34"/>
      <c r="U2086" s="34"/>
      <c r="V2086" s="34"/>
      <c r="W2086" s="34"/>
      <c r="X2086" s="34"/>
      <c r="Y2086" s="34"/>
      <c r="Z2086" s="34"/>
      <c r="AA2086" s="34"/>
      <c r="AB2086" s="34"/>
      <c r="AC2086" s="34"/>
      <c r="AD2086" s="47"/>
      <c r="AG2086" s="23">
        <v>1</v>
      </c>
    </row>
    <row r="2087" spans="1:33" s="16" customFormat="1" x14ac:dyDescent="0.35">
      <c r="A2087" s="34"/>
      <c r="B2087" s="34"/>
      <c r="C2087" s="34"/>
      <c r="D2087" s="34"/>
      <c r="E2087" s="34"/>
      <c r="F2087" s="34"/>
      <c r="G2087" s="34"/>
      <c r="H2087" s="34"/>
      <c r="I2087" s="34"/>
      <c r="J2087" s="34"/>
      <c r="K2087" s="34"/>
      <c r="L2087" s="34"/>
      <c r="M2087" s="34"/>
      <c r="N2087" s="34"/>
      <c r="O2087" s="34"/>
      <c r="P2087" s="34"/>
      <c r="Q2087" s="34"/>
      <c r="R2087" s="34"/>
      <c r="S2087" s="34"/>
      <c r="T2087" s="34"/>
      <c r="U2087" s="34"/>
      <c r="V2087" s="34"/>
      <c r="W2087" s="34"/>
      <c r="X2087" s="34"/>
      <c r="Y2087" s="34"/>
      <c r="Z2087" s="34"/>
      <c r="AA2087" s="34"/>
      <c r="AB2087" s="34"/>
      <c r="AC2087" s="34"/>
      <c r="AD2087" s="47"/>
      <c r="AG2087" s="23">
        <v>1</v>
      </c>
    </row>
    <row r="2088" spans="1:33" s="16" customFormat="1" x14ac:dyDescent="0.35">
      <c r="A2088" s="34"/>
      <c r="B2088" s="34"/>
      <c r="C2088" s="34"/>
      <c r="D2088" s="34"/>
      <c r="E2088" s="34"/>
      <c r="F2088" s="34"/>
      <c r="G2088" s="34"/>
      <c r="H2088" s="34"/>
      <c r="I2088" s="34"/>
      <c r="J2088" s="34"/>
      <c r="K2088" s="34"/>
      <c r="L2088" s="34"/>
      <c r="M2088" s="34"/>
      <c r="N2088" s="34"/>
      <c r="O2088" s="34"/>
      <c r="P2088" s="34"/>
      <c r="Q2088" s="34"/>
      <c r="R2088" s="34"/>
      <c r="S2088" s="34"/>
      <c r="T2088" s="34"/>
      <c r="U2088" s="34"/>
      <c r="V2088" s="34"/>
      <c r="W2088" s="34"/>
      <c r="X2088" s="34"/>
      <c r="Y2088" s="34"/>
      <c r="Z2088" s="34"/>
      <c r="AA2088" s="34"/>
      <c r="AB2088" s="34"/>
      <c r="AC2088" s="34"/>
      <c r="AD2088" s="47"/>
      <c r="AG2088" s="23">
        <v>1</v>
      </c>
    </row>
    <row r="2089" spans="1:33" s="16" customFormat="1" x14ac:dyDescent="0.35">
      <c r="A2089" s="34"/>
      <c r="B2089" s="34"/>
      <c r="C2089" s="34"/>
      <c r="D2089" s="34"/>
      <c r="E2089" s="34"/>
      <c r="F2089" s="34"/>
      <c r="G2089" s="34"/>
      <c r="H2089" s="34"/>
      <c r="I2089" s="34"/>
      <c r="J2089" s="34"/>
      <c r="K2089" s="34"/>
      <c r="L2089" s="34"/>
      <c r="M2089" s="34"/>
      <c r="N2089" s="34"/>
      <c r="O2089" s="34"/>
      <c r="P2089" s="34"/>
      <c r="Q2089" s="34"/>
      <c r="R2089" s="34"/>
      <c r="S2089" s="34"/>
      <c r="T2089" s="34"/>
      <c r="U2089" s="34"/>
      <c r="V2089" s="34"/>
      <c r="W2089" s="34"/>
      <c r="X2089" s="34"/>
      <c r="Y2089" s="34"/>
      <c r="Z2089" s="34"/>
      <c r="AA2089" s="34"/>
      <c r="AB2089" s="34"/>
      <c r="AC2089" s="34"/>
      <c r="AD2089" s="47"/>
      <c r="AG2089" s="23">
        <v>1</v>
      </c>
    </row>
    <row r="2090" spans="1:33" s="16" customFormat="1" x14ac:dyDescent="0.35">
      <c r="A2090" s="34"/>
      <c r="B2090" s="34"/>
      <c r="C2090" s="34"/>
      <c r="D2090" s="34"/>
      <c r="E2090" s="34"/>
      <c r="F2090" s="34"/>
      <c r="G2090" s="34"/>
      <c r="H2090" s="34"/>
      <c r="I2090" s="34"/>
      <c r="J2090" s="34"/>
      <c r="K2090" s="34"/>
      <c r="L2090" s="34"/>
      <c r="M2090" s="34"/>
      <c r="N2090" s="34"/>
      <c r="O2090" s="34"/>
      <c r="P2090" s="34"/>
      <c r="Q2090" s="34"/>
      <c r="R2090" s="34"/>
      <c r="S2090" s="34"/>
      <c r="T2090" s="34"/>
      <c r="U2090" s="34"/>
      <c r="V2090" s="34"/>
      <c r="W2090" s="34"/>
      <c r="X2090" s="34"/>
      <c r="Y2090" s="34"/>
      <c r="Z2090" s="34"/>
      <c r="AA2090" s="34"/>
      <c r="AB2090" s="34"/>
      <c r="AC2090" s="34"/>
      <c r="AD2090" s="47"/>
      <c r="AG2090" s="23">
        <v>1</v>
      </c>
    </row>
    <row r="2091" spans="1:33" s="16" customFormat="1" x14ac:dyDescent="0.35">
      <c r="A2091" s="34"/>
      <c r="B2091" s="34"/>
      <c r="C2091" s="34"/>
      <c r="D2091" s="34"/>
      <c r="E2091" s="34"/>
      <c r="F2091" s="34"/>
      <c r="G2091" s="34"/>
      <c r="H2091" s="34"/>
      <c r="I2091" s="34"/>
      <c r="J2091" s="34"/>
      <c r="K2091" s="34"/>
      <c r="L2091" s="34"/>
      <c r="M2091" s="34"/>
      <c r="N2091" s="34"/>
      <c r="O2091" s="34"/>
      <c r="P2091" s="34"/>
      <c r="Q2091" s="34"/>
      <c r="R2091" s="34"/>
      <c r="S2091" s="34"/>
      <c r="T2091" s="34"/>
      <c r="U2091" s="34"/>
      <c r="V2091" s="34"/>
      <c r="W2091" s="34"/>
      <c r="X2091" s="34"/>
      <c r="Y2091" s="34"/>
      <c r="Z2091" s="34"/>
      <c r="AA2091" s="34"/>
      <c r="AB2091" s="34"/>
      <c r="AC2091" s="34"/>
      <c r="AD2091" s="47"/>
      <c r="AG2091" s="23">
        <v>1</v>
      </c>
    </row>
    <row r="2092" spans="1:33" s="16" customFormat="1" x14ac:dyDescent="0.35">
      <c r="A2092" s="34"/>
      <c r="B2092" s="34"/>
      <c r="C2092" s="34"/>
      <c r="D2092" s="34"/>
      <c r="E2092" s="34"/>
      <c r="F2092" s="34"/>
      <c r="G2092" s="34"/>
      <c r="H2092" s="34"/>
      <c r="I2092" s="34"/>
      <c r="J2092" s="34"/>
      <c r="K2092" s="34"/>
      <c r="L2092" s="34"/>
      <c r="M2092" s="34"/>
      <c r="N2092" s="34"/>
      <c r="O2092" s="34"/>
      <c r="P2092" s="34"/>
      <c r="Q2092" s="34"/>
      <c r="R2092" s="34"/>
      <c r="S2092" s="34"/>
      <c r="T2092" s="34"/>
      <c r="U2092" s="34"/>
      <c r="V2092" s="34"/>
      <c r="W2092" s="34"/>
      <c r="X2092" s="34"/>
      <c r="Y2092" s="34"/>
      <c r="Z2092" s="34"/>
      <c r="AA2092" s="34"/>
      <c r="AB2092" s="34"/>
      <c r="AC2092" s="34"/>
      <c r="AD2092" s="47"/>
      <c r="AG2092" s="23">
        <v>1</v>
      </c>
    </row>
    <row r="2093" spans="1:33" s="16" customFormat="1" x14ac:dyDescent="0.35">
      <c r="A2093" s="34"/>
      <c r="B2093" s="34"/>
      <c r="C2093" s="34"/>
      <c r="D2093" s="34"/>
      <c r="E2093" s="34"/>
      <c r="F2093" s="34"/>
      <c r="G2093" s="34"/>
      <c r="H2093" s="34"/>
      <c r="I2093" s="34"/>
      <c r="J2093" s="34"/>
      <c r="K2093" s="34"/>
      <c r="L2093" s="34"/>
      <c r="M2093" s="34"/>
      <c r="N2093" s="34"/>
      <c r="O2093" s="34"/>
      <c r="P2093" s="34"/>
      <c r="Q2093" s="34"/>
      <c r="R2093" s="34"/>
      <c r="S2093" s="34"/>
      <c r="T2093" s="34"/>
      <c r="U2093" s="34"/>
      <c r="V2093" s="34"/>
      <c r="W2093" s="34"/>
      <c r="X2093" s="34"/>
      <c r="Y2093" s="34"/>
      <c r="Z2093" s="34"/>
      <c r="AA2093" s="34"/>
      <c r="AB2093" s="34"/>
      <c r="AC2093" s="34"/>
      <c r="AD2093" s="47"/>
      <c r="AG2093" s="23">
        <v>1</v>
      </c>
    </row>
    <row r="2094" spans="1:33" s="16" customFormat="1" x14ac:dyDescent="0.35">
      <c r="A2094" s="34"/>
      <c r="B2094" s="34"/>
      <c r="C2094" s="34"/>
      <c r="D2094" s="34"/>
      <c r="E2094" s="34"/>
      <c r="F2094" s="34"/>
      <c r="G2094" s="34"/>
      <c r="H2094" s="34"/>
      <c r="I2094" s="34"/>
      <c r="J2094" s="34"/>
      <c r="K2094" s="34"/>
      <c r="L2094" s="34"/>
      <c r="M2094" s="34"/>
      <c r="N2094" s="34"/>
      <c r="O2094" s="34"/>
      <c r="P2094" s="34"/>
      <c r="Q2094" s="34"/>
      <c r="R2094" s="34"/>
      <c r="S2094" s="34"/>
      <c r="T2094" s="34"/>
      <c r="U2094" s="34"/>
      <c r="V2094" s="34"/>
      <c r="W2094" s="34"/>
      <c r="X2094" s="34"/>
      <c r="Y2094" s="34"/>
      <c r="Z2094" s="34"/>
      <c r="AA2094" s="34"/>
      <c r="AB2094" s="34"/>
      <c r="AC2094" s="34"/>
      <c r="AD2094" s="47"/>
      <c r="AG2094" s="23">
        <v>1</v>
      </c>
    </row>
    <row r="2095" spans="1:33" s="16" customFormat="1" x14ac:dyDescent="0.35">
      <c r="A2095" s="34"/>
      <c r="B2095" s="34"/>
      <c r="C2095" s="34"/>
      <c r="D2095" s="34"/>
      <c r="E2095" s="34"/>
      <c r="F2095" s="34"/>
      <c r="G2095" s="34"/>
      <c r="H2095" s="34"/>
      <c r="I2095" s="34"/>
      <c r="J2095" s="34"/>
      <c r="K2095" s="34"/>
      <c r="L2095" s="34"/>
      <c r="M2095" s="34"/>
      <c r="N2095" s="34"/>
      <c r="O2095" s="34"/>
      <c r="P2095" s="34"/>
      <c r="Q2095" s="34"/>
      <c r="R2095" s="34"/>
      <c r="S2095" s="34"/>
      <c r="T2095" s="34"/>
      <c r="U2095" s="34"/>
      <c r="V2095" s="34"/>
      <c r="W2095" s="34"/>
      <c r="X2095" s="34"/>
      <c r="Y2095" s="34"/>
      <c r="Z2095" s="34"/>
      <c r="AA2095" s="34"/>
      <c r="AB2095" s="34"/>
      <c r="AC2095" s="34"/>
      <c r="AD2095" s="47"/>
      <c r="AG2095" s="23">
        <v>1</v>
      </c>
    </row>
    <row r="2096" spans="1:33" s="16" customFormat="1" x14ac:dyDescent="0.35">
      <c r="A2096" s="34"/>
      <c r="B2096" s="34"/>
      <c r="C2096" s="34"/>
      <c r="D2096" s="34"/>
      <c r="E2096" s="34"/>
      <c r="F2096" s="34"/>
      <c r="G2096" s="34"/>
      <c r="H2096" s="34"/>
      <c r="I2096" s="34"/>
      <c r="J2096" s="34"/>
      <c r="K2096" s="34"/>
      <c r="L2096" s="34"/>
      <c r="M2096" s="34"/>
      <c r="N2096" s="34"/>
      <c r="O2096" s="34"/>
      <c r="P2096" s="34"/>
      <c r="Q2096" s="34"/>
      <c r="R2096" s="34"/>
      <c r="S2096" s="34"/>
      <c r="T2096" s="34"/>
      <c r="U2096" s="34"/>
      <c r="V2096" s="34"/>
      <c r="W2096" s="34"/>
      <c r="X2096" s="34"/>
      <c r="Y2096" s="34"/>
      <c r="Z2096" s="34"/>
      <c r="AA2096" s="34"/>
      <c r="AB2096" s="34"/>
      <c r="AC2096" s="34"/>
      <c r="AD2096" s="47"/>
      <c r="AG2096" s="23">
        <v>1</v>
      </c>
    </row>
    <row r="2097" spans="1:33" s="16" customFormat="1" x14ac:dyDescent="0.35">
      <c r="A2097" s="34"/>
      <c r="B2097" s="34"/>
      <c r="C2097" s="34"/>
      <c r="D2097" s="34"/>
      <c r="E2097" s="34"/>
      <c r="F2097" s="34"/>
      <c r="G2097" s="34"/>
      <c r="H2097" s="34"/>
      <c r="I2097" s="34"/>
      <c r="J2097" s="34"/>
      <c r="K2097" s="34"/>
      <c r="L2097" s="34"/>
      <c r="M2097" s="34"/>
      <c r="N2097" s="34"/>
      <c r="O2097" s="34"/>
      <c r="P2097" s="34"/>
      <c r="Q2097" s="34"/>
      <c r="R2097" s="34"/>
      <c r="S2097" s="34"/>
      <c r="T2097" s="34"/>
      <c r="U2097" s="34"/>
      <c r="V2097" s="34"/>
      <c r="W2097" s="34"/>
      <c r="X2097" s="34"/>
      <c r="Y2097" s="34"/>
      <c r="Z2097" s="34"/>
      <c r="AA2097" s="34"/>
      <c r="AB2097" s="34"/>
      <c r="AC2097" s="34"/>
      <c r="AD2097" s="47"/>
      <c r="AG2097" s="23">
        <v>1</v>
      </c>
    </row>
    <row r="2098" spans="1:33" s="16" customFormat="1" x14ac:dyDescent="0.35">
      <c r="A2098" s="34"/>
      <c r="B2098" s="34"/>
      <c r="C2098" s="34"/>
      <c r="D2098" s="34"/>
      <c r="E2098" s="34"/>
      <c r="F2098" s="34"/>
      <c r="G2098" s="34"/>
      <c r="H2098" s="34"/>
      <c r="I2098" s="34"/>
      <c r="J2098" s="34"/>
      <c r="K2098" s="34"/>
      <c r="L2098" s="34"/>
      <c r="M2098" s="34"/>
      <c r="N2098" s="34"/>
      <c r="O2098" s="34"/>
      <c r="P2098" s="34"/>
      <c r="Q2098" s="34"/>
      <c r="R2098" s="34"/>
      <c r="S2098" s="34"/>
      <c r="T2098" s="34"/>
      <c r="U2098" s="34"/>
      <c r="V2098" s="34"/>
      <c r="W2098" s="34"/>
      <c r="X2098" s="34"/>
      <c r="Y2098" s="34"/>
      <c r="Z2098" s="34"/>
      <c r="AA2098" s="34"/>
      <c r="AB2098" s="34"/>
      <c r="AC2098" s="34"/>
      <c r="AD2098" s="47"/>
      <c r="AG2098" s="23">
        <v>1</v>
      </c>
    </row>
    <row r="2099" spans="1:33" s="16" customFormat="1" x14ac:dyDescent="0.35">
      <c r="A2099" s="34"/>
      <c r="B2099" s="34"/>
      <c r="C2099" s="34"/>
      <c r="D2099" s="34"/>
      <c r="E2099" s="34"/>
      <c r="F2099" s="34"/>
      <c r="G2099" s="34"/>
      <c r="H2099" s="34"/>
      <c r="I2099" s="34"/>
      <c r="J2099" s="34"/>
      <c r="K2099" s="34"/>
      <c r="L2099" s="34"/>
      <c r="M2099" s="34"/>
      <c r="N2099" s="34"/>
      <c r="O2099" s="34"/>
      <c r="P2099" s="34"/>
      <c r="Q2099" s="34"/>
      <c r="R2099" s="34"/>
      <c r="S2099" s="34"/>
      <c r="T2099" s="34"/>
      <c r="U2099" s="34"/>
      <c r="V2099" s="34"/>
      <c r="W2099" s="34"/>
      <c r="X2099" s="34"/>
      <c r="Y2099" s="34"/>
      <c r="Z2099" s="34"/>
      <c r="AA2099" s="34"/>
      <c r="AB2099" s="34"/>
      <c r="AC2099" s="34"/>
      <c r="AD2099" s="47"/>
      <c r="AG2099" s="23">
        <v>1</v>
      </c>
    </row>
    <row r="2100" spans="1:33" s="16" customFormat="1" x14ac:dyDescent="0.35">
      <c r="A2100" s="34"/>
      <c r="B2100" s="34"/>
      <c r="C2100" s="34"/>
      <c r="D2100" s="34"/>
      <c r="E2100" s="34"/>
      <c r="F2100" s="34"/>
      <c r="G2100" s="34"/>
      <c r="H2100" s="34"/>
      <c r="I2100" s="34"/>
      <c r="J2100" s="34"/>
      <c r="K2100" s="34"/>
      <c r="L2100" s="34"/>
      <c r="M2100" s="34"/>
      <c r="N2100" s="34"/>
      <c r="O2100" s="34"/>
      <c r="P2100" s="34"/>
      <c r="Q2100" s="34"/>
      <c r="R2100" s="34"/>
      <c r="S2100" s="34"/>
      <c r="T2100" s="34"/>
      <c r="U2100" s="34"/>
      <c r="V2100" s="34"/>
      <c r="W2100" s="34"/>
      <c r="X2100" s="34"/>
      <c r="Y2100" s="34"/>
      <c r="Z2100" s="34"/>
      <c r="AA2100" s="34"/>
      <c r="AB2100" s="34"/>
      <c r="AC2100" s="34"/>
      <c r="AD2100" s="47"/>
      <c r="AG2100" s="23">
        <v>1</v>
      </c>
    </row>
    <row r="2101" spans="1:33" s="16" customFormat="1" x14ac:dyDescent="0.35">
      <c r="A2101" s="34"/>
      <c r="B2101" s="34"/>
      <c r="C2101" s="34"/>
      <c r="D2101" s="34"/>
      <c r="E2101" s="34"/>
      <c r="F2101" s="34"/>
      <c r="G2101" s="34"/>
      <c r="H2101" s="34"/>
      <c r="I2101" s="34"/>
      <c r="J2101" s="34"/>
      <c r="K2101" s="34"/>
      <c r="L2101" s="34"/>
      <c r="M2101" s="34"/>
      <c r="N2101" s="34"/>
      <c r="O2101" s="34"/>
      <c r="P2101" s="34"/>
      <c r="Q2101" s="34"/>
      <c r="R2101" s="34"/>
      <c r="S2101" s="34"/>
      <c r="T2101" s="34"/>
      <c r="U2101" s="34"/>
      <c r="V2101" s="34"/>
      <c r="W2101" s="34"/>
      <c r="X2101" s="34"/>
      <c r="Y2101" s="34"/>
      <c r="Z2101" s="34"/>
      <c r="AA2101" s="34"/>
      <c r="AB2101" s="34"/>
      <c r="AC2101" s="34"/>
      <c r="AD2101" s="47"/>
      <c r="AG2101" s="23">
        <v>1</v>
      </c>
    </row>
    <row r="2102" spans="1:33" s="16" customFormat="1" x14ac:dyDescent="0.35">
      <c r="A2102" s="34"/>
      <c r="B2102" s="34"/>
      <c r="C2102" s="34"/>
      <c r="D2102" s="34"/>
      <c r="E2102" s="34"/>
      <c r="F2102" s="34"/>
      <c r="G2102" s="34"/>
      <c r="H2102" s="34"/>
      <c r="I2102" s="34"/>
      <c r="J2102" s="34"/>
      <c r="K2102" s="34"/>
      <c r="L2102" s="34"/>
      <c r="M2102" s="34"/>
      <c r="N2102" s="34"/>
      <c r="O2102" s="34"/>
      <c r="P2102" s="34"/>
      <c r="Q2102" s="34"/>
      <c r="R2102" s="34"/>
      <c r="S2102" s="34"/>
      <c r="T2102" s="34"/>
      <c r="U2102" s="34"/>
      <c r="V2102" s="34"/>
      <c r="W2102" s="34"/>
      <c r="X2102" s="34"/>
      <c r="Y2102" s="34"/>
      <c r="Z2102" s="34"/>
      <c r="AA2102" s="34"/>
      <c r="AB2102" s="34"/>
      <c r="AC2102" s="34"/>
      <c r="AD2102" s="47"/>
      <c r="AG2102" s="23">
        <v>1</v>
      </c>
    </row>
    <row r="2103" spans="1:33" s="16" customFormat="1" x14ac:dyDescent="0.35">
      <c r="A2103" s="34"/>
      <c r="B2103" s="34"/>
      <c r="C2103" s="34"/>
      <c r="D2103" s="34"/>
      <c r="E2103" s="34"/>
      <c r="F2103" s="34"/>
      <c r="G2103" s="34"/>
      <c r="H2103" s="34"/>
      <c r="I2103" s="34"/>
      <c r="J2103" s="34"/>
      <c r="K2103" s="34"/>
      <c r="L2103" s="34"/>
      <c r="M2103" s="34"/>
      <c r="N2103" s="34"/>
      <c r="O2103" s="34"/>
      <c r="P2103" s="34"/>
      <c r="Q2103" s="34"/>
      <c r="R2103" s="34"/>
      <c r="S2103" s="34"/>
      <c r="T2103" s="34"/>
      <c r="U2103" s="34"/>
      <c r="V2103" s="34"/>
      <c r="W2103" s="34"/>
      <c r="X2103" s="34"/>
      <c r="Y2103" s="34"/>
      <c r="Z2103" s="34"/>
      <c r="AA2103" s="34"/>
      <c r="AB2103" s="34"/>
      <c r="AC2103" s="34"/>
      <c r="AD2103" s="47"/>
      <c r="AG2103" s="23">
        <v>1</v>
      </c>
    </row>
    <row r="2104" spans="1:33" s="16" customFormat="1" x14ac:dyDescent="0.35">
      <c r="A2104" s="34"/>
      <c r="B2104" s="34"/>
      <c r="C2104" s="34"/>
      <c r="D2104" s="34"/>
      <c r="E2104" s="34"/>
      <c r="F2104" s="34"/>
      <c r="G2104" s="34"/>
      <c r="H2104" s="34"/>
      <c r="I2104" s="34"/>
      <c r="J2104" s="34"/>
      <c r="K2104" s="34"/>
      <c r="L2104" s="34"/>
      <c r="M2104" s="34"/>
      <c r="N2104" s="34"/>
      <c r="O2104" s="34"/>
      <c r="P2104" s="34"/>
      <c r="Q2104" s="34"/>
      <c r="R2104" s="34"/>
      <c r="S2104" s="34"/>
      <c r="T2104" s="34"/>
      <c r="U2104" s="34"/>
      <c r="V2104" s="34"/>
      <c r="W2104" s="34"/>
      <c r="X2104" s="34"/>
      <c r="Y2104" s="34"/>
      <c r="Z2104" s="34"/>
      <c r="AA2104" s="34"/>
      <c r="AB2104" s="34"/>
      <c r="AC2104" s="34"/>
      <c r="AD2104" s="47"/>
      <c r="AG2104" s="23">
        <v>1</v>
      </c>
    </row>
    <row r="2105" spans="1:33" s="16" customFormat="1" x14ac:dyDescent="0.35">
      <c r="A2105" s="34"/>
      <c r="B2105" s="34"/>
      <c r="C2105" s="34"/>
      <c r="D2105" s="34"/>
      <c r="E2105" s="34"/>
      <c r="F2105" s="34"/>
      <c r="G2105" s="34"/>
      <c r="H2105" s="34"/>
      <c r="I2105" s="34"/>
      <c r="J2105" s="34"/>
      <c r="K2105" s="34"/>
      <c r="L2105" s="34"/>
      <c r="M2105" s="34"/>
      <c r="N2105" s="34"/>
      <c r="O2105" s="34"/>
      <c r="P2105" s="34"/>
      <c r="Q2105" s="34"/>
      <c r="R2105" s="34"/>
      <c r="S2105" s="34"/>
      <c r="T2105" s="34"/>
      <c r="U2105" s="34"/>
      <c r="V2105" s="34"/>
      <c r="W2105" s="34"/>
      <c r="X2105" s="34"/>
      <c r="Y2105" s="34"/>
      <c r="Z2105" s="34"/>
      <c r="AA2105" s="34"/>
      <c r="AB2105" s="34"/>
      <c r="AC2105" s="34"/>
      <c r="AD2105" s="47"/>
      <c r="AG2105" s="23">
        <v>1</v>
      </c>
    </row>
    <row r="2106" spans="1:33" s="16" customFormat="1" x14ac:dyDescent="0.35">
      <c r="A2106" s="34"/>
      <c r="B2106" s="34"/>
      <c r="C2106" s="34"/>
      <c r="D2106" s="34"/>
      <c r="E2106" s="34"/>
      <c r="F2106" s="34"/>
      <c r="G2106" s="34"/>
      <c r="H2106" s="34"/>
      <c r="I2106" s="34"/>
      <c r="J2106" s="34"/>
      <c r="K2106" s="34"/>
      <c r="L2106" s="34"/>
      <c r="M2106" s="34"/>
      <c r="N2106" s="34"/>
      <c r="O2106" s="34"/>
      <c r="P2106" s="34"/>
      <c r="Q2106" s="34"/>
      <c r="R2106" s="34"/>
      <c r="S2106" s="34"/>
      <c r="T2106" s="34"/>
      <c r="U2106" s="34"/>
      <c r="V2106" s="34"/>
      <c r="W2106" s="34"/>
      <c r="X2106" s="34"/>
      <c r="Y2106" s="34"/>
      <c r="Z2106" s="34"/>
      <c r="AA2106" s="34"/>
      <c r="AB2106" s="34"/>
      <c r="AC2106" s="34"/>
      <c r="AD2106" s="47"/>
      <c r="AG2106" s="23">
        <v>1</v>
      </c>
    </row>
    <row r="2107" spans="1:33" s="16" customFormat="1" x14ac:dyDescent="0.35">
      <c r="A2107" s="34"/>
      <c r="B2107" s="34"/>
      <c r="C2107" s="34"/>
      <c r="D2107" s="34"/>
      <c r="E2107" s="34"/>
      <c r="F2107" s="34"/>
      <c r="G2107" s="34"/>
      <c r="H2107" s="34"/>
      <c r="I2107" s="34"/>
      <c r="J2107" s="34"/>
      <c r="K2107" s="34"/>
      <c r="L2107" s="34"/>
      <c r="M2107" s="34"/>
      <c r="N2107" s="34"/>
      <c r="O2107" s="34"/>
      <c r="P2107" s="34"/>
      <c r="Q2107" s="34"/>
      <c r="R2107" s="34"/>
      <c r="S2107" s="34"/>
      <c r="T2107" s="34"/>
      <c r="U2107" s="34"/>
      <c r="V2107" s="34"/>
      <c r="W2107" s="34"/>
      <c r="X2107" s="34"/>
      <c r="Y2107" s="34"/>
      <c r="Z2107" s="34"/>
      <c r="AA2107" s="34"/>
      <c r="AB2107" s="34"/>
      <c r="AC2107" s="34"/>
      <c r="AD2107" s="47"/>
      <c r="AG2107" s="23">
        <v>1</v>
      </c>
    </row>
    <row r="2108" spans="1:33" s="16" customFormat="1" x14ac:dyDescent="0.35">
      <c r="A2108" s="34"/>
      <c r="B2108" s="34"/>
      <c r="C2108" s="34"/>
      <c r="D2108" s="34"/>
      <c r="E2108" s="34"/>
      <c r="F2108" s="34"/>
      <c r="G2108" s="34"/>
      <c r="H2108" s="34"/>
      <c r="I2108" s="34"/>
      <c r="J2108" s="34"/>
      <c r="K2108" s="34"/>
      <c r="L2108" s="34"/>
      <c r="M2108" s="34"/>
      <c r="N2108" s="34"/>
      <c r="O2108" s="34"/>
      <c r="P2108" s="34"/>
      <c r="Q2108" s="34"/>
      <c r="R2108" s="34"/>
      <c r="S2108" s="34"/>
      <c r="T2108" s="34"/>
      <c r="U2108" s="34"/>
      <c r="V2108" s="34"/>
      <c r="W2108" s="34"/>
      <c r="X2108" s="34"/>
      <c r="Y2108" s="34"/>
      <c r="Z2108" s="34"/>
      <c r="AA2108" s="34"/>
      <c r="AB2108" s="34"/>
      <c r="AC2108" s="34"/>
      <c r="AD2108" s="47"/>
      <c r="AG2108" s="23">
        <v>1</v>
      </c>
    </row>
    <row r="2109" spans="1:33" s="16" customFormat="1" x14ac:dyDescent="0.35">
      <c r="A2109" s="34"/>
      <c r="B2109" s="34"/>
      <c r="C2109" s="34"/>
      <c r="D2109" s="34"/>
      <c r="E2109" s="34"/>
      <c r="F2109" s="34"/>
      <c r="G2109" s="34"/>
      <c r="H2109" s="34"/>
      <c r="I2109" s="34"/>
      <c r="J2109" s="34"/>
      <c r="K2109" s="34"/>
      <c r="L2109" s="34"/>
      <c r="M2109" s="34"/>
      <c r="N2109" s="34"/>
      <c r="O2109" s="34"/>
      <c r="P2109" s="34"/>
      <c r="Q2109" s="34"/>
      <c r="R2109" s="34"/>
      <c r="S2109" s="34"/>
      <c r="T2109" s="34"/>
      <c r="U2109" s="34"/>
      <c r="V2109" s="34"/>
      <c r="W2109" s="34"/>
      <c r="X2109" s="34"/>
      <c r="Y2109" s="34"/>
      <c r="Z2109" s="34"/>
      <c r="AA2109" s="34"/>
      <c r="AB2109" s="34"/>
      <c r="AC2109" s="34"/>
      <c r="AD2109" s="47"/>
      <c r="AG2109" s="23">
        <v>1</v>
      </c>
    </row>
    <row r="2110" spans="1:33" s="16" customFormat="1" x14ac:dyDescent="0.35">
      <c r="A2110" s="34"/>
      <c r="B2110" s="34"/>
      <c r="C2110" s="34"/>
      <c r="D2110" s="34"/>
      <c r="E2110" s="34"/>
      <c r="F2110" s="34"/>
      <c r="G2110" s="34"/>
      <c r="H2110" s="34"/>
      <c r="I2110" s="34"/>
      <c r="J2110" s="34"/>
      <c r="K2110" s="34"/>
      <c r="L2110" s="34"/>
      <c r="M2110" s="34"/>
      <c r="N2110" s="34"/>
      <c r="O2110" s="34"/>
      <c r="P2110" s="34"/>
      <c r="Q2110" s="34"/>
      <c r="R2110" s="34"/>
      <c r="S2110" s="34"/>
      <c r="T2110" s="34"/>
      <c r="U2110" s="34"/>
      <c r="V2110" s="34"/>
      <c r="W2110" s="34"/>
      <c r="X2110" s="34"/>
      <c r="Y2110" s="34"/>
      <c r="Z2110" s="34"/>
      <c r="AA2110" s="34"/>
      <c r="AB2110" s="34"/>
      <c r="AC2110" s="34"/>
      <c r="AD2110" s="47"/>
      <c r="AG2110" s="23">
        <v>1</v>
      </c>
    </row>
    <row r="2111" spans="1:33" s="16" customFormat="1" x14ac:dyDescent="0.35">
      <c r="A2111" s="34"/>
      <c r="B2111" s="34"/>
      <c r="C2111" s="34"/>
      <c r="D2111" s="34"/>
      <c r="E2111" s="34"/>
      <c r="F2111" s="34"/>
      <c r="G2111" s="34"/>
      <c r="H2111" s="34"/>
      <c r="I2111" s="34"/>
      <c r="J2111" s="34"/>
      <c r="K2111" s="34"/>
      <c r="L2111" s="34"/>
      <c r="M2111" s="34"/>
      <c r="N2111" s="34"/>
      <c r="O2111" s="34"/>
      <c r="P2111" s="34"/>
      <c r="Q2111" s="34"/>
      <c r="R2111" s="34"/>
      <c r="S2111" s="34"/>
      <c r="T2111" s="34"/>
      <c r="U2111" s="34"/>
      <c r="V2111" s="34"/>
      <c r="W2111" s="34"/>
      <c r="X2111" s="34"/>
      <c r="Y2111" s="34"/>
      <c r="Z2111" s="34"/>
      <c r="AA2111" s="34"/>
      <c r="AB2111" s="34"/>
      <c r="AC2111" s="34"/>
      <c r="AD2111" s="47"/>
      <c r="AG2111" s="23">
        <v>1</v>
      </c>
    </row>
    <row r="2112" spans="1:33" s="16" customFormat="1" x14ac:dyDescent="0.35">
      <c r="A2112" s="34"/>
      <c r="B2112" s="34"/>
      <c r="C2112" s="34"/>
      <c r="D2112" s="34"/>
      <c r="E2112" s="34"/>
      <c r="F2112" s="34"/>
      <c r="G2112" s="34"/>
      <c r="H2112" s="34"/>
      <c r="I2112" s="34"/>
      <c r="J2112" s="34"/>
      <c r="K2112" s="34"/>
      <c r="L2112" s="34"/>
      <c r="M2112" s="34"/>
      <c r="N2112" s="34"/>
      <c r="O2112" s="34"/>
      <c r="P2112" s="34"/>
      <c r="Q2112" s="34"/>
      <c r="R2112" s="34"/>
      <c r="S2112" s="34"/>
      <c r="T2112" s="34"/>
      <c r="U2112" s="34"/>
      <c r="V2112" s="34"/>
      <c r="W2112" s="34"/>
      <c r="X2112" s="34"/>
      <c r="Y2112" s="34"/>
      <c r="Z2112" s="34"/>
      <c r="AA2112" s="34"/>
      <c r="AB2112" s="34"/>
      <c r="AC2112" s="34"/>
      <c r="AD2112" s="47"/>
      <c r="AG2112" s="23">
        <v>1</v>
      </c>
    </row>
    <row r="2113" spans="1:33" s="16" customFormat="1" x14ac:dyDescent="0.35">
      <c r="A2113" s="34"/>
      <c r="B2113" s="34"/>
      <c r="C2113" s="34"/>
      <c r="D2113" s="34"/>
      <c r="E2113" s="34"/>
      <c r="F2113" s="34"/>
      <c r="G2113" s="34"/>
      <c r="H2113" s="34"/>
      <c r="I2113" s="34"/>
      <c r="J2113" s="34"/>
      <c r="K2113" s="34"/>
      <c r="L2113" s="34"/>
      <c r="M2113" s="34"/>
      <c r="N2113" s="34"/>
      <c r="O2113" s="34"/>
      <c r="P2113" s="34"/>
      <c r="Q2113" s="34"/>
      <c r="R2113" s="34"/>
      <c r="S2113" s="34"/>
      <c r="T2113" s="34"/>
      <c r="U2113" s="34"/>
      <c r="V2113" s="34"/>
      <c r="W2113" s="34"/>
      <c r="X2113" s="34"/>
      <c r="Y2113" s="34"/>
      <c r="Z2113" s="34"/>
      <c r="AA2113" s="34"/>
      <c r="AB2113" s="34"/>
      <c r="AC2113" s="34"/>
      <c r="AD2113" s="47"/>
      <c r="AG2113" s="23">
        <v>1</v>
      </c>
    </row>
    <row r="2114" spans="1:33" s="16" customFormat="1" x14ac:dyDescent="0.35">
      <c r="A2114" s="34"/>
      <c r="B2114" s="34"/>
      <c r="C2114" s="34"/>
      <c r="D2114" s="34"/>
      <c r="E2114" s="34"/>
      <c r="F2114" s="34"/>
      <c r="G2114" s="34"/>
      <c r="H2114" s="34"/>
      <c r="I2114" s="34"/>
      <c r="J2114" s="34"/>
      <c r="K2114" s="34"/>
      <c r="L2114" s="34"/>
      <c r="M2114" s="34"/>
      <c r="N2114" s="34"/>
      <c r="O2114" s="34"/>
      <c r="P2114" s="34"/>
      <c r="Q2114" s="34"/>
      <c r="R2114" s="34"/>
      <c r="S2114" s="34"/>
      <c r="T2114" s="34"/>
      <c r="U2114" s="34"/>
      <c r="V2114" s="34"/>
      <c r="W2114" s="34"/>
      <c r="X2114" s="34"/>
      <c r="Y2114" s="34"/>
      <c r="Z2114" s="34"/>
      <c r="AA2114" s="34"/>
      <c r="AB2114" s="34"/>
      <c r="AC2114" s="34"/>
      <c r="AD2114" s="47"/>
      <c r="AG2114" s="23">
        <v>1</v>
      </c>
    </row>
    <row r="2115" spans="1:33" s="16" customFormat="1" x14ac:dyDescent="0.35">
      <c r="A2115" s="34"/>
      <c r="B2115" s="34"/>
      <c r="C2115" s="34"/>
      <c r="D2115" s="34"/>
      <c r="E2115" s="34"/>
      <c r="F2115" s="34"/>
      <c r="G2115" s="34"/>
      <c r="H2115" s="34"/>
      <c r="I2115" s="34"/>
      <c r="J2115" s="34"/>
      <c r="K2115" s="34"/>
      <c r="L2115" s="34"/>
      <c r="M2115" s="34"/>
      <c r="N2115" s="34"/>
      <c r="O2115" s="34"/>
      <c r="P2115" s="34"/>
      <c r="Q2115" s="34"/>
      <c r="R2115" s="34"/>
      <c r="S2115" s="34"/>
      <c r="T2115" s="34"/>
      <c r="U2115" s="34"/>
      <c r="V2115" s="34"/>
      <c r="W2115" s="34"/>
      <c r="X2115" s="34"/>
      <c r="Y2115" s="34"/>
      <c r="Z2115" s="34"/>
      <c r="AA2115" s="34"/>
      <c r="AB2115" s="34"/>
      <c r="AC2115" s="34"/>
      <c r="AD2115" s="47"/>
      <c r="AG2115" s="23">
        <v>1</v>
      </c>
    </row>
    <row r="2116" spans="1:33" s="16" customFormat="1" x14ac:dyDescent="0.35">
      <c r="A2116" s="34"/>
      <c r="B2116" s="34"/>
      <c r="C2116" s="34"/>
      <c r="D2116" s="34"/>
      <c r="E2116" s="34"/>
      <c r="F2116" s="34"/>
      <c r="G2116" s="34"/>
      <c r="H2116" s="34"/>
      <c r="I2116" s="34"/>
      <c r="J2116" s="34"/>
      <c r="K2116" s="34"/>
      <c r="L2116" s="34"/>
      <c r="M2116" s="34"/>
      <c r="N2116" s="34"/>
      <c r="O2116" s="34"/>
      <c r="P2116" s="34"/>
      <c r="Q2116" s="34"/>
      <c r="R2116" s="34"/>
      <c r="S2116" s="34"/>
      <c r="T2116" s="34"/>
      <c r="U2116" s="34"/>
      <c r="V2116" s="34"/>
      <c r="W2116" s="34"/>
      <c r="X2116" s="34"/>
      <c r="Y2116" s="34"/>
      <c r="Z2116" s="34"/>
      <c r="AA2116" s="34"/>
      <c r="AB2116" s="34"/>
      <c r="AC2116" s="34"/>
      <c r="AD2116" s="47"/>
      <c r="AG2116" s="23">
        <v>1</v>
      </c>
    </row>
    <row r="2117" spans="1:33" s="16" customFormat="1" x14ac:dyDescent="0.35">
      <c r="A2117" s="34"/>
      <c r="B2117" s="34"/>
      <c r="C2117" s="34"/>
      <c r="D2117" s="34"/>
      <c r="E2117" s="34"/>
      <c r="F2117" s="34"/>
      <c r="G2117" s="34"/>
      <c r="H2117" s="34"/>
      <c r="I2117" s="34"/>
      <c r="J2117" s="34"/>
      <c r="K2117" s="34"/>
      <c r="L2117" s="34"/>
      <c r="M2117" s="34"/>
      <c r="N2117" s="34"/>
      <c r="O2117" s="34"/>
      <c r="P2117" s="34"/>
      <c r="Q2117" s="34"/>
      <c r="R2117" s="34"/>
      <c r="S2117" s="34"/>
      <c r="T2117" s="34"/>
      <c r="U2117" s="34"/>
      <c r="V2117" s="34"/>
      <c r="W2117" s="34"/>
      <c r="X2117" s="34"/>
      <c r="Y2117" s="34"/>
      <c r="Z2117" s="34"/>
      <c r="AA2117" s="34"/>
      <c r="AB2117" s="34"/>
      <c r="AC2117" s="34"/>
      <c r="AD2117" s="47"/>
      <c r="AG2117" s="23">
        <v>1</v>
      </c>
    </row>
    <row r="2118" spans="1:33" s="16" customFormat="1" x14ac:dyDescent="0.35">
      <c r="A2118" s="34"/>
      <c r="B2118" s="34"/>
      <c r="C2118" s="34"/>
      <c r="D2118" s="34"/>
      <c r="E2118" s="34"/>
      <c r="F2118" s="34"/>
      <c r="G2118" s="34"/>
      <c r="H2118" s="34"/>
      <c r="I2118" s="34"/>
      <c r="J2118" s="34"/>
      <c r="K2118" s="34"/>
      <c r="L2118" s="34"/>
      <c r="M2118" s="34"/>
      <c r="N2118" s="34"/>
      <c r="O2118" s="34"/>
      <c r="P2118" s="34"/>
      <c r="Q2118" s="34"/>
      <c r="R2118" s="34"/>
      <c r="S2118" s="34"/>
      <c r="T2118" s="34"/>
      <c r="U2118" s="34"/>
      <c r="V2118" s="34"/>
      <c r="W2118" s="34"/>
      <c r="X2118" s="34"/>
      <c r="Y2118" s="34"/>
      <c r="Z2118" s="34"/>
      <c r="AA2118" s="34"/>
      <c r="AB2118" s="34"/>
      <c r="AC2118" s="34"/>
      <c r="AD2118" s="47"/>
      <c r="AG2118" s="23">
        <v>1</v>
      </c>
    </row>
    <row r="2119" spans="1:33" s="16" customFormat="1" x14ac:dyDescent="0.35">
      <c r="A2119" s="34"/>
      <c r="B2119" s="34"/>
      <c r="C2119" s="34"/>
      <c r="D2119" s="34"/>
      <c r="E2119" s="34"/>
      <c r="F2119" s="34"/>
      <c r="G2119" s="34"/>
      <c r="H2119" s="34"/>
      <c r="I2119" s="34"/>
      <c r="J2119" s="34"/>
      <c r="K2119" s="34"/>
      <c r="L2119" s="34"/>
      <c r="M2119" s="34"/>
      <c r="N2119" s="34"/>
      <c r="O2119" s="34"/>
      <c r="P2119" s="34"/>
      <c r="Q2119" s="34"/>
      <c r="R2119" s="34"/>
      <c r="S2119" s="34"/>
      <c r="T2119" s="34"/>
      <c r="U2119" s="34"/>
      <c r="V2119" s="34"/>
      <c r="W2119" s="34"/>
      <c r="X2119" s="34"/>
      <c r="Y2119" s="34"/>
      <c r="Z2119" s="34"/>
      <c r="AA2119" s="34"/>
      <c r="AB2119" s="34"/>
      <c r="AC2119" s="34"/>
      <c r="AD2119" s="47"/>
      <c r="AG2119" s="23">
        <v>1</v>
      </c>
    </row>
    <row r="2120" spans="1:33" s="16" customFormat="1" x14ac:dyDescent="0.35">
      <c r="A2120" s="34"/>
      <c r="B2120" s="34"/>
      <c r="C2120" s="34"/>
      <c r="D2120" s="34"/>
      <c r="E2120" s="34"/>
      <c r="F2120" s="34"/>
      <c r="G2120" s="34"/>
      <c r="H2120" s="34"/>
      <c r="I2120" s="34"/>
      <c r="J2120" s="34"/>
      <c r="K2120" s="34"/>
      <c r="L2120" s="34"/>
      <c r="M2120" s="34"/>
      <c r="N2120" s="34"/>
      <c r="O2120" s="34"/>
      <c r="P2120" s="34"/>
      <c r="Q2120" s="34"/>
      <c r="R2120" s="34"/>
      <c r="S2120" s="34"/>
      <c r="T2120" s="34"/>
      <c r="U2120" s="34"/>
      <c r="V2120" s="34"/>
      <c r="W2120" s="34"/>
      <c r="X2120" s="34"/>
      <c r="Y2120" s="34"/>
      <c r="Z2120" s="34"/>
      <c r="AA2120" s="34"/>
      <c r="AB2120" s="34"/>
      <c r="AC2120" s="34"/>
      <c r="AD2120" s="47"/>
      <c r="AG2120" s="23">
        <v>1</v>
      </c>
    </row>
    <row r="2121" spans="1:33" s="16" customFormat="1" x14ac:dyDescent="0.35">
      <c r="A2121" s="34"/>
      <c r="B2121" s="34"/>
      <c r="C2121" s="34"/>
      <c r="D2121" s="34"/>
      <c r="E2121" s="34"/>
      <c r="F2121" s="34"/>
      <c r="G2121" s="34"/>
      <c r="H2121" s="34"/>
      <c r="I2121" s="34"/>
      <c r="J2121" s="34"/>
      <c r="K2121" s="34"/>
      <c r="L2121" s="34"/>
      <c r="M2121" s="34"/>
      <c r="N2121" s="34"/>
      <c r="O2121" s="34"/>
      <c r="P2121" s="34"/>
      <c r="Q2121" s="34"/>
      <c r="R2121" s="34"/>
      <c r="S2121" s="34"/>
      <c r="T2121" s="34"/>
      <c r="U2121" s="34"/>
      <c r="V2121" s="34"/>
      <c r="W2121" s="34"/>
      <c r="X2121" s="34"/>
      <c r="Y2121" s="34"/>
      <c r="Z2121" s="34"/>
      <c r="AA2121" s="34"/>
      <c r="AB2121" s="34"/>
      <c r="AC2121" s="34"/>
      <c r="AD2121" s="47"/>
      <c r="AG2121" s="23">
        <v>1</v>
      </c>
    </row>
    <row r="2122" spans="1:33" s="16" customFormat="1" x14ac:dyDescent="0.35">
      <c r="A2122" s="34"/>
      <c r="B2122" s="34"/>
      <c r="C2122" s="34"/>
      <c r="D2122" s="34"/>
      <c r="E2122" s="34"/>
      <c r="F2122" s="34"/>
      <c r="G2122" s="34"/>
      <c r="H2122" s="34"/>
      <c r="I2122" s="34"/>
      <c r="J2122" s="34"/>
      <c r="K2122" s="34"/>
      <c r="L2122" s="34"/>
      <c r="M2122" s="34"/>
      <c r="N2122" s="34"/>
      <c r="O2122" s="34"/>
      <c r="P2122" s="34"/>
      <c r="Q2122" s="34"/>
      <c r="R2122" s="34"/>
      <c r="S2122" s="34"/>
      <c r="T2122" s="34"/>
      <c r="U2122" s="34"/>
      <c r="V2122" s="34"/>
      <c r="W2122" s="34"/>
      <c r="X2122" s="34"/>
      <c r="Y2122" s="34"/>
      <c r="Z2122" s="34"/>
      <c r="AA2122" s="34"/>
      <c r="AB2122" s="34"/>
      <c r="AC2122" s="34"/>
      <c r="AD2122" s="47"/>
      <c r="AG2122" s="23">
        <v>1</v>
      </c>
    </row>
    <row r="2123" spans="1:33" s="16" customFormat="1" x14ac:dyDescent="0.35">
      <c r="A2123" s="34"/>
      <c r="B2123" s="34"/>
      <c r="C2123" s="34"/>
      <c r="D2123" s="34"/>
      <c r="E2123" s="34"/>
      <c r="F2123" s="34"/>
      <c r="G2123" s="34"/>
      <c r="H2123" s="34"/>
      <c r="I2123" s="34"/>
      <c r="J2123" s="34"/>
      <c r="K2123" s="34"/>
      <c r="L2123" s="34"/>
      <c r="M2123" s="34"/>
      <c r="N2123" s="34"/>
      <c r="O2123" s="34"/>
      <c r="P2123" s="34"/>
      <c r="Q2123" s="34"/>
      <c r="R2123" s="34"/>
      <c r="S2123" s="34"/>
      <c r="T2123" s="34"/>
      <c r="U2123" s="34"/>
      <c r="V2123" s="34"/>
      <c r="W2123" s="34"/>
      <c r="X2123" s="34"/>
      <c r="Y2123" s="34"/>
      <c r="Z2123" s="34"/>
      <c r="AA2123" s="34"/>
      <c r="AB2123" s="34"/>
      <c r="AC2123" s="34"/>
      <c r="AD2123" s="47"/>
      <c r="AG2123" s="23">
        <v>1</v>
      </c>
    </row>
    <row r="2124" spans="1:33" s="16" customFormat="1" x14ac:dyDescent="0.35">
      <c r="A2124" s="34"/>
      <c r="B2124" s="34"/>
      <c r="C2124" s="34"/>
      <c r="D2124" s="34"/>
      <c r="E2124" s="34"/>
      <c r="F2124" s="34"/>
      <c r="G2124" s="34"/>
      <c r="H2124" s="34"/>
      <c r="I2124" s="34"/>
      <c r="J2124" s="34"/>
      <c r="K2124" s="34"/>
      <c r="L2124" s="34"/>
      <c r="M2124" s="34"/>
      <c r="N2124" s="34"/>
      <c r="O2124" s="34"/>
      <c r="P2124" s="34"/>
      <c r="Q2124" s="34"/>
      <c r="R2124" s="34"/>
      <c r="S2124" s="34"/>
      <c r="T2124" s="34"/>
      <c r="U2124" s="34"/>
      <c r="V2124" s="34"/>
      <c r="W2124" s="34"/>
      <c r="X2124" s="34"/>
      <c r="Y2124" s="34"/>
      <c r="Z2124" s="34"/>
      <c r="AA2124" s="34"/>
      <c r="AB2124" s="34"/>
      <c r="AC2124" s="34"/>
      <c r="AD2124" s="47"/>
      <c r="AG2124" s="23">
        <v>1</v>
      </c>
    </row>
    <row r="2125" spans="1:33" s="16" customFormat="1" x14ac:dyDescent="0.35">
      <c r="A2125" s="34"/>
      <c r="B2125" s="34"/>
      <c r="C2125" s="34"/>
      <c r="D2125" s="34"/>
      <c r="E2125" s="34"/>
      <c r="F2125" s="34"/>
      <c r="G2125" s="34"/>
      <c r="H2125" s="34"/>
      <c r="I2125" s="34"/>
      <c r="J2125" s="34"/>
      <c r="K2125" s="34"/>
      <c r="L2125" s="34"/>
      <c r="M2125" s="34"/>
      <c r="N2125" s="34"/>
      <c r="O2125" s="34"/>
      <c r="P2125" s="34"/>
      <c r="Q2125" s="34"/>
      <c r="R2125" s="34"/>
      <c r="S2125" s="34"/>
      <c r="T2125" s="34"/>
      <c r="U2125" s="34"/>
      <c r="V2125" s="34"/>
      <c r="W2125" s="34"/>
      <c r="X2125" s="34"/>
      <c r="Y2125" s="34"/>
      <c r="Z2125" s="34"/>
      <c r="AA2125" s="34"/>
      <c r="AB2125" s="34"/>
      <c r="AC2125" s="34"/>
      <c r="AD2125" s="47"/>
      <c r="AG2125" s="23">
        <v>1</v>
      </c>
    </row>
    <row r="2126" spans="1:33" s="16" customFormat="1" x14ac:dyDescent="0.35">
      <c r="A2126" s="34"/>
      <c r="B2126" s="34"/>
      <c r="C2126" s="34"/>
      <c r="D2126" s="34"/>
      <c r="E2126" s="34"/>
      <c r="F2126" s="34"/>
      <c r="G2126" s="34"/>
      <c r="H2126" s="34"/>
      <c r="I2126" s="34"/>
      <c r="J2126" s="34"/>
      <c r="K2126" s="34"/>
      <c r="L2126" s="34"/>
      <c r="M2126" s="34"/>
      <c r="N2126" s="34"/>
      <c r="O2126" s="34"/>
      <c r="P2126" s="34"/>
      <c r="Q2126" s="34"/>
      <c r="R2126" s="34"/>
      <c r="S2126" s="34"/>
      <c r="T2126" s="34"/>
      <c r="U2126" s="34"/>
      <c r="V2126" s="34"/>
      <c r="W2126" s="34"/>
      <c r="X2126" s="34"/>
      <c r="Y2126" s="34"/>
      <c r="Z2126" s="34"/>
      <c r="AA2126" s="34"/>
      <c r="AB2126" s="34"/>
      <c r="AC2126" s="34"/>
      <c r="AD2126" s="47"/>
      <c r="AG2126" s="23">
        <v>1</v>
      </c>
    </row>
    <row r="2127" spans="1:33" s="16" customFormat="1" x14ac:dyDescent="0.35">
      <c r="A2127" s="34"/>
      <c r="B2127" s="34"/>
      <c r="C2127" s="34"/>
      <c r="D2127" s="34"/>
      <c r="E2127" s="34"/>
      <c r="F2127" s="34"/>
      <c r="G2127" s="34"/>
      <c r="H2127" s="34"/>
      <c r="I2127" s="34"/>
      <c r="J2127" s="34"/>
      <c r="K2127" s="34"/>
      <c r="L2127" s="34"/>
      <c r="M2127" s="34"/>
      <c r="N2127" s="34"/>
      <c r="O2127" s="34"/>
      <c r="P2127" s="34"/>
      <c r="Q2127" s="34"/>
      <c r="R2127" s="34"/>
      <c r="S2127" s="34"/>
      <c r="T2127" s="34"/>
      <c r="U2127" s="34"/>
      <c r="V2127" s="34"/>
      <c r="W2127" s="34"/>
      <c r="X2127" s="34"/>
      <c r="Y2127" s="34"/>
      <c r="Z2127" s="34"/>
      <c r="AA2127" s="34"/>
      <c r="AB2127" s="34"/>
      <c r="AC2127" s="34"/>
      <c r="AD2127" s="47"/>
      <c r="AG2127" s="23">
        <v>1</v>
      </c>
    </row>
    <row r="2128" spans="1:33" s="16" customFormat="1" x14ac:dyDescent="0.35">
      <c r="A2128" s="34"/>
      <c r="B2128" s="34"/>
      <c r="C2128" s="34"/>
      <c r="D2128" s="34"/>
      <c r="E2128" s="34"/>
      <c r="F2128" s="34"/>
      <c r="G2128" s="34"/>
      <c r="H2128" s="34"/>
      <c r="I2128" s="34"/>
      <c r="J2128" s="34"/>
      <c r="K2128" s="34"/>
      <c r="L2128" s="34"/>
      <c r="M2128" s="34"/>
      <c r="N2128" s="34"/>
      <c r="O2128" s="34"/>
      <c r="P2128" s="34"/>
      <c r="Q2128" s="34"/>
      <c r="R2128" s="34"/>
      <c r="S2128" s="34"/>
      <c r="T2128" s="34"/>
      <c r="U2128" s="34"/>
      <c r="V2128" s="34"/>
      <c r="W2128" s="34"/>
      <c r="X2128" s="34"/>
      <c r="Y2128" s="34"/>
      <c r="Z2128" s="34"/>
      <c r="AA2128" s="34"/>
      <c r="AB2128" s="34"/>
      <c r="AC2128" s="34"/>
      <c r="AD2128" s="47"/>
      <c r="AG2128" s="23">
        <v>1</v>
      </c>
    </row>
    <row r="2129" spans="1:33" s="16" customFormat="1" x14ac:dyDescent="0.35">
      <c r="A2129" s="34"/>
      <c r="B2129" s="34"/>
      <c r="C2129" s="34"/>
      <c r="D2129" s="34"/>
      <c r="E2129" s="34"/>
      <c r="F2129" s="34"/>
      <c r="G2129" s="34"/>
      <c r="H2129" s="34"/>
      <c r="I2129" s="34"/>
      <c r="J2129" s="34"/>
      <c r="K2129" s="34"/>
      <c r="L2129" s="34"/>
      <c r="M2129" s="34"/>
      <c r="N2129" s="34"/>
      <c r="O2129" s="34"/>
      <c r="P2129" s="34"/>
      <c r="Q2129" s="34"/>
      <c r="R2129" s="34"/>
      <c r="S2129" s="34"/>
      <c r="T2129" s="34"/>
      <c r="U2129" s="34"/>
      <c r="V2129" s="34"/>
      <c r="W2129" s="34"/>
      <c r="X2129" s="34"/>
      <c r="Y2129" s="34"/>
      <c r="Z2129" s="34"/>
      <c r="AA2129" s="34"/>
      <c r="AB2129" s="34"/>
      <c r="AC2129" s="34"/>
      <c r="AD2129" s="47"/>
      <c r="AG2129" s="23">
        <v>1</v>
      </c>
    </row>
    <row r="2130" spans="1:33" s="16" customFormat="1" x14ac:dyDescent="0.35">
      <c r="A2130" s="34"/>
      <c r="B2130" s="34"/>
      <c r="C2130" s="34"/>
      <c r="D2130" s="34"/>
      <c r="E2130" s="34"/>
      <c r="F2130" s="34"/>
      <c r="G2130" s="34"/>
      <c r="H2130" s="34"/>
      <c r="I2130" s="34"/>
      <c r="J2130" s="34"/>
      <c r="K2130" s="34"/>
      <c r="L2130" s="34"/>
      <c r="M2130" s="34"/>
      <c r="N2130" s="34"/>
      <c r="O2130" s="34"/>
      <c r="P2130" s="34"/>
      <c r="Q2130" s="34"/>
      <c r="R2130" s="34"/>
      <c r="S2130" s="34"/>
      <c r="T2130" s="34"/>
      <c r="U2130" s="34"/>
      <c r="V2130" s="34"/>
      <c r="W2130" s="34"/>
      <c r="X2130" s="34"/>
      <c r="Y2130" s="34"/>
      <c r="Z2130" s="34"/>
      <c r="AA2130" s="34"/>
      <c r="AB2130" s="34"/>
      <c r="AC2130" s="34"/>
      <c r="AD2130" s="47"/>
      <c r="AG2130" s="23">
        <v>1</v>
      </c>
    </row>
    <row r="2131" spans="1:33" s="16" customFormat="1" x14ac:dyDescent="0.35">
      <c r="A2131" s="34"/>
      <c r="B2131" s="34"/>
      <c r="C2131" s="34"/>
      <c r="D2131" s="34"/>
      <c r="E2131" s="34"/>
      <c r="F2131" s="34"/>
      <c r="G2131" s="34"/>
      <c r="H2131" s="34"/>
      <c r="I2131" s="34"/>
      <c r="J2131" s="34"/>
      <c r="K2131" s="34"/>
      <c r="L2131" s="34"/>
      <c r="M2131" s="34"/>
      <c r="N2131" s="34"/>
      <c r="O2131" s="34"/>
      <c r="P2131" s="34"/>
      <c r="Q2131" s="34"/>
      <c r="R2131" s="34"/>
      <c r="S2131" s="34"/>
      <c r="T2131" s="34"/>
      <c r="U2131" s="34"/>
      <c r="V2131" s="34"/>
      <c r="W2131" s="34"/>
      <c r="X2131" s="34"/>
      <c r="Y2131" s="34"/>
      <c r="Z2131" s="34"/>
      <c r="AA2131" s="34"/>
      <c r="AB2131" s="34"/>
      <c r="AC2131" s="34"/>
      <c r="AD2131" s="47"/>
      <c r="AG2131" s="23">
        <v>1</v>
      </c>
    </row>
    <row r="2132" spans="1:33" s="16" customFormat="1" x14ac:dyDescent="0.35">
      <c r="A2132" s="34"/>
      <c r="B2132" s="34"/>
      <c r="C2132" s="34"/>
      <c r="D2132" s="34"/>
      <c r="E2132" s="34"/>
      <c r="F2132" s="34"/>
      <c r="G2132" s="34"/>
      <c r="H2132" s="34"/>
      <c r="I2132" s="34"/>
      <c r="J2132" s="34"/>
      <c r="K2132" s="34"/>
      <c r="L2132" s="34"/>
      <c r="M2132" s="34"/>
      <c r="N2132" s="34"/>
      <c r="O2132" s="34"/>
      <c r="P2132" s="34"/>
      <c r="Q2132" s="34"/>
      <c r="R2132" s="34"/>
      <c r="S2132" s="34"/>
      <c r="T2132" s="34"/>
      <c r="U2132" s="34"/>
      <c r="V2132" s="34"/>
      <c r="W2132" s="34"/>
      <c r="X2132" s="34"/>
      <c r="Y2132" s="34"/>
      <c r="Z2132" s="34"/>
      <c r="AA2132" s="34"/>
      <c r="AB2132" s="34"/>
      <c r="AC2132" s="34"/>
      <c r="AD2132" s="47"/>
      <c r="AG2132" s="23">
        <v>1</v>
      </c>
    </row>
    <row r="2133" spans="1:33" s="16" customFormat="1" x14ac:dyDescent="0.35">
      <c r="A2133" s="34"/>
      <c r="B2133" s="34"/>
      <c r="C2133" s="34"/>
      <c r="D2133" s="34"/>
      <c r="E2133" s="34"/>
      <c r="F2133" s="34"/>
      <c r="G2133" s="34"/>
      <c r="H2133" s="34"/>
      <c r="I2133" s="34"/>
      <c r="J2133" s="34"/>
      <c r="K2133" s="34"/>
      <c r="L2133" s="34"/>
      <c r="M2133" s="34"/>
      <c r="N2133" s="34"/>
      <c r="O2133" s="34"/>
      <c r="P2133" s="34"/>
      <c r="Q2133" s="34"/>
      <c r="R2133" s="34"/>
      <c r="S2133" s="34"/>
      <c r="T2133" s="34"/>
      <c r="U2133" s="34"/>
      <c r="V2133" s="34"/>
      <c r="W2133" s="34"/>
      <c r="X2133" s="34"/>
      <c r="Y2133" s="34"/>
      <c r="Z2133" s="34"/>
      <c r="AA2133" s="34"/>
      <c r="AB2133" s="34"/>
      <c r="AC2133" s="34"/>
      <c r="AD2133" s="47"/>
      <c r="AG2133" s="23">
        <v>1</v>
      </c>
    </row>
    <row r="2134" spans="1:33" s="16" customFormat="1" x14ac:dyDescent="0.35">
      <c r="A2134" s="34"/>
      <c r="B2134" s="34"/>
      <c r="C2134" s="34"/>
      <c r="D2134" s="34"/>
      <c r="E2134" s="34"/>
      <c r="F2134" s="34"/>
      <c r="G2134" s="34"/>
      <c r="H2134" s="34"/>
      <c r="I2134" s="34"/>
      <c r="J2134" s="34"/>
      <c r="K2134" s="34"/>
      <c r="L2134" s="34"/>
      <c r="M2134" s="34"/>
      <c r="N2134" s="34"/>
      <c r="O2134" s="34"/>
      <c r="P2134" s="34"/>
      <c r="Q2134" s="34"/>
      <c r="R2134" s="34"/>
      <c r="S2134" s="34"/>
      <c r="T2134" s="34"/>
      <c r="U2134" s="34"/>
      <c r="V2134" s="34"/>
      <c r="W2134" s="34"/>
      <c r="X2134" s="34"/>
      <c r="Y2134" s="34"/>
      <c r="Z2134" s="34"/>
      <c r="AA2134" s="34"/>
      <c r="AB2134" s="34"/>
      <c r="AC2134" s="34"/>
      <c r="AD2134" s="47"/>
      <c r="AG2134" s="23">
        <v>1</v>
      </c>
    </row>
    <row r="2135" spans="1:33" s="16" customFormat="1" x14ac:dyDescent="0.35">
      <c r="A2135" s="34"/>
      <c r="B2135" s="34"/>
      <c r="C2135" s="34"/>
      <c r="D2135" s="34"/>
      <c r="E2135" s="34"/>
      <c r="F2135" s="34"/>
      <c r="G2135" s="34"/>
      <c r="H2135" s="34"/>
      <c r="I2135" s="34"/>
      <c r="J2135" s="34"/>
      <c r="K2135" s="34"/>
      <c r="L2135" s="34"/>
      <c r="M2135" s="34"/>
      <c r="N2135" s="34"/>
      <c r="O2135" s="34"/>
      <c r="P2135" s="34"/>
      <c r="Q2135" s="34"/>
      <c r="R2135" s="34"/>
      <c r="S2135" s="34"/>
      <c r="T2135" s="34"/>
      <c r="U2135" s="34"/>
      <c r="V2135" s="34"/>
      <c r="W2135" s="34"/>
      <c r="X2135" s="34"/>
      <c r="Y2135" s="34"/>
      <c r="Z2135" s="34"/>
      <c r="AA2135" s="34"/>
      <c r="AB2135" s="34"/>
      <c r="AC2135" s="34"/>
      <c r="AD2135" s="47"/>
      <c r="AG2135" s="23">
        <v>1</v>
      </c>
    </row>
    <row r="2136" spans="1:33" s="16" customFormat="1" x14ac:dyDescent="0.35">
      <c r="A2136" s="34"/>
      <c r="B2136" s="34"/>
      <c r="C2136" s="34"/>
      <c r="D2136" s="34"/>
      <c r="E2136" s="34"/>
      <c r="F2136" s="34"/>
      <c r="G2136" s="34"/>
      <c r="H2136" s="34"/>
      <c r="I2136" s="34"/>
      <c r="J2136" s="34"/>
      <c r="K2136" s="34"/>
      <c r="L2136" s="34"/>
      <c r="M2136" s="34"/>
      <c r="N2136" s="34"/>
      <c r="O2136" s="34"/>
      <c r="P2136" s="34"/>
      <c r="Q2136" s="34"/>
      <c r="R2136" s="34"/>
      <c r="S2136" s="34"/>
      <c r="T2136" s="34"/>
      <c r="U2136" s="34"/>
      <c r="V2136" s="34"/>
      <c r="W2136" s="34"/>
      <c r="X2136" s="34"/>
      <c r="Y2136" s="34"/>
      <c r="Z2136" s="34"/>
      <c r="AA2136" s="34"/>
      <c r="AB2136" s="34"/>
      <c r="AC2136" s="34"/>
      <c r="AD2136" s="47"/>
      <c r="AG2136" s="23">
        <v>1</v>
      </c>
    </row>
    <row r="2137" spans="1:33" s="16" customFormat="1" x14ac:dyDescent="0.35">
      <c r="A2137" s="34"/>
      <c r="B2137" s="34"/>
      <c r="C2137" s="34"/>
      <c r="D2137" s="34"/>
      <c r="E2137" s="34"/>
      <c r="F2137" s="34"/>
      <c r="G2137" s="34"/>
      <c r="H2137" s="34"/>
      <c r="I2137" s="34"/>
      <c r="J2137" s="34"/>
      <c r="K2137" s="34"/>
      <c r="L2137" s="34"/>
      <c r="M2137" s="34"/>
      <c r="N2137" s="34"/>
      <c r="O2137" s="34"/>
      <c r="P2137" s="34"/>
      <c r="Q2137" s="34"/>
      <c r="R2137" s="34"/>
      <c r="S2137" s="34"/>
      <c r="T2137" s="34"/>
      <c r="U2137" s="34"/>
      <c r="V2137" s="34"/>
      <c r="W2137" s="34"/>
      <c r="X2137" s="34"/>
      <c r="Y2137" s="34"/>
      <c r="Z2137" s="34"/>
      <c r="AA2137" s="34"/>
      <c r="AB2137" s="34"/>
      <c r="AC2137" s="34"/>
      <c r="AD2137" s="47"/>
      <c r="AG2137" s="23">
        <v>1</v>
      </c>
    </row>
    <row r="2138" spans="1:33" s="16" customFormat="1" x14ac:dyDescent="0.35">
      <c r="A2138" s="34"/>
      <c r="B2138" s="34"/>
      <c r="C2138" s="34"/>
      <c r="D2138" s="34"/>
      <c r="E2138" s="34"/>
      <c r="F2138" s="34"/>
      <c r="G2138" s="34"/>
      <c r="H2138" s="34"/>
      <c r="I2138" s="34"/>
      <c r="J2138" s="34"/>
      <c r="K2138" s="34"/>
      <c r="L2138" s="34"/>
      <c r="M2138" s="34"/>
      <c r="N2138" s="34"/>
      <c r="O2138" s="34"/>
      <c r="P2138" s="34"/>
      <c r="Q2138" s="34"/>
      <c r="R2138" s="34"/>
      <c r="S2138" s="34"/>
      <c r="T2138" s="34"/>
      <c r="U2138" s="34"/>
      <c r="V2138" s="34"/>
      <c r="W2138" s="34"/>
      <c r="X2138" s="34"/>
      <c r="Y2138" s="34"/>
      <c r="Z2138" s="34"/>
      <c r="AA2138" s="34"/>
      <c r="AB2138" s="34"/>
      <c r="AC2138" s="34"/>
      <c r="AD2138" s="47"/>
      <c r="AG2138" s="23">
        <v>1</v>
      </c>
    </row>
    <row r="2139" spans="1:33" s="16" customFormat="1" x14ac:dyDescent="0.35">
      <c r="A2139" s="34"/>
      <c r="B2139" s="34"/>
      <c r="C2139" s="34"/>
      <c r="D2139" s="34"/>
      <c r="E2139" s="34"/>
      <c r="F2139" s="34"/>
      <c r="G2139" s="34"/>
      <c r="H2139" s="34"/>
      <c r="I2139" s="34"/>
      <c r="J2139" s="34"/>
      <c r="K2139" s="34"/>
      <c r="L2139" s="34"/>
      <c r="M2139" s="34"/>
      <c r="N2139" s="34"/>
      <c r="O2139" s="34"/>
      <c r="P2139" s="34"/>
      <c r="Q2139" s="34"/>
      <c r="R2139" s="34"/>
      <c r="S2139" s="34"/>
      <c r="T2139" s="34"/>
      <c r="U2139" s="34"/>
      <c r="V2139" s="34"/>
      <c r="W2139" s="34"/>
      <c r="X2139" s="34"/>
      <c r="Y2139" s="34"/>
      <c r="Z2139" s="34"/>
      <c r="AA2139" s="34"/>
      <c r="AB2139" s="34"/>
      <c r="AC2139" s="34"/>
      <c r="AD2139" s="47"/>
      <c r="AG2139" s="23">
        <v>1</v>
      </c>
    </row>
    <row r="2140" spans="1:33" s="16" customFormat="1" x14ac:dyDescent="0.35">
      <c r="A2140" s="34"/>
      <c r="B2140" s="34"/>
      <c r="C2140" s="34"/>
      <c r="D2140" s="34"/>
      <c r="E2140" s="34"/>
      <c r="F2140" s="34"/>
      <c r="G2140" s="34"/>
      <c r="H2140" s="34"/>
      <c r="I2140" s="34"/>
      <c r="J2140" s="34"/>
      <c r="K2140" s="34"/>
      <c r="L2140" s="34"/>
      <c r="M2140" s="34"/>
      <c r="N2140" s="34"/>
      <c r="O2140" s="34"/>
      <c r="P2140" s="34"/>
      <c r="Q2140" s="34"/>
      <c r="R2140" s="34"/>
      <c r="S2140" s="34"/>
      <c r="T2140" s="34"/>
      <c r="U2140" s="34"/>
      <c r="V2140" s="34"/>
      <c r="W2140" s="34"/>
      <c r="X2140" s="34"/>
      <c r="Y2140" s="34"/>
      <c r="Z2140" s="34"/>
      <c r="AA2140" s="34"/>
      <c r="AB2140" s="34"/>
      <c r="AC2140" s="34"/>
      <c r="AD2140" s="47"/>
      <c r="AG2140" s="23">
        <v>1</v>
      </c>
    </row>
    <row r="2141" spans="1:33" s="16" customFormat="1" x14ac:dyDescent="0.35">
      <c r="A2141" s="34"/>
      <c r="B2141" s="34"/>
      <c r="C2141" s="34"/>
      <c r="D2141" s="34"/>
      <c r="E2141" s="34"/>
      <c r="F2141" s="34"/>
      <c r="G2141" s="34"/>
      <c r="H2141" s="34"/>
      <c r="I2141" s="34"/>
      <c r="J2141" s="34"/>
      <c r="K2141" s="34"/>
      <c r="L2141" s="34"/>
      <c r="M2141" s="34"/>
      <c r="N2141" s="34"/>
      <c r="O2141" s="34"/>
      <c r="P2141" s="34"/>
      <c r="Q2141" s="34"/>
      <c r="R2141" s="34"/>
      <c r="S2141" s="34"/>
      <c r="T2141" s="34"/>
      <c r="U2141" s="34"/>
      <c r="V2141" s="34"/>
      <c r="W2141" s="34"/>
      <c r="X2141" s="34"/>
      <c r="Y2141" s="34"/>
      <c r="Z2141" s="34"/>
      <c r="AA2141" s="34"/>
      <c r="AB2141" s="34"/>
      <c r="AC2141" s="34"/>
      <c r="AD2141" s="47"/>
      <c r="AG2141" s="23">
        <v>1</v>
      </c>
    </row>
    <row r="2142" spans="1:33" s="16" customFormat="1" x14ac:dyDescent="0.35">
      <c r="A2142" s="34"/>
      <c r="B2142" s="34"/>
      <c r="C2142" s="34"/>
      <c r="D2142" s="34"/>
      <c r="E2142" s="34"/>
      <c r="F2142" s="34"/>
      <c r="G2142" s="34"/>
      <c r="H2142" s="34"/>
      <c r="I2142" s="34"/>
      <c r="J2142" s="34"/>
      <c r="K2142" s="34"/>
      <c r="L2142" s="34"/>
      <c r="M2142" s="34"/>
      <c r="N2142" s="34"/>
      <c r="O2142" s="34"/>
      <c r="P2142" s="34"/>
      <c r="Q2142" s="34"/>
      <c r="R2142" s="34"/>
      <c r="S2142" s="34"/>
      <c r="T2142" s="34"/>
      <c r="U2142" s="34"/>
      <c r="V2142" s="34"/>
      <c r="W2142" s="34"/>
      <c r="X2142" s="34"/>
      <c r="Y2142" s="34"/>
      <c r="Z2142" s="34"/>
      <c r="AA2142" s="34"/>
      <c r="AB2142" s="34"/>
      <c r="AC2142" s="34"/>
      <c r="AD2142" s="47"/>
      <c r="AG2142" s="23">
        <v>1</v>
      </c>
    </row>
    <row r="2143" spans="1:33" s="16" customFormat="1" x14ac:dyDescent="0.35">
      <c r="A2143" s="34"/>
      <c r="B2143" s="34"/>
      <c r="C2143" s="34"/>
      <c r="D2143" s="34"/>
      <c r="E2143" s="34"/>
      <c r="F2143" s="34"/>
      <c r="G2143" s="34"/>
      <c r="H2143" s="34"/>
      <c r="I2143" s="34"/>
      <c r="J2143" s="34"/>
      <c r="K2143" s="34"/>
      <c r="L2143" s="34"/>
      <c r="M2143" s="34"/>
      <c r="N2143" s="34"/>
      <c r="O2143" s="34"/>
      <c r="P2143" s="34"/>
      <c r="Q2143" s="34"/>
      <c r="R2143" s="34"/>
      <c r="S2143" s="34"/>
      <c r="T2143" s="34"/>
      <c r="U2143" s="34"/>
      <c r="V2143" s="34"/>
      <c r="W2143" s="34"/>
      <c r="X2143" s="34"/>
      <c r="Y2143" s="34"/>
      <c r="Z2143" s="34"/>
      <c r="AA2143" s="34"/>
      <c r="AB2143" s="34"/>
      <c r="AC2143" s="34"/>
      <c r="AD2143" s="47"/>
      <c r="AG2143" s="23">
        <v>1</v>
      </c>
    </row>
    <row r="2144" spans="1:33" s="16" customFormat="1" x14ac:dyDescent="0.35">
      <c r="A2144" s="34"/>
      <c r="B2144" s="34"/>
      <c r="C2144" s="34"/>
      <c r="D2144" s="34"/>
      <c r="E2144" s="34"/>
      <c r="F2144" s="34"/>
      <c r="G2144" s="34"/>
      <c r="H2144" s="34"/>
      <c r="I2144" s="34"/>
      <c r="J2144" s="34"/>
      <c r="K2144" s="34"/>
      <c r="L2144" s="34"/>
      <c r="M2144" s="34"/>
      <c r="N2144" s="34"/>
      <c r="O2144" s="34"/>
      <c r="P2144" s="34"/>
      <c r="Q2144" s="34"/>
      <c r="R2144" s="34"/>
      <c r="S2144" s="34"/>
      <c r="T2144" s="34"/>
      <c r="U2144" s="34"/>
      <c r="V2144" s="34"/>
      <c r="W2144" s="34"/>
      <c r="X2144" s="34"/>
      <c r="Y2144" s="34"/>
      <c r="Z2144" s="34"/>
      <c r="AA2144" s="34"/>
      <c r="AB2144" s="34"/>
      <c r="AC2144" s="34"/>
      <c r="AD2144" s="47"/>
      <c r="AG2144" s="23">
        <v>1</v>
      </c>
    </row>
    <row r="2145" spans="1:33" s="16" customFormat="1" x14ac:dyDescent="0.35">
      <c r="A2145" s="34"/>
      <c r="B2145" s="34"/>
      <c r="C2145" s="34"/>
      <c r="D2145" s="34"/>
      <c r="E2145" s="34"/>
      <c r="F2145" s="34"/>
      <c r="G2145" s="34"/>
      <c r="H2145" s="34"/>
      <c r="I2145" s="34"/>
      <c r="J2145" s="34"/>
      <c r="K2145" s="34"/>
      <c r="L2145" s="34"/>
      <c r="M2145" s="34"/>
      <c r="N2145" s="34"/>
      <c r="O2145" s="34"/>
      <c r="P2145" s="34"/>
      <c r="Q2145" s="34"/>
      <c r="R2145" s="34"/>
      <c r="S2145" s="34"/>
      <c r="T2145" s="34"/>
      <c r="U2145" s="34"/>
      <c r="V2145" s="34"/>
      <c r="W2145" s="34"/>
      <c r="X2145" s="34"/>
      <c r="Y2145" s="34"/>
      <c r="Z2145" s="34"/>
      <c r="AA2145" s="34"/>
      <c r="AB2145" s="34"/>
      <c r="AC2145" s="34"/>
      <c r="AD2145" s="47"/>
      <c r="AG2145" s="23">
        <v>1</v>
      </c>
    </row>
    <row r="2146" spans="1:33" s="16" customFormat="1" x14ac:dyDescent="0.35">
      <c r="A2146" s="34"/>
      <c r="B2146" s="34"/>
      <c r="C2146" s="34"/>
      <c r="D2146" s="34"/>
      <c r="E2146" s="34"/>
      <c r="F2146" s="34"/>
      <c r="G2146" s="34"/>
      <c r="H2146" s="34"/>
      <c r="I2146" s="34"/>
      <c r="J2146" s="34"/>
      <c r="K2146" s="34"/>
      <c r="L2146" s="34"/>
      <c r="M2146" s="34"/>
      <c r="N2146" s="34"/>
      <c r="O2146" s="34"/>
      <c r="P2146" s="34"/>
      <c r="Q2146" s="34"/>
      <c r="R2146" s="34"/>
      <c r="S2146" s="34"/>
      <c r="T2146" s="34"/>
      <c r="U2146" s="34"/>
      <c r="V2146" s="34"/>
      <c r="W2146" s="34"/>
      <c r="X2146" s="34"/>
      <c r="Y2146" s="34"/>
      <c r="Z2146" s="34"/>
      <c r="AA2146" s="34"/>
      <c r="AB2146" s="34"/>
      <c r="AC2146" s="34"/>
      <c r="AD2146" s="47"/>
      <c r="AG2146" s="23">
        <v>1</v>
      </c>
    </row>
    <row r="2147" spans="1:33" s="16" customFormat="1" x14ac:dyDescent="0.35">
      <c r="A2147" s="34"/>
      <c r="B2147" s="34"/>
      <c r="C2147" s="34"/>
      <c r="D2147" s="34"/>
      <c r="E2147" s="34"/>
      <c r="F2147" s="34"/>
      <c r="G2147" s="34"/>
      <c r="H2147" s="34"/>
      <c r="I2147" s="34"/>
      <c r="J2147" s="34"/>
      <c r="K2147" s="34"/>
      <c r="L2147" s="34"/>
      <c r="M2147" s="34"/>
      <c r="N2147" s="34"/>
      <c r="O2147" s="34"/>
      <c r="P2147" s="34"/>
      <c r="Q2147" s="34"/>
      <c r="R2147" s="34"/>
      <c r="S2147" s="34"/>
      <c r="T2147" s="34"/>
      <c r="U2147" s="34"/>
      <c r="V2147" s="34"/>
      <c r="W2147" s="34"/>
      <c r="X2147" s="34"/>
      <c r="Y2147" s="34"/>
      <c r="Z2147" s="34"/>
      <c r="AA2147" s="34"/>
      <c r="AB2147" s="34"/>
      <c r="AC2147" s="34"/>
      <c r="AD2147" s="47"/>
      <c r="AG2147" s="23">
        <v>1</v>
      </c>
    </row>
    <row r="2148" spans="1:33" s="16" customFormat="1" x14ac:dyDescent="0.35">
      <c r="A2148" s="34"/>
      <c r="B2148" s="34"/>
      <c r="C2148" s="34"/>
      <c r="D2148" s="34"/>
      <c r="E2148" s="34"/>
      <c r="F2148" s="34"/>
      <c r="G2148" s="34"/>
      <c r="H2148" s="34"/>
      <c r="I2148" s="34"/>
      <c r="J2148" s="34"/>
      <c r="K2148" s="34"/>
      <c r="L2148" s="34"/>
      <c r="M2148" s="34"/>
      <c r="N2148" s="34"/>
      <c r="O2148" s="34"/>
      <c r="P2148" s="34"/>
      <c r="Q2148" s="34"/>
      <c r="R2148" s="34"/>
      <c r="S2148" s="34"/>
      <c r="T2148" s="34"/>
      <c r="U2148" s="34"/>
      <c r="V2148" s="34"/>
      <c r="W2148" s="34"/>
      <c r="X2148" s="34"/>
      <c r="Y2148" s="34"/>
      <c r="Z2148" s="34"/>
      <c r="AA2148" s="34"/>
      <c r="AB2148" s="34"/>
      <c r="AC2148" s="34"/>
      <c r="AD2148" s="47"/>
      <c r="AG2148" s="23">
        <v>1</v>
      </c>
    </row>
    <row r="2149" spans="1:33" s="16" customFormat="1" x14ac:dyDescent="0.35">
      <c r="A2149" s="34"/>
      <c r="B2149" s="34"/>
      <c r="C2149" s="34"/>
      <c r="D2149" s="34"/>
      <c r="E2149" s="34"/>
      <c r="F2149" s="34"/>
      <c r="G2149" s="34"/>
      <c r="H2149" s="34"/>
      <c r="I2149" s="34"/>
      <c r="J2149" s="34"/>
      <c r="K2149" s="34"/>
      <c r="L2149" s="34"/>
      <c r="M2149" s="34"/>
      <c r="N2149" s="34"/>
      <c r="O2149" s="34"/>
      <c r="P2149" s="34"/>
      <c r="Q2149" s="34"/>
      <c r="R2149" s="34"/>
      <c r="S2149" s="34"/>
      <c r="T2149" s="34"/>
      <c r="U2149" s="34"/>
      <c r="V2149" s="34"/>
      <c r="W2149" s="34"/>
      <c r="X2149" s="34"/>
      <c r="Y2149" s="34"/>
      <c r="Z2149" s="34"/>
      <c r="AA2149" s="34"/>
      <c r="AB2149" s="34"/>
      <c r="AC2149" s="34"/>
      <c r="AD2149" s="47"/>
      <c r="AG2149" s="23">
        <v>1</v>
      </c>
    </row>
    <row r="2150" spans="1:33" s="16" customFormat="1" x14ac:dyDescent="0.35">
      <c r="A2150" s="34"/>
      <c r="B2150" s="34"/>
      <c r="C2150" s="34"/>
      <c r="D2150" s="34"/>
      <c r="E2150" s="34"/>
      <c r="F2150" s="34"/>
      <c r="G2150" s="34"/>
      <c r="H2150" s="34"/>
      <c r="I2150" s="34"/>
      <c r="J2150" s="34"/>
      <c r="K2150" s="34"/>
      <c r="L2150" s="34"/>
      <c r="M2150" s="34"/>
      <c r="N2150" s="34"/>
      <c r="O2150" s="34"/>
      <c r="P2150" s="34"/>
      <c r="Q2150" s="34"/>
      <c r="R2150" s="34"/>
      <c r="S2150" s="34"/>
      <c r="T2150" s="34"/>
      <c r="U2150" s="34"/>
      <c r="V2150" s="34"/>
      <c r="W2150" s="34"/>
      <c r="X2150" s="34"/>
      <c r="Y2150" s="34"/>
      <c r="Z2150" s="34"/>
      <c r="AA2150" s="34"/>
      <c r="AB2150" s="34"/>
      <c r="AC2150" s="34"/>
      <c r="AD2150" s="47"/>
      <c r="AG2150" s="23">
        <v>1</v>
      </c>
    </row>
    <row r="2151" spans="1:33" s="16" customFormat="1" x14ac:dyDescent="0.35">
      <c r="A2151" s="34"/>
      <c r="B2151" s="34"/>
      <c r="C2151" s="34"/>
      <c r="D2151" s="34"/>
      <c r="E2151" s="34"/>
      <c r="F2151" s="34"/>
      <c r="G2151" s="34"/>
      <c r="H2151" s="34"/>
      <c r="I2151" s="34"/>
      <c r="J2151" s="34"/>
      <c r="K2151" s="34"/>
      <c r="L2151" s="34"/>
      <c r="M2151" s="34"/>
      <c r="N2151" s="34"/>
      <c r="O2151" s="34"/>
      <c r="P2151" s="34"/>
      <c r="Q2151" s="34"/>
      <c r="R2151" s="34"/>
      <c r="S2151" s="34"/>
      <c r="T2151" s="34"/>
      <c r="U2151" s="34"/>
      <c r="V2151" s="34"/>
      <c r="W2151" s="34"/>
      <c r="X2151" s="34"/>
      <c r="Y2151" s="34"/>
      <c r="Z2151" s="34"/>
      <c r="AA2151" s="34"/>
      <c r="AB2151" s="34"/>
      <c r="AC2151" s="34"/>
      <c r="AD2151" s="47"/>
      <c r="AG2151" s="23">
        <v>1</v>
      </c>
    </row>
    <row r="2152" spans="1:33" s="16" customFormat="1" x14ac:dyDescent="0.35">
      <c r="A2152" s="34"/>
      <c r="B2152" s="34"/>
      <c r="C2152" s="34"/>
      <c r="D2152" s="34"/>
      <c r="E2152" s="34"/>
      <c r="F2152" s="34"/>
      <c r="G2152" s="34"/>
      <c r="H2152" s="34"/>
      <c r="I2152" s="34"/>
      <c r="J2152" s="34"/>
      <c r="K2152" s="34"/>
      <c r="L2152" s="34"/>
      <c r="M2152" s="34"/>
      <c r="N2152" s="34"/>
      <c r="O2152" s="34"/>
      <c r="P2152" s="34"/>
      <c r="Q2152" s="34"/>
      <c r="R2152" s="34"/>
      <c r="S2152" s="34"/>
      <c r="T2152" s="34"/>
      <c r="U2152" s="34"/>
      <c r="V2152" s="34"/>
      <c r="W2152" s="34"/>
      <c r="X2152" s="34"/>
      <c r="Y2152" s="34"/>
      <c r="Z2152" s="34"/>
      <c r="AA2152" s="34"/>
      <c r="AB2152" s="34"/>
      <c r="AC2152" s="34"/>
      <c r="AD2152" s="47"/>
      <c r="AG2152" s="23">
        <v>1</v>
      </c>
    </row>
    <row r="2153" spans="1:33" s="16" customFormat="1" x14ac:dyDescent="0.35">
      <c r="A2153" s="34"/>
      <c r="B2153" s="34"/>
      <c r="C2153" s="34"/>
      <c r="D2153" s="34"/>
      <c r="E2153" s="34"/>
      <c r="F2153" s="34"/>
      <c r="G2153" s="34"/>
      <c r="H2153" s="34"/>
      <c r="I2153" s="34"/>
      <c r="J2153" s="34"/>
      <c r="K2153" s="34"/>
      <c r="L2153" s="34"/>
      <c r="M2153" s="34"/>
      <c r="N2153" s="34"/>
      <c r="O2153" s="34"/>
      <c r="P2153" s="34"/>
      <c r="Q2153" s="34"/>
      <c r="R2153" s="34"/>
      <c r="S2153" s="34"/>
      <c r="T2153" s="34"/>
      <c r="U2153" s="34"/>
      <c r="V2153" s="34"/>
      <c r="W2153" s="34"/>
      <c r="X2153" s="34"/>
      <c r="Y2153" s="34"/>
      <c r="Z2153" s="34"/>
      <c r="AA2153" s="34"/>
      <c r="AB2153" s="34"/>
      <c r="AC2153" s="34"/>
      <c r="AD2153" s="47"/>
      <c r="AG2153" s="23">
        <v>1</v>
      </c>
    </row>
    <row r="2154" spans="1:33" s="16" customFormat="1" x14ac:dyDescent="0.35">
      <c r="A2154" s="34"/>
      <c r="B2154" s="34"/>
      <c r="C2154" s="34"/>
      <c r="D2154" s="34"/>
      <c r="E2154" s="34"/>
      <c r="F2154" s="34"/>
      <c r="G2154" s="34"/>
      <c r="H2154" s="34"/>
      <c r="I2154" s="34"/>
      <c r="J2154" s="34"/>
      <c r="K2154" s="34"/>
      <c r="L2154" s="34"/>
      <c r="M2154" s="34"/>
      <c r="N2154" s="34"/>
      <c r="O2154" s="34"/>
      <c r="P2154" s="34"/>
      <c r="Q2154" s="34"/>
      <c r="R2154" s="34"/>
      <c r="S2154" s="34"/>
      <c r="T2154" s="34"/>
      <c r="U2154" s="34"/>
      <c r="V2154" s="34"/>
      <c r="W2154" s="34"/>
      <c r="X2154" s="34"/>
      <c r="Y2154" s="34"/>
      <c r="Z2154" s="34"/>
      <c r="AA2154" s="34"/>
      <c r="AB2154" s="34"/>
      <c r="AC2154" s="34"/>
      <c r="AD2154" s="47"/>
      <c r="AG2154" s="23">
        <v>1</v>
      </c>
    </row>
    <row r="2155" spans="1:33" s="16" customFormat="1" x14ac:dyDescent="0.35">
      <c r="A2155" s="34"/>
      <c r="B2155" s="34"/>
      <c r="C2155" s="34"/>
      <c r="D2155" s="34"/>
      <c r="E2155" s="34"/>
      <c r="F2155" s="34"/>
      <c r="G2155" s="34"/>
      <c r="H2155" s="34"/>
      <c r="I2155" s="34"/>
      <c r="J2155" s="34"/>
      <c r="K2155" s="34"/>
      <c r="L2155" s="34"/>
      <c r="M2155" s="34"/>
      <c r="N2155" s="34"/>
      <c r="O2155" s="34"/>
      <c r="P2155" s="34"/>
      <c r="Q2155" s="34"/>
      <c r="R2155" s="34"/>
      <c r="S2155" s="34"/>
      <c r="T2155" s="34"/>
      <c r="U2155" s="34"/>
      <c r="V2155" s="34"/>
      <c r="W2155" s="34"/>
      <c r="X2155" s="34"/>
      <c r="Y2155" s="34"/>
      <c r="Z2155" s="34"/>
      <c r="AA2155" s="34"/>
      <c r="AB2155" s="34"/>
      <c r="AC2155" s="34"/>
      <c r="AD2155" s="47"/>
      <c r="AG2155" s="23">
        <v>1</v>
      </c>
    </row>
    <row r="2156" spans="1:33" s="16" customFormat="1" x14ac:dyDescent="0.35">
      <c r="A2156" s="34"/>
      <c r="B2156" s="34"/>
      <c r="C2156" s="34"/>
      <c r="D2156" s="34"/>
      <c r="E2156" s="34"/>
      <c r="F2156" s="34"/>
      <c r="G2156" s="34"/>
      <c r="H2156" s="34"/>
      <c r="I2156" s="34"/>
      <c r="J2156" s="34"/>
      <c r="K2156" s="34"/>
      <c r="L2156" s="34"/>
      <c r="M2156" s="34"/>
      <c r="N2156" s="34"/>
      <c r="O2156" s="34"/>
      <c r="P2156" s="34"/>
      <c r="Q2156" s="34"/>
      <c r="R2156" s="34"/>
      <c r="S2156" s="34"/>
      <c r="T2156" s="34"/>
      <c r="U2156" s="34"/>
      <c r="V2156" s="34"/>
      <c r="W2156" s="34"/>
      <c r="X2156" s="34"/>
      <c r="Y2156" s="34"/>
      <c r="Z2156" s="34"/>
      <c r="AA2156" s="34"/>
      <c r="AB2156" s="34"/>
      <c r="AC2156" s="34"/>
      <c r="AD2156" s="47"/>
      <c r="AG2156" s="23">
        <v>1</v>
      </c>
    </row>
    <row r="2157" spans="1:33" s="16" customFormat="1" x14ac:dyDescent="0.35">
      <c r="A2157" s="34"/>
      <c r="B2157" s="34"/>
      <c r="C2157" s="34"/>
      <c r="D2157" s="34"/>
      <c r="E2157" s="34"/>
      <c r="F2157" s="34"/>
      <c r="G2157" s="34"/>
      <c r="H2157" s="34"/>
      <c r="I2157" s="34"/>
      <c r="J2157" s="34"/>
      <c r="K2157" s="34"/>
      <c r="L2157" s="34"/>
      <c r="M2157" s="34"/>
      <c r="N2157" s="34"/>
      <c r="O2157" s="34"/>
      <c r="P2157" s="34"/>
      <c r="Q2157" s="34"/>
      <c r="R2157" s="34"/>
      <c r="S2157" s="34"/>
      <c r="T2157" s="34"/>
      <c r="U2157" s="34"/>
      <c r="V2157" s="34"/>
      <c r="W2157" s="34"/>
      <c r="X2157" s="34"/>
      <c r="Y2157" s="34"/>
      <c r="Z2157" s="34"/>
      <c r="AA2157" s="34"/>
      <c r="AB2157" s="34"/>
      <c r="AC2157" s="34"/>
      <c r="AD2157" s="47"/>
      <c r="AG2157" s="23">
        <v>1</v>
      </c>
    </row>
    <row r="2158" spans="1:33" s="16" customFormat="1" x14ac:dyDescent="0.35">
      <c r="A2158" s="34"/>
      <c r="B2158" s="34"/>
      <c r="C2158" s="34"/>
      <c r="D2158" s="34"/>
      <c r="E2158" s="34"/>
      <c r="F2158" s="34"/>
      <c r="G2158" s="34"/>
      <c r="H2158" s="34"/>
      <c r="I2158" s="34"/>
      <c r="J2158" s="34"/>
      <c r="K2158" s="34"/>
      <c r="L2158" s="34"/>
      <c r="M2158" s="34"/>
      <c r="N2158" s="34"/>
      <c r="O2158" s="34"/>
      <c r="P2158" s="34"/>
      <c r="Q2158" s="34"/>
      <c r="R2158" s="34"/>
      <c r="S2158" s="34"/>
      <c r="T2158" s="34"/>
      <c r="U2158" s="34"/>
      <c r="V2158" s="34"/>
      <c r="W2158" s="34"/>
      <c r="X2158" s="34"/>
      <c r="Y2158" s="34"/>
      <c r="Z2158" s="34"/>
      <c r="AA2158" s="34"/>
      <c r="AB2158" s="34"/>
      <c r="AC2158" s="34"/>
      <c r="AD2158" s="47"/>
      <c r="AG2158" s="23">
        <v>1</v>
      </c>
    </row>
    <row r="2159" spans="1:33" s="16" customFormat="1" x14ac:dyDescent="0.35">
      <c r="A2159" s="34"/>
      <c r="B2159" s="34"/>
      <c r="C2159" s="34"/>
      <c r="D2159" s="34"/>
      <c r="E2159" s="34"/>
      <c r="F2159" s="34"/>
      <c r="G2159" s="34"/>
      <c r="H2159" s="34"/>
      <c r="I2159" s="34"/>
      <c r="J2159" s="34"/>
      <c r="K2159" s="34"/>
      <c r="L2159" s="34"/>
      <c r="M2159" s="34"/>
      <c r="N2159" s="34"/>
      <c r="O2159" s="34"/>
      <c r="P2159" s="34"/>
      <c r="Q2159" s="34"/>
      <c r="R2159" s="34"/>
      <c r="S2159" s="34"/>
      <c r="T2159" s="34"/>
      <c r="U2159" s="34"/>
      <c r="V2159" s="34"/>
      <c r="W2159" s="34"/>
      <c r="X2159" s="34"/>
      <c r="Y2159" s="34"/>
      <c r="Z2159" s="34"/>
      <c r="AA2159" s="34"/>
      <c r="AB2159" s="34"/>
      <c r="AC2159" s="34"/>
      <c r="AD2159" s="47"/>
      <c r="AG2159" s="23">
        <v>1</v>
      </c>
    </row>
    <row r="2160" spans="1:33" s="16" customFormat="1" x14ac:dyDescent="0.35">
      <c r="A2160" s="34"/>
      <c r="B2160" s="34"/>
      <c r="C2160" s="34"/>
      <c r="D2160" s="34"/>
      <c r="E2160" s="34"/>
      <c r="F2160" s="34"/>
      <c r="G2160" s="34"/>
      <c r="H2160" s="34"/>
      <c r="I2160" s="34"/>
      <c r="J2160" s="34"/>
      <c r="K2160" s="34"/>
      <c r="L2160" s="34"/>
      <c r="M2160" s="34"/>
      <c r="N2160" s="34"/>
      <c r="O2160" s="34"/>
      <c r="P2160" s="34"/>
      <c r="Q2160" s="34"/>
      <c r="R2160" s="34"/>
      <c r="S2160" s="34"/>
      <c r="T2160" s="34"/>
      <c r="U2160" s="34"/>
      <c r="V2160" s="34"/>
      <c r="W2160" s="34"/>
      <c r="X2160" s="34"/>
      <c r="Y2160" s="34"/>
      <c r="Z2160" s="34"/>
      <c r="AA2160" s="34"/>
      <c r="AB2160" s="34"/>
      <c r="AC2160" s="34"/>
      <c r="AD2160" s="47"/>
      <c r="AG2160" s="23">
        <v>1</v>
      </c>
    </row>
    <row r="2161" spans="1:33" s="16" customFormat="1" x14ac:dyDescent="0.35">
      <c r="A2161" s="34"/>
      <c r="B2161" s="34"/>
      <c r="C2161" s="34"/>
      <c r="D2161" s="34"/>
      <c r="E2161" s="34"/>
      <c r="F2161" s="34"/>
      <c r="G2161" s="34"/>
      <c r="H2161" s="34"/>
      <c r="I2161" s="34"/>
      <c r="J2161" s="34"/>
      <c r="K2161" s="34"/>
      <c r="L2161" s="34"/>
      <c r="M2161" s="34"/>
      <c r="N2161" s="34"/>
      <c r="O2161" s="34"/>
      <c r="P2161" s="34"/>
      <c r="Q2161" s="34"/>
      <c r="R2161" s="34"/>
      <c r="S2161" s="34"/>
      <c r="T2161" s="34"/>
      <c r="U2161" s="34"/>
      <c r="V2161" s="34"/>
      <c r="W2161" s="34"/>
      <c r="X2161" s="34"/>
      <c r="Y2161" s="34"/>
      <c r="Z2161" s="34"/>
      <c r="AA2161" s="34"/>
      <c r="AB2161" s="34"/>
      <c r="AC2161" s="34"/>
      <c r="AD2161" s="47"/>
      <c r="AG2161" s="23">
        <v>1</v>
      </c>
    </row>
    <row r="2162" spans="1:33" s="16" customFormat="1" x14ac:dyDescent="0.35">
      <c r="A2162" s="34"/>
      <c r="B2162" s="34"/>
      <c r="C2162" s="34"/>
      <c r="D2162" s="34"/>
      <c r="E2162" s="34"/>
      <c r="F2162" s="34"/>
      <c r="G2162" s="34"/>
      <c r="H2162" s="34"/>
      <c r="I2162" s="34"/>
      <c r="J2162" s="34"/>
      <c r="K2162" s="34"/>
      <c r="L2162" s="34"/>
      <c r="M2162" s="34"/>
      <c r="N2162" s="34"/>
      <c r="O2162" s="34"/>
      <c r="P2162" s="34"/>
      <c r="Q2162" s="34"/>
      <c r="R2162" s="34"/>
      <c r="S2162" s="34"/>
      <c r="T2162" s="34"/>
      <c r="U2162" s="34"/>
      <c r="V2162" s="34"/>
      <c r="W2162" s="34"/>
      <c r="X2162" s="34"/>
      <c r="Y2162" s="34"/>
      <c r="Z2162" s="34"/>
      <c r="AA2162" s="34"/>
      <c r="AB2162" s="34"/>
      <c r="AC2162" s="34"/>
      <c r="AD2162" s="47"/>
      <c r="AG2162" s="23">
        <v>1</v>
      </c>
    </row>
    <row r="2163" spans="1:33" s="16" customFormat="1" x14ac:dyDescent="0.35">
      <c r="A2163" s="34"/>
      <c r="B2163" s="34"/>
      <c r="C2163" s="34"/>
      <c r="D2163" s="34"/>
      <c r="E2163" s="34"/>
      <c r="F2163" s="34"/>
      <c r="G2163" s="34"/>
      <c r="H2163" s="34"/>
      <c r="I2163" s="34"/>
      <c r="J2163" s="34"/>
      <c r="K2163" s="34"/>
      <c r="L2163" s="34"/>
      <c r="M2163" s="34"/>
      <c r="N2163" s="34"/>
      <c r="O2163" s="34"/>
      <c r="P2163" s="34"/>
      <c r="Q2163" s="34"/>
      <c r="R2163" s="34"/>
      <c r="S2163" s="34"/>
      <c r="T2163" s="34"/>
      <c r="U2163" s="34"/>
      <c r="V2163" s="34"/>
      <c r="W2163" s="34"/>
      <c r="X2163" s="34"/>
      <c r="Y2163" s="34"/>
      <c r="Z2163" s="34"/>
      <c r="AA2163" s="34"/>
      <c r="AB2163" s="34"/>
      <c r="AC2163" s="34"/>
      <c r="AD2163" s="47"/>
      <c r="AG2163" s="23">
        <v>1</v>
      </c>
    </row>
    <row r="2164" spans="1:33" s="16" customFormat="1" x14ac:dyDescent="0.35">
      <c r="A2164" s="34"/>
      <c r="B2164" s="34"/>
      <c r="C2164" s="34"/>
      <c r="D2164" s="34"/>
      <c r="E2164" s="34"/>
      <c r="F2164" s="34"/>
      <c r="G2164" s="34"/>
      <c r="H2164" s="34"/>
      <c r="I2164" s="34"/>
      <c r="J2164" s="34"/>
      <c r="K2164" s="34"/>
      <c r="L2164" s="34"/>
      <c r="M2164" s="34"/>
      <c r="N2164" s="34"/>
      <c r="O2164" s="34"/>
      <c r="P2164" s="34"/>
      <c r="Q2164" s="34"/>
      <c r="R2164" s="34"/>
      <c r="S2164" s="34"/>
      <c r="T2164" s="34"/>
      <c r="U2164" s="34"/>
      <c r="V2164" s="34"/>
      <c r="W2164" s="34"/>
      <c r="X2164" s="34"/>
      <c r="Y2164" s="34"/>
      <c r="Z2164" s="34"/>
      <c r="AA2164" s="34"/>
      <c r="AB2164" s="34"/>
      <c r="AC2164" s="34"/>
      <c r="AD2164" s="47"/>
      <c r="AG2164" s="23">
        <v>1</v>
      </c>
    </row>
    <row r="2165" spans="1:33" s="16" customFormat="1" x14ac:dyDescent="0.35">
      <c r="A2165" s="34"/>
      <c r="B2165" s="34"/>
      <c r="C2165" s="34"/>
      <c r="D2165" s="34"/>
      <c r="E2165" s="34"/>
      <c r="F2165" s="34"/>
      <c r="G2165" s="34"/>
      <c r="H2165" s="34"/>
      <c r="I2165" s="34"/>
      <c r="J2165" s="34"/>
      <c r="K2165" s="34"/>
      <c r="L2165" s="34"/>
      <c r="M2165" s="34"/>
      <c r="N2165" s="34"/>
      <c r="O2165" s="34"/>
      <c r="P2165" s="34"/>
      <c r="Q2165" s="34"/>
      <c r="R2165" s="34"/>
      <c r="S2165" s="34"/>
      <c r="T2165" s="34"/>
      <c r="U2165" s="34"/>
      <c r="V2165" s="34"/>
      <c r="W2165" s="34"/>
      <c r="X2165" s="34"/>
      <c r="Y2165" s="34"/>
      <c r="Z2165" s="34"/>
      <c r="AA2165" s="34"/>
      <c r="AB2165" s="34"/>
      <c r="AC2165" s="34"/>
      <c r="AD2165" s="47"/>
      <c r="AG2165" s="23">
        <v>1</v>
      </c>
    </row>
    <row r="2166" spans="1:33" s="16" customFormat="1" x14ac:dyDescent="0.35">
      <c r="A2166" s="34"/>
      <c r="B2166" s="34"/>
      <c r="C2166" s="34"/>
      <c r="D2166" s="34"/>
      <c r="E2166" s="34"/>
      <c r="F2166" s="34"/>
      <c r="G2166" s="34"/>
      <c r="H2166" s="34"/>
      <c r="I2166" s="34"/>
      <c r="J2166" s="34"/>
      <c r="K2166" s="34"/>
      <c r="L2166" s="34"/>
      <c r="M2166" s="34"/>
      <c r="N2166" s="34"/>
      <c r="O2166" s="34"/>
      <c r="P2166" s="34"/>
      <c r="Q2166" s="34"/>
      <c r="R2166" s="34"/>
      <c r="S2166" s="34"/>
      <c r="T2166" s="34"/>
      <c r="U2166" s="34"/>
      <c r="V2166" s="34"/>
      <c r="W2166" s="34"/>
      <c r="X2166" s="34"/>
      <c r="Y2166" s="34"/>
      <c r="Z2166" s="34"/>
      <c r="AA2166" s="34"/>
      <c r="AB2166" s="34"/>
      <c r="AC2166" s="34"/>
      <c r="AD2166" s="47"/>
      <c r="AG2166" s="23">
        <v>1</v>
      </c>
    </row>
    <row r="2167" spans="1:33" s="16" customFormat="1" x14ac:dyDescent="0.35">
      <c r="A2167" s="34"/>
      <c r="B2167" s="34"/>
      <c r="C2167" s="34"/>
      <c r="D2167" s="34"/>
      <c r="E2167" s="34"/>
      <c r="F2167" s="34"/>
      <c r="G2167" s="34"/>
      <c r="H2167" s="34"/>
      <c r="I2167" s="34"/>
      <c r="J2167" s="34"/>
      <c r="K2167" s="34"/>
      <c r="L2167" s="34"/>
      <c r="M2167" s="34"/>
      <c r="N2167" s="34"/>
      <c r="O2167" s="34"/>
      <c r="P2167" s="34"/>
      <c r="Q2167" s="34"/>
      <c r="R2167" s="34"/>
      <c r="S2167" s="34"/>
      <c r="T2167" s="34"/>
      <c r="U2167" s="34"/>
      <c r="V2167" s="34"/>
      <c r="W2167" s="34"/>
      <c r="X2167" s="34"/>
      <c r="Y2167" s="34"/>
      <c r="Z2167" s="34"/>
      <c r="AA2167" s="34"/>
      <c r="AB2167" s="34"/>
      <c r="AC2167" s="34"/>
      <c r="AD2167" s="47"/>
      <c r="AG2167" s="23">
        <v>1</v>
      </c>
    </row>
    <row r="2168" spans="1:33" s="16" customFormat="1" x14ac:dyDescent="0.35">
      <c r="A2168" s="34"/>
      <c r="B2168" s="34"/>
      <c r="C2168" s="34"/>
      <c r="D2168" s="34"/>
      <c r="E2168" s="34"/>
      <c r="F2168" s="34"/>
      <c r="G2168" s="34"/>
      <c r="H2168" s="34"/>
      <c r="I2168" s="34"/>
      <c r="J2168" s="34"/>
      <c r="K2168" s="34"/>
      <c r="L2168" s="34"/>
      <c r="M2168" s="34"/>
      <c r="N2168" s="34"/>
      <c r="O2168" s="34"/>
      <c r="P2168" s="34"/>
      <c r="Q2168" s="34"/>
      <c r="R2168" s="34"/>
      <c r="S2168" s="34"/>
      <c r="T2168" s="34"/>
      <c r="U2168" s="34"/>
      <c r="V2168" s="34"/>
      <c r="W2168" s="34"/>
      <c r="X2168" s="34"/>
      <c r="Y2168" s="34"/>
      <c r="Z2168" s="34"/>
      <c r="AA2168" s="34"/>
      <c r="AB2168" s="34"/>
      <c r="AC2168" s="34"/>
      <c r="AD2168" s="47"/>
      <c r="AG2168" s="23">
        <v>1</v>
      </c>
    </row>
    <row r="2169" spans="1:33" s="16" customFormat="1" x14ac:dyDescent="0.35">
      <c r="A2169" s="34"/>
      <c r="B2169" s="34"/>
      <c r="C2169" s="34"/>
      <c r="D2169" s="34"/>
      <c r="E2169" s="34"/>
      <c r="F2169" s="34"/>
      <c r="G2169" s="34"/>
      <c r="H2169" s="34"/>
      <c r="I2169" s="34"/>
      <c r="J2169" s="34"/>
      <c r="K2169" s="34"/>
      <c r="L2169" s="34"/>
      <c r="M2169" s="34"/>
      <c r="N2169" s="34"/>
      <c r="O2169" s="34"/>
      <c r="P2169" s="34"/>
      <c r="Q2169" s="34"/>
      <c r="R2169" s="34"/>
      <c r="S2169" s="34"/>
      <c r="T2169" s="34"/>
      <c r="U2169" s="34"/>
      <c r="V2169" s="34"/>
      <c r="W2169" s="34"/>
      <c r="X2169" s="34"/>
      <c r="Y2169" s="34"/>
      <c r="Z2169" s="34"/>
      <c r="AA2169" s="34"/>
      <c r="AB2169" s="34"/>
      <c r="AC2169" s="34"/>
      <c r="AD2169" s="47"/>
      <c r="AG2169" s="23">
        <v>1</v>
      </c>
    </row>
    <row r="2170" spans="1:33" s="16" customFormat="1" x14ac:dyDescent="0.35">
      <c r="A2170" s="34"/>
      <c r="B2170" s="34"/>
      <c r="C2170" s="34"/>
      <c r="D2170" s="34"/>
      <c r="E2170" s="34"/>
      <c r="F2170" s="34"/>
      <c r="G2170" s="34"/>
      <c r="H2170" s="34"/>
      <c r="I2170" s="34"/>
      <c r="J2170" s="34"/>
      <c r="K2170" s="34"/>
      <c r="L2170" s="34"/>
      <c r="M2170" s="34"/>
      <c r="N2170" s="34"/>
      <c r="O2170" s="34"/>
      <c r="P2170" s="34"/>
      <c r="Q2170" s="34"/>
      <c r="R2170" s="34"/>
      <c r="S2170" s="34"/>
      <c r="T2170" s="34"/>
      <c r="U2170" s="34"/>
      <c r="V2170" s="34"/>
      <c r="W2170" s="34"/>
      <c r="X2170" s="34"/>
      <c r="Y2170" s="34"/>
      <c r="Z2170" s="34"/>
      <c r="AA2170" s="34"/>
      <c r="AB2170" s="34"/>
      <c r="AC2170" s="34"/>
      <c r="AD2170" s="47"/>
      <c r="AG2170" s="23">
        <v>1</v>
      </c>
    </row>
    <row r="2171" spans="1:33" s="16" customFormat="1" x14ac:dyDescent="0.35">
      <c r="A2171" s="34"/>
      <c r="B2171" s="34"/>
      <c r="C2171" s="34"/>
      <c r="D2171" s="34"/>
      <c r="E2171" s="34"/>
      <c r="F2171" s="34"/>
      <c r="G2171" s="34"/>
      <c r="H2171" s="34"/>
      <c r="I2171" s="34"/>
      <c r="J2171" s="34"/>
      <c r="K2171" s="34"/>
      <c r="L2171" s="34"/>
      <c r="M2171" s="34"/>
      <c r="N2171" s="34"/>
      <c r="O2171" s="34"/>
      <c r="P2171" s="34"/>
      <c r="Q2171" s="34"/>
      <c r="R2171" s="34"/>
      <c r="S2171" s="34"/>
      <c r="T2171" s="34"/>
      <c r="U2171" s="34"/>
      <c r="V2171" s="34"/>
      <c r="W2171" s="34"/>
      <c r="X2171" s="34"/>
      <c r="Y2171" s="34"/>
      <c r="Z2171" s="34"/>
      <c r="AA2171" s="34"/>
      <c r="AB2171" s="34"/>
      <c r="AC2171" s="34"/>
      <c r="AD2171" s="47"/>
      <c r="AG2171" s="23">
        <v>1</v>
      </c>
    </row>
    <row r="2172" spans="1:33" s="16" customFormat="1" x14ac:dyDescent="0.35">
      <c r="A2172" s="34"/>
      <c r="B2172" s="34"/>
      <c r="C2172" s="34"/>
      <c r="D2172" s="34"/>
      <c r="E2172" s="34"/>
      <c r="F2172" s="34"/>
      <c r="G2172" s="34"/>
      <c r="H2172" s="34"/>
      <c r="I2172" s="34"/>
      <c r="J2172" s="34"/>
      <c r="K2172" s="34"/>
      <c r="L2172" s="34"/>
      <c r="M2172" s="34"/>
      <c r="N2172" s="34"/>
      <c r="O2172" s="34"/>
      <c r="P2172" s="34"/>
      <c r="Q2172" s="34"/>
      <c r="R2172" s="34"/>
      <c r="S2172" s="34"/>
      <c r="T2172" s="34"/>
      <c r="U2172" s="34"/>
      <c r="V2172" s="34"/>
      <c r="W2172" s="34"/>
      <c r="X2172" s="34"/>
      <c r="Y2172" s="34"/>
      <c r="Z2172" s="34"/>
      <c r="AA2172" s="34"/>
      <c r="AB2172" s="34"/>
      <c r="AC2172" s="34"/>
      <c r="AD2172" s="47"/>
      <c r="AG2172" s="23">
        <v>1</v>
      </c>
    </row>
    <row r="2173" spans="1:33" s="16" customFormat="1" x14ac:dyDescent="0.35">
      <c r="A2173" s="34"/>
      <c r="B2173" s="34"/>
      <c r="C2173" s="34"/>
      <c r="D2173" s="34"/>
      <c r="E2173" s="34"/>
      <c r="F2173" s="34"/>
      <c r="G2173" s="34"/>
      <c r="H2173" s="34"/>
      <c r="I2173" s="34"/>
      <c r="J2173" s="34"/>
      <c r="K2173" s="34"/>
      <c r="L2173" s="34"/>
      <c r="M2173" s="34"/>
      <c r="N2173" s="34"/>
      <c r="O2173" s="34"/>
      <c r="P2173" s="34"/>
      <c r="Q2173" s="34"/>
      <c r="R2173" s="34"/>
      <c r="S2173" s="34"/>
      <c r="T2173" s="34"/>
      <c r="U2173" s="34"/>
      <c r="V2173" s="34"/>
      <c r="W2173" s="34"/>
      <c r="X2173" s="34"/>
      <c r="Y2173" s="34"/>
      <c r="Z2173" s="34"/>
      <c r="AA2173" s="34"/>
      <c r="AB2173" s="34"/>
      <c r="AC2173" s="34"/>
      <c r="AD2173" s="47"/>
      <c r="AG2173" s="23">
        <v>1</v>
      </c>
    </row>
    <row r="2174" spans="1:33" s="16" customFormat="1" x14ac:dyDescent="0.35">
      <c r="A2174" s="34"/>
      <c r="B2174" s="34"/>
      <c r="C2174" s="34"/>
      <c r="D2174" s="34"/>
      <c r="E2174" s="34"/>
      <c r="F2174" s="34"/>
      <c r="G2174" s="34"/>
      <c r="H2174" s="34"/>
      <c r="I2174" s="34"/>
      <c r="J2174" s="34"/>
      <c r="K2174" s="34"/>
      <c r="L2174" s="34"/>
      <c r="M2174" s="34"/>
      <c r="N2174" s="34"/>
      <c r="O2174" s="34"/>
      <c r="P2174" s="34"/>
      <c r="Q2174" s="34"/>
      <c r="R2174" s="34"/>
      <c r="S2174" s="34"/>
      <c r="T2174" s="34"/>
      <c r="U2174" s="34"/>
      <c r="V2174" s="34"/>
      <c r="W2174" s="34"/>
      <c r="X2174" s="34"/>
      <c r="Y2174" s="34"/>
      <c r="Z2174" s="34"/>
      <c r="AA2174" s="34"/>
      <c r="AB2174" s="34"/>
      <c r="AC2174" s="34"/>
      <c r="AD2174" s="47"/>
      <c r="AG2174" s="23">
        <v>1</v>
      </c>
    </row>
    <row r="2175" spans="1:33" s="16" customFormat="1" x14ac:dyDescent="0.35">
      <c r="A2175" s="34"/>
      <c r="B2175" s="34"/>
      <c r="C2175" s="34"/>
      <c r="D2175" s="34"/>
      <c r="E2175" s="34"/>
      <c r="F2175" s="34"/>
      <c r="G2175" s="34"/>
      <c r="H2175" s="34"/>
      <c r="I2175" s="34"/>
      <c r="J2175" s="34"/>
      <c r="K2175" s="34"/>
      <c r="L2175" s="34"/>
      <c r="M2175" s="34"/>
      <c r="N2175" s="34"/>
      <c r="O2175" s="34"/>
      <c r="P2175" s="34"/>
      <c r="Q2175" s="34"/>
      <c r="R2175" s="34"/>
      <c r="S2175" s="34"/>
      <c r="T2175" s="34"/>
      <c r="U2175" s="34"/>
      <c r="V2175" s="34"/>
      <c r="W2175" s="34"/>
      <c r="X2175" s="34"/>
      <c r="Y2175" s="34"/>
      <c r="Z2175" s="34"/>
      <c r="AA2175" s="34"/>
      <c r="AB2175" s="34"/>
      <c r="AC2175" s="34"/>
      <c r="AD2175" s="47"/>
      <c r="AG2175" s="23">
        <v>1</v>
      </c>
    </row>
    <row r="2176" spans="1:33" s="16" customFormat="1" x14ac:dyDescent="0.35">
      <c r="A2176" s="34"/>
      <c r="B2176" s="34"/>
      <c r="C2176" s="34"/>
      <c r="D2176" s="34"/>
      <c r="E2176" s="34"/>
      <c r="F2176" s="34"/>
      <c r="G2176" s="34"/>
      <c r="H2176" s="34"/>
      <c r="I2176" s="34"/>
      <c r="J2176" s="34"/>
      <c r="K2176" s="34"/>
      <c r="L2176" s="34"/>
      <c r="M2176" s="34"/>
      <c r="N2176" s="34"/>
      <c r="O2176" s="34"/>
      <c r="P2176" s="34"/>
      <c r="Q2176" s="34"/>
      <c r="R2176" s="34"/>
      <c r="S2176" s="34"/>
      <c r="T2176" s="34"/>
      <c r="U2176" s="34"/>
      <c r="V2176" s="34"/>
      <c r="W2176" s="34"/>
      <c r="X2176" s="34"/>
      <c r="Y2176" s="34"/>
      <c r="Z2176" s="34"/>
      <c r="AA2176" s="34"/>
      <c r="AB2176" s="34"/>
      <c r="AC2176" s="34"/>
      <c r="AD2176" s="47"/>
      <c r="AG2176" s="23">
        <v>1</v>
      </c>
    </row>
    <row r="2177" spans="1:33" s="16" customFormat="1" x14ac:dyDescent="0.35">
      <c r="A2177" s="34"/>
      <c r="B2177" s="34"/>
      <c r="C2177" s="34"/>
      <c r="D2177" s="34"/>
      <c r="E2177" s="34"/>
      <c r="F2177" s="34"/>
      <c r="G2177" s="34"/>
      <c r="H2177" s="34"/>
      <c r="I2177" s="34"/>
      <c r="J2177" s="34"/>
      <c r="K2177" s="34"/>
      <c r="L2177" s="34"/>
      <c r="M2177" s="34"/>
      <c r="N2177" s="34"/>
      <c r="O2177" s="34"/>
      <c r="P2177" s="34"/>
      <c r="Q2177" s="34"/>
      <c r="R2177" s="34"/>
      <c r="S2177" s="34"/>
      <c r="T2177" s="34"/>
      <c r="U2177" s="34"/>
      <c r="V2177" s="34"/>
      <c r="W2177" s="34"/>
      <c r="X2177" s="34"/>
      <c r="Y2177" s="34"/>
      <c r="Z2177" s="34"/>
      <c r="AA2177" s="34"/>
      <c r="AB2177" s="34"/>
      <c r="AC2177" s="34"/>
      <c r="AD2177" s="47"/>
      <c r="AG2177" s="23">
        <v>1</v>
      </c>
    </row>
    <row r="2178" spans="1:33" s="16" customFormat="1" x14ac:dyDescent="0.35">
      <c r="A2178" s="34"/>
      <c r="B2178" s="34"/>
      <c r="C2178" s="34"/>
      <c r="D2178" s="34"/>
      <c r="E2178" s="34"/>
      <c r="F2178" s="34"/>
      <c r="G2178" s="34"/>
      <c r="H2178" s="34"/>
      <c r="I2178" s="34"/>
      <c r="J2178" s="34"/>
      <c r="K2178" s="34"/>
      <c r="L2178" s="34"/>
      <c r="M2178" s="34"/>
      <c r="N2178" s="34"/>
      <c r="O2178" s="34"/>
      <c r="P2178" s="34"/>
      <c r="Q2178" s="34"/>
      <c r="R2178" s="34"/>
      <c r="S2178" s="34"/>
      <c r="T2178" s="34"/>
      <c r="U2178" s="34"/>
      <c r="V2178" s="34"/>
      <c r="W2178" s="34"/>
      <c r="X2178" s="34"/>
      <c r="Y2178" s="34"/>
      <c r="Z2178" s="34"/>
      <c r="AA2178" s="34"/>
      <c r="AB2178" s="34"/>
      <c r="AC2178" s="34"/>
      <c r="AD2178" s="47"/>
      <c r="AG2178" s="23">
        <v>1</v>
      </c>
    </row>
    <row r="2179" spans="1:33" s="16" customFormat="1" x14ac:dyDescent="0.35">
      <c r="A2179" s="34"/>
      <c r="B2179" s="34"/>
      <c r="C2179" s="34"/>
      <c r="D2179" s="34"/>
      <c r="E2179" s="34"/>
      <c r="F2179" s="34"/>
      <c r="G2179" s="34"/>
      <c r="H2179" s="34"/>
      <c r="I2179" s="34"/>
      <c r="J2179" s="34"/>
      <c r="K2179" s="34"/>
      <c r="L2179" s="34"/>
      <c r="M2179" s="34"/>
      <c r="N2179" s="34"/>
      <c r="O2179" s="34"/>
      <c r="P2179" s="34"/>
      <c r="Q2179" s="34"/>
      <c r="R2179" s="34"/>
      <c r="S2179" s="34"/>
      <c r="T2179" s="34"/>
      <c r="U2179" s="34"/>
      <c r="V2179" s="34"/>
      <c r="W2179" s="34"/>
      <c r="X2179" s="34"/>
      <c r="Y2179" s="34"/>
      <c r="Z2179" s="34"/>
      <c r="AA2179" s="34"/>
      <c r="AB2179" s="34"/>
      <c r="AC2179" s="34"/>
      <c r="AD2179" s="47"/>
      <c r="AG2179" s="23">
        <v>1</v>
      </c>
    </row>
    <row r="2180" spans="1:33" s="16" customFormat="1" x14ac:dyDescent="0.35">
      <c r="A2180" s="34"/>
      <c r="B2180" s="34"/>
      <c r="C2180" s="34"/>
      <c r="D2180" s="34"/>
      <c r="E2180" s="34"/>
      <c r="F2180" s="34"/>
      <c r="G2180" s="34"/>
      <c r="H2180" s="34"/>
      <c r="I2180" s="34"/>
      <c r="J2180" s="34"/>
      <c r="K2180" s="34"/>
      <c r="L2180" s="34"/>
      <c r="M2180" s="34"/>
      <c r="N2180" s="34"/>
      <c r="O2180" s="34"/>
      <c r="P2180" s="34"/>
      <c r="Q2180" s="34"/>
      <c r="R2180" s="34"/>
      <c r="S2180" s="34"/>
      <c r="T2180" s="34"/>
      <c r="U2180" s="34"/>
      <c r="V2180" s="34"/>
      <c r="W2180" s="34"/>
      <c r="X2180" s="34"/>
      <c r="Y2180" s="34"/>
      <c r="Z2180" s="34"/>
      <c r="AA2180" s="34"/>
      <c r="AB2180" s="34"/>
      <c r="AC2180" s="34"/>
      <c r="AD2180" s="47"/>
      <c r="AG2180" s="23">
        <v>1</v>
      </c>
    </row>
    <row r="2181" spans="1:33" s="16" customFormat="1" x14ac:dyDescent="0.35">
      <c r="A2181" s="34"/>
      <c r="B2181" s="34"/>
      <c r="C2181" s="34"/>
      <c r="D2181" s="34"/>
      <c r="E2181" s="34"/>
      <c r="F2181" s="34"/>
      <c r="G2181" s="34"/>
      <c r="H2181" s="34"/>
      <c r="I2181" s="34"/>
      <c r="J2181" s="34"/>
      <c r="K2181" s="34"/>
      <c r="L2181" s="34"/>
      <c r="M2181" s="34"/>
      <c r="N2181" s="34"/>
      <c r="O2181" s="34"/>
      <c r="P2181" s="34"/>
      <c r="Q2181" s="34"/>
      <c r="R2181" s="34"/>
      <c r="S2181" s="34"/>
      <c r="T2181" s="34"/>
      <c r="U2181" s="34"/>
      <c r="V2181" s="34"/>
      <c r="W2181" s="34"/>
      <c r="X2181" s="34"/>
      <c r="Y2181" s="34"/>
      <c r="Z2181" s="34"/>
      <c r="AA2181" s="34"/>
      <c r="AB2181" s="34"/>
      <c r="AC2181" s="34"/>
      <c r="AD2181" s="47"/>
      <c r="AG2181" s="23">
        <v>1</v>
      </c>
    </row>
    <row r="2182" spans="1:33" s="16" customFormat="1" x14ac:dyDescent="0.35">
      <c r="A2182" s="34"/>
      <c r="B2182" s="34"/>
      <c r="C2182" s="34"/>
      <c r="D2182" s="34"/>
      <c r="E2182" s="34"/>
      <c r="F2182" s="34"/>
      <c r="G2182" s="34"/>
      <c r="H2182" s="34"/>
      <c r="I2182" s="34"/>
      <c r="J2182" s="34"/>
      <c r="K2182" s="34"/>
      <c r="L2182" s="34"/>
      <c r="M2182" s="34"/>
      <c r="N2182" s="34"/>
      <c r="O2182" s="34"/>
      <c r="P2182" s="34"/>
      <c r="Q2182" s="34"/>
      <c r="R2182" s="34"/>
      <c r="S2182" s="34"/>
      <c r="T2182" s="34"/>
      <c r="U2182" s="34"/>
      <c r="V2182" s="34"/>
      <c r="W2182" s="34"/>
      <c r="X2182" s="34"/>
      <c r="Y2182" s="34"/>
      <c r="Z2182" s="34"/>
      <c r="AA2182" s="34"/>
      <c r="AB2182" s="34"/>
      <c r="AC2182" s="34"/>
      <c r="AD2182" s="47"/>
      <c r="AG2182" s="23">
        <v>1</v>
      </c>
    </row>
    <row r="2183" spans="1:33" s="16" customFormat="1" x14ac:dyDescent="0.35">
      <c r="A2183" s="34"/>
      <c r="B2183" s="34"/>
      <c r="C2183" s="34"/>
      <c r="D2183" s="34"/>
      <c r="E2183" s="34"/>
      <c r="F2183" s="34"/>
      <c r="G2183" s="34"/>
      <c r="H2183" s="34"/>
      <c r="I2183" s="34"/>
      <c r="J2183" s="34"/>
      <c r="K2183" s="34"/>
      <c r="L2183" s="34"/>
      <c r="M2183" s="34"/>
      <c r="N2183" s="34"/>
      <c r="O2183" s="34"/>
      <c r="P2183" s="34"/>
      <c r="Q2183" s="34"/>
      <c r="R2183" s="34"/>
      <c r="S2183" s="34"/>
      <c r="T2183" s="34"/>
      <c r="U2183" s="34"/>
      <c r="V2183" s="34"/>
      <c r="W2183" s="34"/>
      <c r="X2183" s="34"/>
      <c r="Y2183" s="34"/>
      <c r="Z2183" s="34"/>
      <c r="AA2183" s="34"/>
      <c r="AB2183" s="34"/>
      <c r="AC2183" s="34"/>
      <c r="AD2183" s="47"/>
      <c r="AG2183" s="23">
        <v>1</v>
      </c>
    </row>
    <row r="2184" spans="1:33" s="16" customFormat="1" x14ac:dyDescent="0.35">
      <c r="A2184" s="34"/>
      <c r="B2184" s="34"/>
      <c r="C2184" s="34"/>
      <c r="D2184" s="34"/>
      <c r="E2184" s="34"/>
      <c r="F2184" s="34"/>
      <c r="G2184" s="34"/>
      <c r="H2184" s="34"/>
      <c r="I2184" s="34"/>
      <c r="J2184" s="34"/>
      <c r="K2184" s="34"/>
      <c r="L2184" s="34"/>
      <c r="M2184" s="34"/>
      <c r="N2184" s="34"/>
      <c r="O2184" s="34"/>
      <c r="P2184" s="34"/>
      <c r="Q2184" s="34"/>
      <c r="R2184" s="34"/>
      <c r="S2184" s="34"/>
      <c r="T2184" s="34"/>
      <c r="U2184" s="34"/>
      <c r="V2184" s="34"/>
      <c r="W2184" s="34"/>
      <c r="X2184" s="34"/>
      <c r="Y2184" s="34"/>
      <c r="Z2184" s="34"/>
      <c r="AA2184" s="34"/>
      <c r="AB2184" s="34"/>
      <c r="AC2184" s="34"/>
      <c r="AD2184" s="47"/>
      <c r="AG2184" s="23">
        <v>1</v>
      </c>
    </row>
    <row r="2185" spans="1:33" s="16" customFormat="1" x14ac:dyDescent="0.35">
      <c r="A2185" s="34"/>
      <c r="B2185" s="34"/>
      <c r="C2185" s="34"/>
      <c r="D2185" s="34"/>
      <c r="E2185" s="34"/>
      <c r="F2185" s="34"/>
      <c r="G2185" s="34"/>
      <c r="H2185" s="34"/>
      <c r="I2185" s="34"/>
      <c r="J2185" s="34"/>
      <c r="K2185" s="34"/>
      <c r="L2185" s="34"/>
      <c r="M2185" s="34"/>
      <c r="N2185" s="34"/>
      <c r="O2185" s="34"/>
      <c r="P2185" s="34"/>
      <c r="Q2185" s="34"/>
      <c r="R2185" s="34"/>
      <c r="S2185" s="34"/>
      <c r="T2185" s="34"/>
      <c r="U2185" s="34"/>
      <c r="V2185" s="34"/>
      <c r="W2185" s="34"/>
      <c r="X2185" s="34"/>
      <c r="Y2185" s="34"/>
      <c r="Z2185" s="34"/>
      <c r="AA2185" s="34"/>
      <c r="AB2185" s="34"/>
      <c r="AC2185" s="34"/>
      <c r="AD2185" s="47"/>
      <c r="AG2185" s="23">
        <v>1</v>
      </c>
    </row>
    <row r="2186" spans="1:33" s="16" customFormat="1" x14ac:dyDescent="0.35">
      <c r="A2186" s="34"/>
      <c r="B2186" s="34"/>
      <c r="C2186" s="34"/>
      <c r="D2186" s="34"/>
      <c r="E2186" s="34"/>
      <c r="F2186" s="34"/>
      <c r="G2186" s="34"/>
      <c r="H2186" s="34"/>
      <c r="I2186" s="34"/>
      <c r="J2186" s="34"/>
      <c r="K2186" s="34"/>
      <c r="L2186" s="34"/>
      <c r="M2186" s="34"/>
      <c r="N2186" s="34"/>
      <c r="O2186" s="34"/>
      <c r="P2186" s="34"/>
      <c r="Q2186" s="34"/>
      <c r="R2186" s="34"/>
      <c r="S2186" s="34"/>
      <c r="T2186" s="34"/>
      <c r="U2186" s="34"/>
      <c r="V2186" s="34"/>
      <c r="W2186" s="34"/>
      <c r="X2186" s="34"/>
      <c r="Y2186" s="34"/>
      <c r="Z2186" s="34"/>
      <c r="AA2186" s="34"/>
      <c r="AB2186" s="34"/>
      <c r="AC2186" s="34"/>
      <c r="AD2186" s="47"/>
      <c r="AG2186" s="23">
        <v>1</v>
      </c>
    </row>
    <row r="2187" spans="1:33" s="16" customFormat="1" x14ac:dyDescent="0.35">
      <c r="A2187" s="34"/>
      <c r="B2187" s="34"/>
      <c r="C2187" s="34"/>
      <c r="D2187" s="34"/>
      <c r="E2187" s="34"/>
      <c r="F2187" s="34"/>
      <c r="G2187" s="34"/>
      <c r="H2187" s="34"/>
      <c r="I2187" s="34"/>
      <c r="J2187" s="34"/>
      <c r="K2187" s="34"/>
      <c r="L2187" s="34"/>
      <c r="M2187" s="34"/>
      <c r="N2187" s="34"/>
      <c r="O2187" s="34"/>
      <c r="P2187" s="34"/>
      <c r="Q2187" s="34"/>
      <c r="R2187" s="34"/>
      <c r="S2187" s="34"/>
      <c r="T2187" s="34"/>
      <c r="U2187" s="34"/>
      <c r="V2187" s="34"/>
      <c r="W2187" s="34"/>
      <c r="X2187" s="34"/>
      <c r="Y2187" s="34"/>
      <c r="Z2187" s="34"/>
      <c r="AA2187" s="34"/>
      <c r="AB2187" s="34"/>
      <c r="AC2187" s="34"/>
      <c r="AD2187" s="47"/>
      <c r="AG2187" s="23">
        <v>1</v>
      </c>
    </row>
    <row r="2188" spans="1:33" s="16" customFormat="1" x14ac:dyDescent="0.35">
      <c r="A2188" s="34"/>
      <c r="B2188" s="34"/>
      <c r="C2188" s="34"/>
      <c r="D2188" s="34"/>
      <c r="E2188" s="34"/>
      <c r="F2188" s="34"/>
      <c r="G2188" s="34"/>
      <c r="H2188" s="34"/>
      <c r="I2188" s="34"/>
      <c r="J2188" s="34"/>
      <c r="K2188" s="34"/>
      <c r="L2188" s="34"/>
      <c r="M2188" s="34"/>
      <c r="N2188" s="34"/>
      <c r="O2188" s="34"/>
      <c r="P2188" s="34"/>
      <c r="Q2188" s="34"/>
      <c r="R2188" s="34"/>
      <c r="S2188" s="34"/>
      <c r="T2188" s="34"/>
      <c r="U2188" s="34"/>
      <c r="V2188" s="34"/>
      <c r="W2188" s="34"/>
      <c r="X2188" s="34"/>
      <c r="Y2188" s="34"/>
      <c r="Z2188" s="34"/>
      <c r="AA2188" s="34"/>
      <c r="AB2188" s="34"/>
      <c r="AC2188" s="34"/>
      <c r="AD2188" s="47"/>
      <c r="AG2188" s="23">
        <v>1</v>
      </c>
    </row>
    <row r="2189" spans="1:33" s="16" customFormat="1" x14ac:dyDescent="0.35">
      <c r="A2189" s="34"/>
      <c r="B2189" s="34"/>
      <c r="C2189" s="34"/>
      <c r="D2189" s="34"/>
      <c r="E2189" s="34"/>
      <c r="F2189" s="34"/>
      <c r="G2189" s="34"/>
      <c r="H2189" s="34"/>
      <c r="I2189" s="34"/>
      <c r="J2189" s="34"/>
      <c r="K2189" s="34"/>
      <c r="L2189" s="34"/>
      <c r="M2189" s="34"/>
      <c r="N2189" s="34"/>
      <c r="O2189" s="34"/>
      <c r="P2189" s="34"/>
      <c r="Q2189" s="34"/>
      <c r="R2189" s="34"/>
      <c r="S2189" s="34"/>
      <c r="T2189" s="34"/>
      <c r="U2189" s="34"/>
      <c r="V2189" s="34"/>
      <c r="W2189" s="34"/>
      <c r="X2189" s="34"/>
      <c r="Y2189" s="34"/>
      <c r="Z2189" s="34"/>
      <c r="AA2189" s="34"/>
      <c r="AB2189" s="34"/>
      <c r="AC2189" s="34"/>
      <c r="AD2189" s="47"/>
      <c r="AG2189" s="23">
        <v>1</v>
      </c>
    </row>
    <row r="2190" spans="1:33" s="16" customFormat="1" x14ac:dyDescent="0.35">
      <c r="A2190" s="34"/>
      <c r="B2190" s="34"/>
      <c r="C2190" s="34"/>
      <c r="D2190" s="34"/>
      <c r="E2190" s="34"/>
      <c r="F2190" s="34"/>
      <c r="G2190" s="34"/>
      <c r="H2190" s="34"/>
      <c r="I2190" s="34"/>
      <c r="J2190" s="34"/>
      <c r="K2190" s="34"/>
      <c r="L2190" s="34"/>
      <c r="M2190" s="34"/>
      <c r="N2190" s="34"/>
      <c r="O2190" s="34"/>
      <c r="P2190" s="34"/>
      <c r="Q2190" s="34"/>
      <c r="R2190" s="34"/>
      <c r="S2190" s="34"/>
      <c r="T2190" s="34"/>
      <c r="U2190" s="34"/>
      <c r="V2190" s="34"/>
      <c r="W2190" s="34"/>
      <c r="X2190" s="34"/>
      <c r="Y2190" s="34"/>
      <c r="Z2190" s="34"/>
      <c r="AA2190" s="34"/>
      <c r="AB2190" s="34"/>
      <c r="AC2190" s="34"/>
      <c r="AD2190" s="47"/>
      <c r="AG2190" s="23">
        <v>1</v>
      </c>
    </row>
    <row r="2191" spans="1:33" s="16" customFormat="1" x14ac:dyDescent="0.35">
      <c r="A2191" s="34"/>
      <c r="B2191" s="34"/>
      <c r="C2191" s="34"/>
      <c r="D2191" s="34"/>
      <c r="E2191" s="34"/>
      <c r="F2191" s="34"/>
      <c r="G2191" s="34"/>
      <c r="H2191" s="34"/>
      <c r="I2191" s="34"/>
      <c r="J2191" s="34"/>
      <c r="K2191" s="34"/>
      <c r="L2191" s="34"/>
      <c r="M2191" s="34"/>
      <c r="N2191" s="34"/>
      <c r="O2191" s="34"/>
      <c r="P2191" s="34"/>
      <c r="Q2191" s="34"/>
      <c r="R2191" s="34"/>
      <c r="S2191" s="34"/>
      <c r="T2191" s="34"/>
      <c r="U2191" s="34"/>
      <c r="V2191" s="34"/>
      <c r="W2191" s="34"/>
      <c r="X2191" s="34"/>
      <c r="Y2191" s="34"/>
      <c r="Z2191" s="34"/>
      <c r="AA2191" s="34"/>
      <c r="AB2191" s="34"/>
      <c r="AC2191" s="34"/>
      <c r="AD2191" s="47"/>
      <c r="AG2191" s="23">
        <v>1</v>
      </c>
    </row>
    <row r="2192" spans="1:33" s="16" customFormat="1" x14ac:dyDescent="0.35">
      <c r="A2192" s="34"/>
      <c r="B2192" s="34"/>
      <c r="C2192" s="34"/>
      <c r="D2192" s="34"/>
      <c r="E2192" s="34"/>
      <c r="F2192" s="34"/>
      <c r="G2192" s="34"/>
      <c r="H2192" s="34"/>
      <c r="I2192" s="34"/>
      <c r="J2192" s="34"/>
      <c r="K2192" s="34"/>
      <c r="L2192" s="34"/>
      <c r="M2192" s="34"/>
      <c r="N2192" s="34"/>
      <c r="O2192" s="34"/>
      <c r="P2192" s="34"/>
      <c r="Q2192" s="34"/>
      <c r="R2192" s="34"/>
      <c r="S2192" s="34"/>
      <c r="T2192" s="34"/>
      <c r="U2192" s="34"/>
      <c r="V2192" s="34"/>
      <c r="W2192" s="34"/>
      <c r="X2192" s="34"/>
      <c r="Y2192" s="34"/>
      <c r="Z2192" s="34"/>
      <c r="AA2192" s="34"/>
      <c r="AB2192" s="34"/>
      <c r="AC2192" s="34"/>
      <c r="AD2192" s="47"/>
      <c r="AG2192" s="23">
        <v>1</v>
      </c>
    </row>
    <row r="2193" spans="1:33" s="16" customFormat="1" x14ac:dyDescent="0.35">
      <c r="A2193" s="34"/>
      <c r="B2193" s="34"/>
      <c r="C2193" s="34"/>
      <c r="D2193" s="34"/>
      <c r="E2193" s="34"/>
      <c r="F2193" s="34"/>
      <c r="G2193" s="34"/>
      <c r="H2193" s="34"/>
      <c r="I2193" s="34"/>
      <c r="J2193" s="34"/>
      <c r="K2193" s="34"/>
      <c r="L2193" s="34"/>
      <c r="M2193" s="34"/>
      <c r="N2193" s="34"/>
      <c r="O2193" s="34"/>
      <c r="P2193" s="34"/>
      <c r="Q2193" s="34"/>
      <c r="R2193" s="34"/>
      <c r="S2193" s="34"/>
      <c r="T2193" s="34"/>
      <c r="U2193" s="34"/>
      <c r="V2193" s="34"/>
      <c r="W2193" s="34"/>
      <c r="X2193" s="34"/>
      <c r="Y2193" s="34"/>
      <c r="Z2193" s="34"/>
      <c r="AA2193" s="34"/>
      <c r="AB2193" s="34"/>
      <c r="AC2193" s="34"/>
      <c r="AD2193" s="47"/>
      <c r="AG2193" s="23">
        <v>1</v>
      </c>
    </row>
    <row r="2194" spans="1:33" s="16" customFormat="1" x14ac:dyDescent="0.35">
      <c r="A2194" s="34"/>
      <c r="B2194" s="34"/>
      <c r="C2194" s="34"/>
      <c r="D2194" s="34"/>
      <c r="E2194" s="34"/>
      <c r="F2194" s="34"/>
      <c r="G2194" s="34"/>
      <c r="H2194" s="34"/>
      <c r="I2194" s="34"/>
      <c r="J2194" s="34"/>
      <c r="K2194" s="34"/>
      <c r="L2194" s="34"/>
      <c r="M2194" s="34"/>
      <c r="N2194" s="34"/>
      <c r="O2194" s="34"/>
      <c r="P2194" s="34"/>
      <c r="Q2194" s="34"/>
      <c r="R2194" s="34"/>
      <c r="S2194" s="34"/>
      <c r="T2194" s="34"/>
      <c r="U2194" s="34"/>
      <c r="V2194" s="34"/>
      <c r="W2194" s="34"/>
      <c r="X2194" s="34"/>
      <c r="Y2194" s="34"/>
      <c r="Z2194" s="34"/>
      <c r="AA2194" s="34"/>
      <c r="AB2194" s="34"/>
      <c r="AC2194" s="34"/>
      <c r="AD2194" s="47"/>
      <c r="AG2194" s="23">
        <v>1</v>
      </c>
    </row>
    <row r="2195" spans="1:33" s="16" customFormat="1" x14ac:dyDescent="0.35">
      <c r="A2195" s="34"/>
      <c r="B2195" s="34"/>
      <c r="C2195" s="34"/>
      <c r="D2195" s="34"/>
      <c r="E2195" s="34"/>
      <c r="F2195" s="34"/>
      <c r="G2195" s="34"/>
      <c r="H2195" s="34"/>
      <c r="I2195" s="34"/>
      <c r="J2195" s="34"/>
      <c r="K2195" s="34"/>
      <c r="L2195" s="34"/>
      <c r="M2195" s="34"/>
      <c r="N2195" s="34"/>
      <c r="O2195" s="34"/>
      <c r="P2195" s="34"/>
      <c r="Q2195" s="34"/>
      <c r="R2195" s="34"/>
      <c r="S2195" s="34"/>
      <c r="T2195" s="34"/>
      <c r="U2195" s="34"/>
      <c r="V2195" s="34"/>
      <c r="W2195" s="34"/>
      <c r="X2195" s="34"/>
      <c r="Y2195" s="34"/>
      <c r="Z2195" s="34"/>
      <c r="AA2195" s="34"/>
      <c r="AB2195" s="34"/>
      <c r="AC2195" s="34"/>
      <c r="AD2195" s="47"/>
      <c r="AG2195" s="23">
        <v>1</v>
      </c>
    </row>
    <row r="2196" spans="1:33" s="16" customFormat="1" x14ac:dyDescent="0.35">
      <c r="A2196" s="34"/>
      <c r="B2196" s="34"/>
      <c r="C2196" s="34"/>
      <c r="D2196" s="34"/>
      <c r="E2196" s="34"/>
      <c r="F2196" s="34"/>
      <c r="G2196" s="34"/>
      <c r="H2196" s="34"/>
      <c r="I2196" s="34"/>
      <c r="J2196" s="34"/>
      <c r="K2196" s="34"/>
      <c r="L2196" s="34"/>
      <c r="M2196" s="34"/>
      <c r="N2196" s="34"/>
      <c r="O2196" s="34"/>
      <c r="P2196" s="34"/>
      <c r="Q2196" s="34"/>
      <c r="R2196" s="34"/>
      <c r="S2196" s="34"/>
      <c r="T2196" s="34"/>
      <c r="U2196" s="34"/>
      <c r="V2196" s="34"/>
      <c r="W2196" s="34"/>
      <c r="X2196" s="34"/>
      <c r="Y2196" s="34"/>
      <c r="Z2196" s="34"/>
      <c r="AA2196" s="34"/>
      <c r="AB2196" s="34"/>
      <c r="AC2196" s="34"/>
      <c r="AD2196" s="47"/>
      <c r="AG2196" s="23">
        <v>1</v>
      </c>
    </row>
    <row r="2197" spans="1:33" s="16" customFormat="1" x14ac:dyDescent="0.35">
      <c r="A2197" s="34"/>
      <c r="B2197" s="34"/>
      <c r="C2197" s="34"/>
      <c r="D2197" s="34"/>
      <c r="E2197" s="34"/>
      <c r="F2197" s="34"/>
      <c r="G2197" s="34"/>
      <c r="H2197" s="34"/>
      <c r="I2197" s="34"/>
      <c r="J2197" s="34"/>
      <c r="K2197" s="34"/>
      <c r="L2197" s="34"/>
      <c r="M2197" s="34"/>
      <c r="N2197" s="34"/>
      <c r="O2197" s="34"/>
      <c r="P2197" s="34"/>
      <c r="Q2197" s="34"/>
      <c r="R2197" s="34"/>
      <c r="S2197" s="34"/>
      <c r="T2197" s="34"/>
      <c r="U2197" s="34"/>
      <c r="V2197" s="34"/>
      <c r="W2197" s="34"/>
      <c r="X2197" s="34"/>
      <c r="Y2197" s="34"/>
      <c r="Z2197" s="34"/>
      <c r="AA2197" s="34"/>
      <c r="AB2197" s="34"/>
      <c r="AC2197" s="34"/>
      <c r="AD2197" s="47"/>
      <c r="AG2197" s="23">
        <v>1</v>
      </c>
    </row>
    <row r="2198" spans="1:33" s="16" customFormat="1" x14ac:dyDescent="0.35">
      <c r="A2198" s="34"/>
      <c r="B2198" s="34"/>
      <c r="C2198" s="34"/>
      <c r="D2198" s="34"/>
      <c r="E2198" s="34"/>
      <c r="F2198" s="34"/>
      <c r="G2198" s="34"/>
      <c r="H2198" s="34"/>
      <c r="I2198" s="34"/>
      <c r="J2198" s="34"/>
      <c r="K2198" s="34"/>
      <c r="L2198" s="34"/>
      <c r="M2198" s="34"/>
      <c r="N2198" s="34"/>
      <c r="O2198" s="34"/>
      <c r="P2198" s="34"/>
      <c r="Q2198" s="34"/>
      <c r="R2198" s="34"/>
      <c r="S2198" s="34"/>
      <c r="T2198" s="34"/>
      <c r="U2198" s="34"/>
      <c r="V2198" s="34"/>
      <c r="W2198" s="34"/>
      <c r="X2198" s="34"/>
      <c r="Y2198" s="34"/>
      <c r="Z2198" s="34"/>
      <c r="AA2198" s="34"/>
      <c r="AB2198" s="34"/>
      <c r="AC2198" s="34"/>
      <c r="AD2198" s="47"/>
      <c r="AG2198" s="23">
        <v>1</v>
      </c>
    </row>
    <row r="2199" spans="1:33" s="16" customFormat="1" x14ac:dyDescent="0.35">
      <c r="A2199" s="34"/>
      <c r="B2199" s="34"/>
      <c r="C2199" s="34"/>
      <c r="D2199" s="34"/>
      <c r="E2199" s="34"/>
      <c r="F2199" s="34"/>
      <c r="G2199" s="34"/>
      <c r="H2199" s="34"/>
      <c r="I2199" s="34"/>
      <c r="J2199" s="34"/>
      <c r="K2199" s="34"/>
      <c r="L2199" s="34"/>
      <c r="M2199" s="34"/>
      <c r="N2199" s="34"/>
      <c r="O2199" s="34"/>
      <c r="P2199" s="34"/>
      <c r="Q2199" s="34"/>
      <c r="R2199" s="34"/>
      <c r="S2199" s="34"/>
      <c r="T2199" s="34"/>
      <c r="U2199" s="34"/>
      <c r="V2199" s="34"/>
      <c r="W2199" s="34"/>
      <c r="X2199" s="34"/>
      <c r="Y2199" s="34"/>
      <c r="Z2199" s="34"/>
      <c r="AA2199" s="34"/>
      <c r="AB2199" s="34"/>
      <c r="AC2199" s="34"/>
      <c r="AD2199" s="47"/>
      <c r="AG2199" s="23">
        <v>1</v>
      </c>
    </row>
    <row r="2200" spans="1:33" s="16" customFormat="1" x14ac:dyDescent="0.35">
      <c r="A2200" s="34"/>
      <c r="B2200" s="34"/>
      <c r="C2200" s="34"/>
      <c r="D2200" s="34"/>
      <c r="E2200" s="34"/>
      <c r="F2200" s="34"/>
      <c r="G2200" s="34"/>
      <c r="H2200" s="34"/>
      <c r="I2200" s="34"/>
      <c r="J2200" s="34"/>
      <c r="K2200" s="34"/>
      <c r="L2200" s="34"/>
      <c r="M2200" s="34"/>
      <c r="N2200" s="34"/>
      <c r="O2200" s="34"/>
      <c r="P2200" s="34"/>
      <c r="Q2200" s="34"/>
      <c r="R2200" s="34"/>
      <c r="S2200" s="34"/>
      <c r="T2200" s="34"/>
      <c r="U2200" s="34"/>
      <c r="V2200" s="34"/>
      <c r="W2200" s="34"/>
      <c r="X2200" s="34"/>
      <c r="Y2200" s="34"/>
      <c r="Z2200" s="34"/>
      <c r="AA2200" s="34"/>
      <c r="AB2200" s="34"/>
      <c r="AC2200" s="34"/>
      <c r="AD2200" s="47"/>
      <c r="AG2200" s="23">
        <v>1</v>
      </c>
    </row>
    <row r="2201" spans="1:33" s="16" customFormat="1" x14ac:dyDescent="0.35">
      <c r="A2201" s="34"/>
      <c r="B2201" s="34"/>
      <c r="C2201" s="34"/>
      <c r="D2201" s="34"/>
      <c r="E2201" s="34"/>
      <c r="F2201" s="34"/>
      <c r="G2201" s="34"/>
      <c r="H2201" s="34"/>
      <c r="I2201" s="34"/>
      <c r="J2201" s="34"/>
      <c r="K2201" s="34"/>
      <c r="L2201" s="34"/>
      <c r="M2201" s="34"/>
      <c r="N2201" s="34"/>
      <c r="O2201" s="34"/>
      <c r="P2201" s="34"/>
      <c r="Q2201" s="34"/>
      <c r="R2201" s="34"/>
      <c r="S2201" s="34"/>
      <c r="T2201" s="34"/>
      <c r="U2201" s="34"/>
      <c r="V2201" s="34"/>
      <c r="W2201" s="34"/>
      <c r="X2201" s="34"/>
      <c r="Y2201" s="34"/>
      <c r="Z2201" s="34"/>
      <c r="AA2201" s="34"/>
      <c r="AB2201" s="34"/>
      <c r="AC2201" s="34"/>
      <c r="AD2201" s="47"/>
      <c r="AG2201" s="23">
        <v>1</v>
      </c>
    </row>
    <row r="2202" spans="1:33" s="16" customFormat="1" x14ac:dyDescent="0.35">
      <c r="A2202" s="34"/>
      <c r="B2202" s="34"/>
      <c r="C2202" s="34"/>
      <c r="D2202" s="34"/>
      <c r="E2202" s="34"/>
      <c r="F2202" s="34"/>
      <c r="G2202" s="34"/>
      <c r="H2202" s="34"/>
      <c r="I2202" s="34"/>
      <c r="J2202" s="34"/>
      <c r="K2202" s="34"/>
      <c r="L2202" s="34"/>
      <c r="M2202" s="34"/>
      <c r="N2202" s="34"/>
      <c r="O2202" s="34"/>
      <c r="P2202" s="34"/>
      <c r="Q2202" s="34"/>
      <c r="R2202" s="34"/>
      <c r="S2202" s="34"/>
      <c r="T2202" s="34"/>
      <c r="U2202" s="34"/>
      <c r="V2202" s="34"/>
      <c r="W2202" s="34"/>
      <c r="X2202" s="34"/>
      <c r="Y2202" s="34"/>
      <c r="Z2202" s="34"/>
      <c r="AA2202" s="34"/>
      <c r="AB2202" s="34"/>
      <c r="AC2202" s="34"/>
      <c r="AD2202" s="47"/>
      <c r="AG2202" s="23">
        <v>1</v>
      </c>
    </row>
    <row r="2203" spans="1:33" s="16" customFormat="1" x14ac:dyDescent="0.35">
      <c r="A2203" s="34"/>
      <c r="B2203" s="34"/>
      <c r="C2203" s="34"/>
      <c r="D2203" s="34"/>
      <c r="E2203" s="34"/>
      <c r="F2203" s="34"/>
      <c r="G2203" s="34"/>
      <c r="H2203" s="34"/>
      <c r="I2203" s="34"/>
      <c r="J2203" s="34"/>
      <c r="K2203" s="34"/>
      <c r="L2203" s="34"/>
      <c r="M2203" s="34"/>
      <c r="N2203" s="34"/>
      <c r="O2203" s="34"/>
      <c r="P2203" s="34"/>
      <c r="Q2203" s="34"/>
      <c r="R2203" s="34"/>
      <c r="S2203" s="34"/>
      <c r="T2203" s="34"/>
      <c r="U2203" s="34"/>
      <c r="V2203" s="34"/>
      <c r="W2203" s="34"/>
      <c r="X2203" s="34"/>
      <c r="Y2203" s="34"/>
      <c r="Z2203" s="34"/>
      <c r="AA2203" s="34"/>
      <c r="AB2203" s="34"/>
      <c r="AC2203" s="34"/>
      <c r="AD2203" s="47"/>
      <c r="AG2203" s="23">
        <v>1</v>
      </c>
    </row>
    <row r="2204" spans="1:33" s="16" customFormat="1" x14ac:dyDescent="0.35">
      <c r="A2204" s="34"/>
      <c r="B2204" s="34"/>
      <c r="C2204" s="34"/>
      <c r="D2204" s="34"/>
      <c r="E2204" s="34"/>
      <c r="F2204" s="34"/>
      <c r="G2204" s="34"/>
      <c r="H2204" s="34"/>
      <c r="I2204" s="34"/>
      <c r="J2204" s="34"/>
      <c r="K2204" s="34"/>
      <c r="L2204" s="34"/>
      <c r="M2204" s="34"/>
      <c r="N2204" s="34"/>
      <c r="O2204" s="34"/>
      <c r="P2204" s="34"/>
      <c r="Q2204" s="34"/>
      <c r="R2204" s="34"/>
      <c r="S2204" s="34"/>
      <c r="T2204" s="34"/>
      <c r="U2204" s="34"/>
      <c r="V2204" s="34"/>
      <c r="W2204" s="34"/>
      <c r="X2204" s="34"/>
      <c r="Y2204" s="34"/>
      <c r="Z2204" s="34"/>
      <c r="AA2204" s="34"/>
      <c r="AB2204" s="34"/>
      <c r="AC2204" s="34"/>
      <c r="AD2204" s="47"/>
      <c r="AG2204" s="23">
        <v>1</v>
      </c>
    </row>
    <row r="2205" spans="1:33" s="16" customFormat="1" x14ac:dyDescent="0.35">
      <c r="A2205" s="34"/>
      <c r="B2205" s="34"/>
      <c r="C2205" s="34"/>
      <c r="D2205" s="34"/>
      <c r="E2205" s="34"/>
      <c r="F2205" s="34"/>
      <c r="G2205" s="34"/>
      <c r="H2205" s="34"/>
      <c r="I2205" s="34"/>
      <c r="J2205" s="34"/>
      <c r="K2205" s="34"/>
      <c r="L2205" s="34"/>
      <c r="M2205" s="34"/>
      <c r="N2205" s="34"/>
      <c r="O2205" s="34"/>
      <c r="P2205" s="34"/>
      <c r="Q2205" s="34"/>
      <c r="R2205" s="34"/>
      <c r="S2205" s="34"/>
      <c r="T2205" s="34"/>
      <c r="U2205" s="34"/>
      <c r="V2205" s="34"/>
      <c r="W2205" s="34"/>
      <c r="X2205" s="34"/>
      <c r="Y2205" s="34"/>
      <c r="Z2205" s="34"/>
      <c r="AA2205" s="34"/>
      <c r="AB2205" s="34"/>
      <c r="AC2205" s="34"/>
      <c r="AD2205" s="47"/>
      <c r="AG2205" s="23">
        <v>1</v>
      </c>
    </row>
    <row r="2206" spans="1:33" s="16" customFormat="1" x14ac:dyDescent="0.35">
      <c r="A2206" s="34"/>
      <c r="B2206" s="34"/>
      <c r="C2206" s="34"/>
      <c r="D2206" s="34"/>
      <c r="E2206" s="34"/>
      <c r="F2206" s="34"/>
      <c r="G2206" s="34"/>
      <c r="H2206" s="34"/>
      <c r="I2206" s="34"/>
      <c r="J2206" s="34"/>
      <c r="K2206" s="34"/>
      <c r="L2206" s="34"/>
      <c r="M2206" s="34"/>
      <c r="N2206" s="34"/>
      <c r="O2206" s="34"/>
      <c r="P2206" s="34"/>
      <c r="Q2206" s="34"/>
      <c r="R2206" s="34"/>
      <c r="S2206" s="34"/>
      <c r="T2206" s="34"/>
      <c r="U2206" s="34"/>
      <c r="V2206" s="34"/>
      <c r="W2206" s="34"/>
      <c r="X2206" s="34"/>
      <c r="Y2206" s="34"/>
      <c r="Z2206" s="34"/>
      <c r="AA2206" s="34"/>
      <c r="AB2206" s="34"/>
      <c r="AC2206" s="34"/>
      <c r="AD2206" s="47"/>
      <c r="AG2206" s="23">
        <v>1</v>
      </c>
    </row>
    <row r="2207" spans="1:33" s="16" customFormat="1" x14ac:dyDescent="0.35">
      <c r="A2207" s="34"/>
      <c r="B2207" s="34"/>
      <c r="C2207" s="34"/>
      <c r="D2207" s="34"/>
      <c r="E2207" s="34"/>
      <c r="F2207" s="34"/>
      <c r="G2207" s="34"/>
      <c r="H2207" s="34"/>
      <c r="I2207" s="34"/>
      <c r="J2207" s="34"/>
      <c r="K2207" s="34"/>
      <c r="L2207" s="34"/>
      <c r="M2207" s="34"/>
      <c r="N2207" s="34"/>
      <c r="O2207" s="34"/>
      <c r="P2207" s="34"/>
      <c r="Q2207" s="34"/>
      <c r="R2207" s="34"/>
      <c r="S2207" s="34"/>
      <c r="T2207" s="34"/>
      <c r="U2207" s="34"/>
      <c r="V2207" s="34"/>
      <c r="W2207" s="34"/>
      <c r="X2207" s="34"/>
      <c r="Y2207" s="34"/>
      <c r="Z2207" s="34"/>
      <c r="AA2207" s="34"/>
      <c r="AB2207" s="34"/>
      <c r="AC2207" s="34"/>
      <c r="AD2207" s="47"/>
      <c r="AG2207" s="23">
        <v>1</v>
      </c>
    </row>
    <row r="2208" spans="1:33" s="16" customFormat="1" x14ac:dyDescent="0.35">
      <c r="A2208" s="34"/>
      <c r="B2208" s="34"/>
      <c r="C2208" s="34"/>
      <c r="D2208" s="34"/>
      <c r="E2208" s="34"/>
      <c r="F2208" s="34"/>
      <c r="G2208" s="34"/>
      <c r="H2208" s="34"/>
      <c r="I2208" s="34"/>
      <c r="J2208" s="34"/>
      <c r="K2208" s="34"/>
      <c r="L2208" s="34"/>
      <c r="M2208" s="34"/>
      <c r="N2208" s="34"/>
      <c r="O2208" s="34"/>
      <c r="P2208" s="34"/>
      <c r="Q2208" s="34"/>
      <c r="R2208" s="34"/>
      <c r="S2208" s="34"/>
      <c r="T2208" s="34"/>
      <c r="U2208" s="34"/>
      <c r="V2208" s="34"/>
      <c r="W2208" s="34"/>
      <c r="X2208" s="34"/>
      <c r="Y2208" s="34"/>
      <c r="Z2208" s="34"/>
      <c r="AA2208" s="34"/>
      <c r="AB2208" s="34"/>
      <c r="AC2208" s="34"/>
      <c r="AD2208" s="47"/>
      <c r="AG2208" s="23">
        <v>1</v>
      </c>
    </row>
    <row r="2209" spans="1:33" s="16" customFormat="1" x14ac:dyDescent="0.35">
      <c r="A2209" s="34"/>
      <c r="B2209" s="34"/>
      <c r="C2209" s="34"/>
      <c r="D2209" s="34"/>
      <c r="E2209" s="34"/>
      <c r="F2209" s="34"/>
      <c r="G2209" s="34"/>
      <c r="H2209" s="34"/>
      <c r="I2209" s="34"/>
      <c r="J2209" s="34"/>
      <c r="K2209" s="34"/>
      <c r="L2209" s="34"/>
      <c r="M2209" s="34"/>
      <c r="N2209" s="34"/>
      <c r="O2209" s="34"/>
      <c r="P2209" s="34"/>
      <c r="Q2209" s="34"/>
      <c r="R2209" s="34"/>
      <c r="S2209" s="34"/>
      <c r="T2209" s="34"/>
      <c r="U2209" s="34"/>
      <c r="V2209" s="34"/>
      <c r="W2209" s="34"/>
      <c r="X2209" s="34"/>
      <c r="Y2209" s="34"/>
      <c r="Z2209" s="34"/>
      <c r="AA2209" s="34"/>
      <c r="AB2209" s="34"/>
      <c r="AC2209" s="34"/>
      <c r="AD2209" s="47"/>
      <c r="AG2209" s="23">
        <v>1</v>
      </c>
    </row>
    <row r="2210" spans="1:33" s="16" customFormat="1" x14ac:dyDescent="0.35">
      <c r="A2210" s="34"/>
      <c r="B2210" s="34"/>
      <c r="C2210" s="34"/>
      <c r="D2210" s="34"/>
      <c r="E2210" s="34"/>
      <c r="F2210" s="34"/>
      <c r="G2210" s="34"/>
      <c r="H2210" s="34"/>
      <c r="I2210" s="34"/>
      <c r="J2210" s="34"/>
      <c r="K2210" s="34"/>
      <c r="L2210" s="34"/>
      <c r="M2210" s="34"/>
      <c r="N2210" s="34"/>
      <c r="O2210" s="34"/>
      <c r="P2210" s="34"/>
      <c r="Q2210" s="34"/>
      <c r="R2210" s="34"/>
      <c r="S2210" s="34"/>
      <c r="T2210" s="34"/>
      <c r="U2210" s="34"/>
      <c r="V2210" s="34"/>
      <c r="W2210" s="34"/>
      <c r="X2210" s="34"/>
      <c r="Y2210" s="34"/>
      <c r="Z2210" s="34"/>
      <c r="AA2210" s="34"/>
      <c r="AB2210" s="34"/>
      <c r="AC2210" s="34"/>
      <c r="AD2210" s="47"/>
      <c r="AG2210" s="23">
        <v>1</v>
      </c>
    </row>
    <row r="2211" spans="1:33" s="16" customFormat="1" x14ac:dyDescent="0.35">
      <c r="A2211" s="34"/>
      <c r="B2211" s="34"/>
      <c r="C2211" s="34"/>
      <c r="D2211" s="34"/>
      <c r="E2211" s="34"/>
      <c r="F2211" s="34"/>
      <c r="G2211" s="34"/>
      <c r="H2211" s="34"/>
      <c r="I2211" s="34"/>
      <c r="J2211" s="34"/>
      <c r="K2211" s="34"/>
      <c r="L2211" s="34"/>
      <c r="M2211" s="34"/>
      <c r="N2211" s="34"/>
      <c r="O2211" s="34"/>
      <c r="P2211" s="34"/>
      <c r="Q2211" s="34"/>
      <c r="R2211" s="34"/>
      <c r="S2211" s="34"/>
      <c r="T2211" s="34"/>
      <c r="U2211" s="34"/>
      <c r="V2211" s="34"/>
      <c r="W2211" s="34"/>
      <c r="X2211" s="34"/>
      <c r="Y2211" s="34"/>
      <c r="Z2211" s="34"/>
      <c r="AA2211" s="34"/>
      <c r="AB2211" s="34"/>
      <c r="AC2211" s="34"/>
      <c r="AD2211" s="47"/>
      <c r="AG2211" s="23">
        <v>1</v>
      </c>
    </row>
    <row r="2212" spans="1:33" s="16" customFormat="1" x14ac:dyDescent="0.35">
      <c r="A2212" s="34"/>
      <c r="B2212" s="34"/>
      <c r="C2212" s="34"/>
      <c r="D2212" s="34"/>
      <c r="E2212" s="34"/>
      <c r="F2212" s="34"/>
      <c r="G2212" s="34"/>
      <c r="H2212" s="34"/>
      <c r="I2212" s="34"/>
      <c r="J2212" s="34"/>
      <c r="K2212" s="34"/>
      <c r="L2212" s="34"/>
      <c r="M2212" s="34"/>
      <c r="N2212" s="34"/>
      <c r="O2212" s="34"/>
      <c r="P2212" s="34"/>
      <c r="Q2212" s="34"/>
      <c r="R2212" s="34"/>
      <c r="S2212" s="34"/>
      <c r="T2212" s="34"/>
      <c r="U2212" s="34"/>
      <c r="V2212" s="34"/>
      <c r="W2212" s="34"/>
      <c r="X2212" s="34"/>
      <c r="Y2212" s="34"/>
      <c r="Z2212" s="34"/>
      <c r="AA2212" s="34"/>
      <c r="AB2212" s="34"/>
      <c r="AC2212" s="34"/>
      <c r="AD2212" s="47"/>
      <c r="AG2212" s="23">
        <v>1</v>
      </c>
    </row>
    <row r="2213" spans="1:33" s="16" customFormat="1" x14ac:dyDescent="0.35">
      <c r="A2213" s="34"/>
      <c r="B2213" s="34"/>
      <c r="C2213" s="34"/>
      <c r="D2213" s="34"/>
      <c r="E2213" s="34"/>
      <c r="F2213" s="34"/>
      <c r="G2213" s="34"/>
      <c r="H2213" s="34"/>
      <c r="I2213" s="34"/>
      <c r="J2213" s="34"/>
      <c r="K2213" s="34"/>
      <c r="L2213" s="34"/>
      <c r="M2213" s="34"/>
      <c r="N2213" s="34"/>
      <c r="O2213" s="34"/>
      <c r="P2213" s="34"/>
      <c r="Q2213" s="34"/>
      <c r="R2213" s="34"/>
      <c r="S2213" s="34"/>
      <c r="T2213" s="34"/>
      <c r="U2213" s="34"/>
      <c r="V2213" s="34"/>
      <c r="W2213" s="34"/>
      <c r="X2213" s="34"/>
      <c r="Y2213" s="34"/>
      <c r="Z2213" s="34"/>
      <c r="AA2213" s="34"/>
      <c r="AB2213" s="34"/>
      <c r="AC2213" s="34"/>
      <c r="AD2213" s="47"/>
      <c r="AG2213" s="23">
        <v>1</v>
      </c>
    </row>
    <row r="2214" spans="1:33" s="16" customFormat="1" x14ac:dyDescent="0.35">
      <c r="A2214" s="34"/>
      <c r="B2214" s="34"/>
      <c r="C2214" s="34"/>
      <c r="D2214" s="34"/>
      <c r="E2214" s="34"/>
      <c r="F2214" s="34"/>
      <c r="G2214" s="34"/>
      <c r="H2214" s="34"/>
      <c r="I2214" s="34"/>
      <c r="J2214" s="34"/>
      <c r="K2214" s="34"/>
      <c r="L2214" s="34"/>
      <c r="M2214" s="34"/>
      <c r="N2214" s="34"/>
      <c r="O2214" s="34"/>
      <c r="P2214" s="34"/>
      <c r="Q2214" s="34"/>
      <c r="R2214" s="34"/>
      <c r="S2214" s="34"/>
      <c r="T2214" s="34"/>
      <c r="U2214" s="34"/>
      <c r="V2214" s="34"/>
      <c r="W2214" s="34"/>
      <c r="X2214" s="34"/>
      <c r="Y2214" s="34"/>
      <c r="Z2214" s="34"/>
      <c r="AA2214" s="34"/>
      <c r="AB2214" s="34"/>
      <c r="AC2214" s="34"/>
      <c r="AD2214" s="47"/>
      <c r="AG2214" s="23">
        <v>1</v>
      </c>
    </row>
    <row r="2215" spans="1:33" s="16" customFormat="1" x14ac:dyDescent="0.35">
      <c r="A2215" s="34"/>
      <c r="B2215" s="34"/>
      <c r="C2215" s="34"/>
      <c r="D2215" s="34"/>
      <c r="E2215" s="34"/>
      <c r="F2215" s="34"/>
      <c r="G2215" s="34"/>
      <c r="H2215" s="34"/>
      <c r="I2215" s="34"/>
      <c r="J2215" s="34"/>
      <c r="K2215" s="34"/>
      <c r="L2215" s="34"/>
      <c r="M2215" s="34"/>
      <c r="N2215" s="34"/>
      <c r="O2215" s="34"/>
      <c r="P2215" s="34"/>
      <c r="Q2215" s="34"/>
      <c r="R2215" s="34"/>
      <c r="S2215" s="34"/>
      <c r="T2215" s="34"/>
      <c r="U2215" s="34"/>
      <c r="V2215" s="34"/>
      <c r="W2215" s="34"/>
      <c r="X2215" s="34"/>
      <c r="Y2215" s="34"/>
      <c r="Z2215" s="34"/>
      <c r="AA2215" s="34"/>
      <c r="AB2215" s="34"/>
      <c r="AC2215" s="34"/>
      <c r="AD2215" s="47"/>
      <c r="AG2215" s="23">
        <v>1</v>
      </c>
    </row>
    <row r="2216" spans="1:33" s="16" customFormat="1" x14ac:dyDescent="0.35">
      <c r="A2216" s="34"/>
      <c r="B2216" s="34"/>
      <c r="C2216" s="34"/>
      <c r="D2216" s="34"/>
      <c r="E2216" s="34"/>
      <c r="F2216" s="34"/>
      <c r="G2216" s="34"/>
      <c r="H2216" s="34"/>
      <c r="I2216" s="34"/>
      <c r="J2216" s="34"/>
      <c r="K2216" s="34"/>
      <c r="L2216" s="34"/>
      <c r="M2216" s="34"/>
      <c r="N2216" s="34"/>
      <c r="O2216" s="34"/>
      <c r="P2216" s="34"/>
      <c r="Q2216" s="34"/>
      <c r="R2216" s="34"/>
      <c r="S2216" s="34"/>
      <c r="T2216" s="34"/>
      <c r="U2216" s="34"/>
      <c r="V2216" s="34"/>
      <c r="W2216" s="34"/>
      <c r="X2216" s="34"/>
      <c r="Y2216" s="34"/>
      <c r="Z2216" s="34"/>
      <c r="AA2216" s="34"/>
      <c r="AB2216" s="34"/>
      <c r="AC2216" s="34"/>
      <c r="AD2216" s="47"/>
      <c r="AG2216" s="23">
        <v>1</v>
      </c>
    </row>
    <row r="2217" spans="1:33" s="16" customFormat="1" x14ac:dyDescent="0.35">
      <c r="A2217" s="34"/>
      <c r="B2217" s="34"/>
      <c r="C2217" s="34"/>
      <c r="D2217" s="34"/>
      <c r="E2217" s="34"/>
      <c r="F2217" s="34"/>
      <c r="G2217" s="34"/>
      <c r="H2217" s="34"/>
      <c r="I2217" s="34"/>
      <c r="J2217" s="34"/>
      <c r="K2217" s="34"/>
      <c r="L2217" s="34"/>
      <c r="M2217" s="34"/>
      <c r="N2217" s="34"/>
      <c r="O2217" s="34"/>
      <c r="P2217" s="34"/>
      <c r="Q2217" s="34"/>
      <c r="R2217" s="34"/>
      <c r="S2217" s="34"/>
      <c r="T2217" s="34"/>
      <c r="U2217" s="34"/>
      <c r="V2217" s="34"/>
      <c r="W2217" s="34"/>
      <c r="X2217" s="34"/>
      <c r="Y2217" s="34"/>
      <c r="Z2217" s="34"/>
      <c r="AA2217" s="34"/>
      <c r="AB2217" s="34"/>
      <c r="AC2217" s="34"/>
      <c r="AD2217" s="47"/>
      <c r="AG2217" s="23">
        <v>1</v>
      </c>
    </row>
    <row r="2218" spans="1:33" s="16" customFormat="1" x14ac:dyDescent="0.35">
      <c r="A2218" s="34"/>
      <c r="B2218" s="34"/>
      <c r="C2218" s="34"/>
      <c r="D2218" s="34"/>
      <c r="E2218" s="34"/>
      <c r="F2218" s="34"/>
      <c r="G2218" s="34"/>
      <c r="H2218" s="34"/>
      <c r="I2218" s="34"/>
      <c r="J2218" s="34"/>
      <c r="K2218" s="34"/>
      <c r="L2218" s="34"/>
      <c r="M2218" s="34"/>
      <c r="N2218" s="34"/>
      <c r="O2218" s="34"/>
      <c r="P2218" s="34"/>
      <c r="Q2218" s="34"/>
      <c r="R2218" s="34"/>
      <c r="S2218" s="34"/>
      <c r="T2218" s="34"/>
      <c r="U2218" s="34"/>
      <c r="V2218" s="34"/>
      <c r="W2218" s="34"/>
      <c r="X2218" s="34"/>
      <c r="Y2218" s="34"/>
      <c r="Z2218" s="34"/>
      <c r="AA2218" s="34"/>
      <c r="AB2218" s="34"/>
      <c r="AC2218" s="34"/>
      <c r="AD2218" s="47"/>
      <c r="AG2218" s="23">
        <v>1</v>
      </c>
    </row>
    <row r="2219" spans="1:33" s="16" customFormat="1" x14ac:dyDescent="0.35">
      <c r="A2219" s="34"/>
      <c r="B2219" s="34"/>
      <c r="C2219" s="34"/>
      <c r="D2219" s="34"/>
      <c r="E2219" s="34"/>
      <c r="F2219" s="34"/>
      <c r="G2219" s="34"/>
      <c r="H2219" s="34"/>
      <c r="I2219" s="34"/>
      <c r="J2219" s="34"/>
      <c r="K2219" s="34"/>
      <c r="L2219" s="34"/>
      <c r="M2219" s="34"/>
      <c r="N2219" s="34"/>
      <c r="O2219" s="34"/>
      <c r="P2219" s="34"/>
      <c r="Q2219" s="34"/>
      <c r="R2219" s="34"/>
      <c r="S2219" s="34"/>
      <c r="T2219" s="34"/>
      <c r="U2219" s="34"/>
      <c r="V2219" s="34"/>
      <c r="W2219" s="34"/>
      <c r="X2219" s="34"/>
      <c r="Y2219" s="34"/>
      <c r="Z2219" s="34"/>
      <c r="AA2219" s="34"/>
      <c r="AB2219" s="34"/>
      <c r="AC2219" s="34"/>
      <c r="AD2219" s="47"/>
      <c r="AG2219" s="23">
        <v>1</v>
      </c>
    </row>
    <row r="2220" spans="1:33" s="16" customFormat="1" x14ac:dyDescent="0.35">
      <c r="A2220" s="34"/>
      <c r="B2220" s="34"/>
      <c r="C2220" s="34"/>
      <c r="D2220" s="34"/>
      <c r="E2220" s="34"/>
      <c r="F2220" s="34"/>
      <c r="G2220" s="34"/>
      <c r="H2220" s="34"/>
      <c r="I2220" s="34"/>
      <c r="J2220" s="34"/>
      <c r="K2220" s="34"/>
      <c r="L2220" s="34"/>
      <c r="M2220" s="34"/>
      <c r="N2220" s="34"/>
      <c r="O2220" s="34"/>
      <c r="P2220" s="34"/>
      <c r="Q2220" s="34"/>
      <c r="R2220" s="34"/>
      <c r="S2220" s="34"/>
      <c r="T2220" s="34"/>
      <c r="U2220" s="34"/>
      <c r="V2220" s="34"/>
      <c r="W2220" s="34"/>
      <c r="X2220" s="34"/>
      <c r="Y2220" s="34"/>
      <c r="Z2220" s="34"/>
      <c r="AA2220" s="34"/>
      <c r="AB2220" s="34"/>
      <c r="AC2220" s="34"/>
      <c r="AD2220" s="47"/>
      <c r="AG2220" s="23">
        <v>1</v>
      </c>
    </row>
    <row r="2221" spans="1:33" s="16" customFormat="1" x14ac:dyDescent="0.35">
      <c r="A2221" s="34"/>
      <c r="B2221" s="34"/>
      <c r="C2221" s="34"/>
      <c r="D2221" s="34"/>
      <c r="E2221" s="34"/>
      <c r="F2221" s="34"/>
      <c r="G2221" s="34"/>
      <c r="H2221" s="34"/>
      <c r="I2221" s="34"/>
      <c r="J2221" s="34"/>
      <c r="K2221" s="34"/>
      <c r="L2221" s="34"/>
      <c r="M2221" s="34"/>
      <c r="N2221" s="34"/>
      <c r="O2221" s="34"/>
      <c r="P2221" s="34"/>
      <c r="Q2221" s="34"/>
      <c r="R2221" s="34"/>
      <c r="S2221" s="34"/>
      <c r="T2221" s="34"/>
      <c r="U2221" s="34"/>
      <c r="V2221" s="34"/>
      <c r="W2221" s="34"/>
      <c r="X2221" s="34"/>
      <c r="Y2221" s="34"/>
      <c r="Z2221" s="34"/>
      <c r="AA2221" s="34"/>
      <c r="AB2221" s="34"/>
      <c r="AC2221" s="34"/>
      <c r="AD2221" s="47"/>
      <c r="AG2221" s="23">
        <v>1</v>
      </c>
    </row>
    <row r="2222" spans="1:33" s="16" customFormat="1" x14ac:dyDescent="0.35">
      <c r="A2222" s="34"/>
      <c r="B2222" s="34"/>
      <c r="C2222" s="34"/>
      <c r="D2222" s="34"/>
      <c r="E2222" s="34"/>
      <c r="F2222" s="34"/>
      <c r="G2222" s="34"/>
      <c r="H2222" s="34"/>
      <c r="I2222" s="34"/>
      <c r="J2222" s="34"/>
      <c r="K2222" s="34"/>
      <c r="L2222" s="34"/>
      <c r="M2222" s="34"/>
      <c r="N2222" s="34"/>
      <c r="O2222" s="34"/>
      <c r="P2222" s="34"/>
      <c r="Q2222" s="34"/>
      <c r="R2222" s="34"/>
      <c r="S2222" s="34"/>
      <c r="T2222" s="34"/>
      <c r="U2222" s="34"/>
      <c r="V2222" s="34"/>
      <c r="W2222" s="34"/>
      <c r="X2222" s="34"/>
      <c r="Y2222" s="34"/>
      <c r="Z2222" s="34"/>
      <c r="AA2222" s="34"/>
      <c r="AB2222" s="34"/>
      <c r="AC2222" s="34"/>
      <c r="AD2222" s="47"/>
      <c r="AG2222" s="23">
        <v>1</v>
      </c>
    </row>
    <row r="2223" spans="1:33" s="16" customFormat="1" x14ac:dyDescent="0.35">
      <c r="A2223" s="34"/>
      <c r="B2223" s="34"/>
      <c r="C2223" s="34"/>
      <c r="D2223" s="34"/>
      <c r="E2223" s="34"/>
      <c r="F2223" s="34"/>
      <c r="G2223" s="34"/>
      <c r="H2223" s="34"/>
      <c r="I2223" s="34"/>
      <c r="J2223" s="34"/>
      <c r="K2223" s="34"/>
      <c r="L2223" s="34"/>
      <c r="M2223" s="34"/>
      <c r="N2223" s="34"/>
      <c r="O2223" s="34"/>
      <c r="P2223" s="34"/>
      <c r="Q2223" s="34"/>
      <c r="R2223" s="34"/>
      <c r="S2223" s="34"/>
      <c r="T2223" s="34"/>
      <c r="U2223" s="34"/>
      <c r="V2223" s="34"/>
      <c r="W2223" s="34"/>
      <c r="X2223" s="34"/>
      <c r="Y2223" s="34"/>
      <c r="Z2223" s="34"/>
      <c r="AA2223" s="34"/>
      <c r="AB2223" s="34"/>
      <c r="AC2223" s="34"/>
      <c r="AD2223" s="47"/>
      <c r="AG2223" s="23">
        <v>1</v>
      </c>
    </row>
    <row r="2224" spans="1:33" s="16" customFormat="1" x14ac:dyDescent="0.35">
      <c r="A2224" s="34"/>
      <c r="B2224" s="34"/>
      <c r="C2224" s="34"/>
      <c r="D2224" s="34"/>
      <c r="E2224" s="34"/>
      <c r="F2224" s="34"/>
      <c r="G2224" s="34"/>
      <c r="H2224" s="34"/>
      <c r="I2224" s="34"/>
      <c r="J2224" s="34"/>
      <c r="K2224" s="34"/>
      <c r="L2224" s="34"/>
      <c r="M2224" s="34"/>
      <c r="N2224" s="34"/>
      <c r="O2224" s="34"/>
      <c r="P2224" s="34"/>
      <c r="Q2224" s="34"/>
      <c r="R2224" s="34"/>
      <c r="S2224" s="34"/>
      <c r="T2224" s="34"/>
      <c r="U2224" s="34"/>
      <c r="V2224" s="34"/>
      <c r="W2224" s="34"/>
      <c r="X2224" s="34"/>
      <c r="Y2224" s="34"/>
      <c r="Z2224" s="34"/>
      <c r="AA2224" s="34"/>
      <c r="AB2224" s="34"/>
      <c r="AC2224" s="34"/>
      <c r="AD2224" s="47"/>
      <c r="AG2224" s="23">
        <v>1</v>
      </c>
    </row>
    <row r="2225" spans="1:33" s="16" customFormat="1" x14ac:dyDescent="0.35">
      <c r="A2225" s="34"/>
      <c r="B2225" s="34"/>
      <c r="C2225" s="34"/>
      <c r="D2225" s="34"/>
      <c r="E2225" s="34"/>
      <c r="F2225" s="34"/>
      <c r="G2225" s="34"/>
      <c r="H2225" s="34"/>
      <c r="I2225" s="34"/>
      <c r="J2225" s="34"/>
      <c r="K2225" s="34"/>
      <c r="L2225" s="34"/>
      <c r="M2225" s="34"/>
      <c r="N2225" s="34"/>
      <c r="O2225" s="34"/>
      <c r="P2225" s="34"/>
      <c r="Q2225" s="34"/>
      <c r="R2225" s="34"/>
      <c r="S2225" s="34"/>
      <c r="T2225" s="34"/>
      <c r="U2225" s="34"/>
      <c r="V2225" s="34"/>
      <c r="W2225" s="34"/>
      <c r="X2225" s="34"/>
      <c r="Y2225" s="34"/>
      <c r="Z2225" s="34"/>
      <c r="AA2225" s="34"/>
      <c r="AB2225" s="34"/>
      <c r="AC2225" s="34"/>
      <c r="AD2225" s="47"/>
      <c r="AG2225" s="23">
        <v>1</v>
      </c>
    </row>
    <row r="2226" spans="1:33" s="16" customFormat="1" x14ac:dyDescent="0.35">
      <c r="A2226" s="34"/>
      <c r="B2226" s="34"/>
      <c r="C2226" s="34"/>
      <c r="D2226" s="34"/>
      <c r="E2226" s="34"/>
      <c r="F2226" s="34"/>
      <c r="G2226" s="34"/>
      <c r="H2226" s="34"/>
      <c r="I2226" s="34"/>
      <c r="J2226" s="34"/>
      <c r="K2226" s="34"/>
      <c r="L2226" s="34"/>
      <c r="M2226" s="34"/>
      <c r="N2226" s="34"/>
      <c r="O2226" s="34"/>
      <c r="P2226" s="34"/>
      <c r="Q2226" s="34"/>
      <c r="R2226" s="34"/>
      <c r="S2226" s="34"/>
      <c r="T2226" s="34"/>
      <c r="U2226" s="34"/>
      <c r="V2226" s="34"/>
      <c r="W2226" s="34"/>
      <c r="X2226" s="34"/>
      <c r="Y2226" s="34"/>
      <c r="Z2226" s="34"/>
      <c r="AA2226" s="34"/>
      <c r="AB2226" s="34"/>
      <c r="AC2226" s="34"/>
      <c r="AD2226" s="47"/>
      <c r="AG2226" s="23">
        <v>1</v>
      </c>
    </row>
    <row r="2227" spans="1:33" s="16" customFormat="1" x14ac:dyDescent="0.35">
      <c r="A2227" s="34"/>
      <c r="B2227" s="34"/>
      <c r="C2227" s="34"/>
      <c r="D2227" s="34"/>
      <c r="E2227" s="34"/>
      <c r="F2227" s="34"/>
      <c r="G2227" s="34"/>
      <c r="H2227" s="34"/>
      <c r="I2227" s="34"/>
      <c r="J2227" s="34"/>
      <c r="K2227" s="34"/>
      <c r="L2227" s="34"/>
      <c r="M2227" s="34"/>
      <c r="N2227" s="34"/>
      <c r="O2227" s="34"/>
      <c r="P2227" s="34"/>
      <c r="Q2227" s="34"/>
      <c r="R2227" s="34"/>
      <c r="S2227" s="34"/>
      <c r="T2227" s="34"/>
      <c r="U2227" s="34"/>
      <c r="V2227" s="34"/>
      <c r="W2227" s="34"/>
      <c r="X2227" s="34"/>
      <c r="Y2227" s="34"/>
      <c r="Z2227" s="34"/>
      <c r="AA2227" s="34"/>
      <c r="AB2227" s="34"/>
      <c r="AC2227" s="34"/>
      <c r="AD2227" s="47"/>
      <c r="AG2227" s="23">
        <v>1</v>
      </c>
    </row>
    <row r="2228" spans="1:33" s="16" customFormat="1" x14ac:dyDescent="0.35">
      <c r="A2228" s="34"/>
      <c r="B2228" s="34"/>
      <c r="C2228" s="34"/>
      <c r="D2228" s="34"/>
      <c r="E2228" s="34"/>
      <c r="F2228" s="34"/>
      <c r="G2228" s="34"/>
      <c r="H2228" s="34"/>
      <c r="I2228" s="34"/>
      <c r="J2228" s="34"/>
      <c r="K2228" s="34"/>
      <c r="L2228" s="34"/>
      <c r="M2228" s="34"/>
      <c r="N2228" s="34"/>
      <c r="O2228" s="34"/>
      <c r="P2228" s="34"/>
      <c r="Q2228" s="34"/>
      <c r="R2228" s="34"/>
      <c r="S2228" s="34"/>
      <c r="T2228" s="34"/>
      <c r="U2228" s="34"/>
      <c r="V2228" s="34"/>
      <c r="W2228" s="34"/>
      <c r="X2228" s="34"/>
      <c r="Y2228" s="34"/>
      <c r="Z2228" s="34"/>
      <c r="AA2228" s="34"/>
      <c r="AB2228" s="34"/>
      <c r="AC2228" s="34"/>
      <c r="AD2228" s="47"/>
      <c r="AG2228" s="23">
        <v>1</v>
      </c>
    </row>
    <row r="2229" spans="1:33" s="16" customFormat="1" x14ac:dyDescent="0.35">
      <c r="A2229" s="34"/>
      <c r="B2229" s="34"/>
      <c r="C2229" s="34"/>
      <c r="D2229" s="34"/>
      <c r="E2229" s="34"/>
      <c r="F2229" s="34"/>
      <c r="G2229" s="34"/>
      <c r="H2229" s="34"/>
      <c r="I2229" s="34"/>
      <c r="J2229" s="34"/>
      <c r="K2229" s="34"/>
      <c r="L2229" s="34"/>
      <c r="M2229" s="34"/>
      <c r="N2229" s="34"/>
      <c r="O2229" s="34"/>
      <c r="P2229" s="34"/>
      <c r="Q2229" s="34"/>
      <c r="R2229" s="34"/>
      <c r="S2229" s="34"/>
      <c r="T2229" s="34"/>
      <c r="U2229" s="34"/>
      <c r="V2229" s="34"/>
      <c r="W2229" s="34"/>
      <c r="X2229" s="34"/>
      <c r="Y2229" s="34"/>
      <c r="Z2229" s="34"/>
      <c r="AA2229" s="34"/>
      <c r="AB2229" s="34"/>
      <c r="AC2229" s="34"/>
      <c r="AD2229" s="47"/>
      <c r="AG2229" s="23">
        <v>1</v>
      </c>
    </row>
    <row r="2230" spans="1:33" s="16" customFormat="1" x14ac:dyDescent="0.35">
      <c r="A2230" s="34"/>
      <c r="B2230" s="34"/>
      <c r="C2230" s="34"/>
      <c r="D2230" s="34"/>
      <c r="E2230" s="34"/>
      <c r="F2230" s="34"/>
      <c r="G2230" s="34"/>
      <c r="H2230" s="34"/>
      <c r="I2230" s="34"/>
      <c r="J2230" s="34"/>
      <c r="K2230" s="34"/>
      <c r="L2230" s="34"/>
      <c r="M2230" s="34"/>
      <c r="N2230" s="34"/>
      <c r="O2230" s="34"/>
      <c r="P2230" s="34"/>
      <c r="Q2230" s="34"/>
      <c r="R2230" s="34"/>
      <c r="S2230" s="34"/>
      <c r="T2230" s="34"/>
      <c r="U2230" s="34"/>
      <c r="V2230" s="34"/>
      <c r="W2230" s="34"/>
      <c r="X2230" s="34"/>
      <c r="Y2230" s="34"/>
      <c r="Z2230" s="34"/>
      <c r="AA2230" s="34"/>
      <c r="AB2230" s="34"/>
      <c r="AC2230" s="34"/>
      <c r="AD2230" s="47"/>
      <c r="AG2230" s="23">
        <v>1</v>
      </c>
    </row>
    <row r="2231" spans="1:33" s="16" customFormat="1" x14ac:dyDescent="0.35">
      <c r="A2231" s="34"/>
      <c r="B2231" s="34"/>
      <c r="C2231" s="34"/>
      <c r="D2231" s="34"/>
      <c r="E2231" s="34"/>
      <c r="F2231" s="34"/>
      <c r="G2231" s="34"/>
      <c r="H2231" s="34"/>
      <c r="I2231" s="34"/>
      <c r="J2231" s="34"/>
      <c r="K2231" s="34"/>
      <c r="L2231" s="34"/>
      <c r="M2231" s="34"/>
      <c r="N2231" s="34"/>
      <c r="O2231" s="34"/>
      <c r="P2231" s="34"/>
      <c r="Q2231" s="34"/>
      <c r="R2231" s="34"/>
      <c r="S2231" s="34"/>
      <c r="T2231" s="34"/>
      <c r="U2231" s="34"/>
      <c r="V2231" s="34"/>
      <c r="W2231" s="34"/>
      <c r="X2231" s="34"/>
      <c r="Y2231" s="34"/>
      <c r="Z2231" s="34"/>
      <c r="AA2231" s="34"/>
      <c r="AB2231" s="34"/>
      <c r="AC2231" s="34"/>
      <c r="AD2231" s="47"/>
      <c r="AG2231" s="23">
        <v>1</v>
      </c>
    </row>
    <row r="2232" spans="1:33" s="16" customFormat="1" x14ac:dyDescent="0.35">
      <c r="A2232" s="34"/>
      <c r="B2232" s="34"/>
      <c r="C2232" s="34"/>
      <c r="D2232" s="34"/>
      <c r="E2232" s="34"/>
      <c r="F2232" s="34"/>
      <c r="G2232" s="34"/>
      <c r="H2232" s="34"/>
      <c r="I2232" s="34"/>
      <c r="J2232" s="34"/>
      <c r="K2232" s="34"/>
      <c r="L2232" s="34"/>
      <c r="M2232" s="34"/>
      <c r="N2232" s="34"/>
      <c r="O2232" s="34"/>
      <c r="P2232" s="34"/>
      <c r="Q2232" s="34"/>
      <c r="R2232" s="34"/>
      <c r="S2232" s="34"/>
      <c r="T2232" s="34"/>
      <c r="U2232" s="34"/>
      <c r="V2232" s="34"/>
      <c r="W2232" s="34"/>
      <c r="X2232" s="34"/>
      <c r="Y2232" s="34"/>
      <c r="Z2232" s="34"/>
      <c r="AA2232" s="34"/>
      <c r="AB2232" s="34"/>
      <c r="AC2232" s="34"/>
      <c r="AD2232" s="47"/>
      <c r="AG2232" s="23">
        <v>1</v>
      </c>
    </row>
    <row r="2233" spans="1:33" s="16" customFormat="1" x14ac:dyDescent="0.35">
      <c r="A2233" s="34"/>
      <c r="B2233" s="34"/>
      <c r="C2233" s="34"/>
      <c r="D2233" s="34"/>
      <c r="E2233" s="34"/>
      <c r="F2233" s="34"/>
      <c r="G2233" s="34"/>
      <c r="H2233" s="34"/>
      <c r="I2233" s="34"/>
      <c r="J2233" s="34"/>
      <c r="K2233" s="34"/>
      <c r="L2233" s="34"/>
      <c r="M2233" s="34"/>
      <c r="N2233" s="34"/>
      <c r="O2233" s="34"/>
      <c r="P2233" s="34"/>
      <c r="Q2233" s="34"/>
      <c r="R2233" s="34"/>
      <c r="S2233" s="34"/>
      <c r="T2233" s="34"/>
      <c r="U2233" s="34"/>
      <c r="V2233" s="34"/>
      <c r="W2233" s="34"/>
      <c r="X2233" s="34"/>
      <c r="Y2233" s="34"/>
      <c r="Z2233" s="34"/>
      <c r="AA2233" s="34"/>
      <c r="AB2233" s="34"/>
      <c r="AC2233" s="34"/>
      <c r="AD2233" s="47"/>
      <c r="AG2233" s="23">
        <v>1</v>
      </c>
    </row>
    <row r="2234" spans="1:33" s="16" customFormat="1" x14ac:dyDescent="0.35">
      <c r="A2234" s="34"/>
      <c r="B2234" s="34"/>
      <c r="C2234" s="34"/>
      <c r="D2234" s="34"/>
      <c r="E2234" s="34"/>
      <c r="F2234" s="34"/>
      <c r="G2234" s="34"/>
      <c r="H2234" s="34"/>
      <c r="I2234" s="34"/>
      <c r="J2234" s="34"/>
      <c r="K2234" s="34"/>
      <c r="L2234" s="34"/>
      <c r="M2234" s="34"/>
      <c r="N2234" s="34"/>
      <c r="O2234" s="34"/>
      <c r="P2234" s="34"/>
      <c r="Q2234" s="34"/>
      <c r="R2234" s="34"/>
      <c r="S2234" s="34"/>
      <c r="T2234" s="34"/>
      <c r="U2234" s="34"/>
      <c r="V2234" s="34"/>
      <c r="W2234" s="34"/>
      <c r="X2234" s="34"/>
      <c r="Y2234" s="34"/>
      <c r="Z2234" s="34"/>
      <c r="AA2234" s="34"/>
      <c r="AB2234" s="34"/>
      <c r="AC2234" s="34"/>
      <c r="AD2234" s="47"/>
      <c r="AG2234" s="23">
        <v>1</v>
      </c>
    </row>
    <row r="2235" spans="1:33" s="16" customFormat="1" x14ac:dyDescent="0.35">
      <c r="A2235" s="34"/>
      <c r="B2235" s="34"/>
      <c r="C2235" s="34"/>
      <c r="D2235" s="34"/>
      <c r="E2235" s="34"/>
      <c r="F2235" s="34"/>
      <c r="G2235" s="34"/>
      <c r="H2235" s="34"/>
      <c r="I2235" s="34"/>
      <c r="J2235" s="34"/>
      <c r="K2235" s="34"/>
      <c r="L2235" s="34"/>
      <c r="M2235" s="34"/>
      <c r="N2235" s="34"/>
      <c r="O2235" s="34"/>
      <c r="P2235" s="34"/>
      <c r="Q2235" s="34"/>
      <c r="R2235" s="34"/>
      <c r="S2235" s="34"/>
      <c r="T2235" s="34"/>
      <c r="U2235" s="34"/>
      <c r="V2235" s="34"/>
      <c r="W2235" s="34"/>
      <c r="X2235" s="34"/>
      <c r="Y2235" s="34"/>
      <c r="Z2235" s="34"/>
      <c r="AA2235" s="34"/>
      <c r="AB2235" s="34"/>
      <c r="AC2235" s="34"/>
      <c r="AD2235" s="47"/>
      <c r="AG2235" s="23">
        <v>1</v>
      </c>
    </row>
    <row r="2236" spans="1:33" s="16" customFormat="1" x14ac:dyDescent="0.35">
      <c r="A2236" s="34"/>
      <c r="B2236" s="34"/>
      <c r="C2236" s="34"/>
      <c r="D2236" s="34"/>
      <c r="E2236" s="34"/>
      <c r="F2236" s="34"/>
      <c r="G2236" s="34"/>
      <c r="H2236" s="34"/>
      <c r="I2236" s="34"/>
      <c r="J2236" s="34"/>
      <c r="K2236" s="34"/>
      <c r="L2236" s="34"/>
      <c r="M2236" s="34"/>
      <c r="N2236" s="34"/>
      <c r="O2236" s="34"/>
      <c r="P2236" s="34"/>
      <c r="Q2236" s="34"/>
      <c r="R2236" s="34"/>
      <c r="S2236" s="34"/>
      <c r="T2236" s="34"/>
      <c r="U2236" s="34"/>
      <c r="V2236" s="34"/>
      <c r="W2236" s="34"/>
      <c r="X2236" s="34"/>
      <c r="Y2236" s="34"/>
      <c r="Z2236" s="34"/>
      <c r="AA2236" s="34"/>
      <c r="AB2236" s="34"/>
      <c r="AC2236" s="34"/>
      <c r="AD2236" s="47"/>
      <c r="AG2236" s="23">
        <v>1</v>
      </c>
    </row>
    <row r="2237" spans="1:33" s="16" customFormat="1" x14ac:dyDescent="0.35">
      <c r="A2237" s="34"/>
      <c r="B2237" s="34"/>
      <c r="C2237" s="34"/>
      <c r="D2237" s="34"/>
      <c r="E2237" s="34"/>
      <c r="F2237" s="34"/>
      <c r="G2237" s="34"/>
      <c r="H2237" s="34"/>
      <c r="I2237" s="34"/>
      <c r="J2237" s="34"/>
      <c r="K2237" s="34"/>
      <c r="L2237" s="34"/>
      <c r="M2237" s="34"/>
      <c r="N2237" s="34"/>
      <c r="O2237" s="34"/>
      <c r="P2237" s="34"/>
      <c r="Q2237" s="34"/>
      <c r="R2237" s="34"/>
      <c r="S2237" s="34"/>
      <c r="T2237" s="34"/>
      <c r="U2237" s="34"/>
      <c r="V2237" s="34"/>
      <c r="W2237" s="34"/>
      <c r="X2237" s="34"/>
      <c r="Y2237" s="34"/>
      <c r="Z2237" s="34"/>
      <c r="AA2237" s="34"/>
      <c r="AB2237" s="34"/>
      <c r="AC2237" s="34"/>
      <c r="AD2237" s="47"/>
      <c r="AG2237" s="23">
        <v>1</v>
      </c>
    </row>
    <row r="2238" spans="1:33" s="16" customFormat="1" x14ac:dyDescent="0.35">
      <c r="A2238" s="34"/>
      <c r="B2238" s="34"/>
      <c r="C2238" s="34"/>
      <c r="D2238" s="34"/>
      <c r="E2238" s="34"/>
      <c r="F2238" s="34"/>
      <c r="G2238" s="34"/>
      <c r="H2238" s="34"/>
      <c r="I2238" s="34"/>
      <c r="J2238" s="34"/>
      <c r="K2238" s="34"/>
      <c r="L2238" s="34"/>
      <c r="M2238" s="34"/>
      <c r="N2238" s="34"/>
      <c r="O2238" s="34"/>
      <c r="P2238" s="34"/>
      <c r="Q2238" s="34"/>
      <c r="R2238" s="34"/>
      <c r="S2238" s="34"/>
      <c r="T2238" s="34"/>
      <c r="U2238" s="34"/>
      <c r="V2238" s="34"/>
      <c r="W2238" s="34"/>
      <c r="X2238" s="34"/>
      <c r="Y2238" s="34"/>
      <c r="Z2238" s="34"/>
      <c r="AA2238" s="34"/>
      <c r="AB2238" s="34"/>
      <c r="AC2238" s="34"/>
      <c r="AD2238" s="47"/>
      <c r="AG2238" s="23">
        <v>1</v>
      </c>
    </row>
    <row r="2239" spans="1:33" s="16" customFormat="1" x14ac:dyDescent="0.35">
      <c r="A2239" s="34"/>
      <c r="B2239" s="34"/>
      <c r="C2239" s="34"/>
      <c r="D2239" s="34"/>
      <c r="E2239" s="34"/>
      <c r="F2239" s="34"/>
      <c r="G2239" s="34"/>
      <c r="H2239" s="34"/>
      <c r="I2239" s="34"/>
      <c r="J2239" s="34"/>
      <c r="K2239" s="34"/>
      <c r="L2239" s="34"/>
      <c r="M2239" s="34"/>
      <c r="N2239" s="34"/>
      <c r="O2239" s="34"/>
      <c r="P2239" s="34"/>
      <c r="Q2239" s="34"/>
      <c r="R2239" s="34"/>
      <c r="S2239" s="34"/>
      <c r="T2239" s="34"/>
      <c r="U2239" s="34"/>
      <c r="V2239" s="34"/>
      <c r="W2239" s="34"/>
      <c r="X2239" s="34"/>
      <c r="Y2239" s="34"/>
      <c r="Z2239" s="34"/>
      <c r="AA2239" s="34"/>
      <c r="AB2239" s="34"/>
      <c r="AC2239" s="34"/>
      <c r="AD2239" s="47"/>
      <c r="AG2239" s="23">
        <v>1</v>
      </c>
    </row>
    <row r="2240" spans="1:33" s="16" customFormat="1" x14ac:dyDescent="0.35">
      <c r="A2240" s="34"/>
      <c r="B2240" s="34"/>
      <c r="C2240" s="34"/>
      <c r="D2240" s="34"/>
      <c r="E2240" s="34"/>
      <c r="F2240" s="34"/>
      <c r="G2240" s="34"/>
      <c r="H2240" s="34"/>
      <c r="I2240" s="34"/>
      <c r="J2240" s="34"/>
      <c r="K2240" s="34"/>
      <c r="L2240" s="34"/>
      <c r="M2240" s="34"/>
      <c r="N2240" s="34"/>
      <c r="O2240" s="34"/>
      <c r="P2240" s="34"/>
      <c r="Q2240" s="34"/>
      <c r="R2240" s="34"/>
      <c r="S2240" s="34"/>
      <c r="T2240" s="34"/>
      <c r="U2240" s="34"/>
      <c r="V2240" s="34"/>
      <c r="W2240" s="34"/>
      <c r="X2240" s="34"/>
      <c r="Y2240" s="34"/>
      <c r="Z2240" s="34"/>
      <c r="AA2240" s="34"/>
      <c r="AB2240" s="34"/>
      <c r="AC2240" s="34"/>
      <c r="AD2240" s="47"/>
      <c r="AG2240" s="23">
        <v>1</v>
      </c>
    </row>
    <row r="2241" spans="1:33" s="16" customFormat="1" x14ac:dyDescent="0.35">
      <c r="A2241" s="34"/>
      <c r="B2241" s="34"/>
      <c r="C2241" s="34"/>
      <c r="D2241" s="34"/>
      <c r="E2241" s="34"/>
      <c r="F2241" s="34"/>
      <c r="G2241" s="34"/>
      <c r="H2241" s="34"/>
      <c r="I2241" s="34"/>
      <c r="J2241" s="34"/>
      <c r="K2241" s="34"/>
      <c r="L2241" s="34"/>
      <c r="M2241" s="34"/>
      <c r="N2241" s="34"/>
      <c r="O2241" s="34"/>
      <c r="P2241" s="34"/>
      <c r="Q2241" s="34"/>
      <c r="R2241" s="34"/>
      <c r="S2241" s="34"/>
      <c r="T2241" s="34"/>
      <c r="U2241" s="34"/>
      <c r="V2241" s="34"/>
      <c r="W2241" s="34"/>
      <c r="X2241" s="34"/>
      <c r="Y2241" s="34"/>
      <c r="Z2241" s="34"/>
      <c r="AA2241" s="34"/>
      <c r="AB2241" s="34"/>
      <c r="AC2241" s="34"/>
      <c r="AD2241" s="47"/>
      <c r="AG2241" s="23">
        <v>1</v>
      </c>
    </row>
    <row r="2242" spans="1:33" s="16" customFormat="1" x14ac:dyDescent="0.35">
      <c r="A2242" s="34"/>
      <c r="B2242" s="34"/>
      <c r="C2242" s="34"/>
      <c r="D2242" s="34"/>
      <c r="E2242" s="34"/>
      <c r="F2242" s="34"/>
      <c r="G2242" s="34"/>
      <c r="H2242" s="34"/>
      <c r="I2242" s="34"/>
      <c r="J2242" s="34"/>
      <c r="K2242" s="34"/>
      <c r="L2242" s="34"/>
      <c r="M2242" s="34"/>
      <c r="N2242" s="34"/>
      <c r="O2242" s="34"/>
      <c r="P2242" s="34"/>
      <c r="Q2242" s="34"/>
      <c r="R2242" s="34"/>
      <c r="S2242" s="34"/>
      <c r="T2242" s="34"/>
      <c r="U2242" s="34"/>
      <c r="V2242" s="34"/>
      <c r="W2242" s="34"/>
      <c r="X2242" s="34"/>
      <c r="Y2242" s="34"/>
      <c r="Z2242" s="34"/>
      <c r="AA2242" s="34"/>
      <c r="AB2242" s="34"/>
      <c r="AC2242" s="34"/>
      <c r="AD2242" s="47"/>
      <c r="AG2242" s="23">
        <v>1</v>
      </c>
    </row>
    <row r="2243" spans="1:33" s="16" customFormat="1" x14ac:dyDescent="0.35">
      <c r="A2243" s="34"/>
      <c r="B2243" s="34"/>
      <c r="C2243" s="34"/>
      <c r="D2243" s="34"/>
      <c r="E2243" s="34"/>
      <c r="F2243" s="34"/>
      <c r="G2243" s="34"/>
      <c r="H2243" s="34"/>
      <c r="I2243" s="34"/>
      <c r="J2243" s="34"/>
      <c r="K2243" s="34"/>
      <c r="L2243" s="34"/>
      <c r="M2243" s="34"/>
      <c r="N2243" s="34"/>
      <c r="O2243" s="34"/>
      <c r="P2243" s="34"/>
      <c r="Q2243" s="34"/>
      <c r="R2243" s="34"/>
      <c r="S2243" s="34"/>
      <c r="T2243" s="34"/>
      <c r="U2243" s="34"/>
      <c r="V2243" s="34"/>
      <c r="W2243" s="34"/>
      <c r="X2243" s="34"/>
      <c r="Y2243" s="34"/>
      <c r="Z2243" s="34"/>
      <c r="AA2243" s="34"/>
      <c r="AB2243" s="34"/>
      <c r="AC2243" s="34"/>
      <c r="AD2243" s="47"/>
      <c r="AG2243" s="23">
        <v>1</v>
      </c>
    </row>
    <row r="2244" spans="1:33" s="16" customFormat="1" x14ac:dyDescent="0.35">
      <c r="A2244" s="34"/>
      <c r="B2244" s="34"/>
      <c r="C2244" s="34"/>
      <c r="D2244" s="34"/>
      <c r="E2244" s="34"/>
      <c r="F2244" s="34"/>
      <c r="G2244" s="34"/>
      <c r="H2244" s="34"/>
      <c r="I2244" s="34"/>
      <c r="J2244" s="34"/>
      <c r="K2244" s="34"/>
      <c r="L2244" s="34"/>
      <c r="M2244" s="34"/>
      <c r="N2244" s="34"/>
      <c r="O2244" s="34"/>
      <c r="P2244" s="34"/>
      <c r="Q2244" s="34"/>
      <c r="R2244" s="34"/>
      <c r="S2244" s="34"/>
      <c r="T2244" s="34"/>
      <c r="U2244" s="34"/>
      <c r="V2244" s="34"/>
      <c r="W2244" s="34"/>
      <c r="X2244" s="34"/>
      <c r="Y2244" s="34"/>
      <c r="Z2244" s="34"/>
      <c r="AA2244" s="34"/>
      <c r="AB2244" s="34"/>
      <c r="AC2244" s="34"/>
      <c r="AD2244" s="47"/>
      <c r="AG2244" s="23">
        <v>1</v>
      </c>
    </row>
    <row r="2245" spans="1:33" s="16" customFormat="1" x14ac:dyDescent="0.35">
      <c r="A2245" s="34"/>
      <c r="B2245" s="34"/>
      <c r="C2245" s="34"/>
      <c r="D2245" s="34"/>
      <c r="E2245" s="34"/>
      <c r="F2245" s="34"/>
      <c r="G2245" s="34"/>
      <c r="H2245" s="34"/>
      <c r="I2245" s="34"/>
      <c r="J2245" s="34"/>
      <c r="K2245" s="34"/>
      <c r="L2245" s="34"/>
      <c r="M2245" s="34"/>
      <c r="N2245" s="34"/>
      <c r="O2245" s="34"/>
      <c r="P2245" s="34"/>
      <c r="Q2245" s="34"/>
      <c r="R2245" s="34"/>
      <c r="S2245" s="34"/>
      <c r="T2245" s="34"/>
      <c r="U2245" s="34"/>
      <c r="V2245" s="34"/>
      <c r="W2245" s="34"/>
      <c r="X2245" s="34"/>
      <c r="Y2245" s="34"/>
      <c r="Z2245" s="34"/>
      <c r="AA2245" s="34"/>
      <c r="AB2245" s="34"/>
      <c r="AC2245" s="34"/>
      <c r="AD2245" s="47"/>
      <c r="AG2245" s="23">
        <v>1</v>
      </c>
    </row>
    <row r="2246" spans="1:33" s="16" customFormat="1" x14ac:dyDescent="0.35">
      <c r="A2246" s="34"/>
      <c r="B2246" s="34"/>
      <c r="C2246" s="34"/>
      <c r="D2246" s="34"/>
      <c r="E2246" s="34"/>
      <c r="F2246" s="34"/>
      <c r="G2246" s="34"/>
      <c r="H2246" s="34"/>
      <c r="I2246" s="34"/>
      <c r="J2246" s="34"/>
      <c r="K2246" s="34"/>
      <c r="L2246" s="34"/>
      <c r="M2246" s="34"/>
      <c r="N2246" s="34"/>
      <c r="O2246" s="34"/>
      <c r="P2246" s="34"/>
      <c r="Q2246" s="34"/>
      <c r="R2246" s="34"/>
      <c r="S2246" s="34"/>
      <c r="T2246" s="34"/>
      <c r="U2246" s="34"/>
      <c r="V2246" s="34"/>
      <c r="W2246" s="34"/>
      <c r="X2246" s="34"/>
      <c r="Y2246" s="34"/>
      <c r="Z2246" s="34"/>
      <c r="AA2246" s="34"/>
      <c r="AB2246" s="34"/>
      <c r="AC2246" s="34"/>
      <c r="AD2246" s="47"/>
      <c r="AG2246" s="23">
        <v>1</v>
      </c>
    </row>
    <row r="2247" spans="1:33" s="16" customFormat="1" x14ac:dyDescent="0.35">
      <c r="A2247" s="34"/>
      <c r="B2247" s="34"/>
      <c r="C2247" s="34"/>
      <c r="D2247" s="34"/>
      <c r="E2247" s="34"/>
      <c r="F2247" s="34"/>
      <c r="G2247" s="34"/>
      <c r="H2247" s="34"/>
      <c r="I2247" s="34"/>
      <c r="J2247" s="34"/>
      <c r="K2247" s="34"/>
      <c r="L2247" s="34"/>
      <c r="M2247" s="34"/>
      <c r="N2247" s="34"/>
      <c r="O2247" s="34"/>
      <c r="P2247" s="34"/>
      <c r="Q2247" s="34"/>
      <c r="R2247" s="34"/>
      <c r="S2247" s="34"/>
      <c r="T2247" s="34"/>
      <c r="U2247" s="34"/>
      <c r="V2247" s="34"/>
      <c r="W2247" s="34"/>
      <c r="X2247" s="34"/>
      <c r="Y2247" s="34"/>
      <c r="Z2247" s="34"/>
      <c r="AA2247" s="34"/>
      <c r="AB2247" s="34"/>
      <c r="AC2247" s="34"/>
      <c r="AD2247" s="47"/>
      <c r="AG2247" s="23">
        <v>1</v>
      </c>
    </row>
    <row r="2248" spans="1:33" s="16" customFormat="1" x14ac:dyDescent="0.35">
      <c r="A2248" s="34"/>
      <c r="B2248" s="34"/>
      <c r="C2248" s="34"/>
      <c r="D2248" s="34"/>
      <c r="E2248" s="34"/>
      <c r="F2248" s="34"/>
      <c r="G2248" s="34"/>
      <c r="H2248" s="34"/>
      <c r="I2248" s="34"/>
      <c r="J2248" s="34"/>
      <c r="K2248" s="34"/>
      <c r="L2248" s="34"/>
      <c r="M2248" s="34"/>
      <c r="N2248" s="34"/>
      <c r="O2248" s="34"/>
      <c r="P2248" s="34"/>
      <c r="Q2248" s="34"/>
      <c r="R2248" s="34"/>
      <c r="S2248" s="34"/>
      <c r="T2248" s="34"/>
      <c r="U2248" s="34"/>
      <c r="V2248" s="34"/>
      <c r="W2248" s="34"/>
      <c r="X2248" s="34"/>
      <c r="Y2248" s="34"/>
      <c r="Z2248" s="34"/>
      <c r="AA2248" s="34"/>
      <c r="AB2248" s="34"/>
      <c r="AC2248" s="34"/>
      <c r="AD2248" s="47"/>
      <c r="AG2248" s="23">
        <v>1</v>
      </c>
    </row>
    <row r="2249" spans="1:33" s="16" customFormat="1" x14ac:dyDescent="0.35">
      <c r="A2249" s="34"/>
      <c r="B2249" s="34"/>
      <c r="C2249" s="34"/>
      <c r="D2249" s="34"/>
      <c r="E2249" s="34"/>
      <c r="F2249" s="34"/>
      <c r="G2249" s="34"/>
      <c r="H2249" s="34"/>
      <c r="I2249" s="34"/>
      <c r="J2249" s="34"/>
      <c r="K2249" s="34"/>
      <c r="L2249" s="34"/>
      <c r="M2249" s="34"/>
      <c r="N2249" s="34"/>
      <c r="O2249" s="34"/>
      <c r="P2249" s="34"/>
      <c r="Q2249" s="34"/>
      <c r="R2249" s="34"/>
      <c r="S2249" s="34"/>
      <c r="T2249" s="34"/>
      <c r="U2249" s="34"/>
      <c r="V2249" s="34"/>
      <c r="W2249" s="34"/>
      <c r="X2249" s="34"/>
      <c r="Y2249" s="34"/>
      <c r="Z2249" s="34"/>
      <c r="AA2249" s="34"/>
      <c r="AB2249" s="34"/>
      <c r="AC2249" s="34"/>
      <c r="AD2249" s="47"/>
      <c r="AG2249" s="23">
        <v>1</v>
      </c>
    </row>
    <row r="2250" spans="1:33" s="16" customFormat="1" x14ac:dyDescent="0.35">
      <c r="A2250" s="34"/>
      <c r="B2250" s="34"/>
      <c r="C2250" s="34"/>
      <c r="D2250" s="34"/>
      <c r="E2250" s="34"/>
      <c r="F2250" s="34"/>
      <c r="G2250" s="34"/>
      <c r="H2250" s="34"/>
      <c r="I2250" s="34"/>
      <c r="J2250" s="34"/>
      <c r="K2250" s="34"/>
      <c r="L2250" s="34"/>
      <c r="M2250" s="34"/>
      <c r="N2250" s="34"/>
      <c r="O2250" s="34"/>
      <c r="P2250" s="34"/>
      <c r="Q2250" s="34"/>
      <c r="R2250" s="34"/>
      <c r="S2250" s="34"/>
      <c r="T2250" s="34"/>
      <c r="U2250" s="34"/>
      <c r="V2250" s="34"/>
      <c r="W2250" s="34"/>
      <c r="X2250" s="34"/>
      <c r="Y2250" s="34"/>
      <c r="Z2250" s="34"/>
      <c r="AA2250" s="34"/>
      <c r="AB2250" s="34"/>
      <c r="AC2250" s="34"/>
      <c r="AD2250" s="47"/>
      <c r="AG2250" s="23">
        <v>1</v>
      </c>
    </row>
    <row r="2251" spans="1:33" s="16" customFormat="1" x14ac:dyDescent="0.35">
      <c r="A2251" s="34"/>
      <c r="B2251" s="34"/>
      <c r="C2251" s="34"/>
      <c r="D2251" s="34"/>
      <c r="E2251" s="34"/>
      <c r="F2251" s="34"/>
      <c r="G2251" s="34"/>
      <c r="H2251" s="34"/>
      <c r="I2251" s="34"/>
      <c r="J2251" s="34"/>
      <c r="K2251" s="34"/>
      <c r="L2251" s="34"/>
      <c r="M2251" s="34"/>
      <c r="N2251" s="34"/>
      <c r="O2251" s="34"/>
      <c r="P2251" s="34"/>
      <c r="Q2251" s="34"/>
      <c r="R2251" s="34"/>
      <c r="S2251" s="34"/>
      <c r="T2251" s="34"/>
      <c r="U2251" s="34"/>
      <c r="V2251" s="34"/>
      <c r="W2251" s="34"/>
      <c r="X2251" s="34"/>
      <c r="Y2251" s="34"/>
      <c r="Z2251" s="34"/>
      <c r="AA2251" s="34"/>
      <c r="AB2251" s="34"/>
      <c r="AC2251" s="34"/>
      <c r="AD2251" s="47"/>
      <c r="AG2251" s="23">
        <v>1</v>
      </c>
    </row>
    <row r="2252" spans="1:33" s="16" customFormat="1" x14ac:dyDescent="0.35">
      <c r="A2252" s="34"/>
      <c r="B2252" s="34"/>
      <c r="C2252" s="34"/>
      <c r="D2252" s="34"/>
      <c r="E2252" s="34"/>
      <c r="F2252" s="34"/>
      <c r="G2252" s="34"/>
      <c r="H2252" s="34"/>
      <c r="I2252" s="34"/>
      <c r="J2252" s="34"/>
      <c r="K2252" s="34"/>
      <c r="L2252" s="34"/>
      <c r="M2252" s="34"/>
      <c r="N2252" s="34"/>
      <c r="O2252" s="34"/>
      <c r="P2252" s="34"/>
      <c r="Q2252" s="34"/>
      <c r="R2252" s="34"/>
      <c r="S2252" s="34"/>
      <c r="T2252" s="34"/>
      <c r="U2252" s="34"/>
      <c r="V2252" s="34"/>
      <c r="W2252" s="34"/>
      <c r="X2252" s="34"/>
      <c r="Y2252" s="34"/>
      <c r="Z2252" s="34"/>
      <c r="AA2252" s="34"/>
      <c r="AB2252" s="34"/>
      <c r="AC2252" s="34"/>
      <c r="AD2252" s="47"/>
      <c r="AG2252" s="23">
        <v>1</v>
      </c>
    </row>
    <row r="2253" spans="1:33" s="16" customFormat="1" x14ac:dyDescent="0.35">
      <c r="A2253" s="34"/>
      <c r="B2253" s="34"/>
      <c r="C2253" s="34"/>
      <c r="D2253" s="34"/>
      <c r="E2253" s="34"/>
      <c r="F2253" s="34"/>
      <c r="G2253" s="34"/>
      <c r="H2253" s="34"/>
      <c r="I2253" s="34"/>
      <c r="J2253" s="34"/>
      <c r="K2253" s="34"/>
      <c r="L2253" s="34"/>
      <c r="M2253" s="34"/>
      <c r="N2253" s="34"/>
      <c r="O2253" s="34"/>
      <c r="P2253" s="34"/>
      <c r="Q2253" s="34"/>
      <c r="R2253" s="34"/>
      <c r="S2253" s="34"/>
      <c r="T2253" s="34"/>
      <c r="U2253" s="34"/>
      <c r="V2253" s="34"/>
      <c r="W2253" s="34"/>
      <c r="X2253" s="34"/>
      <c r="Y2253" s="34"/>
      <c r="Z2253" s="34"/>
      <c r="AA2253" s="34"/>
      <c r="AB2253" s="34"/>
      <c r="AC2253" s="34"/>
      <c r="AD2253" s="47"/>
    </row>
    <row r="2254" spans="1:33" s="16" customFormat="1" x14ac:dyDescent="0.35">
      <c r="A2254" s="34"/>
      <c r="B2254" s="34"/>
      <c r="C2254" s="34"/>
      <c r="D2254" s="34"/>
      <c r="E2254" s="34"/>
      <c r="F2254" s="34"/>
      <c r="G2254" s="34"/>
      <c r="H2254" s="34"/>
      <c r="I2254" s="34"/>
      <c r="J2254" s="34"/>
      <c r="K2254" s="34"/>
      <c r="L2254" s="34"/>
      <c r="M2254" s="34"/>
      <c r="N2254" s="34"/>
      <c r="O2254" s="34"/>
      <c r="P2254" s="34"/>
      <c r="Q2254" s="34"/>
      <c r="R2254" s="34"/>
      <c r="S2254" s="34"/>
      <c r="T2254" s="34"/>
      <c r="U2254" s="34"/>
      <c r="V2254" s="34"/>
      <c r="W2254" s="34"/>
      <c r="X2254" s="34"/>
      <c r="Y2254" s="34"/>
      <c r="Z2254" s="34"/>
      <c r="AA2254" s="34"/>
      <c r="AB2254" s="34"/>
      <c r="AC2254" s="34"/>
      <c r="AD2254" s="47"/>
    </row>
    <row r="2255" spans="1:33" s="16" customFormat="1" x14ac:dyDescent="0.35">
      <c r="A2255" s="34"/>
      <c r="B2255" s="34"/>
      <c r="C2255" s="34"/>
      <c r="D2255" s="34"/>
      <c r="E2255" s="34"/>
      <c r="F2255" s="34"/>
      <c r="G2255" s="34"/>
      <c r="H2255" s="34"/>
      <c r="I2255" s="34"/>
      <c r="J2255" s="34"/>
      <c r="K2255" s="34"/>
      <c r="L2255" s="34"/>
      <c r="M2255" s="34"/>
      <c r="N2255" s="34"/>
      <c r="O2255" s="34"/>
      <c r="P2255" s="34"/>
      <c r="Q2255" s="34"/>
      <c r="R2255" s="34"/>
      <c r="S2255" s="34"/>
      <c r="T2255" s="34"/>
      <c r="U2255" s="34"/>
      <c r="V2255" s="34"/>
      <c r="W2255" s="34"/>
      <c r="X2255" s="34"/>
      <c r="Y2255" s="34"/>
      <c r="Z2255" s="34"/>
      <c r="AA2255" s="34"/>
      <c r="AB2255" s="34"/>
      <c r="AC2255" s="34"/>
      <c r="AD2255" s="47"/>
    </row>
    <row r="2256" spans="1:33" s="16" customFormat="1" x14ac:dyDescent="0.35">
      <c r="A2256" s="34"/>
      <c r="B2256" s="34"/>
      <c r="C2256" s="34"/>
      <c r="D2256" s="34"/>
      <c r="E2256" s="34"/>
      <c r="F2256" s="34"/>
      <c r="G2256" s="34"/>
      <c r="H2256" s="34"/>
      <c r="I2256" s="34"/>
      <c r="J2256" s="34"/>
      <c r="K2256" s="34"/>
      <c r="L2256" s="34"/>
      <c r="M2256" s="34"/>
      <c r="N2256" s="34"/>
      <c r="O2256" s="34"/>
      <c r="P2256" s="34"/>
      <c r="Q2256" s="34"/>
      <c r="R2256" s="34"/>
      <c r="S2256" s="34"/>
      <c r="T2256" s="34"/>
      <c r="U2256" s="34"/>
      <c r="V2256" s="34"/>
      <c r="W2256" s="34"/>
      <c r="X2256" s="34"/>
      <c r="Y2256" s="34"/>
      <c r="Z2256" s="34"/>
      <c r="AA2256" s="34"/>
      <c r="AB2256" s="34"/>
      <c r="AC2256" s="34"/>
      <c r="AD2256" s="47"/>
    </row>
    <row r="2257" spans="1:29" s="16" customFormat="1" x14ac:dyDescent="0.35">
      <c r="A2257" s="34"/>
      <c r="B2257" s="34"/>
      <c r="C2257" s="34"/>
      <c r="D2257" s="34"/>
      <c r="E2257" s="34"/>
      <c r="F2257" s="34"/>
      <c r="G2257" s="34"/>
      <c r="H2257" s="34"/>
      <c r="I2257" s="34"/>
      <c r="J2257" s="34"/>
      <c r="K2257" s="34"/>
      <c r="L2257" s="34"/>
      <c r="M2257" s="34"/>
      <c r="N2257" s="34"/>
      <c r="O2257" s="34"/>
      <c r="P2257" s="34"/>
      <c r="Q2257" s="34"/>
      <c r="R2257" s="34"/>
      <c r="S2257" s="34"/>
      <c r="T2257" s="34"/>
      <c r="U2257" s="34"/>
      <c r="V2257" s="34"/>
      <c r="W2257" s="34"/>
      <c r="X2257" s="34"/>
      <c r="Y2257" s="34"/>
      <c r="Z2257" s="34"/>
      <c r="AA2257" s="34"/>
      <c r="AB2257" s="34"/>
      <c r="AC2257" s="34"/>
    </row>
    <row r="2258" spans="1:29" s="16" customFormat="1" x14ac:dyDescent="0.35">
      <c r="A2258" s="34"/>
      <c r="B2258" s="34"/>
      <c r="C2258" s="34"/>
      <c r="D2258" s="34"/>
      <c r="E2258" s="34"/>
      <c r="F2258" s="34"/>
      <c r="G2258" s="34"/>
      <c r="H2258" s="34"/>
      <c r="I2258" s="34"/>
      <c r="J2258" s="34"/>
      <c r="K2258" s="34"/>
      <c r="L2258" s="34"/>
      <c r="M2258" s="34"/>
      <c r="N2258" s="34"/>
      <c r="O2258" s="34"/>
      <c r="P2258" s="34"/>
      <c r="Q2258" s="34"/>
      <c r="R2258" s="34"/>
      <c r="S2258" s="34"/>
      <c r="T2258" s="34"/>
      <c r="U2258" s="34"/>
      <c r="V2258" s="34"/>
      <c r="W2258" s="34"/>
      <c r="X2258" s="34"/>
      <c r="Y2258" s="34"/>
      <c r="Z2258" s="34"/>
      <c r="AA2258" s="34"/>
      <c r="AB2258" s="34"/>
      <c r="AC2258" s="34"/>
    </row>
    <row r="2259" spans="1:29" s="16" customFormat="1" x14ac:dyDescent="0.35">
      <c r="A2259" s="34"/>
      <c r="B2259" s="34"/>
      <c r="C2259" s="34"/>
      <c r="D2259" s="34"/>
      <c r="E2259" s="34"/>
      <c r="F2259" s="34"/>
      <c r="G2259" s="34"/>
      <c r="H2259" s="34"/>
      <c r="I2259" s="34"/>
      <c r="J2259" s="34"/>
      <c r="K2259" s="34"/>
      <c r="L2259" s="34"/>
      <c r="M2259" s="34"/>
      <c r="N2259" s="34"/>
      <c r="O2259" s="34"/>
      <c r="P2259" s="34"/>
      <c r="Q2259" s="34"/>
      <c r="R2259" s="34"/>
      <c r="S2259" s="34"/>
      <c r="T2259" s="34"/>
      <c r="U2259" s="34"/>
      <c r="V2259" s="34"/>
      <c r="W2259" s="34"/>
      <c r="X2259" s="34"/>
      <c r="Y2259" s="34"/>
      <c r="Z2259" s="34"/>
      <c r="AA2259" s="34"/>
      <c r="AB2259" s="34"/>
      <c r="AC2259" s="34"/>
    </row>
    <row r="2260" spans="1:29" s="16" customFormat="1" x14ac:dyDescent="0.35">
      <c r="A2260" s="34"/>
      <c r="B2260" s="34"/>
      <c r="C2260" s="34"/>
      <c r="D2260" s="34"/>
      <c r="E2260" s="34"/>
      <c r="F2260" s="34"/>
      <c r="G2260" s="34"/>
      <c r="H2260" s="34"/>
      <c r="I2260" s="34"/>
      <c r="J2260" s="34"/>
      <c r="K2260" s="34"/>
      <c r="L2260" s="34"/>
      <c r="M2260" s="34"/>
      <c r="N2260" s="34"/>
      <c r="O2260" s="34"/>
      <c r="P2260" s="34"/>
      <c r="Q2260" s="34"/>
      <c r="R2260" s="34"/>
      <c r="S2260" s="34"/>
      <c r="T2260" s="34"/>
      <c r="U2260" s="34"/>
      <c r="V2260" s="34"/>
      <c r="W2260" s="34"/>
      <c r="X2260" s="34"/>
      <c r="Y2260" s="34"/>
      <c r="Z2260" s="34"/>
      <c r="AA2260" s="34"/>
      <c r="AB2260" s="34"/>
      <c r="AC2260" s="34"/>
    </row>
    <row r="2261" spans="1:29" s="16" customFormat="1" x14ac:dyDescent="0.35">
      <c r="A2261" s="34"/>
      <c r="B2261" s="34"/>
      <c r="C2261" s="34"/>
      <c r="D2261" s="34"/>
      <c r="E2261" s="34"/>
      <c r="F2261" s="34"/>
      <c r="G2261" s="34"/>
      <c r="H2261" s="34"/>
      <c r="I2261" s="34"/>
      <c r="J2261" s="34"/>
      <c r="K2261" s="34"/>
      <c r="L2261" s="34"/>
      <c r="M2261" s="34"/>
      <c r="N2261" s="34"/>
      <c r="O2261" s="34"/>
      <c r="P2261" s="34"/>
      <c r="Q2261" s="34"/>
      <c r="R2261" s="34"/>
      <c r="S2261" s="34"/>
      <c r="T2261" s="34"/>
      <c r="U2261" s="34"/>
      <c r="V2261" s="34"/>
      <c r="W2261" s="34"/>
      <c r="X2261" s="34"/>
      <c r="Y2261" s="34"/>
      <c r="Z2261" s="34"/>
      <c r="AA2261" s="34"/>
      <c r="AB2261" s="34"/>
      <c r="AC2261" s="34"/>
    </row>
    <row r="2262" spans="1:29" s="16" customFormat="1" x14ac:dyDescent="0.35">
      <c r="A2262" s="34"/>
      <c r="B2262" s="34"/>
      <c r="C2262" s="34"/>
      <c r="D2262" s="34"/>
      <c r="E2262" s="34"/>
      <c r="F2262" s="34"/>
      <c r="G2262" s="34"/>
      <c r="H2262" s="34"/>
      <c r="I2262" s="34"/>
      <c r="J2262" s="34"/>
      <c r="K2262" s="34"/>
      <c r="L2262" s="34"/>
      <c r="M2262" s="34"/>
      <c r="N2262" s="34"/>
      <c r="O2262" s="34"/>
      <c r="P2262" s="34"/>
      <c r="Q2262" s="34"/>
      <c r="R2262" s="34"/>
      <c r="S2262" s="34"/>
      <c r="T2262" s="34"/>
      <c r="U2262" s="34"/>
      <c r="V2262" s="34"/>
      <c r="W2262" s="34"/>
      <c r="X2262" s="34"/>
      <c r="Y2262" s="34"/>
      <c r="Z2262" s="34"/>
      <c r="AA2262" s="34"/>
      <c r="AB2262" s="34"/>
      <c r="AC2262" s="34"/>
    </row>
    <row r="2263" spans="1:29" s="16" customFormat="1" x14ac:dyDescent="0.35">
      <c r="A2263" s="34"/>
      <c r="B2263" s="34"/>
      <c r="C2263" s="34"/>
      <c r="D2263" s="34"/>
      <c r="E2263" s="34"/>
      <c r="F2263" s="34"/>
      <c r="G2263" s="34"/>
      <c r="H2263" s="34"/>
      <c r="I2263" s="34"/>
      <c r="J2263" s="34"/>
      <c r="K2263" s="34"/>
      <c r="L2263" s="34"/>
      <c r="M2263" s="34"/>
      <c r="N2263" s="34"/>
      <c r="O2263" s="34"/>
      <c r="P2263" s="34"/>
      <c r="Q2263" s="34"/>
      <c r="R2263" s="34"/>
      <c r="S2263" s="34"/>
      <c r="T2263" s="34"/>
      <c r="U2263" s="34"/>
      <c r="V2263" s="34"/>
      <c r="W2263" s="34"/>
      <c r="X2263" s="34"/>
      <c r="Y2263" s="34"/>
      <c r="Z2263" s="34"/>
      <c r="AA2263" s="34"/>
      <c r="AB2263" s="34"/>
      <c r="AC2263" s="34"/>
    </row>
    <row r="2264" spans="1:29" s="16" customFormat="1" x14ac:dyDescent="0.35">
      <c r="A2264" s="34"/>
      <c r="B2264" s="34"/>
      <c r="C2264" s="34"/>
      <c r="D2264" s="34"/>
      <c r="E2264" s="34"/>
      <c r="F2264" s="34"/>
      <c r="G2264" s="34"/>
      <c r="H2264" s="34"/>
      <c r="I2264" s="34"/>
      <c r="J2264" s="34"/>
      <c r="K2264" s="34"/>
      <c r="L2264" s="34"/>
      <c r="M2264" s="34"/>
      <c r="N2264" s="34"/>
      <c r="O2264" s="34"/>
      <c r="P2264" s="34"/>
      <c r="Q2264" s="34"/>
      <c r="R2264" s="34"/>
      <c r="S2264" s="34"/>
      <c r="T2264" s="34"/>
      <c r="U2264" s="34"/>
      <c r="V2264" s="34"/>
      <c r="W2264" s="34"/>
      <c r="X2264" s="34"/>
      <c r="Y2264" s="34"/>
      <c r="Z2264" s="34"/>
      <c r="AA2264" s="34"/>
      <c r="AB2264" s="34"/>
      <c r="AC2264" s="34"/>
    </row>
    <row r="2265" spans="1:29" s="16" customFormat="1" x14ac:dyDescent="0.35">
      <c r="A2265" s="34"/>
      <c r="B2265" s="34"/>
      <c r="C2265" s="34"/>
      <c r="D2265" s="34"/>
      <c r="E2265" s="34"/>
      <c r="F2265" s="34"/>
      <c r="G2265" s="34"/>
      <c r="H2265" s="34"/>
      <c r="I2265" s="34"/>
      <c r="J2265" s="34"/>
      <c r="K2265" s="34"/>
      <c r="L2265" s="34"/>
      <c r="M2265" s="34"/>
      <c r="N2265" s="34"/>
      <c r="O2265" s="34"/>
      <c r="P2265" s="34"/>
      <c r="Q2265" s="34"/>
      <c r="R2265" s="34"/>
      <c r="S2265" s="34"/>
      <c r="T2265" s="34"/>
      <c r="U2265" s="34"/>
      <c r="V2265" s="34"/>
      <c r="W2265" s="34"/>
      <c r="X2265" s="34"/>
      <c r="Y2265" s="34"/>
      <c r="Z2265" s="34"/>
      <c r="AA2265" s="34"/>
      <c r="AB2265" s="34"/>
      <c r="AC2265" s="34"/>
    </row>
    <row r="2266" spans="1:29" s="16" customFormat="1" x14ac:dyDescent="0.35">
      <c r="A2266" s="34"/>
      <c r="B2266" s="34"/>
      <c r="C2266" s="34"/>
      <c r="D2266" s="34"/>
      <c r="E2266" s="34"/>
      <c r="F2266" s="34"/>
      <c r="G2266" s="34"/>
      <c r="H2266" s="34"/>
      <c r="I2266" s="34"/>
      <c r="J2266" s="34"/>
      <c r="K2266" s="34"/>
      <c r="L2266" s="34"/>
      <c r="M2266" s="34"/>
      <c r="N2266" s="34"/>
      <c r="O2266" s="34"/>
      <c r="P2266" s="34"/>
      <c r="Q2266" s="34"/>
      <c r="R2266" s="34"/>
      <c r="S2266" s="34"/>
      <c r="T2266" s="34"/>
      <c r="U2266" s="34"/>
      <c r="V2266" s="34"/>
      <c r="W2266" s="34"/>
      <c r="X2266" s="34"/>
      <c r="Y2266" s="34"/>
      <c r="Z2266" s="34"/>
      <c r="AA2266" s="34"/>
      <c r="AB2266" s="34"/>
      <c r="AC2266" s="34"/>
    </row>
    <row r="2267" spans="1:29" s="16" customFormat="1" x14ac:dyDescent="0.35">
      <c r="A2267" s="34"/>
      <c r="B2267" s="34"/>
      <c r="C2267" s="34"/>
      <c r="D2267" s="34"/>
      <c r="E2267" s="34"/>
      <c r="F2267" s="34"/>
      <c r="G2267" s="34"/>
      <c r="H2267" s="34"/>
      <c r="I2267" s="34"/>
      <c r="J2267" s="34"/>
      <c r="K2267" s="34"/>
      <c r="L2267" s="34"/>
      <c r="M2267" s="34"/>
      <c r="N2267" s="34"/>
      <c r="O2267" s="34"/>
      <c r="P2267" s="34"/>
      <c r="Q2267" s="34"/>
      <c r="R2267" s="34"/>
      <c r="S2267" s="34"/>
      <c r="T2267" s="34"/>
      <c r="U2267" s="34"/>
      <c r="V2267" s="34"/>
      <c r="W2267" s="34"/>
      <c r="X2267" s="34"/>
      <c r="Y2267" s="34"/>
      <c r="Z2267" s="34"/>
      <c r="AA2267" s="34"/>
      <c r="AB2267" s="34"/>
      <c r="AC2267" s="34"/>
    </row>
    <row r="2268" spans="1:29" s="16" customFormat="1" x14ac:dyDescent="0.35">
      <c r="A2268" s="34"/>
      <c r="B2268" s="34"/>
      <c r="C2268" s="34"/>
      <c r="D2268" s="34"/>
      <c r="E2268" s="34"/>
      <c r="F2268" s="34"/>
      <c r="G2268" s="34"/>
      <c r="H2268" s="34"/>
      <c r="I2268" s="34"/>
      <c r="J2268" s="34"/>
      <c r="K2268" s="34"/>
      <c r="L2268" s="34"/>
      <c r="M2268" s="34"/>
      <c r="N2268" s="34"/>
      <c r="O2268" s="34"/>
      <c r="P2268" s="34"/>
      <c r="Q2268" s="34"/>
      <c r="R2268" s="34"/>
      <c r="S2268" s="34"/>
      <c r="T2268" s="34"/>
      <c r="U2268" s="34"/>
      <c r="V2268" s="34"/>
      <c r="W2268" s="34"/>
      <c r="X2268" s="34"/>
      <c r="Y2268" s="34"/>
      <c r="Z2268" s="34"/>
      <c r="AA2268" s="34"/>
      <c r="AB2268" s="34"/>
      <c r="AC2268" s="34"/>
    </row>
    <row r="2269" spans="1:29" s="16" customFormat="1" x14ac:dyDescent="0.35">
      <c r="A2269" s="34"/>
      <c r="B2269" s="34"/>
      <c r="C2269" s="34"/>
      <c r="D2269" s="34"/>
      <c r="E2269" s="34"/>
      <c r="F2269" s="34"/>
      <c r="G2269" s="34"/>
      <c r="H2269" s="34"/>
      <c r="I2269" s="34"/>
      <c r="J2269" s="34"/>
      <c r="K2269" s="34"/>
      <c r="L2269" s="34"/>
      <c r="M2269" s="34"/>
      <c r="N2269" s="34"/>
      <c r="O2269" s="34"/>
      <c r="P2269" s="34"/>
      <c r="Q2269" s="34"/>
      <c r="R2269" s="34"/>
      <c r="S2269" s="34"/>
      <c r="T2269" s="34"/>
      <c r="U2269" s="34"/>
      <c r="V2269" s="34"/>
      <c r="W2269" s="34"/>
      <c r="X2269" s="34"/>
      <c r="Y2269" s="34"/>
      <c r="Z2269" s="34"/>
      <c r="AA2269" s="34"/>
      <c r="AB2269" s="34"/>
      <c r="AC2269" s="34"/>
    </row>
    <row r="2270" spans="1:29" s="16" customFormat="1" x14ac:dyDescent="0.35">
      <c r="A2270" s="34"/>
      <c r="B2270" s="34"/>
      <c r="C2270" s="34"/>
      <c r="D2270" s="34"/>
      <c r="E2270" s="34"/>
      <c r="F2270" s="34"/>
      <c r="G2270" s="34"/>
      <c r="H2270" s="34"/>
      <c r="I2270" s="34"/>
      <c r="J2270" s="34"/>
      <c r="K2270" s="34"/>
      <c r="L2270" s="34"/>
      <c r="M2270" s="34"/>
      <c r="N2270" s="34"/>
      <c r="O2270" s="34"/>
      <c r="P2270" s="34"/>
      <c r="Q2270" s="34"/>
      <c r="R2270" s="34"/>
      <c r="S2270" s="34"/>
      <c r="T2270" s="34"/>
      <c r="U2270" s="34"/>
      <c r="V2270" s="34"/>
      <c r="W2270" s="34"/>
      <c r="X2270" s="34"/>
      <c r="Y2270" s="34"/>
      <c r="Z2270" s="34"/>
      <c r="AA2270" s="34"/>
      <c r="AB2270" s="34"/>
      <c r="AC2270" s="34"/>
    </row>
    <row r="2271" spans="1:29" s="16" customFormat="1" x14ac:dyDescent="0.35">
      <c r="A2271" s="34"/>
      <c r="B2271" s="34"/>
      <c r="C2271" s="34"/>
      <c r="D2271" s="34"/>
      <c r="E2271" s="34"/>
      <c r="F2271" s="34"/>
      <c r="G2271" s="34"/>
      <c r="H2271" s="34"/>
      <c r="I2271" s="34"/>
      <c r="J2271" s="34"/>
      <c r="K2271" s="34"/>
      <c r="L2271" s="34"/>
      <c r="M2271" s="34"/>
      <c r="N2271" s="34"/>
      <c r="O2271" s="34"/>
      <c r="P2271" s="34"/>
      <c r="Q2271" s="34"/>
      <c r="R2271" s="34"/>
      <c r="S2271" s="34"/>
      <c r="T2271" s="34"/>
      <c r="U2271" s="34"/>
      <c r="V2271" s="34"/>
      <c r="W2271" s="34"/>
      <c r="X2271" s="34"/>
      <c r="Y2271" s="34"/>
      <c r="Z2271" s="34"/>
      <c r="AA2271" s="34"/>
      <c r="AB2271" s="34"/>
      <c r="AC2271" s="34"/>
    </row>
    <row r="2272" spans="1:29" s="16" customFormat="1" x14ac:dyDescent="0.35">
      <c r="A2272" s="34"/>
      <c r="B2272" s="34"/>
      <c r="C2272" s="34"/>
      <c r="D2272" s="34"/>
      <c r="E2272" s="34"/>
      <c r="F2272" s="34"/>
      <c r="G2272" s="34"/>
      <c r="H2272" s="34"/>
      <c r="I2272" s="34"/>
      <c r="J2272" s="34"/>
      <c r="K2272" s="34"/>
      <c r="L2272" s="34"/>
      <c r="M2272" s="34"/>
      <c r="N2272" s="34"/>
      <c r="O2272" s="34"/>
      <c r="P2272" s="34"/>
      <c r="Q2272" s="34"/>
      <c r="R2272" s="34"/>
      <c r="S2272" s="34"/>
      <c r="T2272" s="34"/>
      <c r="U2272" s="34"/>
      <c r="V2272" s="34"/>
      <c r="W2272" s="34"/>
      <c r="X2272" s="34"/>
      <c r="Y2272" s="34"/>
      <c r="Z2272" s="34"/>
      <c r="AA2272" s="34"/>
      <c r="AB2272" s="34"/>
      <c r="AC2272" s="34"/>
    </row>
    <row r="2273" spans="1:29" s="16" customFormat="1" x14ac:dyDescent="0.35">
      <c r="A2273" s="34"/>
      <c r="B2273" s="34"/>
      <c r="C2273" s="34"/>
      <c r="D2273" s="34"/>
      <c r="E2273" s="34"/>
      <c r="F2273" s="34"/>
      <c r="G2273" s="34"/>
      <c r="H2273" s="34"/>
      <c r="I2273" s="34"/>
      <c r="J2273" s="34"/>
      <c r="K2273" s="34"/>
      <c r="L2273" s="34"/>
      <c r="M2273" s="34"/>
      <c r="N2273" s="34"/>
      <c r="O2273" s="34"/>
      <c r="P2273" s="34"/>
      <c r="Q2273" s="34"/>
      <c r="R2273" s="34"/>
      <c r="S2273" s="34"/>
      <c r="T2273" s="34"/>
      <c r="U2273" s="34"/>
      <c r="V2273" s="34"/>
      <c r="W2273" s="34"/>
      <c r="X2273" s="34"/>
      <c r="Y2273" s="34"/>
      <c r="Z2273" s="34"/>
      <c r="AA2273" s="34"/>
      <c r="AB2273" s="34"/>
      <c r="AC2273" s="34"/>
    </row>
    <row r="2274" spans="1:29" s="16" customFormat="1" x14ac:dyDescent="0.35">
      <c r="A2274" s="34"/>
      <c r="B2274" s="34"/>
      <c r="C2274" s="34"/>
      <c r="D2274" s="34"/>
      <c r="E2274" s="34"/>
      <c r="F2274" s="34"/>
      <c r="G2274" s="34"/>
      <c r="H2274" s="34"/>
      <c r="I2274" s="34"/>
      <c r="J2274" s="34"/>
      <c r="K2274" s="34"/>
      <c r="L2274" s="34"/>
      <c r="M2274" s="34"/>
      <c r="N2274" s="34"/>
      <c r="O2274" s="34"/>
      <c r="P2274" s="34"/>
      <c r="Q2274" s="34"/>
      <c r="R2274" s="34"/>
      <c r="S2274" s="34"/>
      <c r="T2274" s="34"/>
      <c r="U2274" s="34"/>
      <c r="V2274" s="34"/>
      <c r="W2274" s="34"/>
      <c r="X2274" s="34"/>
      <c r="Y2274" s="34"/>
      <c r="Z2274" s="34"/>
      <c r="AA2274" s="34"/>
      <c r="AB2274" s="34"/>
      <c r="AC2274" s="34"/>
    </row>
    <row r="2275" spans="1:29" s="16" customFormat="1" x14ac:dyDescent="0.35">
      <c r="A2275" s="34"/>
      <c r="B2275" s="34"/>
      <c r="C2275" s="34"/>
      <c r="D2275" s="34"/>
      <c r="E2275" s="34"/>
      <c r="F2275" s="34"/>
      <c r="G2275" s="34"/>
      <c r="H2275" s="34"/>
      <c r="I2275" s="34"/>
      <c r="J2275" s="34"/>
      <c r="K2275" s="34"/>
      <c r="L2275" s="34"/>
      <c r="M2275" s="34"/>
      <c r="N2275" s="34"/>
      <c r="O2275" s="34"/>
      <c r="P2275" s="34"/>
      <c r="Q2275" s="34"/>
      <c r="R2275" s="34"/>
      <c r="S2275" s="34"/>
      <c r="T2275" s="34"/>
      <c r="U2275" s="34"/>
      <c r="V2275" s="34"/>
      <c r="W2275" s="34"/>
      <c r="X2275" s="34"/>
      <c r="Y2275" s="34"/>
      <c r="Z2275" s="34"/>
      <c r="AA2275" s="34"/>
      <c r="AB2275" s="34"/>
      <c r="AC2275" s="34"/>
    </row>
    <row r="2276" spans="1:29" s="16" customFormat="1" x14ac:dyDescent="0.35">
      <c r="A2276" s="34"/>
      <c r="B2276" s="34"/>
      <c r="C2276" s="34"/>
      <c r="D2276" s="34"/>
      <c r="E2276" s="34"/>
      <c r="F2276" s="34"/>
      <c r="G2276" s="34"/>
      <c r="H2276" s="34"/>
      <c r="I2276" s="34"/>
      <c r="J2276" s="34"/>
      <c r="K2276" s="34"/>
      <c r="L2276" s="34"/>
      <c r="M2276" s="34"/>
      <c r="N2276" s="34"/>
      <c r="O2276" s="34"/>
      <c r="P2276" s="34"/>
      <c r="Q2276" s="34"/>
      <c r="R2276" s="34"/>
      <c r="S2276" s="34"/>
      <c r="T2276" s="34"/>
      <c r="U2276" s="34"/>
      <c r="V2276" s="34"/>
      <c r="W2276" s="34"/>
      <c r="X2276" s="34"/>
      <c r="Y2276" s="34"/>
      <c r="Z2276" s="34"/>
      <c r="AA2276" s="34"/>
      <c r="AB2276" s="34"/>
      <c r="AC2276" s="34"/>
    </row>
    <row r="2277" spans="1:29" s="16" customFormat="1" x14ac:dyDescent="0.35">
      <c r="A2277" s="34"/>
      <c r="B2277" s="34"/>
      <c r="C2277" s="34"/>
      <c r="D2277" s="34"/>
      <c r="E2277" s="34"/>
      <c r="F2277" s="34"/>
      <c r="G2277" s="34"/>
      <c r="H2277" s="34"/>
      <c r="I2277" s="34"/>
      <c r="J2277" s="34"/>
      <c r="K2277" s="34"/>
      <c r="L2277" s="34"/>
      <c r="M2277" s="34"/>
      <c r="N2277" s="34"/>
      <c r="O2277" s="34"/>
      <c r="P2277" s="34"/>
      <c r="Q2277" s="34"/>
      <c r="R2277" s="34"/>
      <c r="S2277" s="34"/>
      <c r="T2277" s="34"/>
      <c r="U2277" s="34"/>
      <c r="V2277" s="34"/>
      <c r="W2277" s="34"/>
      <c r="X2277" s="34"/>
      <c r="Y2277" s="34"/>
      <c r="Z2277" s="34"/>
      <c r="AA2277" s="34"/>
      <c r="AB2277" s="34"/>
      <c r="AC2277" s="34"/>
    </row>
    <row r="2278" spans="1:29" s="16" customFormat="1" x14ac:dyDescent="0.35">
      <c r="A2278" s="34"/>
      <c r="B2278" s="34"/>
      <c r="C2278" s="34"/>
      <c r="D2278" s="34"/>
      <c r="E2278" s="34"/>
      <c r="F2278" s="34"/>
      <c r="G2278" s="34"/>
      <c r="H2278" s="34"/>
      <c r="I2278" s="34"/>
      <c r="J2278" s="34"/>
      <c r="K2278" s="34"/>
      <c r="L2278" s="34"/>
      <c r="M2278" s="34"/>
      <c r="N2278" s="34"/>
      <c r="O2278" s="34"/>
      <c r="P2278" s="34"/>
      <c r="Q2278" s="34"/>
      <c r="R2278" s="34"/>
      <c r="S2278" s="34"/>
      <c r="T2278" s="34"/>
      <c r="U2278" s="34"/>
      <c r="V2278" s="34"/>
      <c r="W2278" s="34"/>
      <c r="X2278" s="34"/>
      <c r="Y2278" s="34"/>
      <c r="Z2278" s="34"/>
      <c r="AA2278" s="34"/>
      <c r="AB2278" s="34"/>
      <c r="AC2278" s="34"/>
    </row>
    <row r="2279" spans="1:29" s="16" customFormat="1" x14ac:dyDescent="0.35">
      <c r="A2279" s="34"/>
      <c r="B2279" s="34"/>
      <c r="C2279" s="34"/>
      <c r="D2279" s="34"/>
      <c r="E2279" s="34"/>
      <c r="F2279" s="34"/>
      <c r="G2279" s="34"/>
      <c r="H2279" s="34"/>
      <c r="I2279" s="34"/>
      <c r="J2279" s="34"/>
      <c r="K2279" s="34"/>
      <c r="L2279" s="34"/>
      <c r="M2279" s="34"/>
      <c r="N2279" s="34"/>
      <c r="O2279" s="34"/>
      <c r="P2279" s="34"/>
      <c r="Q2279" s="34"/>
      <c r="R2279" s="34"/>
      <c r="S2279" s="34"/>
      <c r="T2279" s="34"/>
      <c r="U2279" s="34"/>
      <c r="V2279" s="34"/>
      <c r="W2279" s="34"/>
      <c r="X2279" s="34"/>
      <c r="Y2279" s="34"/>
      <c r="Z2279" s="34"/>
      <c r="AA2279" s="34"/>
      <c r="AB2279" s="34"/>
      <c r="AC2279" s="34"/>
    </row>
    <row r="2280" spans="1:29" s="16" customFormat="1" x14ac:dyDescent="0.35">
      <c r="A2280" s="34"/>
      <c r="B2280" s="34"/>
      <c r="C2280" s="34"/>
      <c r="D2280" s="34"/>
      <c r="E2280" s="34"/>
      <c r="F2280" s="34"/>
      <c r="G2280" s="34"/>
      <c r="H2280" s="34"/>
      <c r="I2280" s="34"/>
      <c r="J2280" s="34"/>
      <c r="K2280" s="34"/>
      <c r="L2280" s="34"/>
      <c r="M2280" s="34"/>
      <c r="N2280" s="34"/>
      <c r="O2280" s="34"/>
      <c r="P2280" s="34"/>
      <c r="Q2280" s="34"/>
      <c r="R2280" s="34"/>
      <c r="S2280" s="34"/>
      <c r="T2280" s="34"/>
      <c r="U2280" s="34"/>
      <c r="V2280" s="34"/>
      <c r="W2280" s="34"/>
      <c r="X2280" s="34"/>
      <c r="Y2280" s="34"/>
      <c r="Z2280" s="34"/>
      <c r="AA2280" s="34"/>
      <c r="AB2280" s="34"/>
      <c r="AC2280" s="34"/>
    </row>
    <row r="2281" spans="1:29" s="16" customFormat="1" x14ac:dyDescent="0.35">
      <c r="A2281" s="34"/>
      <c r="B2281" s="34"/>
      <c r="C2281" s="34"/>
      <c r="D2281" s="34"/>
      <c r="E2281" s="34"/>
      <c r="F2281" s="34"/>
      <c r="G2281" s="34"/>
      <c r="H2281" s="34"/>
      <c r="I2281" s="34"/>
      <c r="J2281" s="34"/>
      <c r="K2281" s="34"/>
      <c r="L2281" s="34"/>
      <c r="M2281" s="34"/>
      <c r="N2281" s="34"/>
      <c r="O2281" s="34"/>
      <c r="P2281" s="34"/>
      <c r="Q2281" s="34"/>
      <c r="R2281" s="34"/>
      <c r="S2281" s="34"/>
      <c r="T2281" s="34"/>
      <c r="U2281" s="34"/>
      <c r="V2281" s="34"/>
      <c r="W2281" s="34"/>
      <c r="X2281" s="34"/>
      <c r="Y2281" s="34"/>
      <c r="Z2281" s="34"/>
      <c r="AA2281" s="34"/>
      <c r="AB2281" s="34"/>
      <c r="AC2281" s="34"/>
    </row>
    <row r="2282" spans="1:29" s="16" customFormat="1" x14ac:dyDescent="0.35">
      <c r="A2282" s="34"/>
      <c r="B2282" s="34"/>
      <c r="C2282" s="34"/>
      <c r="D2282" s="34"/>
      <c r="E2282" s="34"/>
      <c r="F2282" s="34"/>
      <c r="G2282" s="34"/>
      <c r="H2282" s="34"/>
      <c r="I2282" s="34"/>
      <c r="J2282" s="34"/>
      <c r="K2282" s="34"/>
      <c r="L2282" s="34"/>
      <c r="M2282" s="34"/>
      <c r="N2282" s="34"/>
      <c r="O2282" s="34"/>
      <c r="P2282" s="34"/>
      <c r="Q2282" s="34"/>
      <c r="R2282" s="34"/>
      <c r="S2282" s="34"/>
      <c r="T2282" s="34"/>
      <c r="U2282" s="34"/>
      <c r="V2282" s="34"/>
      <c r="W2282" s="34"/>
      <c r="X2282" s="34"/>
      <c r="Y2282" s="34"/>
      <c r="Z2282" s="34"/>
      <c r="AA2282" s="34"/>
      <c r="AB2282" s="34"/>
      <c r="AC2282" s="34"/>
    </row>
    <row r="2283" spans="1:29" s="16" customFormat="1" x14ac:dyDescent="0.35">
      <c r="A2283" s="34"/>
      <c r="B2283" s="34"/>
      <c r="C2283" s="34"/>
      <c r="D2283" s="34"/>
      <c r="E2283" s="34"/>
      <c r="F2283" s="34"/>
      <c r="G2283" s="34"/>
      <c r="H2283" s="34"/>
      <c r="I2283" s="34"/>
      <c r="J2283" s="34"/>
      <c r="K2283" s="34"/>
      <c r="L2283" s="34"/>
      <c r="M2283" s="34"/>
      <c r="N2283" s="34"/>
      <c r="O2283" s="34"/>
      <c r="P2283" s="34"/>
      <c r="Q2283" s="34"/>
      <c r="R2283" s="34"/>
      <c r="S2283" s="34"/>
      <c r="T2283" s="34"/>
      <c r="U2283" s="34"/>
      <c r="V2283" s="34"/>
      <c r="W2283" s="34"/>
      <c r="X2283" s="34"/>
      <c r="Y2283" s="34"/>
      <c r="Z2283" s="34"/>
      <c r="AA2283" s="34"/>
      <c r="AB2283" s="34"/>
      <c r="AC2283" s="34"/>
    </row>
    <row r="2284" spans="1:29" s="16" customFormat="1" x14ac:dyDescent="0.35">
      <c r="A2284" s="34"/>
      <c r="B2284" s="34"/>
      <c r="C2284" s="34"/>
      <c r="D2284" s="34"/>
      <c r="E2284" s="34"/>
      <c r="F2284" s="34"/>
      <c r="G2284" s="34"/>
      <c r="H2284" s="34"/>
      <c r="I2284" s="34"/>
      <c r="J2284" s="34"/>
      <c r="K2284" s="34"/>
      <c r="L2284" s="34"/>
      <c r="M2284" s="34"/>
      <c r="N2284" s="34"/>
      <c r="O2284" s="34"/>
      <c r="P2284" s="34"/>
      <c r="Q2284" s="34"/>
      <c r="R2284" s="34"/>
      <c r="S2284" s="34"/>
      <c r="T2284" s="34"/>
      <c r="U2284" s="34"/>
      <c r="V2284" s="34"/>
      <c r="W2284" s="34"/>
      <c r="X2284" s="34"/>
      <c r="Y2284" s="34"/>
      <c r="Z2284" s="34"/>
      <c r="AA2284" s="34"/>
      <c r="AB2284" s="34"/>
      <c r="AC2284" s="34"/>
    </row>
    <row r="2285" spans="1:29" s="16" customFormat="1" x14ac:dyDescent="0.35">
      <c r="A2285" s="34"/>
      <c r="B2285" s="34"/>
      <c r="C2285" s="34"/>
      <c r="D2285" s="34"/>
      <c r="E2285" s="34"/>
      <c r="F2285" s="34"/>
      <c r="G2285" s="34"/>
      <c r="H2285" s="34"/>
      <c r="I2285" s="34"/>
      <c r="J2285" s="34"/>
      <c r="K2285" s="34"/>
      <c r="L2285" s="34"/>
      <c r="M2285" s="34"/>
      <c r="N2285" s="34"/>
      <c r="O2285" s="34"/>
      <c r="P2285" s="34"/>
      <c r="Q2285" s="34"/>
      <c r="R2285" s="34"/>
      <c r="S2285" s="34"/>
      <c r="T2285" s="34"/>
      <c r="U2285" s="34"/>
      <c r="V2285" s="34"/>
      <c r="W2285" s="34"/>
      <c r="X2285" s="34"/>
      <c r="Y2285" s="34"/>
      <c r="Z2285" s="34"/>
      <c r="AA2285" s="34"/>
      <c r="AB2285" s="34"/>
      <c r="AC2285" s="34"/>
    </row>
    <row r="2286" spans="1:29" s="16" customFormat="1" x14ac:dyDescent="0.35">
      <c r="A2286" s="34"/>
      <c r="B2286" s="34"/>
      <c r="C2286" s="34"/>
      <c r="D2286" s="34"/>
      <c r="E2286" s="34"/>
      <c r="F2286" s="34"/>
      <c r="G2286" s="34"/>
      <c r="H2286" s="34"/>
      <c r="I2286" s="34"/>
      <c r="J2286" s="34"/>
      <c r="K2286" s="34"/>
      <c r="L2286" s="34"/>
      <c r="M2286" s="34"/>
      <c r="N2286" s="34"/>
      <c r="O2286" s="34"/>
      <c r="P2286" s="34"/>
      <c r="Q2286" s="34"/>
      <c r="R2286" s="34"/>
      <c r="S2286" s="34"/>
      <c r="T2286" s="34"/>
      <c r="U2286" s="34"/>
      <c r="V2286" s="34"/>
      <c r="W2286" s="34"/>
      <c r="X2286" s="34"/>
      <c r="Y2286" s="34"/>
      <c r="Z2286" s="34"/>
      <c r="AA2286" s="34"/>
      <c r="AB2286" s="34"/>
      <c r="AC2286" s="34"/>
    </row>
    <row r="2287" spans="1:29" s="16" customFormat="1" x14ac:dyDescent="0.35">
      <c r="A2287" s="34"/>
      <c r="B2287" s="34"/>
      <c r="C2287" s="34"/>
      <c r="D2287" s="34"/>
      <c r="E2287" s="34"/>
      <c r="F2287" s="34"/>
      <c r="G2287" s="34"/>
      <c r="H2287" s="34"/>
      <c r="I2287" s="34"/>
      <c r="J2287" s="34"/>
      <c r="K2287" s="34"/>
      <c r="L2287" s="34"/>
      <c r="M2287" s="34"/>
      <c r="N2287" s="34"/>
      <c r="O2287" s="34"/>
      <c r="P2287" s="34"/>
      <c r="Q2287" s="34"/>
      <c r="R2287" s="34"/>
      <c r="S2287" s="34"/>
      <c r="T2287" s="34"/>
      <c r="U2287" s="34"/>
      <c r="V2287" s="34"/>
      <c r="W2287" s="34"/>
      <c r="X2287" s="34"/>
      <c r="Y2287" s="34"/>
      <c r="Z2287" s="34"/>
      <c r="AA2287" s="34"/>
      <c r="AB2287" s="34"/>
      <c r="AC2287" s="34"/>
    </row>
    <row r="2288" spans="1:29" s="16" customFormat="1" x14ac:dyDescent="0.35">
      <c r="A2288" s="34"/>
      <c r="B2288" s="34"/>
      <c r="C2288" s="34"/>
      <c r="D2288" s="34"/>
      <c r="E2288" s="34"/>
      <c r="F2288" s="34"/>
      <c r="G2288" s="34"/>
      <c r="H2288" s="34"/>
      <c r="I2288" s="34"/>
      <c r="J2288" s="34"/>
      <c r="K2288" s="34"/>
      <c r="L2288" s="34"/>
      <c r="M2288" s="34"/>
      <c r="N2288" s="34"/>
      <c r="O2288" s="34"/>
      <c r="P2288" s="34"/>
      <c r="Q2288" s="34"/>
      <c r="R2288" s="34"/>
      <c r="S2288" s="34"/>
      <c r="T2288" s="34"/>
      <c r="U2288" s="34"/>
      <c r="V2288" s="34"/>
      <c r="W2288" s="34"/>
      <c r="X2288" s="34"/>
      <c r="Y2288" s="34"/>
      <c r="Z2288" s="34"/>
      <c r="AA2288" s="34"/>
      <c r="AB2288" s="34"/>
      <c r="AC2288" s="34"/>
    </row>
    <row r="2289" spans="1:29" s="16" customFormat="1" x14ac:dyDescent="0.35">
      <c r="A2289" s="34"/>
      <c r="B2289" s="34"/>
      <c r="C2289" s="34"/>
      <c r="D2289" s="34"/>
      <c r="E2289" s="34"/>
      <c r="F2289" s="34"/>
      <c r="G2289" s="34"/>
      <c r="H2289" s="34"/>
      <c r="I2289" s="34"/>
      <c r="J2289" s="34"/>
      <c r="K2289" s="34"/>
      <c r="L2289" s="34"/>
      <c r="M2289" s="34"/>
      <c r="N2289" s="34"/>
      <c r="O2289" s="34"/>
      <c r="P2289" s="34"/>
      <c r="Q2289" s="34"/>
      <c r="R2289" s="34"/>
      <c r="S2289" s="34"/>
      <c r="T2289" s="34"/>
      <c r="U2289" s="34"/>
      <c r="V2289" s="34"/>
      <c r="W2289" s="34"/>
      <c r="X2289" s="34"/>
      <c r="Y2289" s="34"/>
      <c r="Z2289" s="34"/>
      <c r="AA2289" s="34"/>
      <c r="AB2289" s="34"/>
      <c r="AC2289" s="34"/>
    </row>
    <row r="2290" spans="1:29" s="16" customFormat="1" x14ac:dyDescent="0.35">
      <c r="A2290" s="34"/>
      <c r="B2290" s="34"/>
      <c r="C2290" s="34"/>
      <c r="D2290" s="34"/>
      <c r="E2290" s="34"/>
      <c r="F2290" s="34"/>
      <c r="G2290" s="34"/>
      <c r="H2290" s="34"/>
      <c r="I2290" s="34"/>
      <c r="J2290" s="34"/>
      <c r="K2290" s="34"/>
      <c r="L2290" s="34"/>
      <c r="M2290" s="34"/>
      <c r="N2290" s="34"/>
      <c r="O2290" s="34"/>
      <c r="P2290" s="34"/>
      <c r="Q2290" s="34"/>
      <c r="R2290" s="34"/>
      <c r="S2290" s="34"/>
      <c r="T2290" s="34"/>
      <c r="U2290" s="34"/>
      <c r="V2290" s="34"/>
      <c r="W2290" s="34"/>
      <c r="X2290" s="34"/>
      <c r="Y2290" s="34"/>
      <c r="Z2290" s="34"/>
      <c r="AA2290" s="34"/>
      <c r="AB2290" s="34"/>
      <c r="AC2290" s="34"/>
    </row>
    <row r="2291" spans="1:29" s="16" customFormat="1" x14ac:dyDescent="0.35">
      <c r="A2291" s="34"/>
      <c r="B2291" s="34"/>
      <c r="C2291" s="34"/>
      <c r="D2291" s="34"/>
      <c r="E2291" s="34"/>
      <c r="F2291" s="34"/>
      <c r="G2291" s="34"/>
      <c r="H2291" s="34"/>
      <c r="I2291" s="34"/>
      <c r="J2291" s="34"/>
      <c r="K2291" s="34"/>
      <c r="L2291" s="34"/>
      <c r="M2291" s="34"/>
      <c r="N2291" s="34"/>
      <c r="O2291" s="34"/>
      <c r="P2291" s="34"/>
      <c r="Q2291" s="34"/>
      <c r="R2291" s="34"/>
      <c r="S2291" s="34"/>
      <c r="T2291" s="34"/>
      <c r="U2291" s="34"/>
      <c r="V2291" s="34"/>
      <c r="W2291" s="34"/>
      <c r="X2291" s="34"/>
      <c r="Y2291" s="34"/>
      <c r="Z2291" s="34"/>
      <c r="AA2291" s="34"/>
      <c r="AB2291" s="34"/>
      <c r="AC2291" s="34"/>
    </row>
    <row r="2292" spans="1:29" s="16" customFormat="1" x14ac:dyDescent="0.35">
      <c r="A2292" s="34"/>
      <c r="B2292" s="34"/>
      <c r="C2292" s="34"/>
      <c r="D2292" s="34"/>
      <c r="E2292" s="34"/>
      <c r="F2292" s="34"/>
      <c r="G2292" s="34"/>
      <c r="H2292" s="34"/>
      <c r="I2292" s="34"/>
      <c r="J2292" s="34"/>
      <c r="K2292" s="34"/>
      <c r="L2292" s="34"/>
      <c r="M2292" s="34"/>
      <c r="N2292" s="34"/>
      <c r="O2292" s="34"/>
      <c r="P2292" s="34"/>
      <c r="Q2292" s="34"/>
      <c r="R2292" s="34"/>
      <c r="S2292" s="34"/>
      <c r="T2292" s="34"/>
      <c r="U2292" s="34"/>
      <c r="V2292" s="34"/>
      <c r="W2292" s="34"/>
      <c r="X2292" s="34"/>
      <c r="Y2292" s="34"/>
      <c r="Z2292" s="34"/>
      <c r="AA2292" s="34"/>
      <c r="AB2292" s="34"/>
      <c r="AC2292" s="34"/>
    </row>
    <row r="2293" spans="1:29" s="16" customFormat="1" x14ac:dyDescent="0.35">
      <c r="A2293" s="34"/>
      <c r="B2293" s="34"/>
      <c r="C2293" s="34"/>
      <c r="D2293" s="34"/>
      <c r="E2293" s="34"/>
      <c r="F2293" s="34"/>
      <c r="G2293" s="34"/>
      <c r="H2293" s="34"/>
      <c r="I2293" s="34"/>
      <c r="J2293" s="34"/>
      <c r="K2293" s="34"/>
      <c r="L2293" s="34"/>
      <c r="M2293" s="34"/>
      <c r="N2293" s="34"/>
      <c r="O2293" s="34"/>
      <c r="P2293" s="34"/>
      <c r="Q2293" s="34"/>
      <c r="R2293" s="34"/>
      <c r="S2293" s="34"/>
      <c r="T2293" s="34"/>
      <c r="U2293" s="34"/>
      <c r="V2293" s="34"/>
      <c r="W2293" s="34"/>
      <c r="X2293" s="34"/>
      <c r="Y2293" s="34"/>
      <c r="Z2293" s="34"/>
      <c r="AA2293" s="34"/>
      <c r="AB2293" s="34"/>
      <c r="AC2293" s="34"/>
    </row>
    <row r="2294" spans="1:29" s="16" customFormat="1" x14ac:dyDescent="0.35">
      <c r="A2294" s="34"/>
      <c r="B2294" s="34"/>
      <c r="C2294" s="34"/>
      <c r="D2294" s="34"/>
      <c r="E2294" s="34"/>
      <c r="F2294" s="34"/>
      <c r="G2294" s="34"/>
      <c r="H2294" s="34"/>
      <c r="I2294" s="34"/>
      <c r="J2294" s="34"/>
      <c r="K2294" s="34"/>
      <c r="L2294" s="34"/>
      <c r="M2294" s="34"/>
      <c r="N2294" s="34"/>
      <c r="O2294" s="34"/>
      <c r="P2294" s="34"/>
      <c r="Q2294" s="34"/>
      <c r="R2294" s="34"/>
      <c r="S2294" s="34"/>
      <c r="T2294" s="34"/>
      <c r="U2294" s="34"/>
      <c r="V2294" s="34"/>
      <c r="W2294" s="34"/>
      <c r="X2294" s="34"/>
      <c r="Y2294" s="34"/>
      <c r="Z2294" s="34"/>
      <c r="AA2294" s="34"/>
      <c r="AB2294" s="34"/>
      <c r="AC2294" s="34"/>
    </row>
    <row r="2295" spans="1:29" s="16" customFormat="1" x14ac:dyDescent="0.35">
      <c r="A2295" s="34"/>
      <c r="B2295" s="34"/>
      <c r="C2295" s="34"/>
      <c r="D2295" s="34"/>
      <c r="E2295" s="34"/>
      <c r="F2295" s="34"/>
      <c r="G2295" s="34"/>
      <c r="H2295" s="34"/>
      <c r="I2295" s="34"/>
      <c r="J2295" s="34"/>
      <c r="K2295" s="34"/>
      <c r="L2295" s="34"/>
      <c r="M2295" s="34"/>
      <c r="N2295" s="34"/>
      <c r="O2295" s="34"/>
      <c r="P2295" s="34"/>
      <c r="Q2295" s="34"/>
      <c r="R2295" s="34"/>
      <c r="S2295" s="34"/>
      <c r="T2295" s="34"/>
      <c r="U2295" s="34"/>
      <c r="V2295" s="34"/>
      <c r="W2295" s="34"/>
      <c r="X2295" s="34"/>
      <c r="Y2295" s="34"/>
      <c r="Z2295" s="34"/>
      <c r="AA2295" s="34"/>
      <c r="AB2295" s="34"/>
      <c r="AC2295" s="34"/>
    </row>
    <row r="2296" spans="1:29" s="16" customFormat="1" x14ac:dyDescent="0.35">
      <c r="A2296" s="34"/>
      <c r="B2296" s="34"/>
      <c r="C2296" s="34"/>
      <c r="D2296" s="34"/>
      <c r="E2296" s="34"/>
      <c r="F2296" s="34"/>
      <c r="G2296" s="34"/>
      <c r="H2296" s="34"/>
      <c r="I2296" s="34"/>
      <c r="J2296" s="34"/>
      <c r="K2296" s="34"/>
      <c r="L2296" s="34"/>
      <c r="M2296" s="34"/>
      <c r="N2296" s="34"/>
      <c r="O2296" s="34"/>
      <c r="P2296" s="34"/>
      <c r="Q2296" s="34"/>
      <c r="R2296" s="34"/>
      <c r="S2296" s="34"/>
      <c r="T2296" s="34"/>
      <c r="U2296" s="34"/>
      <c r="V2296" s="34"/>
      <c r="W2296" s="34"/>
      <c r="X2296" s="34"/>
      <c r="Y2296" s="34"/>
      <c r="Z2296" s="34"/>
      <c r="AA2296" s="34"/>
      <c r="AB2296" s="34"/>
      <c r="AC2296" s="34"/>
    </row>
    <row r="2297" spans="1:29" s="16" customFormat="1" x14ac:dyDescent="0.35">
      <c r="A2297" s="34"/>
      <c r="B2297" s="34"/>
      <c r="C2297" s="34"/>
      <c r="D2297" s="34"/>
      <c r="E2297" s="34"/>
      <c r="F2297" s="34"/>
      <c r="G2297" s="34"/>
      <c r="H2297" s="34"/>
      <c r="I2297" s="34"/>
      <c r="J2297" s="34"/>
      <c r="K2297" s="34"/>
      <c r="L2297" s="34"/>
      <c r="M2297" s="34"/>
      <c r="N2297" s="34"/>
      <c r="O2297" s="34"/>
      <c r="P2297" s="34"/>
      <c r="Q2297" s="34"/>
      <c r="R2297" s="34"/>
      <c r="S2297" s="34"/>
      <c r="T2297" s="34"/>
      <c r="U2297" s="34"/>
      <c r="V2297" s="34"/>
      <c r="W2297" s="34"/>
      <c r="X2297" s="34"/>
      <c r="Y2297" s="34"/>
      <c r="Z2297" s="34"/>
      <c r="AA2297" s="34"/>
      <c r="AB2297" s="34"/>
      <c r="AC2297" s="34"/>
    </row>
    <row r="2298" spans="1:29" s="16" customFormat="1" x14ac:dyDescent="0.35">
      <c r="A2298" s="34"/>
      <c r="B2298" s="34"/>
      <c r="C2298" s="34"/>
      <c r="D2298" s="34"/>
      <c r="E2298" s="34"/>
      <c r="F2298" s="34"/>
      <c r="G2298" s="34"/>
      <c r="H2298" s="34"/>
      <c r="I2298" s="34"/>
      <c r="J2298" s="34"/>
      <c r="K2298" s="34"/>
      <c r="L2298" s="34"/>
      <c r="M2298" s="34"/>
      <c r="N2298" s="34"/>
      <c r="O2298" s="34"/>
      <c r="P2298" s="34"/>
      <c r="Q2298" s="34"/>
      <c r="R2298" s="34"/>
      <c r="S2298" s="34"/>
      <c r="T2298" s="34"/>
      <c r="U2298" s="34"/>
      <c r="V2298" s="34"/>
      <c r="W2298" s="34"/>
      <c r="X2298" s="34"/>
      <c r="Y2298" s="34"/>
      <c r="Z2298" s="34"/>
      <c r="AA2298" s="34"/>
      <c r="AB2298" s="34"/>
      <c r="AC2298" s="34"/>
    </row>
    <row r="2299" spans="1:29" s="16" customFormat="1" x14ac:dyDescent="0.35">
      <c r="A2299" s="34"/>
      <c r="B2299" s="34"/>
      <c r="C2299" s="34"/>
      <c r="D2299" s="34"/>
      <c r="E2299" s="34"/>
      <c r="F2299" s="34"/>
      <c r="G2299" s="34"/>
      <c r="H2299" s="34"/>
      <c r="I2299" s="34"/>
      <c r="J2299" s="34"/>
      <c r="K2299" s="34"/>
      <c r="L2299" s="34"/>
      <c r="M2299" s="34"/>
      <c r="N2299" s="34"/>
      <c r="O2299" s="34"/>
      <c r="P2299" s="34"/>
      <c r="Q2299" s="34"/>
      <c r="R2299" s="34"/>
      <c r="S2299" s="34"/>
      <c r="T2299" s="34"/>
      <c r="U2299" s="34"/>
      <c r="V2299" s="34"/>
      <c r="W2299" s="34"/>
      <c r="X2299" s="34"/>
      <c r="Y2299" s="34"/>
      <c r="Z2299" s="34"/>
      <c r="AA2299" s="34"/>
      <c r="AB2299" s="34"/>
      <c r="AC2299" s="34"/>
    </row>
    <row r="2300" spans="1:29" s="16" customFormat="1" x14ac:dyDescent="0.35">
      <c r="A2300" s="34"/>
      <c r="B2300" s="34"/>
      <c r="C2300" s="34"/>
      <c r="D2300" s="34"/>
      <c r="E2300" s="34"/>
      <c r="F2300" s="34"/>
      <c r="G2300" s="34"/>
      <c r="H2300" s="34"/>
      <c r="I2300" s="34"/>
      <c r="J2300" s="34"/>
      <c r="K2300" s="34"/>
      <c r="L2300" s="34"/>
      <c r="M2300" s="34"/>
      <c r="N2300" s="34"/>
      <c r="O2300" s="34"/>
      <c r="P2300" s="34"/>
      <c r="Q2300" s="34"/>
      <c r="R2300" s="34"/>
      <c r="S2300" s="34"/>
      <c r="T2300" s="34"/>
      <c r="U2300" s="34"/>
      <c r="V2300" s="34"/>
      <c r="W2300" s="34"/>
      <c r="X2300" s="34"/>
      <c r="Y2300" s="34"/>
      <c r="Z2300" s="34"/>
      <c r="AA2300" s="34"/>
      <c r="AB2300" s="34"/>
      <c r="AC2300" s="34"/>
    </row>
    <row r="2301" spans="1:29" s="16" customFormat="1" x14ac:dyDescent="0.35">
      <c r="A2301" s="34"/>
      <c r="B2301" s="34"/>
      <c r="C2301" s="34"/>
      <c r="D2301" s="34"/>
      <c r="E2301" s="34"/>
      <c r="F2301" s="34"/>
      <c r="G2301" s="34"/>
      <c r="H2301" s="34"/>
      <c r="I2301" s="34"/>
      <c r="J2301" s="34"/>
      <c r="K2301" s="34"/>
      <c r="L2301" s="34"/>
      <c r="M2301" s="34"/>
      <c r="N2301" s="34"/>
      <c r="O2301" s="34"/>
      <c r="P2301" s="34"/>
      <c r="Q2301" s="34"/>
      <c r="R2301" s="34"/>
      <c r="S2301" s="34"/>
      <c r="T2301" s="34"/>
      <c r="U2301" s="34"/>
      <c r="V2301" s="34"/>
      <c r="W2301" s="34"/>
      <c r="X2301" s="34"/>
      <c r="Y2301" s="34"/>
      <c r="Z2301" s="34"/>
      <c r="AA2301" s="34"/>
      <c r="AB2301" s="34"/>
      <c r="AC2301" s="34"/>
    </row>
    <row r="2302" spans="1:29" s="16" customFormat="1" x14ac:dyDescent="0.35">
      <c r="A2302" s="34"/>
      <c r="B2302" s="34"/>
      <c r="C2302" s="34"/>
      <c r="D2302" s="34"/>
      <c r="E2302" s="34"/>
      <c r="F2302" s="34"/>
      <c r="G2302" s="34"/>
      <c r="H2302" s="34"/>
      <c r="I2302" s="34"/>
      <c r="J2302" s="34"/>
      <c r="K2302" s="34"/>
      <c r="L2302" s="34"/>
      <c r="M2302" s="34"/>
      <c r="N2302" s="34"/>
      <c r="O2302" s="34"/>
      <c r="P2302" s="34"/>
      <c r="Q2302" s="34"/>
      <c r="R2302" s="34"/>
      <c r="S2302" s="34"/>
      <c r="T2302" s="34"/>
      <c r="U2302" s="34"/>
      <c r="V2302" s="34"/>
      <c r="W2302" s="34"/>
      <c r="X2302" s="34"/>
      <c r="Y2302" s="34"/>
      <c r="Z2302" s="34"/>
      <c r="AA2302" s="34"/>
      <c r="AB2302" s="34"/>
      <c r="AC2302" s="34"/>
    </row>
    <row r="2303" spans="1:29" s="16" customFormat="1" x14ac:dyDescent="0.35">
      <c r="A2303" s="34"/>
      <c r="B2303" s="34"/>
      <c r="C2303" s="34"/>
      <c r="D2303" s="34"/>
      <c r="E2303" s="34"/>
      <c r="F2303" s="34"/>
      <c r="G2303" s="34"/>
      <c r="H2303" s="34"/>
      <c r="I2303" s="34"/>
      <c r="J2303" s="34"/>
      <c r="K2303" s="34"/>
      <c r="L2303" s="34"/>
      <c r="M2303" s="34"/>
      <c r="N2303" s="34"/>
      <c r="O2303" s="34"/>
      <c r="P2303" s="34"/>
      <c r="Q2303" s="34"/>
      <c r="R2303" s="34"/>
      <c r="S2303" s="34"/>
      <c r="T2303" s="34"/>
      <c r="U2303" s="34"/>
      <c r="V2303" s="34"/>
      <c r="W2303" s="34"/>
      <c r="X2303" s="34"/>
      <c r="Y2303" s="34"/>
      <c r="Z2303" s="34"/>
      <c r="AA2303" s="34"/>
      <c r="AB2303" s="34"/>
      <c r="AC2303" s="34"/>
    </row>
    <row r="2304" spans="1:29" s="16" customFormat="1" x14ac:dyDescent="0.35">
      <c r="A2304" s="34"/>
      <c r="B2304" s="34"/>
      <c r="C2304" s="34"/>
      <c r="D2304" s="34"/>
      <c r="E2304" s="34"/>
      <c r="F2304" s="34"/>
      <c r="G2304" s="34"/>
      <c r="H2304" s="34"/>
      <c r="I2304" s="34"/>
      <c r="J2304" s="34"/>
      <c r="K2304" s="34"/>
      <c r="L2304" s="34"/>
      <c r="M2304" s="34"/>
      <c r="N2304" s="34"/>
      <c r="O2304" s="34"/>
      <c r="P2304" s="34"/>
      <c r="Q2304" s="34"/>
      <c r="R2304" s="34"/>
      <c r="S2304" s="34"/>
      <c r="T2304" s="34"/>
      <c r="U2304" s="34"/>
      <c r="V2304" s="34"/>
      <c r="W2304" s="34"/>
      <c r="X2304" s="34"/>
      <c r="Y2304" s="34"/>
      <c r="Z2304" s="34"/>
      <c r="AA2304" s="34"/>
      <c r="AB2304" s="34"/>
      <c r="AC2304" s="34"/>
    </row>
    <row r="2305" spans="1:29" s="16" customFormat="1" x14ac:dyDescent="0.35">
      <c r="A2305" s="34"/>
      <c r="B2305" s="34"/>
      <c r="C2305" s="34"/>
      <c r="D2305" s="34"/>
      <c r="E2305" s="34"/>
      <c r="F2305" s="34"/>
      <c r="G2305" s="34"/>
      <c r="H2305" s="34"/>
      <c r="I2305" s="34"/>
      <c r="J2305" s="34"/>
      <c r="K2305" s="34"/>
      <c r="L2305" s="34"/>
      <c r="M2305" s="34"/>
      <c r="N2305" s="34"/>
      <c r="O2305" s="34"/>
      <c r="P2305" s="34"/>
      <c r="Q2305" s="34"/>
      <c r="R2305" s="34"/>
      <c r="S2305" s="34"/>
      <c r="T2305" s="34"/>
      <c r="U2305" s="34"/>
      <c r="V2305" s="34"/>
      <c r="W2305" s="34"/>
      <c r="X2305" s="34"/>
      <c r="Y2305" s="34"/>
      <c r="Z2305" s="34"/>
      <c r="AA2305" s="34"/>
      <c r="AB2305" s="34"/>
      <c r="AC2305" s="34"/>
    </row>
    <row r="2306" spans="1:29" s="16" customFormat="1" x14ac:dyDescent="0.35">
      <c r="A2306" s="34"/>
      <c r="B2306" s="34"/>
      <c r="C2306" s="34"/>
      <c r="D2306" s="34"/>
      <c r="E2306" s="34"/>
      <c r="F2306" s="34"/>
      <c r="G2306" s="34"/>
      <c r="H2306" s="34"/>
      <c r="I2306" s="34"/>
      <c r="J2306" s="34"/>
      <c r="K2306" s="34"/>
      <c r="L2306" s="34"/>
      <c r="M2306" s="34"/>
      <c r="N2306" s="34"/>
      <c r="O2306" s="34"/>
      <c r="P2306" s="34"/>
      <c r="Q2306" s="34"/>
      <c r="R2306" s="34"/>
      <c r="S2306" s="34"/>
      <c r="T2306" s="34"/>
      <c r="U2306" s="34"/>
      <c r="V2306" s="34"/>
      <c r="W2306" s="34"/>
      <c r="X2306" s="34"/>
      <c r="Y2306" s="34"/>
      <c r="Z2306" s="34"/>
      <c r="AA2306" s="34"/>
      <c r="AB2306" s="34"/>
      <c r="AC2306" s="34"/>
    </row>
    <row r="2307" spans="1:29" s="16" customFormat="1" x14ac:dyDescent="0.35">
      <c r="A2307" s="34"/>
      <c r="B2307" s="34"/>
      <c r="C2307" s="34"/>
      <c r="D2307" s="34"/>
      <c r="E2307" s="34"/>
      <c r="F2307" s="34"/>
      <c r="G2307" s="34"/>
      <c r="H2307" s="34"/>
      <c r="I2307" s="34"/>
      <c r="J2307" s="34"/>
      <c r="K2307" s="34"/>
      <c r="L2307" s="34"/>
      <c r="M2307" s="34"/>
      <c r="N2307" s="34"/>
      <c r="O2307" s="34"/>
      <c r="P2307" s="34"/>
      <c r="Q2307" s="34"/>
      <c r="R2307" s="34"/>
      <c r="S2307" s="34"/>
      <c r="T2307" s="34"/>
      <c r="U2307" s="34"/>
      <c r="V2307" s="34"/>
      <c r="W2307" s="34"/>
      <c r="X2307" s="34"/>
      <c r="Y2307" s="34"/>
      <c r="Z2307" s="34"/>
      <c r="AA2307" s="34"/>
      <c r="AB2307" s="34"/>
      <c r="AC2307" s="34"/>
    </row>
    <row r="2308" spans="1:29" s="16" customFormat="1" x14ac:dyDescent="0.35">
      <c r="A2308" s="34"/>
      <c r="B2308" s="34"/>
      <c r="C2308" s="34"/>
      <c r="D2308" s="34"/>
      <c r="E2308" s="34"/>
      <c r="F2308" s="34"/>
      <c r="G2308" s="34"/>
      <c r="H2308" s="34"/>
      <c r="I2308" s="34"/>
      <c r="J2308" s="34"/>
      <c r="K2308" s="34"/>
      <c r="L2308" s="34"/>
      <c r="M2308" s="34"/>
      <c r="N2308" s="34"/>
      <c r="O2308" s="34"/>
      <c r="P2308" s="34"/>
      <c r="Q2308" s="34"/>
      <c r="R2308" s="34"/>
      <c r="S2308" s="34"/>
      <c r="T2308" s="34"/>
      <c r="U2308" s="34"/>
      <c r="V2308" s="34"/>
      <c r="W2308" s="34"/>
      <c r="X2308" s="34"/>
      <c r="Y2308" s="34"/>
      <c r="Z2308" s="34"/>
      <c r="AA2308" s="34"/>
      <c r="AB2308" s="34"/>
      <c r="AC2308" s="34"/>
    </row>
    <row r="2309" spans="1:29" s="16" customFormat="1" x14ac:dyDescent="0.35">
      <c r="A2309" s="34"/>
      <c r="B2309" s="34"/>
      <c r="C2309" s="34"/>
      <c r="D2309" s="34"/>
      <c r="E2309" s="34"/>
      <c r="F2309" s="34"/>
      <c r="G2309" s="34"/>
      <c r="H2309" s="34"/>
      <c r="I2309" s="34"/>
      <c r="J2309" s="34"/>
      <c r="K2309" s="34"/>
      <c r="L2309" s="34"/>
      <c r="M2309" s="34"/>
      <c r="N2309" s="34"/>
      <c r="O2309" s="34"/>
      <c r="P2309" s="34"/>
      <c r="Q2309" s="34"/>
      <c r="R2309" s="34"/>
      <c r="S2309" s="34"/>
      <c r="T2309" s="34"/>
      <c r="U2309" s="34"/>
      <c r="V2309" s="34"/>
      <c r="W2309" s="34"/>
      <c r="X2309" s="34"/>
      <c r="Y2309" s="34"/>
      <c r="Z2309" s="34"/>
      <c r="AA2309" s="34"/>
      <c r="AB2309" s="34"/>
      <c r="AC2309" s="34"/>
    </row>
    <row r="2310" spans="1:29" s="16" customFormat="1" x14ac:dyDescent="0.35">
      <c r="A2310" s="34"/>
      <c r="B2310" s="34"/>
      <c r="C2310" s="34"/>
      <c r="D2310" s="34"/>
      <c r="E2310" s="34"/>
      <c r="F2310" s="34"/>
      <c r="G2310" s="34"/>
      <c r="H2310" s="34"/>
      <c r="I2310" s="34"/>
      <c r="J2310" s="34"/>
      <c r="K2310" s="34"/>
      <c r="L2310" s="34"/>
      <c r="M2310" s="34"/>
      <c r="N2310" s="34"/>
      <c r="O2310" s="34"/>
      <c r="P2310" s="34"/>
      <c r="Q2310" s="34"/>
      <c r="R2310" s="34"/>
      <c r="S2310" s="34"/>
      <c r="T2310" s="34"/>
      <c r="U2310" s="34"/>
      <c r="V2310" s="34"/>
      <c r="W2310" s="34"/>
      <c r="X2310" s="34"/>
      <c r="Y2310" s="34"/>
      <c r="Z2310" s="34"/>
      <c r="AA2310" s="34"/>
      <c r="AB2310" s="34"/>
      <c r="AC2310" s="34"/>
    </row>
    <row r="2311" spans="1:29" s="16" customFormat="1" x14ac:dyDescent="0.35">
      <c r="A2311" s="34"/>
      <c r="B2311" s="34"/>
      <c r="C2311" s="34"/>
      <c r="D2311" s="34"/>
      <c r="E2311" s="34"/>
      <c r="F2311" s="34"/>
      <c r="G2311" s="34"/>
      <c r="H2311" s="34"/>
      <c r="I2311" s="34"/>
      <c r="J2311" s="34"/>
      <c r="K2311" s="34"/>
      <c r="L2311" s="34"/>
      <c r="M2311" s="34"/>
      <c r="N2311" s="34"/>
      <c r="O2311" s="34"/>
      <c r="P2311" s="34"/>
      <c r="Q2311" s="34"/>
      <c r="R2311" s="34"/>
      <c r="S2311" s="34"/>
      <c r="T2311" s="34"/>
      <c r="U2311" s="34"/>
      <c r="V2311" s="34"/>
      <c r="W2311" s="34"/>
      <c r="X2311" s="34"/>
      <c r="Y2311" s="34"/>
      <c r="Z2311" s="34"/>
      <c r="AA2311" s="34"/>
      <c r="AB2311" s="34"/>
      <c r="AC2311" s="34"/>
    </row>
    <row r="2312" spans="1:29" s="16" customFormat="1" x14ac:dyDescent="0.35">
      <c r="A2312" s="34"/>
      <c r="B2312" s="34"/>
      <c r="C2312" s="34"/>
      <c r="D2312" s="34"/>
      <c r="E2312" s="34"/>
      <c r="F2312" s="34"/>
      <c r="G2312" s="34"/>
      <c r="H2312" s="34"/>
      <c r="I2312" s="34"/>
      <c r="J2312" s="34"/>
      <c r="K2312" s="34"/>
      <c r="L2312" s="34"/>
      <c r="M2312" s="34"/>
      <c r="N2312" s="34"/>
      <c r="O2312" s="34"/>
      <c r="P2312" s="34"/>
      <c r="Q2312" s="34"/>
      <c r="R2312" s="34"/>
      <c r="S2312" s="34"/>
      <c r="T2312" s="34"/>
      <c r="U2312" s="34"/>
      <c r="V2312" s="34"/>
      <c r="W2312" s="34"/>
      <c r="X2312" s="34"/>
      <c r="Y2312" s="34"/>
      <c r="Z2312" s="34"/>
      <c r="AA2312" s="34"/>
      <c r="AB2312" s="34"/>
      <c r="AC2312" s="34"/>
    </row>
    <row r="2313" spans="1:29" s="16" customFormat="1" x14ac:dyDescent="0.35">
      <c r="A2313" s="34"/>
      <c r="B2313" s="34"/>
      <c r="C2313" s="34"/>
      <c r="D2313" s="34"/>
      <c r="E2313" s="34"/>
      <c r="F2313" s="34"/>
      <c r="G2313" s="34"/>
      <c r="H2313" s="34"/>
      <c r="I2313" s="34"/>
      <c r="J2313" s="34"/>
      <c r="K2313" s="34"/>
      <c r="L2313" s="34"/>
      <c r="M2313" s="34"/>
      <c r="N2313" s="34"/>
      <c r="O2313" s="34"/>
      <c r="P2313" s="34"/>
      <c r="Q2313" s="34"/>
      <c r="R2313" s="34"/>
      <c r="S2313" s="34"/>
      <c r="T2313" s="34"/>
      <c r="U2313" s="34"/>
      <c r="V2313" s="34"/>
      <c r="W2313" s="34"/>
      <c r="X2313" s="34"/>
      <c r="Y2313" s="34"/>
      <c r="Z2313" s="34"/>
      <c r="AA2313" s="34"/>
      <c r="AB2313" s="34"/>
      <c r="AC2313" s="34"/>
    </row>
    <row r="2314" spans="1:29" s="16" customFormat="1" x14ac:dyDescent="0.35">
      <c r="A2314" s="34"/>
      <c r="B2314" s="34"/>
      <c r="C2314" s="34"/>
      <c r="D2314" s="34"/>
      <c r="E2314" s="34"/>
      <c r="F2314" s="34"/>
      <c r="G2314" s="34"/>
      <c r="H2314" s="34"/>
      <c r="I2314" s="34"/>
      <c r="J2314" s="34"/>
      <c r="K2314" s="34"/>
      <c r="L2314" s="34"/>
      <c r="M2314" s="34"/>
      <c r="N2314" s="34"/>
      <c r="O2314" s="34"/>
      <c r="P2314" s="34"/>
      <c r="Q2314" s="34"/>
      <c r="R2314" s="34"/>
      <c r="S2314" s="34"/>
      <c r="T2314" s="34"/>
      <c r="U2314" s="34"/>
      <c r="V2314" s="34"/>
      <c r="W2314" s="34"/>
      <c r="X2314" s="34"/>
      <c r="Y2314" s="34"/>
      <c r="Z2314" s="34"/>
      <c r="AA2314" s="34"/>
      <c r="AB2314" s="34"/>
      <c r="AC2314" s="34"/>
    </row>
    <row r="2315" spans="1:29" s="16" customFormat="1" x14ac:dyDescent="0.35">
      <c r="A2315" s="34"/>
      <c r="B2315" s="34"/>
      <c r="C2315" s="34"/>
      <c r="D2315" s="34"/>
      <c r="E2315" s="34"/>
      <c r="F2315" s="34"/>
      <c r="G2315" s="34"/>
      <c r="H2315" s="34"/>
      <c r="I2315" s="34"/>
      <c r="J2315" s="34"/>
      <c r="K2315" s="34"/>
      <c r="L2315" s="34"/>
      <c r="M2315" s="34"/>
      <c r="N2315" s="34"/>
      <c r="O2315" s="34"/>
      <c r="P2315" s="34"/>
      <c r="Q2315" s="34"/>
      <c r="R2315" s="34"/>
      <c r="S2315" s="34"/>
      <c r="T2315" s="34"/>
      <c r="U2315" s="34"/>
      <c r="V2315" s="34"/>
      <c r="W2315" s="34"/>
      <c r="X2315" s="34"/>
      <c r="Y2315" s="34"/>
      <c r="Z2315" s="34"/>
      <c r="AA2315" s="34"/>
      <c r="AB2315" s="34"/>
      <c r="AC2315" s="34"/>
    </row>
    <row r="2316" spans="1:29" s="16" customFormat="1" x14ac:dyDescent="0.35">
      <c r="A2316" s="34"/>
      <c r="B2316" s="34"/>
      <c r="C2316" s="34"/>
      <c r="D2316" s="34"/>
      <c r="E2316" s="34"/>
      <c r="F2316" s="34"/>
      <c r="G2316" s="34"/>
      <c r="H2316" s="34"/>
      <c r="I2316" s="34"/>
      <c r="J2316" s="34"/>
      <c r="K2316" s="34"/>
      <c r="L2316" s="34"/>
      <c r="M2316" s="34"/>
      <c r="N2316" s="34"/>
      <c r="O2316" s="34"/>
      <c r="P2316" s="34"/>
      <c r="Q2316" s="34"/>
      <c r="R2316" s="34"/>
      <c r="S2316" s="34"/>
      <c r="T2316" s="34"/>
      <c r="U2316" s="34"/>
      <c r="V2316" s="34"/>
      <c r="W2316" s="34"/>
      <c r="X2316" s="34"/>
      <c r="Y2316" s="34"/>
      <c r="Z2316" s="34"/>
      <c r="AA2316" s="34"/>
      <c r="AB2316" s="34"/>
      <c r="AC2316" s="34"/>
    </row>
    <row r="2317" spans="1:29" s="16" customFormat="1" x14ac:dyDescent="0.35">
      <c r="A2317" s="34"/>
      <c r="B2317" s="34"/>
      <c r="C2317" s="34"/>
      <c r="D2317" s="34"/>
      <c r="E2317" s="34"/>
      <c r="F2317" s="34"/>
      <c r="G2317" s="34"/>
      <c r="H2317" s="34"/>
      <c r="I2317" s="34"/>
      <c r="J2317" s="34"/>
      <c r="K2317" s="34"/>
      <c r="L2317" s="34"/>
      <c r="M2317" s="34"/>
      <c r="N2317" s="34"/>
      <c r="O2317" s="34"/>
      <c r="P2317" s="34"/>
      <c r="Q2317" s="34"/>
      <c r="R2317" s="34"/>
      <c r="S2317" s="34"/>
      <c r="T2317" s="34"/>
      <c r="U2317" s="34"/>
      <c r="V2317" s="34"/>
      <c r="W2317" s="34"/>
      <c r="X2317" s="34"/>
      <c r="Y2317" s="34"/>
      <c r="Z2317" s="34"/>
      <c r="AA2317" s="34"/>
      <c r="AB2317" s="34"/>
      <c r="AC2317" s="34"/>
    </row>
    <row r="2318" spans="1:29" s="16" customFormat="1" x14ac:dyDescent="0.35">
      <c r="A2318" s="34"/>
      <c r="B2318" s="34"/>
      <c r="C2318" s="34"/>
      <c r="D2318" s="34"/>
      <c r="E2318" s="34"/>
      <c r="F2318" s="34"/>
      <c r="G2318" s="34"/>
      <c r="H2318" s="34"/>
      <c r="I2318" s="34"/>
      <c r="J2318" s="34"/>
      <c r="K2318" s="34"/>
      <c r="L2318" s="34"/>
      <c r="M2318" s="34"/>
      <c r="N2318" s="34"/>
      <c r="O2318" s="34"/>
      <c r="P2318" s="34"/>
      <c r="Q2318" s="34"/>
      <c r="R2318" s="34"/>
      <c r="S2318" s="34"/>
      <c r="T2318" s="34"/>
      <c r="U2318" s="34"/>
      <c r="V2318" s="34"/>
      <c r="W2318" s="34"/>
      <c r="X2318" s="34"/>
      <c r="Y2318" s="34"/>
      <c r="Z2318" s="34"/>
      <c r="AA2318" s="34"/>
      <c r="AB2318" s="34"/>
      <c r="AC2318" s="34"/>
    </row>
    <row r="2319" spans="1:29" s="16" customFormat="1" x14ac:dyDescent="0.35">
      <c r="A2319" s="34"/>
      <c r="B2319" s="34"/>
      <c r="C2319" s="34"/>
      <c r="D2319" s="34"/>
      <c r="E2319" s="34"/>
      <c r="F2319" s="34"/>
      <c r="G2319" s="34"/>
      <c r="H2319" s="34"/>
      <c r="I2319" s="34"/>
      <c r="J2319" s="34"/>
      <c r="K2319" s="34"/>
      <c r="L2319" s="34"/>
      <c r="M2319" s="34"/>
      <c r="N2319" s="34"/>
      <c r="O2319" s="34"/>
      <c r="P2319" s="34"/>
      <c r="Q2319" s="34"/>
      <c r="R2319" s="34"/>
      <c r="S2319" s="34"/>
      <c r="T2319" s="34"/>
      <c r="U2319" s="34"/>
      <c r="V2319" s="34"/>
      <c r="W2319" s="34"/>
      <c r="X2319" s="34"/>
      <c r="Y2319" s="34"/>
      <c r="Z2319" s="34"/>
      <c r="AA2319" s="34"/>
      <c r="AB2319" s="34"/>
      <c r="AC2319" s="34"/>
    </row>
    <row r="2320" spans="1:29" s="16" customFormat="1" x14ac:dyDescent="0.35">
      <c r="A2320" s="34"/>
      <c r="B2320" s="34"/>
      <c r="C2320" s="34"/>
      <c r="D2320" s="34"/>
      <c r="E2320" s="34"/>
      <c r="F2320" s="34"/>
      <c r="G2320" s="34"/>
      <c r="H2320" s="34"/>
      <c r="I2320" s="34"/>
      <c r="J2320" s="34"/>
      <c r="K2320" s="34"/>
      <c r="L2320" s="34"/>
      <c r="M2320" s="34"/>
      <c r="N2320" s="34"/>
      <c r="O2320" s="34"/>
      <c r="P2320" s="34"/>
      <c r="Q2320" s="34"/>
      <c r="R2320" s="34"/>
      <c r="S2320" s="34"/>
      <c r="T2320" s="34"/>
      <c r="U2320" s="34"/>
      <c r="V2320" s="34"/>
      <c r="W2320" s="34"/>
      <c r="X2320" s="34"/>
      <c r="Y2320" s="34"/>
      <c r="Z2320" s="34"/>
      <c r="AA2320" s="34"/>
      <c r="AB2320" s="34"/>
      <c r="AC2320" s="34"/>
    </row>
    <row r="2321" spans="1:29" s="16" customFormat="1" x14ac:dyDescent="0.35">
      <c r="A2321" s="34"/>
      <c r="B2321" s="34"/>
      <c r="C2321" s="34"/>
      <c r="D2321" s="34"/>
      <c r="E2321" s="34"/>
      <c r="F2321" s="34"/>
      <c r="G2321" s="34"/>
      <c r="H2321" s="34"/>
      <c r="I2321" s="34"/>
      <c r="J2321" s="34"/>
      <c r="K2321" s="34"/>
      <c r="L2321" s="34"/>
      <c r="M2321" s="34"/>
      <c r="N2321" s="34"/>
      <c r="O2321" s="34"/>
      <c r="P2321" s="34"/>
      <c r="Q2321" s="34"/>
      <c r="R2321" s="34"/>
      <c r="S2321" s="34"/>
      <c r="T2321" s="34"/>
      <c r="U2321" s="34"/>
      <c r="V2321" s="34"/>
      <c r="W2321" s="34"/>
      <c r="X2321" s="34"/>
      <c r="Y2321" s="34"/>
      <c r="Z2321" s="34"/>
      <c r="AA2321" s="34"/>
      <c r="AB2321" s="34"/>
      <c r="AC2321" s="34"/>
    </row>
    <row r="2322" spans="1:29" s="16" customFormat="1" x14ac:dyDescent="0.35">
      <c r="A2322" s="34"/>
      <c r="B2322" s="34"/>
      <c r="C2322" s="34"/>
      <c r="D2322" s="34"/>
      <c r="E2322" s="34"/>
      <c r="F2322" s="34"/>
      <c r="G2322" s="34"/>
      <c r="H2322" s="34"/>
      <c r="I2322" s="34"/>
      <c r="J2322" s="34"/>
      <c r="K2322" s="34"/>
      <c r="L2322" s="34"/>
      <c r="M2322" s="34"/>
      <c r="N2322" s="34"/>
      <c r="O2322" s="34"/>
      <c r="P2322" s="34"/>
      <c r="Q2322" s="34"/>
      <c r="R2322" s="34"/>
      <c r="S2322" s="34"/>
      <c r="T2322" s="34"/>
      <c r="U2322" s="34"/>
      <c r="V2322" s="34"/>
      <c r="W2322" s="34"/>
      <c r="X2322" s="34"/>
      <c r="Y2322" s="34"/>
      <c r="Z2322" s="34"/>
      <c r="AA2322" s="34"/>
      <c r="AB2322" s="34"/>
      <c r="AC2322" s="34"/>
    </row>
    <row r="2323" spans="1:29" s="16" customFormat="1" x14ac:dyDescent="0.35">
      <c r="A2323" s="34"/>
      <c r="B2323" s="34"/>
      <c r="C2323" s="34"/>
      <c r="D2323" s="34"/>
      <c r="E2323" s="34"/>
      <c r="F2323" s="34"/>
      <c r="G2323" s="34"/>
      <c r="H2323" s="34"/>
      <c r="I2323" s="34"/>
      <c r="J2323" s="34"/>
      <c r="K2323" s="34"/>
      <c r="L2323" s="34"/>
      <c r="M2323" s="34"/>
      <c r="N2323" s="34"/>
      <c r="O2323" s="34"/>
      <c r="P2323" s="34"/>
      <c r="Q2323" s="34"/>
      <c r="R2323" s="34"/>
      <c r="S2323" s="34"/>
      <c r="T2323" s="34"/>
      <c r="U2323" s="34"/>
      <c r="V2323" s="34"/>
      <c r="W2323" s="34"/>
      <c r="X2323" s="34"/>
      <c r="Y2323" s="34"/>
      <c r="Z2323" s="34"/>
      <c r="AA2323" s="34"/>
      <c r="AB2323" s="34"/>
      <c r="AC2323" s="34"/>
    </row>
    <row r="2324" spans="1:29" s="16" customFormat="1" x14ac:dyDescent="0.35">
      <c r="A2324" s="34"/>
      <c r="B2324" s="34"/>
      <c r="C2324" s="34"/>
      <c r="D2324" s="34"/>
      <c r="E2324" s="34"/>
      <c r="F2324" s="34"/>
      <c r="G2324" s="34"/>
      <c r="H2324" s="34"/>
      <c r="I2324" s="34"/>
      <c r="J2324" s="34"/>
      <c r="K2324" s="34"/>
      <c r="L2324" s="34"/>
      <c r="M2324" s="34"/>
      <c r="N2324" s="34"/>
      <c r="O2324" s="34"/>
      <c r="P2324" s="34"/>
      <c r="Q2324" s="34"/>
      <c r="R2324" s="34"/>
      <c r="S2324" s="34"/>
      <c r="T2324" s="34"/>
      <c r="U2324" s="34"/>
      <c r="V2324" s="34"/>
      <c r="W2324" s="34"/>
      <c r="X2324" s="34"/>
      <c r="Y2324" s="34"/>
      <c r="Z2324" s="34"/>
      <c r="AA2324" s="34"/>
      <c r="AB2324" s="34"/>
      <c r="AC2324" s="34"/>
    </row>
    <row r="2325" spans="1:29" s="16" customFormat="1" x14ac:dyDescent="0.35">
      <c r="A2325" s="34"/>
      <c r="B2325" s="34"/>
      <c r="C2325" s="34"/>
      <c r="D2325" s="34"/>
      <c r="E2325" s="34"/>
      <c r="F2325" s="34"/>
      <c r="G2325" s="34"/>
      <c r="H2325" s="34"/>
      <c r="I2325" s="34"/>
      <c r="J2325" s="34"/>
      <c r="K2325" s="34"/>
      <c r="L2325" s="34"/>
      <c r="M2325" s="34"/>
      <c r="N2325" s="34"/>
      <c r="O2325" s="34"/>
      <c r="P2325" s="34"/>
      <c r="Q2325" s="34"/>
      <c r="R2325" s="34"/>
      <c r="S2325" s="34"/>
      <c r="T2325" s="34"/>
      <c r="U2325" s="34"/>
      <c r="V2325" s="34"/>
      <c r="W2325" s="34"/>
      <c r="X2325" s="34"/>
      <c r="Y2325" s="34"/>
      <c r="Z2325" s="34"/>
      <c r="AA2325" s="34"/>
      <c r="AB2325" s="34"/>
      <c r="AC2325" s="34"/>
    </row>
    <row r="2326" spans="1:29" s="16" customFormat="1" x14ac:dyDescent="0.35">
      <c r="A2326" s="34"/>
      <c r="B2326" s="34"/>
      <c r="C2326" s="34"/>
      <c r="D2326" s="34"/>
      <c r="E2326" s="34"/>
      <c r="F2326" s="34"/>
      <c r="G2326" s="34"/>
      <c r="H2326" s="34"/>
      <c r="I2326" s="34"/>
      <c r="J2326" s="34"/>
      <c r="K2326" s="34"/>
      <c r="L2326" s="34"/>
      <c r="M2326" s="34"/>
      <c r="N2326" s="34"/>
      <c r="O2326" s="34"/>
      <c r="P2326" s="34"/>
      <c r="Q2326" s="34"/>
      <c r="R2326" s="34"/>
      <c r="S2326" s="34"/>
      <c r="T2326" s="34"/>
      <c r="U2326" s="34"/>
      <c r="V2326" s="34"/>
      <c r="W2326" s="34"/>
      <c r="X2326" s="34"/>
      <c r="Y2326" s="34"/>
      <c r="Z2326" s="34"/>
      <c r="AA2326" s="34"/>
      <c r="AB2326" s="34"/>
      <c r="AC2326" s="34"/>
    </row>
    <row r="2327" spans="1:29" s="16" customFormat="1" x14ac:dyDescent="0.35">
      <c r="A2327" s="34"/>
      <c r="B2327" s="34"/>
      <c r="C2327" s="34"/>
      <c r="D2327" s="34"/>
      <c r="E2327" s="34"/>
      <c r="F2327" s="34"/>
      <c r="G2327" s="34"/>
      <c r="H2327" s="34"/>
      <c r="I2327" s="34"/>
      <c r="J2327" s="34"/>
      <c r="K2327" s="34"/>
      <c r="L2327" s="34"/>
      <c r="M2327" s="34"/>
      <c r="N2327" s="34"/>
      <c r="O2327" s="34"/>
      <c r="P2327" s="34"/>
      <c r="Q2327" s="34"/>
      <c r="R2327" s="34"/>
      <c r="S2327" s="34"/>
      <c r="T2327" s="34"/>
      <c r="U2327" s="34"/>
      <c r="V2327" s="34"/>
      <c r="W2327" s="34"/>
      <c r="X2327" s="34"/>
      <c r="Y2327" s="34"/>
      <c r="Z2327" s="34"/>
      <c r="AA2327" s="34"/>
      <c r="AB2327" s="34"/>
      <c r="AC2327" s="34"/>
    </row>
    <row r="2328" spans="1:29" s="16" customFormat="1" x14ac:dyDescent="0.35">
      <c r="A2328" s="34"/>
      <c r="B2328" s="34"/>
      <c r="C2328" s="34"/>
      <c r="D2328" s="34"/>
      <c r="E2328" s="34"/>
      <c r="F2328" s="34"/>
      <c r="G2328" s="34"/>
      <c r="H2328" s="34"/>
      <c r="I2328" s="34"/>
      <c r="J2328" s="34"/>
      <c r="K2328" s="34"/>
      <c r="L2328" s="34"/>
      <c r="M2328" s="34"/>
      <c r="N2328" s="34"/>
      <c r="O2328" s="34"/>
      <c r="P2328" s="34"/>
      <c r="Q2328" s="34"/>
      <c r="R2328" s="34"/>
      <c r="S2328" s="34"/>
      <c r="T2328" s="34"/>
      <c r="U2328" s="34"/>
      <c r="V2328" s="34"/>
      <c r="W2328" s="34"/>
      <c r="X2328" s="34"/>
      <c r="Y2328" s="34"/>
      <c r="Z2328" s="34"/>
      <c r="AA2328" s="34"/>
      <c r="AB2328" s="34"/>
      <c r="AC2328" s="34"/>
    </row>
    <row r="2329" spans="1:29" s="16" customFormat="1" x14ac:dyDescent="0.35">
      <c r="A2329" s="34"/>
      <c r="B2329" s="34"/>
      <c r="C2329" s="34"/>
      <c r="D2329" s="34"/>
      <c r="E2329" s="34"/>
      <c r="F2329" s="34"/>
      <c r="G2329" s="34"/>
      <c r="H2329" s="34"/>
      <c r="I2329" s="34"/>
      <c r="J2329" s="34"/>
      <c r="K2329" s="34"/>
      <c r="L2329" s="34"/>
      <c r="M2329" s="34"/>
      <c r="N2329" s="34"/>
      <c r="O2329" s="34"/>
      <c r="P2329" s="34"/>
      <c r="Q2329" s="34"/>
      <c r="R2329" s="34"/>
      <c r="S2329" s="34"/>
      <c r="T2329" s="34"/>
      <c r="U2329" s="34"/>
      <c r="V2329" s="34"/>
      <c r="W2329" s="34"/>
      <c r="X2329" s="34"/>
      <c r="Y2329" s="34"/>
      <c r="Z2329" s="34"/>
      <c r="AA2329" s="34"/>
      <c r="AB2329" s="34"/>
      <c r="AC2329" s="34"/>
    </row>
    <row r="2330" spans="1:29" s="16" customFormat="1" x14ac:dyDescent="0.35">
      <c r="A2330" s="34"/>
      <c r="B2330" s="34"/>
      <c r="C2330" s="34"/>
      <c r="D2330" s="34"/>
      <c r="E2330" s="34"/>
      <c r="F2330" s="34"/>
      <c r="G2330" s="34"/>
      <c r="H2330" s="34"/>
      <c r="I2330" s="34"/>
      <c r="J2330" s="34"/>
      <c r="K2330" s="34"/>
      <c r="L2330" s="34"/>
      <c r="M2330" s="34"/>
      <c r="N2330" s="34"/>
      <c r="O2330" s="34"/>
      <c r="P2330" s="34"/>
      <c r="Q2330" s="34"/>
      <c r="R2330" s="34"/>
      <c r="S2330" s="34"/>
      <c r="T2330" s="34"/>
      <c r="U2330" s="34"/>
      <c r="V2330" s="34"/>
      <c r="W2330" s="34"/>
      <c r="X2330" s="34"/>
      <c r="Y2330" s="34"/>
      <c r="Z2330" s="34"/>
      <c r="AA2330" s="34"/>
      <c r="AB2330" s="34"/>
      <c r="AC2330" s="34"/>
    </row>
    <row r="2331" spans="1:29" s="16" customFormat="1" x14ac:dyDescent="0.35">
      <c r="A2331" s="34"/>
      <c r="B2331" s="34"/>
      <c r="C2331" s="34"/>
      <c r="D2331" s="34"/>
      <c r="E2331" s="34"/>
      <c r="F2331" s="34"/>
      <c r="G2331" s="34"/>
      <c r="H2331" s="34"/>
      <c r="I2331" s="34"/>
      <c r="J2331" s="34"/>
      <c r="K2331" s="34"/>
      <c r="L2331" s="34"/>
      <c r="M2331" s="34"/>
      <c r="N2331" s="34"/>
      <c r="O2331" s="34"/>
      <c r="P2331" s="34"/>
      <c r="Q2331" s="34"/>
      <c r="R2331" s="34"/>
      <c r="S2331" s="34"/>
      <c r="T2331" s="34"/>
      <c r="U2331" s="34"/>
      <c r="V2331" s="34"/>
      <c r="W2331" s="34"/>
      <c r="X2331" s="34"/>
      <c r="Y2331" s="34"/>
      <c r="Z2331" s="34"/>
      <c r="AA2331" s="34"/>
      <c r="AB2331" s="34"/>
      <c r="AC2331" s="34"/>
    </row>
    <row r="2332" spans="1:29" s="16" customFormat="1" x14ac:dyDescent="0.35">
      <c r="A2332" s="34"/>
      <c r="B2332" s="34"/>
      <c r="C2332" s="34"/>
      <c r="D2332" s="34"/>
      <c r="E2332" s="34"/>
      <c r="F2332" s="34"/>
      <c r="G2332" s="34"/>
      <c r="H2332" s="34"/>
      <c r="I2332" s="34"/>
      <c r="J2332" s="34"/>
      <c r="K2332" s="34"/>
      <c r="L2332" s="34"/>
      <c r="M2332" s="34"/>
      <c r="N2332" s="34"/>
      <c r="O2332" s="34"/>
      <c r="P2332" s="34"/>
      <c r="Q2332" s="34"/>
      <c r="R2332" s="34"/>
      <c r="S2332" s="34"/>
      <c r="T2332" s="34"/>
      <c r="U2332" s="34"/>
      <c r="V2332" s="34"/>
      <c r="W2332" s="34"/>
      <c r="X2332" s="34"/>
      <c r="Y2332" s="34"/>
      <c r="Z2332" s="34"/>
      <c r="AA2332" s="34"/>
      <c r="AB2332" s="34"/>
      <c r="AC2332" s="34"/>
    </row>
    <row r="2333" spans="1:29" s="16" customFormat="1" x14ac:dyDescent="0.35">
      <c r="A2333" s="34"/>
      <c r="B2333" s="34"/>
      <c r="C2333" s="34"/>
      <c r="D2333" s="34"/>
      <c r="E2333" s="34"/>
      <c r="F2333" s="34"/>
      <c r="G2333" s="34"/>
      <c r="H2333" s="34"/>
      <c r="I2333" s="34"/>
      <c r="J2333" s="34"/>
      <c r="K2333" s="34"/>
      <c r="L2333" s="34"/>
      <c r="M2333" s="34"/>
      <c r="N2333" s="34"/>
      <c r="O2333" s="34"/>
      <c r="P2333" s="34"/>
      <c r="Q2333" s="34"/>
      <c r="R2333" s="34"/>
      <c r="S2333" s="34"/>
      <c r="T2333" s="34"/>
      <c r="U2333" s="34"/>
      <c r="V2333" s="34"/>
      <c r="W2333" s="34"/>
      <c r="X2333" s="34"/>
      <c r="Y2333" s="34"/>
      <c r="Z2333" s="34"/>
      <c r="AA2333" s="34"/>
      <c r="AB2333" s="34"/>
      <c r="AC2333" s="34"/>
    </row>
    <row r="2334" spans="1:29" s="16" customFormat="1" x14ac:dyDescent="0.35">
      <c r="A2334" s="34"/>
      <c r="B2334" s="34"/>
      <c r="C2334" s="34"/>
      <c r="D2334" s="34"/>
      <c r="E2334" s="34"/>
      <c r="F2334" s="34"/>
      <c r="G2334" s="34"/>
      <c r="H2334" s="34"/>
      <c r="I2334" s="34"/>
      <c r="J2334" s="34"/>
      <c r="K2334" s="34"/>
      <c r="L2334" s="34"/>
      <c r="M2334" s="34"/>
      <c r="N2334" s="34"/>
      <c r="O2334" s="34"/>
      <c r="P2334" s="34"/>
      <c r="Q2334" s="34"/>
      <c r="R2334" s="34"/>
      <c r="S2334" s="34"/>
      <c r="T2334" s="34"/>
      <c r="U2334" s="34"/>
      <c r="V2334" s="34"/>
      <c r="W2334" s="34"/>
      <c r="X2334" s="34"/>
      <c r="Y2334" s="34"/>
      <c r="Z2334" s="34"/>
      <c r="AA2334" s="34"/>
      <c r="AB2334" s="34"/>
      <c r="AC2334" s="34"/>
    </row>
    <row r="2335" spans="1:29" s="16" customFormat="1" x14ac:dyDescent="0.35">
      <c r="A2335" s="34"/>
      <c r="B2335" s="34"/>
      <c r="C2335" s="34"/>
      <c r="D2335" s="34"/>
      <c r="E2335" s="34"/>
      <c r="F2335" s="34"/>
      <c r="G2335" s="34"/>
      <c r="H2335" s="34"/>
      <c r="I2335" s="34"/>
      <c r="J2335" s="34"/>
      <c r="K2335" s="34"/>
      <c r="L2335" s="34"/>
      <c r="M2335" s="34"/>
      <c r="N2335" s="34"/>
      <c r="O2335" s="34"/>
      <c r="P2335" s="34"/>
      <c r="Q2335" s="34"/>
      <c r="R2335" s="34"/>
      <c r="S2335" s="34"/>
      <c r="T2335" s="34"/>
      <c r="U2335" s="34"/>
      <c r="V2335" s="34"/>
      <c r="W2335" s="34"/>
      <c r="X2335" s="34"/>
      <c r="Y2335" s="34"/>
      <c r="Z2335" s="34"/>
      <c r="AA2335" s="34"/>
      <c r="AB2335" s="34"/>
      <c r="AC2335" s="34"/>
    </row>
    <row r="2336" spans="1:29" s="16" customFormat="1" x14ac:dyDescent="0.35">
      <c r="A2336" s="34"/>
      <c r="B2336" s="34"/>
      <c r="C2336" s="34"/>
      <c r="D2336" s="34"/>
      <c r="E2336" s="34"/>
      <c r="F2336" s="34"/>
      <c r="G2336" s="34"/>
      <c r="H2336" s="34"/>
      <c r="I2336" s="34"/>
      <c r="J2336" s="34"/>
      <c r="K2336" s="34"/>
      <c r="L2336" s="34"/>
      <c r="M2336" s="34"/>
      <c r="N2336" s="34"/>
      <c r="O2336" s="34"/>
      <c r="P2336" s="34"/>
      <c r="Q2336" s="34"/>
      <c r="R2336" s="34"/>
      <c r="S2336" s="34"/>
      <c r="T2336" s="34"/>
      <c r="U2336" s="34"/>
      <c r="V2336" s="34"/>
      <c r="W2336" s="34"/>
      <c r="X2336" s="34"/>
      <c r="Y2336" s="34"/>
      <c r="Z2336" s="34"/>
      <c r="AA2336" s="34"/>
      <c r="AB2336" s="34"/>
      <c r="AC2336" s="34"/>
    </row>
    <row r="2337" spans="1:29" s="16" customFormat="1" x14ac:dyDescent="0.35">
      <c r="A2337" s="34"/>
      <c r="B2337" s="34"/>
      <c r="C2337" s="34"/>
      <c r="D2337" s="34"/>
      <c r="E2337" s="34"/>
      <c r="F2337" s="34"/>
      <c r="G2337" s="34"/>
      <c r="H2337" s="34"/>
      <c r="I2337" s="34"/>
      <c r="J2337" s="34"/>
      <c r="K2337" s="34"/>
      <c r="L2337" s="34"/>
      <c r="M2337" s="34"/>
      <c r="N2337" s="34"/>
      <c r="O2337" s="34"/>
      <c r="P2337" s="34"/>
      <c r="Q2337" s="34"/>
      <c r="R2337" s="34"/>
      <c r="S2337" s="34"/>
      <c r="T2337" s="34"/>
      <c r="U2337" s="34"/>
      <c r="V2337" s="34"/>
      <c r="W2337" s="34"/>
      <c r="X2337" s="34"/>
      <c r="Y2337" s="34"/>
      <c r="Z2337" s="34"/>
      <c r="AA2337" s="34"/>
      <c r="AB2337" s="34"/>
      <c r="AC2337" s="34"/>
    </row>
    <row r="2338" spans="1:29" s="16" customFormat="1" x14ac:dyDescent="0.35">
      <c r="A2338" s="34"/>
      <c r="B2338" s="34"/>
      <c r="C2338" s="34"/>
      <c r="D2338" s="34"/>
      <c r="E2338" s="34"/>
      <c r="F2338" s="34"/>
      <c r="G2338" s="34"/>
      <c r="H2338" s="34"/>
      <c r="I2338" s="34"/>
      <c r="J2338" s="34"/>
      <c r="K2338" s="34"/>
      <c r="L2338" s="34"/>
      <c r="M2338" s="34"/>
      <c r="N2338" s="34"/>
      <c r="O2338" s="34"/>
      <c r="P2338" s="34"/>
      <c r="Q2338" s="34"/>
      <c r="R2338" s="34"/>
      <c r="S2338" s="34"/>
      <c r="T2338" s="34"/>
      <c r="U2338" s="34"/>
      <c r="V2338" s="34"/>
      <c r="W2338" s="34"/>
      <c r="X2338" s="34"/>
      <c r="Y2338" s="34"/>
      <c r="Z2338" s="34"/>
      <c r="AA2338" s="34"/>
      <c r="AB2338" s="34"/>
      <c r="AC2338" s="34"/>
    </row>
    <row r="2339" spans="1:29" s="16" customFormat="1" x14ac:dyDescent="0.35">
      <c r="A2339" s="34"/>
      <c r="B2339" s="34"/>
      <c r="C2339" s="34"/>
      <c r="D2339" s="34"/>
      <c r="E2339" s="34"/>
      <c r="F2339" s="34"/>
      <c r="G2339" s="34"/>
      <c r="H2339" s="34"/>
      <c r="I2339" s="34"/>
      <c r="J2339" s="34"/>
      <c r="K2339" s="34"/>
      <c r="L2339" s="34"/>
      <c r="M2339" s="34"/>
      <c r="N2339" s="34"/>
      <c r="O2339" s="34"/>
      <c r="P2339" s="34"/>
      <c r="Q2339" s="34"/>
      <c r="R2339" s="34"/>
      <c r="S2339" s="34"/>
      <c r="T2339" s="34"/>
      <c r="U2339" s="34"/>
      <c r="V2339" s="34"/>
      <c r="W2339" s="34"/>
      <c r="X2339" s="34"/>
      <c r="Y2339" s="34"/>
      <c r="Z2339" s="34"/>
      <c r="AA2339" s="34"/>
      <c r="AB2339" s="34"/>
      <c r="AC2339" s="34"/>
    </row>
    <row r="2340" spans="1:29" s="16" customFormat="1" x14ac:dyDescent="0.35">
      <c r="A2340" s="34"/>
      <c r="B2340" s="34"/>
      <c r="C2340" s="34"/>
      <c r="D2340" s="34"/>
      <c r="E2340" s="34"/>
      <c r="F2340" s="34"/>
      <c r="G2340" s="34"/>
      <c r="H2340" s="34"/>
      <c r="I2340" s="34"/>
      <c r="J2340" s="34"/>
      <c r="K2340" s="34"/>
      <c r="L2340" s="34"/>
      <c r="M2340" s="34"/>
      <c r="N2340" s="34"/>
      <c r="O2340" s="34"/>
      <c r="P2340" s="34"/>
      <c r="Q2340" s="34"/>
      <c r="R2340" s="34"/>
      <c r="S2340" s="34"/>
      <c r="T2340" s="34"/>
      <c r="U2340" s="34"/>
      <c r="V2340" s="34"/>
      <c r="W2340" s="34"/>
      <c r="X2340" s="34"/>
      <c r="Y2340" s="34"/>
      <c r="Z2340" s="34"/>
      <c r="AA2340" s="34"/>
      <c r="AB2340" s="34"/>
      <c r="AC2340" s="34"/>
    </row>
    <row r="2341" spans="1:29" s="16" customFormat="1" x14ac:dyDescent="0.35">
      <c r="A2341" s="34"/>
      <c r="B2341" s="34"/>
      <c r="C2341" s="34"/>
      <c r="D2341" s="34"/>
      <c r="E2341" s="34"/>
      <c r="F2341" s="34"/>
      <c r="G2341" s="34"/>
      <c r="H2341" s="34"/>
      <c r="I2341" s="34"/>
      <c r="J2341" s="34"/>
      <c r="K2341" s="34"/>
      <c r="L2341" s="34"/>
      <c r="M2341" s="34"/>
      <c r="N2341" s="34"/>
      <c r="O2341" s="34"/>
      <c r="P2341" s="34"/>
      <c r="Q2341" s="34"/>
      <c r="R2341" s="34"/>
      <c r="S2341" s="34"/>
      <c r="T2341" s="34"/>
      <c r="U2341" s="34"/>
      <c r="V2341" s="34"/>
      <c r="W2341" s="34"/>
      <c r="X2341" s="34"/>
      <c r="Y2341" s="34"/>
      <c r="Z2341" s="34"/>
      <c r="AA2341" s="34"/>
      <c r="AB2341" s="34"/>
      <c r="AC2341" s="34"/>
    </row>
    <row r="2342" spans="1:29" s="16" customFormat="1" x14ac:dyDescent="0.35">
      <c r="A2342" s="34"/>
      <c r="B2342" s="34"/>
      <c r="C2342" s="34"/>
      <c r="D2342" s="34"/>
      <c r="E2342" s="34"/>
      <c r="F2342" s="34"/>
      <c r="G2342" s="34"/>
      <c r="H2342" s="34"/>
      <c r="I2342" s="34"/>
      <c r="J2342" s="34"/>
      <c r="K2342" s="34"/>
      <c r="L2342" s="34"/>
      <c r="M2342" s="34"/>
      <c r="N2342" s="34"/>
      <c r="O2342" s="34"/>
      <c r="P2342" s="34"/>
      <c r="Q2342" s="34"/>
      <c r="R2342" s="34"/>
      <c r="S2342" s="34"/>
      <c r="T2342" s="34"/>
      <c r="U2342" s="34"/>
      <c r="V2342" s="34"/>
      <c r="W2342" s="34"/>
      <c r="X2342" s="34"/>
      <c r="Y2342" s="34"/>
      <c r="Z2342" s="34"/>
      <c r="AA2342" s="34"/>
      <c r="AB2342" s="34"/>
      <c r="AC2342" s="34"/>
    </row>
    <row r="2343" spans="1:29" s="16" customFormat="1" x14ac:dyDescent="0.35">
      <c r="A2343" s="34"/>
      <c r="B2343" s="34"/>
      <c r="C2343" s="34"/>
      <c r="D2343" s="34"/>
      <c r="E2343" s="34"/>
      <c r="F2343" s="34"/>
      <c r="G2343" s="34"/>
      <c r="H2343" s="34"/>
      <c r="I2343" s="34"/>
      <c r="J2343" s="34"/>
      <c r="K2343" s="34"/>
      <c r="L2343" s="34"/>
      <c r="M2343" s="34"/>
      <c r="N2343" s="34"/>
      <c r="O2343" s="34"/>
      <c r="P2343" s="34"/>
      <c r="Q2343" s="34"/>
      <c r="R2343" s="34"/>
      <c r="S2343" s="34"/>
      <c r="T2343" s="34"/>
      <c r="U2343" s="34"/>
      <c r="V2343" s="34"/>
      <c r="W2343" s="34"/>
      <c r="X2343" s="34"/>
      <c r="Y2343" s="34"/>
      <c r="Z2343" s="34"/>
      <c r="AA2343" s="34"/>
      <c r="AB2343" s="34"/>
      <c r="AC2343" s="34"/>
    </row>
    <row r="2344" spans="1:29" s="16" customFormat="1" x14ac:dyDescent="0.35">
      <c r="A2344" s="34"/>
      <c r="B2344" s="34"/>
      <c r="C2344" s="34"/>
      <c r="D2344" s="34"/>
      <c r="E2344" s="34"/>
      <c r="F2344" s="34"/>
      <c r="G2344" s="34"/>
      <c r="H2344" s="34"/>
      <c r="I2344" s="34"/>
      <c r="J2344" s="34"/>
      <c r="K2344" s="34"/>
      <c r="L2344" s="34"/>
      <c r="M2344" s="34"/>
      <c r="N2344" s="34"/>
      <c r="O2344" s="34"/>
      <c r="P2344" s="34"/>
      <c r="Q2344" s="34"/>
      <c r="R2344" s="34"/>
      <c r="S2344" s="34"/>
      <c r="T2344" s="34"/>
      <c r="U2344" s="34"/>
      <c r="V2344" s="34"/>
      <c r="W2344" s="34"/>
      <c r="X2344" s="34"/>
      <c r="Y2344" s="34"/>
      <c r="Z2344" s="34"/>
      <c r="AA2344" s="34"/>
      <c r="AB2344" s="34"/>
      <c r="AC2344" s="34"/>
    </row>
    <row r="2345" spans="1:29" s="16" customFormat="1" x14ac:dyDescent="0.35">
      <c r="A2345" s="34"/>
      <c r="B2345" s="34"/>
      <c r="C2345" s="34"/>
      <c r="D2345" s="34"/>
      <c r="E2345" s="34"/>
      <c r="F2345" s="34"/>
      <c r="G2345" s="34"/>
      <c r="H2345" s="34"/>
      <c r="I2345" s="34"/>
      <c r="J2345" s="34"/>
      <c r="K2345" s="34"/>
      <c r="L2345" s="34"/>
      <c r="M2345" s="34"/>
      <c r="N2345" s="34"/>
      <c r="O2345" s="34"/>
      <c r="P2345" s="34"/>
      <c r="Q2345" s="34"/>
      <c r="R2345" s="34"/>
      <c r="S2345" s="34"/>
      <c r="T2345" s="34"/>
      <c r="U2345" s="34"/>
      <c r="V2345" s="34"/>
      <c r="W2345" s="34"/>
      <c r="X2345" s="34"/>
      <c r="Y2345" s="34"/>
      <c r="Z2345" s="34"/>
      <c r="AA2345" s="34"/>
      <c r="AB2345" s="34"/>
      <c r="AC2345" s="34"/>
    </row>
    <row r="2346" spans="1:29" s="16" customFormat="1" x14ac:dyDescent="0.35">
      <c r="A2346" s="34"/>
      <c r="B2346" s="34"/>
      <c r="C2346" s="34"/>
      <c r="D2346" s="34"/>
      <c r="E2346" s="34"/>
      <c r="F2346" s="34"/>
      <c r="G2346" s="34"/>
      <c r="H2346" s="34"/>
      <c r="I2346" s="34"/>
      <c r="J2346" s="34"/>
      <c r="K2346" s="34"/>
      <c r="L2346" s="34"/>
      <c r="M2346" s="34"/>
      <c r="N2346" s="34"/>
      <c r="O2346" s="34"/>
      <c r="P2346" s="34"/>
      <c r="Q2346" s="34"/>
      <c r="R2346" s="34"/>
      <c r="S2346" s="34"/>
      <c r="T2346" s="34"/>
      <c r="U2346" s="34"/>
      <c r="V2346" s="34"/>
      <c r="W2346" s="34"/>
      <c r="X2346" s="34"/>
      <c r="Y2346" s="34"/>
      <c r="Z2346" s="34"/>
      <c r="AA2346" s="34"/>
      <c r="AB2346" s="34"/>
      <c r="AC2346" s="34"/>
    </row>
    <row r="2347" spans="1:29" s="16" customFormat="1" x14ac:dyDescent="0.35">
      <c r="A2347" s="34"/>
      <c r="B2347" s="34"/>
      <c r="C2347" s="34"/>
      <c r="D2347" s="34"/>
      <c r="E2347" s="34"/>
      <c r="F2347" s="34"/>
      <c r="G2347" s="34"/>
      <c r="H2347" s="34"/>
      <c r="I2347" s="34"/>
      <c r="J2347" s="34"/>
      <c r="K2347" s="34"/>
      <c r="L2347" s="34"/>
      <c r="M2347" s="34"/>
      <c r="N2347" s="34"/>
      <c r="O2347" s="34"/>
      <c r="P2347" s="34"/>
      <c r="Q2347" s="34"/>
      <c r="R2347" s="34"/>
      <c r="S2347" s="34"/>
      <c r="T2347" s="34"/>
      <c r="U2347" s="34"/>
      <c r="V2347" s="34"/>
      <c r="W2347" s="34"/>
      <c r="X2347" s="34"/>
      <c r="Y2347" s="34"/>
      <c r="Z2347" s="34"/>
      <c r="AA2347" s="34"/>
      <c r="AB2347" s="34"/>
      <c r="AC2347" s="34"/>
    </row>
    <row r="2348" spans="1:29" s="16" customFormat="1" x14ac:dyDescent="0.35">
      <c r="A2348" s="34"/>
      <c r="B2348" s="34"/>
      <c r="C2348" s="34"/>
      <c r="D2348" s="34"/>
      <c r="E2348" s="34"/>
      <c r="F2348" s="34"/>
      <c r="G2348" s="34"/>
      <c r="H2348" s="34"/>
      <c r="I2348" s="34"/>
      <c r="J2348" s="34"/>
      <c r="K2348" s="34"/>
      <c r="L2348" s="34"/>
      <c r="M2348" s="34"/>
      <c r="N2348" s="34"/>
      <c r="O2348" s="34"/>
      <c r="P2348" s="34"/>
      <c r="Q2348" s="34"/>
      <c r="R2348" s="34"/>
      <c r="S2348" s="34"/>
      <c r="T2348" s="34"/>
      <c r="U2348" s="34"/>
      <c r="V2348" s="34"/>
      <c r="W2348" s="34"/>
      <c r="X2348" s="34"/>
      <c r="Y2348" s="34"/>
      <c r="Z2348" s="34"/>
      <c r="AA2348" s="34"/>
      <c r="AB2348" s="34"/>
      <c r="AC2348" s="34"/>
    </row>
    <row r="2349" spans="1:29" s="16" customFormat="1" x14ac:dyDescent="0.35">
      <c r="A2349" s="34"/>
      <c r="B2349" s="34"/>
      <c r="C2349" s="34"/>
      <c r="D2349" s="34"/>
      <c r="E2349" s="34"/>
      <c r="F2349" s="34"/>
      <c r="G2349" s="34"/>
      <c r="H2349" s="34"/>
      <c r="I2349" s="34"/>
      <c r="J2349" s="34"/>
      <c r="K2349" s="34"/>
      <c r="L2349" s="34"/>
      <c r="M2349" s="34"/>
      <c r="N2349" s="34"/>
      <c r="O2349" s="34"/>
      <c r="P2349" s="34"/>
      <c r="Q2349" s="34"/>
      <c r="R2349" s="34"/>
      <c r="S2349" s="34"/>
      <c r="T2349" s="34"/>
      <c r="U2349" s="34"/>
      <c r="V2349" s="34"/>
      <c r="W2349" s="34"/>
      <c r="X2349" s="34"/>
      <c r="Y2349" s="34"/>
      <c r="Z2349" s="34"/>
      <c r="AA2349" s="34"/>
      <c r="AB2349" s="34"/>
      <c r="AC2349" s="34"/>
    </row>
    <row r="2350" spans="1:29" s="16" customFormat="1" x14ac:dyDescent="0.35">
      <c r="A2350" s="34"/>
      <c r="B2350" s="34"/>
      <c r="C2350" s="34"/>
      <c r="D2350" s="34"/>
      <c r="E2350" s="34"/>
      <c r="F2350" s="34"/>
      <c r="G2350" s="34"/>
      <c r="H2350" s="34"/>
      <c r="I2350" s="34"/>
      <c r="J2350" s="34"/>
      <c r="K2350" s="34"/>
      <c r="L2350" s="34"/>
      <c r="M2350" s="34"/>
      <c r="N2350" s="34"/>
      <c r="O2350" s="34"/>
      <c r="P2350" s="34"/>
      <c r="Q2350" s="34"/>
      <c r="R2350" s="34"/>
      <c r="S2350" s="34"/>
      <c r="T2350" s="34"/>
      <c r="U2350" s="34"/>
      <c r="V2350" s="34"/>
      <c r="W2350" s="34"/>
      <c r="X2350" s="34"/>
      <c r="Y2350" s="34"/>
      <c r="Z2350" s="34"/>
      <c r="AA2350" s="34"/>
      <c r="AB2350" s="34"/>
      <c r="AC2350" s="34"/>
    </row>
    <row r="2351" spans="1:29" s="16" customFormat="1" x14ac:dyDescent="0.35">
      <c r="A2351" s="34"/>
      <c r="B2351" s="34"/>
      <c r="C2351" s="34"/>
      <c r="D2351" s="34"/>
      <c r="E2351" s="34"/>
      <c r="F2351" s="34"/>
      <c r="G2351" s="34"/>
      <c r="H2351" s="34"/>
      <c r="I2351" s="34"/>
      <c r="J2351" s="34"/>
      <c r="K2351" s="34"/>
      <c r="L2351" s="34"/>
      <c r="M2351" s="34"/>
      <c r="N2351" s="34"/>
      <c r="O2351" s="34"/>
      <c r="P2351" s="34"/>
      <c r="Q2351" s="34"/>
      <c r="R2351" s="34"/>
      <c r="S2351" s="34"/>
      <c r="T2351" s="34"/>
      <c r="U2351" s="34"/>
      <c r="V2351" s="34"/>
      <c r="W2351" s="34"/>
      <c r="X2351" s="34"/>
      <c r="Y2351" s="34"/>
      <c r="Z2351" s="34"/>
      <c r="AA2351" s="34"/>
      <c r="AB2351" s="34"/>
      <c r="AC2351" s="34"/>
    </row>
    <row r="2352" spans="1:29" s="16" customFormat="1" x14ac:dyDescent="0.35">
      <c r="A2352" s="34"/>
      <c r="B2352" s="34"/>
      <c r="C2352" s="34"/>
      <c r="D2352" s="34"/>
      <c r="E2352" s="34"/>
      <c r="F2352" s="34"/>
      <c r="G2352" s="34"/>
      <c r="H2352" s="34"/>
      <c r="I2352" s="34"/>
      <c r="J2352" s="34"/>
      <c r="K2352" s="34"/>
      <c r="L2352" s="34"/>
      <c r="M2352" s="34"/>
      <c r="N2352" s="34"/>
      <c r="O2352" s="34"/>
      <c r="P2352" s="34"/>
      <c r="Q2352" s="34"/>
      <c r="R2352" s="34"/>
      <c r="S2352" s="34"/>
      <c r="T2352" s="34"/>
      <c r="U2352" s="34"/>
      <c r="V2352" s="34"/>
      <c r="W2352" s="34"/>
      <c r="X2352" s="34"/>
      <c r="Y2352" s="34"/>
      <c r="Z2352" s="34"/>
      <c r="AA2352" s="34"/>
      <c r="AB2352" s="34"/>
      <c r="AC2352" s="34"/>
    </row>
    <row r="2353" spans="1:29" s="16" customFormat="1" x14ac:dyDescent="0.35">
      <c r="A2353" s="34"/>
      <c r="B2353" s="34"/>
      <c r="C2353" s="34"/>
      <c r="D2353" s="34"/>
      <c r="E2353" s="34"/>
      <c r="F2353" s="34"/>
      <c r="G2353" s="34"/>
      <c r="H2353" s="34"/>
      <c r="I2353" s="34"/>
      <c r="J2353" s="34"/>
      <c r="K2353" s="34"/>
      <c r="L2353" s="34"/>
      <c r="M2353" s="34"/>
      <c r="N2353" s="34"/>
      <c r="O2353" s="34"/>
      <c r="P2353" s="34"/>
      <c r="Q2353" s="34"/>
      <c r="R2353" s="34"/>
      <c r="S2353" s="34"/>
      <c r="T2353" s="34"/>
      <c r="U2353" s="34"/>
      <c r="V2353" s="34"/>
      <c r="W2353" s="34"/>
      <c r="X2353" s="34"/>
      <c r="Y2353" s="34"/>
      <c r="Z2353" s="34"/>
      <c r="AA2353" s="34"/>
      <c r="AB2353" s="34"/>
      <c r="AC2353" s="34"/>
    </row>
    <row r="2354" spans="1:29" s="16" customFormat="1" x14ac:dyDescent="0.35">
      <c r="A2354" s="34"/>
      <c r="B2354" s="34"/>
      <c r="C2354" s="34"/>
      <c r="D2354" s="34"/>
      <c r="E2354" s="34"/>
      <c r="F2354" s="34"/>
      <c r="G2354" s="34"/>
      <c r="H2354" s="34"/>
      <c r="I2354" s="34"/>
      <c r="J2354" s="34"/>
      <c r="K2354" s="34"/>
      <c r="L2354" s="34"/>
      <c r="M2354" s="34"/>
      <c r="N2354" s="34"/>
      <c r="O2354" s="34"/>
      <c r="P2354" s="34"/>
      <c r="Q2354" s="34"/>
      <c r="R2354" s="34"/>
      <c r="S2354" s="34"/>
      <c r="T2354" s="34"/>
      <c r="U2354" s="34"/>
      <c r="V2354" s="34"/>
      <c r="W2354" s="34"/>
      <c r="X2354" s="34"/>
      <c r="Y2354" s="34"/>
      <c r="Z2354" s="34"/>
      <c r="AA2354" s="34"/>
      <c r="AB2354" s="34"/>
      <c r="AC2354" s="34"/>
    </row>
    <row r="2355" spans="1:29" s="16" customFormat="1" x14ac:dyDescent="0.35">
      <c r="A2355" s="34"/>
      <c r="B2355" s="34"/>
      <c r="C2355" s="34"/>
      <c r="D2355" s="34"/>
      <c r="E2355" s="34"/>
      <c r="F2355" s="34"/>
      <c r="G2355" s="34"/>
      <c r="H2355" s="34"/>
      <c r="I2355" s="34"/>
      <c r="J2355" s="34"/>
      <c r="K2355" s="34"/>
      <c r="L2355" s="34"/>
      <c r="M2355" s="34"/>
      <c r="N2355" s="34"/>
      <c r="O2355" s="34"/>
      <c r="P2355" s="34"/>
      <c r="Q2355" s="34"/>
      <c r="R2355" s="34"/>
      <c r="S2355" s="34"/>
      <c r="T2355" s="34"/>
      <c r="U2355" s="34"/>
      <c r="V2355" s="34"/>
      <c r="W2355" s="34"/>
      <c r="X2355" s="34"/>
      <c r="Y2355" s="34"/>
      <c r="Z2355" s="34"/>
      <c r="AA2355" s="34"/>
      <c r="AB2355" s="34"/>
      <c r="AC2355" s="34"/>
    </row>
    <row r="2356" spans="1:29" s="16" customFormat="1" x14ac:dyDescent="0.35">
      <c r="A2356" s="34"/>
      <c r="B2356" s="34"/>
      <c r="C2356" s="34"/>
      <c r="D2356" s="34"/>
      <c r="E2356" s="34"/>
      <c r="F2356" s="34"/>
      <c r="G2356" s="34"/>
      <c r="H2356" s="34"/>
      <c r="I2356" s="34"/>
      <c r="J2356" s="34"/>
      <c r="K2356" s="34"/>
      <c r="L2356" s="34"/>
      <c r="M2356" s="34"/>
      <c r="N2356" s="34"/>
      <c r="O2356" s="34"/>
      <c r="P2356" s="34"/>
      <c r="Q2356" s="34"/>
      <c r="R2356" s="34"/>
      <c r="S2356" s="34"/>
      <c r="T2356" s="34"/>
      <c r="U2356" s="34"/>
      <c r="V2356" s="34"/>
      <c r="W2356" s="34"/>
      <c r="X2356" s="34"/>
      <c r="Y2356" s="34"/>
      <c r="Z2356" s="34"/>
      <c r="AA2356" s="34"/>
      <c r="AB2356" s="34"/>
      <c r="AC2356" s="34"/>
    </row>
    <row r="2357" spans="1:29" s="16" customFormat="1" x14ac:dyDescent="0.35">
      <c r="A2357" s="34"/>
      <c r="B2357" s="34"/>
      <c r="C2357" s="34"/>
      <c r="D2357" s="34"/>
      <c r="E2357" s="34"/>
      <c r="F2357" s="34"/>
      <c r="G2357" s="34"/>
      <c r="H2357" s="34"/>
      <c r="I2357" s="34"/>
      <c r="J2357" s="34"/>
      <c r="K2357" s="34"/>
      <c r="L2357" s="34"/>
      <c r="M2357" s="34"/>
      <c r="N2357" s="34"/>
      <c r="O2357" s="34"/>
      <c r="P2357" s="34"/>
      <c r="Q2357" s="34"/>
      <c r="R2357" s="34"/>
      <c r="S2357" s="34"/>
      <c r="T2357" s="34"/>
      <c r="U2357" s="34"/>
      <c r="V2357" s="34"/>
      <c r="W2357" s="34"/>
      <c r="X2357" s="34"/>
      <c r="Y2357" s="34"/>
      <c r="Z2357" s="34"/>
      <c r="AA2357" s="34"/>
      <c r="AB2357" s="34"/>
      <c r="AC2357" s="34"/>
    </row>
    <row r="2358" spans="1:29" s="16" customFormat="1" x14ac:dyDescent="0.35">
      <c r="A2358" s="34"/>
      <c r="B2358" s="34"/>
      <c r="C2358" s="34"/>
      <c r="D2358" s="34"/>
      <c r="E2358" s="34"/>
      <c r="F2358" s="34"/>
      <c r="G2358" s="34"/>
      <c r="H2358" s="34"/>
      <c r="I2358" s="34"/>
      <c r="J2358" s="34"/>
      <c r="K2358" s="34"/>
      <c r="L2358" s="34"/>
      <c r="M2358" s="34"/>
      <c r="N2358" s="34"/>
      <c r="O2358" s="34"/>
      <c r="P2358" s="34"/>
      <c r="Q2358" s="34"/>
      <c r="R2358" s="34"/>
      <c r="S2358" s="34"/>
      <c r="T2358" s="34"/>
      <c r="U2358" s="34"/>
      <c r="V2358" s="34"/>
      <c r="W2358" s="34"/>
      <c r="X2358" s="34"/>
      <c r="Y2358" s="34"/>
      <c r="Z2358" s="34"/>
      <c r="AA2358" s="34"/>
      <c r="AB2358" s="34"/>
      <c r="AC2358" s="34"/>
    </row>
    <row r="2359" spans="1:29" s="16" customFormat="1" x14ac:dyDescent="0.35">
      <c r="A2359" s="34"/>
      <c r="B2359" s="34"/>
      <c r="C2359" s="34"/>
      <c r="D2359" s="34"/>
      <c r="E2359" s="34"/>
      <c r="F2359" s="34"/>
      <c r="G2359" s="34"/>
      <c r="H2359" s="34"/>
      <c r="I2359" s="34"/>
      <c r="J2359" s="34"/>
      <c r="K2359" s="34"/>
      <c r="L2359" s="34"/>
      <c r="M2359" s="34"/>
      <c r="N2359" s="34"/>
      <c r="O2359" s="34"/>
      <c r="P2359" s="34"/>
      <c r="Q2359" s="34"/>
      <c r="R2359" s="34"/>
      <c r="S2359" s="34"/>
      <c r="T2359" s="34"/>
      <c r="U2359" s="34"/>
      <c r="V2359" s="34" t="str">
        <f>IF(ISBLANK(Consolication[[#This Row],[Bénéficiaires]]),"",VLOOKUP(Consolication[[#This Row],[Bénéficiaires]],'PADESCE Ccontractuelle'!$B$61:$N$175,9,FALSE))</f>
        <v/>
      </c>
      <c r="W2359" s="34"/>
      <c r="X2359" s="34"/>
      <c r="Y2359" s="34"/>
      <c r="Z2359" s="34"/>
      <c r="AA2359" s="34"/>
      <c r="AB2359" s="34" t="str">
        <f>IF(ISBLANK(Consolication[[#This Row],[Bénéficiaires]]),"",VLOOKUP(Consolication[[#This Row],[Bénéficiaires]],'PADESCE Ccontractuelle'!$B$61:$N$175,10,FALSE))</f>
        <v/>
      </c>
      <c r="AC2359" s="34"/>
    </row>
    <row r="2360" spans="1:29" s="16" customFormat="1" x14ac:dyDescent="0.35">
      <c r="V2360" s="16" t="str">
        <f>IF(ISBLANK(Consolication[[#This Row],[Bénéficiaires]]),"",VLOOKUP(Consolication[[#This Row],[Bénéficiaires]],'PADESCE Ccontractuelle'!$B$61:$N$175,9,FALSE))</f>
        <v/>
      </c>
      <c r="AB2360" s="16" t="str">
        <f>IF(ISBLANK(Consolication[[#This Row],[Bénéficiaires]]),"",VLOOKUP(Consolication[[#This Row],[Bénéficiaires]],'PADESCE Ccontractuelle'!$B$61:$N$175,10,FALSE))</f>
        <v/>
      </c>
      <c r="AC2360" s="34"/>
    </row>
    <row r="2361" spans="1:29" s="16" customFormat="1" x14ac:dyDescent="0.35">
      <c r="V2361" s="16" t="str">
        <f>IF(ISBLANK(Consolication[[#This Row],[Bénéficiaires]]),"",VLOOKUP(Consolication[[#This Row],[Bénéficiaires]],'PADESCE Ccontractuelle'!$B$61:$N$175,9,FALSE))</f>
        <v/>
      </c>
      <c r="AB2361" s="16" t="str">
        <f>IF(ISBLANK(Consolication[[#This Row],[Bénéficiaires]]),"",VLOOKUP(Consolication[[#This Row],[Bénéficiaires]],'PADESCE Ccontractuelle'!$B$61:$N$175,10,FALSE))</f>
        <v/>
      </c>
      <c r="AC2361" s="34"/>
    </row>
    <row r="2362" spans="1:29" s="16" customFormat="1" x14ac:dyDescent="0.35">
      <c r="V2362" s="16" t="str">
        <f>IF(ISBLANK(Consolication[[#This Row],[Bénéficiaires]]),"",VLOOKUP(Consolication[[#This Row],[Bénéficiaires]],'PADESCE Ccontractuelle'!$B$61:$N$175,9,FALSE))</f>
        <v/>
      </c>
      <c r="AB2362" s="16" t="str">
        <f>IF(ISBLANK(Consolication[[#This Row],[Bénéficiaires]]),"",VLOOKUP(Consolication[[#This Row],[Bénéficiaires]],'PADESCE Ccontractuelle'!$B$61:$N$175,10,FALSE))</f>
        <v/>
      </c>
      <c r="AC2362" s="34"/>
    </row>
    <row r="2363" spans="1:29" s="16" customFormat="1" x14ac:dyDescent="0.35">
      <c r="V2363" s="16" t="str">
        <f>IF(ISBLANK(Consolication[[#This Row],[Bénéficiaires]]),"",VLOOKUP(Consolication[[#This Row],[Bénéficiaires]],'PADESCE Ccontractuelle'!$B$61:$N$175,9,FALSE))</f>
        <v/>
      </c>
      <c r="AB2363" s="16" t="str">
        <f>IF(ISBLANK(Consolication[[#This Row],[Bénéficiaires]]),"",VLOOKUP(Consolication[[#This Row],[Bénéficiaires]],'PADESCE Ccontractuelle'!$B$61:$N$175,10,FALSE))</f>
        <v/>
      </c>
      <c r="AC2363" s="34"/>
    </row>
    <row r="2364" spans="1:29" s="16" customFormat="1" x14ac:dyDescent="0.35">
      <c r="V2364" s="16" t="str">
        <f>IF(ISBLANK(Consolication[[#This Row],[Bénéficiaires]]),"",VLOOKUP(Consolication[[#This Row],[Bénéficiaires]],'PADESCE Ccontractuelle'!$B$61:$N$175,9,FALSE))</f>
        <v/>
      </c>
      <c r="AB2364" s="16" t="str">
        <f>IF(ISBLANK(Consolication[[#This Row],[Bénéficiaires]]),"",VLOOKUP(Consolication[[#This Row],[Bénéficiaires]],'PADESCE Ccontractuelle'!$B$61:$N$175,10,FALSE))</f>
        <v/>
      </c>
      <c r="AC2364" s="34"/>
    </row>
    <row r="2365" spans="1:29" s="16" customFormat="1" x14ac:dyDescent="0.35">
      <c r="V2365" s="16" t="str">
        <f>IF(ISBLANK(Consolication[[#This Row],[Bénéficiaires]]),"",VLOOKUP(Consolication[[#This Row],[Bénéficiaires]],'PADESCE Ccontractuelle'!$B$61:$N$175,9,FALSE))</f>
        <v/>
      </c>
      <c r="AB2365" s="16" t="str">
        <f>IF(ISBLANK(Consolication[[#This Row],[Bénéficiaires]]),"",VLOOKUP(Consolication[[#This Row],[Bénéficiaires]],'PADESCE Ccontractuelle'!$B$61:$N$175,10,FALSE))</f>
        <v/>
      </c>
      <c r="AC2365" s="34"/>
    </row>
    <row r="2366" spans="1:29" s="16" customFormat="1" x14ac:dyDescent="0.35">
      <c r="V2366" s="16" t="str">
        <f>IF(ISBLANK(Consolication[[#This Row],[Bénéficiaires]]),"",VLOOKUP(Consolication[[#This Row],[Bénéficiaires]],'PADESCE Ccontractuelle'!$B$61:$N$175,9,FALSE))</f>
        <v/>
      </c>
      <c r="AB2366" s="16" t="str">
        <f>IF(ISBLANK(Consolication[[#This Row],[Bénéficiaires]]),"",VLOOKUP(Consolication[[#This Row],[Bénéficiaires]],'PADESCE Ccontractuelle'!$B$61:$N$175,10,FALSE))</f>
        <v/>
      </c>
      <c r="AC2366" s="34"/>
    </row>
    <row r="2367" spans="1:29" s="16" customFormat="1" x14ac:dyDescent="0.35">
      <c r="V2367" s="16" t="str">
        <f>IF(ISBLANK(Consolication[[#This Row],[Bénéficiaires]]),"",VLOOKUP(Consolication[[#This Row],[Bénéficiaires]],'PADESCE Ccontractuelle'!$B$61:$N$175,9,FALSE))</f>
        <v/>
      </c>
      <c r="AB2367" s="16" t="str">
        <f>IF(ISBLANK(Consolication[[#This Row],[Bénéficiaires]]),"",VLOOKUP(Consolication[[#This Row],[Bénéficiaires]],'PADESCE Ccontractuelle'!$B$61:$N$175,10,FALSE))</f>
        <v/>
      </c>
      <c r="AC2367" s="34"/>
    </row>
    <row r="2368" spans="1:29" s="16" customFormat="1" x14ac:dyDescent="0.35">
      <c r="V2368" s="16" t="str">
        <f>IF(ISBLANK(Consolication[[#This Row],[Bénéficiaires]]),"",VLOOKUP(Consolication[[#This Row],[Bénéficiaires]],'PADESCE Ccontractuelle'!$B$61:$N$175,9,FALSE))</f>
        <v/>
      </c>
      <c r="AB2368" s="16" t="str">
        <f>IF(ISBLANK(Consolication[[#This Row],[Bénéficiaires]]),"",VLOOKUP(Consolication[[#This Row],[Bénéficiaires]],'PADESCE Ccontractuelle'!$B$61:$N$175,10,FALSE))</f>
        <v/>
      </c>
      <c r="AC2368" s="34"/>
    </row>
    <row r="2369" spans="22:29" s="16" customFormat="1" x14ac:dyDescent="0.35">
      <c r="V2369" s="16" t="str">
        <f>IF(ISBLANK(Consolication[[#This Row],[Bénéficiaires]]),"",VLOOKUP(Consolication[[#This Row],[Bénéficiaires]],'PADESCE Ccontractuelle'!$B$61:$N$175,9,FALSE))</f>
        <v/>
      </c>
      <c r="AB2369" s="16" t="str">
        <f>IF(ISBLANK(Consolication[[#This Row],[Bénéficiaires]]),"",VLOOKUP(Consolication[[#This Row],[Bénéficiaires]],'PADESCE Ccontractuelle'!$B$61:$N$175,10,FALSE))</f>
        <v/>
      </c>
      <c r="AC2369" s="34"/>
    </row>
    <row r="2370" spans="22:29" s="16" customFormat="1" x14ac:dyDescent="0.35">
      <c r="V2370" s="16" t="str">
        <f>IF(ISBLANK(Consolication[[#This Row],[Bénéficiaires]]),"",VLOOKUP(Consolication[[#This Row],[Bénéficiaires]],'PADESCE Ccontractuelle'!$B$61:$N$175,9,FALSE))</f>
        <v/>
      </c>
      <c r="AB2370" s="16" t="str">
        <f>IF(ISBLANK(Consolication[[#This Row],[Bénéficiaires]]),"",VLOOKUP(Consolication[[#This Row],[Bénéficiaires]],'PADESCE Ccontractuelle'!$B$61:$N$175,10,FALSE))</f>
        <v/>
      </c>
      <c r="AC2370" s="34"/>
    </row>
    <row r="2371" spans="22:29" s="16" customFormat="1" x14ac:dyDescent="0.35">
      <c r="V2371" s="16" t="str">
        <f>IF(ISBLANK(Consolication[[#This Row],[Bénéficiaires]]),"",VLOOKUP(Consolication[[#This Row],[Bénéficiaires]],'PADESCE Ccontractuelle'!$B$61:$N$175,9,FALSE))</f>
        <v/>
      </c>
      <c r="AB2371" s="16" t="str">
        <f>IF(ISBLANK(Consolication[[#This Row],[Bénéficiaires]]),"",VLOOKUP(Consolication[[#This Row],[Bénéficiaires]],'PADESCE Ccontractuelle'!$B$61:$N$175,10,FALSE))</f>
        <v/>
      </c>
      <c r="AC2371" s="34"/>
    </row>
    <row r="2372" spans="22:29" s="16" customFormat="1" x14ac:dyDescent="0.35">
      <c r="V2372" s="16" t="str">
        <f>IF(ISBLANK(Consolication[[#This Row],[Bénéficiaires]]),"",VLOOKUP(Consolication[[#This Row],[Bénéficiaires]],'PADESCE Ccontractuelle'!$B$61:$N$175,9,FALSE))</f>
        <v/>
      </c>
      <c r="AB2372" s="16" t="str">
        <f>IF(ISBLANK(Consolication[[#This Row],[Bénéficiaires]]),"",VLOOKUP(Consolication[[#This Row],[Bénéficiaires]],'PADESCE Ccontractuelle'!$B$61:$N$175,10,FALSE))</f>
        <v/>
      </c>
      <c r="AC2372" s="34"/>
    </row>
    <row r="2373" spans="22:29" s="16" customFormat="1" x14ac:dyDescent="0.35">
      <c r="V2373" s="16" t="str">
        <f>IF(ISBLANK(Consolication[[#This Row],[Bénéficiaires]]),"",VLOOKUP(Consolication[[#This Row],[Bénéficiaires]],'PADESCE Ccontractuelle'!$B$61:$N$175,9,FALSE))</f>
        <v/>
      </c>
      <c r="AB2373" s="16" t="str">
        <f>IF(ISBLANK(Consolication[[#This Row],[Bénéficiaires]]),"",VLOOKUP(Consolication[[#This Row],[Bénéficiaires]],'PADESCE Ccontractuelle'!$B$61:$N$175,10,FALSE))</f>
        <v/>
      </c>
      <c r="AC2373" s="34"/>
    </row>
    <row r="2374" spans="22:29" s="16" customFormat="1" x14ac:dyDescent="0.35">
      <c r="V2374" s="16" t="str">
        <f>IF(ISBLANK(Consolication[[#This Row],[Bénéficiaires]]),"",VLOOKUP(Consolication[[#This Row],[Bénéficiaires]],'PADESCE Ccontractuelle'!$B$61:$N$175,9,FALSE))</f>
        <v/>
      </c>
      <c r="AB2374" s="16" t="str">
        <f>IF(ISBLANK(Consolication[[#This Row],[Bénéficiaires]]),"",VLOOKUP(Consolication[[#This Row],[Bénéficiaires]],'PADESCE Ccontractuelle'!$B$61:$N$175,10,FALSE))</f>
        <v/>
      </c>
      <c r="AC2374" s="34"/>
    </row>
    <row r="2375" spans="22:29" s="16" customFormat="1" x14ac:dyDescent="0.35">
      <c r="V2375" s="16" t="str">
        <f>IF(ISBLANK(Consolication[[#This Row],[Bénéficiaires]]),"",VLOOKUP(Consolication[[#This Row],[Bénéficiaires]],'PADESCE Ccontractuelle'!$B$61:$N$175,9,FALSE))</f>
        <v/>
      </c>
      <c r="AB2375" s="16" t="str">
        <f>IF(ISBLANK(Consolication[[#This Row],[Bénéficiaires]]),"",VLOOKUP(Consolication[[#This Row],[Bénéficiaires]],'PADESCE Ccontractuelle'!$B$61:$N$175,10,FALSE))</f>
        <v/>
      </c>
      <c r="AC2375" s="34"/>
    </row>
    <row r="2376" spans="22:29" s="16" customFormat="1" x14ac:dyDescent="0.35">
      <c r="V2376" s="16" t="str">
        <f>IF(ISBLANK(Consolication[[#This Row],[Bénéficiaires]]),"",VLOOKUP(Consolication[[#This Row],[Bénéficiaires]],'PADESCE Ccontractuelle'!$B$61:$N$175,9,FALSE))</f>
        <v/>
      </c>
      <c r="AB2376" s="16" t="str">
        <f>IF(ISBLANK(Consolication[[#This Row],[Bénéficiaires]]),"",VLOOKUP(Consolication[[#This Row],[Bénéficiaires]],'PADESCE Ccontractuelle'!$B$61:$N$175,10,FALSE))</f>
        <v/>
      </c>
      <c r="AC2376" s="34"/>
    </row>
    <row r="2377" spans="22:29" s="16" customFormat="1" x14ac:dyDescent="0.35">
      <c r="V2377" s="16" t="str">
        <f>IF(ISBLANK(Consolication[[#This Row],[Bénéficiaires]]),"",VLOOKUP(Consolication[[#This Row],[Bénéficiaires]],'PADESCE Ccontractuelle'!$B$61:$N$175,9,FALSE))</f>
        <v/>
      </c>
      <c r="AB2377" s="16" t="str">
        <f>IF(ISBLANK(Consolication[[#This Row],[Bénéficiaires]]),"",VLOOKUP(Consolication[[#This Row],[Bénéficiaires]],'PADESCE Ccontractuelle'!$B$61:$N$175,10,FALSE))</f>
        <v/>
      </c>
      <c r="AC2377" s="34"/>
    </row>
    <row r="2378" spans="22:29" s="16" customFormat="1" x14ac:dyDescent="0.35">
      <c r="V2378" s="16" t="str">
        <f>IF(ISBLANK(Consolication[[#This Row],[Bénéficiaires]]),"",VLOOKUP(Consolication[[#This Row],[Bénéficiaires]],'PADESCE Ccontractuelle'!$B$61:$N$175,9,FALSE))</f>
        <v/>
      </c>
      <c r="AB2378" s="16" t="str">
        <f>IF(ISBLANK(Consolication[[#This Row],[Bénéficiaires]]),"",VLOOKUP(Consolication[[#This Row],[Bénéficiaires]],'PADESCE Ccontractuelle'!$B$61:$N$175,10,FALSE))</f>
        <v/>
      </c>
      <c r="AC2378" s="34"/>
    </row>
    <row r="2379" spans="22:29" s="16" customFormat="1" x14ac:dyDescent="0.35">
      <c r="V2379" s="16" t="str">
        <f>IF(ISBLANK(Consolication[[#This Row],[Bénéficiaires]]),"",VLOOKUP(Consolication[[#This Row],[Bénéficiaires]],'PADESCE Ccontractuelle'!$B$61:$N$175,9,FALSE))</f>
        <v/>
      </c>
      <c r="AB2379" s="16" t="str">
        <f>IF(ISBLANK(Consolication[[#This Row],[Bénéficiaires]]),"",VLOOKUP(Consolication[[#This Row],[Bénéficiaires]],'PADESCE Ccontractuelle'!$B$61:$N$175,10,FALSE))</f>
        <v/>
      </c>
      <c r="AC2379" s="34"/>
    </row>
    <row r="2380" spans="22:29" s="16" customFormat="1" x14ac:dyDescent="0.35">
      <c r="V2380" s="16" t="str">
        <f>IF(ISBLANK(Consolication[[#This Row],[Bénéficiaires]]),"",VLOOKUP(Consolication[[#This Row],[Bénéficiaires]],'PADESCE Ccontractuelle'!$B$61:$N$175,9,FALSE))</f>
        <v/>
      </c>
      <c r="AB2380" s="16" t="str">
        <f>IF(ISBLANK(Consolication[[#This Row],[Bénéficiaires]]),"",VLOOKUP(Consolication[[#This Row],[Bénéficiaires]],'PADESCE Ccontractuelle'!$B$61:$N$175,10,FALSE))</f>
        <v/>
      </c>
      <c r="AC2380" s="34"/>
    </row>
    <row r="2381" spans="22:29" s="16" customFormat="1" x14ac:dyDescent="0.35">
      <c r="V2381" s="16" t="str">
        <f>IF(ISBLANK(Consolication[[#This Row],[Bénéficiaires]]),"",VLOOKUP(Consolication[[#This Row],[Bénéficiaires]],'PADESCE Ccontractuelle'!$B$61:$N$175,9,FALSE))</f>
        <v/>
      </c>
      <c r="AB2381" s="16" t="str">
        <f>IF(ISBLANK(Consolication[[#This Row],[Bénéficiaires]]),"",VLOOKUP(Consolication[[#This Row],[Bénéficiaires]],'PADESCE Ccontractuelle'!$B$61:$N$175,10,FALSE))</f>
        <v/>
      </c>
      <c r="AC2381" s="34"/>
    </row>
    <row r="2382" spans="22:29" s="16" customFormat="1" x14ac:dyDescent="0.35">
      <c r="V2382" s="16" t="str">
        <f>IF(ISBLANK(Consolication[[#This Row],[Bénéficiaires]]),"",VLOOKUP(Consolication[[#This Row],[Bénéficiaires]],'PADESCE Ccontractuelle'!$B$61:$N$175,9,FALSE))</f>
        <v/>
      </c>
      <c r="AB2382" s="16" t="str">
        <f>IF(ISBLANK(Consolication[[#This Row],[Bénéficiaires]]),"",VLOOKUP(Consolication[[#This Row],[Bénéficiaires]],'PADESCE Ccontractuelle'!$B$61:$N$175,10,FALSE))</f>
        <v/>
      </c>
      <c r="AC2382" s="34"/>
    </row>
    <row r="2383" spans="22:29" s="16" customFormat="1" x14ac:dyDescent="0.35">
      <c r="V2383" s="16" t="str">
        <f>IF(ISBLANK(Consolication[[#This Row],[Bénéficiaires]]),"",VLOOKUP(Consolication[[#This Row],[Bénéficiaires]],'PADESCE Ccontractuelle'!$B$61:$N$175,9,FALSE))</f>
        <v/>
      </c>
      <c r="AB2383" s="16" t="str">
        <f>IF(ISBLANK(Consolication[[#This Row],[Bénéficiaires]]),"",VLOOKUP(Consolication[[#This Row],[Bénéficiaires]],'PADESCE Ccontractuelle'!$B$61:$N$175,10,FALSE))</f>
        <v/>
      </c>
      <c r="AC2383" s="34" t="e">
        <f>VLOOKUP(#REF!,Apprenants!A2384:I3387,8,FALSE)</f>
        <v>#REF!</v>
      </c>
    </row>
    <row r="2384" spans="22:29" s="16" customFormat="1" x14ac:dyDescent="0.35">
      <c r="V2384" s="16" t="str">
        <f>IF(ISBLANK(Consolication[[#This Row],[Bénéficiaires]]),"",VLOOKUP(Consolication[[#This Row],[Bénéficiaires]],'PADESCE Ccontractuelle'!$B$61:$N$175,9,FALSE))</f>
        <v/>
      </c>
      <c r="AB2384" s="16" t="str">
        <f>IF(ISBLANK(Consolication[[#This Row],[Bénéficiaires]]),"",VLOOKUP(Consolication[[#This Row],[Bénéficiaires]],'PADESCE Ccontractuelle'!$B$61:$N$175,10,FALSE))</f>
        <v/>
      </c>
      <c r="AC2384" s="34" t="e">
        <f>VLOOKUP(#REF!,Apprenants!A2385:I3388,8,FALSE)</f>
        <v>#REF!</v>
      </c>
    </row>
    <row r="2385" spans="22:29" s="16" customFormat="1" x14ac:dyDescent="0.35">
      <c r="V2385" s="16" t="str">
        <f>IF(ISBLANK(Consolication[[#This Row],[Bénéficiaires]]),"",VLOOKUP(Consolication[[#This Row],[Bénéficiaires]],'PADESCE Ccontractuelle'!$B$61:$N$175,9,FALSE))</f>
        <v/>
      </c>
      <c r="AB2385" s="16" t="str">
        <f>IF(ISBLANK(Consolication[[#This Row],[Bénéficiaires]]),"",VLOOKUP(Consolication[[#This Row],[Bénéficiaires]],'PADESCE Ccontractuelle'!$B$61:$N$175,10,FALSE))</f>
        <v/>
      </c>
      <c r="AC2385" s="34" t="e">
        <f>VLOOKUP(#REF!,Apprenants!A2386:I3389,8,FALSE)</f>
        <v>#REF!</v>
      </c>
    </row>
    <row r="2386" spans="22:29" s="16" customFormat="1" x14ac:dyDescent="0.35">
      <c r="V2386" s="16" t="str">
        <f>IF(ISBLANK(Consolication[[#This Row],[Bénéficiaires]]),"",VLOOKUP(Consolication[[#This Row],[Bénéficiaires]],'PADESCE Ccontractuelle'!$B$61:$N$175,9,FALSE))</f>
        <v/>
      </c>
      <c r="AB2386" s="16" t="str">
        <f>IF(ISBLANK(Consolication[[#This Row],[Bénéficiaires]]),"",VLOOKUP(Consolication[[#This Row],[Bénéficiaires]],'PADESCE Ccontractuelle'!$B$61:$N$175,10,FALSE))</f>
        <v/>
      </c>
      <c r="AC2386" s="34" t="e">
        <f>VLOOKUP(#REF!,Apprenants!A2387:I3390,8,FALSE)</f>
        <v>#REF!</v>
      </c>
    </row>
    <row r="2387" spans="22:29" s="16" customFormat="1" x14ac:dyDescent="0.35">
      <c r="V2387" s="16" t="str">
        <f>IF(ISBLANK(Consolication[[#This Row],[Bénéficiaires]]),"",VLOOKUP(Consolication[[#This Row],[Bénéficiaires]],'PADESCE Ccontractuelle'!$B$61:$N$175,9,FALSE))</f>
        <v/>
      </c>
      <c r="AB2387" s="16" t="str">
        <f>IF(ISBLANK(Consolication[[#This Row],[Bénéficiaires]]),"",VLOOKUP(Consolication[[#This Row],[Bénéficiaires]],'PADESCE Ccontractuelle'!$B$61:$N$175,10,FALSE))</f>
        <v/>
      </c>
      <c r="AC2387" s="34" t="e">
        <f>VLOOKUP(#REF!,Apprenants!A2388:I3391,8,FALSE)</f>
        <v>#REF!</v>
      </c>
    </row>
    <row r="2388" spans="22:29" s="16" customFormat="1" x14ac:dyDescent="0.35">
      <c r="V2388" s="16" t="str">
        <f>IF(ISBLANK(Consolication[[#This Row],[Bénéficiaires]]),"",VLOOKUP(Consolication[[#This Row],[Bénéficiaires]],'PADESCE Ccontractuelle'!$B$61:$N$175,9,FALSE))</f>
        <v/>
      </c>
      <c r="AB2388" s="16" t="str">
        <f>IF(ISBLANK(Consolication[[#This Row],[Bénéficiaires]]),"",VLOOKUP(Consolication[[#This Row],[Bénéficiaires]],'PADESCE Ccontractuelle'!$B$61:$N$175,10,FALSE))</f>
        <v/>
      </c>
      <c r="AC2388" s="34" t="e">
        <f>VLOOKUP(#REF!,Apprenants!A2389:I3392,8,FALSE)</f>
        <v>#REF!</v>
      </c>
    </row>
    <row r="2389" spans="22:29" s="16" customFormat="1" x14ac:dyDescent="0.35">
      <c r="V2389" s="16" t="str">
        <f>IF(ISBLANK(Consolication[[#This Row],[Bénéficiaires]]),"",VLOOKUP(Consolication[[#This Row],[Bénéficiaires]],'PADESCE Ccontractuelle'!$B$61:$N$175,9,FALSE))</f>
        <v/>
      </c>
      <c r="AB2389" s="16" t="str">
        <f>IF(ISBLANK(Consolication[[#This Row],[Bénéficiaires]]),"",VLOOKUP(Consolication[[#This Row],[Bénéficiaires]],'PADESCE Ccontractuelle'!$B$61:$N$175,10,FALSE))</f>
        <v/>
      </c>
      <c r="AC2389" s="34" t="e">
        <f>VLOOKUP(#REF!,Apprenants!A2390:I3393,8,FALSE)</f>
        <v>#REF!</v>
      </c>
    </row>
    <row r="2390" spans="22:29" s="16" customFormat="1" x14ac:dyDescent="0.35">
      <c r="V2390" s="16" t="str">
        <f>IF(ISBLANK(Consolication[[#This Row],[Bénéficiaires]]),"",VLOOKUP(Consolication[[#This Row],[Bénéficiaires]],'PADESCE Ccontractuelle'!$B$61:$N$175,9,FALSE))</f>
        <v/>
      </c>
      <c r="AB2390" s="16" t="str">
        <f>IF(ISBLANK(Consolication[[#This Row],[Bénéficiaires]]),"",VLOOKUP(Consolication[[#This Row],[Bénéficiaires]],'PADESCE Ccontractuelle'!$B$61:$N$175,10,FALSE))</f>
        <v/>
      </c>
      <c r="AC2390" s="34" t="e">
        <f>VLOOKUP(#REF!,Apprenants!A2391:I3394,8,FALSE)</f>
        <v>#REF!</v>
      </c>
    </row>
    <row r="2391" spans="22:29" s="16" customFormat="1" x14ac:dyDescent="0.35">
      <c r="V2391" s="16" t="str">
        <f>IF(ISBLANK(Consolication[[#This Row],[Bénéficiaires]]),"",VLOOKUP(Consolication[[#This Row],[Bénéficiaires]],'PADESCE Ccontractuelle'!$B$61:$N$175,9,FALSE))</f>
        <v/>
      </c>
      <c r="AB2391" s="16" t="str">
        <f>IF(ISBLANK(Consolication[[#This Row],[Bénéficiaires]]),"",VLOOKUP(Consolication[[#This Row],[Bénéficiaires]],'PADESCE Ccontractuelle'!$B$61:$N$175,10,FALSE))</f>
        <v/>
      </c>
      <c r="AC2391" s="34" t="e">
        <f>VLOOKUP(#REF!,Apprenants!A2392:I3395,8,FALSE)</f>
        <v>#REF!</v>
      </c>
    </row>
    <row r="2392" spans="22:29" s="16" customFormat="1" x14ac:dyDescent="0.35">
      <c r="V2392" s="16" t="str">
        <f>IF(ISBLANK(Consolication[[#This Row],[Bénéficiaires]]),"",VLOOKUP(Consolication[[#This Row],[Bénéficiaires]],'PADESCE Ccontractuelle'!$B$61:$N$175,9,FALSE))</f>
        <v/>
      </c>
      <c r="AB2392" s="16" t="str">
        <f>IF(ISBLANK(Consolication[[#This Row],[Bénéficiaires]]),"",VLOOKUP(Consolication[[#This Row],[Bénéficiaires]],'PADESCE Ccontractuelle'!$B$61:$N$175,10,FALSE))</f>
        <v/>
      </c>
      <c r="AC2392" s="34" t="e">
        <f>VLOOKUP(#REF!,Apprenants!A2393:I3396,8,FALSE)</f>
        <v>#REF!</v>
      </c>
    </row>
    <row r="2393" spans="22:29" s="16" customFormat="1" x14ac:dyDescent="0.35">
      <c r="V2393" s="16" t="str">
        <f>IF(ISBLANK(Consolication[[#This Row],[Bénéficiaires]]),"",VLOOKUP(Consolication[[#This Row],[Bénéficiaires]],'PADESCE Ccontractuelle'!$B$61:$N$175,9,FALSE))</f>
        <v/>
      </c>
      <c r="AB2393" s="16" t="str">
        <f>IF(ISBLANK(Consolication[[#This Row],[Bénéficiaires]]),"",VLOOKUP(Consolication[[#This Row],[Bénéficiaires]],'PADESCE Ccontractuelle'!$B$61:$N$175,10,FALSE))</f>
        <v/>
      </c>
      <c r="AC2393" s="34" t="e">
        <f>VLOOKUP(#REF!,Apprenants!A2394:I3397,8,FALSE)</f>
        <v>#REF!</v>
      </c>
    </row>
    <row r="2394" spans="22:29" s="16" customFormat="1" x14ac:dyDescent="0.35">
      <c r="V2394" s="16" t="str">
        <f>IF(ISBLANK(Consolication[[#This Row],[Bénéficiaires]]),"",VLOOKUP(Consolication[[#This Row],[Bénéficiaires]],'PADESCE Ccontractuelle'!$B$61:$N$175,9,FALSE))</f>
        <v/>
      </c>
      <c r="AB2394" s="16" t="str">
        <f>IF(ISBLANK(Consolication[[#This Row],[Bénéficiaires]]),"",VLOOKUP(Consolication[[#This Row],[Bénéficiaires]],'PADESCE Ccontractuelle'!$B$61:$N$175,10,FALSE))</f>
        <v/>
      </c>
      <c r="AC2394" s="34" t="e">
        <f>VLOOKUP(#REF!,Apprenants!A2395:I3398,8,FALSE)</f>
        <v>#REF!</v>
      </c>
    </row>
    <row r="2395" spans="22:29" s="16" customFormat="1" x14ac:dyDescent="0.35">
      <c r="V2395" s="16" t="str">
        <f>IF(ISBLANK(Consolication[[#This Row],[Bénéficiaires]]),"",VLOOKUP(Consolication[[#This Row],[Bénéficiaires]],'PADESCE Ccontractuelle'!$B$61:$N$175,9,FALSE))</f>
        <v/>
      </c>
      <c r="AB2395" s="16" t="str">
        <f>IF(ISBLANK(Consolication[[#This Row],[Bénéficiaires]]),"",VLOOKUP(Consolication[[#This Row],[Bénéficiaires]],'PADESCE Ccontractuelle'!$B$61:$N$175,10,FALSE))</f>
        <v/>
      </c>
      <c r="AC2395" s="34" t="e">
        <f>VLOOKUP(#REF!,Apprenants!A2396:I3399,8,FALSE)</f>
        <v>#REF!</v>
      </c>
    </row>
    <row r="2396" spans="22:29" s="16" customFormat="1" x14ac:dyDescent="0.35">
      <c r="V2396" s="16" t="str">
        <f>IF(ISBLANK(Consolication[[#This Row],[Bénéficiaires]]),"",VLOOKUP(Consolication[[#This Row],[Bénéficiaires]],'PADESCE Ccontractuelle'!$B$61:$N$175,9,FALSE))</f>
        <v/>
      </c>
      <c r="AB2396" s="16" t="str">
        <f>IF(ISBLANK(Consolication[[#This Row],[Bénéficiaires]]),"",VLOOKUP(Consolication[[#This Row],[Bénéficiaires]],'PADESCE Ccontractuelle'!$B$61:$N$175,10,FALSE))</f>
        <v/>
      </c>
      <c r="AC2396" s="34" t="e">
        <f>VLOOKUP(#REF!,Apprenants!A2397:I3400,8,FALSE)</f>
        <v>#REF!</v>
      </c>
    </row>
    <row r="2397" spans="22:29" s="16" customFormat="1" x14ac:dyDescent="0.35">
      <c r="V2397" s="16" t="str">
        <f>IF(ISBLANK(Consolication[[#This Row],[Bénéficiaires]]),"",VLOOKUP(Consolication[[#This Row],[Bénéficiaires]],'PADESCE Ccontractuelle'!$B$61:$N$175,9,FALSE))</f>
        <v/>
      </c>
      <c r="AB2397" s="16" t="str">
        <f>IF(ISBLANK(Consolication[[#This Row],[Bénéficiaires]]),"",VLOOKUP(Consolication[[#This Row],[Bénéficiaires]],'PADESCE Ccontractuelle'!$B$61:$N$175,10,FALSE))</f>
        <v/>
      </c>
      <c r="AC2397" s="34" t="e">
        <f>VLOOKUP(#REF!,Apprenants!A2398:I3401,8,FALSE)</f>
        <v>#REF!</v>
      </c>
    </row>
    <row r="2398" spans="22:29" s="16" customFormat="1" x14ac:dyDescent="0.35">
      <c r="V2398" s="16" t="str">
        <f>IF(ISBLANK(Consolication[[#This Row],[Bénéficiaires]]),"",VLOOKUP(Consolication[[#This Row],[Bénéficiaires]],'PADESCE Ccontractuelle'!$B$61:$N$175,9,FALSE))</f>
        <v/>
      </c>
      <c r="AB2398" s="16" t="str">
        <f>IF(ISBLANK(Consolication[[#This Row],[Bénéficiaires]]),"",VLOOKUP(Consolication[[#This Row],[Bénéficiaires]],'PADESCE Ccontractuelle'!$B$61:$N$175,10,FALSE))</f>
        <v/>
      </c>
      <c r="AC2398" s="34" t="e">
        <f>VLOOKUP(#REF!,Apprenants!A2399:I3402,8,FALSE)</f>
        <v>#REF!</v>
      </c>
    </row>
    <row r="2399" spans="22:29" s="16" customFormat="1" x14ac:dyDescent="0.35">
      <c r="V2399" s="16" t="str">
        <f>IF(ISBLANK(Consolication[[#This Row],[Bénéficiaires]]),"",VLOOKUP(Consolication[[#This Row],[Bénéficiaires]],'PADESCE Ccontractuelle'!$B$61:$N$175,9,FALSE))</f>
        <v/>
      </c>
      <c r="AB2399" s="16" t="str">
        <f>IF(ISBLANK(Consolication[[#This Row],[Bénéficiaires]]),"",VLOOKUP(Consolication[[#This Row],[Bénéficiaires]],'PADESCE Ccontractuelle'!$B$61:$N$175,10,FALSE))</f>
        <v/>
      </c>
      <c r="AC2399" s="34" t="e">
        <f>VLOOKUP(#REF!,Apprenants!A2400:I3403,8,FALSE)</f>
        <v>#REF!</v>
      </c>
    </row>
    <row r="2400" spans="22:29" s="16" customFormat="1" x14ac:dyDescent="0.35">
      <c r="V2400" s="16" t="str">
        <f>IF(ISBLANK(Consolication[[#This Row],[Bénéficiaires]]),"",VLOOKUP(Consolication[[#This Row],[Bénéficiaires]],'PADESCE Ccontractuelle'!$B$61:$N$175,9,FALSE))</f>
        <v/>
      </c>
      <c r="AB2400" s="16" t="str">
        <f>IF(ISBLANK(Consolication[[#This Row],[Bénéficiaires]]),"",VLOOKUP(Consolication[[#This Row],[Bénéficiaires]],'PADESCE Ccontractuelle'!$B$61:$N$175,10,FALSE))</f>
        <v/>
      </c>
      <c r="AC2400" s="34" t="e">
        <f>VLOOKUP(#REF!,Apprenants!A2401:I3404,8,FALSE)</f>
        <v>#REF!</v>
      </c>
    </row>
    <row r="2401" spans="22:29" s="16" customFormat="1" x14ac:dyDescent="0.35">
      <c r="V2401" s="16" t="str">
        <f>IF(ISBLANK(Consolication[[#This Row],[Bénéficiaires]]),"",VLOOKUP(Consolication[[#This Row],[Bénéficiaires]],'PADESCE Ccontractuelle'!$B$61:$N$175,9,FALSE))</f>
        <v/>
      </c>
      <c r="AB2401" s="16" t="str">
        <f>IF(ISBLANK(Consolication[[#This Row],[Bénéficiaires]]),"",VLOOKUP(Consolication[[#This Row],[Bénéficiaires]],'PADESCE Ccontractuelle'!$B$61:$N$175,10,FALSE))</f>
        <v/>
      </c>
      <c r="AC2401" s="34" t="e">
        <f>VLOOKUP(#REF!,Apprenants!A2402:I3405,8,FALSE)</f>
        <v>#REF!</v>
      </c>
    </row>
    <row r="2402" spans="22:29" s="16" customFormat="1" x14ac:dyDescent="0.35">
      <c r="V2402" s="16" t="str">
        <f>IF(ISBLANK(Consolication[[#This Row],[Bénéficiaires]]),"",VLOOKUP(Consolication[[#This Row],[Bénéficiaires]],'PADESCE Ccontractuelle'!$B$61:$N$175,9,FALSE))</f>
        <v/>
      </c>
      <c r="AB2402" s="16" t="str">
        <f>IF(ISBLANK(Consolication[[#This Row],[Bénéficiaires]]),"",VLOOKUP(Consolication[[#This Row],[Bénéficiaires]],'PADESCE Ccontractuelle'!$B$61:$N$175,10,FALSE))</f>
        <v/>
      </c>
      <c r="AC2402" s="34" t="e">
        <f>VLOOKUP(#REF!,Apprenants!A2403:I3406,8,FALSE)</f>
        <v>#REF!</v>
      </c>
    </row>
    <row r="2403" spans="22:29" s="16" customFormat="1" x14ac:dyDescent="0.35">
      <c r="V2403" s="16" t="str">
        <f>IF(ISBLANK(Consolication[[#This Row],[Bénéficiaires]]),"",VLOOKUP(Consolication[[#This Row],[Bénéficiaires]],'PADESCE Ccontractuelle'!$B$61:$N$175,9,FALSE))</f>
        <v/>
      </c>
      <c r="AB2403" s="16" t="str">
        <f>IF(ISBLANK(Consolication[[#This Row],[Bénéficiaires]]),"",VLOOKUP(Consolication[[#This Row],[Bénéficiaires]],'PADESCE Ccontractuelle'!$B$61:$N$175,10,FALSE))</f>
        <v/>
      </c>
      <c r="AC2403" s="34" t="e">
        <f>VLOOKUP(#REF!,Apprenants!A2404:I3407,8,FALSE)</f>
        <v>#REF!</v>
      </c>
    </row>
    <row r="2404" spans="22:29" s="16" customFormat="1" x14ac:dyDescent="0.35">
      <c r="V2404" s="16" t="str">
        <f>IF(ISBLANK(Consolication[[#This Row],[Bénéficiaires]]),"",VLOOKUP(Consolication[[#This Row],[Bénéficiaires]],'PADESCE Ccontractuelle'!$B$61:$N$175,9,FALSE))</f>
        <v/>
      </c>
      <c r="AB2404" s="16" t="str">
        <f>IF(ISBLANK(Consolication[[#This Row],[Bénéficiaires]]),"",VLOOKUP(Consolication[[#This Row],[Bénéficiaires]],'PADESCE Ccontractuelle'!$B$61:$N$175,10,FALSE))</f>
        <v/>
      </c>
      <c r="AC2404" s="34" t="e">
        <f>VLOOKUP(#REF!,Apprenants!A2405:I3408,8,FALSE)</f>
        <v>#REF!</v>
      </c>
    </row>
    <row r="2405" spans="22:29" s="16" customFormat="1" x14ac:dyDescent="0.35">
      <c r="V2405" s="16" t="str">
        <f>IF(ISBLANK(Consolication[[#This Row],[Bénéficiaires]]),"",VLOOKUP(Consolication[[#This Row],[Bénéficiaires]],'PADESCE Ccontractuelle'!$B$61:$N$175,9,FALSE))</f>
        <v/>
      </c>
      <c r="AB2405" s="16" t="str">
        <f>IF(ISBLANK(Consolication[[#This Row],[Bénéficiaires]]),"",VLOOKUP(Consolication[[#This Row],[Bénéficiaires]],'PADESCE Ccontractuelle'!$B$61:$N$175,10,FALSE))</f>
        <v/>
      </c>
      <c r="AC2405" s="34" t="e">
        <f>VLOOKUP(#REF!,Apprenants!A2406:I3409,8,FALSE)</f>
        <v>#REF!</v>
      </c>
    </row>
    <row r="2406" spans="22:29" s="16" customFormat="1" x14ac:dyDescent="0.35">
      <c r="V2406" s="16" t="str">
        <f>IF(ISBLANK(Consolication[[#This Row],[Bénéficiaires]]),"",VLOOKUP(Consolication[[#This Row],[Bénéficiaires]],'PADESCE Ccontractuelle'!$B$61:$N$175,9,FALSE))</f>
        <v/>
      </c>
      <c r="AB2406" s="16" t="str">
        <f>IF(ISBLANK(Consolication[[#This Row],[Bénéficiaires]]),"",VLOOKUP(Consolication[[#This Row],[Bénéficiaires]],'PADESCE Ccontractuelle'!$B$61:$N$175,10,FALSE))</f>
        <v/>
      </c>
      <c r="AC2406" s="34" t="e">
        <f>VLOOKUP(#REF!,Apprenants!A2407:I3410,8,FALSE)</f>
        <v>#REF!</v>
      </c>
    </row>
    <row r="2407" spans="22:29" s="16" customFormat="1" x14ac:dyDescent="0.35">
      <c r="V2407" s="16" t="str">
        <f>IF(ISBLANK(Consolication[[#This Row],[Bénéficiaires]]),"",VLOOKUP(Consolication[[#This Row],[Bénéficiaires]],'PADESCE Ccontractuelle'!$B$61:$N$175,9,FALSE))</f>
        <v/>
      </c>
      <c r="AB2407" s="16" t="str">
        <f>IF(ISBLANK(Consolication[[#This Row],[Bénéficiaires]]),"",VLOOKUP(Consolication[[#This Row],[Bénéficiaires]],'PADESCE Ccontractuelle'!$B$61:$N$175,10,FALSE))</f>
        <v/>
      </c>
      <c r="AC2407" s="34" t="e">
        <f>VLOOKUP(#REF!,Apprenants!A2408:I3411,8,FALSE)</f>
        <v>#REF!</v>
      </c>
    </row>
    <row r="2408" spans="22:29" s="16" customFormat="1" x14ac:dyDescent="0.35">
      <c r="V2408" s="16" t="str">
        <f>IF(ISBLANK(Consolication[[#This Row],[Bénéficiaires]]),"",VLOOKUP(Consolication[[#This Row],[Bénéficiaires]],'PADESCE Ccontractuelle'!$B$61:$N$175,9,FALSE))</f>
        <v/>
      </c>
      <c r="AB2408" s="16" t="str">
        <f>IF(ISBLANK(Consolication[[#This Row],[Bénéficiaires]]),"",VLOOKUP(Consolication[[#This Row],[Bénéficiaires]],'PADESCE Ccontractuelle'!$B$61:$N$175,10,FALSE))</f>
        <v/>
      </c>
      <c r="AC2408" s="34" t="e">
        <f>VLOOKUP(#REF!,Apprenants!A2409:I3412,8,FALSE)</f>
        <v>#REF!</v>
      </c>
    </row>
    <row r="2409" spans="22:29" s="16" customFormat="1" x14ac:dyDescent="0.35">
      <c r="V2409" s="16" t="str">
        <f>IF(ISBLANK(Consolication[[#This Row],[Bénéficiaires]]),"",VLOOKUP(Consolication[[#This Row],[Bénéficiaires]],'PADESCE Ccontractuelle'!$B$61:$N$175,9,FALSE))</f>
        <v/>
      </c>
      <c r="AB2409" s="16" t="str">
        <f>IF(ISBLANK(Consolication[[#This Row],[Bénéficiaires]]),"",VLOOKUP(Consolication[[#This Row],[Bénéficiaires]],'PADESCE Ccontractuelle'!$B$61:$N$175,10,FALSE))</f>
        <v/>
      </c>
      <c r="AC2409" s="34" t="e">
        <f>VLOOKUP(#REF!,Apprenants!A2410:I3413,8,FALSE)</f>
        <v>#REF!</v>
      </c>
    </row>
    <row r="2410" spans="22:29" s="16" customFormat="1" x14ac:dyDescent="0.35">
      <c r="V2410" s="16" t="str">
        <f>IF(ISBLANK(Consolication[[#This Row],[Bénéficiaires]]),"",VLOOKUP(Consolication[[#This Row],[Bénéficiaires]],'PADESCE Ccontractuelle'!$B$61:$N$175,9,FALSE))</f>
        <v/>
      </c>
      <c r="AB2410" s="16" t="str">
        <f>IF(ISBLANK(Consolication[[#This Row],[Bénéficiaires]]),"",VLOOKUP(Consolication[[#This Row],[Bénéficiaires]],'PADESCE Ccontractuelle'!$B$61:$N$175,10,FALSE))</f>
        <v/>
      </c>
      <c r="AC2410" s="34" t="e">
        <f>VLOOKUP(#REF!,Apprenants!A2411:I3414,8,FALSE)</f>
        <v>#REF!</v>
      </c>
    </row>
    <row r="2411" spans="22:29" s="16" customFormat="1" x14ac:dyDescent="0.35">
      <c r="V2411" s="16" t="str">
        <f>IF(ISBLANK(Consolication[[#This Row],[Bénéficiaires]]),"",VLOOKUP(Consolication[[#This Row],[Bénéficiaires]],'PADESCE Ccontractuelle'!$B$61:$N$175,9,FALSE))</f>
        <v/>
      </c>
      <c r="AB2411" s="16" t="str">
        <f>IF(ISBLANK(Consolication[[#This Row],[Bénéficiaires]]),"",VLOOKUP(Consolication[[#This Row],[Bénéficiaires]],'PADESCE Ccontractuelle'!$B$61:$N$175,10,FALSE))</f>
        <v/>
      </c>
      <c r="AC2411" s="34" t="e">
        <f>VLOOKUP(#REF!,Apprenants!A2412:I3415,8,FALSE)</f>
        <v>#REF!</v>
      </c>
    </row>
    <row r="2412" spans="22:29" s="16" customFormat="1" x14ac:dyDescent="0.35">
      <c r="V2412" s="16" t="str">
        <f>IF(ISBLANK(Consolication[[#This Row],[Bénéficiaires]]),"",VLOOKUP(Consolication[[#This Row],[Bénéficiaires]],'PADESCE Ccontractuelle'!$B$61:$N$175,9,FALSE))</f>
        <v/>
      </c>
      <c r="AB2412" s="16" t="str">
        <f>IF(ISBLANK(Consolication[[#This Row],[Bénéficiaires]]),"",VLOOKUP(Consolication[[#This Row],[Bénéficiaires]],'PADESCE Ccontractuelle'!$B$61:$N$175,10,FALSE))</f>
        <v/>
      </c>
      <c r="AC2412" s="34" t="e">
        <f>VLOOKUP(#REF!,Apprenants!A2413:I3416,8,FALSE)</f>
        <v>#REF!</v>
      </c>
    </row>
    <row r="2413" spans="22:29" s="16" customFormat="1" x14ac:dyDescent="0.35">
      <c r="V2413" s="16" t="str">
        <f>IF(ISBLANK(Consolication[[#This Row],[Bénéficiaires]]),"",VLOOKUP(Consolication[[#This Row],[Bénéficiaires]],'PADESCE Ccontractuelle'!$B$61:$N$175,9,FALSE))</f>
        <v/>
      </c>
      <c r="AB2413" s="16" t="str">
        <f>IF(ISBLANK(Consolication[[#This Row],[Bénéficiaires]]),"",VLOOKUP(Consolication[[#This Row],[Bénéficiaires]],'PADESCE Ccontractuelle'!$B$61:$N$175,10,FALSE))</f>
        <v/>
      </c>
      <c r="AC2413" s="34" t="e">
        <f>VLOOKUP(#REF!,Apprenants!A2414:I3417,8,FALSE)</f>
        <v>#REF!</v>
      </c>
    </row>
    <row r="2414" spans="22:29" s="16" customFormat="1" x14ac:dyDescent="0.35">
      <c r="V2414" s="16" t="str">
        <f>IF(ISBLANK(Consolication[[#This Row],[Bénéficiaires]]),"",VLOOKUP(Consolication[[#This Row],[Bénéficiaires]],'PADESCE Ccontractuelle'!$B$61:$N$175,9,FALSE))</f>
        <v/>
      </c>
      <c r="AB2414" s="16" t="str">
        <f>IF(ISBLANK(Consolication[[#This Row],[Bénéficiaires]]),"",VLOOKUP(Consolication[[#This Row],[Bénéficiaires]],'PADESCE Ccontractuelle'!$B$61:$N$175,10,FALSE))</f>
        <v/>
      </c>
      <c r="AC2414" s="34" t="e">
        <f>VLOOKUP(#REF!,Apprenants!A2415:I3418,8,FALSE)</f>
        <v>#REF!</v>
      </c>
    </row>
    <row r="2415" spans="22:29" s="16" customFormat="1" x14ac:dyDescent="0.35">
      <c r="V2415" s="16" t="str">
        <f>IF(ISBLANK(Consolication[[#This Row],[Bénéficiaires]]),"",VLOOKUP(Consolication[[#This Row],[Bénéficiaires]],'PADESCE Ccontractuelle'!$B$61:$N$175,9,FALSE))</f>
        <v/>
      </c>
      <c r="AB2415" s="16" t="str">
        <f>IF(ISBLANK(Consolication[[#This Row],[Bénéficiaires]]),"",VLOOKUP(Consolication[[#This Row],[Bénéficiaires]],'PADESCE Ccontractuelle'!$B$61:$N$175,10,FALSE))</f>
        <v/>
      </c>
      <c r="AC2415" s="34" t="e">
        <f>VLOOKUP(#REF!,Apprenants!A2416:I3419,8,FALSE)</f>
        <v>#REF!</v>
      </c>
    </row>
    <row r="2416" spans="22:29" s="16" customFormat="1" x14ac:dyDescent="0.35">
      <c r="V2416" s="16" t="str">
        <f>IF(ISBLANK(Consolication[[#This Row],[Bénéficiaires]]),"",VLOOKUP(Consolication[[#This Row],[Bénéficiaires]],'PADESCE Ccontractuelle'!$B$61:$N$175,9,FALSE))</f>
        <v/>
      </c>
      <c r="AB2416" s="16" t="str">
        <f>IF(ISBLANK(Consolication[[#This Row],[Bénéficiaires]]),"",VLOOKUP(Consolication[[#This Row],[Bénéficiaires]],'PADESCE Ccontractuelle'!$B$61:$N$175,10,FALSE))</f>
        <v/>
      </c>
      <c r="AC2416" s="34" t="e">
        <f>VLOOKUP(#REF!,Apprenants!A2417:I3420,8,FALSE)</f>
        <v>#REF!</v>
      </c>
    </row>
    <row r="2417" spans="22:29" s="16" customFormat="1" x14ac:dyDescent="0.35">
      <c r="V2417" s="16" t="str">
        <f>IF(ISBLANK(Consolication[[#This Row],[Bénéficiaires]]),"",VLOOKUP(Consolication[[#This Row],[Bénéficiaires]],'PADESCE Ccontractuelle'!$B$61:$N$175,9,FALSE))</f>
        <v/>
      </c>
      <c r="AB2417" s="16" t="str">
        <f>IF(ISBLANK(Consolication[[#This Row],[Bénéficiaires]]),"",VLOOKUP(Consolication[[#This Row],[Bénéficiaires]],'PADESCE Ccontractuelle'!$B$61:$N$175,10,FALSE))</f>
        <v/>
      </c>
      <c r="AC2417" s="34" t="e">
        <f>VLOOKUP(#REF!,Apprenants!A2418:I3421,8,FALSE)</f>
        <v>#REF!</v>
      </c>
    </row>
    <row r="2418" spans="22:29" s="16" customFormat="1" x14ac:dyDescent="0.35">
      <c r="V2418" s="16" t="str">
        <f>IF(ISBLANK(Consolication[[#This Row],[Bénéficiaires]]),"",VLOOKUP(Consolication[[#This Row],[Bénéficiaires]],'PADESCE Ccontractuelle'!$B$61:$N$175,9,FALSE))</f>
        <v/>
      </c>
      <c r="AB2418" s="16" t="str">
        <f>IF(ISBLANK(Consolication[[#This Row],[Bénéficiaires]]),"",VLOOKUP(Consolication[[#This Row],[Bénéficiaires]],'PADESCE Ccontractuelle'!$B$61:$N$175,10,FALSE))</f>
        <v/>
      </c>
      <c r="AC2418" s="34" t="e">
        <f>VLOOKUP(#REF!,Apprenants!A2419:I3422,8,FALSE)</f>
        <v>#REF!</v>
      </c>
    </row>
    <row r="2419" spans="22:29" s="16" customFormat="1" x14ac:dyDescent="0.35">
      <c r="V2419" s="16" t="str">
        <f>IF(ISBLANK(Consolication[[#This Row],[Bénéficiaires]]),"",VLOOKUP(Consolication[[#This Row],[Bénéficiaires]],'PADESCE Ccontractuelle'!$B$61:$N$175,9,FALSE))</f>
        <v/>
      </c>
      <c r="AB2419" s="16" t="str">
        <f>IF(ISBLANK(Consolication[[#This Row],[Bénéficiaires]]),"",VLOOKUP(Consolication[[#This Row],[Bénéficiaires]],'PADESCE Ccontractuelle'!$B$61:$N$175,10,FALSE))</f>
        <v/>
      </c>
      <c r="AC2419" s="34" t="e">
        <f>VLOOKUP(#REF!,Apprenants!A2420:I3423,8,FALSE)</f>
        <v>#REF!</v>
      </c>
    </row>
    <row r="2420" spans="22:29" s="16" customFormat="1" x14ac:dyDescent="0.35">
      <c r="V2420" s="16" t="str">
        <f>IF(ISBLANK(Consolication[[#This Row],[Bénéficiaires]]),"",VLOOKUP(Consolication[[#This Row],[Bénéficiaires]],'PADESCE Ccontractuelle'!$B$61:$N$175,9,FALSE))</f>
        <v/>
      </c>
      <c r="AB2420" s="16" t="str">
        <f>IF(ISBLANK(Consolication[[#This Row],[Bénéficiaires]]),"",VLOOKUP(Consolication[[#This Row],[Bénéficiaires]],'PADESCE Ccontractuelle'!$B$61:$N$175,10,FALSE))</f>
        <v/>
      </c>
      <c r="AC2420" s="34" t="e">
        <f>VLOOKUP(#REF!,Apprenants!A2421:I3424,8,FALSE)</f>
        <v>#REF!</v>
      </c>
    </row>
    <row r="2421" spans="22:29" s="16" customFormat="1" x14ac:dyDescent="0.35">
      <c r="V2421" s="16" t="str">
        <f>IF(ISBLANK(Consolication[[#This Row],[Bénéficiaires]]),"",VLOOKUP(Consolication[[#This Row],[Bénéficiaires]],'PADESCE Ccontractuelle'!$B$61:$N$175,9,FALSE))</f>
        <v/>
      </c>
      <c r="AB2421" s="16" t="str">
        <f>IF(ISBLANK(Consolication[[#This Row],[Bénéficiaires]]),"",VLOOKUP(Consolication[[#This Row],[Bénéficiaires]],'PADESCE Ccontractuelle'!$B$61:$N$175,10,FALSE))</f>
        <v/>
      </c>
      <c r="AC2421" s="34" t="e">
        <f>VLOOKUP(#REF!,Apprenants!A2422:I3425,8,FALSE)</f>
        <v>#REF!</v>
      </c>
    </row>
    <row r="2422" spans="22:29" s="16" customFormat="1" x14ac:dyDescent="0.35">
      <c r="V2422" s="16" t="str">
        <f>IF(ISBLANK(Consolication[[#This Row],[Bénéficiaires]]),"",VLOOKUP(Consolication[[#This Row],[Bénéficiaires]],'PADESCE Ccontractuelle'!$B$61:$N$175,9,FALSE))</f>
        <v/>
      </c>
      <c r="AB2422" s="16" t="str">
        <f>IF(ISBLANK(Consolication[[#This Row],[Bénéficiaires]]),"",VLOOKUP(Consolication[[#This Row],[Bénéficiaires]],'PADESCE Ccontractuelle'!$B$61:$N$175,10,FALSE))</f>
        <v/>
      </c>
      <c r="AC2422" s="34" t="e">
        <f>VLOOKUP(#REF!,Apprenants!A2423:I3426,8,FALSE)</f>
        <v>#REF!</v>
      </c>
    </row>
    <row r="2423" spans="22:29" s="16" customFormat="1" x14ac:dyDescent="0.35">
      <c r="V2423" s="16" t="str">
        <f>IF(ISBLANK(Consolication[[#This Row],[Bénéficiaires]]),"",VLOOKUP(Consolication[[#This Row],[Bénéficiaires]],'PADESCE Ccontractuelle'!$B$61:$N$175,9,FALSE))</f>
        <v/>
      </c>
      <c r="AB2423" s="16" t="str">
        <f>IF(ISBLANK(Consolication[[#This Row],[Bénéficiaires]]),"",VLOOKUP(Consolication[[#This Row],[Bénéficiaires]],'PADESCE Ccontractuelle'!$B$61:$N$175,10,FALSE))</f>
        <v/>
      </c>
      <c r="AC2423" s="34" t="e">
        <f>VLOOKUP(#REF!,Apprenants!A2424:I3427,8,FALSE)</f>
        <v>#REF!</v>
      </c>
    </row>
    <row r="2424" spans="22:29" s="16" customFormat="1" x14ac:dyDescent="0.35">
      <c r="V2424" s="16" t="str">
        <f>IF(ISBLANK(Consolication[[#This Row],[Bénéficiaires]]),"",VLOOKUP(Consolication[[#This Row],[Bénéficiaires]],'PADESCE Ccontractuelle'!$B$61:$N$175,9,FALSE))</f>
        <v/>
      </c>
      <c r="AB2424" s="16" t="str">
        <f>IF(ISBLANK(Consolication[[#This Row],[Bénéficiaires]]),"",VLOOKUP(Consolication[[#This Row],[Bénéficiaires]],'PADESCE Ccontractuelle'!$B$61:$N$175,10,FALSE))</f>
        <v/>
      </c>
      <c r="AC2424" s="34" t="e">
        <f>VLOOKUP(#REF!,Apprenants!A2425:I3428,8,FALSE)</f>
        <v>#REF!</v>
      </c>
    </row>
    <row r="2425" spans="22:29" s="16" customFormat="1" x14ac:dyDescent="0.35">
      <c r="V2425" s="16" t="str">
        <f>IF(ISBLANK(Consolication[[#This Row],[Bénéficiaires]]),"",VLOOKUP(Consolication[[#This Row],[Bénéficiaires]],'PADESCE Ccontractuelle'!$B$61:$N$175,9,FALSE))</f>
        <v/>
      </c>
      <c r="AB2425" s="16" t="str">
        <f>IF(ISBLANK(Consolication[[#This Row],[Bénéficiaires]]),"",VLOOKUP(Consolication[[#This Row],[Bénéficiaires]],'PADESCE Ccontractuelle'!$B$61:$N$175,10,FALSE))</f>
        <v/>
      </c>
      <c r="AC2425" s="34" t="e">
        <f>VLOOKUP(#REF!,Apprenants!A2426:I3429,8,FALSE)</f>
        <v>#REF!</v>
      </c>
    </row>
    <row r="2426" spans="22:29" s="16" customFormat="1" x14ac:dyDescent="0.35">
      <c r="V2426" s="16" t="str">
        <f>IF(ISBLANK(Consolication[[#This Row],[Bénéficiaires]]),"",VLOOKUP(Consolication[[#This Row],[Bénéficiaires]],'PADESCE Ccontractuelle'!$B$61:$N$175,9,FALSE))</f>
        <v/>
      </c>
      <c r="AB2426" s="16" t="str">
        <f>IF(ISBLANK(Consolication[[#This Row],[Bénéficiaires]]),"",VLOOKUP(Consolication[[#This Row],[Bénéficiaires]],'PADESCE Ccontractuelle'!$B$61:$N$175,10,FALSE))</f>
        <v/>
      </c>
      <c r="AC2426" s="34" t="e">
        <f>VLOOKUP(#REF!,Apprenants!A2427:I3430,8,FALSE)</f>
        <v>#REF!</v>
      </c>
    </row>
    <row r="2427" spans="22:29" s="16" customFormat="1" x14ac:dyDescent="0.35">
      <c r="V2427" s="16" t="str">
        <f>IF(ISBLANK(Consolication[[#This Row],[Bénéficiaires]]),"",VLOOKUP(Consolication[[#This Row],[Bénéficiaires]],'PADESCE Ccontractuelle'!$B$61:$N$175,9,FALSE))</f>
        <v/>
      </c>
      <c r="AB2427" s="16" t="str">
        <f>IF(ISBLANK(Consolication[[#This Row],[Bénéficiaires]]),"",VLOOKUP(Consolication[[#This Row],[Bénéficiaires]],'PADESCE Ccontractuelle'!$B$61:$N$175,10,FALSE))</f>
        <v/>
      </c>
      <c r="AC2427" s="34" t="e">
        <f>VLOOKUP(#REF!,Apprenants!A2428:I3431,8,FALSE)</f>
        <v>#REF!</v>
      </c>
    </row>
    <row r="2428" spans="22:29" s="16" customFormat="1" x14ac:dyDescent="0.35">
      <c r="V2428" s="16" t="str">
        <f>IF(ISBLANK(Consolication[[#This Row],[Bénéficiaires]]),"",VLOOKUP(Consolication[[#This Row],[Bénéficiaires]],'PADESCE Ccontractuelle'!$B$61:$N$175,9,FALSE))</f>
        <v/>
      </c>
      <c r="AB2428" s="16" t="str">
        <f>IF(ISBLANK(Consolication[[#This Row],[Bénéficiaires]]),"",VLOOKUP(Consolication[[#This Row],[Bénéficiaires]],'PADESCE Ccontractuelle'!$B$61:$N$175,10,FALSE))</f>
        <v/>
      </c>
      <c r="AC2428" s="34" t="e">
        <f>VLOOKUP(#REF!,Apprenants!A2429:I3432,8,FALSE)</f>
        <v>#REF!</v>
      </c>
    </row>
    <row r="2429" spans="22:29" s="16" customFormat="1" x14ac:dyDescent="0.35">
      <c r="V2429" s="16" t="str">
        <f>IF(ISBLANK(Consolication[[#This Row],[Bénéficiaires]]),"",VLOOKUP(Consolication[[#This Row],[Bénéficiaires]],'PADESCE Ccontractuelle'!$B$61:$N$175,9,FALSE))</f>
        <v/>
      </c>
      <c r="AB2429" s="16" t="str">
        <f>IF(ISBLANK(Consolication[[#This Row],[Bénéficiaires]]),"",VLOOKUP(Consolication[[#This Row],[Bénéficiaires]],'PADESCE Ccontractuelle'!$B$61:$N$175,10,FALSE))</f>
        <v/>
      </c>
      <c r="AC2429" s="34" t="e">
        <f>VLOOKUP(#REF!,Apprenants!A2430:I3433,8,FALSE)</f>
        <v>#REF!</v>
      </c>
    </row>
    <row r="2430" spans="22:29" s="16" customFormat="1" x14ac:dyDescent="0.35">
      <c r="V2430" s="16" t="str">
        <f>IF(ISBLANK(Consolication[[#This Row],[Bénéficiaires]]),"",VLOOKUP(Consolication[[#This Row],[Bénéficiaires]],'PADESCE Ccontractuelle'!$B$61:$N$175,9,FALSE))</f>
        <v/>
      </c>
      <c r="AB2430" s="16" t="str">
        <f>IF(ISBLANK(Consolication[[#This Row],[Bénéficiaires]]),"",VLOOKUP(Consolication[[#This Row],[Bénéficiaires]],'PADESCE Ccontractuelle'!$B$61:$N$175,10,FALSE))</f>
        <v/>
      </c>
      <c r="AC2430" s="34" t="e">
        <f>VLOOKUP(#REF!,Apprenants!A2431:I3434,8,FALSE)</f>
        <v>#REF!</v>
      </c>
    </row>
    <row r="2431" spans="22:29" s="16" customFormat="1" x14ac:dyDescent="0.35">
      <c r="V2431" s="16" t="str">
        <f>IF(ISBLANK(Consolication[[#This Row],[Bénéficiaires]]),"",VLOOKUP(Consolication[[#This Row],[Bénéficiaires]],'PADESCE Ccontractuelle'!$B$61:$N$175,9,FALSE))</f>
        <v/>
      </c>
      <c r="AB2431" s="16" t="str">
        <f>IF(ISBLANK(Consolication[[#This Row],[Bénéficiaires]]),"",VLOOKUP(Consolication[[#This Row],[Bénéficiaires]],'PADESCE Ccontractuelle'!$B$61:$N$175,10,FALSE))</f>
        <v/>
      </c>
      <c r="AC2431" s="34" t="e">
        <f>VLOOKUP(#REF!,Apprenants!A2432:I3435,8,FALSE)</f>
        <v>#REF!</v>
      </c>
    </row>
    <row r="2432" spans="22:29" s="16" customFormat="1" x14ac:dyDescent="0.35">
      <c r="V2432" s="16" t="str">
        <f>IF(ISBLANK(Consolication[[#This Row],[Bénéficiaires]]),"",VLOOKUP(Consolication[[#This Row],[Bénéficiaires]],'PADESCE Ccontractuelle'!$B$61:$N$175,9,FALSE))</f>
        <v/>
      </c>
      <c r="AB2432" s="16" t="str">
        <f>IF(ISBLANK(Consolication[[#This Row],[Bénéficiaires]]),"",VLOOKUP(Consolication[[#This Row],[Bénéficiaires]],'PADESCE Ccontractuelle'!$B$61:$N$175,10,FALSE))</f>
        <v/>
      </c>
      <c r="AC2432" s="34" t="e">
        <f>VLOOKUP(#REF!,Apprenants!A2433:I3436,8,FALSE)</f>
        <v>#REF!</v>
      </c>
    </row>
    <row r="2433" spans="22:29" s="16" customFormat="1" x14ac:dyDescent="0.35">
      <c r="V2433" s="16" t="str">
        <f>IF(ISBLANK(Consolication[[#This Row],[Bénéficiaires]]),"",VLOOKUP(Consolication[[#This Row],[Bénéficiaires]],'PADESCE Ccontractuelle'!$B$61:$N$175,9,FALSE))</f>
        <v/>
      </c>
      <c r="AB2433" s="16" t="str">
        <f>IF(ISBLANK(Consolication[[#This Row],[Bénéficiaires]]),"",VLOOKUP(Consolication[[#This Row],[Bénéficiaires]],'PADESCE Ccontractuelle'!$B$61:$N$175,10,FALSE))</f>
        <v/>
      </c>
      <c r="AC2433" s="34" t="e">
        <f>VLOOKUP(#REF!,Apprenants!A2434:I3437,8,FALSE)</f>
        <v>#REF!</v>
      </c>
    </row>
    <row r="2434" spans="22:29" s="16" customFormat="1" x14ac:dyDescent="0.35">
      <c r="V2434" s="16" t="str">
        <f>IF(ISBLANK(Consolication[[#This Row],[Bénéficiaires]]),"",VLOOKUP(Consolication[[#This Row],[Bénéficiaires]],'PADESCE Ccontractuelle'!$B$61:$N$175,9,FALSE))</f>
        <v/>
      </c>
      <c r="AB2434" s="16" t="str">
        <f>IF(ISBLANK(Consolication[[#This Row],[Bénéficiaires]]),"",VLOOKUP(Consolication[[#This Row],[Bénéficiaires]],'PADESCE Ccontractuelle'!$B$61:$N$175,10,FALSE))</f>
        <v/>
      </c>
      <c r="AC2434" s="34" t="e">
        <f>VLOOKUP(#REF!,Apprenants!A2435:I3438,8,FALSE)</f>
        <v>#REF!</v>
      </c>
    </row>
    <row r="2435" spans="22:29" s="16" customFormat="1" x14ac:dyDescent="0.35">
      <c r="V2435" s="16" t="str">
        <f>IF(ISBLANK(Consolication[[#This Row],[Bénéficiaires]]),"",VLOOKUP(Consolication[[#This Row],[Bénéficiaires]],'PADESCE Ccontractuelle'!$B$61:$N$175,9,FALSE))</f>
        <v/>
      </c>
      <c r="AB2435" s="16" t="str">
        <f>IF(ISBLANK(Consolication[[#This Row],[Bénéficiaires]]),"",VLOOKUP(Consolication[[#This Row],[Bénéficiaires]],'PADESCE Ccontractuelle'!$B$61:$N$175,10,FALSE))</f>
        <v/>
      </c>
      <c r="AC2435" s="34" t="e">
        <f>VLOOKUP(#REF!,Apprenants!A2436:I3439,8,FALSE)</f>
        <v>#REF!</v>
      </c>
    </row>
    <row r="2436" spans="22:29" s="16" customFormat="1" x14ac:dyDescent="0.35">
      <c r="V2436" s="16" t="str">
        <f>IF(ISBLANK(Consolication[[#This Row],[Bénéficiaires]]),"",VLOOKUP(Consolication[[#This Row],[Bénéficiaires]],'PADESCE Ccontractuelle'!$B$61:$N$175,9,FALSE))</f>
        <v/>
      </c>
      <c r="AB2436" s="16" t="str">
        <f>IF(ISBLANK(Consolication[[#This Row],[Bénéficiaires]]),"",VLOOKUP(Consolication[[#This Row],[Bénéficiaires]],'PADESCE Ccontractuelle'!$B$61:$N$175,10,FALSE))</f>
        <v/>
      </c>
      <c r="AC2436" s="34" t="e">
        <f>VLOOKUP(#REF!,Apprenants!A2437:I3440,8,FALSE)</f>
        <v>#REF!</v>
      </c>
    </row>
    <row r="2437" spans="22:29" s="16" customFormat="1" x14ac:dyDescent="0.35">
      <c r="V2437" s="16" t="str">
        <f>IF(ISBLANK(Consolication[[#This Row],[Bénéficiaires]]),"",VLOOKUP(Consolication[[#This Row],[Bénéficiaires]],'PADESCE Ccontractuelle'!$B$61:$N$175,9,FALSE))</f>
        <v/>
      </c>
      <c r="AB2437" s="16" t="str">
        <f>IF(ISBLANK(Consolication[[#This Row],[Bénéficiaires]]),"",VLOOKUP(Consolication[[#This Row],[Bénéficiaires]],'PADESCE Ccontractuelle'!$B$61:$N$175,10,FALSE))</f>
        <v/>
      </c>
      <c r="AC2437" s="34" t="e">
        <f>VLOOKUP(#REF!,Apprenants!A2438:I3441,8,FALSE)</f>
        <v>#REF!</v>
      </c>
    </row>
    <row r="2438" spans="22:29" s="16" customFormat="1" x14ac:dyDescent="0.35">
      <c r="V2438" s="16" t="str">
        <f>IF(ISBLANK(Consolication[[#This Row],[Bénéficiaires]]),"",VLOOKUP(Consolication[[#This Row],[Bénéficiaires]],'PADESCE Ccontractuelle'!$B$61:$N$175,9,FALSE))</f>
        <v/>
      </c>
      <c r="AB2438" s="16" t="str">
        <f>IF(ISBLANK(Consolication[[#This Row],[Bénéficiaires]]),"",VLOOKUP(Consolication[[#This Row],[Bénéficiaires]],'PADESCE Ccontractuelle'!$B$61:$N$175,10,FALSE))</f>
        <v/>
      </c>
      <c r="AC2438" s="34" t="e">
        <f>VLOOKUP(#REF!,Apprenants!A2439:I3442,8,FALSE)</f>
        <v>#REF!</v>
      </c>
    </row>
    <row r="2439" spans="22:29" s="16" customFormat="1" x14ac:dyDescent="0.35">
      <c r="V2439" s="16" t="str">
        <f>IF(ISBLANK(Consolication[[#This Row],[Bénéficiaires]]),"",VLOOKUP(Consolication[[#This Row],[Bénéficiaires]],'PADESCE Ccontractuelle'!$B$61:$N$175,9,FALSE))</f>
        <v/>
      </c>
      <c r="AB2439" s="16" t="str">
        <f>IF(ISBLANK(Consolication[[#This Row],[Bénéficiaires]]),"",VLOOKUP(Consolication[[#This Row],[Bénéficiaires]],'PADESCE Ccontractuelle'!$B$61:$N$175,10,FALSE))</f>
        <v/>
      </c>
      <c r="AC2439" s="34" t="e">
        <f>VLOOKUP(#REF!,Apprenants!A2440:I3443,8,FALSE)</f>
        <v>#REF!</v>
      </c>
    </row>
    <row r="2440" spans="22:29" s="16" customFormat="1" x14ac:dyDescent="0.35">
      <c r="V2440" s="16" t="str">
        <f>IF(ISBLANK(Consolication[[#This Row],[Bénéficiaires]]),"",VLOOKUP(Consolication[[#This Row],[Bénéficiaires]],'PADESCE Ccontractuelle'!$B$61:$N$175,9,FALSE))</f>
        <v/>
      </c>
      <c r="AB2440" s="16" t="str">
        <f>IF(ISBLANK(Consolication[[#This Row],[Bénéficiaires]]),"",VLOOKUP(Consolication[[#This Row],[Bénéficiaires]],'PADESCE Ccontractuelle'!$B$61:$N$175,10,FALSE))</f>
        <v/>
      </c>
      <c r="AC2440" s="34" t="e">
        <f>VLOOKUP(#REF!,Apprenants!A2441:I3444,8,FALSE)</f>
        <v>#REF!</v>
      </c>
    </row>
    <row r="2441" spans="22:29" s="16" customFormat="1" x14ac:dyDescent="0.35">
      <c r="V2441" s="16" t="str">
        <f>IF(ISBLANK(Consolication[[#This Row],[Bénéficiaires]]),"",VLOOKUP(Consolication[[#This Row],[Bénéficiaires]],'PADESCE Ccontractuelle'!$B$61:$N$175,9,FALSE))</f>
        <v/>
      </c>
      <c r="AB2441" s="16" t="str">
        <f>IF(ISBLANK(Consolication[[#This Row],[Bénéficiaires]]),"",VLOOKUP(Consolication[[#This Row],[Bénéficiaires]],'PADESCE Ccontractuelle'!$B$61:$N$175,10,FALSE))</f>
        <v/>
      </c>
      <c r="AC2441" s="34" t="e">
        <f>VLOOKUP(#REF!,Apprenants!A2442:I3445,8,FALSE)</f>
        <v>#REF!</v>
      </c>
    </row>
    <row r="2442" spans="22:29" s="16" customFormat="1" x14ac:dyDescent="0.35">
      <c r="V2442" s="16" t="str">
        <f>IF(ISBLANK(Consolication[[#This Row],[Bénéficiaires]]),"",VLOOKUP(Consolication[[#This Row],[Bénéficiaires]],'PADESCE Ccontractuelle'!$B$61:$N$175,9,FALSE))</f>
        <v/>
      </c>
      <c r="AB2442" s="16" t="str">
        <f>IF(ISBLANK(Consolication[[#This Row],[Bénéficiaires]]),"",VLOOKUP(Consolication[[#This Row],[Bénéficiaires]],'PADESCE Ccontractuelle'!$B$61:$N$175,10,FALSE))</f>
        <v/>
      </c>
      <c r="AC2442" s="34" t="e">
        <f>VLOOKUP(#REF!,Apprenants!A2443:I3446,8,FALSE)</f>
        <v>#REF!</v>
      </c>
    </row>
    <row r="2443" spans="22:29" s="16" customFormat="1" x14ac:dyDescent="0.35">
      <c r="V2443" s="16" t="str">
        <f>IF(ISBLANK(Consolication[[#This Row],[Bénéficiaires]]),"",VLOOKUP(Consolication[[#This Row],[Bénéficiaires]],'PADESCE Ccontractuelle'!$B$61:$N$175,9,FALSE))</f>
        <v/>
      </c>
      <c r="AB2443" s="16" t="str">
        <f>IF(ISBLANK(Consolication[[#This Row],[Bénéficiaires]]),"",VLOOKUP(Consolication[[#This Row],[Bénéficiaires]],'PADESCE Ccontractuelle'!$B$61:$N$175,10,FALSE))</f>
        <v/>
      </c>
      <c r="AC2443" s="34" t="e">
        <f>VLOOKUP(#REF!,Apprenants!A2444:I3447,8,FALSE)</f>
        <v>#REF!</v>
      </c>
    </row>
    <row r="2444" spans="22:29" s="16" customFormat="1" x14ac:dyDescent="0.35">
      <c r="V2444" s="16" t="str">
        <f>IF(ISBLANK(Consolication[[#This Row],[Bénéficiaires]]),"",VLOOKUP(Consolication[[#This Row],[Bénéficiaires]],'PADESCE Ccontractuelle'!$B$61:$N$175,9,FALSE))</f>
        <v/>
      </c>
      <c r="AB2444" s="16" t="str">
        <f>IF(ISBLANK(Consolication[[#This Row],[Bénéficiaires]]),"",VLOOKUP(Consolication[[#This Row],[Bénéficiaires]],'PADESCE Ccontractuelle'!$B$61:$N$175,10,FALSE))</f>
        <v/>
      </c>
      <c r="AC2444" s="34" t="e">
        <f>VLOOKUP(#REF!,Apprenants!A2445:I3448,8,FALSE)</f>
        <v>#REF!</v>
      </c>
    </row>
    <row r="2445" spans="22:29" s="16" customFormat="1" x14ac:dyDescent="0.35">
      <c r="V2445" s="16" t="str">
        <f>IF(ISBLANK(Consolication[[#This Row],[Bénéficiaires]]),"",VLOOKUP(Consolication[[#This Row],[Bénéficiaires]],'PADESCE Ccontractuelle'!$B$61:$N$175,9,FALSE))</f>
        <v/>
      </c>
      <c r="AB2445" s="16" t="str">
        <f>IF(ISBLANK(Consolication[[#This Row],[Bénéficiaires]]),"",VLOOKUP(Consolication[[#This Row],[Bénéficiaires]],'PADESCE Ccontractuelle'!$B$61:$N$175,10,FALSE))</f>
        <v/>
      </c>
      <c r="AC2445" s="34" t="e">
        <f>VLOOKUP(#REF!,Apprenants!A2446:I3449,8,FALSE)</f>
        <v>#REF!</v>
      </c>
    </row>
    <row r="2446" spans="22:29" s="16" customFormat="1" x14ac:dyDescent="0.35">
      <c r="V2446" s="16" t="str">
        <f>IF(ISBLANK(Consolication[[#This Row],[Bénéficiaires]]),"",VLOOKUP(Consolication[[#This Row],[Bénéficiaires]],'PADESCE Ccontractuelle'!$B$61:$N$175,9,FALSE))</f>
        <v/>
      </c>
      <c r="AB2446" s="16" t="str">
        <f>IF(ISBLANK(Consolication[[#This Row],[Bénéficiaires]]),"",VLOOKUP(Consolication[[#This Row],[Bénéficiaires]],'PADESCE Ccontractuelle'!$B$61:$N$175,10,FALSE))</f>
        <v/>
      </c>
      <c r="AC2446" s="34" t="e">
        <f>VLOOKUP(#REF!,Apprenants!A2447:I3450,8,FALSE)</f>
        <v>#REF!</v>
      </c>
    </row>
    <row r="2447" spans="22:29" s="16" customFormat="1" x14ac:dyDescent="0.35">
      <c r="V2447" s="16" t="str">
        <f>IF(ISBLANK(Consolication[[#This Row],[Bénéficiaires]]),"",VLOOKUP(Consolication[[#This Row],[Bénéficiaires]],'PADESCE Ccontractuelle'!$B$61:$N$175,9,FALSE))</f>
        <v/>
      </c>
      <c r="AB2447" s="16" t="str">
        <f>IF(ISBLANK(Consolication[[#This Row],[Bénéficiaires]]),"",VLOOKUP(Consolication[[#This Row],[Bénéficiaires]],'PADESCE Ccontractuelle'!$B$61:$N$175,10,FALSE))</f>
        <v/>
      </c>
      <c r="AC2447" s="34" t="e">
        <f>VLOOKUP(#REF!,Apprenants!A2448:I3451,8,FALSE)</f>
        <v>#REF!</v>
      </c>
    </row>
    <row r="2448" spans="22:29" s="16" customFormat="1" x14ac:dyDescent="0.35">
      <c r="V2448" s="16" t="str">
        <f>IF(ISBLANK(Consolication[[#This Row],[Bénéficiaires]]),"",VLOOKUP(Consolication[[#This Row],[Bénéficiaires]],'PADESCE Ccontractuelle'!$B$61:$N$175,9,FALSE))</f>
        <v/>
      </c>
      <c r="AB2448" s="16" t="str">
        <f>IF(ISBLANK(Consolication[[#This Row],[Bénéficiaires]]),"",VLOOKUP(Consolication[[#This Row],[Bénéficiaires]],'PADESCE Ccontractuelle'!$B$61:$N$175,10,FALSE))</f>
        <v/>
      </c>
      <c r="AC2448" s="34" t="e">
        <f>VLOOKUP(#REF!,Apprenants!A2449:I3452,8,FALSE)</f>
        <v>#REF!</v>
      </c>
    </row>
    <row r="2449" spans="22:29" s="16" customFormat="1" x14ac:dyDescent="0.35">
      <c r="V2449" s="16" t="str">
        <f>IF(ISBLANK(Consolication[[#This Row],[Bénéficiaires]]),"",VLOOKUP(Consolication[[#This Row],[Bénéficiaires]],'PADESCE Ccontractuelle'!$B$61:$N$175,9,FALSE))</f>
        <v/>
      </c>
      <c r="AB2449" s="16" t="str">
        <f>IF(ISBLANK(Consolication[[#This Row],[Bénéficiaires]]),"",VLOOKUP(Consolication[[#This Row],[Bénéficiaires]],'PADESCE Ccontractuelle'!$B$61:$N$175,10,FALSE))</f>
        <v/>
      </c>
      <c r="AC2449" s="34" t="e">
        <f>VLOOKUP(#REF!,Apprenants!A2450:I3453,8,FALSE)</f>
        <v>#REF!</v>
      </c>
    </row>
    <row r="2450" spans="22:29" s="16" customFormat="1" x14ac:dyDescent="0.35">
      <c r="V2450" s="16" t="str">
        <f>IF(ISBLANK(Consolication[[#This Row],[Bénéficiaires]]),"",VLOOKUP(Consolication[[#This Row],[Bénéficiaires]],'PADESCE Ccontractuelle'!$B$61:$N$175,9,FALSE))</f>
        <v/>
      </c>
      <c r="AB2450" s="16" t="str">
        <f>IF(ISBLANK(Consolication[[#This Row],[Bénéficiaires]]),"",VLOOKUP(Consolication[[#This Row],[Bénéficiaires]],'PADESCE Ccontractuelle'!$B$61:$N$175,10,FALSE))</f>
        <v/>
      </c>
      <c r="AC2450" s="34" t="e">
        <f>VLOOKUP(#REF!,Apprenants!A2451:I3454,8,FALSE)</f>
        <v>#REF!</v>
      </c>
    </row>
    <row r="2451" spans="22:29" s="16" customFormat="1" x14ac:dyDescent="0.35">
      <c r="V2451" s="16" t="str">
        <f>IF(ISBLANK(Consolication[[#This Row],[Bénéficiaires]]),"",VLOOKUP(Consolication[[#This Row],[Bénéficiaires]],'PADESCE Ccontractuelle'!$B$61:$N$175,9,FALSE))</f>
        <v/>
      </c>
      <c r="AB2451" s="16" t="str">
        <f>IF(ISBLANK(Consolication[[#This Row],[Bénéficiaires]]),"",VLOOKUP(Consolication[[#This Row],[Bénéficiaires]],'PADESCE Ccontractuelle'!$B$61:$N$175,10,FALSE))</f>
        <v/>
      </c>
      <c r="AC2451" s="34" t="e">
        <f>VLOOKUP(#REF!,Apprenants!A2452:I3455,8,FALSE)</f>
        <v>#REF!</v>
      </c>
    </row>
    <row r="2452" spans="22:29" s="16" customFormat="1" x14ac:dyDescent="0.35">
      <c r="V2452" s="16" t="str">
        <f>IF(ISBLANK(Consolication[[#This Row],[Bénéficiaires]]),"",VLOOKUP(Consolication[[#This Row],[Bénéficiaires]],'PADESCE Ccontractuelle'!$B$61:$N$175,9,FALSE))</f>
        <v/>
      </c>
      <c r="AB2452" s="16" t="str">
        <f>IF(ISBLANK(Consolication[[#This Row],[Bénéficiaires]]),"",VLOOKUP(Consolication[[#This Row],[Bénéficiaires]],'PADESCE Ccontractuelle'!$B$61:$N$175,10,FALSE))</f>
        <v/>
      </c>
      <c r="AC2452" s="34" t="e">
        <f>VLOOKUP(#REF!,Apprenants!A2453:I3456,8,FALSE)</f>
        <v>#REF!</v>
      </c>
    </row>
    <row r="2453" spans="22:29" s="16" customFormat="1" x14ac:dyDescent="0.35">
      <c r="V2453" s="16" t="str">
        <f>IF(ISBLANK(Consolication[[#This Row],[Bénéficiaires]]),"",VLOOKUP(Consolication[[#This Row],[Bénéficiaires]],'PADESCE Ccontractuelle'!$B$61:$N$175,9,FALSE))</f>
        <v/>
      </c>
      <c r="AB2453" s="16" t="str">
        <f>IF(ISBLANK(Consolication[[#This Row],[Bénéficiaires]]),"",VLOOKUP(Consolication[[#This Row],[Bénéficiaires]],'PADESCE Ccontractuelle'!$B$61:$N$175,10,FALSE))</f>
        <v/>
      </c>
      <c r="AC2453" s="34" t="e">
        <f>VLOOKUP(#REF!,Apprenants!A2454:I3457,8,FALSE)</f>
        <v>#REF!</v>
      </c>
    </row>
    <row r="2454" spans="22:29" s="16" customFormat="1" x14ac:dyDescent="0.35">
      <c r="V2454" s="16" t="str">
        <f>IF(ISBLANK(Consolication[[#This Row],[Bénéficiaires]]),"",VLOOKUP(Consolication[[#This Row],[Bénéficiaires]],'PADESCE Ccontractuelle'!$B$61:$N$175,9,FALSE))</f>
        <v/>
      </c>
      <c r="AB2454" s="16" t="str">
        <f>IF(ISBLANK(Consolication[[#This Row],[Bénéficiaires]]),"",VLOOKUP(Consolication[[#This Row],[Bénéficiaires]],'PADESCE Ccontractuelle'!$B$61:$N$175,10,FALSE))</f>
        <v/>
      </c>
      <c r="AC2454" s="34" t="e">
        <f>VLOOKUP(#REF!,Apprenants!A2455:I3458,8,FALSE)</f>
        <v>#REF!</v>
      </c>
    </row>
    <row r="2455" spans="22:29" s="16" customFormat="1" x14ac:dyDescent="0.35">
      <c r="V2455" s="16" t="str">
        <f>IF(ISBLANK(Consolication[[#This Row],[Bénéficiaires]]),"",VLOOKUP(Consolication[[#This Row],[Bénéficiaires]],'PADESCE Ccontractuelle'!$B$61:$N$175,9,FALSE))</f>
        <v/>
      </c>
      <c r="AB2455" s="16" t="str">
        <f>IF(ISBLANK(Consolication[[#This Row],[Bénéficiaires]]),"",VLOOKUP(Consolication[[#This Row],[Bénéficiaires]],'PADESCE Ccontractuelle'!$B$61:$N$175,10,FALSE))</f>
        <v/>
      </c>
      <c r="AC2455" s="34" t="e">
        <f>VLOOKUP(#REF!,Apprenants!A2456:I3459,8,FALSE)</f>
        <v>#REF!</v>
      </c>
    </row>
    <row r="2456" spans="22:29" s="16" customFormat="1" x14ac:dyDescent="0.35">
      <c r="V2456" s="16" t="str">
        <f>IF(ISBLANK(Consolication[[#This Row],[Bénéficiaires]]),"",VLOOKUP(Consolication[[#This Row],[Bénéficiaires]],'PADESCE Ccontractuelle'!$B$61:$N$175,9,FALSE))</f>
        <v/>
      </c>
      <c r="AB2456" s="16" t="str">
        <f>IF(ISBLANK(Consolication[[#This Row],[Bénéficiaires]]),"",VLOOKUP(Consolication[[#This Row],[Bénéficiaires]],'PADESCE Ccontractuelle'!$B$61:$N$175,10,FALSE))</f>
        <v/>
      </c>
      <c r="AC2456" s="34" t="e">
        <f>VLOOKUP(#REF!,Apprenants!A2457:I3460,8,FALSE)</f>
        <v>#REF!</v>
      </c>
    </row>
    <row r="2457" spans="22:29" s="16" customFormat="1" x14ac:dyDescent="0.35">
      <c r="V2457" s="16" t="str">
        <f>IF(ISBLANK(Consolication[[#This Row],[Bénéficiaires]]),"",VLOOKUP(Consolication[[#This Row],[Bénéficiaires]],'PADESCE Ccontractuelle'!$B$61:$N$175,9,FALSE))</f>
        <v/>
      </c>
      <c r="AB2457" s="16" t="str">
        <f>IF(ISBLANK(Consolication[[#This Row],[Bénéficiaires]]),"",VLOOKUP(Consolication[[#This Row],[Bénéficiaires]],'PADESCE Ccontractuelle'!$B$61:$N$175,10,FALSE))</f>
        <v/>
      </c>
      <c r="AC2457" s="34" t="e">
        <f>VLOOKUP(#REF!,Apprenants!A2458:I3461,8,FALSE)</f>
        <v>#REF!</v>
      </c>
    </row>
    <row r="2458" spans="22:29" s="16" customFormat="1" x14ac:dyDescent="0.35">
      <c r="V2458" s="16" t="str">
        <f>IF(ISBLANK(Consolication[[#This Row],[Bénéficiaires]]),"",VLOOKUP(Consolication[[#This Row],[Bénéficiaires]],'PADESCE Ccontractuelle'!$B$61:$N$175,9,FALSE))</f>
        <v/>
      </c>
      <c r="AB2458" s="16" t="str">
        <f>IF(ISBLANK(Consolication[[#This Row],[Bénéficiaires]]),"",VLOOKUP(Consolication[[#This Row],[Bénéficiaires]],'PADESCE Ccontractuelle'!$B$61:$N$175,10,FALSE))</f>
        <v/>
      </c>
      <c r="AC2458" s="34" t="e">
        <f>VLOOKUP(#REF!,Apprenants!A2459:I3462,8,FALSE)</f>
        <v>#REF!</v>
      </c>
    </row>
    <row r="2459" spans="22:29" s="16" customFormat="1" x14ac:dyDescent="0.35">
      <c r="V2459" s="16" t="str">
        <f>IF(ISBLANK(Consolication[[#This Row],[Bénéficiaires]]),"",VLOOKUP(Consolication[[#This Row],[Bénéficiaires]],'PADESCE Ccontractuelle'!$B$61:$N$175,9,FALSE))</f>
        <v/>
      </c>
      <c r="AB2459" s="16" t="str">
        <f>IF(ISBLANK(Consolication[[#This Row],[Bénéficiaires]]),"",VLOOKUP(Consolication[[#This Row],[Bénéficiaires]],'PADESCE Ccontractuelle'!$B$61:$N$175,10,FALSE))</f>
        <v/>
      </c>
      <c r="AC2459" s="34" t="e">
        <f>VLOOKUP(#REF!,Apprenants!A2460:I3463,8,FALSE)</f>
        <v>#REF!</v>
      </c>
    </row>
    <row r="2460" spans="22:29" s="16" customFormat="1" x14ac:dyDescent="0.35">
      <c r="V2460" s="16" t="str">
        <f>IF(ISBLANK(Consolication[[#This Row],[Bénéficiaires]]),"",VLOOKUP(Consolication[[#This Row],[Bénéficiaires]],'PADESCE Ccontractuelle'!$B$61:$N$175,9,FALSE))</f>
        <v/>
      </c>
      <c r="AB2460" s="16" t="str">
        <f>IF(ISBLANK(Consolication[[#This Row],[Bénéficiaires]]),"",VLOOKUP(Consolication[[#This Row],[Bénéficiaires]],'PADESCE Ccontractuelle'!$B$61:$N$175,10,FALSE))</f>
        <v/>
      </c>
      <c r="AC2460" s="34" t="e">
        <f>VLOOKUP(#REF!,Apprenants!A2461:I3464,8,FALSE)</f>
        <v>#REF!</v>
      </c>
    </row>
    <row r="2461" spans="22:29" s="16" customFormat="1" x14ac:dyDescent="0.35">
      <c r="V2461" s="16" t="str">
        <f>IF(ISBLANK(Consolication[[#This Row],[Bénéficiaires]]),"",VLOOKUP(Consolication[[#This Row],[Bénéficiaires]],'PADESCE Ccontractuelle'!$B$61:$N$175,9,FALSE))</f>
        <v/>
      </c>
      <c r="AB2461" s="16" t="str">
        <f>IF(ISBLANK(Consolication[[#This Row],[Bénéficiaires]]),"",VLOOKUP(Consolication[[#This Row],[Bénéficiaires]],'PADESCE Ccontractuelle'!$B$61:$N$175,10,FALSE))</f>
        <v/>
      </c>
      <c r="AC2461" s="34" t="e">
        <f>VLOOKUP(#REF!,Apprenants!A2462:I3465,8,FALSE)</f>
        <v>#REF!</v>
      </c>
    </row>
    <row r="2462" spans="22:29" s="16" customFormat="1" x14ac:dyDescent="0.35">
      <c r="V2462" s="16" t="str">
        <f>IF(ISBLANK(Consolication[[#This Row],[Bénéficiaires]]),"",VLOOKUP(Consolication[[#This Row],[Bénéficiaires]],'PADESCE Ccontractuelle'!$B$61:$N$175,9,FALSE))</f>
        <v/>
      </c>
      <c r="AB2462" s="16" t="str">
        <f>IF(ISBLANK(Consolication[[#This Row],[Bénéficiaires]]),"",VLOOKUP(Consolication[[#This Row],[Bénéficiaires]],'PADESCE Ccontractuelle'!$B$61:$N$175,10,FALSE))</f>
        <v/>
      </c>
      <c r="AC2462" s="34" t="e">
        <f>VLOOKUP(#REF!,Apprenants!A2463:I3466,8,FALSE)</f>
        <v>#REF!</v>
      </c>
    </row>
    <row r="2463" spans="22:29" s="16" customFormat="1" x14ac:dyDescent="0.35">
      <c r="V2463" s="16" t="str">
        <f>IF(ISBLANK(Consolication[[#This Row],[Bénéficiaires]]),"",VLOOKUP(Consolication[[#This Row],[Bénéficiaires]],'PADESCE Ccontractuelle'!$B$61:$N$175,9,FALSE))</f>
        <v/>
      </c>
      <c r="AB2463" s="16" t="str">
        <f>IF(ISBLANK(Consolication[[#This Row],[Bénéficiaires]]),"",VLOOKUP(Consolication[[#This Row],[Bénéficiaires]],'PADESCE Ccontractuelle'!$B$61:$N$175,10,FALSE))</f>
        <v/>
      </c>
      <c r="AC2463" s="34" t="e">
        <f>VLOOKUP(#REF!,Apprenants!A2464:I3467,8,FALSE)</f>
        <v>#REF!</v>
      </c>
    </row>
    <row r="2464" spans="22:29" s="16" customFormat="1" x14ac:dyDescent="0.35">
      <c r="V2464" s="16" t="str">
        <f>IF(ISBLANK(Consolication[[#This Row],[Bénéficiaires]]),"",VLOOKUP(Consolication[[#This Row],[Bénéficiaires]],'PADESCE Ccontractuelle'!$B$61:$N$175,9,FALSE))</f>
        <v/>
      </c>
      <c r="AB2464" s="16" t="str">
        <f>IF(ISBLANK(Consolication[[#This Row],[Bénéficiaires]]),"",VLOOKUP(Consolication[[#This Row],[Bénéficiaires]],'PADESCE Ccontractuelle'!$B$61:$N$175,10,FALSE))</f>
        <v/>
      </c>
      <c r="AC2464" s="34" t="e">
        <f>VLOOKUP(#REF!,Apprenants!A2465:I3468,8,FALSE)</f>
        <v>#REF!</v>
      </c>
    </row>
    <row r="2465" spans="22:29" s="16" customFormat="1" x14ac:dyDescent="0.35">
      <c r="V2465" s="16" t="str">
        <f>IF(ISBLANK(Consolication[[#This Row],[Bénéficiaires]]),"",VLOOKUP(Consolication[[#This Row],[Bénéficiaires]],'PADESCE Ccontractuelle'!$B$61:$N$175,9,FALSE))</f>
        <v/>
      </c>
      <c r="AB2465" s="16" t="str">
        <f>IF(ISBLANK(Consolication[[#This Row],[Bénéficiaires]]),"",VLOOKUP(Consolication[[#This Row],[Bénéficiaires]],'PADESCE Ccontractuelle'!$B$61:$N$175,10,FALSE))</f>
        <v/>
      </c>
      <c r="AC2465" s="34" t="e">
        <f>VLOOKUP(#REF!,Apprenants!A2466:I3469,8,FALSE)</f>
        <v>#REF!</v>
      </c>
    </row>
    <row r="2466" spans="22:29" s="16" customFormat="1" x14ac:dyDescent="0.35">
      <c r="V2466" s="16" t="str">
        <f>IF(ISBLANK(Consolication[[#This Row],[Bénéficiaires]]),"",VLOOKUP(Consolication[[#This Row],[Bénéficiaires]],'PADESCE Ccontractuelle'!$B$61:$N$175,9,FALSE))</f>
        <v/>
      </c>
      <c r="AB2466" s="16" t="str">
        <f>IF(ISBLANK(Consolication[[#This Row],[Bénéficiaires]]),"",VLOOKUP(Consolication[[#This Row],[Bénéficiaires]],'PADESCE Ccontractuelle'!$B$61:$N$175,10,FALSE))</f>
        <v/>
      </c>
      <c r="AC2466" s="34" t="e">
        <f>VLOOKUP(#REF!,Apprenants!A2467:I3470,8,FALSE)</f>
        <v>#REF!</v>
      </c>
    </row>
    <row r="2467" spans="22:29" s="16" customFormat="1" x14ac:dyDescent="0.35">
      <c r="V2467" s="16" t="str">
        <f>IF(ISBLANK(Consolication[[#This Row],[Bénéficiaires]]),"",VLOOKUP(Consolication[[#This Row],[Bénéficiaires]],'PADESCE Ccontractuelle'!$B$61:$N$175,9,FALSE))</f>
        <v/>
      </c>
      <c r="AB2467" s="16" t="str">
        <f>IF(ISBLANK(Consolication[[#This Row],[Bénéficiaires]]),"",VLOOKUP(Consolication[[#This Row],[Bénéficiaires]],'PADESCE Ccontractuelle'!$B$61:$N$175,10,FALSE))</f>
        <v/>
      </c>
      <c r="AC2467" s="34" t="e">
        <f>VLOOKUP(#REF!,Apprenants!A2468:I3471,8,FALSE)</f>
        <v>#REF!</v>
      </c>
    </row>
    <row r="2468" spans="22:29" s="16" customFormat="1" x14ac:dyDescent="0.35">
      <c r="V2468" s="16" t="str">
        <f>IF(ISBLANK(Consolication[[#This Row],[Bénéficiaires]]),"",VLOOKUP(Consolication[[#This Row],[Bénéficiaires]],'PADESCE Ccontractuelle'!$B$61:$N$175,9,FALSE))</f>
        <v/>
      </c>
      <c r="AB2468" s="16" t="str">
        <f>IF(ISBLANK(Consolication[[#This Row],[Bénéficiaires]]),"",VLOOKUP(Consolication[[#This Row],[Bénéficiaires]],'PADESCE Ccontractuelle'!$B$61:$N$175,10,FALSE))</f>
        <v/>
      </c>
      <c r="AC2468" s="34" t="e">
        <f>VLOOKUP(#REF!,Apprenants!A2469:I3472,8,FALSE)</f>
        <v>#REF!</v>
      </c>
    </row>
    <row r="2469" spans="22:29" s="16" customFormat="1" x14ac:dyDescent="0.35">
      <c r="V2469" s="16" t="str">
        <f>IF(ISBLANK(Consolication[[#This Row],[Bénéficiaires]]),"",VLOOKUP(Consolication[[#This Row],[Bénéficiaires]],'PADESCE Ccontractuelle'!$B$61:$N$175,9,FALSE))</f>
        <v/>
      </c>
      <c r="AB2469" s="16" t="str">
        <f>IF(ISBLANK(Consolication[[#This Row],[Bénéficiaires]]),"",VLOOKUP(Consolication[[#This Row],[Bénéficiaires]],'PADESCE Ccontractuelle'!$B$61:$N$175,10,FALSE))</f>
        <v/>
      </c>
      <c r="AC2469" s="34" t="e">
        <f>VLOOKUP(#REF!,Apprenants!A2470:I3473,8,FALSE)</f>
        <v>#REF!</v>
      </c>
    </row>
    <row r="2470" spans="22:29" s="16" customFormat="1" x14ac:dyDescent="0.35">
      <c r="V2470" s="16" t="str">
        <f>IF(ISBLANK(Consolication[[#This Row],[Bénéficiaires]]),"",VLOOKUP(Consolication[[#This Row],[Bénéficiaires]],'PADESCE Ccontractuelle'!$B$61:$N$175,9,FALSE))</f>
        <v/>
      </c>
      <c r="AB2470" s="16" t="str">
        <f>IF(ISBLANK(Consolication[[#This Row],[Bénéficiaires]]),"",VLOOKUP(Consolication[[#This Row],[Bénéficiaires]],'PADESCE Ccontractuelle'!$B$61:$N$175,10,FALSE))</f>
        <v/>
      </c>
      <c r="AC2470" s="34" t="e">
        <f>VLOOKUP(#REF!,Apprenants!A2471:I3474,8,FALSE)</f>
        <v>#REF!</v>
      </c>
    </row>
    <row r="2471" spans="22:29" s="16" customFormat="1" x14ac:dyDescent="0.35">
      <c r="V2471" s="16" t="str">
        <f>IF(ISBLANK(Consolication[[#This Row],[Bénéficiaires]]),"",VLOOKUP(Consolication[[#This Row],[Bénéficiaires]],'PADESCE Ccontractuelle'!$B$61:$N$175,9,FALSE))</f>
        <v/>
      </c>
      <c r="AB2471" s="16" t="str">
        <f>IF(ISBLANK(Consolication[[#This Row],[Bénéficiaires]]),"",VLOOKUP(Consolication[[#This Row],[Bénéficiaires]],'PADESCE Ccontractuelle'!$B$61:$N$175,10,FALSE))</f>
        <v/>
      </c>
      <c r="AC2471" s="34" t="e">
        <f>VLOOKUP(#REF!,Apprenants!A2472:I3475,8,FALSE)</f>
        <v>#REF!</v>
      </c>
    </row>
    <row r="2472" spans="22:29" s="16" customFormat="1" x14ac:dyDescent="0.35">
      <c r="V2472" s="16" t="str">
        <f>IF(ISBLANK(Consolication[[#This Row],[Bénéficiaires]]),"",VLOOKUP(Consolication[[#This Row],[Bénéficiaires]],'PADESCE Ccontractuelle'!$B$61:$N$175,9,FALSE))</f>
        <v/>
      </c>
      <c r="AB2472" s="16" t="str">
        <f>IF(ISBLANK(Consolication[[#This Row],[Bénéficiaires]]),"",VLOOKUP(Consolication[[#This Row],[Bénéficiaires]],'PADESCE Ccontractuelle'!$B$61:$N$175,10,FALSE))</f>
        <v/>
      </c>
      <c r="AC2472" s="34" t="e">
        <f>VLOOKUP(#REF!,Apprenants!A2473:I3476,8,FALSE)</f>
        <v>#REF!</v>
      </c>
    </row>
    <row r="2473" spans="22:29" s="16" customFormat="1" x14ac:dyDescent="0.35">
      <c r="V2473" s="16" t="str">
        <f>IF(ISBLANK(Consolication[[#This Row],[Bénéficiaires]]),"",VLOOKUP(Consolication[[#This Row],[Bénéficiaires]],'PADESCE Ccontractuelle'!$B$61:$N$175,9,FALSE))</f>
        <v/>
      </c>
      <c r="AB2473" s="16" t="str">
        <f>IF(ISBLANK(Consolication[[#This Row],[Bénéficiaires]]),"",VLOOKUP(Consolication[[#This Row],[Bénéficiaires]],'PADESCE Ccontractuelle'!$B$61:$N$175,10,FALSE))</f>
        <v/>
      </c>
      <c r="AC2473" s="34" t="e">
        <f>VLOOKUP(#REF!,Apprenants!A2474:I3477,8,FALSE)</f>
        <v>#REF!</v>
      </c>
    </row>
    <row r="2474" spans="22:29" s="16" customFormat="1" x14ac:dyDescent="0.35">
      <c r="V2474" s="16" t="str">
        <f>IF(ISBLANK(Consolication[[#This Row],[Bénéficiaires]]),"",VLOOKUP(Consolication[[#This Row],[Bénéficiaires]],'PADESCE Ccontractuelle'!$B$61:$N$175,9,FALSE))</f>
        <v/>
      </c>
      <c r="AB2474" s="16" t="str">
        <f>IF(ISBLANK(Consolication[[#This Row],[Bénéficiaires]]),"",VLOOKUP(Consolication[[#This Row],[Bénéficiaires]],'PADESCE Ccontractuelle'!$B$61:$N$175,10,FALSE))</f>
        <v/>
      </c>
      <c r="AC2474" s="34" t="e">
        <f>VLOOKUP(#REF!,Apprenants!A2475:I3478,8,FALSE)</f>
        <v>#REF!</v>
      </c>
    </row>
    <row r="2475" spans="22:29" s="16" customFormat="1" x14ac:dyDescent="0.35">
      <c r="V2475" s="16" t="str">
        <f>IF(ISBLANK(Consolication[[#This Row],[Bénéficiaires]]),"",VLOOKUP(Consolication[[#This Row],[Bénéficiaires]],'PADESCE Ccontractuelle'!$B$61:$N$175,9,FALSE))</f>
        <v/>
      </c>
      <c r="AB2475" s="16" t="str">
        <f>IF(ISBLANK(Consolication[[#This Row],[Bénéficiaires]]),"",VLOOKUP(Consolication[[#This Row],[Bénéficiaires]],'PADESCE Ccontractuelle'!$B$61:$N$175,10,FALSE))</f>
        <v/>
      </c>
      <c r="AC2475" s="34" t="e">
        <f>VLOOKUP(#REF!,Apprenants!A2476:I3479,8,FALSE)</f>
        <v>#REF!</v>
      </c>
    </row>
    <row r="2476" spans="22:29" s="16" customFormat="1" x14ac:dyDescent="0.35">
      <c r="V2476" s="16" t="str">
        <f>IF(ISBLANK(Consolication[[#This Row],[Bénéficiaires]]),"",VLOOKUP(Consolication[[#This Row],[Bénéficiaires]],'PADESCE Ccontractuelle'!$B$61:$N$175,9,FALSE))</f>
        <v/>
      </c>
      <c r="AB2476" s="16" t="str">
        <f>IF(ISBLANK(Consolication[[#This Row],[Bénéficiaires]]),"",VLOOKUP(Consolication[[#This Row],[Bénéficiaires]],'PADESCE Ccontractuelle'!$B$61:$N$175,10,FALSE))</f>
        <v/>
      </c>
      <c r="AC2476" s="34" t="e">
        <f>VLOOKUP(#REF!,Apprenants!A2477:I3480,8,FALSE)</f>
        <v>#REF!</v>
      </c>
    </row>
    <row r="2477" spans="22:29" s="16" customFormat="1" x14ac:dyDescent="0.35">
      <c r="V2477" s="16" t="str">
        <f>IF(ISBLANK(Consolication[[#This Row],[Bénéficiaires]]),"",VLOOKUP(Consolication[[#This Row],[Bénéficiaires]],'PADESCE Ccontractuelle'!$B$61:$N$175,9,FALSE))</f>
        <v/>
      </c>
      <c r="AB2477" s="16" t="str">
        <f>IF(ISBLANK(Consolication[[#This Row],[Bénéficiaires]]),"",VLOOKUP(Consolication[[#This Row],[Bénéficiaires]],'PADESCE Ccontractuelle'!$B$61:$N$175,10,FALSE))</f>
        <v/>
      </c>
      <c r="AC2477" s="34" t="e">
        <f>VLOOKUP(#REF!,Apprenants!A2478:I3481,8,FALSE)</f>
        <v>#REF!</v>
      </c>
    </row>
    <row r="2478" spans="22:29" s="16" customFormat="1" x14ac:dyDescent="0.35">
      <c r="V2478" s="16" t="str">
        <f>IF(ISBLANK(Consolication[[#This Row],[Bénéficiaires]]),"",VLOOKUP(Consolication[[#This Row],[Bénéficiaires]],'PADESCE Ccontractuelle'!$B$61:$N$175,9,FALSE))</f>
        <v/>
      </c>
      <c r="AB2478" s="16" t="str">
        <f>IF(ISBLANK(Consolication[[#This Row],[Bénéficiaires]]),"",VLOOKUP(Consolication[[#This Row],[Bénéficiaires]],'PADESCE Ccontractuelle'!$B$61:$N$175,10,FALSE))</f>
        <v/>
      </c>
      <c r="AC2478" s="34" t="e">
        <f>VLOOKUP(#REF!,Apprenants!A2479:I3482,8,FALSE)</f>
        <v>#REF!</v>
      </c>
    </row>
    <row r="2479" spans="22:29" s="16" customFormat="1" x14ac:dyDescent="0.35">
      <c r="V2479" s="16" t="str">
        <f>IF(ISBLANK(Consolication[[#This Row],[Bénéficiaires]]),"",VLOOKUP(Consolication[[#This Row],[Bénéficiaires]],'PADESCE Ccontractuelle'!$B$61:$N$175,9,FALSE))</f>
        <v/>
      </c>
      <c r="AB2479" s="16" t="str">
        <f>IF(ISBLANK(Consolication[[#This Row],[Bénéficiaires]]),"",VLOOKUP(Consolication[[#This Row],[Bénéficiaires]],'PADESCE Ccontractuelle'!$B$61:$N$175,10,FALSE))</f>
        <v/>
      </c>
      <c r="AC2479" s="34" t="e">
        <f>VLOOKUP(#REF!,Apprenants!A2480:I3483,8,FALSE)</f>
        <v>#REF!</v>
      </c>
    </row>
    <row r="2480" spans="22:29" s="16" customFormat="1" x14ac:dyDescent="0.35">
      <c r="V2480" s="16" t="str">
        <f>IF(ISBLANK(Consolication[[#This Row],[Bénéficiaires]]),"",VLOOKUP(Consolication[[#This Row],[Bénéficiaires]],'PADESCE Ccontractuelle'!$B$61:$N$175,9,FALSE))</f>
        <v/>
      </c>
      <c r="AB2480" s="16" t="str">
        <f>IF(ISBLANK(Consolication[[#This Row],[Bénéficiaires]]),"",VLOOKUP(Consolication[[#This Row],[Bénéficiaires]],'PADESCE Ccontractuelle'!$B$61:$N$175,10,FALSE))</f>
        <v/>
      </c>
      <c r="AC2480" s="34" t="e">
        <f>VLOOKUP(#REF!,Apprenants!A2481:I3484,8,FALSE)</f>
        <v>#REF!</v>
      </c>
    </row>
    <row r="2481" spans="22:29" s="16" customFormat="1" x14ac:dyDescent="0.35">
      <c r="V2481" s="16" t="str">
        <f>IF(ISBLANK(Consolication[[#This Row],[Bénéficiaires]]),"",VLOOKUP(Consolication[[#This Row],[Bénéficiaires]],'PADESCE Ccontractuelle'!$B$61:$N$175,9,FALSE))</f>
        <v/>
      </c>
      <c r="AB2481" s="16" t="str">
        <f>IF(ISBLANK(Consolication[[#This Row],[Bénéficiaires]]),"",VLOOKUP(Consolication[[#This Row],[Bénéficiaires]],'PADESCE Ccontractuelle'!$B$61:$N$175,10,FALSE))</f>
        <v/>
      </c>
      <c r="AC2481" s="34" t="e">
        <f>VLOOKUP(#REF!,Apprenants!A2482:I3485,8,FALSE)</f>
        <v>#REF!</v>
      </c>
    </row>
    <row r="2482" spans="22:29" s="16" customFormat="1" x14ac:dyDescent="0.35">
      <c r="V2482" s="16" t="str">
        <f>IF(ISBLANK(Consolication[[#This Row],[Bénéficiaires]]),"",VLOOKUP(Consolication[[#This Row],[Bénéficiaires]],'PADESCE Ccontractuelle'!$B$61:$N$175,9,FALSE))</f>
        <v/>
      </c>
      <c r="AB2482" s="16" t="str">
        <f>IF(ISBLANK(Consolication[[#This Row],[Bénéficiaires]]),"",VLOOKUP(Consolication[[#This Row],[Bénéficiaires]],'PADESCE Ccontractuelle'!$B$61:$N$175,10,FALSE))</f>
        <v/>
      </c>
      <c r="AC2482" s="34" t="e">
        <f>VLOOKUP(#REF!,Apprenants!A2483:I3486,8,FALSE)</f>
        <v>#REF!</v>
      </c>
    </row>
    <row r="2483" spans="22:29" s="16" customFormat="1" x14ac:dyDescent="0.35">
      <c r="V2483" s="16" t="str">
        <f>IF(ISBLANK(Consolication[[#This Row],[Bénéficiaires]]),"",VLOOKUP(Consolication[[#This Row],[Bénéficiaires]],'PADESCE Ccontractuelle'!$B$61:$N$175,9,FALSE))</f>
        <v/>
      </c>
      <c r="AB2483" s="16" t="str">
        <f>IF(ISBLANK(Consolication[[#This Row],[Bénéficiaires]]),"",VLOOKUP(Consolication[[#This Row],[Bénéficiaires]],'PADESCE Ccontractuelle'!$B$61:$N$175,10,FALSE))</f>
        <v/>
      </c>
      <c r="AC2483" s="34" t="e">
        <f>VLOOKUP(#REF!,Apprenants!A2484:I3487,8,FALSE)</f>
        <v>#REF!</v>
      </c>
    </row>
    <row r="2484" spans="22:29" s="16" customFormat="1" x14ac:dyDescent="0.35">
      <c r="V2484" s="16" t="str">
        <f>IF(ISBLANK(Consolication[[#This Row],[Bénéficiaires]]),"",VLOOKUP(Consolication[[#This Row],[Bénéficiaires]],'PADESCE Ccontractuelle'!$B$61:$N$175,9,FALSE))</f>
        <v/>
      </c>
      <c r="AB2484" s="16" t="str">
        <f>IF(ISBLANK(Consolication[[#This Row],[Bénéficiaires]]),"",VLOOKUP(Consolication[[#This Row],[Bénéficiaires]],'PADESCE Ccontractuelle'!$B$61:$N$175,10,FALSE))</f>
        <v/>
      </c>
      <c r="AC2484" s="34" t="e">
        <f>VLOOKUP(#REF!,Apprenants!A2485:I3488,8,FALSE)</f>
        <v>#REF!</v>
      </c>
    </row>
    <row r="2485" spans="22:29" s="16" customFormat="1" x14ac:dyDescent="0.35">
      <c r="V2485" s="16" t="str">
        <f>IF(ISBLANK(Consolication[[#This Row],[Bénéficiaires]]),"",VLOOKUP(Consolication[[#This Row],[Bénéficiaires]],'PADESCE Ccontractuelle'!$B$61:$N$175,9,FALSE))</f>
        <v/>
      </c>
      <c r="AB2485" s="16" t="str">
        <f>IF(ISBLANK(Consolication[[#This Row],[Bénéficiaires]]),"",VLOOKUP(Consolication[[#This Row],[Bénéficiaires]],'PADESCE Ccontractuelle'!$B$61:$N$175,10,FALSE))</f>
        <v/>
      </c>
      <c r="AC2485" s="34" t="e">
        <f>VLOOKUP(#REF!,Apprenants!A2486:I3489,8,FALSE)</f>
        <v>#REF!</v>
      </c>
    </row>
    <row r="2486" spans="22:29" s="16" customFormat="1" x14ac:dyDescent="0.35">
      <c r="V2486" s="16" t="str">
        <f>IF(ISBLANK(Consolication[[#This Row],[Bénéficiaires]]),"",VLOOKUP(Consolication[[#This Row],[Bénéficiaires]],'PADESCE Ccontractuelle'!$B$61:$N$175,9,FALSE))</f>
        <v/>
      </c>
      <c r="AB2486" s="16" t="str">
        <f>IF(ISBLANK(Consolication[[#This Row],[Bénéficiaires]]),"",VLOOKUP(Consolication[[#This Row],[Bénéficiaires]],'PADESCE Ccontractuelle'!$B$61:$N$175,10,FALSE))</f>
        <v/>
      </c>
      <c r="AC2486" s="34" t="e">
        <f>VLOOKUP(#REF!,Apprenants!A2487:I3490,8,FALSE)</f>
        <v>#REF!</v>
      </c>
    </row>
    <row r="2487" spans="22:29" s="16" customFormat="1" x14ac:dyDescent="0.35">
      <c r="V2487" s="16" t="str">
        <f>IF(ISBLANK(Consolication[[#This Row],[Bénéficiaires]]),"",VLOOKUP(Consolication[[#This Row],[Bénéficiaires]],'PADESCE Ccontractuelle'!$B$61:$N$175,9,FALSE))</f>
        <v/>
      </c>
      <c r="AB2487" s="16" t="str">
        <f>IF(ISBLANK(Consolication[[#This Row],[Bénéficiaires]]),"",VLOOKUP(Consolication[[#This Row],[Bénéficiaires]],'PADESCE Ccontractuelle'!$B$61:$N$175,10,FALSE))</f>
        <v/>
      </c>
      <c r="AC2487" s="34" t="e">
        <f>VLOOKUP(#REF!,Apprenants!A2488:I3491,8,FALSE)</f>
        <v>#REF!</v>
      </c>
    </row>
    <row r="2488" spans="22:29" s="16" customFormat="1" x14ac:dyDescent="0.35">
      <c r="V2488" s="16" t="str">
        <f>IF(ISBLANK(Consolication[[#This Row],[Bénéficiaires]]),"",VLOOKUP(Consolication[[#This Row],[Bénéficiaires]],'PADESCE Ccontractuelle'!$B$61:$N$175,9,FALSE))</f>
        <v/>
      </c>
      <c r="AB2488" s="16" t="str">
        <f>IF(ISBLANK(Consolication[[#This Row],[Bénéficiaires]]),"",VLOOKUP(Consolication[[#This Row],[Bénéficiaires]],'PADESCE Ccontractuelle'!$B$61:$N$175,10,FALSE))</f>
        <v/>
      </c>
      <c r="AC2488" s="34" t="e">
        <f>VLOOKUP(#REF!,Apprenants!A2489:I3492,8,FALSE)</f>
        <v>#REF!</v>
      </c>
    </row>
    <row r="2489" spans="22:29" s="16" customFormat="1" x14ac:dyDescent="0.35">
      <c r="V2489" s="16" t="str">
        <f>IF(ISBLANK(Consolication[[#This Row],[Bénéficiaires]]),"",VLOOKUP(Consolication[[#This Row],[Bénéficiaires]],'PADESCE Ccontractuelle'!$B$61:$N$175,9,FALSE))</f>
        <v/>
      </c>
      <c r="AB2489" s="16" t="str">
        <f>IF(ISBLANK(Consolication[[#This Row],[Bénéficiaires]]),"",VLOOKUP(Consolication[[#This Row],[Bénéficiaires]],'PADESCE Ccontractuelle'!$B$61:$N$175,10,FALSE))</f>
        <v/>
      </c>
      <c r="AC2489" s="34" t="e">
        <f>VLOOKUP(#REF!,Apprenants!A2490:I3493,8,FALSE)</f>
        <v>#REF!</v>
      </c>
    </row>
    <row r="2490" spans="22:29" s="16" customFormat="1" x14ac:dyDescent="0.35">
      <c r="V2490" s="16" t="str">
        <f>IF(ISBLANK(Consolication[[#This Row],[Bénéficiaires]]),"",VLOOKUP(Consolication[[#This Row],[Bénéficiaires]],'PADESCE Ccontractuelle'!$B$61:$N$175,9,FALSE))</f>
        <v/>
      </c>
      <c r="AB2490" s="16" t="str">
        <f>IF(ISBLANK(Consolication[[#This Row],[Bénéficiaires]]),"",VLOOKUP(Consolication[[#This Row],[Bénéficiaires]],'PADESCE Ccontractuelle'!$B$61:$N$175,10,FALSE))</f>
        <v/>
      </c>
      <c r="AC2490" s="34" t="e">
        <f>VLOOKUP(#REF!,Apprenants!A2491:I3494,8,FALSE)</f>
        <v>#REF!</v>
      </c>
    </row>
    <row r="2491" spans="22:29" s="16" customFormat="1" x14ac:dyDescent="0.35">
      <c r="V2491" s="16" t="str">
        <f>IF(ISBLANK(Consolication[[#This Row],[Bénéficiaires]]),"",VLOOKUP(Consolication[[#This Row],[Bénéficiaires]],'PADESCE Ccontractuelle'!$B$61:$N$175,9,FALSE))</f>
        <v/>
      </c>
      <c r="AB2491" s="16" t="str">
        <f>IF(ISBLANK(Consolication[[#This Row],[Bénéficiaires]]),"",VLOOKUP(Consolication[[#This Row],[Bénéficiaires]],'PADESCE Ccontractuelle'!$B$61:$N$175,10,FALSE))</f>
        <v/>
      </c>
      <c r="AC2491" s="34" t="e">
        <f>VLOOKUP(#REF!,Apprenants!A2492:I3495,8,FALSE)</f>
        <v>#REF!</v>
      </c>
    </row>
    <row r="2492" spans="22:29" s="16" customFormat="1" x14ac:dyDescent="0.35">
      <c r="V2492" s="16" t="str">
        <f>IF(ISBLANK(Consolication[[#This Row],[Bénéficiaires]]),"",VLOOKUP(Consolication[[#This Row],[Bénéficiaires]],'PADESCE Ccontractuelle'!$B$61:$N$175,9,FALSE))</f>
        <v/>
      </c>
      <c r="AB2492" s="16" t="str">
        <f>IF(ISBLANK(Consolication[[#This Row],[Bénéficiaires]]),"",VLOOKUP(Consolication[[#This Row],[Bénéficiaires]],'PADESCE Ccontractuelle'!$B$61:$N$175,10,FALSE))</f>
        <v/>
      </c>
      <c r="AC2492" s="34" t="e">
        <f>VLOOKUP(#REF!,Apprenants!A2493:I3496,8,FALSE)</f>
        <v>#REF!</v>
      </c>
    </row>
    <row r="2493" spans="22:29" s="16" customFormat="1" x14ac:dyDescent="0.35">
      <c r="V2493" s="16" t="str">
        <f>IF(ISBLANK(Consolication[[#This Row],[Bénéficiaires]]),"",VLOOKUP(Consolication[[#This Row],[Bénéficiaires]],'PADESCE Ccontractuelle'!$B$61:$N$175,9,FALSE))</f>
        <v/>
      </c>
      <c r="AB2493" s="16" t="str">
        <f>IF(ISBLANK(Consolication[[#This Row],[Bénéficiaires]]),"",VLOOKUP(Consolication[[#This Row],[Bénéficiaires]],'PADESCE Ccontractuelle'!$B$61:$N$175,10,FALSE))</f>
        <v/>
      </c>
      <c r="AC2493" s="34" t="e">
        <f>VLOOKUP(#REF!,Apprenants!A2494:I3497,8,FALSE)</f>
        <v>#REF!</v>
      </c>
    </row>
    <row r="2494" spans="22:29" s="16" customFormat="1" x14ac:dyDescent="0.35">
      <c r="V2494" s="16" t="str">
        <f>IF(ISBLANK(Consolication[[#This Row],[Bénéficiaires]]),"",VLOOKUP(Consolication[[#This Row],[Bénéficiaires]],'PADESCE Ccontractuelle'!$B$61:$N$175,9,FALSE))</f>
        <v/>
      </c>
      <c r="AB2494" s="16" t="str">
        <f>IF(ISBLANK(Consolication[[#This Row],[Bénéficiaires]]),"",VLOOKUP(Consolication[[#This Row],[Bénéficiaires]],'PADESCE Ccontractuelle'!$B$61:$N$175,10,FALSE))</f>
        <v/>
      </c>
      <c r="AC2494" s="34" t="e">
        <f>VLOOKUP(#REF!,Apprenants!A2495:I3498,8,FALSE)</f>
        <v>#REF!</v>
      </c>
    </row>
    <row r="2495" spans="22:29" s="16" customFormat="1" x14ac:dyDescent="0.35">
      <c r="V2495" s="16" t="str">
        <f>IF(ISBLANK(Consolication[[#This Row],[Bénéficiaires]]),"",VLOOKUP(Consolication[[#This Row],[Bénéficiaires]],'PADESCE Ccontractuelle'!$B$61:$N$175,9,FALSE))</f>
        <v/>
      </c>
      <c r="AB2495" s="16" t="str">
        <f>IF(ISBLANK(Consolication[[#This Row],[Bénéficiaires]]),"",VLOOKUP(Consolication[[#This Row],[Bénéficiaires]],'PADESCE Ccontractuelle'!$B$61:$N$175,10,FALSE))</f>
        <v/>
      </c>
      <c r="AC2495" s="34" t="e">
        <f>VLOOKUP(#REF!,Apprenants!A2496:I3499,8,FALSE)</f>
        <v>#REF!</v>
      </c>
    </row>
    <row r="2496" spans="22:29" s="16" customFormat="1" x14ac:dyDescent="0.35">
      <c r="V2496" s="16" t="str">
        <f>IF(ISBLANK(Consolication[[#This Row],[Bénéficiaires]]),"",VLOOKUP(Consolication[[#This Row],[Bénéficiaires]],'PADESCE Ccontractuelle'!$B$61:$N$175,9,FALSE))</f>
        <v/>
      </c>
      <c r="AB2496" s="16" t="str">
        <f>IF(ISBLANK(Consolication[[#This Row],[Bénéficiaires]]),"",VLOOKUP(Consolication[[#This Row],[Bénéficiaires]],'PADESCE Ccontractuelle'!$B$61:$N$175,10,FALSE))</f>
        <v/>
      </c>
      <c r="AC2496" s="34" t="e">
        <f>VLOOKUP(#REF!,Apprenants!A2497:I3500,8,FALSE)</f>
        <v>#REF!</v>
      </c>
    </row>
    <row r="2497" spans="22:29" s="16" customFormat="1" x14ac:dyDescent="0.35">
      <c r="V2497" s="16" t="str">
        <f>IF(ISBLANK(Consolication[[#This Row],[Bénéficiaires]]),"",VLOOKUP(Consolication[[#This Row],[Bénéficiaires]],'PADESCE Ccontractuelle'!$B$61:$N$175,9,FALSE))</f>
        <v/>
      </c>
      <c r="AB2497" s="16" t="str">
        <f>IF(ISBLANK(Consolication[[#This Row],[Bénéficiaires]]),"",VLOOKUP(Consolication[[#This Row],[Bénéficiaires]],'PADESCE Ccontractuelle'!$B$61:$N$175,10,FALSE))</f>
        <v/>
      </c>
      <c r="AC2497" s="34" t="e">
        <f>VLOOKUP(#REF!,Apprenants!A2498:I3501,8,FALSE)</f>
        <v>#REF!</v>
      </c>
    </row>
    <row r="2498" spans="22:29" s="16" customFormat="1" x14ac:dyDescent="0.35">
      <c r="V2498" s="16" t="str">
        <f>IF(ISBLANK(Consolication[[#This Row],[Bénéficiaires]]),"",VLOOKUP(Consolication[[#This Row],[Bénéficiaires]],'PADESCE Ccontractuelle'!$B$61:$N$175,9,FALSE))</f>
        <v/>
      </c>
      <c r="AB2498" s="16" t="str">
        <f>IF(ISBLANK(Consolication[[#This Row],[Bénéficiaires]]),"",VLOOKUP(Consolication[[#This Row],[Bénéficiaires]],'PADESCE Ccontractuelle'!$B$61:$N$175,10,FALSE))</f>
        <v/>
      </c>
      <c r="AC2498" s="34" t="e">
        <f>VLOOKUP(#REF!,Apprenants!A2499:I3502,8,FALSE)</f>
        <v>#REF!</v>
      </c>
    </row>
    <row r="2499" spans="22:29" s="16" customFormat="1" x14ac:dyDescent="0.35">
      <c r="V2499" s="16" t="str">
        <f>IF(ISBLANK(Consolication[[#This Row],[Bénéficiaires]]),"",VLOOKUP(Consolication[[#This Row],[Bénéficiaires]],'PADESCE Ccontractuelle'!$B$61:$N$175,9,FALSE))</f>
        <v/>
      </c>
      <c r="AB2499" s="16" t="str">
        <f>IF(ISBLANK(Consolication[[#This Row],[Bénéficiaires]]),"",VLOOKUP(Consolication[[#This Row],[Bénéficiaires]],'PADESCE Ccontractuelle'!$B$61:$N$175,10,FALSE))</f>
        <v/>
      </c>
      <c r="AC2499" s="34" t="e">
        <f>VLOOKUP(#REF!,Apprenants!A2500:I3503,8,FALSE)</f>
        <v>#REF!</v>
      </c>
    </row>
    <row r="2500" spans="22:29" s="16" customFormat="1" x14ac:dyDescent="0.35">
      <c r="V2500" s="16" t="str">
        <f>IF(ISBLANK(Consolication[[#This Row],[Bénéficiaires]]),"",VLOOKUP(Consolication[[#This Row],[Bénéficiaires]],'PADESCE Ccontractuelle'!$B$61:$N$175,9,FALSE))</f>
        <v/>
      </c>
      <c r="AB2500" s="16" t="str">
        <f>IF(ISBLANK(Consolication[[#This Row],[Bénéficiaires]]),"",VLOOKUP(Consolication[[#This Row],[Bénéficiaires]],'PADESCE Ccontractuelle'!$B$61:$N$175,10,FALSE))</f>
        <v/>
      </c>
      <c r="AC2500" s="34" t="e">
        <f>VLOOKUP(#REF!,Apprenants!A2501:I3504,8,FALSE)</f>
        <v>#REF!</v>
      </c>
    </row>
    <row r="2501" spans="22:29" s="16" customFormat="1" x14ac:dyDescent="0.35">
      <c r="V2501" s="16" t="str">
        <f>IF(ISBLANK(Consolication[[#This Row],[Bénéficiaires]]),"",VLOOKUP(Consolication[[#This Row],[Bénéficiaires]],'PADESCE Ccontractuelle'!$B$61:$N$175,9,FALSE))</f>
        <v/>
      </c>
      <c r="AB2501" s="16" t="str">
        <f>IF(ISBLANK(Consolication[[#This Row],[Bénéficiaires]]),"",VLOOKUP(Consolication[[#This Row],[Bénéficiaires]],'PADESCE Ccontractuelle'!$B$61:$N$175,10,FALSE))</f>
        <v/>
      </c>
      <c r="AC2501" s="34" t="e">
        <f>VLOOKUP(#REF!,Apprenants!A2502:I3505,8,FALSE)</f>
        <v>#REF!</v>
      </c>
    </row>
    <row r="2502" spans="22:29" s="16" customFormat="1" x14ac:dyDescent="0.35">
      <c r="V2502" s="16" t="str">
        <f>IF(ISBLANK(Consolication[[#This Row],[Bénéficiaires]]),"",VLOOKUP(Consolication[[#This Row],[Bénéficiaires]],'PADESCE Ccontractuelle'!$B$61:$N$175,9,FALSE))</f>
        <v/>
      </c>
      <c r="AB2502" s="16" t="str">
        <f>IF(ISBLANK(Consolication[[#This Row],[Bénéficiaires]]),"",VLOOKUP(Consolication[[#This Row],[Bénéficiaires]],'PADESCE Ccontractuelle'!$B$61:$N$175,10,FALSE))</f>
        <v/>
      </c>
      <c r="AC2502" s="34" t="e">
        <f>VLOOKUP(#REF!,Apprenants!A2503:I3506,8,FALSE)</f>
        <v>#REF!</v>
      </c>
    </row>
    <row r="2503" spans="22:29" s="16" customFormat="1" x14ac:dyDescent="0.35">
      <c r="V2503" s="16" t="str">
        <f>IF(ISBLANK(Consolication[[#This Row],[Bénéficiaires]]),"",VLOOKUP(Consolication[[#This Row],[Bénéficiaires]],'PADESCE Ccontractuelle'!$B$61:$N$175,9,FALSE))</f>
        <v/>
      </c>
      <c r="AB2503" s="16" t="str">
        <f>IF(ISBLANK(Consolication[[#This Row],[Bénéficiaires]]),"",VLOOKUP(Consolication[[#This Row],[Bénéficiaires]],'PADESCE Ccontractuelle'!$B$61:$N$175,10,FALSE))</f>
        <v/>
      </c>
      <c r="AC2503" s="34" t="e">
        <f>VLOOKUP(#REF!,Apprenants!A2504:I3507,8,FALSE)</f>
        <v>#REF!</v>
      </c>
    </row>
    <row r="2504" spans="22:29" s="16" customFormat="1" x14ac:dyDescent="0.35">
      <c r="V2504" s="16" t="str">
        <f>IF(ISBLANK(Consolication[[#This Row],[Bénéficiaires]]),"",VLOOKUP(Consolication[[#This Row],[Bénéficiaires]],'PADESCE Ccontractuelle'!$B$61:$N$175,9,FALSE))</f>
        <v/>
      </c>
      <c r="AB2504" s="16" t="str">
        <f>IF(ISBLANK(Consolication[[#This Row],[Bénéficiaires]]),"",VLOOKUP(Consolication[[#This Row],[Bénéficiaires]],'PADESCE Ccontractuelle'!$B$61:$N$175,10,FALSE))</f>
        <v/>
      </c>
      <c r="AC2504" s="34" t="e">
        <f>VLOOKUP(#REF!,Apprenants!A2505:I3508,8,FALSE)</f>
        <v>#REF!</v>
      </c>
    </row>
    <row r="2505" spans="22:29" s="16" customFormat="1" x14ac:dyDescent="0.35">
      <c r="V2505" s="16" t="str">
        <f>IF(ISBLANK(Consolication[[#This Row],[Bénéficiaires]]),"",VLOOKUP(Consolication[[#This Row],[Bénéficiaires]],'PADESCE Ccontractuelle'!$B$61:$N$175,9,FALSE))</f>
        <v/>
      </c>
      <c r="AB2505" s="16" t="str">
        <f>IF(ISBLANK(Consolication[[#This Row],[Bénéficiaires]]),"",VLOOKUP(Consolication[[#This Row],[Bénéficiaires]],'PADESCE Ccontractuelle'!$B$61:$N$175,10,FALSE))</f>
        <v/>
      </c>
      <c r="AC2505" s="34" t="e">
        <f>VLOOKUP(#REF!,Apprenants!A2506:I3509,8,FALSE)</f>
        <v>#REF!</v>
      </c>
    </row>
    <row r="2506" spans="22:29" s="16" customFormat="1" x14ac:dyDescent="0.35">
      <c r="V2506" s="16" t="str">
        <f>IF(ISBLANK(Consolication[[#This Row],[Bénéficiaires]]),"",VLOOKUP(Consolication[[#This Row],[Bénéficiaires]],'PADESCE Ccontractuelle'!$B$61:$N$175,9,FALSE))</f>
        <v/>
      </c>
      <c r="AB2506" s="16" t="str">
        <f>IF(ISBLANK(Consolication[[#This Row],[Bénéficiaires]]),"",VLOOKUP(Consolication[[#This Row],[Bénéficiaires]],'PADESCE Ccontractuelle'!$B$61:$N$175,10,FALSE))</f>
        <v/>
      </c>
      <c r="AC2506" s="34" t="e">
        <f>VLOOKUP(#REF!,Apprenants!A2507:I3510,8,FALSE)</f>
        <v>#REF!</v>
      </c>
    </row>
    <row r="2507" spans="22:29" s="16" customFormat="1" x14ac:dyDescent="0.35">
      <c r="V2507" s="16" t="str">
        <f>IF(ISBLANK(Consolication[[#This Row],[Bénéficiaires]]),"",VLOOKUP(Consolication[[#This Row],[Bénéficiaires]],'PADESCE Ccontractuelle'!$B$61:$N$175,9,FALSE))</f>
        <v/>
      </c>
      <c r="AB2507" s="16" t="str">
        <f>IF(ISBLANK(Consolication[[#This Row],[Bénéficiaires]]),"",VLOOKUP(Consolication[[#This Row],[Bénéficiaires]],'PADESCE Ccontractuelle'!$B$61:$N$175,10,FALSE))</f>
        <v/>
      </c>
      <c r="AC2507" s="34" t="e">
        <f>VLOOKUP(#REF!,Apprenants!A2508:I3511,8,FALSE)</f>
        <v>#REF!</v>
      </c>
    </row>
    <row r="2508" spans="22:29" s="16" customFormat="1" x14ac:dyDescent="0.35">
      <c r="V2508" s="16" t="str">
        <f>IF(ISBLANK(Consolication[[#This Row],[Bénéficiaires]]),"",VLOOKUP(Consolication[[#This Row],[Bénéficiaires]],'PADESCE Ccontractuelle'!$B$61:$N$175,9,FALSE))</f>
        <v/>
      </c>
      <c r="AB2508" s="16" t="str">
        <f>IF(ISBLANK(Consolication[[#This Row],[Bénéficiaires]]),"",VLOOKUP(Consolication[[#This Row],[Bénéficiaires]],'PADESCE Ccontractuelle'!$B$61:$N$175,10,FALSE))</f>
        <v/>
      </c>
      <c r="AC2508" s="34" t="e">
        <f>VLOOKUP(#REF!,Apprenants!A2509:I3512,8,FALSE)</f>
        <v>#REF!</v>
      </c>
    </row>
    <row r="2509" spans="22:29" s="16" customFormat="1" x14ac:dyDescent="0.35">
      <c r="V2509" s="16" t="str">
        <f>IF(ISBLANK(Consolication[[#This Row],[Bénéficiaires]]),"",VLOOKUP(Consolication[[#This Row],[Bénéficiaires]],'PADESCE Ccontractuelle'!$B$61:$N$175,9,FALSE))</f>
        <v/>
      </c>
      <c r="AB2509" s="16" t="str">
        <f>IF(ISBLANK(Consolication[[#This Row],[Bénéficiaires]]),"",VLOOKUP(Consolication[[#This Row],[Bénéficiaires]],'PADESCE Ccontractuelle'!$B$61:$N$175,10,FALSE))</f>
        <v/>
      </c>
      <c r="AC2509" s="34" t="e">
        <f>VLOOKUP(#REF!,Apprenants!A2510:I3513,8,FALSE)</f>
        <v>#REF!</v>
      </c>
    </row>
    <row r="2510" spans="22:29" s="16" customFormat="1" x14ac:dyDescent="0.35">
      <c r="V2510" s="16" t="str">
        <f>IF(ISBLANK(Consolication[[#This Row],[Bénéficiaires]]),"",VLOOKUP(Consolication[[#This Row],[Bénéficiaires]],'PADESCE Ccontractuelle'!$B$61:$N$175,9,FALSE))</f>
        <v/>
      </c>
      <c r="AB2510" s="16" t="str">
        <f>IF(ISBLANK(Consolication[[#This Row],[Bénéficiaires]]),"",VLOOKUP(Consolication[[#This Row],[Bénéficiaires]],'PADESCE Ccontractuelle'!$B$61:$N$175,10,FALSE))</f>
        <v/>
      </c>
      <c r="AC2510" s="34" t="e">
        <f>VLOOKUP(#REF!,Apprenants!A2511:I3514,8,FALSE)</f>
        <v>#REF!</v>
      </c>
    </row>
    <row r="2511" spans="22:29" s="16" customFormat="1" x14ac:dyDescent="0.35">
      <c r="V2511" s="16" t="str">
        <f>IF(ISBLANK(Consolication[[#This Row],[Bénéficiaires]]),"",VLOOKUP(Consolication[[#This Row],[Bénéficiaires]],'PADESCE Ccontractuelle'!$B$61:$N$175,9,FALSE))</f>
        <v/>
      </c>
      <c r="AB2511" s="16" t="str">
        <f>IF(ISBLANK(Consolication[[#This Row],[Bénéficiaires]]),"",VLOOKUP(Consolication[[#This Row],[Bénéficiaires]],'PADESCE Ccontractuelle'!$B$61:$N$175,10,FALSE))</f>
        <v/>
      </c>
      <c r="AC2511" s="34" t="e">
        <f>VLOOKUP(#REF!,Apprenants!A2512:I3515,8,FALSE)</f>
        <v>#REF!</v>
      </c>
    </row>
    <row r="2512" spans="22:29" s="16" customFormat="1" x14ac:dyDescent="0.35">
      <c r="V2512" s="16" t="str">
        <f>IF(ISBLANK(Consolication[[#This Row],[Bénéficiaires]]),"",VLOOKUP(Consolication[[#This Row],[Bénéficiaires]],'PADESCE Ccontractuelle'!$B$61:$N$175,9,FALSE))</f>
        <v/>
      </c>
      <c r="AB2512" s="16" t="str">
        <f>IF(ISBLANK(Consolication[[#This Row],[Bénéficiaires]]),"",VLOOKUP(Consolication[[#This Row],[Bénéficiaires]],'PADESCE Ccontractuelle'!$B$61:$N$175,10,FALSE))</f>
        <v/>
      </c>
      <c r="AC2512" s="34" t="e">
        <f>VLOOKUP(#REF!,Apprenants!A2513:I3516,8,FALSE)</f>
        <v>#REF!</v>
      </c>
    </row>
    <row r="2513" spans="22:29" s="16" customFormat="1" x14ac:dyDescent="0.35">
      <c r="V2513" s="16" t="str">
        <f>IF(ISBLANK(Consolication[[#This Row],[Bénéficiaires]]),"",VLOOKUP(Consolication[[#This Row],[Bénéficiaires]],'PADESCE Ccontractuelle'!$B$61:$N$175,9,FALSE))</f>
        <v/>
      </c>
      <c r="AB2513" s="16" t="str">
        <f>IF(ISBLANK(Consolication[[#This Row],[Bénéficiaires]]),"",VLOOKUP(Consolication[[#This Row],[Bénéficiaires]],'PADESCE Ccontractuelle'!$B$61:$N$175,10,FALSE))</f>
        <v/>
      </c>
      <c r="AC2513" s="34" t="e">
        <f>VLOOKUP(#REF!,Apprenants!A2514:I3517,8,FALSE)</f>
        <v>#REF!</v>
      </c>
    </row>
    <row r="2514" spans="22:29" s="16" customFormat="1" x14ac:dyDescent="0.35">
      <c r="V2514" s="16" t="str">
        <f>IF(ISBLANK(Consolication[[#This Row],[Bénéficiaires]]),"",VLOOKUP(Consolication[[#This Row],[Bénéficiaires]],'PADESCE Ccontractuelle'!$B$61:$N$175,9,FALSE))</f>
        <v/>
      </c>
      <c r="AB2514" s="16" t="str">
        <f>IF(ISBLANK(Consolication[[#This Row],[Bénéficiaires]]),"",VLOOKUP(Consolication[[#This Row],[Bénéficiaires]],'PADESCE Ccontractuelle'!$B$61:$N$175,10,FALSE))</f>
        <v/>
      </c>
      <c r="AC2514" s="34" t="e">
        <f>VLOOKUP(#REF!,Apprenants!A2515:I3518,8,FALSE)</f>
        <v>#REF!</v>
      </c>
    </row>
    <row r="2515" spans="22:29" s="16" customFormat="1" x14ac:dyDescent="0.35">
      <c r="V2515" s="16" t="str">
        <f>IF(ISBLANK(Consolication[[#This Row],[Bénéficiaires]]),"",VLOOKUP(Consolication[[#This Row],[Bénéficiaires]],'PADESCE Ccontractuelle'!$B$61:$N$175,9,FALSE))</f>
        <v/>
      </c>
      <c r="AB2515" s="16" t="str">
        <f>IF(ISBLANK(Consolication[[#This Row],[Bénéficiaires]]),"",VLOOKUP(Consolication[[#This Row],[Bénéficiaires]],'PADESCE Ccontractuelle'!$B$61:$N$175,10,FALSE))</f>
        <v/>
      </c>
      <c r="AC2515" s="34" t="e">
        <f>VLOOKUP(#REF!,Apprenants!A2516:I3519,8,FALSE)</f>
        <v>#REF!</v>
      </c>
    </row>
    <row r="2516" spans="22:29" s="16" customFormat="1" x14ac:dyDescent="0.35">
      <c r="V2516" s="16" t="str">
        <f>IF(ISBLANK(Consolication[[#This Row],[Bénéficiaires]]),"",VLOOKUP(Consolication[[#This Row],[Bénéficiaires]],'PADESCE Ccontractuelle'!$B$61:$N$175,9,FALSE))</f>
        <v/>
      </c>
      <c r="AB2516" s="16" t="str">
        <f>IF(ISBLANK(Consolication[[#This Row],[Bénéficiaires]]),"",VLOOKUP(Consolication[[#This Row],[Bénéficiaires]],'PADESCE Ccontractuelle'!$B$61:$N$175,10,FALSE))</f>
        <v/>
      </c>
      <c r="AC2516" s="34" t="e">
        <f>VLOOKUP(#REF!,Apprenants!A2517:I3520,8,FALSE)</f>
        <v>#REF!</v>
      </c>
    </row>
    <row r="2517" spans="22:29" s="16" customFormat="1" x14ac:dyDescent="0.35">
      <c r="V2517" s="16" t="str">
        <f>IF(ISBLANK(Consolication[[#This Row],[Bénéficiaires]]),"",VLOOKUP(Consolication[[#This Row],[Bénéficiaires]],'PADESCE Ccontractuelle'!$B$61:$N$175,9,FALSE))</f>
        <v/>
      </c>
      <c r="AB2517" s="16" t="str">
        <f>IF(ISBLANK(Consolication[[#This Row],[Bénéficiaires]]),"",VLOOKUP(Consolication[[#This Row],[Bénéficiaires]],'PADESCE Ccontractuelle'!$B$61:$N$175,10,FALSE))</f>
        <v/>
      </c>
      <c r="AC2517" s="34" t="e">
        <f>VLOOKUP(#REF!,Apprenants!A2518:I3521,8,FALSE)</f>
        <v>#REF!</v>
      </c>
    </row>
    <row r="2518" spans="22:29" s="16" customFormat="1" x14ac:dyDescent="0.35">
      <c r="V2518" s="16" t="str">
        <f>IF(ISBLANK(Consolication[[#This Row],[Bénéficiaires]]),"",VLOOKUP(Consolication[[#This Row],[Bénéficiaires]],'PADESCE Ccontractuelle'!$B$61:$N$175,9,FALSE))</f>
        <v/>
      </c>
      <c r="AB2518" s="16" t="str">
        <f>IF(ISBLANK(Consolication[[#This Row],[Bénéficiaires]]),"",VLOOKUP(Consolication[[#This Row],[Bénéficiaires]],'PADESCE Ccontractuelle'!$B$61:$N$175,10,FALSE))</f>
        <v/>
      </c>
      <c r="AC2518" s="34" t="e">
        <f>VLOOKUP(#REF!,Apprenants!A2519:I3522,8,FALSE)</f>
        <v>#REF!</v>
      </c>
    </row>
    <row r="2519" spans="22:29" s="16" customFormat="1" x14ac:dyDescent="0.35">
      <c r="V2519" s="16" t="str">
        <f>IF(ISBLANK(Consolication[[#This Row],[Bénéficiaires]]),"",VLOOKUP(Consolication[[#This Row],[Bénéficiaires]],'PADESCE Ccontractuelle'!$B$61:$N$175,9,FALSE))</f>
        <v/>
      </c>
      <c r="AB2519" s="16" t="str">
        <f>IF(ISBLANK(Consolication[[#This Row],[Bénéficiaires]]),"",VLOOKUP(Consolication[[#This Row],[Bénéficiaires]],'PADESCE Ccontractuelle'!$B$61:$N$175,10,FALSE))</f>
        <v/>
      </c>
      <c r="AC2519" s="34" t="e">
        <f>VLOOKUP(#REF!,Apprenants!A2520:I3523,8,FALSE)</f>
        <v>#REF!</v>
      </c>
    </row>
    <row r="2520" spans="22:29" s="16" customFormat="1" x14ac:dyDescent="0.35">
      <c r="V2520" s="16" t="str">
        <f>IF(ISBLANK(Consolication[[#This Row],[Bénéficiaires]]),"",VLOOKUP(Consolication[[#This Row],[Bénéficiaires]],'PADESCE Ccontractuelle'!$B$61:$N$175,9,FALSE))</f>
        <v/>
      </c>
      <c r="AB2520" s="16" t="str">
        <f>IF(ISBLANK(Consolication[[#This Row],[Bénéficiaires]]),"",VLOOKUP(Consolication[[#This Row],[Bénéficiaires]],'PADESCE Ccontractuelle'!$B$61:$N$175,10,FALSE))</f>
        <v/>
      </c>
      <c r="AC2520" s="34" t="e">
        <f>VLOOKUP(#REF!,Apprenants!A2521:I3524,8,FALSE)</f>
        <v>#REF!</v>
      </c>
    </row>
    <row r="2521" spans="22:29" s="16" customFormat="1" x14ac:dyDescent="0.35">
      <c r="V2521" s="16" t="str">
        <f>IF(ISBLANK(Consolication[[#This Row],[Bénéficiaires]]),"",VLOOKUP(Consolication[[#This Row],[Bénéficiaires]],'PADESCE Ccontractuelle'!$B$61:$N$175,9,FALSE))</f>
        <v/>
      </c>
      <c r="AB2521" s="16" t="str">
        <f>IF(ISBLANK(Consolication[[#This Row],[Bénéficiaires]]),"",VLOOKUP(Consolication[[#This Row],[Bénéficiaires]],'PADESCE Ccontractuelle'!$B$61:$N$175,10,FALSE))</f>
        <v/>
      </c>
      <c r="AC2521" s="34" t="e">
        <f>VLOOKUP(#REF!,Apprenants!A2522:I3525,8,FALSE)</f>
        <v>#REF!</v>
      </c>
    </row>
    <row r="2522" spans="22:29" s="16" customFormat="1" x14ac:dyDescent="0.35">
      <c r="V2522" s="16" t="str">
        <f>IF(ISBLANK(Consolication[[#This Row],[Bénéficiaires]]),"",VLOOKUP(Consolication[[#This Row],[Bénéficiaires]],'PADESCE Ccontractuelle'!$B$61:$N$175,9,FALSE))</f>
        <v/>
      </c>
      <c r="AB2522" s="16" t="str">
        <f>IF(ISBLANK(Consolication[[#This Row],[Bénéficiaires]]),"",VLOOKUP(Consolication[[#This Row],[Bénéficiaires]],'PADESCE Ccontractuelle'!$B$61:$N$175,10,FALSE))</f>
        <v/>
      </c>
      <c r="AC2522" s="34" t="e">
        <f>VLOOKUP(#REF!,Apprenants!A2523:I3526,8,FALSE)</f>
        <v>#REF!</v>
      </c>
    </row>
    <row r="2523" spans="22:29" s="16" customFormat="1" x14ac:dyDescent="0.35">
      <c r="V2523" s="16" t="str">
        <f>IF(ISBLANK(Consolication[[#This Row],[Bénéficiaires]]),"",VLOOKUP(Consolication[[#This Row],[Bénéficiaires]],'PADESCE Ccontractuelle'!$B$61:$N$175,9,FALSE))</f>
        <v/>
      </c>
      <c r="AB2523" s="16" t="str">
        <f>IF(ISBLANK(Consolication[[#This Row],[Bénéficiaires]]),"",VLOOKUP(Consolication[[#This Row],[Bénéficiaires]],'PADESCE Ccontractuelle'!$B$61:$N$175,10,FALSE))</f>
        <v/>
      </c>
      <c r="AC2523" s="34" t="e">
        <f>VLOOKUP(#REF!,Apprenants!A2524:I3527,8,FALSE)</f>
        <v>#REF!</v>
      </c>
    </row>
    <row r="2524" spans="22:29" s="16" customFormat="1" x14ac:dyDescent="0.35">
      <c r="V2524" s="16" t="str">
        <f>IF(ISBLANK(Consolication[[#This Row],[Bénéficiaires]]),"",VLOOKUP(Consolication[[#This Row],[Bénéficiaires]],'PADESCE Ccontractuelle'!$B$61:$N$175,9,FALSE))</f>
        <v/>
      </c>
      <c r="AB2524" s="16" t="str">
        <f>IF(ISBLANK(Consolication[[#This Row],[Bénéficiaires]]),"",VLOOKUP(Consolication[[#This Row],[Bénéficiaires]],'PADESCE Ccontractuelle'!$B$61:$N$175,10,FALSE))</f>
        <v/>
      </c>
      <c r="AC2524" s="34" t="e">
        <f>VLOOKUP(#REF!,Apprenants!A2525:I3528,8,FALSE)</f>
        <v>#REF!</v>
      </c>
    </row>
    <row r="2525" spans="22:29" s="16" customFormat="1" x14ac:dyDescent="0.35">
      <c r="V2525" s="16" t="str">
        <f>IF(ISBLANK(Consolication[[#This Row],[Bénéficiaires]]),"",VLOOKUP(Consolication[[#This Row],[Bénéficiaires]],'PADESCE Ccontractuelle'!$B$61:$N$175,9,FALSE))</f>
        <v/>
      </c>
      <c r="AB2525" s="16" t="str">
        <f>IF(ISBLANK(Consolication[[#This Row],[Bénéficiaires]]),"",VLOOKUP(Consolication[[#This Row],[Bénéficiaires]],'PADESCE Ccontractuelle'!$B$61:$N$175,10,FALSE))</f>
        <v/>
      </c>
      <c r="AC2525" s="34" t="e">
        <f>VLOOKUP(#REF!,Apprenants!A2526:I3529,8,FALSE)</f>
        <v>#REF!</v>
      </c>
    </row>
    <row r="2526" spans="22:29" s="16" customFormat="1" x14ac:dyDescent="0.35">
      <c r="V2526" s="16" t="str">
        <f>IF(ISBLANK(Consolication[[#This Row],[Bénéficiaires]]),"",VLOOKUP(Consolication[[#This Row],[Bénéficiaires]],'PADESCE Ccontractuelle'!$B$61:$N$175,9,FALSE))</f>
        <v/>
      </c>
      <c r="AB2526" s="16" t="str">
        <f>IF(ISBLANK(Consolication[[#This Row],[Bénéficiaires]]),"",VLOOKUP(Consolication[[#This Row],[Bénéficiaires]],'PADESCE Ccontractuelle'!$B$61:$N$175,10,FALSE))</f>
        <v/>
      </c>
      <c r="AC2526" s="34" t="e">
        <f>VLOOKUP(#REF!,Apprenants!A2527:I3530,8,FALSE)</f>
        <v>#REF!</v>
      </c>
    </row>
    <row r="2527" spans="22:29" s="16" customFormat="1" x14ac:dyDescent="0.35">
      <c r="V2527" s="16" t="str">
        <f>IF(ISBLANK(Consolication[[#This Row],[Bénéficiaires]]),"",VLOOKUP(Consolication[[#This Row],[Bénéficiaires]],'PADESCE Ccontractuelle'!$B$61:$N$175,9,FALSE))</f>
        <v/>
      </c>
      <c r="AB2527" s="16" t="str">
        <f>IF(ISBLANK(Consolication[[#This Row],[Bénéficiaires]]),"",VLOOKUP(Consolication[[#This Row],[Bénéficiaires]],'PADESCE Ccontractuelle'!$B$61:$N$175,10,FALSE))</f>
        <v/>
      </c>
      <c r="AC2527" s="34" t="e">
        <f>VLOOKUP(#REF!,Apprenants!A2528:I3531,8,FALSE)</f>
        <v>#REF!</v>
      </c>
    </row>
    <row r="2528" spans="22:29" s="16" customFormat="1" x14ac:dyDescent="0.35">
      <c r="V2528" s="16" t="str">
        <f>IF(ISBLANK(Consolication[[#This Row],[Bénéficiaires]]),"",VLOOKUP(Consolication[[#This Row],[Bénéficiaires]],'PADESCE Ccontractuelle'!$B$61:$N$175,9,FALSE))</f>
        <v/>
      </c>
      <c r="AB2528" s="16" t="str">
        <f>IF(ISBLANK(Consolication[[#This Row],[Bénéficiaires]]),"",VLOOKUP(Consolication[[#This Row],[Bénéficiaires]],'PADESCE Ccontractuelle'!$B$61:$N$175,10,FALSE))</f>
        <v/>
      </c>
      <c r="AC2528" s="34" t="e">
        <f>VLOOKUP(#REF!,Apprenants!A2529:I3532,8,FALSE)</f>
        <v>#REF!</v>
      </c>
    </row>
    <row r="2529" spans="22:29" s="16" customFormat="1" x14ac:dyDescent="0.35">
      <c r="V2529" s="16" t="str">
        <f>IF(ISBLANK(Consolication[[#This Row],[Bénéficiaires]]),"",VLOOKUP(Consolication[[#This Row],[Bénéficiaires]],'PADESCE Ccontractuelle'!$B$61:$N$175,9,FALSE))</f>
        <v/>
      </c>
      <c r="AB2529" s="16" t="str">
        <f>IF(ISBLANK(Consolication[[#This Row],[Bénéficiaires]]),"",VLOOKUP(Consolication[[#This Row],[Bénéficiaires]],'PADESCE Ccontractuelle'!$B$61:$N$175,10,FALSE))</f>
        <v/>
      </c>
      <c r="AC2529" s="34" t="e">
        <f>VLOOKUP(#REF!,Apprenants!A2530:I3533,8,FALSE)</f>
        <v>#REF!</v>
      </c>
    </row>
    <row r="2530" spans="22:29" s="16" customFormat="1" x14ac:dyDescent="0.35">
      <c r="V2530" s="16" t="str">
        <f>IF(ISBLANK(Consolication[[#This Row],[Bénéficiaires]]),"",VLOOKUP(Consolication[[#This Row],[Bénéficiaires]],'PADESCE Ccontractuelle'!$B$61:$N$175,9,FALSE))</f>
        <v/>
      </c>
      <c r="AB2530" s="16" t="str">
        <f>IF(ISBLANK(Consolication[[#This Row],[Bénéficiaires]]),"",VLOOKUP(Consolication[[#This Row],[Bénéficiaires]],'PADESCE Ccontractuelle'!$B$61:$N$175,10,FALSE))</f>
        <v/>
      </c>
      <c r="AC2530" s="34" t="e">
        <f>VLOOKUP(#REF!,Apprenants!A2531:I3534,8,FALSE)</f>
        <v>#REF!</v>
      </c>
    </row>
    <row r="2531" spans="22:29" s="16" customFormat="1" x14ac:dyDescent="0.35">
      <c r="V2531" s="16" t="str">
        <f>IF(ISBLANK(Consolication[[#This Row],[Bénéficiaires]]),"",VLOOKUP(Consolication[[#This Row],[Bénéficiaires]],'PADESCE Ccontractuelle'!$B$61:$N$175,9,FALSE))</f>
        <v/>
      </c>
      <c r="AB2531" s="16" t="str">
        <f>IF(ISBLANK(Consolication[[#This Row],[Bénéficiaires]]),"",VLOOKUP(Consolication[[#This Row],[Bénéficiaires]],'PADESCE Ccontractuelle'!$B$61:$N$175,10,FALSE))</f>
        <v/>
      </c>
      <c r="AC2531" s="34" t="e">
        <f>VLOOKUP(#REF!,Apprenants!A2532:I3535,8,FALSE)</f>
        <v>#REF!</v>
      </c>
    </row>
    <row r="2532" spans="22:29" s="16" customFormat="1" x14ac:dyDescent="0.35">
      <c r="V2532" s="16" t="str">
        <f>IF(ISBLANK(Consolication[[#This Row],[Bénéficiaires]]),"",VLOOKUP(Consolication[[#This Row],[Bénéficiaires]],'PADESCE Ccontractuelle'!$B$61:$N$175,9,FALSE))</f>
        <v/>
      </c>
      <c r="AB2532" s="16" t="str">
        <f>IF(ISBLANK(Consolication[[#This Row],[Bénéficiaires]]),"",VLOOKUP(Consolication[[#This Row],[Bénéficiaires]],'PADESCE Ccontractuelle'!$B$61:$N$175,10,FALSE))</f>
        <v/>
      </c>
      <c r="AC2532" s="34" t="e">
        <f>VLOOKUP(#REF!,Apprenants!A2533:I3536,8,FALSE)</f>
        <v>#REF!</v>
      </c>
    </row>
    <row r="2533" spans="22:29" s="16" customFormat="1" x14ac:dyDescent="0.35">
      <c r="V2533" s="16" t="str">
        <f>IF(ISBLANK(Consolication[[#This Row],[Bénéficiaires]]),"",VLOOKUP(Consolication[[#This Row],[Bénéficiaires]],'PADESCE Ccontractuelle'!$B$61:$N$175,9,FALSE))</f>
        <v/>
      </c>
      <c r="AB2533" s="16" t="str">
        <f>IF(ISBLANK(Consolication[[#This Row],[Bénéficiaires]]),"",VLOOKUP(Consolication[[#This Row],[Bénéficiaires]],'PADESCE Ccontractuelle'!$B$61:$N$175,10,FALSE))</f>
        <v/>
      </c>
      <c r="AC2533" s="34" t="e">
        <f>VLOOKUP(#REF!,Apprenants!A2534:I3537,8,FALSE)</f>
        <v>#REF!</v>
      </c>
    </row>
    <row r="2534" spans="22:29" s="16" customFormat="1" x14ac:dyDescent="0.35">
      <c r="V2534" s="16" t="str">
        <f>IF(ISBLANK(Consolication[[#This Row],[Bénéficiaires]]),"",VLOOKUP(Consolication[[#This Row],[Bénéficiaires]],'PADESCE Ccontractuelle'!$B$61:$N$175,9,FALSE))</f>
        <v/>
      </c>
      <c r="AB2534" s="16" t="str">
        <f>IF(ISBLANK(Consolication[[#This Row],[Bénéficiaires]]),"",VLOOKUP(Consolication[[#This Row],[Bénéficiaires]],'PADESCE Ccontractuelle'!$B$61:$N$175,10,FALSE))</f>
        <v/>
      </c>
      <c r="AC2534" s="34" t="e">
        <f>VLOOKUP(#REF!,Apprenants!A2535:I3538,8,FALSE)</f>
        <v>#REF!</v>
      </c>
    </row>
    <row r="2535" spans="22:29" s="16" customFormat="1" x14ac:dyDescent="0.35">
      <c r="V2535" s="16" t="str">
        <f>IF(ISBLANK(Consolication[[#This Row],[Bénéficiaires]]),"",VLOOKUP(Consolication[[#This Row],[Bénéficiaires]],'PADESCE Ccontractuelle'!$B$61:$N$175,9,FALSE))</f>
        <v/>
      </c>
      <c r="AB2535" s="16" t="str">
        <f>IF(ISBLANK(Consolication[[#This Row],[Bénéficiaires]]),"",VLOOKUP(Consolication[[#This Row],[Bénéficiaires]],'PADESCE Ccontractuelle'!$B$61:$N$175,10,FALSE))</f>
        <v/>
      </c>
      <c r="AC2535" s="34" t="e">
        <f>VLOOKUP(#REF!,Apprenants!A2536:I3539,8,FALSE)</f>
        <v>#REF!</v>
      </c>
    </row>
    <row r="2536" spans="22:29" s="16" customFormat="1" x14ac:dyDescent="0.35">
      <c r="V2536" s="16" t="str">
        <f>IF(ISBLANK(Consolication[[#This Row],[Bénéficiaires]]),"",VLOOKUP(Consolication[[#This Row],[Bénéficiaires]],'PADESCE Ccontractuelle'!$B$61:$N$175,9,FALSE))</f>
        <v/>
      </c>
      <c r="AB2536" s="16" t="str">
        <f>IF(ISBLANK(Consolication[[#This Row],[Bénéficiaires]]),"",VLOOKUP(Consolication[[#This Row],[Bénéficiaires]],'PADESCE Ccontractuelle'!$B$61:$N$175,10,FALSE))</f>
        <v/>
      </c>
      <c r="AC2536" s="34" t="e">
        <f>VLOOKUP(#REF!,Apprenants!A2537:I3540,8,FALSE)</f>
        <v>#REF!</v>
      </c>
    </row>
    <row r="2537" spans="22:29" s="16" customFormat="1" x14ac:dyDescent="0.35">
      <c r="V2537" s="16" t="str">
        <f>IF(ISBLANK(Consolication[[#This Row],[Bénéficiaires]]),"",VLOOKUP(Consolication[[#This Row],[Bénéficiaires]],'PADESCE Ccontractuelle'!$B$61:$N$175,9,FALSE))</f>
        <v/>
      </c>
      <c r="AB2537" s="16" t="str">
        <f>IF(ISBLANK(Consolication[[#This Row],[Bénéficiaires]]),"",VLOOKUP(Consolication[[#This Row],[Bénéficiaires]],'PADESCE Ccontractuelle'!$B$61:$N$175,10,FALSE))</f>
        <v/>
      </c>
      <c r="AC2537" s="34" t="e">
        <f>VLOOKUP(#REF!,Apprenants!A2538:I3541,8,FALSE)</f>
        <v>#REF!</v>
      </c>
    </row>
    <row r="2538" spans="22:29" s="16" customFormat="1" x14ac:dyDescent="0.35">
      <c r="V2538" s="16" t="str">
        <f>IF(ISBLANK(Consolication[[#This Row],[Bénéficiaires]]),"",VLOOKUP(Consolication[[#This Row],[Bénéficiaires]],'PADESCE Ccontractuelle'!$B$61:$N$175,9,FALSE))</f>
        <v/>
      </c>
      <c r="AB2538" s="16" t="str">
        <f>IF(ISBLANK(Consolication[[#This Row],[Bénéficiaires]]),"",VLOOKUP(Consolication[[#This Row],[Bénéficiaires]],'PADESCE Ccontractuelle'!$B$61:$N$175,10,FALSE))</f>
        <v/>
      </c>
      <c r="AC2538" s="34" t="e">
        <f>VLOOKUP(#REF!,Apprenants!A2539:I3542,8,FALSE)</f>
        <v>#REF!</v>
      </c>
    </row>
    <row r="2539" spans="22:29" s="16" customFormat="1" x14ac:dyDescent="0.35">
      <c r="V2539" s="16" t="str">
        <f>IF(ISBLANK(Consolication[[#This Row],[Bénéficiaires]]),"",VLOOKUP(Consolication[[#This Row],[Bénéficiaires]],'PADESCE Ccontractuelle'!$B$61:$N$175,9,FALSE))</f>
        <v/>
      </c>
      <c r="AB2539" s="16" t="str">
        <f>IF(ISBLANK(Consolication[[#This Row],[Bénéficiaires]]),"",VLOOKUP(Consolication[[#This Row],[Bénéficiaires]],'PADESCE Ccontractuelle'!$B$61:$N$175,10,FALSE))</f>
        <v/>
      </c>
      <c r="AC2539" s="34" t="e">
        <f>VLOOKUP(#REF!,Apprenants!A2540:I3543,8,FALSE)</f>
        <v>#REF!</v>
      </c>
    </row>
    <row r="2540" spans="22:29" s="16" customFormat="1" x14ac:dyDescent="0.35">
      <c r="V2540" s="16" t="str">
        <f>IF(ISBLANK(Consolication[[#This Row],[Bénéficiaires]]),"",VLOOKUP(Consolication[[#This Row],[Bénéficiaires]],'PADESCE Ccontractuelle'!$B$61:$N$175,9,FALSE))</f>
        <v/>
      </c>
      <c r="AB2540" s="16" t="str">
        <f>IF(ISBLANK(Consolication[[#This Row],[Bénéficiaires]]),"",VLOOKUP(Consolication[[#This Row],[Bénéficiaires]],'PADESCE Ccontractuelle'!$B$61:$N$175,10,FALSE))</f>
        <v/>
      </c>
      <c r="AC2540" s="34" t="e">
        <f>VLOOKUP(#REF!,Apprenants!A2541:I3544,8,FALSE)</f>
        <v>#REF!</v>
      </c>
    </row>
    <row r="2541" spans="22:29" s="16" customFormat="1" x14ac:dyDescent="0.35">
      <c r="V2541" s="16" t="str">
        <f>IF(ISBLANK(Consolication[[#This Row],[Bénéficiaires]]),"",VLOOKUP(Consolication[[#This Row],[Bénéficiaires]],'PADESCE Ccontractuelle'!$B$61:$N$175,9,FALSE))</f>
        <v/>
      </c>
      <c r="AB2541" s="16" t="str">
        <f>IF(ISBLANK(Consolication[[#This Row],[Bénéficiaires]]),"",VLOOKUP(Consolication[[#This Row],[Bénéficiaires]],'PADESCE Ccontractuelle'!$B$61:$N$175,10,FALSE))</f>
        <v/>
      </c>
      <c r="AC2541" s="34" t="e">
        <f>VLOOKUP(#REF!,Apprenants!A2542:I3545,8,FALSE)</f>
        <v>#REF!</v>
      </c>
    </row>
    <row r="2542" spans="22:29" s="16" customFormat="1" x14ac:dyDescent="0.35">
      <c r="V2542" s="16" t="str">
        <f>IF(ISBLANK(Consolication[[#This Row],[Bénéficiaires]]),"",VLOOKUP(Consolication[[#This Row],[Bénéficiaires]],'PADESCE Ccontractuelle'!$B$61:$N$175,9,FALSE))</f>
        <v/>
      </c>
      <c r="AB2542" s="16" t="str">
        <f>IF(ISBLANK(Consolication[[#This Row],[Bénéficiaires]]),"",VLOOKUP(Consolication[[#This Row],[Bénéficiaires]],'PADESCE Ccontractuelle'!$B$61:$N$175,10,FALSE))</f>
        <v/>
      </c>
      <c r="AC2542" s="34" t="e">
        <f>VLOOKUP(#REF!,Apprenants!A2543:I3546,8,FALSE)</f>
        <v>#REF!</v>
      </c>
    </row>
    <row r="2543" spans="22:29" s="16" customFormat="1" x14ac:dyDescent="0.35">
      <c r="V2543" s="16" t="str">
        <f>IF(ISBLANK(Consolication[[#This Row],[Bénéficiaires]]),"",VLOOKUP(Consolication[[#This Row],[Bénéficiaires]],'PADESCE Ccontractuelle'!$B$61:$N$175,9,FALSE))</f>
        <v/>
      </c>
      <c r="AB2543" s="16" t="str">
        <f>IF(ISBLANK(Consolication[[#This Row],[Bénéficiaires]]),"",VLOOKUP(Consolication[[#This Row],[Bénéficiaires]],'PADESCE Ccontractuelle'!$B$61:$N$175,10,FALSE))</f>
        <v/>
      </c>
      <c r="AC2543" s="34" t="e">
        <f>VLOOKUP(#REF!,Apprenants!A2544:I3547,8,FALSE)</f>
        <v>#REF!</v>
      </c>
    </row>
    <row r="2544" spans="22:29" s="16" customFormat="1" x14ac:dyDescent="0.35">
      <c r="V2544" s="16" t="str">
        <f>IF(ISBLANK(Consolication[[#This Row],[Bénéficiaires]]),"",VLOOKUP(Consolication[[#This Row],[Bénéficiaires]],'PADESCE Ccontractuelle'!$B$61:$N$175,9,FALSE))</f>
        <v/>
      </c>
      <c r="AB2544" s="16" t="str">
        <f>IF(ISBLANK(Consolication[[#This Row],[Bénéficiaires]]),"",VLOOKUP(Consolication[[#This Row],[Bénéficiaires]],'PADESCE Ccontractuelle'!$B$61:$N$175,10,FALSE))</f>
        <v/>
      </c>
      <c r="AC2544" s="34" t="e">
        <f>VLOOKUP(#REF!,Apprenants!A2545:I3548,8,FALSE)</f>
        <v>#REF!</v>
      </c>
    </row>
    <row r="2545" spans="22:29" s="16" customFormat="1" x14ac:dyDescent="0.35">
      <c r="V2545" s="16" t="str">
        <f>IF(ISBLANK(Consolication[[#This Row],[Bénéficiaires]]),"",VLOOKUP(Consolication[[#This Row],[Bénéficiaires]],'PADESCE Ccontractuelle'!$B$61:$N$175,9,FALSE))</f>
        <v/>
      </c>
      <c r="AB2545" s="16" t="str">
        <f>IF(ISBLANK(Consolication[[#This Row],[Bénéficiaires]]),"",VLOOKUP(Consolication[[#This Row],[Bénéficiaires]],'PADESCE Ccontractuelle'!$B$61:$N$175,10,FALSE))</f>
        <v/>
      </c>
      <c r="AC2545" s="34" t="e">
        <f>VLOOKUP(#REF!,Apprenants!A2546:I3549,8,FALSE)</f>
        <v>#REF!</v>
      </c>
    </row>
    <row r="2546" spans="22:29" s="16" customFormat="1" x14ac:dyDescent="0.35">
      <c r="V2546" s="16" t="str">
        <f>IF(ISBLANK(Consolication[[#This Row],[Bénéficiaires]]),"",VLOOKUP(Consolication[[#This Row],[Bénéficiaires]],'PADESCE Ccontractuelle'!$B$61:$N$175,9,FALSE))</f>
        <v/>
      </c>
      <c r="AB2546" s="16" t="str">
        <f>IF(ISBLANK(Consolication[[#This Row],[Bénéficiaires]]),"",VLOOKUP(Consolication[[#This Row],[Bénéficiaires]],'PADESCE Ccontractuelle'!$B$61:$N$175,10,FALSE))</f>
        <v/>
      </c>
      <c r="AC2546" s="34" t="e">
        <f>VLOOKUP(#REF!,Apprenants!A2547:I3550,8,FALSE)</f>
        <v>#REF!</v>
      </c>
    </row>
    <row r="2547" spans="22:29" s="16" customFormat="1" x14ac:dyDescent="0.35">
      <c r="V2547" s="16" t="str">
        <f>IF(ISBLANK(Consolication[[#This Row],[Bénéficiaires]]),"",VLOOKUP(Consolication[[#This Row],[Bénéficiaires]],'PADESCE Ccontractuelle'!$B$61:$N$175,9,FALSE))</f>
        <v/>
      </c>
      <c r="AB2547" s="16" t="str">
        <f>IF(ISBLANK(Consolication[[#This Row],[Bénéficiaires]]),"",VLOOKUP(Consolication[[#This Row],[Bénéficiaires]],'PADESCE Ccontractuelle'!$B$61:$N$175,10,FALSE))</f>
        <v/>
      </c>
      <c r="AC2547" s="34" t="e">
        <f>VLOOKUP(#REF!,Apprenants!A2548:I3551,8,FALSE)</f>
        <v>#REF!</v>
      </c>
    </row>
    <row r="2548" spans="22:29" s="16" customFormat="1" x14ac:dyDescent="0.35">
      <c r="V2548" s="16" t="str">
        <f>IF(ISBLANK(Consolication[[#This Row],[Bénéficiaires]]),"",VLOOKUP(Consolication[[#This Row],[Bénéficiaires]],'PADESCE Ccontractuelle'!$B$61:$N$175,9,FALSE))</f>
        <v/>
      </c>
      <c r="AB2548" s="16" t="str">
        <f>IF(ISBLANK(Consolication[[#This Row],[Bénéficiaires]]),"",VLOOKUP(Consolication[[#This Row],[Bénéficiaires]],'PADESCE Ccontractuelle'!$B$61:$N$175,10,FALSE))</f>
        <v/>
      </c>
      <c r="AC2548" s="34" t="e">
        <f>VLOOKUP(#REF!,Apprenants!A2549:I3552,8,FALSE)</f>
        <v>#REF!</v>
      </c>
    </row>
    <row r="2549" spans="22:29" s="16" customFormat="1" x14ac:dyDescent="0.35">
      <c r="V2549" s="16" t="str">
        <f>IF(ISBLANK(Consolication[[#This Row],[Bénéficiaires]]),"",VLOOKUP(Consolication[[#This Row],[Bénéficiaires]],'PADESCE Ccontractuelle'!$B$61:$N$175,9,FALSE))</f>
        <v/>
      </c>
      <c r="AB2549" s="16" t="str">
        <f>IF(ISBLANK(Consolication[[#This Row],[Bénéficiaires]]),"",VLOOKUP(Consolication[[#This Row],[Bénéficiaires]],'PADESCE Ccontractuelle'!$B$61:$N$175,10,FALSE))</f>
        <v/>
      </c>
      <c r="AC2549" s="34" t="e">
        <f>VLOOKUP(#REF!,Apprenants!A2550:I3553,8,FALSE)</f>
        <v>#REF!</v>
      </c>
    </row>
    <row r="2550" spans="22:29" s="16" customFormat="1" x14ac:dyDescent="0.35">
      <c r="V2550" s="16" t="str">
        <f>IF(ISBLANK(Consolication[[#This Row],[Bénéficiaires]]),"",VLOOKUP(Consolication[[#This Row],[Bénéficiaires]],'PADESCE Ccontractuelle'!$B$61:$N$175,9,FALSE))</f>
        <v/>
      </c>
      <c r="AB2550" s="16" t="str">
        <f>IF(ISBLANK(Consolication[[#This Row],[Bénéficiaires]]),"",VLOOKUP(Consolication[[#This Row],[Bénéficiaires]],'PADESCE Ccontractuelle'!$B$61:$N$175,10,FALSE))</f>
        <v/>
      </c>
      <c r="AC2550" s="34" t="e">
        <f>VLOOKUP(#REF!,Apprenants!A2551:I3554,8,FALSE)</f>
        <v>#REF!</v>
      </c>
    </row>
    <row r="2551" spans="22:29" s="16" customFormat="1" x14ac:dyDescent="0.35">
      <c r="V2551" s="16" t="str">
        <f>IF(ISBLANK(Consolication[[#This Row],[Bénéficiaires]]),"",VLOOKUP(Consolication[[#This Row],[Bénéficiaires]],'PADESCE Ccontractuelle'!$B$61:$N$175,9,FALSE))</f>
        <v/>
      </c>
      <c r="AB2551" s="16" t="str">
        <f>IF(ISBLANK(Consolication[[#This Row],[Bénéficiaires]]),"",VLOOKUP(Consolication[[#This Row],[Bénéficiaires]],'PADESCE Ccontractuelle'!$B$61:$N$175,10,FALSE))</f>
        <v/>
      </c>
      <c r="AC2551" s="34" t="e">
        <f>VLOOKUP(#REF!,Apprenants!A2552:I3555,8,FALSE)</f>
        <v>#REF!</v>
      </c>
    </row>
    <row r="2552" spans="22:29" s="16" customFormat="1" x14ac:dyDescent="0.35">
      <c r="V2552" s="16" t="str">
        <f>IF(ISBLANK(Consolication[[#This Row],[Bénéficiaires]]),"",VLOOKUP(Consolication[[#This Row],[Bénéficiaires]],'PADESCE Ccontractuelle'!$B$61:$N$175,9,FALSE))</f>
        <v/>
      </c>
      <c r="AB2552" s="16" t="str">
        <f>IF(ISBLANK(Consolication[[#This Row],[Bénéficiaires]]),"",VLOOKUP(Consolication[[#This Row],[Bénéficiaires]],'PADESCE Ccontractuelle'!$B$61:$N$175,10,FALSE))</f>
        <v/>
      </c>
      <c r="AC2552" s="34" t="e">
        <f>VLOOKUP(#REF!,Apprenants!A2553:I3556,8,FALSE)</f>
        <v>#REF!</v>
      </c>
    </row>
    <row r="2553" spans="22:29" s="16" customFormat="1" x14ac:dyDescent="0.35">
      <c r="V2553" s="16" t="str">
        <f>IF(ISBLANK(Consolication[[#This Row],[Bénéficiaires]]),"",VLOOKUP(Consolication[[#This Row],[Bénéficiaires]],'PADESCE Ccontractuelle'!$B$61:$N$175,9,FALSE))</f>
        <v/>
      </c>
      <c r="AB2553" s="16" t="str">
        <f>IF(ISBLANK(Consolication[[#This Row],[Bénéficiaires]]),"",VLOOKUP(Consolication[[#This Row],[Bénéficiaires]],'PADESCE Ccontractuelle'!$B$61:$N$175,10,FALSE))</f>
        <v/>
      </c>
      <c r="AC2553" s="34" t="e">
        <f>VLOOKUP(#REF!,Apprenants!A2554:I3557,8,FALSE)</f>
        <v>#REF!</v>
      </c>
    </row>
    <row r="2554" spans="22:29" s="16" customFormat="1" x14ac:dyDescent="0.35">
      <c r="V2554" s="16" t="str">
        <f>IF(ISBLANK(Consolication[[#This Row],[Bénéficiaires]]),"",VLOOKUP(Consolication[[#This Row],[Bénéficiaires]],'PADESCE Ccontractuelle'!$B$61:$N$175,9,FALSE))</f>
        <v/>
      </c>
      <c r="AB2554" s="16" t="str">
        <f>IF(ISBLANK(Consolication[[#This Row],[Bénéficiaires]]),"",VLOOKUP(Consolication[[#This Row],[Bénéficiaires]],'PADESCE Ccontractuelle'!$B$61:$N$175,10,FALSE))</f>
        <v/>
      </c>
      <c r="AC2554" s="34" t="e">
        <f>VLOOKUP(#REF!,Apprenants!A2555:I3558,8,FALSE)</f>
        <v>#REF!</v>
      </c>
    </row>
    <row r="2555" spans="22:29" s="16" customFormat="1" x14ac:dyDescent="0.35">
      <c r="V2555" s="16" t="str">
        <f>IF(ISBLANK(Consolication[[#This Row],[Bénéficiaires]]),"",VLOOKUP(Consolication[[#This Row],[Bénéficiaires]],'PADESCE Ccontractuelle'!$B$61:$N$175,9,FALSE))</f>
        <v/>
      </c>
      <c r="AB2555" s="16" t="str">
        <f>IF(ISBLANK(Consolication[[#This Row],[Bénéficiaires]]),"",VLOOKUP(Consolication[[#This Row],[Bénéficiaires]],'PADESCE Ccontractuelle'!$B$61:$N$175,10,FALSE))</f>
        <v/>
      </c>
      <c r="AC2555" s="34" t="e">
        <f>VLOOKUP(#REF!,Apprenants!A2556:I3559,8,FALSE)</f>
        <v>#REF!</v>
      </c>
    </row>
    <row r="2556" spans="22:29" s="16" customFormat="1" x14ac:dyDescent="0.35">
      <c r="V2556" s="16" t="str">
        <f>IF(ISBLANK(Consolication[[#This Row],[Bénéficiaires]]),"",VLOOKUP(Consolication[[#This Row],[Bénéficiaires]],'PADESCE Ccontractuelle'!$B$61:$N$175,9,FALSE))</f>
        <v/>
      </c>
      <c r="AB2556" s="16" t="str">
        <f>IF(ISBLANK(Consolication[[#This Row],[Bénéficiaires]]),"",VLOOKUP(Consolication[[#This Row],[Bénéficiaires]],'PADESCE Ccontractuelle'!$B$61:$N$175,10,FALSE))</f>
        <v/>
      </c>
      <c r="AC2556" s="34" t="e">
        <f>VLOOKUP(#REF!,Apprenants!A2557:I3560,8,FALSE)</f>
        <v>#REF!</v>
      </c>
    </row>
    <row r="2557" spans="22:29" s="16" customFormat="1" x14ac:dyDescent="0.35">
      <c r="V2557" s="16" t="str">
        <f>IF(ISBLANK(Consolication[[#This Row],[Bénéficiaires]]),"",VLOOKUP(Consolication[[#This Row],[Bénéficiaires]],'PADESCE Ccontractuelle'!$B$61:$N$175,9,FALSE))</f>
        <v/>
      </c>
      <c r="AB2557" s="16" t="str">
        <f>IF(ISBLANK(Consolication[[#This Row],[Bénéficiaires]]),"",VLOOKUP(Consolication[[#This Row],[Bénéficiaires]],'PADESCE Ccontractuelle'!$B$61:$N$175,10,FALSE))</f>
        <v/>
      </c>
      <c r="AC2557" s="34" t="e">
        <f>VLOOKUP(#REF!,Apprenants!A2558:I3561,8,FALSE)</f>
        <v>#REF!</v>
      </c>
    </row>
    <row r="2558" spans="22:29" s="16" customFormat="1" x14ac:dyDescent="0.35">
      <c r="V2558" s="16" t="str">
        <f>IF(ISBLANK(Consolication[[#This Row],[Bénéficiaires]]),"",VLOOKUP(Consolication[[#This Row],[Bénéficiaires]],'PADESCE Ccontractuelle'!$B$61:$N$175,9,FALSE))</f>
        <v/>
      </c>
      <c r="AB2558" s="16" t="str">
        <f>IF(ISBLANK(Consolication[[#This Row],[Bénéficiaires]]),"",VLOOKUP(Consolication[[#This Row],[Bénéficiaires]],'PADESCE Ccontractuelle'!$B$61:$N$175,10,FALSE))</f>
        <v/>
      </c>
      <c r="AC2558" s="34" t="e">
        <f>VLOOKUP(#REF!,Apprenants!A2559:I3562,8,FALSE)</f>
        <v>#REF!</v>
      </c>
    </row>
    <row r="2559" spans="22:29" s="16" customFormat="1" x14ac:dyDescent="0.35">
      <c r="V2559" s="16" t="str">
        <f>IF(ISBLANK(Consolication[[#This Row],[Bénéficiaires]]),"",VLOOKUP(Consolication[[#This Row],[Bénéficiaires]],'PADESCE Ccontractuelle'!$B$61:$N$175,9,FALSE))</f>
        <v/>
      </c>
      <c r="AB2559" s="16" t="str">
        <f>IF(ISBLANK(Consolication[[#This Row],[Bénéficiaires]]),"",VLOOKUP(Consolication[[#This Row],[Bénéficiaires]],'PADESCE Ccontractuelle'!$B$61:$N$175,10,FALSE))</f>
        <v/>
      </c>
      <c r="AC2559" s="34" t="e">
        <f>VLOOKUP(#REF!,Apprenants!A2560:I3563,8,FALSE)</f>
        <v>#REF!</v>
      </c>
    </row>
    <row r="2560" spans="22:29" s="16" customFormat="1" x14ac:dyDescent="0.35">
      <c r="V2560" s="16" t="str">
        <f>IF(ISBLANK(Consolication[[#This Row],[Bénéficiaires]]),"",VLOOKUP(Consolication[[#This Row],[Bénéficiaires]],'PADESCE Ccontractuelle'!$B$61:$N$175,9,FALSE))</f>
        <v/>
      </c>
      <c r="AB2560" s="16" t="str">
        <f>IF(ISBLANK(Consolication[[#This Row],[Bénéficiaires]]),"",VLOOKUP(Consolication[[#This Row],[Bénéficiaires]],'PADESCE Ccontractuelle'!$B$61:$N$175,10,FALSE))</f>
        <v/>
      </c>
      <c r="AC2560" s="34" t="e">
        <f>VLOOKUP(#REF!,Apprenants!A2561:I3564,8,FALSE)</f>
        <v>#REF!</v>
      </c>
    </row>
    <row r="2561" spans="22:29" s="16" customFormat="1" x14ac:dyDescent="0.35">
      <c r="V2561" s="16" t="str">
        <f>IF(ISBLANK(Consolication[[#This Row],[Bénéficiaires]]),"",VLOOKUP(Consolication[[#This Row],[Bénéficiaires]],'PADESCE Ccontractuelle'!$B$61:$N$175,9,FALSE))</f>
        <v/>
      </c>
      <c r="AB2561" s="16" t="str">
        <f>IF(ISBLANK(Consolication[[#This Row],[Bénéficiaires]]),"",VLOOKUP(Consolication[[#This Row],[Bénéficiaires]],'PADESCE Ccontractuelle'!$B$61:$N$175,10,FALSE))</f>
        <v/>
      </c>
      <c r="AC2561" s="34" t="e">
        <f>VLOOKUP(#REF!,Apprenants!A2562:I3565,8,FALSE)</f>
        <v>#REF!</v>
      </c>
    </row>
    <row r="2562" spans="22:29" s="16" customFormat="1" x14ac:dyDescent="0.35">
      <c r="V2562" s="16" t="str">
        <f>IF(ISBLANK(Consolication[[#This Row],[Bénéficiaires]]),"",VLOOKUP(Consolication[[#This Row],[Bénéficiaires]],'PADESCE Ccontractuelle'!$B$61:$N$175,9,FALSE))</f>
        <v/>
      </c>
      <c r="AB2562" s="16" t="str">
        <f>IF(ISBLANK(Consolication[[#This Row],[Bénéficiaires]]),"",VLOOKUP(Consolication[[#This Row],[Bénéficiaires]],'PADESCE Ccontractuelle'!$B$61:$N$175,10,FALSE))</f>
        <v/>
      </c>
      <c r="AC2562" s="34" t="e">
        <f>VLOOKUP(#REF!,Apprenants!A2563:I3566,8,FALSE)</f>
        <v>#REF!</v>
      </c>
    </row>
    <row r="2563" spans="22:29" s="16" customFormat="1" x14ac:dyDescent="0.35">
      <c r="V2563" s="16" t="str">
        <f>IF(ISBLANK(Consolication[[#This Row],[Bénéficiaires]]),"",VLOOKUP(Consolication[[#This Row],[Bénéficiaires]],'PADESCE Ccontractuelle'!$B$61:$N$175,9,FALSE))</f>
        <v/>
      </c>
      <c r="AB2563" s="16" t="str">
        <f>IF(ISBLANK(Consolication[[#This Row],[Bénéficiaires]]),"",VLOOKUP(Consolication[[#This Row],[Bénéficiaires]],'PADESCE Ccontractuelle'!$B$61:$N$175,10,FALSE))</f>
        <v/>
      </c>
      <c r="AC2563" s="34" t="e">
        <f>VLOOKUP(#REF!,Apprenants!A2564:I3567,8,FALSE)</f>
        <v>#REF!</v>
      </c>
    </row>
    <row r="2564" spans="22:29" s="16" customFormat="1" x14ac:dyDescent="0.35">
      <c r="V2564" s="16" t="str">
        <f>IF(ISBLANK(Consolication[[#This Row],[Bénéficiaires]]),"",VLOOKUP(Consolication[[#This Row],[Bénéficiaires]],'PADESCE Ccontractuelle'!$B$61:$N$175,9,FALSE))</f>
        <v/>
      </c>
      <c r="AB2564" s="16" t="str">
        <f>IF(ISBLANK(Consolication[[#This Row],[Bénéficiaires]]),"",VLOOKUP(Consolication[[#This Row],[Bénéficiaires]],'PADESCE Ccontractuelle'!$B$61:$N$175,10,FALSE))</f>
        <v/>
      </c>
      <c r="AC2564" s="34" t="e">
        <f>VLOOKUP(#REF!,Apprenants!A2565:I3568,8,FALSE)</f>
        <v>#REF!</v>
      </c>
    </row>
    <row r="2565" spans="22:29" s="16" customFormat="1" x14ac:dyDescent="0.35">
      <c r="V2565" s="16" t="str">
        <f>IF(ISBLANK(Consolication[[#This Row],[Bénéficiaires]]),"",VLOOKUP(Consolication[[#This Row],[Bénéficiaires]],'PADESCE Ccontractuelle'!$B$61:$N$175,9,FALSE))</f>
        <v/>
      </c>
      <c r="AB2565" s="16" t="str">
        <f>IF(ISBLANK(Consolication[[#This Row],[Bénéficiaires]]),"",VLOOKUP(Consolication[[#This Row],[Bénéficiaires]],'PADESCE Ccontractuelle'!$B$61:$N$175,10,FALSE))</f>
        <v/>
      </c>
      <c r="AC2565" s="34" t="e">
        <f>VLOOKUP(#REF!,Apprenants!A2566:I3569,8,FALSE)</f>
        <v>#REF!</v>
      </c>
    </row>
    <row r="2566" spans="22:29" s="16" customFormat="1" x14ac:dyDescent="0.35">
      <c r="V2566" s="16" t="str">
        <f>IF(ISBLANK(Consolication[[#This Row],[Bénéficiaires]]),"",VLOOKUP(Consolication[[#This Row],[Bénéficiaires]],'PADESCE Ccontractuelle'!$B$61:$N$175,9,FALSE))</f>
        <v/>
      </c>
      <c r="AB2566" s="16" t="str">
        <f>IF(ISBLANK(Consolication[[#This Row],[Bénéficiaires]]),"",VLOOKUP(Consolication[[#This Row],[Bénéficiaires]],'PADESCE Ccontractuelle'!$B$61:$N$175,10,FALSE))</f>
        <v/>
      </c>
      <c r="AC2566" s="34" t="e">
        <f>VLOOKUP(#REF!,Apprenants!A2567:I3570,8,FALSE)</f>
        <v>#REF!</v>
      </c>
    </row>
    <row r="2567" spans="22:29" s="16" customFormat="1" x14ac:dyDescent="0.35">
      <c r="V2567" s="16" t="str">
        <f>IF(ISBLANK(Consolication[[#This Row],[Bénéficiaires]]),"",VLOOKUP(Consolication[[#This Row],[Bénéficiaires]],'PADESCE Ccontractuelle'!$B$61:$N$175,9,FALSE))</f>
        <v/>
      </c>
      <c r="AB2567" s="16" t="str">
        <f>IF(ISBLANK(Consolication[[#This Row],[Bénéficiaires]]),"",VLOOKUP(Consolication[[#This Row],[Bénéficiaires]],'PADESCE Ccontractuelle'!$B$61:$N$175,10,FALSE))</f>
        <v/>
      </c>
      <c r="AC2567" s="34" t="e">
        <f>VLOOKUP(#REF!,Apprenants!A2568:I3571,8,FALSE)</f>
        <v>#REF!</v>
      </c>
    </row>
    <row r="2568" spans="22:29" s="16" customFormat="1" x14ac:dyDescent="0.35">
      <c r="V2568" s="16" t="str">
        <f>IF(ISBLANK(Consolication[[#This Row],[Bénéficiaires]]),"",VLOOKUP(Consolication[[#This Row],[Bénéficiaires]],'PADESCE Ccontractuelle'!$B$61:$N$175,9,FALSE))</f>
        <v/>
      </c>
      <c r="AB2568" s="16" t="str">
        <f>IF(ISBLANK(Consolication[[#This Row],[Bénéficiaires]]),"",VLOOKUP(Consolication[[#This Row],[Bénéficiaires]],'PADESCE Ccontractuelle'!$B$61:$N$175,10,FALSE))</f>
        <v/>
      </c>
      <c r="AC2568" s="34" t="e">
        <f>VLOOKUP(#REF!,Apprenants!A2569:I3572,8,FALSE)</f>
        <v>#REF!</v>
      </c>
    </row>
    <row r="2569" spans="22:29" s="16" customFormat="1" x14ac:dyDescent="0.35">
      <c r="V2569" s="16" t="str">
        <f>IF(ISBLANK(Consolication[[#This Row],[Bénéficiaires]]),"",VLOOKUP(Consolication[[#This Row],[Bénéficiaires]],'PADESCE Ccontractuelle'!$B$61:$N$175,9,FALSE))</f>
        <v/>
      </c>
      <c r="AB2569" s="16" t="str">
        <f>IF(ISBLANK(Consolication[[#This Row],[Bénéficiaires]]),"",VLOOKUP(Consolication[[#This Row],[Bénéficiaires]],'PADESCE Ccontractuelle'!$B$61:$N$175,10,FALSE))</f>
        <v/>
      </c>
      <c r="AC2569" s="34" t="e">
        <f>VLOOKUP(#REF!,Apprenants!A2570:I3573,8,FALSE)</f>
        <v>#REF!</v>
      </c>
    </row>
    <row r="2570" spans="22:29" s="16" customFormat="1" x14ac:dyDescent="0.35">
      <c r="V2570" s="16" t="str">
        <f>IF(ISBLANK(Consolication[[#This Row],[Bénéficiaires]]),"",VLOOKUP(Consolication[[#This Row],[Bénéficiaires]],'PADESCE Ccontractuelle'!$B$61:$N$175,9,FALSE))</f>
        <v/>
      </c>
      <c r="AB2570" s="16" t="str">
        <f>IF(ISBLANK(Consolication[[#This Row],[Bénéficiaires]]),"",VLOOKUP(Consolication[[#This Row],[Bénéficiaires]],'PADESCE Ccontractuelle'!$B$61:$N$175,10,FALSE))</f>
        <v/>
      </c>
      <c r="AC2570" s="34" t="e">
        <f>VLOOKUP(#REF!,Apprenants!A2571:I3574,8,FALSE)</f>
        <v>#REF!</v>
      </c>
    </row>
    <row r="2571" spans="22:29" s="16" customFormat="1" x14ac:dyDescent="0.35">
      <c r="V2571" s="16" t="str">
        <f>IF(ISBLANK(Consolication[[#This Row],[Bénéficiaires]]),"",VLOOKUP(Consolication[[#This Row],[Bénéficiaires]],'PADESCE Ccontractuelle'!$B$61:$N$175,9,FALSE))</f>
        <v/>
      </c>
      <c r="AB2571" s="16" t="str">
        <f>IF(ISBLANK(Consolication[[#This Row],[Bénéficiaires]]),"",VLOOKUP(Consolication[[#This Row],[Bénéficiaires]],'PADESCE Ccontractuelle'!$B$61:$N$175,10,FALSE))</f>
        <v/>
      </c>
      <c r="AC2571" s="34" t="e">
        <f>VLOOKUP(#REF!,Apprenants!A2572:I3575,8,FALSE)</f>
        <v>#REF!</v>
      </c>
    </row>
    <row r="2572" spans="22:29" s="16" customFormat="1" x14ac:dyDescent="0.35">
      <c r="V2572" s="16" t="str">
        <f>IF(ISBLANK(Consolication[[#This Row],[Bénéficiaires]]),"",VLOOKUP(Consolication[[#This Row],[Bénéficiaires]],'PADESCE Ccontractuelle'!$B$61:$N$175,9,FALSE))</f>
        <v/>
      </c>
      <c r="AB2572" s="16" t="str">
        <f>IF(ISBLANK(Consolication[[#This Row],[Bénéficiaires]]),"",VLOOKUP(Consolication[[#This Row],[Bénéficiaires]],'PADESCE Ccontractuelle'!$B$61:$N$175,10,FALSE))</f>
        <v/>
      </c>
      <c r="AC2572" s="34" t="e">
        <f>VLOOKUP(#REF!,Apprenants!A2573:I3576,8,FALSE)</f>
        <v>#REF!</v>
      </c>
    </row>
    <row r="2573" spans="22:29" s="16" customFormat="1" x14ac:dyDescent="0.35">
      <c r="V2573" s="16" t="str">
        <f>IF(ISBLANK(Consolication[[#This Row],[Bénéficiaires]]),"",VLOOKUP(Consolication[[#This Row],[Bénéficiaires]],'PADESCE Ccontractuelle'!$B$61:$N$175,9,FALSE))</f>
        <v/>
      </c>
      <c r="AB2573" s="16" t="str">
        <f>IF(ISBLANK(Consolication[[#This Row],[Bénéficiaires]]),"",VLOOKUP(Consolication[[#This Row],[Bénéficiaires]],'PADESCE Ccontractuelle'!$B$61:$N$175,10,FALSE))</f>
        <v/>
      </c>
      <c r="AC2573" s="34" t="e">
        <f>VLOOKUP(#REF!,Apprenants!A2574:I3577,8,FALSE)</f>
        <v>#REF!</v>
      </c>
    </row>
    <row r="2574" spans="22:29" s="16" customFormat="1" x14ac:dyDescent="0.35">
      <c r="V2574" s="16" t="str">
        <f>IF(ISBLANK(Consolication[[#This Row],[Bénéficiaires]]),"",VLOOKUP(Consolication[[#This Row],[Bénéficiaires]],'PADESCE Ccontractuelle'!$B$61:$N$175,9,FALSE))</f>
        <v/>
      </c>
      <c r="AB2574" s="16" t="str">
        <f>IF(ISBLANK(Consolication[[#This Row],[Bénéficiaires]]),"",VLOOKUP(Consolication[[#This Row],[Bénéficiaires]],'PADESCE Ccontractuelle'!$B$61:$N$175,10,FALSE))</f>
        <v/>
      </c>
      <c r="AC2574" s="34" t="e">
        <f>VLOOKUP(#REF!,Apprenants!A2575:I3578,8,FALSE)</f>
        <v>#REF!</v>
      </c>
    </row>
    <row r="2575" spans="22:29" s="16" customFormat="1" x14ac:dyDescent="0.35">
      <c r="V2575" s="16" t="str">
        <f>IF(ISBLANK(Consolication[[#This Row],[Bénéficiaires]]),"",VLOOKUP(Consolication[[#This Row],[Bénéficiaires]],'PADESCE Ccontractuelle'!$B$61:$N$175,9,FALSE))</f>
        <v/>
      </c>
      <c r="AB2575" s="16" t="str">
        <f>IF(ISBLANK(Consolication[[#This Row],[Bénéficiaires]]),"",VLOOKUP(Consolication[[#This Row],[Bénéficiaires]],'PADESCE Ccontractuelle'!$B$61:$N$175,10,FALSE))</f>
        <v/>
      </c>
      <c r="AC2575" s="34" t="e">
        <f>VLOOKUP(#REF!,Apprenants!A2576:I3579,8,FALSE)</f>
        <v>#REF!</v>
      </c>
    </row>
    <row r="2576" spans="22:29" s="16" customFormat="1" x14ac:dyDescent="0.35">
      <c r="V2576" s="16" t="str">
        <f>IF(ISBLANK(Consolication[[#This Row],[Bénéficiaires]]),"",VLOOKUP(Consolication[[#This Row],[Bénéficiaires]],'PADESCE Ccontractuelle'!$B$61:$N$175,9,FALSE))</f>
        <v/>
      </c>
      <c r="AB2576" s="16" t="str">
        <f>IF(ISBLANK(Consolication[[#This Row],[Bénéficiaires]]),"",VLOOKUP(Consolication[[#This Row],[Bénéficiaires]],'PADESCE Ccontractuelle'!$B$61:$N$175,10,FALSE))</f>
        <v/>
      </c>
      <c r="AC2576" s="34" t="e">
        <f>VLOOKUP(#REF!,Apprenants!A2577:I3580,8,FALSE)</f>
        <v>#REF!</v>
      </c>
    </row>
    <row r="2577" spans="22:29" s="16" customFormat="1" x14ac:dyDescent="0.35">
      <c r="V2577" s="16" t="str">
        <f>IF(ISBLANK(Consolication[[#This Row],[Bénéficiaires]]),"",VLOOKUP(Consolication[[#This Row],[Bénéficiaires]],'PADESCE Ccontractuelle'!$B$61:$N$175,9,FALSE))</f>
        <v/>
      </c>
      <c r="AB2577" s="16" t="str">
        <f>IF(ISBLANK(Consolication[[#This Row],[Bénéficiaires]]),"",VLOOKUP(Consolication[[#This Row],[Bénéficiaires]],'PADESCE Ccontractuelle'!$B$61:$N$175,10,FALSE))</f>
        <v/>
      </c>
      <c r="AC2577" s="34" t="e">
        <f>VLOOKUP(#REF!,Apprenants!A2578:I3581,8,FALSE)</f>
        <v>#REF!</v>
      </c>
    </row>
    <row r="2578" spans="22:29" s="16" customFormat="1" x14ac:dyDescent="0.35">
      <c r="V2578" s="16" t="str">
        <f>IF(ISBLANK(Consolication[[#This Row],[Bénéficiaires]]),"",VLOOKUP(Consolication[[#This Row],[Bénéficiaires]],'PADESCE Ccontractuelle'!$B$61:$N$175,9,FALSE))</f>
        <v/>
      </c>
      <c r="AB2578" s="16" t="str">
        <f>IF(ISBLANK(Consolication[[#This Row],[Bénéficiaires]]),"",VLOOKUP(Consolication[[#This Row],[Bénéficiaires]],'PADESCE Ccontractuelle'!$B$61:$N$175,10,FALSE))</f>
        <v/>
      </c>
      <c r="AC2578" s="34" t="e">
        <f>VLOOKUP(#REF!,Apprenants!A2579:I3582,8,FALSE)</f>
        <v>#REF!</v>
      </c>
    </row>
    <row r="2579" spans="22:29" s="16" customFormat="1" x14ac:dyDescent="0.35">
      <c r="V2579" s="16" t="str">
        <f>IF(ISBLANK(Consolication[[#This Row],[Bénéficiaires]]),"",VLOOKUP(Consolication[[#This Row],[Bénéficiaires]],'PADESCE Ccontractuelle'!$B$61:$N$175,9,FALSE))</f>
        <v/>
      </c>
      <c r="AB2579" s="16" t="str">
        <f>IF(ISBLANK(Consolication[[#This Row],[Bénéficiaires]]),"",VLOOKUP(Consolication[[#This Row],[Bénéficiaires]],'PADESCE Ccontractuelle'!$B$61:$N$175,10,FALSE))</f>
        <v/>
      </c>
      <c r="AC2579" s="34" t="e">
        <f>VLOOKUP(#REF!,Apprenants!A2580:I3583,8,FALSE)</f>
        <v>#REF!</v>
      </c>
    </row>
    <row r="2580" spans="22:29" s="16" customFormat="1" x14ac:dyDescent="0.35">
      <c r="V2580" s="16" t="str">
        <f>IF(ISBLANK(Consolication[[#This Row],[Bénéficiaires]]),"",VLOOKUP(Consolication[[#This Row],[Bénéficiaires]],'PADESCE Ccontractuelle'!$B$61:$N$175,9,FALSE))</f>
        <v/>
      </c>
      <c r="AB2580" s="16" t="str">
        <f>IF(ISBLANK(Consolication[[#This Row],[Bénéficiaires]]),"",VLOOKUP(Consolication[[#This Row],[Bénéficiaires]],'PADESCE Ccontractuelle'!$B$61:$N$175,10,FALSE))</f>
        <v/>
      </c>
      <c r="AC2580" s="34" t="e">
        <f>VLOOKUP(#REF!,Apprenants!A2581:I3584,8,FALSE)</f>
        <v>#REF!</v>
      </c>
    </row>
    <row r="2581" spans="22:29" s="16" customFormat="1" x14ac:dyDescent="0.35">
      <c r="V2581" s="16" t="str">
        <f>IF(ISBLANK(Consolication[[#This Row],[Bénéficiaires]]),"",VLOOKUP(Consolication[[#This Row],[Bénéficiaires]],'PADESCE Ccontractuelle'!$B$61:$N$175,9,FALSE))</f>
        <v/>
      </c>
      <c r="AB2581" s="16" t="str">
        <f>IF(ISBLANK(Consolication[[#This Row],[Bénéficiaires]]),"",VLOOKUP(Consolication[[#This Row],[Bénéficiaires]],'PADESCE Ccontractuelle'!$B$61:$N$175,10,FALSE))</f>
        <v/>
      </c>
      <c r="AC2581" s="34" t="e">
        <f>VLOOKUP(#REF!,Apprenants!A2582:I3585,8,FALSE)</f>
        <v>#REF!</v>
      </c>
    </row>
    <row r="2582" spans="22:29" s="16" customFormat="1" x14ac:dyDescent="0.35">
      <c r="V2582" s="16" t="str">
        <f>IF(ISBLANK(Consolication[[#This Row],[Bénéficiaires]]),"",VLOOKUP(Consolication[[#This Row],[Bénéficiaires]],'PADESCE Ccontractuelle'!$B$61:$N$175,9,FALSE))</f>
        <v/>
      </c>
      <c r="AB2582" s="16" t="str">
        <f>IF(ISBLANK(Consolication[[#This Row],[Bénéficiaires]]),"",VLOOKUP(Consolication[[#This Row],[Bénéficiaires]],'PADESCE Ccontractuelle'!$B$61:$N$175,10,FALSE))</f>
        <v/>
      </c>
      <c r="AC2582" s="34" t="e">
        <f>VLOOKUP(#REF!,Apprenants!A2583:I3586,8,FALSE)</f>
        <v>#REF!</v>
      </c>
    </row>
    <row r="2583" spans="22:29" s="16" customFormat="1" x14ac:dyDescent="0.35">
      <c r="V2583" s="16" t="str">
        <f>IF(ISBLANK(Consolication[[#This Row],[Bénéficiaires]]),"",VLOOKUP(Consolication[[#This Row],[Bénéficiaires]],'PADESCE Ccontractuelle'!$B$61:$N$175,9,FALSE))</f>
        <v/>
      </c>
      <c r="AB2583" s="16" t="str">
        <f>IF(ISBLANK(Consolication[[#This Row],[Bénéficiaires]]),"",VLOOKUP(Consolication[[#This Row],[Bénéficiaires]],'PADESCE Ccontractuelle'!$B$61:$N$175,10,FALSE))</f>
        <v/>
      </c>
      <c r="AC2583" s="34" t="e">
        <f>VLOOKUP(#REF!,Apprenants!A2584:I3587,8,FALSE)</f>
        <v>#REF!</v>
      </c>
    </row>
    <row r="2584" spans="22:29" s="16" customFormat="1" x14ac:dyDescent="0.35">
      <c r="V2584" s="16" t="str">
        <f>IF(ISBLANK(Consolication[[#This Row],[Bénéficiaires]]),"",VLOOKUP(Consolication[[#This Row],[Bénéficiaires]],'PADESCE Ccontractuelle'!$B$61:$N$175,9,FALSE))</f>
        <v/>
      </c>
      <c r="AB2584" s="16" t="str">
        <f>IF(ISBLANK(Consolication[[#This Row],[Bénéficiaires]]),"",VLOOKUP(Consolication[[#This Row],[Bénéficiaires]],'PADESCE Ccontractuelle'!$B$61:$N$175,10,FALSE))</f>
        <v/>
      </c>
      <c r="AC2584" s="34" t="e">
        <f>VLOOKUP(#REF!,Apprenants!A2585:I3588,8,FALSE)</f>
        <v>#REF!</v>
      </c>
    </row>
    <row r="2585" spans="22:29" s="16" customFormat="1" x14ac:dyDescent="0.35">
      <c r="V2585" s="16" t="str">
        <f>IF(ISBLANK(Consolication[[#This Row],[Bénéficiaires]]),"",VLOOKUP(Consolication[[#This Row],[Bénéficiaires]],'PADESCE Ccontractuelle'!$B$61:$N$175,9,FALSE))</f>
        <v/>
      </c>
      <c r="AB2585" s="16" t="str">
        <f>IF(ISBLANK(Consolication[[#This Row],[Bénéficiaires]]),"",VLOOKUP(Consolication[[#This Row],[Bénéficiaires]],'PADESCE Ccontractuelle'!$B$61:$N$175,10,FALSE))</f>
        <v/>
      </c>
      <c r="AC2585" s="34" t="e">
        <f>VLOOKUP(#REF!,Apprenants!A2586:I3589,8,FALSE)</f>
        <v>#REF!</v>
      </c>
    </row>
    <row r="2586" spans="22:29" s="16" customFormat="1" x14ac:dyDescent="0.35">
      <c r="V2586" s="16" t="str">
        <f>IF(ISBLANK(Consolication[[#This Row],[Bénéficiaires]]),"",VLOOKUP(Consolication[[#This Row],[Bénéficiaires]],'PADESCE Ccontractuelle'!$B$61:$N$175,9,FALSE))</f>
        <v/>
      </c>
      <c r="AB2586" s="16" t="str">
        <f>IF(ISBLANK(Consolication[[#This Row],[Bénéficiaires]]),"",VLOOKUP(Consolication[[#This Row],[Bénéficiaires]],'PADESCE Ccontractuelle'!$B$61:$N$175,10,FALSE))</f>
        <v/>
      </c>
      <c r="AC2586" s="34" t="e">
        <f>VLOOKUP(#REF!,Apprenants!A2587:I3590,8,FALSE)</f>
        <v>#REF!</v>
      </c>
    </row>
    <row r="2587" spans="22:29" s="16" customFormat="1" x14ac:dyDescent="0.35">
      <c r="V2587" s="16" t="str">
        <f>IF(ISBLANK(Consolication[[#This Row],[Bénéficiaires]]),"",VLOOKUP(Consolication[[#This Row],[Bénéficiaires]],'PADESCE Ccontractuelle'!$B$61:$N$175,9,FALSE))</f>
        <v/>
      </c>
      <c r="AB2587" s="16" t="str">
        <f>IF(ISBLANK(Consolication[[#This Row],[Bénéficiaires]]),"",VLOOKUP(Consolication[[#This Row],[Bénéficiaires]],'PADESCE Ccontractuelle'!$B$61:$N$175,10,FALSE))</f>
        <v/>
      </c>
      <c r="AC2587" s="34" t="e">
        <f>VLOOKUP(#REF!,Apprenants!A2588:I3591,8,FALSE)</f>
        <v>#REF!</v>
      </c>
    </row>
    <row r="2588" spans="22:29" s="16" customFormat="1" x14ac:dyDescent="0.35">
      <c r="V2588" s="16" t="str">
        <f>IF(ISBLANK(Consolication[[#This Row],[Bénéficiaires]]),"",VLOOKUP(Consolication[[#This Row],[Bénéficiaires]],'PADESCE Ccontractuelle'!$B$61:$N$175,9,FALSE))</f>
        <v/>
      </c>
      <c r="AB2588" s="16" t="str">
        <f>IF(ISBLANK(Consolication[[#This Row],[Bénéficiaires]]),"",VLOOKUP(Consolication[[#This Row],[Bénéficiaires]],'PADESCE Ccontractuelle'!$B$61:$N$175,10,FALSE))</f>
        <v/>
      </c>
      <c r="AC2588" s="34" t="e">
        <f>VLOOKUP(#REF!,Apprenants!A2589:I3592,8,FALSE)</f>
        <v>#REF!</v>
      </c>
    </row>
    <row r="2589" spans="22:29" s="16" customFormat="1" x14ac:dyDescent="0.35">
      <c r="V2589" s="16" t="str">
        <f>IF(ISBLANK(Consolication[[#This Row],[Bénéficiaires]]),"",VLOOKUP(Consolication[[#This Row],[Bénéficiaires]],'PADESCE Ccontractuelle'!$B$61:$N$175,9,FALSE))</f>
        <v/>
      </c>
      <c r="AB2589" s="16" t="str">
        <f>IF(ISBLANK(Consolication[[#This Row],[Bénéficiaires]]),"",VLOOKUP(Consolication[[#This Row],[Bénéficiaires]],'PADESCE Ccontractuelle'!$B$61:$N$175,10,FALSE))</f>
        <v/>
      </c>
      <c r="AC2589" s="34" t="e">
        <f>VLOOKUP(#REF!,Apprenants!A2590:I3593,8,FALSE)</f>
        <v>#REF!</v>
      </c>
    </row>
    <row r="2590" spans="22:29" s="16" customFormat="1" x14ac:dyDescent="0.35">
      <c r="V2590" s="16" t="str">
        <f>IF(ISBLANK(Consolication[[#This Row],[Bénéficiaires]]),"",VLOOKUP(Consolication[[#This Row],[Bénéficiaires]],'PADESCE Ccontractuelle'!$B$61:$N$175,9,FALSE))</f>
        <v/>
      </c>
      <c r="AB2590" s="16" t="str">
        <f>IF(ISBLANK(Consolication[[#This Row],[Bénéficiaires]]),"",VLOOKUP(Consolication[[#This Row],[Bénéficiaires]],'PADESCE Ccontractuelle'!$B$61:$N$175,10,FALSE))</f>
        <v/>
      </c>
      <c r="AC2590" s="34" t="e">
        <f>VLOOKUP(#REF!,Apprenants!A2591:I3594,8,FALSE)</f>
        <v>#REF!</v>
      </c>
    </row>
    <row r="2591" spans="22:29" s="16" customFormat="1" x14ac:dyDescent="0.35">
      <c r="V2591" s="16" t="str">
        <f>IF(ISBLANK(Consolication[[#This Row],[Bénéficiaires]]),"",VLOOKUP(Consolication[[#This Row],[Bénéficiaires]],'PADESCE Ccontractuelle'!$B$61:$N$175,9,FALSE))</f>
        <v/>
      </c>
      <c r="AB2591" s="16" t="str">
        <f>IF(ISBLANK(Consolication[[#This Row],[Bénéficiaires]]),"",VLOOKUP(Consolication[[#This Row],[Bénéficiaires]],'PADESCE Ccontractuelle'!$B$61:$N$175,10,FALSE))</f>
        <v/>
      </c>
      <c r="AC2591" s="34" t="e">
        <f>VLOOKUP(#REF!,Apprenants!A2592:I3595,8,FALSE)</f>
        <v>#REF!</v>
      </c>
    </row>
    <row r="2592" spans="22:29" s="16" customFormat="1" x14ac:dyDescent="0.35">
      <c r="V2592" s="16" t="str">
        <f>IF(ISBLANK(Consolication[[#This Row],[Bénéficiaires]]),"",VLOOKUP(Consolication[[#This Row],[Bénéficiaires]],'PADESCE Ccontractuelle'!$B$61:$N$175,9,FALSE))</f>
        <v/>
      </c>
      <c r="AB2592" s="16" t="str">
        <f>IF(ISBLANK(Consolication[[#This Row],[Bénéficiaires]]),"",VLOOKUP(Consolication[[#This Row],[Bénéficiaires]],'PADESCE Ccontractuelle'!$B$61:$N$175,10,FALSE))</f>
        <v/>
      </c>
      <c r="AC2592" s="34" t="e">
        <f>VLOOKUP(#REF!,Apprenants!A2593:I3596,8,FALSE)</f>
        <v>#REF!</v>
      </c>
    </row>
    <row r="2593" spans="22:29" s="16" customFormat="1" x14ac:dyDescent="0.35">
      <c r="V2593" s="16" t="str">
        <f>IF(ISBLANK(Consolication[[#This Row],[Bénéficiaires]]),"",VLOOKUP(Consolication[[#This Row],[Bénéficiaires]],'PADESCE Ccontractuelle'!$B$61:$N$175,9,FALSE))</f>
        <v/>
      </c>
      <c r="AB2593" s="16" t="str">
        <f>IF(ISBLANK(Consolication[[#This Row],[Bénéficiaires]]),"",VLOOKUP(Consolication[[#This Row],[Bénéficiaires]],'PADESCE Ccontractuelle'!$B$61:$N$175,10,FALSE))</f>
        <v/>
      </c>
      <c r="AC2593" s="34" t="e">
        <f>VLOOKUP(#REF!,Apprenants!A2594:I3597,8,FALSE)</f>
        <v>#REF!</v>
      </c>
    </row>
    <row r="2594" spans="22:29" s="16" customFormat="1" x14ac:dyDescent="0.35">
      <c r="V2594" s="16" t="str">
        <f>IF(ISBLANK(Consolication[[#This Row],[Bénéficiaires]]),"",VLOOKUP(Consolication[[#This Row],[Bénéficiaires]],'PADESCE Ccontractuelle'!$B$61:$N$175,9,FALSE))</f>
        <v/>
      </c>
      <c r="AB2594" s="16" t="str">
        <f>IF(ISBLANK(Consolication[[#This Row],[Bénéficiaires]]),"",VLOOKUP(Consolication[[#This Row],[Bénéficiaires]],'PADESCE Ccontractuelle'!$B$61:$N$175,10,FALSE))</f>
        <v/>
      </c>
      <c r="AC2594" s="34" t="e">
        <f>VLOOKUP(#REF!,Apprenants!A2595:I3598,8,FALSE)</f>
        <v>#REF!</v>
      </c>
    </row>
    <row r="2595" spans="22:29" s="16" customFormat="1" x14ac:dyDescent="0.35">
      <c r="V2595" s="16" t="str">
        <f>IF(ISBLANK(Consolication[[#This Row],[Bénéficiaires]]),"",VLOOKUP(Consolication[[#This Row],[Bénéficiaires]],'PADESCE Ccontractuelle'!$B$61:$N$175,9,FALSE))</f>
        <v/>
      </c>
      <c r="AB2595" s="16" t="str">
        <f>IF(ISBLANK(Consolication[[#This Row],[Bénéficiaires]]),"",VLOOKUP(Consolication[[#This Row],[Bénéficiaires]],'PADESCE Ccontractuelle'!$B$61:$N$175,10,FALSE))</f>
        <v/>
      </c>
      <c r="AC2595" s="34" t="e">
        <f>VLOOKUP(#REF!,Apprenants!A2596:I3599,8,FALSE)</f>
        <v>#REF!</v>
      </c>
    </row>
    <row r="2596" spans="22:29" s="16" customFormat="1" x14ac:dyDescent="0.35">
      <c r="V2596" s="16" t="str">
        <f>IF(ISBLANK(Consolication[[#This Row],[Bénéficiaires]]),"",VLOOKUP(Consolication[[#This Row],[Bénéficiaires]],'PADESCE Ccontractuelle'!$B$61:$N$175,9,FALSE))</f>
        <v/>
      </c>
      <c r="AB2596" s="16" t="str">
        <f>IF(ISBLANK(Consolication[[#This Row],[Bénéficiaires]]),"",VLOOKUP(Consolication[[#This Row],[Bénéficiaires]],'PADESCE Ccontractuelle'!$B$61:$N$175,10,FALSE))</f>
        <v/>
      </c>
      <c r="AC2596" s="34" t="e">
        <f>VLOOKUP(#REF!,Apprenants!A2597:I3600,8,FALSE)</f>
        <v>#REF!</v>
      </c>
    </row>
    <row r="2597" spans="22:29" s="16" customFormat="1" x14ac:dyDescent="0.35">
      <c r="V2597" s="16" t="str">
        <f>IF(ISBLANK(Consolication[[#This Row],[Bénéficiaires]]),"",VLOOKUP(Consolication[[#This Row],[Bénéficiaires]],'PADESCE Ccontractuelle'!$B$61:$N$175,9,FALSE))</f>
        <v/>
      </c>
      <c r="AB2597" s="16" t="str">
        <f>IF(ISBLANK(Consolication[[#This Row],[Bénéficiaires]]),"",VLOOKUP(Consolication[[#This Row],[Bénéficiaires]],'PADESCE Ccontractuelle'!$B$61:$N$175,10,FALSE))</f>
        <v/>
      </c>
      <c r="AC2597" s="34" t="e">
        <f>VLOOKUP(#REF!,Apprenants!A2598:I3601,8,FALSE)</f>
        <v>#REF!</v>
      </c>
    </row>
    <row r="2598" spans="22:29" s="16" customFormat="1" x14ac:dyDescent="0.35">
      <c r="V2598" s="16" t="str">
        <f>IF(ISBLANK(Consolication[[#This Row],[Bénéficiaires]]),"",VLOOKUP(Consolication[[#This Row],[Bénéficiaires]],'PADESCE Ccontractuelle'!$B$61:$N$175,9,FALSE))</f>
        <v/>
      </c>
      <c r="AB2598" s="16" t="str">
        <f>IF(ISBLANK(Consolication[[#This Row],[Bénéficiaires]]),"",VLOOKUP(Consolication[[#This Row],[Bénéficiaires]],'PADESCE Ccontractuelle'!$B$61:$N$175,10,FALSE))</f>
        <v/>
      </c>
      <c r="AC2598" s="34" t="e">
        <f>VLOOKUP(#REF!,Apprenants!A2599:I3602,8,FALSE)</f>
        <v>#REF!</v>
      </c>
    </row>
    <row r="2599" spans="22:29" s="16" customFormat="1" x14ac:dyDescent="0.35">
      <c r="V2599" s="16" t="str">
        <f>IF(ISBLANK(Consolication[[#This Row],[Bénéficiaires]]),"",VLOOKUP(Consolication[[#This Row],[Bénéficiaires]],'PADESCE Ccontractuelle'!$B$61:$N$175,9,FALSE))</f>
        <v/>
      </c>
      <c r="AB2599" s="16" t="str">
        <f>IF(ISBLANK(Consolication[[#This Row],[Bénéficiaires]]),"",VLOOKUP(Consolication[[#This Row],[Bénéficiaires]],'PADESCE Ccontractuelle'!$B$61:$N$175,10,FALSE))</f>
        <v/>
      </c>
      <c r="AC2599" s="34" t="e">
        <f>VLOOKUP(#REF!,Apprenants!A2600:I3603,8,FALSE)</f>
        <v>#REF!</v>
      </c>
    </row>
    <row r="2600" spans="22:29" s="16" customFormat="1" x14ac:dyDescent="0.35">
      <c r="V2600" s="16" t="str">
        <f>IF(ISBLANK(Consolication[[#This Row],[Bénéficiaires]]),"",VLOOKUP(Consolication[[#This Row],[Bénéficiaires]],'PADESCE Ccontractuelle'!$B$61:$N$175,9,FALSE))</f>
        <v/>
      </c>
      <c r="AB2600" s="16" t="str">
        <f>IF(ISBLANK(Consolication[[#This Row],[Bénéficiaires]]),"",VLOOKUP(Consolication[[#This Row],[Bénéficiaires]],'PADESCE Ccontractuelle'!$B$61:$N$175,10,FALSE))</f>
        <v/>
      </c>
      <c r="AC2600" s="34" t="e">
        <f>VLOOKUP(#REF!,Apprenants!A2601:I3604,8,FALSE)</f>
        <v>#REF!</v>
      </c>
    </row>
    <row r="2601" spans="22:29" s="16" customFormat="1" x14ac:dyDescent="0.35">
      <c r="V2601" s="16" t="str">
        <f>IF(ISBLANK(Consolication[[#This Row],[Bénéficiaires]]),"",VLOOKUP(Consolication[[#This Row],[Bénéficiaires]],'PADESCE Ccontractuelle'!$B$61:$N$175,9,FALSE))</f>
        <v/>
      </c>
      <c r="AB2601" s="16" t="str">
        <f>IF(ISBLANK(Consolication[[#This Row],[Bénéficiaires]]),"",VLOOKUP(Consolication[[#This Row],[Bénéficiaires]],'PADESCE Ccontractuelle'!$B$61:$N$175,10,FALSE))</f>
        <v/>
      </c>
      <c r="AC2601" s="34" t="e">
        <f>VLOOKUP(#REF!,Apprenants!A2602:I3605,8,FALSE)</f>
        <v>#REF!</v>
      </c>
    </row>
    <row r="2602" spans="22:29" s="16" customFormat="1" x14ac:dyDescent="0.35">
      <c r="V2602" s="16" t="str">
        <f>IF(ISBLANK(Consolication[[#This Row],[Bénéficiaires]]),"",VLOOKUP(Consolication[[#This Row],[Bénéficiaires]],'PADESCE Ccontractuelle'!$B$61:$N$175,9,FALSE))</f>
        <v/>
      </c>
      <c r="AB2602" s="16" t="str">
        <f>IF(ISBLANK(Consolication[[#This Row],[Bénéficiaires]]),"",VLOOKUP(Consolication[[#This Row],[Bénéficiaires]],'PADESCE Ccontractuelle'!$B$61:$N$175,10,FALSE))</f>
        <v/>
      </c>
      <c r="AC2602" s="34" t="e">
        <f>VLOOKUP(#REF!,Apprenants!A2603:I3606,8,FALSE)</f>
        <v>#REF!</v>
      </c>
    </row>
    <row r="2603" spans="22:29" s="16" customFormat="1" x14ac:dyDescent="0.35">
      <c r="V2603" s="16" t="str">
        <f>IF(ISBLANK(Consolication[[#This Row],[Bénéficiaires]]),"",VLOOKUP(Consolication[[#This Row],[Bénéficiaires]],'PADESCE Ccontractuelle'!$B$61:$N$175,9,FALSE))</f>
        <v/>
      </c>
      <c r="AB2603" s="16" t="str">
        <f>IF(ISBLANK(Consolication[[#This Row],[Bénéficiaires]]),"",VLOOKUP(Consolication[[#This Row],[Bénéficiaires]],'PADESCE Ccontractuelle'!$B$61:$N$175,10,FALSE))</f>
        <v/>
      </c>
      <c r="AC2603" s="34" t="e">
        <f>VLOOKUP(#REF!,Apprenants!A2604:I3607,8,FALSE)</f>
        <v>#REF!</v>
      </c>
    </row>
    <row r="2604" spans="22:29" s="16" customFormat="1" x14ac:dyDescent="0.35">
      <c r="V2604" s="16" t="str">
        <f>IF(ISBLANK(Consolication[[#This Row],[Bénéficiaires]]),"",VLOOKUP(Consolication[[#This Row],[Bénéficiaires]],'PADESCE Ccontractuelle'!$B$61:$N$175,9,FALSE))</f>
        <v/>
      </c>
      <c r="AB2604" s="16" t="str">
        <f>IF(ISBLANK(Consolication[[#This Row],[Bénéficiaires]]),"",VLOOKUP(Consolication[[#This Row],[Bénéficiaires]],'PADESCE Ccontractuelle'!$B$61:$N$175,10,FALSE))</f>
        <v/>
      </c>
      <c r="AC2604" s="34" t="e">
        <f>VLOOKUP(#REF!,Apprenants!A2605:I3608,8,FALSE)</f>
        <v>#REF!</v>
      </c>
    </row>
    <row r="2605" spans="22:29" s="16" customFormat="1" x14ac:dyDescent="0.35">
      <c r="V2605" s="16" t="str">
        <f>IF(ISBLANK(Consolication[[#This Row],[Bénéficiaires]]),"",VLOOKUP(Consolication[[#This Row],[Bénéficiaires]],'PADESCE Ccontractuelle'!$B$61:$N$175,9,FALSE))</f>
        <v/>
      </c>
      <c r="AB2605" s="16" t="str">
        <f>IF(ISBLANK(Consolication[[#This Row],[Bénéficiaires]]),"",VLOOKUP(Consolication[[#This Row],[Bénéficiaires]],'PADESCE Ccontractuelle'!$B$61:$N$175,10,FALSE))</f>
        <v/>
      </c>
      <c r="AC2605" s="34" t="e">
        <f>VLOOKUP(#REF!,Apprenants!A2606:I3609,8,FALSE)</f>
        <v>#REF!</v>
      </c>
    </row>
    <row r="2606" spans="22:29" s="16" customFormat="1" x14ac:dyDescent="0.35">
      <c r="V2606" s="16" t="str">
        <f>IF(ISBLANK(Consolication[[#This Row],[Bénéficiaires]]),"",VLOOKUP(Consolication[[#This Row],[Bénéficiaires]],'PADESCE Ccontractuelle'!$B$61:$N$175,9,FALSE))</f>
        <v/>
      </c>
      <c r="AB2606" s="16" t="str">
        <f>IF(ISBLANK(Consolication[[#This Row],[Bénéficiaires]]),"",VLOOKUP(Consolication[[#This Row],[Bénéficiaires]],'PADESCE Ccontractuelle'!$B$61:$N$175,10,FALSE))</f>
        <v/>
      </c>
      <c r="AC2606" s="34" t="e">
        <f>VLOOKUP(#REF!,Apprenants!A2607:I3610,8,FALSE)</f>
        <v>#REF!</v>
      </c>
    </row>
    <row r="2607" spans="22:29" s="16" customFormat="1" x14ac:dyDescent="0.35">
      <c r="V2607" s="16" t="str">
        <f>IF(ISBLANK(Consolication[[#This Row],[Bénéficiaires]]),"",VLOOKUP(Consolication[[#This Row],[Bénéficiaires]],'PADESCE Ccontractuelle'!$B$61:$N$175,9,FALSE))</f>
        <v/>
      </c>
      <c r="AB2607" s="16" t="str">
        <f>IF(ISBLANK(Consolication[[#This Row],[Bénéficiaires]]),"",VLOOKUP(Consolication[[#This Row],[Bénéficiaires]],'PADESCE Ccontractuelle'!$B$61:$N$175,10,FALSE))</f>
        <v/>
      </c>
      <c r="AC2607" s="34" t="e">
        <f>VLOOKUP(#REF!,Apprenants!A2608:I3611,8,FALSE)</f>
        <v>#REF!</v>
      </c>
    </row>
    <row r="2608" spans="22:29" s="16" customFormat="1" x14ac:dyDescent="0.35">
      <c r="V2608" s="16" t="str">
        <f>IF(ISBLANK(Consolication[[#This Row],[Bénéficiaires]]),"",VLOOKUP(Consolication[[#This Row],[Bénéficiaires]],'PADESCE Ccontractuelle'!$B$61:$N$175,9,FALSE))</f>
        <v/>
      </c>
      <c r="AB2608" s="16" t="str">
        <f>IF(ISBLANK(Consolication[[#This Row],[Bénéficiaires]]),"",VLOOKUP(Consolication[[#This Row],[Bénéficiaires]],'PADESCE Ccontractuelle'!$B$61:$N$175,10,FALSE))</f>
        <v/>
      </c>
      <c r="AC2608" s="34" t="e">
        <f>VLOOKUP(#REF!,Apprenants!A2609:I3612,8,FALSE)</f>
        <v>#REF!</v>
      </c>
    </row>
    <row r="2609" spans="22:29" s="16" customFormat="1" x14ac:dyDescent="0.35">
      <c r="V2609" s="16" t="str">
        <f>IF(ISBLANK(Consolication[[#This Row],[Bénéficiaires]]),"",VLOOKUP(Consolication[[#This Row],[Bénéficiaires]],'PADESCE Ccontractuelle'!$B$61:$N$175,9,FALSE))</f>
        <v/>
      </c>
      <c r="AB2609" s="16" t="str">
        <f>IF(ISBLANK(Consolication[[#This Row],[Bénéficiaires]]),"",VLOOKUP(Consolication[[#This Row],[Bénéficiaires]],'PADESCE Ccontractuelle'!$B$61:$N$175,10,FALSE))</f>
        <v/>
      </c>
      <c r="AC2609" s="34" t="e">
        <f>VLOOKUP(#REF!,Apprenants!A2610:I3613,8,FALSE)</f>
        <v>#REF!</v>
      </c>
    </row>
    <row r="2610" spans="22:29" s="16" customFormat="1" x14ac:dyDescent="0.35">
      <c r="V2610" s="16" t="str">
        <f>IF(ISBLANK(Consolication[[#This Row],[Bénéficiaires]]),"",VLOOKUP(Consolication[[#This Row],[Bénéficiaires]],'PADESCE Ccontractuelle'!$B$61:$N$175,9,FALSE))</f>
        <v/>
      </c>
      <c r="AB2610" s="16" t="str">
        <f>IF(ISBLANK(Consolication[[#This Row],[Bénéficiaires]]),"",VLOOKUP(Consolication[[#This Row],[Bénéficiaires]],'PADESCE Ccontractuelle'!$B$61:$N$175,10,FALSE))</f>
        <v/>
      </c>
      <c r="AC2610" s="34" t="e">
        <f>VLOOKUP(#REF!,Apprenants!A2611:I3614,8,FALSE)</f>
        <v>#REF!</v>
      </c>
    </row>
    <row r="2611" spans="22:29" s="16" customFormat="1" x14ac:dyDescent="0.35">
      <c r="V2611" s="16" t="str">
        <f>IF(ISBLANK(Consolication[[#This Row],[Bénéficiaires]]),"",VLOOKUP(Consolication[[#This Row],[Bénéficiaires]],'PADESCE Ccontractuelle'!$B$61:$N$175,9,FALSE))</f>
        <v/>
      </c>
      <c r="AB2611" s="16" t="str">
        <f>IF(ISBLANK(Consolication[[#This Row],[Bénéficiaires]]),"",VLOOKUP(Consolication[[#This Row],[Bénéficiaires]],'PADESCE Ccontractuelle'!$B$61:$N$175,10,FALSE))</f>
        <v/>
      </c>
      <c r="AC2611" s="34" t="e">
        <f>VLOOKUP(#REF!,Apprenants!A2612:I3615,8,FALSE)</f>
        <v>#REF!</v>
      </c>
    </row>
    <row r="2612" spans="22:29" s="16" customFormat="1" x14ac:dyDescent="0.35">
      <c r="V2612" s="16" t="str">
        <f>IF(ISBLANK(Consolication[[#This Row],[Bénéficiaires]]),"",VLOOKUP(Consolication[[#This Row],[Bénéficiaires]],'PADESCE Ccontractuelle'!$B$61:$N$175,9,FALSE))</f>
        <v/>
      </c>
      <c r="AB2612" s="16" t="str">
        <f>IF(ISBLANK(Consolication[[#This Row],[Bénéficiaires]]),"",VLOOKUP(Consolication[[#This Row],[Bénéficiaires]],'PADESCE Ccontractuelle'!$B$61:$N$175,10,FALSE))</f>
        <v/>
      </c>
      <c r="AC2612" s="34" t="e">
        <f>VLOOKUP(#REF!,Apprenants!A2613:I3616,8,FALSE)</f>
        <v>#REF!</v>
      </c>
    </row>
    <row r="2613" spans="22:29" s="16" customFormat="1" x14ac:dyDescent="0.35">
      <c r="V2613" s="16" t="str">
        <f>IF(ISBLANK(Consolication[[#This Row],[Bénéficiaires]]),"",VLOOKUP(Consolication[[#This Row],[Bénéficiaires]],'PADESCE Ccontractuelle'!$B$61:$N$175,9,FALSE))</f>
        <v/>
      </c>
      <c r="AB2613" s="16" t="str">
        <f>IF(ISBLANK(Consolication[[#This Row],[Bénéficiaires]]),"",VLOOKUP(Consolication[[#This Row],[Bénéficiaires]],'PADESCE Ccontractuelle'!$B$61:$N$175,10,FALSE))</f>
        <v/>
      </c>
      <c r="AC2613" s="34" t="e">
        <f>VLOOKUP(#REF!,Apprenants!A2614:I3617,8,FALSE)</f>
        <v>#REF!</v>
      </c>
    </row>
    <row r="2614" spans="22:29" s="16" customFormat="1" x14ac:dyDescent="0.35">
      <c r="V2614" s="16" t="str">
        <f>IF(ISBLANK(Consolication[[#This Row],[Bénéficiaires]]),"",VLOOKUP(Consolication[[#This Row],[Bénéficiaires]],'PADESCE Ccontractuelle'!$B$61:$N$175,9,FALSE))</f>
        <v/>
      </c>
      <c r="AB2614" s="16" t="str">
        <f>IF(ISBLANK(Consolication[[#This Row],[Bénéficiaires]]),"",VLOOKUP(Consolication[[#This Row],[Bénéficiaires]],'PADESCE Ccontractuelle'!$B$61:$N$175,10,FALSE))</f>
        <v/>
      </c>
      <c r="AC2614" s="34" t="e">
        <f>VLOOKUP(#REF!,Apprenants!A2615:I3618,8,FALSE)</f>
        <v>#REF!</v>
      </c>
    </row>
    <row r="2615" spans="22:29" s="16" customFormat="1" x14ac:dyDescent="0.35">
      <c r="V2615" s="16" t="str">
        <f>IF(ISBLANK(Consolication[[#This Row],[Bénéficiaires]]),"",VLOOKUP(Consolication[[#This Row],[Bénéficiaires]],'PADESCE Ccontractuelle'!$B$61:$N$175,9,FALSE))</f>
        <v/>
      </c>
      <c r="AB2615" s="16" t="str">
        <f>IF(ISBLANK(Consolication[[#This Row],[Bénéficiaires]]),"",VLOOKUP(Consolication[[#This Row],[Bénéficiaires]],'PADESCE Ccontractuelle'!$B$61:$N$175,10,FALSE))</f>
        <v/>
      </c>
      <c r="AC2615" s="34" t="e">
        <f>VLOOKUP(#REF!,Apprenants!A2616:I3619,8,FALSE)</f>
        <v>#REF!</v>
      </c>
    </row>
    <row r="2616" spans="22:29" s="16" customFormat="1" x14ac:dyDescent="0.35">
      <c r="V2616" s="16" t="str">
        <f>IF(ISBLANK(Consolication[[#This Row],[Bénéficiaires]]),"",VLOOKUP(Consolication[[#This Row],[Bénéficiaires]],'PADESCE Ccontractuelle'!$B$61:$N$175,9,FALSE))</f>
        <v/>
      </c>
      <c r="AB2616" s="16" t="str">
        <f>IF(ISBLANK(Consolication[[#This Row],[Bénéficiaires]]),"",VLOOKUP(Consolication[[#This Row],[Bénéficiaires]],'PADESCE Ccontractuelle'!$B$61:$N$175,10,FALSE))</f>
        <v/>
      </c>
      <c r="AC2616" s="34" t="e">
        <f>VLOOKUP(#REF!,Apprenants!A2617:I3620,8,FALSE)</f>
        <v>#REF!</v>
      </c>
    </row>
    <row r="2617" spans="22:29" s="16" customFormat="1" x14ac:dyDescent="0.35">
      <c r="V2617" s="16" t="str">
        <f>IF(ISBLANK(Consolication[[#This Row],[Bénéficiaires]]),"",VLOOKUP(Consolication[[#This Row],[Bénéficiaires]],'PADESCE Ccontractuelle'!$B$61:$N$175,9,FALSE))</f>
        <v/>
      </c>
      <c r="AB2617" s="16" t="str">
        <f>IF(ISBLANK(Consolication[[#This Row],[Bénéficiaires]]),"",VLOOKUP(Consolication[[#This Row],[Bénéficiaires]],'PADESCE Ccontractuelle'!$B$61:$N$175,10,FALSE))</f>
        <v/>
      </c>
      <c r="AC2617" s="34" t="e">
        <f>VLOOKUP(#REF!,Apprenants!A2618:I3621,8,FALSE)</f>
        <v>#REF!</v>
      </c>
    </row>
    <row r="2618" spans="22:29" s="16" customFormat="1" x14ac:dyDescent="0.35">
      <c r="V2618" s="16" t="str">
        <f>IF(ISBLANK(Consolication[[#This Row],[Bénéficiaires]]),"",VLOOKUP(Consolication[[#This Row],[Bénéficiaires]],'PADESCE Ccontractuelle'!$B$61:$N$175,9,FALSE))</f>
        <v/>
      </c>
      <c r="AB2618" s="16" t="str">
        <f>IF(ISBLANK(Consolication[[#This Row],[Bénéficiaires]]),"",VLOOKUP(Consolication[[#This Row],[Bénéficiaires]],'PADESCE Ccontractuelle'!$B$61:$N$175,10,FALSE))</f>
        <v/>
      </c>
      <c r="AC2618" s="34" t="e">
        <f>VLOOKUP(#REF!,Apprenants!A2619:I3622,8,FALSE)</f>
        <v>#REF!</v>
      </c>
    </row>
    <row r="2619" spans="22:29" s="16" customFormat="1" x14ac:dyDescent="0.35">
      <c r="V2619" s="16" t="str">
        <f>IF(ISBLANK(Consolication[[#This Row],[Bénéficiaires]]),"",VLOOKUP(Consolication[[#This Row],[Bénéficiaires]],'PADESCE Ccontractuelle'!$B$61:$N$175,9,FALSE))</f>
        <v/>
      </c>
      <c r="AB2619" s="16" t="str">
        <f>IF(ISBLANK(Consolication[[#This Row],[Bénéficiaires]]),"",VLOOKUP(Consolication[[#This Row],[Bénéficiaires]],'PADESCE Ccontractuelle'!$B$61:$N$175,10,FALSE))</f>
        <v/>
      </c>
      <c r="AC2619" s="34" t="e">
        <f>VLOOKUP(#REF!,Apprenants!A2620:I3623,8,FALSE)</f>
        <v>#REF!</v>
      </c>
    </row>
    <row r="2620" spans="22:29" s="16" customFormat="1" x14ac:dyDescent="0.35">
      <c r="V2620" s="16" t="str">
        <f>IF(ISBLANK(Consolication[[#This Row],[Bénéficiaires]]),"",VLOOKUP(Consolication[[#This Row],[Bénéficiaires]],'PADESCE Ccontractuelle'!$B$61:$N$175,9,FALSE))</f>
        <v/>
      </c>
      <c r="AB2620" s="16" t="str">
        <f>IF(ISBLANK(Consolication[[#This Row],[Bénéficiaires]]),"",VLOOKUP(Consolication[[#This Row],[Bénéficiaires]],'PADESCE Ccontractuelle'!$B$61:$N$175,10,FALSE))</f>
        <v/>
      </c>
      <c r="AC2620" s="34" t="e">
        <f>VLOOKUP(#REF!,Apprenants!A2621:I3624,8,FALSE)</f>
        <v>#REF!</v>
      </c>
    </row>
    <row r="2621" spans="22:29" s="16" customFormat="1" x14ac:dyDescent="0.35">
      <c r="V2621" s="16" t="str">
        <f>IF(ISBLANK(Consolication[[#This Row],[Bénéficiaires]]),"",VLOOKUP(Consolication[[#This Row],[Bénéficiaires]],'PADESCE Ccontractuelle'!$B$61:$N$175,9,FALSE))</f>
        <v/>
      </c>
      <c r="AB2621" s="16" t="str">
        <f>IF(ISBLANK(Consolication[[#This Row],[Bénéficiaires]]),"",VLOOKUP(Consolication[[#This Row],[Bénéficiaires]],'PADESCE Ccontractuelle'!$B$61:$N$175,10,FALSE))</f>
        <v/>
      </c>
      <c r="AC2621" s="34" t="e">
        <f>VLOOKUP(#REF!,Apprenants!A2622:I3625,8,FALSE)</f>
        <v>#REF!</v>
      </c>
    </row>
    <row r="2622" spans="22:29" s="16" customFormat="1" x14ac:dyDescent="0.35">
      <c r="V2622" s="16" t="str">
        <f>IF(ISBLANK(Consolication[[#This Row],[Bénéficiaires]]),"",VLOOKUP(Consolication[[#This Row],[Bénéficiaires]],'PADESCE Ccontractuelle'!$B$61:$N$175,9,FALSE))</f>
        <v/>
      </c>
      <c r="AB2622" s="16" t="str">
        <f>IF(ISBLANK(Consolication[[#This Row],[Bénéficiaires]]),"",VLOOKUP(Consolication[[#This Row],[Bénéficiaires]],'PADESCE Ccontractuelle'!$B$61:$N$175,10,FALSE))</f>
        <v/>
      </c>
      <c r="AC2622" s="34" t="e">
        <f>VLOOKUP(#REF!,Apprenants!A2623:I3626,8,FALSE)</f>
        <v>#REF!</v>
      </c>
    </row>
    <row r="2623" spans="22:29" s="16" customFormat="1" x14ac:dyDescent="0.35">
      <c r="V2623" s="16" t="str">
        <f>IF(ISBLANK(Consolication[[#This Row],[Bénéficiaires]]),"",VLOOKUP(Consolication[[#This Row],[Bénéficiaires]],'PADESCE Ccontractuelle'!$B$61:$N$175,9,FALSE))</f>
        <v/>
      </c>
      <c r="AB2623" s="16" t="str">
        <f>IF(ISBLANK(Consolication[[#This Row],[Bénéficiaires]]),"",VLOOKUP(Consolication[[#This Row],[Bénéficiaires]],'PADESCE Ccontractuelle'!$B$61:$N$175,10,FALSE))</f>
        <v/>
      </c>
      <c r="AC2623" s="34" t="e">
        <f>VLOOKUP(#REF!,Apprenants!A2624:I3627,8,FALSE)</f>
        <v>#REF!</v>
      </c>
    </row>
    <row r="2624" spans="22:29" s="16" customFormat="1" x14ac:dyDescent="0.35">
      <c r="V2624" s="16" t="str">
        <f>IF(ISBLANK(Consolication[[#This Row],[Bénéficiaires]]),"",VLOOKUP(Consolication[[#This Row],[Bénéficiaires]],'PADESCE Ccontractuelle'!$B$61:$N$175,9,FALSE))</f>
        <v/>
      </c>
      <c r="AB2624" s="16" t="str">
        <f>IF(ISBLANK(Consolication[[#This Row],[Bénéficiaires]]),"",VLOOKUP(Consolication[[#This Row],[Bénéficiaires]],'PADESCE Ccontractuelle'!$B$61:$N$175,10,FALSE))</f>
        <v/>
      </c>
      <c r="AC2624" s="34" t="e">
        <f>VLOOKUP(#REF!,Apprenants!A2625:I3628,8,FALSE)</f>
        <v>#REF!</v>
      </c>
    </row>
    <row r="2625" spans="22:29" s="16" customFormat="1" x14ac:dyDescent="0.35">
      <c r="V2625" s="16" t="str">
        <f>IF(ISBLANK(Consolication[[#This Row],[Bénéficiaires]]),"",VLOOKUP(Consolication[[#This Row],[Bénéficiaires]],'PADESCE Ccontractuelle'!$B$61:$N$175,9,FALSE))</f>
        <v/>
      </c>
      <c r="AB2625" s="16" t="str">
        <f>IF(ISBLANK(Consolication[[#This Row],[Bénéficiaires]]),"",VLOOKUP(Consolication[[#This Row],[Bénéficiaires]],'PADESCE Ccontractuelle'!$B$61:$N$175,10,FALSE))</f>
        <v/>
      </c>
      <c r="AC2625" s="34" t="e">
        <f>VLOOKUP(#REF!,Apprenants!A2626:I3629,8,FALSE)</f>
        <v>#REF!</v>
      </c>
    </row>
    <row r="2626" spans="22:29" s="16" customFormat="1" x14ac:dyDescent="0.35">
      <c r="V2626" s="16" t="str">
        <f>IF(ISBLANK(Consolication[[#This Row],[Bénéficiaires]]),"",VLOOKUP(Consolication[[#This Row],[Bénéficiaires]],'PADESCE Ccontractuelle'!$B$61:$N$175,9,FALSE))</f>
        <v/>
      </c>
      <c r="AB2626" s="16" t="str">
        <f>IF(ISBLANK(Consolication[[#This Row],[Bénéficiaires]]),"",VLOOKUP(Consolication[[#This Row],[Bénéficiaires]],'PADESCE Ccontractuelle'!$B$61:$N$175,10,FALSE))</f>
        <v/>
      </c>
      <c r="AC2626" s="34" t="e">
        <f>VLOOKUP(#REF!,Apprenants!A2627:I3630,8,FALSE)</f>
        <v>#REF!</v>
      </c>
    </row>
    <row r="2627" spans="22:29" s="16" customFormat="1" x14ac:dyDescent="0.35">
      <c r="V2627" s="16" t="str">
        <f>IF(ISBLANK(Consolication[[#This Row],[Bénéficiaires]]),"",VLOOKUP(Consolication[[#This Row],[Bénéficiaires]],'PADESCE Ccontractuelle'!$B$61:$N$175,9,FALSE))</f>
        <v/>
      </c>
      <c r="AB2627" s="16" t="str">
        <f>IF(ISBLANK(Consolication[[#This Row],[Bénéficiaires]]),"",VLOOKUP(Consolication[[#This Row],[Bénéficiaires]],'PADESCE Ccontractuelle'!$B$61:$N$175,10,FALSE))</f>
        <v/>
      </c>
      <c r="AC2627" s="34" t="e">
        <f>VLOOKUP(#REF!,Apprenants!A2628:I3631,8,FALSE)</f>
        <v>#REF!</v>
      </c>
    </row>
    <row r="2628" spans="22:29" s="16" customFormat="1" x14ac:dyDescent="0.35">
      <c r="V2628" s="16" t="str">
        <f>IF(ISBLANK(Consolication[[#This Row],[Bénéficiaires]]),"",VLOOKUP(Consolication[[#This Row],[Bénéficiaires]],'PADESCE Ccontractuelle'!$B$61:$N$175,9,FALSE))</f>
        <v/>
      </c>
      <c r="AB2628" s="16" t="str">
        <f>IF(ISBLANK(Consolication[[#This Row],[Bénéficiaires]]),"",VLOOKUP(Consolication[[#This Row],[Bénéficiaires]],'PADESCE Ccontractuelle'!$B$61:$N$175,10,FALSE))</f>
        <v/>
      </c>
      <c r="AC2628" s="34" t="e">
        <f>VLOOKUP(#REF!,Apprenants!A2629:I3632,8,FALSE)</f>
        <v>#REF!</v>
      </c>
    </row>
    <row r="2629" spans="22:29" s="16" customFormat="1" x14ac:dyDescent="0.35">
      <c r="V2629" s="16" t="str">
        <f>IF(ISBLANK(Consolication[[#This Row],[Bénéficiaires]]),"",VLOOKUP(Consolication[[#This Row],[Bénéficiaires]],'PADESCE Ccontractuelle'!$B$61:$N$175,9,FALSE))</f>
        <v/>
      </c>
      <c r="AB2629" s="16" t="str">
        <f>IF(ISBLANK(Consolication[[#This Row],[Bénéficiaires]]),"",VLOOKUP(Consolication[[#This Row],[Bénéficiaires]],'PADESCE Ccontractuelle'!$B$61:$N$175,10,FALSE))</f>
        <v/>
      </c>
      <c r="AC2629" s="34" t="e">
        <f>VLOOKUP(#REF!,Apprenants!A2630:I3633,8,FALSE)</f>
        <v>#REF!</v>
      </c>
    </row>
    <row r="2630" spans="22:29" s="16" customFormat="1" x14ac:dyDescent="0.35">
      <c r="V2630" s="16" t="str">
        <f>IF(ISBLANK(Consolication[[#This Row],[Bénéficiaires]]),"",VLOOKUP(Consolication[[#This Row],[Bénéficiaires]],'PADESCE Ccontractuelle'!$B$61:$N$175,9,FALSE))</f>
        <v/>
      </c>
      <c r="AB2630" s="16" t="str">
        <f>IF(ISBLANK(Consolication[[#This Row],[Bénéficiaires]]),"",VLOOKUP(Consolication[[#This Row],[Bénéficiaires]],'PADESCE Ccontractuelle'!$B$61:$N$175,10,FALSE))</f>
        <v/>
      </c>
      <c r="AC2630" s="34" t="e">
        <f>VLOOKUP(#REF!,Apprenants!A2631:I3634,8,FALSE)</f>
        <v>#REF!</v>
      </c>
    </row>
    <row r="2631" spans="22:29" s="16" customFormat="1" x14ac:dyDescent="0.35">
      <c r="V2631" s="16" t="str">
        <f>IF(ISBLANK(Consolication[[#This Row],[Bénéficiaires]]),"",VLOOKUP(Consolication[[#This Row],[Bénéficiaires]],'PADESCE Ccontractuelle'!$B$61:$N$175,9,FALSE))</f>
        <v/>
      </c>
      <c r="AB2631" s="16" t="str">
        <f>IF(ISBLANK(Consolication[[#This Row],[Bénéficiaires]]),"",VLOOKUP(Consolication[[#This Row],[Bénéficiaires]],'PADESCE Ccontractuelle'!$B$61:$N$175,10,FALSE))</f>
        <v/>
      </c>
      <c r="AC2631" s="34" t="e">
        <f>VLOOKUP(#REF!,Apprenants!A2632:I3635,8,FALSE)</f>
        <v>#REF!</v>
      </c>
    </row>
    <row r="2632" spans="22:29" s="16" customFormat="1" x14ac:dyDescent="0.35">
      <c r="V2632" s="16" t="str">
        <f>IF(ISBLANK(Consolication[[#This Row],[Bénéficiaires]]),"",VLOOKUP(Consolication[[#This Row],[Bénéficiaires]],'PADESCE Ccontractuelle'!$B$61:$N$175,9,FALSE))</f>
        <v/>
      </c>
      <c r="AB2632" s="16" t="str">
        <f>IF(ISBLANK(Consolication[[#This Row],[Bénéficiaires]]),"",VLOOKUP(Consolication[[#This Row],[Bénéficiaires]],'PADESCE Ccontractuelle'!$B$61:$N$175,10,FALSE))</f>
        <v/>
      </c>
      <c r="AC2632" s="34" t="e">
        <f>VLOOKUP(#REF!,Apprenants!A2633:I3636,8,FALSE)</f>
        <v>#REF!</v>
      </c>
    </row>
    <row r="2633" spans="22:29" s="16" customFormat="1" x14ac:dyDescent="0.35">
      <c r="V2633" s="16" t="str">
        <f>IF(ISBLANK(Consolication[[#This Row],[Bénéficiaires]]),"",VLOOKUP(Consolication[[#This Row],[Bénéficiaires]],'PADESCE Ccontractuelle'!$B$61:$N$175,9,FALSE))</f>
        <v/>
      </c>
      <c r="AB2633" s="16" t="str">
        <f>IF(ISBLANK(Consolication[[#This Row],[Bénéficiaires]]),"",VLOOKUP(Consolication[[#This Row],[Bénéficiaires]],'PADESCE Ccontractuelle'!$B$61:$N$175,10,FALSE))</f>
        <v/>
      </c>
      <c r="AC2633" s="34" t="e">
        <f>VLOOKUP(#REF!,Apprenants!A2634:I3637,8,FALSE)</f>
        <v>#REF!</v>
      </c>
    </row>
    <row r="2634" spans="22:29" s="16" customFormat="1" x14ac:dyDescent="0.35">
      <c r="V2634" s="16" t="str">
        <f>IF(ISBLANK(Consolication[[#This Row],[Bénéficiaires]]),"",VLOOKUP(Consolication[[#This Row],[Bénéficiaires]],'PADESCE Ccontractuelle'!$B$61:$N$175,9,FALSE))</f>
        <v/>
      </c>
      <c r="AB2634" s="16" t="str">
        <f>IF(ISBLANK(Consolication[[#This Row],[Bénéficiaires]]),"",VLOOKUP(Consolication[[#This Row],[Bénéficiaires]],'PADESCE Ccontractuelle'!$B$61:$N$175,10,FALSE))</f>
        <v/>
      </c>
      <c r="AC2634" s="34" t="e">
        <f>VLOOKUP(#REF!,Apprenants!A2635:I3638,8,FALSE)</f>
        <v>#REF!</v>
      </c>
    </row>
    <row r="2635" spans="22:29" s="16" customFormat="1" x14ac:dyDescent="0.35">
      <c r="V2635" s="16" t="str">
        <f>IF(ISBLANK(Consolication[[#This Row],[Bénéficiaires]]),"",VLOOKUP(Consolication[[#This Row],[Bénéficiaires]],'PADESCE Ccontractuelle'!$B$61:$N$175,9,FALSE))</f>
        <v/>
      </c>
      <c r="AB2635" s="16" t="str">
        <f>IF(ISBLANK(Consolication[[#This Row],[Bénéficiaires]]),"",VLOOKUP(Consolication[[#This Row],[Bénéficiaires]],'PADESCE Ccontractuelle'!$B$61:$N$175,10,FALSE))</f>
        <v/>
      </c>
      <c r="AC2635" s="34" t="e">
        <f>VLOOKUP(#REF!,Apprenants!A2636:I3639,8,FALSE)</f>
        <v>#REF!</v>
      </c>
    </row>
    <row r="2636" spans="22:29" s="16" customFormat="1" x14ac:dyDescent="0.35">
      <c r="V2636" s="16" t="str">
        <f>IF(ISBLANK(Consolication[[#This Row],[Bénéficiaires]]),"",VLOOKUP(Consolication[[#This Row],[Bénéficiaires]],'PADESCE Ccontractuelle'!$B$61:$N$175,9,FALSE))</f>
        <v/>
      </c>
      <c r="AB2636" s="16" t="str">
        <f>IF(ISBLANK(Consolication[[#This Row],[Bénéficiaires]]),"",VLOOKUP(Consolication[[#This Row],[Bénéficiaires]],'PADESCE Ccontractuelle'!$B$61:$N$175,10,FALSE))</f>
        <v/>
      </c>
      <c r="AC2636" s="34" t="e">
        <f>VLOOKUP(#REF!,Apprenants!A2637:I3640,8,FALSE)</f>
        <v>#REF!</v>
      </c>
    </row>
    <row r="2637" spans="22:29" s="16" customFormat="1" x14ac:dyDescent="0.35">
      <c r="V2637" s="16" t="str">
        <f>IF(ISBLANK(Consolication[[#This Row],[Bénéficiaires]]),"",VLOOKUP(Consolication[[#This Row],[Bénéficiaires]],'PADESCE Ccontractuelle'!$B$61:$N$175,9,FALSE))</f>
        <v/>
      </c>
      <c r="AB2637" s="16" t="str">
        <f>IF(ISBLANK(Consolication[[#This Row],[Bénéficiaires]]),"",VLOOKUP(Consolication[[#This Row],[Bénéficiaires]],'PADESCE Ccontractuelle'!$B$61:$N$175,10,FALSE))</f>
        <v/>
      </c>
      <c r="AC2637" s="34" t="e">
        <f>VLOOKUP(#REF!,Apprenants!A2638:I3641,8,FALSE)</f>
        <v>#REF!</v>
      </c>
    </row>
    <row r="2638" spans="22:29" s="16" customFormat="1" x14ac:dyDescent="0.35">
      <c r="V2638" s="16" t="str">
        <f>IF(ISBLANK(Consolication[[#This Row],[Bénéficiaires]]),"",VLOOKUP(Consolication[[#This Row],[Bénéficiaires]],'PADESCE Ccontractuelle'!$B$61:$N$175,9,FALSE))</f>
        <v/>
      </c>
      <c r="AB2638" s="16" t="str">
        <f>IF(ISBLANK(Consolication[[#This Row],[Bénéficiaires]]),"",VLOOKUP(Consolication[[#This Row],[Bénéficiaires]],'PADESCE Ccontractuelle'!$B$61:$N$175,10,FALSE))</f>
        <v/>
      </c>
      <c r="AC2638" s="34" t="e">
        <f>VLOOKUP(#REF!,Apprenants!A2639:I3642,8,FALSE)</f>
        <v>#REF!</v>
      </c>
    </row>
    <row r="2639" spans="22:29" s="16" customFormat="1" x14ac:dyDescent="0.35">
      <c r="V2639" s="16" t="str">
        <f>IF(ISBLANK(Consolication[[#This Row],[Bénéficiaires]]),"",VLOOKUP(Consolication[[#This Row],[Bénéficiaires]],'PADESCE Ccontractuelle'!$B$61:$N$175,9,FALSE))</f>
        <v/>
      </c>
      <c r="AB2639" s="16" t="str">
        <f>IF(ISBLANK(Consolication[[#This Row],[Bénéficiaires]]),"",VLOOKUP(Consolication[[#This Row],[Bénéficiaires]],'PADESCE Ccontractuelle'!$B$61:$N$175,10,FALSE))</f>
        <v/>
      </c>
      <c r="AC2639" s="34" t="e">
        <f>VLOOKUP(#REF!,Apprenants!A2640:I3643,8,FALSE)</f>
        <v>#REF!</v>
      </c>
    </row>
    <row r="2640" spans="22:29" s="16" customFormat="1" x14ac:dyDescent="0.35">
      <c r="V2640" s="16" t="str">
        <f>IF(ISBLANK(Consolication[[#This Row],[Bénéficiaires]]),"",VLOOKUP(Consolication[[#This Row],[Bénéficiaires]],'PADESCE Ccontractuelle'!$B$61:$N$175,9,FALSE))</f>
        <v/>
      </c>
      <c r="AB2640" s="16" t="str">
        <f>IF(ISBLANK(Consolication[[#This Row],[Bénéficiaires]]),"",VLOOKUP(Consolication[[#This Row],[Bénéficiaires]],'PADESCE Ccontractuelle'!$B$61:$N$175,10,FALSE))</f>
        <v/>
      </c>
      <c r="AC2640" s="34" t="e">
        <f>VLOOKUP(#REF!,Apprenants!A2641:I3644,8,FALSE)</f>
        <v>#REF!</v>
      </c>
    </row>
    <row r="2641" spans="22:29" s="16" customFormat="1" x14ac:dyDescent="0.35">
      <c r="V2641" s="16" t="str">
        <f>IF(ISBLANK(Consolication[[#This Row],[Bénéficiaires]]),"",VLOOKUP(Consolication[[#This Row],[Bénéficiaires]],'PADESCE Ccontractuelle'!$B$61:$N$175,9,FALSE))</f>
        <v/>
      </c>
      <c r="AB2641" s="16" t="str">
        <f>IF(ISBLANK(Consolication[[#This Row],[Bénéficiaires]]),"",VLOOKUP(Consolication[[#This Row],[Bénéficiaires]],'PADESCE Ccontractuelle'!$B$61:$N$175,10,FALSE))</f>
        <v/>
      </c>
      <c r="AC2641" s="34" t="e">
        <f>VLOOKUP(#REF!,Apprenants!A2642:I3645,8,FALSE)</f>
        <v>#REF!</v>
      </c>
    </row>
    <row r="2642" spans="22:29" s="16" customFormat="1" x14ac:dyDescent="0.35">
      <c r="V2642" s="16" t="str">
        <f>IF(ISBLANK(Consolication[[#This Row],[Bénéficiaires]]),"",VLOOKUP(Consolication[[#This Row],[Bénéficiaires]],'PADESCE Ccontractuelle'!$B$61:$N$175,9,FALSE))</f>
        <v/>
      </c>
      <c r="AB2642" s="16" t="str">
        <f>IF(ISBLANK(Consolication[[#This Row],[Bénéficiaires]]),"",VLOOKUP(Consolication[[#This Row],[Bénéficiaires]],'PADESCE Ccontractuelle'!$B$61:$N$175,10,FALSE))</f>
        <v/>
      </c>
      <c r="AC2642" s="34" t="e">
        <f>VLOOKUP(#REF!,Apprenants!A2643:I3646,8,FALSE)</f>
        <v>#REF!</v>
      </c>
    </row>
    <row r="2643" spans="22:29" s="16" customFormat="1" x14ac:dyDescent="0.35">
      <c r="V2643" s="16" t="str">
        <f>IF(ISBLANK(Consolication[[#This Row],[Bénéficiaires]]),"",VLOOKUP(Consolication[[#This Row],[Bénéficiaires]],'PADESCE Ccontractuelle'!$B$61:$N$175,9,FALSE))</f>
        <v/>
      </c>
      <c r="AB2643" s="16" t="str">
        <f>IF(ISBLANK(Consolication[[#This Row],[Bénéficiaires]]),"",VLOOKUP(Consolication[[#This Row],[Bénéficiaires]],'PADESCE Ccontractuelle'!$B$61:$N$175,10,FALSE))</f>
        <v/>
      </c>
      <c r="AC2643" s="34" t="e">
        <f>VLOOKUP(#REF!,Apprenants!A2644:I3647,8,FALSE)</f>
        <v>#REF!</v>
      </c>
    </row>
    <row r="2644" spans="22:29" s="16" customFormat="1" x14ac:dyDescent="0.35">
      <c r="V2644" s="16" t="str">
        <f>IF(ISBLANK(Consolication[[#This Row],[Bénéficiaires]]),"",VLOOKUP(Consolication[[#This Row],[Bénéficiaires]],'PADESCE Ccontractuelle'!$B$61:$N$175,9,FALSE))</f>
        <v/>
      </c>
      <c r="AB2644" s="16" t="str">
        <f>IF(ISBLANK(Consolication[[#This Row],[Bénéficiaires]]),"",VLOOKUP(Consolication[[#This Row],[Bénéficiaires]],'PADESCE Ccontractuelle'!$B$61:$N$175,10,FALSE))</f>
        <v/>
      </c>
      <c r="AC2644" s="34" t="e">
        <f>VLOOKUP(#REF!,Apprenants!A2645:I3648,8,FALSE)</f>
        <v>#REF!</v>
      </c>
    </row>
    <row r="2645" spans="22:29" s="16" customFormat="1" x14ac:dyDescent="0.35">
      <c r="V2645" s="16" t="str">
        <f>IF(ISBLANK(Consolication[[#This Row],[Bénéficiaires]]),"",VLOOKUP(Consolication[[#This Row],[Bénéficiaires]],'PADESCE Ccontractuelle'!$B$61:$N$175,9,FALSE))</f>
        <v/>
      </c>
      <c r="AB2645" s="16" t="str">
        <f>IF(ISBLANK(Consolication[[#This Row],[Bénéficiaires]]),"",VLOOKUP(Consolication[[#This Row],[Bénéficiaires]],'PADESCE Ccontractuelle'!$B$61:$N$175,10,FALSE))</f>
        <v/>
      </c>
      <c r="AC2645" s="34" t="e">
        <f>VLOOKUP(#REF!,Apprenants!A2646:I3649,8,FALSE)</f>
        <v>#REF!</v>
      </c>
    </row>
    <row r="2646" spans="22:29" s="16" customFormat="1" x14ac:dyDescent="0.35">
      <c r="V2646" s="16" t="str">
        <f>IF(ISBLANK(Consolication[[#This Row],[Bénéficiaires]]),"",VLOOKUP(Consolication[[#This Row],[Bénéficiaires]],'PADESCE Ccontractuelle'!$B$61:$N$175,9,FALSE))</f>
        <v/>
      </c>
      <c r="AB2646" s="16" t="str">
        <f>IF(ISBLANK(Consolication[[#This Row],[Bénéficiaires]]),"",VLOOKUP(Consolication[[#This Row],[Bénéficiaires]],'PADESCE Ccontractuelle'!$B$61:$N$175,10,FALSE))</f>
        <v/>
      </c>
      <c r="AC2646" s="34" t="e">
        <f>VLOOKUP(#REF!,Apprenants!A2647:I3650,8,FALSE)</f>
        <v>#REF!</v>
      </c>
    </row>
    <row r="2647" spans="22:29" s="16" customFormat="1" x14ac:dyDescent="0.35">
      <c r="V2647" s="16" t="str">
        <f>IF(ISBLANK(Consolication[[#This Row],[Bénéficiaires]]),"",VLOOKUP(Consolication[[#This Row],[Bénéficiaires]],'PADESCE Ccontractuelle'!$B$61:$N$175,9,FALSE))</f>
        <v/>
      </c>
      <c r="AB2647" s="16" t="str">
        <f>IF(ISBLANK(Consolication[[#This Row],[Bénéficiaires]]),"",VLOOKUP(Consolication[[#This Row],[Bénéficiaires]],'PADESCE Ccontractuelle'!$B$61:$N$175,10,FALSE))</f>
        <v/>
      </c>
      <c r="AC2647" s="34" t="e">
        <f>VLOOKUP(#REF!,Apprenants!A2648:I3651,8,FALSE)</f>
        <v>#REF!</v>
      </c>
    </row>
    <row r="2648" spans="22:29" s="16" customFormat="1" x14ac:dyDescent="0.35">
      <c r="V2648" s="16" t="str">
        <f>IF(ISBLANK(Consolication[[#This Row],[Bénéficiaires]]),"",VLOOKUP(Consolication[[#This Row],[Bénéficiaires]],'PADESCE Ccontractuelle'!$B$61:$N$175,9,FALSE))</f>
        <v/>
      </c>
      <c r="AB2648" s="16" t="str">
        <f>IF(ISBLANK(Consolication[[#This Row],[Bénéficiaires]]),"",VLOOKUP(Consolication[[#This Row],[Bénéficiaires]],'PADESCE Ccontractuelle'!$B$61:$N$175,10,FALSE))</f>
        <v/>
      </c>
      <c r="AC2648" s="34" t="e">
        <f>VLOOKUP(#REF!,Apprenants!A2649:I3652,8,FALSE)</f>
        <v>#REF!</v>
      </c>
    </row>
    <row r="2649" spans="22:29" s="16" customFormat="1" x14ac:dyDescent="0.35">
      <c r="V2649" s="16" t="str">
        <f>IF(ISBLANK(Consolication[[#This Row],[Bénéficiaires]]),"",VLOOKUP(Consolication[[#This Row],[Bénéficiaires]],'PADESCE Ccontractuelle'!$B$61:$N$175,9,FALSE))</f>
        <v/>
      </c>
      <c r="AB2649" s="16" t="str">
        <f>IF(ISBLANK(Consolication[[#This Row],[Bénéficiaires]]),"",VLOOKUP(Consolication[[#This Row],[Bénéficiaires]],'PADESCE Ccontractuelle'!$B$61:$N$175,10,FALSE))</f>
        <v/>
      </c>
      <c r="AC2649" s="34" t="e">
        <f>VLOOKUP(#REF!,Apprenants!A2650:I3653,8,FALSE)</f>
        <v>#REF!</v>
      </c>
    </row>
    <row r="2650" spans="22:29" s="16" customFormat="1" x14ac:dyDescent="0.35">
      <c r="V2650" s="16" t="str">
        <f>IF(ISBLANK(Consolication[[#This Row],[Bénéficiaires]]),"",VLOOKUP(Consolication[[#This Row],[Bénéficiaires]],'PADESCE Ccontractuelle'!$B$61:$N$175,9,FALSE))</f>
        <v/>
      </c>
      <c r="AB2650" s="16" t="str">
        <f>IF(ISBLANK(Consolication[[#This Row],[Bénéficiaires]]),"",VLOOKUP(Consolication[[#This Row],[Bénéficiaires]],'PADESCE Ccontractuelle'!$B$61:$N$175,10,FALSE))</f>
        <v/>
      </c>
      <c r="AC2650" s="34" t="e">
        <f>VLOOKUP(#REF!,Apprenants!A2651:I3654,8,FALSE)</f>
        <v>#REF!</v>
      </c>
    </row>
    <row r="2651" spans="22:29" s="16" customFormat="1" x14ac:dyDescent="0.35">
      <c r="V2651" s="16" t="str">
        <f>IF(ISBLANK(Consolication[[#This Row],[Bénéficiaires]]),"",VLOOKUP(Consolication[[#This Row],[Bénéficiaires]],'PADESCE Ccontractuelle'!$B$61:$N$175,9,FALSE))</f>
        <v/>
      </c>
      <c r="AB2651" s="16" t="str">
        <f>IF(ISBLANK(Consolication[[#This Row],[Bénéficiaires]]),"",VLOOKUP(Consolication[[#This Row],[Bénéficiaires]],'PADESCE Ccontractuelle'!$B$61:$N$175,10,FALSE))</f>
        <v/>
      </c>
      <c r="AC2651" s="34" t="e">
        <f>VLOOKUP(#REF!,Apprenants!A2652:I3655,8,FALSE)</f>
        <v>#REF!</v>
      </c>
    </row>
    <row r="2652" spans="22:29" s="16" customFormat="1" x14ac:dyDescent="0.35">
      <c r="V2652" s="16" t="str">
        <f>IF(ISBLANK(Consolication[[#This Row],[Bénéficiaires]]),"",VLOOKUP(Consolication[[#This Row],[Bénéficiaires]],'PADESCE Ccontractuelle'!$B$61:$N$175,9,FALSE))</f>
        <v/>
      </c>
      <c r="AB2652" s="16" t="str">
        <f>IF(ISBLANK(Consolication[[#This Row],[Bénéficiaires]]),"",VLOOKUP(Consolication[[#This Row],[Bénéficiaires]],'PADESCE Ccontractuelle'!$B$61:$N$175,10,FALSE))</f>
        <v/>
      </c>
      <c r="AC2652" s="34" t="e">
        <f>VLOOKUP(#REF!,Apprenants!A2653:I3656,8,FALSE)</f>
        <v>#REF!</v>
      </c>
    </row>
    <row r="2653" spans="22:29" s="16" customFormat="1" x14ac:dyDescent="0.35">
      <c r="V2653" s="16" t="str">
        <f>IF(ISBLANK(Consolication[[#This Row],[Bénéficiaires]]),"",VLOOKUP(Consolication[[#This Row],[Bénéficiaires]],'PADESCE Ccontractuelle'!$B$61:$N$175,9,FALSE))</f>
        <v/>
      </c>
      <c r="AB2653" s="16" t="str">
        <f>IF(ISBLANK(Consolication[[#This Row],[Bénéficiaires]]),"",VLOOKUP(Consolication[[#This Row],[Bénéficiaires]],'PADESCE Ccontractuelle'!$B$61:$N$175,10,FALSE))</f>
        <v/>
      </c>
      <c r="AC2653" s="34" t="e">
        <f>VLOOKUP(#REF!,Apprenants!A2654:I3657,8,FALSE)</f>
        <v>#REF!</v>
      </c>
    </row>
    <row r="2654" spans="22:29" s="16" customFormat="1" x14ac:dyDescent="0.35">
      <c r="V2654" s="16" t="str">
        <f>IF(ISBLANK(Consolication[[#This Row],[Bénéficiaires]]),"",VLOOKUP(Consolication[[#This Row],[Bénéficiaires]],'PADESCE Ccontractuelle'!$B$61:$N$175,9,FALSE))</f>
        <v/>
      </c>
      <c r="AB2654" s="16" t="str">
        <f>IF(ISBLANK(Consolication[[#This Row],[Bénéficiaires]]),"",VLOOKUP(Consolication[[#This Row],[Bénéficiaires]],'PADESCE Ccontractuelle'!$B$61:$N$175,10,FALSE))</f>
        <v/>
      </c>
      <c r="AC2654" s="34" t="e">
        <f>VLOOKUP(#REF!,Apprenants!A2655:I3658,8,FALSE)</f>
        <v>#REF!</v>
      </c>
    </row>
    <row r="2655" spans="22:29" s="16" customFormat="1" x14ac:dyDescent="0.35">
      <c r="V2655" s="16" t="str">
        <f>IF(ISBLANK(Consolication[[#This Row],[Bénéficiaires]]),"",VLOOKUP(Consolication[[#This Row],[Bénéficiaires]],'PADESCE Ccontractuelle'!$B$61:$N$175,9,FALSE))</f>
        <v/>
      </c>
      <c r="AB2655" s="16" t="str">
        <f>IF(ISBLANK(Consolication[[#This Row],[Bénéficiaires]]),"",VLOOKUP(Consolication[[#This Row],[Bénéficiaires]],'PADESCE Ccontractuelle'!$B$61:$N$175,10,FALSE))</f>
        <v/>
      </c>
      <c r="AC2655" s="34" t="e">
        <f>VLOOKUP(#REF!,Apprenants!A2656:I3659,8,FALSE)</f>
        <v>#REF!</v>
      </c>
    </row>
    <row r="2656" spans="22:29" s="16" customFormat="1" x14ac:dyDescent="0.35">
      <c r="V2656" s="16" t="str">
        <f>IF(ISBLANK(Consolication[[#This Row],[Bénéficiaires]]),"",VLOOKUP(Consolication[[#This Row],[Bénéficiaires]],'PADESCE Ccontractuelle'!$B$61:$N$175,9,FALSE))</f>
        <v/>
      </c>
      <c r="AB2656" s="16" t="str">
        <f>IF(ISBLANK(Consolication[[#This Row],[Bénéficiaires]]),"",VLOOKUP(Consolication[[#This Row],[Bénéficiaires]],'PADESCE Ccontractuelle'!$B$61:$N$175,10,FALSE))</f>
        <v/>
      </c>
      <c r="AC2656" s="34" t="e">
        <f>VLOOKUP(#REF!,Apprenants!A2657:I3660,8,FALSE)</f>
        <v>#REF!</v>
      </c>
    </row>
    <row r="2657" spans="22:29" s="16" customFormat="1" x14ac:dyDescent="0.35">
      <c r="V2657" s="16" t="str">
        <f>IF(ISBLANK(Consolication[[#This Row],[Bénéficiaires]]),"",VLOOKUP(Consolication[[#This Row],[Bénéficiaires]],'PADESCE Ccontractuelle'!$B$61:$N$175,9,FALSE))</f>
        <v/>
      </c>
      <c r="AB2657" s="16" t="str">
        <f>IF(ISBLANK(Consolication[[#This Row],[Bénéficiaires]]),"",VLOOKUP(Consolication[[#This Row],[Bénéficiaires]],'PADESCE Ccontractuelle'!$B$61:$N$175,10,FALSE))</f>
        <v/>
      </c>
      <c r="AC2657" s="34" t="e">
        <f>VLOOKUP(#REF!,Apprenants!A2658:I3661,8,FALSE)</f>
        <v>#REF!</v>
      </c>
    </row>
    <row r="2658" spans="22:29" s="16" customFormat="1" x14ac:dyDescent="0.35">
      <c r="V2658" s="16" t="str">
        <f>IF(ISBLANK(Consolication[[#This Row],[Bénéficiaires]]),"",VLOOKUP(Consolication[[#This Row],[Bénéficiaires]],'PADESCE Ccontractuelle'!$B$61:$N$175,9,FALSE))</f>
        <v/>
      </c>
      <c r="AB2658" s="16" t="str">
        <f>IF(ISBLANK(Consolication[[#This Row],[Bénéficiaires]]),"",VLOOKUP(Consolication[[#This Row],[Bénéficiaires]],'PADESCE Ccontractuelle'!$B$61:$N$175,10,FALSE))</f>
        <v/>
      </c>
      <c r="AC2658" s="34" t="e">
        <f>VLOOKUP(#REF!,Apprenants!A2659:I3662,8,FALSE)</f>
        <v>#REF!</v>
      </c>
    </row>
    <row r="2659" spans="22:29" s="16" customFormat="1" x14ac:dyDescent="0.35">
      <c r="V2659" s="16" t="str">
        <f>IF(ISBLANK(Consolication[[#This Row],[Bénéficiaires]]),"",VLOOKUP(Consolication[[#This Row],[Bénéficiaires]],'PADESCE Ccontractuelle'!$B$61:$N$175,9,FALSE))</f>
        <v/>
      </c>
      <c r="AB2659" s="16" t="str">
        <f>IF(ISBLANK(Consolication[[#This Row],[Bénéficiaires]]),"",VLOOKUP(Consolication[[#This Row],[Bénéficiaires]],'PADESCE Ccontractuelle'!$B$61:$N$175,10,FALSE))</f>
        <v/>
      </c>
      <c r="AC2659" s="34" t="e">
        <f>VLOOKUP(#REF!,Apprenants!A2660:I3663,8,FALSE)</f>
        <v>#REF!</v>
      </c>
    </row>
    <row r="2660" spans="22:29" s="16" customFormat="1" x14ac:dyDescent="0.35">
      <c r="V2660" s="16" t="str">
        <f>IF(ISBLANK(Consolication[[#This Row],[Bénéficiaires]]),"",VLOOKUP(Consolication[[#This Row],[Bénéficiaires]],'PADESCE Ccontractuelle'!$B$61:$N$175,9,FALSE))</f>
        <v/>
      </c>
      <c r="AB2660" s="16" t="str">
        <f>IF(ISBLANK(Consolication[[#This Row],[Bénéficiaires]]),"",VLOOKUP(Consolication[[#This Row],[Bénéficiaires]],'PADESCE Ccontractuelle'!$B$61:$N$175,10,FALSE))</f>
        <v/>
      </c>
      <c r="AC2660" s="34" t="e">
        <f>VLOOKUP(#REF!,Apprenants!A2661:I3664,8,FALSE)</f>
        <v>#REF!</v>
      </c>
    </row>
    <row r="2661" spans="22:29" s="16" customFormat="1" x14ac:dyDescent="0.35">
      <c r="V2661" s="16" t="str">
        <f>IF(ISBLANK(Consolication[[#This Row],[Bénéficiaires]]),"",VLOOKUP(Consolication[[#This Row],[Bénéficiaires]],'PADESCE Ccontractuelle'!$B$61:$N$175,9,FALSE))</f>
        <v/>
      </c>
      <c r="AB2661" s="16" t="str">
        <f>IF(ISBLANK(Consolication[[#This Row],[Bénéficiaires]]),"",VLOOKUP(Consolication[[#This Row],[Bénéficiaires]],'PADESCE Ccontractuelle'!$B$61:$N$175,10,FALSE))</f>
        <v/>
      </c>
      <c r="AC2661" s="34" t="e">
        <f>VLOOKUP(#REF!,Apprenants!A2662:I3665,8,FALSE)</f>
        <v>#REF!</v>
      </c>
    </row>
    <row r="2662" spans="22:29" s="16" customFormat="1" x14ac:dyDescent="0.35">
      <c r="V2662" s="16" t="str">
        <f>IF(ISBLANK(Consolication[[#This Row],[Bénéficiaires]]),"",VLOOKUP(Consolication[[#This Row],[Bénéficiaires]],'PADESCE Ccontractuelle'!$B$61:$N$175,9,FALSE))</f>
        <v/>
      </c>
      <c r="AB2662" s="16" t="str">
        <f>IF(ISBLANK(Consolication[[#This Row],[Bénéficiaires]]),"",VLOOKUP(Consolication[[#This Row],[Bénéficiaires]],'PADESCE Ccontractuelle'!$B$61:$N$175,10,FALSE))</f>
        <v/>
      </c>
      <c r="AC2662" s="34" t="e">
        <f>VLOOKUP(#REF!,Apprenants!A2663:I3666,8,FALSE)</f>
        <v>#REF!</v>
      </c>
    </row>
    <row r="2663" spans="22:29" s="16" customFormat="1" x14ac:dyDescent="0.35">
      <c r="V2663" s="16" t="str">
        <f>IF(ISBLANK(Consolication[[#This Row],[Bénéficiaires]]),"",VLOOKUP(Consolication[[#This Row],[Bénéficiaires]],'PADESCE Ccontractuelle'!$B$61:$N$175,9,FALSE))</f>
        <v/>
      </c>
      <c r="AB2663" s="16" t="str">
        <f>IF(ISBLANK(Consolication[[#This Row],[Bénéficiaires]]),"",VLOOKUP(Consolication[[#This Row],[Bénéficiaires]],'PADESCE Ccontractuelle'!$B$61:$N$175,10,FALSE))</f>
        <v/>
      </c>
      <c r="AC2663" s="34" t="e">
        <f>VLOOKUP(#REF!,Apprenants!A2664:I3667,8,FALSE)</f>
        <v>#REF!</v>
      </c>
    </row>
    <row r="2664" spans="22:29" s="16" customFormat="1" x14ac:dyDescent="0.35">
      <c r="V2664" s="16" t="str">
        <f>IF(ISBLANK(Consolication[[#This Row],[Bénéficiaires]]),"",VLOOKUP(Consolication[[#This Row],[Bénéficiaires]],'PADESCE Ccontractuelle'!$B$61:$N$175,9,FALSE))</f>
        <v/>
      </c>
      <c r="AB2664" s="16" t="str">
        <f>IF(ISBLANK(Consolication[[#This Row],[Bénéficiaires]]),"",VLOOKUP(Consolication[[#This Row],[Bénéficiaires]],'PADESCE Ccontractuelle'!$B$61:$N$175,10,FALSE))</f>
        <v/>
      </c>
      <c r="AC2664" s="34" t="e">
        <f>VLOOKUP(#REF!,Apprenants!A2665:I3668,8,FALSE)</f>
        <v>#REF!</v>
      </c>
    </row>
    <row r="2665" spans="22:29" s="16" customFormat="1" x14ac:dyDescent="0.35">
      <c r="V2665" s="16" t="str">
        <f>IF(ISBLANK(Consolication[[#This Row],[Bénéficiaires]]),"",VLOOKUP(Consolication[[#This Row],[Bénéficiaires]],'PADESCE Ccontractuelle'!$B$61:$N$175,9,FALSE))</f>
        <v/>
      </c>
      <c r="AB2665" s="16" t="str">
        <f>IF(ISBLANK(Consolication[[#This Row],[Bénéficiaires]]),"",VLOOKUP(Consolication[[#This Row],[Bénéficiaires]],'PADESCE Ccontractuelle'!$B$61:$N$175,10,FALSE))</f>
        <v/>
      </c>
      <c r="AC2665" s="34" t="e">
        <f>VLOOKUP(#REF!,Apprenants!A2666:I3669,8,FALSE)</f>
        <v>#REF!</v>
      </c>
    </row>
    <row r="2666" spans="22:29" s="16" customFormat="1" x14ac:dyDescent="0.35">
      <c r="V2666" s="16" t="str">
        <f>IF(ISBLANK(Consolication[[#This Row],[Bénéficiaires]]),"",VLOOKUP(Consolication[[#This Row],[Bénéficiaires]],'PADESCE Ccontractuelle'!$B$61:$N$175,9,FALSE))</f>
        <v/>
      </c>
      <c r="AB2666" s="16" t="str">
        <f>IF(ISBLANK(Consolication[[#This Row],[Bénéficiaires]]),"",VLOOKUP(Consolication[[#This Row],[Bénéficiaires]],'PADESCE Ccontractuelle'!$B$61:$N$175,10,FALSE))</f>
        <v/>
      </c>
      <c r="AC2666" s="34" t="e">
        <f>VLOOKUP(#REF!,Apprenants!A2667:I3670,8,FALSE)</f>
        <v>#REF!</v>
      </c>
    </row>
    <row r="2667" spans="22:29" s="16" customFormat="1" x14ac:dyDescent="0.35">
      <c r="V2667" s="16" t="str">
        <f>IF(ISBLANK(Consolication[[#This Row],[Bénéficiaires]]),"",VLOOKUP(Consolication[[#This Row],[Bénéficiaires]],'PADESCE Ccontractuelle'!$B$61:$N$175,9,FALSE))</f>
        <v/>
      </c>
      <c r="AB2667" s="16" t="str">
        <f>IF(ISBLANK(Consolication[[#This Row],[Bénéficiaires]]),"",VLOOKUP(Consolication[[#This Row],[Bénéficiaires]],'PADESCE Ccontractuelle'!$B$61:$N$175,10,FALSE))</f>
        <v/>
      </c>
      <c r="AC2667" s="34" t="e">
        <f>VLOOKUP(#REF!,Apprenants!A2668:I3671,8,FALSE)</f>
        <v>#REF!</v>
      </c>
    </row>
    <row r="2668" spans="22:29" s="16" customFormat="1" x14ac:dyDescent="0.35">
      <c r="V2668" s="16" t="str">
        <f>IF(ISBLANK(Consolication[[#This Row],[Bénéficiaires]]),"",VLOOKUP(Consolication[[#This Row],[Bénéficiaires]],'PADESCE Ccontractuelle'!$B$61:$N$175,9,FALSE))</f>
        <v/>
      </c>
      <c r="AB2668" s="16" t="str">
        <f>IF(ISBLANK(Consolication[[#This Row],[Bénéficiaires]]),"",VLOOKUP(Consolication[[#This Row],[Bénéficiaires]],'PADESCE Ccontractuelle'!$B$61:$N$175,10,FALSE))</f>
        <v/>
      </c>
      <c r="AC2668" s="34" t="e">
        <f>VLOOKUP(#REF!,Apprenants!A2669:I3672,8,FALSE)</f>
        <v>#REF!</v>
      </c>
    </row>
    <row r="2669" spans="22:29" s="16" customFormat="1" x14ac:dyDescent="0.35">
      <c r="V2669" s="16" t="str">
        <f>IF(ISBLANK(Consolication[[#This Row],[Bénéficiaires]]),"",VLOOKUP(Consolication[[#This Row],[Bénéficiaires]],'PADESCE Ccontractuelle'!$B$61:$N$175,9,FALSE))</f>
        <v/>
      </c>
      <c r="AB2669" s="16" t="str">
        <f>IF(ISBLANK(Consolication[[#This Row],[Bénéficiaires]]),"",VLOOKUP(Consolication[[#This Row],[Bénéficiaires]],'PADESCE Ccontractuelle'!$B$61:$N$175,10,FALSE))</f>
        <v/>
      </c>
      <c r="AC2669" s="34" t="e">
        <f>VLOOKUP(#REF!,Apprenants!A2670:I3673,8,FALSE)</f>
        <v>#REF!</v>
      </c>
    </row>
    <row r="2670" spans="22:29" s="16" customFormat="1" x14ac:dyDescent="0.35">
      <c r="V2670" s="16" t="str">
        <f>IF(ISBLANK(Consolication[[#This Row],[Bénéficiaires]]),"",VLOOKUP(Consolication[[#This Row],[Bénéficiaires]],'PADESCE Ccontractuelle'!$B$61:$N$175,9,FALSE))</f>
        <v/>
      </c>
      <c r="AB2670" s="16" t="str">
        <f>IF(ISBLANK(Consolication[[#This Row],[Bénéficiaires]]),"",VLOOKUP(Consolication[[#This Row],[Bénéficiaires]],'PADESCE Ccontractuelle'!$B$61:$N$175,10,FALSE))</f>
        <v/>
      </c>
      <c r="AC2670" s="34" t="e">
        <f>VLOOKUP(#REF!,Apprenants!A2671:I3674,8,FALSE)</f>
        <v>#REF!</v>
      </c>
    </row>
    <row r="2671" spans="22:29" s="16" customFormat="1" x14ac:dyDescent="0.35">
      <c r="V2671" s="16" t="str">
        <f>IF(ISBLANK(Consolication[[#This Row],[Bénéficiaires]]),"",VLOOKUP(Consolication[[#This Row],[Bénéficiaires]],'PADESCE Ccontractuelle'!$B$61:$N$175,9,FALSE))</f>
        <v/>
      </c>
      <c r="AB2671" s="16" t="str">
        <f>IF(ISBLANK(Consolication[[#This Row],[Bénéficiaires]]),"",VLOOKUP(Consolication[[#This Row],[Bénéficiaires]],'PADESCE Ccontractuelle'!$B$61:$N$175,10,FALSE))</f>
        <v/>
      </c>
      <c r="AC2671" s="34" t="e">
        <f>VLOOKUP(#REF!,Apprenants!A2672:I3675,8,FALSE)</f>
        <v>#REF!</v>
      </c>
    </row>
    <row r="2672" spans="22:29" s="16" customFormat="1" x14ac:dyDescent="0.35">
      <c r="V2672" s="16" t="str">
        <f>IF(ISBLANK(Consolication[[#This Row],[Bénéficiaires]]),"",VLOOKUP(Consolication[[#This Row],[Bénéficiaires]],'PADESCE Ccontractuelle'!$B$61:$N$175,9,FALSE))</f>
        <v/>
      </c>
      <c r="AB2672" s="16" t="str">
        <f>IF(ISBLANK(Consolication[[#This Row],[Bénéficiaires]]),"",VLOOKUP(Consolication[[#This Row],[Bénéficiaires]],'PADESCE Ccontractuelle'!$B$61:$N$175,10,FALSE))</f>
        <v/>
      </c>
      <c r="AC2672" s="34" t="e">
        <f>VLOOKUP(#REF!,Apprenants!A2673:I3676,8,FALSE)</f>
        <v>#REF!</v>
      </c>
    </row>
    <row r="2673" spans="22:29" s="16" customFormat="1" x14ac:dyDescent="0.35">
      <c r="V2673" s="16" t="str">
        <f>IF(ISBLANK(Consolication[[#This Row],[Bénéficiaires]]),"",VLOOKUP(Consolication[[#This Row],[Bénéficiaires]],'PADESCE Ccontractuelle'!$B$61:$N$175,9,FALSE))</f>
        <v/>
      </c>
      <c r="AB2673" s="16" t="str">
        <f>IF(ISBLANK(Consolication[[#This Row],[Bénéficiaires]]),"",VLOOKUP(Consolication[[#This Row],[Bénéficiaires]],'PADESCE Ccontractuelle'!$B$61:$N$175,10,FALSE))</f>
        <v/>
      </c>
      <c r="AC2673" s="34" t="e">
        <f>VLOOKUP(#REF!,Apprenants!A2674:I3677,8,FALSE)</f>
        <v>#REF!</v>
      </c>
    </row>
    <row r="2674" spans="22:29" s="16" customFormat="1" x14ac:dyDescent="0.35">
      <c r="V2674" s="16" t="str">
        <f>IF(ISBLANK(Consolication[[#This Row],[Bénéficiaires]]),"",VLOOKUP(Consolication[[#This Row],[Bénéficiaires]],'PADESCE Ccontractuelle'!$B$61:$N$175,9,FALSE))</f>
        <v/>
      </c>
      <c r="AB2674" s="16" t="str">
        <f>IF(ISBLANK(Consolication[[#This Row],[Bénéficiaires]]),"",VLOOKUP(Consolication[[#This Row],[Bénéficiaires]],'PADESCE Ccontractuelle'!$B$61:$N$175,10,FALSE))</f>
        <v/>
      </c>
      <c r="AC2674" s="34" t="e">
        <f>VLOOKUP(#REF!,Apprenants!A2675:I3678,8,FALSE)</f>
        <v>#REF!</v>
      </c>
    </row>
    <row r="2675" spans="22:29" s="16" customFormat="1" x14ac:dyDescent="0.35">
      <c r="V2675" s="16" t="str">
        <f>IF(ISBLANK(Consolication[[#This Row],[Bénéficiaires]]),"",VLOOKUP(Consolication[[#This Row],[Bénéficiaires]],'PADESCE Ccontractuelle'!$B$61:$N$175,9,FALSE))</f>
        <v/>
      </c>
      <c r="AB2675" s="16" t="str">
        <f>IF(ISBLANK(Consolication[[#This Row],[Bénéficiaires]]),"",VLOOKUP(Consolication[[#This Row],[Bénéficiaires]],'PADESCE Ccontractuelle'!$B$61:$N$175,10,FALSE))</f>
        <v/>
      </c>
      <c r="AC2675" s="34" t="e">
        <f>VLOOKUP(#REF!,Apprenants!A2676:I3679,8,FALSE)</f>
        <v>#REF!</v>
      </c>
    </row>
    <row r="2676" spans="22:29" s="16" customFormat="1" x14ac:dyDescent="0.35">
      <c r="V2676" s="16" t="str">
        <f>IF(ISBLANK(Consolication[[#This Row],[Bénéficiaires]]),"",VLOOKUP(Consolication[[#This Row],[Bénéficiaires]],'PADESCE Ccontractuelle'!$B$61:$N$175,9,FALSE))</f>
        <v/>
      </c>
      <c r="AB2676" s="16" t="str">
        <f>IF(ISBLANK(Consolication[[#This Row],[Bénéficiaires]]),"",VLOOKUP(Consolication[[#This Row],[Bénéficiaires]],'PADESCE Ccontractuelle'!$B$61:$N$175,10,FALSE))</f>
        <v/>
      </c>
      <c r="AC2676" s="34" t="e">
        <f>VLOOKUP(#REF!,Apprenants!A2677:I3680,8,FALSE)</f>
        <v>#REF!</v>
      </c>
    </row>
    <row r="2677" spans="22:29" s="16" customFormat="1" x14ac:dyDescent="0.35">
      <c r="V2677" s="16" t="str">
        <f>IF(ISBLANK(Consolication[[#This Row],[Bénéficiaires]]),"",VLOOKUP(Consolication[[#This Row],[Bénéficiaires]],'PADESCE Ccontractuelle'!$B$61:$N$175,9,FALSE))</f>
        <v/>
      </c>
      <c r="AB2677" s="16" t="str">
        <f>IF(ISBLANK(Consolication[[#This Row],[Bénéficiaires]]),"",VLOOKUP(Consolication[[#This Row],[Bénéficiaires]],'PADESCE Ccontractuelle'!$B$61:$N$175,10,FALSE))</f>
        <v/>
      </c>
      <c r="AC2677" s="34" t="e">
        <f>VLOOKUP(#REF!,Apprenants!A2678:I3681,8,FALSE)</f>
        <v>#REF!</v>
      </c>
    </row>
    <row r="2678" spans="22:29" s="16" customFormat="1" x14ac:dyDescent="0.35">
      <c r="V2678" s="16" t="str">
        <f>IF(ISBLANK(Consolication[[#This Row],[Bénéficiaires]]),"",VLOOKUP(Consolication[[#This Row],[Bénéficiaires]],'PADESCE Ccontractuelle'!$B$61:$N$175,9,FALSE))</f>
        <v/>
      </c>
      <c r="AB2678" s="16" t="str">
        <f>IF(ISBLANK(Consolication[[#This Row],[Bénéficiaires]]),"",VLOOKUP(Consolication[[#This Row],[Bénéficiaires]],'PADESCE Ccontractuelle'!$B$61:$N$175,10,FALSE))</f>
        <v/>
      </c>
      <c r="AC2678" s="34" t="e">
        <f>VLOOKUP(#REF!,Apprenants!A2679:I3682,8,FALSE)</f>
        <v>#REF!</v>
      </c>
    </row>
    <row r="2679" spans="22:29" s="16" customFormat="1" x14ac:dyDescent="0.35">
      <c r="V2679" s="16" t="str">
        <f>IF(ISBLANK(Consolication[[#This Row],[Bénéficiaires]]),"",VLOOKUP(Consolication[[#This Row],[Bénéficiaires]],'PADESCE Ccontractuelle'!$B$61:$N$175,9,FALSE))</f>
        <v/>
      </c>
      <c r="AB2679" s="16" t="str">
        <f>IF(ISBLANK(Consolication[[#This Row],[Bénéficiaires]]),"",VLOOKUP(Consolication[[#This Row],[Bénéficiaires]],'PADESCE Ccontractuelle'!$B$61:$N$175,10,FALSE))</f>
        <v/>
      </c>
      <c r="AC2679" s="34" t="e">
        <f>VLOOKUP(#REF!,Apprenants!A2680:I3683,8,FALSE)</f>
        <v>#REF!</v>
      </c>
    </row>
    <row r="2680" spans="22:29" s="16" customFormat="1" x14ac:dyDescent="0.35">
      <c r="V2680" s="16" t="str">
        <f>IF(ISBLANK(Consolication[[#This Row],[Bénéficiaires]]),"",VLOOKUP(Consolication[[#This Row],[Bénéficiaires]],'PADESCE Ccontractuelle'!$B$61:$N$175,9,FALSE))</f>
        <v/>
      </c>
      <c r="AB2680" s="16" t="str">
        <f>IF(ISBLANK(Consolication[[#This Row],[Bénéficiaires]]),"",VLOOKUP(Consolication[[#This Row],[Bénéficiaires]],'PADESCE Ccontractuelle'!$B$61:$N$175,10,FALSE))</f>
        <v/>
      </c>
      <c r="AC2680" s="34" t="e">
        <f>VLOOKUP(#REF!,Apprenants!A2681:I3684,8,FALSE)</f>
        <v>#REF!</v>
      </c>
    </row>
    <row r="2681" spans="22:29" s="16" customFormat="1" x14ac:dyDescent="0.35">
      <c r="V2681" s="16" t="str">
        <f>IF(ISBLANK(Consolication[[#This Row],[Bénéficiaires]]),"",VLOOKUP(Consolication[[#This Row],[Bénéficiaires]],'PADESCE Ccontractuelle'!$B$61:$N$175,9,FALSE))</f>
        <v/>
      </c>
      <c r="AB2681" s="16" t="str">
        <f>IF(ISBLANK(Consolication[[#This Row],[Bénéficiaires]]),"",VLOOKUP(Consolication[[#This Row],[Bénéficiaires]],'PADESCE Ccontractuelle'!$B$61:$N$175,10,FALSE))</f>
        <v/>
      </c>
      <c r="AC2681" s="34" t="e">
        <f>VLOOKUP(#REF!,Apprenants!A2682:I3685,8,FALSE)</f>
        <v>#REF!</v>
      </c>
    </row>
    <row r="2682" spans="22:29" s="16" customFormat="1" x14ac:dyDescent="0.35">
      <c r="V2682" s="16" t="str">
        <f>IF(ISBLANK(Consolication[[#This Row],[Bénéficiaires]]),"",VLOOKUP(Consolication[[#This Row],[Bénéficiaires]],'PADESCE Ccontractuelle'!$B$61:$N$175,9,FALSE))</f>
        <v/>
      </c>
      <c r="AB2682" s="16" t="str">
        <f>IF(ISBLANK(Consolication[[#This Row],[Bénéficiaires]]),"",VLOOKUP(Consolication[[#This Row],[Bénéficiaires]],'PADESCE Ccontractuelle'!$B$61:$N$175,10,FALSE))</f>
        <v/>
      </c>
      <c r="AC2682" s="34" t="e">
        <f>VLOOKUP(#REF!,Apprenants!A2683:I3686,8,FALSE)</f>
        <v>#REF!</v>
      </c>
    </row>
    <row r="2683" spans="22:29" s="16" customFormat="1" x14ac:dyDescent="0.35">
      <c r="V2683" s="16" t="str">
        <f>IF(ISBLANK(Consolication[[#This Row],[Bénéficiaires]]),"",VLOOKUP(Consolication[[#This Row],[Bénéficiaires]],'PADESCE Ccontractuelle'!$B$61:$N$175,9,FALSE))</f>
        <v/>
      </c>
      <c r="AB2683" s="16" t="str">
        <f>IF(ISBLANK(Consolication[[#This Row],[Bénéficiaires]]),"",VLOOKUP(Consolication[[#This Row],[Bénéficiaires]],'PADESCE Ccontractuelle'!$B$61:$N$175,10,FALSE))</f>
        <v/>
      </c>
      <c r="AC2683" s="34" t="e">
        <f>VLOOKUP(#REF!,Apprenants!A2684:I3687,8,FALSE)</f>
        <v>#REF!</v>
      </c>
    </row>
    <row r="2684" spans="22:29" s="16" customFormat="1" x14ac:dyDescent="0.35">
      <c r="V2684" s="16" t="str">
        <f>IF(ISBLANK(Consolication[[#This Row],[Bénéficiaires]]),"",VLOOKUP(Consolication[[#This Row],[Bénéficiaires]],'PADESCE Ccontractuelle'!$B$61:$N$175,9,FALSE))</f>
        <v/>
      </c>
      <c r="AB2684" s="16" t="str">
        <f>IF(ISBLANK(Consolication[[#This Row],[Bénéficiaires]]),"",VLOOKUP(Consolication[[#This Row],[Bénéficiaires]],'PADESCE Ccontractuelle'!$B$61:$N$175,10,FALSE))</f>
        <v/>
      </c>
      <c r="AC2684" s="34" t="e">
        <f>VLOOKUP(#REF!,Apprenants!A2685:I3688,8,FALSE)</f>
        <v>#REF!</v>
      </c>
    </row>
    <row r="2685" spans="22:29" s="16" customFormat="1" x14ac:dyDescent="0.35">
      <c r="V2685" s="16" t="str">
        <f>IF(ISBLANK(Consolication[[#This Row],[Bénéficiaires]]),"",VLOOKUP(Consolication[[#This Row],[Bénéficiaires]],'PADESCE Ccontractuelle'!$B$61:$N$175,9,FALSE))</f>
        <v/>
      </c>
      <c r="AB2685" s="16" t="str">
        <f>IF(ISBLANK(Consolication[[#This Row],[Bénéficiaires]]),"",VLOOKUP(Consolication[[#This Row],[Bénéficiaires]],'PADESCE Ccontractuelle'!$B$61:$N$175,10,FALSE))</f>
        <v/>
      </c>
      <c r="AC2685" s="34" t="e">
        <f>VLOOKUP(#REF!,Apprenants!A2686:I3689,8,FALSE)</f>
        <v>#REF!</v>
      </c>
    </row>
    <row r="2686" spans="22:29" s="16" customFormat="1" x14ac:dyDescent="0.35">
      <c r="V2686" s="16" t="str">
        <f>IF(ISBLANK(Consolication[[#This Row],[Bénéficiaires]]),"",VLOOKUP(Consolication[[#This Row],[Bénéficiaires]],'PADESCE Ccontractuelle'!$B$61:$N$175,9,FALSE))</f>
        <v/>
      </c>
      <c r="AB2686" s="16" t="str">
        <f>IF(ISBLANK(Consolication[[#This Row],[Bénéficiaires]]),"",VLOOKUP(Consolication[[#This Row],[Bénéficiaires]],'PADESCE Ccontractuelle'!$B$61:$N$175,10,FALSE))</f>
        <v/>
      </c>
      <c r="AC2686" s="34" t="e">
        <f>VLOOKUP(#REF!,Apprenants!A2687:I3690,8,FALSE)</f>
        <v>#REF!</v>
      </c>
    </row>
    <row r="2687" spans="22:29" s="16" customFormat="1" x14ac:dyDescent="0.35">
      <c r="V2687" s="16" t="str">
        <f>IF(ISBLANK(Consolication[[#This Row],[Bénéficiaires]]),"",VLOOKUP(Consolication[[#This Row],[Bénéficiaires]],'PADESCE Ccontractuelle'!$B$61:$N$175,9,FALSE))</f>
        <v/>
      </c>
      <c r="AB2687" s="16" t="str">
        <f>IF(ISBLANK(Consolication[[#This Row],[Bénéficiaires]]),"",VLOOKUP(Consolication[[#This Row],[Bénéficiaires]],'PADESCE Ccontractuelle'!$B$61:$N$175,10,FALSE))</f>
        <v/>
      </c>
      <c r="AC2687" s="34" t="e">
        <f>VLOOKUP(#REF!,Apprenants!A2688:I3691,8,FALSE)</f>
        <v>#REF!</v>
      </c>
    </row>
    <row r="2688" spans="22:29" s="16" customFormat="1" x14ac:dyDescent="0.35">
      <c r="V2688" s="16" t="str">
        <f>IF(ISBLANK(Consolication[[#This Row],[Bénéficiaires]]),"",VLOOKUP(Consolication[[#This Row],[Bénéficiaires]],'PADESCE Ccontractuelle'!$B$61:$N$175,9,FALSE))</f>
        <v/>
      </c>
      <c r="AB2688" s="16" t="str">
        <f>IF(ISBLANK(Consolication[[#This Row],[Bénéficiaires]]),"",VLOOKUP(Consolication[[#This Row],[Bénéficiaires]],'PADESCE Ccontractuelle'!$B$61:$N$175,10,FALSE))</f>
        <v/>
      </c>
      <c r="AC2688" s="34" t="e">
        <f>VLOOKUP(#REF!,Apprenants!A2689:I3692,8,FALSE)</f>
        <v>#REF!</v>
      </c>
    </row>
    <row r="2689" spans="22:29" s="16" customFormat="1" x14ac:dyDescent="0.35">
      <c r="V2689" s="16" t="str">
        <f>IF(ISBLANK(Consolication[[#This Row],[Bénéficiaires]]),"",VLOOKUP(Consolication[[#This Row],[Bénéficiaires]],'PADESCE Ccontractuelle'!$B$61:$N$175,9,FALSE))</f>
        <v/>
      </c>
      <c r="AB2689" s="16" t="str">
        <f>IF(ISBLANK(Consolication[[#This Row],[Bénéficiaires]]),"",VLOOKUP(Consolication[[#This Row],[Bénéficiaires]],'PADESCE Ccontractuelle'!$B$61:$N$175,10,FALSE))</f>
        <v/>
      </c>
      <c r="AC2689" s="34" t="e">
        <f>VLOOKUP(#REF!,Apprenants!A2690:I3693,8,FALSE)</f>
        <v>#REF!</v>
      </c>
    </row>
    <row r="2690" spans="22:29" s="16" customFormat="1" x14ac:dyDescent="0.35">
      <c r="V2690" s="16" t="str">
        <f>IF(ISBLANK(Consolication[[#This Row],[Bénéficiaires]]),"",VLOOKUP(Consolication[[#This Row],[Bénéficiaires]],'PADESCE Ccontractuelle'!$B$61:$N$175,9,FALSE))</f>
        <v/>
      </c>
      <c r="AB2690" s="16" t="str">
        <f>IF(ISBLANK(Consolication[[#This Row],[Bénéficiaires]]),"",VLOOKUP(Consolication[[#This Row],[Bénéficiaires]],'PADESCE Ccontractuelle'!$B$61:$N$175,10,FALSE))</f>
        <v/>
      </c>
      <c r="AC2690" s="34" t="e">
        <f>VLOOKUP(#REF!,Apprenants!A2691:I3694,8,FALSE)</f>
        <v>#REF!</v>
      </c>
    </row>
    <row r="2691" spans="22:29" s="16" customFormat="1" x14ac:dyDescent="0.35">
      <c r="V2691" s="16" t="str">
        <f>IF(ISBLANK(Consolication[[#This Row],[Bénéficiaires]]),"",VLOOKUP(Consolication[[#This Row],[Bénéficiaires]],'PADESCE Ccontractuelle'!$B$61:$N$175,9,FALSE))</f>
        <v/>
      </c>
      <c r="AB2691" s="16" t="str">
        <f>IF(ISBLANK(Consolication[[#This Row],[Bénéficiaires]]),"",VLOOKUP(Consolication[[#This Row],[Bénéficiaires]],'PADESCE Ccontractuelle'!$B$61:$N$175,10,FALSE))</f>
        <v/>
      </c>
      <c r="AC2691" s="34" t="e">
        <f>VLOOKUP(#REF!,Apprenants!A2692:I3695,8,FALSE)</f>
        <v>#REF!</v>
      </c>
    </row>
    <row r="2692" spans="22:29" s="16" customFormat="1" x14ac:dyDescent="0.35">
      <c r="V2692" s="16" t="str">
        <f>IF(ISBLANK(Consolication[[#This Row],[Bénéficiaires]]),"",VLOOKUP(Consolication[[#This Row],[Bénéficiaires]],'PADESCE Ccontractuelle'!$B$61:$N$175,9,FALSE))</f>
        <v/>
      </c>
      <c r="AB2692" s="16" t="str">
        <f>IF(ISBLANK(Consolication[[#This Row],[Bénéficiaires]]),"",VLOOKUP(Consolication[[#This Row],[Bénéficiaires]],'PADESCE Ccontractuelle'!$B$61:$N$175,10,FALSE))</f>
        <v/>
      </c>
      <c r="AC2692" s="34" t="e">
        <f>VLOOKUP(#REF!,Apprenants!A2693:I3696,8,FALSE)</f>
        <v>#REF!</v>
      </c>
    </row>
    <row r="2693" spans="22:29" s="16" customFormat="1" x14ac:dyDescent="0.35">
      <c r="V2693" s="16" t="str">
        <f>IF(ISBLANK(Consolication[[#This Row],[Bénéficiaires]]),"",VLOOKUP(Consolication[[#This Row],[Bénéficiaires]],'PADESCE Ccontractuelle'!$B$61:$N$175,9,FALSE))</f>
        <v/>
      </c>
      <c r="AB2693" s="16" t="str">
        <f>IF(ISBLANK(Consolication[[#This Row],[Bénéficiaires]]),"",VLOOKUP(Consolication[[#This Row],[Bénéficiaires]],'PADESCE Ccontractuelle'!$B$61:$N$175,10,FALSE))</f>
        <v/>
      </c>
      <c r="AC2693" s="34" t="e">
        <f>VLOOKUP(#REF!,Apprenants!A2694:I3697,8,FALSE)</f>
        <v>#REF!</v>
      </c>
    </row>
    <row r="2694" spans="22:29" s="16" customFormat="1" x14ac:dyDescent="0.35">
      <c r="V2694" s="16" t="str">
        <f>IF(ISBLANK(Consolication[[#This Row],[Bénéficiaires]]),"",VLOOKUP(Consolication[[#This Row],[Bénéficiaires]],'PADESCE Ccontractuelle'!$B$61:$N$175,9,FALSE))</f>
        <v/>
      </c>
      <c r="AB2694" s="16" t="str">
        <f>IF(ISBLANK(Consolication[[#This Row],[Bénéficiaires]]),"",VLOOKUP(Consolication[[#This Row],[Bénéficiaires]],'PADESCE Ccontractuelle'!$B$61:$N$175,10,FALSE))</f>
        <v/>
      </c>
      <c r="AC2694" s="34" t="e">
        <f>VLOOKUP(#REF!,Apprenants!A2695:I3698,8,FALSE)</f>
        <v>#REF!</v>
      </c>
    </row>
    <row r="2695" spans="22:29" s="16" customFormat="1" x14ac:dyDescent="0.35">
      <c r="V2695" s="16" t="str">
        <f>IF(ISBLANK(Consolication[[#This Row],[Bénéficiaires]]),"",VLOOKUP(Consolication[[#This Row],[Bénéficiaires]],'PADESCE Ccontractuelle'!$B$61:$N$175,9,FALSE))</f>
        <v/>
      </c>
      <c r="AB2695" s="16" t="str">
        <f>IF(ISBLANK(Consolication[[#This Row],[Bénéficiaires]]),"",VLOOKUP(Consolication[[#This Row],[Bénéficiaires]],'PADESCE Ccontractuelle'!$B$61:$N$175,10,FALSE))</f>
        <v/>
      </c>
      <c r="AC2695" s="34" t="e">
        <f>VLOOKUP(#REF!,Apprenants!A2696:I3699,8,FALSE)</f>
        <v>#REF!</v>
      </c>
    </row>
    <row r="2696" spans="22:29" s="16" customFormat="1" x14ac:dyDescent="0.35">
      <c r="V2696" s="16" t="str">
        <f>IF(ISBLANK(Consolication[[#This Row],[Bénéficiaires]]),"",VLOOKUP(Consolication[[#This Row],[Bénéficiaires]],'PADESCE Ccontractuelle'!$B$61:$N$175,9,FALSE))</f>
        <v/>
      </c>
      <c r="AB2696" s="16" t="str">
        <f>IF(ISBLANK(Consolication[[#This Row],[Bénéficiaires]]),"",VLOOKUP(Consolication[[#This Row],[Bénéficiaires]],'PADESCE Ccontractuelle'!$B$61:$N$175,10,FALSE))</f>
        <v/>
      </c>
      <c r="AC2696" s="34" t="e">
        <f>VLOOKUP(#REF!,Apprenants!A2697:I3700,8,FALSE)</f>
        <v>#REF!</v>
      </c>
    </row>
    <row r="2697" spans="22:29" s="16" customFormat="1" x14ac:dyDescent="0.35">
      <c r="V2697" s="16" t="str">
        <f>IF(ISBLANK(Consolication[[#This Row],[Bénéficiaires]]),"",VLOOKUP(Consolication[[#This Row],[Bénéficiaires]],'PADESCE Ccontractuelle'!$B$61:$N$175,9,FALSE))</f>
        <v/>
      </c>
      <c r="AB2697" s="16" t="str">
        <f>IF(ISBLANK(Consolication[[#This Row],[Bénéficiaires]]),"",VLOOKUP(Consolication[[#This Row],[Bénéficiaires]],'PADESCE Ccontractuelle'!$B$61:$N$175,10,FALSE))</f>
        <v/>
      </c>
      <c r="AC2697" s="34" t="e">
        <f>VLOOKUP(#REF!,Apprenants!A2698:I3701,8,FALSE)</f>
        <v>#REF!</v>
      </c>
    </row>
    <row r="2698" spans="22:29" s="16" customFormat="1" x14ac:dyDescent="0.35">
      <c r="V2698" s="16" t="str">
        <f>IF(ISBLANK(Consolication[[#This Row],[Bénéficiaires]]),"",VLOOKUP(Consolication[[#This Row],[Bénéficiaires]],'PADESCE Ccontractuelle'!$B$61:$N$175,9,FALSE))</f>
        <v/>
      </c>
      <c r="AB2698" s="16" t="str">
        <f>IF(ISBLANK(Consolication[[#This Row],[Bénéficiaires]]),"",VLOOKUP(Consolication[[#This Row],[Bénéficiaires]],'PADESCE Ccontractuelle'!$B$61:$N$175,10,FALSE))</f>
        <v/>
      </c>
      <c r="AC2698" s="34" t="e">
        <f>VLOOKUP(#REF!,Apprenants!A2699:I3702,8,FALSE)</f>
        <v>#REF!</v>
      </c>
    </row>
    <row r="2699" spans="22:29" s="16" customFormat="1" x14ac:dyDescent="0.35">
      <c r="V2699" s="16" t="str">
        <f>IF(ISBLANK(Consolication[[#This Row],[Bénéficiaires]]),"",VLOOKUP(Consolication[[#This Row],[Bénéficiaires]],'PADESCE Ccontractuelle'!$B$61:$N$175,9,FALSE))</f>
        <v/>
      </c>
      <c r="AB2699" s="16" t="str">
        <f>IF(ISBLANK(Consolication[[#This Row],[Bénéficiaires]]),"",VLOOKUP(Consolication[[#This Row],[Bénéficiaires]],'PADESCE Ccontractuelle'!$B$61:$N$175,10,FALSE))</f>
        <v/>
      </c>
      <c r="AC2699" s="34" t="e">
        <f>VLOOKUP(#REF!,Apprenants!A2700:I3703,8,FALSE)</f>
        <v>#REF!</v>
      </c>
    </row>
    <row r="2700" spans="22:29" s="16" customFormat="1" x14ac:dyDescent="0.35">
      <c r="V2700" s="16" t="str">
        <f>IF(ISBLANK(Consolication[[#This Row],[Bénéficiaires]]),"",VLOOKUP(Consolication[[#This Row],[Bénéficiaires]],'PADESCE Ccontractuelle'!$B$61:$N$175,9,FALSE))</f>
        <v/>
      </c>
      <c r="AB2700" s="16" t="str">
        <f>IF(ISBLANK(Consolication[[#This Row],[Bénéficiaires]]),"",VLOOKUP(Consolication[[#This Row],[Bénéficiaires]],'PADESCE Ccontractuelle'!$B$61:$N$175,10,FALSE))</f>
        <v/>
      </c>
      <c r="AC2700" s="34" t="e">
        <f>VLOOKUP(#REF!,Apprenants!A2701:I3704,8,FALSE)</f>
        <v>#REF!</v>
      </c>
    </row>
    <row r="2701" spans="22:29" s="16" customFormat="1" x14ac:dyDescent="0.35">
      <c r="V2701" s="16" t="str">
        <f>IF(ISBLANK(Consolication[[#This Row],[Bénéficiaires]]),"",VLOOKUP(Consolication[[#This Row],[Bénéficiaires]],'PADESCE Ccontractuelle'!$B$61:$N$175,9,FALSE))</f>
        <v/>
      </c>
      <c r="AB2701" s="16" t="str">
        <f>IF(ISBLANK(Consolication[[#This Row],[Bénéficiaires]]),"",VLOOKUP(Consolication[[#This Row],[Bénéficiaires]],'PADESCE Ccontractuelle'!$B$61:$N$175,10,FALSE))</f>
        <v/>
      </c>
      <c r="AC2701" s="34" t="e">
        <f>VLOOKUP(#REF!,Apprenants!A2702:I3705,8,FALSE)</f>
        <v>#REF!</v>
      </c>
    </row>
    <row r="2702" spans="22:29" s="16" customFormat="1" x14ac:dyDescent="0.35">
      <c r="V2702" s="16" t="str">
        <f>IF(ISBLANK(Consolication[[#This Row],[Bénéficiaires]]),"",VLOOKUP(Consolication[[#This Row],[Bénéficiaires]],'PADESCE Ccontractuelle'!$B$61:$N$175,9,FALSE))</f>
        <v/>
      </c>
      <c r="AB2702" s="16" t="str">
        <f>IF(ISBLANK(Consolication[[#This Row],[Bénéficiaires]]),"",VLOOKUP(Consolication[[#This Row],[Bénéficiaires]],'PADESCE Ccontractuelle'!$B$61:$N$175,10,FALSE))</f>
        <v/>
      </c>
      <c r="AC2702" s="34" t="e">
        <f>VLOOKUP(#REF!,Apprenants!A2703:I3706,8,FALSE)</f>
        <v>#REF!</v>
      </c>
    </row>
    <row r="2703" spans="22:29" s="16" customFormat="1" x14ac:dyDescent="0.35">
      <c r="V2703" s="16" t="str">
        <f>IF(ISBLANK(Consolication[[#This Row],[Bénéficiaires]]),"",VLOOKUP(Consolication[[#This Row],[Bénéficiaires]],'PADESCE Ccontractuelle'!$B$61:$N$175,9,FALSE))</f>
        <v/>
      </c>
      <c r="AB2703" s="16" t="str">
        <f>IF(ISBLANK(Consolication[[#This Row],[Bénéficiaires]]),"",VLOOKUP(Consolication[[#This Row],[Bénéficiaires]],'PADESCE Ccontractuelle'!$B$61:$N$175,10,FALSE))</f>
        <v/>
      </c>
      <c r="AC2703" s="34" t="e">
        <f>VLOOKUP(#REF!,Apprenants!A2704:I3707,8,FALSE)</f>
        <v>#REF!</v>
      </c>
    </row>
    <row r="2704" spans="22:29" s="16" customFormat="1" x14ac:dyDescent="0.35">
      <c r="V2704" s="16" t="str">
        <f>IF(ISBLANK(Consolication[[#This Row],[Bénéficiaires]]),"",VLOOKUP(Consolication[[#This Row],[Bénéficiaires]],'PADESCE Ccontractuelle'!$B$61:$N$175,9,FALSE))</f>
        <v/>
      </c>
      <c r="AB2704" s="16" t="str">
        <f>IF(ISBLANK(Consolication[[#This Row],[Bénéficiaires]]),"",VLOOKUP(Consolication[[#This Row],[Bénéficiaires]],'PADESCE Ccontractuelle'!$B$61:$N$175,10,FALSE))</f>
        <v/>
      </c>
      <c r="AC2704" s="34" t="e">
        <f>VLOOKUP(#REF!,Apprenants!A2705:I3708,8,FALSE)</f>
        <v>#REF!</v>
      </c>
    </row>
    <row r="2705" spans="22:29" s="16" customFormat="1" x14ac:dyDescent="0.35">
      <c r="V2705" s="16" t="str">
        <f>IF(ISBLANK(Consolication[[#This Row],[Bénéficiaires]]),"",VLOOKUP(Consolication[[#This Row],[Bénéficiaires]],'PADESCE Ccontractuelle'!$B$61:$N$175,9,FALSE))</f>
        <v/>
      </c>
      <c r="AB2705" s="16" t="str">
        <f>IF(ISBLANK(Consolication[[#This Row],[Bénéficiaires]]),"",VLOOKUP(Consolication[[#This Row],[Bénéficiaires]],'PADESCE Ccontractuelle'!$B$61:$N$175,10,FALSE))</f>
        <v/>
      </c>
      <c r="AC2705" s="34" t="e">
        <f>VLOOKUP(#REF!,Apprenants!A2706:I3709,8,FALSE)</f>
        <v>#REF!</v>
      </c>
    </row>
    <row r="2706" spans="22:29" s="16" customFormat="1" x14ac:dyDescent="0.35">
      <c r="V2706" s="16" t="str">
        <f>IF(ISBLANK(Consolication[[#This Row],[Bénéficiaires]]),"",VLOOKUP(Consolication[[#This Row],[Bénéficiaires]],'PADESCE Ccontractuelle'!$B$61:$N$175,9,FALSE))</f>
        <v/>
      </c>
      <c r="AB2706" s="16" t="str">
        <f>IF(ISBLANK(Consolication[[#This Row],[Bénéficiaires]]),"",VLOOKUP(Consolication[[#This Row],[Bénéficiaires]],'PADESCE Ccontractuelle'!$B$61:$N$175,10,FALSE))</f>
        <v/>
      </c>
      <c r="AC2706" s="34" t="e">
        <f>VLOOKUP(#REF!,Apprenants!A2707:I3710,8,FALSE)</f>
        <v>#REF!</v>
      </c>
    </row>
    <row r="2707" spans="22:29" s="16" customFormat="1" x14ac:dyDescent="0.35">
      <c r="V2707" s="16" t="str">
        <f>IF(ISBLANK(Consolication[[#This Row],[Bénéficiaires]]),"",VLOOKUP(Consolication[[#This Row],[Bénéficiaires]],'PADESCE Ccontractuelle'!$B$61:$N$175,9,FALSE))</f>
        <v/>
      </c>
      <c r="AB2707" s="16" t="str">
        <f>IF(ISBLANK(Consolication[[#This Row],[Bénéficiaires]]),"",VLOOKUP(Consolication[[#This Row],[Bénéficiaires]],'PADESCE Ccontractuelle'!$B$61:$N$175,10,FALSE))</f>
        <v/>
      </c>
      <c r="AC2707" s="34" t="e">
        <f>VLOOKUP(#REF!,Apprenants!A2708:I3711,8,FALSE)</f>
        <v>#REF!</v>
      </c>
    </row>
    <row r="2708" spans="22:29" s="16" customFormat="1" x14ac:dyDescent="0.35">
      <c r="V2708" s="16" t="str">
        <f>IF(ISBLANK(Consolication[[#This Row],[Bénéficiaires]]),"",VLOOKUP(Consolication[[#This Row],[Bénéficiaires]],'PADESCE Ccontractuelle'!$B$61:$N$175,9,FALSE))</f>
        <v/>
      </c>
      <c r="AB2708" s="16" t="str">
        <f>IF(ISBLANK(Consolication[[#This Row],[Bénéficiaires]]),"",VLOOKUP(Consolication[[#This Row],[Bénéficiaires]],'PADESCE Ccontractuelle'!$B$61:$N$175,10,FALSE))</f>
        <v/>
      </c>
      <c r="AC2708" s="34" t="e">
        <f>VLOOKUP(#REF!,Apprenants!A2709:I3712,8,FALSE)</f>
        <v>#REF!</v>
      </c>
    </row>
    <row r="2709" spans="22:29" s="16" customFormat="1" x14ac:dyDescent="0.35">
      <c r="V2709" s="16" t="str">
        <f>IF(ISBLANK(Consolication[[#This Row],[Bénéficiaires]]),"",VLOOKUP(Consolication[[#This Row],[Bénéficiaires]],'PADESCE Ccontractuelle'!$B$61:$N$175,9,FALSE))</f>
        <v/>
      </c>
      <c r="AB2709" s="16" t="str">
        <f>IF(ISBLANK(Consolication[[#This Row],[Bénéficiaires]]),"",VLOOKUP(Consolication[[#This Row],[Bénéficiaires]],'PADESCE Ccontractuelle'!$B$61:$N$175,10,FALSE))</f>
        <v/>
      </c>
      <c r="AC2709" s="34" t="e">
        <f>VLOOKUP(#REF!,Apprenants!A2710:I3713,8,FALSE)</f>
        <v>#REF!</v>
      </c>
    </row>
    <row r="2710" spans="22:29" s="16" customFormat="1" x14ac:dyDescent="0.35">
      <c r="V2710" s="16" t="str">
        <f>IF(ISBLANK(Consolication[[#This Row],[Bénéficiaires]]),"",VLOOKUP(Consolication[[#This Row],[Bénéficiaires]],'PADESCE Ccontractuelle'!$B$61:$N$175,9,FALSE))</f>
        <v/>
      </c>
      <c r="AB2710" s="16" t="str">
        <f>IF(ISBLANK(Consolication[[#This Row],[Bénéficiaires]]),"",VLOOKUP(Consolication[[#This Row],[Bénéficiaires]],'PADESCE Ccontractuelle'!$B$61:$N$175,10,FALSE))</f>
        <v/>
      </c>
      <c r="AC2710" s="34" t="e">
        <f>VLOOKUP(#REF!,Apprenants!A2711:I3714,8,FALSE)</f>
        <v>#REF!</v>
      </c>
    </row>
    <row r="2711" spans="22:29" s="16" customFormat="1" x14ac:dyDescent="0.35">
      <c r="V2711" s="16" t="str">
        <f>IF(ISBLANK(Consolication[[#This Row],[Bénéficiaires]]),"",VLOOKUP(Consolication[[#This Row],[Bénéficiaires]],'PADESCE Ccontractuelle'!$B$61:$N$175,9,FALSE))</f>
        <v/>
      </c>
      <c r="AB2711" s="16" t="str">
        <f>IF(ISBLANK(Consolication[[#This Row],[Bénéficiaires]]),"",VLOOKUP(Consolication[[#This Row],[Bénéficiaires]],'PADESCE Ccontractuelle'!$B$61:$N$175,10,FALSE))</f>
        <v/>
      </c>
      <c r="AC2711" s="34" t="e">
        <f>VLOOKUP(#REF!,Apprenants!A2712:I3715,8,FALSE)</f>
        <v>#REF!</v>
      </c>
    </row>
    <row r="2712" spans="22:29" s="16" customFormat="1" x14ac:dyDescent="0.35">
      <c r="V2712" s="16" t="str">
        <f>IF(ISBLANK(Consolication[[#This Row],[Bénéficiaires]]),"",VLOOKUP(Consolication[[#This Row],[Bénéficiaires]],'PADESCE Ccontractuelle'!$B$61:$N$175,9,FALSE))</f>
        <v/>
      </c>
      <c r="AB2712" s="16" t="str">
        <f>IF(ISBLANK(Consolication[[#This Row],[Bénéficiaires]]),"",VLOOKUP(Consolication[[#This Row],[Bénéficiaires]],'PADESCE Ccontractuelle'!$B$61:$N$175,10,FALSE))</f>
        <v/>
      </c>
      <c r="AC2712" s="34" t="e">
        <f>VLOOKUP(#REF!,Apprenants!A2713:I3716,8,FALSE)</f>
        <v>#REF!</v>
      </c>
    </row>
    <row r="2713" spans="22:29" s="16" customFormat="1" x14ac:dyDescent="0.35">
      <c r="V2713" s="16" t="str">
        <f>IF(ISBLANK(Consolication[[#This Row],[Bénéficiaires]]),"",VLOOKUP(Consolication[[#This Row],[Bénéficiaires]],'PADESCE Ccontractuelle'!$B$61:$N$175,9,FALSE))</f>
        <v/>
      </c>
      <c r="AB2713" s="16" t="str">
        <f>IF(ISBLANK(Consolication[[#This Row],[Bénéficiaires]]),"",VLOOKUP(Consolication[[#This Row],[Bénéficiaires]],'PADESCE Ccontractuelle'!$B$61:$N$175,10,FALSE))</f>
        <v/>
      </c>
      <c r="AC2713" s="34" t="e">
        <f>VLOOKUP(#REF!,Apprenants!A2714:I3717,8,FALSE)</f>
        <v>#REF!</v>
      </c>
    </row>
    <row r="2714" spans="22:29" s="16" customFormat="1" x14ac:dyDescent="0.35">
      <c r="V2714" s="16" t="str">
        <f>IF(ISBLANK(Consolication[[#This Row],[Bénéficiaires]]),"",VLOOKUP(Consolication[[#This Row],[Bénéficiaires]],'PADESCE Ccontractuelle'!$B$61:$N$175,9,FALSE))</f>
        <v/>
      </c>
      <c r="AB2714" s="16" t="str">
        <f>IF(ISBLANK(Consolication[[#This Row],[Bénéficiaires]]),"",VLOOKUP(Consolication[[#This Row],[Bénéficiaires]],'PADESCE Ccontractuelle'!$B$61:$N$175,10,FALSE))</f>
        <v/>
      </c>
      <c r="AC2714" s="34" t="e">
        <f>VLOOKUP(#REF!,Apprenants!A2715:I3718,8,FALSE)</f>
        <v>#REF!</v>
      </c>
    </row>
    <row r="2715" spans="22:29" s="16" customFormat="1" x14ac:dyDescent="0.35">
      <c r="V2715" s="16" t="str">
        <f>IF(ISBLANK(Consolication[[#This Row],[Bénéficiaires]]),"",VLOOKUP(Consolication[[#This Row],[Bénéficiaires]],'PADESCE Ccontractuelle'!$B$61:$N$175,9,FALSE))</f>
        <v/>
      </c>
      <c r="AB2715" s="16" t="str">
        <f>IF(ISBLANK(Consolication[[#This Row],[Bénéficiaires]]),"",VLOOKUP(Consolication[[#This Row],[Bénéficiaires]],'PADESCE Ccontractuelle'!$B$61:$N$175,10,FALSE))</f>
        <v/>
      </c>
      <c r="AC2715" s="34" t="e">
        <f>VLOOKUP(#REF!,Apprenants!A2716:I3719,8,FALSE)</f>
        <v>#REF!</v>
      </c>
    </row>
    <row r="2716" spans="22:29" s="16" customFormat="1" x14ac:dyDescent="0.35">
      <c r="V2716" s="16" t="str">
        <f>IF(ISBLANK(Consolication[[#This Row],[Bénéficiaires]]),"",VLOOKUP(Consolication[[#This Row],[Bénéficiaires]],'PADESCE Ccontractuelle'!$B$61:$N$175,9,FALSE))</f>
        <v/>
      </c>
      <c r="AB2716" s="16" t="str">
        <f>IF(ISBLANK(Consolication[[#This Row],[Bénéficiaires]]),"",VLOOKUP(Consolication[[#This Row],[Bénéficiaires]],'PADESCE Ccontractuelle'!$B$61:$N$175,10,FALSE))</f>
        <v/>
      </c>
      <c r="AC2716" s="34" t="e">
        <f>VLOOKUP(#REF!,Apprenants!A2717:I3720,8,FALSE)</f>
        <v>#REF!</v>
      </c>
    </row>
    <row r="2717" spans="22:29" s="16" customFormat="1" x14ac:dyDescent="0.35">
      <c r="V2717" s="16" t="str">
        <f>IF(ISBLANK(Consolication[[#This Row],[Bénéficiaires]]),"",VLOOKUP(Consolication[[#This Row],[Bénéficiaires]],'PADESCE Ccontractuelle'!$B$61:$N$175,9,FALSE))</f>
        <v/>
      </c>
      <c r="AB2717" s="16" t="str">
        <f>IF(ISBLANK(Consolication[[#This Row],[Bénéficiaires]]),"",VLOOKUP(Consolication[[#This Row],[Bénéficiaires]],'PADESCE Ccontractuelle'!$B$61:$N$175,10,FALSE))</f>
        <v/>
      </c>
      <c r="AC2717" s="34" t="e">
        <f>VLOOKUP(#REF!,Apprenants!A2718:I3721,8,FALSE)</f>
        <v>#REF!</v>
      </c>
    </row>
    <row r="2718" spans="22:29" s="16" customFormat="1" x14ac:dyDescent="0.35">
      <c r="V2718" s="16" t="str">
        <f>IF(ISBLANK(Consolication[[#This Row],[Bénéficiaires]]),"",VLOOKUP(Consolication[[#This Row],[Bénéficiaires]],'PADESCE Ccontractuelle'!$B$61:$N$175,9,FALSE))</f>
        <v/>
      </c>
      <c r="AB2718" s="16" t="str">
        <f>IF(ISBLANK(Consolication[[#This Row],[Bénéficiaires]]),"",VLOOKUP(Consolication[[#This Row],[Bénéficiaires]],'PADESCE Ccontractuelle'!$B$61:$N$175,10,FALSE))</f>
        <v/>
      </c>
      <c r="AC2718" s="34" t="e">
        <f>VLOOKUP(#REF!,Apprenants!A2719:I3722,8,FALSE)</f>
        <v>#REF!</v>
      </c>
    </row>
    <row r="2719" spans="22:29" s="16" customFormat="1" x14ac:dyDescent="0.35">
      <c r="V2719" s="16" t="str">
        <f>IF(ISBLANK(Consolication[[#This Row],[Bénéficiaires]]),"",VLOOKUP(Consolication[[#This Row],[Bénéficiaires]],'PADESCE Ccontractuelle'!$B$61:$N$175,9,FALSE))</f>
        <v/>
      </c>
      <c r="AB2719" s="16" t="str">
        <f>IF(ISBLANK(Consolication[[#This Row],[Bénéficiaires]]),"",VLOOKUP(Consolication[[#This Row],[Bénéficiaires]],'PADESCE Ccontractuelle'!$B$61:$N$175,10,FALSE))</f>
        <v/>
      </c>
      <c r="AC2719" s="34" t="e">
        <f>VLOOKUP(#REF!,Apprenants!A2720:I3723,8,FALSE)</f>
        <v>#REF!</v>
      </c>
    </row>
    <row r="2720" spans="22:29" s="16" customFormat="1" x14ac:dyDescent="0.35">
      <c r="V2720" s="16" t="str">
        <f>IF(ISBLANK(Consolication[[#This Row],[Bénéficiaires]]),"",VLOOKUP(Consolication[[#This Row],[Bénéficiaires]],'PADESCE Ccontractuelle'!$B$61:$N$175,9,FALSE))</f>
        <v/>
      </c>
      <c r="AB2720" s="16" t="str">
        <f>IF(ISBLANK(Consolication[[#This Row],[Bénéficiaires]]),"",VLOOKUP(Consolication[[#This Row],[Bénéficiaires]],'PADESCE Ccontractuelle'!$B$61:$N$175,10,FALSE))</f>
        <v/>
      </c>
      <c r="AC2720" s="34" t="e">
        <f>VLOOKUP(#REF!,Apprenants!A2721:I3724,8,FALSE)</f>
        <v>#REF!</v>
      </c>
    </row>
    <row r="2721" spans="22:29" s="16" customFormat="1" x14ac:dyDescent="0.35">
      <c r="V2721" s="16" t="str">
        <f>IF(ISBLANK(Consolication[[#This Row],[Bénéficiaires]]),"",VLOOKUP(Consolication[[#This Row],[Bénéficiaires]],'PADESCE Ccontractuelle'!$B$61:$N$175,9,FALSE))</f>
        <v/>
      </c>
      <c r="AB2721" s="16" t="str">
        <f>IF(ISBLANK(Consolication[[#This Row],[Bénéficiaires]]),"",VLOOKUP(Consolication[[#This Row],[Bénéficiaires]],'PADESCE Ccontractuelle'!$B$61:$N$175,10,FALSE))</f>
        <v/>
      </c>
      <c r="AC2721" s="34" t="e">
        <f>VLOOKUP(#REF!,Apprenants!A2722:I3725,8,FALSE)</f>
        <v>#REF!</v>
      </c>
    </row>
    <row r="2722" spans="22:29" s="16" customFormat="1" x14ac:dyDescent="0.35">
      <c r="V2722" s="16" t="str">
        <f>IF(ISBLANK(Consolication[[#This Row],[Bénéficiaires]]),"",VLOOKUP(Consolication[[#This Row],[Bénéficiaires]],'PADESCE Ccontractuelle'!$B$61:$N$175,9,FALSE))</f>
        <v/>
      </c>
      <c r="AB2722" s="16" t="str">
        <f>IF(ISBLANK(Consolication[[#This Row],[Bénéficiaires]]),"",VLOOKUP(Consolication[[#This Row],[Bénéficiaires]],'PADESCE Ccontractuelle'!$B$61:$N$175,10,FALSE))</f>
        <v/>
      </c>
      <c r="AC2722" s="34" t="e">
        <f>VLOOKUP(#REF!,Apprenants!A2723:I3726,8,FALSE)</f>
        <v>#REF!</v>
      </c>
    </row>
    <row r="2723" spans="22:29" s="16" customFormat="1" x14ac:dyDescent="0.35">
      <c r="V2723" s="16" t="str">
        <f>IF(ISBLANK(Consolication[[#This Row],[Bénéficiaires]]),"",VLOOKUP(Consolication[[#This Row],[Bénéficiaires]],'PADESCE Ccontractuelle'!$B$61:$N$175,9,FALSE))</f>
        <v/>
      </c>
      <c r="AB2723" s="16" t="str">
        <f>IF(ISBLANK(Consolication[[#This Row],[Bénéficiaires]]),"",VLOOKUP(Consolication[[#This Row],[Bénéficiaires]],'PADESCE Ccontractuelle'!$B$61:$N$175,10,FALSE))</f>
        <v/>
      </c>
      <c r="AC2723" s="34" t="e">
        <f>VLOOKUP(#REF!,Apprenants!A2724:I3727,8,FALSE)</f>
        <v>#REF!</v>
      </c>
    </row>
    <row r="2724" spans="22:29" s="16" customFormat="1" x14ac:dyDescent="0.35">
      <c r="V2724" s="16" t="str">
        <f>IF(ISBLANK(Consolication[[#This Row],[Bénéficiaires]]),"",VLOOKUP(Consolication[[#This Row],[Bénéficiaires]],'PADESCE Ccontractuelle'!$B$61:$N$175,9,FALSE))</f>
        <v/>
      </c>
      <c r="AB2724" s="16" t="str">
        <f>IF(ISBLANK(Consolication[[#This Row],[Bénéficiaires]]),"",VLOOKUP(Consolication[[#This Row],[Bénéficiaires]],'PADESCE Ccontractuelle'!$B$61:$N$175,10,FALSE))</f>
        <v/>
      </c>
      <c r="AC2724" s="34" t="e">
        <f>VLOOKUP(#REF!,Apprenants!A2725:I3728,8,FALSE)</f>
        <v>#REF!</v>
      </c>
    </row>
    <row r="2725" spans="22:29" s="16" customFormat="1" x14ac:dyDescent="0.35">
      <c r="V2725" s="16" t="str">
        <f>IF(ISBLANK(Consolication[[#This Row],[Bénéficiaires]]),"",VLOOKUP(Consolication[[#This Row],[Bénéficiaires]],'PADESCE Ccontractuelle'!$B$61:$N$175,9,FALSE))</f>
        <v/>
      </c>
      <c r="AB2725" s="16" t="str">
        <f>IF(ISBLANK(Consolication[[#This Row],[Bénéficiaires]]),"",VLOOKUP(Consolication[[#This Row],[Bénéficiaires]],'PADESCE Ccontractuelle'!$B$61:$N$175,10,FALSE))</f>
        <v/>
      </c>
      <c r="AC2725" s="34" t="e">
        <f>VLOOKUP(#REF!,Apprenants!A2726:I3729,8,FALSE)</f>
        <v>#REF!</v>
      </c>
    </row>
    <row r="2726" spans="22:29" s="16" customFormat="1" x14ac:dyDescent="0.35">
      <c r="V2726" s="16" t="str">
        <f>IF(ISBLANK(Consolication[[#This Row],[Bénéficiaires]]),"",VLOOKUP(Consolication[[#This Row],[Bénéficiaires]],'PADESCE Ccontractuelle'!$B$61:$N$175,9,FALSE))</f>
        <v/>
      </c>
      <c r="AB2726" s="16" t="str">
        <f>IF(ISBLANK(Consolication[[#This Row],[Bénéficiaires]]),"",VLOOKUP(Consolication[[#This Row],[Bénéficiaires]],'PADESCE Ccontractuelle'!$B$61:$N$175,10,FALSE))</f>
        <v/>
      </c>
      <c r="AC2726" s="34" t="e">
        <f>VLOOKUP(#REF!,Apprenants!A2727:I3730,8,FALSE)</f>
        <v>#REF!</v>
      </c>
    </row>
    <row r="2727" spans="22:29" s="16" customFormat="1" x14ac:dyDescent="0.35">
      <c r="V2727" s="16" t="str">
        <f>IF(ISBLANK(Consolication[[#This Row],[Bénéficiaires]]),"",VLOOKUP(Consolication[[#This Row],[Bénéficiaires]],'PADESCE Ccontractuelle'!$B$61:$N$175,9,FALSE))</f>
        <v/>
      </c>
      <c r="AB2727" s="16" t="str">
        <f>IF(ISBLANK(Consolication[[#This Row],[Bénéficiaires]]),"",VLOOKUP(Consolication[[#This Row],[Bénéficiaires]],'PADESCE Ccontractuelle'!$B$61:$N$175,10,FALSE))</f>
        <v/>
      </c>
      <c r="AC2727" s="34" t="e">
        <f>VLOOKUP(#REF!,Apprenants!A2728:I3731,8,FALSE)</f>
        <v>#REF!</v>
      </c>
    </row>
    <row r="2728" spans="22:29" s="16" customFormat="1" x14ac:dyDescent="0.35">
      <c r="V2728" s="16" t="str">
        <f>IF(ISBLANK(Consolication[[#This Row],[Bénéficiaires]]),"",VLOOKUP(Consolication[[#This Row],[Bénéficiaires]],'PADESCE Ccontractuelle'!$B$61:$N$175,9,FALSE))</f>
        <v/>
      </c>
      <c r="AB2728" s="16" t="str">
        <f>IF(ISBLANK(Consolication[[#This Row],[Bénéficiaires]]),"",VLOOKUP(Consolication[[#This Row],[Bénéficiaires]],'PADESCE Ccontractuelle'!$B$61:$N$175,10,FALSE))</f>
        <v/>
      </c>
      <c r="AC2728" s="34" t="e">
        <f>VLOOKUP(#REF!,Apprenants!A2729:I3732,8,FALSE)</f>
        <v>#REF!</v>
      </c>
    </row>
    <row r="2729" spans="22:29" s="16" customFormat="1" x14ac:dyDescent="0.35">
      <c r="V2729" s="16" t="str">
        <f>IF(ISBLANK(Consolication[[#This Row],[Bénéficiaires]]),"",VLOOKUP(Consolication[[#This Row],[Bénéficiaires]],'PADESCE Ccontractuelle'!$B$61:$N$175,9,FALSE))</f>
        <v/>
      </c>
      <c r="AB2729" s="16" t="str">
        <f>IF(ISBLANK(Consolication[[#This Row],[Bénéficiaires]]),"",VLOOKUP(Consolication[[#This Row],[Bénéficiaires]],'PADESCE Ccontractuelle'!$B$61:$N$175,10,FALSE))</f>
        <v/>
      </c>
      <c r="AC2729" s="34" t="e">
        <f>VLOOKUP(#REF!,Apprenants!A2730:I3733,8,FALSE)</f>
        <v>#REF!</v>
      </c>
    </row>
    <row r="2730" spans="22:29" s="16" customFormat="1" x14ac:dyDescent="0.35">
      <c r="V2730" s="16" t="str">
        <f>IF(ISBLANK(Consolication[[#This Row],[Bénéficiaires]]),"",VLOOKUP(Consolication[[#This Row],[Bénéficiaires]],'PADESCE Ccontractuelle'!$B$61:$N$175,9,FALSE))</f>
        <v/>
      </c>
      <c r="AB2730" s="16" t="str">
        <f>IF(ISBLANK(Consolication[[#This Row],[Bénéficiaires]]),"",VLOOKUP(Consolication[[#This Row],[Bénéficiaires]],'PADESCE Ccontractuelle'!$B$61:$N$175,10,FALSE))</f>
        <v/>
      </c>
      <c r="AC2730" s="34" t="e">
        <f>VLOOKUP(#REF!,Apprenants!A2731:I3734,8,FALSE)</f>
        <v>#REF!</v>
      </c>
    </row>
    <row r="2731" spans="22:29" s="16" customFormat="1" x14ac:dyDescent="0.35">
      <c r="V2731" s="16" t="str">
        <f>IF(ISBLANK(Consolication[[#This Row],[Bénéficiaires]]),"",VLOOKUP(Consolication[[#This Row],[Bénéficiaires]],'PADESCE Ccontractuelle'!$B$61:$N$175,9,FALSE))</f>
        <v/>
      </c>
      <c r="AB2731" s="16" t="str">
        <f>IF(ISBLANK(Consolication[[#This Row],[Bénéficiaires]]),"",VLOOKUP(Consolication[[#This Row],[Bénéficiaires]],'PADESCE Ccontractuelle'!$B$61:$N$175,10,FALSE))</f>
        <v/>
      </c>
      <c r="AC2731" s="34" t="e">
        <f>VLOOKUP(#REF!,Apprenants!A2732:I3735,8,FALSE)</f>
        <v>#REF!</v>
      </c>
    </row>
    <row r="2732" spans="22:29" s="16" customFormat="1" x14ac:dyDescent="0.35">
      <c r="V2732" s="16" t="str">
        <f>IF(ISBLANK(Consolication[[#This Row],[Bénéficiaires]]),"",VLOOKUP(Consolication[[#This Row],[Bénéficiaires]],'PADESCE Ccontractuelle'!$B$61:$N$175,9,FALSE))</f>
        <v/>
      </c>
      <c r="AB2732" s="16" t="str">
        <f>IF(ISBLANK(Consolication[[#This Row],[Bénéficiaires]]),"",VLOOKUP(Consolication[[#This Row],[Bénéficiaires]],'PADESCE Ccontractuelle'!$B$61:$N$175,10,FALSE))</f>
        <v/>
      </c>
      <c r="AC2732" s="34" t="e">
        <f>VLOOKUP(#REF!,Apprenants!A2733:I3736,8,FALSE)</f>
        <v>#REF!</v>
      </c>
    </row>
    <row r="2733" spans="22:29" s="16" customFormat="1" x14ac:dyDescent="0.35">
      <c r="V2733" s="16" t="str">
        <f>IF(ISBLANK(Consolication[[#This Row],[Bénéficiaires]]),"",VLOOKUP(Consolication[[#This Row],[Bénéficiaires]],'PADESCE Ccontractuelle'!$B$61:$N$175,9,FALSE))</f>
        <v/>
      </c>
      <c r="AB2733" s="16" t="str">
        <f>IF(ISBLANK(Consolication[[#This Row],[Bénéficiaires]]),"",VLOOKUP(Consolication[[#This Row],[Bénéficiaires]],'PADESCE Ccontractuelle'!$B$61:$N$175,10,FALSE))</f>
        <v/>
      </c>
      <c r="AC2733" s="34" t="e">
        <f>VLOOKUP(#REF!,Apprenants!A2734:I3737,8,FALSE)</f>
        <v>#REF!</v>
      </c>
    </row>
    <row r="2734" spans="22:29" s="16" customFormat="1" x14ac:dyDescent="0.35">
      <c r="V2734" s="16" t="str">
        <f>IF(ISBLANK(Consolication[[#This Row],[Bénéficiaires]]),"",VLOOKUP(Consolication[[#This Row],[Bénéficiaires]],'PADESCE Ccontractuelle'!$B$61:$N$175,9,FALSE))</f>
        <v/>
      </c>
      <c r="AB2734" s="16" t="str">
        <f>IF(ISBLANK(Consolication[[#This Row],[Bénéficiaires]]),"",VLOOKUP(Consolication[[#This Row],[Bénéficiaires]],'PADESCE Ccontractuelle'!$B$61:$N$175,10,FALSE))</f>
        <v/>
      </c>
      <c r="AC2734" s="34" t="e">
        <f>VLOOKUP(#REF!,Apprenants!A2735:I3738,8,FALSE)</f>
        <v>#REF!</v>
      </c>
    </row>
    <row r="2735" spans="22:29" s="16" customFormat="1" x14ac:dyDescent="0.35">
      <c r="V2735" s="16" t="str">
        <f>IF(ISBLANK(Consolication[[#This Row],[Bénéficiaires]]),"",VLOOKUP(Consolication[[#This Row],[Bénéficiaires]],'PADESCE Ccontractuelle'!$B$61:$N$175,9,FALSE))</f>
        <v/>
      </c>
      <c r="AB2735" s="16" t="str">
        <f>IF(ISBLANK(Consolication[[#This Row],[Bénéficiaires]]),"",VLOOKUP(Consolication[[#This Row],[Bénéficiaires]],'PADESCE Ccontractuelle'!$B$61:$N$175,10,FALSE))</f>
        <v/>
      </c>
      <c r="AC2735" s="34" t="e">
        <f>VLOOKUP(#REF!,Apprenants!A2736:I3739,8,FALSE)</f>
        <v>#REF!</v>
      </c>
    </row>
    <row r="2736" spans="22:29" s="16" customFormat="1" x14ac:dyDescent="0.35">
      <c r="V2736" s="16" t="str">
        <f>IF(ISBLANK(Consolication[[#This Row],[Bénéficiaires]]),"",VLOOKUP(Consolication[[#This Row],[Bénéficiaires]],'PADESCE Ccontractuelle'!$B$61:$N$175,9,FALSE))</f>
        <v/>
      </c>
      <c r="AB2736" s="16" t="str">
        <f>IF(ISBLANK(Consolication[[#This Row],[Bénéficiaires]]),"",VLOOKUP(Consolication[[#This Row],[Bénéficiaires]],'PADESCE Ccontractuelle'!$B$61:$N$175,10,FALSE))</f>
        <v/>
      </c>
      <c r="AC2736" s="34" t="e">
        <f>VLOOKUP(#REF!,Apprenants!A2737:I3740,8,FALSE)</f>
        <v>#REF!</v>
      </c>
    </row>
    <row r="2737" spans="22:29" s="16" customFormat="1" x14ac:dyDescent="0.35">
      <c r="V2737" s="16" t="str">
        <f>IF(ISBLANK(Consolication[[#This Row],[Bénéficiaires]]),"",VLOOKUP(Consolication[[#This Row],[Bénéficiaires]],'PADESCE Ccontractuelle'!$B$61:$N$175,9,FALSE))</f>
        <v/>
      </c>
      <c r="AB2737" s="16" t="str">
        <f>IF(ISBLANK(Consolication[[#This Row],[Bénéficiaires]]),"",VLOOKUP(Consolication[[#This Row],[Bénéficiaires]],'PADESCE Ccontractuelle'!$B$61:$N$175,10,FALSE))</f>
        <v/>
      </c>
      <c r="AC2737" s="34" t="e">
        <f>VLOOKUP(#REF!,Apprenants!A2738:I3741,8,FALSE)</f>
        <v>#REF!</v>
      </c>
    </row>
    <row r="2738" spans="22:29" s="16" customFormat="1" x14ac:dyDescent="0.35">
      <c r="V2738" s="16" t="str">
        <f>IF(ISBLANK(Consolication[[#This Row],[Bénéficiaires]]),"",VLOOKUP(Consolication[[#This Row],[Bénéficiaires]],'PADESCE Ccontractuelle'!$B$61:$N$175,9,FALSE))</f>
        <v/>
      </c>
      <c r="AB2738" s="16" t="str">
        <f>IF(ISBLANK(Consolication[[#This Row],[Bénéficiaires]]),"",VLOOKUP(Consolication[[#This Row],[Bénéficiaires]],'PADESCE Ccontractuelle'!$B$61:$N$175,10,FALSE))</f>
        <v/>
      </c>
      <c r="AC2738" s="34" t="e">
        <f>VLOOKUP(#REF!,Apprenants!A2739:I3742,8,FALSE)</f>
        <v>#REF!</v>
      </c>
    </row>
    <row r="2739" spans="22:29" s="16" customFormat="1" x14ac:dyDescent="0.35">
      <c r="V2739" s="16" t="str">
        <f>IF(ISBLANK(Consolication[[#This Row],[Bénéficiaires]]),"",VLOOKUP(Consolication[[#This Row],[Bénéficiaires]],'PADESCE Ccontractuelle'!$B$61:$N$175,9,FALSE))</f>
        <v/>
      </c>
      <c r="AB2739" s="16" t="str">
        <f>IF(ISBLANK(Consolication[[#This Row],[Bénéficiaires]]),"",VLOOKUP(Consolication[[#This Row],[Bénéficiaires]],'PADESCE Ccontractuelle'!$B$61:$N$175,10,FALSE))</f>
        <v/>
      </c>
      <c r="AC2739" s="34" t="e">
        <f>VLOOKUP(#REF!,Apprenants!A2740:I3743,8,FALSE)</f>
        <v>#REF!</v>
      </c>
    </row>
    <row r="2740" spans="22:29" s="16" customFormat="1" x14ac:dyDescent="0.35">
      <c r="V2740" s="16" t="str">
        <f>IF(ISBLANK(Consolication[[#This Row],[Bénéficiaires]]),"",VLOOKUP(Consolication[[#This Row],[Bénéficiaires]],'PADESCE Ccontractuelle'!$B$61:$N$175,9,FALSE))</f>
        <v/>
      </c>
      <c r="AB2740" s="16" t="str">
        <f>IF(ISBLANK(Consolication[[#This Row],[Bénéficiaires]]),"",VLOOKUP(Consolication[[#This Row],[Bénéficiaires]],'PADESCE Ccontractuelle'!$B$61:$N$175,10,FALSE))</f>
        <v/>
      </c>
      <c r="AC2740" s="34" t="e">
        <f>VLOOKUP(#REF!,Apprenants!A2741:I3744,8,FALSE)</f>
        <v>#REF!</v>
      </c>
    </row>
    <row r="2741" spans="22:29" s="16" customFormat="1" x14ac:dyDescent="0.35">
      <c r="V2741" s="16" t="str">
        <f>IF(ISBLANK(Consolication[[#This Row],[Bénéficiaires]]),"",VLOOKUP(Consolication[[#This Row],[Bénéficiaires]],'PADESCE Ccontractuelle'!$B$61:$N$175,9,FALSE))</f>
        <v/>
      </c>
      <c r="AB2741" s="16" t="str">
        <f>IF(ISBLANK(Consolication[[#This Row],[Bénéficiaires]]),"",VLOOKUP(Consolication[[#This Row],[Bénéficiaires]],'PADESCE Ccontractuelle'!$B$61:$N$175,10,FALSE))</f>
        <v/>
      </c>
      <c r="AC2741" s="34" t="e">
        <f>VLOOKUP(#REF!,Apprenants!A2742:I3745,8,FALSE)</f>
        <v>#REF!</v>
      </c>
    </row>
    <row r="2742" spans="22:29" s="16" customFormat="1" x14ac:dyDescent="0.35">
      <c r="V2742" s="16" t="str">
        <f>IF(ISBLANK(Consolication[[#This Row],[Bénéficiaires]]),"",VLOOKUP(Consolication[[#This Row],[Bénéficiaires]],'PADESCE Ccontractuelle'!$B$61:$N$175,9,FALSE))</f>
        <v/>
      </c>
      <c r="AB2742" s="16" t="str">
        <f>IF(ISBLANK(Consolication[[#This Row],[Bénéficiaires]]),"",VLOOKUP(Consolication[[#This Row],[Bénéficiaires]],'PADESCE Ccontractuelle'!$B$61:$N$175,10,FALSE))</f>
        <v/>
      </c>
      <c r="AC2742" s="34" t="e">
        <f>VLOOKUP(#REF!,Apprenants!A2743:I3746,8,FALSE)</f>
        <v>#REF!</v>
      </c>
    </row>
    <row r="2743" spans="22:29" s="16" customFormat="1" x14ac:dyDescent="0.35">
      <c r="V2743" s="16" t="str">
        <f>IF(ISBLANK(Consolication[[#This Row],[Bénéficiaires]]),"",VLOOKUP(Consolication[[#This Row],[Bénéficiaires]],'PADESCE Ccontractuelle'!$B$61:$N$175,9,FALSE))</f>
        <v/>
      </c>
      <c r="AB2743" s="16" t="str">
        <f>IF(ISBLANK(Consolication[[#This Row],[Bénéficiaires]]),"",VLOOKUP(Consolication[[#This Row],[Bénéficiaires]],'PADESCE Ccontractuelle'!$B$61:$N$175,10,FALSE))</f>
        <v/>
      </c>
      <c r="AC2743" s="34" t="e">
        <f>VLOOKUP(#REF!,Apprenants!A2744:I3747,8,FALSE)</f>
        <v>#REF!</v>
      </c>
    </row>
    <row r="2744" spans="22:29" s="16" customFormat="1" x14ac:dyDescent="0.35">
      <c r="V2744" s="16" t="str">
        <f>IF(ISBLANK(Consolication[[#This Row],[Bénéficiaires]]),"",VLOOKUP(Consolication[[#This Row],[Bénéficiaires]],'PADESCE Ccontractuelle'!$B$61:$N$175,9,FALSE))</f>
        <v/>
      </c>
      <c r="AB2744" s="16" t="str">
        <f>IF(ISBLANK(Consolication[[#This Row],[Bénéficiaires]]),"",VLOOKUP(Consolication[[#This Row],[Bénéficiaires]],'PADESCE Ccontractuelle'!$B$61:$N$175,10,FALSE))</f>
        <v/>
      </c>
      <c r="AC2744" s="34" t="e">
        <f>VLOOKUP(#REF!,Apprenants!A2745:I3748,8,FALSE)</f>
        <v>#REF!</v>
      </c>
    </row>
    <row r="2745" spans="22:29" s="16" customFormat="1" x14ac:dyDescent="0.35">
      <c r="V2745" s="16" t="str">
        <f>IF(ISBLANK(Consolication[[#This Row],[Bénéficiaires]]),"",VLOOKUP(Consolication[[#This Row],[Bénéficiaires]],'PADESCE Ccontractuelle'!$B$61:$N$175,9,FALSE))</f>
        <v/>
      </c>
      <c r="AB2745" s="16" t="str">
        <f>IF(ISBLANK(Consolication[[#This Row],[Bénéficiaires]]),"",VLOOKUP(Consolication[[#This Row],[Bénéficiaires]],'PADESCE Ccontractuelle'!$B$61:$N$175,10,FALSE))</f>
        <v/>
      </c>
      <c r="AC2745" s="34" t="e">
        <f>VLOOKUP(#REF!,Apprenants!A2746:I3749,8,FALSE)</f>
        <v>#REF!</v>
      </c>
    </row>
    <row r="2746" spans="22:29" s="16" customFormat="1" x14ac:dyDescent="0.35">
      <c r="V2746" s="16" t="str">
        <f>IF(ISBLANK(Consolication[[#This Row],[Bénéficiaires]]),"",VLOOKUP(Consolication[[#This Row],[Bénéficiaires]],'PADESCE Ccontractuelle'!$B$61:$N$175,9,FALSE))</f>
        <v/>
      </c>
      <c r="AB2746" s="16" t="str">
        <f>IF(ISBLANK(Consolication[[#This Row],[Bénéficiaires]]),"",VLOOKUP(Consolication[[#This Row],[Bénéficiaires]],'PADESCE Ccontractuelle'!$B$61:$N$175,10,FALSE))</f>
        <v/>
      </c>
      <c r="AC2746" s="34" t="e">
        <f>VLOOKUP(#REF!,Apprenants!A2747:I3750,8,FALSE)</f>
        <v>#REF!</v>
      </c>
    </row>
    <row r="2747" spans="22:29" s="16" customFormat="1" x14ac:dyDescent="0.35">
      <c r="V2747" s="16" t="str">
        <f>IF(ISBLANK(Consolication[[#This Row],[Bénéficiaires]]),"",VLOOKUP(Consolication[[#This Row],[Bénéficiaires]],'PADESCE Ccontractuelle'!$B$61:$N$175,9,FALSE))</f>
        <v/>
      </c>
      <c r="AB2747" s="16" t="str">
        <f>IF(ISBLANK(Consolication[[#This Row],[Bénéficiaires]]),"",VLOOKUP(Consolication[[#This Row],[Bénéficiaires]],'PADESCE Ccontractuelle'!$B$61:$N$175,10,FALSE))</f>
        <v/>
      </c>
      <c r="AC2747" s="34" t="e">
        <f>VLOOKUP(#REF!,Apprenants!A2748:I3751,8,FALSE)</f>
        <v>#REF!</v>
      </c>
    </row>
    <row r="2748" spans="22:29" s="16" customFormat="1" x14ac:dyDescent="0.35">
      <c r="V2748" s="16" t="str">
        <f>IF(ISBLANK(Consolication[[#This Row],[Bénéficiaires]]),"",VLOOKUP(Consolication[[#This Row],[Bénéficiaires]],'PADESCE Ccontractuelle'!$B$61:$N$175,9,FALSE))</f>
        <v/>
      </c>
      <c r="AB2748" s="16" t="str">
        <f>IF(ISBLANK(Consolication[[#This Row],[Bénéficiaires]]),"",VLOOKUP(Consolication[[#This Row],[Bénéficiaires]],'PADESCE Ccontractuelle'!$B$61:$N$175,10,FALSE))</f>
        <v/>
      </c>
      <c r="AC2748" s="34" t="e">
        <f>VLOOKUP(#REF!,Apprenants!A2749:I3752,8,FALSE)</f>
        <v>#REF!</v>
      </c>
    </row>
    <row r="2749" spans="22:29" s="16" customFormat="1" x14ac:dyDescent="0.35">
      <c r="V2749" s="16" t="str">
        <f>IF(ISBLANK(Consolication[[#This Row],[Bénéficiaires]]),"",VLOOKUP(Consolication[[#This Row],[Bénéficiaires]],'PADESCE Ccontractuelle'!$B$61:$N$175,9,FALSE))</f>
        <v/>
      </c>
      <c r="AB2749" s="16" t="str">
        <f>IF(ISBLANK(Consolication[[#This Row],[Bénéficiaires]]),"",VLOOKUP(Consolication[[#This Row],[Bénéficiaires]],'PADESCE Ccontractuelle'!$B$61:$N$175,10,FALSE))</f>
        <v/>
      </c>
      <c r="AC2749" s="34" t="e">
        <f>VLOOKUP(#REF!,Apprenants!A2750:I3753,8,FALSE)</f>
        <v>#REF!</v>
      </c>
    </row>
    <row r="2750" spans="22:29" s="16" customFormat="1" x14ac:dyDescent="0.35">
      <c r="V2750" s="16" t="str">
        <f>IF(ISBLANK(Consolication[[#This Row],[Bénéficiaires]]),"",VLOOKUP(Consolication[[#This Row],[Bénéficiaires]],'PADESCE Ccontractuelle'!$B$61:$N$175,9,FALSE))</f>
        <v/>
      </c>
      <c r="AB2750" s="16" t="str">
        <f>IF(ISBLANK(Consolication[[#This Row],[Bénéficiaires]]),"",VLOOKUP(Consolication[[#This Row],[Bénéficiaires]],'PADESCE Ccontractuelle'!$B$61:$N$175,10,FALSE))</f>
        <v/>
      </c>
      <c r="AC2750" s="34" t="e">
        <f>VLOOKUP(#REF!,Apprenants!A2751:I3754,8,FALSE)</f>
        <v>#REF!</v>
      </c>
    </row>
    <row r="2751" spans="22:29" s="16" customFormat="1" x14ac:dyDescent="0.35">
      <c r="V2751" s="16" t="str">
        <f>IF(ISBLANK(Consolication[[#This Row],[Bénéficiaires]]),"",VLOOKUP(Consolication[[#This Row],[Bénéficiaires]],'PADESCE Ccontractuelle'!$B$61:$N$175,9,FALSE))</f>
        <v/>
      </c>
      <c r="AB2751" s="16" t="str">
        <f>IF(ISBLANK(Consolication[[#This Row],[Bénéficiaires]]),"",VLOOKUP(Consolication[[#This Row],[Bénéficiaires]],'PADESCE Ccontractuelle'!$B$61:$N$175,10,FALSE))</f>
        <v/>
      </c>
      <c r="AC2751" s="34" t="e">
        <f>VLOOKUP(#REF!,Apprenants!A2752:I3755,8,FALSE)</f>
        <v>#REF!</v>
      </c>
    </row>
    <row r="2752" spans="22:29" s="16" customFormat="1" x14ac:dyDescent="0.35">
      <c r="V2752" s="16" t="str">
        <f>IF(ISBLANK(Consolication[[#This Row],[Bénéficiaires]]),"",VLOOKUP(Consolication[[#This Row],[Bénéficiaires]],'PADESCE Ccontractuelle'!$B$61:$N$175,9,FALSE))</f>
        <v/>
      </c>
      <c r="AB2752" s="16" t="str">
        <f>IF(ISBLANK(Consolication[[#This Row],[Bénéficiaires]]),"",VLOOKUP(Consolication[[#This Row],[Bénéficiaires]],'PADESCE Ccontractuelle'!$B$61:$N$175,10,FALSE))</f>
        <v/>
      </c>
      <c r="AC2752" s="34" t="e">
        <f>VLOOKUP(#REF!,Apprenants!A2753:I3756,8,FALSE)</f>
        <v>#REF!</v>
      </c>
    </row>
    <row r="2753" spans="22:29" s="16" customFormat="1" x14ac:dyDescent="0.35">
      <c r="V2753" s="16" t="str">
        <f>IF(ISBLANK(Consolication[[#This Row],[Bénéficiaires]]),"",VLOOKUP(Consolication[[#This Row],[Bénéficiaires]],'PADESCE Ccontractuelle'!$B$61:$N$175,9,FALSE))</f>
        <v/>
      </c>
      <c r="AB2753" s="16" t="str">
        <f>IF(ISBLANK(Consolication[[#This Row],[Bénéficiaires]]),"",VLOOKUP(Consolication[[#This Row],[Bénéficiaires]],'PADESCE Ccontractuelle'!$B$61:$N$175,10,FALSE))</f>
        <v/>
      </c>
      <c r="AC2753" s="34" t="e">
        <f>VLOOKUP(#REF!,Apprenants!A2754:I3757,8,FALSE)</f>
        <v>#REF!</v>
      </c>
    </row>
    <row r="2754" spans="22:29" s="16" customFormat="1" x14ac:dyDescent="0.35">
      <c r="V2754" s="16" t="str">
        <f>IF(ISBLANK(Consolication[[#This Row],[Bénéficiaires]]),"",VLOOKUP(Consolication[[#This Row],[Bénéficiaires]],'PADESCE Ccontractuelle'!$B$61:$N$175,9,FALSE))</f>
        <v/>
      </c>
      <c r="AB2754" s="16" t="str">
        <f>IF(ISBLANK(Consolication[[#This Row],[Bénéficiaires]]),"",VLOOKUP(Consolication[[#This Row],[Bénéficiaires]],'PADESCE Ccontractuelle'!$B$61:$N$175,10,FALSE))</f>
        <v/>
      </c>
      <c r="AC2754" s="34" t="e">
        <f>VLOOKUP(#REF!,Apprenants!A2755:I3758,8,FALSE)</f>
        <v>#REF!</v>
      </c>
    </row>
    <row r="2755" spans="22:29" s="16" customFormat="1" x14ac:dyDescent="0.35">
      <c r="V2755" s="16" t="str">
        <f>IF(ISBLANK(Consolication[[#This Row],[Bénéficiaires]]),"",VLOOKUP(Consolication[[#This Row],[Bénéficiaires]],'PADESCE Ccontractuelle'!$B$61:$N$175,9,FALSE))</f>
        <v/>
      </c>
      <c r="AB2755" s="16" t="str">
        <f>IF(ISBLANK(Consolication[[#This Row],[Bénéficiaires]]),"",VLOOKUP(Consolication[[#This Row],[Bénéficiaires]],'PADESCE Ccontractuelle'!$B$61:$N$175,10,FALSE))</f>
        <v/>
      </c>
      <c r="AC2755" s="34" t="e">
        <f>VLOOKUP(#REF!,Apprenants!A2756:I3759,8,FALSE)</f>
        <v>#REF!</v>
      </c>
    </row>
    <row r="2756" spans="22:29" s="16" customFormat="1" x14ac:dyDescent="0.35">
      <c r="V2756" s="16" t="str">
        <f>IF(ISBLANK(Consolication[[#This Row],[Bénéficiaires]]),"",VLOOKUP(Consolication[[#This Row],[Bénéficiaires]],'PADESCE Ccontractuelle'!$B$61:$N$175,9,FALSE))</f>
        <v/>
      </c>
      <c r="AB2756" s="16" t="str">
        <f>IF(ISBLANK(Consolication[[#This Row],[Bénéficiaires]]),"",VLOOKUP(Consolication[[#This Row],[Bénéficiaires]],'PADESCE Ccontractuelle'!$B$61:$N$175,10,FALSE))</f>
        <v/>
      </c>
      <c r="AC2756" s="34" t="e">
        <f>VLOOKUP(#REF!,Apprenants!A2757:I3760,8,FALSE)</f>
        <v>#REF!</v>
      </c>
    </row>
    <row r="2757" spans="22:29" s="16" customFormat="1" x14ac:dyDescent="0.35">
      <c r="V2757" s="16" t="str">
        <f>IF(ISBLANK(Consolication[[#This Row],[Bénéficiaires]]),"",VLOOKUP(Consolication[[#This Row],[Bénéficiaires]],'PADESCE Ccontractuelle'!$B$61:$N$175,9,FALSE))</f>
        <v/>
      </c>
      <c r="AB2757" s="16" t="str">
        <f>IF(ISBLANK(Consolication[[#This Row],[Bénéficiaires]]),"",VLOOKUP(Consolication[[#This Row],[Bénéficiaires]],'PADESCE Ccontractuelle'!$B$61:$N$175,10,FALSE))</f>
        <v/>
      </c>
      <c r="AC2757" s="34" t="e">
        <f>VLOOKUP(#REF!,Apprenants!A2758:I3761,8,FALSE)</f>
        <v>#REF!</v>
      </c>
    </row>
    <row r="2758" spans="22:29" s="16" customFormat="1" x14ac:dyDescent="0.35">
      <c r="V2758" s="16" t="str">
        <f>IF(ISBLANK(Consolication[[#This Row],[Bénéficiaires]]),"",VLOOKUP(Consolication[[#This Row],[Bénéficiaires]],'PADESCE Ccontractuelle'!$B$61:$N$175,9,FALSE))</f>
        <v/>
      </c>
      <c r="AB2758" s="16" t="str">
        <f>IF(ISBLANK(Consolication[[#This Row],[Bénéficiaires]]),"",VLOOKUP(Consolication[[#This Row],[Bénéficiaires]],'PADESCE Ccontractuelle'!$B$61:$N$175,10,FALSE))</f>
        <v/>
      </c>
      <c r="AC2758" s="34" t="e">
        <f>VLOOKUP(#REF!,Apprenants!A2759:I3762,8,FALSE)</f>
        <v>#REF!</v>
      </c>
    </row>
    <row r="2759" spans="22:29" s="16" customFormat="1" x14ac:dyDescent="0.35">
      <c r="V2759" s="16" t="str">
        <f>IF(ISBLANK(Consolication[[#This Row],[Bénéficiaires]]),"",VLOOKUP(Consolication[[#This Row],[Bénéficiaires]],'PADESCE Ccontractuelle'!$B$61:$N$175,9,FALSE))</f>
        <v/>
      </c>
      <c r="AB2759" s="16" t="str">
        <f>IF(ISBLANK(Consolication[[#This Row],[Bénéficiaires]]),"",VLOOKUP(Consolication[[#This Row],[Bénéficiaires]],'PADESCE Ccontractuelle'!$B$61:$N$175,10,FALSE))</f>
        <v/>
      </c>
      <c r="AC2759" s="34" t="e">
        <f>VLOOKUP(#REF!,Apprenants!A2760:I3763,8,FALSE)</f>
        <v>#REF!</v>
      </c>
    </row>
    <row r="2760" spans="22:29" s="16" customFormat="1" x14ac:dyDescent="0.35">
      <c r="V2760" s="16" t="str">
        <f>IF(ISBLANK(Consolication[[#This Row],[Bénéficiaires]]),"",VLOOKUP(Consolication[[#This Row],[Bénéficiaires]],'PADESCE Ccontractuelle'!$B$61:$N$175,9,FALSE))</f>
        <v/>
      </c>
      <c r="AB2760" s="16" t="str">
        <f>IF(ISBLANK(Consolication[[#This Row],[Bénéficiaires]]),"",VLOOKUP(Consolication[[#This Row],[Bénéficiaires]],'PADESCE Ccontractuelle'!$B$61:$N$175,10,FALSE))</f>
        <v/>
      </c>
      <c r="AC2760" s="34" t="e">
        <f>VLOOKUP(#REF!,Apprenants!A2761:I3764,8,FALSE)</f>
        <v>#REF!</v>
      </c>
    </row>
    <row r="2761" spans="22:29" s="16" customFormat="1" x14ac:dyDescent="0.35">
      <c r="V2761" s="16" t="str">
        <f>IF(ISBLANK(Consolication[[#This Row],[Bénéficiaires]]),"",VLOOKUP(Consolication[[#This Row],[Bénéficiaires]],'PADESCE Ccontractuelle'!$B$61:$N$175,9,FALSE))</f>
        <v/>
      </c>
      <c r="AB2761" s="16" t="str">
        <f>IF(ISBLANK(Consolication[[#This Row],[Bénéficiaires]]),"",VLOOKUP(Consolication[[#This Row],[Bénéficiaires]],'PADESCE Ccontractuelle'!$B$61:$N$175,10,FALSE))</f>
        <v/>
      </c>
      <c r="AC2761" s="34" t="e">
        <f>VLOOKUP(#REF!,Apprenants!A2762:I3765,8,FALSE)</f>
        <v>#REF!</v>
      </c>
    </row>
    <row r="2762" spans="22:29" s="16" customFormat="1" x14ac:dyDescent="0.35">
      <c r="V2762" s="16" t="str">
        <f>IF(ISBLANK(Consolication[[#This Row],[Bénéficiaires]]),"",VLOOKUP(Consolication[[#This Row],[Bénéficiaires]],'PADESCE Ccontractuelle'!$B$61:$N$175,9,FALSE))</f>
        <v/>
      </c>
      <c r="AB2762" s="16" t="str">
        <f>IF(ISBLANK(Consolication[[#This Row],[Bénéficiaires]]),"",VLOOKUP(Consolication[[#This Row],[Bénéficiaires]],'PADESCE Ccontractuelle'!$B$61:$N$175,10,FALSE))</f>
        <v/>
      </c>
      <c r="AC2762" s="34" t="e">
        <f>VLOOKUP(#REF!,Apprenants!A2763:I3766,8,FALSE)</f>
        <v>#REF!</v>
      </c>
    </row>
    <row r="2763" spans="22:29" s="16" customFormat="1" x14ac:dyDescent="0.35">
      <c r="V2763" s="16" t="str">
        <f>IF(ISBLANK(Consolication[[#This Row],[Bénéficiaires]]),"",VLOOKUP(Consolication[[#This Row],[Bénéficiaires]],'PADESCE Ccontractuelle'!$B$61:$N$175,9,FALSE))</f>
        <v/>
      </c>
      <c r="AB2763" s="16" t="str">
        <f>IF(ISBLANK(Consolication[[#This Row],[Bénéficiaires]]),"",VLOOKUP(Consolication[[#This Row],[Bénéficiaires]],'PADESCE Ccontractuelle'!$B$61:$N$175,10,FALSE))</f>
        <v/>
      </c>
      <c r="AC2763" s="34" t="e">
        <f>VLOOKUP(#REF!,Apprenants!A2764:I3767,8,FALSE)</f>
        <v>#REF!</v>
      </c>
    </row>
    <row r="2764" spans="22:29" s="16" customFormat="1" x14ac:dyDescent="0.35">
      <c r="V2764" s="16" t="str">
        <f>IF(ISBLANK(Consolication[[#This Row],[Bénéficiaires]]),"",VLOOKUP(Consolication[[#This Row],[Bénéficiaires]],'PADESCE Ccontractuelle'!$B$61:$N$175,9,FALSE))</f>
        <v/>
      </c>
      <c r="AB2764" s="16" t="str">
        <f>IF(ISBLANK(Consolication[[#This Row],[Bénéficiaires]]),"",VLOOKUP(Consolication[[#This Row],[Bénéficiaires]],'PADESCE Ccontractuelle'!$B$61:$N$175,10,FALSE))</f>
        <v/>
      </c>
      <c r="AC2764" s="34" t="e">
        <f>VLOOKUP(#REF!,Apprenants!A2765:I3768,8,FALSE)</f>
        <v>#REF!</v>
      </c>
    </row>
    <row r="2765" spans="22:29" s="16" customFormat="1" x14ac:dyDescent="0.35">
      <c r="V2765" s="16" t="str">
        <f>IF(ISBLANK(Consolication[[#This Row],[Bénéficiaires]]),"",VLOOKUP(Consolication[[#This Row],[Bénéficiaires]],'PADESCE Ccontractuelle'!$B$61:$N$175,9,FALSE))</f>
        <v/>
      </c>
      <c r="AB2765" s="16" t="str">
        <f>IF(ISBLANK(Consolication[[#This Row],[Bénéficiaires]]),"",VLOOKUP(Consolication[[#This Row],[Bénéficiaires]],'PADESCE Ccontractuelle'!$B$61:$N$175,10,FALSE))</f>
        <v/>
      </c>
      <c r="AC2765" s="34" t="e">
        <f>VLOOKUP(#REF!,Apprenants!A2766:I3769,8,FALSE)</f>
        <v>#REF!</v>
      </c>
    </row>
    <row r="2766" spans="22:29" s="16" customFormat="1" x14ac:dyDescent="0.35">
      <c r="V2766" s="16" t="str">
        <f>IF(ISBLANK(Consolication[[#This Row],[Bénéficiaires]]),"",VLOOKUP(Consolication[[#This Row],[Bénéficiaires]],'PADESCE Ccontractuelle'!$B$61:$N$175,9,FALSE))</f>
        <v/>
      </c>
      <c r="AB2766" s="16" t="str">
        <f>IF(ISBLANK(Consolication[[#This Row],[Bénéficiaires]]),"",VLOOKUP(Consolication[[#This Row],[Bénéficiaires]],'PADESCE Ccontractuelle'!$B$61:$N$175,10,FALSE))</f>
        <v/>
      </c>
      <c r="AC2766" s="34" t="e">
        <f>VLOOKUP(#REF!,Apprenants!A2767:I3770,8,FALSE)</f>
        <v>#REF!</v>
      </c>
    </row>
    <row r="2767" spans="22:29" s="16" customFormat="1" x14ac:dyDescent="0.35">
      <c r="V2767" s="16" t="str">
        <f>IF(ISBLANK(Consolication[[#This Row],[Bénéficiaires]]),"",VLOOKUP(Consolication[[#This Row],[Bénéficiaires]],'PADESCE Ccontractuelle'!$B$61:$N$175,9,FALSE))</f>
        <v/>
      </c>
      <c r="AB2767" s="16" t="str">
        <f>IF(ISBLANK(Consolication[[#This Row],[Bénéficiaires]]),"",VLOOKUP(Consolication[[#This Row],[Bénéficiaires]],'PADESCE Ccontractuelle'!$B$61:$N$175,10,FALSE))</f>
        <v/>
      </c>
      <c r="AC2767" s="34" t="e">
        <f>VLOOKUP(#REF!,Apprenants!A2768:I3771,8,FALSE)</f>
        <v>#REF!</v>
      </c>
    </row>
    <row r="2768" spans="22:29" s="16" customFormat="1" x14ac:dyDescent="0.35">
      <c r="V2768" s="16" t="str">
        <f>IF(ISBLANK(Consolication[[#This Row],[Bénéficiaires]]),"",VLOOKUP(Consolication[[#This Row],[Bénéficiaires]],'PADESCE Ccontractuelle'!$B$61:$N$175,9,FALSE))</f>
        <v/>
      </c>
      <c r="AB2768" s="16" t="str">
        <f>IF(ISBLANK(Consolication[[#This Row],[Bénéficiaires]]),"",VLOOKUP(Consolication[[#This Row],[Bénéficiaires]],'PADESCE Ccontractuelle'!$B$61:$N$175,10,FALSE))</f>
        <v/>
      </c>
      <c r="AC2768" s="34" t="e">
        <f>VLOOKUP(#REF!,Apprenants!A2769:I3772,8,FALSE)</f>
        <v>#REF!</v>
      </c>
    </row>
    <row r="2769" spans="22:29" s="16" customFormat="1" x14ac:dyDescent="0.35">
      <c r="V2769" s="16" t="str">
        <f>IF(ISBLANK(Consolication[[#This Row],[Bénéficiaires]]),"",VLOOKUP(Consolication[[#This Row],[Bénéficiaires]],'PADESCE Ccontractuelle'!$B$61:$N$175,9,FALSE))</f>
        <v/>
      </c>
      <c r="AB2769" s="16" t="str">
        <f>IF(ISBLANK(Consolication[[#This Row],[Bénéficiaires]]),"",VLOOKUP(Consolication[[#This Row],[Bénéficiaires]],'PADESCE Ccontractuelle'!$B$61:$N$175,10,FALSE))</f>
        <v/>
      </c>
      <c r="AC2769" s="34" t="e">
        <f>VLOOKUP(#REF!,Apprenants!A2770:I3773,8,FALSE)</f>
        <v>#REF!</v>
      </c>
    </row>
    <row r="2770" spans="22:29" s="16" customFormat="1" x14ac:dyDescent="0.35">
      <c r="V2770" s="16" t="str">
        <f>IF(ISBLANK(Consolication[[#This Row],[Bénéficiaires]]),"",VLOOKUP(Consolication[[#This Row],[Bénéficiaires]],'PADESCE Ccontractuelle'!$B$61:$N$175,9,FALSE))</f>
        <v/>
      </c>
      <c r="AB2770" s="16" t="str">
        <f>IF(ISBLANK(Consolication[[#This Row],[Bénéficiaires]]),"",VLOOKUP(Consolication[[#This Row],[Bénéficiaires]],'PADESCE Ccontractuelle'!$B$61:$N$175,10,FALSE))</f>
        <v/>
      </c>
      <c r="AC2770" s="34" t="e">
        <f>VLOOKUP(#REF!,Apprenants!A2771:I3774,8,FALSE)</f>
        <v>#REF!</v>
      </c>
    </row>
    <row r="2771" spans="22:29" s="16" customFormat="1" x14ac:dyDescent="0.35">
      <c r="V2771" s="16" t="str">
        <f>IF(ISBLANK(Consolication[[#This Row],[Bénéficiaires]]),"",VLOOKUP(Consolication[[#This Row],[Bénéficiaires]],'PADESCE Ccontractuelle'!$B$61:$N$175,9,FALSE))</f>
        <v/>
      </c>
      <c r="AB2771" s="16" t="str">
        <f>IF(ISBLANK(Consolication[[#This Row],[Bénéficiaires]]),"",VLOOKUP(Consolication[[#This Row],[Bénéficiaires]],'PADESCE Ccontractuelle'!$B$61:$N$175,10,FALSE))</f>
        <v/>
      </c>
      <c r="AC2771" s="34" t="e">
        <f>VLOOKUP(#REF!,Apprenants!A2772:I3775,8,FALSE)</f>
        <v>#REF!</v>
      </c>
    </row>
    <row r="2772" spans="22:29" s="16" customFormat="1" x14ac:dyDescent="0.35">
      <c r="V2772" s="16" t="str">
        <f>IF(ISBLANK(Consolication[[#This Row],[Bénéficiaires]]),"",VLOOKUP(Consolication[[#This Row],[Bénéficiaires]],'PADESCE Ccontractuelle'!$B$61:$N$175,9,FALSE))</f>
        <v/>
      </c>
      <c r="AB2772" s="16" t="str">
        <f>IF(ISBLANK(Consolication[[#This Row],[Bénéficiaires]]),"",VLOOKUP(Consolication[[#This Row],[Bénéficiaires]],'PADESCE Ccontractuelle'!$B$61:$N$175,10,FALSE))</f>
        <v/>
      </c>
      <c r="AC2772" s="34" t="e">
        <f>VLOOKUP(#REF!,Apprenants!A2773:I3776,8,FALSE)</f>
        <v>#REF!</v>
      </c>
    </row>
    <row r="2773" spans="22:29" s="16" customFormat="1" x14ac:dyDescent="0.35">
      <c r="V2773" s="16" t="str">
        <f>IF(ISBLANK(Consolication[[#This Row],[Bénéficiaires]]),"",VLOOKUP(Consolication[[#This Row],[Bénéficiaires]],'PADESCE Ccontractuelle'!$B$61:$N$175,9,FALSE))</f>
        <v/>
      </c>
      <c r="AB2773" s="16" t="str">
        <f>IF(ISBLANK(Consolication[[#This Row],[Bénéficiaires]]),"",VLOOKUP(Consolication[[#This Row],[Bénéficiaires]],'PADESCE Ccontractuelle'!$B$61:$N$175,10,FALSE))</f>
        <v/>
      </c>
      <c r="AC2773" s="34" t="e">
        <f>VLOOKUP(#REF!,Apprenants!A2774:I3777,8,FALSE)</f>
        <v>#REF!</v>
      </c>
    </row>
    <row r="2774" spans="22:29" s="16" customFormat="1" x14ac:dyDescent="0.35">
      <c r="V2774" s="16" t="str">
        <f>IF(ISBLANK(Consolication[[#This Row],[Bénéficiaires]]),"",VLOOKUP(Consolication[[#This Row],[Bénéficiaires]],'PADESCE Ccontractuelle'!$B$61:$N$175,9,FALSE))</f>
        <v/>
      </c>
      <c r="AB2774" s="16" t="str">
        <f>IF(ISBLANK(Consolication[[#This Row],[Bénéficiaires]]),"",VLOOKUP(Consolication[[#This Row],[Bénéficiaires]],'PADESCE Ccontractuelle'!$B$61:$N$175,10,FALSE))</f>
        <v/>
      </c>
      <c r="AC2774" s="34" t="e">
        <f>VLOOKUP(#REF!,Apprenants!A2775:I3778,8,FALSE)</f>
        <v>#REF!</v>
      </c>
    </row>
    <row r="2775" spans="22:29" s="16" customFormat="1" x14ac:dyDescent="0.35">
      <c r="V2775" s="16" t="str">
        <f>IF(ISBLANK(Consolication[[#This Row],[Bénéficiaires]]),"",VLOOKUP(Consolication[[#This Row],[Bénéficiaires]],'PADESCE Ccontractuelle'!$B$61:$N$175,9,FALSE))</f>
        <v/>
      </c>
      <c r="AB2775" s="16" t="str">
        <f>IF(ISBLANK(Consolication[[#This Row],[Bénéficiaires]]),"",VLOOKUP(Consolication[[#This Row],[Bénéficiaires]],'PADESCE Ccontractuelle'!$B$61:$N$175,10,FALSE))</f>
        <v/>
      </c>
      <c r="AC2775" s="34" t="e">
        <f>VLOOKUP(#REF!,Apprenants!A2776:I3779,8,FALSE)</f>
        <v>#REF!</v>
      </c>
    </row>
    <row r="2776" spans="22:29" s="16" customFormat="1" x14ac:dyDescent="0.35">
      <c r="V2776" s="16" t="str">
        <f>IF(ISBLANK(Consolication[[#This Row],[Bénéficiaires]]),"",VLOOKUP(Consolication[[#This Row],[Bénéficiaires]],'PADESCE Ccontractuelle'!$B$61:$N$175,9,FALSE))</f>
        <v/>
      </c>
      <c r="AB2776" s="16" t="str">
        <f>IF(ISBLANK(Consolication[[#This Row],[Bénéficiaires]]),"",VLOOKUP(Consolication[[#This Row],[Bénéficiaires]],'PADESCE Ccontractuelle'!$B$61:$N$175,10,FALSE))</f>
        <v/>
      </c>
      <c r="AC2776" s="34" t="e">
        <f>VLOOKUP(#REF!,Apprenants!A2777:I3780,8,FALSE)</f>
        <v>#REF!</v>
      </c>
    </row>
    <row r="2777" spans="22:29" s="16" customFormat="1" x14ac:dyDescent="0.35">
      <c r="V2777" s="16" t="str">
        <f>IF(ISBLANK(Consolication[[#This Row],[Bénéficiaires]]),"",VLOOKUP(Consolication[[#This Row],[Bénéficiaires]],'PADESCE Ccontractuelle'!$B$61:$N$175,9,FALSE))</f>
        <v/>
      </c>
      <c r="AB2777" s="16" t="str">
        <f>IF(ISBLANK(Consolication[[#This Row],[Bénéficiaires]]),"",VLOOKUP(Consolication[[#This Row],[Bénéficiaires]],'PADESCE Ccontractuelle'!$B$61:$N$175,10,FALSE))</f>
        <v/>
      </c>
      <c r="AC2777" s="34" t="e">
        <f>VLOOKUP(#REF!,Apprenants!A2778:I3781,8,FALSE)</f>
        <v>#REF!</v>
      </c>
    </row>
    <row r="2778" spans="22:29" s="16" customFormat="1" x14ac:dyDescent="0.35">
      <c r="V2778" s="16" t="str">
        <f>IF(ISBLANK(Consolication[[#This Row],[Bénéficiaires]]),"",VLOOKUP(Consolication[[#This Row],[Bénéficiaires]],'PADESCE Ccontractuelle'!$B$61:$N$175,9,FALSE))</f>
        <v/>
      </c>
      <c r="AB2778" s="16" t="str">
        <f>IF(ISBLANK(Consolication[[#This Row],[Bénéficiaires]]),"",VLOOKUP(Consolication[[#This Row],[Bénéficiaires]],'PADESCE Ccontractuelle'!$B$61:$N$175,10,FALSE))</f>
        <v/>
      </c>
      <c r="AC2778" s="34" t="e">
        <f>VLOOKUP(#REF!,Apprenants!A2779:I3782,8,FALSE)</f>
        <v>#REF!</v>
      </c>
    </row>
    <row r="2779" spans="22:29" s="16" customFormat="1" x14ac:dyDescent="0.35">
      <c r="V2779" s="16" t="str">
        <f>IF(ISBLANK(Consolication[[#This Row],[Bénéficiaires]]),"",VLOOKUP(Consolication[[#This Row],[Bénéficiaires]],'PADESCE Ccontractuelle'!$B$61:$N$175,9,FALSE))</f>
        <v/>
      </c>
      <c r="AB2779" s="16" t="str">
        <f>IF(ISBLANK(Consolication[[#This Row],[Bénéficiaires]]),"",VLOOKUP(Consolication[[#This Row],[Bénéficiaires]],'PADESCE Ccontractuelle'!$B$61:$N$175,10,FALSE))</f>
        <v/>
      </c>
      <c r="AC2779" s="34" t="e">
        <f>VLOOKUP(#REF!,Apprenants!A2780:I3783,8,FALSE)</f>
        <v>#REF!</v>
      </c>
    </row>
    <row r="2780" spans="22:29" s="16" customFormat="1" x14ac:dyDescent="0.35">
      <c r="V2780" s="16" t="str">
        <f>IF(ISBLANK(Consolication[[#This Row],[Bénéficiaires]]),"",VLOOKUP(Consolication[[#This Row],[Bénéficiaires]],'PADESCE Ccontractuelle'!$B$61:$N$175,9,FALSE))</f>
        <v/>
      </c>
      <c r="AB2780" s="16" t="str">
        <f>IF(ISBLANK(Consolication[[#This Row],[Bénéficiaires]]),"",VLOOKUP(Consolication[[#This Row],[Bénéficiaires]],'PADESCE Ccontractuelle'!$B$61:$N$175,10,FALSE))</f>
        <v/>
      </c>
      <c r="AC2780" s="34" t="e">
        <f>VLOOKUP(#REF!,Apprenants!A2781:I3784,8,FALSE)</f>
        <v>#REF!</v>
      </c>
    </row>
    <row r="2781" spans="22:29" s="16" customFormat="1" x14ac:dyDescent="0.35">
      <c r="V2781" s="16" t="str">
        <f>IF(ISBLANK(Consolication[[#This Row],[Bénéficiaires]]),"",VLOOKUP(Consolication[[#This Row],[Bénéficiaires]],'PADESCE Ccontractuelle'!$B$61:$N$175,9,FALSE))</f>
        <v/>
      </c>
      <c r="AB2781" s="16" t="str">
        <f>IF(ISBLANK(Consolication[[#This Row],[Bénéficiaires]]),"",VLOOKUP(Consolication[[#This Row],[Bénéficiaires]],'PADESCE Ccontractuelle'!$B$61:$N$175,10,FALSE))</f>
        <v/>
      </c>
      <c r="AC2781" s="34" t="e">
        <f>VLOOKUP(#REF!,Apprenants!A2782:I3785,8,FALSE)</f>
        <v>#REF!</v>
      </c>
    </row>
    <row r="2782" spans="22:29" s="16" customFormat="1" x14ac:dyDescent="0.35">
      <c r="V2782" s="16" t="str">
        <f>IF(ISBLANK(Consolication[[#This Row],[Bénéficiaires]]),"",VLOOKUP(Consolication[[#This Row],[Bénéficiaires]],'PADESCE Ccontractuelle'!$B$61:$N$175,9,FALSE))</f>
        <v/>
      </c>
      <c r="AB2782" s="16" t="str">
        <f>IF(ISBLANK(Consolication[[#This Row],[Bénéficiaires]]),"",VLOOKUP(Consolication[[#This Row],[Bénéficiaires]],'PADESCE Ccontractuelle'!$B$61:$N$175,10,FALSE))</f>
        <v/>
      </c>
      <c r="AC2782" s="34" t="e">
        <f>VLOOKUP(#REF!,Apprenants!A2783:I3786,8,FALSE)</f>
        <v>#REF!</v>
      </c>
    </row>
    <row r="2783" spans="22:29" s="16" customFormat="1" x14ac:dyDescent="0.35">
      <c r="V2783" s="16" t="str">
        <f>IF(ISBLANK(Consolication[[#This Row],[Bénéficiaires]]),"",VLOOKUP(Consolication[[#This Row],[Bénéficiaires]],'PADESCE Ccontractuelle'!$B$61:$N$175,9,FALSE))</f>
        <v/>
      </c>
      <c r="AB2783" s="16" t="str">
        <f>IF(ISBLANK(Consolication[[#This Row],[Bénéficiaires]]),"",VLOOKUP(Consolication[[#This Row],[Bénéficiaires]],'PADESCE Ccontractuelle'!$B$61:$N$175,10,FALSE))</f>
        <v/>
      </c>
      <c r="AC2783" s="34" t="e">
        <f>VLOOKUP(#REF!,Apprenants!A2784:I3787,8,FALSE)</f>
        <v>#REF!</v>
      </c>
    </row>
    <row r="2784" spans="22:29" s="16" customFormat="1" x14ac:dyDescent="0.35">
      <c r="V2784" s="16" t="str">
        <f>IF(ISBLANK(Consolication[[#This Row],[Bénéficiaires]]),"",VLOOKUP(Consolication[[#This Row],[Bénéficiaires]],'PADESCE Ccontractuelle'!$B$61:$N$175,9,FALSE))</f>
        <v/>
      </c>
      <c r="AB2784" s="16" t="str">
        <f>IF(ISBLANK(Consolication[[#This Row],[Bénéficiaires]]),"",VLOOKUP(Consolication[[#This Row],[Bénéficiaires]],'PADESCE Ccontractuelle'!$B$61:$N$175,10,FALSE))</f>
        <v/>
      </c>
      <c r="AC2784" s="34" t="e">
        <f>VLOOKUP(#REF!,Apprenants!A2785:I3788,8,FALSE)</f>
        <v>#REF!</v>
      </c>
    </row>
    <row r="2785" spans="22:29" s="16" customFormat="1" x14ac:dyDescent="0.35">
      <c r="V2785" s="16" t="str">
        <f>IF(ISBLANK(Consolication[[#This Row],[Bénéficiaires]]),"",VLOOKUP(Consolication[[#This Row],[Bénéficiaires]],'PADESCE Ccontractuelle'!$B$61:$N$175,9,FALSE))</f>
        <v/>
      </c>
      <c r="AB2785" s="16" t="str">
        <f>IF(ISBLANK(Consolication[[#This Row],[Bénéficiaires]]),"",VLOOKUP(Consolication[[#This Row],[Bénéficiaires]],'PADESCE Ccontractuelle'!$B$61:$N$175,10,FALSE))</f>
        <v/>
      </c>
      <c r="AC2785" s="34" t="e">
        <f>VLOOKUP(#REF!,Apprenants!A2786:I3789,8,FALSE)</f>
        <v>#REF!</v>
      </c>
    </row>
    <row r="2786" spans="22:29" s="16" customFormat="1" x14ac:dyDescent="0.35">
      <c r="V2786" s="16" t="str">
        <f>IF(ISBLANK(Consolication[[#This Row],[Bénéficiaires]]),"",VLOOKUP(Consolication[[#This Row],[Bénéficiaires]],'PADESCE Ccontractuelle'!$B$61:$N$175,9,FALSE))</f>
        <v/>
      </c>
      <c r="AB2786" s="16" t="str">
        <f>IF(ISBLANK(Consolication[[#This Row],[Bénéficiaires]]),"",VLOOKUP(Consolication[[#This Row],[Bénéficiaires]],'PADESCE Ccontractuelle'!$B$61:$N$175,10,FALSE))</f>
        <v/>
      </c>
      <c r="AC2786" s="34" t="e">
        <f>VLOOKUP(#REF!,Apprenants!A2787:I3790,8,FALSE)</f>
        <v>#REF!</v>
      </c>
    </row>
    <row r="2787" spans="22:29" s="16" customFormat="1" x14ac:dyDescent="0.35">
      <c r="V2787" s="16" t="str">
        <f>IF(ISBLANK(Consolication[[#This Row],[Bénéficiaires]]),"",VLOOKUP(Consolication[[#This Row],[Bénéficiaires]],'PADESCE Ccontractuelle'!$B$61:$N$175,9,FALSE))</f>
        <v/>
      </c>
      <c r="AB2787" s="16" t="str">
        <f>IF(ISBLANK(Consolication[[#This Row],[Bénéficiaires]]),"",VLOOKUP(Consolication[[#This Row],[Bénéficiaires]],'PADESCE Ccontractuelle'!$B$61:$N$175,10,FALSE))</f>
        <v/>
      </c>
      <c r="AC2787" s="34" t="e">
        <f>VLOOKUP(#REF!,Apprenants!A2788:I3791,8,FALSE)</f>
        <v>#REF!</v>
      </c>
    </row>
    <row r="2788" spans="22:29" s="16" customFormat="1" x14ac:dyDescent="0.35">
      <c r="V2788" s="16" t="str">
        <f>IF(ISBLANK(Consolication[[#This Row],[Bénéficiaires]]),"",VLOOKUP(Consolication[[#This Row],[Bénéficiaires]],'PADESCE Ccontractuelle'!$B$61:$N$175,9,FALSE))</f>
        <v/>
      </c>
      <c r="AB2788" s="16" t="str">
        <f>IF(ISBLANK(Consolication[[#This Row],[Bénéficiaires]]),"",VLOOKUP(Consolication[[#This Row],[Bénéficiaires]],'PADESCE Ccontractuelle'!$B$61:$N$175,10,FALSE))</f>
        <v/>
      </c>
      <c r="AC2788" s="34" t="e">
        <f>VLOOKUP(#REF!,Apprenants!A2789:I3792,8,FALSE)</f>
        <v>#REF!</v>
      </c>
    </row>
    <row r="2789" spans="22:29" s="16" customFormat="1" x14ac:dyDescent="0.35">
      <c r="V2789" s="16" t="str">
        <f>IF(ISBLANK(Consolication[[#This Row],[Bénéficiaires]]),"",VLOOKUP(Consolication[[#This Row],[Bénéficiaires]],'PADESCE Ccontractuelle'!$B$61:$N$175,9,FALSE))</f>
        <v/>
      </c>
      <c r="AB2789" s="16" t="str">
        <f>IF(ISBLANK(Consolication[[#This Row],[Bénéficiaires]]),"",VLOOKUP(Consolication[[#This Row],[Bénéficiaires]],'PADESCE Ccontractuelle'!$B$61:$N$175,10,FALSE))</f>
        <v/>
      </c>
      <c r="AC2789" s="34" t="e">
        <f>VLOOKUP(#REF!,Apprenants!A2790:I3793,8,FALSE)</f>
        <v>#REF!</v>
      </c>
    </row>
    <row r="2790" spans="22:29" s="16" customFormat="1" x14ac:dyDescent="0.35">
      <c r="V2790" s="16" t="str">
        <f>IF(ISBLANK(Consolication[[#This Row],[Bénéficiaires]]),"",VLOOKUP(Consolication[[#This Row],[Bénéficiaires]],'PADESCE Ccontractuelle'!$B$61:$N$175,9,FALSE))</f>
        <v/>
      </c>
      <c r="AB2790" s="16" t="str">
        <f>IF(ISBLANK(Consolication[[#This Row],[Bénéficiaires]]),"",VLOOKUP(Consolication[[#This Row],[Bénéficiaires]],'PADESCE Ccontractuelle'!$B$61:$N$175,10,FALSE))</f>
        <v/>
      </c>
      <c r="AC2790" s="34" t="e">
        <f>VLOOKUP(#REF!,Apprenants!A2791:I3794,8,FALSE)</f>
        <v>#REF!</v>
      </c>
    </row>
    <row r="2791" spans="22:29" s="16" customFormat="1" x14ac:dyDescent="0.35">
      <c r="V2791" s="16" t="str">
        <f>IF(ISBLANK(Consolication[[#This Row],[Bénéficiaires]]),"",VLOOKUP(Consolication[[#This Row],[Bénéficiaires]],'PADESCE Ccontractuelle'!$B$61:$N$175,9,FALSE))</f>
        <v/>
      </c>
      <c r="AB2791" s="16" t="str">
        <f>IF(ISBLANK(Consolication[[#This Row],[Bénéficiaires]]),"",VLOOKUP(Consolication[[#This Row],[Bénéficiaires]],'PADESCE Ccontractuelle'!$B$61:$N$175,10,FALSE))</f>
        <v/>
      </c>
      <c r="AC2791" s="34" t="e">
        <f>VLOOKUP(#REF!,Apprenants!A2792:I3795,8,FALSE)</f>
        <v>#REF!</v>
      </c>
    </row>
    <row r="2792" spans="22:29" s="16" customFormat="1" x14ac:dyDescent="0.35">
      <c r="V2792" s="16" t="str">
        <f>IF(ISBLANK(Consolication[[#This Row],[Bénéficiaires]]),"",VLOOKUP(Consolication[[#This Row],[Bénéficiaires]],'PADESCE Ccontractuelle'!$B$61:$N$175,9,FALSE))</f>
        <v/>
      </c>
      <c r="AB2792" s="16" t="str">
        <f>IF(ISBLANK(Consolication[[#This Row],[Bénéficiaires]]),"",VLOOKUP(Consolication[[#This Row],[Bénéficiaires]],'PADESCE Ccontractuelle'!$B$61:$N$175,10,FALSE))</f>
        <v/>
      </c>
      <c r="AC2792" s="34" t="e">
        <f>VLOOKUP(#REF!,Apprenants!A2793:I3796,8,FALSE)</f>
        <v>#REF!</v>
      </c>
    </row>
    <row r="2793" spans="22:29" s="16" customFormat="1" x14ac:dyDescent="0.35">
      <c r="V2793" s="16" t="str">
        <f>IF(ISBLANK(Consolication[[#This Row],[Bénéficiaires]]),"",VLOOKUP(Consolication[[#This Row],[Bénéficiaires]],'PADESCE Ccontractuelle'!$B$61:$N$175,9,FALSE))</f>
        <v/>
      </c>
      <c r="AB2793" s="16" t="str">
        <f>IF(ISBLANK(Consolication[[#This Row],[Bénéficiaires]]),"",VLOOKUP(Consolication[[#This Row],[Bénéficiaires]],'PADESCE Ccontractuelle'!$B$61:$N$175,10,FALSE))</f>
        <v/>
      </c>
      <c r="AC2793" s="34" t="e">
        <f>VLOOKUP(#REF!,Apprenants!A2794:I3797,8,FALSE)</f>
        <v>#REF!</v>
      </c>
    </row>
    <row r="2794" spans="22:29" s="16" customFormat="1" x14ac:dyDescent="0.35">
      <c r="V2794" s="16" t="str">
        <f>IF(ISBLANK(Consolication[[#This Row],[Bénéficiaires]]),"",VLOOKUP(Consolication[[#This Row],[Bénéficiaires]],'PADESCE Ccontractuelle'!$B$61:$N$175,9,FALSE))</f>
        <v/>
      </c>
      <c r="AB2794" s="16" t="str">
        <f>IF(ISBLANK(Consolication[[#This Row],[Bénéficiaires]]),"",VLOOKUP(Consolication[[#This Row],[Bénéficiaires]],'PADESCE Ccontractuelle'!$B$61:$N$175,10,FALSE))</f>
        <v/>
      </c>
      <c r="AC2794" s="34" t="e">
        <f>VLOOKUP(#REF!,Apprenants!A2795:I3798,8,FALSE)</f>
        <v>#REF!</v>
      </c>
    </row>
    <row r="2795" spans="22:29" s="16" customFormat="1" x14ac:dyDescent="0.35">
      <c r="V2795" s="16" t="str">
        <f>IF(ISBLANK(Consolication[[#This Row],[Bénéficiaires]]),"",VLOOKUP(Consolication[[#This Row],[Bénéficiaires]],'PADESCE Ccontractuelle'!$B$61:$N$175,9,FALSE))</f>
        <v/>
      </c>
      <c r="AB2795" s="16" t="str">
        <f>IF(ISBLANK(Consolication[[#This Row],[Bénéficiaires]]),"",VLOOKUP(Consolication[[#This Row],[Bénéficiaires]],'PADESCE Ccontractuelle'!$B$61:$N$175,10,FALSE))</f>
        <v/>
      </c>
      <c r="AC2795" s="34" t="e">
        <f>VLOOKUP(#REF!,Apprenants!A2796:I3799,8,FALSE)</f>
        <v>#REF!</v>
      </c>
    </row>
    <row r="2796" spans="22:29" s="16" customFormat="1" x14ac:dyDescent="0.35">
      <c r="V2796" s="16" t="str">
        <f>IF(ISBLANK(Consolication[[#This Row],[Bénéficiaires]]),"",VLOOKUP(Consolication[[#This Row],[Bénéficiaires]],'PADESCE Ccontractuelle'!$B$61:$N$175,9,FALSE))</f>
        <v/>
      </c>
      <c r="AB2796" s="16" t="str">
        <f>IF(ISBLANK(Consolication[[#This Row],[Bénéficiaires]]),"",VLOOKUP(Consolication[[#This Row],[Bénéficiaires]],'PADESCE Ccontractuelle'!$B$61:$N$175,10,FALSE))</f>
        <v/>
      </c>
      <c r="AC2796" s="34" t="e">
        <f>VLOOKUP(#REF!,Apprenants!A2797:I3800,8,FALSE)</f>
        <v>#REF!</v>
      </c>
    </row>
    <row r="2797" spans="22:29" s="16" customFormat="1" x14ac:dyDescent="0.35">
      <c r="V2797" s="16" t="str">
        <f>IF(ISBLANK(Consolication[[#This Row],[Bénéficiaires]]),"",VLOOKUP(Consolication[[#This Row],[Bénéficiaires]],'PADESCE Ccontractuelle'!$B$61:$N$175,9,FALSE))</f>
        <v/>
      </c>
      <c r="AB2797" s="16" t="str">
        <f>IF(ISBLANK(Consolication[[#This Row],[Bénéficiaires]]),"",VLOOKUP(Consolication[[#This Row],[Bénéficiaires]],'PADESCE Ccontractuelle'!$B$61:$N$175,10,FALSE))</f>
        <v/>
      </c>
      <c r="AC2797" s="34" t="e">
        <f>VLOOKUP(#REF!,Apprenants!A2798:I3801,8,FALSE)</f>
        <v>#REF!</v>
      </c>
    </row>
    <row r="2798" spans="22:29" s="16" customFormat="1" x14ac:dyDescent="0.35">
      <c r="V2798" s="16" t="str">
        <f>IF(ISBLANK(Consolication[[#This Row],[Bénéficiaires]]),"",VLOOKUP(Consolication[[#This Row],[Bénéficiaires]],'PADESCE Ccontractuelle'!$B$61:$N$175,9,FALSE))</f>
        <v/>
      </c>
      <c r="AB2798" s="16" t="str">
        <f>IF(ISBLANK(Consolication[[#This Row],[Bénéficiaires]]),"",VLOOKUP(Consolication[[#This Row],[Bénéficiaires]],'PADESCE Ccontractuelle'!$B$61:$N$175,10,FALSE))</f>
        <v/>
      </c>
      <c r="AC2798" s="34" t="e">
        <f>VLOOKUP(#REF!,Apprenants!A2799:I3802,8,FALSE)</f>
        <v>#REF!</v>
      </c>
    </row>
    <row r="2799" spans="22:29" s="16" customFormat="1" x14ac:dyDescent="0.35">
      <c r="V2799" s="16" t="str">
        <f>IF(ISBLANK(Consolication[[#This Row],[Bénéficiaires]]),"",VLOOKUP(Consolication[[#This Row],[Bénéficiaires]],'PADESCE Ccontractuelle'!$B$61:$N$175,9,FALSE))</f>
        <v/>
      </c>
      <c r="AB2799" s="16" t="str">
        <f>IF(ISBLANK(Consolication[[#This Row],[Bénéficiaires]]),"",VLOOKUP(Consolication[[#This Row],[Bénéficiaires]],'PADESCE Ccontractuelle'!$B$61:$N$175,10,FALSE))</f>
        <v/>
      </c>
      <c r="AC2799" s="34" t="e">
        <f>VLOOKUP(#REF!,Apprenants!A2800:I3803,8,FALSE)</f>
        <v>#REF!</v>
      </c>
    </row>
    <row r="2800" spans="22:29" s="16" customFormat="1" x14ac:dyDescent="0.35">
      <c r="V2800" s="16" t="str">
        <f>IF(ISBLANK(Consolication[[#This Row],[Bénéficiaires]]),"",VLOOKUP(Consolication[[#This Row],[Bénéficiaires]],'PADESCE Ccontractuelle'!$B$61:$N$175,9,FALSE))</f>
        <v/>
      </c>
      <c r="AB2800" s="16" t="str">
        <f>IF(ISBLANK(Consolication[[#This Row],[Bénéficiaires]]),"",VLOOKUP(Consolication[[#This Row],[Bénéficiaires]],'PADESCE Ccontractuelle'!$B$61:$N$175,10,FALSE))</f>
        <v/>
      </c>
      <c r="AC2800" s="34" t="e">
        <f>VLOOKUP(#REF!,Apprenants!A2801:I3804,8,FALSE)</f>
        <v>#REF!</v>
      </c>
    </row>
    <row r="2801" spans="22:29" s="16" customFormat="1" x14ac:dyDescent="0.35">
      <c r="V2801" s="16" t="str">
        <f>IF(ISBLANK(Consolication[[#This Row],[Bénéficiaires]]),"",VLOOKUP(Consolication[[#This Row],[Bénéficiaires]],'PADESCE Ccontractuelle'!$B$61:$N$175,9,FALSE))</f>
        <v/>
      </c>
      <c r="AB2801" s="16" t="str">
        <f>IF(ISBLANK(Consolication[[#This Row],[Bénéficiaires]]),"",VLOOKUP(Consolication[[#This Row],[Bénéficiaires]],'PADESCE Ccontractuelle'!$B$61:$N$175,10,FALSE))</f>
        <v/>
      </c>
      <c r="AC2801" s="34" t="e">
        <f>VLOOKUP(#REF!,Apprenants!A2802:I3805,8,FALSE)</f>
        <v>#REF!</v>
      </c>
    </row>
    <row r="2802" spans="22:29" s="16" customFormat="1" x14ac:dyDescent="0.35">
      <c r="V2802" s="16" t="str">
        <f>IF(ISBLANK(Consolication[[#This Row],[Bénéficiaires]]),"",VLOOKUP(Consolication[[#This Row],[Bénéficiaires]],'PADESCE Ccontractuelle'!$B$61:$N$175,9,FALSE))</f>
        <v/>
      </c>
      <c r="AB2802" s="16" t="str">
        <f>IF(ISBLANK(Consolication[[#This Row],[Bénéficiaires]]),"",VLOOKUP(Consolication[[#This Row],[Bénéficiaires]],'PADESCE Ccontractuelle'!$B$61:$N$175,10,FALSE))</f>
        <v/>
      </c>
      <c r="AC2802" s="34" t="e">
        <f>VLOOKUP(#REF!,Apprenants!A2803:I3806,8,FALSE)</f>
        <v>#REF!</v>
      </c>
    </row>
    <row r="2803" spans="22:29" s="16" customFormat="1" x14ac:dyDescent="0.35">
      <c r="V2803" s="16" t="str">
        <f>IF(ISBLANK(Consolication[[#This Row],[Bénéficiaires]]),"",VLOOKUP(Consolication[[#This Row],[Bénéficiaires]],'PADESCE Ccontractuelle'!$B$61:$N$175,9,FALSE))</f>
        <v/>
      </c>
      <c r="AB2803" s="16" t="str">
        <f>IF(ISBLANK(Consolication[[#This Row],[Bénéficiaires]]),"",VLOOKUP(Consolication[[#This Row],[Bénéficiaires]],'PADESCE Ccontractuelle'!$B$61:$N$175,10,FALSE))</f>
        <v/>
      </c>
      <c r="AC2803" s="34" t="e">
        <f>VLOOKUP(#REF!,Apprenants!A2804:I3807,8,FALSE)</f>
        <v>#REF!</v>
      </c>
    </row>
    <row r="2804" spans="22:29" s="16" customFormat="1" x14ac:dyDescent="0.35">
      <c r="V2804" s="16" t="str">
        <f>IF(ISBLANK(Consolication[[#This Row],[Bénéficiaires]]),"",VLOOKUP(Consolication[[#This Row],[Bénéficiaires]],'PADESCE Ccontractuelle'!$B$61:$N$175,9,FALSE))</f>
        <v/>
      </c>
      <c r="AB2804" s="16" t="str">
        <f>IF(ISBLANK(Consolication[[#This Row],[Bénéficiaires]]),"",VLOOKUP(Consolication[[#This Row],[Bénéficiaires]],'PADESCE Ccontractuelle'!$B$61:$N$175,10,FALSE))</f>
        <v/>
      </c>
      <c r="AC2804" s="34" t="e">
        <f>VLOOKUP(#REF!,Apprenants!A2805:I3808,8,FALSE)</f>
        <v>#REF!</v>
      </c>
    </row>
    <row r="2805" spans="22:29" s="16" customFormat="1" x14ac:dyDescent="0.35">
      <c r="V2805" s="16" t="str">
        <f>IF(ISBLANK(Consolication[[#This Row],[Bénéficiaires]]),"",VLOOKUP(Consolication[[#This Row],[Bénéficiaires]],'PADESCE Ccontractuelle'!$B$61:$N$175,9,FALSE))</f>
        <v/>
      </c>
      <c r="AB2805" s="16" t="str">
        <f>IF(ISBLANK(Consolication[[#This Row],[Bénéficiaires]]),"",VLOOKUP(Consolication[[#This Row],[Bénéficiaires]],'PADESCE Ccontractuelle'!$B$61:$N$175,10,FALSE))</f>
        <v/>
      </c>
      <c r="AC2805" s="34" t="e">
        <f>VLOOKUP(#REF!,Apprenants!A2806:I3809,8,FALSE)</f>
        <v>#REF!</v>
      </c>
    </row>
    <row r="2806" spans="22:29" s="16" customFormat="1" x14ac:dyDescent="0.35">
      <c r="V2806" s="16" t="str">
        <f>IF(ISBLANK(Consolication[[#This Row],[Bénéficiaires]]),"",VLOOKUP(Consolication[[#This Row],[Bénéficiaires]],'PADESCE Ccontractuelle'!$B$61:$N$175,9,FALSE))</f>
        <v/>
      </c>
      <c r="AB2806" s="16" t="str">
        <f>IF(ISBLANK(Consolication[[#This Row],[Bénéficiaires]]),"",VLOOKUP(Consolication[[#This Row],[Bénéficiaires]],'PADESCE Ccontractuelle'!$B$61:$N$175,10,FALSE))</f>
        <v/>
      </c>
      <c r="AC2806" s="34" t="e">
        <f>VLOOKUP(#REF!,Apprenants!A2807:I3810,8,FALSE)</f>
        <v>#REF!</v>
      </c>
    </row>
    <row r="2807" spans="22:29" s="16" customFormat="1" x14ac:dyDescent="0.35">
      <c r="V2807" s="16" t="str">
        <f>IF(ISBLANK(Consolication[[#This Row],[Bénéficiaires]]),"",VLOOKUP(Consolication[[#This Row],[Bénéficiaires]],'PADESCE Ccontractuelle'!$B$61:$N$175,9,FALSE))</f>
        <v/>
      </c>
      <c r="AB2807" s="16" t="str">
        <f>IF(ISBLANK(Consolication[[#This Row],[Bénéficiaires]]),"",VLOOKUP(Consolication[[#This Row],[Bénéficiaires]],'PADESCE Ccontractuelle'!$B$61:$N$175,10,FALSE))</f>
        <v/>
      </c>
      <c r="AC2807" s="34" t="e">
        <f>VLOOKUP(#REF!,Apprenants!A2808:I3811,8,FALSE)</f>
        <v>#REF!</v>
      </c>
    </row>
    <row r="2808" spans="22:29" s="16" customFormat="1" x14ac:dyDescent="0.35">
      <c r="V2808" s="16" t="str">
        <f>IF(ISBLANK(Consolication[[#This Row],[Bénéficiaires]]),"",VLOOKUP(Consolication[[#This Row],[Bénéficiaires]],'PADESCE Ccontractuelle'!$B$61:$N$175,9,FALSE))</f>
        <v/>
      </c>
      <c r="AB2808" s="16" t="str">
        <f>IF(ISBLANK(Consolication[[#This Row],[Bénéficiaires]]),"",VLOOKUP(Consolication[[#This Row],[Bénéficiaires]],'PADESCE Ccontractuelle'!$B$61:$N$175,10,FALSE))</f>
        <v/>
      </c>
      <c r="AC2808" s="34" t="e">
        <f>VLOOKUP(#REF!,Apprenants!A2809:I3812,8,FALSE)</f>
        <v>#REF!</v>
      </c>
    </row>
    <row r="2809" spans="22:29" s="16" customFormat="1" x14ac:dyDescent="0.35">
      <c r="V2809" s="16" t="str">
        <f>IF(ISBLANK(Consolication[[#This Row],[Bénéficiaires]]),"",VLOOKUP(Consolication[[#This Row],[Bénéficiaires]],'PADESCE Ccontractuelle'!$B$61:$N$175,9,FALSE))</f>
        <v/>
      </c>
      <c r="AB2809" s="16" t="str">
        <f>IF(ISBLANK(Consolication[[#This Row],[Bénéficiaires]]),"",VLOOKUP(Consolication[[#This Row],[Bénéficiaires]],'PADESCE Ccontractuelle'!$B$61:$N$175,10,FALSE))</f>
        <v/>
      </c>
      <c r="AC2809" s="34" t="e">
        <f>VLOOKUP(#REF!,Apprenants!A2810:I3813,8,FALSE)</f>
        <v>#REF!</v>
      </c>
    </row>
    <row r="2810" spans="22:29" s="16" customFormat="1" x14ac:dyDescent="0.35">
      <c r="V2810" s="16" t="str">
        <f>IF(ISBLANK(Consolication[[#This Row],[Bénéficiaires]]),"",VLOOKUP(Consolication[[#This Row],[Bénéficiaires]],'PADESCE Ccontractuelle'!$B$61:$N$175,9,FALSE))</f>
        <v/>
      </c>
      <c r="AB2810" s="16" t="str">
        <f>IF(ISBLANK(Consolication[[#This Row],[Bénéficiaires]]),"",VLOOKUP(Consolication[[#This Row],[Bénéficiaires]],'PADESCE Ccontractuelle'!$B$61:$N$175,10,FALSE))</f>
        <v/>
      </c>
      <c r="AC2810" s="34" t="e">
        <f>VLOOKUP(#REF!,Apprenants!A2811:I3814,8,FALSE)</f>
        <v>#REF!</v>
      </c>
    </row>
    <row r="2811" spans="22:29" s="16" customFormat="1" x14ac:dyDescent="0.35">
      <c r="V2811" s="16" t="str">
        <f>IF(ISBLANK(Consolication[[#This Row],[Bénéficiaires]]),"",VLOOKUP(Consolication[[#This Row],[Bénéficiaires]],'PADESCE Ccontractuelle'!$B$61:$N$175,9,FALSE))</f>
        <v/>
      </c>
      <c r="AB2811" s="16" t="str">
        <f>IF(ISBLANK(Consolication[[#This Row],[Bénéficiaires]]),"",VLOOKUP(Consolication[[#This Row],[Bénéficiaires]],'PADESCE Ccontractuelle'!$B$61:$N$175,10,FALSE))</f>
        <v/>
      </c>
      <c r="AC2811" s="34" t="e">
        <f>VLOOKUP(#REF!,Apprenants!A2812:I3815,8,FALSE)</f>
        <v>#REF!</v>
      </c>
    </row>
    <row r="2812" spans="22:29" s="16" customFormat="1" x14ac:dyDescent="0.35">
      <c r="V2812" s="16" t="str">
        <f>IF(ISBLANK(Consolication[[#This Row],[Bénéficiaires]]),"",VLOOKUP(Consolication[[#This Row],[Bénéficiaires]],'PADESCE Ccontractuelle'!$B$61:$N$175,9,FALSE))</f>
        <v/>
      </c>
      <c r="AB2812" s="16" t="str">
        <f>IF(ISBLANK(Consolication[[#This Row],[Bénéficiaires]]),"",VLOOKUP(Consolication[[#This Row],[Bénéficiaires]],'PADESCE Ccontractuelle'!$B$61:$N$175,10,FALSE))</f>
        <v/>
      </c>
      <c r="AC2812" s="34" t="e">
        <f>VLOOKUP(#REF!,Apprenants!A2813:I3816,8,FALSE)</f>
        <v>#REF!</v>
      </c>
    </row>
    <row r="2813" spans="22:29" s="16" customFormat="1" x14ac:dyDescent="0.35">
      <c r="V2813" s="16" t="str">
        <f>IF(ISBLANK(Consolication[[#This Row],[Bénéficiaires]]),"",VLOOKUP(Consolication[[#This Row],[Bénéficiaires]],'PADESCE Ccontractuelle'!$B$61:$N$175,9,FALSE))</f>
        <v/>
      </c>
      <c r="AB2813" s="16" t="str">
        <f>IF(ISBLANK(Consolication[[#This Row],[Bénéficiaires]]),"",VLOOKUP(Consolication[[#This Row],[Bénéficiaires]],'PADESCE Ccontractuelle'!$B$61:$N$175,10,FALSE))</f>
        <v/>
      </c>
      <c r="AC2813" s="34" t="e">
        <f>VLOOKUP(#REF!,Apprenants!A2814:I3817,8,FALSE)</f>
        <v>#REF!</v>
      </c>
    </row>
    <row r="2814" spans="22:29" s="16" customFormat="1" x14ac:dyDescent="0.35">
      <c r="V2814" s="16" t="str">
        <f>IF(ISBLANK(Consolication[[#This Row],[Bénéficiaires]]),"",VLOOKUP(Consolication[[#This Row],[Bénéficiaires]],'PADESCE Ccontractuelle'!$B$61:$N$175,9,FALSE))</f>
        <v/>
      </c>
      <c r="AB2814" s="16" t="str">
        <f>IF(ISBLANK(Consolication[[#This Row],[Bénéficiaires]]),"",VLOOKUP(Consolication[[#This Row],[Bénéficiaires]],'PADESCE Ccontractuelle'!$B$61:$N$175,10,FALSE))</f>
        <v/>
      </c>
      <c r="AC2814" s="34" t="e">
        <f>VLOOKUP(#REF!,Apprenants!A2815:I3818,8,FALSE)</f>
        <v>#REF!</v>
      </c>
    </row>
    <row r="2815" spans="22:29" s="16" customFormat="1" x14ac:dyDescent="0.35">
      <c r="V2815" s="16" t="str">
        <f>IF(ISBLANK(Consolication[[#This Row],[Bénéficiaires]]),"",VLOOKUP(Consolication[[#This Row],[Bénéficiaires]],'PADESCE Ccontractuelle'!$B$61:$N$175,9,FALSE))</f>
        <v/>
      </c>
      <c r="AB2815" s="16" t="str">
        <f>IF(ISBLANK(Consolication[[#This Row],[Bénéficiaires]]),"",VLOOKUP(Consolication[[#This Row],[Bénéficiaires]],'PADESCE Ccontractuelle'!$B$61:$N$175,10,FALSE))</f>
        <v/>
      </c>
      <c r="AC2815" s="34" t="e">
        <f>VLOOKUP(#REF!,Apprenants!A2816:I3819,8,FALSE)</f>
        <v>#REF!</v>
      </c>
    </row>
    <row r="2816" spans="22:29" s="16" customFormat="1" x14ac:dyDescent="0.35">
      <c r="V2816" s="16" t="str">
        <f>IF(ISBLANK(Consolication[[#This Row],[Bénéficiaires]]),"",VLOOKUP(Consolication[[#This Row],[Bénéficiaires]],'PADESCE Ccontractuelle'!$B$61:$N$175,9,FALSE))</f>
        <v/>
      </c>
      <c r="AB2816" s="16" t="str">
        <f>IF(ISBLANK(Consolication[[#This Row],[Bénéficiaires]]),"",VLOOKUP(Consolication[[#This Row],[Bénéficiaires]],'PADESCE Ccontractuelle'!$B$61:$N$175,10,FALSE))</f>
        <v/>
      </c>
      <c r="AC2816" s="34" t="e">
        <f>VLOOKUP(#REF!,Apprenants!A2817:I3820,8,FALSE)</f>
        <v>#REF!</v>
      </c>
    </row>
    <row r="2817" spans="22:29" s="16" customFormat="1" x14ac:dyDescent="0.35">
      <c r="V2817" s="16" t="str">
        <f>IF(ISBLANK(Consolication[[#This Row],[Bénéficiaires]]),"",VLOOKUP(Consolication[[#This Row],[Bénéficiaires]],'PADESCE Ccontractuelle'!$B$61:$N$175,9,FALSE))</f>
        <v/>
      </c>
      <c r="AB2817" s="16" t="str">
        <f>IF(ISBLANK(Consolication[[#This Row],[Bénéficiaires]]),"",VLOOKUP(Consolication[[#This Row],[Bénéficiaires]],'PADESCE Ccontractuelle'!$B$61:$N$175,10,FALSE))</f>
        <v/>
      </c>
      <c r="AC2817" s="34" t="e">
        <f>VLOOKUP(#REF!,Apprenants!A2818:I3821,8,FALSE)</f>
        <v>#REF!</v>
      </c>
    </row>
    <row r="2818" spans="22:29" s="16" customFormat="1" x14ac:dyDescent="0.35">
      <c r="V2818" s="16" t="str">
        <f>IF(ISBLANK(Consolication[[#This Row],[Bénéficiaires]]),"",VLOOKUP(Consolication[[#This Row],[Bénéficiaires]],'PADESCE Ccontractuelle'!$B$61:$N$175,9,FALSE))</f>
        <v/>
      </c>
      <c r="AB2818" s="16" t="str">
        <f>IF(ISBLANK(Consolication[[#This Row],[Bénéficiaires]]),"",VLOOKUP(Consolication[[#This Row],[Bénéficiaires]],'PADESCE Ccontractuelle'!$B$61:$N$175,10,FALSE))</f>
        <v/>
      </c>
      <c r="AC2818" s="34" t="e">
        <f>VLOOKUP(#REF!,Apprenants!A2819:I3822,8,FALSE)</f>
        <v>#REF!</v>
      </c>
    </row>
    <row r="2819" spans="22:29" s="16" customFormat="1" x14ac:dyDescent="0.35">
      <c r="V2819" s="16" t="str">
        <f>IF(ISBLANK(Consolication[[#This Row],[Bénéficiaires]]),"",VLOOKUP(Consolication[[#This Row],[Bénéficiaires]],'PADESCE Ccontractuelle'!$B$61:$N$175,9,FALSE))</f>
        <v/>
      </c>
      <c r="AB2819" s="16" t="str">
        <f>IF(ISBLANK(Consolication[[#This Row],[Bénéficiaires]]),"",VLOOKUP(Consolication[[#This Row],[Bénéficiaires]],'PADESCE Ccontractuelle'!$B$61:$N$175,10,FALSE))</f>
        <v/>
      </c>
      <c r="AC2819" s="34" t="e">
        <f>VLOOKUP(#REF!,Apprenants!A2820:I3823,8,FALSE)</f>
        <v>#REF!</v>
      </c>
    </row>
    <row r="2820" spans="22:29" s="16" customFormat="1" x14ac:dyDescent="0.35">
      <c r="V2820" s="16" t="str">
        <f>IF(ISBLANK(Consolication[[#This Row],[Bénéficiaires]]),"",VLOOKUP(Consolication[[#This Row],[Bénéficiaires]],'PADESCE Ccontractuelle'!$B$61:$N$175,9,FALSE))</f>
        <v/>
      </c>
      <c r="AB2820" s="16" t="str">
        <f>IF(ISBLANK(Consolication[[#This Row],[Bénéficiaires]]),"",VLOOKUP(Consolication[[#This Row],[Bénéficiaires]],'PADESCE Ccontractuelle'!$B$61:$N$175,10,FALSE))</f>
        <v/>
      </c>
      <c r="AC2820" s="34" t="e">
        <f>VLOOKUP(#REF!,Apprenants!A2821:I3824,8,FALSE)</f>
        <v>#REF!</v>
      </c>
    </row>
    <row r="2821" spans="22:29" s="16" customFormat="1" x14ac:dyDescent="0.35">
      <c r="V2821" s="16" t="str">
        <f>IF(ISBLANK(Consolication[[#This Row],[Bénéficiaires]]),"",VLOOKUP(Consolication[[#This Row],[Bénéficiaires]],'PADESCE Ccontractuelle'!$B$61:$N$175,9,FALSE))</f>
        <v/>
      </c>
      <c r="AB2821" s="16" t="str">
        <f>IF(ISBLANK(Consolication[[#This Row],[Bénéficiaires]]),"",VLOOKUP(Consolication[[#This Row],[Bénéficiaires]],'PADESCE Ccontractuelle'!$B$61:$N$175,10,FALSE))</f>
        <v/>
      </c>
      <c r="AC2821" s="34" t="e">
        <f>VLOOKUP(#REF!,Apprenants!A2822:I3825,8,FALSE)</f>
        <v>#REF!</v>
      </c>
    </row>
    <row r="2822" spans="22:29" s="16" customFormat="1" x14ac:dyDescent="0.35">
      <c r="V2822" s="16" t="str">
        <f>IF(ISBLANK(Consolication[[#This Row],[Bénéficiaires]]),"",VLOOKUP(Consolication[[#This Row],[Bénéficiaires]],'PADESCE Ccontractuelle'!$B$61:$N$175,9,FALSE))</f>
        <v/>
      </c>
      <c r="AB2822" s="16" t="str">
        <f>IF(ISBLANK(Consolication[[#This Row],[Bénéficiaires]]),"",VLOOKUP(Consolication[[#This Row],[Bénéficiaires]],'PADESCE Ccontractuelle'!$B$61:$N$175,10,FALSE))</f>
        <v/>
      </c>
      <c r="AC2822" s="34" t="e">
        <f>VLOOKUP(#REF!,Apprenants!A2823:I3826,8,FALSE)</f>
        <v>#REF!</v>
      </c>
    </row>
    <row r="2823" spans="22:29" s="16" customFormat="1" x14ac:dyDescent="0.35">
      <c r="V2823" s="16" t="str">
        <f>IF(ISBLANK(Consolication[[#This Row],[Bénéficiaires]]),"",VLOOKUP(Consolication[[#This Row],[Bénéficiaires]],'PADESCE Ccontractuelle'!$B$61:$N$175,9,FALSE))</f>
        <v/>
      </c>
      <c r="AB2823" s="16" t="str">
        <f>IF(ISBLANK(Consolication[[#This Row],[Bénéficiaires]]),"",VLOOKUP(Consolication[[#This Row],[Bénéficiaires]],'PADESCE Ccontractuelle'!$B$61:$N$175,10,FALSE))</f>
        <v/>
      </c>
      <c r="AC2823" s="34" t="e">
        <f>VLOOKUP(#REF!,Apprenants!A2824:I3827,8,FALSE)</f>
        <v>#REF!</v>
      </c>
    </row>
    <row r="2824" spans="22:29" s="16" customFormat="1" x14ac:dyDescent="0.35">
      <c r="V2824" s="16" t="str">
        <f>IF(ISBLANK(Consolication[[#This Row],[Bénéficiaires]]),"",VLOOKUP(Consolication[[#This Row],[Bénéficiaires]],'PADESCE Ccontractuelle'!$B$61:$N$175,9,FALSE))</f>
        <v/>
      </c>
      <c r="AB2824" s="16" t="str">
        <f>IF(ISBLANK(Consolication[[#This Row],[Bénéficiaires]]),"",VLOOKUP(Consolication[[#This Row],[Bénéficiaires]],'PADESCE Ccontractuelle'!$B$61:$N$175,10,FALSE))</f>
        <v/>
      </c>
      <c r="AC2824" s="34" t="e">
        <f>VLOOKUP(#REF!,Apprenants!A2825:I3828,8,FALSE)</f>
        <v>#REF!</v>
      </c>
    </row>
    <row r="2825" spans="22:29" s="16" customFormat="1" x14ac:dyDescent="0.35">
      <c r="V2825" s="16" t="str">
        <f>IF(ISBLANK(Consolication[[#This Row],[Bénéficiaires]]),"",VLOOKUP(Consolication[[#This Row],[Bénéficiaires]],'PADESCE Ccontractuelle'!$B$61:$N$175,9,FALSE))</f>
        <v/>
      </c>
      <c r="AB2825" s="16" t="str">
        <f>IF(ISBLANK(Consolication[[#This Row],[Bénéficiaires]]),"",VLOOKUP(Consolication[[#This Row],[Bénéficiaires]],'PADESCE Ccontractuelle'!$B$61:$N$175,10,FALSE))</f>
        <v/>
      </c>
      <c r="AC2825" s="34" t="e">
        <f>VLOOKUP(#REF!,Apprenants!A2826:I3829,8,FALSE)</f>
        <v>#REF!</v>
      </c>
    </row>
    <row r="2826" spans="22:29" s="16" customFormat="1" x14ac:dyDescent="0.35">
      <c r="V2826" s="16" t="str">
        <f>IF(ISBLANK(Consolication[[#This Row],[Bénéficiaires]]),"",VLOOKUP(Consolication[[#This Row],[Bénéficiaires]],'PADESCE Ccontractuelle'!$B$61:$N$175,9,FALSE))</f>
        <v/>
      </c>
      <c r="AB2826" s="16" t="str">
        <f>IF(ISBLANK(Consolication[[#This Row],[Bénéficiaires]]),"",VLOOKUP(Consolication[[#This Row],[Bénéficiaires]],'PADESCE Ccontractuelle'!$B$61:$N$175,10,FALSE))</f>
        <v/>
      </c>
      <c r="AC2826" s="34" t="e">
        <f>VLOOKUP(#REF!,Apprenants!A2827:I3830,8,FALSE)</f>
        <v>#REF!</v>
      </c>
    </row>
    <row r="2827" spans="22:29" s="16" customFormat="1" x14ac:dyDescent="0.35">
      <c r="V2827" s="16" t="str">
        <f>IF(ISBLANK(Consolication[[#This Row],[Bénéficiaires]]),"",VLOOKUP(Consolication[[#This Row],[Bénéficiaires]],'PADESCE Ccontractuelle'!$B$61:$N$175,9,FALSE))</f>
        <v/>
      </c>
      <c r="AB2827" s="16" t="str">
        <f>IF(ISBLANK(Consolication[[#This Row],[Bénéficiaires]]),"",VLOOKUP(Consolication[[#This Row],[Bénéficiaires]],'PADESCE Ccontractuelle'!$B$61:$N$175,10,FALSE))</f>
        <v/>
      </c>
      <c r="AC2827" s="34" t="e">
        <f>VLOOKUP(#REF!,Apprenants!A2828:I3831,8,FALSE)</f>
        <v>#REF!</v>
      </c>
    </row>
    <row r="2828" spans="22:29" s="16" customFormat="1" x14ac:dyDescent="0.35">
      <c r="V2828" s="16" t="str">
        <f>IF(ISBLANK(Consolication[[#This Row],[Bénéficiaires]]),"",VLOOKUP(Consolication[[#This Row],[Bénéficiaires]],'PADESCE Ccontractuelle'!$B$61:$N$175,9,FALSE))</f>
        <v/>
      </c>
      <c r="AB2828" s="16" t="str">
        <f>IF(ISBLANK(Consolication[[#This Row],[Bénéficiaires]]),"",VLOOKUP(Consolication[[#This Row],[Bénéficiaires]],'PADESCE Ccontractuelle'!$B$61:$N$175,10,FALSE))</f>
        <v/>
      </c>
      <c r="AC2828" s="34" t="e">
        <f>VLOOKUP(#REF!,Apprenants!A2829:I3832,8,FALSE)</f>
        <v>#REF!</v>
      </c>
    </row>
    <row r="2829" spans="22:29" s="16" customFormat="1" x14ac:dyDescent="0.35">
      <c r="V2829" s="16" t="str">
        <f>IF(ISBLANK(Consolication[[#This Row],[Bénéficiaires]]),"",VLOOKUP(Consolication[[#This Row],[Bénéficiaires]],'PADESCE Ccontractuelle'!$B$61:$N$175,9,FALSE))</f>
        <v/>
      </c>
      <c r="AB2829" s="16" t="str">
        <f>IF(ISBLANK(Consolication[[#This Row],[Bénéficiaires]]),"",VLOOKUP(Consolication[[#This Row],[Bénéficiaires]],'PADESCE Ccontractuelle'!$B$61:$N$175,10,FALSE))</f>
        <v/>
      </c>
      <c r="AC2829" s="34" t="e">
        <f>VLOOKUP(#REF!,Apprenants!A2830:I3833,8,FALSE)</f>
        <v>#REF!</v>
      </c>
    </row>
    <row r="2830" spans="22:29" s="16" customFormat="1" x14ac:dyDescent="0.35">
      <c r="V2830" s="16" t="str">
        <f>IF(ISBLANK(Consolication[[#This Row],[Bénéficiaires]]),"",VLOOKUP(Consolication[[#This Row],[Bénéficiaires]],'PADESCE Ccontractuelle'!$B$61:$N$175,9,FALSE))</f>
        <v/>
      </c>
      <c r="AB2830" s="16" t="str">
        <f>IF(ISBLANK(Consolication[[#This Row],[Bénéficiaires]]),"",VLOOKUP(Consolication[[#This Row],[Bénéficiaires]],'PADESCE Ccontractuelle'!$B$61:$N$175,10,FALSE))</f>
        <v/>
      </c>
      <c r="AC2830" s="34" t="e">
        <f>VLOOKUP(#REF!,Apprenants!A2831:I3834,8,FALSE)</f>
        <v>#REF!</v>
      </c>
    </row>
    <row r="2831" spans="22:29" s="16" customFormat="1" x14ac:dyDescent="0.35">
      <c r="V2831" s="16" t="str">
        <f>IF(ISBLANK(Consolication[[#This Row],[Bénéficiaires]]),"",VLOOKUP(Consolication[[#This Row],[Bénéficiaires]],'PADESCE Ccontractuelle'!$B$61:$N$175,9,FALSE))</f>
        <v/>
      </c>
      <c r="AB2831" s="16" t="str">
        <f>IF(ISBLANK(Consolication[[#This Row],[Bénéficiaires]]),"",VLOOKUP(Consolication[[#This Row],[Bénéficiaires]],'PADESCE Ccontractuelle'!$B$61:$N$175,10,FALSE))</f>
        <v/>
      </c>
      <c r="AC2831" s="34" t="e">
        <f>VLOOKUP(#REF!,Apprenants!A2832:I3835,8,FALSE)</f>
        <v>#REF!</v>
      </c>
    </row>
    <row r="2832" spans="22:29" s="16" customFormat="1" x14ac:dyDescent="0.35">
      <c r="V2832" s="16" t="str">
        <f>IF(ISBLANK(Consolication[[#This Row],[Bénéficiaires]]),"",VLOOKUP(Consolication[[#This Row],[Bénéficiaires]],'PADESCE Ccontractuelle'!$B$61:$N$175,9,FALSE))</f>
        <v/>
      </c>
      <c r="AB2832" s="16" t="str">
        <f>IF(ISBLANK(Consolication[[#This Row],[Bénéficiaires]]),"",VLOOKUP(Consolication[[#This Row],[Bénéficiaires]],'PADESCE Ccontractuelle'!$B$61:$N$175,10,FALSE))</f>
        <v/>
      </c>
      <c r="AC2832" s="34" t="e">
        <f>VLOOKUP(#REF!,Apprenants!A2833:I3836,8,FALSE)</f>
        <v>#REF!</v>
      </c>
    </row>
    <row r="2833" spans="22:29" s="16" customFormat="1" x14ac:dyDescent="0.35">
      <c r="V2833" s="16" t="str">
        <f>IF(ISBLANK(Consolication[[#This Row],[Bénéficiaires]]),"",VLOOKUP(Consolication[[#This Row],[Bénéficiaires]],'PADESCE Ccontractuelle'!$B$61:$N$175,9,FALSE))</f>
        <v/>
      </c>
      <c r="AB2833" s="16" t="str">
        <f>IF(ISBLANK(Consolication[[#This Row],[Bénéficiaires]]),"",VLOOKUP(Consolication[[#This Row],[Bénéficiaires]],'PADESCE Ccontractuelle'!$B$61:$N$175,10,FALSE))</f>
        <v/>
      </c>
      <c r="AC2833" s="34" t="e">
        <f>VLOOKUP(#REF!,Apprenants!A2834:I3837,8,FALSE)</f>
        <v>#REF!</v>
      </c>
    </row>
    <row r="2834" spans="22:29" s="16" customFormat="1" x14ac:dyDescent="0.35">
      <c r="V2834" s="16" t="str">
        <f>IF(ISBLANK(Consolication[[#This Row],[Bénéficiaires]]),"",VLOOKUP(Consolication[[#This Row],[Bénéficiaires]],'PADESCE Ccontractuelle'!$B$61:$N$175,9,FALSE))</f>
        <v/>
      </c>
      <c r="AB2834" s="16" t="str">
        <f>IF(ISBLANK(Consolication[[#This Row],[Bénéficiaires]]),"",VLOOKUP(Consolication[[#This Row],[Bénéficiaires]],'PADESCE Ccontractuelle'!$B$61:$N$175,10,FALSE))</f>
        <v/>
      </c>
      <c r="AC2834" s="34" t="e">
        <f>VLOOKUP(#REF!,Apprenants!A2835:I3838,8,FALSE)</f>
        <v>#REF!</v>
      </c>
    </row>
    <row r="2835" spans="22:29" s="16" customFormat="1" x14ac:dyDescent="0.35">
      <c r="V2835" s="16" t="str">
        <f>IF(ISBLANK(Consolication[[#This Row],[Bénéficiaires]]),"",VLOOKUP(Consolication[[#This Row],[Bénéficiaires]],'PADESCE Ccontractuelle'!$B$61:$N$175,9,FALSE))</f>
        <v/>
      </c>
      <c r="AB2835" s="16" t="str">
        <f>IF(ISBLANK(Consolication[[#This Row],[Bénéficiaires]]),"",VLOOKUP(Consolication[[#This Row],[Bénéficiaires]],'PADESCE Ccontractuelle'!$B$61:$N$175,10,FALSE))</f>
        <v/>
      </c>
      <c r="AC2835" s="34" t="e">
        <f>VLOOKUP(#REF!,Apprenants!A2836:I3839,8,FALSE)</f>
        <v>#REF!</v>
      </c>
    </row>
    <row r="2836" spans="22:29" s="16" customFormat="1" x14ac:dyDescent="0.35">
      <c r="V2836" s="16" t="str">
        <f>IF(ISBLANK(Consolication[[#This Row],[Bénéficiaires]]),"",VLOOKUP(Consolication[[#This Row],[Bénéficiaires]],'PADESCE Ccontractuelle'!$B$61:$N$175,9,FALSE))</f>
        <v/>
      </c>
      <c r="AB2836" s="16" t="str">
        <f>IF(ISBLANK(Consolication[[#This Row],[Bénéficiaires]]),"",VLOOKUP(Consolication[[#This Row],[Bénéficiaires]],'PADESCE Ccontractuelle'!$B$61:$N$175,10,FALSE))</f>
        <v/>
      </c>
      <c r="AC2836" s="34" t="e">
        <f>VLOOKUP(#REF!,Apprenants!A2837:I3840,8,FALSE)</f>
        <v>#REF!</v>
      </c>
    </row>
    <row r="2837" spans="22:29" s="16" customFormat="1" x14ac:dyDescent="0.35">
      <c r="V2837" s="16" t="str">
        <f>IF(ISBLANK(Consolication[[#This Row],[Bénéficiaires]]),"",VLOOKUP(Consolication[[#This Row],[Bénéficiaires]],'PADESCE Ccontractuelle'!$B$61:$N$175,9,FALSE))</f>
        <v/>
      </c>
      <c r="AB2837" s="16" t="str">
        <f>IF(ISBLANK(Consolication[[#This Row],[Bénéficiaires]]),"",VLOOKUP(Consolication[[#This Row],[Bénéficiaires]],'PADESCE Ccontractuelle'!$B$61:$N$175,10,FALSE))</f>
        <v/>
      </c>
      <c r="AC2837" s="34" t="e">
        <f>VLOOKUP(#REF!,Apprenants!A2838:I3841,8,FALSE)</f>
        <v>#REF!</v>
      </c>
    </row>
    <row r="2838" spans="22:29" s="16" customFormat="1" x14ac:dyDescent="0.35">
      <c r="V2838" s="16" t="str">
        <f>IF(ISBLANK(Consolication[[#This Row],[Bénéficiaires]]),"",VLOOKUP(Consolication[[#This Row],[Bénéficiaires]],'PADESCE Ccontractuelle'!$B$61:$N$175,9,FALSE))</f>
        <v/>
      </c>
      <c r="AB2838" s="16" t="str">
        <f>IF(ISBLANK(Consolication[[#This Row],[Bénéficiaires]]),"",VLOOKUP(Consolication[[#This Row],[Bénéficiaires]],'PADESCE Ccontractuelle'!$B$61:$N$175,10,FALSE))</f>
        <v/>
      </c>
      <c r="AC2838" s="34" t="e">
        <f>VLOOKUP(#REF!,Apprenants!A2839:I3842,8,FALSE)</f>
        <v>#REF!</v>
      </c>
    </row>
    <row r="2839" spans="22:29" s="16" customFormat="1" x14ac:dyDescent="0.35">
      <c r="V2839" s="16" t="str">
        <f>IF(ISBLANK(Consolication[[#This Row],[Bénéficiaires]]),"",VLOOKUP(Consolication[[#This Row],[Bénéficiaires]],'PADESCE Ccontractuelle'!$B$61:$N$175,9,FALSE))</f>
        <v/>
      </c>
      <c r="AB2839" s="16" t="str">
        <f>IF(ISBLANK(Consolication[[#This Row],[Bénéficiaires]]),"",VLOOKUP(Consolication[[#This Row],[Bénéficiaires]],'PADESCE Ccontractuelle'!$B$61:$N$175,10,FALSE))</f>
        <v/>
      </c>
      <c r="AC2839" s="34" t="e">
        <f>VLOOKUP(#REF!,Apprenants!A2840:I3843,8,FALSE)</f>
        <v>#REF!</v>
      </c>
    </row>
    <row r="2840" spans="22:29" s="16" customFormat="1" x14ac:dyDescent="0.35">
      <c r="V2840" s="16" t="str">
        <f>IF(ISBLANK(Consolication[[#This Row],[Bénéficiaires]]),"",VLOOKUP(Consolication[[#This Row],[Bénéficiaires]],'PADESCE Ccontractuelle'!$B$61:$N$175,9,FALSE))</f>
        <v/>
      </c>
      <c r="AB2840" s="16" t="str">
        <f>IF(ISBLANK(Consolication[[#This Row],[Bénéficiaires]]),"",VLOOKUP(Consolication[[#This Row],[Bénéficiaires]],'PADESCE Ccontractuelle'!$B$61:$N$175,10,FALSE))</f>
        <v/>
      </c>
      <c r="AC2840" s="34" t="e">
        <f>VLOOKUP(#REF!,Apprenants!A2841:I3844,8,FALSE)</f>
        <v>#REF!</v>
      </c>
    </row>
    <row r="2841" spans="22:29" s="16" customFormat="1" x14ac:dyDescent="0.35">
      <c r="V2841" s="16" t="str">
        <f>IF(ISBLANK(Consolication[[#This Row],[Bénéficiaires]]),"",VLOOKUP(Consolication[[#This Row],[Bénéficiaires]],'PADESCE Ccontractuelle'!$B$61:$N$175,9,FALSE))</f>
        <v/>
      </c>
      <c r="AB2841" s="16" t="str">
        <f>IF(ISBLANK(Consolication[[#This Row],[Bénéficiaires]]),"",VLOOKUP(Consolication[[#This Row],[Bénéficiaires]],'PADESCE Ccontractuelle'!$B$61:$N$175,10,FALSE))</f>
        <v/>
      </c>
      <c r="AC2841" s="34" t="e">
        <f>VLOOKUP(#REF!,Apprenants!A2842:I3845,8,FALSE)</f>
        <v>#REF!</v>
      </c>
    </row>
    <row r="2842" spans="22:29" s="16" customFormat="1" x14ac:dyDescent="0.35">
      <c r="V2842" s="16" t="str">
        <f>IF(ISBLANK(Consolication[[#This Row],[Bénéficiaires]]),"",VLOOKUP(Consolication[[#This Row],[Bénéficiaires]],'PADESCE Ccontractuelle'!$B$61:$N$175,9,FALSE))</f>
        <v/>
      </c>
      <c r="AB2842" s="16" t="str">
        <f>IF(ISBLANK(Consolication[[#This Row],[Bénéficiaires]]),"",VLOOKUP(Consolication[[#This Row],[Bénéficiaires]],'PADESCE Ccontractuelle'!$B$61:$N$175,10,FALSE))</f>
        <v/>
      </c>
      <c r="AC2842" s="34" t="e">
        <f>VLOOKUP(#REF!,Apprenants!A2843:I3846,8,FALSE)</f>
        <v>#REF!</v>
      </c>
    </row>
    <row r="2843" spans="22:29" s="16" customFormat="1" x14ac:dyDescent="0.35">
      <c r="V2843" s="16" t="str">
        <f>IF(ISBLANK(Consolication[[#This Row],[Bénéficiaires]]),"",VLOOKUP(Consolication[[#This Row],[Bénéficiaires]],'PADESCE Ccontractuelle'!$B$61:$N$175,9,FALSE))</f>
        <v/>
      </c>
      <c r="AB2843" s="16" t="str">
        <f>IF(ISBLANK(Consolication[[#This Row],[Bénéficiaires]]),"",VLOOKUP(Consolication[[#This Row],[Bénéficiaires]],'PADESCE Ccontractuelle'!$B$61:$N$175,10,FALSE))</f>
        <v/>
      </c>
      <c r="AC2843" s="34" t="e">
        <f>VLOOKUP(#REF!,Apprenants!A2844:I3847,8,FALSE)</f>
        <v>#REF!</v>
      </c>
    </row>
    <row r="2844" spans="22:29" s="16" customFormat="1" x14ac:dyDescent="0.35">
      <c r="V2844" s="16" t="str">
        <f>IF(ISBLANK(Consolication[[#This Row],[Bénéficiaires]]),"",VLOOKUP(Consolication[[#This Row],[Bénéficiaires]],'PADESCE Ccontractuelle'!$B$61:$N$175,9,FALSE))</f>
        <v/>
      </c>
      <c r="AB2844" s="16" t="str">
        <f>IF(ISBLANK(Consolication[[#This Row],[Bénéficiaires]]),"",VLOOKUP(Consolication[[#This Row],[Bénéficiaires]],'PADESCE Ccontractuelle'!$B$61:$N$175,10,FALSE))</f>
        <v/>
      </c>
      <c r="AC2844" s="34" t="e">
        <f>VLOOKUP(#REF!,Apprenants!A2845:I3848,8,FALSE)</f>
        <v>#REF!</v>
      </c>
    </row>
    <row r="2845" spans="22:29" s="16" customFormat="1" x14ac:dyDescent="0.35">
      <c r="V2845" s="16" t="str">
        <f>IF(ISBLANK(Consolication[[#This Row],[Bénéficiaires]]),"",VLOOKUP(Consolication[[#This Row],[Bénéficiaires]],'PADESCE Ccontractuelle'!$B$61:$N$175,9,FALSE))</f>
        <v/>
      </c>
      <c r="AB2845" s="16" t="str">
        <f>IF(ISBLANK(Consolication[[#This Row],[Bénéficiaires]]),"",VLOOKUP(Consolication[[#This Row],[Bénéficiaires]],'PADESCE Ccontractuelle'!$B$61:$N$175,10,FALSE))</f>
        <v/>
      </c>
      <c r="AC2845" s="34" t="e">
        <f>VLOOKUP(#REF!,Apprenants!A2846:I3849,8,FALSE)</f>
        <v>#REF!</v>
      </c>
    </row>
    <row r="2846" spans="22:29" s="16" customFormat="1" x14ac:dyDescent="0.35">
      <c r="V2846" s="16" t="str">
        <f>IF(ISBLANK(Consolication[[#This Row],[Bénéficiaires]]),"",VLOOKUP(Consolication[[#This Row],[Bénéficiaires]],'PADESCE Ccontractuelle'!$B$61:$N$175,9,FALSE))</f>
        <v/>
      </c>
      <c r="AB2846" s="16" t="str">
        <f>IF(ISBLANK(Consolication[[#This Row],[Bénéficiaires]]),"",VLOOKUP(Consolication[[#This Row],[Bénéficiaires]],'PADESCE Ccontractuelle'!$B$61:$N$175,10,FALSE))</f>
        <v/>
      </c>
      <c r="AC2846" s="34" t="e">
        <f>VLOOKUP(#REF!,Apprenants!A2847:I3850,8,FALSE)</f>
        <v>#REF!</v>
      </c>
    </row>
    <row r="2847" spans="22:29" s="16" customFormat="1" x14ac:dyDescent="0.35">
      <c r="V2847" s="16" t="str">
        <f>IF(ISBLANK(Consolication[[#This Row],[Bénéficiaires]]),"",VLOOKUP(Consolication[[#This Row],[Bénéficiaires]],'PADESCE Ccontractuelle'!$B$61:$N$175,9,FALSE))</f>
        <v/>
      </c>
      <c r="AB2847" s="16" t="str">
        <f>IF(ISBLANK(Consolication[[#This Row],[Bénéficiaires]]),"",VLOOKUP(Consolication[[#This Row],[Bénéficiaires]],'PADESCE Ccontractuelle'!$B$61:$N$175,10,FALSE))</f>
        <v/>
      </c>
      <c r="AC2847" s="34" t="e">
        <f>VLOOKUP(#REF!,Apprenants!A2848:I3851,8,FALSE)</f>
        <v>#REF!</v>
      </c>
    </row>
    <row r="2848" spans="22:29" s="16" customFormat="1" x14ac:dyDescent="0.35">
      <c r="V2848" s="16" t="str">
        <f>IF(ISBLANK(Consolication[[#This Row],[Bénéficiaires]]),"",VLOOKUP(Consolication[[#This Row],[Bénéficiaires]],'PADESCE Ccontractuelle'!$B$61:$N$175,9,FALSE))</f>
        <v/>
      </c>
      <c r="AB2848" s="16" t="str">
        <f>IF(ISBLANK(Consolication[[#This Row],[Bénéficiaires]]),"",VLOOKUP(Consolication[[#This Row],[Bénéficiaires]],'PADESCE Ccontractuelle'!$B$61:$N$175,10,FALSE))</f>
        <v/>
      </c>
      <c r="AC2848" s="34" t="e">
        <f>VLOOKUP(#REF!,Apprenants!A2849:I3852,8,FALSE)</f>
        <v>#REF!</v>
      </c>
    </row>
    <row r="2849" spans="22:29" s="16" customFormat="1" x14ac:dyDescent="0.35">
      <c r="V2849" s="16" t="str">
        <f>IF(ISBLANK(Consolication[[#This Row],[Bénéficiaires]]),"",VLOOKUP(Consolication[[#This Row],[Bénéficiaires]],'PADESCE Ccontractuelle'!$B$61:$N$175,9,FALSE))</f>
        <v/>
      </c>
      <c r="AB2849" s="16" t="str">
        <f>IF(ISBLANK(Consolication[[#This Row],[Bénéficiaires]]),"",VLOOKUP(Consolication[[#This Row],[Bénéficiaires]],'PADESCE Ccontractuelle'!$B$61:$N$175,10,FALSE))</f>
        <v/>
      </c>
      <c r="AC2849" s="34" t="e">
        <f>VLOOKUP(#REF!,Apprenants!A2850:I3853,8,FALSE)</f>
        <v>#REF!</v>
      </c>
    </row>
    <row r="2850" spans="22:29" s="16" customFormat="1" x14ac:dyDescent="0.35">
      <c r="V2850" s="16" t="str">
        <f>IF(ISBLANK(Consolication[[#This Row],[Bénéficiaires]]),"",VLOOKUP(Consolication[[#This Row],[Bénéficiaires]],'PADESCE Ccontractuelle'!$B$61:$N$175,9,FALSE))</f>
        <v/>
      </c>
      <c r="AB2850" s="16" t="str">
        <f>IF(ISBLANK(Consolication[[#This Row],[Bénéficiaires]]),"",VLOOKUP(Consolication[[#This Row],[Bénéficiaires]],'PADESCE Ccontractuelle'!$B$61:$N$175,10,FALSE))</f>
        <v/>
      </c>
      <c r="AC2850" s="34" t="e">
        <f>VLOOKUP(#REF!,Apprenants!A2851:I3854,8,FALSE)</f>
        <v>#REF!</v>
      </c>
    </row>
    <row r="2851" spans="22:29" s="16" customFormat="1" x14ac:dyDescent="0.35">
      <c r="V2851" s="16" t="str">
        <f>IF(ISBLANK(Consolication[[#This Row],[Bénéficiaires]]),"",VLOOKUP(Consolication[[#This Row],[Bénéficiaires]],'PADESCE Ccontractuelle'!$B$61:$N$175,9,FALSE))</f>
        <v/>
      </c>
      <c r="AB2851" s="16" t="str">
        <f>IF(ISBLANK(Consolication[[#This Row],[Bénéficiaires]]),"",VLOOKUP(Consolication[[#This Row],[Bénéficiaires]],'PADESCE Ccontractuelle'!$B$61:$N$175,10,FALSE))</f>
        <v/>
      </c>
      <c r="AC2851" s="34" t="e">
        <f>VLOOKUP(#REF!,Apprenants!A2852:I3855,8,FALSE)</f>
        <v>#REF!</v>
      </c>
    </row>
    <row r="2852" spans="22:29" s="16" customFormat="1" x14ac:dyDescent="0.35">
      <c r="V2852" s="16" t="str">
        <f>IF(ISBLANK(Consolication[[#This Row],[Bénéficiaires]]),"",VLOOKUP(Consolication[[#This Row],[Bénéficiaires]],'PADESCE Ccontractuelle'!$B$61:$N$175,9,FALSE))</f>
        <v/>
      </c>
      <c r="AB2852" s="16" t="str">
        <f>IF(ISBLANK(Consolication[[#This Row],[Bénéficiaires]]),"",VLOOKUP(Consolication[[#This Row],[Bénéficiaires]],'PADESCE Ccontractuelle'!$B$61:$N$175,10,FALSE))</f>
        <v/>
      </c>
      <c r="AC2852" s="34" t="e">
        <f>VLOOKUP(#REF!,Apprenants!A2853:I3856,8,FALSE)</f>
        <v>#REF!</v>
      </c>
    </row>
    <row r="2853" spans="22:29" s="16" customFormat="1" x14ac:dyDescent="0.35">
      <c r="V2853" s="16" t="str">
        <f>IF(ISBLANK(Consolication[[#This Row],[Bénéficiaires]]),"",VLOOKUP(Consolication[[#This Row],[Bénéficiaires]],'PADESCE Ccontractuelle'!$B$61:$N$175,9,FALSE))</f>
        <v/>
      </c>
      <c r="AB2853" s="16" t="str">
        <f>IF(ISBLANK(Consolication[[#This Row],[Bénéficiaires]]),"",VLOOKUP(Consolication[[#This Row],[Bénéficiaires]],'PADESCE Ccontractuelle'!$B$61:$N$175,10,FALSE))</f>
        <v/>
      </c>
      <c r="AC2853" s="34" t="e">
        <f>VLOOKUP(#REF!,Apprenants!A2854:I3857,8,FALSE)</f>
        <v>#REF!</v>
      </c>
    </row>
    <row r="2854" spans="22:29" s="16" customFormat="1" x14ac:dyDescent="0.35">
      <c r="V2854" s="16" t="str">
        <f>IF(ISBLANK(Consolication[[#This Row],[Bénéficiaires]]),"",VLOOKUP(Consolication[[#This Row],[Bénéficiaires]],'PADESCE Ccontractuelle'!$B$61:$N$175,9,FALSE))</f>
        <v/>
      </c>
      <c r="AB2854" s="16" t="str">
        <f>IF(ISBLANK(Consolication[[#This Row],[Bénéficiaires]]),"",VLOOKUP(Consolication[[#This Row],[Bénéficiaires]],'PADESCE Ccontractuelle'!$B$61:$N$175,10,FALSE))</f>
        <v/>
      </c>
      <c r="AC2854" s="34" t="e">
        <f>VLOOKUP(#REF!,Apprenants!A2855:I3858,8,FALSE)</f>
        <v>#REF!</v>
      </c>
    </row>
    <row r="2855" spans="22:29" s="16" customFormat="1" x14ac:dyDescent="0.35">
      <c r="V2855" s="16" t="str">
        <f>IF(ISBLANK(Consolication[[#This Row],[Bénéficiaires]]),"",VLOOKUP(Consolication[[#This Row],[Bénéficiaires]],'PADESCE Ccontractuelle'!$B$61:$N$175,9,FALSE))</f>
        <v/>
      </c>
      <c r="AB2855" s="16" t="str">
        <f>IF(ISBLANK(Consolication[[#This Row],[Bénéficiaires]]),"",VLOOKUP(Consolication[[#This Row],[Bénéficiaires]],'PADESCE Ccontractuelle'!$B$61:$N$175,10,FALSE))</f>
        <v/>
      </c>
      <c r="AC2855" s="34" t="e">
        <f>VLOOKUP(#REF!,Apprenants!A2856:I3859,8,FALSE)</f>
        <v>#REF!</v>
      </c>
    </row>
    <row r="2856" spans="22:29" s="16" customFormat="1" x14ac:dyDescent="0.35">
      <c r="V2856" s="16" t="str">
        <f>IF(ISBLANK(Consolication[[#This Row],[Bénéficiaires]]),"",VLOOKUP(Consolication[[#This Row],[Bénéficiaires]],'PADESCE Ccontractuelle'!$B$61:$N$175,9,FALSE))</f>
        <v/>
      </c>
      <c r="AB2856" s="16" t="str">
        <f>IF(ISBLANK(Consolication[[#This Row],[Bénéficiaires]]),"",VLOOKUP(Consolication[[#This Row],[Bénéficiaires]],'PADESCE Ccontractuelle'!$B$61:$N$175,10,FALSE))</f>
        <v/>
      </c>
      <c r="AC2856" s="34" t="e">
        <f>VLOOKUP(#REF!,Apprenants!A2857:I3860,8,FALSE)</f>
        <v>#REF!</v>
      </c>
    </row>
    <row r="2857" spans="22:29" s="16" customFormat="1" x14ac:dyDescent="0.35">
      <c r="V2857" s="16" t="str">
        <f>IF(ISBLANK(Consolication[[#This Row],[Bénéficiaires]]),"",VLOOKUP(Consolication[[#This Row],[Bénéficiaires]],'PADESCE Ccontractuelle'!$B$61:$N$175,9,FALSE))</f>
        <v/>
      </c>
      <c r="AB2857" s="16" t="str">
        <f>IF(ISBLANK(Consolication[[#This Row],[Bénéficiaires]]),"",VLOOKUP(Consolication[[#This Row],[Bénéficiaires]],'PADESCE Ccontractuelle'!$B$61:$N$175,10,FALSE))</f>
        <v/>
      </c>
      <c r="AC2857" s="34" t="e">
        <f>VLOOKUP(#REF!,Apprenants!A2858:I3861,8,FALSE)</f>
        <v>#REF!</v>
      </c>
    </row>
    <row r="2858" spans="22:29" s="16" customFormat="1" x14ac:dyDescent="0.35">
      <c r="V2858" s="16" t="str">
        <f>IF(ISBLANK(Consolication[[#This Row],[Bénéficiaires]]),"",VLOOKUP(Consolication[[#This Row],[Bénéficiaires]],'PADESCE Ccontractuelle'!$B$61:$N$175,9,FALSE))</f>
        <v/>
      </c>
      <c r="AB2858" s="16" t="str">
        <f>IF(ISBLANK(Consolication[[#This Row],[Bénéficiaires]]),"",VLOOKUP(Consolication[[#This Row],[Bénéficiaires]],'PADESCE Ccontractuelle'!$B$61:$N$175,10,FALSE))</f>
        <v/>
      </c>
      <c r="AC2858" s="34" t="e">
        <f>VLOOKUP(#REF!,Apprenants!A2859:I3862,8,FALSE)</f>
        <v>#REF!</v>
      </c>
    </row>
    <row r="2859" spans="22:29" s="16" customFormat="1" x14ac:dyDescent="0.35">
      <c r="V2859" s="16" t="str">
        <f>IF(ISBLANK(Consolication[[#This Row],[Bénéficiaires]]),"",VLOOKUP(Consolication[[#This Row],[Bénéficiaires]],'PADESCE Ccontractuelle'!$B$61:$N$175,9,FALSE))</f>
        <v/>
      </c>
      <c r="AB2859" s="16" t="str">
        <f>IF(ISBLANK(Consolication[[#This Row],[Bénéficiaires]]),"",VLOOKUP(Consolication[[#This Row],[Bénéficiaires]],'PADESCE Ccontractuelle'!$B$61:$N$175,10,FALSE))</f>
        <v/>
      </c>
      <c r="AC2859" s="34" t="e">
        <f>VLOOKUP(#REF!,Apprenants!A2860:I3863,8,FALSE)</f>
        <v>#REF!</v>
      </c>
    </row>
    <row r="2860" spans="22:29" s="16" customFormat="1" x14ac:dyDescent="0.35">
      <c r="V2860" s="16" t="str">
        <f>IF(ISBLANK(Consolication[[#This Row],[Bénéficiaires]]),"",VLOOKUP(Consolication[[#This Row],[Bénéficiaires]],'PADESCE Ccontractuelle'!$B$61:$N$175,9,FALSE))</f>
        <v/>
      </c>
      <c r="AB2860" s="16" t="str">
        <f>IF(ISBLANK(Consolication[[#This Row],[Bénéficiaires]]),"",VLOOKUP(Consolication[[#This Row],[Bénéficiaires]],'PADESCE Ccontractuelle'!$B$61:$N$175,10,FALSE))</f>
        <v/>
      </c>
      <c r="AC2860" s="34" t="e">
        <f>VLOOKUP(#REF!,Apprenants!A2861:I3864,8,FALSE)</f>
        <v>#REF!</v>
      </c>
    </row>
    <row r="2861" spans="22:29" s="16" customFormat="1" x14ac:dyDescent="0.35">
      <c r="V2861" s="16" t="str">
        <f>IF(ISBLANK(Consolication[[#This Row],[Bénéficiaires]]),"",VLOOKUP(Consolication[[#This Row],[Bénéficiaires]],'PADESCE Ccontractuelle'!$B$61:$N$175,9,FALSE))</f>
        <v/>
      </c>
      <c r="AB2861" s="16" t="str">
        <f>IF(ISBLANK(Consolication[[#This Row],[Bénéficiaires]]),"",VLOOKUP(Consolication[[#This Row],[Bénéficiaires]],'PADESCE Ccontractuelle'!$B$61:$N$175,10,FALSE))</f>
        <v/>
      </c>
      <c r="AC2861" s="34" t="e">
        <f>VLOOKUP(#REF!,Apprenants!A2862:I3865,8,FALSE)</f>
        <v>#REF!</v>
      </c>
    </row>
    <row r="2862" spans="22:29" s="16" customFormat="1" x14ac:dyDescent="0.35">
      <c r="V2862" s="16" t="str">
        <f>IF(ISBLANK(Consolication[[#This Row],[Bénéficiaires]]),"",VLOOKUP(Consolication[[#This Row],[Bénéficiaires]],'PADESCE Ccontractuelle'!$B$61:$N$175,9,FALSE))</f>
        <v/>
      </c>
      <c r="AB2862" s="16" t="str">
        <f>IF(ISBLANK(Consolication[[#This Row],[Bénéficiaires]]),"",VLOOKUP(Consolication[[#This Row],[Bénéficiaires]],'PADESCE Ccontractuelle'!$B$61:$N$175,10,FALSE))</f>
        <v/>
      </c>
      <c r="AC2862" s="34" t="e">
        <f>VLOOKUP(#REF!,Apprenants!A2863:I3866,8,FALSE)</f>
        <v>#REF!</v>
      </c>
    </row>
    <row r="2863" spans="22:29" s="16" customFormat="1" x14ac:dyDescent="0.35">
      <c r="V2863" s="16" t="str">
        <f>IF(ISBLANK(Consolication[[#This Row],[Bénéficiaires]]),"",VLOOKUP(Consolication[[#This Row],[Bénéficiaires]],'PADESCE Ccontractuelle'!$B$61:$N$175,9,FALSE))</f>
        <v/>
      </c>
      <c r="AB2863" s="16" t="str">
        <f>IF(ISBLANK(Consolication[[#This Row],[Bénéficiaires]]),"",VLOOKUP(Consolication[[#This Row],[Bénéficiaires]],'PADESCE Ccontractuelle'!$B$61:$N$175,10,FALSE))</f>
        <v/>
      </c>
      <c r="AC2863" s="34" t="e">
        <f>VLOOKUP(#REF!,Apprenants!A2864:I3867,8,FALSE)</f>
        <v>#REF!</v>
      </c>
    </row>
    <row r="2864" spans="22:29" s="16" customFormat="1" x14ac:dyDescent="0.35">
      <c r="V2864" s="16" t="str">
        <f>IF(ISBLANK(Consolication[[#This Row],[Bénéficiaires]]),"",VLOOKUP(Consolication[[#This Row],[Bénéficiaires]],'PADESCE Ccontractuelle'!$B$61:$N$175,9,FALSE))</f>
        <v/>
      </c>
      <c r="AB2864" s="16" t="str">
        <f>IF(ISBLANK(Consolication[[#This Row],[Bénéficiaires]]),"",VLOOKUP(Consolication[[#This Row],[Bénéficiaires]],'PADESCE Ccontractuelle'!$B$61:$N$175,10,FALSE))</f>
        <v/>
      </c>
      <c r="AC2864" s="34" t="e">
        <f>VLOOKUP(#REF!,Apprenants!A2865:I3868,8,FALSE)</f>
        <v>#REF!</v>
      </c>
    </row>
    <row r="2865" spans="22:29" s="16" customFormat="1" x14ac:dyDescent="0.35">
      <c r="V2865" s="16" t="str">
        <f>IF(ISBLANK(Consolication[[#This Row],[Bénéficiaires]]),"",VLOOKUP(Consolication[[#This Row],[Bénéficiaires]],'PADESCE Ccontractuelle'!$B$61:$N$175,9,FALSE))</f>
        <v/>
      </c>
      <c r="AB2865" s="16" t="str">
        <f>IF(ISBLANK(Consolication[[#This Row],[Bénéficiaires]]),"",VLOOKUP(Consolication[[#This Row],[Bénéficiaires]],'PADESCE Ccontractuelle'!$B$61:$N$175,10,FALSE))</f>
        <v/>
      </c>
      <c r="AC2865" s="34" t="e">
        <f>VLOOKUP(#REF!,Apprenants!A2866:I3869,8,FALSE)</f>
        <v>#REF!</v>
      </c>
    </row>
    <row r="2866" spans="22:29" s="16" customFormat="1" x14ac:dyDescent="0.35">
      <c r="V2866" s="16" t="str">
        <f>IF(ISBLANK(Consolication[[#This Row],[Bénéficiaires]]),"",VLOOKUP(Consolication[[#This Row],[Bénéficiaires]],'PADESCE Ccontractuelle'!$B$61:$N$175,9,FALSE))</f>
        <v/>
      </c>
      <c r="AB2866" s="16" t="str">
        <f>IF(ISBLANK(Consolication[[#This Row],[Bénéficiaires]]),"",VLOOKUP(Consolication[[#This Row],[Bénéficiaires]],'PADESCE Ccontractuelle'!$B$61:$N$175,10,FALSE))</f>
        <v/>
      </c>
      <c r="AC2866" s="34" t="e">
        <f>VLOOKUP(#REF!,Apprenants!A2867:I3870,8,FALSE)</f>
        <v>#REF!</v>
      </c>
    </row>
    <row r="2867" spans="22:29" s="16" customFormat="1" x14ac:dyDescent="0.35">
      <c r="V2867" s="16" t="str">
        <f>IF(ISBLANK(Consolication[[#This Row],[Bénéficiaires]]),"",VLOOKUP(Consolication[[#This Row],[Bénéficiaires]],'PADESCE Ccontractuelle'!$B$61:$N$175,9,FALSE))</f>
        <v/>
      </c>
      <c r="AB2867" s="16" t="str">
        <f>IF(ISBLANK(Consolication[[#This Row],[Bénéficiaires]]),"",VLOOKUP(Consolication[[#This Row],[Bénéficiaires]],'PADESCE Ccontractuelle'!$B$61:$N$175,10,FALSE))</f>
        <v/>
      </c>
      <c r="AC2867" s="34" t="e">
        <f>VLOOKUP(#REF!,Apprenants!A2868:I3871,8,FALSE)</f>
        <v>#REF!</v>
      </c>
    </row>
    <row r="2868" spans="22:29" s="16" customFormat="1" x14ac:dyDescent="0.35">
      <c r="V2868" s="16" t="str">
        <f>IF(ISBLANK(Consolication[[#This Row],[Bénéficiaires]]),"",VLOOKUP(Consolication[[#This Row],[Bénéficiaires]],'PADESCE Ccontractuelle'!$B$61:$N$175,9,FALSE))</f>
        <v/>
      </c>
      <c r="AB2868" s="16" t="str">
        <f>IF(ISBLANK(Consolication[[#This Row],[Bénéficiaires]]),"",VLOOKUP(Consolication[[#This Row],[Bénéficiaires]],'PADESCE Ccontractuelle'!$B$61:$N$175,10,FALSE))</f>
        <v/>
      </c>
      <c r="AC2868" s="34" t="e">
        <f>VLOOKUP(#REF!,Apprenants!A2869:I3872,8,FALSE)</f>
        <v>#REF!</v>
      </c>
    </row>
    <row r="2869" spans="22:29" s="16" customFormat="1" x14ac:dyDescent="0.35">
      <c r="V2869" s="16" t="str">
        <f>IF(ISBLANK(Consolication[[#This Row],[Bénéficiaires]]),"",VLOOKUP(Consolication[[#This Row],[Bénéficiaires]],'PADESCE Ccontractuelle'!$B$61:$N$175,9,FALSE))</f>
        <v/>
      </c>
      <c r="AB2869" s="16" t="str">
        <f>IF(ISBLANK(Consolication[[#This Row],[Bénéficiaires]]),"",VLOOKUP(Consolication[[#This Row],[Bénéficiaires]],'PADESCE Ccontractuelle'!$B$61:$N$175,10,FALSE))</f>
        <v/>
      </c>
      <c r="AC2869" s="34" t="e">
        <f>VLOOKUP(#REF!,Apprenants!A2870:I3873,8,FALSE)</f>
        <v>#REF!</v>
      </c>
    </row>
    <row r="2870" spans="22:29" s="16" customFormat="1" x14ac:dyDescent="0.35">
      <c r="V2870" s="16" t="str">
        <f>IF(ISBLANK(Consolication[[#This Row],[Bénéficiaires]]),"",VLOOKUP(Consolication[[#This Row],[Bénéficiaires]],'PADESCE Ccontractuelle'!$B$61:$N$175,9,FALSE))</f>
        <v/>
      </c>
      <c r="AB2870" s="16" t="str">
        <f>IF(ISBLANK(Consolication[[#This Row],[Bénéficiaires]]),"",VLOOKUP(Consolication[[#This Row],[Bénéficiaires]],'PADESCE Ccontractuelle'!$B$61:$N$175,10,FALSE))</f>
        <v/>
      </c>
      <c r="AC2870" s="34" t="e">
        <f>VLOOKUP(#REF!,Apprenants!A2871:I3874,8,FALSE)</f>
        <v>#REF!</v>
      </c>
    </row>
    <row r="2871" spans="22:29" s="16" customFormat="1" x14ac:dyDescent="0.35">
      <c r="V2871" s="16" t="str">
        <f>IF(ISBLANK(Consolication[[#This Row],[Bénéficiaires]]),"",VLOOKUP(Consolication[[#This Row],[Bénéficiaires]],'PADESCE Ccontractuelle'!$B$61:$N$175,9,FALSE))</f>
        <v/>
      </c>
      <c r="AB2871" s="16" t="str">
        <f>IF(ISBLANK(Consolication[[#This Row],[Bénéficiaires]]),"",VLOOKUP(Consolication[[#This Row],[Bénéficiaires]],'PADESCE Ccontractuelle'!$B$61:$N$175,10,FALSE))</f>
        <v/>
      </c>
      <c r="AC2871" s="34" t="e">
        <f>VLOOKUP(#REF!,Apprenants!A2872:I3875,8,FALSE)</f>
        <v>#REF!</v>
      </c>
    </row>
    <row r="2872" spans="22:29" s="16" customFormat="1" x14ac:dyDescent="0.35">
      <c r="V2872" s="16" t="str">
        <f>IF(ISBLANK(Consolication[[#This Row],[Bénéficiaires]]),"",VLOOKUP(Consolication[[#This Row],[Bénéficiaires]],'PADESCE Ccontractuelle'!$B$61:$N$175,9,FALSE))</f>
        <v/>
      </c>
      <c r="AB2872" s="16" t="str">
        <f>IF(ISBLANK(Consolication[[#This Row],[Bénéficiaires]]),"",VLOOKUP(Consolication[[#This Row],[Bénéficiaires]],'PADESCE Ccontractuelle'!$B$61:$N$175,10,FALSE))</f>
        <v/>
      </c>
      <c r="AC2872" s="34" t="e">
        <f>VLOOKUP(#REF!,Apprenants!A2873:I3876,8,FALSE)</f>
        <v>#REF!</v>
      </c>
    </row>
    <row r="2873" spans="22:29" s="16" customFormat="1" x14ac:dyDescent="0.35">
      <c r="V2873" s="16" t="str">
        <f>IF(ISBLANK(Consolication[[#This Row],[Bénéficiaires]]),"",VLOOKUP(Consolication[[#This Row],[Bénéficiaires]],'PADESCE Ccontractuelle'!$B$61:$N$175,9,FALSE))</f>
        <v/>
      </c>
      <c r="AB2873" s="16" t="str">
        <f>IF(ISBLANK(Consolication[[#This Row],[Bénéficiaires]]),"",VLOOKUP(Consolication[[#This Row],[Bénéficiaires]],'PADESCE Ccontractuelle'!$B$61:$N$175,10,FALSE))</f>
        <v/>
      </c>
      <c r="AC2873" s="34" t="e">
        <f>VLOOKUP(#REF!,Apprenants!A2874:I3877,8,FALSE)</f>
        <v>#REF!</v>
      </c>
    </row>
    <row r="2874" spans="22:29" s="16" customFormat="1" x14ac:dyDescent="0.35">
      <c r="V2874" s="16" t="str">
        <f>IF(ISBLANK(Consolication[[#This Row],[Bénéficiaires]]),"",VLOOKUP(Consolication[[#This Row],[Bénéficiaires]],'PADESCE Ccontractuelle'!$B$61:$N$175,9,FALSE))</f>
        <v/>
      </c>
      <c r="AB2874" s="16" t="str">
        <f>IF(ISBLANK(Consolication[[#This Row],[Bénéficiaires]]),"",VLOOKUP(Consolication[[#This Row],[Bénéficiaires]],'PADESCE Ccontractuelle'!$B$61:$N$175,10,FALSE))</f>
        <v/>
      </c>
      <c r="AC2874" s="34" t="e">
        <f>VLOOKUP(#REF!,Apprenants!A2875:I3878,8,FALSE)</f>
        <v>#REF!</v>
      </c>
    </row>
    <row r="2875" spans="22:29" s="16" customFormat="1" x14ac:dyDescent="0.35">
      <c r="V2875" s="16" t="str">
        <f>IF(ISBLANK(Consolication[[#This Row],[Bénéficiaires]]),"",VLOOKUP(Consolication[[#This Row],[Bénéficiaires]],'PADESCE Ccontractuelle'!$B$61:$N$175,9,FALSE))</f>
        <v/>
      </c>
      <c r="AB2875" s="16" t="str">
        <f>IF(ISBLANK(Consolication[[#This Row],[Bénéficiaires]]),"",VLOOKUP(Consolication[[#This Row],[Bénéficiaires]],'PADESCE Ccontractuelle'!$B$61:$N$175,10,FALSE))</f>
        <v/>
      </c>
      <c r="AC2875" s="34" t="e">
        <f>VLOOKUP(#REF!,Apprenants!A2876:I3879,8,FALSE)</f>
        <v>#REF!</v>
      </c>
    </row>
    <row r="2876" spans="22:29" s="16" customFormat="1" x14ac:dyDescent="0.35">
      <c r="V2876" s="16" t="str">
        <f>IF(ISBLANK(Consolication[[#This Row],[Bénéficiaires]]),"",VLOOKUP(Consolication[[#This Row],[Bénéficiaires]],'PADESCE Ccontractuelle'!$B$61:$N$175,9,FALSE))</f>
        <v/>
      </c>
      <c r="AB2876" s="16" t="str">
        <f>IF(ISBLANK(Consolication[[#This Row],[Bénéficiaires]]),"",VLOOKUP(Consolication[[#This Row],[Bénéficiaires]],'PADESCE Ccontractuelle'!$B$61:$N$175,10,FALSE))</f>
        <v/>
      </c>
      <c r="AC2876" s="34" t="e">
        <f>VLOOKUP(#REF!,Apprenants!A2877:I3880,8,FALSE)</f>
        <v>#REF!</v>
      </c>
    </row>
    <row r="2877" spans="22:29" s="16" customFormat="1" x14ac:dyDescent="0.35">
      <c r="V2877" s="16" t="str">
        <f>IF(ISBLANK(Consolication[[#This Row],[Bénéficiaires]]),"",VLOOKUP(Consolication[[#This Row],[Bénéficiaires]],'PADESCE Ccontractuelle'!$B$61:$N$175,9,FALSE))</f>
        <v/>
      </c>
      <c r="AB2877" s="16" t="str">
        <f>IF(ISBLANK(Consolication[[#This Row],[Bénéficiaires]]),"",VLOOKUP(Consolication[[#This Row],[Bénéficiaires]],'PADESCE Ccontractuelle'!$B$61:$N$175,10,FALSE))</f>
        <v/>
      </c>
      <c r="AC2877" s="34" t="e">
        <f>VLOOKUP(#REF!,Apprenants!A2878:I3881,8,FALSE)</f>
        <v>#REF!</v>
      </c>
    </row>
    <row r="2878" spans="22:29" s="16" customFormat="1" x14ac:dyDescent="0.35">
      <c r="V2878" s="16" t="str">
        <f>IF(ISBLANK(Consolication[[#This Row],[Bénéficiaires]]),"",VLOOKUP(Consolication[[#This Row],[Bénéficiaires]],'PADESCE Ccontractuelle'!$B$61:$N$175,9,FALSE))</f>
        <v/>
      </c>
      <c r="AB2878" s="16" t="str">
        <f>IF(ISBLANK(Consolication[[#This Row],[Bénéficiaires]]),"",VLOOKUP(Consolication[[#This Row],[Bénéficiaires]],'PADESCE Ccontractuelle'!$B$61:$N$175,10,FALSE))</f>
        <v/>
      </c>
      <c r="AC2878" s="34" t="e">
        <f>VLOOKUP(#REF!,Apprenants!A2879:I3882,8,FALSE)</f>
        <v>#REF!</v>
      </c>
    </row>
    <row r="2879" spans="22:29" s="16" customFormat="1" x14ac:dyDescent="0.35">
      <c r="V2879" s="16" t="str">
        <f>IF(ISBLANK(Consolication[[#This Row],[Bénéficiaires]]),"",VLOOKUP(Consolication[[#This Row],[Bénéficiaires]],'PADESCE Ccontractuelle'!$B$61:$N$175,9,FALSE))</f>
        <v/>
      </c>
      <c r="AB2879" s="16" t="str">
        <f>IF(ISBLANK(Consolication[[#This Row],[Bénéficiaires]]),"",VLOOKUP(Consolication[[#This Row],[Bénéficiaires]],'PADESCE Ccontractuelle'!$B$61:$N$175,10,FALSE))</f>
        <v/>
      </c>
      <c r="AC2879" s="34" t="e">
        <f>VLOOKUP(#REF!,Apprenants!A2880:I3883,8,FALSE)</f>
        <v>#REF!</v>
      </c>
    </row>
    <row r="2880" spans="22:29" s="16" customFormat="1" x14ac:dyDescent="0.35">
      <c r="V2880" s="16" t="str">
        <f>IF(ISBLANK(Consolication[[#This Row],[Bénéficiaires]]),"",VLOOKUP(Consolication[[#This Row],[Bénéficiaires]],'PADESCE Ccontractuelle'!$B$61:$N$175,9,FALSE))</f>
        <v/>
      </c>
      <c r="AB2880" s="16" t="str">
        <f>IF(ISBLANK(Consolication[[#This Row],[Bénéficiaires]]),"",VLOOKUP(Consolication[[#This Row],[Bénéficiaires]],'PADESCE Ccontractuelle'!$B$61:$N$175,10,FALSE))</f>
        <v/>
      </c>
      <c r="AC2880" s="34" t="e">
        <f>VLOOKUP(#REF!,Apprenants!A2881:I3884,8,FALSE)</f>
        <v>#REF!</v>
      </c>
    </row>
    <row r="2881" spans="22:29" s="16" customFormat="1" x14ac:dyDescent="0.35">
      <c r="V2881" s="16" t="str">
        <f>IF(ISBLANK(Consolication[[#This Row],[Bénéficiaires]]),"",VLOOKUP(Consolication[[#This Row],[Bénéficiaires]],'PADESCE Ccontractuelle'!$B$61:$N$175,9,FALSE))</f>
        <v/>
      </c>
      <c r="AB2881" s="16" t="str">
        <f>IF(ISBLANK(Consolication[[#This Row],[Bénéficiaires]]),"",VLOOKUP(Consolication[[#This Row],[Bénéficiaires]],'PADESCE Ccontractuelle'!$B$61:$N$175,10,FALSE))</f>
        <v/>
      </c>
      <c r="AC2881" s="34" t="e">
        <f>VLOOKUP(#REF!,Apprenants!A2882:I3885,8,FALSE)</f>
        <v>#REF!</v>
      </c>
    </row>
    <row r="2882" spans="22:29" s="16" customFormat="1" x14ac:dyDescent="0.35">
      <c r="V2882" s="16" t="str">
        <f>IF(ISBLANK(Consolication[[#This Row],[Bénéficiaires]]),"",VLOOKUP(Consolication[[#This Row],[Bénéficiaires]],'PADESCE Ccontractuelle'!$B$61:$N$175,9,FALSE))</f>
        <v/>
      </c>
      <c r="AB2882" s="16" t="str">
        <f>IF(ISBLANK(Consolication[[#This Row],[Bénéficiaires]]),"",VLOOKUP(Consolication[[#This Row],[Bénéficiaires]],'PADESCE Ccontractuelle'!$B$61:$N$175,10,FALSE))</f>
        <v/>
      </c>
      <c r="AC2882" s="34" t="e">
        <f>VLOOKUP(#REF!,Apprenants!A2883:I3886,8,FALSE)</f>
        <v>#REF!</v>
      </c>
    </row>
    <row r="2883" spans="22:29" s="16" customFormat="1" x14ac:dyDescent="0.35">
      <c r="V2883" s="16" t="str">
        <f>IF(ISBLANK(Consolication[[#This Row],[Bénéficiaires]]),"",VLOOKUP(Consolication[[#This Row],[Bénéficiaires]],'PADESCE Ccontractuelle'!$B$61:$N$175,9,FALSE))</f>
        <v/>
      </c>
      <c r="AB2883" s="16" t="str">
        <f>IF(ISBLANK(Consolication[[#This Row],[Bénéficiaires]]),"",VLOOKUP(Consolication[[#This Row],[Bénéficiaires]],'PADESCE Ccontractuelle'!$B$61:$N$175,10,FALSE))</f>
        <v/>
      </c>
      <c r="AC2883" s="34" t="e">
        <f>VLOOKUP(#REF!,Apprenants!A2884:I3887,8,FALSE)</f>
        <v>#REF!</v>
      </c>
    </row>
    <row r="2884" spans="22:29" s="16" customFormat="1" x14ac:dyDescent="0.35">
      <c r="V2884" s="16" t="str">
        <f>IF(ISBLANK(Consolication[[#This Row],[Bénéficiaires]]),"",VLOOKUP(Consolication[[#This Row],[Bénéficiaires]],'PADESCE Ccontractuelle'!$B$61:$N$175,9,FALSE))</f>
        <v/>
      </c>
      <c r="AB2884" s="16" t="str">
        <f>IF(ISBLANK(Consolication[[#This Row],[Bénéficiaires]]),"",VLOOKUP(Consolication[[#This Row],[Bénéficiaires]],'PADESCE Ccontractuelle'!$B$61:$N$175,10,FALSE))</f>
        <v/>
      </c>
      <c r="AC2884" s="34" t="e">
        <f>VLOOKUP(#REF!,Apprenants!A2885:I3888,8,FALSE)</f>
        <v>#REF!</v>
      </c>
    </row>
    <row r="2885" spans="22:29" s="16" customFormat="1" x14ac:dyDescent="0.35">
      <c r="V2885" s="16" t="str">
        <f>IF(ISBLANK(Consolication[[#This Row],[Bénéficiaires]]),"",VLOOKUP(Consolication[[#This Row],[Bénéficiaires]],'PADESCE Ccontractuelle'!$B$61:$N$175,9,FALSE))</f>
        <v/>
      </c>
      <c r="AB2885" s="16" t="str">
        <f>IF(ISBLANK(Consolication[[#This Row],[Bénéficiaires]]),"",VLOOKUP(Consolication[[#This Row],[Bénéficiaires]],'PADESCE Ccontractuelle'!$B$61:$N$175,10,FALSE))</f>
        <v/>
      </c>
      <c r="AC2885" s="34" t="e">
        <f>VLOOKUP(#REF!,Apprenants!A2886:I3889,8,FALSE)</f>
        <v>#REF!</v>
      </c>
    </row>
    <row r="2886" spans="22:29" s="16" customFormat="1" x14ac:dyDescent="0.35">
      <c r="V2886" s="16" t="str">
        <f>IF(ISBLANK(Consolication[[#This Row],[Bénéficiaires]]),"",VLOOKUP(Consolication[[#This Row],[Bénéficiaires]],'PADESCE Ccontractuelle'!$B$61:$N$175,9,FALSE))</f>
        <v/>
      </c>
      <c r="AB2886" s="16" t="str">
        <f>IF(ISBLANK(Consolication[[#This Row],[Bénéficiaires]]),"",VLOOKUP(Consolication[[#This Row],[Bénéficiaires]],'PADESCE Ccontractuelle'!$B$61:$N$175,10,FALSE))</f>
        <v/>
      </c>
      <c r="AC2886" s="34" t="e">
        <f>VLOOKUP(#REF!,Apprenants!A2887:I3890,8,FALSE)</f>
        <v>#REF!</v>
      </c>
    </row>
    <row r="2887" spans="22:29" s="16" customFormat="1" x14ac:dyDescent="0.35">
      <c r="V2887" s="16" t="str">
        <f>IF(ISBLANK(Consolication[[#This Row],[Bénéficiaires]]),"",VLOOKUP(Consolication[[#This Row],[Bénéficiaires]],'PADESCE Ccontractuelle'!$B$61:$N$175,9,FALSE))</f>
        <v/>
      </c>
      <c r="AB2887" s="16" t="str">
        <f>IF(ISBLANK(Consolication[[#This Row],[Bénéficiaires]]),"",VLOOKUP(Consolication[[#This Row],[Bénéficiaires]],'PADESCE Ccontractuelle'!$B$61:$N$175,10,FALSE))</f>
        <v/>
      </c>
      <c r="AC2887" s="34" t="e">
        <f>VLOOKUP(#REF!,Apprenants!A2888:I3891,8,FALSE)</f>
        <v>#REF!</v>
      </c>
    </row>
    <row r="2888" spans="22:29" s="16" customFormat="1" x14ac:dyDescent="0.35">
      <c r="V2888" s="16" t="str">
        <f>IF(ISBLANK(Consolication[[#This Row],[Bénéficiaires]]),"",VLOOKUP(Consolication[[#This Row],[Bénéficiaires]],'PADESCE Ccontractuelle'!$B$61:$N$175,9,FALSE))</f>
        <v/>
      </c>
      <c r="AB2888" s="16" t="str">
        <f>IF(ISBLANK(Consolication[[#This Row],[Bénéficiaires]]),"",VLOOKUP(Consolication[[#This Row],[Bénéficiaires]],'PADESCE Ccontractuelle'!$B$61:$N$175,10,FALSE))</f>
        <v/>
      </c>
      <c r="AC2888" s="34" t="e">
        <f>VLOOKUP(#REF!,Apprenants!A2889:I3892,8,FALSE)</f>
        <v>#REF!</v>
      </c>
    </row>
    <row r="2889" spans="22:29" s="16" customFormat="1" x14ac:dyDescent="0.35">
      <c r="V2889" s="16" t="str">
        <f>IF(ISBLANK(Consolication[[#This Row],[Bénéficiaires]]),"",VLOOKUP(Consolication[[#This Row],[Bénéficiaires]],'PADESCE Ccontractuelle'!$B$61:$N$175,9,FALSE))</f>
        <v/>
      </c>
      <c r="AB2889" s="16" t="str">
        <f>IF(ISBLANK(Consolication[[#This Row],[Bénéficiaires]]),"",VLOOKUP(Consolication[[#This Row],[Bénéficiaires]],'PADESCE Ccontractuelle'!$B$61:$N$175,10,FALSE))</f>
        <v/>
      </c>
      <c r="AC2889" s="34" t="e">
        <f>VLOOKUP(#REF!,Apprenants!A2890:I3893,8,FALSE)</f>
        <v>#REF!</v>
      </c>
    </row>
    <row r="2890" spans="22:29" s="16" customFormat="1" x14ac:dyDescent="0.35">
      <c r="V2890" s="16" t="str">
        <f>IF(ISBLANK(Consolication[[#This Row],[Bénéficiaires]]),"",VLOOKUP(Consolication[[#This Row],[Bénéficiaires]],'PADESCE Ccontractuelle'!$B$61:$N$175,9,FALSE))</f>
        <v/>
      </c>
      <c r="AB2890" s="16" t="str">
        <f>IF(ISBLANK(Consolication[[#This Row],[Bénéficiaires]]),"",VLOOKUP(Consolication[[#This Row],[Bénéficiaires]],'PADESCE Ccontractuelle'!$B$61:$N$175,10,FALSE))</f>
        <v/>
      </c>
      <c r="AC2890" s="34" t="e">
        <f>VLOOKUP(#REF!,Apprenants!A2891:I3894,8,FALSE)</f>
        <v>#REF!</v>
      </c>
    </row>
    <row r="2891" spans="22:29" s="16" customFormat="1" x14ac:dyDescent="0.35">
      <c r="V2891" s="16" t="str">
        <f>IF(ISBLANK(Consolication[[#This Row],[Bénéficiaires]]),"",VLOOKUP(Consolication[[#This Row],[Bénéficiaires]],'PADESCE Ccontractuelle'!$B$61:$N$175,9,FALSE))</f>
        <v/>
      </c>
      <c r="AB2891" s="16" t="str">
        <f>IF(ISBLANK(Consolication[[#This Row],[Bénéficiaires]]),"",VLOOKUP(Consolication[[#This Row],[Bénéficiaires]],'PADESCE Ccontractuelle'!$B$61:$N$175,10,FALSE))</f>
        <v/>
      </c>
      <c r="AC2891" s="34" t="e">
        <f>VLOOKUP(#REF!,Apprenants!A2892:I3895,8,FALSE)</f>
        <v>#REF!</v>
      </c>
    </row>
    <row r="2892" spans="22:29" s="16" customFormat="1" x14ac:dyDescent="0.35">
      <c r="V2892" s="16" t="str">
        <f>IF(ISBLANK(Consolication[[#This Row],[Bénéficiaires]]),"",VLOOKUP(Consolication[[#This Row],[Bénéficiaires]],'PADESCE Ccontractuelle'!$B$61:$N$175,9,FALSE))</f>
        <v/>
      </c>
      <c r="AB2892" s="16" t="str">
        <f>IF(ISBLANK(Consolication[[#This Row],[Bénéficiaires]]),"",VLOOKUP(Consolication[[#This Row],[Bénéficiaires]],'PADESCE Ccontractuelle'!$B$61:$N$175,10,FALSE))</f>
        <v/>
      </c>
      <c r="AC2892" s="34" t="e">
        <f>VLOOKUP(#REF!,Apprenants!A2893:I3896,8,FALSE)</f>
        <v>#REF!</v>
      </c>
    </row>
    <row r="2893" spans="22:29" s="16" customFormat="1" x14ac:dyDescent="0.35">
      <c r="V2893" s="16" t="str">
        <f>IF(ISBLANK(Consolication[[#This Row],[Bénéficiaires]]),"",VLOOKUP(Consolication[[#This Row],[Bénéficiaires]],'PADESCE Ccontractuelle'!$B$61:$N$175,9,FALSE))</f>
        <v/>
      </c>
      <c r="AB2893" s="16" t="str">
        <f>IF(ISBLANK(Consolication[[#This Row],[Bénéficiaires]]),"",VLOOKUP(Consolication[[#This Row],[Bénéficiaires]],'PADESCE Ccontractuelle'!$B$61:$N$175,10,FALSE))</f>
        <v/>
      </c>
      <c r="AC2893" s="34" t="e">
        <f>VLOOKUP(#REF!,Apprenants!A2894:I3897,8,FALSE)</f>
        <v>#REF!</v>
      </c>
    </row>
    <row r="2894" spans="22:29" s="16" customFormat="1" x14ac:dyDescent="0.35">
      <c r="V2894" s="16" t="str">
        <f>IF(ISBLANK(Consolication[[#This Row],[Bénéficiaires]]),"",VLOOKUP(Consolication[[#This Row],[Bénéficiaires]],'PADESCE Ccontractuelle'!$B$61:$N$175,9,FALSE))</f>
        <v/>
      </c>
      <c r="AB2894" s="16" t="str">
        <f>IF(ISBLANK(Consolication[[#This Row],[Bénéficiaires]]),"",VLOOKUP(Consolication[[#This Row],[Bénéficiaires]],'PADESCE Ccontractuelle'!$B$61:$N$175,10,FALSE))</f>
        <v/>
      </c>
      <c r="AC2894" s="34" t="e">
        <f>VLOOKUP(#REF!,Apprenants!A2895:I3898,8,FALSE)</f>
        <v>#REF!</v>
      </c>
    </row>
    <row r="2895" spans="22:29" s="16" customFormat="1" x14ac:dyDescent="0.35">
      <c r="V2895" s="16" t="str">
        <f>IF(ISBLANK(Consolication[[#This Row],[Bénéficiaires]]),"",VLOOKUP(Consolication[[#This Row],[Bénéficiaires]],'PADESCE Ccontractuelle'!$B$61:$N$175,9,FALSE))</f>
        <v/>
      </c>
      <c r="AB2895" s="16" t="str">
        <f>IF(ISBLANK(Consolication[[#This Row],[Bénéficiaires]]),"",VLOOKUP(Consolication[[#This Row],[Bénéficiaires]],'PADESCE Ccontractuelle'!$B$61:$N$175,10,FALSE))</f>
        <v/>
      </c>
      <c r="AC2895" s="34" t="e">
        <f>VLOOKUP(#REF!,Apprenants!A2896:I3899,8,FALSE)</f>
        <v>#REF!</v>
      </c>
    </row>
    <row r="2896" spans="22:29" s="16" customFormat="1" x14ac:dyDescent="0.35">
      <c r="V2896" s="16" t="str">
        <f>IF(ISBLANK(Consolication[[#This Row],[Bénéficiaires]]),"",VLOOKUP(Consolication[[#This Row],[Bénéficiaires]],'PADESCE Ccontractuelle'!$B$61:$N$175,9,FALSE))</f>
        <v/>
      </c>
      <c r="AB2896" s="16" t="str">
        <f>IF(ISBLANK(Consolication[[#This Row],[Bénéficiaires]]),"",VLOOKUP(Consolication[[#This Row],[Bénéficiaires]],'PADESCE Ccontractuelle'!$B$61:$N$175,10,FALSE))</f>
        <v/>
      </c>
      <c r="AC2896" s="34" t="e">
        <f>VLOOKUP(#REF!,Apprenants!A2897:I3900,8,FALSE)</f>
        <v>#REF!</v>
      </c>
    </row>
    <row r="2897" spans="22:29" s="16" customFormat="1" x14ac:dyDescent="0.35">
      <c r="V2897" s="16" t="str">
        <f>IF(ISBLANK(Consolication[[#This Row],[Bénéficiaires]]),"",VLOOKUP(Consolication[[#This Row],[Bénéficiaires]],'PADESCE Ccontractuelle'!$B$61:$N$175,9,FALSE))</f>
        <v/>
      </c>
      <c r="AB2897" s="16" t="str">
        <f>IF(ISBLANK(Consolication[[#This Row],[Bénéficiaires]]),"",VLOOKUP(Consolication[[#This Row],[Bénéficiaires]],'PADESCE Ccontractuelle'!$B$61:$N$175,10,FALSE))</f>
        <v/>
      </c>
      <c r="AC2897" s="34" t="e">
        <f>VLOOKUP(#REF!,Apprenants!A2898:I3901,8,FALSE)</f>
        <v>#REF!</v>
      </c>
    </row>
    <row r="2898" spans="22:29" s="16" customFormat="1" x14ac:dyDescent="0.35">
      <c r="V2898" s="16" t="str">
        <f>IF(ISBLANK(Consolication[[#This Row],[Bénéficiaires]]),"",VLOOKUP(Consolication[[#This Row],[Bénéficiaires]],'PADESCE Ccontractuelle'!$B$61:$N$175,9,FALSE))</f>
        <v/>
      </c>
      <c r="AB2898" s="16" t="str">
        <f>IF(ISBLANK(Consolication[[#This Row],[Bénéficiaires]]),"",VLOOKUP(Consolication[[#This Row],[Bénéficiaires]],'PADESCE Ccontractuelle'!$B$61:$N$175,10,FALSE))</f>
        <v/>
      </c>
      <c r="AC2898" s="34" t="e">
        <f>VLOOKUP(#REF!,Apprenants!A2899:I3902,8,FALSE)</f>
        <v>#REF!</v>
      </c>
    </row>
    <row r="2899" spans="22:29" s="16" customFormat="1" x14ac:dyDescent="0.35">
      <c r="V2899" s="16" t="str">
        <f>IF(ISBLANK(Consolication[[#This Row],[Bénéficiaires]]),"",VLOOKUP(Consolication[[#This Row],[Bénéficiaires]],'PADESCE Ccontractuelle'!$B$61:$N$175,9,FALSE))</f>
        <v/>
      </c>
      <c r="AB2899" s="16" t="str">
        <f>IF(ISBLANK(Consolication[[#This Row],[Bénéficiaires]]),"",VLOOKUP(Consolication[[#This Row],[Bénéficiaires]],'PADESCE Ccontractuelle'!$B$61:$N$175,10,FALSE))</f>
        <v/>
      </c>
      <c r="AC2899" s="34" t="e">
        <f>VLOOKUP(#REF!,Apprenants!A2900:I3903,8,FALSE)</f>
        <v>#REF!</v>
      </c>
    </row>
    <row r="2900" spans="22:29" s="16" customFormat="1" x14ac:dyDescent="0.35">
      <c r="V2900" s="16" t="str">
        <f>IF(ISBLANK(Consolication[[#This Row],[Bénéficiaires]]),"",VLOOKUP(Consolication[[#This Row],[Bénéficiaires]],'PADESCE Ccontractuelle'!$B$61:$N$175,9,FALSE))</f>
        <v/>
      </c>
      <c r="AB2900" s="16" t="str">
        <f>IF(ISBLANK(Consolication[[#This Row],[Bénéficiaires]]),"",VLOOKUP(Consolication[[#This Row],[Bénéficiaires]],'PADESCE Ccontractuelle'!$B$61:$N$175,10,FALSE))</f>
        <v/>
      </c>
      <c r="AC2900" s="34" t="e">
        <f>VLOOKUP(#REF!,Apprenants!A2901:I3904,8,FALSE)</f>
        <v>#REF!</v>
      </c>
    </row>
    <row r="2901" spans="22:29" s="16" customFormat="1" x14ac:dyDescent="0.35">
      <c r="V2901" s="16" t="str">
        <f>IF(ISBLANK(Consolication[[#This Row],[Bénéficiaires]]),"",VLOOKUP(Consolication[[#This Row],[Bénéficiaires]],'PADESCE Ccontractuelle'!$B$61:$N$175,9,FALSE))</f>
        <v/>
      </c>
      <c r="AB2901" s="16" t="str">
        <f>IF(ISBLANK(Consolication[[#This Row],[Bénéficiaires]]),"",VLOOKUP(Consolication[[#This Row],[Bénéficiaires]],'PADESCE Ccontractuelle'!$B$61:$N$175,10,FALSE))</f>
        <v/>
      </c>
      <c r="AC2901" s="34" t="e">
        <f>VLOOKUP(#REF!,Apprenants!A2902:I3905,8,FALSE)</f>
        <v>#REF!</v>
      </c>
    </row>
    <row r="2902" spans="22:29" s="16" customFormat="1" x14ac:dyDescent="0.35">
      <c r="V2902" s="16" t="str">
        <f>IF(ISBLANK(Consolication[[#This Row],[Bénéficiaires]]),"",VLOOKUP(Consolication[[#This Row],[Bénéficiaires]],'PADESCE Ccontractuelle'!$B$61:$N$175,9,FALSE))</f>
        <v/>
      </c>
      <c r="AB2902" s="16" t="str">
        <f>IF(ISBLANK(Consolication[[#This Row],[Bénéficiaires]]),"",VLOOKUP(Consolication[[#This Row],[Bénéficiaires]],'PADESCE Ccontractuelle'!$B$61:$N$175,10,FALSE))</f>
        <v/>
      </c>
      <c r="AC2902" s="34" t="e">
        <f>VLOOKUP(#REF!,Apprenants!A2903:I3906,8,FALSE)</f>
        <v>#REF!</v>
      </c>
    </row>
    <row r="2903" spans="22:29" s="16" customFormat="1" x14ac:dyDescent="0.35">
      <c r="V2903" s="16" t="str">
        <f>IF(ISBLANK(Consolication[[#This Row],[Bénéficiaires]]),"",VLOOKUP(Consolication[[#This Row],[Bénéficiaires]],'PADESCE Ccontractuelle'!$B$61:$N$175,9,FALSE))</f>
        <v/>
      </c>
      <c r="AB2903" s="16" t="str">
        <f>IF(ISBLANK(Consolication[[#This Row],[Bénéficiaires]]),"",VLOOKUP(Consolication[[#This Row],[Bénéficiaires]],'PADESCE Ccontractuelle'!$B$61:$N$175,10,FALSE))</f>
        <v/>
      </c>
      <c r="AC2903" s="34" t="e">
        <f>VLOOKUP(#REF!,Apprenants!A2904:I3907,8,FALSE)</f>
        <v>#REF!</v>
      </c>
    </row>
    <row r="2904" spans="22:29" s="16" customFormat="1" x14ac:dyDescent="0.35">
      <c r="V2904" s="16" t="str">
        <f>IF(ISBLANK(Consolication[[#This Row],[Bénéficiaires]]),"",VLOOKUP(Consolication[[#This Row],[Bénéficiaires]],'PADESCE Ccontractuelle'!$B$61:$N$175,9,FALSE))</f>
        <v/>
      </c>
      <c r="AB2904" s="16" t="str">
        <f>IF(ISBLANK(Consolication[[#This Row],[Bénéficiaires]]),"",VLOOKUP(Consolication[[#This Row],[Bénéficiaires]],'PADESCE Ccontractuelle'!$B$61:$N$175,10,FALSE))</f>
        <v/>
      </c>
      <c r="AC2904" s="34" t="e">
        <f>VLOOKUP(#REF!,Apprenants!A2905:I3908,8,FALSE)</f>
        <v>#REF!</v>
      </c>
    </row>
    <row r="2905" spans="22:29" s="16" customFormat="1" x14ac:dyDescent="0.35">
      <c r="V2905" s="16" t="str">
        <f>IF(ISBLANK(Consolication[[#This Row],[Bénéficiaires]]),"",VLOOKUP(Consolication[[#This Row],[Bénéficiaires]],'PADESCE Ccontractuelle'!$B$61:$N$175,9,FALSE))</f>
        <v/>
      </c>
      <c r="AB2905" s="16" t="str">
        <f>IF(ISBLANK(Consolication[[#This Row],[Bénéficiaires]]),"",VLOOKUP(Consolication[[#This Row],[Bénéficiaires]],'PADESCE Ccontractuelle'!$B$61:$N$175,10,FALSE))</f>
        <v/>
      </c>
      <c r="AC2905" s="34" t="e">
        <f>VLOOKUP(#REF!,Apprenants!A2906:I3909,8,FALSE)</f>
        <v>#REF!</v>
      </c>
    </row>
    <row r="2906" spans="22:29" s="16" customFormat="1" x14ac:dyDescent="0.35">
      <c r="V2906" s="16" t="str">
        <f>IF(ISBLANK(Consolication[[#This Row],[Bénéficiaires]]),"",VLOOKUP(Consolication[[#This Row],[Bénéficiaires]],'PADESCE Ccontractuelle'!$B$61:$N$175,9,FALSE))</f>
        <v/>
      </c>
      <c r="AB2906" s="16" t="str">
        <f>IF(ISBLANK(Consolication[[#This Row],[Bénéficiaires]]),"",VLOOKUP(Consolication[[#This Row],[Bénéficiaires]],'PADESCE Ccontractuelle'!$B$61:$N$175,10,FALSE))</f>
        <v/>
      </c>
      <c r="AC2906" s="34" t="e">
        <f>VLOOKUP(#REF!,Apprenants!A2907:I3910,8,FALSE)</f>
        <v>#REF!</v>
      </c>
    </row>
    <row r="2907" spans="22:29" s="16" customFormat="1" x14ac:dyDescent="0.35">
      <c r="V2907" s="16" t="str">
        <f>IF(ISBLANK(Consolication[[#This Row],[Bénéficiaires]]),"",VLOOKUP(Consolication[[#This Row],[Bénéficiaires]],'PADESCE Ccontractuelle'!$B$61:$N$175,9,FALSE))</f>
        <v/>
      </c>
      <c r="AB2907" s="16" t="str">
        <f>IF(ISBLANK(Consolication[[#This Row],[Bénéficiaires]]),"",VLOOKUP(Consolication[[#This Row],[Bénéficiaires]],'PADESCE Ccontractuelle'!$B$61:$N$175,10,FALSE))</f>
        <v/>
      </c>
      <c r="AC2907" s="34" t="e">
        <f>VLOOKUP(#REF!,Apprenants!A2908:I3911,8,FALSE)</f>
        <v>#REF!</v>
      </c>
    </row>
    <row r="2908" spans="22:29" s="16" customFormat="1" x14ac:dyDescent="0.35">
      <c r="V2908" s="16" t="str">
        <f>IF(ISBLANK(Consolication[[#This Row],[Bénéficiaires]]),"",VLOOKUP(Consolication[[#This Row],[Bénéficiaires]],'PADESCE Ccontractuelle'!$B$61:$N$175,9,FALSE))</f>
        <v/>
      </c>
      <c r="AB2908" s="16" t="str">
        <f>IF(ISBLANK(Consolication[[#This Row],[Bénéficiaires]]),"",VLOOKUP(Consolication[[#This Row],[Bénéficiaires]],'PADESCE Ccontractuelle'!$B$61:$N$175,10,FALSE))</f>
        <v/>
      </c>
      <c r="AC2908" s="34" t="e">
        <f>VLOOKUP(#REF!,Apprenants!A2909:I3912,8,FALSE)</f>
        <v>#REF!</v>
      </c>
    </row>
    <row r="2909" spans="22:29" s="16" customFormat="1" x14ac:dyDescent="0.35">
      <c r="V2909" s="16" t="str">
        <f>IF(ISBLANK(Consolication[[#This Row],[Bénéficiaires]]),"",VLOOKUP(Consolication[[#This Row],[Bénéficiaires]],'PADESCE Ccontractuelle'!$B$61:$N$175,9,FALSE))</f>
        <v/>
      </c>
      <c r="AB2909" s="16" t="str">
        <f>IF(ISBLANK(Consolication[[#This Row],[Bénéficiaires]]),"",VLOOKUP(Consolication[[#This Row],[Bénéficiaires]],'PADESCE Ccontractuelle'!$B$61:$N$175,10,FALSE))</f>
        <v/>
      </c>
      <c r="AC2909" s="34" t="e">
        <f>VLOOKUP(#REF!,Apprenants!A2910:I3913,8,FALSE)</f>
        <v>#REF!</v>
      </c>
    </row>
    <row r="2910" spans="22:29" s="16" customFormat="1" x14ac:dyDescent="0.35">
      <c r="V2910" s="16" t="str">
        <f>IF(ISBLANK(Consolication[[#This Row],[Bénéficiaires]]),"",VLOOKUP(Consolication[[#This Row],[Bénéficiaires]],'PADESCE Ccontractuelle'!$B$61:$N$175,9,FALSE))</f>
        <v/>
      </c>
      <c r="AB2910" s="16" t="str">
        <f>IF(ISBLANK(Consolication[[#This Row],[Bénéficiaires]]),"",VLOOKUP(Consolication[[#This Row],[Bénéficiaires]],'PADESCE Ccontractuelle'!$B$61:$N$175,10,FALSE))</f>
        <v/>
      </c>
      <c r="AC2910" s="34" t="e">
        <f>VLOOKUP(#REF!,Apprenants!A2911:I3914,8,FALSE)</f>
        <v>#REF!</v>
      </c>
    </row>
    <row r="2911" spans="22:29" s="16" customFormat="1" x14ac:dyDescent="0.35">
      <c r="V2911" s="16" t="str">
        <f>IF(ISBLANK(Consolication[[#This Row],[Bénéficiaires]]),"",VLOOKUP(Consolication[[#This Row],[Bénéficiaires]],'PADESCE Ccontractuelle'!$B$61:$N$175,9,FALSE))</f>
        <v/>
      </c>
      <c r="AB2911" s="16" t="str">
        <f>IF(ISBLANK(Consolication[[#This Row],[Bénéficiaires]]),"",VLOOKUP(Consolication[[#This Row],[Bénéficiaires]],'PADESCE Ccontractuelle'!$B$61:$N$175,10,FALSE))</f>
        <v/>
      </c>
      <c r="AC2911" s="34" t="e">
        <f>VLOOKUP(#REF!,Apprenants!A2912:I3915,8,FALSE)</f>
        <v>#REF!</v>
      </c>
    </row>
    <row r="2912" spans="22:29" s="16" customFormat="1" x14ac:dyDescent="0.35">
      <c r="V2912" s="16" t="str">
        <f>IF(ISBLANK(Consolication[[#This Row],[Bénéficiaires]]),"",VLOOKUP(Consolication[[#This Row],[Bénéficiaires]],'PADESCE Ccontractuelle'!$B$61:$N$175,9,FALSE))</f>
        <v/>
      </c>
      <c r="AB2912" s="16" t="str">
        <f>IF(ISBLANK(Consolication[[#This Row],[Bénéficiaires]]),"",VLOOKUP(Consolication[[#This Row],[Bénéficiaires]],'PADESCE Ccontractuelle'!$B$61:$N$175,10,FALSE))</f>
        <v/>
      </c>
      <c r="AC2912" s="34" t="e">
        <f>VLOOKUP(#REF!,Apprenants!A2913:I3916,8,FALSE)</f>
        <v>#REF!</v>
      </c>
    </row>
    <row r="2913" spans="22:29" s="16" customFormat="1" x14ac:dyDescent="0.35">
      <c r="V2913" s="16" t="str">
        <f>IF(ISBLANK(Consolication[[#This Row],[Bénéficiaires]]),"",VLOOKUP(Consolication[[#This Row],[Bénéficiaires]],'PADESCE Ccontractuelle'!$B$61:$N$175,9,FALSE))</f>
        <v/>
      </c>
      <c r="AB2913" s="16" t="str">
        <f>IF(ISBLANK(Consolication[[#This Row],[Bénéficiaires]]),"",VLOOKUP(Consolication[[#This Row],[Bénéficiaires]],'PADESCE Ccontractuelle'!$B$61:$N$175,10,FALSE))</f>
        <v/>
      </c>
      <c r="AC2913" s="34" t="e">
        <f>VLOOKUP(#REF!,Apprenants!A2914:I3917,8,FALSE)</f>
        <v>#REF!</v>
      </c>
    </row>
    <row r="2914" spans="22:29" s="16" customFormat="1" x14ac:dyDescent="0.35">
      <c r="V2914" s="16" t="str">
        <f>IF(ISBLANK(Consolication[[#This Row],[Bénéficiaires]]),"",VLOOKUP(Consolication[[#This Row],[Bénéficiaires]],'PADESCE Ccontractuelle'!$B$61:$N$175,9,FALSE))</f>
        <v/>
      </c>
      <c r="AB2914" s="16" t="str">
        <f>IF(ISBLANK(Consolication[[#This Row],[Bénéficiaires]]),"",VLOOKUP(Consolication[[#This Row],[Bénéficiaires]],'PADESCE Ccontractuelle'!$B$61:$N$175,10,FALSE))</f>
        <v/>
      </c>
      <c r="AC2914" s="34" t="e">
        <f>VLOOKUP(#REF!,Apprenants!A2915:I3918,8,FALSE)</f>
        <v>#REF!</v>
      </c>
    </row>
    <row r="2915" spans="22:29" s="16" customFormat="1" x14ac:dyDescent="0.35">
      <c r="V2915" s="16" t="str">
        <f>IF(ISBLANK(Consolication[[#This Row],[Bénéficiaires]]),"",VLOOKUP(Consolication[[#This Row],[Bénéficiaires]],'PADESCE Ccontractuelle'!$B$61:$N$175,9,FALSE))</f>
        <v/>
      </c>
      <c r="AB2915" s="16" t="str">
        <f>IF(ISBLANK(Consolication[[#This Row],[Bénéficiaires]]),"",VLOOKUP(Consolication[[#This Row],[Bénéficiaires]],'PADESCE Ccontractuelle'!$B$61:$N$175,10,FALSE))</f>
        <v/>
      </c>
      <c r="AC2915" s="34" t="e">
        <f>VLOOKUP(#REF!,Apprenants!A2916:I3919,8,FALSE)</f>
        <v>#REF!</v>
      </c>
    </row>
    <row r="2916" spans="22:29" s="16" customFormat="1" x14ac:dyDescent="0.35">
      <c r="V2916" s="16" t="str">
        <f>IF(ISBLANK(Consolication[[#This Row],[Bénéficiaires]]),"",VLOOKUP(Consolication[[#This Row],[Bénéficiaires]],'PADESCE Ccontractuelle'!$B$61:$N$175,9,FALSE))</f>
        <v/>
      </c>
      <c r="AB2916" s="16" t="str">
        <f>IF(ISBLANK(Consolication[[#This Row],[Bénéficiaires]]),"",VLOOKUP(Consolication[[#This Row],[Bénéficiaires]],'PADESCE Ccontractuelle'!$B$61:$N$175,10,FALSE))</f>
        <v/>
      </c>
      <c r="AC2916" s="34" t="e">
        <f>VLOOKUP(#REF!,Apprenants!A2917:I3920,8,FALSE)</f>
        <v>#REF!</v>
      </c>
    </row>
    <row r="2917" spans="22:29" s="16" customFormat="1" x14ac:dyDescent="0.35">
      <c r="V2917" s="16" t="str">
        <f>IF(ISBLANK(Consolication[[#This Row],[Bénéficiaires]]),"",VLOOKUP(Consolication[[#This Row],[Bénéficiaires]],'PADESCE Ccontractuelle'!$B$61:$N$175,9,FALSE))</f>
        <v/>
      </c>
      <c r="AB2917" s="16" t="str">
        <f>IF(ISBLANK(Consolication[[#This Row],[Bénéficiaires]]),"",VLOOKUP(Consolication[[#This Row],[Bénéficiaires]],'PADESCE Ccontractuelle'!$B$61:$N$175,10,FALSE))</f>
        <v/>
      </c>
      <c r="AC2917" s="34" t="e">
        <f>VLOOKUP(#REF!,Apprenants!A2918:I3921,8,FALSE)</f>
        <v>#REF!</v>
      </c>
    </row>
    <row r="2918" spans="22:29" s="16" customFormat="1" x14ac:dyDescent="0.35">
      <c r="V2918" s="16" t="str">
        <f>IF(ISBLANK(Consolication[[#This Row],[Bénéficiaires]]),"",VLOOKUP(Consolication[[#This Row],[Bénéficiaires]],'PADESCE Ccontractuelle'!$B$61:$N$175,9,FALSE))</f>
        <v/>
      </c>
      <c r="AB2918" s="16" t="str">
        <f>IF(ISBLANK(Consolication[[#This Row],[Bénéficiaires]]),"",VLOOKUP(Consolication[[#This Row],[Bénéficiaires]],'PADESCE Ccontractuelle'!$B$61:$N$175,10,FALSE))</f>
        <v/>
      </c>
      <c r="AC2918" s="34" t="e">
        <f>VLOOKUP(#REF!,Apprenants!A2919:I3922,8,FALSE)</f>
        <v>#REF!</v>
      </c>
    </row>
    <row r="2919" spans="22:29" s="16" customFormat="1" x14ac:dyDescent="0.35">
      <c r="V2919" s="16" t="str">
        <f>IF(ISBLANK(Consolication[[#This Row],[Bénéficiaires]]),"",VLOOKUP(Consolication[[#This Row],[Bénéficiaires]],'PADESCE Ccontractuelle'!$B$61:$N$175,9,FALSE))</f>
        <v/>
      </c>
      <c r="AB2919" s="16" t="str">
        <f>IF(ISBLANK(Consolication[[#This Row],[Bénéficiaires]]),"",VLOOKUP(Consolication[[#This Row],[Bénéficiaires]],'PADESCE Ccontractuelle'!$B$61:$N$175,10,FALSE))</f>
        <v/>
      </c>
      <c r="AC2919" s="34" t="e">
        <f>VLOOKUP(#REF!,Apprenants!A2920:I3923,8,FALSE)</f>
        <v>#REF!</v>
      </c>
    </row>
    <row r="2920" spans="22:29" s="16" customFormat="1" x14ac:dyDescent="0.35">
      <c r="V2920" s="16" t="str">
        <f>IF(ISBLANK(Consolication[[#This Row],[Bénéficiaires]]),"",VLOOKUP(Consolication[[#This Row],[Bénéficiaires]],'PADESCE Ccontractuelle'!$B$61:$N$175,9,FALSE))</f>
        <v/>
      </c>
      <c r="AB2920" s="16" t="str">
        <f>IF(ISBLANK(Consolication[[#This Row],[Bénéficiaires]]),"",VLOOKUP(Consolication[[#This Row],[Bénéficiaires]],'PADESCE Ccontractuelle'!$B$61:$N$175,10,FALSE))</f>
        <v/>
      </c>
      <c r="AC2920" s="34" t="e">
        <f>VLOOKUP(#REF!,Apprenants!A2921:I3924,8,FALSE)</f>
        <v>#REF!</v>
      </c>
    </row>
    <row r="2921" spans="22:29" s="16" customFormat="1" x14ac:dyDescent="0.35">
      <c r="V2921" s="16" t="str">
        <f>IF(ISBLANK(Consolication[[#This Row],[Bénéficiaires]]),"",VLOOKUP(Consolication[[#This Row],[Bénéficiaires]],'PADESCE Ccontractuelle'!$B$61:$N$175,9,FALSE))</f>
        <v/>
      </c>
      <c r="AB2921" s="16" t="str">
        <f>IF(ISBLANK(Consolication[[#This Row],[Bénéficiaires]]),"",VLOOKUP(Consolication[[#This Row],[Bénéficiaires]],'PADESCE Ccontractuelle'!$B$61:$N$175,10,FALSE))</f>
        <v/>
      </c>
      <c r="AC2921" s="34" t="e">
        <f>VLOOKUP(#REF!,Apprenants!A2922:I3925,8,FALSE)</f>
        <v>#REF!</v>
      </c>
    </row>
    <row r="2922" spans="22:29" s="16" customFormat="1" x14ac:dyDescent="0.35">
      <c r="V2922" s="16" t="str">
        <f>IF(ISBLANK(Consolication[[#This Row],[Bénéficiaires]]),"",VLOOKUP(Consolication[[#This Row],[Bénéficiaires]],'PADESCE Ccontractuelle'!$B$61:$N$175,9,FALSE))</f>
        <v/>
      </c>
      <c r="AB2922" s="16" t="str">
        <f>IF(ISBLANK(Consolication[[#This Row],[Bénéficiaires]]),"",VLOOKUP(Consolication[[#This Row],[Bénéficiaires]],'PADESCE Ccontractuelle'!$B$61:$N$175,10,FALSE))</f>
        <v/>
      </c>
      <c r="AC2922" s="34" t="e">
        <f>VLOOKUP(#REF!,Apprenants!A2923:I3926,8,FALSE)</f>
        <v>#REF!</v>
      </c>
    </row>
    <row r="2923" spans="22:29" s="16" customFormat="1" x14ac:dyDescent="0.35">
      <c r="V2923" s="16" t="str">
        <f>IF(ISBLANK(Consolication[[#This Row],[Bénéficiaires]]),"",VLOOKUP(Consolication[[#This Row],[Bénéficiaires]],'PADESCE Ccontractuelle'!$B$61:$N$175,9,FALSE))</f>
        <v/>
      </c>
      <c r="AB2923" s="16" t="str">
        <f>IF(ISBLANK(Consolication[[#This Row],[Bénéficiaires]]),"",VLOOKUP(Consolication[[#This Row],[Bénéficiaires]],'PADESCE Ccontractuelle'!$B$61:$N$175,10,FALSE))</f>
        <v/>
      </c>
      <c r="AC2923" s="34" t="e">
        <f>VLOOKUP(#REF!,Apprenants!A2924:I3927,8,FALSE)</f>
        <v>#REF!</v>
      </c>
    </row>
    <row r="2924" spans="22:29" s="16" customFormat="1" x14ac:dyDescent="0.35">
      <c r="V2924" s="16" t="str">
        <f>IF(ISBLANK(Consolication[[#This Row],[Bénéficiaires]]),"",VLOOKUP(Consolication[[#This Row],[Bénéficiaires]],'PADESCE Ccontractuelle'!$B$61:$N$175,9,FALSE))</f>
        <v/>
      </c>
      <c r="AB2924" s="16" t="str">
        <f>IF(ISBLANK(Consolication[[#This Row],[Bénéficiaires]]),"",VLOOKUP(Consolication[[#This Row],[Bénéficiaires]],'PADESCE Ccontractuelle'!$B$61:$N$175,10,FALSE))</f>
        <v/>
      </c>
      <c r="AC2924" s="34" t="e">
        <f>VLOOKUP(#REF!,Apprenants!A2925:I3928,8,FALSE)</f>
        <v>#REF!</v>
      </c>
    </row>
    <row r="2925" spans="22:29" s="16" customFormat="1" x14ac:dyDescent="0.35">
      <c r="V2925" s="16" t="str">
        <f>IF(ISBLANK(Consolication[[#This Row],[Bénéficiaires]]),"",VLOOKUP(Consolication[[#This Row],[Bénéficiaires]],'PADESCE Ccontractuelle'!$B$61:$N$175,9,FALSE))</f>
        <v/>
      </c>
      <c r="AB2925" s="16" t="str">
        <f>IF(ISBLANK(Consolication[[#This Row],[Bénéficiaires]]),"",VLOOKUP(Consolication[[#This Row],[Bénéficiaires]],'PADESCE Ccontractuelle'!$B$61:$N$175,10,FALSE))</f>
        <v/>
      </c>
      <c r="AC2925" s="34" t="e">
        <f>VLOOKUP(#REF!,Apprenants!A2926:I3929,8,FALSE)</f>
        <v>#REF!</v>
      </c>
    </row>
    <row r="2926" spans="22:29" s="16" customFormat="1" x14ac:dyDescent="0.35">
      <c r="V2926" s="16" t="str">
        <f>IF(ISBLANK(Consolication[[#This Row],[Bénéficiaires]]),"",VLOOKUP(Consolication[[#This Row],[Bénéficiaires]],'PADESCE Ccontractuelle'!$B$61:$N$175,9,FALSE))</f>
        <v/>
      </c>
      <c r="AB2926" s="16" t="str">
        <f>IF(ISBLANK(Consolication[[#This Row],[Bénéficiaires]]),"",VLOOKUP(Consolication[[#This Row],[Bénéficiaires]],'PADESCE Ccontractuelle'!$B$61:$N$175,10,FALSE))</f>
        <v/>
      </c>
      <c r="AC2926" s="34" t="e">
        <f>VLOOKUP(#REF!,Apprenants!A2927:I3930,8,FALSE)</f>
        <v>#REF!</v>
      </c>
    </row>
    <row r="2927" spans="22:29" s="16" customFormat="1" x14ac:dyDescent="0.35">
      <c r="V2927" s="16" t="str">
        <f>IF(ISBLANK(Consolication[[#This Row],[Bénéficiaires]]),"",VLOOKUP(Consolication[[#This Row],[Bénéficiaires]],'PADESCE Ccontractuelle'!$B$61:$N$175,9,FALSE))</f>
        <v/>
      </c>
      <c r="AB2927" s="16" t="str">
        <f>IF(ISBLANK(Consolication[[#This Row],[Bénéficiaires]]),"",VLOOKUP(Consolication[[#This Row],[Bénéficiaires]],'PADESCE Ccontractuelle'!$B$61:$N$175,10,FALSE))</f>
        <v/>
      </c>
      <c r="AC2927" s="34" t="e">
        <f>VLOOKUP(#REF!,Apprenants!A2928:I3931,8,FALSE)</f>
        <v>#REF!</v>
      </c>
    </row>
    <row r="2928" spans="22:29" s="16" customFormat="1" x14ac:dyDescent="0.35">
      <c r="V2928" s="16" t="str">
        <f>IF(ISBLANK(Consolication[[#This Row],[Bénéficiaires]]),"",VLOOKUP(Consolication[[#This Row],[Bénéficiaires]],'PADESCE Ccontractuelle'!$B$61:$N$175,9,FALSE))</f>
        <v/>
      </c>
      <c r="AB2928" s="16" t="str">
        <f>IF(ISBLANK(Consolication[[#This Row],[Bénéficiaires]]),"",VLOOKUP(Consolication[[#This Row],[Bénéficiaires]],'PADESCE Ccontractuelle'!$B$61:$N$175,10,FALSE))</f>
        <v/>
      </c>
      <c r="AC2928" s="34" t="e">
        <f>VLOOKUP(#REF!,Apprenants!A2929:I3932,8,FALSE)</f>
        <v>#REF!</v>
      </c>
    </row>
    <row r="2929" spans="22:29" s="16" customFormat="1" x14ac:dyDescent="0.35">
      <c r="V2929" s="16" t="str">
        <f>IF(ISBLANK(Consolication[[#This Row],[Bénéficiaires]]),"",VLOOKUP(Consolication[[#This Row],[Bénéficiaires]],'PADESCE Ccontractuelle'!$B$61:$N$175,9,FALSE))</f>
        <v/>
      </c>
      <c r="AB2929" s="16" t="str">
        <f>IF(ISBLANK(Consolication[[#This Row],[Bénéficiaires]]),"",VLOOKUP(Consolication[[#This Row],[Bénéficiaires]],'PADESCE Ccontractuelle'!$B$61:$N$175,10,FALSE))</f>
        <v/>
      </c>
      <c r="AC2929" s="34" t="e">
        <f>VLOOKUP(#REF!,Apprenants!A2930:I3933,8,FALSE)</f>
        <v>#REF!</v>
      </c>
    </row>
    <row r="2930" spans="22:29" s="16" customFormat="1" x14ac:dyDescent="0.35">
      <c r="V2930" s="16" t="str">
        <f>IF(ISBLANK(Consolication[[#This Row],[Bénéficiaires]]),"",VLOOKUP(Consolication[[#This Row],[Bénéficiaires]],'PADESCE Ccontractuelle'!$B$61:$N$175,9,FALSE))</f>
        <v/>
      </c>
      <c r="AB2930" s="16" t="str">
        <f>IF(ISBLANK(Consolication[[#This Row],[Bénéficiaires]]),"",VLOOKUP(Consolication[[#This Row],[Bénéficiaires]],'PADESCE Ccontractuelle'!$B$61:$N$175,10,FALSE))</f>
        <v/>
      </c>
      <c r="AC2930" s="34" t="e">
        <f>VLOOKUP(#REF!,Apprenants!A2931:I3934,8,FALSE)</f>
        <v>#REF!</v>
      </c>
    </row>
    <row r="2931" spans="22:29" s="16" customFormat="1" x14ac:dyDescent="0.35">
      <c r="V2931" s="16" t="str">
        <f>IF(ISBLANK(Consolication[[#This Row],[Bénéficiaires]]),"",VLOOKUP(Consolication[[#This Row],[Bénéficiaires]],'PADESCE Ccontractuelle'!$B$61:$N$175,9,FALSE))</f>
        <v/>
      </c>
      <c r="AB2931" s="16" t="str">
        <f>IF(ISBLANK(Consolication[[#This Row],[Bénéficiaires]]),"",VLOOKUP(Consolication[[#This Row],[Bénéficiaires]],'PADESCE Ccontractuelle'!$B$61:$N$175,10,FALSE))</f>
        <v/>
      </c>
      <c r="AC2931" s="34" t="e">
        <f>VLOOKUP(#REF!,Apprenants!A2932:I3935,8,FALSE)</f>
        <v>#REF!</v>
      </c>
    </row>
    <row r="2932" spans="22:29" s="16" customFormat="1" x14ac:dyDescent="0.35">
      <c r="V2932" s="16" t="str">
        <f>IF(ISBLANK(Consolication[[#This Row],[Bénéficiaires]]),"",VLOOKUP(Consolication[[#This Row],[Bénéficiaires]],'PADESCE Ccontractuelle'!$B$61:$N$175,9,FALSE))</f>
        <v/>
      </c>
      <c r="AB2932" s="16" t="str">
        <f>IF(ISBLANK(Consolication[[#This Row],[Bénéficiaires]]),"",VLOOKUP(Consolication[[#This Row],[Bénéficiaires]],'PADESCE Ccontractuelle'!$B$61:$N$175,10,FALSE))</f>
        <v/>
      </c>
      <c r="AC2932" s="34" t="e">
        <f>VLOOKUP(#REF!,Apprenants!A2933:I3936,8,FALSE)</f>
        <v>#REF!</v>
      </c>
    </row>
    <row r="2933" spans="22:29" s="16" customFormat="1" x14ac:dyDescent="0.35">
      <c r="V2933" s="16" t="str">
        <f>IF(ISBLANK(Consolication[[#This Row],[Bénéficiaires]]),"",VLOOKUP(Consolication[[#This Row],[Bénéficiaires]],'PADESCE Ccontractuelle'!$B$61:$N$175,9,FALSE))</f>
        <v/>
      </c>
      <c r="AB2933" s="16" t="str">
        <f>IF(ISBLANK(Consolication[[#This Row],[Bénéficiaires]]),"",VLOOKUP(Consolication[[#This Row],[Bénéficiaires]],'PADESCE Ccontractuelle'!$B$61:$N$175,10,FALSE))</f>
        <v/>
      </c>
      <c r="AC2933" s="34" t="e">
        <f>VLOOKUP(#REF!,Apprenants!A2934:I3937,8,FALSE)</f>
        <v>#REF!</v>
      </c>
    </row>
    <row r="2934" spans="22:29" s="16" customFormat="1" x14ac:dyDescent="0.35">
      <c r="V2934" s="16" t="str">
        <f>IF(ISBLANK(Consolication[[#This Row],[Bénéficiaires]]),"",VLOOKUP(Consolication[[#This Row],[Bénéficiaires]],'PADESCE Ccontractuelle'!$B$61:$N$175,9,FALSE))</f>
        <v/>
      </c>
      <c r="AB2934" s="16" t="str">
        <f>IF(ISBLANK(Consolication[[#This Row],[Bénéficiaires]]),"",VLOOKUP(Consolication[[#This Row],[Bénéficiaires]],'PADESCE Ccontractuelle'!$B$61:$N$175,10,FALSE))</f>
        <v/>
      </c>
      <c r="AC2934" s="34" t="e">
        <f>VLOOKUP(#REF!,Apprenants!A2935:I3938,8,FALSE)</f>
        <v>#REF!</v>
      </c>
    </row>
    <row r="2935" spans="22:29" s="16" customFormat="1" x14ac:dyDescent="0.35">
      <c r="V2935" s="16" t="str">
        <f>IF(ISBLANK(Consolication[[#This Row],[Bénéficiaires]]),"",VLOOKUP(Consolication[[#This Row],[Bénéficiaires]],'PADESCE Ccontractuelle'!$B$61:$N$175,9,FALSE))</f>
        <v/>
      </c>
      <c r="AB2935" s="16" t="str">
        <f>IF(ISBLANK(Consolication[[#This Row],[Bénéficiaires]]),"",VLOOKUP(Consolication[[#This Row],[Bénéficiaires]],'PADESCE Ccontractuelle'!$B$61:$N$175,10,FALSE))</f>
        <v/>
      </c>
      <c r="AC2935" s="34" t="e">
        <f>VLOOKUP(#REF!,Apprenants!A2936:I3939,8,FALSE)</f>
        <v>#REF!</v>
      </c>
    </row>
    <row r="2936" spans="22:29" s="16" customFormat="1" x14ac:dyDescent="0.35">
      <c r="V2936" s="16" t="str">
        <f>IF(ISBLANK(Consolication[[#This Row],[Bénéficiaires]]),"",VLOOKUP(Consolication[[#This Row],[Bénéficiaires]],'PADESCE Ccontractuelle'!$B$61:$N$175,9,FALSE))</f>
        <v/>
      </c>
      <c r="AB2936" s="16" t="str">
        <f>IF(ISBLANK(Consolication[[#This Row],[Bénéficiaires]]),"",VLOOKUP(Consolication[[#This Row],[Bénéficiaires]],'PADESCE Ccontractuelle'!$B$61:$N$175,10,FALSE))</f>
        <v/>
      </c>
      <c r="AC2936" s="34" t="e">
        <f>VLOOKUP(#REF!,Apprenants!A2937:I3940,8,FALSE)</f>
        <v>#REF!</v>
      </c>
    </row>
    <row r="2937" spans="22:29" s="16" customFormat="1" x14ac:dyDescent="0.35">
      <c r="V2937" s="16" t="str">
        <f>IF(ISBLANK(Consolication[[#This Row],[Bénéficiaires]]),"",VLOOKUP(Consolication[[#This Row],[Bénéficiaires]],'PADESCE Ccontractuelle'!$B$61:$N$175,9,FALSE))</f>
        <v/>
      </c>
      <c r="AB2937" s="16" t="str">
        <f>IF(ISBLANK(Consolication[[#This Row],[Bénéficiaires]]),"",VLOOKUP(Consolication[[#This Row],[Bénéficiaires]],'PADESCE Ccontractuelle'!$B$61:$N$175,10,FALSE))</f>
        <v/>
      </c>
      <c r="AC2937" s="34" t="e">
        <f>VLOOKUP(#REF!,Apprenants!A2938:I3941,8,FALSE)</f>
        <v>#REF!</v>
      </c>
    </row>
    <row r="2938" spans="22:29" s="16" customFormat="1" x14ac:dyDescent="0.35">
      <c r="V2938" s="16" t="str">
        <f>IF(ISBLANK(Consolication[[#This Row],[Bénéficiaires]]),"",VLOOKUP(Consolication[[#This Row],[Bénéficiaires]],'PADESCE Ccontractuelle'!$B$61:$N$175,9,FALSE))</f>
        <v/>
      </c>
      <c r="AB2938" s="16" t="str">
        <f>IF(ISBLANK(Consolication[[#This Row],[Bénéficiaires]]),"",VLOOKUP(Consolication[[#This Row],[Bénéficiaires]],'PADESCE Ccontractuelle'!$B$61:$N$175,10,FALSE))</f>
        <v/>
      </c>
      <c r="AC2938" s="34" t="e">
        <f>VLOOKUP(#REF!,Apprenants!A2939:I3942,8,FALSE)</f>
        <v>#REF!</v>
      </c>
    </row>
    <row r="2939" spans="22:29" s="16" customFormat="1" x14ac:dyDescent="0.35">
      <c r="V2939" s="16" t="str">
        <f>IF(ISBLANK(Consolication[[#This Row],[Bénéficiaires]]),"",VLOOKUP(Consolication[[#This Row],[Bénéficiaires]],'PADESCE Ccontractuelle'!$B$61:$N$175,9,FALSE))</f>
        <v/>
      </c>
      <c r="AB2939" s="16" t="str">
        <f>IF(ISBLANK(Consolication[[#This Row],[Bénéficiaires]]),"",VLOOKUP(Consolication[[#This Row],[Bénéficiaires]],'PADESCE Ccontractuelle'!$B$61:$N$175,10,FALSE))</f>
        <v/>
      </c>
      <c r="AC2939" s="34" t="e">
        <f>VLOOKUP(#REF!,Apprenants!A2940:I3943,8,FALSE)</f>
        <v>#REF!</v>
      </c>
    </row>
    <row r="2940" spans="22:29" s="16" customFormat="1" x14ac:dyDescent="0.35">
      <c r="V2940" s="16" t="str">
        <f>IF(ISBLANK(Consolication[[#This Row],[Bénéficiaires]]),"",VLOOKUP(Consolication[[#This Row],[Bénéficiaires]],'PADESCE Ccontractuelle'!$B$61:$N$175,9,FALSE))</f>
        <v/>
      </c>
      <c r="AB2940" s="16" t="str">
        <f>IF(ISBLANK(Consolication[[#This Row],[Bénéficiaires]]),"",VLOOKUP(Consolication[[#This Row],[Bénéficiaires]],'PADESCE Ccontractuelle'!$B$61:$N$175,10,FALSE))</f>
        <v/>
      </c>
      <c r="AC2940" s="34" t="e">
        <f>VLOOKUP(#REF!,Apprenants!A2941:I3944,8,FALSE)</f>
        <v>#REF!</v>
      </c>
    </row>
    <row r="2941" spans="22:29" s="16" customFormat="1" x14ac:dyDescent="0.35">
      <c r="V2941" s="16" t="str">
        <f>IF(ISBLANK(Consolication[[#This Row],[Bénéficiaires]]),"",VLOOKUP(Consolication[[#This Row],[Bénéficiaires]],'PADESCE Ccontractuelle'!$B$61:$N$175,9,FALSE))</f>
        <v/>
      </c>
      <c r="AB2941" s="16" t="str">
        <f>IF(ISBLANK(Consolication[[#This Row],[Bénéficiaires]]),"",VLOOKUP(Consolication[[#This Row],[Bénéficiaires]],'PADESCE Ccontractuelle'!$B$61:$N$175,10,FALSE))</f>
        <v/>
      </c>
      <c r="AC2941" s="34" t="e">
        <f>VLOOKUP(#REF!,Apprenants!A2942:I3945,8,FALSE)</f>
        <v>#REF!</v>
      </c>
    </row>
    <row r="2942" spans="22:29" s="16" customFormat="1" x14ac:dyDescent="0.35">
      <c r="V2942" s="16" t="str">
        <f>IF(ISBLANK(Consolication[[#This Row],[Bénéficiaires]]),"",VLOOKUP(Consolication[[#This Row],[Bénéficiaires]],'PADESCE Ccontractuelle'!$B$61:$N$175,9,FALSE))</f>
        <v/>
      </c>
      <c r="AB2942" s="16" t="str">
        <f>IF(ISBLANK(Consolication[[#This Row],[Bénéficiaires]]),"",VLOOKUP(Consolication[[#This Row],[Bénéficiaires]],'PADESCE Ccontractuelle'!$B$61:$N$175,10,FALSE))</f>
        <v/>
      </c>
      <c r="AC2942" s="34" t="e">
        <f>VLOOKUP(#REF!,Apprenants!A2943:I3946,8,FALSE)</f>
        <v>#REF!</v>
      </c>
    </row>
    <row r="2943" spans="22:29" s="16" customFormat="1" x14ac:dyDescent="0.35">
      <c r="V2943" s="16" t="str">
        <f>IF(ISBLANK(Consolication[[#This Row],[Bénéficiaires]]),"",VLOOKUP(Consolication[[#This Row],[Bénéficiaires]],'PADESCE Ccontractuelle'!$B$61:$N$175,9,FALSE))</f>
        <v/>
      </c>
      <c r="AB2943" s="16" t="str">
        <f>IF(ISBLANK(Consolication[[#This Row],[Bénéficiaires]]),"",VLOOKUP(Consolication[[#This Row],[Bénéficiaires]],'PADESCE Ccontractuelle'!$B$61:$N$175,10,FALSE))</f>
        <v/>
      </c>
      <c r="AC2943" s="34" t="e">
        <f>VLOOKUP(#REF!,Apprenants!A2944:I3947,8,FALSE)</f>
        <v>#REF!</v>
      </c>
    </row>
    <row r="2944" spans="22:29" s="16" customFormat="1" x14ac:dyDescent="0.35">
      <c r="V2944" s="16" t="str">
        <f>IF(ISBLANK(Consolication[[#This Row],[Bénéficiaires]]),"",VLOOKUP(Consolication[[#This Row],[Bénéficiaires]],'PADESCE Ccontractuelle'!$B$61:$N$175,9,FALSE))</f>
        <v/>
      </c>
      <c r="AB2944" s="16" t="str">
        <f>IF(ISBLANK(Consolication[[#This Row],[Bénéficiaires]]),"",VLOOKUP(Consolication[[#This Row],[Bénéficiaires]],'PADESCE Ccontractuelle'!$B$61:$N$175,10,FALSE))</f>
        <v/>
      </c>
      <c r="AC2944" s="34" t="e">
        <f>VLOOKUP(#REF!,Apprenants!A2945:I3948,8,FALSE)</f>
        <v>#REF!</v>
      </c>
    </row>
    <row r="2945" spans="22:29" s="16" customFormat="1" x14ac:dyDescent="0.35">
      <c r="V2945" s="16" t="str">
        <f>IF(ISBLANK(Consolication[[#This Row],[Bénéficiaires]]),"",VLOOKUP(Consolication[[#This Row],[Bénéficiaires]],'PADESCE Ccontractuelle'!$B$61:$N$175,9,FALSE))</f>
        <v/>
      </c>
      <c r="AB2945" s="16" t="str">
        <f>IF(ISBLANK(Consolication[[#This Row],[Bénéficiaires]]),"",VLOOKUP(Consolication[[#This Row],[Bénéficiaires]],'PADESCE Ccontractuelle'!$B$61:$N$175,10,FALSE))</f>
        <v/>
      </c>
      <c r="AC2945" s="34" t="e">
        <f>VLOOKUP(#REF!,Apprenants!A2946:I3949,8,FALSE)</f>
        <v>#REF!</v>
      </c>
    </row>
    <row r="2946" spans="22:29" s="16" customFormat="1" x14ac:dyDescent="0.35">
      <c r="V2946" s="16" t="str">
        <f>IF(ISBLANK(Consolication[[#This Row],[Bénéficiaires]]),"",VLOOKUP(Consolication[[#This Row],[Bénéficiaires]],'PADESCE Ccontractuelle'!$B$61:$N$175,9,FALSE))</f>
        <v/>
      </c>
      <c r="AB2946" s="16" t="str">
        <f>IF(ISBLANK(Consolication[[#This Row],[Bénéficiaires]]),"",VLOOKUP(Consolication[[#This Row],[Bénéficiaires]],'PADESCE Ccontractuelle'!$B$61:$N$175,10,FALSE))</f>
        <v/>
      </c>
      <c r="AC2946" s="34" t="e">
        <f>VLOOKUP(#REF!,Apprenants!A2947:I3950,8,FALSE)</f>
        <v>#REF!</v>
      </c>
    </row>
    <row r="2947" spans="22:29" s="16" customFormat="1" x14ac:dyDescent="0.35">
      <c r="V2947" s="16" t="str">
        <f>IF(ISBLANK(Consolication[[#This Row],[Bénéficiaires]]),"",VLOOKUP(Consolication[[#This Row],[Bénéficiaires]],'PADESCE Ccontractuelle'!$B$61:$N$175,9,FALSE))</f>
        <v/>
      </c>
      <c r="AB2947" s="16" t="str">
        <f>IF(ISBLANK(Consolication[[#This Row],[Bénéficiaires]]),"",VLOOKUP(Consolication[[#This Row],[Bénéficiaires]],'PADESCE Ccontractuelle'!$B$61:$N$175,10,FALSE))</f>
        <v/>
      </c>
      <c r="AC2947" s="34" t="e">
        <f>VLOOKUP(#REF!,Apprenants!A2948:I3951,8,FALSE)</f>
        <v>#REF!</v>
      </c>
    </row>
    <row r="2948" spans="22:29" s="16" customFormat="1" x14ac:dyDescent="0.35">
      <c r="V2948" s="16" t="str">
        <f>IF(ISBLANK(Consolication[[#This Row],[Bénéficiaires]]),"",VLOOKUP(Consolication[[#This Row],[Bénéficiaires]],'PADESCE Ccontractuelle'!$B$61:$N$175,9,FALSE))</f>
        <v/>
      </c>
      <c r="AB2948" s="16" t="str">
        <f>IF(ISBLANK(Consolication[[#This Row],[Bénéficiaires]]),"",VLOOKUP(Consolication[[#This Row],[Bénéficiaires]],'PADESCE Ccontractuelle'!$B$61:$N$175,10,FALSE))</f>
        <v/>
      </c>
      <c r="AC2948" s="34" t="e">
        <f>VLOOKUP(#REF!,Apprenants!A2949:I3952,8,FALSE)</f>
        <v>#REF!</v>
      </c>
    </row>
    <row r="2949" spans="22:29" s="16" customFormat="1" x14ac:dyDescent="0.35">
      <c r="V2949" s="16" t="str">
        <f>IF(ISBLANK(Consolication[[#This Row],[Bénéficiaires]]),"",VLOOKUP(Consolication[[#This Row],[Bénéficiaires]],'PADESCE Ccontractuelle'!$B$61:$N$175,9,FALSE))</f>
        <v/>
      </c>
      <c r="AB2949" s="16" t="str">
        <f>IF(ISBLANK(Consolication[[#This Row],[Bénéficiaires]]),"",VLOOKUP(Consolication[[#This Row],[Bénéficiaires]],'PADESCE Ccontractuelle'!$B$61:$N$175,10,FALSE))</f>
        <v/>
      </c>
      <c r="AC2949" s="34" t="e">
        <f>VLOOKUP(#REF!,Apprenants!A2950:I3953,8,FALSE)</f>
        <v>#REF!</v>
      </c>
    </row>
    <row r="2950" spans="22:29" s="16" customFormat="1" x14ac:dyDescent="0.35">
      <c r="V2950" s="16" t="str">
        <f>IF(ISBLANK(Consolication[[#This Row],[Bénéficiaires]]),"",VLOOKUP(Consolication[[#This Row],[Bénéficiaires]],'PADESCE Ccontractuelle'!$B$61:$N$175,9,FALSE))</f>
        <v/>
      </c>
      <c r="AB2950" s="16" t="str">
        <f>IF(ISBLANK(Consolication[[#This Row],[Bénéficiaires]]),"",VLOOKUP(Consolication[[#This Row],[Bénéficiaires]],'PADESCE Ccontractuelle'!$B$61:$N$175,10,FALSE))</f>
        <v/>
      </c>
      <c r="AC2950" s="34" t="e">
        <f>VLOOKUP(#REF!,Apprenants!A2951:I3954,8,FALSE)</f>
        <v>#REF!</v>
      </c>
    </row>
    <row r="2951" spans="22:29" s="16" customFormat="1" x14ac:dyDescent="0.35">
      <c r="V2951" s="16" t="str">
        <f>IF(ISBLANK(Consolication[[#This Row],[Bénéficiaires]]),"",VLOOKUP(Consolication[[#This Row],[Bénéficiaires]],'PADESCE Ccontractuelle'!$B$61:$N$175,9,FALSE))</f>
        <v/>
      </c>
      <c r="AB2951" s="16" t="str">
        <f>IF(ISBLANK(Consolication[[#This Row],[Bénéficiaires]]),"",VLOOKUP(Consolication[[#This Row],[Bénéficiaires]],'PADESCE Ccontractuelle'!$B$61:$N$175,10,FALSE))</f>
        <v/>
      </c>
      <c r="AC2951" s="34" t="e">
        <f>VLOOKUP(#REF!,Apprenants!A2952:I3955,8,FALSE)</f>
        <v>#REF!</v>
      </c>
    </row>
    <row r="2952" spans="22:29" s="16" customFormat="1" x14ac:dyDescent="0.35">
      <c r="V2952" s="16" t="str">
        <f>IF(ISBLANK(Consolication[[#This Row],[Bénéficiaires]]),"",VLOOKUP(Consolication[[#This Row],[Bénéficiaires]],'PADESCE Ccontractuelle'!$B$61:$N$175,9,FALSE))</f>
        <v/>
      </c>
      <c r="AB2952" s="16" t="str">
        <f>IF(ISBLANK(Consolication[[#This Row],[Bénéficiaires]]),"",VLOOKUP(Consolication[[#This Row],[Bénéficiaires]],'PADESCE Ccontractuelle'!$B$61:$N$175,10,FALSE))</f>
        <v/>
      </c>
      <c r="AC2952" s="34" t="e">
        <f>VLOOKUP(#REF!,Apprenants!A2953:I3956,8,FALSE)</f>
        <v>#REF!</v>
      </c>
    </row>
    <row r="2953" spans="22:29" s="16" customFormat="1" x14ac:dyDescent="0.35">
      <c r="V2953" s="16" t="str">
        <f>IF(ISBLANK(Consolication[[#This Row],[Bénéficiaires]]),"",VLOOKUP(Consolication[[#This Row],[Bénéficiaires]],'PADESCE Ccontractuelle'!$B$61:$N$175,9,FALSE))</f>
        <v/>
      </c>
      <c r="AB2953" s="16" t="str">
        <f>IF(ISBLANK(Consolication[[#This Row],[Bénéficiaires]]),"",VLOOKUP(Consolication[[#This Row],[Bénéficiaires]],'PADESCE Ccontractuelle'!$B$61:$N$175,10,FALSE))</f>
        <v/>
      </c>
      <c r="AC2953" s="34" t="e">
        <f>VLOOKUP(#REF!,Apprenants!A2954:I3957,8,FALSE)</f>
        <v>#REF!</v>
      </c>
    </row>
    <row r="2954" spans="22:29" s="16" customFormat="1" x14ac:dyDescent="0.35">
      <c r="V2954" s="16" t="str">
        <f>IF(ISBLANK(Consolication[[#This Row],[Bénéficiaires]]),"",VLOOKUP(Consolication[[#This Row],[Bénéficiaires]],'PADESCE Ccontractuelle'!$B$61:$N$175,9,FALSE))</f>
        <v/>
      </c>
      <c r="AB2954" s="16" t="str">
        <f>IF(ISBLANK(Consolication[[#This Row],[Bénéficiaires]]),"",VLOOKUP(Consolication[[#This Row],[Bénéficiaires]],'PADESCE Ccontractuelle'!$B$61:$N$175,10,FALSE))</f>
        <v/>
      </c>
      <c r="AC2954" s="34" t="e">
        <f>VLOOKUP(#REF!,Apprenants!A2955:I3958,8,FALSE)</f>
        <v>#REF!</v>
      </c>
    </row>
    <row r="2955" spans="22:29" s="16" customFormat="1" x14ac:dyDescent="0.35">
      <c r="V2955" s="16" t="str">
        <f>IF(ISBLANK(Consolication[[#This Row],[Bénéficiaires]]),"",VLOOKUP(Consolication[[#This Row],[Bénéficiaires]],'PADESCE Ccontractuelle'!$B$61:$N$175,9,FALSE))</f>
        <v/>
      </c>
      <c r="AB2955" s="16" t="str">
        <f>IF(ISBLANK(Consolication[[#This Row],[Bénéficiaires]]),"",VLOOKUP(Consolication[[#This Row],[Bénéficiaires]],'PADESCE Ccontractuelle'!$B$61:$N$175,10,FALSE))</f>
        <v/>
      </c>
      <c r="AC2955" s="34" t="e">
        <f>VLOOKUP(#REF!,Apprenants!A2956:I3959,8,FALSE)</f>
        <v>#REF!</v>
      </c>
    </row>
    <row r="2956" spans="22:29" s="16" customFormat="1" x14ac:dyDescent="0.35">
      <c r="V2956" s="16" t="str">
        <f>IF(ISBLANK(Consolication[[#This Row],[Bénéficiaires]]),"",VLOOKUP(Consolication[[#This Row],[Bénéficiaires]],'PADESCE Ccontractuelle'!$B$61:$N$175,9,FALSE))</f>
        <v/>
      </c>
      <c r="AB2956" s="16" t="str">
        <f>IF(ISBLANK(Consolication[[#This Row],[Bénéficiaires]]),"",VLOOKUP(Consolication[[#This Row],[Bénéficiaires]],'PADESCE Ccontractuelle'!$B$61:$N$175,10,FALSE))</f>
        <v/>
      </c>
      <c r="AC2956" s="34" t="e">
        <f>VLOOKUP(#REF!,Apprenants!A2957:I3960,8,FALSE)</f>
        <v>#REF!</v>
      </c>
    </row>
    <row r="2957" spans="22:29" s="16" customFormat="1" x14ac:dyDescent="0.35">
      <c r="V2957" s="16" t="str">
        <f>IF(ISBLANK(Consolication[[#This Row],[Bénéficiaires]]),"",VLOOKUP(Consolication[[#This Row],[Bénéficiaires]],'PADESCE Ccontractuelle'!$B$61:$N$175,9,FALSE))</f>
        <v/>
      </c>
      <c r="AB2957" s="16" t="str">
        <f>IF(ISBLANK(Consolication[[#This Row],[Bénéficiaires]]),"",VLOOKUP(Consolication[[#This Row],[Bénéficiaires]],'PADESCE Ccontractuelle'!$B$61:$N$175,10,FALSE))</f>
        <v/>
      </c>
      <c r="AC2957" s="34" t="e">
        <f>VLOOKUP(#REF!,Apprenants!A2958:I3961,8,FALSE)</f>
        <v>#REF!</v>
      </c>
    </row>
    <row r="2958" spans="22:29" s="16" customFormat="1" x14ac:dyDescent="0.35">
      <c r="V2958" s="16" t="str">
        <f>IF(ISBLANK(Consolication[[#This Row],[Bénéficiaires]]),"",VLOOKUP(Consolication[[#This Row],[Bénéficiaires]],'PADESCE Ccontractuelle'!$B$61:$N$175,9,FALSE))</f>
        <v/>
      </c>
      <c r="AB2958" s="16" t="str">
        <f>IF(ISBLANK(Consolication[[#This Row],[Bénéficiaires]]),"",VLOOKUP(Consolication[[#This Row],[Bénéficiaires]],'PADESCE Ccontractuelle'!$B$61:$N$175,10,FALSE))</f>
        <v/>
      </c>
      <c r="AC2958" s="34" t="e">
        <f>VLOOKUP(#REF!,Apprenants!A2959:I3962,8,FALSE)</f>
        <v>#REF!</v>
      </c>
    </row>
    <row r="2959" spans="22:29" s="16" customFormat="1" x14ac:dyDescent="0.35">
      <c r="V2959" s="16" t="str">
        <f>IF(ISBLANK(Consolication[[#This Row],[Bénéficiaires]]),"",VLOOKUP(Consolication[[#This Row],[Bénéficiaires]],'PADESCE Ccontractuelle'!$B$61:$N$175,9,FALSE))</f>
        <v/>
      </c>
      <c r="AB2959" s="16" t="str">
        <f>IF(ISBLANK(Consolication[[#This Row],[Bénéficiaires]]),"",VLOOKUP(Consolication[[#This Row],[Bénéficiaires]],'PADESCE Ccontractuelle'!$B$61:$N$175,10,FALSE))</f>
        <v/>
      </c>
      <c r="AC2959" s="34" t="e">
        <f>VLOOKUP(#REF!,Apprenants!A2960:I3963,8,FALSE)</f>
        <v>#REF!</v>
      </c>
    </row>
    <row r="2960" spans="22:29" s="16" customFormat="1" x14ac:dyDescent="0.35">
      <c r="V2960" s="16" t="str">
        <f>IF(ISBLANK(Consolication[[#This Row],[Bénéficiaires]]),"",VLOOKUP(Consolication[[#This Row],[Bénéficiaires]],'PADESCE Ccontractuelle'!$B$61:$N$175,9,FALSE))</f>
        <v/>
      </c>
      <c r="AB2960" s="16" t="str">
        <f>IF(ISBLANK(Consolication[[#This Row],[Bénéficiaires]]),"",VLOOKUP(Consolication[[#This Row],[Bénéficiaires]],'PADESCE Ccontractuelle'!$B$61:$N$175,10,FALSE))</f>
        <v/>
      </c>
      <c r="AC2960" s="34" t="e">
        <f>VLOOKUP(#REF!,Apprenants!A2961:I3964,8,FALSE)</f>
        <v>#REF!</v>
      </c>
    </row>
    <row r="2961" spans="22:29" s="16" customFormat="1" x14ac:dyDescent="0.35">
      <c r="V2961" s="16" t="str">
        <f>IF(ISBLANK(Consolication[[#This Row],[Bénéficiaires]]),"",VLOOKUP(Consolication[[#This Row],[Bénéficiaires]],'PADESCE Ccontractuelle'!$B$61:$N$175,9,FALSE))</f>
        <v/>
      </c>
      <c r="AB2961" s="16" t="str">
        <f>IF(ISBLANK(Consolication[[#This Row],[Bénéficiaires]]),"",VLOOKUP(Consolication[[#This Row],[Bénéficiaires]],'PADESCE Ccontractuelle'!$B$61:$N$175,10,FALSE))</f>
        <v/>
      </c>
      <c r="AC2961" s="34" t="e">
        <f>VLOOKUP(#REF!,Apprenants!A2962:I3965,8,FALSE)</f>
        <v>#REF!</v>
      </c>
    </row>
    <row r="2962" spans="22:29" s="16" customFormat="1" x14ac:dyDescent="0.35">
      <c r="V2962" s="16" t="str">
        <f>IF(ISBLANK(Consolication[[#This Row],[Bénéficiaires]]),"",VLOOKUP(Consolication[[#This Row],[Bénéficiaires]],'PADESCE Ccontractuelle'!$B$61:$N$175,9,FALSE))</f>
        <v/>
      </c>
      <c r="AB2962" s="16" t="str">
        <f>IF(ISBLANK(Consolication[[#This Row],[Bénéficiaires]]),"",VLOOKUP(Consolication[[#This Row],[Bénéficiaires]],'PADESCE Ccontractuelle'!$B$61:$N$175,10,FALSE))</f>
        <v/>
      </c>
      <c r="AC2962" s="34" t="e">
        <f>VLOOKUP(#REF!,Apprenants!A2963:I3966,8,FALSE)</f>
        <v>#REF!</v>
      </c>
    </row>
    <row r="2963" spans="22:29" s="16" customFormat="1" x14ac:dyDescent="0.35">
      <c r="V2963" s="16" t="str">
        <f>IF(ISBLANK(Consolication[[#This Row],[Bénéficiaires]]),"",VLOOKUP(Consolication[[#This Row],[Bénéficiaires]],'PADESCE Ccontractuelle'!$B$61:$N$175,9,FALSE))</f>
        <v/>
      </c>
      <c r="AB2963" s="16" t="str">
        <f>IF(ISBLANK(Consolication[[#This Row],[Bénéficiaires]]),"",VLOOKUP(Consolication[[#This Row],[Bénéficiaires]],'PADESCE Ccontractuelle'!$B$61:$N$175,10,FALSE))</f>
        <v/>
      </c>
      <c r="AC2963" s="34" t="e">
        <f>VLOOKUP(#REF!,Apprenants!A2964:I3967,8,FALSE)</f>
        <v>#REF!</v>
      </c>
    </row>
    <row r="2964" spans="22:29" s="16" customFormat="1" x14ac:dyDescent="0.35">
      <c r="V2964" s="16" t="str">
        <f>IF(ISBLANK(Consolication[[#This Row],[Bénéficiaires]]),"",VLOOKUP(Consolication[[#This Row],[Bénéficiaires]],'PADESCE Ccontractuelle'!$B$61:$N$175,9,FALSE))</f>
        <v/>
      </c>
      <c r="AB2964" s="16" t="str">
        <f>IF(ISBLANK(Consolication[[#This Row],[Bénéficiaires]]),"",VLOOKUP(Consolication[[#This Row],[Bénéficiaires]],'PADESCE Ccontractuelle'!$B$61:$N$175,10,FALSE))</f>
        <v/>
      </c>
      <c r="AC2964" s="34" t="e">
        <f>VLOOKUP(#REF!,Apprenants!A2965:I3968,8,FALSE)</f>
        <v>#REF!</v>
      </c>
    </row>
    <row r="2965" spans="22:29" s="16" customFormat="1" x14ac:dyDescent="0.35">
      <c r="V2965" s="16" t="str">
        <f>IF(ISBLANK(Consolication[[#This Row],[Bénéficiaires]]),"",VLOOKUP(Consolication[[#This Row],[Bénéficiaires]],'PADESCE Ccontractuelle'!$B$61:$N$175,9,FALSE))</f>
        <v/>
      </c>
      <c r="AB2965" s="16" t="str">
        <f>IF(ISBLANK(Consolication[[#This Row],[Bénéficiaires]]),"",VLOOKUP(Consolication[[#This Row],[Bénéficiaires]],'PADESCE Ccontractuelle'!$B$61:$N$175,10,FALSE))</f>
        <v/>
      </c>
      <c r="AC2965" s="34" t="e">
        <f>VLOOKUP(#REF!,Apprenants!A2966:I3969,8,FALSE)</f>
        <v>#REF!</v>
      </c>
    </row>
    <row r="2966" spans="22:29" s="16" customFormat="1" x14ac:dyDescent="0.35">
      <c r="V2966" s="16" t="str">
        <f>IF(ISBLANK(Consolication[[#This Row],[Bénéficiaires]]),"",VLOOKUP(Consolication[[#This Row],[Bénéficiaires]],'PADESCE Ccontractuelle'!$B$61:$N$175,9,FALSE))</f>
        <v/>
      </c>
      <c r="AB2966" s="16" t="str">
        <f>IF(ISBLANK(Consolication[[#This Row],[Bénéficiaires]]),"",VLOOKUP(Consolication[[#This Row],[Bénéficiaires]],'PADESCE Ccontractuelle'!$B$61:$N$175,10,FALSE))</f>
        <v/>
      </c>
      <c r="AC2966" s="34" t="e">
        <f>VLOOKUP(#REF!,Apprenants!A2967:I3970,8,FALSE)</f>
        <v>#REF!</v>
      </c>
    </row>
    <row r="2967" spans="22:29" s="16" customFormat="1" x14ac:dyDescent="0.35">
      <c r="V2967" s="16" t="str">
        <f>IF(ISBLANK(Consolication[[#This Row],[Bénéficiaires]]),"",VLOOKUP(Consolication[[#This Row],[Bénéficiaires]],'PADESCE Ccontractuelle'!$B$61:$N$175,9,FALSE))</f>
        <v/>
      </c>
      <c r="AB2967" s="16" t="str">
        <f>IF(ISBLANK(Consolication[[#This Row],[Bénéficiaires]]),"",VLOOKUP(Consolication[[#This Row],[Bénéficiaires]],'PADESCE Ccontractuelle'!$B$61:$N$175,10,FALSE))</f>
        <v/>
      </c>
      <c r="AC2967" s="34" t="e">
        <f>VLOOKUP(#REF!,Apprenants!A2968:I3971,8,FALSE)</f>
        <v>#REF!</v>
      </c>
    </row>
    <row r="2968" spans="22:29" s="16" customFormat="1" x14ac:dyDescent="0.35">
      <c r="V2968" s="16" t="str">
        <f>IF(ISBLANK(Consolication[[#This Row],[Bénéficiaires]]),"",VLOOKUP(Consolication[[#This Row],[Bénéficiaires]],'PADESCE Ccontractuelle'!$B$61:$N$175,9,FALSE))</f>
        <v/>
      </c>
      <c r="AB2968" s="16" t="str">
        <f>IF(ISBLANK(Consolication[[#This Row],[Bénéficiaires]]),"",VLOOKUP(Consolication[[#This Row],[Bénéficiaires]],'PADESCE Ccontractuelle'!$B$61:$N$175,10,FALSE))</f>
        <v/>
      </c>
      <c r="AC2968" s="34" t="e">
        <f>VLOOKUP(#REF!,Apprenants!A2969:I3972,8,FALSE)</f>
        <v>#REF!</v>
      </c>
    </row>
    <row r="2969" spans="22:29" s="16" customFormat="1" x14ac:dyDescent="0.35">
      <c r="V2969" s="16" t="str">
        <f>IF(ISBLANK(Consolication[[#This Row],[Bénéficiaires]]),"",VLOOKUP(Consolication[[#This Row],[Bénéficiaires]],'PADESCE Ccontractuelle'!$B$61:$N$175,9,FALSE))</f>
        <v/>
      </c>
      <c r="AB2969" s="16" t="str">
        <f>IF(ISBLANK(Consolication[[#This Row],[Bénéficiaires]]),"",VLOOKUP(Consolication[[#This Row],[Bénéficiaires]],'PADESCE Ccontractuelle'!$B$61:$N$175,10,FALSE))</f>
        <v/>
      </c>
      <c r="AC2969" s="34" t="e">
        <f>VLOOKUP(#REF!,Apprenants!A2970:I3973,8,FALSE)</f>
        <v>#REF!</v>
      </c>
    </row>
    <row r="2970" spans="22:29" s="16" customFormat="1" x14ac:dyDescent="0.35">
      <c r="V2970" s="16" t="str">
        <f>IF(ISBLANK(Consolication[[#This Row],[Bénéficiaires]]),"",VLOOKUP(Consolication[[#This Row],[Bénéficiaires]],'PADESCE Ccontractuelle'!$B$61:$N$175,9,FALSE))</f>
        <v/>
      </c>
      <c r="AB2970" s="16" t="str">
        <f>IF(ISBLANK(Consolication[[#This Row],[Bénéficiaires]]),"",VLOOKUP(Consolication[[#This Row],[Bénéficiaires]],'PADESCE Ccontractuelle'!$B$61:$N$175,10,FALSE))</f>
        <v/>
      </c>
      <c r="AC2970" s="34" t="e">
        <f>VLOOKUP(#REF!,Apprenants!A2971:I3974,8,FALSE)</f>
        <v>#REF!</v>
      </c>
    </row>
    <row r="2971" spans="22:29" s="16" customFormat="1" x14ac:dyDescent="0.35">
      <c r="V2971" s="16" t="str">
        <f>IF(ISBLANK(Consolication[[#This Row],[Bénéficiaires]]),"",VLOOKUP(Consolication[[#This Row],[Bénéficiaires]],'PADESCE Ccontractuelle'!$B$61:$N$175,9,FALSE))</f>
        <v/>
      </c>
      <c r="AB2971" s="16" t="str">
        <f>IF(ISBLANK(Consolication[[#This Row],[Bénéficiaires]]),"",VLOOKUP(Consolication[[#This Row],[Bénéficiaires]],'PADESCE Ccontractuelle'!$B$61:$N$175,10,FALSE))</f>
        <v/>
      </c>
      <c r="AC2971" s="34" t="e">
        <f>VLOOKUP(#REF!,Apprenants!A2972:I3975,8,FALSE)</f>
        <v>#REF!</v>
      </c>
    </row>
    <row r="2972" spans="22:29" s="16" customFormat="1" x14ac:dyDescent="0.35">
      <c r="V2972" s="16" t="str">
        <f>IF(ISBLANK(Consolication[[#This Row],[Bénéficiaires]]),"",VLOOKUP(Consolication[[#This Row],[Bénéficiaires]],'PADESCE Ccontractuelle'!$B$61:$N$175,9,FALSE))</f>
        <v/>
      </c>
      <c r="AB2972" s="16" t="str">
        <f>IF(ISBLANK(Consolication[[#This Row],[Bénéficiaires]]),"",VLOOKUP(Consolication[[#This Row],[Bénéficiaires]],'PADESCE Ccontractuelle'!$B$61:$N$175,10,FALSE))</f>
        <v/>
      </c>
      <c r="AC2972" s="34" t="e">
        <f>VLOOKUP(#REF!,Apprenants!A2973:I3976,8,FALSE)</f>
        <v>#REF!</v>
      </c>
    </row>
    <row r="2973" spans="22:29" s="16" customFormat="1" x14ac:dyDescent="0.35">
      <c r="V2973" s="16" t="str">
        <f>IF(ISBLANK(Consolication[[#This Row],[Bénéficiaires]]),"",VLOOKUP(Consolication[[#This Row],[Bénéficiaires]],'PADESCE Ccontractuelle'!$B$61:$N$175,9,FALSE))</f>
        <v/>
      </c>
      <c r="AB2973" s="16" t="str">
        <f>IF(ISBLANK(Consolication[[#This Row],[Bénéficiaires]]),"",VLOOKUP(Consolication[[#This Row],[Bénéficiaires]],'PADESCE Ccontractuelle'!$B$61:$N$175,10,FALSE))</f>
        <v/>
      </c>
      <c r="AC2973" s="34" t="e">
        <f>VLOOKUP(#REF!,Apprenants!A2974:I3977,8,FALSE)</f>
        <v>#REF!</v>
      </c>
    </row>
    <row r="2974" spans="22:29" s="16" customFormat="1" x14ac:dyDescent="0.35">
      <c r="V2974" s="16" t="str">
        <f>IF(ISBLANK(Consolication[[#This Row],[Bénéficiaires]]),"",VLOOKUP(Consolication[[#This Row],[Bénéficiaires]],'PADESCE Ccontractuelle'!$B$61:$N$175,9,FALSE))</f>
        <v/>
      </c>
      <c r="AB2974" s="16" t="str">
        <f>IF(ISBLANK(Consolication[[#This Row],[Bénéficiaires]]),"",VLOOKUP(Consolication[[#This Row],[Bénéficiaires]],'PADESCE Ccontractuelle'!$B$61:$N$175,10,FALSE))</f>
        <v/>
      </c>
      <c r="AC2974" s="34" t="e">
        <f>VLOOKUP(#REF!,Apprenants!A2975:I3978,8,FALSE)</f>
        <v>#REF!</v>
      </c>
    </row>
    <row r="2975" spans="22:29" s="16" customFormat="1" x14ac:dyDescent="0.35">
      <c r="V2975" s="16" t="str">
        <f>IF(ISBLANK(Consolication[[#This Row],[Bénéficiaires]]),"",VLOOKUP(Consolication[[#This Row],[Bénéficiaires]],'PADESCE Ccontractuelle'!$B$61:$N$175,9,FALSE))</f>
        <v/>
      </c>
      <c r="AB2975" s="16" t="str">
        <f>IF(ISBLANK(Consolication[[#This Row],[Bénéficiaires]]),"",VLOOKUP(Consolication[[#This Row],[Bénéficiaires]],'PADESCE Ccontractuelle'!$B$61:$N$175,10,FALSE))</f>
        <v/>
      </c>
      <c r="AC2975" s="34" t="e">
        <f>VLOOKUP(#REF!,Apprenants!A2976:I3979,8,FALSE)</f>
        <v>#REF!</v>
      </c>
    </row>
    <row r="2976" spans="22:29" s="16" customFormat="1" x14ac:dyDescent="0.35">
      <c r="V2976" s="16" t="str">
        <f>IF(ISBLANK(Consolication[[#This Row],[Bénéficiaires]]),"",VLOOKUP(Consolication[[#This Row],[Bénéficiaires]],'PADESCE Ccontractuelle'!$B$61:$N$175,9,FALSE))</f>
        <v/>
      </c>
      <c r="AB2976" s="16" t="str">
        <f>IF(ISBLANK(Consolication[[#This Row],[Bénéficiaires]]),"",VLOOKUP(Consolication[[#This Row],[Bénéficiaires]],'PADESCE Ccontractuelle'!$B$61:$N$175,10,FALSE))</f>
        <v/>
      </c>
      <c r="AC2976" s="34" t="e">
        <f>VLOOKUP(#REF!,Apprenants!A2977:I3980,8,FALSE)</f>
        <v>#REF!</v>
      </c>
    </row>
    <row r="2977" spans="22:29" s="16" customFormat="1" x14ac:dyDescent="0.35">
      <c r="V2977" s="16" t="str">
        <f>IF(ISBLANK(Consolication[[#This Row],[Bénéficiaires]]),"",VLOOKUP(Consolication[[#This Row],[Bénéficiaires]],'PADESCE Ccontractuelle'!$B$61:$N$175,9,FALSE))</f>
        <v/>
      </c>
      <c r="AB2977" s="16" t="str">
        <f>IF(ISBLANK(Consolication[[#This Row],[Bénéficiaires]]),"",VLOOKUP(Consolication[[#This Row],[Bénéficiaires]],'PADESCE Ccontractuelle'!$B$61:$N$175,10,FALSE))</f>
        <v/>
      </c>
      <c r="AC2977" s="34" t="e">
        <f>VLOOKUP(#REF!,Apprenants!A2978:I3981,8,FALSE)</f>
        <v>#REF!</v>
      </c>
    </row>
    <row r="2978" spans="22:29" s="16" customFormat="1" x14ac:dyDescent="0.35">
      <c r="V2978" s="16" t="str">
        <f>IF(ISBLANK(Consolication[[#This Row],[Bénéficiaires]]),"",VLOOKUP(Consolication[[#This Row],[Bénéficiaires]],'PADESCE Ccontractuelle'!$B$61:$N$175,9,FALSE))</f>
        <v/>
      </c>
      <c r="AB2978" s="16" t="str">
        <f>IF(ISBLANK(Consolication[[#This Row],[Bénéficiaires]]),"",VLOOKUP(Consolication[[#This Row],[Bénéficiaires]],'PADESCE Ccontractuelle'!$B$61:$N$175,10,FALSE))</f>
        <v/>
      </c>
      <c r="AC2978" s="34" t="e">
        <f>VLOOKUP(#REF!,Apprenants!A2979:I3982,8,FALSE)</f>
        <v>#REF!</v>
      </c>
    </row>
    <row r="2979" spans="22:29" s="16" customFormat="1" x14ac:dyDescent="0.35">
      <c r="V2979" s="16" t="str">
        <f>IF(ISBLANK(Consolication[[#This Row],[Bénéficiaires]]),"",VLOOKUP(Consolication[[#This Row],[Bénéficiaires]],'PADESCE Ccontractuelle'!$B$61:$N$175,9,FALSE))</f>
        <v/>
      </c>
      <c r="AB2979" s="16" t="str">
        <f>IF(ISBLANK(Consolication[[#This Row],[Bénéficiaires]]),"",VLOOKUP(Consolication[[#This Row],[Bénéficiaires]],'PADESCE Ccontractuelle'!$B$61:$N$175,10,FALSE))</f>
        <v/>
      </c>
      <c r="AC2979" s="34" t="e">
        <f>VLOOKUP(#REF!,Apprenants!A2980:I3983,8,FALSE)</f>
        <v>#REF!</v>
      </c>
    </row>
    <row r="2980" spans="22:29" s="16" customFormat="1" x14ac:dyDescent="0.35">
      <c r="V2980" s="16" t="str">
        <f>IF(ISBLANK(Consolication[[#This Row],[Bénéficiaires]]),"",VLOOKUP(Consolication[[#This Row],[Bénéficiaires]],'PADESCE Ccontractuelle'!$B$61:$N$175,9,FALSE))</f>
        <v/>
      </c>
      <c r="AB2980" s="16" t="str">
        <f>IF(ISBLANK(Consolication[[#This Row],[Bénéficiaires]]),"",VLOOKUP(Consolication[[#This Row],[Bénéficiaires]],'PADESCE Ccontractuelle'!$B$61:$N$175,10,FALSE))</f>
        <v/>
      </c>
      <c r="AC2980" s="34" t="e">
        <f>VLOOKUP(#REF!,Apprenants!A2981:I3984,8,FALSE)</f>
        <v>#REF!</v>
      </c>
    </row>
    <row r="2981" spans="22:29" s="16" customFormat="1" x14ac:dyDescent="0.35">
      <c r="V2981" s="16" t="str">
        <f>IF(ISBLANK(Consolication[[#This Row],[Bénéficiaires]]),"",VLOOKUP(Consolication[[#This Row],[Bénéficiaires]],'PADESCE Ccontractuelle'!$B$61:$N$175,9,FALSE))</f>
        <v/>
      </c>
      <c r="AB2981" s="16" t="str">
        <f>IF(ISBLANK(Consolication[[#This Row],[Bénéficiaires]]),"",VLOOKUP(Consolication[[#This Row],[Bénéficiaires]],'PADESCE Ccontractuelle'!$B$61:$N$175,10,FALSE))</f>
        <v/>
      </c>
      <c r="AC2981" s="34" t="e">
        <f>VLOOKUP(#REF!,Apprenants!A2982:I3985,8,FALSE)</f>
        <v>#REF!</v>
      </c>
    </row>
    <row r="2982" spans="22:29" s="16" customFormat="1" x14ac:dyDescent="0.35">
      <c r="V2982" s="16" t="str">
        <f>IF(ISBLANK(Consolication[[#This Row],[Bénéficiaires]]),"",VLOOKUP(Consolication[[#This Row],[Bénéficiaires]],'PADESCE Ccontractuelle'!$B$61:$N$175,9,FALSE))</f>
        <v/>
      </c>
      <c r="AB2982" s="16" t="str">
        <f>IF(ISBLANK(Consolication[[#This Row],[Bénéficiaires]]),"",VLOOKUP(Consolication[[#This Row],[Bénéficiaires]],'PADESCE Ccontractuelle'!$B$61:$N$175,10,FALSE))</f>
        <v/>
      </c>
      <c r="AC2982" s="34" t="e">
        <f>VLOOKUP(#REF!,Apprenants!A2983:I3986,8,FALSE)</f>
        <v>#REF!</v>
      </c>
    </row>
    <row r="2983" spans="22:29" s="16" customFormat="1" x14ac:dyDescent="0.35">
      <c r="V2983" s="16" t="str">
        <f>IF(ISBLANK(Consolication[[#This Row],[Bénéficiaires]]),"",VLOOKUP(Consolication[[#This Row],[Bénéficiaires]],'PADESCE Ccontractuelle'!$B$61:$N$175,9,FALSE))</f>
        <v/>
      </c>
      <c r="AB2983" s="16" t="str">
        <f>IF(ISBLANK(Consolication[[#This Row],[Bénéficiaires]]),"",VLOOKUP(Consolication[[#This Row],[Bénéficiaires]],'PADESCE Ccontractuelle'!$B$61:$N$175,10,FALSE))</f>
        <v/>
      </c>
      <c r="AC2983" s="34" t="e">
        <f>VLOOKUP(#REF!,Apprenants!A2984:I3987,8,FALSE)</f>
        <v>#REF!</v>
      </c>
    </row>
    <row r="2984" spans="22:29" s="16" customFormat="1" x14ac:dyDescent="0.35">
      <c r="V2984" s="16" t="str">
        <f>IF(ISBLANK(Consolication[[#This Row],[Bénéficiaires]]),"",VLOOKUP(Consolication[[#This Row],[Bénéficiaires]],'PADESCE Ccontractuelle'!$B$61:$N$175,9,FALSE))</f>
        <v/>
      </c>
      <c r="AB2984" s="16" t="str">
        <f>IF(ISBLANK(Consolication[[#This Row],[Bénéficiaires]]),"",VLOOKUP(Consolication[[#This Row],[Bénéficiaires]],'PADESCE Ccontractuelle'!$B$61:$N$175,10,FALSE))</f>
        <v/>
      </c>
      <c r="AC2984" s="34" t="e">
        <f>VLOOKUP(#REF!,Apprenants!A2985:I3988,8,FALSE)</f>
        <v>#REF!</v>
      </c>
    </row>
    <row r="2985" spans="22:29" s="16" customFormat="1" x14ac:dyDescent="0.35">
      <c r="V2985" s="16" t="str">
        <f>IF(ISBLANK(Consolication[[#This Row],[Bénéficiaires]]),"",VLOOKUP(Consolication[[#This Row],[Bénéficiaires]],'PADESCE Ccontractuelle'!$B$61:$N$175,9,FALSE))</f>
        <v/>
      </c>
      <c r="AB2985" s="16" t="str">
        <f>IF(ISBLANK(Consolication[[#This Row],[Bénéficiaires]]),"",VLOOKUP(Consolication[[#This Row],[Bénéficiaires]],'PADESCE Ccontractuelle'!$B$61:$N$175,10,FALSE))</f>
        <v/>
      </c>
      <c r="AC2985" s="34" t="e">
        <f>VLOOKUP(#REF!,Apprenants!A2986:I3989,8,FALSE)</f>
        <v>#REF!</v>
      </c>
    </row>
    <row r="2986" spans="22:29" s="16" customFormat="1" x14ac:dyDescent="0.35">
      <c r="V2986" s="16" t="str">
        <f>IF(ISBLANK(Consolication[[#This Row],[Bénéficiaires]]),"",VLOOKUP(Consolication[[#This Row],[Bénéficiaires]],'PADESCE Ccontractuelle'!$B$61:$N$175,9,FALSE))</f>
        <v/>
      </c>
      <c r="AB2986" s="16" t="str">
        <f>IF(ISBLANK(Consolication[[#This Row],[Bénéficiaires]]),"",VLOOKUP(Consolication[[#This Row],[Bénéficiaires]],'PADESCE Ccontractuelle'!$B$61:$N$175,10,FALSE))</f>
        <v/>
      </c>
      <c r="AC2986" s="34" t="e">
        <f>VLOOKUP(#REF!,Apprenants!A2987:I3990,8,FALSE)</f>
        <v>#REF!</v>
      </c>
    </row>
    <row r="2987" spans="22:29" s="16" customFormat="1" x14ac:dyDescent="0.35">
      <c r="V2987" s="16" t="str">
        <f>IF(ISBLANK(Consolication[[#This Row],[Bénéficiaires]]),"",VLOOKUP(Consolication[[#This Row],[Bénéficiaires]],'PADESCE Ccontractuelle'!$B$61:$N$175,9,FALSE))</f>
        <v/>
      </c>
      <c r="AB2987" s="16" t="str">
        <f>IF(ISBLANK(Consolication[[#This Row],[Bénéficiaires]]),"",VLOOKUP(Consolication[[#This Row],[Bénéficiaires]],'PADESCE Ccontractuelle'!$B$61:$N$175,10,FALSE))</f>
        <v/>
      </c>
      <c r="AC2987" s="34" t="e">
        <f>VLOOKUP(#REF!,Apprenants!A2988:I3991,8,FALSE)</f>
        <v>#REF!</v>
      </c>
    </row>
    <row r="2988" spans="22:29" s="16" customFormat="1" x14ac:dyDescent="0.35">
      <c r="V2988" s="16" t="str">
        <f>IF(ISBLANK(Consolication[[#This Row],[Bénéficiaires]]),"",VLOOKUP(Consolication[[#This Row],[Bénéficiaires]],'PADESCE Ccontractuelle'!$B$61:$N$175,9,FALSE))</f>
        <v/>
      </c>
      <c r="AB2988" s="16" t="str">
        <f>IF(ISBLANK(Consolication[[#This Row],[Bénéficiaires]]),"",VLOOKUP(Consolication[[#This Row],[Bénéficiaires]],'PADESCE Ccontractuelle'!$B$61:$N$175,10,FALSE))</f>
        <v/>
      </c>
      <c r="AC2988" s="34" t="e">
        <f>VLOOKUP(#REF!,Apprenants!A2989:I3992,8,FALSE)</f>
        <v>#REF!</v>
      </c>
    </row>
    <row r="2989" spans="22:29" s="16" customFormat="1" x14ac:dyDescent="0.35">
      <c r="V2989" s="16" t="str">
        <f>IF(ISBLANK(Consolication[[#This Row],[Bénéficiaires]]),"",VLOOKUP(Consolication[[#This Row],[Bénéficiaires]],'PADESCE Ccontractuelle'!$B$61:$N$175,9,FALSE))</f>
        <v/>
      </c>
      <c r="AB2989" s="16" t="str">
        <f>IF(ISBLANK(Consolication[[#This Row],[Bénéficiaires]]),"",VLOOKUP(Consolication[[#This Row],[Bénéficiaires]],'PADESCE Ccontractuelle'!$B$61:$N$175,10,FALSE))</f>
        <v/>
      </c>
      <c r="AC2989" s="34" t="e">
        <f>VLOOKUP(#REF!,Apprenants!A2990:I3993,8,FALSE)</f>
        <v>#REF!</v>
      </c>
    </row>
    <row r="2990" spans="22:29" s="16" customFormat="1" x14ac:dyDescent="0.35">
      <c r="V2990" s="16" t="str">
        <f>IF(ISBLANK(Consolication[[#This Row],[Bénéficiaires]]),"",VLOOKUP(Consolication[[#This Row],[Bénéficiaires]],'PADESCE Ccontractuelle'!$B$61:$N$175,9,FALSE))</f>
        <v/>
      </c>
      <c r="AB2990" s="16" t="str">
        <f>IF(ISBLANK(Consolication[[#This Row],[Bénéficiaires]]),"",VLOOKUP(Consolication[[#This Row],[Bénéficiaires]],'PADESCE Ccontractuelle'!$B$61:$N$175,10,FALSE))</f>
        <v/>
      </c>
      <c r="AC2990" s="34" t="e">
        <f>VLOOKUP(#REF!,Apprenants!A2991:I3994,8,FALSE)</f>
        <v>#REF!</v>
      </c>
    </row>
    <row r="2991" spans="22:29" s="16" customFormat="1" x14ac:dyDescent="0.35">
      <c r="V2991" s="16" t="str">
        <f>IF(ISBLANK(Consolication[[#This Row],[Bénéficiaires]]),"",VLOOKUP(Consolication[[#This Row],[Bénéficiaires]],'PADESCE Ccontractuelle'!$B$61:$N$175,9,FALSE))</f>
        <v/>
      </c>
      <c r="AB2991" s="16" t="str">
        <f>IF(ISBLANK(Consolication[[#This Row],[Bénéficiaires]]),"",VLOOKUP(Consolication[[#This Row],[Bénéficiaires]],'PADESCE Ccontractuelle'!$B$61:$N$175,10,FALSE))</f>
        <v/>
      </c>
      <c r="AC2991" s="34" t="e">
        <f>VLOOKUP(#REF!,Apprenants!A2992:I3995,8,FALSE)</f>
        <v>#REF!</v>
      </c>
    </row>
    <row r="2992" spans="22:29" s="16" customFormat="1" x14ac:dyDescent="0.35">
      <c r="V2992" s="16" t="str">
        <f>IF(ISBLANK(Consolication[[#This Row],[Bénéficiaires]]),"",VLOOKUP(Consolication[[#This Row],[Bénéficiaires]],'PADESCE Ccontractuelle'!$B$61:$N$175,9,FALSE))</f>
        <v/>
      </c>
      <c r="AB2992" s="16" t="str">
        <f>IF(ISBLANK(Consolication[[#This Row],[Bénéficiaires]]),"",VLOOKUP(Consolication[[#This Row],[Bénéficiaires]],'PADESCE Ccontractuelle'!$B$61:$N$175,10,FALSE))</f>
        <v/>
      </c>
      <c r="AC2992" s="34" t="e">
        <f>VLOOKUP(#REF!,Apprenants!A2993:I3996,8,FALSE)</f>
        <v>#REF!</v>
      </c>
    </row>
    <row r="2993" spans="22:29" s="16" customFormat="1" x14ac:dyDescent="0.35">
      <c r="V2993" s="16" t="str">
        <f>IF(ISBLANK(Consolication[[#This Row],[Bénéficiaires]]),"",VLOOKUP(Consolication[[#This Row],[Bénéficiaires]],'PADESCE Ccontractuelle'!$B$61:$N$175,9,FALSE))</f>
        <v/>
      </c>
      <c r="AB2993" s="16" t="str">
        <f>IF(ISBLANK(Consolication[[#This Row],[Bénéficiaires]]),"",VLOOKUP(Consolication[[#This Row],[Bénéficiaires]],'PADESCE Ccontractuelle'!$B$61:$N$175,10,FALSE))</f>
        <v/>
      </c>
      <c r="AC2993" s="34" t="e">
        <f>VLOOKUP(#REF!,Apprenants!A2994:I3997,8,FALSE)</f>
        <v>#REF!</v>
      </c>
    </row>
    <row r="2994" spans="22:29" s="16" customFormat="1" x14ac:dyDescent="0.35">
      <c r="V2994" s="16" t="str">
        <f>IF(ISBLANK(Consolication[[#This Row],[Bénéficiaires]]),"",VLOOKUP(Consolication[[#This Row],[Bénéficiaires]],'PADESCE Ccontractuelle'!$B$61:$N$175,9,FALSE))</f>
        <v/>
      </c>
      <c r="AB2994" s="16" t="str">
        <f>IF(ISBLANK(Consolication[[#This Row],[Bénéficiaires]]),"",VLOOKUP(Consolication[[#This Row],[Bénéficiaires]],'PADESCE Ccontractuelle'!$B$61:$N$175,10,FALSE))</f>
        <v/>
      </c>
      <c r="AC2994" s="34" t="e">
        <f>VLOOKUP(#REF!,Apprenants!A2995:I3998,8,FALSE)</f>
        <v>#REF!</v>
      </c>
    </row>
    <row r="2995" spans="22:29" s="16" customFormat="1" x14ac:dyDescent="0.35">
      <c r="V2995" s="16" t="str">
        <f>IF(ISBLANK(Consolication[[#This Row],[Bénéficiaires]]),"",VLOOKUP(Consolication[[#This Row],[Bénéficiaires]],'PADESCE Ccontractuelle'!$B$61:$N$175,9,FALSE))</f>
        <v/>
      </c>
      <c r="AB2995" s="16" t="str">
        <f>IF(ISBLANK(Consolication[[#This Row],[Bénéficiaires]]),"",VLOOKUP(Consolication[[#This Row],[Bénéficiaires]],'PADESCE Ccontractuelle'!$B$61:$N$175,10,FALSE))</f>
        <v/>
      </c>
      <c r="AC2995" s="34" t="e">
        <f>VLOOKUP(#REF!,Apprenants!A2996:I3999,8,FALSE)</f>
        <v>#REF!</v>
      </c>
    </row>
    <row r="2996" spans="22:29" s="16" customFormat="1" x14ac:dyDescent="0.35">
      <c r="V2996" s="16" t="str">
        <f>IF(ISBLANK(Consolication[[#This Row],[Bénéficiaires]]),"",VLOOKUP(Consolication[[#This Row],[Bénéficiaires]],'PADESCE Ccontractuelle'!$B$61:$N$175,9,FALSE))</f>
        <v/>
      </c>
      <c r="AB2996" s="16" t="str">
        <f>IF(ISBLANK(Consolication[[#This Row],[Bénéficiaires]]),"",VLOOKUP(Consolication[[#This Row],[Bénéficiaires]],'PADESCE Ccontractuelle'!$B$61:$N$175,10,FALSE))</f>
        <v/>
      </c>
      <c r="AC2996" s="34" t="e">
        <f>VLOOKUP(#REF!,Apprenants!A2997:I4000,8,FALSE)</f>
        <v>#REF!</v>
      </c>
    </row>
    <row r="2997" spans="22:29" s="16" customFormat="1" x14ac:dyDescent="0.35">
      <c r="V2997" s="16" t="str">
        <f>IF(ISBLANK(Consolication[[#This Row],[Bénéficiaires]]),"",VLOOKUP(Consolication[[#This Row],[Bénéficiaires]],'PADESCE Ccontractuelle'!$B$61:$N$175,9,FALSE))</f>
        <v/>
      </c>
      <c r="AB2997" s="16" t="str">
        <f>IF(ISBLANK(Consolication[[#This Row],[Bénéficiaires]]),"",VLOOKUP(Consolication[[#This Row],[Bénéficiaires]],'PADESCE Ccontractuelle'!$B$61:$N$175,10,FALSE))</f>
        <v/>
      </c>
      <c r="AC2997" s="34" t="e">
        <f>VLOOKUP(#REF!,Apprenants!A2998:I4001,8,FALSE)</f>
        <v>#REF!</v>
      </c>
    </row>
    <row r="2998" spans="22:29" s="16" customFormat="1" x14ac:dyDescent="0.35">
      <c r="V2998" s="16" t="str">
        <f>IF(ISBLANK(Consolication[[#This Row],[Bénéficiaires]]),"",VLOOKUP(Consolication[[#This Row],[Bénéficiaires]],'PADESCE Ccontractuelle'!$B$61:$N$175,9,FALSE))</f>
        <v/>
      </c>
      <c r="AB2998" s="16" t="str">
        <f>IF(ISBLANK(Consolication[[#This Row],[Bénéficiaires]]),"",VLOOKUP(Consolication[[#This Row],[Bénéficiaires]],'PADESCE Ccontractuelle'!$B$61:$N$175,10,FALSE))</f>
        <v/>
      </c>
      <c r="AC2998" s="34" t="e">
        <f>VLOOKUP(#REF!,Apprenants!A2999:I4002,8,FALSE)</f>
        <v>#REF!</v>
      </c>
    </row>
    <row r="2999" spans="22:29" s="16" customFormat="1" x14ac:dyDescent="0.35">
      <c r="V2999" s="16" t="str">
        <f>IF(ISBLANK(Consolication[[#This Row],[Bénéficiaires]]),"",VLOOKUP(Consolication[[#This Row],[Bénéficiaires]],'PADESCE Ccontractuelle'!$B$61:$N$175,9,FALSE))</f>
        <v/>
      </c>
      <c r="AB2999" s="16" t="str">
        <f>IF(ISBLANK(Consolication[[#This Row],[Bénéficiaires]]),"",VLOOKUP(Consolication[[#This Row],[Bénéficiaires]],'PADESCE Ccontractuelle'!$B$61:$N$175,10,FALSE))</f>
        <v/>
      </c>
      <c r="AC2999" s="34" t="e">
        <f>VLOOKUP(#REF!,Apprenants!A3000:I4003,8,FALSE)</f>
        <v>#REF!</v>
      </c>
    </row>
    <row r="3000" spans="22:29" s="16" customFormat="1" x14ac:dyDescent="0.35">
      <c r="V3000" s="16" t="str">
        <f>IF(ISBLANK(Consolication[[#This Row],[Bénéficiaires]]),"",VLOOKUP(Consolication[[#This Row],[Bénéficiaires]],'PADESCE Ccontractuelle'!$B$61:$N$175,9,FALSE))</f>
        <v/>
      </c>
      <c r="AB3000" s="16" t="str">
        <f>IF(ISBLANK(Consolication[[#This Row],[Bénéficiaires]]),"",VLOOKUP(Consolication[[#This Row],[Bénéficiaires]],'PADESCE Ccontractuelle'!$B$61:$N$175,10,FALSE))</f>
        <v/>
      </c>
      <c r="AC3000" s="34" t="e">
        <f>VLOOKUP(#REF!,Apprenants!A3001:I4004,8,FALSE)</f>
        <v>#REF!</v>
      </c>
    </row>
    <row r="3001" spans="22:29" s="16" customFormat="1" x14ac:dyDescent="0.35">
      <c r="V3001" s="16" t="str">
        <f>IF(ISBLANK(Consolication[[#This Row],[Bénéficiaires]]),"",VLOOKUP(Consolication[[#This Row],[Bénéficiaires]],'PADESCE Ccontractuelle'!$B$61:$N$175,9,FALSE))</f>
        <v/>
      </c>
      <c r="AB3001" s="16" t="str">
        <f>IF(ISBLANK(Consolication[[#This Row],[Bénéficiaires]]),"",VLOOKUP(Consolication[[#This Row],[Bénéficiaires]],'PADESCE Ccontractuelle'!$B$61:$N$175,10,FALSE))</f>
        <v/>
      </c>
      <c r="AC3001" s="34" t="e">
        <f>VLOOKUP(#REF!,Apprenants!A3002:I4005,8,FALSE)</f>
        <v>#REF!</v>
      </c>
    </row>
    <row r="3002" spans="22:29" s="16" customFormat="1" x14ac:dyDescent="0.35">
      <c r="V3002" s="16" t="str">
        <f>IF(ISBLANK(Consolication[[#This Row],[Bénéficiaires]]),"",VLOOKUP(Consolication[[#This Row],[Bénéficiaires]],'PADESCE Ccontractuelle'!$B$61:$N$175,9,FALSE))</f>
        <v/>
      </c>
      <c r="AB3002" s="16" t="str">
        <f>IF(ISBLANK(Consolication[[#This Row],[Bénéficiaires]]),"",VLOOKUP(Consolication[[#This Row],[Bénéficiaires]],'PADESCE Ccontractuelle'!$B$61:$N$175,10,FALSE))</f>
        <v/>
      </c>
      <c r="AC3002" s="34" t="e">
        <f>VLOOKUP(#REF!,Apprenants!A3003:I4006,8,FALSE)</f>
        <v>#REF!</v>
      </c>
    </row>
    <row r="3003" spans="22:29" s="16" customFormat="1" x14ac:dyDescent="0.35">
      <c r="V3003" s="16" t="str">
        <f>IF(ISBLANK(Consolication[[#This Row],[Bénéficiaires]]),"",VLOOKUP(Consolication[[#This Row],[Bénéficiaires]],'PADESCE Ccontractuelle'!$B$61:$N$175,9,FALSE))</f>
        <v/>
      </c>
      <c r="AB3003" s="16" t="str">
        <f>IF(ISBLANK(Consolication[[#This Row],[Bénéficiaires]]),"",VLOOKUP(Consolication[[#This Row],[Bénéficiaires]],'PADESCE Ccontractuelle'!$B$61:$N$175,10,FALSE))</f>
        <v/>
      </c>
      <c r="AC3003" s="34" t="e">
        <f>VLOOKUP(#REF!,Apprenants!A3004:I4007,8,FALSE)</f>
        <v>#REF!</v>
      </c>
    </row>
    <row r="3004" spans="22:29" s="16" customFormat="1" x14ac:dyDescent="0.35">
      <c r="V3004" s="16" t="str">
        <f>IF(ISBLANK(Consolication[[#This Row],[Bénéficiaires]]),"",VLOOKUP(Consolication[[#This Row],[Bénéficiaires]],'PADESCE Ccontractuelle'!$B$61:$N$175,9,FALSE))</f>
        <v/>
      </c>
      <c r="AB3004" s="16" t="str">
        <f>IF(ISBLANK(Consolication[[#This Row],[Bénéficiaires]]),"",VLOOKUP(Consolication[[#This Row],[Bénéficiaires]],'PADESCE Ccontractuelle'!$B$61:$N$175,10,FALSE))</f>
        <v/>
      </c>
      <c r="AC3004" s="34" t="e">
        <f>VLOOKUP(#REF!,Apprenants!A3005:I4008,8,FALSE)</f>
        <v>#REF!</v>
      </c>
    </row>
    <row r="3005" spans="22:29" s="16" customFormat="1" x14ac:dyDescent="0.35">
      <c r="V3005" s="16" t="str">
        <f>IF(ISBLANK(Consolication[[#This Row],[Bénéficiaires]]),"",VLOOKUP(Consolication[[#This Row],[Bénéficiaires]],'PADESCE Ccontractuelle'!$B$61:$N$175,9,FALSE))</f>
        <v/>
      </c>
      <c r="AB3005" s="16" t="str">
        <f>IF(ISBLANK(Consolication[[#This Row],[Bénéficiaires]]),"",VLOOKUP(Consolication[[#This Row],[Bénéficiaires]],'PADESCE Ccontractuelle'!$B$61:$N$175,10,FALSE))</f>
        <v/>
      </c>
      <c r="AC3005" s="34" t="e">
        <f>VLOOKUP(#REF!,Apprenants!A3006:I4009,8,FALSE)</f>
        <v>#REF!</v>
      </c>
    </row>
    <row r="3006" spans="22:29" s="16" customFormat="1" x14ac:dyDescent="0.35">
      <c r="V3006" s="16" t="str">
        <f>IF(ISBLANK(Consolication[[#This Row],[Bénéficiaires]]),"",VLOOKUP(Consolication[[#This Row],[Bénéficiaires]],'PADESCE Ccontractuelle'!$B$61:$N$175,9,FALSE))</f>
        <v/>
      </c>
      <c r="AB3006" s="16" t="str">
        <f>IF(ISBLANK(Consolication[[#This Row],[Bénéficiaires]]),"",VLOOKUP(Consolication[[#This Row],[Bénéficiaires]],'PADESCE Ccontractuelle'!$B$61:$N$175,10,FALSE))</f>
        <v/>
      </c>
      <c r="AC3006" s="34" t="e">
        <f>VLOOKUP(#REF!,Apprenants!A3007:I4010,8,FALSE)</f>
        <v>#REF!</v>
      </c>
    </row>
    <row r="3007" spans="22:29" s="16" customFormat="1" x14ac:dyDescent="0.35">
      <c r="V3007" s="16" t="str">
        <f>IF(ISBLANK(Consolication[[#This Row],[Bénéficiaires]]),"",VLOOKUP(Consolication[[#This Row],[Bénéficiaires]],'PADESCE Ccontractuelle'!$B$61:$N$175,9,FALSE))</f>
        <v/>
      </c>
      <c r="AB3007" s="16" t="str">
        <f>IF(ISBLANK(Consolication[[#This Row],[Bénéficiaires]]),"",VLOOKUP(Consolication[[#This Row],[Bénéficiaires]],'PADESCE Ccontractuelle'!$B$61:$N$175,10,FALSE))</f>
        <v/>
      </c>
      <c r="AC3007" s="34" t="e">
        <f>VLOOKUP(#REF!,Apprenants!A3008:I4011,8,FALSE)</f>
        <v>#REF!</v>
      </c>
    </row>
    <row r="3008" spans="22:29" s="16" customFormat="1" x14ac:dyDescent="0.35">
      <c r="V3008" s="16" t="str">
        <f>IF(ISBLANK(Consolication[[#This Row],[Bénéficiaires]]),"",VLOOKUP(Consolication[[#This Row],[Bénéficiaires]],'PADESCE Ccontractuelle'!$B$61:$N$175,9,FALSE))</f>
        <v/>
      </c>
      <c r="AB3008" s="16" t="str">
        <f>IF(ISBLANK(Consolication[[#This Row],[Bénéficiaires]]),"",VLOOKUP(Consolication[[#This Row],[Bénéficiaires]],'PADESCE Ccontractuelle'!$B$61:$N$175,10,FALSE))</f>
        <v/>
      </c>
      <c r="AC3008" s="34" t="e">
        <f>VLOOKUP(#REF!,Apprenants!A3009:I4012,8,FALSE)</f>
        <v>#REF!</v>
      </c>
    </row>
    <row r="3009" spans="22:29" s="16" customFormat="1" x14ac:dyDescent="0.35">
      <c r="V3009" s="16" t="str">
        <f>IF(ISBLANK(Consolication[[#This Row],[Bénéficiaires]]),"",VLOOKUP(Consolication[[#This Row],[Bénéficiaires]],'PADESCE Ccontractuelle'!$B$61:$N$175,9,FALSE))</f>
        <v/>
      </c>
      <c r="AB3009" s="16" t="str">
        <f>IF(ISBLANK(Consolication[[#This Row],[Bénéficiaires]]),"",VLOOKUP(Consolication[[#This Row],[Bénéficiaires]],'PADESCE Ccontractuelle'!$B$61:$N$175,10,FALSE))</f>
        <v/>
      </c>
      <c r="AC3009" s="34" t="e">
        <f>VLOOKUP(#REF!,Apprenants!A3010:I4013,8,FALSE)</f>
        <v>#REF!</v>
      </c>
    </row>
    <row r="3010" spans="22:29" s="16" customFormat="1" x14ac:dyDescent="0.35">
      <c r="V3010" s="16" t="str">
        <f>IF(ISBLANK(Consolication[[#This Row],[Bénéficiaires]]),"",VLOOKUP(Consolication[[#This Row],[Bénéficiaires]],'PADESCE Ccontractuelle'!$B$61:$N$175,9,FALSE))</f>
        <v/>
      </c>
      <c r="AB3010" s="16" t="str">
        <f>IF(ISBLANK(Consolication[[#This Row],[Bénéficiaires]]),"",VLOOKUP(Consolication[[#This Row],[Bénéficiaires]],'PADESCE Ccontractuelle'!$B$61:$N$175,10,FALSE))</f>
        <v/>
      </c>
      <c r="AC3010" s="34" t="e">
        <f>VLOOKUP(#REF!,Apprenants!A3011:I4014,8,FALSE)</f>
        <v>#REF!</v>
      </c>
    </row>
    <row r="3011" spans="22:29" s="16" customFormat="1" x14ac:dyDescent="0.35">
      <c r="V3011" s="16" t="str">
        <f>IF(ISBLANK(Consolication[[#This Row],[Bénéficiaires]]),"",VLOOKUP(Consolication[[#This Row],[Bénéficiaires]],'PADESCE Ccontractuelle'!$B$61:$N$175,9,FALSE))</f>
        <v/>
      </c>
      <c r="AB3011" s="16" t="str">
        <f>IF(ISBLANK(Consolication[[#This Row],[Bénéficiaires]]),"",VLOOKUP(Consolication[[#This Row],[Bénéficiaires]],'PADESCE Ccontractuelle'!$B$61:$N$175,10,FALSE))</f>
        <v/>
      </c>
      <c r="AC3011" s="34" t="e">
        <f>VLOOKUP(#REF!,Apprenants!A3012:I4015,8,FALSE)</f>
        <v>#REF!</v>
      </c>
    </row>
    <row r="3012" spans="22:29" s="16" customFormat="1" x14ac:dyDescent="0.35">
      <c r="V3012" s="16" t="str">
        <f>IF(ISBLANK(Consolication[[#This Row],[Bénéficiaires]]),"",VLOOKUP(Consolication[[#This Row],[Bénéficiaires]],'PADESCE Ccontractuelle'!$B$61:$N$175,9,FALSE))</f>
        <v/>
      </c>
      <c r="AB3012" s="16" t="str">
        <f>IF(ISBLANK(Consolication[[#This Row],[Bénéficiaires]]),"",VLOOKUP(Consolication[[#This Row],[Bénéficiaires]],'PADESCE Ccontractuelle'!$B$61:$N$175,10,FALSE))</f>
        <v/>
      </c>
      <c r="AC3012" s="34" t="e">
        <f>VLOOKUP(#REF!,Apprenants!A3013:I4016,8,FALSE)</f>
        <v>#REF!</v>
      </c>
    </row>
    <row r="3013" spans="22:29" s="16" customFormat="1" x14ac:dyDescent="0.35">
      <c r="V3013" s="16" t="str">
        <f>IF(ISBLANK(Consolication[[#This Row],[Bénéficiaires]]),"",VLOOKUP(Consolication[[#This Row],[Bénéficiaires]],'PADESCE Ccontractuelle'!$B$61:$N$175,9,FALSE))</f>
        <v/>
      </c>
      <c r="AB3013" s="16" t="str">
        <f>IF(ISBLANK(Consolication[[#This Row],[Bénéficiaires]]),"",VLOOKUP(Consolication[[#This Row],[Bénéficiaires]],'PADESCE Ccontractuelle'!$B$61:$N$175,10,FALSE))</f>
        <v/>
      </c>
      <c r="AC3013" s="34" t="e">
        <f>VLOOKUP(#REF!,Apprenants!A3014:I4017,8,FALSE)</f>
        <v>#REF!</v>
      </c>
    </row>
    <row r="3014" spans="22:29" s="16" customFormat="1" x14ac:dyDescent="0.35">
      <c r="V3014" s="16" t="str">
        <f>IF(ISBLANK(Consolication[[#This Row],[Bénéficiaires]]),"",VLOOKUP(Consolication[[#This Row],[Bénéficiaires]],'PADESCE Ccontractuelle'!$B$61:$N$175,9,FALSE))</f>
        <v/>
      </c>
      <c r="AB3014" s="16" t="str">
        <f>IF(ISBLANK(Consolication[[#This Row],[Bénéficiaires]]),"",VLOOKUP(Consolication[[#This Row],[Bénéficiaires]],'PADESCE Ccontractuelle'!$B$61:$N$175,10,FALSE))</f>
        <v/>
      </c>
      <c r="AC3014" s="34" t="e">
        <f>VLOOKUP(#REF!,Apprenants!A3015:I4018,8,FALSE)</f>
        <v>#REF!</v>
      </c>
    </row>
    <row r="3015" spans="22:29" s="16" customFormat="1" x14ac:dyDescent="0.35">
      <c r="V3015" s="16" t="str">
        <f>IF(ISBLANK(Consolication[[#This Row],[Bénéficiaires]]),"",VLOOKUP(Consolication[[#This Row],[Bénéficiaires]],'PADESCE Ccontractuelle'!$B$61:$N$175,9,FALSE))</f>
        <v/>
      </c>
      <c r="AB3015" s="16" t="str">
        <f>IF(ISBLANK(Consolication[[#This Row],[Bénéficiaires]]),"",VLOOKUP(Consolication[[#This Row],[Bénéficiaires]],'PADESCE Ccontractuelle'!$B$61:$N$175,10,FALSE))</f>
        <v/>
      </c>
      <c r="AC3015" s="34" t="e">
        <f>VLOOKUP(#REF!,Apprenants!A3016:I4019,8,FALSE)</f>
        <v>#REF!</v>
      </c>
    </row>
    <row r="3016" spans="22:29" s="16" customFormat="1" x14ac:dyDescent="0.35">
      <c r="V3016" s="16" t="str">
        <f>IF(ISBLANK(Consolication[[#This Row],[Bénéficiaires]]),"",VLOOKUP(Consolication[[#This Row],[Bénéficiaires]],'PADESCE Ccontractuelle'!$B$61:$N$175,9,FALSE))</f>
        <v/>
      </c>
      <c r="AB3016" s="16" t="str">
        <f>IF(ISBLANK(Consolication[[#This Row],[Bénéficiaires]]),"",VLOOKUP(Consolication[[#This Row],[Bénéficiaires]],'PADESCE Ccontractuelle'!$B$61:$N$175,10,FALSE))</f>
        <v/>
      </c>
      <c r="AC3016" s="34" t="e">
        <f>VLOOKUP(#REF!,Apprenants!A3017:I4020,8,FALSE)</f>
        <v>#REF!</v>
      </c>
    </row>
    <row r="3017" spans="22:29" s="16" customFormat="1" x14ac:dyDescent="0.35">
      <c r="V3017" s="16" t="str">
        <f>IF(ISBLANK(Consolication[[#This Row],[Bénéficiaires]]),"",VLOOKUP(Consolication[[#This Row],[Bénéficiaires]],'PADESCE Ccontractuelle'!$B$61:$N$175,9,FALSE))</f>
        <v/>
      </c>
      <c r="AB3017" s="16" t="str">
        <f>IF(ISBLANK(Consolication[[#This Row],[Bénéficiaires]]),"",VLOOKUP(Consolication[[#This Row],[Bénéficiaires]],'PADESCE Ccontractuelle'!$B$61:$N$175,10,FALSE))</f>
        <v/>
      </c>
      <c r="AC3017" s="34" t="e">
        <f>VLOOKUP(#REF!,Apprenants!A3018:I4021,8,FALSE)</f>
        <v>#REF!</v>
      </c>
    </row>
    <row r="3018" spans="22:29" s="16" customFormat="1" x14ac:dyDescent="0.35">
      <c r="V3018" s="16" t="str">
        <f>IF(ISBLANK(Consolication[[#This Row],[Bénéficiaires]]),"",VLOOKUP(Consolication[[#This Row],[Bénéficiaires]],'PADESCE Ccontractuelle'!$B$61:$N$175,9,FALSE))</f>
        <v/>
      </c>
      <c r="AB3018" s="16" t="str">
        <f>IF(ISBLANK(Consolication[[#This Row],[Bénéficiaires]]),"",VLOOKUP(Consolication[[#This Row],[Bénéficiaires]],'PADESCE Ccontractuelle'!$B$61:$N$175,10,FALSE))</f>
        <v/>
      </c>
      <c r="AC3018" s="34" t="e">
        <f>VLOOKUP(#REF!,Apprenants!A3019:I4022,8,FALSE)</f>
        <v>#REF!</v>
      </c>
    </row>
    <row r="3019" spans="22:29" s="16" customFormat="1" x14ac:dyDescent="0.35">
      <c r="V3019" s="16" t="str">
        <f>IF(ISBLANK(Consolication[[#This Row],[Bénéficiaires]]),"",VLOOKUP(Consolication[[#This Row],[Bénéficiaires]],'PADESCE Ccontractuelle'!$B$61:$N$175,9,FALSE))</f>
        <v/>
      </c>
      <c r="AB3019" s="16" t="str">
        <f>IF(ISBLANK(Consolication[[#This Row],[Bénéficiaires]]),"",VLOOKUP(Consolication[[#This Row],[Bénéficiaires]],'PADESCE Ccontractuelle'!$B$61:$N$175,10,FALSE))</f>
        <v/>
      </c>
      <c r="AC3019" s="34" t="e">
        <f>VLOOKUP(#REF!,Apprenants!A3020:I4023,8,FALSE)</f>
        <v>#REF!</v>
      </c>
    </row>
    <row r="3020" spans="22:29" s="16" customFormat="1" x14ac:dyDescent="0.35">
      <c r="V3020" s="16" t="str">
        <f>IF(ISBLANK(Consolication[[#This Row],[Bénéficiaires]]),"",VLOOKUP(Consolication[[#This Row],[Bénéficiaires]],'PADESCE Ccontractuelle'!$B$61:$N$175,9,FALSE))</f>
        <v/>
      </c>
      <c r="AB3020" s="16" t="str">
        <f>IF(ISBLANK(Consolication[[#This Row],[Bénéficiaires]]),"",VLOOKUP(Consolication[[#This Row],[Bénéficiaires]],'PADESCE Ccontractuelle'!$B$61:$N$175,10,FALSE))</f>
        <v/>
      </c>
      <c r="AC3020" s="34" t="e">
        <f>VLOOKUP(#REF!,Apprenants!A3021:I4024,8,FALSE)</f>
        <v>#REF!</v>
      </c>
    </row>
    <row r="3021" spans="22:29" s="16" customFormat="1" x14ac:dyDescent="0.35">
      <c r="V3021" s="16" t="str">
        <f>IF(ISBLANK(Consolication[[#This Row],[Bénéficiaires]]),"",VLOOKUP(Consolication[[#This Row],[Bénéficiaires]],'PADESCE Ccontractuelle'!$B$61:$N$175,9,FALSE))</f>
        <v/>
      </c>
      <c r="AB3021" s="16" t="str">
        <f>IF(ISBLANK(Consolication[[#This Row],[Bénéficiaires]]),"",VLOOKUP(Consolication[[#This Row],[Bénéficiaires]],'PADESCE Ccontractuelle'!$B$61:$N$175,10,FALSE))</f>
        <v/>
      </c>
      <c r="AC3021" s="34" t="e">
        <f>VLOOKUP(#REF!,Apprenants!A3022:I4025,8,FALSE)</f>
        <v>#REF!</v>
      </c>
    </row>
    <row r="3022" spans="22:29" s="16" customFormat="1" x14ac:dyDescent="0.35">
      <c r="V3022" s="16" t="str">
        <f>IF(ISBLANK(Consolication[[#This Row],[Bénéficiaires]]),"",VLOOKUP(Consolication[[#This Row],[Bénéficiaires]],'PADESCE Ccontractuelle'!$B$61:$N$175,9,FALSE))</f>
        <v/>
      </c>
      <c r="AB3022" s="16" t="str">
        <f>IF(ISBLANK(Consolication[[#This Row],[Bénéficiaires]]),"",VLOOKUP(Consolication[[#This Row],[Bénéficiaires]],'PADESCE Ccontractuelle'!$B$61:$N$175,10,FALSE))</f>
        <v/>
      </c>
      <c r="AC3022" s="34" t="e">
        <f>VLOOKUP(#REF!,Apprenants!A3023:I4026,8,FALSE)</f>
        <v>#REF!</v>
      </c>
    </row>
    <row r="3023" spans="22:29" s="16" customFormat="1" x14ac:dyDescent="0.35">
      <c r="V3023" s="16" t="str">
        <f>IF(ISBLANK(Consolication[[#This Row],[Bénéficiaires]]),"",VLOOKUP(Consolication[[#This Row],[Bénéficiaires]],'PADESCE Ccontractuelle'!$B$61:$N$175,9,FALSE))</f>
        <v/>
      </c>
      <c r="AB3023" s="16" t="str">
        <f>IF(ISBLANK(Consolication[[#This Row],[Bénéficiaires]]),"",VLOOKUP(Consolication[[#This Row],[Bénéficiaires]],'PADESCE Ccontractuelle'!$B$61:$N$175,10,FALSE))</f>
        <v/>
      </c>
      <c r="AC3023" s="34" t="e">
        <f>VLOOKUP(#REF!,Apprenants!A3024:I4027,8,FALSE)</f>
        <v>#REF!</v>
      </c>
    </row>
    <row r="3024" spans="22:29" s="16" customFormat="1" x14ac:dyDescent="0.35">
      <c r="V3024" s="16" t="str">
        <f>IF(ISBLANK(Consolication[[#This Row],[Bénéficiaires]]),"",VLOOKUP(Consolication[[#This Row],[Bénéficiaires]],'PADESCE Ccontractuelle'!$B$61:$N$175,9,FALSE))</f>
        <v/>
      </c>
      <c r="AB3024" s="16" t="str">
        <f>IF(ISBLANK(Consolication[[#This Row],[Bénéficiaires]]),"",VLOOKUP(Consolication[[#This Row],[Bénéficiaires]],'PADESCE Ccontractuelle'!$B$61:$N$175,10,FALSE))</f>
        <v/>
      </c>
      <c r="AC3024" s="34" t="e">
        <f>VLOOKUP(#REF!,Apprenants!A3025:I4028,8,FALSE)</f>
        <v>#REF!</v>
      </c>
    </row>
    <row r="3025" spans="22:29" s="16" customFormat="1" x14ac:dyDescent="0.35">
      <c r="V3025" s="16" t="str">
        <f>IF(ISBLANK(Consolication[[#This Row],[Bénéficiaires]]),"",VLOOKUP(Consolication[[#This Row],[Bénéficiaires]],'PADESCE Ccontractuelle'!$B$61:$N$175,9,FALSE))</f>
        <v/>
      </c>
      <c r="AB3025" s="16" t="str">
        <f>IF(ISBLANK(Consolication[[#This Row],[Bénéficiaires]]),"",VLOOKUP(Consolication[[#This Row],[Bénéficiaires]],'PADESCE Ccontractuelle'!$B$61:$N$175,10,FALSE))</f>
        <v/>
      </c>
      <c r="AC3025" s="34" t="e">
        <f>VLOOKUP(#REF!,Apprenants!A3026:I4029,8,FALSE)</f>
        <v>#REF!</v>
      </c>
    </row>
    <row r="3026" spans="22:29" s="16" customFormat="1" x14ac:dyDescent="0.35">
      <c r="V3026" s="16" t="str">
        <f>IF(ISBLANK(Consolication[[#This Row],[Bénéficiaires]]),"",VLOOKUP(Consolication[[#This Row],[Bénéficiaires]],'PADESCE Ccontractuelle'!$B$61:$N$175,9,FALSE))</f>
        <v/>
      </c>
      <c r="AB3026" s="16" t="str">
        <f>IF(ISBLANK(Consolication[[#This Row],[Bénéficiaires]]),"",VLOOKUP(Consolication[[#This Row],[Bénéficiaires]],'PADESCE Ccontractuelle'!$B$61:$N$175,10,FALSE))</f>
        <v/>
      </c>
      <c r="AC3026" s="34" t="e">
        <f>VLOOKUP(#REF!,Apprenants!A3027:I4030,8,FALSE)</f>
        <v>#REF!</v>
      </c>
    </row>
    <row r="3027" spans="22:29" s="16" customFormat="1" x14ac:dyDescent="0.35">
      <c r="V3027" s="16" t="str">
        <f>IF(ISBLANK(Consolication[[#This Row],[Bénéficiaires]]),"",VLOOKUP(Consolication[[#This Row],[Bénéficiaires]],'PADESCE Ccontractuelle'!$B$61:$N$175,9,FALSE))</f>
        <v/>
      </c>
      <c r="AB3027" s="16" t="str">
        <f>IF(ISBLANK(Consolication[[#This Row],[Bénéficiaires]]),"",VLOOKUP(Consolication[[#This Row],[Bénéficiaires]],'PADESCE Ccontractuelle'!$B$61:$N$175,10,FALSE))</f>
        <v/>
      </c>
      <c r="AC3027" s="34" t="e">
        <f>VLOOKUP(#REF!,Apprenants!A3028:I4031,8,FALSE)</f>
        <v>#REF!</v>
      </c>
    </row>
    <row r="3028" spans="22:29" s="16" customFormat="1" x14ac:dyDescent="0.35">
      <c r="V3028" s="16" t="str">
        <f>IF(ISBLANK(Consolication[[#This Row],[Bénéficiaires]]),"",VLOOKUP(Consolication[[#This Row],[Bénéficiaires]],'PADESCE Ccontractuelle'!$B$61:$N$175,9,FALSE))</f>
        <v/>
      </c>
      <c r="AB3028" s="16" t="str">
        <f>IF(ISBLANK(Consolication[[#This Row],[Bénéficiaires]]),"",VLOOKUP(Consolication[[#This Row],[Bénéficiaires]],'PADESCE Ccontractuelle'!$B$61:$N$175,10,FALSE))</f>
        <v/>
      </c>
      <c r="AC3028" s="34" t="e">
        <f>VLOOKUP(#REF!,Apprenants!A3029:I4032,8,FALSE)</f>
        <v>#REF!</v>
      </c>
    </row>
    <row r="3029" spans="22:29" s="16" customFormat="1" x14ac:dyDescent="0.35">
      <c r="V3029" s="16" t="str">
        <f>IF(ISBLANK(Consolication[[#This Row],[Bénéficiaires]]),"",VLOOKUP(Consolication[[#This Row],[Bénéficiaires]],'PADESCE Ccontractuelle'!$B$61:$N$175,9,FALSE))</f>
        <v/>
      </c>
      <c r="AB3029" s="16" t="str">
        <f>IF(ISBLANK(Consolication[[#This Row],[Bénéficiaires]]),"",VLOOKUP(Consolication[[#This Row],[Bénéficiaires]],'PADESCE Ccontractuelle'!$B$61:$N$175,10,FALSE))</f>
        <v/>
      </c>
      <c r="AC3029" s="34" t="e">
        <f>VLOOKUP(#REF!,Apprenants!A3030:I4033,8,FALSE)</f>
        <v>#REF!</v>
      </c>
    </row>
    <row r="3030" spans="22:29" s="16" customFormat="1" x14ac:dyDescent="0.35">
      <c r="V3030" s="16" t="str">
        <f>IF(ISBLANK(Consolication[[#This Row],[Bénéficiaires]]),"",VLOOKUP(Consolication[[#This Row],[Bénéficiaires]],'PADESCE Ccontractuelle'!$B$61:$N$175,9,FALSE))</f>
        <v/>
      </c>
      <c r="AB3030" s="16" t="str">
        <f>IF(ISBLANK(Consolication[[#This Row],[Bénéficiaires]]),"",VLOOKUP(Consolication[[#This Row],[Bénéficiaires]],'PADESCE Ccontractuelle'!$B$61:$N$175,10,FALSE))</f>
        <v/>
      </c>
      <c r="AC3030" s="34" t="e">
        <f>VLOOKUP(#REF!,Apprenants!A3031:I4034,8,FALSE)</f>
        <v>#REF!</v>
      </c>
    </row>
    <row r="3031" spans="22:29" s="16" customFormat="1" x14ac:dyDescent="0.35">
      <c r="V3031" s="16" t="str">
        <f>IF(ISBLANK(Consolication[[#This Row],[Bénéficiaires]]),"",VLOOKUP(Consolication[[#This Row],[Bénéficiaires]],'PADESCE Ccontractuelle'!$B$61:$N$175,9,FALSE))</f>
        <v/>
      </c>
      <c r="AB3031" s="16" t="str">
        <f>IF(ISBLANK(Consolication[[#This Row],[Bénéficiaires]]),"",VLOOKUP(Consolication[[#This Row],[Bénéficiaires]],'PADESCE Ccontractuelle'!$B$61:$N$175,10,FALSE))</f>
        <v/>
      </c>
      <c r="AC3031" s="34" t="e">
        <f>VLOOKUP(#REF!,Apprenants!A3032:I4035,8,FALSE)</f>
        <v>#REF!</v>
      </c>
    </row>
    <row r="3032" spans="22:29" s="16" customFormat="1" x14ac:dyDescent="0.35">
      <c r="V3032" s="16" t="str">
        <f>IF(ISBLANK(Consolication[[#This Row],[Bénéficiaires]]),"",VLOOKUP(Consolication[[#This Row],[Bénéficiaires]],'PADESCE Ccontractuelle'!$B$61:$N$175,9,FALSE))</f>
        <v/>
      </c>
      <c r="AB3032" s="16" t="str">
        <f>IF(ISBLANK(Consolication[[#This Row],[Bénéficiaires]]),"",VLOOKUP(Consolication[[#This Row],[Bénéficiaires]],'PADESCE Ccontractuelle'!$B$61:$N$175,10,FALSE))</f>
        <v/>
      </c>
      <c r="AC3032" s="34" t="e">
        <f>VLOOKUP(#REF!,Apprenants!A3033:I4036,8,FALSE)</f>
        <v>#REF!</v>
      </c>
    </row>
    <row r="3033" spans="22:29" s="16" customFormat="1" x14ac:dyDescent="0.35">
      <c r="V3033" s="16" t="str">
        <f>IF(ISBLANK(Consolication[[#This Row],[Bénéficiaires]]),"",VLOOKUP(Consolication[[#This Row],[Bénéficiaires]],'PADESCE Ccontractuelle'!$B$61:$N$175,9,FALSE))</f>
        <v/>
      </c>
      <c r="AB3033" s="16" t="str">
        <f>IF(ISBLANK(Consolication[[#This Row],[Bénéficiaires]]),"",VLOOKUP(Consolication[[#This Row],[Bénéficiaires]],'PADESCE Ccontractuelle'!$B$61:$N$175,10,FALSE))</f>
        <v/>
      </c>
      <c r="AC3033" s="34" t="e">
        <f>VLOOKUP(#REF!,Apprenants!A3034:I4037,8,FALSE)</f>
        <v>#REF!</v>
      </c>
    </row>
    <row r="3034" spans="22:29" s="16" customFormat="1" x14ac:dyDescent="0.35">
      <c r="V3034" s="16" t="str">
        <f>IF(ISBLANK(Consolication[[#This Row],[Bénéficiaires]]),"",VLOOKUP(Consolication[[#This Row],[Bénéficiaires]],'PADESCE Ccontractuelle'!$B$61:$N$175,9,FALSE))</f>
        <v/>
      </c>
      <c r="AB3034" s="16" t="str">
        <f>IF(ISBLANK(Consolication[[#This Row],[Bénéficiaires]]),"",VLOOKUP(Consolication[[#This Row],[Bénéficiaires]],'PADESCE Ccontractuelle'!$B$61:$N$175,10,FALSE))</f>
        <v/>
      </c>
      <c r="AC3034" s="34" t="e">
        <f>VLOOKUP(#REF!,Apprenants!A3035:I4038,8,FALSE)</f>
        <v>#REF!</v>
      </c>
    </row>
    <row r="3035" spans="22:29" s="16" customFormat="1" x14ac:dyDescent="0.35">
      <c r="V3035" s="16" t="str">
        <f>IF(ISBLANK(Consolication[[#This Row],[Bénéficiaires]]),"",VLOOKUP(Consolication[[#This Row],[Bénéficiaires]],'PADESCE Ccontractuelle'!$B$61:$N$175,9,FALSE))</f>
        <v/>
      </c>
      <c r="AB3035" s="16" t="str">
        <f>IF(ISBLANK(Consolication[[#This Row],[Bénéficiaires]]),"",VLOOKUP(Consolication[[#This Row],[Bénéficiaires]],'PADESCE Ccontractuelle'!$B$61:$N$175,10,FALSE))</f>
        <v/>
      </c>
      <c r="AC3035" s="34" t="e">
        <f>VLOOKUP(#REF!,Apprenants!A3036:I4039,8,FALSE)</f>
        <v>#REF!</v>
      </c>
    </row>
    <row r="3036" spans="22:29" s="16" customFormat="1" x14ac:dyDescent="0.35">
      <c r="V3036" s="16" t="str">
        <f>IF(ISBLANK(Consolication[[#This Row],[Bénéficiaires]]),"",VLOOKUP(Consolication[[#This Row],[Bénéficiaires]],'PADESCE Ccontractuelle'!$B$61:$N$175,9,FALSE))</f>
        <v/>
      </c>
      <c r="AB3036" s="16" t="str">
        <f>IF(ISBLANK(Consolication[[#This Row],[Bénéficiaires]]),"",VLOOKUP(Consolication[[#This Row],[Bénéficiaires]],'PADESCE Ccontractuelle'!$B$61:$N$175,10,FALSE))</f>
        <v/>
      </c>
      <c r="AC3036" s="34" t="e">
        <f>VLOOKUP(#REF!,Apprenants!A3037:I4040,8,FALSE)</f>
        <v>#REF!</v>
      </c>
    </row>
    <row r="3037" spans="22:29" s="16" customFormat="1" x14ac:dyDescent="0.35">
      <c r="V3037" s="16" t="str">
        <f>IF(ISBLANK(Consolication[[#This Row],[Bénéficiaires]]),"",VLOOKUP(Consolication[[#This Row],[Bénéficiaires]],'PADESCE Ccontractuelle'!$B$61:$N$175,9,FALSE))</f>
        <v/>
      </c>
      <c r="AB3037" s="16" t="str">
        <f>IF(ISBLANK(Consolication[[#This Row],[Bénéficiaires]]),"",VLOOKUP(Consolication[[#This Row],[Bénéficiaires]],'PADESCE Ccontractuelle'!$B$61:$N$175,10,FALSE))</f>
        <v/>
      </c>
      <c r="AC3037" s="34" t="e">
        <f>VLOOKUP(#REF!,Apprenants!A3038:I4041,8,FALSE)</f>
        <v>#REF!</v>
      </c>
    </row>
    <row r="3038" spans="22:29" s="16" customFormat="1" x14ac:dyDescent="0.35">
      <c r="V3038" s="16" t="str">
        <f>IF(ISBLANK(Consolication[[#This Row],[Bénéficiaires]]),"",VLOOKUP(Consolication[[#This Row],[Bénéficiaires]],'PADESCE Ccontractuelle'!$B$61:$N$175,9,FALSE))</f>
        <v/>
      </c>
      <c r="AB3038" s="16" t="str">
        <f>IF(ISBLANK(Consolication[[#This Row],[Bénéficiaires]]),"",VLOOKUP(Consolication[[#This Row],[Bénéficiaires]],'PADESCE Ccontractuelle'!$B$61:$N$175,10,FALSE))</f>
        <v/>
      </c>
      <c r="AC3038" s="34" t="e">
        <f>VLOOKUP(#REF!,Apprenants!A3039:I4042,8,FALSE)</f>
        <v>#REF!</v>
      </c>
    </row>
    <row r="3039" spans="22:29" s="16" customFormat="1" x14ac:dyDescent="0.35">
      <c r="V3039" s="16" t="str">
        <f>IF(ISBLANK(Consolication[[#This Row],[Bénéficiaires]]),"",VLOOKUP(Consolication[[#This Row],[Bénéficiaires]],'PADESCE Ccontractuelle'!$B$61:$N$175,9,FALSE))</f>
        <v/>
      </c>
      <c r="AB3039" s="16" t="str">
        <f>IF(ISBLANK(Consolication[[#This Row],[Bénéficiaires]]),"",VLOOKUP(Consolication[[#This Row],[Bénéficiaires]],'PADESCE Ccontractuelle'!$B$61:$N$175,10,FALSE))</f>
        <v/>
      </c>
      <c r="AC3039" s="34" t="e">
        <f>VLOOKUP(#REF!,Apprenants!A3040:I4043,8,FALSE)</f>
        <v>#REF!</v>
      </c>
    </row>
    <row r="3040" spans="22:29" s="16" customFormat="1" x14ac:dyDescent="0.35">
      <c r="V3040" s="16" t="str">
        <f>IF(ISBLANK(Consolication[[#This Row],[Bénéficiaires]]),"",VLOOKUP(Consolication[[#This Row],[Bénéficiaires]],'PADESCE Ccontractuelle'!$B$61:$N$175,9,FALSE))</f>
        <v/>
      </c>
      <c r="AB3040" s="16" t="str">
        <f>IF(ISBLANK(Consolication[[#This Row],[Bénéficiaires]]),"",VLOOKUP(Consolication[[#This Row],[Bénéficiaires]],'PADESCE Ccontractuelle'!$B$61:$N$175,10,FALSE))</f>
        <v/>
      </c>
      <c r="AC3040" s="34" t="e">
        <f>VLOOKUP(#REF!,Apprenants!A3041:I4044,8,FALSE)</f>
        <v>#REF!</v>
      </c>
    </row>
    <row r="3041" spans="22:29" s="16" customFormat="1" x14ac:dyDescent="0.35">
      <c r="V3041" s="16" t="str">
        <f>IF(ISBLANK(Consolication[[#This Row],[Bénéficiaires]]),"",VLOOKUP(Consolication[[#This Row],[Bénéficiaires]],'PADESCE Ccontractuelle'!$B$61:$N$175,9,FALSE))</f>
        <v/>
      </c>
      <c r="AB3041" s="16" t="str">
        <f>IF(ISBLANK(Consolication[[#This Row],[Bénéficiaires]]),"",VLOOKUP(Consolication[[#This Row],[Bénéficiaires]],'PADESCE Ccontractuelle'!$B$61:$N$175,10,FALSE))</f>
        <v/>
      </c>
      <c r="AC3041" s="34" t="e">
        <f>VLOOKUP(#REF!,Apprenants!A3042:I4045,8,FALSE)</f>
        <v>#REF!</v>
      </c>
    </row>
    <row r="3042" spans="22:29" s="16" customFormat="1" x14ac:dyDescent="0.35">
      <c r="V3042" s="16" t="str">
        <f>IF(ISBLANK(Consolication[[#This Row],[Bénéficiaires]]),"",VLOOKUP(Consolication[[#This Row],[Bénéficiaires]],'PADESCE Ccontractuelle'!$B$61:$N$175,9,FALSE))</f>
        <v/>
      </c>
      <c r="AB3042" s="16" t="str">
        <f>IF(ISBLANK(Consolication[[#This Row],[Bénéficiaires]]),"",VLOOKUP(Consolication[[#This Row],[Bénéficiaires]],'PADESCE Ccontractuelle'!$B$61:$N$175,10,FALSE))</f>
        <v/>
      </c>
      <c r="AC3042" s="34" t="e">
        <f>VLOOKUP(#REF!,Apprenants!A3043:I4046,8,FALSE)</f>
        <v>#REF!</v>
      </c>
    </row>
    <row r="3043" spans="22:29" s="16" customFormat="1" x14ac:dyDescent="0.35">
      <c r="V3043" s="16" t="str">
        <f>IF(ISBLANK(Consolication[[#This Row],[Bénéficiaires]]),"",VLOOKUP(Consolication[[#This Row],[Bénéficiaires]],'PADESCE Ccontractuelle'!$B$61:$N$175,9,FALSE))</f>
        <v/>
      </c>
      <c r="AB3043" s="16" t="str">
        <f>IF(ISBLANK(Consolication[[#This Row],[Bénéficiaires]]),"",VLOOKUP(Consolication[[#This Row],[Bénéficiaires]],'PADESCE Ccontractuelle'!$B$61:$N$175,10,FALSE))</f>
        <v/>
      </c>
      <c r="AC3043" s="34" t="e">
        <f>VLOOKUP(#REF!,Apprenants!A3044:I4047,8,FALSE)</f>
        <v>#REF!</v>
      </c>
    </row>
    <row r="3044" spans="22:29" s="16" customFormat="1" x14ac:dyDescent="0.35">
      <c r="V3044" s="16" t="str">
        <f>IF(ISBLANK(Consolication[[#This Row],[Bénéficiaires]]),"",VLOOKUP(Consolication[[#This Row],[Bénéficiaires]],'PADESCE Ccontractuelle'!$B$61:$N$175,9,FALSE))</f>
        <v/>
      </c>
      <c r="AB3044" s="16" t="str">
        <f>IF(ISBLANK(Consolication[[#This Row],[Bénéficiaires]]),"",VLOOKUP(Consolication[[#This Row],[Bénéficiaires]],'PADESCE Ccontractuelle'!$B$61:$N$175,10,FALSE))</f>
        <v/>
      </c>
      <c r="AC3044" s="34" t="e">
        <f>VLOOKUP(#REF!,Apprenants!A3045:I4048,8,FALSE)</f>
        <v>#REF!</v>
      </c>
    </row>
    <row r="3045" spans="22:29" s="16" customFormat="1" x14ac:dyDescent="0.35">
      <c r="V3045" s="16" t="str">
        <f>IF(ISBLANK(Consolication[[#This Row],[Bénéficiaires]]),"",VLOOKUP(Consolication[[#This Row],[Bénéficiaires]],'PADESCE Ccontractuelle'!$B$61:$N$175,9,FALSE))</f>
        <v/>
      </c>
      <c r="AB3045" s="16" t="str">
        <f>IF(ISBLANK(Consolication[[#This Row],[Bénéficiaires]]),"",VLOOKUP(Consolication[[#This Row],[Bénéficiaires]],'PADESCE Ccontractuelle'!$B$61:$N$175,10,FALSE))</f>
        <v/>
      </c>
      <c r="AC3045" s="34" t="e">
        <f>VLOOKUP(#REF!,Apprenants!A3046:I4049,8,FALSE)</f>
        <v>#REF!</v>
      </c>
    </row>
    <row r="3046" spans="22:29" s="16" customFormat="1" x14ac:dyDescent="0.35">
      <c r="V3046" s="16" t="str">
        <f>IF(ISBLANK(Consolication[[#This Row],[Bénéficiaires]]),"",VLOOKUP(Consolication[[#This Row],[Bénéficiaires]],'PADESCE Ccontractuelle'!$B$61:$N$175,9,FALSE))</f>
        <v/>
      </c>
      <c r="AB3046" s="16" t="str">
        <f>IF(ISBLANK(Consolication[[#This Row],[Bénéficiaires]]),"",VLOOKUP(Consolication[[#This Row],[Bénéficiaires]],'PADESCE Ccontractuelle'!$B$61:$N$175,10,FALSE))</f>
        <v/>
      </c>
      <c r="AC3046" s="34" t="e">
        <f>VLOOKUP(#REF!,Apprenants!A3047:I4050,8,FALSE)</f>
        <v>#REF!</v>
      </c>
    </row>
    <row r="3047" spans="22:29" s="16" customFormat="1" x14ac:dyDescent="0.35">
      <c r="V3047" s="16" t="str">
        <f>IF(ISBLANK(Consolication[[#This Row],[Bénéficiaires]]),"",VLOOKUP(Consolication[[#This Row],[Bénéficiaires]],'PADESCE Ccontractuelle'!$B$61:$N$175,9,FALSE))</f>
        <v/>
      </c>
      <c r="AB3047" s="16" t="str">
        <f>IF(ISBLANK(Consolication[[#This Row],[Bénéficiaires]]),"",VLOOKUP(Consolication[[#This Row],[Bénéficiaires]],'PADESCE Ccontractuelle'!$B$61:$N$175,10,FALSE))</f>
        <v/>
      </c>
      <c r="AC3047" s="34" t="e">
        <f>VLOOKUP(#REF!,Apprenants!A3048:I4051,8,FALSE)</f>
        <v>#REF!</v>
      </c>
    </row>
    <row r="3048" spans="22:29" s="16" customFormat="1" x14ac:dyDescent="0.35">
      <c r="V3048" s="16" t="str">
        <f>IF(ISBLANK(Consolication[[#This Row],[Bénéficiaires]]),"",VLOOKUP(Consolication[[#This Row],[Bénéficiaires]],'PADESCE Ccontractuelle'!$B$61:$N$175,9,FALSE))</f>
        <v/>
      </c>
      <c r="AB3048" s="16" t="str">
        <f>IF(ISBLANK(Consolication[[#This Row],[Bénéficiaires]]),"",VLOOKUP(Consolication[[#This Row],[Bénéficiaires]],'PADESCE Ccontractuelle'!$B$61:$N$175,10,FALSE))</f>
        <v/>
      </c>
      <c r="AC3048" s="34" t="e">
        <f>VLOOKUP(#REF!,Apprenants!A3049:I4052,8,FALSE)</f>
        <v>#REF!</v>
      </c>
    </row>
    <row r="3049" spans="22:29" s="16" customFormat="1" x14ac:dyDescent="0.35">
      <c r="V3049" s="16" t="str">
        <f>IF(ISBLANK(Consolication[[#This Row],[Bénéficiaires]]),"",VLOOKUP(Consolication[[#This Row],[Bénéficiaires]],'PADESCE Ccontractuelle'!$B$61:$N$175,9,FALSE))</f>
        <v/>
      </c>
      <c r="AB3049" s="16" t="str">
        <f>IF(ISBLANK(Consolication[[#This Row],[Bénéficiaires]]),"",VLOOKUP(Consolication[[#This Row],[Bénéficiaires]],'PADESCE Ccontractuelle'!$B$61:$N$175,10,FALSE))</f>
        <v/>
      </c>
      <c r="AC3049" s="34" t="e">
        <f>VLOOKUP(#REF!,Apprenants!A3050:I4053,8,FALSE)</f>
        <v>#REF!</v>
      </c>
    </row>
    <row r="3050" spans="22:29" s="16" customFormat="1" x14ac:dyDescent="0.35">
      <c r="V3050" s="16" t="str">
        <f>IF(ISBLANK(Consolication[[#This Row],[Bénéficiaires]]),"",VLOOKUP(Consolication[[#This Row],[Bénéficiaires]],'PADESCE Ccontractuelle'!$B$61:$N$175,9,FALSE))</f>
        <v/>
      </c>
      <c r="AB3050" s="16" t="str">
        <f>IF(ISBLANK(Consolication[[#This Row],[Bénéficiaires]]),"",VLOOKUP(Consolication[[#This Row],[Bénéficiaires]],'PADESCE Ccontractuelle'!$B$61:$N$175,10,FALSE))</f>
        <v/>
      </c>
      <c r="AC3050" s="34" t="e">
        <f>VLOOKUP(#REF!,Apprenants!A3051:I4054,8,FALSE)</f>
        <v>#REF!</v>
      </c>
    </row>
    <row r="3051" spans="22:29" s="16" customFormat="1" x14ac:dyDescent="0.35">
      <c r="V3051" s="16" t="str">
        <f>IF(ISBLANK(Consolication[[#This Row],[Bénéficiaires]]),"",VLOOKUP(Consolication[[#This Row],[Bénéficiaires]],'PADESCE Ccontractuelle'!$B$61:$N$175,9,FALSE))</f>
        <v/>
      </c>
      <c r="AB3051" s="16" t="str">
        <f>IF(ISBLANK(Consolication[[#This Row],[Bénéficiaires]]),"",VLOOKUP(Consolication[[#This Row],[Bénéficiaires]],'PADESCE Ccontractuelle'!$B$61:$N$175,10,FALSE))</f>
        <v/>
      </c>
      <c r="AC3051" s="34" t="e">
        <f>VLOOKUP(#REF!,Apprenants!A3052:I4055,8,FALSE)</f>
        <v>#REF!</v>
      </c>
    </row>
    <row r="3052" spans="22:29" s="16" customFormat="1" x14ac:dyDescent="0.35">
      <c r="V3052" s="16" t="str">
        <f>IF(ISBLANK(Consolication[[#This Row],[Bénéficiaires]]),"",VLOOKUP(Consolication[[#This Row],[Bénéficiaires]],'PADESCE Ccontractuelle'!$B$61:$N$175,9,FALSE))</f>
        <v/>
      </c>
      <c r="AB3052" s="16" t="str">
        <f>IF(ISBLANK(Consolication[[#This Row],[Bénéficiaires]]),"",VLOOKUP(Consolication[[#This Row],[Bénéficiaires]],'PADESCE Ccontractuelle'!$B$61:$N$175,10,FALSE))</f>
        <v/>
      </c>
      <c r="AC3052" s="34" t="e">
        <f>VLOOKUP(#REF!,Apprenants!A3053:I4056,8,FALSE)</f>
        <v>#REF!</v>
      </c>
    </row>
    <row r="3053" spans="22:29" s="16" customFormat="1" x14ac:dyDescent="0.35">
      <c r="V3053" s="16" t="str">
        <f>IF(ISBLANK(Consolication[[#This Row],[Bénéficiaires]]),"",VLOOKUP(Consolication[[#This Row],[Bénéficiaires]],'PADESCE Ccontractuelle'!$B$61:$N$175,9,FALSE))</f>
        <v/>
      </c>
      <c r="AB3053" s="16" t="str">
        <f>IF(ISBLANK(Consolication[[#This Row],[Bénéficiaires]]),"",VLOOKUP(Consolication[[#This Row],[Bénéficiaires]],'PADESCE Ccontractuelle'!$B$61:$N$175,10,FALSE))</f>
        <v/>
      </c>
      <c r="AC3053" s="34" t="e">
        <f>VLOOKUP(#REF!,Apprenants!A3054:I4057,8,FALSE)</f>
        <v>#REF!</v>
      </c>
    </row>
    <row r="3054" spans="22:29" s="16" customFormat="1" x14ac:dyDescent="0.35">
      <c r="V3054" s="16" t="str">
        <f>IF(ISBLANK(Consolication[[#This Row],[Bénéficiaires]]),"",VLOOKUP(Consolication[[#This Row],[Bénéficiaires]],'PADESCE Ccontractuelle'!$B$61:$N$175,9,FALSE))</f>
        <v/>
      </c>
      <c r="AB3054" s="16" t="str">
        <f>IF(ISBLANK(Consolication[[#This Row],[Bénéficiaires]]),"",VLOOKUP(Consolication[[#This Row],[Bénéficiaires]],'PADESCE Ccontractuelle'!$B$61:$N$175,10,FALSE))</f>
        <v/>
      </c>
      <c r="AC3054" s="34" t="e">
        <f>VLOOKUP(#REF!,Apprenants!A3055:I4058,8,FALSE)</f>
        <v>#REF!</v>
      </c>
    </row>
    <row r="3055" spans="22:29" s="16" customFormat="1" x14ac:dyDescent="0.35">
      <c r="V3055" s="16" t="str">
        <f>IF(ISBLANK(Consolication[[#This Row],[Bénéficiaires]]),"",VLOOKUP(Consolication[[#This Row],[Bénéficiaires]],'PADESCE Ccontractuelle'!$B$61:$N$175,9,FALSE))</f>
        <v/>
      </c>
      <c r="AB3055" s="16" t="str">
        <f>IF(ISBLANK(Consolication[[#This Row],[Bénéficiaires]]),"",VLOOKUP(Consolication[[#This Row],[Bénéficiaires]],'PADESCE Ccontractuelle'!$B$61:$N$175,10,FALSE))</f>
        <v/>
      </c>
      <c r="AC3055" s="34" t="e">
        <f>VLOOKUP(#REF!,Apprenants!A3056:I4059,8,FALSE)</f>
        <v>#REF!</v>
      </c>
    </row>
    <row r="3056" spans="22:29" s="16" customFormat="1" x14ac:dyDescent="0.35">
      <c r="V3056" s="16" t="str">
        <f>IF(ISBLANK(Consolication[[#This Row],[Bénéficiaires]]),"",VLOOKUP(Consolication[[#This Row],[Bénéficiaires]],'PADESCE Ccontractuelle'!$B$61:$N$175,9,FALSE))</f>
        <v/>
      </c>
      <c r="AB3056" s="16" t="str">
        <f>IF(ISBLANK(Consolication[[#This Row],[Bénéficiaires]]),"",VLOOKUP(Consolication[[#This Row],[Bénéficiaires]],'PADESCE Ccontractuelle'!$B$61:$N$175,10,FALSE))</f>
        <v/>
      </c>
      <c r="AC3056" s="34" t="e">
        <f>VLOOKUP(#REF!,Apprenants!A3057:I4060,8,FALSE)</f>
        <v>#REF!</v>
      </c>
    </row>
    <row r="3057" spans="22:29" s="16" customFormat="1" x14ac:dyDescent="0.35">
      <c r="V3057" s="16" t="str">
        <f>IF(ISBLANK(Consolication[[#This Row],[Bénéficiaires]]),"",VLOOKUP(Consolication[[#This Row],[Bénéficiaires]],'PADESCE Ccontractuelle'!$B$61:$N$175,9,FALSE))</f>
        <v/>
      </c>
      <c r="AB3057" s="16" t="str">
        <f>IF(ISBLANK(Consolication[[#This Row],[Bénéficiaires]]),"",VLOOKUP(Consolication[[#This Row],[Bénéficiaires]],'PADESCE Ccontractuelle'!$B$61:$N$175,10,FALSE))</f>
        <v/>
      </c>
      <c r="AC3057" s="34" t="e">
        <f>VLOOKUP(#REF!,Apprenants!A3058:I4061,8,FALSE)</f>
        <v>#REF!</v>
      </c>
    </row>
    <row r="3058" spans="22:29" s="16" customFormat="1" x14ac:dyDescent="0.35">
      <c r="V3058" s="16" t="str">
        <f>IF(ISBLANK(Consolication[[#This Row],[Bénéficiaires]]),"",VLOOKUP(Consolication[[#This Row],[Bénéficiaires]],'PADESCE Ccontractuelle'!$B$61:$N$175,9,FALSE))</f>
        <v/>
      </c>
      <c r="AB3058" s="16" t="str">
        <f>IF(ISBLANK(Consolication[[#This Row],[Bénéficiaires]]),"",VLOOKUP(Consolication[[#This Row],[Bénéficiaires]],'PADESCE Ccontractuelle'!$B$61:$N$175,10,FALSE))</f>
        <v/>
      </c>
      <c r="AC3058" s="34" t="e">
        <f>VLOOKUP(#REF!,Apprenants!A3059:I4062,8,FALSE)</f>
        <v>#REF!</v>
      </c>
    </row>
    <row r="3059" spans="22:29" s="16" customFormat="1" x14ac:dyDescent="0.35">
      <c r="V3059" s="16" t="str">
        <f>IF(ISBLANK(Consolication[[#This Row],[Bénéficiaires]]),"",VLOOKUP(Consolication[[#This Row],[Bénéficiaires]],'PADESCE Ccontractuelle'!$B$61:$N$175,9,FALSE))</f>
        <v/>
      </c>
      <c r="AB3059" s="16" t="str">
        <f>IF(ISBLANK(Consolication[[#This Row],[Bénéficiaires]]),"",VLOOKUP(Consolication[[#This Row],[Bénéficiaires]],'PADESCE Ccontractuelle'!$B$61:$N$175,10,FALSE))</f>
        <v/>
      </c>
      <c r="AC3059" s="34" t="e">
        <f>VLOOKUP(#REF!,Apprenants!A3060:I4063,8,FALSE)</f>
        <v>#REF!</v>
      </c>
    </row>
    <row r="3060" spans="22:29" s="16" customFormat="1" x14ac:dyDescent="0.35">
      <c r="V3060" s="16" t="str">
        <f>IF(ISBLANK(Consolication[[#This Row],[Bénéficiaires]]),"",VLOOKUP(Consolication[[#This Row],[Bénéficiaires]],'PADESCE Ccontractuelle'!$B$61:$N$175,9,FALSE))</f>
        <v/>
      </c>
      <c r="AB3060" s="16" t="str">
        <f>IF(ISBLANK(Consolication[[#This Row],[Bénéficiaires]]),"",VLOOKUP(Consolication[[#This Row],[Bénéficiaires]],'PADESCE Ccontractuelle'!$B$61:$N$175,10,FALSE))</f>
        <v/>
      </c>
      <c r="AC3060" s="34" t="e">
        <f>VLOOKUP(#REF!,Apprenants!A3061:I4064,8,FALSE)</f>
        <v>#REF!</v>
      </c>
    </row>
    <row r="3061" spans="22:29" s="16" customFormat="1" x14ac:dyDescent="0.35">
      <c r="V3061" s="16" t="str">
        <f>IF(ISBLANK(Consolication[[#This Row],[Bénéficiaires]]),"",VLOOKUP(Consolication[[#This Row],[Bénéficiaires]],'PADESCE Ccontractuelle'!$B$61:$N$175,9,FALSE))</f>
        <v/>
      </c>
      <c r="AB3061" s="16" t="str">
        <f>IF(ISBLANK(Consolication[[#This Row],[Bénéficiaires]]),"",VLOOKUP(Consolication[[#This Row],[Bénéficiaires]],'PADESCE Ccontractuelle'!$B$61:$N$175,10,FALSE))</f>
        <v/>
      </c>
      <c r="AC3061" s="34" t="e">
        <f>VLOOKUP(#REF!,Apprenants!A3062:I4065,8,FALSE)</f>
        <v>#REF!</v>
      </c>
    </row>
    <row r="3062" spans="22:29" s="16" customFormat="1" x14ac:dyDescent="0.35">
      <c r="V3062" s="16" t="str">
        <f>IF(ISBLANK(Consolication[[#This Row],[Bénéficiaires]]),"",VLOOKUP(Consolication[[#This Row],[Bénéficiaires]],'PADESCE Ccontractuelle'!$B$61:$N$175,9,FALSE))</f>
        <v/>
      </c>
      <c r="AB3062" s="16" t="str">
        <f>IF(ISBLANK(Consolication[[#This Row],[Bénéficiaires]]),"",VLOOKUP(Consolication[[#This Row],[Bénéficiaires]],'PADESCE Ccontractuelle'!$B$61:$N$175,10,FALSE))</f>
        <v/>
      </c>
      <c r="AC3062" s="34" t="e">
        <f>VLOOKUP(#REF!,Apprenants!A3063:I4066,8,FALSE)</f>
        <v>#REF!</v>
      </c>
    </row>
    <row r="3063" spans="22:29" s="16" customFormat="1" x14ac:dyDescent="0.35">
      <c r="V3063" s="16" t="str">
        <f>IF(ISBLANK(Consolication[[#This Row],[Bénéficiaires]]),"",VLOOKUP(Consolication[[#This Row],[Bénéficiaires]],'PADESCE Ccontractuelle'!$B$61:$N$175,9,FALSE))</f>
        <v/>
      </c>
      <c r="AB3063" s="16" t="str">
        <f>IF(ISBLANK(Consolication[[#This Row],[Bénéficiaires]]),"",VLOOKUP(Consolication[[#This Row],[Bénéficiaires]],'PADESCE Ccontractuelle'!$B$61:$N$175,10,FALSE))</f>
        <v/>
      </c>
      <c r="AC3063" s="34" t="e">
        <f>VLOOKUP(#REF!,Apprenants!A3064:I4067,8,FALSE)</f>
        <v>#REF!</v>
      </c>
    </row>
    <row r="3064" spans="22:29" s="16" customFormat="1" x14ac:dyDescent="0.35">
      <c r="V3064" s="16" t="str">
        <f>IF(ISBLANK(Consolication[[#This Row],[Bénéficiaires]]),"",VLOOKUP(Consolication[[#This Row],[Bénéficiaires]],'PADESCE Ccontractuelle'!$B$61:$N$175,9,FALSE))</f>
        <v/>
      </c>
      <c r="AB3064" s="16" t="str">
        <f>IF(ISBLANK(Consolication[[#This Row],[Bénéficiaires]]),"",VLOOKUP(Consolication[[#This Row],[Bénéficiaires]],'PADESCE Ccontractuelle'!$B$61:$N$175,10,FALSE))</f>
        <v/>
      </c>
      <c r="AC3064" s="34" t="e">
        <f>VLOOKUP(#REF!,Apprenants!A3065:I4068,8,FALSE)</f>
        <v>#REF!</v>
      </c>
    </row>
    <row r="3065" spans="22:29" s="16" customFormat="1" x14ac:dyDescent="0.35">
      <c r="V3065" s="16" t="str">
        <f>IF(ISBLANK(Consolication[[#This Row],[Bénéficiaires]]),"",VLOOKUP(Consolication[[#This Row],[Bénéficiaires]],'PADESCE Ccontractuelle'!$B$61:$N$175,9,FALSE))</f>
        <v/>
      </c>
      <c r="AB3065" s="16" t="str">
        <f>IF(ISBLANK(Consolication[[#This Row],[Bénéficiaires]]),"",VLOOKUP(Consolication[[#This Row],[Bénéficiaires]],'PADESCE Ccontractuelle'!$B$61:$N$175,10,FALSE))</f>
        <v/>
      </c>
      <c r="AC3065" s="34" t="e">
        <f>VLOOKUP(#REF!,Apprenants!A3066:I4069,8,FALSE)</f>
        <v>#REF!</v>
      </c>
    </row>
    <row r="3066" spans="22:29" s="16" customFormat="1" x14ac:dyDescent="0.35">
      <c r="V3066" s="16" t="str">
        <f>IF(ISBLANK(Consolication[[#This Row],[Bénéficiaires]]),"",VLOOKUP(Consolication[[#This Row],[Bénéficiaires]],'PADESCE Ccontractuelle'!$B$61:$N$175,9,FALSE))</f>
        <v/>
      </c>
      <c r="AB3066" s="16" t="str">
        <f>IF(ISBLANK(Consolication[[#This Row],[Bénéficiaires]]),"",VLOOKUP(Consolication[[#This Row],[Bénéficiaires]],'PADESCE Ccontractuelle'!$B$61:$N$175,10,FALSE))</f>
        <v/>
      </c>
      <c r="AC3066" s="34" t="e">
        <f>VLOOKUP(#REF!,Apprenants!A3067:I4070,8,FALSE)</f>
        <v>#REF!</v>
      </c>
    </row>
    <row r="3067" spans="22:29" s="16" customFormat="1" x14ac:dyDescent="0.35">
      <c r="V3067" s="16" t="str">
        <f>IF(ISBLANK(Consolication[[#This Row],[Bénéficiaires]]),"",VLOOKUP(Consolication[[#This Row],[Bénéficiaires]],'PADESCE Ccontractuelle'!$B$61:$N$175,9,FALSE))</f>
        <v/>
      </c>
      <c r="AB3067" s="16" t="str">
        <f>IF(ISBLANK(Consolication[[#This Row],[Bénéficiaires]]),"",VLOOKUP(Consolication[[#This Row],[Bénéficiaires]],'PADESCE Ccontractuelle'!$B$61:$N$175,10,FALSE))</f>
        <v/>
      </c>
      <c r="AC3067" s="34" t="e">
        <f>VLOOKUP(#REF!,Apprenants!A3068:I4071,8,FALSE)</f>
        <v>#REF!</v>
      </c>
    </row>
    <row r="3068" spans="22:29" s="16" customFormat="1" x14ac:dyDescent="0.35">
      <c r="V3068" s="16" t="str">
        <f>IF(ISBLANK(Consolication[[#This Row],[Bénéficiaires]]),"",VLOOKUP(Consolication[[#This Row],[Bénéficiaires]],'PADESCE Ccontractuelle'!$B$61:$N$175,9,FALSE))</f>
        <v/>
      </c>
      <c r="AB3068" s="16" t="str">
        <f>IF(ISBLANK(Consolication[[#This Row],[Bénéficiaires]]),"",VLOOKUP(Consolication[[#This Row],[Bénéficiaires]],'PADESCE Ccontractuelle'!$B$61:$N$175,10,FALSE))</f>
        <v/>
      </c>
      <c r="AC3068" s="34" t="e">
        <f>VLOOKUP(#REF!,Apprenants!A3069:I4072,8,FALSE)</f>
        <v>#REF!</v>
      </c>
    </row>
    <row r="3069" spans="22:29" s="16" customFormat="1" x14ac:dyDescent="0.35">
      <c r="V3069" s="16" t="str">
        <f>IF(ISBLANK(Consolication[[#This Row],[Bénéficiaires]]),"",VLOOKUP(Consolication[[#This Row],[Bénéficiaires]],'PADESCE Ccontractuelle'!$B$61:$N$175,9,FALSE))</f>
        <v/>
      </c>
      <c r="AB3069" s="16" t="str">
        <f>IF(ISBLANK(Consolication[[#This Row],[Bénéficiaires]]),"",VLOOKUP(Consolication[[#This Row],[Bénéficiaires]],'PADESCE Ccontractuelle'!$B$61:$N$175,10,FALSE))</f>
        <v/>
      </c>
      <c r="AC3069" s="34" t="e">
        <f>VLOOKUP(#REF!,Apprenants!A3070:I4073,8,FALSE)</f>
        <v>#REF!</v>
      </c>
    </row>
    <row r="3070" spans="22:29" s="16" customFormat="1" x14ac:dyDescent="0.35">
      <c r="V3070" s="16" t="str">
        <f>IF(ISBLANK(Consolication[[#This Row],[Bénéficiaires]]),"",VLOOKUP(Consolication[[#This Row],[Bénéficiaires]],'PADESCE Ccontractuelle'!$B$61:$N$175,9,FALSE))</f>
        <v/>
      </c>
      <c r="AB3070" s="16" t="str">
        <f>IF(ISBLANK(Consolication[[#This Row],[Bénéficiaires]]),"",VLOOKUP(Consolication[[#This Row],[Bénéficiaires]],'PADESCE Ccontractuelle'!$B$61:$N$175,10,FALSE))</f>
        <v/>
      </c>
      <c r="AC3070" s="34" t="e">
        <f>VLOOKUP(#REF!,Apprenants!A3071:I4074,8,FALSE)</f>
        <v>#REF!</v>
      </c>
    </row>
    <row r="3071" spans="22:29" s="16" customFormat="1" x14ac:dyDescent="0.35">
      <c r="V3071" s="16" t="str">
        <f>IF(ISBLANK(Consolication[[#This Row],[Bénéficiaires]]),"",VLOOKUP(Consolication[[#This Row],[Bénéficiaires]],'PADESCE Ccontractuelle'!$B$61:$N$175,9,FALSE))</f>
        <v/>
      </c>
      <c r="AB3071" s="16" t="str">
        <f>IF(ISBLANK(Consolication[[#This Row],[Bénéficiaires]]),"",VLOOKUP(Consolication[[#This Row],[Bénéficiaires]],'PADESCE Ccontractuelle'!$B$61:$N$175,10,FALSE))</f>
        <v/>
      </c>
      <c r="AC3071" s="34" t="e">
        <f>VLOOKUP(#REF!,Apprenants!A3072:I4075,8,FALSE)</f>
        <v>#REF!</v>
      </c>
    </row>
    <row r="3072" spans="22:29" s="16" customFormat="1" x14ac:dyDescent="0.35">
      <c r="V3072" s="16" t="str">
        <f>IF(ISBLANK(Consolication[[#This Row],[Bénéficiaires]]),"",VLOOKUP(Consolication[[#This Row],[Bénéficiaires]],'PADESCE Ccontractuelle'!$B$61:$N$175,9,FALSE))</f>
        <v/>
      </c>
      <c r="AB3072" s="16" t="str">
        <f>IF(ISBLANK(Consolication[[#This Row],[Bénéficiaires]]),"",VLOOKUP(Consolication[[#This Row],[Bénéficiaires]],'PADESCE Ccontractuelle'!$B$61:$N$175,10,FALSE))</f>
        <v/>
      </c>
      <c r="AC3072" s="34" t="e">
        <f>VLOOKUP(#REF!,Apprenants!A3073:I4076,8,FALSE)</f>
        <v>#REF!</v>
      </c>
    </row>
    <row r="3073" spans="22:29" s="16" customFormat="1" x14ac:dyDescent="0.35">
      <c r="V3073" s="16" t="str">
        <f>IF(ISBLANK(Consolication[[#This Row],[Bénéficiaires]]),"",VLOOKUP(Consolication[[#This Row],[Bénéficiaires]],'PADESCE Ccontractuelle'!$B$61:$N$175,9,FALSE))</f>
        <v/>
      </c>
      <c r="AB3073" s="16" t="str">
        <f>IF(ISBLANK(Consolication[[#This Row],[Bénéficiaires]]),"",VLOOKUP(Consolication[[#This Row],[Bénéficiaires]],'PADESCE Ccontractuelle'!$B$61:$N$175,10,FALSE))</f>
        <v/>
      </c>
      <c r="AC3073" s="34" t="e">
        <f>VLOOKUP(#REF!,Apprenants!A3074:I4077,8,FALSE)</f>
        <v>#REF!</v>
      </c>
    </row>
    <row r="3074" spans="22:29" s="16" customFormat="1" x14ac:dyDescent="0.35">
      <c r="V3074" s="16" t="str">
        <f>IF(ISBLANK(Consolication[[#This Row],[Bénéficiaires]]),"",VLOOKUP(Consolication[[#This Row],[Bénéficiaires]],'PADESCE Ccontractuelle'!$B$61:$N$175,9,FALSE))</f>
        <v/>
      </c>
      <c r="AB3074" s="16" t="str">
        <f>IF(ISBLANK(Consolication[[#This Row],[Bénéficiaires]]),"",VLOOKUP(Consolication[[#This Row],[Bénéficiaires]],'PADESCE Ccontractuelle'!$B$61:$N$175,10,FALSE))</f>
        <v/>
      </c>
      <c r="AC3074" s="34" t="e">
        <f>VLOOKUP(#REF!,Apprenants!A3075:I4078,8,FALSE)</f>
        <v>#REF!</v>
      </c>
    </row>
    <row r="3075" spans="22:29" s="16" customFormat="1" x14ac:dyDescent="0.35">
      <c r="V3075" s="16" t="str">
        <f>IF(ISBLANK(Consolication[[#This Row],[Bénéficiaires]]),"",VLOOKUP(Consolication[[#This Row],[Bénéficiaires]],'PADESCE Ccontractuelle'!$B$61:$N$175,9,FALSE))</f>
        <v/>
      </c>
      <c r="AB3075" s="16" t="str">
        <f>IF(ISBLANK(Consolication[[#This Row],[Bénéficiaires]]),"",VLOOKUP(Consolication[[#This Row],[Bénéficiaires]],'PADESCE Ccontractuelle'!$B$61:$N$175,10,FALSE))</f>
        <v/>
      </c>
      <c r="AC3075" s="34" t="e">
        <f>VLOOKUP(#REF!,Apprenants!A3076:I4079,8,FALSE)</f>
        <v>#REF!</v>
      </c>
    </row>
    <row r="3076" spans="22:29" s="16" customFormat="1" x14ac:dyDescent="0.35">
      <c r="V3076" s="16" t="str">
        <f>IF(ISBLANK(Consolication[[#This Row],[Bénéficiaires]]),"",VLOOKUP(Consolication[[#This Row],[Bénéficiaires]],'PADESCE Ccontractuelle'!$B$61:$N$175,9,FALSE))</f>
        <v/>
      </c>
      <c r="AB3076" s="16" t="str">
        <f>IF(ISBLANK(Consolication[[#This Row],[Bénéficiaires]]),"",VLOOKUP(Consolication[[#This Row],[Bénéficiaires]],'PADESCE Ccontractuelle'!$B$61:$N$175,10,FALSE))</f>
        <v/>
      </c>
      <c r="AC3076" s="34" t="e">
        <f>VLOOKUP(#REF!,Apprenants!A3077:I4080,8,FALSE)</f>
        <v>#REF!</v>
      </c>
    </row>
    <row r="3077" spans="22:29" s="16" customFormat="1" x14ac:dyDescent="0.35">
      <c r="V3077" s="16" t="str">
        <f>IF(ISBLANK(Consolication[[#This Row],[Bénéficiaires]]),"",VLOOKUP(Consolication[[#This Row],[Bénéficiaires]],'PADESCE Ccontractuelle'!$B$61:$N$175,9,FALSE))</f>
        <v/>
      </c>
      <c r="AB3077" s="16" t="str">
        <f>IF(ISBLANK(Consolication[[#This Row],[Bénéficiaires]]),"",VLOOKUP(Consolication[[#This Row],[Bénéficiaires]],'PADESCE Ccontractuelle'!$B$61:$N$175,10,FALSE))</f>
        <v/>
      </c>
      <c r="AC3077" s="34" t="e">
        <f>VLOOKUP(#REF!,Apprenants!A3078:I4081,8,FALSE)</f>
        <v>#REF!</v>
      </c>
    </row>
    <row r="3078" spans="22:29" s="16" customFormat="1" x14ac:dyDescent="0.35">
      <c r="V3078" s="16" t="str">
        <f>IF(ISBLANK(Consolication[[#This Row],[Bénéficiaires]]),"",VLOOKUP(Consolication[[#This Row],[Bénéficiaires]],'PADESCE Ccontractuelle'!$B$61:$N$175,9,FALSE))</f>
        <v/>
      </c>
      <c r="AB3078" s="16" t="str">
        <f>IF(ISBLANK(Consolication[[#This Row],[Bénéficiaires]]),"",VLOOKUP(Consolication[[#This Row],[Bénéficiaires]],'PADESCE Ccontractuelle'!$B$61:$N$175,10,FALSE))</f>
        <v/>
      </c>
      <c r="AC3078" s="34" t="e">
        <f>VLOOKUP(#REF!,Apprenants!A3079:I4082,8,FALSE)</f>
        <v>#REF!</v>
      </c>
    </row>
    <row r="3079" spans="22:29" s="16" customFormat="1" x14ac:dyDescent="0.35">
      <c r="V3079" s="16" t="str">
        <f>IF(ISBLANK(Consolication[[#This Row],[Bénéficiaires]]),"",VLOOKUP(Consolication[[#This Row],[Bénéficiaires]],'PADESCE Ccontractuelle'!$B$61:$N$175,9,FALSE))</f>
        <v/>
      </c>
      <c r="AB3079" s="16" t="str">
        <f>IF(ISBLANK(Consolication[[#This Row],[Bénéficiaires]]),"",VLOOKUP(Consolication[[#This Row],[Bénéficiaires]],'PADESCE Ccontractuelle'!$B$61:$N$175,10,FALSE))</f>
        <v/>
      </c>
      <c r="AC3079" s="34" t="e">
        <f>VLOOKUP(#REF!,Apprenants!A3080:I4083,8,FALSE)</f>
        <v>#REF!</v>
      </c>
    </row>
    <row r="3080" spans="22:29" s="16" customFormat="1" x14ac:dyDescent="0.35">
      <c r="V3080" s="16" t="str">
        <f>IF(ISBLANK(Consolication[[#This Row],[Bénéficiaires]]),"",VLOOKUP(Consolication[[#This Row],[Bénéficiaires]],'PADESCE Ccontractuelle'!$B$61:$N$175,9,FALSE))</f>
        <v/>
      </c>
      <c r="AB3080" s="16" t="str">
        <f>IF(ISBLANK(Consolication[[#This Row],[Bénéficiaires]]),"",VLOOKUP(Consolication[[#This Row],[Bénéficiaires]],'PADESCE Ccontractuelle'!$B$61:$N$175,10,FALSE))</f>
        <v/>
      </c>
      <c r="AC3080" s="34" t="e">
        <f>VLOOKUP(#REF!,Apprenants!A3081:I4084,8,FALSE)</f>
        <v>#REF!</v>
      </c>
    </row>
    <row r="3081" spans="22:29" s="16" customFormat="1" x14ac:dyDescent="0.35">
      <c r="V3081" s="16" t="str">
        <f>IF(ISBLANK(Consolication[[#This Row],[Bénéficiaires]]),"",VLOOKUP(Consolication[[#This Row],[Bénéficiaires]],'PADESCE Ccontractuelle'!$B$61:$N$175,9,FALSE))</f>
        <v/>
      </c>
      <c r="AB3081" s="16" t="str">
        <f>IF(ISBLANK(Consolication[[#This Row],[Bénéficiaires]]),"",VLOOKUP(Consolication[[#This Row],[Bénéficiaires]],'PADESCE Ccontractuelle'!$B$61:$N$175,10,FALSE))</f>
        <v/>
      </c>
      <c r="AC3081" s="34" t="e">
        <f>VLOOKUP(#REF!,Apprenants!A3082:I4085,8,FALSE)</f>
        <v>#REF!</v>
      </c>
    </row>
    <row r="3082" spans="22:29" s="16" customFormat="1" x14ac:dyDescent="0.35">
      <c r="V3082" s="16" t="str">
        <f>IF(ISBLANK(Consolication[[#This Row],[Bénéficiaires]]),"",VLOOKUP(Consolication[[#This Row],[Bénéficiaires]],'PADESCE Ccontractuelle'!$B$61:$N$175,9,FALSE))</f>
        <v/>
      </c>
      <c r="AB3082" s="16" t="str">
        <f>IF(ISBLANK(Consolication[[#This Row],[Bénéficiaires]]),"",VLOOKUP(Consolication[[#This Row],[Bénéficiaires]],'PADESCE Ccontractuelle'!$B$61:$N$175,10,FALSE))</f>
        <v/>
      </c>
      <c r="AC3082" s="34" t="e">
        <f>VLOOKUP(#REF!,Apprenants!A3083:I4086,8,FALSE)</f>
        <v>#REF!</v>
      </c>
    </row>
    <row r="3083" spans="22:29" s="16" customFormat="1" x14ac:dyDescent="0.35">
      <c r="V3083" s="16" t="str">
        <f>IF(ISBLANK(Consolication[[#This Row],[Bénéficiaires]]),"",VLOOKUP(Consolication[[#This Row],[Bénéficiaires]],'PADESCE Ccontractuelle'!$B$61:$N$175,9,FALSE))</f>
        <v/>
      </c>
      <c r="AB3083" s="16" t="str">
        <f>IF(ISBLANK(Consolication[[#This Row],[Bénéficiaires]]),"",VLOOKUP(Consolication[[#This Row],[Bénéficiaires]],'PADESCE Ccontractuelle'!$B$61:$N$175,10,FALSE))</f>
        <v/>
      </c>
      <c r="AC3083" s="34" t="e">
        <f>VLOOKUP(#REF!,Apprenants!A3084:I4087,8,FALSE)</f>
        <v>#REF!</v>
      </c>
    </row>
    <row r="3084" spans="22:29" s="16" customFormat="1" x14ac:dyDescent="0.35">
      <c r="V3084" s="16" t="str">
        <f>IF(ISBLANK(Consolication[[#This Row],[Bénéficiaires]]),"",VLOOKUP(Consolication[[#This Row],[Bénéficiaires]],'PADESCE Ccontractuelle'!$B$61:$N$175,9,FALSE))</f>
        <v/>
      </c>
      <c r="AB3084" s="16" t="str">
        <f>IF(ISBLANK(Consolication[[#This Row],[Bénéficiaires]]),"",VLOOKUP(Consolication[[#This Row],[Bénéficiaires]],'PADESCE Ccontractuelle'!$B$61:$N$175,10,FALSE))</f>
        <v/>
      </c>
      <c r="AC3084" s="34" t="e">
        <f>VLOOKUP(#REF!,Apprenants!A3085:I4088,8,FALSE)</f>
        <v>#REF!</v>
      </c>
    </row>
    <row r="3085" spans="22:29" s="16" customFormat="1" x14ac:dyDescent="0.35">
      <c r="V3085" s="16" t="str">
        <f>IF(ISBLANK(Consolication[[#This Row],[Bénéficiaires]]),"",VLOOKUP(Consolication[[#This Row],[Bénéficiaires]],'PADESCE Ccontractuelle'!$B$61:$N$175,9,FALSE))</f>
        <v/>
      </c>
      <c r="AB3085" s="16" t="str">
        <f>IF(ISBLANK(Consolication[[#This Row],[Bénéficiaires]]),"",VLOOKUP(Consolication[[#This Row],[Bénéficiaires]],'PADESCE Ccontractuelle'!$B$61:$N$175,10,FALSE))</f>
        <v/>
      </c>
      <c r="AC3085" s="34" t="e">
        <f>VLOOKUP(#REF!,Apprenants!A3086:I4089,8,FALSE)</f>
        <v>#REF!</v>
      </c>
    </row>
    <row r="3086" spans="22:29" s="16" customFormat="1" x14ac:dyDescent="0.35">
      <c r="V3086" s="16" t="str">
        <f>IF(ISBLANK(Consolication[[#This Row],[Bénéficiaires]]),"",VLOOKUP(Consolication[[#This Row],[Bénéficiaires]],'PADESCE Ccontractuelle'!$B$61:$N$175,9,FALSE))</f>
        <v/>
      </c>
      <c r="AB3086" s="16" t="str">
        <f>IF(ISBLANK(Consolication[[#This Row],[Bénéficiaires]]),"",VLOOKUP(Consolication[[#This Row],[Bénéficiaires]],'PADESCE Ccontractuelle'!$B$61:$N$175,10,FALSE))</f>
        <v/>
      </c>
      <c r="AC3086" s="34" t="e">
        <f>VLOOKUP(#REF!,Apprenants!A3087:I4090,8,FALSE)</f>
        <v>#REF!</v>
      </c>
    </row>
    <row r="3087" spans="22:29" s="16" customFormat="1" x14ac:dyDescent="0.35">
      <c r="V3087" s="16" t="str">
        <f>IF(ISBLANK(Consolication[[#This Row],[Bénéficiaires]]),"",VLOOKUP(Consolication[[#This Row],[Bénéficiaires]],'PADESCE Ccontractuelle'!$B$61:$N$175,9,FALSE))</f>
        <v/>
      </c>
      <c r="AB3087" s="16" t="str">
        <f>IF(ISBLANK(Consolication[[#This Row],[Bénéficiaires]]),"",VLOOKUP(Consolication[[#This Row],[Bénéficiaires]],'PADESCE Ccontractuelle'!$B$61:$N$175,10,FALSE))</f>
        <v/>
      </c>
      <c r="AC3087" s="34" t="e">
        <f>VLOOKUP(#REF!,Apprenants!A3088:I4091,8,FALSE)</f>
        <v>#REF!</v>
      </c>
    </row>
    <row r="3088" spans="22:29" s="16" customFormat="1" x14ac:dyDescent="0.35">
      <c r="V3088" s="16" t="str">
        <f>IF(ISBLANK(Consolication[[#This Row],[Bénéficiaires]]),"",VLOOKUP(Consolication[[#This Row],[Bénéficiaires]],'PADESCE Ccontractuelle'!$B$61:$N$175,9,FALSE))</f>
        <v/>
      </c>
      <c r="AB3088" s="16" t="str">
        <f>IF(ISBLANK(Consolication[[#This Row],[Bénéficiaires]]),"",VLOOKUP(Consolication[[#This Row],[Bénéficiaires]],'PADESCE Ccontractuelle'!$B$61:$N$175,10,FALSE))</f>
        <v/>
      </c>
      <c r="AC3088" s="34" t="e">
        <f>VLOOKUP(#REF!,Apprenants!A3089:I4092,8,FALSE)</f>
        <v>#REF!</v>
      </c>
    </row>
    <row r="3089" spans="22:29" s="16" customFormat="1" x14ac:dyDescent="0.35">
      <c r="V3089" s="16" t="str">
        <f>IF(ISBLANK(Consolication[[#This Row],[Bénéficiaires]]),"",VLOOKUP(Consolication[[#This Row],[Bénéficiaires]],'PADESCE Ccontractuelle'!$B$61:$N$175,9,FALSE))</f>
        <v/>
      </c>
      <c r="AB3089" s="16" t="str">
        <f>IF(ISBLANK(Consolication[[#This Row],[Bénéficiaires]]),"",VLOOKUP(Consolication[[#This Row],[Bénéficiaires]],'PADESCE Ccontractuelle'!$B$61:$N$175,10,FALSE))</f>
        <v/>
      </c>
      <c r="AC3089" s="34" t="e">
        <f>VLOOKUP(#REF!,Apprenants!A3090:I4093,8,FALSE)</f>
        <v>#REF!</v>
      </c>
    </row>
    <row r="3090" spans="22:29" s="16" customFormat="1" x14ac:dyDescent="0.35">
      <c r="V3090" s="16" t="str">
        <f>IF(ISBLANK(Consolication[[#This Row],[Bénéficiaires]]),"",VLOOKUP(Consolication[[#This Row],[Bénéficiaires]],'PADESCE Ccontractuelle'!$B$61:$N$175,9,FALSE))</f>
        <v/>
      </c>
      <c r="AB3090" s="16" t="str">
        <f>IF(ISBLANK(Consolication[[#This Row],[Bénéficiaires]]),"",VLOOKUP(Consolication[[#This Row],[Bénéficiaires]],'PADESCE Ccontractuelle'!$B$61:$N$175,10,FALSE))</f>
        <v/>
      </c>
      <c r="AC3090" s="34" t="e">
        <f>VLOOKUP(#REF!,Apprenants!A3091:I4094,8,FALSE)</f>
        <v>#REF!</v>
      </c>
    </row>
    <row r="3091" spans="22:29" s="16" customFormat="1" x14ac:dyDescent="0.35">
      <c r="V3091" s="16" t="str">
        <f>IF(ISBLANK(Consolication[[#This Row],[Bénéficiaires]]),"",VLOOKUP(Consolication[[#This Row],[Bénéficiaires]],'PADESCE Ccontractuelle'!$B$61:$N$175,9,FALSE))</f>
        <v/>
      </c>
      <c r="AB3091" s="16" t="str">
        <f>IF(ISBLANK(Consolication[[#This Row],[Bénéficiaires]]),"",VLOOKUP(Consolication[[#This Row],[Bénéficiaires]],'PADESCE Ccontractuelle'!$B$61:$N$175,10,FALSE))</f>
        <v/>
      </c>
      <c r="AC3091" s="34" t="e">
        <f>VLOOKUP(#REF!,Apprenants!A3092:I4095,8,FALSE)</f>
        <v>#REF!</v>
      </c>
    </row>
    <row r="3092" spans="22:29" s="16" customFormat="1" x14ac:dyDescent="0.35">
      <c r="V3092" s="16" t="str">
        <f>IF(ISBLANK(Consolication[[#This Row],[Bénéficiaires]]),"",VLOOKUP(Consolication[[#This Row],[Bénéficiaires]],'PADESCE Ccontractuelle'!$B$61:$N$175,9,FALSE))</f>
        <v/>
      </c>
      <c r="AB3092" s="16" t="str">
        <f>IF(ISBLANK(Consolication[[#This Row],[Bénéficiaires]]),"",VLOOKUP(Consolication[[#This Row],[Bénéficiaires]],'PADESCE Ccontractuelle'!$B$61:$N$175,10,FALSE))</f>
        <v/>
      </c>
      <c r="AC3092" s="34" t="e">
        <f>VLOOKUP(#REF!,Apprenants!A3093:I4096,8,FALSE)</f>
        <v>#REF!</v>
      </c>
    </row>
    <row r="3093" spans="22:29" s="16" customFormat="1" x14ac:dyDescent="0.35">
      <c r="V3093" s="16" t="str">
        <f>IF(ISBLANK(Consolication[[#This Row],[Bénéficiaires]]),"",VLOOKUP(Consolication[[#This Row],[Bénéficiaires]],'PADESCE Ccontractuelle'!$B$61:$N$175,9,FALSE))</f>
        <v/>
      </c>
      <c r="AB3093" s="16" t="str">
        <f>IF(ISBLANK(Consolication[[#This Row],[Bénéficiaires]]),"",VLOOKUP(Consolication[[#This Row],[Bénéficiaires]],'PADESCE Ccontractuelle'!$B$61:$N$175,10,FALSE))</f>
        <v/>
      </c>
      <c r="AC3093" s="34" t="e">
        <f>VLOOKUP(#REF!,Apprenants!A3094:I4097,8,FALSE)</f>
        <v>#REF!</v>
      </c>
    </row>
    <row r="3094" spans="22:29" s="16" customFormat="1" x14ac:dyDescent="0.35">
      <c r="V3094" s="16" t="str">
        <f>IF(ISBLANK(Consolication[[#This Row],[Bénéficiaires]]),"",VLOOKUP(Consolication[[#This Row],[Bénéficiaires]],'PADESCE Ccontractuelle'!$B$61:$N$175,9,FALSE))</f>
        <v/>
      </c>
      <c r="AB3094" s="16" t="str">
        <f>IF(ISBLANK(Consolication[[#This Row],[Bénéficiaires]]),"",VLOOKUP(Consolication[[#This Row],[Bénéficiaires]],'PADESCE Ccontractuelle'!$B$61:$N$175,10,FALSE))</f>
        <v/>
      </c>
      <c r="AC3094" s="34" t="e">
        <f>VLOOKUP(#REF!,Apprenants!A3095:I4098,8,FALSE)</f>
        <v>#REF!</v>
      </c>
    </row>
    <row r="3095" spans="22:29" s="16" customFormat="1" x14ac:dyDescent="0.35">
      <c r="V3095" s="16" t="str">
        <f>IF(ISBLANK(Consolication[[#This Row],[Bénéficiaires]]),"",VLOOKUP(Consolication[[#This Row],[Bénéficiaires]],'PADESCE Ccontractuelle'!$B$61:$N$175,9,FALSE))</f>
        <v/>
      </c>
      <c r="AB3095" s="16" t="str">
        <f>IF(ISBLANK(Consolication[[#This Row],[Bénéficiaires]]),"",VLOOKUP(Consolication[[#This Row],[Bénéficiaires]],'PADESCE Ccontractuelle'!$B$61:$N$175,10,FALSE))</f>
        <v/>
      </c>
      <c r="AC3095" s="34" t="e">
        <f>VLOOKUP(#REF!,Apprenants!A3096:I4099,8,FALSE)</f>
        <v>#REF!</v>
      </c>
    </row>
    <row r="3096" spans="22:29" s="16" customFormat="1" x14ac:dyDescent="0.35">
      <c r="V3096" s="16" t="str">
        <f>IF(ISBLANK(Consolication[[#This Row],[Bénéficiaires]]),"",VLOOKUP(Consolication[[#This Row],[Bénéficiaires]],'PADESCE Ccontractuelle'!$B$61:$N$175,9,FALSE))</f>
        <v/>
      </c>
      <c r="AB3096" s="16" t="str">
        <f>IF(ISBLANK(Consolication[[#This Row],[Bénéficiaires]]),"",VLOOKUP(Consolication[[#This Row],[Bénéficiaires]],'PADESCE Ccontractuelle'!$B$61:$N$175,10,FALSE))</f>
        <v/>
      </c>
      <c r="AC3096" s="34" t="e">
        <f>VLOOKUP(#REF!,Apprenants!A3097:I4100,8,FALSE)</f>
        <v>#REF!</v>
      </c>
    </row>
    <row r="3097" spans="22:29" s="16" customFormat="1" x14ac:dyDescent="0.35">
      <c r="V3097" s="16" t="str">
        <f>IF(ISBLANK(Consolication[[#This Row],[Bénéficiaires]]),"",VLOOKUP(Consolication[[#This Row],[Bénéficiaires]],'PADESCE Ccontractuelle'!$B$61:$N$175,9,FALSE))</f>
        <v/>
      </c>
      <c r="AB3097" s="16" t="str">
        <f>IF(ISBLANK(Consolication[[#This Row],[Bénéficiaires]]),"",VLOOKUP(Consolication[[#This Row],[Bénéficiaires]],'PADESCE Ccontractuelle'!$B$61:$N$175,10,FALSE))</f>
        <v/>
      </c>
      <c r="AC3097" s="34" t="e">
        <f>VLOOKUP(#REF!,Apprenants!A3098:I4101,8,FALSE)</f>
        <v>#REF!</v>
      </c>
    </row>
    <row r="3098" spans="22:29" s="16" customFormat="1" x14ac:dyDescent="0.35">
      <c r="V3098" s="16" t="str">
        <f>IF(ISBLANK(Consolication[[#This Row],[Bénéficiaires]]),"",VLOOKUP(Consolication[[#This Row],[Bénéficiaires]],'PADESCE Ccontractuelle'!$B$61:$N$175,9,FALSE))</f>
        <v/>
      </c>
      <c r="AB3098" s="16" t="str">
        <f>IF(ISBLANK(Consolication[[#This Row],[Bénéficiaires]]),"",VLOOKUP(Consolication[[#This Row],[Bénéficiaires]],'PADESCE Ccontractuelle'!$B$61:$N$175,10,FALSE))</f>
        <v/>
      </c>
      <c r="AC3098" s="34" t="e">
        <f>VLOOKUP(#REF!,Apprenants!A3099:I4102,8,FALSE)</f>
        <v>#REF!</v>
      </c>
    </row>
    <row r="3099" spans="22:29" s="16" customFormat="1" x14ac:dyDescent="0.35">
      <c r="V3099" s="16" t="str">
        <f>IF(ISBLANK(Consolication[[#This Row],[Bénéficiaires]]),"",VLOOKUP(Consolication[[#This Row],[Bénéficiaires]],'PADESCE Ccontractuelle'!$B$61:$N$175,9,FALSE))</f>
        <v/>
      </c>
      <c r="AB3099" s="16" t="str">
        <f>IF(ISBLANK(Consolication[[#This Row],[Bénéficiaires]]),"",VLOOKUP(Consolication[[#This Row],[Bénéficiaires]],'PADESCE Ccontractuelle'!$B$61:$N$175,10,FALSE))</f>
        <v/>
      </c>
      <c r="AC3099" s="34" t="e">
        <f>VLOOKUP(#REF!,Apprenants!A3100:I4103,8,FALSE)</f>
        <v>#REF!</v>
      </c>
    </row>
    <row r="3100" spans="22:29" s="16" customFormat="1" x14ac:dyDescent="0.35">
      <c r="V3100" s="16" t="str">
        <f>IF(ISBLANK(Consolication[[#This Row],[Bénéficiaires]]),"",VLOOKUP(Consolication[[#This Row],[Bénéficiaires]],'PADESCE Ccontractuelle'!$B$61:$N$175,9,FALSE))</f>
        <v/>
      </c>
      <c r="AB3100" s="16" t="str">
        <f>IF(ISBLANK(Consolication[[#This Row],[Bénéficiaires]]),"",VLOOKUP(Consolication[[#This Row],[Bénéficiaires]],'PADESCE Ccontractuelle'!$B$61:$N$175,10,FALSE))</f>
        <v/>
      </c>
      <c r="AC3100" s="34" t="e">
        <f>VLOOKUP(#REF!,Apprenants!A3101:I4104,8,FALSE)</f>
        <v>#REF!</v>
      </c>
    </row>
    <row r="3101" spans="22:29" s="16" customFormat="1" x14ac:dyDescent="0.35">
      <c r="V3101" s="16" t="str">
        <f>IF(ISBLANK(Consolication[[#This Row],[Bénéficiaires]]),"",VLOOKUP(Consolication[[#This Row],[Bénéficiaires]],'PADESCE Ccontractuelle'!$B$61:$N$175,9,FALSE))</f>
        <v/>
      </c>
      <c r="AB3101" s="16" t="str">
        <f>IF(ISBLANK(Consolication[[#This Row],[Bénéficiaires]]),"",VLOOKUP(Consolication[[#This Row],[Bénéficiaires]],'PADESCE Ccontractuelle'!$B$61:$N$175,10,FALSE))</f>
        <v/>
      </c>
      <c r="AC3101" s="34" t="e">
        <f>VLOOKUP(#REF!,Apprenants!A3102:I4105,8,FALSE)</f>
        <v>#REF!</v>
      </c>
    </row>
    <row r="3102" spans="22:29" s="16" customFormat="1" x14ac:dyDescent="0.35">
      <c r="V3102" s="16" t="str">
        <f>IF(ISBLANK(Consolication[[#This Row],[Bénéficiaires]]),"",VLOOKUP(Consolication[[#This Row],[Bénéficiaires]],'PADESCE Ccontractuelle'!$B$61:$N$175,9,FALSE))</f>
        <v/>
      </c>
      <c r="AB3102" s="16" t="str">
        <f>IF(ISBLANK(Consolication[[#This Row],[Bénéficiaires]]),"",VLOOKUP(Consolication[[#This Row],[Bénéficiaires]],'PADESCE Ccontractuelle'!$B$61:$N$175,10,FALSE))</f>
        <v/>
      </c>
      <c r="AC3102" s="34" t="e">
        <f>VLOOKUP(#REF!,Apprenants!A3103:I4106,8,FALSE)</f>
        <v>#REF!</v>
      </c>
    </row>
    <row r="3103" spans="22:29" s="16" customFormat="1" x14ac:dyDescent="0.35">
      <c r="V3103" s="16" t="str">
        <f>IF(ISBLANK(Consolication[[#This Row],[Bénéficiaires]]),"",VLOOKUP(Consolication[[#This Row],[Bénéficiaires]],'PADESCE Ccontractuelle'!$B$61:$N$175,9,FALSE))</f>
        <v/>
      </c>
      <c r="AB3103" s="16" t="str">
        <f>IF(ISBLANK(Consolication[[#This Row],[Bénéficiaires]]),"",VLOOKUP(Consolication[[#This Row],[Bénéficiaires]],'PADESCE Ccontractuelle'!$B$61:$N$175,10,FALSE))</f>
        <v/>
      </c>
      <c r="AC3103" s="34" t="e">
        <f>VLOOKUP(#REF!,Apprenants!A3104:I4107,8,FALSE)</f>
        <v>#REF!</v>
      </c>
    </row>
    <row r="3104" spans="22:29" s="16" customFormat="1" x14ac:dyDescent="0.35">
      <c r="V3104" s="16" t="str">
        <f>IF(ISBLANK(Consolication[[#This Row],[Bénéficiaires]]),"",VLOOKUP(Consolication[[#This Row],[Bénéficiaires]],'PADESCE Ccontractuelle'!$B$61:$N$175,9,FALSE))</f>
        <v/>
      </c>
      <c r="AB3104" s="16" t="str">
        <f>IF(ISBLANK(Consolication[[#This Row],[Bénéficiaires]]),"",VLOOKUP(Consolication[[#This Row],[Bénéficiaires]],'PADESCE Ccontractuelle'!$B$61:$N$175,10,FALSE))</f>
        <v/>
      </c>
      <c r="AC3104" s="34" t="e">
        <f>VLOOKUP(#REF!,Apprenants!A3105:I4108,8,FALSE)</f>
        <v>#REF!</v>
      </c>
    </row>
    <row r="3105" spans="22:29" s="16" customFormat="1" x14ac:dyDescent="0.35">
      <c r="V3105" s="16" t="str">
        <f>IF(ISBLANK(Consolication[[#This Row],[Bénéficiaires]]),"",VLOOKUP(Consolication[[#This Row],[Bénéficiaires]],'PADESCE Ccontractuelle'!$B$61:$N$175,9,FALSE))</f>
        <v/>
      </c>
      <c r="AB3105" s="16" t="str">
        <f>IF(ISBLANK(Consolication[[#This Row],[Bénéficiaires]]),"",VLOOKUP(Consolication[[#This Row],[Bénéficiaires]],'PADESCE Ccontractuelle'!$B$61:$N$175,10,FALSE))</f>
        <v/>
      </c>
      <c r="AC3105" s="34" t="e">
        <f>VLOOKUP(#REF!,Apprenants!A3106:I4109,8,FALSE)</f>
        <v>#REF!</v>
      </c>
    </row>
    <row r="3106" spans="22:29" s="16" customFormat="1" x14ac:dyDescent="0.35">
      <c r="V3106" s="16" t="str">
        <f>IF(ISBLANK(Consolication[[#This Row],[Bénéficiaires]]),"",VLOOKUP(Consolication[[#This Row],[Bénéficiaires]],'PADESCE Ccontractuelle'!$B$61:$N$175,9,FALSE))</f>
        <v/>
      </c>
      <c r="AB3106" s="16" t="str">
        <f>IF(ISBLANK(Consolication[[#This Row],[Bénéficiaires]]),"",VLOOKUP(Consolication[[#This Row],[Bénéficiaires]],'PADESCE Ccontractuelle'!$B$61:$N$175,10,FALSE))</f>
        <v/>
      </c>
      <c r="AC3106" s="34" t="e">
        <f>VLOOKUP(#REF!,Apprenants!A3107:I4110,8,FALSE)</f>
        <v>#REF!</v>
      </c>
    </row>
    <row r="3107" spans="22:29" s="16" customFormat="1" x14ac:dyDescent="0.35">
      <c r="V3107" s="16" t="str">
        <f>IF(ISBLANK(Consolication[[#This Row],[Bénéficiaires]]),"",VLOOKUP(Consolication[[#This Row],[Bénéficiaires]],'PADESCE Ccontractuelle'!$B$61:$N$175,9,FALSE))</f>
        <v/>
      </c>
      <c r="AB3107" s="16" t="str">
        <f>IF(ISBLANK(Consolication[[#This Row],[Bénéficiaires]]),"",VLOOKUP(Consolication[[#This Row],[Bénéficiaires]],'PADESCE Ccontractuelle'!$B$61:$N$175,10,FALSE))</f>
        <v/>
      </c>
      <c r="AC3107" s="34" t="e">
        <f>VLOOKUP(#REF!,Apprenants!A3108:I4111,8,FALSE)</f>
        <v>#REF!</v>
      </c>
    </row>
    <row r="3108" spans="22:29" s="16" customFormat="1" x14ac:dyDescent="0.35">
      <c r="V3108" s="16" t="str">
        <f>IF(ISBLANK(Consolication[[#This Row],[Bénéficiaires]]),"",VLOOKUP(Consolication[[#This Row],[Bénéficiaires]],'PADESCE Ccontractuelle'!$B$61:$N$175,9,FALSE))</f>
        <v/>
      </c>
      <c r="AB3108" s="16" t="str">
        <f>IF(ISBLANK(Consolication[[#This Row],[Bénéficiaires]]),"",VLOOKUP(Consolication[[#This Row],[Bénéficiaires]],'PADESCE Ccontractuelle'!$B$61:$N$175,10,FALSE))</f>
        <v/>
      </c>
      <c r="AC3108" s="34" t="e">
        <f>VLOOKUP(#REF!,Apprenants!A3109:I4112,8,FALSE)</f>
        <v>#REF!</v>
      </c>
    </row>
    <row r="3109" spans="22:29" s="16" customFormat="1" x14ac:dyDescent="0.35">
      <c r="V3109" s="16" t="str">
        <f>IF(ISBLANK(Consolication[[#This Row],[Bénéficiaires]]),"",VLOOKUP(Consolication[[#This Row],[Bénéficiaires]],'PADESCE Ccontractuelle'!$B$61:$N$175,9,FALSE))</f>
        <v/>
      </c>
      <c r="AB3109" s="16" t="str">
        <f>IF(ISBLANK(Consolication[[#This Row],[Bénéficiaires]]),"",VLOOKUP(Consolication[[#This Row],[Bénéficiaires]],'PADESCE Ccontractuelle'!$B$61:$N$175,10,FALSE))</f>
        <v/>
      </c>
      <c r="AC3109" s="34" t="e">
        <f>VLOOKUP(#REF!,Apprenants!A3110:I4113,8,FALSE)</f>
        <v>#REF!</v>
      </c>
    </row>
    <row r="3110" spans="22:29" s="16" customFormat="1" x14ac:dyDescent="0.35">
      <c r="V3110" s="16" t="str">
        <f>IF(ISBLANK(Consolication[[#This Row],[Bénéficiaires]]),"",VLOOKUP(Consolication[[#This Row],[Bénéficiaires]],'PADESCE Ccontractuelle'!$B$61:$N$175,9,FALSE))</f>
        <v/>
      </c>
      <c r="AB3110" s="16" t="str">
        <f>IF(ISBLANK(Consolication[[#This Row],[Bénéficiaires]]),"",VLOOKUP(Consolication[[#This Row],[Bénéficiaires]],'PADESCE Ccontractuelle'!$B$61:$N$175,10,FALSE))</f>
        <v/>
      </c>
      <c r="AC3110" s="34" t="e">
        <f>VLOOKUP(#REF!,Apprenants!A3111:I4114,8,FALSE)</f>
        <v>#REF!</v>
      </c>
    </row>
    <row r="3111" spans="22:29" s="16" customFormat="1" x14ac:dyDescent="0.35">
      <c r="V3111" s="16" t="str">
        <f>IF(ISBLANK(Consolication[[#This Row],[Bénéficiaires]]),"",VLOOKUP(Consolication[[#This Row],[Bénéficiaires]],'PADESCE Ccontractuelle'!$B$61:$N$175,9,FALSE))</f>
        <v/>
      </c>
      <c r="AB3111" s="16" t="str">
        <f>IF(ISBLANK(Consolication[[#This Row],[Bénéficiaires]]),"",VLOOKUP(Consolication[[#This Row],[Bénéficiaires]],'PADESCE Ccontractuelle'!$B$61:$N$175,10,FALSE))</f>
        <v/>
      </c>
      <c r="AC3111" s="34" t="e">
        <f>VLOOKUP(#REF!,Apprenants!A3112:I4115,8,FALSE)</f>
        <v>#REF!</v>
      </c>
    </row>
    <row r="3112" spans="22:29" s="16" customFormat="1" x14ac:dyDescent="0.35">
      <c r="V3112" s="16" t="str">
        <f>IF(ISBLANK(Consolication[[#This Row],[Bénéficiaires]]),"",VLOOKUP(Consolication[[#This Row],[Bénéficiaires]],'PADESCE Ccontractuelle'!$B$61:$N$175,9,FALSE))</f>
        <v/>
      </c>
      <c r="AB3112" s="16" t="str">
        <f>IF(ISBLANK(Consolication[[#This Row],[Bénéficiaires]]),"",VLOOKUP(Consolication[[#This Row],[Bénéficiaires]],'PADESCE Ccontractuelle'!$B$61:$N$175,10,FALSE))</f>
        <v/>
      </c>
      <c r="AC3112" s="34" t="e">
        <f>VLOOKUP(#REF!,Apprenants!A3113:I4116,8,FALSE)</f>
        <v>#REF!</v>
      </c>
    </row>
    <row r="3113" spans="22:29" s="16" customFormat="1" x14ac:dyDescent="0.35">
      <c r="V3113" s="16" t="str">
        <f>IF(ISBLANK(Consolication[[#This Row],[Bénéficiaires]]),"",VLOOKUP(Consolication[[#This Row],[Bénéficiaires]],'PADESCE Ccontractuelle'!$B$61:$N$175,9,FALSE))</f>
        <v/>
      </c>
      <c r="AB3113" s="16" t="str">
        <f>IF(ISBLANK(Consolication[[#This Row],[Bénéficiaires]]),"",VLOOKUP(Consolication[[#This Row],[Bénéficiaires]],'PADESCE Ccontractuelle'!$B$61:$N$175,10,FALSE))</f>
        <v/>
      </c>
      <c r="AC3113" s="34" t="e">
        <f>VLOOKUP(#REF!,Apprenants!A3114:I4117,8,FALSE)</f>
        <v>#REF!</v>
      </c>
    </row>
    <row r="3114" spans="22:29" s="16" customFormat="1" x14ac:dyDescent="0.35">
      <c r="V3114" s="16" t="str">
        <f>IF(ISBLANK(Consolication[[#This Row],[Bénéficiaires]]),"",VLOOKUP(Consolication[[#This Row],[Bénéficiaires]],'PADESCE Ccontractuelle'!$B$61:$N$175,9,FALSE))</f>
        <v/>
      </c>
      <c r="AB3114" s="16" t="str">
        <f>IF(ISBLANK(Consolication[[#This Row],[Bénéficiaires]]),"",VLOOKUP(Consolication[[#This Row],[Bénéficiaires]],'PADESCE Ccontractuelle'!$B$61:$N$175,10,FALSE))</f>
        <v/>
      </c>
      <c r="AC3114" s="34" t="e">
        <f>VLOOKUP(#REF!,Apprenants!A3115:I4118,8,FALSE)</f>
        <v>#REF!</v>
      </c>
    </row>
    <row r="3115" spans="22:29" s="16" customFormat="1" x14ac:dyDescent="0.35">
      <c r="V3115" s="16" t="str">
        <f>IF(ISBLANK(Consolication[[#This Row],[Bénéficiaires]]),"",VLOOKUP(Consolication[[#This Row],[Bénéficiaires]],'PADESCE Ccontractuelle'!$B$61:$N$175,9,FALSE))</f>
        <v/>
      </c>
      <c r="AB3115" s="16" t="str">
        <f>IF(ISBLANK(Consolication[[#This Row],[Bénéficiaires]]),"",VLOOKUP(Consolication[[#This Row],[Bénéficiaires]],'PADESCE Ccontractuelle'!$B$61:$N$175,10,FALSE))</f>
        <v/>
      </c>
      <c r="AC3115" s="34" t="e">
        <f>VLOOKUP(#REF!,Apprenants!A3116:I4119,8,FALSE)</f>
        <v>#REF!</v>
      </c>
    </row>
    <row r="3116" spans="22:29" s="16" customFormat="1" x14ac:dyDescent="0.35">
      <c r="V3116" s="16" t="str">
        <f>IF(ISBLANK(Consolication[[#This Row],[Bénéficiaires]]),"",VLOOKUP(Consolication[[#This Row],[Bénéficiaires]],'PADESCE Ccontractuelle'!$B$61:$N$175,9,FALSE))</f>
        <v/>
      </c>
      <c r="AB3116" s="16" t="str">
        <f>IF(ISBLANK(Consolication[[#This Row],[Bénéficiaires]]),"",VLOOKUP(Consolication[[#This Row],[Bénéficiaires]],'PADESCE Ccontractuelle'!$B$61:$N$175,10,FALSE))</f>
        <v/>
      </c>
      <c r="AC3116" s="34" t="e">
        <f>VLOOKUP(#REF!,Apprenants!A3117:I4120,8,FALSE)</f>
        <v>#REF!</v>
      </c>
    </row>
    <row r="3117" spans="22:29" s="16" customFormat="1" x14ac:dyDescent="0.35">
      <c r="V3117" s="16" t="str">
        <f>IF(ISBLANK(Consolication[[#This Row],[Bénéficiaires]]),"",VLOOKUP(Consolication[[#This Row],[Bénéficiaires]],'PADESCE Ccontractuelle'!$B$61:$N$175,9,FALSE))</f>
        <v/>
      </c>
      <c r="AB3117" s="16" t="str">
        <f>IF(ISBLANK(Consolication[[#This Row],[Bénéficiaires]]),"",VLOOKUP(Consolication[[#This Row],[Bénéficiaires]],'PADESCE Ccontractuelle'!$B$61:$N$175,10,FALSE))</f>
        <v/>
      </c>
      <c r="AC3117" s="34" t="e">
        <f>VLOOKUP(#REF!,Apprenants!A3118:I4121,8,FALSE)</f>
        <v>#REF!</v>
      </c>
    </row>
    <row r="3118" spans="22:29" s="16" customFormat="1" x14ac:dyDescent="0.35">
      <c r="V3118" s="16" t="str">
        <f>IF(ISBLANK(Consolication[[#This Row],[Bénéficiaires]]),"",VLOOKUP(Consolication[[#This Row],[Bénéficiaires]],'PADESCE Ccontractuelle'!$B$61:$N$175,9,FALSE))</f>
        <v/>
      </c>
      <c r="AB3118" s="16" t="str">
        <f>IF(ISBLANK(Consolication[[#This Row],[Bénéficiaires]]),"",VLOOKUP(Consolication[[#This Row],[Bénéficiaires]],'PADESCE Ccontractuelle'!$B$61:$N$175,10,FALSE))</f>
        <v/>
      </c>
      <c r="AC3118" s="34" t="e">
        <f>VLOOKUP(#REF!,Apprenants!A3119:I4122,8,FALSE)</f>
        <v>#REF!</v>
      </c>
    </row>
    <row r="3119" spans="22:29" s="16" customFormat="1" x14ac:dyDescent="0.35">
      <c r="V3119" s="16" t="str">
        <f>IF(ISBLANK(Consolication[[#This Row],[Bénéficiaires]]),"",VLOOKUP(Consolication[[#This Row],[Bénéficiaires]],'PADESCE Ccontractuelle'!$B$61:$N$175,9,FALSE))</f>
        <v/>
      </c>
      <c r="AB3119" s="16" t="str">
        <f>IF(ISBLANK(Consolication[[#This Row],[Bénéficiaires]]),"",VLOOKUP(Consolication[[#This Row],[Bénéficiaires]],'PADESCE Ccontractuelle'!$B$61:$N$175,10,FALSE))</f>
        <v/>
      </c>
      <c r="AC3119" s="34" t="e">
        <f>VLOOKUP(#REF!,Apprenants!A3120:I4123,8,FALSE)</f>
        <v>#REF!</v>
      </c>
    </row>
    <row r="3120" spans="22:29" s="16" customFormat="1" x14ac:dyDescent="0.35">
      <c r="V3120" s="16" t="str">
        <f>IF(ISBLANK(Consolication[[#This Row],[Bénéficiaires]]),"",VLOOKUP(Consolication[[#This Row],[Bénéficiaires]],'PADESCE Ccontractuelle'!$B$61:$N$175,9,FALSE))</f>
        <v/>
      </c>
      <c r="AB3120" s="16" t="str">
        <f>IF(ISBLANK(Consolication[[#This Row],[Bénéficiaires]]),"",VLOOKUP(Consolication[[#This Row],[Bénéficiaires]],'PADESCE Ccontractuelle'!$B$61:$N$175,10,FALSE))</f>
        <v/>
      </c>
      <c r="AC3120" s="34" t="e">
        <f>VLOOKUP(#REF!,Apprenants!A3121:I4124,8,FALSE)</f>
        <v>#REF!</v>
      </c>
    </row>
    <row r="3121" spans="22:29" s="16" customFormat="1" x14ac:dyDescent="0.35">
      <c r="V3121" s="16" t="str">
        <f>IF(ISBLANK(Consolication[[#This Row],[Bénéficiaires]]),"",VLOOKUP(Consolication[[#This Row],[Bénéficiaires]],'PADESCE Ccontractuelle'!$B$61:$N$175,9,FALSE))</f>
        <v/>
      </c>
      <c r="AB3121" s="16" t="str">
        <f>IF(ISBLANK(Consolication[[#This Row],[Bénéficiaires]]),"",VLOOKUP(Consolication[[#This Row],[Bénéficiaires]],'PADESCE Ccontractuelle'!$B$61:$N$175,10,FALSE))</f>
        <v/>
      </c>
      <c r="AC3121" s="34" t="e">
        <f>VLOOKUP(#REF!,Apprenants!A3122:I4125,8,FALSE)</f>
        <v>#REF!</v>
      </c>
    </row>
    <row r="3122" spans="22:29" s="16" customFormat="1" x14ac:dyDescent="0.35">
      <c r="V3122" s="16" t="str">
        <f>IF(ISBLANK(Consolication[[#This Row],[Bénéficiaires]]),"",VLOOKUP(Consolication[[#This Row],[Bénéficiaires]],'PADESCE Ccontractuelle'!$B$61:$N$175,9,FALSE))</f>
        <v/>
      </c>
      <c r="AB3122" s="16" t="str">
        <f>IF(ISBLANK(Consolication[[#This Row],[Bénéficiaires]]),"",VLOOKUP(Consolication[[#This Row],[Bénéficiaires]],'PADESCE Ccontractuelle'!$B$61:$N$175,10,FALSE))</f>
        <v/>
      </c>
      <c r="AC3122" s="34" t="e">
        <f>VLOOKUP(#REF!,Apprenants!A3123:I4126,8,FALSE)</f>
        <v>#REF!</v>
      </c>
    </row>
    <row r="3123" spans="22:29" s="16" customFormat="1" x14ac:dyDescent="0.35">
      <c r="V3123" s="16" t="str">
        <f>IF(ISBLANK(Consolication[[#This Row],[Bénéficiaires]]),"",VLOOKUP(Consolication[[#This Row],[Bénéficiaires]],'PADESCE Ccontractuelle'!$B$61:$N$175,9,FALSE))</f>
        <v/>
      </c>
      <c r="AB3123" s="16" t="str">
        <f>IF(ISBLANK(Consolication[[#This Row],[Bénéficiaires]]),"",VLOOKUP(Consolication[[#This Row],[Bénéficiaires]],'PADESCE Ccontractuelle'!$B$61:$N$175,10,FALSE))</f>
        <v/>
      </c>
      <c r="AC3123" s="34" t="e">
        <f>VLOOKUP(#REF!,Apprenants!A3124:I4127,8,FALSE)</f>
        <v>#REF!</v>
      </c>
    </row>
    <row r="3124" spans="22:29" s="16" customFormat="1" x14ac:dyDescent="0.35">
      <c r="V3124" s="16" t="str">
        <f>IF(ISBLANK(Consolication[[#This Row],[Bénéficiaires]]),"",VLOOKUP(Consolication[[#This Row],[Bénéficiaires]],'PADESCE Ccontractuelle'!$B$61:$N$175,9,FALSE))</f>
        <v/>
      </c>
      <c r="AB3124" s="16" t="str">
        <f>IF(ISBLANK(Consolication[[#This Row],[Bénéficiaires]]),"",VLOOKUP(Consolication[[#This Row],[Bénéficiaires]],'PADESCE Ccontractuelle'!$B$61:$N$175,10,FALSE))</f>
        <v/>
      </c>
      <c r="AC3124" s="34" t="e">
        <f>VLOOKUP(#REF!,Apprenants!A3125:I4128,8,FALSE)</f>
        <v>#REF!</v>
      </c>
    </row>
    <row r="3125" spans="22:29" s="16" customFormat="1" x14ac:dyDescent="0.35">
      <c r="V3125" s="16" t="str">
        <f>IF(ISBLANK(Consolication[[#This Row],[Bénéficiaires]]),"",VLOOKUP(Consolication[[#This Row],[Bénéficiaires]],'PADESCE Ccontractuelle'!$B$61:$N$175,9,FALSE))</f>
        <v/>
      </c>
      <c r="AB3125" s="16" t="str">
        <f>IF(ISBLANK(Consolication[[#This Row],[Bénéficiaires]]),"",VLOOKUP(Consolication[[#This Row],[Bénéficiaires]],'PADESCE Ccontractuelle'!$B$61:$N$175,10,FALSE))</f>
        <v/>
      </c>
      <c r="AC3125" s="34" t="e">
        <f>VLOOKUP(#REF!,Apprenants!A3126:I4129,8,FALSE)</f>
        <v>#REF!</v>
      </c>
    </row>
    <row r="3126" spans="22:29" s="16" customFormat="1" x14ac:dyDescent="0.35">
      <c r="V3126" s="16" t="str">
        <f>IF(ISBLANK(Consolication[[#This Row],[Bénéficiaires]]),"",VLOOKUP(Consolication[[#This Row],[Bénéficiaires]],'PADESCE Ccontractuelle'!$B$61:$N$175,9,FALSE))</f>
        <v/>
      </c>
      <c r="AB3126" s="16" t="str">
        <f>IF(ISBLANK(Consolication[[#This Row],[Bénéficiaires]]),"",VLOOKUP(Consolication[[#This Row],[Bénéficiaires]],'PADESCE Ccontractuelle'!$B$61:$N$175,10,FALSE))</f>
        <v/>
      </c>
      <c r="AC3126" s="34" t="e">
        <f>VLOOKUP(#REF!,Apprenants!A3127:I4130,8,FALSE)</f>
        <v>#REF!</v>
      </c>
    </row>
    <row r="3127" spans="22:29" s="16" customFormat="1" x14ac:dyDescent="0.35">
      <c r="V3127" s="16" t="str">
        <f>IF(ISBLANK(Consolication[[#This Row],[Bénéficiaires]]),"",VLOOKUP(Consolication[[#This Row],[Bénéficiaires]],'PADESCE Ccontractuelle'!$B$61:$N$175,9,FALSE))</f>
        <v/>
      </c>
      <c r="AB3127" s="16" t="str">
        <f>IF(ISBLANK(Consolication[[#This Row],[Bénéficiaires]]),"",VLOOKUP(Consolication[[#This Row],[Bénéficiaires]],'PADESCE Ccontractuelle'!$B$61:$N$175,10,FALSE))</f>
        <v/>
      </c>
      <c r="AC3127" s="34" t="e">
        <f>VLOOKUP(#REF!,Apprenants!A3128:I4131,8,FALSE)</f>
        <v>#REF!</v>
      </c>
    </row>
    <row r="3128" spans="22:29" s="16" customFormat="1" x14ac:dyDescent="0.35">
      <c r="V3128" s="16" t="str">
        <f>IF(ISBLANK(Consolication[[#This Row],[Bénéficiaires]]),"",VLOOKUP(Consolication[[#This Row],[Bénéficiaires]],'PADESCE Ccontractuelle'!$B$61:$N$175,9,FALSE))</f>
        <v/>
      </c>
      <c r="AB3128" s="16" t="str">
        <f>IF(ISBLANK(Consolication[[#This Row],[Bénéficiaires]]),"",VLOOKUP(Consolication[[#This Row],[Bénéficiaires]],'PADESCE Ccontractuelle'!$B$61:$N$175,10,FALSE))</f>
        <v/>
      </c>
      <c r="AC3128" s="34" t="e">
        <f>VLOOKUP(#REF!,Apprenants!A3129:I4132,8,FALSE)</f>
        <v>#REF!</v>
      </c>
    </row>
    <row r="3129" spans="22:29" s="16" customFormat="1" x14ac:dyDescent="0.35">
      <c r="V3129" s="16" t="str">
        <f>IF(ISBLANK(Consolication[[#This Row],[Bénéficiaires]]),"",VLOOKUP(Consolication[[#This Row],[Bénéficiaires]],'PADESCE Ccontractuelle'!$B$61:$N$175,9,FALSE))</f>
        <v/>
      </c>
      <c r="AB3129" s="16" t="str">
        <f>IF(ISBLANK(Consolication[[#This Row],[Bénéficiaires]]),"",VLOOKUP(Consolication[[#This Row],[Bénéficiaires]],'PADESCE Ccontractuelle'!$B$61:$N$175,10,FALSE))</f>
        <v/>
      </c>
      <c r="AC3129" s="34" t="e">
        <f>VLOOKUP(#REF!,Apprenants!A3130:I4133,8,FALSE)</f>
        <v>#REF!</v>
      </c>
    </row>
    <row r="3130" spans="22:29" s="16" customFormat="1" x14ac:dyDescent="0.35">
      <c r="V3130" s="16" t="str">
        <f>IF(ISBLANK(Consolication[[#This Row],[Bénéficiaires]]),"",VLOOKUP(Consolication[[#This Row],[Bénéficiaires]],'PADESCE Ccontractuelle'!$B$61:$N$175,9,FALSE))</f>
        <v/>
      </c>
      <c r="AB3130" s="16" t="str">
        <f>IF(ISBLANK(Consolication[[#This Row],[Bénéficiaires]]),"",VLOOKUP(Consolication[[#This Row],[Bénéficiaires]],'PADESCE Ccontractuelle'!$B$61:$N$175,10,FALSE))</f>
        <v/>
      </c>
      <c r="AC3130" s="34" t="e">
        <f>VLOOKUP(#REF!,Apprenants!A3131:I4134,8,FALSE)</f>
        <v>#REF!</v>
      </c>
    </row>
    <row r="3131" spans="22:29" s="16" customFormat="1" x14ac:dyDescent="0.35">
      <c r="V3131" s="16" t="str">
        <f>IF(ISBLANK(Consolication[[#This Row],[Bénéficiaires]]),"",VLOOKUP(Consolication[[#This Row],[Bénéficiaires]],'PADESCE Ccontractuelle'!$B$61:$N$175,9,FALSE))</f>
        <v/>
      </c>
      <c r="AB3131" s="16" t="str">
        <f>IF(ISBLANK(Consolication[[#This Row],[Bénéficiaires]]),"",VLOOKUP(Consolication[[#This Row],[Bénéficiaires]],'PADESCE Ccontractuelle'!$B$61:$N$175,10,FALSE))</f>
        <v/>
      </c>
      <c r="AC3131" s="34" t="e">
        <f>VLOOKUP(#REF!,Apprenants!A3132:I4135,8,FALSE)</f>
        <v>#REF!</v>
      </c>
    </row>
    <row r="3132" spans="22:29" s="16" customFormat="1" x14ac:dyDescent="0.35">
      <c r="V3132" s="16" t="str">
        <f>IF(ISBLANK(Consolication[[#This Row],[Bénéficiaires]]),"",VLOOKUP(Consolication[[#This Row],[Bénéficiaires]],'PADESCE Ccontractuelle'!$B$61:$N$175,9,FALSE))</f>
        <v/>
      </c>
      <c r="AB3132" s="16" t="str">
        <f>IF(ISBLANK(Consolication[[#This Row],[Bénéficiaires]]),"",VLOOKUP(Consolication[[#This Row],[Bénéficiaires]],'PADESCE Ccontractuelle'!$B$61:$N$175,10,FALSE))</f>
        <v/>
      </c>
      <c r="AC3132" s="34" t="e">
        <f>VLOOKUP(#REF!,Apprenants!A3133:I4136,8,FALSE)</f>
        <v>#REF!</v>
      </c>
    </row>
    <row r="3133" spans="22:29" s="16" customFormat="1" x14ac:dyDescent="0.35">
      <c r="V3133" s="16" t="str">
        <f>IF(ISBLANK(Consolication[[#This Row],[Bénéficiaires]]),"",VLOOKUP(Consolication[[#This Row],[Bénéficiaires]],'PADESCE Ccontractuelle'!$B$61:$N$175,9,FALSE))</f>
        <v/>
      </c>
      <c r="AB3133" s="16" t="str">
        <f>IF(ISBLANK(Consolication[[#This Row],[Bénéficiaires]]),"",VLOOKUP(Consolication[[#This Row],[Bénéficiaires]],'PADESCE Ccontractuelle'!$B$61:$N$175,10,FALSE))</f>
        <v/>
      </c>
      <c r="AC3133" s="34" t="e">
        <f>VLOOKUP(#REF!,Apprenants!A3134:I4137,8,FALSE)</f>
        <v>#REF!</v>
      </c>
    </row>
    <row r="3134" spans="22:29" s="16" customFormat="1" x14ac:dyDescent="0.35">
      <c r="V3134" s="16" t="str">
        <f>IF(ISBLANK(Consolication[[#This Row],[Bénéficiaires]]),"",VLOOKUP(Consolication[[#This Row],[Bénéficiaires]],'PADESCE Ccontractuelle'!$B$61:$N$175,9,FALSE))</f>
        <v/>
      </c>
      <c r="AB3134" s="16" t="str">
        <f>IF(ISBLANK(Consolication[[#This Row],[Bénéficiaires]]),"",VLOOKUP(Consolication[[#This Row],[Bénéficiaires]],'PADESCE Ccontractuelle'!$B$61:$N$175,10,FALSE))</f>
        <v/>
      </c>
      <c r="AC3134" s="34" t="e">
        <f>VLOOKUP(#REF!,Apprenants!A3135:I4138,8,FALSE)</f>
        <v>#REF!</v>
      </c>
    </row>
    <row r="3135" spans="22:29" s="16" customFormat="1" x14ac:dyDescent="0.35">
      <c r="V3135" s="16" t="str">
        <f>IF(ISBLANK(Consolication[[#This Row],[Bénéficiaires]]),"",VLOOKUP(Consolication[[#This Row],[Bénéficiaires]],'PADESCE Ccontractuelle'!$B$61:$N$175,9,FALSE))</f>
        <v/>
      </c>
      <c r="AB3135" s="16" t="str">
        <f>IF(ISBLANK(Consolication[[#This Row],[Bénéficiaires]]),"",VLOOKUP(Consolication[[#This Row],[Bénéficiaires]],'PADESCE Ccontractuelle'!$B$61:$N$175,10,FALSE))</f>
        <v/>
      </c>
      <c r="AC3135" s="34" t="e">
        <f>VLOOKUP(#REF!,Apprenants!A3136:I4139,8,FALSE)</f>
        <v>#REF!</v>
      </c>
    </row>
    <row r="3136" spans="22:29" s="16" customFormat="1" x14ac:dyDescent="0.35">
      <c r="V3136" s="16" t="str">
        <f>IF(ISBLANK(Consolication[[#This Row],[Bénéficiaires]]),"",VLOOKUP(Consolication[[#This Row],[Bénéficiaires]],'PADESCE Ccontractuelle'!$B$61:$N$175,9,FALSE))</f>
        <v/>
      </c>
      <c r="AB3136" s="16" t="str">
        <f>IF(ISBLANK(Consolication[[#This Row],[Bénéficiaires]]),"",VLOOKUP(Consolication[[#This Row],[Bénéficiaires]],'PADESCE Ccontractuelle'!$B$61:$N$175,10,FALSE))</f>
        <v/>
      </c>
      <c r="AC3136" s="34" t="e">
        <f>VLOOKUP(#REF!,Apprenants!A3137:I4140,8,FALSE)</f>
        <v>#REF!</v>
      </c>
    </row>
    <row r="3137" spans="22:29" s="16" customFormat="1" x14ac:dyDescent="0.35">
      <c r="V3137" s="16" t="str">
        <f>IF(ISBLANK(Consolication[[#This Row],[Bénéficiaires]]),"",VLOOKUP(Consolication[[#This Row],[Bénéficiaires]],'PADESCE Ccontractuelle'!$B$61:$N$175,9,FALSE))</f>
        <v/>
      </c>
      <c r="AB3137" s="16" t="str">
        <f>IF(ISBLANK(Consolication[[#This Row],[Bénéficiaires]]),"",VLOOKUP(Consolication[[#This Row],[Bénéficiaires]],'PADESCE Ccontractuelle'!$B$61:$N$175,10,FALSE))</f>
        <v/>
      </c>
      <c r="AC3137" s="34" t="e">
        <f>VLOOKUP(#REF!,Apprenants!A3138:I4141,8,FALSE)</f>
        <v>#REF!</v>
      </c>
    </row>
    <row r="3138" spans="22:29" s="16" customFormat="1" x14ac:dyDescent="0.35">
      <c r="V3138" s="16" t="str">
        <f>IF(ISBLANK(Consolication[[#This Row],[Bénéficiaires]]),"",VLOOKUP(Consolication[[#This Row],[Bénéficiaires]],'PADESCE Ccontractuelle'!$B$61:$N$175,9,FALSE))</f>
        <v/>
      </c>
      <c r="AB3138" s="16" t="str">
        <f>IF(ISBLANK(Consolication[[#This Row],[Bénéficiaires]]),"",VLOOKUP(Consolication[[#This Row],[Bénéficiaires]],'PADESCE Ccontractuelle'!$B$61:$N$175,10,FALSE))</f>
        <v/>
      </c>
      <c r="AC3138" s="34" t="e">
        <f>VLOOKUP(#REF!,Apprenants!A3139:I4142,8,FALSE)</f>
        <v>#REF!</v>
      </c>
    </row>
    <row r="3139" spans="22:29" s="16" customFormat="1" x14ac:dyDescent="0.35">
      <c r="V3139" s="16" t="str">
        <f>IF(ISBLANK(Consolication[[#This Row],[Bénéficiaires]]),"",VLOOKUP(Consolication[[#This Row],[Bénéficiaires]],'PADESCE Ccontractuelle'!$B$61:$N$175,9,FALSE))</f>
        <v/>
      </c>
      <c r="AB3139" s="16" t="str">
        <f>IF(ISBLANK(Consolication[[#This Row],[Bénéficiaires]]),"",VLOOKUP(Consolication[[#This Row],[Bénéficiaires]],'PADESCE Ccontractuelle'!$B$61:$N$175,10,FALSE))</f>
        <v/>
      </c>
      <c r="AC3139" s="34" t="e">
        <f>VLOOKUP(#REF!,Apprenants!A3140:I4143,8,FALSE)</f>
        <v>#REF!</v>
      </c>
    </row>
    <row r="3140" spans="22:29" s="16" customFormat="1" x14ac:dyDescent="0.35">
      <c r="V3140" s="16" t="str">
        <f>IF(ISBLANK(Consolication[[#This Row],[Bénéficiaires]]),"",VLOOKUP(Consolication[[#This Row],[Bénéficiaires]],'PADESCE Ccontractuelle'!$B$61:$N$175,9,FALSE))</f>
        <v/>
      </c>
      <c r="AB3140" s="16" t="str">
        <f>IF(ISBLANK(Consolication[[#This Row],[Bénéficiaires]]),"",VLOOKUP(Consolication[[#This Row],[Bénéficiaires]],'PADESCE Ccontractuelle'!$B$61:$N$175,10,FALSE))</f>
        <v/>
      </c>
      <c r="AC3140" s="34" t="e">
        <f>VLOOKUP(#REF!,Apprenants!A3141:I4144,8,FALSE)</f>
        <v>#REF!</v>
      </c>
    </row>
    <row r="3141" spans="22:29" s="16" customFormat="1" x14ac:dyDescent="0.35">
      <c r="V3141" s="16" t="str">
        <f>IF(ISBLANK(Consolication[[#This Row],[Bénéficiaires]]),"",VLOOKUP(Consolication[[#This Row],[Bénéficiaires]],'PADESCE Ccontractuelle'!$B$61:$N$175,9,FALSE))</f>
        <v/>
      </c>
      <c r="AB3141" s="16" t="str">
        <f>IF(ISBLANK(Consolication[[#This Row],[Bénéficiaires]]),"",VLOOKUP(Consolication[[#This Row],[Bénéficiaires]],'PADESCE Ccontractuelle'!$B$61:$N$175,10,FALSE))</f>
        <v/>
      </c>
      <c r="AC3141" s="34" t="e">
        <f>VLOOKUP(#REF!,Apprenants!A3142:I4145,8,FALSE)</f>
        <v>#REF!</v>
      </c>
    </row>
    <row r="3142" spans="22:29" s="16" customFormat="1" x14ac:dyDescent="0.35">
      <c r="V3142" s="16" t="str">
        <f>IF(ISBLANK(Consolication[[#This Row],[Bénéficiaires]]),"",VLOOKUP(Consolication[[#This Row],[Bénéficiaires]],'PADESCE Ccontractuelle'!$B$61:$N$175,9,FALSE))</f>
        <v/>
      </c>
      <c r="AB3142" s="16" t="str">
        <f>IF(ISBLANK(Consolication[[#This Row],[Bénéficiaires]]),"",VLOOKUP(Consolication[[#This Row],[Bénéficiaires]],'PADESCE Ccontractuelle'!$B$61:$N$175,10,FALSE))</f>
        <v/>
      </c>
      <c r="AC3142" s="34" t="e">
        <f>VLOOKUP(#REF!,Apprenants!A3143:I4146,8,FALSE)</f>
        <v>#REF!</v>
      </c>
    </row>
    <row r="3143" spans="22:29" s="16" customFormat="1" x14ac:dyDescent="0.35">
      <c r="V3143" s="16" t="str">
        <f>IF(ISBLANK(Consolication[[#This Row],[Bénéficiaires]]),"",VLOOKUP(Consolication[[#This Row],[Bénéficiaires]],'PADESCE Ccontractuelle'!$B$61:$N$175,9,FALSE))</f>
        <v/>
      </c>
      <c r="AB3143" s="16" t="str">
        <f>IF(ISBLANK(Consolication[[#This Row],[Bénéficiaires]]),"",VLOOKUP(Consolication[[#This Row],[Bénéficiaires]],'PADESCE Ccontractuelle'!$B$61:$N$175,10,FALSE))</f>
        <v/>
      </c>
      <c r="AC3143" s="34" t="e">
        <f>VLOOKUP(#REF!,Apprenants!A3144:I4147,8,FALSE)</f>
        <v>#REF!</v>
      </c>
    </row>
    <row r="3144" spans="22:29" s="16" customFormat="1" x14ac:dyDescent="0.35">
      <c r="V3144" s="16" t="str">
        <f>IF(ISBLANK(Consolication[[#This Row],[Bénéficiaires]]),"",VLOOKUP(Consolication[[#This Row],[Bénéficiaires]],'PADESCE Ccontractuelle'!$B$61:$N$175,9,FALSE))</f>
        <v/>
      </c>
      <c r="AB3144" s="16" t="str">
        <f>IF(ISBLANK(Consolication[[#This Row],[Bénéficiaires]]),"",VLOOKUP(Consolication[[#This Row],[Bénéficiaires]],'PADESCE Ccontractuelle'!$B$61:$N$175,10,FALSE))</f>
        <v/>
      </c>
      <c r="AC3144" s="34" t="e">
        <f>VLOOKUP(#REF!,Apprenants!A3145:I4148,8,FALSE)</f>
        <v>#REF!</v>
      </c>
    </row>
    <row r="3145" spans="22:29" s="16" customFormat="1" x14ac:dyDescent="0.35">
      <c r="V3145" s="16" t="str">
        <f>IF(ISBLANK(Consolication[[#This Row],[Bénéficiaires]]),"",VLOOKUP(Consolication[[#This Row],[Bénéficiaires]],'PADESCE Ccontractuelle'!$B$61:$N$175,9,FALSE))</f>
        <v/>
      </c>
      <c r="AB3145" s="16" t="str">
        <f>IF(ISBLANK(Consolication[[#This Row],[Bénéficiaires]]),"",VLOOKUP(Consolication[[#This Row],[Bénéficiaires]],'PADESCE Ccontractuelle'!$B$61:$N$175,10,FALSE))</f>
        <v/>
      </c>
      <c r="AC3145" s="34" t="e">
        <f>VLOOKUP(#REF!,Apprenants!A3146:I4149,8,FALSE)</f>
        <v>#REF!</v>
      </c>
    </row>
    <row r="3146" spans="22:29" s="16" customFormat="1" x14ac:dyDescent="0.35">
      <c r="V3146" s="16" t="str">
        <f>IF(ISBLANK(Consolication[[#This Row],[Bénéficiaires]]),"",VLOOKUP(Consolication[[#This Row],[Bénéficiaires]],'PADESCE Ccontractuelle'!$B$61:$N$175,9,FALSE))</f>
        <v/>
      </c>
      <c r="AB3146" s="16" t="str">
        <f>IF(ISBLANK(Consolication[[#This Row],[Bénéficiaires]]),"",VLOOKUP(Consolication[[#This Row],[Bénéficiaires]],'PADESCE Ccontractuelle'!$B$61:$N$175,10,FALSE))</f>
        <v/>
      </c>
      <c r="AC3146" s="34" t="e">
        <f>VLOOKUP(#REF!,Apprenants!A3147:I4150,8,FALSE)</f>
        <v>#REF!</v>
      </c>
    </row>
    <row r="3147" spans="22:29" s="16" customFormat="1" x14ac:dyDescent="0.35">
      <c r="V3147" s="16" t="str">
        <f>IF(ISBLANK(Consolication[[#This Row],[Bénéficiaires]]),"",VLOOKUP(Consolication[[#This Row],[Bénéficiaires]],'PADESCE Ccontractuelle'!$B$61:$N$175,9,FALSE))</f>
        <v/>
      </c>
      <c r="AB3147" s="16" t="str">
        <f>IF(ISBLANK(Consolication[[#This Row],[Bénéficiaires]]),"",VLOOKUP(Consolication[[#This Row],[Bénéficiaires]],'PADESCE Ccontractuelle'!$B$61:$N$175,10,FALSE))</f>
        <v/>
      </c>
      <c r="AC3147" s="34" t="e">
        <f>VLOOKUP(#REF!,Apprenants!A3148:I4151,8,FALSE)</f>
        <v>#REF!</v>
      </c>
    </row>
    <row r="3148" spans="22:29" s="16" customFormat="1" x14ac:dyDescent="0.35">
      <c r="V3148" s="16" t="str">
        <f>IF(ISBLANK(Consolication[[#This Row],[Bénéficiaires]]),"",VLOOKUP(Consolication[[#This Row],[Bénéficiaires]],'PADESCE Ccontractuelle'!$B$61:$N$175,9,FALSE))</f>
        <v/>
      </c>
      <c r="AB3148" s="16" t="str">
        <f>IF(ISBLANK(Consolication[[#This Row],[Bénéficiaires]]),"",VLOOKUP(Consolication[[#This Row],[Bénéficiaires]],'PADESCE Ccontractuelle'!$B$61:$N$175,10,FALSE))</f>
        <v/>
      </c>
      <c r="AC3148" s="34" t="e">
        <f>VLOOKUP(#REF!,Apprenants!A3149:I4152,8,FALSE)</f>
        <v>#REF!</v>
      </c>
    </row>
    <row r="3149" spans="22:29" s="16" customFormat="1" x14ac:dyDescent="0.35">
      <c r="V3149" s="16" t="str">
        <f>IF(ISBLANK(Consolication[[#This Row],[Bénéficiaires]]),"",VLOOKUP(Consolication[[#This Row],[Bénéficiaires]],'PADESCE Ccontractuelle'!$B$61:$N$175,9,FALSE))</f>
        <v/>
      </c>
      <c r="AB3149" s="16" t="str">
        <f>IF(ISBLANK(Consolication[[#This Row],[Bénéficiaires]]),"",VLOOKUP(Consolication[[#This Row],[Bénéficiaires]],'PADESCE Ccontractuelle'!$B$61:$N$175,10,FALSE))</f>
        <v/>
      </c>
      <c r="AC3149" s="34" t="e">
        <f>VLOOKUP(#REF!,Apprenants!A3150:I4153,8,FALSE)</f>
        <v>#REF!</v>
      </c>
    </row>
    <row r="3150" spans="22:29" s="16" customFormat="1" x14ac:dyDescent="0.35">
      <c r="V3150" s="16" t="str">
        <f>IF(ISBLANK(Consolication[[#This Row],[Bénéficiaires]]),"",VLOOKUP(Consolication[[#This Row],[Bénéficiaires]],'PADESCE Ccontractuelle'!$B$61:$N$175,9,FALSE))</f>
        <v/>
      </c>
      <c r="AB3150" s="16" t="str">
        <f>IF(ISBLANK(Consolication[[#This Row],[Bénéficiaires]]),"",VLOOKUP(Consolication[[#This Row],[Bénéficiaires]],'PADESCE Ccontractuelle'!$B$61:$N$175,10,FALSE))</f>
        <v/>
      </c>
      <c r="AC3150" s="34" t="e">
        <f>VLOOKUP(#REF!,Apprenants!A3151:I4154,8,FALSE)</f>
        <v>#REF!</v>
      </c>
    </row>
    <row r="3151" spans="22:29" s="16" customFormat="1" x14ac:dyDescent="0.35">
      <c r="V3151" s="16" t="str">
        <f>IF(ISBLANK(Consolication[[#This Row],[Bénéficiaires]]),"",VLOOKUP(Consolication[[#This Row],[Bénéficiaires]],'PADESCE Ccontractuelle'!$B$61:$N$175,9,FALSE))</f>
        <v/>
      </c>
      <c r="AB3151" s="16" t="str">
        <f>IF(ISBLANK(Consolication[[#This Row],[Bénéficiaires]]),"",VLOOKUP(Consolication[[#This Row],[Bénéficiaires]],'PADESCE Ccontractuelle'!$B$61:$N$175,10,FALSE))</f>
        <v/>
      </c>
      <c r="AC3151" s="34" t="e">
        <f>VLOOKUP(#REF!,Apprenants!A3152:I4155,8,FALSE)</f>
        <v>#REF!</v>
      </c>
    </row>
    <row r="3152" spans="22:29" s="16" customFormat="1" x14ac:dyDescent="0.35">
      <c r="V3152" s="16" t="str">
        <f>IF(ISBLANK(Consolication[[#This Row],[Bénéficiaires]]),"",VLOOKUP(Consolication[[#This Row],[Bénéficiaires]],'PADESCE Ccontractuelle'!$B$61:$N$175,9,FALSE))</f>
        <v/>
      </c>
      <c r="AB3152" s="16" t="str">
        <f>IF(ISBLANK(Consolication[[#This Row],[Bénéficiaires]]),"",VLOOKUP(Consolication[[#This Row],[Bénéficiaires]],'PADESCE Ccontractuelle'!$B$61:$N$175,10,FALSE))</f>
        <v/>
      </c>
      <c r="AC3152" s="34" t="e">
        <f>VLOOKUP(#REF!,Apprenants!A3153:I4156,8,FALSE)</f>
        <v>#REF!</v>
      </c>
    </row>
    <row r="3153" spans="22:29" s="16" customFormat="1" x14ac:dyDescent="0.35">
      <c r="V3153" s="16" t="str">
        <f>IF(ISBLANK(Consolication[[#This Row],[Bénéficiaires]]),"",VLOOKUP(Consolication[[#This Row],[Bénéficiaires]],'PADESCE Ccontractuelle'!$B$61:$N$175,9,FALSE))</f>
        <v/>
      </c>
      <c r="AB3153" s="16" t="str">
        <f>IF(ISBLANK(Consolication[[#This Row],[Bénéficiaires]]),"",VLOOKUP(Consolication[[#This Row],[Bénéficiaires]],'PADESCE Ccontractuelle'!$B$61:$N$175,10,FALSE))</f>
        <v/>
      </c>
      <c r="AC3153" s="34" t="e">
        <f>VLOOKUP(#REF!,Apprenants!A3154:I4157,8,FALSE)</f>
        <v>#REF!</v>
      </c>
    </row>
    <row r="3154" spans="22:29" s="16" customFormat="1" x14ac:dyDescent="0.35">
      <c r="V3154" s="16" t="str">
        <f>IF(ISBLANK(Consolication[[#This Row],[Bénéficiaires]]),"",VLOOKUP(Consolication[[#This Row],[Bénéficiaires]],'PADESCE Ccontractuelle'!$B$61:$N$175,9,FALSE))</f>
        <v/>
      </c>
      <c r="AB3154" s="16" t="str">
        <f>IF(ISBLANK(Consolication[[#This Row],[Bénéficiaires]]),"",VLOOKUP(Consolication[[#This Row],[Bénéficiaires]],'PADESCE Ccontractuelle'!$B$61:$N$175,10,FALSE))</f>
        <v/>
      </c>
      <c r="AC3154" s="34" t="e">
        <f>VLOOKUP(#REF!,Apprenants!A3155:I4158,8,FALSE)</f>
        <v>#REF!</v>
      </c>
    </row>
    <row r="3155" spans="22:29" s="16" customFormat="1" x14ac:dyDescent="0.35">
      <c r="V3155" s="16" t="str">
        <f>IF(ISBLANK(Consolication[[#This Row],[Bénéficiaires]]),"",VLOOKUP(Consolication[[#This Row],[Bénéficiaires]],'PADESCE Ccontractuelle'!$B$61:$N$175,9,FALSE))</f>
        <v/>
      </c>
      <c r="AB3155" s="16" t="str">
        <f>IF(ISBLANK(Consolication[[#This Row],[Bénéficiaires]]),"",VLOOKUP(Consolication[[#This Row],[Bénéficiaires]],'PADESCE Ccontractuelle'!$B$61:$N$175,10,FALSE))</f>
        <v/>
      </c>
      <c r="AC3155" s="34" t="e">
        <f>VLOOKUP(#REF!,Apprenants!A3156:I4159,8,FALSE)</f>
        <v>#REF!</v>
      </c>
    </row>
    <row r="3156" spans="22:29" s="16" customFormat="1" x14ac:dyDescent="0.35">
      <c r="V3156" s="16" t="str">
        <f>IF(ISBLANK(Consolication[[#This Row],[Bénéficiaires]]),"",VLOOKUP(Consolication[[#This Row],[Bénéficiaires]],'PADESCE Ccontractuelle'!$B$61:$N$175,9,FALSE))</f>
        <v/>
      </c>
      <c r="AB3156" s="16" t="str">
        <f>IF(ISBLANK(Consolication[[#This Row],[Bénéficiaires]]),"",VLOOKUP(Consolication[[#This Row],[Bénéficiaires]],'PADESCE Ccontractuelle'!$B$61:$N$175,10,FALSE))</f>
        <v/>
      </c>
      <c r="AC3156" s="34" t="e">
        <f>VLOOKUP(#REF!,Apprenants!A3157:I4160,8,FALSE)</f>
        <v>#REF!</v>
      </c>
    </row>
    <row r="3157" spans="22:29" s="16" customFormat="1" x14ac:dyDescent="0.35">
      <c r="V3157" s="16" t="str">
        <f>IF(ISBLANK(Consolication[[#This Row],[Bénéficiaires]]),"",VLOOKUP(Consolication[[#This Row],[Bénéficiaires]],'PADESCE Ccontractuelle'!$B$61:$N$175,9,FALSE))</f>
        <v/>
      </c>
      <c r="AB3157" s="16" t="str">
        <f>IF(ISBLANK(Consolication[[#This Row],[Bénéficiaires]]),"",VLOOKUP(Consolication[[#This Row],[Bénéficiaires]],'PADESCE Ccontractuelle'!$B$61:$N$175,10,FALSE))</f>
        <v/>
      </c>
      <c r="AC3157" s="34" t="e">
        <f>VLOOKUP(#REF!,Apprenants!A3158:I4161,8,FALSE)</f>
        <v>#REF!</v>
      </c>
    </row>
    <row r="3158" spans="22:29" s="16" customFormat="1" x14ac:dyDescent="0.35">
      <c r="V3158" s="16" t="str">
        <f>IF(ISBLANK(Consolication[[#This Row],[Bénéficiaires]]),"",VLOOKUP(Consolication[[#This Row],[Bénéficiaires]],'PADESCE Ccontractuelle'!$B$61:$N$175,9,FALSE))</f>
        <v/>
      </c>
      <c r="AB3158" s="16" t="str">
        <f>IF(ISBLANK(Consolication[[#This Row],[Bénéficiaires]]),"",VLOOKUP(Consolication[[#This Row],[Bénéficiaires]],'PADESCE Ccontractuelle'!$B$61:$N$175,10,FALSE))</f>
        <v/>
      </c>
      <c r="AC3158" s="34" t="e">
        <f>VLOOKUP(#REF!,Apprenants!A3159:I4162,8,FALSE)</f>
        <v>#REF!</v>
      </c>
    </row>
    <row r="3159" spans="22:29" s="16" customFormat="1" x14ac:dyDescent="0.35">
      <c r="V3159" s="16" t="str">
        <f>IF(ISBLANK(Consolication[[#This Row],[Bénéficiaires]]),"",VLOOKUP(Consolication[[#This Row],[Bénéficiaires]],'PADESCE Ccontractuelle'!$B$61:$N$175,9,FALSE))</f>
        <v/>
      </c>
      <c r="AB3159" s="16" t="str">
        <f>IF(ISBLANK(Consolication[[#This Row],[Bénéficiaires]]),"",VLOOKUP(Consolication[[#This Row],[Bénéficiaires]],'PADESCE Ccontractuelle'!$B$61:$N$175,10,FALSE))</f>
        <v/>
      </c>
      <c r="AC3159" s="34" t="e">
        <f>VLOOKUP(#REF!,Apprenants!A3160:I4163,8,FALSE)</f>
        <v>#REF!</v>
      </c>
    </row>
    <row r="3160" spans="22:29" s="16" customFormat="1" x14ac:dyDescent="0.35">
      <c r="V3160" s="16" t="str">
        <f>IF(ISBLANK(Consolication[[#This Row],[Bénéficiaires]]),"",VLOOKUP(Consolication[[#This Row],[Bénéficiaires]],'PADESCE Ccontractuelle'!$B$61:$N$175,9,FALSE))</f>
        <v/>
      </c>
      <c r="AB3160" s="16" t="str">
        <f>IF(ISBLANK(Consolication[[#This Row],[Bénéficiaires]]),"",VLOOKUP(Consolication[[#This Row],[Bénéficiaires]],'PADESCE Ccontractuelle'!$B$61:$N$175,10,FALSE))</f>
        <v/>
      </c>
      <c r="AC3160" s="34" t="e">
        <f>VLOOKUP(#REF!,Apprenants!A3161:I4164,8,FALSE)</f>
        <v>#REF!</v>
      </c>
    </row>
    <row r="3161" spans="22:29" s="16" customFormat="1" x14ac:dyDescent="0.35">
      <c r="V3161" s="16" t="str">
        <f>IF(ISBLANK(Consolication[[#This Row],[Bénéficiaires]]),"",VLOOKUP(Consolication[[#This Row],[Bénéficiaires]],'PADESCE Ccontractuelle'!$B$61:$N$175,9,FALSE))</f>
        <v/>
      </c>
      <c r="AB3161" s="16" t="str">
        <f>IF(ISBLANK(Consolication[[#This Row],[Bénéficiaires]]),"",VLOOKUP(Consolication[[#This Row],[Bénéficiaires]],'PADESCE Ccontractuelle'!$B$61:$N$175,10,FALSE))</f>
        <v/>
      </c>
      <c r="AC3161" s="34" t="e">
        <f>VLOOKUP(#REF!,Apprenants!A3162:I4165,8,FALSE)</f>
        <v>#REF!</v>
      </c>
    </row>
    <row r="3162" spans="22:29" s="16" customFormat="1" x14ac:dyDescent="0.35">
      <c r="V3162" s="16" t="str">
        <f>IF(ISBLANK(Consolication[[#This Row],[Bénéficiaires]]),"",VLOOKUP(Consolication[[#This Row],[Bénéficiaires]],'PADESCE Ccontractuelle'!$B$61:$N$175,9,FALSE))</f>
        <v/>
      </c>
      <c r="AB3162" s="16" t="str">
        <f>IF(ISBLANK(Consolication[[#This Row],[Bénéficiaires]]),"",VLOOKUP(Consolication[[#This Row],[Bénéficiaires]],'PADESCE Ccontractuelle'!$B$61:$N$175,10,FALSE))</f>
        <v/>
      </c>
      <c r="AC3162" s="34" t="e">
        <f>VLOOKUP(#REF!,Apprenants!A3163:I4166,8,FALSE)</f>
        <v>#REF!</v>
      </c>
    </row>
    <row r="3163" spans="22:29" s="16" customFormat="1" x14ac:dyDescent="0.35">
      <c r="V3163" s="16" t="str">
        <f>IF(ISBLANK(Consolication[[#This Row],[Bénéficiaires]]),"",VLOOKUP(Consolication[[#This Row],[Bénéficiaires]],'PADESCE Ccontractuelle'!$B$61:$N$175,9,FALSE))</f>
        <v/>
      </c>
      <c r="AB3163" s="16" t="str">
        <f>IF(ISBLANK(Consolication[[#This Row],[Bénéficiaires]]),"",VLOOKUP(Consolication[[#This Row],[Bénéficiaires]],'PADESCE Ccontractuelle'!$B$61:$N$175,10,FALSE))</f>
        <v/>
      </c>
      <c r="AC3163" s="34" t="e">
        <f>VLOOKUP(#REF!,Apprenants!A3164:I4167,8,FALSE)</f>
        <v>#REF!</v>
      </c>
    </row>
    <row r="3164" spans="22:29" s="16" customFormat="1" x14ac:dyDescent="0.35">
      <c r="V3164" s="16" t="str">
        <f>IF(ISBLANK(Consolication[[#This Row],[Bénéficiaires]]),"",VLOOKUP(Consolication[[#This Row],[Bénéficiaires]],'PADESCE Ccontractuelle'!$B$61:$N$175,9,FALSE))</f>
        <v/>
      </c>
      <c r="AB3164" s="16" t="str">
        <f>IF(ISBLANK(Consolication[[#This Row],[Bénéficiaires]]),"",VLOOKUP(Consolication[[#This Row],[Bénéficiaires]],'PADESCE Ccontractuelle'!$B$61:$N$175,10,FALSE))</f>
        <v/>
      </c>
      <c r="AC3164" s="34" t="e">
        <f>VLOOKUP(#REF!,Apprenants!A3165:I4168,8,FALSE)</f>
        <v>#REF!</v>
      </c>
    </row>
    <row r="3165" spans="22:29" s="16" customFormat="1" x14ac:dyDescent="0.35">
      <c r="V3165" s="16" t="str">
        <f>IF(ISBLANK(Consolication[[#This Row],[Bénéficiaires]]),"",VLOOKUP(Consolication[[#This Row],[Bénéficiaires]],'PADESCE Ccontractuelle'!$B$61:$N$175,9,FALSE))</f>
        <v/>
      </c>
      <c r="AB3165" s="16" t="str">
        <f>IF(ISBLANK(Consolication[[#This Row],[Bénéficiaires]]),"",VLOOKUP(Consolication[[#This Row],[Bénéficiaires]],'PADESCE Ccontractuelle'!$B$61:$N$175,10,FALSE))</f>
        <v/>
      </c>
      <c r="AC3165" s="34" t="e">
        <f>VLOOKUP(#REF!,Apprenants!A3166:I4169,8,FALSE)</f>
        <v>#REF!</v>
      </c>
    </row>
    <row r="3166" spans="22:29" s="16" customFormat="1" x14ac:dyDescent="0.35">
      <c r="V3166" s="16" t="str">
        <f>IF(ISBLANK(Consolication[[#This Row],[Bénéficiaires]]),"",VLOOKUP(Consolication[[#This Row],[Bénéficiaires]],'PADESCE Ccontractuelle'!$B$61:$N$175,9,FALSE))</f>
        <v/>
      </c>
      <c r="AB3166" s="16" t="str">
        <f>IF(ISBLANK(Consolication[[#This Row],[Bénéficiaires]]),"",VLOOKUP(Consolication[[#This Row],[Bénéficiaires]],'PADESCE Ccontractuelle'!$B$61:$N$175,10,FALSE))</f>
        <v/>
      </c>
      <c r="AC3166" s="34" t="e">
        <f>VLOOKUP(#REF!,Apprenants!A3167:I4170,8,FALSE)</f>
        <v>#REF!</v>
      </c>
    </row>
    <row r="3167" spans="22:29" s="16" customFormat="1" x14ac:dyDescent="0.35">
      <c r="V3167" s="16" t="str">
        <f>IF(ISBLANK(Consolication[[#This Row],[Bénéficiaires]]),"",VLOOKUP(Consolication[[#This Row],[Bénéficiaires]],'PADESCE Ccontractuelle'!$B$61:$N$175,9,FALSE))</f>
        <v/>
      </c>
      <c r="AB3167" s="16" t="str">
        <f>IF(ISBLANK(Consolication[[#This Row],[Bénéficiaires]]),"",VLOOKUP(Consolication[[#This Row],[Bénéficiaires]],'PADESCE Ccontractuelle'!$B$61:$N$175,10,FALSE))</f>
        <v/>
      </c>
      <c r="AC3167" s="34" t="e">
        <f>VLOOKUP(#REF!,Apprenants!A3168:I4171,8,FALSE)</f>
        <v>#REF!</v>
      </c>
    </row>
    <row r="3168" spans="22:29" s="16" customFormat="1" x14ac:dyDescent="0.35">
      <c r="V3168" s="16" t="str">
        <f>IF(ISBLANK(Consolication[[#This Row],[Bénéficiaires]]),"",VLOOKUP(Consolication[[#This Row],[Bénéficiaires]],'PADESCE Ccontractuelle'!$B$61:$N$175,9,FALSE))</f>
        <v/>
      </c>
      <c r="AB3168" s="16" t="str">
        <f>IF(ISBLANK(Consolication[[#This Row],[Bénéficiaires]]),"",VLOOKUP(Consolication[[#This Row],[Bénéficiaires]],'PADESCE Ccontractuelle'!$B$61:$N$175,10,FALSE))</f>
        <v/>
      </c>
      <c r="AC3168" s="34" t="e">
        <f>VLOOKUP(#REF!,Apprenants!A3169:I4172,8,FALSE)</f>
        <v>#REF!</v>
      </c>
    </row>
    <row r="3169" spans="22:29" s="16" customFormat="1" x14ac:dyDescent="0.35">
      <c r="V3169" s="16" t="str">
        <f>IF(ISBLANK(Consolication[[#This Row],[Bénéficiaires]]),"",VLOOKUP(Consolication[[#This Row],[Bénéficiaires]],'PADESCE Ccontractuelle'!$B$61:$N$175,9,FALSE))</f>
        <v/>
      </c>
      <c r="AB3169" s="16" t="str">
        <f>IF(ISBLANK(Consolication[[#This Row],[Bénéficiaires]]),"",VLOOKUP(Consolication[[#This Row],[Bénéficiaires]],'PADESCE Ccontractuelle'!$B$61:$N$175,10,FALSE))</f>
        <v/>
      </c>
      <c r="AC3169" s="34" t="e">
        <f>VLOOKUP(#REF!,Apprenants!A3170:I4173,8,FALSE)</f>
        <v>#REF!</v>
      </c>
    </row>
    <row r="3170" spans="22:29" s="16" customFormat="1" x14ac:dyDescent="0.35">
      <c r="V3170" s="16" t="str">
        <f>IF(ISBLANK(Consolication[[#This Row],[Bénéficiaires]]),"",VLOOKUP(Consolication[[#This Row],[Bénéficiaires]],'PADESCE Ccontractuelle'!$B$61:$N$175,9,FALSE))</f>
        <v/>
      </c>
      <c r="AB3170" s="16" t="str">
        <f>IF(ISBLANK(Consolication[[#This Row],[Bénéficiaires]]),"",VLOOKUP(Consolication[[#This Row],[Bénéficiaires]],'PADESCE Ccontractuelle'!$B$61:$N$175,10,FALSE))</f>
        <v/>
      </c>
      <c r="AC3170" s="34" t="e">
        <f>VLOOKUP(#REF!,Apprenants!A3171:I4174,8,FALSE)</f>
        <v>#REF!</v>
      </c>
    </row>
    <row r="3171" spans="22:29" s="16" customFormat="1" x14ac:dyDescent="0.35">
      <c r="V3171" s="16" t="str">
        <f>IF(ISBLANK(Consolication[[#This Row],[Bénéficiaires]]),"",VLOOKUP(Consolication[[#This Row],[Bénéficiaires]],'PADESCE Ccontractuelle'!$B$61:$N$175,9,FALSE))</f>
        <v/>
      </c>
      <c r="AB3171" s="16" t="str">
        <f>IF(ISBLANK(Consolication[[#This Row],[Bénéficiaires]]),"",VLOOKUP(Consolication[[#This Row],[Bénéficiaires]],'PADESCE Ccontractuelle'!$B$61:$N$175,10,FALSE))</f>
        <v/>
      </c>
      <c r="AC3171" s="34" t="e">
        <f>VLOOKUP(#REF!,Apprenants!A3172:I4175,8,FALSE)</f>
        <v>#REF!</v>
      </c>
    </row>
    <row r="3172" spans="22:29" s="16" customFormat="1" x14ac:dyDescent="0.35">
      <c r="V3172" s="16" t="str">
        <f>IF(ISBLANK(Consolication[[#This Row],[Bénéficiaires]]),"",VLOOKUP(Consolication[[#This Row],[Bénéficiaires]],'PADESCE Ccontractuelle'!$B$61:$N$175,9,FALSE))</f>
        <v/>
      </c>
      <c r="AB3172" s="16" t="str">
        <f>IF(ISBLANK(Consolication[[#This Row],[Bénéficiaires]]),"",VLOOKUP(Consolication[[#This Row],[Bénéficiaires]],'PADESCE Ccontractuelle'!$B$61:$N$175,10,FALSE))</f>
        <v/>
      </c>
      <c r="AC3172" s="34" t="e">
        <f>VLOOKUP(#REF!,Apprenants!A3173:I4176,8,FALSE)</f>
        <v>#REF!</v>
      </c>
    </row>
    <row r="3173" spans="22:29" s="16" customFormat="1" x14ac:dyDescent="0.35">
      <c r="V3173" s="16" t="str">
        <f>IF(ISBLANK(Consolication[[#This Row],[Bénéficiaires]]),"",VLOOKUP(Consolication[[#This Row],[Bénéficiaires]],'PADESCE Ccontractuelle'!$B$61:$N$175,9,FALSE))</f>
        <v/>
      </c>
      <c r="AB3173" s="16" t="str">
        <f>IF(ISBLANK(Consolication[[#This Row],[Bénéficiaires]]),"",VLOOKUP(Consolication[[#This Row],[Bénéficiaires]],'PADESCE Ccontractuelle'!$B$61:$N$175,10,FALSE))</f>
        <v/>
      </c>
      <c r="AC3173" s="34" t="e">
        <f>VLOOKUP(#REF!,Apprenants!A3174:I4177,8,FALSE)</f>
        <v>#REF!</v>
      </c>
    </row>
    <row r="3174" spans="22:29" s="16" customFormat="1" x14ac:dyDescent="0.35">
      <c r="V3174" s="16" t="str">
        <f>IF(ISBLANK(Consolication[[#This Row],[Bénéficiaires]]),"",VLOOKUP(Consolication[[#This Row],[Bénéficiaires]],'PADESCE Ccontractuelle'!$B$61:$N$175,9,FALSE))</f>
        <v/>
      </c>
      <c r="AB3174" s="16" t="str">
        <f>IF(ISBLANK(Consolication[[#This Row],[Bénéficiaires]]),"",VLOOKUP(Consolication[[#This Row],[Bénéficiaires]],'PADESCE Ccontractuelle'!$B$61:$N$175,10,FALSE))</f>
        <v/>
      </c>
      <c r="AC3174" s="34" t="e">
        <f>VLOOKUP(#REF!,Apprenants!A3175:I4178,8,FALSE)</f>
        <v>#REF!</v>
      </c>
    </row>
    <row r="3175" spans="22:29" s="16" customFormat="1" x14ac:dyDescent="0.35">
      <c r="V3175" s="16" t="str">
        <f>IF(ISBLANK(Consolication[[#This Row],[Bénéficiaires]]),"",VLOOKUP(Consolication[[#This Row],[Bénéficiaires]],'PADESCE Ccontractuelle'!$B$61:$N$175,9,FALSE))</f>
        <v/>
      </c>
      <c r="AB3175" s="16" t="str">
        <f>IF(ISBLANK(Consolication[[#This Row],[Bénéficiaires]]),"",VLOOKUP(Consolication[[#This Row],[Bénéficiaires]],'PADESCE Ccontractuelle'!$B$61:$N$175,10,FALSE))</f>
        <v/>
      </c>
      <c r="AC3175" s="34" t="e">
        <f>VLOOKUP(#REF!,Apprenants!A3176:I4179,8,FALSE)</f>
        <v>#REF!</v>
      </c>
    </row>
    <row r="3176" spans="22:29" s="16" customFormat="1" x14ac:dyDescent="0.35">
      <c r="V3176" s="16" t="str">
        <f>IF(ISBLANK(Consolication[[#This Row],[Bénéficiaires]]),"",VLOOKUP(Consolication[[#This Row],[Bénéficiaires]],'PADESCE Ccontractuelle'!$B$61:$N$175,9,FALSE))</f>
        <v/>
      </c>
      <c r="AB3176" s="16" t="str">
        <f>IF(ISBLANK(Consolication[[#This Row],[Bénéficiaires]]),"",VLOOKUP(Consolication[[#This Row],[Bénéficiaires]],'PADESCE Ccontractuelle'!$B$61:$N$175,10,FALSE))</f>
        <v/>
      </c>
      <c r="AC3176" s="34" t="e">
        <f>VLOOKUP(#REF!,Apprenants!A3177:I4180,8,FALSE)</f>
        <v>#REF!</v>
      </c>
    </row>
    <row r="3177" spans="22:29" s="16" customFormat="1" x14ac:dyDescent="0.35">
      <c r="V3177" s="16" t="str">
        <f>IF(ISBLANK(Consolication[[#This Row],[Bénéficiaires]]),"",VLOOKUP(Consolication[[#This Row],[Bénéficiaires]],'PADESCE Ccontractuelle'!$B$61:$N$175,9,FALSE))</f>
        <v/>
      </c>
      <c r="AB3177" s="16" t="str">
        <f>IF(ISBLANK(Consolication[[#This Row],[Bénéficiaires]]),"",VLOOKUP(Consolication[[#This Row],[Bénéficiaires]],'PADESCE Ccontractuelle'!$B$61:$N$175,10,FALSE))</f>
        <v/>
      </c>
      <c r="AC3177" s="34" t="e">
        <f>VLOOKUP(#REF!,Apprenants!A3178:I4181,8,FALSE)</f>
        <v>#REF!</v>
      </c>
    </row>
    <row r="3178" spans="22:29" s="16" customFormat="1" x14ac:dyDescent="0.35">
      <c r="V3178" s="16" t="str">
        <f>IF(ISBLANK(Consolication[[#This Row],[Bénéficiaires]]),"",VLOOKUP(Consolication[[#This Row],[Bénéficiaires]],'PADESCE Ccontractuelle'!$B$61:$N$175,9,FALSE))</f>
        <v/>
      </c>
      <c r="AB3178" s="16" t="str">
        <f>IF(ISBLANK(Consolication[[#This Row],[Bénéficiaires]]),"",VLOOKUP(Consolication[[#This Row],[Bénéficiaires]],'PADESCE Ccontractuelle'!$B$61:$N$175,10,FALSE))</f>
        <v/>
      </c>
      <c r="AC3178" s="34" t="e">
        <f>VLOOKUP(#REF!,Apprenants!A3179:I4182,8,FALSE)</f>
        <v>#REF!</v>
      </c>
    </row>
    <row r="3179" spans="22:29" s="16" customFormat="1" x14ac:dyDescent="0.35">
      <c r="V3179" s="16" t="str">
        <f>IF(ISBLANK(Consolication[[#This Row],[Bénéficiaires]]),"",VLOOKUP(Consolication[[#This Row],[Bénéficiaires]],'PADESCE Ccontractuelle'!$B$61:$N$175,9,FALSE))</f>
        <v/>
      </c>
      <c r="AB3179" s="16" t="str">
        <f>IF(ISBLANK(Consolication[[#This Row],[Bénéficiaires]]),"",VLOOKUP(Consolication[[#This Row],[Bénéficiaires]],'PADESCE Ccontractuelle'!$B$61:$N$175,10,FALSE))</f>
        <v/>
      </c>
      <c r="AC3179" s="34" t="e">
        <f>VLOOKUP(#REF!,Apprenants!A3180:I4183,8,FALSE)</f>
        <v>#REF!</v>
      </c>
    </row>
    <row r="3180" spans="22:29" s="16" customFormat="1" x14ac:dyDescent="0.35">
      <c r="V3180" s="16" t="str">
        <f>IF(ISBLANK(Consolication[[#This Row],[Bénéficiaires]]),"",VLOOKUP(Consolication[[#This Row],[Bénéficiaires]],'PADESCE Ccontractuelle'!$B$61:$N$175,9,FALSE))</f>
        <v/>
      </c>
      <c r="AB3180" s="16" t="str">
        <f>IF(ISBLANK(Consolication[[#This Row],[Bénéficiaires]]),"",VLOOKUP(Consolication[[#This Row],[Bénéficiaires]],'PADESCE Ccontractuelle'!$B$61:$N$175,10,FALSE))</f>
        <v/>
      </c>
      <c r="AC3180" s="34" t="e">
        <f>VLOOKUP(#REF!,Apprenants!A3181:I4184,8,FALSE)</f>
        <v>#REF!</v>
      </c>
    </row>
    <row r="3181" spans="22:29" s="16" customFormat="1" x14ac:dyDescent="0.35">
      <c r="V3181" s="16" t="str">
        <f>IF(ISBLANK(Consolication[[#This Row],[Bénéficiaires]]),"",VLOOKUP(Consolication[[#This Row],[Bénéficiaires]],'PADESCE Ccontractuelle'!$B$61:$N$175,9,FALSE))</f>
        <v/>
      </c>
      <c r="AB3181" s="16" t="str">
        <f>IF(ISBLANK(Consolication[[#This Row],[Bénéficiaires]]),"",VLOOKUP(Consolication[[#This Row],[Bénéficiaires]],'PADESCE Ccontractuelle'!$B$61:$N$175,10,FALSE))</f>
        <v/>
      </c>
      <c r="AC3181" s="34" t="e">
        <f>VLOOKUP(#REF!,Apprenants!A3182:I4185,8,FALSE)</f>
        <v>#REF!</v>
      </c>
    </row>
    <row r="3182" spans="22:29" s="16" customFormat="1" x14ac:dyDescent="0.35">
      <c r="V3182" s="16" t="str">
        <f>IF(ISBLANK(Consolication[[#This Row],[Bénéficiaires]]),"",VLOOKUP(Consolication[[#This Row],[Bénéficiaires]],'PADESCE Ccontractuelle'!$B$61:$N$175,9,FALSE))</f>
        <v/>
      </c>
      <c r="AB3182" s="16" t="str">
        <f>IF(ISBLANK(Consolication[[#This Row],[Bénéficiaires]]),"",VLOOKUP(Consolication[[#This Row],[Bénéficiaires]],'PADESCE Ccontractuelle'!$B$61:$N$175,10,FALSE))</f>
        <v/>
      </c>
      <c r="AC3182" s="34" t="e">
        <f>VLOOKUP(#REF!,Apprenants!A3183:I4186,8,FALSE)</f>
        <v>#REF!</v>
      </c>
    </row>
    <row r="3183" spans="22:29" s="16" customFormat="1" x14ac:dyDescent="0.35">
      <c r="V3183" s="16" t="str">
        <f>IF(ISBLANK(Consolication[[#This Row],[Bénéficiaires]]),"",VLOOKUP(Consolication[[#This Row],[Bénéficiaires]],'PADESCE Ccontractuelle'!$B$61:$N$175,9,FALSE))</f>
        <v/>
      </c>
      <c r="AB3183" s="16" t="str">
        <f>IF(ISBLANK(Consolication[[#This Row],[Bénéficiaires]]),"",VLOOKUP(Consolication[[#This Row],[Bénéficiaires]],'PADESCE Ccontractuelle'!$B$61:$N$175,10,FALSE))</f>
        <v/>
      </c>
      <c r="AC3183" s="34" t="e">
        <f>VLOOKUP(#REF!,Apprenants!A3184:I4187,8,FALSE)</f>
        <v>#REF!</v>
      </c>
    </row>
    <row r="3184" spans="22:29" s="16" customFormat="1" x14ac:dyDescent="0.35">
      <c r="V3184" s="16" t="str">
        <f>IF(ISBLANK(Consolication[[#This Row],[Bénéficiaires]]),"",VLOOKUP(Consolication[[#This Row],[Bénéficiaires]],'PADESCE Ccontractuelle'!$B$61:$N$175,9,FALSE))</f>
        <v/>
      </c>
      <c r="AB3184" s="16" t="str">
        <f>IF(ISBLANK(Consolication[[#This Row],[Bénéficiaires]]),"",VLOOKUP(Consolication[[#This Row],[Bénéficiaires]],'PADESCE Ccontractuelle'!$B$61:$N$175,10,FALSE))</f>
        <v/>
      </c>
      <c r="AC3184" s="34" t="e">
        <f>VLOOKUP(#REF!,Apprenants!A3185:I4188,8,FALSE)</f>
        <v>#REF!</v>
      </c>
    </row>
    <row r="3185" spans="22:29" s="16" customFormat="1" x14ac:dyDescent="0.35">
      <c r="V3185" s="16" t="str">
        <f>IF(ISBLANK(Consolication[[#This Row],[Bénéficiaires]]),"",VLOOKUP(Consolication[[#This Row],[Bénéficiaires]],'PADESCE Ccontractuelle'!$B$61:$N$175,9,FALSE))</f>
        <v/>
      </c>
      <c r="AB3185" s="16" t="str">
        <f>IF(ISBLANK(Consolication[[#This Row],[Bénéficiaires]]),"",VLOOKUP(Consolication[[#This Row],[Bénéficiaires]],'PADESCE Ccontractuelle'!$B$61:$N$175,10,FALSE))</f>
        <v/>
      </c>
      <c r="AC3185" s="34" t="e">
        <f>VLOOKUP(#REF!,Apprenants!A3186:I4189,8,FALSE)</f>
        <v>#REF!</v>
      </c>
    </row>
    <row r="3186" spans="22:29" s="16" customFormat="1" x14ac:dyDescent="0.35">
      <c r="V3186" s="16" t="str">
        <f>IF(ISBLANK(Consolication[[#This Row],[Bénéficiaires]]),"",VLOOKUP(Consolication[[#This Row],[Bénéficiaires]],'PADESCE Ccontractuelle'!$B$61:$N$175,9,FALSE))</f>
        <v/>
      </c>
      <c r="AB3186" s="16" t="str">
        <f>IF(ISBLANK(Consolication[[#This Row],[Bénéficiaires]]),"",VLOOKUP(Consolication[[#This Row],[Bénéficiaires]],'PADESCE Ccontractuelle'!$B$61:$N$175,10,FALSE))</f>
        <v/>
      </c>
      <c r="AC3186" s="34" t="e">
        <f>VLOOKUP(#REF!,Apprenants!A3187:I4190,8,FALSE)</f>
        <v>#REF!</v>
      </c>
    </row>
    <row r="3187" spans="22:29" s="16" customFormat="1" x14ac:dyDescent="0.35">
      <c r="V3187" s="16" t="str">
        <f>IF(ISBLANK(Consolication[[#This Row],[Bénéficiaires]]),"",VLOOKUP(Consolication[[#This Row],[Bénéficiaires]],'PADESCE Ccontractuelle'!$B$61:$N$175,9,FALSE))</f>
        <v/>
      </c>
      <c r="AB3187" s="16" t="str">
        <f>IF(ISBLANK(Consolication[[#This Row],[Bénéficiaires]]),"",VLOOKUP(Consolication[[#This Row],[Bénéficiaires]],'PADESCE Ccontractuelle'!$B$61:$N$175,10,FALSE))</f>
        <v/>
      </c>
      <c r="AC3187" s="34" t="e">
        <f>VLOOKUP(#REF!,Apprenants!A3188:I4191,8,FALSE)</f>
        <v>#REF!</v>
      </c>
    </row>
    <row r="3188" spans="22:29" s="16" customFormat="1" x14ac:dyDescent="0.35">
      <c r="V3188" s="16" t="str">
        <f>IF(ISBLANK(Consolication[[#This Row],[Bénéficiaires]]),"",VLOOKUP(Consolication[[#This Row],[Bénéficiaires]],'PADESCE Ccontractuelle'!$B$61:$N$175,9,FALSE))</f>
        <v/>
      </c>
      <c r="AB3188" s="16" t="str">
        <f>IF(ISBLANK(Consolication[[#This Row],[Bénéficiaires]]),"",VLOOKUP(Consolication[[#This Row],[Bénéficiaires]],'PADESCE Ccontractuelle'!$B$61:$N$175,10,FALSE))</f>
        <v/>
      </c>
      <c r="AC3188" s="34" t="e">
        <f>VLOOKUP(#REF!,Apprenants!A3189:I4192,8,FALSE)</f>
        <v>#REF!</v>
      </c>
    </row>
    <row r="3189" spans="22:29" s="16" customFormat="1" x14ac:dyDescent="0.35">
      <c r="V3189" s="16" t="str">
        <f>IF(ISBLANK(Consolication[[#This Row],[Bénéficiaires]]),"",VLOOKUP(Consolication[[#This Row],[Bénéficiaires]],'PADESCE Ccontractuelle'!$B$61:$N$175,9,FALSE))</f>
        <v/>
      </c>
      <c r="AB3189" s="16" t="str">
        <f>IF(ISBLANK(Consolication[[#This Row],[Bénéficiaires]]),"",VLOOKUP(Consolication[[#This Row],[Bénéficiaires]],'PADESCE Ccontractuelle'!$B$61:$N$175,10,FALSE))</f>
        <v/>
      </c>
      <c r="AC3189" s="34" t="e">
        <f>VLOOKUP(#REF!,Apprenants!A3190:I4193,8,FALSE)</f>
        <v>#REF!</v>
      </c>
    </row>
    <row r="3190" spans="22:29" s="16" customFormat="1" x14ac:dyDescent="0.35">
      <c r="V3190" s="16" t="str">
        <f>IF(ISBLANK(Consolication[[#This Row],[Bénéficiaires]]),"",VLOOKUP(Consolication[[#This Row],[Bénéficiaires]],'PADESCE Ccontractuelle'!$B$61:$N$175,9,FALSE))</f>
        <v/>
      </c>
      <c r="AB3190" s="16" t="str">
        <f>IF(ISBLANK(Consolication[[#This Row],[Bénéficiaires]]),"",VLOOKUP(Consolication[[#This Row],[Bénéficiaires]],'PADESCE Ccontractuelle'!$B$61:$N$175,10,FALSE))</f>
        <v/>
      </c>
      <c r="AC3190" s="34" t="e">
        <f>VLOOKUP(#REF!,Apprenants!A3191:I4194,8,FALSE)</f>
        <v>#REF!</v>
      </c>
    </row>
    <row r="3191" spans="22:29" s="16" customFormat="1" x14ac:dyDescent="0.35">
      <c r="V3191" s="16" t="str">
        <f>IF(ISBLANK(Consolication[[#This Row],[Bénéficiaires]]),"",VLOOKUP(Consolication[[#This Row],[Bénéficiaires]],'PADESCE Ccontractuelle'!$B$61:$N$175,9,FALSE))</f>
        <v/>
      </c>
      <c r="AB3191" s="16" t="str">
        <f>IF(ISBLANK(Consolication[[#This Row],[Bénéficiaires]]),"",VLOOKUP(Consolication[[#This Row],[Bénéficiaires]],'PADESCE Ccontractuelle'!$B$61:$N$175,10,FALSE))</f>
        <v/>
      </c>
      <c r="AC3191" s="34" t="e">
        <f>VLOOKUP(#REF!,Apprenants!A3192:I4195,8,FALSE)</f>
        <v>#REF!</v>
      </c>
    </row>
    <row r="3192" spans="22:29" s="16" customFormat="1" x14ac:dyDescent="0.35">
      <c r="V3192" s="16" t="str">
        <f>IF(ISBLANK(Consolication[[#This Row],[Bénéficiaires]]),"",VLOOKUP(Consolication[[#This Row],[Bénéficiaires]],'PADESCE Ccontractuelle'!$B$61:$N$175,9,FALSE))</f>
        <v/>
      </c>
      <c r="AB3192" s="16" t="str">
        <f>IF(ISBLANK(Consolication[[#This Row],[Bénéficiaires]]),"",VLOOKUP(Consolication[[#This Row],[Bénéficiaires]],'PADESCE Ccontractuelle'!$B$61:$N$175,10,FALSE))</f>
        <v/>
      </c>
      <c r="AC3192" s="34" t="e">
        <f>VLOOKUP(#REF!,Apprenants!A3193:I4196,8,FALSE)</f>
        <v>#REF!</v>
      </c>
    </row>
    <row r="3193" spans="22:29" s="16" customFormat="1" x14ac:dyDescent="0.35">
      <c r="V3193" s="16" t="str">
        <f>IF(ISBLANK(Consolication[[#This Row],[Bénéficiaires]]),"",VLOOKUP(Consolication[[#This Row],[Bénéficiaires]],'PADESCE Ccontractuelle'!$B$61:$N$175,9,FALSE))</f>
        <v/>
      </c>
      <c r="AB3193" s="16" t="str">
        <f>IF(ISBLANK(Consolication[[#This Row],[Bénéficiaires]]),"",VLOOKUP(Consolication[[#This Row],[Bénéficiaires]],'PADESCE Ccontractuelle'!$B$61:$N$175,10,FALSE))</f>
        <v/>
      </c>
      <c r="AC3193" s="34" t="e">
        <f>VLOOKUP(#REF!,Apprenants!A3194:I4197,8,FALSE)</f>
        <v>#REF!</v>
      </c>
    </row>
    <row r="3194" spans="22:29" s="16" customFormat="1" x14ac:dyDescent="0.35">
      <c r="V3194" s="16" t="str">
        <f>IF(ISBLANK(Consolication[[#This Row],[Bénéficiaires]]),"",VLOOKUP(Consolication[[#This Row],[Bénéficiaires]],'PADESCE Ccontractuelle'!$B$61:$N$175,9,FALSE))</f>
        <v/>
      </c>
      <c r="AB3194" s="16" t="str">
        <f>IF(ISBLANK(Consolication[[#This Row],[Bénéficiaires]]),"",VLOOKUP(Consolication[[#This Row],[Bénéficiaires]],'PADESCE Ccontractuelle'!$B$61:$N$175,10,FALSE))</f>
        <v/>
      </c>
      <c r="AC3194" s="34" t="e">
        <f>VLOOKUP(#REF!,Apprenants!A3195:I4198,8,FALSE)</f>
        <v>#REF!</v>
      </c>
    </row>
    <row r="3195" spans="22:29" s="16" customFormat="1" x14ac:dyDescent="0.35">
      <c r="V3195" s="16" t="str">
        <f>IF(ISBLANK(Consolication[[#This Row],[Bénéficiaires]]),"",VLOOKUP(Consolication[[#This Row],[Bénéficiaires]],'PADESCE Ccontractuelle'!$B$61:$N$175,9,FALSE))</f>
        <v/>
      </c>
      <c r="AB3195" s="16" t="str">
        <f>IF(ISBLANK(Consolication[[#This Row],[Bénéficiaires]]),"",VLOOKUP(Consolication[[#This Row],[Bénéficiaires]],'PADESCE Ccontractuelle'!$B$61:$N$175,10,FALSE))</f>
        <v/>
      </c>
      <c r="AC3195" s="34" t="e">
        <f>VLOOKUP(#REF!,Apprenants!A3196:I4199,8,FALSE)</f>
        <v>#REF!</v>
      </c>
    </row>
    <row r="3196" spans="22:29" s="16" customFormat="1" x14ac:dyDescent="0.35">
      <c r="V3196" s="16" t="str">
        <f>IF(ISBLANK(Consolication[[#This Row],[Bénéficiaires]]),"",VLOOKUP(Consolication[[#This Row],[Bénéficiaires]],'PADESCE Ccontractuelle'!$B$61:$N$175,9,FALSE))</f>
        <v/>
      </c>
      <c r="AB3196" s="16" t="str">
        <f>IF(ISBLANK(Consolication[[#This Row],[Bénéficiaires]]),"",VLOOKUP(Consolication[[#This Row],[Bénéficiaires]],'PADESCE Ccontractuelle'!$B$61:$N$175,10,FALSE))</f>
        <v/>
      </c>
      <c r="AC3196" s="34" t="e">
        <f>VLOOKUP(#REF!,Apprenants!A3197:I4200,8,FALSE)</f>
        <v>#REF!</v>
      </c>
    </row>
    <row r="3197" spans="22:29" s="16" customFormat="1" x14ac:dyDescent="0.35">
      <c r="V3197" s="16" t="str">
        <f>IF(ISBLANK(Consolication[[#This Row],[Bénéficiaires]]),"",VLOOKUP(Consolication[[#This Row],[Bénéficiaires]],'PADESCE Ccontractuelle'!$B$61:$N$175,9,FALSE))</f>
        <v/>
      </c>
      <c r="AB3197" s="16" t="str">
        <f>IF(ISBLANK(Consolication[[#This Row],[Bénéficiaires]]),"",VLOOKUP(Consolication[[#This Row],[Bénéficiaires]],'PADESCE Ccontractuelle'!$B$61:$N$175,10,FALSE))</f>
        <v/>
      </c>
      <c r="AC3197" s="34" t="e">
        <f>VLOOKUP(#REF!,Apprenants!A3198:I4201,8,FALSE)</f>
        <v>#REF!</v>
      </c>
    </row>
    <row r="3198" spans="22:29" s="16" customFormat="1" x14ac:dyDescent="0.35">
      <c r="V3198" s="16" t="str">
        <f>IF(ISBLANK(Consolication[[#This Row],[Bénéficiaires]]),"",VLOOKUP(Consolication[[#This Row],[Bénéficiaires]],'PADESCE Ccontractuelle'!$B$61:$N$175,9,FALSE))</f>
        <v/>
      </c>
      <c r="AB3198" s="16" t="str">
        <f>IF(ISBLANK(Consolication[[#This Row],[Bénéficiaires]]),"",VLOOKUP(Consolication[[#This Row],[Bénéficiaires]],'PADESCE Ccontractuelle'!$B$61:$N$175,10,FALSE))</f>
        <v/>
      </c>
      <c r="AC3198" s="34" t="e">
        <f>VLOOKUP(#REF!,Apprenants!A3199:I4202,8,FALSE)</f>
        <v>#REF!</v>
      </c>
    </row>
    <row r="3199" spans="22:29" s="16" customFormat="1" x14ac:dyDescent="0.35">
      <c r="V3199" s="16" t="str">
        <f>IF(ISBLANK(Consolication[[#This Row],[Bénéficiaires]]),"",VLOOKUP(Consolication[[#This Row],[Bénéficiaires]],'PADESCE Ccontractuelle'!$B$61:$N$175,9,FALSE))</f>
        <v/>
      </c>
      <c r="AB3199" s="16" t="str">
        <f>IF(ISBLANK(Consolication[[#This Row],[Bénéficiaires]]),"",VLOOKUP(Consolication[[#This Row],[Bénéficiaires]],'PADESCE Ccontractuelle'!$B$61:$N$175,10,FALSE))</f>
        <v/>
      </c>
      <c r="AC3199" s="34" t="e">
        <f>VLOOKUP(#REF!,Apprenants!A3200:I4203,8,FALSE)</f>
        <v>#REF!</v>
      </c>
    </row>
    <row r="3200" spans="22:29" s="16" customFormat="1" x14ac:dyDescent="0.35">
      <c r="V3200" s="16" t="str">
        <f>IF(ISBLANK(Consolication[[#This Row],[Bénéficiaires]]),"",VLOOKUP(Consolication[[#This Row],[Bénéficiaires]],'PADESCE Ccontractuelle'!$B$61:$N$175,9,FALSE))</f>
        <v/>
      </c>
      <c r="AB3200" s="16" t="str">
        <f>IF(ISBLANK(Consolication[[#This Row],[Bénéficiaires]]),"",VLOOKUP(Consolication[[#This Row],[Bénéficiaires]],'PADESCE Ccontractuelle'!$B$61:$N$175,10,FALSE))</f>
        <v/>
      </c>
      <c r="AC3200" s="34" t="e">
        <f>VLOOKUP(#REF!,Apprenants!A3201:I4204,8,FALSE)</f>
        <v>#REF!</v>
      </c>
    </row>
    <row r="3201" spans="22:29" s="16" customFormat="1" x14ac:dyDescent="0.35">
      <c r="V3201" s="16" t="str">
        <f>IF(ISBLANK(Consolication[[#This Row],[Bénéficiaires]]),"",VLOOKUP(Consolication[[#This Row],[Bénéficiaires]],'PADESCE Ccontractuelle'!$B$61:$N$175,9,FALSE))</f>
        <v/>
      </c>
      <c r="AB3201" s="16" t="str">
        <f>IF(ISBLANK(Consolication[[#This Row],[Bénéficiaires]]),"",VLOOKUP(Consolication[[#This Row],[Bénéficiaires]],'PADESCE Ccontractuelle'!$B$61:$N$175,10,FALSE))</f>
        <v/>
      </c>
      <c r="AC3201" s="34" t="e">
        <f>VLOOKUP(#REF!,Apprenants!A3202:I4205,8,FALSE)</f>
        <v>#REF!</v>
      </c>
    </row>
    <row r="3202" spans="22:29" s="16" customFormat="1" x14ac:dyDescent="0.35">
      <c r="V3202" s="16" t="str">
        <f>IF(ISBLANK(Consolication[[#This Row],[Bénéficiaires]]),"",VLOOKUP(Consolication[[#This Row],[Bénéficiaires]],'PADESCE Ccontractuelle'!$B$61:$N$175,9,FALSE))</f>
        <v/>
      </c>
      <c r="AB3202" s="16" t="str">
        <f>IF(ISBLANK(Consolication[[#This Row],[Bénéficiaires]]),"",VLOOKUP(Consolication[[#This Row],[Bénéficiaires]],'PADESCE Ccontractuelle'!$B$61:$N$175,10,FALSE))</f>
        <v/>
      </c>
      <c r="AC3202" s="34" t="e">
        <f>VLOOKUP(#REF!,Apprenants!A3203:I4206,8,FALSE)</f>
        <v>#REF!</v>
      </c>
    </row>
    <row r="3203" spans="22:29" s="16" customFormat="1" x14ac:dyDescent="0.35">
      <c r="V3203" s="16" t="str">
        <f>IF(ISBLANK(Consolication[[#This Row],[Bénéficiaires]]),"",VLOOKUP(Consolication[[#This Row],[Bénéficiaires]],'PADESCE Ccontractuelle'!$B$61:$N$175,9,FALSE))</f>
        <v/>
      </c>
      <c r="AB3203" s="16" t="str">
        <f>IF(ISBLANK(Consolication[[#This Row],[Bénéficiaires]]),"",VLOOKUP(Consolication[[#This Row],[Bénéficiaires]],'PADESCE Ccontractuelle'!$B$61:$N$175,10,FALSE))</f>
        <v/>
      </c>
      <c r="AC3203" s="34" t="e">
        <f>VLOOKUP(#REF!,Apprenants!A3204:I4207,8,FALSE)</f>
        <v>#REF!</v>
      </c>
    </row>
    <row r="3204" spans="22:29" s="16" customFormat="1" x14ac:dyDescent="0.35">
      <c r="V3204" s="16" t="str">
        <f>IF(ISBLANK(Consolication[[#This Row],[Bénéficiaires]]),"",VLOOKUP(Consolication[[#This Row],[Bénéficiaires]],'PADESCE Ccontractuelle'!$B$61:$N$175,9,FALSE))</f>
        <v/>
      </c>
      <c r="AB3204" s="16" t="str">
        <f>IF(ISBLANK(Consolication[[#This Row],[Bénéficiaires]]),"",VLOOKUP(Consolication[[#This Row],[Bénéficiaires]],'PADESCE Ccontractuelle'!$B$61:$N$175,10,FALSE))</f>
        <v/>
      </c>
      <c r="AC3204" s="34" t="e">
        <f>VLOOKUP(#REF!,Apprenants!A3205:I4208,8,FALSE)</f>
        <v>#REF!</v>
      </c>
    </row>
    <row r="3205" spans="22:29" s="16" customFormat="1" x14ac:dyDescent="0.35">
      <c r="V3205" s="16" t="str">
        <f>IF(ISBLANK(Consolication[[#This Row],[Bénéficiaires]]),"",VLOOKUP(Consolication[[#This Row],[Bénéficiaires]],'PADESCE Ccontractuelle'!$B$61:$N$175,9,FALSE))</f>
        <v/>
      </c>
      <c r="AB3205" s="16" t="str">
        <f>IF(ISBLANK(Consolication[[#This Row],[Bénéficiaires]]),"",VLOOKUP(Consolication[[#This Row],[Bénéficiaires]],'PADESCE Ccontractuelle'!$B$61:$N$175,10,FALSE))</f>
        <v/>
      </c>
      <c r="AC3205" s="34" t="e">
        <f>VLOOKUP(#REF!,Apprenants!A3206:I4209,8,FALSE)</f>
        <v>#REF!</v>
      </c>
    </row>
    <row r="3206" spans="22:29" s="16" customFormat="1" x14ac:dyDescent="0.35">
      <c r="V3206" s="16" t="str">
        <f>IF(ISBLANK(Consolication[[#This Row],[Bénéficiaires]]),"",VLOOKUP(Consolication[[#This Row],[Bénéficiaires]],'PADESCE Ccontractuelle'!$B$61:$N$175,9,FALSE))</f>
        <v/>
      </c>
      <c r="AB3206" s="16" t="str">
        <f>IF(ISBLANK(Consolication[[#This Row],[Bénéficiaires]]),"",VLOOKUP(Consolication[[#This Row],[Bénéficiaires]],'PADESCE Ccontractuelle'!$B$61:$N$175,10,FALSE))</f>
        <v/>
      </c>
      <c r="AC3206" s="34" t="e">
        <f>VLOOKUP(#REF!,Apprenants!A3207:I4210,8,FALSE)</f>
        <v>#REF!</v>
      </c>
    </row>
    <row r="3207" spans="22:29" s="16" customFormat="1" x14ac:dyDescent="0.35">
      <c r="V3207" s="16" t="str">
        <f>IF(ISBLANK(Consolication[[#This Row],[Bénéficiaires]]),"",VLOOKUP(Consolication[[#This Row],[Bénéficiaires]],'PADESCE Ccontractuelle'!$B$61:$N$175,9,FALSE))</f>
        <v/>
      </c>
      <c r="AB3207" s="16" t="str">
        <f>IF(ISBLANK(Consolication[[#This Row],[Bénéficiaires]]),"",VLOOKUP(Consolication[[#This Row],[Bénéficiaires]],'PADESCE Ccontractuelle'!$B$61:$N$175,10,FALSE))</f>
        <v/>
      </c>
      <c r="AC3207" s="34" t="e">
        <f>VLOOKUP(#REF!,Apprenants!A3208:I4211,8,FALSE)</f>
        <v>#REF!</v>
      </c>
    </row>
    <row r="3208" spans="22:29" s="16" customFormat="1" x14ac:dyDescent="0.35">
      <c r="V3208" s="16" t="str">
        <f>IF(ISBLANK(Consolication[[#This Row],[Bénéficiaires]]),"",VLOOKUP(Consolication[[#This Row],[Bénéficiaires]],'PADESCE Ccontractuelle'!$B$61:$N$175,9,FALSE))</f>
        <v/>
      </c>
      <c r="AB3208" s="16" t="str">
        <f>IF(ISBLANK(Consolication[[#This Row],[Bénéficiaires]]),"",VLOOKUP(Consolication[[#This Row],[Bénéficiaires]],'PADESCE Ccontractuelle'!$B$61:$N$175,10,FALSE))</f>
        <v/>
      </c>
      <c r="AC3208" s="34" t="e">
        <f>VLOOKUP(#REF!,Apprenants!A3209:I4212,8,FALSE)</f>
        <v>#REF!</v>
      </c>
    </row>
    <row r="3209" spans="22:29" s="16" customFormat="1" x14ac:dyDescent="0.35">
      <c r="V3209" s="16" t="str">
        <f>IF(ISBLANK(Consolication[[#This Row],[Bénéficiaires]]),"",VLOOKUP(Consolication[[#This Row],[Bénéficiaires]],'PADESCE Ccontractuelle'!$B$61:$N$175,9,FALSE))</f>
        <v/>
      </c>
      <c r="AB3209" s="16" t="str">
        <f>IF(ISBLANK(Consolication[[#This Row],[Bénéficiaires]]),"",VLOOKUP(Consolication[[#This Row],[Bénéficiaires]],'PADESCE Ccontractuelle'!$B$61:$N$175,10,FALSE))</f>
        <v/>
      </c>
      <c r="AC3209" s="34" t="e">
        <f>VLOOKUP(#REF!,Apprenants!A3210:I4213,8,FALSE)</f>
        <v>#REF!</v>
      </c>
    </row>
    <row r="3210" spans="22:29" s="16" customFormat="1" x14ac:dyDescent="0.35">
      <c r="V3210" s="16" t="str">
        <f>IF(ISBLANK(Consolication[[#This Row],[Bénéficiaires]]),"",VLOOKUP(Consolication[[#This Row],[Bénéficiaires]],'PADESCE Ccontractuelle'!$B$61:$N$175,9,FALSE))</f>
        <v/>
      </c>
      <c r="AB3210" s="16" t="str">
        <f>IF(ISBLANK(Consolication[[#This Row],[Bénéficiaires]]),"",VLOOKUP(Consolication[[#This Row],[Bénéficiaires]],'PADESCE Ccontractuelle'!$B$61:$N$175,10,FALSE))</f>
        <v/>
      </c>
      <c r="AC3210" s="34" t="e">
        <f>VLOOKUP(#REF!,Apprenants!A3211:I4214,8,FALSE)</f>
        <v>#REF!</v>
      </c>
    </row>
    <row r="3211" spans="22:29" s="16" customFormat="1" x14ac:dyDescent="0.35">
      <c r="V3211" s="16" t="str">
        <f>IF(ISBLANK(Consolication[[#This Row],[Bénéficiaires]]),"",VLOOKUP(Consolication[[#This Row],[Bénéficiaires]],'PADESCE Ccontractuelle'!$B$61:$N$175,9,FALSE))</f>
        <v/>
      </c>
      <c r="AB3211" s="16" t="str">
        <f>IF(ISBLANK(Consolication[[#This Row],[Bénéficiaires]]),"",VLOOKUP(Consolication[[#This Row],[Bénéficiaires]],'PADESCE Ccontractuelle'!$B$61:$N$175,10,FALSE))</f>
        <v/>
      </c>
      <c r="AC3211" s="34" t="e">
        <f>VLOOKUP(#REF!,Apprenants!A3212:I4215,8,FALSE)</f>
        <v>#REF!</v>
      </c>
    </row>
    <row r="3212" spans="22:29" s="16" customFormat="1" x14ac:dyDescent="0.35">
      <c r="V3212" s="16" t="str">
        <f>IF(ISBLANK(Consolication[[#This Row],[Bénéficiaires]]),"",VLOOKUP(Consolication[[#This Row],[Bénéficiaires]],'PADESCE Ccontractuelle'!$B$61:$N$175,9,FALSE))</f>
        <v/>
      </c>
      <c r="AB3212" s="16" t="str">
        <f>IF(ISBLANK(Consolication[[#This Row],[Bénéficiaires]]),"",VLOOKUP(Consolication[[#This Row],[Bénéficiaires]],'PADESCE Ccontractuelle'!$B$61:$N$175,10,FALSE))</f>
        <v/>
      </c>
      <c r="AC3212" s="34" t="e">
        <f>VLOOKUP(#REF!,Apprenants!A3213:I4216,8,FALSE)</f>
        <v>#REF!</v>
      </c>
    </row>
    <row r="3213" spans="22:29" s="16" customFormat="1" x14ac:dyDescent="0.35">
      <c r="V3213" s="16" t="str">
        <f>IF(ISBLANK(Consolication[[#This Row],[Bénéficiaires]]),"",VLOOKUP(Consolication[[#This Row],[Bénéficiaires]],'PADESCE Ccontractuelle'!$B$61:$N$175,9,FALSE))</f>
        <v/>
      </c>
      <c r="AB3213" s="16" t="str">
        <f>IF(ISBLANK(Consolication[[#This Row],[Bénéficiaires]]),"",VLOOKUP(Consolication[[#This Row],[Bénéficiaires]],'PADESCE Ccontractuelle'!$B$61:$N$175,10,FALSE))</f>
        <v/>
      </c>
      <c r="AC3213" s="34" t="e">
        <f>VLOOKUP(#REF!,Apprenants!A3214:I4217,8,FALSE)</f>
        <v>#REF!</v>
      </c>
    </row>
    <row r="3214" spans="22:29" s="16" customFormat="1" x14ac:dyDescent="0.35">
      <c r="V3214" s="16" t="str">
        <f>IF(ISBLANK(Consolication[[#This Row],[Bénéficiaires]]),"",VLOOKUP(Consolication[[#This Row],[Bénéficiaires]],'PADESCE Ccontractuelle'!$B$61:$N$175,9,FALSE))</f>
        <v/>
      </c>
      <c r="AB3214" s="16" t="str">
        <f>IF(ISBLANK(Consolication[[#This Row],[Bénéficiaires]]),"",VLOOKUP(Consolication[[#This Row],[Bénéficiaires]],'PADESCE Ccontractuelle'!$B$61:$N$175,10,FALSE))</f>
        <v/>
      </c>
      <c r="AC3214" s="34" t="e">
        <f>VLOOKUP(#REF!,Apprenants!A3215:I4218,8,FALSE)</f>
        <v>#REF!</v>
      </c>
    </row>
    <row r="3215" spans="22:29" s="16" customFormat="1" x14ac:dyDescent="0.35">
      <c r="V3215" s="16" t="str">
        <f>IF(ISBLANK(Consolication[[#This Row],[Bénéficiaires]]),"",VLOOKUP(Consolication[[#This Row],[Bénéficiaires]],'PADESCE Ccontractuelle'!$B$61:$N$175,9,FALSE))</f>
        <v/>
      </c>
      <c r="AB3215" s="16" t="str">
        <f>IF(ISBLANK(Consolication[[#This Row],[Bénéficiaires]]),"",VLOOKUP(Consolication[[#This Row],[Bénéficiaires]],'PADESCE Ccontractuelle'!$B$61:$N$175,10,FALSE))</f>
        <v/>
      </c>
      <c r="AC3215" s="34" t="e">
        <f>VLOOKUP(#REF!,Apprenants!A3216:I4219,8,FALSE)</f>
        <v>#REF!</v>
      </c>
    </row>
    <row r="3216" spans="22:29" s="16" customFormat="1" x14ac:dyDescent="0.35">
      <c r="V3216" s="16" t="str">
        <f>IF(ISBLANK(Consolication[[#This Row],[Bénéficiaires]]),"",VLOOKUP(Consolication[[#This Row],[Bénéficiaires]],'PADESCE Ccontractuelle'!$B$61:$N$175,9,FALSE))</f>
        <v/>
      </c>
      <c r="AB3216" s="16" t="str">
        <f>IF(ISBLANK(Consolication[[#This Row],[Bénéficiaires]]),"",VLOOKUP(Consolication[[#This Row],[Bénéficiaires]],'PADESCE Ccontractuelle'!$B$61:$N$175,10,FALSE))</f>
        <v/>
      </c>
      <c r="AC3216" s="34" t="e">
        <f>VLOOKUP(#REF!,Apprenants!A3217:I4220,8,FALSE)</f>
        <v>#REF!</v>
      </c>
    </row>
    <row r="3217" spans="22:29" s="16" customFormat="1" x14ac:dyDescent="0.35">
      <c r="V3217" s="16" t="str">
        <f>IF(ISBLANK(Consolication[[#This Row],[Bénéficiaires]]),"",VLOOKUP(Consolication[[#This Row],[Bénéficiaires]],'PADESCE Ccontractuelle'!$B$61:$N$175,9,FALSE))</f>
        <v/>
      </c>
      <c r="AB3217" s="16" t="str">
        <f>IF(ISBLANK(Consolication[[#This Row],[Bénéficiaires]]),"",VLOOKUP(Consolication[[#This Row],[Bénéficiaires]],'PADESCE Ccontractuelle'!$B$61:$N$175,10,FALSE))</f>
        <v/>
      </c>
      <c r="AC3217" s="34" t="e">
        <f>VLOOKUP(#REF!,Apprenants!A3218:I4221,8,FALSE)</f>
        <v>#REF!</v>
      </c>
    </row>
    <row r="3218" spans="22:29" s="16" customFormat="1" x14ac:dyDescent="0.35">
      <c r="V3218" s="16" t="str">
        <f>IF(ISBLANK(Consolication[[#This Row],[Bénéficiaires]]),"",VLOOKUP(Consolication[[#This Row],[Bénéficiaires]],'PADESCE Ccontractuelle'!$B$61:$N$175,9,FALSE))</f>
        <v/>
      </c>
      <c r="AB3218" s="16" t="str">
        <f>IF(ISBLANK(Consolication[[#This Row],[Bénéficiaires]]),"",VLOOKUP(Consolication[[#This Row],[Bénéficiaires]],'PADESCE Ccontractuelle'!$B$61:$N$175,10,FALSE))</f>
        <v/>
      </c>
      <c r="AC3218" s="34" t="e">
        <f>VLOOKUP(#REF!,Apprenants!A3219:I4222,8,FALSE)</f>
        <v>#REF!</v>
      </c>
    </row>
    <row r="3219" spans="22:29" s="16" customFormat="1" x14ac:dyDescent="0.35">
      <c r="V3219" s="16" t="str">
        <f>IF(ISBLANK(Consolication[[#This Row],[Bénéficiaires]]),"",VLOOKUP(Consolication[[#This Row],[Bénéficiaires]],'PADESCE Ccontractuelle'!$B$61:$N$175,9,FALSE))</f>
        <v/>
      </c>
      <c r="AB3219" s="16" t="str">
        <f>IF(ISBLANK(Consolication[[#This Row],[Bénéficiaires]]),"",VLOOKUP(Consolication[[#This Row],[Bénéficiaires]],'PADESCE Ccontractuelle'!$B$61:$N$175,10,FALSE))</f>
        <v/>
      </c>
      <c r="AC3219" s="34" t="e">
        <f>VLOOKUP(#REF!,Apprenants!A3220:I4223,8,FALSE)</f>
        <v>#REF!</v>
      </c>
    </row>
    <row r="3220" spans="22:29" s="16" customFormat="1" x14ac:dyDescent="0.35">
      <c r="V3220" s="16" t="str">
        <f>IF(ISBLANK(Consolication[[#This Row],[Bénéficiaires]]),"",VLOOKUP(Consolication[[#This Row],[Bénéficiaires]],'PADESCE Ccontractuelle'!$B$61:$N$175,9,FALSE))</f>
        <v/>
      </c>
      <c r="AB3220" s="16" t="str">
        <f>IF(ISBLANK(Consolication[[#This Row],[Bénéficiaires]]),"",VLOOKUP(Consolication[[#This Row],[Bénéficiaires]],'PADESCE Ccontractuelle'!$B$61:$N$175,10,FALSE))</f>
        <v/>
      </c>
      <c r="AC3220" s="34" t="e">
        <f>VLOOKUP(#REF!,Apprenants!A3221:I4224,8,FALSE)</f>
        <v>#REF!</v>
      </c>
    </row>
    <row r="3221" spans="22:29" s="16" customFormat="1" x14ac:dyDescent="0.35">
      <c r="V3221" s="16" t="str">
        <f>IF(ISBLANK(Consolication[[#This Row],[Bénéficiaires]]),"",VLOOKUP(Consolication[[#This Row],[Bénéficiaires]],'PADESCE Ccontractuelle'!$B$61:$N$175,9,FALSE))</f>
        <v/>
      </c>
      <c r="AB3221" s="16" t="str">
        <f>IF(ISBLANK(Consolication[[#This Row],[Bénéficiaires]]),"",VLOOKUP(Consolication[[#This Row],[Bénéficiaires]],'PADESCE Ccontractuelle'!$B$61:$N$175,10,FALSE))</f>
        <v/>
      </c>
      <c r="AC3221" s="34" t="e">
        <f>VLOOKUP(#REF!,Apprenants!A3222:I4225,8,FALSE)</f>
        <v>#REF!</v>
      </c>
    </row>
    <row r="3222" spans="22:29" s="16" customFormat="1" x14ac:dyDescent="0.35">
      <c r="V3222" s="16" t="str">
        <f>IF(ISBLANK(Consolication[[#This Row],[Bénéficiaires]]),"",VLOOKUP(Consolication[[#This Row],[Bénéficiaires]],'PADESCE Ccontractuelle'!$B$61:$N$175,9,FALSE))</f>
        <v/>
      </c>
      <c r="AB3222" s="16" t="str">
        <f>IF(ISBLANK(Consolication[[#This Row],[Bénéficiaires]]),"",VLOOKUP(Consolication[[#This Row],[Bénéficiaires]],'PADESCE Ccontractuelle'!$B$61:$N$175,10,FALSE))</f>
        <v/>
      </c>
      <c r="AC3222" s="34" t="e">
        <f>VLOOKUP(#REF!,Apprenants!A3223:I4226,8,FALSE)</f>
        <v>#REF!</v>
      </c>
    </row>
    <row r="3223" spans="22:29" s="16" customFormat="1" x14ac:dyDescent="0.35">
      <c r="V3223" s="16" t="str">
        <f>IF(ISBLANK(Consolication[[#This Row],[Bénéficiaires]]),"",VLOOKUP(Consolication[[#This Row],[Bénéficiaires]],'PADESCE Ccontractuelle'!$B$61:$N$175,9,FALSE))</f>
        <v/>
      </c>
      <c r="AB3223" s="16" t="str">
        <f>IF(ISBLANK(Consolication[[#This Row],[Bénéficiaires]]),"",VLOOKUP(Consolication[[#This Row],[Bénéficiaires]],'PADESCE Ccontractuelle'!$B$61:$N$175,10,FALSE))</f>
        <v/>
      </c>
      <c r="AC3223" s="34" t="e">
        <f>VLOOKUP(#REF!,Apprenants!A3224:I4227,8,FALSE)</f>
        <v>#REF!</v>
      </c>
    </row>
    <row r="3224" spans="22:29" s="16" customFormat="1" x14ac:dyDescent="0.35">
      <c r="V3224" s="16" t="str">
        <f>IF(ISBLANK(Consolication[[#This Row],[Bénéficiaires]]),"",VLOOKUP(Consolication[[#This Row],[Bénéficiaires]],'PADESCE Ccontractuelle'!$B$61:$N$175,9,FALSE))</f>
        <v/>
      </c>
      <c r="AB3224" s="16" t="str">
        <f>IF(ISBLANK(Consolication[[#This Row],[Bénéficiaires]]),"",VLOOKUP(Consolication[[#This Row],[Bénéficiaires]],'PADESCE Ccontractuelle'!$B$61:$N$175,10,FALSE))</f>
        <v/>
      </c>
      <c r="AC3224" s="34" t="e">
        <f>VLOOKUP(#REF!,Apprenants!A3225:I4228,8,FALSE)</f>
        <v>#REF!</v>
      </c>
    </row>
    <row r="3225" spans="22:29" s="16" customFormat="1" x14ac:dyDescent="0.35">
      <c r="V3225" s="16" t="str">
        <f>IF(ISBLANK(Consolication[[#This Row],[Bénéficiaires]]),"",VLOOKUP(Consolication[[#This Row],[Bénéficiaires]],'PADESCE Ccontractuelle'!$B$61:$N$175,9,FALSE))</f>
        <v/>
      </c>
      <c r="AB3225" s="16" t="str">
        <f>IF(ISBLANK(Consolication[[#This Row],[Bénéficiaires]]),"",VLOOKUP(Consolication[[#This Row],[Bénéficiaires]],'PADESCE Ccontractuelle'!$B$61:$N$175,10,FALSE))</f>
        <v/>
      </c>
      <c r="AC3225" s="34" t="e">
        <f>VLOOKUP(#REF!,Apprenants!A3226:I4229,8,FALSE)</f>
        <v>#REF!</v>
      </c>
    </row>
    <row r="3226" spans="22:29" s="16" customFormat="1" x14ac:dyDescent="0.35">
      <c r="V3226" s="16" t="str">
        <f>IF(ISBLANK(Consolication[[#This Row],[Bénéficiaires]]),"",VLOOKUP(Consolication[[#This Row],[Bénéficiaires]],'PADESCE Ccontractuelle'!$B$61:$N$175,9,FALSE))</f>
        <v/>
      </c>
      <c r="AB3226" s="16" t="str">
        <f>IF(ISBLANK(Consolication[[#This Row],[Bénéficiaires]]),"",VLOOKUP(Consolication[[#This Row],[Bénéficiaires]],'PADESCE Ccontractuelle'!$B$61:$N$175,10,FALSE))</f>
        <v/>
      </c>
      <c r="AC3226" s="34" t="e">
        <f>VLOOKUP(#REF!,Apprenants!A3227:I4230,8,FALSE)</f>
        <v>#REF!</v>
      </c>
    </row>
    <row r="3227" spans="22:29" s="16" customFormat="1" x14ac:dyDescent="0.35">
      <c r="V3227" s="16" t="str">
        <f>IF(ISBLANK(Consolication[[#This Row],[Bénéficiaires]]),"",VLOOKUP(Consolication[[#This Row],[Bénéficiaires]],'PADESCE Ccontractuelle'!$B$61:$N$175,9,FALSE))</f>
        <v/>
      </c>
      <c r="AB3227" s="16" t="str">
        <f>IF(ISBLANK(Consolication[[#This Row],[Bénéficiaires]]),"",VLOOKUP(Consolication[[#This Row],[Bénéficiaires]],'PADESCE Ccontractuelle'!$B$61:$N$175,10,FALSE))</f>
        <v/>
      </c>
      <c r="AC3227" s="34" t="e">
        <f>VLOOKUP(#REF!,Apprenants!A3228:I4231,8,FALSE)</f>
        <v>#REF!</v>
      </c>
    </row>
    <row r="3228" spans="22:29" s="16" customFormat="1" x14ac:dyDescent="0.35">
      <c r="V3228" s="16" t="str">
        <f>IF(ISBLANK(Consolication[[#This Row],[Bénéficiaires]]),"",VLOOKUP(Consolication[[#This Row],[Bénéficiaires]],'PADESCE Ccontractuelle'!$B$61:$N$175,9,FALSE))</f>
        <v/>
      </c>
      <c r="AB3228" s="16" t="str">
        <f>IF(ISBLANK(Consolication[[#This Row],[Bénéficiaires]]),"",VLOOKUP(Consolication[[#This Row],[Bénéficiaires]],'PADESCE Ccontractuelle'!$B$61:$N$175,10,FALSE))</f>
        <v/>
      </c>
      <c r="AC3228" s="34" t="e">
        <f>VLOOKUP(#REF!,Apprenants!A3229:I4232,8,FALSE)</f>
        <v>#REF!</v>
      </c>
    </row>
    <row r="3229" spans="22:29" s="16" customFormat="1" x14ac:dyDescent="0.35">
      <c r="V3229" s="16" t="str">
        <f>IF(ISBLANK(Consolication[[#This Row],[Bénéficiaires]]),"",VLOOKUP(Consolication[[#This Row],[Bénéficiaires]],'PADESCE Ccontractuelle'!$B$61:$N$175,9,FALSE))</f>
        <v/>
      </c>
      <c r="AB3229" s="16" t="str">
        <f>IF(ISBLANK(Consolication[[#This Row],[Bénéficiaires]]),"",VLOOKUP(Consolication[[#This Row],[Bénéficiaires]],'PADESCE Ccontractuelle'!$B$61:$N$175,10,FALSE))</f>
        <v/>
      </c>
      <c r="AC3229" s="34" t="e">
        <f>VLOOKUP(#REF!,Apprenants!A3230:I4233,8,FALSE)</f>
        <v>#REF!</v>
      </c>
    </row>
    <row r="3230" spans="22:29" s="16" customFormat="1" x14ac:dyDescent="0.35">
      <c r="V3230" s="16" t="str">
        <f>IF(ISBLANK(Consolication[[#This Row],[Bénéficiaires]]),"",VLOOKUP(Consolication[[#This Row],[Bénéficiaires]],'PADESCE Ccontractuelle'!$B$61:$N$175,9,FALSE))</f>
        <v/>
      </c>
      <c r="AB3230" s="16" t="str">
        <f>IF(ISBLANK(Consolication[[#This Row],[Bénéficiaires]]),"",VLOOKUP(Consolication[[#This Row],[Bénéficiaires]],'PADESCE Ccontractuelle'!$B$61:$N$175,10,FALSE))</f>
        <v/>
      </c>
      <c r="AC3230" s="34" t="e">
        <f>VLOOKUP(#REF!,Apprenants!A3231:I4234,8,FALSE)</f>
        <v>#REF!</v>
      </c>
    </row>
    <row r="3231" spans="22:29" s="16" customFormat="1" x14ac:dyDescent="0.35">
      <c r="V3231" s="16" t="str">
        <f>IF(ISBLANK(Consolication[[#This Row],[Bénéficiaires]]),"",VLOOKUP(Consolication[[#This Row],[Bénéficiaires]],'PADESCE Ccontractuelle'!$B$61:$N$175,9,FALSE))</f>
        <v/>
      </c>
      <c r="AB3231" s="16" t="str">
        <f>IF(ISBLANK(Consolication[[#This Row],[Bénéficiaires]]),"",VLOOKUP(Consolication[[#This Row],[Bénéficiaires]],'PADESCE Ccontractuelle'!$B$61:$N$175,10,FALSE))</f>
        <v/>
      </c>
      <c r="AC3231" s="34" t="e">
        <f>VLOOKUP(#REF!,Apprenants!A3232:I4235,8,FALSE)</f>
        <v>#REF!</v>
      </c>
    </row>
    <row r="3232" spans="22:29" s="16" customFormat="1" x14ac:dyDescent="0.35">
      <c r="V3232" s="16" t="str">
        <f>IF(ISBLANK(Consolication[[#This Row],[Bénéficiaires]]),"",VLOOKUP(Consolication[[#This Row],[Bénéficiaires]],'PADESCE Ccontractuelle'!$B$61:$N$175,9,FALSE))</f>
        <v/>
      </c>
      <c r="AB3232" s="16" t="str">
        <f>IF(ISBLANK(Consolication[[#This Row],[Bénéficiaires]]),"",VLOOKUP(Consolication[[#This Row],[Bénéficiaires]],'PADESCE Ccontractuelle'!$B$61:$N$175,10,FALSE))</f>
        <v/>
      </c>
      <c r="AC3232" s="34" t="e">
        <f>VLOOKUP(#REF!,Apprenants!A3233:I4236,8,FALSE)</f>
        <v>#REF!</v>
      </c>
    </row>
    <row r="3233" spans="22:29" s="16" customFormat="1" x14ac:dyDescent="0.35">
      <c r="V3233" s="16" t="str">
        <f>IF(ISBLANK(Consolication[[#This Row],[Bénéficiaires]]),"",VLOOKUP(Consolication[[#This Row],[Bénéficiaires]],'PADESCE Ccontractuelle'!$B$61:$N$175,9,FALSE))</f>
        <v/>
      </c>
      <c r="AB3233" s="16" t="str">
        <f>IF(ISBLANK(Consolication[[#This Row],[Bénéficiaires]]),"",VLOOKUP(Consolication[[#This Row],[Bénéficiaires]],'PADESCE Ccontractuelle'!$B$61:$N$175,10,FALSE))</f>
        <v/>
      </c>
      <c r="AC3233" s="34" t="e">
        <f>VLOOKUP(#REF!,Apprenants!A3234:I4237,8,FALSE)</f>
        <v>#REF!</v>
      </c>
    </row>
    <row r="3234" spans="22:29" s="16" customFormat="1" x14ac:dyDescent="0.35">
      <c r="V3234" s="16" t="str">
        <f>IF(ISBLANK(Consolication[[#This Row],[Bénéficiaires]]),"",VLOOKUP(Consolication[[#This Row],[Bénéficiaires]],'PADESCE Ccontractuelle'!$B$61:$N$175,9,FALSE))</f>
        <v/>
      </c>
      <c r="AB3234" s="16" t="str">
        <f>IF(ISBLANK(Consolication[[#This Row],[Bénéficiaires]]),"",VLOOKUP(Consolication[[#This Row],[Bénéficiaires]],'PADESCE Ccontractuelle'!$B$61:$N$175,10,FALSE))</f>
        <v/>
      </c>
      <c r="AC3234" s="34" t="e">
        <f>VLOOKUP(#REF!,Apprenants!A3235:I4238,8,FALSE)</f>
        <v>#REF!</v>
      </c>
    </row>
    <row r="3235" spans="22:29" s="16" customFormat="1" x14ac:dyDescent="0.35">
      <c r="V3235" s="16" t="str">
        <f>IF(ISBLANK(Consolication[[#This Row],[Bénéficiaires]]),"",VLOOKUP(Consolication[[#This Row],[Bénéficiaires]],'PADESCE Ccontractuelle'!$B$61:$N$175,9,FALSE))</f>
        <v/>
      </c>
      <c r="AB3235" s="16" t="str">
        <f>IF(ISBLANK(Consolication[[#This Row],[Bénéficiaires]]),"",VLOOKUP(Consolication[[#This Row],[Bénéficiaires]],'PADESCE Ccontractuelle'!$B$61:$N$175,10,FALSE))</f>
        <v/>
      </c>
      <c r="AC3235" s="34" t="e">
        <f>VLOOKUP(#REF!,Apprenants!A3236:I4239,8,FALSE)</f>
        <v>#REF!</v>
      </c>
    </row>
    <row r="3236" spans="22:29" s="16" customFormat="1" x14ac:dyDescent="0.35">
      <c r="V3236" s="16" t="str">
        <f>IF(ISBLANK(Consolication[[#This Row],[Bénéficiaires]]),"",VLOOKUP(Consolication[[#This Row],[Bénéficiaires]],'PADESCE Ccontractuelle'!$B$61:$N$175,9,FALSE))</f>
        <v/>
      </c>
      <c r="AB3236" s="16" t="str">
        <f>IF(ISBLANK(Consolication[[#This Row],[Bénéficiaires]]),"",VLOOKUP(Consolication[[#This Row],[Bénéficiaires]],'PADESCE Ccontractuelle'!$B$61:$N$175,10,FALSE))</f>
        <v/>
      </c>
      <c r="AC3236" s="34" t="e">
        <f>VLOOKUP(#REF!,Apprenants!A3237:I4240,8,FALSE)</f>
        <v>#REF!</v>
      </c>
    </row>
    <row r="3237" spans="22:29" s="16" customFormat="1" x14ac:dyDescent="0.35">
      <c r="V3237" s="16" t="str">
        <f>IF(ISBLANK(Consolication[[#This Row],[Bénéficiaires]]),"",VLOOKUP(Consolication[[#This Row],[Bénéficiaires]],'PADESCE Ccontractuelle'!$B$61:$N$175,9,FALSE))</f>
        <v/>
      </c>
      <c r="AB3237" s="16" t="str">
        <f>IF(ISBLANK(Consolication[[#This Row],[Bénéficiaires]]),"",VLOOKUP(Consolication[[#This Row],[Bénéficiaires]],'PADESCE Ccontractuelle'!$B$61:$N$175,10,FALSE))</f>
        <v/>
      </c>
      <c r="AC3237" s="34" t="e">
        <f>VLOOKUP(#REF!,Apprenants!A3238:I4241,8,FALSE)</f>
        <v>#REF!</v>
      </c>
    </row>
    <row r="3238" spans="22:29" s="16" customFormat="1" x14ac:dyDescent="0.35">
      <c r="V3238" s="16" t="str">
        <f>IF(ISBLANK(Consolication[[#This Row],[Bénéficiaires]]),"",VLOOKUP(Consolication[[#This Row],[Bénéficiaires]],'PADESCE Ccontractuelle'!$B$61:$N$175,9,FALSE))</f>
        <v/>
      </c>
      <c r="AB3238" s="16" t="str">
        <f>IF(ISBLANK(Consolication[[#This Row],[Bénéficiaires]]),"",VLOOKUP(Consolication[[#This Row],[Bénéficiaires]],'PADESCE Ccontractuelle'!$B$61:$N$175,10,FALSE))</f>
        <v/>
      </c>
      <c r="AC3238" s="34" t="e">
        <f>VLOOKUP(#REF!,Apprenants!A3239:I4242,8,FALSE)</f>
        <v>#REF!</v>
      </c>
    </row>
    <row r="3239" spans="22:29" s="16" customFormat="1" x14ac:dyDescent="0.35">
      <c r="V3239" s="16" t="str">
        <f>IF(ISBLANK(Consolication[[#This Row],[Bénéficiaires]]),"",VLOOKUP(Consolication[[#This Row],[Bénéficiaires]],'PADESCE Ccontractuelle'!$B$61:$N$175,9,FALSE))</f>
        <v/>
      </c>
      <c r="AB3239" s="16" t="str">
        <f>IF(ISBLANK(Consolication[[#This Row],[Bénéficiaires]]),"",VLOOKUP(Consolication[[#This Row],[Bénéficiaires]],'PADESCE Ccontractuelle'!$B$61:$N$175,10,FALSE))</f>
        <v/>
      </c>
      <c r="AC3239" s="34" t="e">
        <f>VLOOKUP(#REF!,Apprenants!A3240:I4243,8,FALSE)</f>
        <v>#REF!</v>
      </c>
    </row>
    <row r="3240" spans="22:29" s="16" customFormat="1" x14ac:dyDescent="0.35">
      <c r="V3240" s="16" t="str">
        <f>IF(ISBLANK(Consolication[[#This Row],[Bénéficiaires]]),"",VLOOKUP(Consolication[[#This Row],[Bénéficiaires]],'PADESCE Ccontractuelle'!$B$61:$N$175,9,FALSE))</f>
        <v/>
      </c>
      <c r="AB3240" s="16" t="str">
        <f>IF(ISBLANK(Consolication[[#This Row],[Bénéficiaires]]),"",VLOOKUP(Consolication[[#This Row],[Bénéficiaires]],'PADESCE Ccontractuelle'!$B$61:$N$175,10,FALSE))</f>
        <v/>
      </c>
      <c r="AC3240" s="34" t="e">
        <f>VLOOKUP(#REF!,Apprenants!A3241:I4244,8,FALSE)</f>
        <v>#REF!</v>
      </c>
    </row>
    <row r="3241" spans="22:29" s="16" customFormat="1" x14ac:dyDescent="0.35">
      <c r="V3241" s="16" t="str">
        <f>IF(ISBLANK(Consolication[[#This Row],[Bénéficiaires]]),"",VLOOKUP(Consolication[[#This Row],[Bénéficiaires]],'PADESCE Ccontractuelle'!$B$61:$N$175,9,FALSE))</f>
        <v/>
      </c>
      <c r="AB3241" s="16" t="str">
        <f>IF(ISBLANK(Consolication[[#This Row],[Bénéficiaires]]),"",VLOOKUP(Consolication[[#This Row],[Bénéficiaires]],'PADESCE Ccontractuelle'!$B$61:$N$175,10,FALSE))</f>
        <v/>
      </c>
      <c r="AC3241" s="34" t="e">
        <f>VLOOKUP(#REF!,Apprenants!A3242:I4245,8,FALSE)</f>
        <v>#REF!</v>
      </c>
    </row>
    <row r="3242" spans="22:29" s="16" customFormat="1" x14ac:dyDescent="0.35">
      <c r="V3242" s="16" t="str">
        <f>IF(ISBLANK(Consolication[[#This Row],[Bénéficiaires]]),"",VLOOKUP(Consolication[[#This Row],[Bénéficiaires]],'PADESCE Ccontractuelle'!$B$61:$N$175,9,FALSE))</f>
        <v/>
      </c>
      <c r="AB3242" s="16" t="str">
        <f>IF(ISBLANK(Consolication[[#This Row],[Bénéficiaires]]),"",VLOOKUP(Consolication[[#This Row],[Bénéficiaires]],'PADESCE Ccontractuelle'!$B$61:$N$175,10,FALSE))</f>
        <v/>
      </c>
      <c r="AC3242" s="34" t="e">
        <f>VLOOKUP(#REF!,Apprenants!A3243:I4246,8,FALSE)</f>
        <v>#REF!</v>
      </c>
    </row>
    <row r="3243" spans="22:29" s="16" customFormat="1" x14ac:dyDescent="0.35">
      <c r="V3243" s="16" t="str">
        <f>IF(ISBLANK(Consolication[[#This Row],[Bénéficiaires]]),"",VLOOKUP(Consolication[[#This Row],[Bénéficiaires]],'PADESCE Ccontractuelle'!$B$61:$N$175,9,FALSE))</f>
        <v/>
      </c>
      <c r="AB3243" s="16" t="str">
        <f>IF(ISBLANK(Consolication[[#This Row],[Bénéficiaires]]),"",VLOOKUP(Consolication[[#This Row],[Bénéficiaires]],'PADESCE Ccontractuelle'!$B$61:$N$175,10,FALSE))</f>
        <v/>
      </c>
      <c r="AC3243" s="34" t="e">
        <f>VLOOKUP(#REF!,Apprenants!A3244:I4247,8,FALSE)</f>
        <v>#REF!</v>
      </c>
    </row>
    <row r="3244" spans="22:29" s="16" customFormat="1" x14ac:dyDescent="0.35">
      <c r="V3244" s="16" t="str">
        <f>IF(ISBLANK(Consolication[[#This Row],[Bénéficiaires]]),"",VLOOKUP(Consolication[[#This Row],[Bénéficiaires]],'PADESCE Ccontractuelle'!$B$61:$N$175,9,FALSE))</f>
        <v/>
      </c>
      <c r="AB3244" s="16" t="str">
        <f>IF(ISBLANK(Consolication[[#This Row],[Bénéficiaires]]),"",VLOOKUP(Consolication[[#This Row],[Bénéficiaires]],'PADESCE Ccontractuelle'!$B$61:$N$175,10,FALSE))</f>
        <v/>
      </c>
      <c r="AC3244" s="34" t="e">
        <f>VLOOKUP(#REF!,Apprenants!A3245:I4248,8,FALSE)</f>
        <v>#REF!</v>
      </c>
    </row>
    <row r="3245" spans="22:29" s="16" customFormat="1" x14ac:dyDescent="0.35">
      <c r="V3245" s="16" t="str">
        <f>IF(ISBLANK(Consolication[[#This Row],[Bénéficiaires]]),"",VLOOKUP(Consolication[[#This Row],[Bénéficiaires]],'PADESCE Ccontractuelle'!$B$61:$N$175,9,FALSE))</f>
        <v/>
      </c>
      <c r="AB3245" s="16" t="str">
        <f>IF(ISBLANK(Consolication[[#This Row],[Bénéficiaires]]),"",VLOOKUP(Consolication[[#This Row],[Bénéficiaires]],'PADESCE Ccontractuelle'!$B$61:$N$175,10,FALSE))</f>
        <v/>
      </c>
      <c r="AC3245" s="34" t="e">
        <f>VLOOKUP(#REF!,Apprenants!A3246:I4249,8,FALSE)</f>
        <v>#REF!</v>
      </c>
    </row>
    <row r="3246" spans="22:29" s="16" customFormat="1" x14ac:dyDescent="0.35">
      <c r="V3246" s="16" t="str">
        <f>IF(ISBLANK(Consolication[[#This Row],[Bénéficiaires]]),"",VLOOKUP(Consolication[[#This Row],[Bénéficiaires]],'PADESCE Ccontractuelle'!$B$61:$N$175,9,FALSE))</f>
        <v/>
      </c>
      <c r="AB3246" s="16" t="str">
        <f>IF(ISBLANK(Consolication[[#This Row],[Bénéficiaires]]),"",VLOOKUP(Consolication[[#This Row],[Bénéficiaires]],'PADESCE Ccontractuelle'!$B$61:$N$175,10,FALSE))</f>
        <v/>
      </c>
      <c r="AC3246" s="34" t="e">
        <f>VLOOKUP(#REF!,Apprenants!A3247:I4250,8,FALSE)</f>
        <v>#REF!</v>
      </c>
    </row>
    <row r="3247" spans="22:29" s="16" customFormat="1" x14ac:dyDescent="0.35">
      <c r="V3247" s="16" t="str">
        <f>IF(ISBLANK(Consolication[[#This Row],[Bénéficiaires]]),"",VLOOKUP(Consolication[[#This Row],[Bénéficiaires]],'PADESCE Ccontractuelle'!$B$61:$N$175,9,FALSE))</f>
        <v/>
      </c>
      <c r="AB3247" s="16" t="str">
        <f>IF(ISBLANK(Consolication[[#This Row],[Bénéficiaires]]),"",VLOOKUP(Consolication[[#This Row],[Bénéficiaires]],'PADESCE Ccontractuelle'!$B$61:$N$175,10,FALSE))</f>
        <v/>
      </c>
      <c r="AC3247" s="34" t="e">
        <f>VLOOKUP(#REF!,Apprenants!A3248:I4251,8,FALSE)</f>
        <v>#REF!</v>
      </c>
    </row>
    <row r="3248" spans="22:29" s="16" customFormat="1" x14ac:dyDescent="0.35">
      <c r="V3248" s="16" t="str">
        <f>IF(ISBLANK(Consolication[[#This Row],[Bénéficiaires]]),"",VLOOKUP(Consolication[[#This Row],[Bénéficiaires]],'PADESCE Ccontractuelle'!$B$61:$N$175,9,FALSE))</f>
        <v/>
      </c>
      <c r="AB3248" s="16" t="str">
        <f>IF(ISBLANK(Consolication[[#This Row],[Bénéficiaires]]),"",VLOOKUP(Consolication[[#This Row],[Bénéficiaires]],'PADESCE Ccontractuelle'!$B$61:$N$175,10,FALSE))</f>
        <v/>
      </c>
      <c r="AC3248" s="34" t="e">
        <f>VLOOKUP(#REF!,Apprenants!A3249:I4252,8,FALSE)</f>
        <v>#REF!</v>
      </c>
    </row>
    <row r="3249" spans="22:29" s="16" customFormat="1" x14ac:dyDescent="0.35">
      <c r="V3249" s="16" t="str">
        <f>IF(ISBLANK(Consolication[[#This Row],[Bénéficiaires]]),"",VLOOKUP(Consolication[[#This Row],[Bénéficiaires]],'PADESCE Ccontractuelle'!$B$61:$N$175,9,FALSE))</f>
        <v/>
      </c>
      <c r="AB3249" s="16" t="str">
        <f>IF(ISBLANK(Consolication[[#This Row],[Bénéficiaires]]),"",VLOOKUP(Consolication[[#This Row],[Bénéficiaires]],'PADESCE Ccontractuelle'!$B$61:$N$175,10,FALSE))</f>
        <v/>
      </c>
      <c r="AC3249" s="34" t="e">
        <f>VLOOKUP(#REF!,Apprenants!A3250:I4253,8,FALSE)</f>
        <v>#REF!</v>
      </c>
    </row>
    <row r="3250" spans="22:29" s="16" customFormat="1" x14ac:dyDescent="0.35">
      <c r="V3250" s="16" t="str">
        <f>IF(ISBLANK(Consolication[[#This Row],[Bénéficiaires]]),"",VLOOKUP(Consolication[[#This Row],[Bénéficiaires]],'PADESCE Ccontractuelle'!$B$61:$N$175,9,FALSE))</f>
        <v/>
      </c>
      <c r="AB3250" s="16" t="str">
        <f>IF(ISBLANK(Consolication[[#This Row],[Bénéficiaires]]),"",VLOOKUP(Consolication[[#This Row],[Bénéficiaires]],'PADESCE Ccontractuelle'!$B$61:$N$175,10,FALSE))</f>
        <v/>
      </c>
      <c r="AC3250" s="34" t="e">
        <f>VLOOKUP(#REF!,Apprenants!A3251:I4254,8,FALSE)</f>
        <v>#REF!</v>
      </c>
    </row>
    <row r="3251" spans="22:29" s="16" customFormat="1" x14ac:dyDescent="0.35">
      <c r="V3251" s="16" t="str">
        <f>IF(ISBLANK(Consolication[[#This Row],[Bénéficiaires]]),"",VLOOKUP(Consolication[[#This Row],[Bénéficiaires]],'PADESCE Ccontractuelle'!$B$61:$N$175,9,FALSE))</f>
        <v/>
      </c>
      <c r="AB3251" s="16" t="str">
        <f>IF(ISBLANK(Consolication[[#This Row],[Bénéficiaires]]),"",VLOOKUP(Consolication[[#This Row],[Bénéficiaires]],'PADESCE Ccontractuelle'!$B$61:$N$175,10,FALSE))</f>
        <v/>
      </c>
      <c r="AC3251" s="34" t="e">
        <f>VLOOKUP(#REF!,Apprenants!A3252:I4255,8,FALSE)</f>
        <v>#REF!</v>
      </c>
    </row>
    <row r="3252" spans="22:29" s="16" customFormat="1" x14ac:dyDescent="0.35">
      <c r="V3252" s="16" t="str">
        <f>IF(ISBLANK(Consolication[[#This Row],[Bénéficiaires]]),"",VLOOKUP(Consolication[[#This Row],[Bénéficiaires]],'PADESCE Ccontractuelle'!$B$61:$N$175,9,FALSE))</f>
        <v/>
      </c>
      <c r="AB3252" s="16" t="str">
        <f>IF(ISBLANK(Consolication[[#This Row],[Bénéficiaires]]),"",VLOOKUP(Consolication[[#This Row],[Bénéficiaires]],'PADESCE Ccontractuelle'!$B$61:$N$175,10,FALSE))</f>
        <v/>
      </c>
      <c r="AC3252" s="34" t="e">
        <f>VLOOKUP(#REF!,Apprenants!A3253:I4256,8,FALSE)</f>
        <v>#REF!</v>
      </c>
    </row>
    <row r="3253" spans="22:29" s="16" customFormat="1" x14ac:dyDescent="0.35">
      <c r="V3253" s="16" t="str">
        <f>IF(ISBLANK(Consolication[[#This Row],[Bénéficiaires]]),"",VLOOKUP(Consolication[[#This Row],[Bénéficiaires]],'PADESCE Ccontractuelle'!$B$61:$N$175,9,FALSE))</f>
        <v/>
      </c>
      <c r="AB3253" s="16" t="str">
        <f>IF(ISBLANK(Consolication[[#This Row],[Bénéficiaires]]),"",VLOOKUP(Consolication[[#This Row],[Bénéficiaires]],'PADESCE Ccontractuelle'!$B$61:$N$175,10,FALSE))</f>
        <v/>
      </c>
      <c r="AC3253" s="34" t="e">
        <f>VLOOKUP(#REF!,Apprenants!A3254:I4257,8,FALSE)</f>
        <v>#REF!</v>
      </c>
    </row>
    <row r="3254" spans="22:29" s="16" customFormat="1" x14ac:dyDescent="0.35">
      <c r="V3254" s="16" t="str">
        <f>IF(ISBLANK(Consolication[[#This Row],[Bénéficiaires]]),"",VLOOKUP(Consolication[[#This Row],[Bénéficiaires]],'PADESCE Ccontractuelle'!$B$61:$N$175,9,FALSE))</f>
        <v/>
      </c>
      <c r="AB3254" s="16" t="str">
        <f>IF(ISBLANK(Consolication[[#This Row],[Bénéficiaires]]),"",VLOOKUP(Consolication[[#This Row],[Bénéficiaires]],'PADESCE Ccontractuelle'!$B$61:$N$175,10,FALSE))</f>
        <v/>
      </c>
      <c r="AC3254" s="34" t="e">
        <f>VLOOKUP(#REF!,Apprenants!A3255:I4258,8,FALSE)</f>
        <v>#REF!</v>
      </c>
    </row>
    <row r="3255" spans="22:29" s="16" customFormat="1" x14ac:dyDescent="0.35">
      <c r="V3255" s="16" t="str">
        <f>IF(ISBLANK(Consolication[[#This Row],[Bénéficiaires]]),"",VLOOKUP(Consolication[[#This Row],[Bénéficiaires]],'PADESCE Ccontractuelle'!$B$61:$N$175,9,FALSE))</f>
        <v/>
      </c>
      <c r="AB3255" s="16" t="str">
        <f>IF(ISBLANK(Consolication[[#This Row],[Bénéficiaires]]),"",VLOOKUP(Consolication[[#This Row],[Bénéficiaires]],'PADESCE Ccontractuelle'!$B$61:$N$175,10,FALSE))</f>
        <v/>
      </c>
      <c r="AC3255" s="34" t="e">
        <f>VLOOKUP(#REF!,Apprenants!A3256:I4259,8,FALSE)</f>
        <v>#REF!</v>
      </c>
    </row>
    <row r="3256" spans="22:29" s="16" customFormat="1" x14ac:dyDescent="0.35">
      <c r="V3256" s="16" t="str">
        <f>IF(ISBLANK(Consolication[[#This Row],[Bénéficiaires]]),"",VLOOKUP(Consolication[[#This Row],[Bénéficiaires]],'PADESCE Ccontractuelle'!$B$61:$N$175,9,FALSE))</f>
        <v/>
      </c>
      <c r="AB3256" s="16" t="str">
        <f>IF(ISBLANK(Consolication[[#This Row],[Bénéficiaires]]),"",VLOOKUP(Consolication[[#This Row],[Bénéficiaires]],'PADESCE Ccontractuelle'!$B$61:$N$175,10,FALSE))</f>
        <v/>
      </c>
      <c r="AC3256" s="34" t="e">
        <f>VLOOKUP(#REF!,Apprenants!A3257:I4260,8,FALSE)</f>
        <v>#REF!</v>
      </c>
    </row>
    <row r="3257" spans="22:29" s="16" customFormat="1" x14ac:dyDescent="0.35">
      <c r="V3257" s="16" t="str">
        <f>IF(ISBLANK(Consolication[[#This Row],[Bénéficiaires]]),"",VLOOKUP(Consolication[[#This Row],[Bénéficiaires]],'PADESCE Ccontractuelle'!$B$61:$N$175,9,FALSE))</f>
        <v/>
      </c>
      <c r="AB3257" s="16" t="str">
        <f>IF(ISBLANK(Consolication[[#This Row],[Bénéficiaires]]),"",VLOOKUP(Consolication[[#This Row],[Bénéficiaires]],'PADESCE Ccontractuelle'!$B$61:$N$175,10,FALSE))</f>
        <v/>
      </c>
      <c r="AC3257" s="34" t="e">
        <f>VLOOKUP(#REF!,Apprenants!A3258:I4261,8,FALSE)</f>
        <v>#REF!</v>
      </c>
    </row>
    <row r="3258" spans="22:29" s="16" customFormat="1" x14ac:dyDescent="0.35">
      <c r="V3258" s="16" t="str">
        <f>IF(ISBLANK(Consolication[[#This Row],[Bénéficiaires]]),"",VLOOKUP(Consolication[[#This Row],[Bénéficiaires]],'PADESCE Ccontractuelle'!$B$61:$N$175,9,FALSE))</f>
        <v/>
      </c>
      <c r="AB3258" s="16" t="str">
        <f>IF(ISBLANK(Consolication[[#This Row],[Bénéficiaires]]),"",VLOOKUP(Consolication[[#This Row],[Bénéficiaires]],'PADESCE Ccontractuelle'!$B$61:$N$175,10,FALSE))</f>
        <v/>
      </c>
      <c r="AC3258" s="34" t="e">
        <f>VLOOKUP(#REF!,Apprenants!A3259:I4262,8,FALSE)</f>
        <v>#REF!</v>
      </c>
    </row>
    <row r="3259" spans="22:29" s="16" customFormat="1" x14ac:dyDescent="0.35">
      <c r="V3259" s="16" t="str">
        <f>IF(ISBLANK(Consolication[[#This Row],[Bénéficiaires]]),"",VLOOKUP(Consolication[[#This Row],[Bénéficiaires]],'PADESCE Ccontractuelle'!$B$61:$N$175,9,FALSE))</f>
        <v/>
      </c>
      <c r="AB3259" s="16" t="str">
        <f>IF(ISBLANK(Consolication[[#This Row],[Bénéficiaires]]),"",VLOOKUP(Consolication[[#This Row],[Bénéficiaires]],'PADESCE Ccontractuelle'!$B$61:$N$175,10,FALSE))</f>
        <v/>
      </c>
      <c r="AC3259" s="34" t="e">
        <f>VLOOKUP(#REF!,Apprenants!A3260:I4263,8,FALSE)</f>
        <v>#REF!</v>
      </c>
    </row>
    <row r="3260" spans="22:29" s="16" customFormat="1" x14ac:dyDescent="0.35">
      <c r="V3260" s="16" t="str">
        <f>IF(ISBLANK(Consolication[[#This Row],[Bénéficiaires]]),"",VLOOKUP(Consolication[[#This Row],[Bénéficiaires]],'PADESCE Ccontractuelle'!$B$61:$N$175,9,FALSE))</f>
        <v/>
      </c>
      <c r="AB3260" s="16" t="str">
        <f>IF(ISBLANK(Consolication[[#This Row],[Bénéficiaires]]),"",VLOOKUP(Consolication[[#This Row],[Bénéficiaires]],'PADESCE Ccontractuelle'!$B$61:$N$175,10,FALSE))</f>
        <v/>
      </c>
      <c r="AC3260" s="34" t="e">
        <f>VLOOKUP(#REF!,Apprenants!A3261:I4264,8,FALSE)</f>
        <v>#REF!</v>
      </c>
    </row>
    <row r="3261" spans="22:29" s="16" customFormat="1" x14ac:dyDescent="0.35">
      <c r="V3261" s="16" t="str">
        <f>IF(ISBLANK(Consolication[[#This Row],[Bénéficiaires]]),"",VLOOKUP(Consolication[[#This Row],[Bénéficiaires]],'PADESCE Ccontractuelle'!$B$61:$N$175,9,FALSE))</f>
        <v/>
      </c>
      <c r="AB3261" s="16" t="str">
        <f>IF(ISBLANK(Consolication[[#This Row],[Bénéficiaires]]),"",VLOOKUP(Consolication[[#This Row],[Bénéficiaires]],'PADESCE Ccontractuelle'!$B$61:$N$175,10,FALSE))</f>
        <v/>
      </c>
      <c r="AC3261" s="34" t="e">
        <f>VLOOKUP(#REF!,Apprenants!A3262:I4265,8,FALSE)</f>
        <v>#REF!</v>
      </c>
    </row>
    <row r="3262" spans="22:29" s="16" customFormat="1" x14ac:dyDescent="0.35">
      <c r="V3262" s="16" t="str">
        <f>IF(ISBLANK(Consolication[[#This Row],[Bénéficiaires]]),"",VLOOKUP(Consolication[[#This Row],[Bénéficiaires]],'PADESCE Ccontractuelle'!$B$61:$N$175,9,FALSE))</f>
        <v/>
      </c>
      <c r="AB3262" s="16" t="str">
        <f>IF(ISBLANK(Consolication[[#This Row],[Bénéficiaires]]),"",VLOOKUP(Consolication[[#This Row],[Bénéficiaires]],'PADESCE Ccontractuelle'!$B$61:$N$175,10,FALSE))</f>
        <v/>
      </c>
      <c r="AC3262" s="34" t="e">
        <f>VLOOKUP(#REF!,Apprenants!A3263:I4266,8,FALSE)</f>
        <v>#REF!</v>
      </c>
    </row>
    <row r="3263" spans="22:29" s="16" customFormat="1" x14ac:dyDescent="0.35">
      <c r="V3263" s="16" t="str">
        <f>IF(ISBLANK(Consolication[[#This Row],[Bénéficiaires]]),"",VLOOKUP(Consolication[[#This Row],[Bénéficiaires]],'PADESCE Ccontractuelle'!$B$61:$N$175,9,FALSE))</f>
        <v/>
      </c>
      <c r="AB3263" s="16" t="str">
        <f>IF(ISBLANK(Consolication[[#This Row],[Bénéficiaires]]),"",VLOOKUP(Consolication[[#This Row],[Bénéficiaires]],'PADESCE Ccontractuelle'!$B$61:$N$175,10,FALSE))</f>
        <v/>
      </c>
      <c r="AC3263" s="34" t="e">
        <f>VLOOKUP(#REF!,Apprenants!A3264:I4267,8,FALSE)</f>
        <v>#REF!</v>
      </c>
    </row>
    <row r="3264" spans="22:29" s="16" customFormat="1" x14ac:dyDescent="0.35">
      <c r="V3264" s="16" t="str">
        <f>IF(ISBLANK(Consolication[[#This Row],[Bénéficiaires]]),"",VLOOKUP(Consolication[[#This Row],[Bénéficiaires]],'PADESCE Ccontractuelle'!$B$61:$N$175,9,FALSE))</f>
        <v/>
      </c>
      <c r="AB3264" s="16" t="str">
        <f>IF(ISBLANK(Consolication[[#This Row],[Bénéficiaires]]),"",VLOOKUP(Consolication[[#This Row],[Bénéficiaires]],'PADESCE Ccontractuelle'!$B$61:$N$175,10,FALSE))</f>
        <v/>
      </c>
      <c r="AC3264" s="34" t="e">
        <f>VLOOKUP(#REF!,Apprenants!A3265:I4268,8,FALSE)</f>
        <v>#REF!</v>
      </c>
    </row>
    <row r="3265" spans="22:29" s="16" customFormat="1" x14ac:dyDescent="0.35">
      <c r="V3265" s="16" t="str">
        <f>IF(ISBLANK(Consolication[[#This Row],[Bénéficiaires]]),"",VLOOKUP(Consolication[[#This Row],[Bénéficiaires]],'PADESCE Ccontractuelle'!$B$61:$N$175,9,FALSE))</f>
        <v/>
      </c>
      <c r="AB3265" s="16" t="str">
        <f>IF(ISBLANK(Consolication[[#This Row],[Bénéficiaires]]),"",VLOOKUP(Consolication[[#This Row],[Bénéficiaires]],'PADESCE Ccontractuelle'!$B$61:$N$175,10,FALSE))</f>
        <v/>
      </c>
      <c r="AC3265" s="34" t="e">
        <f>VLOOKUP(#REF!,Apprenants!A3266:I4269,8,FALSE)</f>
        <v>#REF!</v>
      </c>
    </row>
    <row r="3266" spans="22:29" s="16" customFormat="1" x14ac:dyDescent="0.35">
      <c r="V3266" s="16" t="str">
        <f>IF(ISBLANK(Consolication[[#This Row],[Bénéficiaires]]),"",VLOOKUP(Consolication[[#This Row],[Bénéficiaires]],'PADESCE Ccontractuelle'!$B$61:$N$175,9,FALSE))</f>
        <v/>
      </c>
      <c r="AB3266" s="16" t="str">
        <f>IF(ISBLANK(Consolication[[#This Row],[Bénéficiaires]]),"",VLOOKUP(Consolication[[#This Row],[Bénéficiaires]],'PADESCE Ccontractuelle'!$B$61:$N$175,10,FALSE))</f>
        <v/>
      </c>
      <c r="AC3266" s="34" t="e">
        <f>VLOOKUP(#REF!,Apprenants!A3267:I4270,8,FALSE)</f>
        <v>#REF!</v>
      </c>
    </row>
    <row r="3267" spans="22:29" s="16" customFormat="1" x14ac:dyDescent="0.35">
      <c r="V3267" s="16" t="str">
        <f>IF(ISBLANK(Consolication[[#This Row],[Bénéficiaires]]),"",VLOOKUP(Consolication[[#This Row],[Bénéficiaires]],'PADESCE Ccontractuelle'!$B$61:$N$175,9,FALSE))</f>
        <v/>
      </c>
      <c r="AB3267" s="16" t="str">
        <f>IF(ISBLANK(Consolication[[#This Row],[Bénéficiaires]]),"",VLOOKUP(Consolication[[#This Row],[Bénéficiaires]],'PADESCE Ccontractuelle'!$B$61:$N$175,10,FALSE))</f>
        <v/>
      </c>
      <c r="AC3267" s="34" t="e">
        <f>VLOOKUP(#REF!,Apprenants!A3268:I4271,8,FALSE)</f>
        <v>#REF!</v>
      </c>
    </row>
    <row r="3268" spans="22:29" s="16" customFormat="1" x14ac:dyDescent="0.35">
      <c r="V3268" s="16" t="str">
        <f>IF(ISBLANK(Consolication[[#This Row],[Bénéficiaires]]),"",VLOOKUP(Consolication[[#This Row],[Bénéficiaires]],'PADESCE Ccontractuelle'!$B$61:$N$175,9,FALSE))</f>
        <v/>
      </c>
      <c r="AB3268" s="16" t="str">
        <f>IF(ISBLANK(Consolication[[#This Row],[Bénéficiaires]]),"",VLOOKUP(Consolication[[#This Row],[Bénéficiaires]],'PADESCE Ccontractuelle'!$B$61:$N$175,10,FALSE))</f>
        <v/>
      </c>
      <c r="AC3268" s="34" t="e">
        <f>VLOOKUP(#REF!,Apprenants!A3269:I4272,8,FALSE)</f>
        <v>#REF!</v>
      </c>
    </row>
    <row r="3269" spans="22:29" s="16" customFormat="1" x14ac:dyDescent="0.35">
      <c r="V3269" s="16" t="str">
        <f>IF(ISBLANK(Consolication[[#This Row],[Bénéficiaires]]),"",VLOOKUP(Consolication[[#This Row],[Bénéficiaires]],'PADESCE Ccontractuelle'!$B$61:$N$175,9,FALSE))</f>
        <v/>
      </c>
      <c r="AB3269" s="16" t="str">
        <f>IF(ISBLANK(Consolication[[#This Row],[Bénéficiaires]]),"",VLOOKUP(Consolication[[#This Row],[Bénéficiaires]],'PADESCE Ccontractuelle'!$B$61:$N$175,10,FALSE))</f>
        <v/>
      </c>
      <c r="AC3269" s="34" t="e">
        <f>VLOOKUP(#REF!,Apprenants!A3270:I4273,8,FALSE)</f>
        <v>#REF!</v>
      </c>
    </row>
    <row r="3270" spans="22:29" s="16" customFormat="1" x14ac:dyDescent="0.35">
      <c r="V3270" s="16" t="str">
        <f>IF(ISBLANK(Consolication[[#This Row],[Bénéficiaires]]),"",VLOOKUP(Consolication[[#This Row],[Bénéficiaires]],'PADESCE Ccontractuelle'!$B$61:$N$175,9,FALSE))</f>
        <v/>
      </c>
      <c r="AB3270" s="16" t="str">
        <f>IF(ISBLANK(Consolication[[#This Row],[Bénéficiaires]]),"",VLOOKUP(Consolication[[#This Row],[Bénéficiaires]],'PADESCE Ccontractuelle'!$B$61:$N$175,10,FALSE))</f>
        <v/>
      </c>
      <c r="AC3270" s="34" t="e">
        <f>VLOOKUP(#REF!,Apprenants!A3271:I4274,8,FALSE)</f>
        <v>#REF!</v>
      </c>
    </row>
    <row r="3271" spans="22:29" s="16" customFormat="1" x14ac:dyDescent="0.35">
      <c r="V3271" s="16" t="str">
        <f>IF(ISBLANK(Consolication[[#This Row],[Bénéficiaires]]),"",VLOOKUP(Consolication[[#This Row],[Bénéficiaires]],'PADESCE Ccontractuelle'!$B$61:$N$175,9,FALSE))</f>
        <v/>
      </c>
      <c r="AB3271" s="16" t="str">
        <f>IF(ISBLANK(Consolication[[#This Row],[Bénéficiaires]]),"",VLOOKUP(Consolication[[#This Row],[Bénéficiaires]],'PADESCE Ccontractuelle'!$B$61:$N$175,10,FALSE))</f>
        <v/>
      </c>
      <c r="AC3271" s="34" t="e">
        <f>VLOOKUP(#REF!,Apprenants!A3272:I4275,8,FALSE)</f>
        <v>#REF!</v>
      </c>
    </row>
    <row r="3272" spans="22:29" s="16" customFormat="1" x14ac:dyDescent="0.35">
      <c r="V3272" s="16" t="str">
        <f>IF(ISBLANK(Consolication[[#This Row],[Bénéficiaires]]),"",VLOOKUP(Consolication[[#This Row],[Bénéficiaires]],'PADESCE Ccontractuelle'!$B$61:$N$175,9,FALSE))</f>
        <v/>
      </c>
      <c r="AB3272" s="16" t="str">
        <f>IF(ISBLANK(Consolication[[#This Row],[Bénéficiaires]]),"",VLOOKUP(Consolication[[#This Row],[Bénéficiaires]],'PADESCE Ccontractuelle'!$B$61:$N$175,10,FALSE))</f>
        <v/>
      </c>
      <c r="AC3272" s="34" t="e">
        <f>VLOOKUP(#REF!,Apprenants!A3273:I4276,8,FALSE)</f>
        <v>#REF!</v>
      </c>
    </row>
    <row r="3273" spans="22:29" s="16" customFormat="1" x14ac:dyDescent="0.35">
      <c r="V3273" s="16" t="str">
        <f>IF(ISBLANK(Consolication[[#This Row],[Bénéficiaires]]),"",VLOOKUP(Consolication[[#This Row],[Bénéficiaires]],'PADESCE Ccontractuelle'!$B$61:$N$175,9,FALSE))</f>
        <v/>
      </c>
      <c r="AB3273" s="16" t="str">
        <f>IF(ISBLANK(Consolication[[#This Row],[Bénéficiaires]]),"",VLOOKUP(Consolication[[#This Row],[Bénéficiaires]],'PADESCE Ccontractuelle'!$B$61:$N$175,10,FALSE))</f>
        <v/>
      </c>
      <c r="AC3273" s="34" t="e">
        <f>VLOOKUP(#REF!,Apprenants!A3274:I4277,8,FALSE)</f>
        <v>#REF!</v>
      </c>
    </row>
    <row r="3274" spans="22:29" s="16" customFormat="1" x14ac:dyDescent="0.35">
      <c r="V3274" s="16" t="str">
        <f>IF(ISBLANK(Consolication[[#This Row],[Bénéficiaires]]),"",VLOOKUP(Consolication[[#This Row],[Bénéficiaires]],'PADESCE Ccontractuelle'!$B$61:$N$175,9,FALSE))</f>
        <v/>
      </c>
      <c r="AB3274" s="16" t="str">
        <f>IF(ISBLANK(Consolication[[#This Row],[Bénéficiaires]]),"",VLOOKUP(Consolication[[#This Row],[Bénéficiaires]],'PADESCE Ccontractuelle'!$B$61:$N$175,10,FALSE))</f>
        <v/>
      </c>
      <c r="AC3274" s="34" t="e">
        <f>VLOOKUP(#REF!,Apprenants!A3275:I4278,8,FALSE)</f>
        <v>#REF!</v>
      </c>
    </row>
    <row r="3275" spans="22:29" s="16" customFormat="1" x14ac:dyDescent="0.35">
      <c r="V3275" s="16" t="str">
        <f>IF(ISBLANK(Consolication[[#This Row],[Bénéficiaires]]),"",VLOOKUP(Consolication[[#This Row],[Bénéficiaires]],'PADESCE Ccontractuelle'!$B$61:$N$175,9,FALSE))</f>
        <v/>
      </c>
      <c r="AB3275" s="16" t="str">
        <f>IF(ISBLANK(Consolication[[#This Row],[Bénéficiaires]]),"",VLOOKUP(Consolication[[#This Row],[Bénéficiaires]],'PADESCE Ccontractuelle'!$B$61:$N$175,10,FALSE))</f>
        <v/>
      </c>
      <c r="AC3275" s="34" t="e">
        <f>VLOOKUP(#REF!,Apprenants!A3276:I4279,8,FALSE)</f>
        <v>#REF!</v>
      </c>
    </row>
    <row r="3276" spans="22:29" s="16" customFormat="1" x14ac:dyDescent="0.35">
      <c r="V3276" s="16" t="str">
        <f>IF(ISBLANK(Consolication[[#This Row],[Bénéficiaires]]),"",VLOOKUP(Consolication[[#This Row],[Bénéficiaires]],'PADESCE Ccontractuelle'!$B$61:$N$175,9,FALSE))</f>
        <v/>
      </c>
      <c r="AB3276" s="16" t="str">
        <f>IF(ISBLANK(Consolication[[#This Row],[Bénéficiaires]]),"",VLOOKUP(Consolication[[#This Row],[Bénéficiaires]],'PADESCE Ccontractuelle'!$B$61:$N$175,10,FALSE))</f>
        <v/>
      </c>
      <c r="AC3276" s="34" t="e">
        <f>VLOOKUP(#REF!,Apprenants!A3277:I4280,8,FALSE)</f>
        <v>#REF!</v>
      </c>
    </row>
    <row r="3277" spans="22:29" s="16" customFormat="1" x14ac:dyDescent="0.35">
      <c r="V3277" s="16" t="str">
        <f>IF(ISBLANK(Consolication[[#This Row],[Bénéficiaires]]),"",VLOOKUP(Consolication[[#This Row],[Bénéficiaires]],'PADESCE Ccontractuelle'!$B$61:$N$175,9,FALSE))</f>
        <v/>
      </c>
      <c r="AB3277" s="16" t="str">
        <f>IF(ISBLANK(Consolication[[#This Row],[Bénéficiaires]]),"",VLOOKUP(Consolication[[#This Row],[Bénéficiaires]],'PADESCE Ccontractuelle'!$B$61:$N$175,10,FALSE))</f>
        <v/>
      </c>
      <c r="AC3277" s="34" t="e">
        <f>VLOOKUP(#REF!,Apprenants!A3278:I4281,8,FALSE)</f>
        <v>#REF!</v>
      </c>
    </row>
    <row r="3278" spans="22:29" s="16" customFormat="1" x14ac:dyDescent="0.35">
      <c r="V3278" s="16" t="str">
        <f>IF(ISBLANK(Consolication[[#This Row],[Bénéficiaires]]),"",VLOOKUP(Consolication[[#This Row],[Bénéficiaires]],'PADESCE Ccontractuelle'!$B$61:$N$175,9,FALSE))</f>
        <v/>
      </c>
      <c r="AB3278" s="16" t="str">
        <f>IF(ISBLANK(Consolication[[#This Row],[Bénéficiaires]]),"",VLOOKUP(Consolication[[#This Row],[Bénéficiaires]],'PADESCE Ccontractuelle'!$B$61:$N$175,10,FALSE))</f>
        <v/>
      </c>
      <c r="AC3278" s="34" t="e">
        <f>VLOOKUP(#REF!,Apprenants!A3279:I4282,8,FALSE)</f>
        <v>#REF!</v>
      </c>
    </row>
    <row r="3279" spans="22:29" s="16" customFormat="1" x14ac:dyDescent="0.35">
      <c r="V3279" s="16" t="str">
        <f>IF(ISBLANK(Consolication[[#This Row],[Bénéficiaires]]),"",VLOOKUP(Consolication[[#This Row],[Bénéficiaires]],'PADESCE Ccontractuelle'!$B$61:$N$175,9,FALSE))</f>
        <v/>
      </c>
      <c r="AB3279" s="16" t="str">
        <f>IF(ISBLANK(Consolication[[#This Row],[Bénéficiaires]]),"",VLOOKUP(Consolication[[#This Row],[Bénéficiaires]],'PADESCE Ccontractuelle'!$B$61:$N$175,10,FALSE))</f>
        <v/>
      </c>
      <c r="AC3279" s="34" t="e">
        <f>VLOOKUP(#REF!,Apprenants!A3280:I4283,8,FALSE)</f>
        <v>#REF!</v>
      </c>
    </row>
    <row r="3280" spans="22:29" s="16" customFormat="1" x14ac:dyDescent="0.35">
      <c r="V3280" s="16" t="str">
        <f>IF(ISBLANK(Consolication[[#This Row],[Bénéficiaires]]),"",VLOOKUP(Consolication[[#This Row],[Bénéficiaires]],'PADESCE Ccontractuelle'!$B$61:$N$175,9,FALSE))</f>
        <v/>
      </c>
      <c r="AB3280" s="16" t="str">
        <f>IF(ISBLANK(Consolication[[#This Row],[Bénéficiaires]]),"",VLOOKUP(Consolication[[#This Row],[Bénéficiaires]],'PADESCE Ccontractuelle'!$B$61:$N$175,10,FALSE))</f>
        <v/>
      </c>
      <c r="AC3280" s="34" t="e">
        <f>VLOOKUP(#REF!,Apprenants!A3281:I4284,8,FALSE)</f>
        <v>#REF!</v>
      </c>
    </row>
    <row r="3281" spans="22:29" s="16" customFormat="1" x14ac:dyDescent="0.35">
      <c r="V3281" s="16" t="str">
        <f>IF(ISBLANK(Consolication[[#This Row],[Bénéficiaires]]),"",VLOOKUP(Consolication[[#This Row],[Bénéficiaires]],'PADESCE Ccontractuelle'!$B$61:$N$175,9,FALSE))</f>
        <v/>
      </c>
      <c r="AB3281" s="16" t="str">
        <f>IF(ISBLANK(Consolication[[#This Row],[Bénéficiaires]]),"",VLOOKUP(Consolication[[#This Row],[Bénéficiaires]],'PADESCE Ccontractuelle'!$B$61:$N$175,10,FALSE))</f>
        <v/>
      </c>
      <c r="AC3281" s="34" t="e">
        <f>VLOOKUP(#REF!,Apprenants!A3282:I4285,8,FALSE)</f>
        <v>#REF!</v>
      </c>
    </row>
    <row r="3282" spans="22:29" s="16" customFormat="1" x14ac:dyDescent="0.35">
      <c r="V3282" s="16" t="str">
        <f>IF(ISBLANK(Consolication[[#This Row],[Bénéficiaires]]),"",VLOOKUP(Consolication[[#This Row],[Bénéficiaires]],'PADESCE Ccontractuelle'!$B$61:$N$175,9,FALSE))</f>
        <v/>
      </c>
      <c r="AB3282" s="16" t="str">
        <f>IF(ISBLANK(Consolication[[#This Row],[Bénéficiaires]]),"",VLOOKUP(Consolication[[#This Row],[Bénéficiaires]],'PADESCE Ccontractuelle'!$B$61:$N$175,10,FALSE))</f>
        <v/>
      </c>
      <c r="AC3282" s="34" t="e">
        <f>VLOOKUP(#REF!,Apprenants!A3283:I4286,8,FALSE)</f>
        <v>#REF!</v>
      </c>
    </row>
    <row r="3283" spans="22:29" s="16" customFormat="1" x14ac:dyDescent="0.35">
      <c r="V3283" s="16" t="str">
        <f>IF(ISBLANK(Consolication[[#This Row],[Bénéficiaires]]),"",VLOOKUP(Consolication[[#This Row],[Bénéficiaires]],'PADESCE Ccontractuelle'!$B$61:$N$175,9,FALSE))</f>
        <v/>
      </c>
      <c r="AB3283" s="16" t="str">
        <f>IF(ISBLANK(Consolication[[#This Row],[Bénéficiaires]]),"",VLOOKUP(Consolication[[#This Row],[Bénéficiaires]],'PADESCE Ccontractuelle'!$B$61:$N$175,10,FALSE))</f>
        <v/>
      </c>
      <c r="AC3283" s="34" t="e">
        <f>VLOOKUP(#REF!,Apprenants!A3284:I4287,8,FALSE)</f>
        <v>#REF!</v>
      </c>
    </row>
    <row r="3284" spans="22:29" s="16" customFormat="1" x14ac:dyDescent="0.35">
      <c r="V3284" s="16" t="str">
        <f>IF(ISBLANK(Consolication[[#This Row],[Bénéficiaires]]),"",VLOOKUP(Consolication[[#This Row],[Bénéficiaires]],'PADESCE Ccontractuelle'!$B$61:$N$175,9,FALSE))</f>
        <v/>
      </c>
      <c r="AB3284" s="16" t="str">
        <f>IF(ISBLANK(Consolication[[#This Row],[Bénéficiaires]]),"",VLOOKUP(Consolication[[#This Row],[Bénéficiaires]],'PADESCE Ccontractuelle'!$B$61:$N$175,10,FALSE))</f>
        <v/>
      </c>
      <c r="AC3284" s="34" t="e">
        <f>VLOOKUP(#REF!,Apprenants!A3285:I4288,8,FALSE)</f>
        <v>#REF!</v>
      </c>
    </row>
    <row r="3285" spans="22:29" s="16" customFormat="1" x14ac:dyDescent="0.35">
      <c r="V3285" s="16" t="str">
        <f>IF(ISBLANK(Consolication[[#This Row],[Bénéficiaires]]),"",VLOOKUP(Consolication[[#This Row],[Bénéficiaires]],'PADESCE Ccontractuelle'!$B$61:$N$175,9,FALSE))</f>
        <v/>
      </c>
      <c r="AB3285" s="16" t="str">
        <f>IF(ISBLANK(Consolication[[#This Row],[Bénéficiaires]]),"",VLOOKUP(Consolication[[#This Row],[Bénéficiaires]],'PADESCE Ccontractuelle'!$B$61:$N$175,10,FALSE))</f>
        <v/>
      </c>
      <c r="AC3285" s="34" t="e">
        <f>VLOOKUP(#REF!,Apprenants!A3286:I4289,8,FALSE)</f>
        <v>#REF!</v>
      </c>
    </row>
    <row r="3286" spans="22:29" s="16" customFormat="1" x14ac:dyDescent="0.35">
      <c r="V3286" s="16" t="str">
        <f>IF(ISBLANK(Consolication[[#This Row],[Bénéficiaires]]),"",VLOOKUP(Consolication[[#This Row],[Bénéficiaires]],'PADESCE Ccontractuelle'!$B$61:$N$175,9,FALSE))</f>
        <v/>
      </c>
      <c r="AB3286" s="16" t="str">
        <f>IF(ISBLANK(Consolication[[#This Row],[Bénéficiaires]]),"",VLOOKUP(Consolication[[#This Row],[Bénéficiaires]],'PADESCE Ccontractuelle'!$B$61:$N$175,10,FALSE))</f>
        <v/>
      </c>
      <c r="AC3286" s="34" t="e">
        <f>VLOOKUP(#REF!,Apprenants!A3287:I4290,8,FALSE)</f>
        <v>#REF!</v>
      </c>
    </row>
    <row r="3287" spans="22:29" s="16" customFormat="1" x14ac:dyDescent="0.35">
      <c r="V3287" s="16" t="str">
        <f>IF(ISBLANK(Consolication[[#This Row],[Bénéficiaires]]),"",VLOOKUP(Consolication[[#This Row],[Bénéficiaires]],'PADESCE Ccontractuelle'!$B$61:$N$175,9,FALSE))</f>
        <v/>
      </c>
      <c r="AB3287" s="16" t="str">
        <f>IF(ISBLANK(Consolication[[#This Row],[Bénéficiaires]]),"",VLOOKUP(Consolication[[#This Row],[Bénéficiaires]],'PADESCE Ccontractuelle'!$B$61:$N$175,10,FALSE))</f>
        <v/>
      </c>
      <c r="AC3287" s="34" t="e">
        <f>VLOOKUP(#REF!,Apprenants!A3288:I4291,8,FALSE)</f>
        <v>#REF!</v>
      </c>
    </row>
    <row r="3288" spans="22:29" s="16" customFormat="1" x14ac:dyDescent="0.35">
      <c r="V3288" s="16" t="str">
        <f>IF(ISBLANK(Consolication[[#This Row],[Bénéficiaires]]),"",VLOOKUP(Consolication[[#This Row],[Bénéficiaires]],'PADESCE Ccontractuelle'!$B$61:$N$175,9,FALSE))</f>
        <v/>
      </c>
      <c r="AB3288" s="16" t="str">
        <f>IF(ISBLANK(Consolication[[#This Row],[Bénéficiaires]]),"",VLOOKUP(Consolication[[#This Row],[Bénéficiaires]],'PADESCE Ccontractuelle'!$B$61:$N$175,10,FALSE))</f>
        <v/>
      </c>
      <c r="AC3288" s="34" t="e">
        <f>VLOOKUP(#REF!,Apprenants!A3289:I4292,8,FALSE)</f>
        <v>#REF!</v>
      </c>
    </row>
    <row r="3289" spans="22:29" s="16" customFormat="1" x14ac:dyDescent="0.35">
      <c r="V3289" s="16" t="str">
        <f>IF(ISBLANK(Consolication[[#This Row],[Bénéficiaires]]),"",VLOOKUP(Consolication[[#This Row],[Bénéficiaires]],'PADESCE Ccontractuelle'!$B$61:$N$175,9,FALSE))</f>
        <v/>
      </c>
      <c r="AB3289" s="16" t="str">
        <f>IF(ISBLANK(Consolication[[#This Row],[Bénéficiaires]]),"",VLOOKUP(Consolication[[#This Row],[Bénéficiaires]],'PADESCE Ccontractuelle'!$B$61:$N$175,10,FALSE))</f>
        <v/>
      </c>
      <c r="AC3289" s="34" t="e">
        <f>VLOOKUP(#REF!,Apprenants!A3290:I4293,8,FALSE)</f>
        <v>#REF!</v>
      </c>
    </row>
    <row r="3290" spans="22:29" s="16" customFormat="1" x14ac:dyDescent="0.35">
      <c r="V3290" s="16" t="str">
        <f>IF(ISBLANK(Consolication[[#This Row],[Bénéficiaires]]),"",VLOOKUP(Consolication[[#This Row],[Bénéficiaires]],'PADESCE Ccontractuelle'!$B$61:$N$175,9,FALSE))</f>
        <v/>
      </c>
      <c r="AB3290" s="16" t="str">
        <f>IF(ISBLANK(Consolication[[#This Row],[Bénéficiaires]]),"",VLOOKUP(Consolication[[#This Row],[Bénéficiaires]],'PADESCE Ccontractuelle'!$B$61:$N$175,10,FALSE))</f>
        <v/>
      </c>
      <c r="AC3290" s="34" t="e">
        <f>VLOOKUP(#REF!,Apprenants!A3291:I4294,8,FALSE)</f>
        <v>#REF!</v>
      </c>
    </row>
    <row r="3291" spans="22:29" s="16" customFormat="1" x14ac:dyDescent="0.35">
      <c r="V3291" s="16" t="str">
        <f>IF(ISBLANK(Consolication[[#This Row],[Bénéficiaires]]),"",VLOOKUP(Consolication[[#This Row],[Bénéficiaires]],'PADESCE Ccontractuelle'!$B$61:$N$175,9,FALSE))</f>
        <v/>
      </c>
      <c r="AB3291" s="16" t="str">
        <f>IF(ISBLANK(Consolication[[#This Row],[Bénéficiaires]]),"",VLOOKUP(Consolication[[#This Row],[Bénéficiaires]],'PADESCE Ccontractuelle'!$B$61:$N$175,10,FALSE))</f>
        <v/>
      </c>
      <c r="AC3291" s="34" t="e">
        <f>VLOOKUP(#REF!,Apprenants!A3292:I4295,8,FALSE)</f>
        <v>#REF!</v>
      </c>
    </row>
    <row r="3292" spans="22:29" s="16" customFormat="1" x14ac:dyDescent="0.35">
      <c r="V3292" s="16" t="str">
        <f>IF(ISBLANK(Consolication[[#This Row],[Bénéficiaires]]),"",VLOOKUP(Consolication[[#This Row],[Bénéficiaires]],'PADESCE Ccontractuelle'!$B$61:$N$175,9,FALSE))</f>
        <v/>
      </c>
      <c r="AB3292" s="16" t="str">
        <f>IF(ISBLANK(Consolication[[#This Row],[Bénéficiaires]]),"",VLOOKUP(Consolication[[#This Row],[Bénéficiaires]],'PADESCE Ccontractuelle'!$B$61:$N$175,10,FALSE))</f>
        <v/>
      </c>
      <c r="AC3292" s="34" t="e">
        <f>VLOOKUP(#REF!,Apprenants!A3293:I4296,8,FALSE)</f>
        <v>#REF!</v>
      </c>
    </row>
    <row r="3293" spans="22:29" s="16" customFormat="1" x14ac:dyDescent="0.35">
      <c r="V3293" s="16" t="str">
        <f>IF(ISBLANK(Consolication[[#This Row],[Bénéficiaires]]),"",VLOOKUP(Consolication[[#This Row],[Bénéficiaires]],'PADESCE Ccontractuelle'!$B$61:$N$175,9,FALSE))</f>
        <v/>
      </c>
      <c r="AB3293" s="16" t="str">
        <f>IF(ISBLANK(Consolication[[#This Row],[Bénéficiaires]]),"",VLOOKUP(Consolication[[#This Row],[Bénéficiaires]],'PADESCE Ccontractuelle'!$B$61:$N$175,10,FALSE))</f>
        <v/>
      </c>
      <c r="AC3293" s="34" t="e">
        <f>VLOOKUP(#REF!,Apprenants!A3294:I4297,8,FALSE)</f>
        <v>#REF!</v>
      </c>
    </row>
    <row r="3294" spans="22:29" s="16" customFormat="1" x14ac:dyDescent="0.35">
      <c r="V3294" s="16" t="str">
        <f>IF(ISBLANK(Consolication[[#This Row],[Bénéficiaires]]),"",VLOOKUP(Consolication[[#This Row],[Bénéficiaires]],'PADESCE Ccontractuelle'!$B$61:$N$175,9,FALSE))</f>
        <v/>
      </c>
      <c r="AB3294" s="16" t="str">
        <f>IF(ISBLANK(Consolication[[#This Row],[Bénéficiaires]]),"",VLOOKUP(Consolication[[#This Row],[Bénéficiaires]],'PADESCE Ccontractuelle'!$B$61:$N$175,10,FALSE))</f>
        <v/>
      </c>
      <c r="AC3294" s="34" t="e">
        <f>VLOOKUP(#REF!,Apprenants!A3295:I4298,8,FALSE)</f>
        <v>#REF!</v>
      </c>
    </row>
    <row r="3295" spans="22:29" s="16" customFormat="1" x14ac:dyDescent="0.35">
      <c r="V3295" s="16" t="str">
        <f>IF(ISBLANK(Consolication[[#This Row],[Bénéficiaires]]),"",VLOOKUP(Consolication[[#This Row],[Bénéficiaires]],'PADESCE Ccontractuelle'!$B$61:$N$175,9,FALSE))</f>
        <v/>
      </c>
      <c r="AB3295" s="16" t="str">
        <f>IF(ISBLANK(Consolication[[#This Row],[Bénéficiaires]]),"",VLOOKUP(Consolication[[#This Row],[Bénéficiaires]],'PADESCE Ccontractuelle'!$B$61:$N$175,10,FALSE))</f>
        <v/>
      </c>
      <c r="AC3295" s="34" t="e">
        <f>VLOOKUP(#REF!,Apprenants!A3296:I4299,8,FALSE)</f>
        <v>#REF!</v>
      </c>
    </row>
    <row r="3296" spans="22:29" s="16" customFormat="1" x14ac:dyDescent="0.35">
      <c r="V3296" s="16" t="str">
        <f>IF(ISBLANK(Consolication[[#This Row],[Bénéficiaires]]),"",VLOOKUP(Consolication[[#This Row],[Bénéficiaires]],'PADESCE Ccontractuelle'!$B$61:$N$175,9,FALSE))</f>
        <v/>
      </c>
      <c r="AB3296" s="16" t="str">
        <f>IF(ISBLANK(Consolication[[#This Row],[Bénéficiaires]]),"",VLOOKUP(Consolication[[#This Row],[Bénéficiaires]],'PADESCE Ccontractuelle'!$B$61:$N$175,10,FALSE))</f>
        <v/>
      </c>
      <c r="AC3296" s="34" t="e">
        <f>VLOOKUP(#REF!,Apprenants!A3297:I4300,8,FALSE)</f>
        <v>#REF!</v>
      </c>
    </row>
    <row r="3297" spans="22:29" s="16" customFormat="1" x14ac:dyDescent="0.35">
      <c r="V3297" s="16" t="str">
        <f>IF(ISBLANK(Consolication[[#This Row],[Bénéficiaires]]),"",VLOOKUP(Consolication[[#This Row],[Bénéficiaires]],'PADESCE Ccontractuelle'!$B$61:$N$175,9,FALSE))</f>
        <v/>
      </c>
      <c r="AB3297" s="16" t="str">
        <f>IF(ISBLANK(Consolication[[#This Row],[Bénéficiaires]]),"",VLOOKUP(Consolication[[#This Row],[Bénéficiaires]],'PADESCE Ccontractuelle'!$B$61:$N$175,10,FALSE))</f>
        <v/>
      </c>
      <c r="AC3297" s="34" t="e">
        <f>VLOOKUP(#REF!,Apprenants!A3298:I4301,8,FALSE)</f>
        <v>#REF!</v>
      </c>
    </row>
    <row r="3298" spans="22:29" s="16" customFormat="1" x14ac:dyDescent="0.35">
      <c r="V3298" s="16" t="str">
        <f>IF(ISBLANK(Consolication[[#This Row],[Bénéficiaires]]),"",VLOOKUP(Consolication[[#This Row],[Bénéficiaires]],'PADESCE Ccontractuelle'!$B$61:$N$175,9,FALSE))</f>
        <v/>
      </c>
      <c r="AB3298" s="16" t="str">
        <f>IF(ISBLANK(Consolication[[#This Row],[Bénéficiaires]]),"",VLOOKUP(Consolication[[#This Row],[Bénéficiaires]],'PADESCE Ccontractuelle'!$B$61:$N$175,10,FALSE))</f>
        <v/>
      </c>
      <c r="AC3298" s="34" t="e">
        <f>VLOOKUP(#REF!,Apprenants!A3299:I4302,8,FALSE)</f>
        <v>#REF!</v>
      </c>
    </row>
    <row r="3299" spans="22:29" s="16" customFormat="1" x14ac:dyDescent="0.35">
      <c r="V3299" s="16" t="str">
        <f>IF(ISBLANK(Consolication[[#This Row],[Bénéficiaires]]),"",VLOOKUP(Consolication[[#This Row],[Bénéficiaires]],'PADESCE Ccontractuelle'!$B$61:$N$175,9,FALSE))</f>
        <v/>
      </c>
      <c r="AB3299" s="16" t="str">
        <f>IF(ISBLANK(Consolication[[#This Row],[Bénéficiaires]]),"",VLOOKUP(Consolication[[#This Row],[Bénéficiaires]],'PADESCE Ccontractuelle'!$B$61:$N$175,10,FALSE))</f>
        <v/>
      </c>
      <c r="AC3299" s="34" t="e">
        <f>VLOOKUP(#REF!,Apprenants!A3300:I4303,8,FALSE)</f>
        <v>#REF!</v>
      </c>
    </row>
    <row r="3300" spans="22:29" s="16" customFormat="1" x14ac:dyDescent="0.35">
      <c r="V3300" s="16" t="str">
        <f>IF(ISBLANK(Consolication[[#This Row],[Bénéficiaires]]),"",VLOOKUP(Consolication[[#This Row],[Bénéficiaires]],'PADESCE Ccontractuelle'!$B$61:$N$175,9,FALSE))</f>
        <v/>
      </c>
      <c r="AB3300" s="16" t="str">
        <f>IF(ISBLANK(Consolication[[#This Row],[Bénéficiaires]]),"",VLOOKUP(Consolication[[#This Row],[Bénéficiaires]],'PADESCE Ccontractuelle'!$B$61:$N$175,10,FALSE))</f>
        <v/>
      </c>
      <c r="AC3300" s="34" t="e">
        <f>VLOOKUP(#REF!,Apprenants!A3301:I4304,8,FALSE)</f>
        <v>#REF!</v>
      </c>
    </row>
    <row r="3301" spans="22:29" s="16" customFormat="1" x14ac:dyDescent="0.35">
      <c r="V3301" s="16" t="str">
        <f>IF(ISBLANK(Consolication[[#This Row],[Bénéficiaires]]),"",VLOOKUP(Consolication[[#This Row],[Bénéficiaires]],'PADESCE Ccontractuelle'!$B$61:$N$175,9,FALSE))</f>
        <v/>
      </c>
      <c r="AB3301" s="16" t="str">
        <f>IF(ISBLANK(Consolication[[#This Row],[Bénéficiaires]]),"",VLOOKUP(Consolication[[#This Row],[Bénéficiaires]],'PADESCE Ccontractuelle'!$B$61:$N$175,10,FALSE))</f>
        <v/>
      </c>
      <c r="AC3301" s="34" t="e">
        <f>VLOOKUP(#REF!,Apprenants!A3302:I4305,8,FALSE)</f>
        <v>#REF!</v>
      </c>
    </row>
    <row r="3302" spans="22:29" s="16" customFormat="1" x14ac:dyDescent="0.35">
      <c r="V3302" s="16" t="str">
        <f>IF(ISBLANK(Consolication[[#This Row],[Bénéficiaires]]),"",VLOOKUP(Consolication[[#This Row],[Bénéficiaires]],'PADESCE Ccontractuelle'!$B$61:$N$175,9,FALSE))</f>
        <v/>
      </c>
      <c r="AB3302" s="16" t="str">
        <f>IF(ISBLANK(Consolication[[#This Row],[Bénéficiaires]]),"",VLOOKUP(Consolication[[#This Row],[Bénéficiaires]],'PADESCE Ccontractuelle'!$B$61:$N$175,10,FALSE))</f>
        <v/>
      </c>
      <c r="AC3302" s="34" t="e">
        <f>VLOOKUP(#REF!,Apprenants!A3303:I4306,8,FALSE)</f>
        <v>#REF!</v>
      </c>
    </row>
    <row r="3303" spans="22:29" s="16" customFormat="1" x14ac:dyDescent="0.35">
      <c r="V3303" s="16" t="str">
        <f>IF(ISBLANK(Consolication[[#This Row],[Bénéficiaires]]),"",VLOOKUP(Consolication[[#This Row],[Bénéficiaires]],'PADESCE Ccontractuelle'!$B$61:$N$175,9,FALSE))</f>
        <v/>
      </c>
      <c r="AB3303" s="16" t="str">
        <f>IF(ISBLANK(Consolication[[#This Row],[Bénéficiaires]]),"",VLOOKUP(Consolication[[#This Row],[Bénéficiaires]],'PADESCE Ccontractuelle'!$B$61:$N$175,10,FALSE))</f>
        <v/>
      </c>
      <c r="AC3303" s="34" t="e">
        <f>VLOOKUP(#REF!,Apprenants!A3304:I4307,8,FALSE)</f>
        <v>#REF!</v>
      </c>
    </row>
    <row r="3304" spans="22:29" s="16" customFormat="1" x14ac:dyDescent="0.35">
      <c r="V3304" s="16" t="str">
        <f>IF(ISBLANK(Consolication[[#This Row],[Bénéficiaires]]),"",VLOOKUP(Consolication[[#This Row],[Bénéficiaires]],'PADESCE Ccontractuelle'!$B$61:$N$175,9,FALSE))</f>
        <v/>
      </c>
      <c r="AB3304" s="16" t="str">
        <f>IF(ISBLANK(Consolication[[#This Row],[Bénéficiaires]]),"",VLOOKUP(Consolication[[#This Row],[Bénéficiaires]],'PADESCE Ccontractuelle'!$B$61:$N$175,10,FALSE))</f>
        <v/>
      </c>
      <c r="AC3304" s="34" t="e">
        <f>VLOOKUP(#REF!,Apprenants!A3305:I4308,8,FALSE)</f>
        <v>#REF!</v>
      </c>
    </row>
    <row r="3305" spans="22:29" s="16" customFormat="1" x14ac:dyDescent="0.35">
      <c r="V3305" s="16" t="str">
        <f>IF(ISBLANK(Consolication[[#This Row],[Bénéficiaires]]),"",VLOOKUP(Consolication[[#This Row],[Bénéficiaires]],'PADESCE Ccontractuelle'!$B$61:$N$175,9,FALSE))</f>
        <v/>
      </c>
      <c r="AB3305" s="16" t="str">
        <f>IF(ISBLANK(Consolication[[#This Row],[Bénéficiaires]]),"",VLOOKUP(Consolication[[#This Row],[Bénéficiaires]],'PADESCE Ccontractuelle'!$B$61:$N$175,10,FALSE))</f>
        <v/>
      </c>
      <c r="AC3305" s="34" t="e">
        <f>VLOOKUP(#REF!,Apprenants!A3306:I4309,8,FALSE)</f>
        <v>#REF!</v>
      </c>
    </row>
    <row r="3306" spans="22:29" s="16" customFormat="1" x14ac:dyDescent="0.35">
      <c r="V3306" s="16" t="str">
        <f>IF(ISBLANK(Consolication[[#This Row],[Bénéficiaires]]),"",VLOOKUP(Consolication[[#This Row],[Bénéficiaires]],'PADESCE Ccontractuelle'!$B$61:$N$175,9,FALSE))</f>
        <v/>
      </c>
      <c r="AB3306" s="16" t="str">
        <f>IF(ISBLANK(Consolication[[#This Row],[Bénéficiaires]]),"",VLOOKUP(Consolication[[#This Row],[Bénéficiaires]],'PADESCE Ccontractuelle'!$B$61:$N$175,10,FALSE))</f>
        <v/>
      </c>
      <c r="AC3306" s="34" t="e">
        <f>VLOOKUP(#REF!,Apprenants!A3307:I4310,8,FALSE)</f>
        <v>#REF!</v>
      </c>
    </row>
    <row r="3307" spans="22:29" s="16" customFormat="1" x14ac:dyDescent="0.35">
      <c r="V3307" s="16" t="str">
        <f>IF(ISBLANK(Consolication[[#This Row],[Bénéficiaires]]),"",VLOOKUP(Consolication[[#This Row],[Bénéficiaires]],'PADESCE Ccontractuelle'!$B$61:$N$175,9,FALSE))</f>
        <v/>
      </c>
      <c r="AB3307" s="16" t="str">
        <f>IF(ISBLANK(Consolication[[#This Row],[Bénéficiaires]]),"",VLOOKUP(Consolication[[#This Row],[Bénéficiaires]],'PADESCE Ccontractuelle'!$B$61:$N$175,10,FALSE))</f>
        <v/>
      </c>
      <c r="AC3307" s="34" t="e">
        <f>VLOOKUP(#REF!,Apprenants!A3308:I4311,8,FALSE)</f>
        <v>#REF!</v>
      </c>
    </row>
    <row r="3308" spans="22:29" s="16" customFormat="1" x14ac:dyDescent="0.35">
      <c r="V3308" s="16" t="str">
        <f>IF(ISBLANK(Consolication[[#This Row],[Bénéficiaires]]),"",VLOOKUP(Consolication[[#This Row],[Bénéficiaires]],'PADESCE Ccontractuelle'!$B$61:$N$175,9,FALSE))</f>
        <v/>
      </c>
      <c r="AB3308" s="16" t="str">
        <f>IF(ISBLANK(Consolication[[#This Row],[Bénéficiaires]]),"",VLOOKUP(Consolication[[#This Row],[Bénéficiaires]],'PADESCE Ccontractuelle'!$B$61:$N$175,10,FALSE))</f>
        <v/>
      </c>
      <c r="AC3308" s="34" t="e">
        <f>VLOOKUP(#REF!,Apprenants!A3309:I4312,8,FALSE)</f>
        <v>#REF!</v>
      </c>
    </row>
    <row r="3309" spans="22:29" s="16" customFormat="1" x14ac:dyDescent="0.35">
      <c r="V3309" s="16" t="str">
        <f>IF(ISBLANK(Consolication[[#This Row],[Bénéficiaires]]),"",VLOOKUP(Consolication[[#This Row],[Bénéficiaires]],'PADESCE Ccontractuelle'!$B$61:$N$175,9,FALSE))</f>
        <v/>
      </c>
      <c r="AB3309" s="16" t="str">
        <f>IF(ISBLANK(Consolication[[#This Row],[Bénéficiaires]]),"",VLOOKUP(Consolication[[#This Row],[Bénéficiaires]],'PADESCE Ccontractuelle'!$B$61:$N$175,10,FALSE))</f>
        <v/>
      </c>
      <c r="AC3309" s="34" t="e">
        <f>VLOOKUP(#REF!,Apprenants!A3310:I4313,8,FALSE)</f>
        <v>#REF!</v>
      </c>
    </row>
    <row r="3310" spans="22:29" s="16" customFormat="1" x14ac:dyDescent="0.35">
      <c r="V3310" s="16" t="str">
        <f>IF(ISBLANK(Consolication[[#This Row],[Bénéficiaires]]),"",VLOOKUP(Consolication[[#This Row],[Bénéficiaires]],'PADESCE Ccontractuelle'!$B$61:$N$175,9,FALSE))</f>
        <v/>
      </c>
      <c r="AB3310" s="16" t="str">
        <f>IF(ISBLANK(Consolication[[#This Row],[Bénéficiaires]]),"",VLOOKUP(Consolication[[#This Row],[Bénéficiaires]],'PADESCE Ccontractuelle'!$B$61:$N$175,10,FALSE))</f>
        <v/>
      </c>
      <c r="AC3310" s="34" t="e">
        <f>VLOOKUP(#REF!,Apprenants!A3311:I4314,8,FALSE)</f>
        <v>#REF!</v>
      </c>
    </row>
    <row r="3311" spans="22:29" s="16" customFormat="1" x14ac:dyDescent="0.35">
      <c r="V3311" s="16" t="str">
        <f>IF(ISBLANK(Consolication[[#This Row],[Bénéficiaires]]),"",VLOOKUP(Consolication[[#This Row],[Bénéficiaires]],'PADESCE Ccontractuelle'!$B$61:$N$175,9,FALSE))</f>
        <v/>
      </c>
      <c r="AB3311" s="16" t="str">
        <f>IF(ISBLANK(Consolication[[#This Row],[Bénéficiaires]]),"",VLOOKUP(Consolication[[#This Row],[Bénéficiaires]],'PADESCE Ccontractuelle'!$B$61:$N$175,10,FALSE))</f>
        <v/>
      </c>
      <c r="AC3311" s="34" t="e">
        <f>VLOOKUP(#REF!,Apprenants!A3312:I4315,8,FALSE)</f>
        <v>#REF!</v>
      </c>
    </row>
    <row r="3312" spans="22:29" s="16" customFormat="1" x14ac:dyDescent="0.35">
      <c r="V3312" s="16" t="str">
        <f>IF(ISBLANK(Consolication[[#This Row],[Bénéficiaires]]),"",VLOOKUP(Consolication[[#This Row],[Bénéficiaires]],'PADESCE Ccontractuelle'!$B$61:$N$175,9,FALSE))</f>
        <v/>
      </c>
      <c r="AB3312" s="16" t="str">
        <f>IF(ISBLANK(Consolication[[#This Row],[Bénéficiaires]]),"",VLOOKUP(Consolication[[#This Row],[Bénéficiaires]],'PADESCE Ccontractuelle'!$B$61:$N$175,10,FALSE))</f>
        <v/>
      </c>
      <c r="AC3312" s="34" t="e">
        <f>VLOOKUP(#REF!,Apprenants!A3313:I4316,8,FALSE)</f>
        <v>#REF!</v>
      </c>
    </row>
    <row r="3313" spans="22:29" s="16" customFormat="1" x14ac:dyDescent="0.35">
      <c r="V3313" s="16" t="str">
        <f>IF(ISBLANK(Consolication[[#This Row],[Bénéficiaires]]),"",VLOOKUP(Consolication[[#This Row],[Bénéficiaires]],'PADESCE Ccontractuelle'!$B$61:$N$175,9,FALSE))</f>
        <v/>
      </c>
      <c r="AB3313" s="16" t="str">
        <f>IF(ISBLANK(Consolication[[#This Row],[Bénéficiaires]]),"",VLOOKUP(Consolication[[#This Row],[Bénéficiaires]],'PADESCE Ccontractuelle'!$B$61:$N$175,10,FALSE))</f>
        <v/>
      </c>
      <c r="AC3313" s="34" t="e">
        <f>VLOOKUP(#REF!,Apprenants!A3314:I4317,8,FALSE)</f>
        <v>#REF!</v>
      </c>
    </row>
    <row r="3314" spans="22:29" s="16" customFormat="1" x14ac:dyDescent="0.35">
      <c r="V3314" s="16" t="str">
        <f>IF(ISBLANK(Consolication[[#This Row],[Bénéficiaires]]),"",VLOOKUP(Consolication[[#This Row],[Bénéficiaires]],'PADESCE Ccontractuelle'!$B$61:$N$175,9,FALSE))</f>
        <v/>
      </c>
      <c r="AB3314" s="16" t="str">
        <f>IF(ISBLANK(Consolication[[#This Row],[Bénéficiaires]]),"",VLOOKUP(Consolication[[#This Row],[Bénéficiaires]],'PADESCE Ccontractuelle'!$B$61:$N$175,10,FALSE))</f>
        <v/>
      </c>
      <c r="AC3314" s="34" t="e">
        <f>VLOOKUP(#REF!,Apprenants!A3315:I4318,8,FALSE)</f>
        <v>#REF!</v>
      </c>
    </row>
    <row r="3315" spans="22:29" s="16" customFormat="1" x14ac:dyDescent="0.35">
      <c r="V3315" s="16" t="str">
        <f>IF(ISBLANK(Consolication[[#This Row],[Bénéficiaires]]),"",VLOOKUP(Consolication[[#This Row],[Bénéficiaires]],'PADESCE Ccontractuelle'!$B$61:$N$175,9,FALSE))</f>
        <v/>
      </c>
      <c r="AB3315" s="16" t="str">
        <f>IF(ISBLANK(Consolication[[#This Row],[Bénéficiaires]]),"",VLOOKUP(Consolication[[#This Row],[Bénéficiaires]],'PADESCE Ccontractuelle'!$B$61:$N$175,10,FALSE))</f>
        <v/>
      </c>
      <c r="AC3315" s="34" t="e">
        <f>VLOOKUP(#REF!,Apprenants!A3316:I4319,8,FALSE)</f>
        <v>#REF!</v>
      </c>
    </row>
    <row r="3316" spans="22:29" s="16" customFormat="1" x14ac:dyDescent="0.35">
      <c r="V3316" s="16" t="str">
        <f>IF(ISBLANK(Consolication[[#This Row],[Bénéficiaires]]),"",VLOOKUP(Consolication[[#This Row],[Bénéficiaires]],'PADESCE Ccontractuelle'!$B$61:$N$175,9,FALSE))</f>
        <v/>
      </c>
      <c r="AB3316" s="16" t="str">
        <f>IF(ISBLANK(Consolication[[#This Row],[Bénéficiaires]]),"",VLOOKUP(Consolication[[#This Row],[Bénéficiaires]],'PADESCE Ccontractuelle'!$B$61:$N$175,10,FALSE))</f>
        <v/>
      </c>
      <c r="AC3316" s="34" t="e">
        <f>VLOOKUP(#REF!,Apprenants!A3317:I4320,8,FALSE)</f>
        <v>#REF!</v>
      </c>
    </row>
    <row r="3317" spans="22:29" s="16" customFormat="1" x14ac:dyDescent="0.35">
      <c r="V3317" s="16" t="str">
        <f>IF(ISBLANK(Consolication[[#This Row],[Bénéficiaires]]),"",VLOOKUP(Consolication[[#This Row],[Bénéficiaires]],'PADESCE Ccontractuelle'!$B$61:$N$175,9,FALSE))</f>
        <v/>
      </c>
      <c r="AB3317" s="16" t="str">
        <f>IF(ISBLANK(Consolication[[#This Row],[Bénéficiaires]]),"",VLOOKUP(Consolication[[#This Row],[Bénéficiaires]],'PADESCE Ccontractuelle'!$B$61:$N$175,10,FALSE))</f>
        <v/>
      </c>
      <c r="AC3317" s="34" t="e">
        <f>VLOOKUP(#REF!,Apprenants!A3318:I4321,8,FALSE)</f>
        <v>#REF!</v>
      </c>
    </row>
    <row r="3318" spans="22:29" s="16" customFormat="1" x14ac:dyDescent="0.35">
      <c r="V3318" s="16" t="str">
        <f>IF(ISBLANK(Consolication[[#This Row],[Bénéficiaires]]),"",VLOOKUP(Consolication[[#This Row],[Bénéficiaires]],'PADESCE Ccontractuelle'!$B$61:$N$175,9,FALSE))</f>
        <v/>
      </c>
      <c r="AB3318" s="16" t="str">
        <f>IF(ISBLANK(Consolication[[#This Row],[Bénéficiaires]]),"",VLOOKUP(Consolication[[#This Row],[Bénéficiaires]],'PADESCE Ccontractuelle'!$B$61:$N$175,10,FALSE))</f>
        <v/>
      </c>
      <c r="AC3318" s="34" t="e">
        <f>VLOOKUP(#REF!,Apprenants!A3319:I4322,8,FALSE)</f>
        <v>#REF!</v>
      </c>
    </row>
    <row r="3319" spans="22:29" s="16" customFormat="1" x14ac:dyDescent="0.35">
      <c r="V3319" s="16" t="str">
        <f>IF(ISBLANK(Consolication[[#This Row],[Bénéficiaires]]),"",VLOOKUP(Consolication[[#This Row],[Bénéficiaires]],'PADESCE Ccontractuelle'!$B$61:$N$175,9,FALSE))</f>
        <v/>
      </c>
      <c r="AB3319" s="16" t="str">
        <f>IF(ISBLANK(Consolication[[#This Row],[Bénéficiaires]]),"",VLOOKUP(Consolication[[#This Row],[Bénéficiaires]],'PADESCE Ccontractuelle'!$B$61:$N$175,10,FALSE))</f>
        <v/>
      </c>
      <c r="AC3319" s="34" t="e">
        <f>VLOOKUP(#REF!,Apprenants!A3320:I4323,8,FALSE)</f>
        <v>#REF!</v>
      </c>
    </row>
    <row r="3320" spans="22:29" s="16" customFormat="1" x14ac:dyDescent="0.35">
      <c r="V3320" s="16" t="str">
        <f>IF(ISBLANK(Consolication[[#This Row],[Bénéficiaires]]),"",VLOOKUP(Consolication[[#This Row],[Bénéficiaires]],'PADESCE Ccontractuelle'!$B$61:$N$175,9,FALSE))</f>
        <v/>
      </c>
      <c r="AB3320" s="16" t="str">
        <f>IF(ISBLANK(Consolication[[#This Row],[Bénéficiaires]]),"",VLOOKUP(Consolication[[#This Row],[Bénéficiaires]],'PADESCE Ccontractuelle'!$B$61:$N$175,10,FALSE))</f>
        <v/>
      </c>
      <c r="AC3320" s="34" t="e">
        <f>VLOOKUP(#REF!,Apprenants!A3321:I4324,8,FALSE)</f>
        <v>#REF!</v>
      </c>
    </row>
    <row r="3321" spans="22:29" s="16" customFormat="1" x14ac:dyDescent="0.35">
      <c r="V3321" s="16" t="str">
        <f>IF(ISBLANK(Consolication[[#This Row],[Bénéficiaires]]),"",VLOOKUP(Consolication[[#This Row],[Bénéficiaires]],'PADESCE Ccontractuelle'!$B$61:$N$175,9,FALSE))</f>
        <v/>
      </c>
      <c r="AB3321" s="16" t="str">
        <f>IF(ISBLANK(Consolication[[#This Row],[Bénéficiaires]]),"",VLOOKUP(Consolication[[#This Row],[Bénéficiaires]],'PADESCE Ccontractuelle'!$B$61:$N$175,10,FALSE))</f>
        <v/>
      </c>
      <c r="AC3321" s="34" t="e">
        <f>VLOOKUP(#REF!,Apprenants!A3322:I4325,8,FALSE)</f>
        <v>#REF!</v>
      </c>
    </row>
    <row r="3322" spans="22:29" s="16" customFormat="1" x14ac:dyDescent="0.35">
      <c r="V3322" s="16" t="str">
        <f>IF(ISBLANK(Consolication[[#This Row],[Bénéficiaires]]),"",VLOOKUP(Consolication[[#This Row],[Bénéficiaires]],'PADESCE Ccontractuelle'!$B$61:$N$175,9,FALSE))</f>
        <v/>
      </c>
      <c r="AB3322" s="16" t="str">
        <f>IF(ISBLANK(Consolication[[#This Row],[Bénéficiaires]]),"",VLOOKUP(Consolication[[#This Row],[Bénéficiaires]],'PADESCE Ccontractuelle'!$B$61:$N$175,10,FALSE))</f>
        <v/>
      </c>
      <c r="AC3322" s="34" t="e">
        <f>VLOOKUP(#REF!,Apprenants!A3323:I4326,8,FALSE)</f>
        <v>#REF!</v>
      </c>
    </row>
    <row r="3323" spans="22:29" s="16" customFormat="1" x14ac:dyDescent="0.35">
      <c r="V3323" s="16" t="str">
        <f>IF(ISBLANK(Consolication[[#This Row],[Bénéficiaires]]),"",VLOOKUP(Consolication[[#This Row],[Bénéficiaires]],'PADESCE Ccontractuelle'!$B$61:$N$175,9,FALSE))</f>
        <v/>
      </c>
      <c r="AB3323" s="16" t="str">
        <f>IF(ISBLANK(Consolication[[#This Row],[Bénéficiaires]]),"",VLOOKUP(Consolication[[#This Row],[Bénéficiaires]],'PADESCE Ccontractuelle'!$B$61:$N$175,10,FALSE))</f>
        <v/>
      </c>
      <c r="AC3323" s="34" t="e">
        <f>VLOOKUP(#REF!,Apprenants!A3324:I4327,8,FALSE)</f>
        <v>#REF!</v>
      </c>
    </row>
    <row r="3324" spans="22:29" s="16" customFormat="1" x14ac:dyDescent="0.35">
      <c r="V3324" s="16" t="str">
        <f>IF(ISBLANK(Consolication[[#This Row],[Bénéficiaires]]),"",VLOOKUP(Consolication[[#This Row],[Bénéficiaires]],'PADESCE Ccontractuelle'!$B$61:$N$175,9,FALSE))</f>
        <v/>
      </c>
      <c r="AB3324" s="16" t="str">
        <f>IF(ISBLANK(Consolication[[#This Row],[Bénéficiaires]]),"",VLOOKUP(Consolication[[#This Row],[Bénéficiaires]],'PADESCE Ccontractuelle'!$B$61:$N$175,10,FALSE))</f>
        <v/>
      </c>
      <c r="AC3324" s="34" t="e">
        <f>VLOOKUP(#REF!,Apprenants!A3325:I4328,8,FALSE)</f>
        <v>#REF!</v>
      </c>
    </row>
    <row r="3325" spans="22:29" s="16" customFormat="1" x14ac:dyDescent="0.35">
      <c r="V3325" s="16" t="str">
        <f>IF(ISBLANK(Consolication[[#This Row],[Bénéficiaires]]),"",VLOOKUP(Consolication[[#This Row],[Bénéficiaires]],'PADESCE Ccontractuelle'!$B$61:$N$175,9,FALSE))</f>
        <v/>
      </c>
      <c r="AB3325" s="16" t="str">
        <f>IF(ISBLANK(Consolication[[#This Row],[Bénéficiaires]]),"",VLOOKUP(Consolication[[#This Row],[Bénéficiaires]],'PADESCE Ccontractuelle'!$B$61:$N$175,10,FALSE))</f>
        <v/>
      </c>
      <c r="AC3325" s="34" t="e">
        <f>VLOOKUP(#REF!,Apprenants!A3326:I4329,8,FALSE)</f>
        <v>#REF!</v>
      </c>
    </row>
    <row r="3326" spans="22:29" s="16" customFormat="1" x14ac:dyDescent="0.35">
      <c r="V3326" s="16" t="str">
        <f>IF(ISBLANK(Consolication[[#This Row],[Bénéficiaires]]),"",VLOOKUP(Consolication[[#This Row],[Bénéficiaires]],'PADESCE Ccontractuelle'!$B$61:$N$175,9,FALSE))</f>
        <v/>
      </c>
      <c r="AB3326" s="16" t="str">
        <f>IF(ISBLANK(Consolication[[#This Row],[Bénéficiaires]]),"",VLOOKUP(Consolication[[#This Row],[Bénéficiaires]],'PADESCE Ccontractuelle'!$B$61:$N$175,10,FALSE))</f>
        <v/>
      </c>
      <c r="AC3326" s="34" t="e">
        <f>VLOOKUP(#REF!,Apprenants!A3327:I4330,8,FALSE)</f>
        <v>#REF!</v>
      </c>
    </row>
    <row r="3327" spans="22:29" s="16" customFormat="1" x14ac:dyDescent="0.35">
      <c r="V3327" s="16" t="str">
        <f>IF(ISBLANK(Consolication[[#This Row],[Bénéficiaires]]),"",VLOOKUP(Consolication[[#This Row],[Bénéficiaires]],'PADESCE Ccontractuelle'!$B$61:$N$175,9,FALSE))</f>
        <v/>
      </c>
      <c r="AB3327" s="16" t="str">
        <f>IF(ISBLANK(Consolication[[#This Row],[Bénéficiaires]]),"",VLOOKUP(Consolication[[#This Row],[Bénéficiaires]],'PADESCE Ccontractuelle'!$B$61:$N$175,10,FALSE))</f>
        <v/>
      </c>
      <c r="AC3327" s="34" t="e">
        <f>VLOOKUP(#REF!,Apprenants!A3328:I4331,8,FALSE)</f>
        <v>#REF!</v>
      </c>
    </row>
    <row r="3328" spans="22:29" s="16" customFormat="1" x14ac:dyDescent="0.35">
      <c r="V3328" s="16" t="str">
        <f>IF(ISBLANK(Consolication[[#This Row],[Bénéficiaires]]),"",VLOOKUP(Consolication[[#This Row],[Bénéficiaires]],'PADESCE Ccontractuelle'!$B$61:$N$175,9,FALSE))</f>
        <v/>
      </c>
      <c r="AB3328" s="16" t="str">
        <f>IF(ISBLANK(Consolication[[#This Row],[Bénéficiaires]]),"",VLOOKUP(Consolication[[#This Row],[Bénéficiaires]],'PADESCE Ccontractuelle'!$B$61:$N$175,10,FALSE))</f>
        <v/>
      </c>
      <c r="AC3328" s="34" t="e">
        <f>VLOOKUP(#REF!,Apprenants!A3329:I4332,8,FALSE)</f>
        <v>#REF!</v>
      </c>
    </row>
    <row r="3329" spans="22:29" s="16" customFormat="1" x14ac:dyDescent="0.35">
      <c r="V3329" s="16" t="str">
        <f>IF(ISBLANK(Consolication[[#This Row],[Bénéficiaires]]),"",VLOOKUP(Consolication[[#This Row],[Bénéficiaires]],'PADESCE Ccontractuelle'!$B$61:$N$175,9,FALSE))</f>
        <v/>
      </c>
      <c r="AB3329" s="16" t="str">
        <f>IF(ISBLANK(Consolication[[#This Row],[Bénéficiaires]]),"",VLOOKUP(Consolication[[#This Row],[Bénéficiaires]],'PADESCE Ccontractuelle'!$B$61:$N$175,10,FALSE))</f>
        <v/>
      </c>
      <c r="AC3329" s="34" t="e">
        <f>VLOOKUP(#REF!,Apprenants!A3330:I4333,8,FALSE)</f>
        <v>#REF!</v>
      </c>
    </row>
    <row r="3330" spans="22:29" s="16" customFormat="1" x14ac:dyDescent="0.35">
      <c r="V3330" s="16" t="str">
        <f>IF(ISBLANK(Consolication[[#This Row],[Bénéficiaires]]),"",VLOOKUP(Consolication[[#This Row],[Bénéficiaires]],'PADESCE Ccontractuelle'!$B$61:$N$175,9,FALSE))</f>
        <v/>
      </c>
      <c r="AB3330" s="16" t="str">
        <f>IF(ISBLANK(Consolication[[#This Row],[Bénéficiaires]]),"",VLOOKUP(Consolication[[#This Row],[Bénéficiaires]],'PADESCE Ccontractuelle'!$B$61:$N$175,10,FALSE))</f>
        <v/>
      </c>
      <c r="AC3330" s="34" t="e">
        <f>VLOOKUP(#REF!,Apprenants!A3331:I4334,8,FALSE)</f>
        <v>#REF!</v>
      </c>
    </row>
    <row r="3331" spans="22:29" s="16" customFormat="1" x14ac:dyDescent="0.35">
      <c r="V3331" s="16" t="str">
        <f>IF(ISBLANK(Consolication[[#This Row],[Bénéficiaires]]),"",VLOOKUP(Consolication[[#This Row],[Bénéficiaires]],'PADESCE Ccontractuelle'!$B$61:$N$175,9,FALSE))</f>
        <v/>
      </c>
      <c r="AB3331" s="16" t="str">
        <f>IF(ISBLANK(Consolication[[#This Row],[Bénéficiaires]]),"",VLOOKUP(Consolication[[#This Row],[Bénéficiaires]],'PADESCE Ccontractuelle'!$B$61:$N$175,10,FALSE))</f>
        <v/>
      </c>
      <c r="AC3331" s="34" t="e">
        <f>VLOOKUP(#REF!,Apprenants!A3332:I4335,8,FALSE)</f>
        <v>#REF!</v>
      </c>
    </row>
    <row r="3332" spans="22:29" s="16" customFormat="1" x14ac:dyDescent="0.35">
      <c r="V3332" s="16" t="str">
        <f>IF(ISBLANK(Consolication[[#This Row],[Bénéficiaires]]),"",VLOOKUP(Consolication[[#This Row],[Bénéficiaires]],'PADESCE Ccontractuelle'!$B$61:$N$175,9,FALSE))</f>
        <v/>
      </c>
      <c r="AB3332" s="16" t="str">
        <f>IF(ISBLANK(Consolication[[#This Row],[Bénéficiaires]]),"",VLOOKUP(Consolication[[#This Row],[Bénéficiaires]],'PADESCE Ccontractuelle'!$B$61:$N$175,10,FALSE))</f>
        <v/>
      </c>
      <c r="AC3332" s="34" t="e">
        <f>VLOOKUP(#REF!,Apprenants!A3333:I4336,8,FALSE)</f>
        <v>#REF!</v>
      </c>
    </row>
    <row r="3333" spans="22:29" s="16" customFormat="1" x14ac:dyDescent="0.35">
      <c r="V3333" s="16" t="str">
        <f>IF(ISBLANK(Consolication[[#This Row],[Bénéficiaires]]),"",VLOOKUP(Consolication[[#This Row],[Bénéficiaires]],'PADESCE Ccontractuelle'!$B$61:$N$175,9,FALSE))</f>
        <v/>
      </c>
      <c r="AB3333" s="16" t="str">
        <f>IF(ISBLANK(Consolication[[#This Row],[Bénéficiaires]]),"",VLOOKUP(Consolication[[#This Row],[Bénéficiaires]],'PADESCE Ccontractuelle'!$B$61:$N$175,10,FALSE))</f>
        <v/>
      </c>
      <c r="AC3333" s="34" t="e">
        <f>VLOOKUP(#REF!,Apprenants!A3334:I4337,8,FALSE)</f>
        <v>#REF!</v>
      </c>
    </row>
    <row r="3334" spans="22:29" s="16" customFormat="1" x14ac:dyDescent="0.35">
      <c r="V3334" s="16" t="str">
        <f>IF(ISBLANK(Consolication[[#This Row],[Bénéficiaires]]),"",VLOOKUP(Consolication[[#This Row],[Bénéficiaires]],'PADESCE Ccontractuelle'!$B$61:$N$175,9,FALSE))</f>
        <v/>
      </c>
      <c r="AB3334" s="16" t="str">
        <f>IF(ISBLANK(Consolication[[#This Row],[Bénéficiaires]]),"",VLOOKUP(Consolication[[#This Row],[Bénéficiaires]],'PADESCE Ccontractuelle'!$B$61:$N$175,10,FALSE))</f>
        <v/>
      </c>
      <c r="AC3334" s="34" t="e">
        <f>VLOOKUP(#REF!,Apprenants!A3335:I4338,8,FALSE)</f>
        <v>#REF!</v>
      </c>
    </row>
    <row r="3335" spans="22:29" s="16" customFormat="1" x14ac:dyDescent="0.35">
      <c r="V3335" s="16" t="str">
        <f>IF(ISBLANK(Consolication[[#This Row],[Bénéficiaires]]),"",VLOOKUP(Consolication[[#This Row],[Bénéficiaires]],'PADESCE Ccontractuelle'!$B$61:$N$175,9,FALSE))</f>
        <v/>
      </c>
      <c r="AB3335" s="16" t="str">
        <f>IF(ISBLANK(Consolication[[#This Row],[Bénéficiaires]]),"",VLOOKUP(Consolication[[#This Row],[Bénéficiaires]],'PADESCE Ccontractuelle'!$B$61:$N$175,10,FALSE))</f>
        <v/>
      </c>
      <c r="AC3335" s="34" t="e">
        <f>VLOOKUP(#REF!,Apprenants!A3336:I4339,8,FALSE)</f>
        <v>#REF!</v>
      </c>
    </row>
    <row r="3336" spans="22:29" s="16" customFormat="1" x14ac:dyDescent="0.35">
      <c r="V3336" s="16" t="str">
        <f>IF(ISBLANK(Consolication[[#This Row],[Bénéficiaires]]),"",VLOOKUP(Consolication[[#This Row],[Bénéficiaires]],'PADESCE Ccontractuelle'!$B$61:$N$175,9,FALSE))</f>
        <v/>
      </c>
      <c r="AB3336" s="16" t="str">
        <f>IF(ISBLANK(Consolication[[#This Row],[Bénéficiaires]]),"",VLOOKUP(Consolication[[#This Row],[Bénéficiaires]],'PADESCE Ccontractuelle'!$B$61:$N$175,10,FALSE))</f>
        <v/>
      </c>
      <c r="AC3336" s="34" t="e">
        <f>VLOOKUP(#REF!,Apprenants!A3337:I4340,8,FALSE)</f>
        <v>#REF!</v>
      </c>
    </row>
    <row r="3337" spans="22:29" s="16" customFormat="1" x14ac:dyDescent="0.35">
      <c r="V3337" s="16" t="str">
        <f>IF(ISBLANK(Consolication[[#This Row],[Bénéficiaires]]),"",VLOOKUP(Consolication[[#This Row],[Bénéficiaires]],'PADESCE Ccontractuelle'!$B$61:$N$175,9,FALSE))</f>
        <v/>
      </c>
      <c r="AB3337" s="16" t="str">
        <f>IF(ISBLANK(Consolication[[#This Row],[Bénéficiaires]]),"",VLOOKUP(Consolication[[#This Row],[Bénéficiaires]],'PADESCE Ccontractuelle'!$B$61:$N$175,10,FALSE))</f>
        <v/>
      </c>
      <c r="AC3337" s="34" t="e">
        <f>VLOOKUP(#REF!,Apprenants!A3338:I4341,8,FALSE)</f>
        <v>#REF!</v>
      </c>
    </row>
    <row r="3338" spans="22:29" s="16" customFormat="1" x14ac:dyDescent="0.35">
      <c r="V3338" s="16" t="str">
        <f>IF(ISBLANK(Consolication[[#This Row],[Bénéficiaires]]),"",VLOOKUP(Consolication[[#This Row],[Bénéficiaires]],'PADESCE Ccontractuelle'!$B$61:$N$175,9,FALSE))</f>
        <v/>
      </c>
      <c r="AB3338" s="16" t="str">
        <f>IF(ISBLANK(Consolication[[#This Row],[Bénéficiaires]]),"",VLOOKUP(Consolication[[#This Row],[Bénéficiaires]],'PADESCE Ccontractuelle'!$B$61:$N$175,10,FALSE))</f>
        <v/>
      </c>
      <c r="AC3338" s="34" t="e">
        <f>VLOOKUP(#REF!,Apprenants!A3339:I4342,8,FALSE)</f>
        <v>#REF!</v>
      </c>
    </row>
    <row r="3339" spans="22:29" s="16" customFormat="1" x14ac:dyDescent="0.35">
      <c r="V3339" s="16" t="str">
        <f>IF(ISBLANK(Consolication[[#This Row],[Bénéficiaires]]),"",VLOOKUP(Consolication[[#This Row],[Bénéficiaires]],'PADESCE Ccontractuelle'!$B$61:$N$175,9,FALSE))</f>
        <v/>
      </c>
      <c r="AB3339" s="16" t="str">
        <f>IF(ISBLANK(Consolication[[#This Row],[Bénéficiaires]]),"",VLOOKUP(Consolication[[#This Row],[Bénéficiaires]],'PADESCE Ccontractuelle'!$B$61:$N$175,10,FALSE))</f>
        <v/>
      </c>
      <c r="AC3339" s="34" t="e">
        <f>VLOOKUP(#REF!,Apprenants!A3340:I4343,8,FALSE)</f>
        <v>#REF!</v>
      </c>
    </row>
    <row r="3340" spans="22:29" s="16" customFormat="1" x14ac:dyDescent="0.35">
      <c r="V3340" s="16" t="str">
        <f>IF(ISBLANK(Consolication[[#This Row],[Bénéficiaires]]),"",VLOOKUP(Consolication[[#This Row],[Bénéficiaires]],'PADESCE Ccontractuelle'!$B$61:$N$175,9,FALSE))</f>
        <v/>
      </c>
      <c r="AB3340" s="16" t="str">
        <f>IF(ISBLANK(Consolication[[#This Row],[Bénéficiaires]]),"",VLOOKUP(Consolication[[#This Row],[Bénéficiaires]],'PADESCE Ccontractuelle'!$B$61:$N$175,10,FALSE))</f>
        <v/>
      </c>
      <c r="AC3340" s="34" t="e">
        <f>VLOOKUP(#REF!,Apprenants!A3341:I4344,8,FALSE)</f>
        <v>#REF!</v>
      </c>
    </row>
    <row r="3341" spans="22:29" s="16" customFormat="1" x14ac:dyDescent="0.35">
      <c r="V3341" s="16" t="str">
        <f>IF(ISBLANK(Consolication[[#This Row],[Bénéficiaires]]),"",VLOOKUP(Consolication[[#This Row],[Bénéficiaires]],'PADESCE Ccontractuelle'!$B$61:$N$175,9,FALSE))</f>
        <v/>
      </c>
      <c r="AB3341" s="16" t="str">
        <f>IF(ISBLANK(Consolication[[#This Row],[Bénéficiaires]]),"",VLOOKUP(Consolication[[#This Row],[Bénéficiaires]],'PADESCE Ccontractuelle'!$B$61:$N$175,10,FALSE))</f>
        <v/>
      </c>
      <c r="AC3341" s="34" t="e">
        <f>VLOOKUP(#REF!,Apprenants!A3342:I4345,8,FALSE)</f>
        <v>#REF!</v>
      </c>
    </row>
    <row r="3342" spans="22:29" s="16" customFormat="1" x14ac:dyDescent="0.35">
      <c r="V3342" s="16" t="str">
        <f>IF(ISBLANK(Consolication[[#This Row],[Bénéficiaires]]),"",VLOOKUP(Consolication[[#This Row],[Bénéficiaires]],'PADESCE Ccontractuelle'!$B$61:$N$175,9,FALSE))</f>
        <v/>
      </c>
      <c r="AB3342" s="16" t="str">
        <f>IF(ISBLANK(Consolication[[#This Row],[Bénéficiaires]]),"",VLOOKUP(Consolication[[#This Row],[Bénéficiaires]],'PADESCE Ccontractuelle'!$B$61:$N$175,10,FALSE))</f>
        <v/>
      </c>
      <c r="AC3342" s="34" t="e">
        <f>VLOOKUP(#REF!,Apprenants!A3343:I4346,8,FALSE)</f>
        <v>#REF!</v>
      </c>
    </row>
    <row r="3343" spans="22:29" s="16" customFormat="1" x14ac:dyDescent="0.35">
      <c r="V3343" s="16" t="str">
        <f>IF(ISBLANK(Consolication[[#This Row],[Bénéficiaires]]),"",VLOOKUP(Consolication[[#This Row],[Bénéficiaires]],'PADESCE Ccontractuelle'!$B$61:$N$175,9,FALSE))</f>
        <v/>
      </c>
      <c r="AB3343" s="16" t="str">
        <f>IF(ISBLANK(Consolication[[#This Row],[Bénéficiaires]]),"",VLOOKUP(Consolication[[#This Row],[Bénéficiaires]],'PADESCE Ccontractuelle'!$B$61:$N$175,10,FALSE))</f>
        <v/>
      </c>
      <c r="AC3343" s="34" t="e">
        <f>VLOOKUP(#REF!,Apprenants!A3344:I4347,8,FALSE)</f>
        <v>#REF!</v>
      </c>
    </row>
    <row r="3344" spans="22:29" s="16" customFormat="1" x14ac:dyDescent="0.35">
      <c r="V3344" s="16" t="str">
        <f>IF(ISBLANK(Consolication[[#This Row],[Bénéficiaires]]),"",VLOOKUP(Consolication[[#This Row],[Bénéficiaires]],'PADESCE Ccontractuelle'!$B$61:$N$175,9,FALSE))</f>
        <v/>
      </c>
      <c r="AB3344" s="16" t="str">
        <f>IF(ISBLANK(Consolication[[#This Row],[Bénéficiaires]]),"",VLOOKUP(Consolication[[#This Row],[Bénéficiaires]],'PADESCE Ccontractuelle'!$B$61:$N$175,10,FALSE))</f>
        <v/>
      </c>
      <c r="AC3344" s="34" t="e">
        <f>VLOOKUP(#REF!,Apprenants!A3345:I4348,8,FALSE)</f>
        <v>#REF!</v>
      </c>
    </row>
    <row r="3345" spans="22:29" s="16" customFormat="1" x14ac:dyDescent="0.35">
      <c r="V3345" s="16" t="str">
        <f>IF(ISBLANK(Consolication[[#This Row],[Bénéficiaires]]),"",VLOOKUP(Consolication[[#This Row],[Bénéficiaires]],'PADESCE Ccontractuelle'!$B$61:$N$175,9,FALSE))</f>
        <v/>
      </c>
      <c r="AB3345" s="16" t="str">
        <f>IF(ISBLANK(Consolication[[#This Row],[Bénéficiaires]]),"",VLOOKUP(Consolication[[#This Row],[Bénéficiaires]],'PADESCE Ccontractuelle'!$B$61:$N$175,10,FALSE))</f>
        <v/>
      </c>
      <c r="AC3345" s="34" t="e">
        <f>VLOOKUP(#REF!,Apprenants!A3346:I4349,8,FALSE)</f>
        <v>#REF!</v>
      </c>
    </row>
    <row r="3346" spans="22:29" s="16" customFormat="1" x14ac:dyDescent="0.35">
      <c r="V3346" s="16" t="str">
        <f>IF(ISBLANK(Consolication[[#This Row],[Bénéficiaires]]),"",VLOOKUP(Consolication[[#This Row],[Bénéficiaires]],'PADESCE Ccontractuelle'!$B$61:$N$175,9,FALSE))</f>
        <v/>
      </c>
      <c r="AB3346" s="16" t="str">
        <f>IF(ISBLANK(Consolication[[#This Row],[Bénéficiaires]]),"",VLOOKUP(Consolication[[#This Row],[Bénéficiaires]],'PADESCE Ccontractuelle'!$B$61:$N$175,10,FALSE))</f>
        <v/>
      </c>
      <c r="AC3346" s="34" t="e">
        <f>VLOOKUP(#REF!,Apprenants!A3347:I4350,8,FALSE)</f>
        <v>#REF!</v>
      </c>
    </row>
    <row r="3347" spans="22:29" s="16" customFormat="1" x14ac:dyDescent="0.35">
      <c r="V3347" s="16" t="str">
        <f>IF(ISBLANK(Consolication[[#This Row],[Bénéficiaires]]),"",VLOOKUP(Consolication[[#This Row],[Bénéficiaires]],'PADESCE Ccontractuelle'!$B$61:$N$175,9,FALSE))</f>
        <v/>
      </c>
      <c r="AB3347" s="16" t="str">
        <f>IF(ISBLANK(Consolication[[#This Row],[Bénéficiaires]]),"",VLOOKUP(Consolication[[#This Row],[Bénéficiaires]],'PADESCE Ccontractuelle'!$B$61:$N$175,10,FALSE))</f>
        <v/>
      </c>
      <c r="AC3347" s="34" t="e">
        <f>VLOOKUP(#REF!,Apprenants!A3348:I4351,8,FALSE)</f>
        <v>#REF!</v>
      </c>
    </row>
    <row r="3348" spans="22:29" s="16" customFormat="1" x14ac:dyDescent="0.35">
      <c r="V3348" s="16" t="str">
        <f>IF(ISBLANK(Consolication[[#This Row],[Bénéficiaires]]),"",VLOOKUP(Consolication[[#This Row],[Bénéficiaires]],'PADESCE Ccontractuelle'!$B$61:$N$175,9,FALSE))</f>
        <v/>
      </c>
      <c r="AB3348" s="16" t="str">
        <f>IF(ISBLANK(Consolication[[#This Row],[Bénéficiaires]]),"",VLOOKUP(Consolication[[#This Row],[Bénéficiaires]],'PADESCE Ccontractuelle'!$B$61:$N$175,10,FALSE))</f>
        <v/>
      </c>
      <c r="AC3348" s="34" t="e">
        <f>VLOOKUP(#REF!,Apprenants!A3349:I4352,8,FALSE)</f>
        <v>#REF!</v>
      </c>
    </row>
    <row r="3349" spans="22:29" s="16" customFormat="1" x14ac:dyDescent="0.35">
      <c r="V3349" s="16" t="str">
        <f>IF(ISBLANK(Consolication[[#This Row],[Bénéficiaires]]),"",VLOOKUP(Consolication[[#This Row],[Bénéficiaires]],'PADESCE Ccontractuelle'!$B$61:$N$175,9,FALSE))</f>
        <v/>
      </c>
      <c r="AB3349" s="16" t="str">
        <f>IF(ISBLANK(Consolication[[#This Row],[Bénéficiaires]]),"",VLOOKUP(Consolication[[#This Row],[Bénéficiaires]],'PADESCE Ccontractuelle'!$B$61:$N$175,10,FALSE))</f>
        <v/>
      </c>
      <c r="AC3349" s="34" t="e">
        <f>VLOOKUP(#REF!,Apprenants!A3350:I4353,8,FALSE)</f>
        <v>#REF!</v>
      </c>
    </row>
    <row r="3350" spans="22:29" s="16" customFormat="1" x14ac:dyDescent="0.35">
      <c r="V3350" s="16" t="str">
        <f>IF(ISBLANK(Consolication[[#This Row],[Bénéficiaires]]),"",VLOOKUP(Consolication[[#This Row],[Bénéficiaires]],'PADESCE Ccontractuelle'!$B$61:$N$175,9,FALSE))</f>
        <v/>
      </c>
      <c r="AB3350" s="16" t="str">
        <f>IF(ISBLANK(Consolication[[#This Row],[Bénéficiaires]]),"",VLOOKUP(Consolication[[#This Row],[Bénéficiaires]],'PADESCE Ccontractuelle'!$B$61:$N$175,10,FALSE))</f>
        <v/>
      </c>
      <c r="AC3350" s="34" t="e">
        <f>VLOOKUP(#REF!,Apprenants!A3351:I4354,8,FALSE)</f>
        <v>#REF!</v>
      </c>
    </row>
    <row r="3351" spans="22:29" s="16" customFormat="1" x14ac:dyDescent="0.35">
      <c r="V3351" s="16" t="str">
        <f>IF(ISBLANK(Consolication[[#This Row],[Bénéficiaires]]),"",VLOOKUP(Consolication[[#This Row],[Bénéficiaires]],'PADESCE Ccontractuelle'!$B$61:$N$175,9,FALSE))</f>
        <v/>
      </c>
      <c r="AB3351" s="16" t="str">
        <f>IF(ISBLANK(Consolication[[#This Row],[Bénéficiaires]]),"",VLOOKUP(Consolication[[#This Row],[Bénéficiaires]],'PADESCE Ccontractuelle'!$B$61:$N$175,10,FALSE))</f>
        <v/>
      </c>
      <c r="AC3351" s="34" t="e">
        <f>VLOOKUP(#REF!,Apprenants!A3352:I4355,8,FALSE)</f>
        <v>#REF!</v>
      </c>
    </row>
    <row r="3352" spans="22:29" s="16" customFormat="1" x14ac:dyDescent="0.35">
      <c r="V3352" s="16" t="str">
        <f>IF(ISBLANK(Consolication[[#This Row],[Bénéficiaires]]),"",VLOOKUP(Consolication[[#This Row],[Bénéficiaires]],'PADESCE Ccontractuelle'!$B$61:$N$175,9,FALSE))</f>
        <v/>
      </c>
      <c r="AB3352" s="16" t="str">
        <f>IF(ISBLANK(Consolication[[#This Row],[Bénéficiaires]]),"",VLOOKUP(Consolication[[#This Row],[Bénéficiaires]],'PADESCE Ccontractuelle'!$B$61:$N$175,10,FALSE))</f>
        <v/>
      </c>
      <c r="AC3352" s="34" t="e">
        <f>VLOOKUP(#REF!,Apprenants!A3353:I4356,8,FALSE)</f>
        <v>#REF!</v>
      </c>
    </row>
    <row r="3353" spans="22:29" s="16" customFormat="1" x14ac:dyDescent="0.35">
      <c r="V3353" s="16" t="str">
        <f>IF(ISBLANK(Consolication[[#This Row],[Bénéficiaires]]),"",VLOOKUP(Consolication[[#This Row],[Bénéficiaires]],'PADESCE Ccontractuelle'!$B$61:$N$175,9,FALSE))</f>
        <v/>
      </c>
      <c r="AB3353" s="16" t="str">
        <f>IF(ISBLANK(Consolication[[#This Row],[Bénéficiaires]]),"",VLOOKUP(Consolication[[#This Row],[Bénéficiaires]],'PADESCE Ccontractuelle'!$B$61:$N$175,10,FALSE))</f>
        <v/>
      </c>
      <c r="AC3353" s="34" t="e">
        <f>VLOOKUP(#REF!,Apprenants!A3354:I4357,8,FALSE)</f>
        <v>#REF!</v>
      </c>
    </row>
    <row r="3354" spans="22:29" s="16" customFormat="1" x14ac:dyDescent="0.35">
      <c r="V3354" s="16" t="str">
        <f>IF(ISBLANK(Consolication[[#This Row],[Bénéficiaires]]),"",VLOOKUP(Consolication[[#This Row],[Bénéficiaires]],'PADESCE Ccontractuelle'!$B$61:$N$175,9,FALSE))</f>
        <v/>
      </c>
      <c r="AB3354" s="16" t="str">
        <f>IF(ISBLANK(Consolication[[#This Row],[Bénéficiaires]]),"",VLOOKUP(Consolication[[#This Row],[Bénéficiaires]],'PADESCE Ccontractuelle'!$B$61:$N$175,10,FALSE))</f>
        <v/>
      </c>
      <c r="AC3354" s="34" t="e">
        <f>VLOOKUP(#REF!,Apprenants!A3355:I4358,8,FALSE)</f>
        <v>#REF!</v>
      </c>
    </row>
    <row r="3355" spans="22:29" s="16" customFormat="1" x14ac:dyDescent="0.35">
      <c r="V3355" s="16" t="str">
        <f>IF(ISBLANK(Consolication[[#This Row],[Bénéficiaires]]),"",VLOOKUP(Consolication[[#This Row],[Bénéficiaires]],'PADESCE Ccontractuelle'!$B$61:$N$175,9,FALSE))</f>
        <v/>
      </c>
      <c r="AB3355" s="16" t="str">
        <f>IF(ISBLANK(Consolication[[#This Row],[Bénéficiaires]]),"",VLOOKUP(Consolication[[#This Row],[Bénéficiaires]],'PADESCE Ccontractuelle'!$B$61:$N$175,10,FALSE))</f>
        <v/>
      </c>
      <c r="AC3355" s="34" t="e">
        <f>VLOOKUP(#REF!,Apprenants!A3356:I4359,8,FALSE)</f>
        <v>#REF!</v>
      </c>
    </row>
    <row r="3356" spans="22:29" s="16" customFormat="1" x14ac:dyDescent="0.35">
      <c r="V3356" s="16" t="str">
        <f>IF(ISBLANK(Consolication[[#This Row],[Bénéficiaires]]),"",VLOOKUP(Consolication[[#This Row],[Bénéficiaires]],'PADESCE Ccontractuelle'!$B$61:$N$175,9,FALSE))</f>
        <v/>
      </c>
      <c r="AB3356" s="16" t="str">
        <f>IF(ISBLANK(Consolication[[#This Row],[Bénéficiaires]]),"",VLOOKUP(Consolication[[#This Row],[Bénéficiaires]],'PADESCE Ccontractuelle'!$B$61:$N$175,10,FALSE))</f>
        <v/>
      </c>
      <c r="AC3356" s="34" t="e">
        <f>VLOOKUP(#REF!,Apprenants!A3357:I4360,8,FALSE)</f>
        <v>#REF!</v>
      </c>
    </row>
    <row r="3357" spans="22:29" s="16" customFormat="1" x14ac:dyDescent="0.35">
      <c r="V3357" s="16" t="str">
        <f>IF(ISBLANK(Consolication[[#This Row],[Bénéficiaires]]),"",VLOOKUP(Consolication[[#This Row],[Bénéficiaires]],'PADESCE Ccontractuelle'!$B$61:$N$175,9,FALSE))</f>
        <v/>
      </c>
      <c r="AB3357" s="16" t="str">
        <f>IF(ISBLANK(Consolication[[#This Row],[Bénéficiaires]]),"",VLOOKUP(Consolication[[#This Row],[Bénéficiaires]],'PADESCE Ccontractuelle'!$B$61:$N$175,10,FALSE))</f>
        <v/>
      </c>
      <c r="AC3357" s="34" t="e">
        <f>VLOOKUP(#REF!,Apprenants!A3358:I4361,8,FALSE)</f>
        <v>#REF!</v>
      </c>
    </row>
    <row r="3358" spans="22:29" s="16" customFormat="1" x14ac:dyDescent="0.35">
      <c r="V3358" s="16" t="str">
        <f>IF(ISBLANK(Consolication[[#This Row],[Bénéficiaires]]),"",VLOOKUP(Consolication[[#This Row],[Bénéficiaires]],'PADESCE Ccontractuelle'!$B$61:$N$175,9,FALSE))</f>
        <v/>
      </c>
      <c r="AB3358" s="16" t="str">
        <f>IF(ISBLANK(Consolication[[#This Row],[Bénéficiaires]]),"",VLOOKUP(Consolication[[#This Row],[Bénéficiaires]],'PADESCE Ccontractuelle'!$B$61:$N$175,10,FALSE))</f>
        <v/>
      </c>
      <c r="AC3358" s="34" t="e">
        <f>VLOOKUP(#REF!,Apprenants!A3359:I4362,8,FALSE)</f>
        <v>#REF!</v>
      </c>
    </row>
    <row r="3359" spans="22:29" s="16" customFormat="1" x14ac:dyDescent="0.35">
      <c r="V3359" s="16" t="str">
        <f>IF(ISBLANK(Consolication[[#This Row],[Bénéficiaires]]),"",VLOOKUP(Consolication[[#This Row],[Bénéficiaires]],'PADESCE Ccontractuelle'!$B$61:$N$175,9,FALSE))</f>
        <v/>
      </c>
      <c r="AB3359" s="16" t="str">
        <f>IF(ISBLANK(Consolication[[#This Row],[Bénéficiaires]]),"",VLOOKUP(Consolication[[#This Row],[Bénéficiaires]],'PADESCE Ccontractuelle'!$B$61:$N$175,10,FALSE))</f>
        <v/>
      </c>
      <c r="AC3359" s="34" t="e">
        <f>VLOOKUP(#REF!,Apprenants!A3360:I4363,8,FALSE)</f>
        <v>#REF!</v>
      </c>
    </row>
    <row r="3360" spans="22:29" s="16" customFormat="1" x14ac:dyDescent="0.35">
      <c r="V3360" s="16" t="str">
        <f>IF(ISBLANK(Consolication[[#This Row],[Bénéficiaires]]),"",VLOOKUP(Consolication[[#This Row],[Bénéficiaires]],'PADESCE Ccontractuelle'!$B$61:$N$175,9,FALSE))</f>
        <v/>
      </c>
      <c r="AB3360" s="16" t="str">
        <f>IF(ISBLANK(Consolication[[#This Row],[Bénéficiaires]]),"",VLOOKUP(Consolication[[#This Row],[Bénéficiaires]],'PADESCE Ccontractuelle'!$B$61:$N$175,10,FALSE))</f>
        <v/>
      </c>
      <c r="AC3360" s="34" t="e">
        <f>VLOOKUP(#REF!,Apprenants!A3361:I4364,8,FALSE)</f>
        <v>#REF!</v>
      </c>
    </row>
    <row r="3361" spans="22:29" s="16" customFormat="1" x14ac:dyDescent="0.35">
      <c r="V3361" s="16" t="str">
        <f>IF(ISBLANK(Consolication[[#This Row],[Bénéficiaires]]),"",VLOOKUP(Consolication[[#This Row],[Bénéficiaires]],'PADESCE Ccontractuelle'!$B$61:$N$175,9,FALSE))</f>
        <v/>
      </c>
      <c r="AB3361" s="16" t="str">
        <f>IF(ISBLANK(Consolication[[#This Row],[Bénéficiaires]]),"",VLOOKUP(Consolication[[#This Row],[Bénéficiaires]],'PADESCE Ccontractuelle'!$B$61:$N$175,10,FALSE))</f>
        <v/>
      </c>
      <c r="AC3361" s="34" t="e">
        <f>VLOOKUP(#REF!,Apprenants!A3362:I4365,8,FALSE)</f>
        <v>#REF!</v>
      </c>
    </row>
    <row r="3362" spans="22:29" s="16" customFormat="1" x14ac:dyDescent="0.35">
      <c r="V3362" s="16" t="str">
        <f>IF(ISBLANK(Consolication[[#This Row],[Bénéficiaires]]),"",VLOOKUP(Consolication[[#This Row],[Bénéficiaires]],'PADESCE Ccontractuelle'!$B$61:$N$175,9,FALSE))</f>
        <v/>
      </c>
      <c r="AB3362" s="16" t="str">
        <f>IF(ISBLANK(Consolication[[#This Row],[Bénéficiaires]]),"",VLOOKUP(Consolication[[#This Row],[Bénéficiaires]],'PADESCE Ccontractuelle'!$B$61:$N$175,10,FALSE))</f>
        <v/>
      </c>
      <c r="AC3362" s="34" t="e">
        <f>VLOOKUP(#REF!,Apprenants!A3363:I4366,8,FALSE)</f>
        <v>#REF!</v>
      </c>
    </row>
    <row r="3363" spans="22:29" s="16" customFormat="1" x14ac:dyDescent="0.35">
      <c r="V3363" s="16" t="str">
        <f>IF(ISBLANK(Consolication[[#This Row],[Bénéficiaires]]),"",VLOOKUP(Consolication[[#This Row],[Bénéficiaires]],'PADESCE Ccontractuelle'!$B$61:$N$175,9,FALSE))</f>
        <v/>
      </c>
      <c r="AB3363" s="16" t="str">
        <f>IF(ISBLANK(Consolication[[#This Row],[Bénéficiaires]]),"",VLOOKUP(Consolication[[#This Row],[Bénéficiaires]],'PADESCE Ccontractuelle'!$B$61:$N$175,10,FALSE))</f>
        <v/>
      </c>
      <c r="AC3363" s="34" t="e">
        <f>VLOOKUP(#REF!,Apprenants!A3364:I4367,8,FALSE)</f>
        <v>#REF!</v>
      </c>
    </row>
    <row r="3364" spans="22:29" s="16" customFormat="1" x14ac:dyDescent="0.35">
      <c r="V3364" s="16" t="str">
        <f>IF(ISBLANK(Consolication[[#This Row],[Bénéficiaires]]),"",VLOOKUP(Consolication[[#This Row],[Bénéficiaires]],'PADESCE Ccontractuelle'!$B$61:$N$175,9,FALSE))</f>
        <v/>
      </c>
      <c r="AB3364" s="16" t="str">
        <f>IF(ISBLANK(Consolication[[#This Row],[Bénéficiaires]]),"",VLOOKUP(Consolication[[#This Row],[Bénéficiaires]],'PADESCE Ccontractuelle'!$B$61:$N$175,10,FALSE))</f>
        <v/>
      </c>
      <c r="AC3364" s="34" t="e">
        <f>VLOOKUP(#REF!,Apprenants!A3365:I4368,8,FALSE)</f>
        <v>#REF!</v>
      </c>
    </row>
    <row r="3365" spans="22:29" s="16" customFormat="1" x14ac:dyDescent="0.35">
      <c r="V3365" s="16" t="str">
        <f>IF(ISBLANK(Consolication[[#This Row],[Bénéficiaires]]),"",VLOOKUP(Consolication[[#This Row],[Bénéficiaires]],'PADESCE Ccontractuelle'!$B$61:$N$175,9,FALSE))</f>
        <v/>
      </c>
      <c r="AB3365" s="16" t="str">
        <f>IF(ISBLANK(Consolication[[#This Row],[Bénéficiaires]]),"",VLOOKUP(Consolication[[#This Row],[Bénéficiaires]],'PADESCE Ccontractuelle'!$B$61:$N$175,10,FALSE))</f>
        <v/>
      </c>
      <c r="AC3365" s="34" t="e">
        <f>VLOOKUP(#REF!,Apprenants!A3366:I4369,8,FALSE)</f>
        <v>#REF!</v>
      </c>
    </row>
    <row r="3366" spans="22:29" s="16" customFormat="1" x14ac:dyDescent="0.35">
      <c r="V3366" s="16" t="str">
        <f>IF(ISBLANK(Consolication[[#This Row],[Bénéficiaires]]),"",VLOOKUP(Consolication[[#This Row],[Bénéficiaires]],'PADESCE Ccontractuelle'!$B$61:$N$175,9,FALSE))</f>
        <v/>
      </c>
      <c r="AB3366" s="16" t="str">
        <f>IF(ISBLANK(Consolication[[#This Row],[Bénéficiaires]]),"",VLOOKUP(Consolication[[#This Row],[Bénéficiaires]],'PADESCE Ccontractuelle'!$B$61:$N$175,10,FALSE))</f>
        <v/>
      </c>
      <c r="AC3366" s="34" t="e">
        <f>VLOOKUP(#REF!,Apprenants!A3367:I4370,8,FALSE)</f>
        <v>#REF!</v>
      </c>
    </row>
    <row r="3367" spans="22:29" s="16" customFormat="1" x14ac:dyDescent="0.35">
      <c r="V3367" s="16" t="str">
        <f>IF(ISBLANK(Consolication[[#This Row],[Bénéficiaires]]),"",VLOOKUP(Consolication[[#This Row],[Bénéficiaires]],'PADESCE Ccontractuelle'!$B$61:$N$175,9,FALSE))</f>
        <v/>
      </c>
      <c r="AB3367" s="16" t="str">
        <f>IF(ISBLANK(Consolication[[#This Row],[Bénéficiaires]]),"",VLOOKUP(Consolication[[#This Row],[Bénéficiaires]],'PADESCE Ccontractuelle'!$B$61:$N$175,10,FALSE))</f>
        <v/>
      </c>
      <c r="AC3367" s="34" t="e">
        <f>VLOOKUP(#REF!,Apprenants!A3368:I4371,8,FALSE)</f>
        <v>#REF!</v>
      </c>
    </row>
    <row r="3368" spans="22:29" s="16" customFormat="1" x14ac:dyDescent="0.35">
      <c r="V3368" s="16" t="str">
        <f>IF(ISBLANK(Consolication[[#This Row],[Bénéficiaires]]),"",VLOOKUP(Consolication[[#This Row],[Bénéficiaires]],'PADESCE Ccontractuelle'!$B$61:$N$175,9,FALSE))</f>
        <v/>
      </c>
      <c r="AB3368" s="16" t="str">
        <f>IF(ISBLANK(Consolication[[#This Row],[Bénéficiaires]]),"",VLOOKUP(Consolication[[#This Row],[Bénéficiaires]],'PADESCE Ccontractuelle'!$B$61:$N$175,10,FALSE))</f>
        <v/>
      </c>
      <c r="AC3368" s="34" t="e">
        <f>VLOOKUP(#REF!,Apprenants!A3369:I4372,8,FALSE)</f>
        <v>#REF!</v>
      </c>
    </row>
    <row r="3369" spans="22:29" s="16" customFormat="1" x14ac:dyDescent="0.35">
      <c r="V3369" s="16" t="str">
        <f>IF(ISBLANK(Consolication[[#This Row],[Bénéficiaires]]),"",VLOOKUP(Consolication[[#This Row],[Bénéficiaires]],'PADESCE Ccontractuelle'!$B$61:$N$175,9,FALSE))</f>
        <v/>
      </c>
      <c r="AB3369" s="16" t="str">
        <f>IF(ISBLANK(Consolication[[#This Row],[Bénéficiaires]]),"",VLOOKUP(Consolication[[#This Row],[Bénéficiaires]],'PADESCE Ccontractuelle'!$B$61:$N$175,10,FALSE))</f>
        <v/>
      </c>
      <c r="AC3369" s="34" t="e">
        <f>VLOOKUP(#REF!,Apprenants!A3370:I4373,8,FALSE)</f>
        <v>#REF!</v>
      </c>
    </row>
    <row r="3370" spans="22:29" s="16" customFormat="1" x14ac:dyDescent="0.35">
      <c r="V3370" s="16" t="str">
        <f>IF(ISBLANK(Consolication[[#This Row],[Bénéficiaires]]),"",VLOOKUP(Consolication[[#This Row],[Bénéficiaires]],'PADESCE Ccontractuelle'!$B$61:$N$175,9,FALSE))</f>
        <v/>
      </c>
      <c r="AB3370" s="16" t="str">
        <f>IF(ISBLANK(Consolication[[#This Row],[Bénéficiaires]]),"",VLOOKUP(Consolication[[#This Row],[Bénéficiaires]],'PADESCE Ccontractuelle'!$B$61:$N$175,10,FALSE))</f>
        <v/>
      </c>
      <c r="AC3370" s="34" t="e">
        <f>VLOOKUP(#REF!,Apprenants!A3371:I4374,8,FALSE)</f>
        <v>#REF!</v>
      </c>
    </row>
    <row r="3371" spans="22:29" s="16" customFormat="1" x14ac:dyDescent="0.35">
      <c r="V3371" s="16" t="str">
        <f>IF(ISBLANK(Consolication[[#This Row],[Bénéficiaires]]),"",VLOOKUP(Consolication[[#This Row],[Bénéficiaires]],'PADESCE Ccontractuelle'!$B$61:$N$175,9,FALSE))</f>
        <v/>
      </c>
      <c r="AB3371" s="16" t="str">
        <f>IF(ISBLANK(Consolication[[#This Row],[Bénéficiaires]]),"",VLOOKUP(Consolication[[#This Row],[Bénéficiaires]],'PADESCE Ccontractuelle'!$B$61:$N$175,10,FALSE))</f>
        <v/>
      </c>
      <c r="AC3371" s="34" t="e">
        <f>VLOOKUP(#REF!,Apprenants!A3372:I4375,8,FALSE)</f>
        <v>#REF!</v>
      </c>
    </row>
    <row r="3372" spans="22:29" s="16" customFormat="1" x14ac:dyDescent="0.35">
      <c r="V3372" s="16" t="str">
        <f>IF(ISBLANK(Consolication[[#This Row],[Bénéficiaires]]),"",VLOOKUP(Consolication[[#This Row],[Bénéficiaires]],'PADESCE Ccontractuelle'!$B$61:$N$175,9,FALSE))</f>
        <v/>
      </c>
      <c r="AB3372" s="16" t="str">
        <f>IF(ISBLANK(Consolication[[#This Row],[Bénéficiaires]]),"",VLOOKUP(Consolication[[#This Row],[Bénéficiaires]],'PADESCE Ccontractuelle'!$B$61:$N$175,10,FALSE))</f>
        <v/>
      </c>
      <c r="AC3372" s="34" t="e">
        <f>VLOOKUP(#REF!,Apprenants!A3373:I4376,8,FALSE)</f>
        <v>#REF!</v>
      </c>
    </row>
    <row r="3373" spans="22:29" s="16" customFormat="1" x14ac:dyDescent="0.35">
      <c r="V3373" s="16" t="str">
        <f>IF(ISBLANK(Consolication[[#This Row],[Bénéficiaires]]),"",VLOOKUP(Consolication[[#This Row],[Bénéficiaires]],'PADESCE Ccontractuelle'!$B$61:$N$175,9,FALSE))</f>
        <v/>
      </c>
      <c r="AB3373" s="16" t="str">
        <f>IF(ISBLANK(Consolication[[#This Row],[Bénéficiaires]]),"",VLOOKUP(Consolication[[#This Row],[Bénéficiaires]],'PADESCE Ccontractuelle'!$B$61:$N$175,10,FALSE))</f>
        <v/>
      </c>
      <c r="AC3373" s="34" t="e">
        <f>VLOOKUP(#REF!,Apprenants!A3374:I4377,8,FALSE)</f>
        <v>#REF!</v>
      </c>
    </row>
    <row r="3374" spans="22:29" s="16" customFormat="1" x14ac:dyDescent="0.35">
      <c r="V3374" s="16" t="str">
        <f>IF(ISBLANK(Consolication[[#This Row],[Bénéficiaires]]),"",VLOOKUP(Consolication[[#This Row],[Bénéficiaires]],'PADESCE Ccontractuelle'!$B$61:$N$175,9,FALSE))</f>
        <v/>
      </c>
      <c r="AB3374" s="16" t="str">
        <f>IF(ISBLANK(Consolication[[#This Row],[Bénéficiaires]]),"",VLOOKUP(Consolication[[#This Row],[Bénéficiaires]],'PADESCE Ccontractuelle'!$B$61:$N$175,10,FALSE))</f>
        <v/>
      </c>
      <c r="AC3374" s="34" t="e">
        <f>VLOOKUP(#REF!,Apprenants!A3375:I4378,8,FALSE)</f>
        <v>#REF!</v>
      </c>
    </row>
    <row r="3375" spans="22:29" s="16" customFormat="1" x14ac:dyDescent="0.35">
      <c r="V3375" s="16" t="str">
        <f>IF(ISBLANK(Consolication[[#This Row],[Bénéficiaires]]),"",VLOOKUP(Consolication[[#This Row],[Bénéficiaires]],'PADESCE Ccontractuelle'!$B$61:$N$175,9,FALSE))</f>
        <v/>
      </c>
      <c r="AB3375" s="16" t="str">
        <f>IF(ISBLANK(Consolication[[#This Row],[Bénéficiaires]]),"",VLOOKUP(Consolication[[#This Row],[Bénéficiaires]],'PADESCE Ccontractuelle'!$B$61:$N$175,10,FALSE))</f>
        <v/>
      </c>
      <c r="AC3375" s="34" t="e">
        <f>VLOOKUP(#REF!,Apprenants!A3376:I4379,8,FALSE)</f>
        <v>#REF!</v>
      </c>
    </row>
    <row r="3376" spans="22:29" s="16" customFormat="1" x14ac:dyDescent="0.35">
      <c r="V3376" s="16" t="str">
        <f>IF(ISBLANK(Consolication[[#This Row],[Bénéficiaires]]),"",VLOOKUP(Consolication[[#This Row],[Bénéficiaires]],'PADESCE Ccontractuelle'!$B$61:$N$175,9,FALSE))</f>
        <v/>
      </c>
      <c r="AB3376" s="16" t="str">
        <f>IF(ISBLANK(Consolication[[#This Row],[Bénéficiaires]]),"",VLOOKUP(Consolication[[#This Row],[Bénéficiaires]],'PADESCE Ccontractuelle'!$B$61:$N$175,10,FALSE))</f>
        <v/>
      </c>
      <c r="AC3376" s="34" t="e">
        <f>VLOOKUP(#REF!,Apprenants!A3377:I4380,8,FALSE)</f>
        <v>#REF!</v>
      </c>
    </row>
    <row r="3377" spans="22:29" s="16" customFormat="1" x14ac:dyDescent="0.35">
      <c r="V3377" s="16" t="str">
        <f>IF(ISBLANK(Consolication[[#This Row],[Bénéficiaires]]),"",VLOOKUP(Consolication[[#This Row],[Bénéficiaires]],'PADESCE Ccontractuelle'!$B$61:$N$175,9,FALSE))</f>
        <v/>
      </c>
      <c r="AB3377" s="16" t="str">
        <f>IF(ISBLANK(Consolication[[#This Row],[Bénéficiaires]]),"",VLOOKUP(Consolication[[#This Row],[Bénéficiaires]],'PADESCE Ccontractuelle'!$B$61:$N$175,10,FALSE))</f>
        <v/>
      </c>
      <c r="AC3377" s="34" t="e">
        <f>VLOOKUP(#REF!,Apprenants!A3378:I4381,8,FALSE)</f>
        <v>#REF!</v>
      </c>
    </row>
    <row r="3378" spans="22:29" s="16" customFormat="1" x14ac:dyDescent="0.35">
      <c r="V3378" s="16" t="str">
        <f>IF(ISBLANK(Consolication[[#This Row],[Bénéficiaires]]),"",VLOOKUP(Consolication[[#This Row],[Bénéficiaires]],'PADESCE Ccontractuelle'!$B$61:$N$175,9,FALSE))</f>
        <v/>
      </c>
      <c r="AB3378" s="16" t="str">
        <f>IF(ISBLANK(Consolication[[#This Row],[Bénéficiaires]]),"",VLOOKUP(Consolication[[#This Row],[Bénéficiaires]],'PADESCE Ccontractuelle'!$B$61:$N$175,10,FALSE))</f>
        <v/>
      </c>
      <c r="AC3378" s="34" t="e">
        <f>VLOOKUP(#REF!,Apprenants!A3379:I4382,8,FALSE)</f>
        <v>#REF!</v>
      </c>
    </row>
    <row r="3379" spans="22:29" s="16" customFormat="1" x14ac:dyDescent="0.35">
      <c r="V3379" s="16" t="str">
        <f>IF(ISBLANK(Consolication[[#This Row],[Bénéficiaires]]),"",VLOOKUP(Consolication[[#This Row],[Bénéficiaires]],'PADESCE Ccontractuelle'!$B$61:$N$175,9,FALSE))</f>
        <v/>
      </c>
      <c r="AB3379" s="16" t="str">
        <f>IF(ISBLANK(Consolication[[#This Row],[Bénéficiaires]]),"",VLOOKUP(Consolication[[#This Row],[Bénéficiaires]],'PADESCE Ccontractuelle'!$B$61:$N$175,10,FALSE))</f>
        <v/>
      </c>
      <c r="AC3379" s="34" t="e">
        <f>VLOOKUP(#REF!,Apprenants!A3380:I4383,8,FALSE)</f>
        <v>#REF!</v>
      </c>
    </row>
    <row r="3380" spans="22:29" s="16" customFormat="1" x14ac:dyDescent="0.35">
      <c r="V3380" s="16" t="str">
        <f>IF(ISBLANK(Consolication[[#This Row],[Bénéficiaires]]),"",VLOOKUP(Consolication[[#This Row],[Bénéficiaires]],'PADESCE Ccontractuelle'!$B$61:$N$175,9,FALSE))</f>
        <v/>
      </c>
      <c r="AB3380" s="16" t="str">
        <f>IF(ISBLANK(Consolication[[#This Row],[Bénéficiaires]]),"",VLOOKUP(Consolication[[#This Row],[Bénéficiaires]],'PADESCE Ccontractuelle'!$B$61:$N$175,10,FALSE))</f>
        <v/>
      </c>
      <c r="AC3380" s="34" t="e">
        <f>VLOOKUP(#REF!,Apprenants!A3381:I4384,8,FALSE)</f>
        <v>#REF!</v>
      </c>
    </row>
    <row r="3381" spans="22:29" s="16" customFormat="1" x14ac:dyDescent="0.35">
      <c r="V3381" s="16" t="str">
        <f>IF(ISBLANK(Consolication[[#This Row],[Bénéficiaires]]),"",VLOOKUP(Consolication[[#This Row],[Bénéficiaires]],'PADESCE Ccontractuelle'!$B$61:$N$175,9,FALSE))</f>
        <v/>
      </c>
      <c r="AB3381" s="16" t="str">
        <f>IF(ISBLANK(Consolication[[#This Row],[Bénéficiaires]]),"",VLOOKUP(Consolication[[#This Row],[Bénéficiaires]],'PADESCE Ccontractuelle'!$B$61:$N$175,10,FALSE))</f>
        <v/>
      </c>
      <c r="AC3381" s="34" t="e">
        <f>VLOOKUP(#REF!,Apprenants!A3382:I4385,8,FALSE)</f>
        <v>#REF!</v>
      </c>
    </row>
    <row r="3382" spans="22:29" s="16" customFormat="1" x14ac:dyDescent="0.35">
      <c r="V3382" s="16" t="str">
        <f>IF(ISBLANK(Consolication[[#This Row],[Bénéficiaires]]),"",VLOOKUP(Consolication[[#This Row],[Bénéficiaires]],'PADESCE Ccontractuelle'!$B$61:$N$175,9,FALSE))</f>
        <v/>
      </c>
      <c r="AB3382" s="16" t="str">
        <f>IF(ISBLANK(Consolication[[#This Row],[Bénéficiaires]]),"",VLOOKUP(Consolication[[#This Row],[Bénéficiaires]],'PADESCE Ccontractuelle'!$B$61:$N$175,10,FALSE))</f>
        <v/>
      </c>
      <c r="AC3382" s="34" t="e">
        <f>VLOOKUP(#REF!,Apprenants!A3383:I4386,8,FALSE)</f>
        <v>#REF!</v>
      </c>
    </row>
    <row r="3383" spans="22:29" s="16" customFormat="1" x14ac:dyDescent="0.35">
      <c r="V3383" s="16" t="str">
        <f>IF(ISBLANK(Consolication[[#This Row],[Bénéficiaires]]),"",VLOOKUP(Consolication[[#This Row],[Bénéficiaires]],'PADESCE Ccontractuelle'!$B$61:$N$175,9,FALSE))</f>
        <v/>
      </c>
      <c r="AB3383" s="16" t="str">
        <f>IF(ISBLANK(Consolication[[#This Row],[Bénéficiaires]]),"",VLOOKUP(Consolication[[#This Row],[Bénéficiaires]],'PADESCE Ccontractuelle'!$B$61:$N$175,10,FALSE))</f>
        <v/>
      </c>
      <c r="AC3383" s="34" t="e">
        <f>VLOOKUP(#REF!,Apprenants!A3384:I4387,8,FALSE)</f>
        <v>#REF!</v>
      </c>
    </row>
    <row r="3384" spans="22:29" s="16" customFormat="1" x14ac:dyDescent="0.35">
      <c r="V3384" s="16" t="str">
        <f>IF(ISBLANK(Consolication[[#This Row],[Bénéficiaires]]),"",VLOOKUP(Consolication[[#This Row],[Bénéficiaires]],'PADESCE Ccontractuelle'!$B$61:$N$175,9,FALSE))</f>
        <v/>
      </c>
      <c r="AB3384" s="16" t="str">
        <f>IF(ISBLANK(Consolication[[#This Row],[Bénéficiaires]]),"",VLOOKUP(Consolication[[#This Row],[Bénéficiaires]],'PADESCE Ccontractuelle'!$B$61:$N$175,10,FALSE))</f>
        <v/>
      </c>
      <c r="AC3384" s="34" t="e">
        <f>VLOOKUP(#REF!,Apprenants!A3385:I4388,8,FALSE)</f>
        <v>#REF!</v>
      </c>
    </row>
    <row r="3385" spans="22:29" s="16" customFormat="1" x14ac:dyDescent="0.35">
      <c r="V3385" s="16" t="str">
        <f>IF(ISBLANK(Consolication[[#This Row],[Bénéficiaires]]),"",VLOOKUP(Consolication[[#This Row],[Bénéficiaires]],'PADESCE Ccontractuelle'!$B$61:$N$175,9,FALSE))</f>
        <v/>
      </c>
      <c r="AB3385" s="16" t="str">
        <f>IF(ISBLANK(Consolication[[#This Row],[Bénéficiaires]]),"",VLOOKUP(Consolication[[#This Row],[Bénéficiaires]],'PADESCE Ccontractuelle'!$B$61:$N$175,10,FALSE))</f>
        <v/>
      </c>
      <c r="AC3385" s="34" t="e">
        <f>VLOOKUP(#REF!,Apprenants!A3386:I4389,8,FALSE)</f>
        <v>#REF!</v>
      </c>
    </row>
    <row r="3386" spans="22:29" s="16" customFormat="1" x14ac:dyDescent="0.35">
      <c r="V3386" s="16" t="str">
        <f>IF(ISBLANK(Consolication[[#This Row],[Bénéficiaires]]),"",VLOOKUP(Consolication[[#This Row],[Bénéficiaires]],'PADESCE Ccontractuelle'!$B$61:$N$175,9,FALSE))</f>
        <v/>
      </c>
      <c r="AB3386" s="16" t="str">
        <f>IF(ISBLANK(Consolication[[#This Row],[Bénéficiaires]]),"",VLOOKUP(Consolication[[#This Row],[Bénéficiaires]],'PADESCE Ccontractuelle'!$B$61:$N$175,10,FALSE))</f>
        <v/>
      </c>
      <c r="AC3386" s="34" t="e">
        <f>VLOOKUP(#REF!,Apprenants!A3387:I4390,8,FALSE)</f>
        <v>#REF!</v>
      </c>
    </row>
    <row r="3387" spans="22:29" s="16" customFormat="1" x14ac:dyDescent="0.35">
      <c r="V3387" s="16" t="str">
        <f>IF(ISBLANK(Consolication[[#This Row],[Bénéficiaires]]),"",VLOOKUP(Consolication[[#This Row],[Bénéficiaires]],'PADESCE Ccontractuelle'!$B$61:$N$175,9,FALSE))</f>
        <v/>
      </c>
      <c r="AB3387" s="16" t="str">
        <f>IF(ISBLANK(Consolication[[#This Row],[Bénéficiaires]]),"",VLOOKUP(Consolication[[#This Row],[Bénéficiaires]],'PADESCE Ccontractuelle'!$B$61:$N$175,10,FALSE))</f>
        <v/>
      </c>
      <c r="AC3387" s="34" t="e">
        <f>VLOOKUP(#REF!,Apprenants!A3388:I4391,8,FALSE)</f>
        <v>#REF!</v>
      </c>
    </row>
    <row r="3388" spans="22:29" s="16" customFormat="1" x14ac:dyDescent="0.35">
      <c r="V3388" s="16" t="str">
        <f>IF(ISBLANK(Consolication[[#This Row],[Bénéficiaires]]),"",VLOOKUP(Consolication[[#This Row],[Bénéficiaires]],'PADESCE Ccontractuelle'!$B$61:$N$175,9,FALSE))</f>
        <v/>
      </c>
      <c r="AB3388" s="16" t="str">
        <f>IF(ISBLANK(Consolication[[#This Row],[Bénéficiaires]]),"",VLOOKUP(Consolication[[#This Row],[Bénéficiaires]],'PADESCE Ccontractuelle'!$B$61:$N$175,10,FALSE))</f>
        <v/>
      </c>
      <c r="AC3388" s="34" t="e">
        <f>VLOOKUP(#REF!,Apprenants!A3389:I4392,8,FALSE)</f>
        <v>#REF!</v>
      </c>
    </row>
    <row r="3389" spans="22:29" s="16" customFormat="1" x14ac:dyDescent="0.35">
      <c r="V3389" s="16" t="str">
        <f>IF(ISBLANK(Consolication[[#This Row],[Bénéficiaires]]),"",VLOOKUP(Consolication[[#This Row],[Bénéficiaires]],'PADESCE Ccontractuelle'!$B$61:$N$175,9,FALSE))</f>
        <v/>
      </c>
      <c r="AB3389" s="16" t="str">
        <f>IF(ISBLANK(Consolication[[#This Row],[Bénéficiaires]]),"",VLOOKUP(Consolication[[#This Row],[Bénéficiaires]],'PADESCE Ccontractuelle'!$B$61:$N$175,10,FALSE))</f>
        <v/>
      </c>
      <c r="AC3389" s="34" t="e">
        <f>VLOOKUP(#REF!,Apprenants!A3390:I4393,8,FALSE)</f>
        <v>#REF!</v>
      </c>
    </row>
    <row r="3390" spans="22:29" s="16" customFormat="1" x14ac:dyDescent="0.35">
      <c r="V3390" s="16" t="str">
        <f>IF(ISBLANK(Consolication[[#This Row],[Bénéficiaires]]),"",VLOOKUP(Consolication[[#This Row],[Bénéficiaires]],'PADESCE Ccontractuelle'!$B$61:$N$175,9,FALSE))</f>
        <v/>
      </c>
      <c r="AB3390" s="16" t="str">
        <f>IF(ISBLANK(Consolication[[#This Row],[Bénéficiaires]]),"",VLOOKUP(Consolication[[#This Row],[Bénéficiaires]],'PADESCE Ccontractuelle'!$B$61:$N$175,10,FALSE))</f>
        <v/>
      </c>
      <c r="AC3390" s="34" t="e">
        <f>VLOOKUP(#REF!,Apprenants!A3391:I4394,8,FALSE)</f>
        <v>#REF!</v>
      </c>
    </row>
    <row r="3391" spans="22:29" s="16" customFormat="1" x14ac:dyDescent="0.35">
      <c r="V3391" s="16" t="str">
        <f>IF(ISBLANK(Consolication[[#This Row],[Bénéficiaires]]),"",VLOOKUP(Consolication[[#This Row],[Bénéficiaires]],'PADESCE Ccontractuelle'!$B$61:$N$175,9,FALSE))</f>
        <v/>
      </c>
      <c r="AB3391" s="16" t="str">
        <f>IF(ISBLANK(Consolication[[#This Row],[Bénéficiaires]]),"",VLOOKUP(Consolication[[#This Row],[Bénéficiaires]],'PADESCE Ccontractuelle'!$B$61:$N$175,10,FALSE))</f>
        <v/>
      </c>
      <c r="AC3391" s="34" t="e">
        <f>VLOOKUP(#REF!,Apprenants!A3392:I4395,8,FALSE)</f>
        <v>#REF!</v>
      </c>
    </row>
    <row r="3392" spans="22:29" s="16" customFormat="1" x14ac:dyDescent="0.35">
      <c r="V3392" s="16" t="str">
        <f>IF(ISBLANK(Consolication[[#This Row],[Bénéficiaires]]),"",VLOOKUP(Consolication[[#This Row],[Bénéficiaires]],'PADESCE Ccontractuelle'!$B$61:$N$175,9,FALSE))</f>
        <v/>
      </c>
      <c r="AB3392" s="16" t="str">
        <f>IF(ISBLANK(Consolication[[#This Row],[Bénéficiaires]]),"",VLOOKUP(Consolication[[#This Row],[Bénéficiaires]],'PADESCE Ccontractuelle'!$B$61:$N$175,10,FALSE))</f>
        <v/>
      </c>
      <c r="AC3392" s="34" t="e">
        <f>VLOOKUP(#REF!,Apprenants!A3393:I4396,8,FALSE)</f>
        <v>#REF!</v>
      </c>
    </row>
    <row r="3393" spans="22:29" s="16" customFormat="1" x14ac:dyDescent="0.35">
      <c r="V3393" s="16" t="str">
        <f>IF(ISBLANK(Consolication[[#This Row],[Bénéficiaires]]),"",VLOOKUP(Consolication[[#This Row],[Bénéficiaires]],'PADESCE Ccontractuelle'!$B$61:$N$175,9,FALSE))</f>
        <v/>
      </c>
      <c r="AB3393" s="16" t="str">
        <f>IF(ISBLANK(Consolication[[#This Row],[Bénéficiaires]]),"",VLOOKUP(Consolication[[#This Row],[Bénéficiaires]],'PADESCE Ccontractuelle'!$B$61:$N$175,10,FALSE))</f>
        <v/>
      </c>
      <c r="AC3393" s="34" t="e">
        <f>VLOOKUP(#REF!,Apprenants!A3394:I4397,8,FALSE)</f>
        <v>#REF!</v>
      </c>
    </row>
    <row r="3394" spans="22:29" s="16" customFormat="1" x14ac:dyDescent="0.35">
      <c r="V3394" s="16" t="str">
        <f>IF(ISBLANK(Consolication[[#This Row],[Bénéficiaires]]),"",VLOOKUP(Consolication[[#This Row],[Bénéficiaires]],'PADESCE Ccontractuelle'!$B$61:$N$175,9,FALSE))</f>
        <v/>
      </c>
      <c r="AB3394" s="16" t="str">
        <f>IF(ISBLANK(Consolication[[#This Row],[Bénéficiaires]]),"",VLOOKUP(Consolication[[#This Row],[Bénéficiaires]],'PADESCE Ccontractuelle'!$B$61:$N$175,10,FALSE))</f>
        <v/>
      </c>
      <c r="AC3394" s="34" t="e">
        <f>VLOOKUP(#REF!,Apprenants!A3395:I4398,8,FALSE)</f>
        <v>#REF!</v>
      </c>
    </row>
    <row r="3395" spans="22:29" s="16" customFormat="1" x14ac:dyDescent="0.35">
      <c r="V3395" s="16" t="str">
        <f>IF(ISBLANK(Consolication[[#This Row],[Bénéficiaires]]),"",VLOOKUP(Consolication[[#This Row],[Bénéficiaires]],'PADESCE Ccontractuelle'!$B$61:$N$175,9,FALSE))</f>
        <v/>
      </c>
      <c r="AB3395" s="16" t="str">
        <f>IF(ISBLANK(Consolication[[#This Row],[Bénéficiaires]]),"",VLOOKUP(Consolication[[#This Row],[Bénéficiaires]],'PADESCE Ccontractuelle'!$B$61:$N$175,10,FALSE))</f>
        <v/>
      </c>
      <c r="AC3395" s="34" t="e">
        <f>VLOOKUP(#REF!,Apprenants!A3396:I4399,8,FALSE)</f>
        <v>#REF!</v>
      </c>
    </row>
    <row r="3396" spans="22:29" s="16" customFormat="1" x14ac:dyDescent="0.35">
      <c r="V3396" s="16" t="str">
        <f>IF(ISBLANK(Consolication[[#This Row],[Bénéficiaires]]),"",VLOOKUP(Consolication[[#This Row],[Bénéficiaires]],'PADESCE Ccontractuelle'!$B$61:$N$175,9,FALSE))</f>
        <v/>
      </c>
      <c r="AB3396" s="16" t="str">
        <f>IF(ISBLANK(Consolication[[#This Row],[Bénéficiaires]]),"",VLOOKUP(Consolication[[#This Row],[Bénéficiaires]],'PADESCE Ccontractuelle'!$B$61:$N$175,10,FALSE))</f>
        <v/>
      </c>
      <c r="AC3396" s="34" t="e">
        <f>VLOOKUP(#REF!,Apprenants!A3397:I4400,8,FALSE)</f>
        <v>#REF!</v>
      </c>
    </row>
    <row r="3397" spans="22:29" s="16" customFormat="1" x14ac:dyDescent="0.35">
      <c r="V3397" s="16" t="str">
        <f>IF(ISBLANK(Consolication[[#This Row],[Bénéficiaires]]),"",VLOOKUP(Consolication[[#This Row],[Bénéficiaires]],'PADESCE Ccontractuelle'!$B$61:$N$175,9,FALSE))</f>
        <v/>
      </c>
      <c r="AB3397" s="16" t="str">
        <f>IF(ISBLANK(Consolication[[#This Row],[Bénéficiaires]]),"",VLOOKUP(Consolication[[#This Row],[Bénéficiaires]],'PADESCE Ccontractuelle'!$B$61:$N$175,10,FALSE))</f>
        <v/>
      </c>
      <c r="AC3397" s="34" t="e">
        <f>VLOOKUP(#REF!,Apprenants!A3398:I4401,8,FALSE)</f>
        <v>#REF!</v>
      </c>
    </row>
    <row r="3398" spans="22:29" s="16" customFormat="1" x14ac:dyDescent="0.35">
      <c r="V3398" s="16" t="str">
        <f>IF(ISBLANK(Consolication[[#This Row],[Bénéficiaires]]),"",VLOOKUP(Consolication[[#This Row],[Bénéficiaires]],'PADESCE Ccontractuelle'!$B$61:$N$175,9,FALSE))</f>
        <v/>
      </c>
      <c r="AB3398" s="16" t="str">
        <f>IF(ISBLANK(Consolication[[#This Row],[Bénéficiaires]]),"",VLOOKUP(Consolication[[#This Row],[Bénéficiaires]],'PADESCE Ccontractuelle'!$B$61:$N$175,10,FALSE))</f>
        <v/>
      </c>
      <c r="AC3398" s="34" t="e">
        <f>VLOOKUP(#REF!,Apprenants!A3399:I4402,8,FALSE)</f>
        <v>#REF!</v>
      </c>
    </row>
    <row r="3399" spans="22:29" s="16" customFormat="1" x14ac:dyDescent="0.35">
      <c r="V3399" s="16" t="str">
        <f>IF(ISBLANK(Consolication[[#This Row],[Bénéficiaires]]),"",VLOOKUP(Consolication[[#This Row],[Bénéficiaires]],'PADESCE Ccontractuelle'!$B$61:$N$175,9,FALSE))</f>
        <v/>
      </c>
      <c r="AB3399" s="16" t="str">
        <f>IF(ISBLANK(Consolication[[#This Row],[Bénéficiaires]]),"",VLOOKUP(Consolication[[#This Row],[Bénéficiaires]],'PADESCE Ccontractuelle'!$B$61:$N$175,10,FALSE))</f>
        <v/>
      </c>
      <c r="AC3399" s="34" t="e">
        <f>VLOOKUP(#REF!,Apprenants!A3400:I4403,8,FALSE)</f>
        <v>#REF!</v>
      </c>
    </row>
    <row r="3400" spans="22:29" s="16" customFormat="1" x14ac:dyDescent="0.35">
      <c r="V3400" s="16" t="str">
        <f>IF(ISBLANK(Consolication[[#This Row],[Bénéficiaires]]),"",VLOOKUP(Consolication[[#This Row],[Bénéficiaires]],'PADESCE Ccontractuelle'!$B$61:$N$175,9,FALSE))</f>
        <v/>
      </c>
      <c r="AB3400" s="16" t="str">
        <f>IF(ISBLANK(Consolication[[#This Row],[Bénéficiaires]]),"",VLOOKUP(Consolication[[#This Row],[Bénéficiaires]],'PADESCE Ccontractuelle'!$B$61:$N$175,10,FALSE))</f>
        <v/>
      </c>
      <c r="AC3400" s="34" t="e">
        <f>VLOOKUP(#REF!,Apprenants!A3401:I4404,8,FALSE)</f>
        <v>#REF!</v>
      </c>
    </row>
    <row r="3401" spans="22:29" s="16" customFormat="1" x14ac:dyDescent="0.35">
      <c r="V3401" s="16" t="str">
        <f>IF(ISBLANK(Consolication[[#This Row],[Bénéficiaires]]),"",VLOOKUP(Consolication[[#This Row],[Bénéficiaires]],'PADESCE Ccontractuelle'!$B$61:$N$175,9,FALSE))</f>
        <v/>
      </c>
      <c r="AB3401" s="16" t="str">
        <f>IF(ISBLANK(Consolication[[#This Row],[Bénéficiaires]]),"",VLOOKUP(Consolication[[#This Row],[Bénéficiaires]],'PADESCE Ccontractuelle'!$B$61:$N$175,10,FALSE))</f>
        <v/>
      </c>
      <c r="AC3401" s="34" t="e">
        <f>VLOOKUP(#REF!,Apprenants!A3402:I4405,8,FALSE)</f>
        <v>#REF!</v>
      </c>
    </row>
    <row r="3402" spans="22:29" s="16" customFormat="1" x14ac:dyDescent="0.35">
      <c r="V3402" s="16" t="str">
        <f>IF(ISBLANK(Consolication[[#This Row],[Bénéficiaires]]),"",VLOOKUP(Consolication[[#This Row],[Bénéficiaires]],'PADESCE Ccontractuelle'!$B$61:$N$175,9,FALSE))</f>
        <v/>
      </c>
      <c r="AB3402" s="16" t="str">
        <f>IF(ISBLANK(Consolication[[#This Row],[Bénéficiaires]]),"",VLOOKUP(Consolication[[#This Row],[Bénéficiaires]],'PADESCE Ccontractuelle'!$B$61:$N$175,10,FALSE))</f>
        <v/>
      </c>
      <c r="AC3402" s="34" t="e">
        <f>VLOOKUP(#REF!,Apprenants!A3403:I4406,8,FALSE)</f>
        <v>#REF!</v>
      </c>
    </row>
    <row r="3403" spans="22:29" s="16" customFormat="1" x14ac:dyDescent="0.35">
      <c r="V3403" s="16" t="str">
        <f>IF(ISBLANK(Consolication[[#This Row],[Bénéficiaires]]),"",VLOOKUP(Consolication[[#This Row],[Bénéficiaires]],'PADESCE Ccontractuelle'!$B$61:$N$175,9,FALSE))</f>
        <v/>
      </c>
      <c r="AB3403" s="16" t="str">
        <f>IF(ISBLANK(Consolication[[#This Row],[Bénéficiaires]]),"",VLOOKUP(Consolication[[#This Row],[Bénéficiaires]],'PADESCE Ccontractuelle'!$B$61:$N$175,10,FALSE))</f>
        <v/>
      </c>
      <c r="AC3403" s="34" t="e">
        <f>VLOOKUP(#REF!,Apprenants!A3404:I4407,8,FALSE)</f>
        <v>#REF!</v>
      </c>
    </row>
    <row r="3404" spans="22:29" s="16" customFormat="1" x14ac:dyDescent="0.35">
      <c r="V3404" s="16" t="str">
        <f>IF(ISBLANK(Consolication[[#This Row],[Bénéficiaires]]),"",VLOOKUP(Consolication[[#This Row],[Bénéficiaires]],'PADESCE Ccontractuelle'!$B$61:$N$175,9,FALSE))</f>
        <v/>
      </c>
      <c r="AB3404" s="16" t="str">
        <f>IF(ISBLANK(Consolication[[#This Row],[Bénéficiaires]]),"",VLOOKUP(Consolication[[#This Row],[Bénéficiaires]],'PADESCE Ccontractuelle'!$B$61:$N$175,10,FALSE))</f>
        <v/>
      </c>
      <c r="AC3404" s="34" t="e">
        <f>VLOOKUP(#REF!,Apprenants!A3405:I4408,8,FALSE)</f>
        <v>#REF!</v>
      </c>
    </row>
    <row r="3405" spans="22:29" s="16" customFormat="1" x14ac:dyDescent="0.35">
      <c r="V3405" s="16" t="str">
        <f>IF(ISBLANK(Consolication[[#This Row],[Bénéficiaires]]),"",VLOOKUP(Consolication[[#This Row],[Bénéficiaires]],'PADESCE Ccontractuelle'!$B$61:$N$175,9,FALSE))</f>
        <v/>
      </c>
      <c r="AB3405" s="16" t="str">
        <f>IF(ISBLANK(Consolication[[#This Row],[Bénéficiaires]]),"",VLOOKUP(Consolication[[#This Row],[Bénéficiaires]],'PADESCE Ccontractuelle'!$B$61:$N$175,10,FALSE))</f>
        <v/>
      </c>
      <c r="AC3405" s="34" t="e">
        <f>VLOOKUP(#REF!,Apprenants!A3406:I4409,8,FALSE)</f>
        <v>#REF!</v>
      </c>
    </row>
    <row r="3406" spans="22:29" s="16" customFormat="1" x14ac:dyDescent="0.35">
      <c r="V3406" s="16" t="str">
        <f>IF(ISBLANK(Consolication[[#This Row],[Bénéficiaires]]),"",VLOOKUP(Consolication[[#This Row],[Bénéficiaires]],'PADESCE Ccontractuelle'!$B$61:$N$175,9,FALSE))</f>
        <v/>
      </c>
      <c r="AB3406" s="16" t="str">
        <f>IF(ISBLANK(Consolication[[#This Row],[Bénéficiaires]]),"",VLOOKUP(Consolication[[#This Row],[Bénéficiaires]],'PADESCE Ccontractuelle'!$B$61:$N$175,10,FALSE))</f>
        <v/>
      </c>
      <c r="AC3406" s="34" t="e">
        <f>VLOOKUP(#REF!,Apprenants!A3407:I4410,8,FALSE)</f>
        <v>#REF!</v>
      </c>
    </row>
    <row r="3407" spans="22:29" s="16" customFormat="1" x14ac:dyDescent="0.35">
      <c r="V3407" s="16" t="str">
        <f>IF(ISBLANK(Consolication[[#This Row],[Bénéficiaires]]),"",VLOOKUP(Consolication[[#This Row],[Bénéficiaires]],'PADESCE Ccontractuelle'!$B$61:$N$175,9,FALSE))</f>
        <v/>
      </c>
      <c r="AB3407" s="16" t="str">
        <f>IF(ISBLANK(Consolication[[#This Row],[Bénéficiaires]]),"",VLOOKUP(Consolication[[#This Row],[Bénéficiaires]],'PADESCE Ccontractuelle'!$B$61:$N$175,10,FALSE))</f>
        <v/>
      </c>
      <c r="AC3407" s="34" t="e">
        <f>VLOOKUP(#REF!,Apprenants!A3408:I4411,8,FALSE)</f>
        <v>#REF!</v>
      </c>
    </row>
    <row r="3408" spans="22:29" s="16" customFormat="1" x14ac:dyDescent="0.35">
      <c r="V3408" s="16" t="str">
        <f>IF(ISBLANK(Consolication[[#This Row],[Bénéficiaires]]),"",VLOOKUP(Consolication[[#This Row],[Bénéficiaires]],'PADESCE Ccontractuelle'!$B$61:$N$175,9,FALSE))</f>
        <v/>
      </c>
      <c r="AB3408" s="16" t="str">
        <f>IF(ISBLANK(Consolication[[#This Row],[Bénéficiaires]]),"",VLOOKUP(Consolication[[#This Row],[Bénéficiaires]],'PADESCE Ccontractuelle'!$B$61:$N$175,10,FALSE))</f>
        <v/>
      </c>
      <c r="AC3408" s="34" t="e">
        <f>VLOOKUP(#REF!,Apprenants!A3409:I4412,8,FALSE)</f>
        <v>#REF!</v>
      </c>
    </row>
    <row r="3409" spans="22:29" s="16" customFormat="1" x14ac:dyDescent="0.35">
      <c r="V3409" s="16" t="str">
        <f>IF(ISBLANK(Consolication[[#This Row],[Bénéficiaires]]),"",VLOOKUP(Consolication[[#This Row],[Bénéficiaires]],'PADESCE Ccontractuelle'!$B$61:$N$175,9,FALSE))</f>
        <v/>
      </c>
      <c r="AB3409" s="16" t="str">
        <f>IF(ISBLANK(Consolication[[#This Row],[Bénéficiaires]]),"",VLOOKUP(Consolication[[#This Row],[Bénéficiaires]],'PADESCE Ccontractuelle'!$B$61:$N$175,10,FALSE))</f>
        <v/>
      </c>
      <c r="AC3409" s="34" t="e">
        <f>VLOOKUP(#REF!,Apprenants!A3410:I4413,8,FALSE)</f>
        <v>#REF!</v>
      </c>
    </row>
    <row r="3410" spans="22:29" s="16" customFormat="1" x14ac:dyDescent="0.35">
      <c r="V3410" s="16" t="str">
        <f>IF(ISBLANK(Consolication[[#This Row],[Bénéficiaires]]),"",VLOOKUP(Consolication[[#This Row],[Bénéficiaires]],'PADESCE Ccontractuelle'!$B$61:$N$175,9,FALSE))</f>
        <v/>
      </c>
      <c r="AB3410" s="16" t="str">
        <f>IF(ISBLANK(Consolication[[#This Row],[Bénéficiaires]]),"",VLOOKUP(Consolication[[#This Row],[Bénéficiaires]],'PADESCE Ccontractuelle'!$B$61:$N$175,10,FALSE))</f>
        <v/>
      </c>
      <c r="AC3410" s="34" t="e">
        <f>VLOOKUP(#REF!,Apprenants!A3411:I4414,8,FALSE)</f>
        <v>#REF!</v>
      </c>
    </row>
    <row r="3411" spans="22:29" s="16" customFormat="1" x14ac:dyDescent="0.35">
      <c r="V3411" s="16" t="str">
        <f>IF(ISBLANK(Consolication[[#This Row],[Bénéficiaires]]),"",VLOOKUP(Consolication[[#This Row],[Bénéficiaires]],'PADESCE Ccontractuelle'!$B$61:$N$175,9,FALSE))</f>
        <v/>
      </c>
      <c r="AB3411" s="16" t="str">
        <f>IF(ISBLANK(Consolication[[#This Row],[Bénéficiaires]]),"",VLOOKUP(Consolication[[#This Row],[Bénéficiaires]],'PADESCE Ccontractuelle'!$B$61:$N$175,10,FALSE))</f>
        <v/>
      </c>
      <c r="AC3411" s="34" t="e">
        <f>VLOOKUP(#REF!,Apprenants!A3412:I4415,8,FALSE)</f>
        <v>#REF!</v>
      </c>
    </row>
    <row r="3412" spans="22:29" s="16" customFormat="1" x14ac:dyDescent="0.35">
      <c r="V3412" s="16" t="str">
        <f>IF(ISBLANK(Consolication[[#This Row],[Bénéficiaires]]),"",VLOOKUP(Consolication[[#This Row],[Bénéficiaires]],'PADESCE Ccontractuelle'!$B$61:$N$175,9,FALSE))</f>
        <v/>
      </c>
      <c r="AB3412" s="16" t="str">
        <f>IF(ISBLANK(Consolication[[#This Row],[Bénéficiaires]]),"",VLOOKUP(Consolication[[#This Row],[Bénéficiaires]],'PADESCE Ccontractuelle'!$B$61:$N$175,10,FALSE))</f>
        <v/>
      </c>
      <c r="AC3412" s="34" t="e">
        <f>VLOOKUP(#REF!,Apprenants!A3413:I4416,8,FALSE)</f>
        <v>#REF!</v>
      </c>
    </row>
    <row r="3413" spans="22:29" s="16" customFormat="1" x14ac:dyDescent="0.35">
      <c r="V3413" s="16" t="str">
        <f>IF(ISBLANK(Consolication[[#This Row],[Bénéficiaires]]),"",VLOOKUP(Consolication[[#This Row],[Bénéficiaires]],'PADESCE Ccontractuelle'!$B$61:$N$175,9,FALSE))</f>
        <v/>
      </c>
      <c r="AB3413" s="16" t="str">
        <f>IF(ISBLANK(Consolication[[#This Row],[Bénéficiaires]]),"",VLOOKUP(Consolication[[#This Row],[Bénéficiaires]],'PADESCE Ccontractuelle'!$B$61:$N$175,10,FALSE))</f>
        <v/>
      </c>
      <c r="AC3413" s="34" t="e">
        <f>VLOOKUP(#REF!,Apprenants!A3414:I4417,8,FALSE)</f>
        <v>#REF!</v>
      </c>
    </row>
    <row r="3414" spans="22:29" s="16" customFormat="1" x14ac:dyDescent="0.35">
      <c r="V3414" s="16" t="str">
        <f>IF(ISBLANK(Consolication[[#This Row],[Bénéficiaires]]),"",VLOOKUP(Consolication[[#This Row],[Bénéficiaires]],'PADESCE Ccontractuelle'!$B$61:$N$175,9,FALSE))</f>
        <v/>
      </c>
      <c r="AB3414" s="16" t="str">
        <f>IF(ISBLANK(Consolication[[#This Row],[Bénéficiaires]]),"",VLOOKUP(Consolication[[#This Row],[Bénéficiaires]],'PADESCE Ccontractuelle'!$B$61:$N$175,10,FALSE))</f>
        <v/>
      </c>
      <c r="AC3414" s="34" t="e">
        <f>VLOOKUP(#REF!,Apprenants!A3415:I4418,8,FALSE)</f>
        <v>#REF!</v>
      </c>
    </row>
    <row r="3415" spans="22:29" s="16" customFormat="1" x14ac:dyDescent="0.35">
      <c r="V3415" s="16" t="str">
        <f>IF(ISBLANK(Consolication[[#This Row],[Bénéficiaires]]),"",VLOOKUP(Consolication[[#This Row],[Bénéficiaires]],'PADESCE Ccontractuelle'!$B$61:$N$175,9,FALSE))</f>
        <v/>
      </c>
      <c r="AB3415" s="16" t="str">
        <f>IF(ISBLANK(Consolication[[#This Row],[Bénéficiaires]]),"",VLOOKUP(Consolication[[#This Row],[Bénéficiaires]],'PADESCE Ccontractuelle'!$B$61:$N$175,10,FALSE))</f>
        <v/>
      </c>
      <c r="AC3415" s="34" t="e">
        <f>VLOOKUP(#REF!,Apprenants!A3416:I4419,8,FALSE)</f>
        <v>#REF!</v>
      </c>
    </row>
    <row r="3416" spans="22:29" s="16" customFormat="1" x14ac:dyDescent="0.35">
      <c r="V3416" s="16" t="str">
        <f>IF(ISBLANK(Consolication[[#This Row],[Bénéficiaires]]),"",VLOOKUP(Consolication[[#This Row],[Bénéficiaires]],'PADESCE Ccontractuelle'!$B$61:$N$175,9,FALSE))</f>
        <v/>
      </c>
      <c r="AB3416" s="16" t="str">
        <f>IF(ISBLANK(Consolication[[#This Row],[Bénéficiaires]]),"",VLOOKUP(Consolication[[#This Row],[Bénéficiaires]],'PADESCE Ccontractuelle'!$B$61:$N$175,10,FALSE))</f>
        <v/>
      </c>
      <c r="AC3416" s="34" t="e">
        <f>VLOOKUP(#REF!,Apprenants!A3417:I4420,8,FALSE)</f>
        <v>#REF!</v>
      </c>
    </row>
    <row r="3417" spans="22:29" s="16" customFormat="1" x14ac:dyDescent="0.35">
      <c r="V3417" s="16" t="str">
        <f>IF(ISBLANK(Consolication[[#This Row],[Bénéficiaires]]),"",VLOOKUP(Consolication[[#This Row],[Bénéficiaires]],'PADESCE Ccontractuelle'!$B$61:$N$175,9,FALSE))</f>
        <v/>
      </c>
      <c r="AB3417" s="16" t="str">
        <f>IF(ISBLANK(Consolication[[#This Row],[Bénéficiaires]]),"",VLOOKUP(Consolication[[#This Row],[Bénéficiaires]],'PADESCE Ccontractuelle'!$B$61:$N$175,10,FALSE))</f>
        <v/>
      </c>
      <c r="AC3417" s="34" t="e">
        <f>VLOOKUP(#REF!,Apprenants!A3418:I4421,8,FALSE)</f>
        <v>#REF!</v>
      </c>
    </row>
    <row r="3418" spans="22:29" s="16" customFormat="1" x14ac:dyDescent="0.35">
      <c r="V3418" s="16" t="str">
        <f>IF(ISBLANK(Consolication[[#This Row],[Bénéficiaires]]),"",VLOOKUP(Consolication[[#This Row],[Bénéficiaires]],'PADESCE Ccontractuelle'!$B$61:$N$175,9,FALSE))</f>
        <v/>
      </c>
      <c r="AB3418" s="16" t="str">
        <f>IF(ISBLANK(Consolication[[#This Row],[Bénéficiaires]]),"",VLOOKUP(Consolication[[#This Row],[Bénéficiaires]],'PADESCE Ccontractuelle'!$B$61:$N$175,10,FALSE))</f>
        <v/>
      </c>
      <c r="AC3418" s="34" t="e">
        <f>VLOOKUP(#REF!,Apprenants!A3419:I4422,8,FALSE)</f>
        <v>#REF!</v>
      </c>
    </row>
    <row r="3419" spans="22:29" s="16" customFormat="1" x14ac:dyDescent="0.35">
      <c r="V3419" s="16" t="str">
        <f>IF(ISBLANK(Consolication[[#This Row],[Bénéficiaires]]),"",VLOOKUP(Consolication[[#This Row],[Bénéficiaires]],'PADESCE Ccontractuelle'!$B$61:$N$175,9,FALSE))</f>
        <v/>
      </c>
      <c r="AB3419" s="16" t="str">
        <f>IF(ISBLANK(Consolication[[#This Row],[Bénéficiaires]]),"",VLOOKUP(Consolication[[#This Row],[Bénéficiaires]],'PADESCE Ccontractuelle'!$B$61:$N$175,10,FALSE))</f>
        <v/>
      </c>
      <c r="AC3419" s="34" t="e">
        <f>VLOOKUP(#REF!,Apprenants!A3420:I4423,8,FALSE)</f>
        <v>#REF!</v>
      </c>
    </row>
    <row r="3420" spans="22:29" s="16" customFormat="1" x14ac:dyDescent="0.35">
      <c r="V3420" s="16" t="str">
        <f>IF(ISBLANK(Consolication[[#This Row],[Bénéficiaires]]),"",VLOOKUP(Consolication[[#This Row],[Bénéficiaires]],'PADESCE Ccontractuelle'!$B$61:$N$175,9,FALSE))</f>
        <v/>
      </c>
      <c r="AB3420" s="16" t="str">
        <f>IF(ISBLANK(Consolication[[#This Row],[Bénéficiaires]]),"",VLOOKUP(Consolication[[#This Row],[Bénéficiaires]],'PADESCE Ccontractuelle'!$B$61:$N$175,10,FALSE))</f>
        <v/>
      </c>
      <c r="AC3420" s="34" t="e">
        <f>VLOOKUP(#REF!,Apprenants!A3421:I4424,8,FALSE)</f>
        <v>#REF!</v>
      </c>
    </row>
    <row r="3421" spans="22:29" s="16" customFormat="1" x14ac:dyDescent="0.35">
      <c r="V3421" s="16" t="str">
        <f>IF(ISBLANK(Consolication[[#This Row],[Bénéficiaires]]),"",VLOOKUP(Consolication[[#This Row],[Bénéficiaires]],'PADESCE Ccontractuelle'!$B$61:$N$175,9,FALSE))</f>
        <v/>
      </c>
      <c r="AB3421" s="16" t="str">
        <f>IF(ISBLANK(Consolication[[#This Row],[Bénéficiaires]]),"",VLOOKUP(Consolication[[#This Row],[Bénéficiaires]],'PADESCE Ccontractuelle'!$B$61:$N$175,10,FALSE))</f>
        <v/>
      </c>
      <c r="AC3421" s="34" t="e">
        <f>VLOOKUP(#REF!,Apprenants!A3422:I4425,8,FALSE)</f>
        <v>#REF!</v>
      </c>
    </row>
    <row r="3422" spans="22:29" s="16" customFormat="1" x14ac:dyDescent="0.35">
      <c r="V3422" s="16" t="str">
        <f>IF(ISBLANK(Consolication[[#This Row],[Bénéficiaires]]),"",VLOOKUP(Consolication[[#This Row],[Bénéficiaires]],'PADESCE Ccontractuelle'!$B$61:$N$175,9,FALSE))</f>
        <v/>
      </c>
      <c r="AB3422" s="16" t="str">
        <f>IF(ISBLANK(Consolication[[#This Row],[Bénéficiaires]]),"",VLOOKUP(Consolication[[#This Row],[Bénéficiaires]],'PADESCE Ccontractuelle'!$B$61:$N$175,10,FALSE))</f>
        <v/>
      </c>
      <c r="AC3422" s="34" t="e">
        <f>VLOOKUP(#REF!,Apprenants!A3423:I4426,8,FALSE)</f>
        <v>#REF!</v>
      </c>
    </row>
    <row r="3423" spans="22:29" s="16" customFormat="1" x14ac:dyDescent="0.35">
      <c r="V3423" s="16" t="str">
        <f>IF(ISBLANK(Consolication[[#This Row],[Bénéficiaires]]),"",VLOOKUP(Consolication[[#This Row],[Bénéficiaires]],'PADESCE Ccontractuelle'!$B$61:$N$175,9,FALSE))</f>
        <v/>
      </c>
      <c r="AB3423" s="16" t="str">
        <f>IF(ISBLANK(Consolication[[#This Row],[Bénéficiaires]]),"",VLOOKUP(Consolication[[#This Row],[Bénéficiaires]],'PADESCE Ccontractuelle'!$B$61:$N$175,10,FALSE))</f>
        <v/>
      </c>
      <c r="AC3423" s="34" t="e">
        <f>VLOOKUP(#REF!,Apprenants!A3424:I4427,8,FALSE)</f>
        <v>#REF!</v>
      </c>
    </row>
    <row r="3424" spans="22:29" s="16" customFormat="1" x14ac:dyDescent="0.35">
      <c r="V3424" s="16" t="str">
        <f>IF(ISBLANK(Consolication[[#This Row],[Bénéficiaires]]),"",VLOOKUP(Consolication[[#This Row],[Bénéficiaires]],'PADESCE Ccontractuelle'!$B$61:$N$175,9,FALSE))</f>
        <v/>
      </c>
      <c r="AB3424" s="16" t="str">
        <f>IF(ISBLANK(Consolication[[#This Row],[Bénéficiaires]]),"",VLOOKUP(Consolication[[#This Row],[Bénéficiaires]],'PADESCE Ccontractuelle'!$B$61:$N$175,10,FALSE))</f>
        <v/>
      </c>
      <c r="AC3424" s="34" t="e">
        <f>VLOOKUP(#REF!,Apprenants!A3425:I4428,8,FALSE)</f>
        <v>#REF!</v>
      </c>
    </row>
    <row r="3425" spans="22:29" s="16" customFormat="1" x14ac:dyDescent="0.35">
      <c r="V3425" s="16" t="str">
        <f>IF(ISBLANK(Consolication[[#This Row],[Bénéficiaires]]),"",VLOOKUP(Consolication[[#This Row],[Bénéficiaires]],'PADESCE Ccontractuelle'!$B$61:$N$175,9,FALSE))</f>
        <v/>
      </c>
      <c r="AB3425" s="16" t="str">
        <f>IF(ISBLANK(Consolication[[#This Row],[Bénéficiaires]]),"",VLOOKUP(Consolication[[#This Row],[Bénéficiaires]],'PADESCE Ccontractuelle'!$B$61:$N$175,10,FALSE))</f>
        <v/>
      </c>
      <c r="AC3425" s="34" t="e">
        <f>VLOOKUP(#REF!,Apprenants!A3426:I4429,8,FALSE)</f>
        <v>#REF!</v>
      </c>
    </row>
    <row r="3426" spans="22:29" s="16" customFormat="1" x14ac:dyDescent="0.35">
      <c r="V3426" s="16" t="str">
        <f>IF(ISBLANK(Consolication[[#This Row],[Bénéficiaires]]),"",VLOOKUP(Consolication[[#This Row],[Bénéficiaires]],'PADESCE Ccontractuelle'!$B$61:$N$175,9,FALSE))</f>
        <v/>
      </c>
      <c r="AB3426" s="16" t="str">
        <f>IF(ISBLANK(Consolication[[#This Row],[Bénéficiaires]]),"",VLOOKUP(Consolication[[#This Row],[Bénéficiaires]],'PADESCE Ccontractuelle'!$B$61:$N$175,10,FALSE))</f>
        <v/>
      </c>
      <c r="AC3426" s="34" t="e">
        <f>VLOOKUP(#REF!,Apprenants!A3427:I4430,8,FALSE)</f>
        <v>#REF!</v>
      </c>
    </row>
    <row r="3427" spans="22:29" s="16" customFormat="1" x14ac:dyDescent="0.35">
      <c r="V3427" s="16" t="str">
        <f>IF(ISBLANK(Consolication[[#This Row],[Bénéficiaires]]),"",VLOOKUP(Consolication[[#This Row],[Bénéficiaires]],'PADESCE Ccontractuelle'!$B$61:$N$175,9,FALSE))</f>
        <v/>
      </c>
      <c r="AB3427" s="16" t="str">
        <f>IF(ISBLANK(Consolication[[#This Row],[Bénéficiaires]]),"",VLOOKUP(Consolication[[#This Row],[Bénéficiaires]],'PADESCE Ccontractuelle'!$B$61:$N$175,10,FALSE))</f>
        <v/>
      </c>
      <c r="AC3427" s="34" t="e">
        <f>VLOOKUP(#REF!,Apprenants!A3428:I4431,8,FALSE)</f>
        <v>#REF!</v>
      </c>
    </row>
    <row r="3428" spans="22:29" s="16" customFormat="1" x14ac:dyDescent="0.35">
      <c r="V3428" s="16" t="str">
        <f>IF(ISBLANK(Consolication[[#This Row],[Bénéficiaires]]),"",VLOOKUP(Consolication[[#This Row],[Bénéficiaires]],'PADESCE Ccontractuelle'!$B$61:$N$175,9,FALSE))</f>
        <v/>
      </c>
      <c r="AB3428" s="16" t="str">
        <f>IF(ISBLANK(Consolication[[#This Row],[Bénéficiaires]]),"",VLOOKUP(Consolication[[#This Row],[Bénéficiaires]],'PADESCE Ccontractuelle'!$B$61:$N$175,10,FALSE))</f>
        <v/>
      </c>
      <c r="AC3428" s="34" t="e">
        <f>VLOOKUP(#REF!,Apprenants!A3429:I4432,8,FALSE)</f>
        <v>#REF!</v>
      </c>
    </row>
    <row r="3429" spans="22:29" s="16" customFormat="1" x14ac:dyDescent="0.35">
      <c r="V3429" s="16" t="str">
        <f>IF(ISBLANK(Consolication[[#This Row],[Bénéficiaires]]),"",VLOOKUP(Consolication[[#This Row],[Bénéficiaires]],'PADESCE Ccontractuelle'!$B$61:$N$175,9,FALSE))</f>
        <v/>
      </c>
      <c r="AB3429" s="16" t="str">
        <f>IF(ISBLANK(Consolication[[#This Row],[Bénéficiaires]]),"",VLOOKUP(Consolication[[#This Row],[Bénéficiaires]],'PADESCE Ccontractuelle'!$B$61:$N$175,10,FALSE))</f>
        <v/>
      </c>
      <c r="AC3429" s="34" t="e">
        <f>VLOOKUP(#REF!,Apprenants!A3430:I4433,8,FALSE)</f>
        <v>#REF!</v>
      </c>
    </row>
    <row r="3430" spans="22:29" s="16" customFormat="1" x14ac:dyDescent="0.35">
      <c r="V3430" s="16" t="str">
        <f>IF(ISBLANK(Consolication[[#This Row],[Bénéficiaires]]),"",VLOOKUP(Consolication[[#This Row],[Bénéficiaires]],'PADESCE Ccontractuelle'!$B$61:$N$175,9,FALSE))</f>
        <v/>
      </c>
      <c r="AB3430" s="16" t="str">
        <f>IF(ISBLANK(Consolication[[#This Row],[Bénéficiaires]]),"",VLOOKUP(Consolication[[#This Row],[Bénéficiaires]],'PADESCE Ccontractuelle'!$B$61:$N$175,10,FALSE))</f>
        <v/>
      </c>
      <c r="AC3430" s="34" t="e">
        <f>VLOOKUP(#REF!,Apprenants!A3431:I4434,8,FALSE)</f>
        <v>#REF!</v>
      </c>
    </row>
    <row r="3431" spans="22:29" s="16" customFormat="1" x14ac:dyDescent="0.35">
      <c r="V3431" s="16" t="str">
        <f>IF(ISBLANK(Consolication[[#This Row],[Bénéficiaires]]),"",VLOOKUP(Consolication[[#This Row],[Bénéficiaires]],'PADESCE Ccontractuelle'!$B$61:$N$175,9,FALSE))</f>
        <v/>
      </c>
      <c r="AB3431" s="16" t="str">
        <f>IF(ISBLANK(Consolication[[#This Row],[Bénéficiaires]]),"",VLOOKUP(Consolication[[#This Row],[Bénéficiaires]],'PADESCE Ccontractuelle'!$B$61:$N$175,10,FALSE))</f>
        <v/>
      </c>
      <c r="AC3431" s="34" t="e">
        <f>VLOOKUP(#REF!,Apprenants!A3432:I4435,8,FALSE)</f>
        <v>#REF!</v>
      </c>
    </row>
    <row r="3432" spans="22:29" s="16" customFormat="1" x14ac:dyDescent="0.35">
      <c r="V3432" s="16" t="str">
        <f>IF(ISBLANK(Consolication[[#This Row],[Bénéficiaires]]),"",VLOOKUP(Consolication[[#This Row],[Bénéficiaires]],'PADESCE Ccontractuelle'!$B$61:$N$175,9,FALSE))</f>
        <v/>
      </c>
      <c r="AB3432" s="16" t="str">
        <f>IF(ISBLANK(Consolication[[#This Row],[Bénéficiaires]]),"",VLOOKUP(Consolication[[#This Row],[Bénéficiaires]],'PADESCE Ccontractuelle'!$B$61:$N$175,10,FALSE))</f>
        <v/>
      </c>
      <c r="AC3432" s="34" t="e">
        <f>VLOOKUP(#REF!,Apprenants!A3433:I4436,8,FALSE)</f>
        <v>#REF!</v>
      </c>
    </row>
    <row r="3433" spans="22:29" s="16" customFormat="1" x14ac:dyDescent="0.35">
      <c r="V3433" s="16" t="str">
        <f>IF(ISBLANK(Consolication[[#This Row],[Bénéficiaires]]),"",VLOOKUP(Consolication[[#This Row],[Bénéficiaires]],'PADESCE Ccontractuelle'!$B$61:$N$175,9,FALSE))</f>
        <v/>
      </c>
      <c r="AB3433" s="16" t="str">
        <f>IF(ISBLANK(Consolication[[#This Row],[Bénéficiaires]]),"",VLOOKUP(Consolication[[#This Row],[Bénéficiaires]],'PADESCE Ccontractuelle'!$B$61:$N$175,10,FALSE))</f>
        <v/>
      </c>
      <c r="AC3433" s="34" t="e">
        <f>VLOOKUP(#REF!,Apprenants!A3434:I4437,8,FALSE)</f>
        <v>#REF!</v>
      </c>
    </row>
    <row r="3434" spans="22:29" s="16" customFormat="1" x14ac:dyDescent="0.35">
      <c r="V3434" s="16" t="str">
        <f>IF(ISBLANK(Consolication[[#This Row],[Bénéficiaires]]),"",VLOOKUP(Consolication[[#This Row],[Bénéficiaires]],'PADESCE Ccontractuelle'!$B$61:$N$175,9,FALSE))</f>
        <v/>
      </c>
      <c r="AB3434" s="16" t="str">
        <f>IF(ISBLANK(Consolication[[#This Row],[Bénéficiaires]]),"",VLOOKUP(Consolication[[#This Row],[Bénéficiaires]],'PADESCE Ccontractuelle'!$B$61:$N$175,10,FALSE))</f>
        <v/>
      </c>
      <c r="AC3434" s="34" t="e">
        <f>VLOOKUP(#REF!,Apprenants!A3435:I4438,8,FALSE)</f>
        <v>#REF!</v>
      </c>
    </row>
    <row r="3435" spans="22:29" s="16" customFormat="1" x14ac:dyDescent="0.35">
      <c r="V3435" s="16" t="str">
        <f>IF(ISBLANK(Consolication[[#This Row],[Bénéficiaires]]),"",VLOOKUP(Consolication[[#This Row],[Bénéficiaires]],'PADESCE Ccontractuelle'!$B$61:$N$175,9,FALSE))</f>
        <v/>
      </c>
      <c r="AB3435" s="16" t="str">
        <f>IF(ISBLANK(Consolication[[#This Row],[Bénéficiaires]]),"",VLOOKUP(Consolication[[#This Row],[Bénéficiaires]],'PADESCE Ccontractuelle'!$B$61:$N$175,10,FALSE))</f>
        <v/>
      </c>
      <c r="AC3435" s="34" t="e">
        <f>VLOOKUP(#REF!,Apprenants!A3436:I4439,8,FALSE)</f>
        <v>#REF!</v>
      </c>
    </row>
    <row r="3436" spans="22:29" s="16" customFormat="1" x14ac:dyDescent="0.35">
      <c r="V3436" s="16" t="str">
        <f>IF(ISBLANK(Consolication[[#This Row],[Bénéficiaires]]),"",VLOOKUP(Consolication[[#This Row],[Bénéficiaires]],'PADESCE Ccontractuelle'!$B$61:$N$175,9,FALSE))</f>
        <v/>
      </c>
      <c r="AB3436" s="16" t="str">
        <f>IF(ISBLANK(Consolication[[#This Row],[Bénéficiaires]]),"",VLOOKUP(Consolication[[#This Row],[Bénéficiaires]],'PADESCE Ccontractuelle'!$B$61:$N$175,10,FALSE))</f>
        <v/>
      </c>
      <c r="AC3436" s="34" t="e">
        <f>VLOOKUP(#REF!,Apprenants!A3437:I4440,8,FALSE)</f>
        <v>#REF!</v>
      </c>
    </row>
    <row r="3437" spans="22:29" s="16" customFormat="1" x14ac:dyDescent="0.35">
      <c r="V3437" s="16" t="str">
        <f>IF(ISBLANK(Consolication[[#This Row],[Bénéficiaires]]),"",VLOOKUP(Consolication[[#This Row],[Bénéficiaires]],'PADESCE Ccontractuelle'!$B$61:$N$175,9,FALSE))</f>
        <v/>
      </c>
      <c r="AB3437" s="16" t="str">
        <f>IF(ISBLANK(Consolication[[#This Row],[Bénéficiaires]]),"",VLOOKUP(Consolication[[#This Row],[Bénéficiaires]],'PADESCE Ccontractuelle'!$B$61:$N$175,10,FALSE))</f>
        <v/>
      </c>
      <c r="AC3437" s="34" t="e">
        <f>VLOOKUP(#REF!,Apprenants!A3438:I4441,8,FALSE)</f>
        <v>#REF!</v>
      </c>
    </row>
    <row r="3438" spans="22:29" s="16" customFormat="1" x14ac:dyDescent="0.35">
      <c r="V3438" s="16" t="str">
        <f>IF(ISBLANK(Consolication[[#This Row],[Bénéficiaires]]),"",VLOOKUP(Consolication[[#This Row],[Bénéficiaires]],'PADESCE Ccontractuelle'!$B$61:$N$175,9,FALSE))</f>
        <v/>
      </c>
      <c r="AB3438" s="16" t="str">
        <f>IF(ISBLANK(Consolication[[#This Row],[Bénéficiaires]]),"",VLOOKUP(Consolication[[#This Row],[Bénéficiaires]],'PADESCE Ccontractuelle'!$B$61:$N$175,10,FALSE))</f>
        <v/>
      </c>
      <c r="AC3438" s="34" t="e">
        <f>VLOOKUP(#REF!,Apprenants!A3439:I4442,8,FALSE)</f>
        <v>#REF!</v>
      </c>
    </row>
    <row r="3439" spans="22:29" s="16" customFormat="1" x14ac:dyDescent="0.35">
      <c r="V3439" s="16" t="str">
        <f>IF(ISBLANK(Consolication[[#This Row],[Bénéficiaires]]),"",VLOOKUP(Consolication[[#This Row],[Bénéficiaires]],'PADESCE Ccontractuelle'!$B$61:$N$175,9,FALSE))</f>
        <v/>
      </c>
      <c r="AB3439" s="16" t="str">
        <f>IF(ISBLANK(Consolication[[#This Row],[Bénéficiaires]]),"",VLOOKUP(Consolication[[#This Row],[Bénéficiaires]],'PADESCE Ccontractuelle'!$B$61:$N$175,10,FALSE))</f>
        <v/>
      </c>
      <c r="AC3439" s="34" t="e">
        <f>VLOOKUP(#REF!,Apprenants!A3440:I4443,8,FALSE)</f>
        <v>#REF!</v>
      </c>
    </row>
    <row r="3440" spans="22:29" s="16" customFormat="1" x14ac:dyDescent="0.35">
      <c r="V3440" s="16" t="str">
        <f>IF(ISBLANK(Consolication[[#This Row],[Bénéficiaires]]),"",VLOOKUP(Consolication[[#This Row],[Bénéficiaires]],'PADESCE Ccontractuelle'!$B$61:$N$175,9,FALSE))</f>
        <v/>
      </c>
      <c r="AB3440" s="16" t="str">
        <f>IF(ISBLANK(Consolication[[#This Row],[Bénéficiaires]]),"",VLOOKUP(Consolication[[#This Row],[Bénéficiaires]],'PADESCE Ccontractuelle'!$B$61:$N$175,10,FALSE))</f>
        <v/>
      </c>
      <c r="AC3440" s="34" t="e">
        <f>VLOOKUP(#REF!,Apprenants!A3441:I4444,8,FALSE)</f>
        <v>#REF!</v>
      </c>
    </row>
    <row r="3441" spans="22:29" s="16" customFormat="1" x14ac:dyDescent="0.35">
      <c r="V3441" s="16" t="str">
        <f>IF(ISBLANK(Consolication[[#This Row],[Bénéficiaires]]),"",VLOOKUP(Consolication[[#This Row],[Bénéficiaires]],'PADESCE Ccontractuelle'!$B$61:$N$175,9,FALSE))</f>
        <v/>
      </c>
      <c r="AB3441" s="16" t="str">
        <f>IF(ISBLANK(Consolication[[#This Row],[Bénéficiaires]]),"",VLOOKUP(Consolication[[#This Row],[Bénéficiaires]],'PADESCE Ccontractuelle'!$B$61:$N$175,10,FALSE))</f>
        <v/>
      </c>
      <c r="AC3441" s="34" t="e">
        <f>VLOOKUP(#REF!,Apprenants!A3442:I4445,8,FALSE)</f>
        <v>#REF!</v>
      </c>
    </row>
    <row r="3442" spans="22:29" s="16" customFormat="1" x14ac:dyDescent="0.35">
      <c r="V3442" s="16" t="str">
        <f>IF(ISBLANK(Consolication[[#This Row],[Bénéficiaires]]),"",VLOOKUP(Consolication[[#This Row],[Bénéficiaires]],'PADESCE Ccontractuelle'!$B$61:$N$175,9,FALSE))</f>
        <v/>
      </c>
      <c r="AB3442" s="16" t="str">
        <f>IF(ISBLANK(Consolication[[#This Row],[Bénéficiaires]]),"",VLOOKUP(Consolication[[#This Row],[Bénéficiaires]],'PADESCE Ccontractuelle'!$B$61:$N$175,10,FALSE))</f>
        <v/>
      </c>
      <c r="AC3442" s="34" t="e">
        <f>VLOOKUP(#REF!,Apprenants!A3443:I4446,8,FALSE)</f>
        <v>#REF!</v>
      </c>
    </row>
    <row r="3443" spans="22:29" s="16" customFormat="1" x14ac:dyDescent="0.35">
      <c r="V3443" s="16" t="str">
        <f>IF(ISBLANK(Consolication[[#This Row],[Bénéficiaires]]),"",VLOOKUP(Consolication[[#This Row],[Bénéficiaires]],'PADESCE Ccontractuelle'!$B$61:$N$175,9,FALSE))</f>
        <v/>
      </c>
      <c r="AB3443" s="16" t="str">
        <f>IF(ISBLANK(Consolication[[#This Row],[Bénéficiaires]]),"",VLOOKUP(Consolication[[#This Row],[Bénéficiaires]],'PADESCE Ccontractuelle'!$B$61:$N$175,10,FALSE))</f>
        <v/>
      </c>
      <c r="AC3443" s="34" t="e">
        <f>VLOOKUP(#REF!,Apprenants!A3444:I4447,8,FALSE)</f>
        <v>#REF!</v>
      </c>
    </row>
    <row r="3444" spans="22:29" s="16" customFormat="1" x14ac:dyDescent="0.35">
      <c r="V3444" s="16" t="str">
        <f>IF(ISBLANK(Consolication[[#This Row],[Bénéficiaires]]),"",VLOOKUP(Consolication[[#This Row],[Bénéficiaires]],'PADESCE Ccontractuelle'!$B$61:$N$175,9,FALSE))</f>
        <v/>
      </c>
      <c r="AB3444" s="16" t="str">
        <f>IF(ISBLANK(Consolication[[#This Row],[Bénéficiaires]]),"",VLOOKUP(Consolication[[#This Row],[Bénéficiaires]],'PADESCE Ccontractuelle'!$B$61:$N$175,10,FALSE))</f>
        <v/>
      </c>
      <c r="AC3444" s="34" t="e">
        <f>VLOOKUP(#REF!,Apprenants!A3445:I4448,8,FALSE)</f>
        <v>#REF!</v>
      </c>
    </row>
    <row r="3445" spans="22:29" s="16" customFormat="1" x14ac:dyDescent="0.35">
      <c r="V3445" s="16" t="str">
        <f>IF(ISBLANK(Consolication[[#This Row],[Bénéficiaires]]),"",VLOOKUP(Consolication[[#This Row],[Bénéficiaires]],'PADESCE Ccontractuelle'!$B$61:$N$175,9,FALSE))</f>
        <v/>
      </c>
      <c r="AB3445" s="16" t="str">
        <f>IF(ISBLANK(Consolication[[#This Row],[Bénéficiaires]]),"",VLOOKUP(Consolication[[#This Row],[Bénéficiaires]],'PADESCE Ccontractuelle'!$B$61:$N$175,10,FALSE))</f>
        <v/>
      </c>
      <c r="AC3445" s="34" t="e">
        <f>VLOOKUP(#REF!,Apprenants!A3446:I4449,8,FALSE)</f>
        <v>#REF!</v>
      </c>
    </row>
    <row r="3446" spans="22:29" s="16" customFormat="1" x14ac:dyDescent="0.35">
      <c r="V3446" s="16" t="str">
        <f>IF(ISBLANK(Consolication[[#This Row],[Bénéficiaires]]),"",VLOOKUP(Consolication[[#This Row],[Bénéficiaires]],'PADESCE Ccontractuelle'!$B$61:$N$175,9,FALSE))</f>
        <v/>
      </c>
      <c r="AB3446" s="16" t="str">
        <f>IF(ISBLANK(Consolication[[#This Row],[Bénéficiaires]]),"",VLOOKUP(Consolication[[#This Row],[Bénéficiaires]],'PADESCE Ccontractuelle'!$B$61:$N$175,10,FALSE))</f>
        <v/>
      </c>
      <c r="AC3446" s="34" t="e">
        <f>VLOOKUP(#REF!,Apprenants!A3447:I4450,8,FALSE)</f>
        <v>#REF!</v>
      </c>
    </row>
    <row r="3447" spans="22:29" s="16" customFormat="1" x14ac:dyDescent="0.35">
      <c r="V3447" s="16" t="str">
        <f>IF(ISBLANK(Consolication[[#This Row],[Bénéficiaires]]),"",VLOOKUP(Consolication[[#This Row],[Bénéficiaires]],'PADESCE Ccontractuelle'!$B$61:$N$175,9,FALSE))</f>
        <v/>
      </c>
      <c r="AB3447" s="16" t="str">
        <f>IF(ISBLANK(Consolication[[#This Row],[Bénéficiaires]]),"",VLOOKUP(Consolication[[#This Row],[Bénéficiaires]],'PADESCE Ccontractuelle'!$B$61:$N$175,10,FALSE))</f>
        <v/>
      </c>
      <c r="AC3447" s="34" t="e">
        <f>VLOOKUP(#REF!,Apprenants!A3448:I4451,8,FALSE)</f>
        <v>#REF!</v>
      </c>
    </row>
    <row r="3448" spans="22:29" s="16" customFormat="1" x14ac:dyDescent="0.35">
      <c r="V3448" s="16" t="str">
        <f>IF(ISBLANK(Consolication[[#This Row],[Bénéficiaires]]),"",VLOOKUP(Consolication[[#This Row],[Bénéficiaires]],'PADESCE Ccontractuelle'!$B$61:$N$175,9,FALSE))</f>
        <v/>
      </c>
      <c r="AB3448" s="16" t="str">
        <f>IF(ISBLANK(Consolication[[#This Row],[Bénéficiaires]]),"",VLOOKUP(Consolication[[#This Row],[Bénéficiaires]],'PADESCE Ccontractuelle'!$B$61:$N$175,10,FALSE))</f>
        <v/>
      </c>
      <c r="AC3448" s="34" t="e">
        <f>VLOOKUP(#REF!,Apprenants!A3449:I4452,8,FALSE)</f>
        <v>#REF!</v>
      </c>
    </row>
    <row r="3449" spans="22:29" s="16" customFormat="1" x14ac:dyDescent="0.35">
      <c r="V3449" s="16" t="str">
        <f>IF(ISBLANK(Consolication[[#This Row],[Bénéficiaires]]),"",VLOOKUP(Consolication[[#This Row],[Bénéficiaires]],'PADESCE Ccontractuelle'!$B$61:$N$175,9,FALSE))</f>
        <v/>
      </c>
      <c r="AB3449" s="16" t="str">
        <f>IF(ISBLANK(Consolication[[#This Row],[Bénéficiaires]]),"",VLOOKUP(Consolication[[#This Row],[Bénéficiaires]],'PADESCE Ccontractuelle'!$B$61:$N$175,10,FALSE))</f>
        <v/>
      </c>
      <c r="AC3449" s="34" t="e">
        <f>VLOOKUP(#REF!,Apprenants!A3450:I4453,8,FALSE)</f>
        <v>#REF!</v>
      </c>
    </row>
    <row r="3450" spans="22:29" s="16" customFormat="1" x14ac:dyDescent="0.35">
      <c r="V3450" s="16" t="str">
        <f>IF(ISBLANK(Consolication[[#This Row],[Bénéficiaires]]),"",VLOOKUP(Consolication[[#This Row],[Bénéficiaires]],'PADESCE Ccontractuelle'!$B$61:$N$175,9,FALSE))</f>
        <v/>
      </c>
      <c r="AB3450" s="16" t="str">
        <f>IF(ISBLANK(Consolication[[#This Row],[Bénéficiaires]]),"",VLOOKUP(Consolication[[#This Row],[Bénéficiaires]],'PADESCE Ccontractuelle'!$B$61:$N$175,10,FALSE))</f>
        <v/>
      </c>
      <c r="AC3450" s="34" t="e">
        <f>VLOOKUP(#REF!,Apprenants!A3451:I4454,8,FALSE)</f>
        <v>#REF!</v>
      </c>
    </row>
    <row r="3451" spans="22:29" s="16" customFormat="1" x14ac:dyDescent="0.35">
      <c r="V3451" s="16" t="str">
        <f>IF(ISBLANK(Consolication[[#This Row],[Bénéficiaires]]),"",VLOOKUP(Consolication[[#This Row],[Bénéficiaires]],'PADESCE Ccontractuelle'!$B$61:$N$175,9,FALSE))</f>
        <v/>
      </c>
      <c r="AB3451" s="16" t="str">
        <f>IF(ISBLANK(Consolication[[#This Row],[Bénéficiaires]]),"",VLOOKUP(Consolication[[#This Row],[Bénéficiaires]],'PADESCE Ccontractuelle'!$B$61:$N$175,10,FALSE))</f>
        <v/>
      </c>
      <c r="AC3451" s="34" t="e">
        <f>VLOOKUP(#REF!,Apprenants!A3452:I4455,8,FALSE)</f>
        <v>#REF!</v>
      </c>
    </row>
    <row r="3452" spans="22:29" s="16" customFormat="1" x14ac:dyDescent="0.35">
      <c r="V3452" s="16" t="str">
        <f>IF(ISBLANK(Consolication[[#This Row],[Bénéficiaires]]),"",VLOOKUP(Consolication[[#This Row],[Bénéficiaires]],'PADESCE Ccontractuelle'!$B$61:$N$175,9,FALSE))</f>
        <v/>
      </c>
      <c r="AB3452" s="16" t="str">
        <f>IF(ISBLANK(Consolication[[#This Row],[Bénéficiaires]]),"",VLOOKUP(Consolication[[#This Row],[Bénéficiaires]],'PADESCE Ccontractuelle'!$B$61:$N$175,10,FALSE))</f>
        <v/>
      </c>
      <c r="AC3452" s="34" t="e">
        <f>VLOOKUP(#REF!,Apprenants!A3453:I4456,8,FALSE)</f>
        <v>#REF!</v>
      </c>
    </row>
    <row r="3453" spans="22:29" s="16" customFormat="1" x14ac:dyDescent="0.35">
      <c r="V3453" s="16" t="str">
        <f>IF(ISBLANK(Consolication[[#This Row],[Bénéficiaires]]),"",VLOOKUP(Consolication[[#This Row],[Bénéficiaires]],'PADESCE Ccontractuelle'!$B$61:$N$175,9,FALSE))</f>
        <v/>
      </c>
      <c r="AB3453" s="16" t="str">
        <f>IF(ISBLANK(Consolication[[#This Row],[Bénéficiaires]]),"",VLOOKUP(Consolication[[#This Row],[Bénéficiaires]],'PADESCE Ccontractuelle'!$B$61:$N$175,10,FALSE))</f>
        <v/>
      </c>
      <c r="AC3453" s="34" t="e">
        <f>VLOOKUP(#REF!,Apprenants!A3454:I4457,8,FALSE)</f>
        <v>#REF!</v>
      </c>
    </row>
    <row r="3454" spans="22:29" s="16" customFormat="1" x14ac:dyDescent="0.35">
      <c r="V3454" s="16" t="str">
        <f>IF(ISBLANK(Consolication[[#This Row],[Bénéficiaires]]),"",VLOOKUP(Consolication[[#This Row],[Bénéficiaires]],'PADESCE Ccontractuelle'!$B$61:$N$175,9,FALSE))</f>
        <v/>
      </c>
      <c r="AB3454" s="16" t="str">
        <f>IF(ISBLANK(Consolication[[#This Row],[Bénéficiaires]]),"",VLOOKUP(Consolication[[#This Row],[Bénéficiaires]],'PADESCE Ccontractuelle'!$B$61:$N$175,10,FALSE))</f>
        <v/>
      </c>
      <c r="AC3454" s="34" t="e">
        <f>VLOOKUP(#REF!,Apprenants!A3455:I4458,8,FALSE)</f>
        <v>#REF!</v>
      </c>
    </row>
    <row r="3455" spans="22:29" s="16" customFormat="1" x14ac:dyDescent="0.35">
      <c r="V3455" s="16" t="str">
        <f>IF(ISBLANK(Consolication[[#This Row],[Bénéficiaires]]),"",VLOOKUP(Consolication[[#This Row],[Bénéficiaires]],'PADESCE Ccontractuelle'!$B$61:$N$175,9,FALSE))</f>
        <v/>
      </c>
      <c r="AB3455" s="16" t="str">
        <f>IF(ISBLANK(Consolication[[#This Row],[Bénéficiaires]]),"",VLOOKUP(Consolication[[#This Row],[Bénéficiaires]],'PADESCE Ccontractuelle'!$B$61:$N$175,10,FALSE))</f>
        <v/>
      </c>
      <c r="AC3455" s="34" t="e">
        <f>VLOOKUP(#REF!,Apprenants!A3456:I4459,8,FALSE)</f>
        <v>#REF!</v>
      </c>
    </row>
    <row r="3456" spans="22:29" s="16" customFormat="1" x14ac:dyDescent="0.35">
      <c r="V3456" s="16" t="str">
        <f>IF(ISBLANK(Consolication[[#This Row],[Bénéficiaires]]),"",VLOOKUP(Consolication[[#This Row],[Bénéficiaires]],'PADESCE Ccontractuelle'!$B$61:$N$175,9,FALSE))</f>
        <v/>
      </c>
      <c r="AB3456" s="16" t="str">
        <f>IF(ISBLANK(Consolication[[#This Row],[Bénéficiaires]]),"",VLOOKUP(Consolication[[#This Row],[Bénéficiaires]],'PADESCE Ccontractuelle'!$B$61:$N$175,10,FALSE))</f>
        <v/>
      </c>
      <c r="AC3456" s="34" t="e">
        <f>VLOOKUP(#REF!,Apprenants!A3457:I4460,8,FALSE)</f>
        <v>#REF!</v>
      </c>
    </row>
    <row r="3457" spans="22:29" s="16" customFormat="1" x14ac:dyDescent="0.35">
      <c r="V3457" s="16" t="str">
        <f>IF(ISBLANK(Consolication[[#This Row],[Bénéficiaires]]),"",VLOOKUP(Consolication[[#This Row],[Bénéficiaires]],'PADESCE Ccontractuelle'!$B$61:$N$175,9,FALSE))</f>
        <v/>
      </c>
      <c r="AB3457" s="16" t="str">
        <f>IF(ISBLANK(Consolication[[#This Row],[Bénéficiaires]]),"",VLOOKUP(Consolication[[#This Row],[Bénéficiaires]],'PADESCE Ccontractuelle'!$B$61:$N$175,10,FALSE))</f>
        <v/>
      </c>
      <c r="AC3457" s="34" t="e">
        <f>VLOOKUP(#REF!,Apprenants!A3458:I4461,8,FALSE)</f>
        <v>#REF!</v>
      </c>
    </row>
    <row r="3458" spans="22:29" s="16" customFormat="1" x14ac:dyDescent="0.35">
      <c r="V3458" s="16" t="str">
        <f>IF(ISBLANK(Consolication[[#This Row],[Bénéficiaires]]),"",VLOOKUP(Consolication[[#This Row],[Bénéficiaires]],'PADESCE Ccontractuelle'!$B$61:$N$175,9,FALSE))</f>
        <v/>
      </c>
      <c r="AB3458" s="16" t="str">
        <f>IF(ISBLANK(Consolication[[#This Row],[Bénéficiaires]]),"",VLOOKUP(Consolication[[#This Row],[Bénéficiaires]],'PADESCE Ccontractuelle'!$B$61:$N$175,10,FALSE))</f>
        <v/>
      </c>
      <c r="AC3458" s="34" t="e">
        <f>VLOOKUP(#REF!,Apprenants!A3459:I4462,8,FALSE)</f>
        <v>#REF!</v>
      </c>
    </row>
    <row r="3459" spans="22:29" s="16" customFormat="1" x14ac:dyDescent="0.35">
      <c r="V3459" s="16" t="str">
        <f>IF(ISBLANK(Consolication[[#This Row],[Bénéficiaires]]),"",VLOOKUP(Consolication[[#This Row],[Bénéficiaires]],'PADESCE Ccontractuelle'!$B$61:$N$175,9,FALSE))</f>
        <v/>
      </c>
      <c r="AB3459" s="16" t="str">
        <f>IF(ISBLANK(Consolication[[#This Row],[Bénéficiaires]]),"",VLOOKUP(Consolication[[#This Row],[Bénéficiaires]],'PADESCE Ccontractuelle'!$B$61:$N$175,10,FALSE))</f>
        <v/>
      </c>
      <c r="AC3459" s="34" t="e">
        <f>VLOOKUP(#REF!,Apprenants!A3460:I4463,8,FALSE)</f>
        <v>#REF!</v>
      </c>
    </row>
    <row r="3460" spans="22:29" s="16" customFormat="1" x14ac:dyDescent="0.35">
      <c r="V3460" s="16" t="str">
        <f>IF(ISBLANK(Consolication[[#This Row],[Bénéficiaires]]),"",VLOOKUP(Consolication[[#This Row],[Bénéficiaires]],'PADESCE Ccontractuelle'!$B$61:$N$175,9,FALSE))</f>
        <v/>
      </c>
      <c r="AB3460" s="16" t="str">
        <f>IF(ISBLANK(Consolication[[#This Row],[Bénéficiaires]]),"",VLOOKUP(Consolication[[#This Row],[Bénéficiaires]],'PADESCE Ccontractuelle'!$B$61:$N$175,10,FALSE))</f>
        <v/>
      </c>
      <c r="AC3460" s="34" t="e">
        <f>VLOOKUP(#REF!,Apprenants!A3461:I4464,8,FALSE)</f>
        <v>#REF!</v>
      </c>
    </row>
    <row r="3461" spans="22:29" s="16" customFormat="1" x14ac:dyDescent="0.35">
      <c r="V3461" s="16" t="str">
        <f>IF(ISBLANK(Consolication[[#This Row],[Bénéficiaires]]),"",VLOOKUP(Consolication[[#This Row],[Bénéficiaires]],'PADESCE Ccontractuelle'!$B$61:$N$175,9,FALSE))</f>
        <v/>
      </c>
      <c r="AB3461" s="16" t="str">
        <f>IF(ISBLANK(Consolication[[#This Row],[Bénéficiaires]]),"",VLOOKUP(Consolication[[#This Row],[Bénéficiaires]],'PADESCE Ccontractuelle'!$B$61:$N$175,10,FALSE))</f>
        <v/>
      </c>
      <c r="AC3461" s="34" t="e">
        <f>VLOOKUP(#REF!,Apprenants!A3462:I4465,8,FALSE)</f>
        <v>#REF!</v>
      </c>
    </row>
    <row r="3462" spans="22:29" s="16" customFormat="1" x14ac:dyDescent="0.35">
      <c r="V3462" s="16" t="str">
        <f>IF(ISBLANK(Consolication[[#This Row],[Bénéficiaires]]),"",VLOOKUP(Consolication[[#This Row],[Bénéficiaires]],'PADESCE Ccontractuelle'!$B$61:$N$175,9,FALSE))</f>
        <v/>
      </c>
      <c r="AB3462" s="16" t="str">
        <f>IF(ISBLANK(Consolication[[#This Row],[Bénéficiaires]]),"",VLOOKUP(Consolication[[#This Row],[Bénéficiaires]],'PADESCE Ccontractuelle'!$B$61:$N$175,10,FALSE))</f>
        <v/>
      </c>
      <c r="AC3462" s="34" t="e">
        <f>VLOOKUP(#REF!,Apprenants!A3463:I4466,8,FALSE)</f>
        <v>#REF!</v>
      </c>
    </row>
    <row r="3463" spans="22:29" s="16" customFormat="1" x14ac:dyDescent="0.35">
      <c r="V3463" s="16" t="str">
        <f>IF(ISBLANK(Consolication[[#This Row],[Bénéficiaires]]),"",VLOOKUP(Consolication[[#This Row],[Bénéficiaires]],'PADESCE Ccontractuelle'!$B$61:$N$175,9,FALSE))</f>
        <v/>
      </c>
      <c r="AB3463" s="16" t="str">
        <f>IF(ISBLANK(Consolication[[#This Row],[Bénéficiaires]]),"",VLOOKUP(Consolication[[#This Row],[Bénéficiaires]],'PADESCE Ccontractuelle'!$B$61:$N$175,10,FALSE))</f>
        <v/>
      </c>
      <c r="AC3463" s="34" t="e">
        <f>VLOOKUP(#REF!,Apprenants!A3464:I4467,8,FALSE)</f>
        <v>#REF!</v>
      </c>
    </row>
    <row r="3464" spans="22:29" s="16" customFormat="1" x14ac:dyDescent="0.35">
      <c r="V3464" s="16" t="str">
        <f>IF(ISBLANK(Consolication[[#This Row],[Bénéficiaires]]),"",VLOOKUP(Consolication[[#This Row],[Bénéficiaires]],'PADESCE Ccontractuelle'!$B$61:$N$175,9,FALSE))</f>
        <v/>
      </c>
      <c r="AB3464" s="16" t="str">
        <f>IF(ISBLANK(Consolication[[#This Row],[Bénéficiaires]]),"",VLOOKUP(Consolication[[#This Row],[Bénéficiaires]],'PADESCE Ccontractuelle'!$B$61:$N$175,10,FALSE))</f>
        <v/>
      </c>
      <c r="AC3464" s="34" t="e">
        <f>VLOOKUP(#REF!,Apprenants!A3465:I4468,8,FALSE)</f>
        <v>#REF!</v>
      </c>
    </row>
    <row r="3465" spans="22:29" s="16" customFormat="1" x14ac:dyDescent="0.35">
      <c r="V3465" s="16" t="str">
        <f>IF(ISBLANK(Consolication[[#This Row],[Bénéficiaires]]),"",VLOOKUP(Consolication[[#This Row],[Bénéficiaires]],'PADESCE Ccontractuelle'!$B$61:$N$175,9,FALSE))</f>
        <v/>
      </c>
      <c r="AB3465" s="16" t="str">
        <f>IF(ISBLANK(Consolication[[#This Row],[Bénéficiaires]]),"",VLOOKUP(Consolication[[#This Row],[Bénéficiaires]],'PADESCE Ccontractuelle'!$B$61:$N$175,10,FALSE))</f>
        <v/>
      </c>
      <c r="AC3465" s="34" t="e">
        <f>VLOOKUP(#REF!,Apprenants!A3466:I4469,8,FALSE)</f>
        <v>#REF!</v>
      </c>
    </row>
    <row r="3466" spans="22:29" s="16" customFormat="1" x14ac:dyDescent="0.35">
      <c r="V3466" s="16" t="str">
        <f>IF(ISBLANK(Consolication[[#This Row],[Bénéficiaires]]),"",VLOOKUP(Consolication[[#This Row],[Bénéficiaires]],'PADESCE Ccontractuelle'!$B$61:$N$175,9,FALSE))</f>
        <v/>
      </c>
      <c r="AB3466" s="16" t="str">
        <f>IF(ISBLANK(Consolication[[#This Row],[Bénéficiaires]]),"",VLOOKUP(Consolication[[#This Row],[Bénéficiaires]],'PADESCE Ccontractuelle'!$B$61:$N$175,10,FALSE))</f>
        <v/>
      </c>
      <c r="AC3466" s="34" t="e">
        <f>VLOOKUP(#REF!,Apprenants!A3467:I4470,8,FALSE)</f>
        <v>#REF!</v>
      </c>
    </row>
    <row r="3467" spans="22:29" s="16" customFormat="1" x14ac:dyDescent="0.35">
      <c r="V3467" s="16" t="str">
        <f>IF(ISBLANK(Consolication[[#This Row],[Bénéficiaires]]),"",VLOOKUP(Consolication[[#This Row],[Bénéficiaires]],'PADESCE Ccontractuelle'!$B$61:$N$175,9,FALSE))</f>
        <v/>
      </c>
      <c r="AB3467" s="16" t="str">
        <f>IF(ISBLANK(Consolication[[#This Row],[Bénéficiaires]]),"",VLOOKUP(Consolication[[#This Row],[Bénéficiaires]],'PADESCE Ccontractuelle'!$B$61:$N$175,10,FALSE))</f>
        <v/>
      </c>
      <c r="AC3467" s="34" t="e">
        <f>VLOOKUP(#REF!,Apprenants!A3468:I4471,8,FALSE)</f>
        <v>#REF!</v>
      </c>
    </row>
    <row r="3468" spans="22:29" s="16" customFormat="1" x14ac:dyDescent="0.35">
      <c r="V3468" s="16" t="str">
        <f>IF(ISBLANK(Consolication[[#This Row],[Bénéficiaires]]),"",VLOOKUP(Consolication[[#This Row],[Bénéficiaires]],'PADESCE Ccontractuelle'!$B$61:$N$175,9,FALSE))</f>
        <v/>
      </c>
      <c r="AB3468" s="16" t="str">
        <f>IF(ISBLANK(Consolication[[#This Row],[Bénéficiaires]]),"",VLOOKUP(Consolication[[#This Row],[Bénéficiaires]],'PADESCE Ccontractuelle'!$B$61:$N$175,10,FALSE))</f>
        <v/>
      </c>
      <c r="AC3468" s="34" t="e">
        <f>VLOOKUP(#REF!,Apprenants!A3469:I4472,8,FALSE)</f>
        <v>#REF!</v>
      </c>
    </row>
    <row r="3469" spans="22:29" s="16" customFormat="1" x14ac:dyDescent="0.35">
      <c r="V3469" s="16" t="str">
        <f>IF(ISBLANK(Consolication[[#This Row],[Bénéficiaires]]),"",VLOOKUP(Consolication[[#This Row],[Bénéficiaires]],'PADESCE Ccontractuelle'!$B$61:$N$175,9,FALSE))</f>
        <v/>
      </c>
      <c r="AB3469" s="16" t="str">
        <f>IF(ISBLANK(Consolication[[#This Row],[Bénéficiaires]]),"",VLOOKUP(Consolication[[#This Row],[Bénéficiaires]],'PADESCE Ccontractuelle'!$B$61:$N$175,10,FALSE))</f>
        <v/>
      </c>
      <c r="AC3469" s="34" t="e">
        <f>VLOOKUP(#REF!,Apprenants!A3470:I4473,8,FALSE)</f>
        <v>#REF!</v>
      </c>
    </row>
    <row r="3470" spans="22:29" s="16" customFormat="1" x14ac:dyDescent="0.35">
      <c r="V3470" s="16" t="str">
        <f>IF(ISBLANK(Consolication[[#This Row],[Bénéficiaires]]),"",VLOOKUP(Consolication[[#This Row],[Bénéficiaires]],'PADESCE Ccontractuelle'!$B$61:$N$175,9,FALSE))</f>
        <v/>
      </c>
      <c r="AB3470" s="16" t="str">
        <f>IF(ISBLANK(Consolication[[#This Row],[Bénéficiaires]]),"",VLOOKUP(Consolication[[#This Row],[Bénéficiaires]],'PADESCE Ccontractuelle'!$B$61:$N$175,10,FALSE))</f>
        <v/>
      </c>
      <c r="AC3470" s="34" t="e">
        <f>VLOOKUP(#REF!,Apprenants!A3471:I4474,8,FALSE)</f>
        <v>#REF!</v>
      </c>
    </row>
    <row r="3471" spans="22:29" s="16" customFormat="1" x14ac:dyDescent="0.35">
      <c r="V3471" s="16" t="str">
        <f>IF(ISBLANK(Consolication[[#This Row],[Bénéficiaires]]),"",VLOOKUP(Consolication[[#This Row],[Bénéficiaires]],'PADESCE Ccontractuelle'!$B$61:$N$175,9,FALSE))</f>
        <v/>
      </c>
      <c r="AB3471" s="16" t="str">
        <f>IF(ISBLANK(Consolication[[#This Row],[Bénéficiaires]]),"",VLOOKUP(Consolication[[#This Row],[Bénéficiaires]],'PADESCE Ccontractuelle'!$B$61:$N$175,10,FALSE))</f>
        <v/>
      </c>
      <c r="AC3471" s="34" t="e">
        <f>VLOOKUP(#REF!,Apprenants!A3472:I4475,8,FALSE)</f>
        <v>#REF!</v>
      </c>
    </row>
    <row r="3472" spans="22:29" s="16" customFormat="1" x14ac:dyDescent="0.35">
      <c r="V3472" s="16" t="str">
        <f>IF(ISBLANK(Consolication[[#This Row],[Bénéficiaires]]),"",VLOOKUP(Consolication[[#This Row],[Bénéficiaires]],'PADESCE Ccontractuelle'!$B$61:$N$175,9,FALSE))</f>
        <v/>
      </c>
      <c r="AB3472" s="16" t="str">
        <f>IF(ISBLANK(Consolication[[#This Row],[Bénéficiaires]]),"",VLOOKUP(Consolication[[#This Row],[Bénéficiaires]],'PADESCE Ccontractuelle'!$B$61:$N$175,10,FALSE))</f>
        <v/>
      </c>
      <c r="AC3472" s="34" t="e">
        <f>VLOOKUP(#REF!,Apprenants!A3473:I4476,8,FALSE)</f>
        <v>#REF!</v>
      </c>
    </row>
    <row r="3473" spans="22:29" s="16" customFormat="1" x14ac:dyDescent="0.35">
      <c r="V3473" s="16" t="str">
        <f>IF(ISBLANK(Consolication[[#This Row],[Bénéficiaires]]),"",VLOOKUP(Consolication[[#This Row],[Bénéficiaires]],'PADESCE Ccontractuelle'!$B$61:$N$175,9,FALSE))</f>
        <v/>
      </c>
      <c r="AB3473" s="16" t="str">
        <f>IF(ISBLANK(Consolication[[#This Row],[Bénéficiaires]]),"",VLOOKUP(Consolication[[#This Row],[Bénéficiaires]],'PADESCE Ccontractuelle'!$B$61:$N$175,10,FALSE))</f>
        <v/>
      </c>
      <c r="AC3473" s="34" t="e">
        <f>VLOOKUP(#REF!,Apprenants!A3474:I4477,8,FALSE)</f>
        <v>#REF!</v>
      </c>
    </row>
    <row r="3474" spans="22:29" s="16" customFormat="1" x14ac:dyDescent="0.35">
      <c r="V3474" s="16" t="str">
        <f>IF(ISBLANK(Consolication[[#This Row],[Bénéficiaires]]),"",VLOOKUP(Consolication[[#This Row],[Bénéficiaires]],'PADESCE Ccontractuelle'!$B$61:$N$175,9,FALSE))</f>
        <v/>
      </c>
      <c r="AB3474" s="16" t="str">
        <f>IF(ISBLANK(Consolication[[#This Row],[Bénéficiaires]]),"",VLOOKUP(Consolication[[#This Row],[Bénéficiaires]],'PADESCE Ccontractuelle'!$B$61:$N$175,10,FALSE))</f>
        <v/>
      </c>
      <c r="AC3474" s="34" t="e">
        <f>VLOOKUP(#REF!,Apprenants!A3475:I4478,8,FALSE)</f>
        <v>#REF!</v>
      </c>
    </row>
    <row r="3475" spans="22:29" s="16" customFormat="1" x14ac:dyDescent="0.35">
      <c r="V3475" s="16" t="str">
        <f>IF(ISBLANK(Consolication[[#This Row],[Bénéficiaires]]),"",VLOOKUP(Consolication[[#This Row],[Bénéficiaires]],'PADESCE Ccontractuelle'!$B$61:$N$175,9,FALSE))</f>
        <v/>
      </c>
      <c r="AB3475" s="16" t="str">
        <f>IF(ISBLANK(Consolication[[#This Row],[Bénéficiaires]]),"",VLOOKUP(Consolication[[#This Row],[Bénéficiaires]],'PADESCE Ccontractuelle'!$B$61:$N$175,10,FALSE))</f>
        <v/>
      </c>
      <c r="AC3475" s="34" t="e">
        <f>VLOOKUP(#REF!,Apprenants!A3476:I4479,8,FALSE)</f>
        <v>#REF!</v>
      </c>
    </row>
    <row r="3476" spans="22:29" s="16" customFormat="1" x14ac:dyDescent="0.35">
      <c r="V3476" s="16" t="str">
        <f>IF(ISBLANK(Consolication[[#This Row],[Bénéficiaires]]),"",VLOOKUP(Consolication[[#This Row],[Bénéficiaires]],'PADESCE Ccontractuelle'!$B$61:$N$175,9,FALSE))</f>
        <v/>
      </c>
      <c r="AB3476" s="16" t="str">
        <f>IF(ISBLANK(Consolication[[#This Row],[Bénéficiaires]]),"",VLOOKUP(Consolication[[#This Row],[Bénéficiaires]],'PADESCE Ccontractuelle'!$B$61:$N$175,10,FALSE))</f>
        <v/>
      </c>
      <c r="AC3476" s="34" t="e">
        <f>VLOOKUP(#REF!,Apprenants!A3477:I4480,8,FALSE)</f>
        <v>#REF!</v>
      </c>
    </row>
    <row r="3477" spans="22:29" s="16" customFormat="1" x14ac:dyDescent="0.35">
      <c r="V3477" s="16" t="str">
        <f>IF(ISBLANK(Consolication[[#This Row],[Bénéficiaires]]),"",VLOOKUP(Consolication[[#This Row],[Bénéficiaires]],'PADESCE Ccontractuelle'!$B$61:$N$175,9,FALSE))</f>
        <v/>
      </c>
      <c r="AB3477" s="16" t="str">
        <f>IF(ISBLANK(Consolication[[#This Row],[Bénéficiaires]]),"",VLOOKUP(Consolication[[#This Row],[Bénéficiaires]],'PADESCE Ccontractuelle'!$B$61:$N$175,10,FALSE))</f>
        <v/>
      </c>
      <c r="AC3477" s="34" t="e">
        <f>VLOOKUP(#REF!,Apprenants!A3478:I4481,8,FALSE)</f>
        <v>#REF!</v>
      </c>
    </row>
    <row r="3478" spans="22:29" s="16" customFormat="1" x14ac:dyDescent="0.35">
      <c r="V3478" s="16" t="str">
        <f>IF(ISBLANK(Consolication[[#This Row],[Bénéficiaires]]),"",VLOOKUP(Consolication[[#This Row],[Bénéficiaires]],'PADESCE Ccontractuelle'!$B$61:$N$175,9,FALSE))</f>
        <v/>
      </c>
      <c r="AB3478" s="16" t="str">
        <f>IF(ISBLANK(Consolication[[#This Row],[Bénéficiaires]]),"",VLOOKUP(Consolication[[#This Row],[Bénéficiaires]],'PADESCE Ccontractuelle'!$B$61:$N$175,10,FALSE))</f>
        <v/>
      </c>
      <c r="AC3478" s="34" t="e">
        <f>VLOOKUP(#REF!,Apprenants!A3479:I4482,8,FALSE)</f>
        <v>#REF!</v>
      </c>
    </row>
    <row r="3479" spans="22:29" s="16" customFormat="1" x14ac:dyDescent="0.35">
      <c r="V3479" s="16" t="str">
        <f>IF(ISBLANK(Consolication[[#This Row],[Bénéficiaires]]),"",VLOOKUP(Consolication[[#This Row],[Bénéficiaires]],'PADESCE Ccontractuelle'!$B$61:$N$175,9,FALSE))</f>
        <v/>
      </c>
      <c r="AB3479" s="16" t="str">
        <f>IF(ISBLANK(Consolication[[#This Row],[Bénéficiaires]]),"",VLOOKUP(Consolication[[#This Row],[Bénéficiaires]],'PADESCE Ccontractuelle'!$B$61:$N$175,10,FALSE))</f>
        <v/>
      </c>
      <c r="AC3479" s="34" t="e">
        <f>VLOOKUP(#REF!,Apprenants!A3480:I4483,8,FALSE)</f>
        <v>#REF!</v>
      </c>
    </row>
    <row r="3480" spans="22:29" s="16" customFormat="1" x14ac:dyDescent="0.35">
      <c r="V3480" s="16" t="str">
        <f>IF(ISBLANK(Consolication[[#This Row],[Bénéficiaires]]),"",VLOOKUP(Consolication[[#This Row],[Bénéficiaires]],'PADESCE Ccontractuelle'!$B$61:$N$175,9,FALSE))</f>
        <v/>
      </c>
      <c r="AB3480" s="16" t="str">
        <f>IF(ISBLANK(Consolication[[#This Row],[Bénéficiaires]]),"",VLOOKUP(Consolication[[#This Row],[Bénéficiaires]],'PADESCE Ccontractuelle'!$B$61:$N$175,10,FALSE))</f>
        <v/>
      </c>
      <c r="AC3480" s="34" t="e">
        <f>VLOOKUP(#REF!,Apprenants!A3481:I4484,8,FALSE)</f>
        <v>#REF!</v>
      </c>
    </row>
    <row r="3481" spans="22:29" s="16" customFormat="1" x14ac:dyDescent="0.35">
      <c r="V3481" s="16" t="str">
        <f>IF(ISBLANK(Consolication[[#This Row],[Bénéficiaires]]),"",VLOOKUP(Consolication[[#This Row],[Bénéficiaires]],'PADESCE Ccontractuelle'!$B$61:$N$175,9,FALSE))</f>
        <v/>
      </c>
      <c r="AB3481" s="16" t="str">
        <f>IF(ISBLANK(Consolication[[#This Row],[Bénéficiaires]]),"",VLOOKUP(Consolication[[#This Row],[Bénéficiaires]],'PADESCE Ccontractuelle'!$B$61:$N$175,10,FALSE))</f>
        <v/>
      </c>
      <c r="AC3481" s="34" t="e">
        <f>VLOOKUP(#REF!,Apprenants!A3482:I4485,8,FALSE)</f>
        <v>#REF!</v>
      </c>
    </row>
    <row r="3482" spans="22:29" s="16" customFormat="1" x14ac:dyDescent="0.35">
      <c r="V3482" s="16" t="str">
        <f>IF(ISBLANK(Consolication[[#This Row],[Bénéficiaires]]),"",VLOOKUP(Consolication[[#This Row],[Bénéficiaires]],'PADESCE Ccontractuelle'!$B$61:$N$175,9,FALSE))</f>
        <v/>
      </c>
      <c r="AB3482" s="16" t="str">
        <f>IF(ISBLANK(Consolication[[#This Row],[Bénéficiaires]]),"",VLOOKUP(Consolication[[#This Row],[Bénéficiaires]],'PADESCE Ccontractuelle'!$B$61:$N$175,10,FALSE))</f>
        <v/>
      </c>
      <c r="AC3482" s="34" t="e">
        <f>VLOOKUP(#REF!,Apprenants!A3483:I4486,8,FALSE)</f>
        <v>#REF!</v>
      </c>
    </row>
    <row r="3483" spans="22:29" s="16" customFormat="1" x14ac:dyDescent="0.35">
      <c r="V3483" s="16" t="str">
        <f>IF(ISBLANK(Consolication[[#This Row],[Bénéficiaires]]),"",VLOOKUP(Consolication[[#This Row],[Bénéficiaires]],'PADESCE Ccontractuelle'!$B$61:$N$175,9,FALSE))</f>
        <v/>
      </c>
      <c r="AB3483" s="16" t="str">
        <f>IF(ISBLANK(Consolication[[#This Row],[Bénéficiaires]]),"",VLOOKUP(Consolication[[#This Row],[Bénéficiaires]],'PADESCE Ccontractuelle'!$B$61:$N$175,10,FALSE))</f>
        <v/>
      </c>
      <c r="AC3483" s="34" t="e">
        <f>VLOOKUP(#REF!,Apprenants!A3484:I4487,8,FALSE)</f>
        <v>#REF!</v>
      </c>
    </row>
    <row r="3484" spans="22:29" s="16" customFormat="1" x14ac:dyDescent="0.35">
      <c r="V3484" s="16" t="str">
        <f>IF(ISBLANK(Consolication[[#This Row],[Bénéficiaires]]),"",VLOOKUP(Consolication[[#This Row],[Bénéficiaires]],'PADESCE Ccontractuelle'!$B$61:$N$175,9,FALSE))</f>
        <v/>
      </c>
      <c r="AB3484" s="16" t="str">
        <f>IF(ISBLANK(Consolication[[#This Row],[Bénéficiaires]]),"",VLOOKUP(Consolication[[#This Row],[Bénéficiaires]],'PADESCE Ccontractuelle'!$B$61:$N$175,10,FALSE))</f>
        <v/>
      </c>
      <c r="AC3484" s="34" t="e">
        <f>VLOOKUP(#REF!,Apprenants!A3485:I4488,8,FALSE)</f>
        <v>#REF!</v>
      </c>
    </row>
    <row r="3485" spans="22:29" s="16" customFormat="1" x14ac:dyDescent="0.35">
      <c r="V3485" s="16" t="str">
        <f>IF(ISBLANK(Consolication[[#This Row],[Bénéficiaires]]),"",VLOOKUP(Consolication[[#This Row],[Bénéficiaires]],'PADESCE Ccontractuelle'!$B$61:$N$175,9,FALSE))</f>
        <v/>
      </c>
      <c r="AB3485" s="16" t="str">
        <f>IF(ISBLANK(Consolication[[#This Row],[Bénéficiaires]]),"",VLOOKUP(Consolication[[#This Row],[Bénéficiaires]],'PADESCE Ccontractuelle'!$B$61:$N$175,10,FALSE))</f>
        <v/>
      </c>
      <c r="AC3485" s="34" t="e">
        <f>VLOOKUP(#REF!,Apprenants!A3486:I4489,8,FALSE)</f>
        <v>#REF!</v>
      </c>
    </row>
    <row r="3486" spans="22:29" s="16" customFormat="1" x14ac:dyDescent="0.35">
      <c r="V3486" s="16" t="str">
        <f>IF(ISBLANK(Consolication[[#This Row],[Bénéficiaires]]),"",VLOOKUP(Consolication[[#This Row],[Bénéficiaires]],'PADESCE Ccontractuelle'!$B$61:$N$175,9,FALSE))</f>
        <v/>
      </c>
      <c r="AB3486" s="16" t="str">
        <f>IF(ISBLANK(Consolication[[#This Row],[Bénéficiaires]]),"",VLOOKUP(Consolication[[#This Row],[Bénéficiaires]],'PADESCE Ccontractuelle'!$B$61:$N$175,10,FALSE))</f>
        <v/>
      </c>
      <c r="AC3486" s="34" t="e">
        <f>VLOOKUP(#REF!,Apprenants!A3487:I4490,8,FALSE)</f>
        <v>#REF!</v>
      </c>
    </row>
    <row r="3487" spans="22:29" s="16" customFormat="1" x14ac:dyDescent="0.35">
      <c r="V3487" s="16" t="str">
        <f>IF(ISBLANK(Consolication[[#This Row],[Bénéficiaires]]),"",VLOOKUP(Consolication[[#This Row],[Bénéficiaires]],'PADESCE Ccontractuelle'!$B$61:$N$175,9,FALSE))</f>
        <v/>
      </c>
      <c r="AB3487" s="16" t="str">
        <f>IF(ISBLANK(Consolication[[#This Row],[Bénéficiaires]]),"",VLOOKUP(Consolication[[#This Row],[Bénéficiaires]],'PADESCE Ccontractuelle'!$B$61:$N$175,10,FALSE))</f>
        <v/>
      </c>
      <c r="AC3487" s="34" t="e">
        <f>VLOOKUP(#REF!,Apprenants!A3488:I4491,8,FALSE)</f>
        <v>#REF!</v>
      </c>
    </row>
    <row r="3488" spans="22:29" s="16" customFormat="1" x14ac:dyDescent="0.35">
      <c r="V3488" s="16" t="str">
        <f>IF(ISBLANK(Consolication[[#This Row],[Bénéficiaires]]),"",VLOOKUP(Consolication[[#This Row],[Bénéficiaires]],'PADESCE Ccontractuelle'!$B$61:$N$175,9,FALSE))</f>
        <v/>
      </c>
      <c r="AB3488" s="16" t="str">
        <f>IF(ISBLANK(Consolication[[#This Row],[Bénéficiaires]]),"",VLOOKUP(Consolication[[#This Row],[Bénéficiaires]],'PADESCE Ccontractuelle'!$B$61:$N$175,10,FALSE))</f>
        <v/>
      </c>
      <c r="AC3488" s="34" t="e">
        <f>VLOOKUP(#REF!,Apprenants!A3489:I4492,8,FALSE)</f>
        <v>#REF!</v>
      </c>
    </row>
    <row r="3489" spans="22:29" s="16" customFormat="1" x14ac:dyDescent="0.35">
      <c r="V3489" s="16" t="str">
        <f>IF(ISBLANK(Consolication[[#This Row],[Bénéficiaires]]),"",VLOOKUP(Consolication[[#This Row],[Bénéficiaires]],'PADESCE Ccontractuelle'!$B$61:$N$175,9,FALSE))</f>
        <v/>
      </c>
      <c r="AB3489" s="16" t="str">
        <f>IF(ISBLANK(Consolication[[#This Row],[Bénéficiaires]]),"",VLOOKUP(Consolication[[#This Row],[Bénéficiaires]],'PADESCE Ccontractuelle'!$B$61:$N$175,10,FALSE))</f>
        <v/>
      </c>
      <c r="AC3489" s="34" t="e">
        <f>VLOOKUP(#REF!,Apprenants!A3490:I4493,8,FALSE)</f>
        <v>#REF!</v>
      </c>
    </row>
    <row r="3490" spans="22:29" s="16" customFormat="1" x14ac:dyDescent="0.35">
      <c r="V3490" s="16" t="str">
        <f>IF(ISBLANK(Consolication[[#This Row],[Bénéficiaires]]),"",VLOOKUP(Consolication[[#This Row],[Bénéficiaires]],'PADESCE Ccontractuelle'!$B$61:$N$175,9,FALSE))</f>
        <v/>
      </c>
      <c r="AB3490" s="16" t="str">
        <f>IF(ISBLANK(Consolication[[#This Row],[Bénéficiaires]]),"",VLOOKUP(Consolication[[#This Row],[Bénéficiaires]],'PADESCE Ccontractuelle'!$B$61:$N$175,10,FALSE))</f>
        <v/>
      </c>
      <c r="AC3490" s="34" t="e">
        <f>VLOOKUP(#REF!,Apprenants!A3491:I4494,8,FALSE)</f>
        <v>#REF!</v>
      </c>
    </row>
    <row r="3491" spans="22:29" s="16" customFormat="1" x14ac:dyDescent="0.35">
      <c r="V3491" s="16" t="str">
        <f>IF(ISBLANK(Consolication[[#This Row],[Bénéficiaires]]),"",VLOOKUP(Consolication[[#This Row],[Bénéficiaires]],'PADESCE Ccontractuelle'!$B$61:$N$175,9,FALSE))</f>
        <v/>
      </c>
      <c r="AB3491" s="16" t="str">
        <f>IF(ISBLANK(Consolication[[#This Row],[Bénéficiaires]]),"",VLOOKUP(Consolication[[#This Row],[Bénéficiaires]],'PADESCE Ccontractuelle'!$B$61:$N$175,10,FALSE))</f>
        <v/>
      </c>
      <c r="AC3491" s="34" t="e">
        <f>VLOOKUP(#REF!,Apprenants!A3492:I4495,8,FALSE)</f>
        <v>#REF!</v>
      </c>
    </row>
    <row r="3492" spans="22:29" s="16" customFormat="1" x14ac:dyDescent="0.35">
      <c r="V3492" s="16" t="str">
        <f>IF(ISBLANK(Consolication[[#This Row],[Bénéficiaires]]),"",VLOOKUP(Consolication[[#This Row],[Bénéficiaires]],'PADESCE Ccontractuelle'!$B$61:$N$175,9,FALSE))</f>
        <v/>
      </c>
      <c r="AB3492" s="16" t="str">
        <f>IF(ISBLANK(Consolication[[#This Row],[Bénéficiaires]]),"",VLOOKUP(Consolication[[#This Row],[Bénéficiaires]],'PADESCE Ccontractuelle'!$B$61:$N$175,10,FALSE))</f>
        <v/>
      </c>
      <c r="AC3492" s="34" t="e">
        <f>VLOOKUP(#REF!,Apprenants!A3493:I4496,8,FALSE)</f>
        <v>#REF!</v>
      </c>
    </row>
    <row r="3493" spans="22:29" s="16" customFormat="1" x14ac:dyDescent="0.35">
      <c r="V3493" s="16" t="str">
        <f>IF(ISBLANK(Consolication[[#This Row],[Bénéficiaires]]),"",VLOOKUP(Consolication[[#This Row],[Bénéficiaires]],'PADESCE Ccontractuelle'!$B$61:$N$175,9,FALSE))</f>
        <v/>
      </c>
      <c r="AB3493" s="16" t="str">
        <f>IF(ISBLANK(Consolication[[#This Row],[Bénéficiaires]]),"",VLOOKUP(Consolication[[#This Row],[Bénéficiaires]],'PADESCE Ccontractuelle'!$B$61:$N$175,10,FALSE))</f>
        <v/>
      </c>
      <c r="AC3493" s="34" t="e">
        <f>VLOOKUP(#REF!,Apprenants!A3494:I4497,8,FALSE)</f>
        <v>#REF!</v>
      </c>
    </row>
    <row r="3494" spans="22:29" s="16" customFormat="1" x14ac:dyDescent="0.35">
      <c r="V3494" s="16" t="str">
        <f>IF(ISBLANK(Consolication[[#This Row],[Bénéficiaires]]),"",VLOOKUP(Consolication[[#This Row],[Bénéficiaires]],'PADESCE Ccontractuelle'!$B$61:$N$175,9,FALSE))</f>
        <v/>
      </c>
      <c r="AB3494" s="16" t="str">
        <f>IF(ISBLANK(Consolication[[#This Row],[Bénéficiaires]]),"",VLOOKUP(Consolication[[#This Row],[Bénéficiaires]],'PADESCE Ccontractuelle'!$B$61:$N$175,10,FALSE))</f>
        <v/>
      </c>
      <c r="AC3494" s="34" t="e">
        <f>VLOOKUP(#REF!,Apprenants!A3495:I4498,8,FALSE)</f>
        <v>#REF!</v>
      </c>
    </row>
    <row r="3495" spans="22:29" s="16" customFormat="1" x14ac:dyDescent="0.35">
      <c r="V3495" s="16" t="str">
        <f>IF(ISBLANK(Consolication[[#This Row],[Bénéficiaires]]),"",VLOOKUP(Consolication[[#This Row],[Bénéficiaires]],'PADESCE Ccontractuelle'!$B$61:$N$175,9,FALSE))</f>
        <v/>
      </c>
      <c r="AB3495" s="16" t="str">
        <f>IF(ISBLANK(Consolication[[#This Row],[Bénéficiaires]]),"",VLOOKUP(Consolication[[#This Row],[Bénéficiaires]],'PADESCE Ccontractuelle'!$B$61:$N$175,10,FALSE))</f>
        <v/>
      </c>
      <c r="AC3495" s="34" t="e">
        <f>VLOOKUP(#REF!,Apprenants!A3496:I4499,8,FALSE)</f>
        <v>#REF!</v>
      </c>
    </row>
    <row r="3496" spans="22:29" s="16" customFormat="1" x14ac:dyDescent="0.35">
      <c r="V3496" s="16" t="str">
        <f>IF(ISBLANK(Consolication[[#This Row],[Bénéficiaires]]),"",VLOOKUP(Consolication[[#This Row],[Bénéficiaires]],'PADESCE Ccontractuelle'!$B$61:$N$175,9,FALSE))</f>
        <v/>
      </c>
      <c r="AB3496" s="16" t="str">
        <f>IF(ISBLANK(Consolication[[#This Row],[Bénéficiaires]]),"",VLOOKUP(Consolication[[#This Row],[Bénéficiaires]],'PADESCE Ccontractuelle'!$B$61:$N$175,10,FALSE))</f>
        <v/>
      </c>
      <c r="AC3496" s="34" t="e">
        <f>VLOOKUP(#REF!,Apprenants!A3497:I4500,8,FALSE)</f>
        <v>#REF!</v>
      </c>
    </row>
    <row r="3497" spans="22:29" s="16" customFormat="1" x14ac:dyDescent="0.35">
      <c r="V3497" s="16" t="str">
        <f>IF(ISBLANK(Consolication[[#This Row],[Bénéficiaires]]),"",VLOOKUP(Consolication[[#This Row],[Bénéficiaires]],'PADESCE Ccontractuelle'!$B$61:$N$175,9,FALSE))</f>
        <v/>
      </c>
      <c r="AB3497" s="16" t="str">
        <f>IF(ISBLANK(Consolication[[#This Row],[Bénéficiaires]]),"",VLOOKUP(Consolication[[#This Row],[Bénéficiaires]],'PADESCE Ccontractuelle'!$B$61:$N$175,10,FALSE))</f>
        <v/>
      </c>
      <c r="AC3497" s="34" t="e">
        <f>VLOOKUP(#REF!,Apprenants!A3498:I4501,8,FALSE)</f>
        <v>#REF!</v>
      </c>
    </row>
    <row r="3498" spans="22:29" s="16" customFormat="1" x14ac:dyDescent="0.35">
      <c r="V3498" s="16" t="str">
        <f>IF(ISBLANK(Consolication[[#This Row],[Bénéficiaires]]),"",VLOOKUP(Consolication[[#This Row],[Bénéficiaires]],'PADESCE Ccontractuelle'!$B$61:$N$175,9,FALSE))</f>
        <v/>
      </c>
      <c r="AB3498" s="16" t="str">
        <f>IF(ISBLANK(Consolication[[#This Row],[Bénéficiaires]]),"",VLOOKUP(Consolication[[#This Row],[Bénéficiaires]],'PADESCE Ccontractuelle'!$B$61:$N$175,10,FALSE))</f>
        <v/>
      </c>
      <c r="AC3498" s="34" t="e">
        <f>VLOOKUP(#REF!,Apprenants!A3499:I4502,8,FALSE)</f>
        <v>#REF!</v>
      </c>
    </row>
    <row r="3499" spans="22:29" s="16" customFormat="1" x14ac:dyDescent="0.35">
      <c r="V3499" s="16" t="str">
        <f>IF(ISBLANK(Consolication[[#This Row],[Bénéficiaires]]),"",VLOOKUP(Consolication[[#This Row],[Bénéficiaires]],'PADESCE Ccontractuelle'!$B$61:$N$175,9,FALSE))</f>
        <v/>
      </c>
      <c r="AB3499" s="16" t="str">
        <f>IF(ISBLANK(Consolication[[#This Row],[Bénéficiaires]]),"",VLOOKUP(Consolication[[#This Row],[Bénéficiaires]],'PADESCE Ccontractuelle'!$B$61:$N$175,10,FALSE))</f>
        <v/>
      </c>
      <c r="AC3499" s="34" t="e">
        <f>VLOOKUP(#REF!,Apprenants!A3500:I4503,8,FALSE)</f>
        <v>#REF!</v>
      </c>
    </row>
    <row r="3500" spans="22:29" s="16" customFormat="1" x14ac:dyDescent="0.35">
      <c r="V3500" s="16" t="str">
        <f>IF(ISBLANK(Consolication[[#This Row],[Bénéficiaires]]),"",VLOOKUP(Consolication[[#This Row],[Bénéficiaires]],'PADESCE Ccontractuelle'!$B$61:$N$175,9,FALSE))</f>
        <v/>
      </c>
      <c r="AB3500" s="16" t="str">
        <f>IF(ISBLANK(Consolication[[#This Row],[Bénéficiaires]]),"",VLOOKUP(Consolication[[#This Row],[Bénéficiaires]],'PADESCE Ccontractuelle'!$B$61:$N$175,10,FALSE))</f>
        <v/>
      </c>
      <c r="AC3500" s="34" t="e">
        <f>VLOOKUP(#REF!,Apprenants!A3501:I4504,8,FALSE)</f>
        <v>#REF!</v>
      </c>
    </row>
    <row r="3501" spans="22:29" s="16" customFormat="1" x14ac:dyDescent="0.35">
      <c r="V3501" s="16" t="str">
        <f>IF(ISBLANK(Consolication[[#This Row],[Bénéficiaires]]),"",VLOOKUP(Consolication[[#This Row],[Bénéficiaires]],'PADESCE Ccontractuelle'!$B$61:$N$175,9,FALSE))</f>
        <v/>
      </c>
      <c r="AB3501" s="16" t="str">
        <f>IF(ISBLANK(Consolication[[#This Row],[Bénéficiaires]]),"",VLOOKUP(Consolication[[#This Row],[Bénéficiaires]],'PADESCE Ccontractuelle'!$B$61:$N$175,10,FALSE))</f>
        <v/>
      </c>
      <c r="AC3501" s="34" t="e">
        <f>VLOOKUP(#REF!,Apprenants!A3502:I4505,8,FALSE)</f>
        <v>#REF!</v>
      </c>
    </row>
    <row r="3502" spans="22:29" s="16" customFormat="1" x14ac:dyDescent="0.35">
      <c r="V3502" s="16" t="str">
        <f>IF(ISBLANK(Consolication[[#This Row],[Bénéficiaires]]),"",VLOOKUP(Consolication[[#This Row],[Bénéficiaires]],'PADESCE Ccontractuelle'!$B$61:$N$175,9,FALSE))</f>
        <v/>
      </c>
      <c r="AB3502" s="16" t="str">
        <f>IF(ISBLANK(Consolication[[#This Row],[Bénéficiaires]]),"",VLOOKUP(Consolication[[#This Row],[Bénéficiaires]],'PADESCE Ccontractuelle'!$B$61:$N$175,10,FALSE))</f>
        <v/>
      </c>
      <c r="AC3502" s="34" t="e">
        <f>VLOOKUP(#REF!,Apprenants!A3503:I4506,8,FALSE)</f>
        <v>#REF!</v>
      </c>
    </row>
    <row r="3503" spans="22:29" s="16" customFormat="1" x14ac:dyDescent="0.35">
      <c r="V3503" s="16" t="str">
        <f>IF(ISBLANK(Consolication[[#This Row],[Bénéficiaires]]),"",VLOOKUP(Consolication[[#This Row],[Bénéficiaires]],'PADESCE Ccontractuelle'!$B$61:$N$175,9,FALSE))</f>
        <v/>
      </c>
      <c r="AB3503" s="16" t="str">
        <f>IF(ISBLANK(Consolication[[#This Row],[Bénéficiaires]]),"",VLOOKUP(Consolication[[#This Row],[Bénéficiaires]],'PADESCE Ccontractuelle'!$B$61:$N$175,10,FALSE))</f>
        <v/>
      </c>
      <c r="AC3503" s="34" t="e">
        <f>VLOOKUP(#REF!,Apprenants!A3504:I4507,8,FALSE)</f>
        <v>#REF!</v>
      </c>
    </row>
    <row r="3504" spans="22:29" s="16" customFormat="1" x14ac:dyDescent="0.35">
      <c r="V3504" s="16" t="str">
        <f>IF(ISBLANK(Consolication[[#This Row],[Bénéficiaires]]),"",VLOOKUP(Consolication[[#This Row],[Bénéficiaires]],'PADESCE Ccontractuelle'!$B$61:$N$175,9,FALSE))</f>
        <v/>
      </c>
      <c r="AB3504" s="16" t="str">
        <f>IF(ISBLANK(Consolication[[#This Row],[Bénéficiaires]]),"",VLOOKUP(Consolication[[#This Row],[Bénéficiaires]],'PADESCE Ccontractuelle'!$B$61:$N$175,10,FALSE))</f>
        <v/>
      </c>
      <c r="AC3504" s="34" t="e">
        <f>VLOOKUP(#REF!,Apprenants!A3505:I4508,8,FALSE)</f>
        <v>#REF!</v>
      </c>
    </row>
    <row r="3505" spans="22:29" s="16" customFormat="1" x14ac:dyDescent="0.35">
      <c r="V3505" s="16" t="str">
        <f>IF(ISBLANK(Consolication[[#This Row],[Bénéficiaires]]),"",VLOOKUP(Consolication[[#This Row],[Bénéficiaires]],'PADESCE Ccontractuelle'!$B$61:$N$175,9,FALSE))</f>
        <v/>
      </c>
      <c r="AB3505" s="16" t="str">
        <f>IF(ISBLANK(Consolication[[#This Row],[Bénéficiaires]]),"",VLOOKUP(Consolication[[#This Row],[Bénéficiaires]],'PADESCE Ccontractuelle'!$B$61:$N$175,10,FALSE))</f>
        <v/>
      </c>
      <c r="AC3505" s="34" t="e">
        <f>VLOOKUP(#REF!,Apprenants!A3506:I4509,8,FALSE)</f>
        <v>#REF!</v>
      </c>
    </row>
    <row r="3506" spans="22:29" s="16" customFormat="1" x14ac:dyDescent="0.35">
      <c r="V3506" s="16" t="str">
        <f>IF(ISBLANK(Consolication[[#This Row],[Bénéficiaires]]),"",VLOOKUP(Consolication[[#This Row],[Bénéficiaires]],'PADESCE Ccontractuelle'!$B$61:$N$175,9,FALSE))</f>
        <v/>
      </c>
      <c r="AB3506" s="16" t="str">
        <f>IF(ISBLANK(Consolication[[#This Row],[Bénéficiaires]]),"",VLOOKUP(Consolication[[#This Row],[Bénéficiaires]],'PADESCE Ccontractuelle'!$B$61:$N$175,10,FALSE))</f>
        <v/>
      </c>
      <c r="AC3506" s="34" t="e">
        <f>VLOOKUP(#REF!,Apprenants!A3507:I4510,8,FALSE)</f>
        <v>#REF!</v>
      </c>
    </row>
    <row r="3507" spans="22:29" s="16" customFormat="1" x14ac:dyDescent="0.35">
      <c r="V3507" s="16" t="str">
        <f>IF(ISBLANK(Consolication[[#This Row],[Bénéficiaires]]),"",VLOOKUP(Consolication[[#This Row],[Bénéficiaires]],'PADESCE Ccontractuelle'!$B$61:$N$175,9,FALSE))</f>
        <v/>
      </c>
      <c r="AB3507" s="16" t="str">
        <f>IF(ISBLANK(Consolication[[#This Row],[Bénéficiaires]]),"",VLOOKUP(Consolication[[#This Row],[Bénéficiaires]],'PADESCE Ccontractuelle'!$B$61:$N$175,10,FALSE))</f>
        <v/>
      </c>
      <c r="AC3507" s="34" t="e">
        <f>VLOOKUP(#REF!,Apprenants!A3508:I4511,8,FALSE)</f>
        <v>#REF!</v>
      </c>
    </row>
    <row r="3508" spans="22:29" s="16" customFormat="1" x14ac:dyDescent="0.35">
      <c r="V3508" s="16" t="str">
        <f>IF(ISBLANK(Consolication[[#This Row],[Bénéficiaires]]),"",VLOOKUP(Consolication[[#This Row],[Bénéficiaires]],'PADESCE Ccontractuelle'!$B$61:$N$175,9,FALSE))</f>
        <v/>
      </c>
      <c r="AB3508" s="16" t="str">
        <f>IF(ISBLANK(Consolication[[#This Row],[Bénéficiaires]]),"",VLOOKUP(Consolication[[#This Row],[Bénéficiaires]],'PADESCE Ccontractuelle'!$B$61:$N$175,10,FALSE))</f>
        <v/>
      </c>
      <c r="AC3508" s="34" t="e">
        <f>VLOOKUP(#REF!,Apprenants!A3509:I4512,8,FALSE)</f>
        <v>#REF!</v>
      </c>
    </row>
    <row r="3509" spans="22:29" s="16" customFormat="1" x14ac:dyDescent="0.35">
      <c r="V3509" s="16" t="str">
        <f>IF(ISBLANK(Consolication[[#This Row],[Bénéficiaires]]),"",VLOOKUP(Consolication[[#This Row],[Bénéficiaires]],'PADESCE Ccontractuelle'!$B$61:$N$175,9,FALSE))</f>
        <v/>
      </c>
      <c r="AB3509" s="16" t="str">
        <f>IF(ISBLANK(Consolication[[#This Row],[Bénéficiaires]]),"",VLOOKUP(Consolication[[#This Row],[Bénéficiaires]],'PADESCE Ccontractuelle'!$B$61:$N$175,10,FALSE))</f>
        <v/>
      </c>
      <c r="AC3509" s="34" t="e">
        <f>VLOOKUP(#REF!,Apprenants!A3510:I4513,8,FALSE)</f>
        <v>#REF!</v>
      </c>
    </row>
    <row r="3510" spans="22:29" s="16" customFormat="1" x14ac:dyDescent="0.35">
      <c r="V3510" s="16" t="str">
        <f>IF(ISBLANK(Consolication[[#This Row],[Bénéficiaires]]),"",VLOOKUP(Consolication[[#This Row],[Bénéficiaires]],'PADESCE Ccontractuelle'!$B$61:$N$175,9,FALSE))</f>
        <v/>
      </c>
      <c r="AB3510" s="16" t="str">
        <f>IF(ISBLANK(Consolication[[#This Row],[Bénéficiaires]]),"",VLOOKUP(Consolication[[#This Row],[Bénéficiaires]],'PADESCE Ccontractuelle'!$B$61:$N$175,10,FALSE))</f>
        <v/>
      </c>
      <c r="AC3510" s="34" t="e">
        <f>VLOOKUP(#REF!,Apprenants!A3511:I4514,8,FALSE)</f>
        <v>#REF!</v>
      </c>
    </row>
    <row r="3511" spans="22:29" s="16" customFormat="1" x14ac:dyDescent="0.35">
      <c r="V3511" s="16" t="str">
        <f>IF(ISBLANK(Consolication[[#This Row],[Bénéficiaires]]),"",VLOOKUP(Consolication[[#This Row],[Bénéficiaires]],'PADESCE Ccontractuelle'!$B$61:$N$175,9,FALSE))</f>
        <v/>
      </c>
      <c r="AB3511" s="16" t="str">
        <f>IF(ISBLANK(Consolication[[#This Row],[Bénéficiaires]]),"",VLOOKUP(Consolication[[#This Row],[Bénéficiaires]],'PADESCE Ccontractuelle'!$B$61:$N$175,10,FALSE))</f>
        <v/>
      </c>
      <c r="AC3511" s="34" t="e">
        <f>VLOOKUP(#REF!,Apprenants!A3512:I4515,8,FALSE)</f>
        <v>#REF!</v>
      </c>
    </row>
    <row r="3512" spans="22:29" s="16" customFormat="1" x14ac:dyDescent="0.35">
      <c r="V3512" s="16" t="str">
        <f>IF(ISBLANK(Consolication[[#This Row],[Bénéficiaires]]),"",VLOOKUP(Consolication[[#This Row],[Bénéficiaires]],'PADESCE Ccontractuelle'!$B$61:$N$175,9,FALSE))</f>
        <v/>
      </c>
      <c r="AB3512" s="16" t="str">
        <f>IF(ISBLANK(Consolication[[#This Row],[Bénéficiaires]]),"",VLOOKUP(Consolication[[#This Row],[Bénéficiaires]],'PADESCE Ccontractuelle'!$B$61:$N$175,10,FALSE))</f>
        <v/>
      </c>
      <c r="AC3512" s="34" t="e">
        <f>VLOOKUP(#REF!,Apprenants!A3513:I4516,8,FALSE)</f>
        <v>#REF!</v>
      </c>
    </row>
    <row r="3513" spans="22:29" s="16" customFormat="1" x14ac:dyDescent="0.35">
      <c r="V3513" s="16" t="str">
        <f>IF(ISBLANK(Consolication[[#This Row],[Bénéficiaires]]),"",VLOOKUP(Consolication[[#This Row],[Bénéficiaires]],'PADESCE Ccontractuelle'!$B$61:$N$175,9,FALSE))</f>
        <v/>
      </c>
      <c r="AB3513" s="16" t="str">
        <f>IF(ISBLANK(Consolication[[#This Row],[Bénéficiaires]]),"",VLOOKUP(Consolication[[#This Row],[Bénéficiaires]],'PADESCE Ccontractuelle'!$B$61:$N$175,10,FALSE))</f>
        <v/>
      </c>
      <c r="AC3513" s="34" t="e">
        <f>VLOOKUP(#REF!,Apprenants!A3514:I4517,8,FALSE)</f>
        <v>#REF!</v>
      </c>
    </row>
    <row r="3514" spans="22:29" s="16" customFormat="1" x14ac:dyDescent="0.35">
      <c r="V3514" s="16" t="str">
        <f>IF(ISBLANK(Consolication[[#This Row],[Bénéficiaires]]),"",VLOOKUP(Consolication[[#This Row],[Bénéficiaires]],'PADESCE Ccontractuelle'!$B$61:$N$175,9,FALSE))</f>
        <v/>
      </c>
      <c r="AB3514" s="16" t="str">
        <f>IF(ISBLANK(Consolication[[#This Row],[Bénéficiaires]]),"",VLOOKUP(Consolication[[#This Row],[Bénéficiaires]],'PADESCE Ccontractuelle'!$B$61:$N$175,10,FALSE))</f>
        <v/>
      </c>
      <c r="AC3514" s="34" t="e">
        <f>VLOOKUP(#REF!,Apprenants!A3515:I4518,8,FALSE)</f>
        <v>#REF!</v>
      </c>
    </row>
    <row r="3515" spans="22:29" s="16" customFormat="1" x14ac:dyDescent="0.35">
      <c r="V3515" s="16" t="str">
        <f>IF(ISBLANK(Consolication[[#This Row],[Bénéficiaires]]),"",VLOOKUP(Consolication[[#This Row],[Bénéficiaires]],'PADESCE Ccontractuelle'!$B$61:$N$175,9,FALSE))</f>
        <v/>
      </c>
      <c r="AB3515" s="16" t="str">
        <f>IF(ISBLANK(Consolication[[#This Row],[Bénéficiaires]]),"",VLOOKUP(Consolication[[#This Row],[Bénéficiaires]],'PADESCE Ccontractuelle'!$B$61:$N$175,10,FALSE))</f>
        <v/>
      </c>
      <c r="AC3515" s="34" t="e">
        <f>VLOOKUP(#REF!,Apprenants!A3516:I4519,8,FALSE)</f>
        <v>#REF!</v>
      </c>
    </row>
    <row r="3516" spans="22:29" s="16" customFormat="1" x14ac:dyDescent="0.35">
      <c r="V3516" s="16" t="str">
        <f>IF(ISBLANK(Consolication[[#This Row],[Bénéficiaires]]),"",VLOOKUP(Consolication[[#This Row],[Bénéficiaires]],'PADESCE Ccontractuelle'!$B$61:$N$175,9,FALSE))</f>
        <v/>
      </c>
      <c r="AB3516" s="16" t="str">
        <f>IF(ISBLANK(Consolication[[#This Row],[Bénéficiaires]]),"",VLOOKUP(Consolication[[#This Row],[Bénéficiaires]],'PADESCE Ccontractuelle'!$B$61:$N$175,10,FALSE))</f>
        <v/>
      </c>
      <c r="AC3516" s="34" t="e">
        <f>VLOOKUP(#REF!,Apprenants!A3517:I4520,8,FALSE)</f>
        <v>#REF!</v>
      </c>
    </row>
    <row r="3517" spans="22:29" s="16" customFormat="1" x14ac:dyDescent="0.35">
      <c r="V3517" s="16" t="str">
        <f>IF(ISBLANK(Consolication[[#This Row],[Bénéficiaires]]),"",VLOOKUP(Consolication[[#This Row],[Bénéficiaires]],'PADESCE Ccontractuelle'!$B$61:$N$175,9,FALSE))</f>
        <v/>
      </c>
      <c r="AB3517" s="16" t="str">
        <f>IF(ISBLANK(Consolication[[#This Row],[Bénéficiaires]]),"",VLOOKUP(Consolication[[#This Row],[Bénéficiaires]],'PADESCE Ccontractuelle'!$B$61:$N$175,10,FALSE))</f>
        <v/>
      </c>
      <c r="AC3517" s="34" t="e">
        <f>VLOOKUP(#REF!,Apprenants!A3518:I4521,8,FALSE)</f>
        <v>#REF!</v>
      </c>
    </row>
    <row r="3518" spans="22:29" s="16" customFormat="1" x14ac:dyDescent="0.35">
      <c r="V3518" s="16" t="str">
        <f>IF(ISBLANK(Consolication[[#This Row],[Bénéficiaires]]),"",VLOOKUP(Consolication[[#This Row],[Bénéficiaires]],'PADESCE Ccontractuelle'!$B$61:$N$175,9,FALSE))</f>
        <v/>
      </c>
      <c r="AB3518" s="16" t="str">
        <f>IF(ISBLANK(Consolication[[#This Row],[Bénéficiaires]]),"",VLOOKUP(Consolication[[#This Row],[Bénéficiaires]],'PADESCE Ccontractuelle'!$B$61:$N$175,10,FALSE))</f>
        <v/>
      </c>
      <c r="AC3518" s="34" t="e">
        <f>VLOOKUP(#REF!,Apprenants!A3519:I4522,8,FALSE)</f>
        <v>#REF!</v>
      </c>
    </row>
    <row r="3519" spans="22:29" s="16" customFormat="1" x14ac:dyDescent="0.35">
      <c r="V3519" s="16" t="str">
        <f>IF(ISBLANK(Consolication[[#This Row],[Bénéficiaires]]),"",VLOOKUP(Consolication[[#This Row],[Bénéficiaires]],'PADESCE Ccontractuelle'!$B$61:$N$175,9,FALSE))</f>
        <v/>
      </c>
      <c r="AB3519" s="16" t="str">
        <f>IF(ISBLANK(Consolication[[#This Row],[Bénéficiaires]]),"",VLOOKUP(Consolication[[#This Row],[Bénéficiaires]],'PADESCE Ccontractuelle'!$B$61:$N$175,10,FALSE))</f>
        <v/>
      </c>
      <c r="AC3519" s="34" t="e">
        <f>VLOOKUP(#REF!,Apprenants!A3520:I4523,8,FALSE)</f>
        <v>#REF!</v>
      </c>
    </row>
    <row r="3520" spans="22:29" s="16" customFormat="1" x14ac:dyDescent="0.35">
      <c r="V3520" s="16" t="str">
        <f>IF(ISBLANK(Consolication[[#This Row],[Bénéficiaires]]),"",VLOOKUP(Consolication[[#This Row],[Bénéficiaires]],'PADESCE Ccontractuelle'!$B$61:$N$175,9,FALSE))</f>
        <v/>
      </c>
      <c r="AB3520" s="16" t="str">
        <f>IF(ISBLANK(Consolication[[#This Row],[Bénéficiaires]]),"",VLOOKUP(Consolication[[#This Row],[Bénéficiaires]],'PADESCE Ccontractuelle'!$B$61:$N$175,10,FALSE))</f>
        <v/>
      </c>
      <c r="AC3520" s="34" t="e">
        <f>VLOOKUP(#REF!,Apprenants!A3521:I4524,8,FALSE)</f>
        <v>#REF!</v>
      </c>
    </row>
    <row r="3521" spans="22:29" s="16" customFormat="1" x14ac:dyDescent="0.35">
      <c r="V3521" s="16" t="str">
        <f>IF(ISBLANK(Consolication[[#This Row],[Bénéficiaires]]),"",VLOOKUP(Consolication[[#This Row],[Bénéficiaires]],'PADESCE Ccontractuelle'!$B$61:$N$175,9,FALSE))</f>
        <v/>
      </c>
      <c r="AB3521" s="16" t="str">
        <f>IF(ISBLANK(Consolication[[#This Row],[Bénéficiaires]]),"",VLOOKUP(Consolication[[#This Row],[Bénéficiaires]],'PADESCE Ccontractuelle'!$B$61:$N$175,10,FALSE))</f>
        <v/>
      </c>
      <c r="AC3521" s="34" t="e">
        <f>VLOOKUP(#REF!,Apprenants!A3522:I4525,8,FALSE)</f>
        <v>#REF!</v>
      </c>
    </row>
    <row r="3522" spans="22:29" s="16" customFormat="1" x14ac:dyDescent="0.35">
      <c r="V3522" s="16" t="str">
        <f>IF(ISBLANK(Consolication[[#This Row],[Bénéficiaires]]),"",VLOOKUP(Consolication[[#This Row],[Bénéficiaires]],'PADESCE Ccontractuelle'!$B$61:$N$175,9,FALSE))</f>
        <v/>
      </c>
      <c r="AB3522" s="16" t="str">
        <f>IF(ISBLANK(Consolication[[#This Row],[Bénéficiaires]]),"",VLOOKUP(Consolication[[#This Row],[Bénéficiaires]],'PADESCE Ccontractuelle'!$B$61:$N$175,10,FALSE))</f>
        <v/>
      </c>
      <c r="AC3522" s="34" t="e">
        <f>VLOOKUP(#REF!,Apprenants!A3523:I4526,8,FALSE)</f>
        <v>#REF!</v>
      </c>
    </row>
    <row r="3523" spans="22:29" s="16" customFormat="1" x14ac:dyDescent="0.35">
      <c r="V3523" s="16" t="str">
        <f>IF(ISBLANK(Consolication[[#This Row],[Bénéficiaires]]),"",VLOOKUP(Consolication[[#This Row],[Bénéficiaires]],'PADESCE Ccontractuelle'!$B$61:$N$175,9,FALSE))</f>
        <v/>
      </c>
      <c r="AB3523" s="16" t="str">
        <f>IF(ISBLANK(Consolication[[#This Row],[Bénéficiaires]]),"",VLOOKUP(Consolication[[#This Row],[Bénéficiaires]],'PADESCE Ccontractuelle'!$B$61:$N$175,10,FALSE))</f>
        <v/>
      </c>
      <c r="AC3523" s="34" t="e">
        <f>VLOOKUP(#REF!,Apprenants!A3524:I4527,8,FALSE)</f>
        <v>#REF!</v>
      </c>
    </row>
    <row r="3524" spans="22:29" s="16" customFormat="1" x14ac:dyDescent="0.35">
      <c r="V3524" s="16" t="str">
        <f>IF(ISBLANK(Consolication[[#This Row],[Bénéficiaires]]),"",VLOOKUP(Consolication[[#This Row],[Bénéficiaires]],'PADESCE Ccontractuelle'!$B$61:$N$175,9,FALSE))</f>
        <v/>
      </c>
      <c r="AB3524" s="16" t="str">
        <f>IF(ISBLANK(Consolication[[#This Row],[Bénéficiaires]]),"",VLOOKUP(Consolication[[#This Row],[Bénéficiaires]],'PADESCE Ccontractuelle'!$B$61:$N$175,10,FALSE))</f>
        <v/>
      </c>
      <c r="AC3524" s="34" t="e">
        <f>VLOOKUP(#REF!,Apprenants!A3525:I4528,8,FALSE)</f>
        <v>#REF!</v>
      </c>
    </row>
    <row r="3525" spans="22:29" s="16" customFormat="1" x14ac:dyDescent="0.35">
      <c r="V3525" s="16" t="str">
        <f>IF(ISBLANK(Consolication[[#This Row],[Bénéficiaires]]),"",VLOOKUP(Consolication[[#This Row],[Bénéficiaires]],'PADESCE Ccontractuelle'!$B$61:$N$175,9,FALSE))</f>
        <v/>
      </c>
      <c r="AB3525" s="16" t="str">
        <f>IF(ISBLANK(Consolication[[#This Row],[Bénéficiaires]]),"",VLOOKUP(Consolication[[#This Row],[Bénéficiaires]],'PADESCE Ccontractuelle'!$B$61:$N$175,10,FALSE))</f>
        <v/>
      </c>
      <c r="AC3525" s="34" t="e">
        <f>VLOOKUP(#REF!,Apprenants!A3526:I4529,8,FALSE)</f>
        <v>#REF!</v>
      </c>
    </row>
    <row r="3526" spans="22:29" s="16" customFormat="1" x14ac:dyDescent="0.35">
      <c r="V3526" s="16" t="str">
        <f>IF(ISBLANK(Consolication[[#This Row],[Bénéficiaires]]),"",VLOOKUP(Consolication[[#This Row],[Bénéficiaires]],'PADESCE Ccontractuelle'!$B$61:$N$175,9,FALSE))</f>
        <v/>
      </c>
      <c r="AB3526" s="16" t="str">
        <f>IF(ISBLANK(Consolication[[#This Row],[Bénéficiaires]]),"",VLOOKUP(Consolication[[#This Row],[Bénéficiaires]],'PADESCE Ccontractuelle'!$B$61:$N$175,10,FALSE))</f>
        <v/>
      </c>
      <c r="AC3526" s="34" t="e">
        <f>VLOOKUP(#REF!,Apprenants!A3527:I4530,8,FALSE)</f>
        <v>#REF!</v>
      </c>
    </row>
    <row r="3527" spans="22:29" s="16" customFormat="1" x14ac:dyDescent="0.35">
      <c r="V3527" s="16" t="str">
        <f>IF(ISBLANK(Consolication[[#This Row],[Bénéficiaires]]),"",VLOOKUP(Consolication[[#This Row],[Bénéficiaires]],'PADESCE Ccontractuelle'!$B$61:$N$175,9,FALSE))</f>
        <v/>
      </c>
      <c r="AB3527" s="16" t="str">
        <f>IF(ISBLANK(Consolication[[#This Row],[Bénéficiaires]]),"",VLOOKUP(Consolication[[#This Row],[Bénéficiaires]],'PADESCE Ccontractuelle'!$B$61:$N$175,10,FALSE))</f>
        <v/>
      </c>
      <c r="AC3527" s="34" t="e">
        <f>VLOOKUP(#REF!,Apprenants!A3528:I4531,8,FALSE)</f>
        <v>#REF!</v>
      </c>
    </row>
    <row r="3528" spans="22:29" s="16" customFormat="1" x14ac:dyDescent="0.35">
      <c r="V3528" s="16" t="str">
        <f>IF(ISBLANK(Consolication[[#This Row],[Bénéficiaires]]),"",VLOOKUP(Consolication[[#This Row],[Bénéficiaires]],'PADESCE Ccontractuelle'!$B$61:$N$175,9,FALSE))</f>
        <v/>
      </c>
      <c r="AB3528" s="16" t="str">
        <f>IF(ISBLANK(Consolication[[#This Row],[Bénéficiaires]]),"",VLOOKUP(Consolication[[#This Row],[Bénéficiaires]],'PADESCE Ccontractuelle'!$B$61:$N$175,10,FALSE))</f>
        <v/>
      </c>
      <c r="AC3528" s="34" t="e">
        <f>VLOOKUP(#REF!,Apprenants!A3529:I4532,8,FALSE)</f>
        <v>#REF!</v>
      </c>
    </row>
    <row r="3529" spans="22:29" s="16" customFormat="1" x14ac:dyDescent="0.35">
      <c r="V3529" s="16" t="str">
        <f>IF(ISBLANK(Consolication[[#This Row],[Bénéficiaires]]),"",VLOOKUP(Consolication[[#This Row],[Bénéficiaires]],'PADESCE Ccontractuelle'!$B$61:$N$175,9,FALSE))</f>
        <v/>
      </c>
      <c r="AB3529" s="16" t="str">
        <f>IF(ISBLANK(Consolication[[#This Row],[Bénéficiaires]]),"",VLOOKUP(Consolication[[#This Row],[Bénéficiaires]],'PADESCE Ccontractuelle'!$B$61:$N$175,10,FALSE))</f>
        <v/>
      </c>
      <c r="AC3529" s="34" t="e">
        <f>VLOOKUP(#REF!,Apprenants!A3530:I4533,8,FALSE)</f>
        <v>#REF!</v>
      </c>
    </row>
    <row r="3530" spans="22:29" s="16" customFormat="1" x14ac:dyDescent="0.35">
      <c r="V3530" s="16" t="str">
        <f>IF(ISBLANK(Consolication[[#This Row],[Bénéficiaires]]),"",VLOOKUP(Consolication[[#This Row],[Bénéficiaires]],'PADESCE Ccontractuelle'!$B$61:$N$175,9,FALSE))</f>
        <v/>
      </c>
      <c r="AB3530" s="16" t="str">
        <f>IF(ISBLANK(Consolication[[#This Row],[Bénéficiaires]]),"",VLOOKUP(Consolication[[#This Row],[Bénéficiaires]],'PADESCE Ccontractuelle'!$B$61:$N$175,10,FALSE))</f>
        <v/>
      </c>
      <c r="AC3530" s="34" t="e">
        <f>VLOOKUP(#REF!,Apprenants!A3531:I4534,8,FALSE)</f>
        <v>#REF!</v>
      </c>
    </row>
    <row r="3531" spans="22:29" s="16" customFormat="1" x14ac:dyDescent="0.35">
      <c r="V3531" s="16" t="str">
        <f>IF(ISBLANK(Consolication[[#This Row],[Bénéficiaires]]),"",VLOOKUP(Consolication[[#This Row],[Bénéficiaires]],'PADESCE Ccontractuelle'!$B$61:$N$175,9,FALSE))</f>
        <v/>
      </c>
      <c r="AB3531" s="16" t="str">
        <f>IF(ISBLANK(Consolication[[#This Row],[Bénéficiaires]]),"",VLOOKUP(Consolication[[#This Row],[Bénéficiaires]],'PADESCE Ccontractuelle'!$B$61:$N$175,10,FALSE))</f>
        <v/>
      </c>
      <c r="AC3531" s="34" t="e">
        <f>VLOOKUP(#REF!,Apprenants!A3532:I4535,8,FALSE)</f>
        <v>#REF!</v>
      </c>
    </row>
    <row r="3532" spans="22:29" s="16" customFormat="1" x14ac:dyDescent="0.35">
      <c r="V3532" s="16" t="str">
        <f>IF(ISBLANK(Consolication[[#This Row],[Bénéficiaires]]),"",VLOOKUP(Consolication[[#This Row],[Bénéficiaires]],'PADESCE Ccontractuelle'!$B$61:$N$175,9,FALSE))</f>
        <v/>
      </c>
      <c r="AB3532" s="16" t="str">
        <f>IF(ISBLANK(Consolication[[#This Row],[Bénéficiaires]]),"",VLOOKUP(Consolication[[#This Row],[Bénéficiaires]],'PADESCE Ccontractuelle'!$B$61:$N$175,10,FALSE))</f>
        <v/>
      </c>
      <c r="AC3532" s="34" t="e">
        <f>VLOOKUP(#REF!,Apprenants!A3533:I4536,8,FALSE)</f>
        <v>#REF!</v>
      </c>
    </row>
    <row r="3533" spans="22:29" s="16" customFormat="1" x14ac:dyDescent="0.35">
      <c r="V3533" s="16" t="str">
        <f>IF(ISBLANK(Consolication[[#This Row],[Bénéficiaires]]),"",VLOOKUP(Consolication[[#This Row],[Bénéficiaires]],'PADESCE Ccontractuelle'!$B$61:$N$175,9,FALSE))</f>
        <v/>
      </c>
      <c r="AB3533" s="16" t="str">
        <f>IF(ISBLANK(Consolication[[#This Row],[Bénéficiaires]]),"",VLOOKUP(Consolication[[#This Row],[Bénéficiaires]],'PADESCE Ccontractuelle'!$B$61:$N$175,10,FALSE))</f>
        <v/>
      </c>
      <c r="AC3533" s="34" t="e">
        <f>VLOOKUP(#REF!,Apprenants!A3534:I4537,8,FALSE)</f>
        <v>#REF!</v>
      </c>
    </row>
    <row r="3534" spans="22:29" s="16" customFormat="1" x14ac:dyDescent="0.35">
      <c r="V3534" s="16" t="str">
        <f>IF(ISBLANK(Consolication[[#This Row],[Bénéficiaires]]),"",VLOOKUP(Consolication[[#This Row],[Bénéficiaires]],'PADESCE Ccontractuelle'!$B$61:$N$175,9,FALSE))</f>
        <v/>
      </c>
      <c r="AB3534" s="16" t="str">
        <f>IF(ISBLANK(Consolication[[#This Row],[Bénéficiaires]]),"",VLOOKUP(Consolication[[#This Row],[Bénéficiaires]],'PADESCE Ccontractuelle'!$B$61:$N$175,10,FALSE))</f>
        <v/>
      </c>
      <c r="AC3534" s="34" t="e">
        <f>VLOOKUP(#REF!,Apprenants!A3535:I4538,8,FALSE)</f>
        <v>#REF!</v>
      </c>
    </row>
    <row r="3535" spans="22:29" s="16" customFormat="1" x14ac:dyDescent="0.35">
      <c r="V3535" s="16" t="str">
        <f>IF(ISBLANK(Consolication[[#This Row],[Bénéficiaires]]),"",VLOOKUP(Consolication[[#This Row],[Bénéficiaires]],'PADESCE Ccontractuelle'!$B$61:$N$175,9,FALSE))</f>
        <v/>
      </c>
      <c r="AB3535" s="16" t="str">
        <f>IF(ISBLANK(Consolication[[#This Row],[Bénéficiaires]]),"",VLOOKUP(Consolication[[#This Row],[Bénéficiaires]],'PADESCE Ccontractuelle'!$B$61:$N$175,10,FALSE))</f>
        <v/>
      </c>
      <c r="AC3535" s="34" t="e">
        <f>VLOOKUP(#REF!,Apprenants!A3536:I4539,8,FALSE)</f>
        <v>#REF!</v>
      </c>
    </row>
    <row r="3536" spans="22:29" s="16" customFormat="1" x14ac:dyDescent="0.35">
      <c r="V3536" s="16" t="str">
        <f>IF(ISBLANK(Consolication[[#This Row],[Bénéficiaires]]),"",VLOOKUP(Consolication[[#This Row],[Bénéficiaires]],'PADESCE Ccontractuelle'!$B$61:$N$175,9,FALSE))</f>
        <v/>
      </c>
      <c r="AB3536" s="16" t="str">
        <f>IF(ISBLANK(Consolication[[#This Row],[Bénéficiaires]]),"",VLOOKUP(Consolication[[#This Row],[Bénéficiaires]],'PADESCE Ccontractuelle'!$B$61:$N$175,10,FALSE))</f>
        <v/>
      </c>
      <c r="AC3536" s="34" t="e">
        <f>VLOOKUP(#REF!,Apprenants!A3537:I4540,8,FALSE)</f>
        <v>#REF!</v>
      </c>
    </row>
    <row r="3537" spans="22:29" s="16" customFormat="1" x14ac:dyDescent="0.35">
      <c r="V3537" s="16" t="str">
        <f>IF(ISBLANK(Consolication[[#This Row],[Bénéficiaires]]),"",VLOOKUP(Consolication[[#This Row],[Bénéficiaires]],'PADESCE Ccontractuelle'!$B$61:$N$175,9,FALSE))</f>
        <v/>
      </c>
      <c r="AB3537" s="16" t="str">
        <f>IF(ISBLANK(Consolication[[#This Row],[Bénéficiaires]]),"",VLOOKUP(Consolication[[#This Row],[Bénéficiaires]],'PADESCE Ccontractuelle'!$B$61:$N$175,10,FALSE))</f>
        <v/>
      </c>
      <c r="AC3537" s="34" t="e">
        <f>VLOOKUP(#REF!,Apprenants!A3538:I4541,8,FALSE)</f>
        <v>#REF!</v>
      </c>
    </row>
    <row r="3538" spans="22:29" s="16" customFormat="1" x14ac:dyDescent="0.35">
      <c r="V3538" s="16" t="str">
        <f>IF(ISBLANK(Consolication[[#This Row],[Bénéficiaires]]),"",VLOOKUP(Consolication[[#This Row],[Bénéficiaires]],'PADESCE Ccontractuelle'!$B$61:$N$175,9,FALSE))</f>
        <v/>
      </c>
      <c r="AB3538" s="16" t="str">
        <f>IF(ISBLANK(Consolication[[#This Row],[Bénéficiaires]]),"",VLOOKUP(Consolication[[#This Row],[Bénéficiaires]],'PADESCE Ccontractuelle'!$B$61:$N$175,10,FALSE))</f>
        <v/>
      </c>
      <c r="AC3538" s="34" t="e">
        <f>VLOOKUP(#REF!,Apprenants!A3539:I4542,8,FALSE)</f>
        <v>#REF!</v>
      </c>
    </row>
    <row r="3539" spans="22:29" s="16" customFormat="1" x14ac:dyDescent="0.35">
      <c r="V3539" s="16" t="str">
        <f>IF(ISBLANK(Consolication[[#This Row],[Bénéficiaires]]),"",VLOOKUP(Consolication[[#This Row],[Bénéficiaires]],'PADESCE Ccontractuelle'!$B$61:$N$175,9,FALSE))</f>
        <v/>
      </c>
      <c r="AB3539" s="16" t="str">
        <f>IF(ISBLANK(Consolication[[#This Row],[Bénéficiaires]]),"",VLOOKUP(Consolication[[#This Row],[Bénéficiaires]],'PADESCE Ccontractuelle'!$B$61:$N$175,10,FALSE))</f>
        <v/>
      </c>
      <c r="AC3539" s="34" t="e">
        <f>VLOOKUP(#REF!,Apprenants!A3540:I4543,8,FALSE)</f>
        <v>#REF!</v>
      </c>
    </row>
    <row r="3540" spans="22:29" s="16" customFormat="1" x14ac:dyDescent="0.35">
      <c r="V3540" s="16" t="str">
        <f>IF(ISBLANK(Consolication[[#This Row],[Bénéficiaires]]),"",VLOOKUP(Consolication[[#This Row],[Bénéficiaires]],'PADESCE Ccontractuelle'!$B$61:$N$175,9,FALSE))</f>
        <v/>
      </c>
      <c r="AB3540" s="16" t="str">
        <f>IF(ISBLANK(Consolication[[#This Row],[Bénéficiaires]]),"",VLOOKUP(Consolication[[#This Row],[Bénéficiaires]],'PADESCE Ccontractuelle'!$B$61:$N$175,10,FALSE))</f>
        <v/>
      </c>
      <c r="AC3540" s="34" t="e">
        <f>VLOOKUP(#REF!,Apprenants!A3541:I4544,8,FALSE)</f>
        <v>#REF!</v>
      </c>
    </row>
    <row r="3541" spans="22:29" s="16" customFormat="1" x14ac:dyDescent="0.35">
      <c r="V3541" s="16" t="str">
        <f>IF(ISBLANK(Consolication[[#This Row],[Bénéficiaires]]),"",VLOOKUP(Consolication[[#This Row],[Bénéficiaires]],'PADESCE Ccontractuelle'!$B$61:$N$175,9,FALSE))</f>
        <v/>
      </c>
      <c r="AB3541" s="16" t="str">
        <f>IF(ISBLANK(Consolication[[#This Row],[Bénéficiaires]]),"",VLOOKUP(Consolication[[#This Row],[Bénéficiaires]],'PADESCE Ccontractuelle'!$B$61:$N$175,10,FALSE))</f>
        <v/>
      </c>
      <c r="AC3541" s="34" t="e">
        <f>VLOOKUP(#REF!,Apprenants!A3542:I4545,8,FALSE)</f>
        <v>#REF!</v>
      </c>
    </row>
    <row r="3542" spans="22:29" s="16" customFormat="1" x14ac:dyDescent="0.35">
      <c r="V3542" s="16" t="str">
        <f>IF(ISBLANK(Consolication[[#This Row],[Bénéficiaires]]),"",VLOOKUP(Consolication[[#This Row],[Bénéficiaires]],'PADESCE Ccontractuelle'!$B$61:$N$175,9,FALSE))</f>
        <v/>
      </c>
      <c r="AB3542" s="16" t="str">
        <f>IF(ISBLANK(Consolication[[#This Row],[Bénéficiaires]]),"",VLOOKUP(Consolication[[#This Row],[Bénéficiaires]],'PADESCE Ccontractuelle'!$B$61:$N$175,10,FALSE))</f>
        <v/>
      </c>
      <c r="AC3542" s="34" t="e">
        <f>VLOOKUP(#REF!,Apprenants!A3543:I4546,8,FALSE)</f>
        <v>#REF!</v>
      </c>
    </row>
    <row r="3543" spans="22:29" s="16" customFormat="1" x14ac:dyDescent="0.35">
      <c r="V3543" s="16" t="str">
        <f>IF(ISBLANK(Consolication[[#This Row],[Bénéficiaires]]),"",VLOOKUP(Consolication[[#This Row],[Bénéficiaires]],'PADESCE Ccontractuelle'!$B$61:$N$175,9,FALSE))</f>
        <v/>
      </c>
      <c r="AB3543" s="16" t="str">
        <f>IF(ISBLANK(Consolication[[#This Row],[Bénéficiaires]]),"",VLOOKUP(Consolication[[#This Row],[Bénéficiaires]],'PADESCE Ccontractuelle'!$B$61:$N$175,10,FALSE))</f>
        <v/>
      </c>
      <c r="AC3543" s="34" t="e">
        <f>VLOOKUP(#REF!,Apprenants!A3544:I4547,8,FALSE)</f>
        <v>#REF!</v>
      </c>
    </row>
    <row r="3544" spans="22:29" s="16" customFormat="1" x14ac:dyDescent="0.35">
      <c r="V3544" s="16" t="str">
        <f>IF(ISBLANK(Consolication[[#This Row],[Bénéficiaires]]),"",VLOOKUP(Consolication[[#This Row],[Bénéficiaires]],'PADESCE Ccontractuelle'!$B$61:$N$175,9,FALSE))</f>
        <v/>
      </c>
      <c r="AB3544" s="16" t="str">
        <f>IF(ISBLANK(Consolication[[#This Row],[Bénéficiaires]]),"",VLOOKUP(Consolication[[#This Row],[Bénéficiaires]],'PADESCE Ccontractuelle'!$B$61:$N$175,10,FALSE))</f>
        <v/>
      </c>
      <c r="AC3544" s="34" t="e">
        <f>VLOOKUP(#REF!,Apprenants!A3545:I4548,8,FALSE)</f>
        <v>#REF!</v>
      </c>
    </row>
    <row r="3545" spans="22:29" s="16" customFormat="1" x14ac:dyDescent="0.35">
      <c r="V3545" s="16" t="str">
        <f>IF(ISBLANK(Consolication[[#This Row],[Bénéficiaires]]),"",VLOOKUP(Consolication[[#This Row],[Bénéficiaires]],'PADESCE Ccontractuelle'!$B$61:$N$175,9,FALSE))</f>
        <v/>
      </c>
      <c r="AB3545" s="16" t="str">
        <f>IF(ISBLANK(Consolication[[#This Row],[Bénéficiaires]]),"",VLOOKUP(Consolication[[#This Row],[Bénéficiaires]],'PADESCE Ccontractuelle'!$B$61:$N$175,10,FALSE))</f>
        <v/>
      </c>
      <c r="AC3545" s="34" t="e">
        <f>VLOOKUP(#REF!,Apprenants!A3546:I4549,8,FALSE)</f>
        <v>#REF!</v>
      </c>
    </row>
    <row r="3546" spans="22:29" s="16" customFormat="1" x14ac:dyDescent="0.35">
      <c r="V3546" s="16" t="str">
        <f>IF(ISBLANK(Consolication[[#This Row],[Bénéficiaires]]),"",VLOOKUP(Consolication[[#This Row],[Bénéficiaires]],'PADESCE Ccontractuelle'!$B$61:$N$175,9,FALSE))</f>
        <v/>
      </c>
      <c r="AB3546" s="16" t="str">
        <f>IF(ISBLANK(Consolication[[#This Row],[Bénéficiaires]]),"",VLOOKUP(Consolication[[#This Row],[Bénéficiaires]],'PADESCE Ccontractuelle'!$B$61:$N$175,10,FALSE))</f>
        <v/>
      </c>
      <c r="AC3546" s="34" t="e">
        <f>VLOOKUP(#REF!,Apprenants!A3547:I4550,8,FALSE)</f>
        <v>#REF!</v>
      </c>
    </row>
    <row r="3547" spans="22:29" s="16" customFormat="1" x14ac:dyDescent="0.35">
      <c r="V3547" s="16" t="str">
        <f>IF(ISBLANK(Consolication[[#This Row],[Bénéficiaires]]),"",VLOOKUP(Consolication[[#This Row],[Bénéficiaires]],'PADESCE Ccontractuelle'!$B$61:$N$175,9,FALSE))</f>
        <v/>
      </c>
      <c r="AB3547" s="16" t="str">
        <f>IF(ISBLANK(Consolication[[#This Row],[Bénéficiaires]]),"",VLOOKUP(Consolication[[#This Row],[Bénéficiaires]],'PADESCE Ccontractuelle'!$B$61:$N$175,10,FALSE))</f>
        <v/>
      </c>
      <c r="AC3547" s="34" t="e">
        <f>VLOOKUP(#REF!,Apprenants!A3548:I4551,8,FALSE)</f>
        <v>#REF!</v>
      </c>
    </row>
    <row r="3548" spans="22:29" s="16" customFormat="1" x14ac:dyDescent="0.35">
      <c r="V3548" s="16" t="str">
        <f>IF(ISBLANK(Consolication[[#This Row],[Bénéficiaires]]),"",VLOOKUP(Consolication[[#This Row],[Bénéficiaires]],'PADESCE Ccontractuelle'!$B$61:$N$175,9,FALSE))</f>
        <v/>
      </c>
      <c r="AB3548" s="16" t="str">
        <f>IF(ISBLANK(Consolication[[#This Row],[Bénéficiaires]]),"",VLOOKUP(Consolication[[#This Row],[Bénéficiaires]],'PADESCE Ccontractuelle'!$B$61:$N$175,10,FALSE))</f>
        <v/>
      </c>
      <c r="AC3548" s="34" t="e">
        <f>VLOOKUP(#REF!,Apprenants!A3549:I4552,8,FALSE)</f>
        <v>#REF!</v>
      </c>
    </row>
    <row r="3549" spans="22:29" s="16" customFormat="1" x14ac:dyDescent="0.35">
      <c r="V3549" s="16" t="str">
        <f>IF(ISBLANK(Consolication[[#This Row],[Bénéficiaires]]),"",VLOOKUP(Consolication[[#This Row],[Bénéficiaires]],'PADESCE Ccontractuelle'!$B$61:$N$175,9,FALSE))</f>
        <v/>
      </c>
      <c r="AB3549" s="16" t="str">
        <f>IF(ISBLANK(Consolication[[#This Row],[Bénéficiaires]]),"",VLOOKUP(Consolication[[#This Row],[Bénéficiaires]],'PADESCE Ccontractuelle'!$B$61:$N$175,10,FALSE))</f>
        <v/>
      </c>
      <c r="AC3549" s="34" t="e">
        <f>VLOOKUP(#REF!,Apprenants!A3550:I4553,8,FALSE)</f>
        <v>#REF!</v>
      </c>
    </row>
    <row r="3550" spans="22:29" s="16" customFormat="1" x14ac:dyDescent="0.35">
      <c r="V3550" s="16" t="str">
        <f>IF(ISBLANK(Consolication[[#This Row],[Bénéficiaires]]),"",VLOOKUP(Consolication[[#This Row],[Bénéficiaires]],'PADESCE Ccontractuelle'!$B$61:$N$175,9,FALSE))</f>
        <v/>
      </c>
      <c r="AB3550" s="16" t="str">
        <f>IF(ISBLANK(Consolication[[#This Row],[Bénéficiaires]]),"",VLOOKUP(Consolication[[#This Row],[Bénéficiaires]],'PADESCE Ccontractuelle'!$B$61:$N$175,10,FALSE))</f>
        <v/>
      </c>
      <c r="AC3550" s="34" t="e">
        <f>VLOOKUP(#REF!,Apprenants!A3551:I4554,8,FALSE)</f>
        <v>#REF!</v>
      </c>
    </row>
    <row r="3551" spans="22:29" s="16" customFormat="1" x14ac:dyDescent="0.35">
      <c r="V3551" s="16" t="str">
        <f>IF(ISBLANK(Consolication[[#This Row],[Bénéficiaires]]),"",VLOOKUP(Consolication[[#This Row],[Bénéficiaires]],'PADESCE Ccontractuelle'!$B$61:$N$175,9,FALSE))</f>
        <v/>
      </c>
      <c r="AB3551" s="16" t="str">
        <f>IF(ISBLANK(Consolication[[#This Row],[Bénéficiaires]]),"",VLOOKUP(Consolication[[#This Row],[Bénéficiaires]],'PADESCE Ccontractuelle'!$B$61:$N$175,10,FALSE))</f>
        <v/>
      </c>
      <c r="AC3551" s="34" t="e">
        <f>VLOOKUP(#REF!,Apprenants!A3552:I4555,8,FALSE)</f>
        <v>#REF!</v>
      </c>
    </row>
    <row r="3552" spans="22:29" s="16" customFormat="1" x14ac:dyDescent="0.35">
      <c r="V3552" s="16" t="str">
        <f>IF(ISBLANK(Consolication[[#This Row],[Bénéficiaires]]),"",VLOOKUP(Consolication[[#This Row],[Bénéficiaires]],'PADESCE Ccontractuelle'!$B$61:$N$175,9,FALSE))</f>
        <v/>
      </c>
      <c r="AB3552" s="16" t="str">
        <f>IF(ISBLANK(Consolication[[#This Row],[Bénéficiaires]]),"",VLOOKUP(Consolication[[#This Row],[Bénéficiaires]],'PADESCE Ccontractuelle'!$B$61:$N$175,10,FALSE))</f>
        <v/>
      </c>
      <c r="AC3552" s="34" t="e">
        <f>VLOOKUP(#REF!,Apprenants!A3553:I4556,8,FALSE)</f>
        <v>#REF!</v>
      </c>
    </row>
    <row r="3553" spans="22:29" s="16" customFormat="1" x14ac:dyDescent="0.35">
      <c r="V3553" s="16" t="str">
        <f>IF(ISBLANK(Consolication[[#This Row],[Bénéficiaires]]),"",VLOOKUP(Consolication[[#This Row],[Bénéficiaires]],'PADESCE Ccontractuelle'!$B$61:$N$175,9,FALSE))</f>
        <v/>
      </c>
      <c r="AB3553" s="16" t="str">
        <f>IF(ISBLANK(Consolication[[#This Row],[Bénéficiaires]]),"",VLOOKUP(Consolication[[#This Row],[Bénéficiaires]],'PADESCE Ccontractuelle'!$B$61:$N$175,10,FALSE))</f>
        <v/>
      </c>
      <c r="AC3553" s="34" t="e">
        <f>VLOOKUP(#REF!,Apprenants!A3554:I4557,8,FALSE)</f>
        <v>#REF!</v>
      </c>
    </row>
    <row r="3554" spans="22:29" s="16" customFormat="1" x14ac:dyDescent="0.35">
      <c r="V3554" s="16" t="str">
        <f>IF(ISBLANK(Consolication[[#This Row],[Bénéficiaires]]),"",VLOOKUP(Consolication[[#This Row],[Bénéficiaires]],'PADESCE Ccontractuelle'!$B$61:$N$175,9,FALSE))</f>
        <v/>
      </c>
      <c r="AB3554" s="16" t="str">
        <f>IF(ISBLANK(Consolication[[#This Row],[Bénéficiaires]]),"",VLOOKUP(Consolication[[#This Row],[Bénéficiaires]],'PADESCE Ccontractuelle'!$B$61:$N$175,10,FALSE))</f>
        <v/>
      </c>
      <c r="AC3554" s="34" t="e">
        <f>VLOOKUP(#REF!,Apprenants!A3555:I4558,8,FALSE)</f>
        <v>#REF!</v>
      </c>
    </row>
    <row r="3555" spans="22:29" s="16" customFormat="1" x14ac:dyDescent="0.35">
      <c r="V3555" s="16" t="str">
        <f>IF(ISBLANK(Consolication[[#This Row],[Bénéficiaires]]),"",VLOOKUP(Consolication[[#This Row],[Bénéficiaires]],'PADESCE Ccontractuelle'!$B$61:$N$175,9,FALSE))</f>
        <v/>
      </c>
      <c r="AB3555" s="16" t="str">
        <f>IF(ISBLANK(Consolication[[#This Row],[Bénéficiaires]]),"",VLOOKUP(Consolication[[#This Row],[Bénéficiaires]],'PADESCE Ccontractuelle'!$B$61:$N$175,10,FALSE))</f>
        <v/>
      </c>
      <c r="AC3555" s="34" t="e">
        <f>VLOOKUP(#REF!,Apprenants!A3556:I4559,8,FALSE)</f>
        <v>#REF!</v>
      </c>
    </row>
    <row r="3556" spans="22:29" s="16" customFormat="1" x14ac:dyDescent="0.35">
      <c r="V3556" s="16" t="str">
        <f>IF(ISBLANK(Consolication[[#This Row],[Bénéficiaires]]),"",VLOOKUP(Consolication[[#This Row],[Bénéficiaires]],'PADESCE Ccontractuelle'!$B$61:$N$175,9,FALSE))</f>
        <v/>
      </c>
      <c r="AB3556" s="16" t="str">
        <f>IF(ISBLANK(Consolication[[#This Row],[Bénéficiaires]]),"",VLOOKUP(Consolication[[#This Row],[Bénéficiaires]],'PADESCE Ccontractuelle'!$B$61:$N$175,10,FALSE))</f>
        <v/>
      </c>
      <c r="AC3556" s="34" t="e">
        <f>VLOOKUP(#REF!,Apprenants!A3557:I4560,8,FALSE)</f>
        <v>#REF!</v>
      </c>
    </row>
    <row r="3557" spans="22:29" s="16" customFormat="1" x14ac:dyDescent="0.35">
      <c r="V3557" s="16" t="str">
        <f>IF(ISBLANK(Consolication[[#This Row],[Bénéficiaires]]),"",VLOOKUP(Consolication[[#This Row],[Bénéficiaires]],'PADESCE Ccontractuelle'!$B$61:$N$175,9,FALSE))</f>
        <v/>
      </c>
      <c r="AB3557" s="16" t="str">
        <f>IF(ISBLANK(Consolication[[#This Row],[Bénéficiaires]]),"",VLOOKUP(Consolication[[#This Row],[Bénéficiaires]],'PADESCE Ccontractuelle'!$B$61:$N$175,10,FALSE))</f>
        <v/>
      </c>
      <c r="AC3557" s="34" t="e">
        <f>VLOOKUP(#REF!,Apprenants!A3558:I4561,8,FALSE)</f>
        <v>#REF!</v>
      </c>
    </row>
    <row r="3558" spans="22:29" s="16" customFormat="1" x14ac:dyDescent="0.35">
      <c r="V3558" s="16" t="str">
        <f>IF(ISBLANK(Consolication[[#This Row],[Bénéficiaires]]),"",VLOOKUP(Consolication[[#This Row],[Bénéficiaires]],'PADESCE Ccontractuelle'!$B$61:$N$175,9,FALSE))</f>
        <v/>
      </c>
      <c r="AB3558" s="16" t="str">
        <f>IF(ISBLANK(Consolication[[#This Row],[Bénéficiaires]]),"",VLOOKUP(Consolication[[#This Row],[Bénéficiaires]],'PADESCE Ccontractuelle'!$B$61:$N$175,10,FALSE))</f>
        <v/>
      </c>
      <c r="AC3558" s="34" t="e">
        <f>VLOOKUP(#REF!,Apprenants!A3559:I4562,8,FALSE)</f>
        <v>#REF!</v>
      </c>
    </row>
    <row r="3559" spans="22:29" s="16" customFormat="1" x14ac:dyDescent="0.35">
      <c r="V3559" s="16" t="str">
        <f>IF(ISBLANK(Consolication[[#This Row],[Bénéficiaires]]),"",VLOOKUP(Consolication[[#This Row],[Bénéficiaires]],'PADESCE Ccontractuelle'!$B$61:$N$175,9,FALSE))</f>
        <v/>
      </c>
      <c r="AB3559" s="16" t="str">
        <f>IF(ISBLANK(Consolication[[#This Row],[Bénéficiaires]]),"",VLOOKUP(Consolication[[#This Row],[Bénéficiaires]],'PADESCE Ccontractuelle'!$B$61:$N$175,10,FALSE))</f>
        <v/>
      </c>
      <c r="AC3559" s="34" t="e">
        <f>VLOOKUP(#REF!,Apprenants!A3560:I4563,8,FALSE)</f>
        <v>#REF!</v>
      </c>
    </row>
    <row r="3560" spans="22:29" s="16" customFormat="1" x14ac:dyDescent="0.35">
      <c r="V3560" s="16" t="str">
        <f>IF(ISBLANK(Consolication[[#This Row],[Bénéficiaires]]),"",VLOOKUP(Consolication[[#This Row],[Bénéficiaires]],'PADESCE Ccontractuelle'!$B$61:$N$175,9,FALSE))</f>
        <v/>
      </c>
      <c r="AB3560" s="16" t="str">
        <f>IF(ISBLANK(Consolication[[#This Row],[Bénéficiaires]]),"",VLOOKUP(Consolication[[#This Row],[Bénéficiaires]],'PADESCE Ccontractuelle'!$B$61:$N$175,10,FALSE))</f>
        <v/>
      </c>
      <c r="AC3560" s="34" t="e">
        <f>VLOOKUP(#REF!,Apprenants!A3561:I4564,8,FALSE)</f>
        <v>#REF!</v>
      </c>
    </row>
    <row r="3561" spans="22:29" s="16" customFormat="1" x14ac:dyDescent="0.35">
      <c r="V3561" s="16" t="str">
        <f>IF(ISBLANK(Consolication[[#This Row],[Bénéficiaires]]),"",VLOOKUP(Consolication[[#This Row],[Bénéficiaires]],'PADESCE Ccontractuelle'!$B$61:$N$175,9,FALSE))</f>
        <v/>
      </c>
      <c r="AB3561" s="16" t="str">
        <f>IF(ISBLANK(Consolication[[#This Row],[Bénéficiaires]]),"",VLOOKUP(Consolication[[#This Row],[Bénéficiaires]],'PADESCE Ccontractuelle'!$B$61:$N$175,10,FALSE))</f>
        <v/>
      </c>
      <c r="AC3561" s="34" t="e">
        <f>VLOOKUP(#REF!,Apprenants!A3562:I4565,8,FALSE)</f>
        <v>#REF!</v>
      </c>
    </row>
    <row r="3562" spans="22:29" s="16" customFormat="1" x14ac:dyDescent="0.35">
      <c r="V3562" s="16" t="str">
        <f>IF(ISBLANK(Consolication[[#This Row],[Bénéficiaires]]),"",VLOOKUP(Consolication[[#This Row],[Bénéficiaires]],'PADESCE Ccontractuelle'!$B$61:$N$175,9,FALSE))</f>
        <v/>
      </c>
      <c r="AB3562" s="16" t="str">
        <f>IF(ISBLANK(Consolication[[#This Row],[Bénéficiaires]]),"",VLOOKUP(Consolication[[#This Row],[Bénéficiaires]],'PADESCE Ccontractuelle'!$B$61:$N$175,10,FALSE))</f>
        <v/>
      </c>
      <c r="AC3562" s="34" t="e">
        <f>VLOOKUP(#REF!,Apprenants!A3563:I4566,8,FALSE)</f>
        <v>#REF!</v>
      </c>
    </row>
    <row r="3563" spans="22:29" s="16" customFormat="1" x14ac:dyDescent="0.35">
      <c r="V3563" s="16" t="str">
        <f>IF(ISBLANK(Consolication[[#This Row],[Bénéficiaires]]),"",VLOOKUP(Consolication[[#This Row],[Bénéficiaires]],'PADESCE Ccontractuelle'!$B$61:$N$175,9,FALSE))</f>
        <v/>
      </c>
      <c r="AB3563" s="16" t="str">
        <f>IF(ISBLANK(Consolication[[#This Row],[Bénéficiaires]]),"",VLOOKUP(Consolication[[#This Row],[Bénéficiaires]],'PADESCE Ccontractuelle'!$B$61:$N$175,10,FALSE))</f>
        <v/>
      </c>
      <c r="AC3563" s="34" t="e">
        <f>VLOOKUP(#REF!,Apprenants!A3564:I4567,8,FALSE)</f>
        <v>#REF!</v>
      </c>
    </row>
    <row r="3564" spans="22:29" s="16" customFormat="1" x14ac:dyDescent="0.35">
      <c r="V3564" s="16" t="str">
        <f>IF(ISBLANK(Consolication[[#This Row],[Bénéficiaires]]),"",VLOOKUP(Consolication[[#This Row],[Bénéficiaires]],'PADESCE Ccontractuelle'!$B$61:$N$175,9,FALSE))</f>
        <v/>
      </c>
      <c r="AB3564" s="16" t="str">
        <f>IF(ISBLANK(Consolication[[#This Row],[Bénéficiaires]]),"",VLOOKUP(Consolication[[#This Row],[Bénéficiaires]],'PADESCE Ccontractuelle'!$B$61:$N$175,10,FALSE))</f>
        <v/>
      </c>
      <c r="AC3564" s="34" t="e">
        <f>VLOOKUP(#REF!,Apprenants!A3565:I4568,8,FALSE)</f>
        <v>#REF!</v>
      </c>
    </row>
    <row r="3565" spans="22:29" s="16" customFormat="1" x14ac:dyDescent="0.35">
      <c r="V3565" s="16" t="str">
        <f>IF(ISBLANK(Consolication[[#This Row],[Bénéficiaires]]),"",VLOOKUP(Consolication[[#This Row],[Bénéficiaires]],'PADESCE Ccontractuelle'!$B$61:$N$175,9,FALSE))</f>
        <v/>
      </c>
      <c r="AB3565" s="16" t="str">
        <f>IF(ISBLANK(Consolication[[#This Row],[Bénéficiaires]]),"",VLOOKUP(Consolication[[#This Row],[Bénéficiaires]],'PADESCE Ccontractuelle'!$B$61:$N$175,10,FALSE))</f>
        <v/>
      </c>
      <c r="AC3565" s="34" t="e">
        <f>VLOOKUP(#REF!,Apprenants!A3566:I4569,8,FALSE)</f>
        <v>#REF!</v>
      </c>
    </row>
    <row r="3566" spans="22:29" s="16" customFormat="1" x14ac:dyDescent="0.35">
      <c r="V3566" s="16" t="str">
        <f>IF(ISBLANK(Consolication[[#This Row],[Bénéficiaires]]),"",VLOOKUP(Consolication[[#This Row],[Bénéficiaires]],'PADESCE Ccontractuelle'!$B$61:$N$175,9,FALSE))</f>
        <v/>
      </c>
      <c r="AB3566" s="16" t="str">
        <f>IF(ISBLANK(Consolication[[#This Row],[Bénéficiaires]]),"",VLOOKUP(Consolication[[#This Row],[Bénéficiaires]],'PADESCE Ccontractuelle'!$B$61:$N$175,10,FALSE))</f>
        <v/>
      </c>
      <c r="AC3566" s="34" t="e">
        <f>VLOOKUP(#REF!,Apprenants!A3567:I4570,8,FALSE)</f>
        <v>#REF!</v>
      </c>
    </row>
    <row r="3567" spans="22:29" s="16" customFormat="1" x14ac:dyDescent="0.35">
      <c r="V3567" s="16" t="str">
        <f>IF(ISBLANK(Consolication[[#This Row],[Bénéficiaires]]),"",VLOOKUP(Consolication[[#This Row],[Bénéficiaires]],'PADESCE Ccontractuelle'!$B$61:$N$175,9,FALSE))</f>
        <v/>
      </c>
      <c r="AB3567" s="16" t="str">
        <f>IF(ISBLANK(Consolication[[#This Row],[Bénéficiaires]]),"",VLOOKUP(Consolication[[#This Row],[Bénéficiaires]],'PADESCE Ccontractuelle'!$B$61:$N$175,10,FALSE))</f>
        <v/>
      </c>
      <c r="AC3567" s="34" t="e">
        <f>VLOOKUP(#REF!,Apprenants!A3568:I4571,8,FALSE)</f>
        <v>#REF!</v>
      </c>
    </row>
    <row r="3568" spans="22:29" s="16" customFormat="1" x14ac:dyDescent="0.35">
      <c r="V3568" s="16" t="str">
        <f>IF(ISBLANK(Consolication[[#This Row],[Bénéficiaires]]),"",VLOOKUP(Consolication[[#This Row],[Bénéficiaires]],'PADESCE Ccontractuelle'!$B$61:$N$175,9,FALSE))</f>
        <v/>
      </c>
      <c r="AB3568" s="16" t="str">
        <f>IF(ISBLANK(Consolication[[#This Row],[Bénéficiaires]]),"",VLOOKUP(Consolication[[#This Row],[Bénéficiaires]],'PADESCE Ccontractuelle'!$B$61:$N$175,10,FALSE))</f>
        <v/>
      </c>
      <c r="AC3568" s="34" t="e">
        <f>VLOOKUP(#REF!,Apprenants!A3569:I4572,8,FALSE)</f>
        <v>#REF!</v>
      </c>
    </row>
    <row r="3569" spans="22:29" s="16" customFormat="1" x14ac:dyDescent="0.35">
      <c r="V3569" s="16" t="str">
        <f>IF(ISBLANK(Consolication[[#This Row],[Bénéficiaires]]),"",VLOOKUP(Consolication[[#This Row],[Bénéficiaires]],'PADESCE Ccontractuelle'!$B$61:$N$175,9,FALSE))</f>
        <v/>
      </c>
      <c r="AB3569" s="16" t="str">
        <f>IF(ISBLANK(Consolication[[#This Row],[Bénéficiaires]]),"",VLOOKUP(Consolication[[#This Row],[Bénéficiaires]],'PADESCE Ccontractuelle'!$B$61:$N$175,10,FALSE))</f>
        <v/>
      </c>
      <c r="AC3569" s="34" t="e">
        <f>VLOOKUP(#REF!,Apprenants!A3570:I4573,8,FALSE)</f>
        <v>#REF!</v>
      </c>
    </row>
    <row r="3570" spans="22:29" s="16" customFormat="1" x14ac:dyDescent="0.35">
      <c r="V3570" s="16" t="str">
        <f>IF(ISBLANK(Consolication[[#This Row],[Bénéficiaires]]),"",VLOOKUP(Consolication[[#This Row],[Bénéficiaires]],'PADESCE Ccontractuelle'!$B$61:$N$175,9,FALSE))</f>
        <v/>
      </c>
      <c r="AB3570" s="16" t="str">
        <f>IF(ISBLANK(Consolication[[#This Row],[Bénéficiaires]]),"",VLOOKUP(Consolication[[#This Row],[Bénéficiaires]],'PADESCE Ccontractuelle'!$B$61:$N$175,10,FALSE))</f>
        <v/>
      </c>
      <c r="AC3570" s="34" t="e">
        <f>VLOOKUP(#REF!,Apprenants!A3571:I4574,8,FALSE)</f>
        <v>#REF!</v>
      </c>
    </row>
    <row r="3571" spans="22:29" s="16" customFormat="1" x14ac:dyDescent="0.35">
      <c r="V3571" s="16" t="str">
        <f>IF(ISBLANK(Consolication[[#This Row],[Bénéficiaires]]),"",VLOOKUP(Consolication[[#This Row],[Bénéficiaires]],'PADESCE Ccontractuelle'!$B$61:$N$175,9,FALSE))</f>
        <v/>
      </c>
      <c r="AB3571" s="16" t="str">
        <f>IF(ISBLANK(Consolication[[#This Row],[Bénéficiaires]]),"",VLOOKUP(Consolication[[#This Row],[Bénéficiaires]],'PADESCE Ccontractuelle'!$B$61:$N$175,10,FALSE))</f>
        <v/>
      </c>
      <c r="AC3571" s="34" t="e">
        <f>VLOOKUP(#REF!,Apprenants!A3572:I4575,8,FALSE)</f>
        <v>#REF!</v>
      </c>
    </row>
    <row r="3572" spans="22:29" s="16" customFormat="1" x14ac:dyDescent="0.35">
      <c r="V3572" s="16" t="str">
        <f>IF(ISBLANK(Consolication[[#This Row],[Bénéficiaires]]),"",VLOOKUP(Consolication[[#This Row],[Bénéficiaires]],'PADESCE Ccontractuelle'!$B$61:$N$175,9,FALSE))</f>
        <v/>
      </c>
      <c r="AB3572" s="16" t="str">
        <f>IF(ISBLANK(Consolication[[#This Row],[Bénéficiaires]]),"",VLOOKUP(Consolication[[#This Row],[Bénéficiaires]],'PADESCE Ccontractuelle'!$B$61:$N$175,10,FALSE))</f>
        <v/>
      </c>
      <c r="AC3572" s="34" t="e">
        <f>VLOOKUP(#REF!,Apprenants!A3573:I4576,8,FALSE)</f>
        <v>#REF!</v>
      </c>
    </row>
    <row r="3573" spans="22:29" s="16" customFormat="1" x14ac:dyDescent="0.35">
      <c r="V3573" s="16" t="str">
        <f>IF(ISBLANK(Consolication[[#This Row],[Bénéficiaires]]),"",VLOOKUP(Consolication[[#This Row],[Bénéficiaires]],'PADESCE Ccontractuelle'!$B$61:$N$175,9,FALSE))</f>
        <v/>
      </c>
      <c r="AB3573" s="16" t="str">
        <f>IF(ISBLANK(Consolication[[#This Row],[Bénéficiaires]]),"",VLOOKUP(Consolication[[#This Row],[Bénéficiaires]],'PADESCE Ccontractuelle'!$B$61:$N$175,10,FALSE))</f>
        <v/>
      </c>
      <c r="AC3573" s="34" t="e">
        <f>VLOOKUP(#REF!,Apprenants!A3574:I4577,8,FALSE)</f>
        <v>#REF!</v>
      </c>
    </row>
    <row r="3574" spans="22:29" s="16" customFormat="1" x14ac:dyDescent="0.35">
      <c r="V3574" s="16" t="str">
        <f>IF(ISBLANK(Consolication[[#This Row],[Bénéficiaires]]),"",VLOOKUP(Consolication[[#This Row],[Bénéficiaires]],'PADESCE Ccontractuelle'!$B$61:$N$175,9,FALSE))</f>
        <v/>
      </c>
      <c r="AB3574" s="16" t="str">
        <f>IF(ISBLANK(Consolication[[#This Row],[Bénéficiaires]]),"",VLOOKUP(Consolication[[#This Row],[Bénéficiaires]],'PADESCE Ccontractuelle'!$B$61:$N$175,10,FALSE))</f>
        <v/>
      </c>
      <c r="AC3574" s="34" t="e">
        <f>VLOOKUP(#REF!,Apprenants!A3575:I4578,8,FALSE)</f>
        <v>#REF!</v>
      </c>
    </row>
    <row r="3575" spans="22:29" s="16" customFormat="1" x14ac:dyDescent="0.35">
      <c r="V3575" s="16" t="str">
        <f>IF(ISBLANK(Consolication[[#This Row],[Bénéficiaires]]),"",VLOOKUP(Consolication[[#This Row],[Bénéficiaires]],'PADESCE Ccontractuelle'!$B$61:$N$175,9,FALSE))</f>
        <v/>
      </c>
      <c r="AB3575" s="16" t="str">
        <f>IF(ISBLANK(Consolication[[#This Row],[Bénéficiaires]]),"",VLOOKUP(Consolication[[#This Row],[Bénéficiaires]],'PADESCE Ccontractuelle'!$B$61:$N$175,10,FALSE))</f>
        <v/>
      </c>
      <c r="AC3575" s="34" t="e">
        <f>VLOOKUP(#REF!,Apprenants!A3576:I4579,8,FALSE)</f>
        <v>#REF!</v>
      </c>
    </row>
    <row r="3576" spans="22:29" s="16" customFormat="1" x14ac:dyDescent="0.35">
      <c r="V3576" s="16" t="str">
        <f>IF(ISBLANK(Consolication[[#This Row],[Bénéficiaires]]),"",VLOOKUP(Consolication[[#This Row],[Bénéficiaires]],'PADESCE Ccontractuelle'!$B$61:$N$175,9,FALSE))</f>
        <v/>
      </c>
      <c r="AB3576" s="16" t="str">
        <f>IF(ISBLANK(Consolication[[#This Row],[Bénéficiaires]]),"",VLOOKUP(Consolication[[#This Row],[Bénéficiaires]],'PADESCE Ccontractuelle'!$B$61:$N$175,10,FALSE))</f>
        <v/>
      </c>
      <c r="AC3576" s="34" t="e">
        <f>VLOOKUP(#REF!,Apprenants!A3577:I4580,8,FALSE)</f>
        <v>#REF!</v>
      </c>
    </row>
    <row r="3577" spans="22:29" s="16" customFormat="1" x14ac:dyDescent="0.35">
      <c r="V3577" s="16" t="str">
        <f>IF(ISBLANK(Consolication[[#This Row],[Bénéficiaires]]),"",VLOOKUP(Consolication[[#This Row],[Bénéficiaires]],'PADESCE Ccontractuelle'!$B$61:$N$175,9,FALSE))</f>
        <v/>
      </c>
      <c r="AB3577" s="16" t="str">
        <f>IF(ISBLANK(Consolication[[#This Row],[Bénéficiaires]]),"",VLOOKUP(Consolication[[#This Row],[Bénéficiaires]],'PADESCE Ccontractuelle'!$B$61:$N$175,10,FALSE))</f>
        <v/>
      </c>
      <c r="AC3577" s="34" t="e">
        <f>VLOOKUP(#REF!,Apprenants!A3578:I4581,8,FALSE)</f>
        <v>#REF!</v>
      </c>
    </row>
    <row r="3578" spans="22:29" s="16" customFormat="1" x14ac:dyDescent="0.35">
      <c r="V3578" s="16" t="str">
        <f>IF(ISBLANK(Consolication[[#This Row],[Bénéficiaires]]),"",VLOOKUP(Consolication[[#This Row],[Bénéficiaires]],'PADESCE Ccontractuelle'!$B$61:$N$175,9,FALSE))</f>
        <v/>
      </c>
      <c r="AB3578" s="16" t="str">
        <f>IF(ISBLANK(Consolication[[#This Row],[Bénéficiaires]]),"",VLOOKUP(Consolication[[#This Row],[Bénéficiaires]],'PADESCE Ccontractuelle'!$B$61:$N$175,10,FALSE))</f>
        <v/>
      </c>
      <c r="AC3578" s="34" t="e">
        <f>VLOOKUP(#REF!,Apprenants!A3579:I4582,8,FALSE)</f>
        <v>#REF!</v>
      </c>
    </row>
    <row r="3579" spans="22:29" s="16" customFormat="1" x14ac:dyDescent="0.35">
      <c r="V3579" s="16" t="str">
        <f>IF(ISBLANK(Consolication[[#This Row],[Bénéficiaires]]),"",VLOOKUP(Consolication[[#This Row],[Bénéficiaires]],'PADESCE Ccontractuelle'!$B$61:$N$175,9,FALSE))</f>
        <v/>
      </c>
      <c r="AB3579" s="16" t="str">
        <f>IF(ISBLANK(Consolication[[#This Row],[Bénéficiaires]]),"",VLOOKUP(Consolication[[#This Row],[Bénéficiaires]],'PADESCE Ccontractuelle'!$B$61:$N$175,10,FALSE))</f>
        <v/>
      </c>
      <c r="AC3579" s="34" t="e">
        <f>VLOOKUP(#REF!,Apprenants!A3580:I4583,8,FALSE)</f>
        <v>#REF!</v>
      </c>
    </row>
    <row r="3580" spans="22:29" s="16" customFormat="1" x14ac:dyDescent="0.35">
      <c r="V3580" s="16" t="str">
        <f>IF(ISBLANK(Consolication[[#This Row],[Bénéficiaires]]),"",VLOOKUP(Consolication[[#This Row],[Bénéficiaires]],'PADESCE Ccontractuelle'!$B$61:$N$175,9,FALSE))</f>
        <v/>
      </c>
      <c r="AB3580" s="16" t="str">
        <f>IF(ISBLANK(Consolication[[#This Row],[Bénéficiaires]]),"",VLOOKUP(Consolication[[#This Row],[Bénéficiaires]],'PADESCE Ccontractuelle'!$B$61:$N$175,10,FALSE))</f>
        <v/>
      </c>
      <c r="AC3580" s="34" t="e">
        <f>VLOOKUP(#REF!,Apprenants!A3581:I4584,8,FALSE)</f>
        <v>#REF!</v>
      </c>
    </row>
    <row r="3581" spans="22:29" s="16" customFormat="1" x14ac:dyDescent="0.35">
      <c r="V3581" s="16" t="str">
        <f>IF(ISBLANK(Consolication[[#This Row],[Bénéficiaires]]),"",VLOOKUP(Consolication[[#This Row],[Bénéficiaires]],'PADESCE Ccontractuelle'!$B$61:$N$175,9,FALSE))</f>
        <v/>
      </c>
      <c r="AB3581" s="16" t="str">
        <f>IF(ISBLANK(Consolication[[#This Row],[Bénéficiaires]]),"",VLOOKUP(Consolication[[#This Row],[Bénéficiaires]],'PADESCE Ccontractuelle'!$B$61:$N$175,10,FALSE))</f>
        <v/>
      </c>
      <c r="AC3581" s="34" t="e">
        <f>VLOOKUP(#REF!,Apprenants!A3582:I4585,8,FALSE)</f>
        <v>#REF!</v>
      </c>
    </row>
    <row r="3582" spans="22:29" s="16" customFormat="1" x14ac:dyDescent="0.35">
      <c r="V3582" s="16" t="str">
        <f>IF(ISBLANK(Consolication[[#This Row],[Bénéficiaires]]),"",VLOOKUP(Consolication[[#This Row],[Bénéficiaires]],'PADESCE Ccontractuelle'!$B$61:$N$175,9,FALSE))</f>
        <v/>
      </c>
      <c r="AB3582" s="16" t="str">
        <f>IF(ISBLANK(Consolication[[#This Row],[Bénéficiaires]]),"",VLOOKUP(Consolication[[#This Row],[Bénéficiaires]],'PADESCE Ccontractuelle'!$B$61:$N$175,10,FALSE))</f>
        <v/>
      </c>
      <c r="AC3582" s="34" t="e">
        <f>VLOOKUP(#REF!,Apprenants!A3583:I4586,8,FALSE)</f>
        <v>#REF!</v>
      </c>
    </row>
    <row r="3583" spans="22:29" s="16" customFormat="1" x14ac:dyDescent="0.35">
      <c r="V3583" s="16" t="str">
        <f>IF(ISBLANK(Consolication[[#This Row],[Bénéficiaires]]),"",VLOOKUP(Consolication[[#This Row],[Bénéficiaires]],'PADESCE Ccontractuelle'!$B$61:$N$175,9,FALSE))</f>
        <v/>
      </c>
      <c r="AB3583" s="16" t="str">
        <f>IF(ISBLANK(Consolication[[#This Row],[Bénéficiaires]]),"",VLOOKUP(Consolication[[#This Row],[Bénéficiaires]],'PADESCE Ccontractuelle'!$B$61:$N$175,10,FALSE))</f>
        <v/>
      </c>
      <c r="AC3583" s="34" t="e">
        <f>VLOOKUP(#REF!,Apprenants!A3584:I4587,8,FALSE)</f>
        <v>#REF!</v>
      </c>
    </row>
    <row r="3584" spans="22:29" s="16" customFormat="1" x14ac:dyDescent="0.35">
      <c r="V3584" s="16" t="str">
        <f>IF(ISBLANK(Consolication[[#This Row],[Bénéficiaires]]),"",VLOOKUP(Consolication[[#This Row],[Bénéficiaires]],'PADESCE Ccontractuelle'!$B$61:$N$175,9,FALSE))</f>
        <v/>
      </c>
      <c r="AB3584" s="16" t="str">
        <f>IF(ISBLANK(Consolication[[#This Row],[Bénéficiaires]]),"",VLOOKUP(Consolication[[#This Row],[Bénéficiaires]],'PADESCE Ccontractuelle'!$B$61:$N$175,10,FALSE))</f>
        <v/>
      </c>
      <c r="AC3584" s="34" t="e">
        <f>VLOOKUP(#REF!,Apprenants!A3585:I4588,8,FALSE)</f>
        <v>#REF!</v>
      </c>
    </row>
    <row r="3585" spans="22:29" s="16" customFormat="1" x14ac:dyDescent="0.35">
      <c r="V3585" s="16" t="str">
        <f>IF(ISBLANK(Consolication[[#This Row],[Bénéficiaires]]),"",VLOOKUP(Consolication[[#This Row],[Bénéficiaires]],'PADESCE Ccontractuelle'!$B$61:$N$175,9,FALSE))</f>
        <v/>
      </c>
      <c r="AB3585" s="16" t="str">
        <f>IF(ISBLANK(Consolication[[#This Row],[Bénéficiaires]]),"",VLOOKUP(Consolication[[#This Row],[Bénéficiaires]],'PADESCE Ccontractuelle'!$B$61:$N$175,10,FALSE))</f>
        <v/>
      </c>
      <c r="AC3585" s="34" t="e">
        <f>VLOOKUP(#REF!,Apprenants!A3586:I4589,8,FALSE)</f>
        <v>#REF!</v>
      </c>
    </row>
    <row r="3586" spans="22:29" s="16" customFormat="1" x14ac:dyDescent="0.35">
      <c r="V3586" s="16" t="str">
        <f>IF(ISBLANK(Consolication[[#This Row],[Bénéficiaires]]),"",VLOOKUP(Consolication[[#This Row],[Bénéficiaires]],'PADESCE Ccontractuelle'!$B$61:$N$175,9,FALSE))</f>
        <v/>
      </c>
      <c r="AB3586" s="16" t="str">
        <f>IF(ISBLANK(Consolication[[#This Row],[Bénéficiaires]]),"",VLOOKUP(Consolication[[#This Row],[Bénéficiaires]],'PADESCE Ccontractuelle'!$B$61:$N$175,10,FALSE))</f>
        <v/>
      </c>
      <c r="AC3586" s="34" t="e">
        <f>VLOOKUP(#REF!,Apprenants!A3587:I4590,8,FALSE)</f>
        <v>#REF!</v>
      </c>
    </row>
    <row r="3587" spans="22:29" s="16" customFormat="1" x14ac:dyDescent="0.35">
      <c r="V3587" s="16" t="str">
        <f>IF(ISBLANK(Consolication[[#This Row],[Bénéficiaires]]),"",VLOOKUP(Consolication[[#This Row],[Bénéficiaires]],'PADESCE Ccontractuelle'!$B$61:$N$175,9,FALSE))</f>
        <v/>
      </c>
      <c r="AB3587" s="16" t="str">
        <f>IF(ISBLANK(Consolication[[#This Row],[Bénéficiaires]]),"",VLOOKUP(Consolication[[#This Row],[Bénéficiaires]],'PADESCE Ccontractuelle'!$B$61:$N$175,10,FALSE))</f>
        <v/>
      </c>
      <c r="AC3587" s="34" t="e">
        <f>VLOOKUP(#REF!,Apprenants!A3588:I4591,8,FALSE)</f>
        <v>#REF!</v>
      </c>
    </row>
    <row r="3588" spans="22:29" s="16" customFormat="1" x14ac:dyDescent="0.35">
      <c r="V3588" s="16" t="str">
        <f>IF(ISBLANK(Consolication[[#This Row],[Bénéficiaires]]),"",VLOOKUP(Consolication[[#This Row],[Bénéficiaires]],'PADESCE Ccontractuelle'!$B$61:$N$175,9,FALSE))</f>
        <v/>
      </c>
      <c r="AB3588" s="16" t="str">
        <f>IF(ISBLANK(Consolication[[#This Row],[Bénéficiaires]]),"",VLOOKUP(Consolication[[#This Row],[Bénéficiaires]],'PADESCE Ccontractuelle'!$B$61:$N$175,10,FALSE))</f>
        <v/>
      </c>
      <c r="AC3588" s="34" t="e">
        <f>VLOOKUP(#REF!,Apprenants!A3589:I4592,8,FALSE)</f>
        <v>#REF!</v>
      </c>
    </row>
    <row r="3589" spans="22:29" s="16" customFormat="1" x14ac:dyDescent="0.35">
      <c r="V3589" s="16" t="str">
        <f>IF(ISBLANK(Consolication[[#This Row],[Bénéficiaires]]),"",VLOOKUP(Consolication[[#This Row],[Bénéficiaires]],'PADESCE Ccontractuelle'!$B$61:$N$175,9,FALSE))</f>
        <v/>
      </c>
      <c r="AB3589" s="16" t="str">
        <f>IF(ISBLANK(Consolication[[#This Row],[Bénéficiaires]]),"",VLOOKUP(Consolication[[#This Row],[Bénéficiaires]],'PADESCE Ccontractuelle'!$B$61:$N$175,10,FALSE))</f>
        <v/>
      </c>
      <c r="AC3589" s="34" t="e">
        <f>VLOOKUP(#REF!,Apprenants!A3590:I4593,8,FALSE)</f>
        <v>#REF!</v>
      </c>
    </row>
    <row r="3590" spans="22:29" s="16" customFormat="1" x14ac:dyDescent="0.35">
      <c r="V3590" s="16" t="str">
        <f>IF(ISBLANK(Consolication[[#This Row],[Bénéficiaires]]),"",VLOOKUP(Consolication[[#This Row],[Bénéficiaires]],'PADESCE Ccontractuelle'!$B$61:$N$175,9,FALSE))</f>
        <v/>
      </c>
      <c r="AB3590" s="16" t="str">
        <f>IF(ISBLANK(Consolication[[#This Row],[Bénéficiaires]]),"",VLOOKUP(Consolication[[#This Row],[Bénéficiaires]],'PADESCE Ccontractuelle'!$B$61:$N$175,10,FALSE))</f>
        <v/>
      </c>
      <c r="AC3590" s="34" t="e">
        <f>VLOOKUP(#REF!,Apprenants!A3591:I4594,8,FALSE)</f>
        <v>#REF!</v>
      </c>
    </row>
    <row r="3591" spans="22:29" s="16" customFormat="1" x14ac:dyDescent="0.35">
      <c r="V3591" s="16" t="str">
        <f>IF(ISBLANK(Consolication[[#This Row],[Bénéficiaires]]),"",VLOOKUP(Consolication[[#This Row],[Bénéficiaires]],'PADESCE Ccontractuelle'!$B$61:$N$175,9,FALSE))</f>
        <v/>
      </c>
      <c r="AB3591" s="16" t="str">
        <f>IF(ISBLANK(Consolication[[#This Row],[Bénéficiaires]]),"",VLOOKUP(Consolication[[#This Row],[Bénéficiaires]],'PADESCE Ccontractuelle'!$B$61:$N$175,10,FALSE))</f>
        <v/>
      </c>
      <c r="AC3591" s="34" t="e">
        <f>VLOOKUP(#REF!,Apprenants!A3592:I4595,8,FALSE)</f>
        <v>#REF!</v>
      </c>
    </row>
    <row r="3592" spans="22:29" s="16" customFormat="1" x14ac:dyDescent="0.35">
      <c r="V3592" s="16" t="str">
        <f>IF(ISBLANK(Consolication[[#This Row],[Bénéficiaires]]),"",VLOOKUP(Consolication[[#This Row],[Bénéficiaires]],'PADESCE Ccontractuelle'!$B$61:$N$175,9,FALSE))</f>
        <v/>
      </c>
      <c r="AB3592" s="16" t="str">
        <f>IF(ISBLANK(Consolication[[#This Row],[Bénéficiaires]]),"",VLOOKUP(Consolication[[#This Row],[Bénéficiaires]],'PADESCE Ccontractuelle'!$B$61:$N$175,10,FALSE))</f>
        <v/>
      </c>
      <c r="AC3592" s="34" t="e">
        <f>VLOOKUP(#REF!,Apprenants!A3593:I4596,8,FALSE)</f>
        <v>#REF!</v>
      </c>
    </row>
    <row r="3593" spans="22:29" s="16" customFormat="1" x14ac:dyDescent="0.35">
      <c r="V3593" s="16" t="str">
        <f>IF(ISBLANK(Consolication[[#This Row],[Bénéficiaires]]),"",VLOOKUP(Consolication[[#This Row],[Bénéficiaires]],'PADESCE Ccontractuelle'!$B$61:$N$175,9,FALSE))</f>
        <v/>
      </c>
      <c r="AB3593" s="16" t="str">
        <f>IF(ISBLANK(Consolication[[#This Row],[Bénéficiaires]]),"",VLOOKUP(Consolication[[#This Row],[Bénéficiaires]],'PADESCE Ccontractuelle'!$B$61:$N$175,10,FALSE))</f>
        <v/>
      </c>
      <c r="AC3593" s="34" t="e">
        <f>VLOOKUP(#REF!,Apprenants!A3594:I4597,8,FALSE)</f>
        <v>#REF!</v>
      </c>
    </row>
    <row r="3594" spans="22:29" s="16" customFormat="1" x14ac:dyDescent="0.35">
      <c r="V3594" s="16" t="str">
        <f>IF(ISBLANK(Consolication[[#This Row],[Bénéficiaires]]),"",VLOOKUP(Consolication[[#This Row],[Bénéficiaires]],'PADESCE Ccontractuelle'!$B$61:$N$175,9,FALSE))</f>
        <v/>
      </c>
      <c r="AB3594" s="16" t="str">
        <f>IF(ISBLANK(Consolication[[#This Row],[Bénéficiaires]]),"",VLOOKUP(Consolication[[#This Row],[Bénéficiaires]],'PADESCE Ccontractuelle'!$B$61:$N$175,10,FALSE))</f>
        <v/>
      </c>
      <c r="AC3594" s="34" t="e">
        <f>VLOOKUP(#REF!,Apprenants!A3595:I4598,8,FALSE)</f>
        <v>#REF!</v>
      </c>
    </row>
    <row r="3595" spans="22:29" s="16" customFormat="1" x14ac:dyDescent="0.35">
      <c r="V3595" s="16" t="str">
        <f>IF(ISBLANK(Consolication[[#This Row],[Bénéficiaires]]),"",VLOOKUP(Consolication[[#This Row],[Bénéficiaires]],'PADESCE Ccontractuelle'!$B$61:$N$175,9,FALSE))</f>
        <v/>
      </c>
      <c r="AB3595" s="16" t="str">
        <f>IF(ISBLANK(Consolication[[#This Row],[Bénéficiaires]]),"",VLOOKUP(Consolication[[#This Row],[Bénéficiaires]],'PADESCE Ccontractuelle'!$B$61:$N$175,10,FALSE))</f>
        <v/>
      </c>
      <c r="AC3595" s="34" t="e">
        <f>VLOOKUP(#REF!,Apprenants!A3596:I4599,8,FALSE)</f>
        <v>#REF!</v>
      </c>
    </row>
    <row r="3596" spans="22:29" s="16" customFormat="1" x14ac:dyDescent="0.35">
      <c r="V3596" s="16" t="str">
        <f>IF(ISBLANK(Consolication[[#This Row],[Bénéficiaires]]),"",VLOOKUP(Consolication[[#This Row],[Bénéficiaires]],'PADESCE Ccontractuelle'!$B$61:$N$175,9,FALSE))</f>
        <v/>
      </c>
      <c r="AB3596" s="16" t="str">
        <f>IF(ISBLANK(Consolication[[#This Row],[Bénéficiaires]]),"",VLOOKUP(Consolication[[#This Row],[Bénéficiaires]],'PADESCE Ccontractuelle'!$B$61:$N$175,10,FALSE))</f>
        <v/>
      </c>
      <c r="AC3596" s="34" t="e">
        <f>VLOOKUP(#REF!,Apprenants!A3597:I4600,8,FALSE)</f>
        <v>#REF!</v>
      </c>
    </row>
    <row r="3597" spans="22:29" s="16" customFormat="1" x14ac:dyDescent="0.35">
      <c r="V3597" s="16" t="str">
        <f>IF(ISBLANK(Consolication[[#This Row],[Bénéficiaires]]),"",VLOOKUP(Consolication[[#This Row],[Bénéficiaires]],'PADESCE Ccontractuelle'!$B$61:$N$175,9,FALSE))</f>
        <v/>
      </c>
      <c r="AB3597" s="16" t="str">
        <f>IF(ISBLANK(Consolication[[#This Row],[Bénéficiaires]]),"",VLOOKUP(Consolication[[#This Row],[Bénéficiaires]],'PADESCE Ccontractuelle'!$B$61:$N$175,10,FALSE))</f>
        <v/>
      </c>
      <c r="AC3597" s="34" t="e">
        <f>VLOOKUP(#REF!,Apprenants!A3598:I4601,8,FALSE)</f>
        <v>#REF!</v>
      </c>
    </row>
    <row r="3598" spans="22:29" s="16" customFormat="1" x14ac:dyDescent="0.35">
      <c r="V3598" s="16" t="str">
        <f>IF(ISBLANK(Consolication[[#This Row],[Bénéficiaires]]),"",VLOOKUP(Consolication[[#This Row],[Bénéficiaires]],'PADESCE Ccontractuelle'!$B$61:$N$175,9,FALSE))</f>
        <v/>
      </c>
      <c r="AB3598" s="16" t="str">
        <f>IF(ISBLANK(Consolication[[#This Row],[Bénéficiaires]]),"",VLOOKUP(Consolication[[#This Row],[Bénéficiaires]],'PADESCE Ccontractuelle'!$B$61:$N$175,10,FALSE))</f>
        <v/>
      </c>
      <c r="AC3598" s="34" t="e">
        <f>VLOOKUP(#REF!,Apprenants!A3599:I4602,8,FALSE)</f>
        <v>#REF!</v>
      </c>
    </row>
    <row r="3599" spans="22:29" s="16" customFormat="1" x14ac:dyDescent="0.35">
      <c r="V3599" s="16" t="str">
        <f>IF(ISBLANK(Consolication[[#This Row],[Bénéficiaires]]),"",VLOOKUP(Consolication[[#This Row],[Bénéficiaires]],'PADESCE Ccontractuelle'!$B$61:$N$175,9,FALSE))</f>
        <v/>
      </c>
      <c r="AB3599" s="16" t="str">
        <f>IF(ISBLANK(Consolication[[#This Row],[Bénéficiaires]]),"",VLOOKUP(Consolication[[#This Row],[Bénéficiaires]],'PADESCE Ccontractuelle'!$B$61:$N$175,10,FALSE))</f>
        <v/>
      </c>
      <c r="AC3599" s="34" t="e">
        <f>VLOOKUP(#REF!,Apprenants!A3600:I4603,8,FALSE)</f>
        <v>#REF!</v>
      </c>
    </row>
    <row r="3600" spans="22:29" s="16" customFormat="1" x14ac:dyDescent="0.35">
      <c r="V3600" s="16" t="str">
        <f>IF(ISBLANK(Consolication[[#This Row],[Bénéficiaires]]),"",VLOOKUP(Consolication[[#This Row],[Bénéficiaires]],'PADESCE Ccontractuelle'!$B$61:$N$175,9,FALSE))</f>
        <v/>
      </c>
      <c r="AB3600" s="16" t="str">
        <f>IF(ISBLANK(Consolication[[#This Row],[Bénéficiaires]]),"",VLOOKUP(Consolication[[#This Row],[Bénéficiaires]],'PADESCE Ccontractuelle'!$B$61:$N$175,10,FALSE))</f>
        <v/>
      </c>
      <c r="AC3600" s="34" t="e">
        <f>VLOOKUP(#REF!,Apprenants!A3601:I4604,8,FALSE)</f>
        <v>#REF!</v>
      </c>
    </row>
    <row r="3601" spans="22:29" s="16" customFormat="1" x14ac:dyDescent="0.35">
      <c r="V3601" s="16" t="str">
        <f>IF(ISBLANK(Consolication[[#This Row],[Bénéficiaires]]),"",VLOOKUP(Consolication[[#This Row],[Bénéficiaires]],'PADESCE Ccontractuelle'!$B$61:$N$175,9,FALSE))</f>
        <v/>
      </c>
      <c r="AB3601" s="16" t="str">
        <f>IF(ISBLANK(Consolication[[#This Row],[Bénéficiaires]]),"",VLOOKUP(Consolication[[#This Row],[Bénéficiaires]],'PADESCE Ccontractuelle'!$B$61:$N$175,10,FALSE))</f>
        <v/>
      </c>
      <c r="AC3601" s="34" t="e">
        <f>VLOOKUP(#REF!,Apprenants!A3602:I4605,8,FALSE)</f>
        <v>#REF!</v>
      </c>
    </row>
    <row r="3602" spans="22:29" s="16" customFormat="1" x14ac:dyDescent="0.35">
      <c r="V3602" s="16" t="str">
        <f>IF(ISBLANK(Consolication[[#This Row],[Bénéficiaires]]),"",VLOOKUP(Consolication[[#This Row],[Bénéficiaires]],'PADESCE Ccontractuelle'!$B$61:$N$175,9,FALSE))</f>
        <v/>
      </c>
      <c r="AB3602" s="16" t="str">
        <f>IF(ISBLANK(Consolication[[#This Row],[Bénéficiaires]]),"",VLOOKUP(Consolication[[#This Row],[Bénéficiaires]],'PADESCE Ccontractuelle'!$B$61:$N$175,10,FALSE))</f>
        <v/>
      </c>
      <c r="AC3602" s="34" t="e">
        <f>VLOOKUP(#REF!,Apprenants!A3603:I4606,8,FALSE)</f>
        <v>#REF!</v>
      </c>
    </row>
    <row r="3603" spans="22:29" s="16" customFormat="1" x14ac:dyDescent="0.35">
      <c r="V3603" s="16" t="str">
        <f>IF(ISBLANK(Consolication[[#This Row],[Bénéficiaires]]),"",VLOOKUP(Consolication[[#This Row],[Bénéficiaires]],'PADESCE Ccontractuelle'!$B$61:$N$175,9,FALSE))</f>
        <v/>
      </c>
      <c r="AB3603" s="16" t="str">
        <f>IF(ISBLANK(Consolication[[#This Row],[Bénéficiaires]]),"",VLOOKUP(Consolication[[#This Row],[Bénéficiaires]],'PADESCE Ccontractuelle'!$B$61:$N$175,10,FALSE))</f>
        <v/>
      </c>
      <c r="AC3603" s="34" t="e">
        <f>VLOOKUP(#REF!,Apprenants!A3604:I4607,8,FALSE)</f>
        <v>#REF!</v>
      </c>
    </row>
    <row r="3604" spans="22:29" s="16" customFormat="1" x14ac:dyDescent="0.35">
      <c r="V3604" s="16" t="str">
        <f>IF(ISBLANK(Consolication[[#This Row],[Bénéficiaires]]),"",VLOOKUP(Consolication[[#This Row],[Bénéficiaires]],'PADESCE Ccontractuelle'!$B$61:$N$175,9,FALSE))</f>
        <v/>
      </c>
      <c r="AB3604" s="16" t="str">
        <f>IF(ISBLANK(Consolication[[#This Row],[Bénéficiaires]]),"",VLOOKUP(Consolication[[#This Row],[Bénéficiaires]],'PADESCE Ccontractuelle'!$B$61:$N$175,10,FALSE))</f>
        <v/>
      </c>
      <c r="AC3604" s="34" t="e">
        <f>VLOOKUP(#REF!,Apprenants!A3605:I4608,8,FALSE)</f>
        <v>#REF!</v>
      </c>
    </row>
    <row r="3605" spans="22:29" s="16" customFormat="1" x14ac:dyDescent="0.35">
      <c r="V3605" s="16" t="str">
        <f>IF(ISBLANK(Consolication[[#This Row],[Bénéficiaires]]),"",VLOOKUP(Consolication[[#This Row],[Bénéficiaires]],'PADESCE Ccontractuelle'!$B$61:$N$175,9,FALSE))</f>
        <v/>
      </c>
      <c r="AB3605" s="16" t="str">
        <f>IF(ISBLANK(Consolication[[#This Row],[Bénéficiaires]]),"",VLOOKUP(Consolication[[#This Row],[Bénéficiaires]],'PADESCE Ccontractuelle'!$B$61:$N$175,10,FALSE))</f>
        <v/>
      </c>
      <c r="AC3605" s="34" t="e">
        <f>VLOOKUP(#REF!,Apprenants!A3606:I4609,8,FALSE)</f>
        <v>#REF!</v>
      </c>
    </row>
    <row r="3606" spans="22:29" s="16" customFormat="1" x14ac:dyDescent="0.35">
      <c r="V3606" s="16" t="str">
        <f>IF(ISBLANK(Consolication[[#This Row],[Bénéficiaires]]),"",VLOOKUP(Consolication[[#This Row],[Bénéficiaires]],'PADESCE Ccontractuelle'!$B$61:$N$175,9,FALSE))</f>
        <v/>
      </c>
      <c r="AB3606" s="16" t="str">
        <f>IF(ISBLANK(Consolication[[#This Row],[Bénéficiaires]]),"",VLOOKUP(Consolication[[#This Row],[Bénéficiaires]],'PADESCE Ccontractuelle'!$B$61:$N$175,10,FALSE))</f>
        <v/>
      </c>
      <c r="AC3606" s="34" t="e">
        <f>VLOOKUP(#REF!,Apprenants!A3607:I4610,8,FALSE)</f>
        <v>#REF!</v>
      </c>
    </row>
    <row r="3607" spans="22:29" s="16" customFormat="1" x14ac:dyDescent="0.35">
      <c r="V3607" s="16" t="str">
        <f>IF(ISBLANK(Consolication[[#This Row],[Bénéficiaires]]),"",VLOOKUP(Consolication[[#This Row],[Bénéficiaires]],'PADESCE Ccontractuelle'!$B$61:$N$175,9,FALSE))</f>
        <v/>
      </c>
      <c r="AB3607" s="16" t="str">
        <f>IF(ISBLANK(Consolication[[#This Row],[Bénéficiaires]]),"",VLOOKUP(Consolication[[#This Row],[Bénéficiaires]],'PADESCE Ccontractuelle'!$B$61:$N$175,10,FALSE))</f>
        <v/>
      </c>
      <c r="AC3607" s="34" t="e">
        <f>VLOOKUP(#REF!,Apprenants!A3608:I4611,8,FALSE)</f>
        <v>#REF!</v>
      </c>
    </row>
    <row r="3608" spans="22:29" s="16" customFormat="1" x14ac:dyDescent="0.35">
      <c r="V3608" s="16" t="str">
        <f>IF(ISBLANK(Consolication[[#This Row],[Bénéficiaires]]),"",VLOOKUP(Consolication[[#This Row],[Bénéficiaires]],'PADESCE Ccontractuelle'!$B$61:$N$175,9,FALSE))</f>
        <v/>
      </c>
      <c r="AB3608" s="16" t="str">
        <f>IF(ISBLANK(Consolication[[#This Row],[Bénéficiaires]]),"",VLOOKUP(Consolication[[#This Row],[Bénéficiaires]],'PADESCE Ccontractuelle'!$B$61:$N$175,10,FALSE))</f>
        <v/>
      </c>
      <c r="AC3608" s="34" t="e">
        <f>VLOOKUP(#REF!,Apprenants!A3609:I4612,8,FALSE)</f>
        <v>#REF!</v>
      </c>
    </row>
    <row r="3609" spans="22:29" s="16" customFormat="1" x14ac:dyDescent="0.35">
      <c r="V3609" s="16" t="str">
        <f>IF(ISBLANK(Consolication[[#This Row],[Bénéficiaires]]),"",VLOOKUP(Consolication[[#This Row],[Bénéficiaires]],'PADESCE Ccontractuelle'!$B$61:$N$175,9,FALSE))</f>
        <v/>
      </c>
      <c r="AB3609" s="16" t="str">
        <f>IF(ISBLANK(Consolication[[#This Row],[Bénéficiaires]]),"",VLOOKUP(Consolication[[#This Row],[Bénéficiaires]],'PADESCE Ccontractuelle'!$B$61:$N$175,10,FALSE))</f>
        <v/>
      </c>
      <c r="AC3609" s="34" t="e">
        <f>VLOOKUP(#REF!,Apprenants!A3610:I4613,8,FALSE)</f>
        <v>#REF!</v>
      </c>
    </row>
    <row r="3610" spans="22:29" s="16" customFormat="1" x14ac:dyDescent="0.35">
      <c r="V3610" s="16" t="str">
        <f>IF(ISBLANK(Consolication[[#This Row],[Bénéficiaires]]),"",VLOOKUP(Consolication[[#This Row],[Bénéficiaires]],'PADESCE Ccontractuelle'!$B$61:$N$175,9,FALSE))</f>
        <v/>
      </c>
      <c r="AB3610" s="16" t="str">
        <f>IF(ISBLANK(Consolication[[#This Row],[Bénéficiaires]]),"",VLOOKUP(Consolication[[#This Row],[Bénéficiaires]],'PADESCE Ccontractuelle'!$B$61:$N$175,10,FALSE))</f>
        <v/>
      </c>
      <c r="AC3610" s="34" t="e">
        <f>VLOOKUP(#REF!,Apprenants!A3611:I4614,8,FALSE)</f>
        <v>#REF!</v>
      </c>
    </row>
    <row r="3611" spans="22:29" s="16" customFormat="1" x14ac:dyDescent="0.35">
      <c r="V3611" s="16" t="str">
        <f>IF(ISBLANK(Consolication[[#This Row],[Bénéficiaires]]),"",VLOOKUP(Consolication[[#This Row],[Bénéficiaires]],'PADESCE Ccontractuelle'!$B$61:$N$175,9,FALSE))</f>
        <v/>
      </c>
      <c r="AB3611" s="16" t="str">
        <f>IF(ISBLANK(Consolication[[#This Row],[Bénéficiaires]]),"",VLOOKUP(Consolication[[#This Row],[Bénéficiaires]],'PADESCE Ccontractuelle'!$B$61:$N$175,10,FALSE))</f>
        <v/>
      </c>
      <c r="AC3611" s="34" t="e">
        <f>VLOOKUP(#REF!,Apprenants!A3612:I4615,8,FALSE)</f>
        <v>#REF!</v>
      </c>
    </row>
    <row r="3612" spans="22:29" s="16" customFormat="1" x14ac:dyDescent="0.35">
      <c r="V3612" s="16" t="str">
        <f>IF(ISBLANK(Consolication[[#This Row],[Bénéficiaires]]),"",VLOOKUP(Consolication[[#This Row],[Bénéficiaires]],'PADESCE Ccontractuelle'!$B$61:$N$175,9,FALSE))</f>
        <v/>
      </c>
      <c r="AB3612" s="16" t="str">
        <f>IF(ISBLANK(Consolication[[#This Row],[Bénéficiaires]]),"",VLOOKUP(Consolication[[#This Row],[Bénéficiaires]],'PADESCE Ccontractuelle'!$B$61:$N$175,10,FALSE))</f>
        <v/>
      </c>
      <c r="AC3612" s="34" t="e">
        <f>VLOOKUP(#REF!,Apprenants!A3613:I4616,8,FALSE)</f>
        <v>#REF!</v>
      </c>
    </row>
    <row r="3613" spans="22:29" s="16" customFormat="1" x14ac:dyDescent="0.35">
      <c r="V3613" s="16" t="str">
        <f>IF(ISBLANK(Consolication[[#This Row],[Bénéficiaires]]),"",VLOOKUP(Consolication[[#This Row],[Bénéficiaires]],'PADESCE Ccontractuelle'!$B$61:$N$175,9,FALSE))</f>
        <v/>
      </c>
      <c r="AB3613" s="16" t="str">
        <f>IF(ISBLANK(Consolication[[#This Row],[Bénéficiaires]]),"",VLOOKUP(Consolication[[#This Row],[Bénéficiaires]],'PADESCE Ccontractuelle'!$B$61:$N$175,10,FALSE))</f>
        <v/>
      </c>
      <c r="AC3613" s="34" t="e">
        <f>VLOOKUP(#REF!,Apprenants!A3614:I4617,8,FALSE)</f>
        <v>#REF!</v>
      </c>
    </row>
    <row r="3614" spans="22:29" s="16" customFormat="1" x14ac:dyDescent="0.35">
      <c r="V3614" s="16" t="str">
        <f>IF(ISBLANK(Consolication[[#This Row],[Bénéficiaires]]),"",VLOOKUP(Consolication[[#This Row],[Bénéficiaires]],'PADESCE Ccontractuelle'!$B$61:$N$175,9,FALSE))</f>
        <v/>
      </c>
      <c r="AB3614" s="16" t="str">
        <f>IF(ISBLANK(Consolication[[#This Row],[Bénéficiaires]]),"",VLOOKUP(Consolication[[#This Row],[Bénéficiaires]],'PADESCE Ccontractuelle'!$B$61:$N$175,10,FALSE))</f>
        <v/>
      </c>
      <c r="AC3614" s="34" t="e">
        <f>VLOOKUP(#REF!,Apprenants!A3615:I4618,8,FALSE)</f>
        <v>#REF!</v>
      </c>
    </row>
    <row r="3615" spans="22:29" s="16" customFormat="1" x14ac:dyDescent="0.35">
      <c r="V3615" s="16" t="str">
        <f>IF(ISBLANK(Consolication[[#This Row],[Bénéficiaires]]),"",VLOOKUP(Consolication[[#This Row],[Bénéficiaires]],'PADESCE Ccontractuelle'!$B$61:$N$175,9,FALSE))</f>
        <v/>
      </c>
      <c r="AB3615" s="16" t="str">
        <f>IF(ISBLANK(Consolication[[#This Row],[Bénéficiaires]]),"",VLOOKUP(Consolication[[#This Row],[Bénéficiaires]],'PADESCE Ccontractuelle'!$B$61:$N$175,10,FALSE))</f>
        <v/>
      </c>
      <c r="AC3615" s="34" t="e">
        <f>VLOOKUP(#REF!,Apprenants!A3616:I4619,8,FALSE)</f>
        <v>#REF!</v>
      </c>
    </row>
    <row r="3616" spans="22:29" s="16" customFormat="1" x14ac:dyDescent="0.35">
      <c r="V3616" s="16" t="str">
        <f>IF(ISBLANK(Consolication[[#This Row],[Bénéficiaires]]),"",VLOOKUP(Consolication[[#This Row],[Bénéficiaires]],'PADESCE Ccontractuelle'!$B$61:$N$175,9,FALSE))</f>
        <v/>
      </c>
      <c r="AB3616" s="16" t="str">
        <f>IF(ISBLANK(Consolication[[#This Row],[Bénéficiaires]]),"",VLOOKUP(Consolication[[#This Row],[Bénéficiaires]],'PADESCE Ccontractuelle'!$B$61:$N$175,10,FALSE))</f>
        <v/>
      </c>
      <c r="AC3616" s="34" t="e">
        <f>VLOOKUP(#REF!,Apprenants!A3617:I4620,8,FALSE)</f>
        <v>#REF!</v>
      </c>
    </row>
    <row r="3617" spans="22:29" s="16" customFormat="1" x14ac:dyDescent="0.35">
      <c r="V3617" s="16" t="str">
        <f>IF(ISBLANK(Consolication[[#This Row],[Bénéficiaires]]),"",VLOOKUP(Consolication[[#This Row],[Bénéficiaires]],'PADESCE Ccontractuelle'!$B$61:$N$175,9,FALSE))</f>
        <v/>
      </c>
      <c r="AB3617" s="16" t="str">
        <f>IF(ISBLANK(Consolication[[#This Row],[Bénéficiaires]]),"",VLOOKUP(Consolication[[#This Row],[Bénéficiaires]],'PADESCE Ccontractuelle'!$B$61:$N$175,10,FALSE))</f>
        <v/>
      </c>
      <c r="AC3617" s="34" t="e">
        <f>VLOOKUP(#REF!,Apprenants!A3618:I4621,8,FALSE)</f>
        <v>#REF!</v>
      </c>
    </row>
    <row r="3618" spans="22:29" s="16" customFormat="1" x14ac:dyDescent="0.35">
      <c r="V3618" s="16" t="str">
        <f>IF(ISBLANK(Consolication[[#This Row],[Bénéficiaires]]),"",VLOOKUP(Consolication[[#This Row],[Bénéficiaires]],'PADESCE Ccontractuelle'!$B$61:$N$175,9,FALSE))</f>
        <v/>
      </c>
      <c r="AB3618" s="16" t="str">
        <f>IF(ISBLANK(Consolication[[#This Row],[Bénéficiaires]]),"",VLOOKUP(Consolication[[#This Row],[Bénéficiaires]],'PADESCE Ccontractuelle'!$B$61:$N$175,10,FALSE))</f>
        <v/>
      </c>
      <c r="AC3618" s="34" t="e">
        <f>VLOOKUP(#REF!,Apprenants!A3619:I4622,8,FALSE)</f>
        <v>#REF!</v>
      </c>
    </row>
    <row r="3619" spans="22:29" s="16" customFormat="1" x14ac:dyDescent="0.35">
      <c r="V3619" s="16" t="str">
        <f>IF(ISBLANK(Consolication[[#This Row],[Bénéficiaires]]),"",VLOOKUP(Consolication[[#This Row],[Bénéficiaires]],'PADESCE Ccontractuelle'!$B$61:$N$175,9,FALSE))</f>
        <v/>
      </c>
      <c r="AB3619" s="16" t="str">
        <f>IF(ISBLANK(Consolication[[#This Row],[Bénéficiaires]]),"",VLOOKUP(Consolication[[#This Row],[Bénéficiaires]],'PADESCE Ccontractuelle'!$B$61:$N$175,10,FALSE))</f>
        <v/>
      </c>
      <c r="AC3619" s="34" t="e">
        <f>VLOOKUP(#REF!,Apprenants!A3620:I4623,8,FALSE)</f>
        <v>#REF!</v>
      </c>
    </row>
    <row r="3620" spans="22:29" s="16" customFormat="1" x14ac:dyDescent="0.35">
      <c r="V3620" s="16" t="str">
        <f>IF(ISBLANK(Consolication[[#This Row],[Bénéficiaires]]),"",VLOOKUP(Consolication[[#This Row],[Bénéficiaires]],'PADESCE Ccontractuelle'!$B$61:$N$175,9,FALSE))</f>
        <v/>
      </c>
      <c r="AB3620" s="16" t="str">
        <f>IF(ISBLANK(Consolication[[#This Row],[Bénéficiaires]]),"",VLOOKUP(Consolication[[#This Row],[Bénéficiaires]],'PADESCE Ccontractuelle'!$B$61:$N$175,10,FALSE))</f>
        <v/>
      </c>
      <c r="AC3620" s="34" t="e">
        <f>VLOOKUP(#REF!,Apprenants!A3621:I4624,8,FALSE)</f>
        <v>#REF!</v>
      </c>
    </row>
    <row r="3621" spans="22:29" s="16" customFormat="1" x14ac:dyDescent="0.35">
      <c r="V3621" s="16" t="str">
        <f>IF(ISBLANK(Consolication[[#This Row],[Bénéficiaires]]),"",VLOOKUP(Consolication[[#This Row],[Bénéficiaires]],'PADESCE Ccontractuelle'!$B$61:$N$175,9,FALSE))</f>
        <v/>
      </c>
      <c r="AB3621" s="16" t="str">
        <f>IF(ISBLANK(Consolication[[#This Row],[Bénéficiaires]]),"",VLOOKUP(Consolication[[#This Row],[Bénéficiaires]],'PADESCE Ccontractuelle'!$B$61:$N$175,10,FALSE))</f>
        <v/>
      </c>
      <c r="AC3621" s="34" t="e">
        <f>VLOOKUP(#REF!,Apprenants!A3622:I4625,8,FALSE)</f>
        <v>#REF!</v>
      </c>
    </row>
    <row r="3622" spans="22:29" s="16" customFormat="1" x14ac:dyDescent="0.35">
      <c r="V3622" s="16" t="str">
        <f>IF(ISBLANK(Consolication[[#This Row],[Bénéficiaires]]),"",VLOOKUP(Consolication[[#This Row],[Bénéficiaires]],'PADESCE Ccontractuelle'!$B$61:$N$175,9,FALSE))</f>
        <v/>
      </c>
      <c r="AB3622" s="16" t="str">
        <f>IF(ISBLANK(Consolication[[#This Row],[Bénéficiaires]]),"",VLOOKUP(Consolication[[#This Row],[Bénéficiaires]],'PADESCE Ccontractuelle'!$B$61:$N$175,10,FALSE))</f>
        <v/>
      </c>
      <c r="AC3622" s="34" t="e">
        <f>VLOOKUP(#REF!,Apprenants!A3623:I4626,8,FALSE)</f>
        <v>#REF!</v>
      </c>
    </row>
    <row r="3623" spans="22:29" s="16" customFormat="1" x14ac:dyDescent="0.35">
      <c r="V3623" s="16" t="str">
        <f>IF(ISBLANK(Consolication[[#This Row],[Bénéficiaires]]),"",VLOOKUP(Consolication[[#This Row],[Bénéficiaires]],'PADESCE Ccontractuelle'!$B$61:$N$175,9,FALSE))</f>
        <v/>
      </c>
      <c r="AB3623" s="16" t="str">
        <f>IF(ISBLANK(Consolication[[#This Row],[Bénéficiaires]]),"",VLOOKUP(Consolication[[#This Row],[Bénéficiaires]],'PADESCE Ccontractuelle'!$B$61:$N$175,10,FALSE))</f>
        <v/>
      </c>
      <c r="AC3623" s="34" t="e">
        <f>VLOOKUP(#REF!,Apprenants!A3624:I4627,8,FALSE)</f>
        <v>#REF!</v>
      </c>
    </row>
    <row r="3624" spans="22:29" s="16" customFormat="1" x14ac:dyDescent="0.35">
      <c r="V3624" s="16" t="str">
        <f>IF(ISBLANK(Consolication[[#This Row],[Bénéficiaires]]),"",VLOOKUP(Consolication[[#This Row],[Bénéficiaires]],'PADESCE Ccontractuelle'!$B$61:$N$175,9,FALSE))</f>
        <v/>
      </c>
      <c r="AB3624" s="16" t="str">
        <f>IF(ISBLANK(Consolication[[#This Row],[Bénéficiaires]]),"",VLOOKUP(Consolication[[#This Row],[Bénéficiaires]],'PADESCE Ccontractuelle'!$B$61:$N$175,10,FALSE))</f>
        <v/>
      </c>
      <c r="AC3624" s="34" t="e">
        <f>VLOOKUP(#REF!,Apprenants!A3625:I4628,8,FALSE)</f>
        <v>#REF!</v>
      </c>
    </row>
    <row r="3625" spans="22:29" s="16" customFormat="1" x14ac:dyDescent="0.35">
      <c r="V3625" s="16" t="str">
        <f>IF(ISBLANK(Consolication[[#This Row],[Bénéficiaires]]),"",VLOOKUP(Consolication[[#This Row],[Bénéficiaires]],'PADESCE Ccontractuelle'!$B$61:$N$175,9,FALSE))</f>
        <v/>
      </c>
      <c r="AB3625" s="16" t="str">
        <f>IF(ISBLANK(Consolication[[#This Row],[Bénéficiaires]]),"",VLOOKUP(Consolication[[#This Row],[Bénéficiaires]],'PADESCE Ccontractuelle'!$B$61:$N$175,10,FALSE))</f>
        <v/>
      </c>
      <c r="AC3625" s="34" t="e">
        <f>VLOOKUP(#REF!,Apprenants!A3626:I4629,8,FALSE)</f>
        <v>#REF!</v>
      </c>
    </row>
    <row r="3626" spans="22:29" s="16" customFormat="1" x14ac:dyDescent="0.35">
      <c r="V3626" s="16" t="str">
        <f>IF(ISBLANK(Consolication[[#This Row],[Bénéficiaires]]),"",VLOOKUP(Consolication[[#This Row],[Bénéficiaires]],'PADESCE Ccontractuelle'!$B$61:$N$175,9,FALSE))</f>
        <v/>
      </c>
      <c r="AB3626" s="16" t="str">
        <f>IF(ISBLANK(Consolication[[#This Row],[Bénéficiaires]]),"",VLOOKUP(Consolication[[#This Row],[Bénéficiaires]],'PADESCE Ccontractuelle'!$B$61:$N$175,10,FALSE))</f>
        <v/>
      </c>
      <c r="AC3626" s="34" t="e">
        <f>VLOOKUP(#REF!,Apprenants!A3627:I4630,8,FALSE)</f>
        <v>#REF!</v>
      </c>
    </row>
    <row r="3627" spans="22:29" s="16" customFormat="1" x14ac:dyDescent="0.35">
      <c r="V3627" s="16" t="str">
        <f>IF(ISBLANK(Consolication[[#This Row],[Bénéficiaires]]),"",VLOOKUP(Consolication[[#This Row],[Bénéficiaires]],'PADESCE Ccontractuelle'!$B$61:$N$175,9,FALSE))</f>
        <v/>
      </c>
      <c r="AB3627" s="16" t="str">
        <f>IF(ISBLANK(Consolication[[#This Row],[Bénéficiaires]]),"",VLOOKUP(Consolication[[#This Row],[Bénéficiaires]],'PADESCE Ccontractuelle'!$B$61:$N$175,10,FALSE))</f>
        <v/>
      </c>
      <c r="AC3627" s="34" t="e">
        <f>VLOOKUP(#REF!,Apprenants!A3628:I4631,8,FALSE)</f>
        <v>#REF!</v>
      </c>
    </row>
    <row r="3628" spans="22:29" s="16" customFormat="1" x14ac:dyDescent="0.35">
      <c r="V3628" s="16" t="str">
        <f>IF(ISBLANK(Consolication[[#This Row],[Bénéficiaires]]),"",VLOOKUP(Consolication[[#This Row],[Bénéficiaires]],'PADESCE Ccontractuelle'!$B$61:$N$175,9,FALSE))</f>
        <v/>
      </c>
      <c r="AB3628" s="16" t="str">
        <f>IF(ISBLANK(Consolication[[#This Row],[Bénéficiaires]]),"",VLOOKUP(Consolication[[#This Row],[Bénéficiaires]],'PADESCE Ccontractuelle'!$B$61:$N$175,10,FALSE))</f>
        <v/>
      </c>
      <c r="AC3628" s="34" t="e">
        <f>VLOOKUP(#REF!,Apprenants!A3629:I4632,8,FALSE)</f>
        <v>#REF!</v>
      </c>
    </row>
    <row r="3629" spans="22:29" s="16" customFormat="1" x14ac:dyDescent="0.35">
      <c r="V3629" s="16" t="str">
        <f>IF(ISBLANK(Consolication[[#This Row],[Bénéficiaires]]),"",VLOOKUP(Consolication[[#This Row],[Bénéficiaires]],'PADESCE Ccontractuelle'!$B$61:$N$175,9,FALSE))</f>
        <v/>
      </c>
      <c r="AB3629" s="16" t="str">
        <f>IF(ISBLANK(Consolication[[#This Row],[Bénéficiaires]]),"",VLOOKUP(Consolication[[#This Row],[Bénéficiaires]],'PADESCE Ccontractuelle'!$B$61:$N$175,10,FALSE))</f>
        <v/>
      </c>
      <c r="AC3629" s="34" t="e">
        <f>VLOOKUP(#REF!,Apprenants!A3630:I4633,8,FALSE)</f>
        <v>#REF!</v>
      </c>
    </row>
    <row r="3630" spans="22:29" s="16" customFormat="1" x14ac:dyDescent="0.35">
      <c r="V3630" s="16" t="str">
        <f>IF(ISBLANK(Consolication[[#This Row],[Bénéficiaires]]),"",VLOOKUP(Consolication[[#This Row],[Bénéficiaires]],'PADESCE Ccontractuelle'!$B$61:$N$175,9,FALSE))</f>
        <v/>
      </c>
      <c r="AB3630" s="16" t="str">
        <f>IF(ISBLANK(Consolication[[#This Row],[Bénéficiaires]]),"",VLOOKUP(Consolication[[#This Row],[Bénéficiaires]],'PADESCE Ccontractuelle'!$B$61:$N$175,10,FALSE))</f>
        <v/>
      </c>
      <c r="AC3630" s="34" t="e">
        <f>VLOOKUP(#REF!,Apprenants!A3631:I4634,8,FALSE)</f>
        <v>#REF!</v>
      </c>
    </row>
    <row r="3631" spans="22:29" s="16" customFormat="1" x14ac:dyDescent="0.35">
      <c r="V3631" s="16" t="str">
        <f>IF(ISBLANK(Consolication[[#This Row],[Bénéficiaires]]),"",VLOOKUP(Consolication[[#This Row],[Bénéficiaires]],'PADESCE Ccontractuelle'!$B$61:$N$175,9,FALSE))</f>
        <v/>
      </c>
      <c r="AB3631" s="16" t="str">
        <f>IF(ISBLANK(Consolication[[#This Row],[Bénéficiaires]]),"",VLOOKUP(Consolication[[#This Row],[Bénéficiaires]],'PADESCE Ccontractuelle'!$B$61:$N$175,10,FALSE))</f>
        <v/>
      </c>
      <c r="AC3631" s="34" t="e">
        <f>VLOOKUP(#REF!,Apprenants!A3632:I4635,8,FALSE)</f>
        <v>#REF!</v>
      </c>
    </row>
    <row r="3632" spans="22:29" s="16" customFormat="1" x14ac:dyDescent="0.35">
      <c r="V3632" s="16" t="str">
        <f>IF(ISBLANK(Consolication[[#This Row],[Bénéficiaires]]),"",VLOOKUP(Consolication[[#This Row],[Bénéficiaires]],'PADESCE Ccontractuelle'!$B$61:$N$175,9,FALSE))</f>
        <v/>
      </c>
      <c r="AB3632" s="16" t="str">
        <f>IF(ISBLANK(Consolication[[#This Row],[Bénéficiaires]]),"",VLOOKUP(Consolication[[#This Row],[Bénéficiaires]],'PADESCE Ccontractuelle'!$B$61:$N$175,10,FALSE))</f>
        <v/>
      </c>
      <c r="AC3632" s="34" t="e">
        <f>VLOOKUP(#REF!,Apprenants!A3633:I4636,8,FALSE)</f>
        <v>#REF!</v>
      </c>
    </row>
    <row r="3633" spans="22:29" s="16" customFormat="1" x14ac:dyDescent="0.35">
      <c r="V3633" s="16" t="str">
        <f>IF(ISBLANK(Consolication[[#This Row],[Bénéficiaires]]),"",VLOOKUP(Consolication[[#This Row],[Bénéficiaires]],'PADESCE Ccontractuelle'!$B$61:$N$175,9,FALSE))</f>
        <v/>
      </c>
      <c r="AB3633" s="16" t="str">
        <f>IF(ISBLANK(Consolication[[#This Row],[Bénéficiaires]]),"",VLOOKUP(Consolication[[#This Row],[Bénéficiaires]],'PADESCE Ccontractuelle'!$B$61:$N$175,10,FALSE))</f>
        <v/>
      </c>
      <c r="AC3633" s="34" t="e">
        <f>VLOOKUP(#REF!,Apprenants!A3634:I4637,8,FALSE)</f>
        <v>#REF!</v>
      </c>
    </row>
    <row r="3634" spans="22:29" s="16" customFormat="1" x14ac:dyDescent="0.35">
      <c r="V3634" s="16" t="str">
        <f>IF(ISBLANK(Consolication[[#This Row],[Bénéficiaires]]),"",VLOOKUP(Consolication[[#This Row],[Bénéficiaires]],'PADESCE Ccontractuelle'!$B$61:$N$175,9,FALSE))</f>
        <v/>
      </c>
      <c r="AB3634" s="16" t="str">
        <f>IF(ISBLANK(Consolication[[#This Row],[Bénéficiaires]]),"",VLOOKUP(Consolication[[#This Row],[Bénéficiaires]],'PADESCE Ccontractuelle'!$B$61:$N$175,10,FALSE))</f>
        <v/>
      </c>
      <c r="AC3634" s="34" t="e">
        <f>VLOOKUP(#REF!,Apprenants!A3635:I4638,8,FALSE)</f>
        <v>#REF!</v>
      </c>
    </row>
    <row r="3635" spans="22:29" s="16" customFormat="1" x14ac:dyDescent="0.35">
      <c r="V3635" s="16" t="str">
        <f>IF(ISBLANK(Consolication[[#This Row],[Bénéficiaires]]),"",VLOOKUP(Consolication[[#This Row],[Bénéficiaires]],'PADESCE Ccontractuelle'!$B$61:$N$175,9,FALSE))</f>
        <v/>
      </c>
      <c r="AB3635" s="16" t="str">
        <f>IF(ISBLANK(Consolication[[#This Row],[Bénéficiaires]]),"",VLOOKUP(Consolication[[#This Row],[Bénéficiaires]],'PADESCE Ccontractuelle'!$B$61:$N$175,10,FALSE))</f>
        <v/>
      </c>
      <c r="AC3635" s="34" t="e">
        <f>VLOOKUP(#REF!,Apprenants!A3636:I4639,8,FALSE)</f>
        <v>#REF!</v>
      </c>
    </row>
    <row r="3636" spans="22:29" s="16" customFormat="1" x14ac:dyDescent="0.35">
      <c r="V3636" s="16" t="str">
        <f>IF(ISBLANK(Consolication[[#This Row],[Bénéficiaires]]),"",VLOOKUP(Consolication[[#This Row],[Bénéficiaires]],'PADESCE Ccontractuelle'!$B$61:$N$175,9,FALSE))</f>
        <v/>
      </c>
      <c r="AB3636" s="16" t="str">
        <f>IF(ISBLANK(Consolication[[#This Row],[Bénéficiaires]]),"",VLOOKUP(Consolication[[#This Row],[Bénéficiaires]],'PADESCE Ccontractuelle'!$B$61:$N$175,10,FALSE))</f>
        <v/>
      </c>
      <c r="AC3636" s="34" t="e">
        <f>VLOOKUP(#REF!,Apprenants!A3637:I4640,8,FALSE)</f>
        <v>#REF!</v>
      </c>
    </row>
    <row r="3637" spans="22:29" s="16" customFormat="1" x14ac:dyDescent="0.35">
      <c r="V3637" s="16" t="str">
        <f>IF(ISBLANK(Consolication[[#This Row],[Bénéficiaires]]),"",VLOOKUP(Consolication[[#This Row],[Bénéficiaires]],'PADESCE Ccontractuelle'!$B$61:$N$175,9,FALSE))</f>
        <v/>
      </c>
      <c r="AB3637" s="16" t="str">
        <f>IF(ISBLANK(Consolication[[#This Row],[Bénéficiaires]]),"",VLOOKUP(Consolication[[#This Row],[Bénéficiaires]],'PADESCE Ccontractuelle'!$B$61:$N$175,10,FALSE))</f>
        <v/>
      </c>
      <c r="AC3637" s="34" t="e">
        <f>VLOOKUP(#REF!,Apprenants!A3638:I4641,8,FALSE)</f>
        <v>#REF!</v>
      </c>
    </row>
    <row r="3638" spans="22:29" s="16" customFormat="1" x14ac:dyDescent="0.35">
      <c r="V3638" s="16" t="str">
        <f>IF(ISBLANK(Consolication[[#This Row],[Bénéficiaires]]),"",VLOOKUP(Consolication[[#This Row],[Bénéficiaires]],'PADESCE Ccontractuelle'!$B$61:$N$175,9,FALSE))</f>
        <v/>
      </c>
      <c r="AB3638" s="16" t="str">
        <f>IF(ISBLANK(Consolication[[#This Row],[Bénéficiaires]]),"",VLOOKUP(Consolication[[#This Row],[Bénéficiaires]],'PADESCE Ccontractuelle'!$B$61:$N$175,10,FALSE))</f>
        <v/>
      </c>
      <c r="AC3638" s="34" t="e">
        <f>VLOOKUP(#REF!,Apprenants!A3639:I4642,8,FALSE)</f>
        <v>#REF!</v>
      </c>
    </row>
    <row r="3639" spans="22:29" s="16" customFormat="1" x14ac:dyDescent="0.35">
      <c r="V3639" s="16" t="str">
        <f>IF(ISBLANK(Consolication[[#This Row],[Bénéficiaires]]),"",VLOOKUP(Consolication[[#This Row],[Bénéficiaires]],'PADESCE Ccontractuelle'!$B$61:$N$175,9,FALSE))</f>
        <v/>
      </c>
      <c r="AB3639" s="16" t="str">
        <f>IF(ISBLANK(Consolication[[#This Row],[Bénéficiaires]]),"",VLOOKUP(Consolication[[#This Row],[Bénéficiaires]],'PADESCE Ccontractuelle'!$B$61:$N$175,10,FALSE))</f>
        <v/>
      </c>
      <c r="AC3639" s="34" t="e">
        <f>VLOOKUP(#REF!,Apprenants!A3640:I4643,8,FALSE)</f>
        <v>#REF!</v>
      </c>
    </row>
    <row r="3640" spans="22:29" s="16" customFormat="1" x14ac:dyDescent="0.35">
      <c r="V3640" s="16" t="str">
        <f>IF(ISBLANK(Consolication[[#This Row],[Bénéficiaires]]),"",VLOOKUP(Consolication[[#This Row],[Bénéficiaires]],'PADESCE Ccontractuelle'!$B$61:$N$175,9,FALSE))</f>
        <v/>
      </c>
      <c r="AB3640" s="16" t="str">
        <f>IF(ISBLANK(Consolication[[#This Row],[Bénéficiaires]]),"",VLOOKUP(Consolication[[#This Row],[Bénéficiaires]],'PADESCE Ccontractuelle'!$B$61:$N$175,10,FALSE))</f>
        <v/>
      </c>
      <c r="AC3640" s="34" t="e">
        <f>VLOOKUP(#REF!,Apprenants!A3641:I4644,8,FALSE)</f>
        <v>#REF!</v>
      </c>
    </row>
    <row r="3641" spans="22:29" s="16" customFormat="1" x14ac:dyDescent="0.35">
      <c r="V3641" s="16" t="str">
        <f>IF(ISBLANK(Consolication[[#This Row],[Bénéficiaires]]),"",VLOOKUP(Consolication[[#This Row],[Bénéficiaires]],'PADESCE Ccontractuelle'!$B$61:$N$175,9,FALSE))</f>
        <v/>
      </c>
      <c r="AB3641" s="16" t="str">
        <f>IF(ISBLANK(Consolication[[#This Row],[Bénéficiaires]]),"",VLOOKUP(Consolication[[#This Row],[Bénéficiaires]],'PADESCE Ccontractuelle'!$B$61:$N$175,10,FALSE))</f>
        <v/>
      </c>
      <c r="AC3641" s="34" t="e">
        <f>VLOOKUP(#REF!,Apprenants!A3642:I4645,8,FALSE)</f>
        <v>#REF!</v>
      </c>
    </row>
    <row r="3642" spans="22:29" s="16" customFormat="1" x14ac:dyDescent="0.35">
      <c r="V3642" s="16" t="str">
        <f>IF(ISBLANK(Consolication[[#This Row],[Bénéficiaires]]),"",VLOOKUP(Consolication[[#This Row],[Bénéficiaires]],'PADESCE Ccontractuelle'!$B$61:$N$175,9,FALSE))</f>
        <v/>
      </c>
      <c r="AB3642" s="16" t="str">
        <f>IF(ISBLANK(Consolication[[#This Row],[Bénéficiaires]]),"",VLOOKUP(Consolication[[#This Row],[Bénéficiaires]],'PADESCE Ccontractuelle'!$B$61:$N$175,10,FALSE))</f>
        <v/>
      </c>
      <c r="AC3642" s="34" t="e">
        <f>VLOOKUP(#REF!,Apprenants!A3643:I4646,8,FALSE)</f>
        <v>#REF!</v>
      </c>
    </row>
    <row r="3643" spans="22:29" s="16" customFormat="1" x14ac:dyDescent="0.35">
      <c r="V3643" s="16" t="str">
        <f>IF(ISBLANK(Consolication[[#This Row],[Bénéficiaires]]),"",VLOOKUP(Consolication[[#This Row],[Bénéficiaires]],'PADESCE Ccontractuelle'!$B$61:$N$175,9,FALSE))</f>
        <v/>
      </c>
      <c r="AB3643" s="16" t="str">
        <f>IF(ISBLANK(Consolication[[#This Row],[Bénéficiaires]]),"",VLOOKUP(Consolication[[#This Row],[Bénéficiaires]],'PADESCE Ccontractuelle'!$B$61:$N$175,10,FALSE))</f>
        <v/>
      </c>
      <c r="AC3643" s="34" t="e">
        <f>VLOOKUP(#REF!,Apprenants!A3644:I4647,8,FALSE)</f>
        <v>#REF!</v>
      </c>
    </row>
    <row r="3644" spans="22:29" s="16" customFormat="1" x14ac:dyDescent="0.35">
      <c r="V3644" s="16" t="str">
        <f>IF(ISBLANK(Consolication[[#This Row],[Bénéficiaires]]),"",VLOOKUP(Consolication[[#This Row],[Bénéficiaires]],'PADESCE Ccontractuelle'!$B$61:$N$175,9,FALSE))</f>
        <v/>
      </c>
      <c r="AB3644" s="16" t="str">
        <f>IF(ISBLANK(Consolication[[#This Row],[Bénéficiaires]]),"",VLOOKUP(Consolication[[#This Row],[Bénéficiaires]],'PADESCE Ccontractuelle'!$B$61:$N$175,10,FALSE))</f>
        <v/>
      </c>
      <c r="AC3644" s="34" t="e">
        <f>VLOOKUP(#REF!,Apprenants!A3645:I4648,8,FALSE)</f>
        <v>#REF!</v>
      </c>
    </row>
    <row r="3645" spans="22:29" s="16" customFormat="1" x14ac:dyDescent="0.35">
      <c r="V3645" s="16" t="str">
        <f>IF(ISBLANK(Consolication[[#This Row],[Bénéficiaires]]),"",VLOOKUP(Consolication[[#This Row],[Bénéficiaires]],'PADESCE Ccontractuelle'!$B$61:$N$175,9,FALSE))</f>
        <v/>
      </c>
      <c r="AB3645" s="16" t="str">
        <f>IF(ISBLANK(Consolication[[#This Row],[Bénéficiaires]]),"",VLOOKUP(Consolication[[#This Row],[Bénéficiaires]],'PADESCE Ccontractuelle'!$B$61:$N$175,10,FALSE))</f>
        <v/>
      </c>
      <c r="AC3645" s="34" t="e">
        <f>VLOOKUP(#REF!,Apprenants!A3646:I4649,8,FALSE)</f>
        <v>#REF!</v>
      </c>
    </row>
    <row r="3646" spans="22:29" s="16" customFormat="1" x14ac:dyDescent="0.35">
      <c r="V3646" s="16" t="str">
        <f>IF(ISBLANK(Consolication[[#This Row],[Bénéficiaires]]),"",VLOOKUP(Consolication[[#This Row],[Bénéficiaires]],'PADESCE Ccontractuelle'!$B$61:$N$175,9,FALSE))</f>
        <v/>
      </c>
      <c r="AB3646" s="16" t="str">
        <f>IF(ISBLANK(Consolication[[#This Row],[Bénéficiaires]]),"",VLOOKUP(Consolication[[#This Row],[Bénéficiaires]],'PADESCE Ccontractuelle'!$B$61:$N$175,10,FALSE))</f>
        <v/>
      </c>
      <c r="AC3646" s="34" t="e">
        <f>VLOOKUP(#REF!,Apprenants!A3647:I4650,8,FALSE)</f>
        <v>#REF!</v>
      </c>
    </row>
    <row r="3647" spans="22:29" s="16" customFormat="1" x14ac:dyDescent="0.35">
      <c r="V3647" s="16" t="str">
        <f>IF(ISBLANK(Consolication[[#This Row],[Bénéficiaires]]),"",VLOOKUP(Consolication[[#This Row],[Bénéficiaires]],'PADESCE Ccontractuelle'!$B$61:$N$175,9,FALSE))</f>
        <v/>
      </c>
      <c r="AB3647" s="16" t="str">
        <f>IF(ISBLANK(Consolication[[#This Row],[Bénéficiaires]]),"",VLOOKUP(Consolication[[#This Row],[Bénéficiaires]],'PADESCE Ccontractuelle'!$B$61:$N$175,10,FALSE))</f>
        <v/>
      </c>
      <c r="AC3647" s="34" t="e">
        <f>VLOOKUP(#REF!,Apprenants!A3648:I4651,8,FALSE)</f>
        <v>#REF!</v>
      </c>
    </row>
    <row r="3648" spans="22:29" s="16" customFormat="1" x14ac:dyDescent="0.35">
      <c r="V3648" s="16" t="str">
        <f>IF(ISBLANK(Consolication[[#This Row],[Bénéficiaires]]),"",VLOOKUP(Consolication[[#This Row],[Bénéficiaires]],'PADESCE Ccontractuelle'!$B$61:$N$175,9,FALSE))</f>
        <v/>
      </c>
      <c r="AB3648" s="16" t="str">
        <f>IF(ISBLANK(Consolication[[#This Row],[Bénéficiaires]]),"",VLOOKUP(Consolication[[#This Row],[Bénéficiaires]],'PADESCE Ccontractuelle'!$B$61:$N$175,10,FALSE))</f>
        <v/>
      </c>
      <c r="AC3648" s="34" t="e">
        <f>VLOOKUP(#REF!,Apprenants!A3649:I4652,8,FALSE)</f>
        <v>#REF!</v>
      </c>
    </row>
    <row r="3649" spans="22:29" s="16" customFormat="1" x14ac:dyDescent="0.35">
      <c r="V3649" s="16" t="str">
        <f>IF(ISBLANK(Consolication[[#This Row],[Bénéficiaires]]),"",VLOOKUP(Consolication[[#This Row],[Bénéficiaires]],'PADESCE Ccontractuelle'!$B$61:$N$175,9,FALSE))</f>
        <v/>
      </c>
      <c r="AB3649" s="16" t="str">
        <f>IF(ISBLANK(Consolication[[#This Row],[Bénéficiaires]]),"",VLOOKUP(Consolication[[#This Row],[Bénéficiaires]],'PADESCE Ccontractuelle'!$B$61:$N$175,10,FALSE))</f>
        <v/>
      </c>
      <c r="AC3649" s="34" t="e">
        <f>VLOOKUP(#REF!,Apprenants!A3650:I4653,8,FALSE)</f>
        <v>#REF!</v>
      </c>
    </row>
    <row r="3650" spans="22:29" s="16" customFormat="1" x14ac:dyDescent="0.35">
      <c r="V3650" s="16" t="str">
        <f>IF(ISBLANK(Consolication[[#This Row],[Bénéficiaires]]),"",VLOOKUP(Consolication[[#This Row],[Bénéficiaires]],'PADESCE Ccontractuelle'!$B$61:$N$175,9,FALSE))</f>
        <v/>
      </c>
      <c r="AB3650" s="16" t="str">
        <f>IF(ISBLANK(Consolication[[#This Row],[Bénéficiaires]]),"",VLOOKUP(Consolication[[#This Row],[Bénéficiaires]],'PADESCE Ccontractuelle'!$B$61:$N$175,10,FALSE))</f>
        <v/>
      </c>
      <c r="AC3650" s="34" t="e">
        <f>VLOOKUP(#REF!,Apprenants!A3651:I4654,8,FALSE)</f>
        <v>#REF!</v>
      </c>
    </row>
    <row r="3651" spans="22:29" s="16" customFormat="1" x14ac:dyDescent="0.35">
      <c r="V3651" s="16" t="str">
        <f>IF(ISBLANK(Consolication[[#This Row],[Bénéficiaires]]),"",VLOOKUP(Consolication[[#This Row],[Bénéficiaires]],'PADESCE Ccontractuelle'!$B$61:$N$175,9,FALSE))</f>
        <v/>
      </c>
      <c r="AB3651" s="16" t="str">
        <f>IF(ISBLANK(Consolication[[#This Row],[Bénéficiaires]]),"",VLOOKUP(Consolication[[#This Row],[Bénéficiaires]],'PADESCE Ccontractuelle'!$B$61:$N$175,10,FALSE))</f>
        <v/>
      </c>
      <c r="AC3651" s="34" t="e">
        <f>VLOOKUP(#REF!,Apprenants!A3652:I4655,8,FALSE)</f>
        <v>#REF!</v>
      </c>
    </row>
    <row r="3652" spans="22:29" s="16" customFormat="1" x14ac:dyDescent="0.35">
      <c r="V3652" s="16" t="str">
        <f>IF(ISBLANK(Consolication[[#This Row],[Bénéficiaires]]),"",VLOOKUP(Consolication[[#This Row],[Bénéficiaires]],'PADESCE Ccontractuelle'!$B$61:$N$175,9,FALSE))</f>
        <v/>
      </c>
      <c r="AB3652" s="16" t="str">
        <f>IF(ISBLANK(Consolication[[#This Row],[Bénéficiaires]]),"",VLOOKUP(Consolication[[#This Row],[Bénéficiaires]],'PADESCE Ccontractuelle'!$B$61:$N$175,10,FALSE))</f>
        <v/>
      </c>
      <c r="AC3652" s="34" t="e">
        <f>VLOOKUP(#REF!,Apprenants!A3653:I4656,8,FALSE)</f>
        <v>#REF!</v>
      </c>
    </row>
    <row r="3653" spans="22:29" s="16" customFormat="1" x14ac:dyDescent="0.35">
      <c r="V3653" s="16" t="str">
        <f>IF(ISBLANK(Consolication[[#This Row],[Bénéficiaires]]),"",VLOOKUP(Consolication[[#This Row],[Bénéficiaires]],'PADESCE Ccontractuelle'!$B$61:$N$175,9,FALSE))</f>
        <v/>
      </c>
      <c r="AB3653" s="16" t="str">
        <f>IF(ISBLANK(Consolication[[#This Row],[Bénéficiaires]]),"",VLOOKUP(Consolication[[#This Row],[Bénéficiaires]],'PADESCE Ccontractuelle'!$B$61:$N$175,10,FALSE))</f>
        <v/>
      </c>
      <c r="AC3653" s="34" t="e">
        <f>VLOOKUP(#REF!,Apprenants!A3654:I4657,8,FALSE)</f>
        <v>#REF!</v>
      </c>
    </row>
    <row r="3654" spans="22:29" s="16" customFormat="1" x14ac:dyDescent="0.35">
      <c r="V3654" s="16" t="str">
        <f>IF(ISBLANK(Consolication[[#This Row],[Bénéficiaires]]),"",VLOOKUP(Consolication[[#This Row],[Bénéficiaires]],'PADESCE Ccontractuelle'!$B$61:$N$175,9,FALSE))</f>
        <v/>
      </c>
      <c r="AB3654" s="16" t="str">
        <f>IF(ISBLANK(Consolication[[#This Row],[Bénéficiaires]]),"",VLOOKUP(Consolication[[#This Row],[Bénéficiaires]],'PADESCE Ccontractuelle'!$B$61:$N$175,10,FALSE))</f>
        <v/>
      </c>
      <c r="AC3654" s="34" t="e">
        <f>VLOOKUP(#REF!,Apprenants!A3655:I4658,8,FALSE)</f>
        <v>#REF!</v>
      </c>
    </row>
    <row r="3655" spans="22:29" s="16" customFormat="1" x14ac:dyDescent="0.35">
      <c r="V3655" s="16" t="str">
        <f>IF(ISBLANK(Consolication[[#This Row],[Bénéficiaires]]),"",VLOOKUP(Consolication[[#This Row],[Bénéficiaires]],'PADESCE Ccontractuelle'!$B$61:$N$175,9,FALSE))</f>
        <v/>
      </c>
      <c r="AB3655" s="16" t="str">
        <f>IF(ISBLANK(Consolication[[#This Row],[Bénéficiaires]]),"",VLOOKUP(Consolication[[#This Row],[Bénéficiaires]],'PADESCE Ccontractuelle'!$B$61:$N$175,10,FALSE))</f>
        <v/>
      </c>
      <c r="AC3655" s="34" t="e">
        <f>VLOOKUP(#REF!,Apprenants!A3656:I4659,8,FALSE)</f>
        <v>#REF!</v>
      </c>
    </row>
    <row r="3656" spans="22:29" s="16" customFormat="1" x14ac:dyDescent="0.35">
      <c r="V3656" s="16" t="str">
        <f>IF(ISBLANK(Consolication[[#This Row],[Bénéficiaires]]),"",VLOOKUP(Consolication[[#This Row],[Bénéficiaires]],'PADESCE Ccontractuelle'!$B$61:$N$175,9,FALSE))</f>
        <v/>
      </c>
      <c r="AB3656" s="16" t="str">
        <f>IF(ISBLANK(Consolication[[#This Row],[Bénéficiaires]]),"",VLOOKUP(Consolication[[#This Row],[Bénéficiaires]],'PADESCE Ccontractuelle'!$B$61:$N$175,10,FALSE))</f>
        <v/>
      </c>
      <c r="AC3656" s="34" t="e">
        <f>VLOOKUP(#REF!,Apprenants!A3657:I4660,8,FALSE)</f>
        <v>#REF!</v>
      </c>
    </row>
    <row r="3657" spans="22:29" s="16" customFormat="1" x14ac:dyDescent="0.35">
      <c r="V3657" s="16" t="str">
        <f>IF(ISBLANK(Consolication[[#This Row],[Bénéficiaires]]),"",VLOOKUP(Consolication[[#This Row],[Bénéficiaires]],'PADESCE Ccontractuelle'!$B$61:$N$175,9,FALSE))</f>
        <v/>
      </c>
      <c r="AB3657" s="16" t="str">
        <f>IF(ISBLANK(Consolication[[#This Row],[Bénéficiaires]]),"",VLOOKUP(Consolication[[#This Row],[Bénéficiaires]],'PADESCE Ccontractuelle'!$B$61:$N$175,10,FALSE))</f>
        <v/>
      </c>
      <c r="AC3657" s="34" t="e">
        <f>VLOOKUP(#REF!,Apprenants!A3658:I4661,8,FALSE)</f>
        <v>#REF!</v>
      </c>
    </row>
    <row r="3658" spans="22:29" s="16" customFormat="1" x14ac:dyDescent="0.35">
      <c r="V3658" s="16" t="str">
        <f>IF(ISBLANK(Consolication[[#This Row],[Bénéficiaires]]),"",VLOOKUP(Consolication[[#This Row],[Bénéficiaires]],'PADESCE Ccontractuelle'!$B$61:$N$175,9,FALSE))</f>
        <v/>
      </c>
      <c r="AB3658" s="16" t="str">
        <f>IF(ISBLANK(Consolication[[#This Row],[Bénéficiaires]]),"",VLOOKUP(Consolication[[#This Row],[Bénéficiaires]],'PADESCE Ccontractuelle'!$B$61:$N$175,10,FALSE))</f>
        <v/>
      </c>
      <c r="AC3658" s="34" t="e">
        <f>VLOOKUP(#REF!,Apprenants!A3659:I4662,8,FALSE)</f>
        <v>#REF!</v>
      </c>
    </row>
    <row r="3659" spans="22:29" s="16" customFormat="1" x14ac:dyDescent="0.35">
      <c r="V3659" s="16" t="str">
        <f>IF(ISBLANK(Consolication[[#This Row],[Bénéficiaires]]),"",VLOOKUP(Consolication[[#This Row],[Bénéficiaires]],'PADESCE Ccontractuelle'!$B$61:$N$175,9,FALSE))</f>
        <v/>
      </c>
      <c r="AB3659" s="16" t="str">
        <f>IF(ISBLANK(Consolication[[#This Row],[Bénéficiaires]]),"",VLOOKUP(Consolication[[#This Row],[Bénéficiaires]],'PADESCE Ccontractuelle'!$B$61:$N$175,10,FALSE))</f>
        <v/>
      </c>
      <c r="AC3659" s="34" t="e">
        <f>VLOOKUP(#REF!,Apprenants!A3660:I4663,8,FALSE)</f>
        <v>#REF!</v>
      </c>
    </row>
    <row r="3660" spans="22:29" s="16" customFormat="1" x14ac:dyDescent="0.35">
      <c r="V3660" s="16" t="str">
        <f>IF(ISBLANK(Consolication[[#This Row],[Bénéficiaires]]),"",VLOOKUP(Consolication[[#This Row],[Bénéficiaires]],'PADESCE Ccontractuelle'!$B$61:$N$175,9,FALSE))</f>
        <v/>
      </c>
      <c r="AB3660" s="16" t="str">
        <f>IF(ISBLANK(Consolication[[#This Row],[Bénéficiaires]]),"",VLOOKUP(Consolication[[#This Row],[Bénéficiaires]],'PADESCE Ccontractuelle'!$B$61:$N$175,10,FALSE))</f>
        <v/>
      </c>
      <c r="AC3660" s="34" t="e">
        <f>VLOOKUP(#REF!,Apprenants!A3661:I4664,8,FALSE)</f>
        <v>#REF!</v>
      </c>
    </row>
    <row r="3661" spans="22:29" s="16" customFormat="1" x14ac:dyDescent="0.35">
      <c r="V3661" s="16" t="str">
        <f>IF(ISBLANK(Consolication[[#This Row],[Bénéficiaires]]),"",VLOOKUP(Consolication[[#This Row],[Bénéficiaires]],'PADESCE Ccontractuelle'!$B$61:$N$175,9,FALSE))</f>
        <v/>
      </c>
      <c r="AB3661" s="16" t="str">
        <f>IF(ISBLANK(Consolication[[#This Row],[Bénéficiaires]]),"",VLOOKUP(Consolication[[#This Row],[Bénéficiaires]],'PADESCE Ccontractuelle'!$B$61:$N$175,10,FALSE))</f>
        <v/>
      </c>
      <c r="AC3661" s="34" t="e">
        <f>VLOOKUP(#REF!,Apprenants!A3662:I4665,8,FALSE)</f>
        <v>#REF!</v>
      </c>
    </row>
    <row r="3662" spans="22:29" s="16" customFormat="1" x14ac:dyDescent="0.35">
      <c r="V3662" s="16" t="str">
        <f>IF(ISBLANK(Consolication[[#This Row],[Bénéficiaires]]),"",VLOOKUP(Consolication[[#This Row],[Bénéficiaires]],'PADESCE Ccontractuelle'!$B$61:$N$175,9,FALSE))</f>
        <v/>
      </c>
      <c r="AB3662" s="16" t="str">
        <f>IF(ISBLANK(Consolication[[#This Row],[Bénéficiaires]]),"",VLOOKUP(Consolication[[#This Row],[Bénéficiaires]],'PADESCE Ccontractuelle'!$B$61:$N$175,10,FALSE))</f>
        <v/>
      </c>
      <c r="AC3662" s="34" t="e">
        <f>VLOOKUP(#REF!,Apprenants!A3663:I4666,8,FALSE)</f>
        <v>#REF!</v>
      </c>
    </row>
    <row r="3663" spans="22:29" s="16" customFormat="1" x14ac:dyDescent="0.35">
      <c r="V3663" s="16" t="str">
        <f>IF(ISBLANK(Consolication[[#This Row],[Bénéficiaires]]),"",VLOOKUP(Consolication[[#This Row],[Bénéficiaires]],'PADESCE Ccontractuelle'!$B$61:$N$175,9,FALSE))</f>
        <v/>
      </c>
      <c r="AB3663" s="16" t="str">
        <f>IF(ISBLANK(Consolication[[#This Row],[Bénéficiaires]]),"",VLOOKUP(Consolication[[#This Row],[Bénéficiaires]],'PADESCE Ccontractuelle'!$B$61:$N$175,10,FALSE))</f>
        <v/>
      </c>
      <c r="AC3663" s="34" t="e">
        <f>VLOOKUP(#REF!,Apprenants!A3664:I4667,8,FALSE)</f>
        <v>#REF!</v>
      </c>
    </row>
    <row r="3664" spans="22:29" s="16" customFormat="1" x14ac:dyDescent="0.35">
      <c r="V3664" s="16" t="str">
        <f>IF(ISBLANK(Consolication[[#This Row],[Bénéficiaires]]),"",VLOOKUP(Consolication[[#This Row],[Bénéficiaires]],'PADESCE Ccontractuelle'!$B$61:$N$175,9,FALSE))</f>
        <v/>
      </c>
      <c r="AB3664" s="16" t="str">
        <f>IF(ISBLANK(Consolication[[#This Row],[Bénéficiaires]]),"",VLOOKUP(Consolication[[#This Row],[Bénéficiaires]],'PADESCE Ccontractuelle'!$B$61:$N$175,10,FALSE))</f>
        <v/>
      </c>
      <c r="AC3664" s="34" t="e">
        <f>VLOOKUP(#REF!,Apprenants!A3665:I4668,8,FALSE)</f>
        <v>#REF!</v>
      </c>
    </row>
    <row r="3665" spans="22:29" s="16" customFormat="1" x14ac:dyDescent="0.35">
      <c r="V3665" s="16" t="str">
        <f>IF(ISBLANK(Consolication[[#This Row],[Bénéficiaires]]),"",VLOOKUP(Consolication[[#This Row],[Bénéficiaires]],'PADESCE Ccontractuelle'!$B$61:$N$175,9,FALSE))</f>
        <v/>
      </c>
      <c r="AB3665" s="16" t="str">
        <f>IF(ISBLANK(Consolication[[#This Row],[Bénéficiaires]]),"",VLOOKUP(Consolication[[#This Row],[Bénéficiaires]],'PADESCE Ccontractuelle'!$B$61:$N$175,10,FALSE))</f>
        <v/>
      </c>
      <c r="AC3665" s="34" t="e">
        <f>VLOOKUP(#REF!,Apprenants!A3666:I4669,8,FALSE)</f>
        <v>#REF!</v>
      </c>
    </row>
    <row r="3666" spans="22:29" s="16" customFormat="1" x14ac:dyDescent="0.35">
      <c r="V3666" s="16" t="str">
        <f>IF(ISBLANK(Consolication[[#This Row],[Bénéficiaires]]),"",VLOOKUP(Consolication[[#This Row],[Bénéficiaires]],'PADESCE Ccontractuelle'!$B$61:$N$175,9,FALSE))</f>
        <v/>
      </c>
      <c r="AB3666" s="16" t="str">
        <f>IF(ISBLANK(Consolication[[#This Row],[Bénéficiaires]]),"",VLOOKUP(Consolication[[#This Row],[Bénéficiaires]],'PADESCE Ccontractuelle'!$B$61:$N$175,10,FALSE))</f>
        <v/>
      </c>
      <c r="AC3666" s="34" t="e">
        <f>VLOOKUP(#REF!,Apprenants!A3667:I4670,8,FALSE)</f>
        <v>#REF!</v>
      </c>
    </row>
    <row r="3667" spans="22:29" s="16" customFormat="1" x14ac:dyDescent="0.35">
      <c r="V3667" s="16" t="str">
        <f>IF(ISBLANK(Consolication[[#This Row],[Bénéficiaires]]),"",VLOOKUP(Consolication[[#This Row],[Bénéficiaires]],'PADESCE Ccontractuelle'!$B$61:$N$175,9,FALSE))</f>
        <v/>
      </c>
      <c r="AB3667" s="16" t="str">
        <f>IF(ISBLANK(Consolication[[#This Row],[Bénéficiaires]]),"",VLOOKUP(Consolication[[#This Row],[Bénéficiaires]],'PADESCE Ccontractuelle'!$B$61:$N$175,10,FALSE))</f>
        <v/>
      </c>
      <c r="AC3667" s="34" t="e">
        <f>VLOOKUP(#REF!,Apprenants!A3668:I4671,8,FALSE)</f>
        <v>#REF!</v>
      </c>
    </row>
    <row r="3668" spans="22:29" s="16" customFormat="1" x14ac:dyDescent="0.35">
      <c r="V3668" s="16" t="str">
        <f>IF(ISBLANK(Consolication[[#This Row],[Bénéficiaires]]),"",VLOOKUP(Consolication[[#This Row],[Bénéficiaires]],'PADESCE Ccontractuelle'!$B$61:$N$175,9,FALSE))</f>
        <v/>
      </c>
      <c r="AB3668" s="16" t="str">
        <f>IF(ISBLANK(Consolication[[#This Row],[Bénéficiaires]]),"",VLOOKUP(Consolication[[#This Row],[Bénéficiaires]],'PADESCE Ccontractuelle'!$B$61:$N$175,10,FALSE))</f>
        <v/>
      </c>
      <c r="AC3668" s="34" t="e">
        <f>VLOOKUP(#REF!,Apprenants!A3669:I4672,8,FALSE)</f>
        <v>#REF!</v>
      </c>
    </row>
    <row r="3669" spans="22:29" s="16" customFormat="1" x14ac:dyDescent="0.35">
      <c r="V3669" s="16" t="str">
        <f>IF(ISBLANK(Consolication[[#This Row],[Bénéficiaires]]),"",VLOOKUP(Consolication[[#This Row],[Bénéficiaires]],'PADESCE Ccontractuelle'!$B$61:$N$175,9,FALSE))</f>
        <v/>
      </c>
      <c r="AB3669" s="16" t="str">
        <f>IF(ISBLANK(Consolication[[#This Row],[Bénéficiaires]]),"",VLOOKUP(Consolication[[#This Row],[Bénéficiaires]],'PADESCE Ccontractuelle'!$B$61:$N$175,10,FALSE))</f>
        <v/>
      </c>
      <c r="AC3669" s="34" t="e">
        <f>VLOOKUP(#REF!,Apprenants!A3670:I4673,8,FALSE)</f>
        <v>#REF!</v>
      </c>
    </row>
    <row r="3670" spans="22:29" s="16" customFormat="1" x14ac:dyDescent="0.35">
      <c r="V3670" s="16" t="str">
        <f>IF(ISBLANK(Consolication[[#This Row],[Bénéficiaires]]),"",VLOOKUP(Consolication[[#This Row],[Bénéficiaires]],'PADESCE Ccontractuelle'!$B$61:$N$175,9,FALSE))</f>
        <v/>
      </c>
      <c r="AB3670" s="16" t="str">
        <f>IF(ISBLANK(Consolication[[#This Row],[Bénéficiaires]]),"",VLOOKUP(Consolication[[#This Row],[Bénéficiaires]],'PADESCE Ccontractuelle'!$B$61:$N$175,10,FALSE))</f>
        <v/>
      </c>
      <c r="AC3670" s="34" t="e">
        <f>VLOOKUP(#REF!,Apprenants!A3671:I4674,8,FALSE)</f>
        <v>#REF!</v>
      </c>
    </row>
    <row r="3671" spans="22:29" s="16" customFormat="1" x14ac:dyDescent="0.35">
      <c r="V3671" s="16" t="str">
        <f>IF(ISBLANK(Consolication[[#This Row],[Bénéficiaires]]),"",VLOOKUP(Consolication[[#This Row],[Bénéficiaires]],'PADESCE Ccontractuelle'!$B$61:$N$175,9,FALSE))</f>
        <v/>
      </c>
      <c r="AB3671" s="16" t="str">
        <f>IF(ISBLANK(Consolication[[#This Row],[Bénéficiaires]]),"",VLOOKUP(Consolication[[#This Row],[Bénéficiaires]],'PADESCE Ccontractuelle'!$B$61:$N$175,10,FALSE))</f>
        <v/>
      </c>
      <c r="AC3671" s="34" t="e">
        <f>VLOOKUP(#REF!,Apprenants!A3672:I4675,8,FALSE)</f>
        <v>#REF!</v>
      </c>
    </row>
    <row r="3672" spans="22:29" s="16" customFormat="1" x14ac:dyDescent="0.35">
      <c r="V3672" s="16" t="str">
        <f>IF(ISBLANK(Consolication[[#This Row],[Bénéficiaires]]),"",VLOOKUP(Consolication[[#This Row],[Bénéficiaires]],'PADESCE Ccontractuelle'!$B$61:$N$175,9,FALSE))</f>
        <v/>
      </c>
      <c r="AB3672" s="16" t="str">
        <f>IF(ISBLANK(Consolication[[#This Row],[Bénéficiaires]]),"",VLOOKUP(Consolication[[#This Row],[Bénéficiaires]],'PADESCE Ccontractuelle'!$B$61:$N$175,10,FALSE))</f>
        <v/>
      </c>
      <c r="AC3672" s="34" t="e">
        <f>VLOOKUP(#REF!,Apprenants!A3673:I4676,8,FALSE)</f>
        <v>#REF!</v>
      </c>
    </row>
    <row r="3673" spans="22:29" s="16" customFormat="1" x14ac:dyDescent="0.35">
      <c r="V3673" s="16" t="str">
        <f>IF(ISBLANK(Consolication[[#This Row],[Bénéficiaires]]),"",VLOOKUP(Consolication[[#This Row],[Bénéficiaires]],'PADESCE Ccontractuelle'!$B$61:$N$175,9,FALSE))</f>
        <v/>
      </c>
      <c r="AB3673" s="16" t="str">
        <f>IF(ISBLANK(Consolication[[#This Row],[Bénéficiaires]]),"",VLOOKUP(Consolication[[#This Row],[Bénéficiaires]],'PADESCE Ccontractuelle'!$B$61:$N$175,10,FALSE))</f>
        <v/>
      </c>
      <c r="AC3673" s="34" t="e">
        <f>VLOOKUP(#REF!,Apprenants!A3674:I4677,8,FALSE)</f>
        <v>#REF!</v>
      </c>
    </row>
    <row r="3674" spans="22:29" s="16" customFormat="1" x14ac:dyDescent="0.35">
      <c r="V3674" s="16" t="str">
        <f>IF(ISBLANK(Consolication[[#This Row],[Bénéficiaires]]),"",VLOOKUP(Consolication[[#This Row],[Bénéficiaires]],'PADESCE Ccontractuelle'!$B$61:$N$175,9,FALSE))</f>
        <v/>
      </c>
      <c r="AB3674" s="16" t="str">
        <f>IF(ISBLANK(Consolication[[#This Row],[Bénéficiaires]]),"",VLOOKUP(Consolication[[#This Row],[Bénéficiaires]],'PADESCE Ccontractuelle'!$B$61:$N$175,10,FALSE))</f>
        <v/>
      </c>
      <c r="AC3674" s="34" t="e">
        <f>VLOOKUP(#REF!,Apprenants!A3675:I4678,8,FALSE)</f>
        <v>#REF!</v>
      </c>
    </row>
    <row r="3675" spans="22:29" s="16" customFormat="1" x14ac:dyDescent="0.35">
      <c r="V3675" s="16" t="str">
        <f>IF(ISBLANK(Consolication[[#This Row],[Bénéficiaires]]),"",VLOOKUP(Consolication[[#This Row],[Bénéficiaires]],'PADESCE Ccontractuelle'!$B$61:$N$175,9,FALSE))</f>
        <v/>
      </c>
      <c r="AB3675" s="16" t="str">
        <f>IF(ISBLANK(Consolication[[#This Row],[Bénéficiaires]]),"",VLOOKUP(Consolication[[#This Row],[Bénéficiaires]],'PADESCE Ccontractuelle'!$B$61:$N$175,10,FALSE))</f>
        <v/>
      </c>
      <c r="AC3675" s="34" t="e">
        <f>VLOOKUP(#REF!,Apprenants!A3676:I4679,8,FALSE)</f>
        <v>#REF!</v>
      </c>
    </row>
    <row r="3676" spans="22:29" s="16" customFormat="1" x14ac:dyDescent="0.35">
      <c r="V3676" s="16" t="str">
        <f>IF(ISBLANK(Consolication[[#This Row],[Bénéficiaires]]),"",VLOOKUP(Consolication[[#This Row],[Bénéficiaires]],'PADESCE Ccontractuelle'!$B$61:$N$175,9,FALSE))</f>
        <v/>
      </c>
      <c r="AB3676" s="16" t="str">
        <f>IF(ISBLANK(Consolication[[#This Row],[Bénéficiaires]]),"",VLOOKUP(Consolication[[#This Row],[Bénéficiaires]],'PADESCE Ccontractuelle'!$B$61:$N$175,10,FALSE))</f>
        <v/>
      </c>
      <c r="AC3676" s="34" t="e">
        <f>VLOOKUP(#REF!,Apprenants!A3677:I4680,8,FALSE)</f>
        <v>#REF!</v>
      </c>
    </row>
    <row r="3677" spans="22:29" s="16" customFormat="1" x14ac:dyDescent="0.35">
      <c r="V3677" s="16" t="str">
        <f>IF(ISBLANK(Consolication[[#This Row],[Bénéficiaires]]),"",VLOOKUP(Consolication[[#This Row],[Bénéficiaires]],'PADESCE Ccontractuelle'!$B$61:$N$175,9,FALSE))</f>
        <v/>
      </c>
      <c r="AB3677" s="16" t="str">
        <f>IF(ISBLANK(Consolication[[#This Row],[Bénéficiaires]]),"",VLOOKUP(Consolication[[#This Row],[Bénéficiaires]],'PADESCE Ccontractuelle'!$B$61:$N$175,10,FALSE))</f>
        <v/>
      </c>
      <c r="AC3677" s="34" t="e">
        <f>VLOOKUP(#REF!,Apprenants!A3678:I4681,8,FALSE)</f>
        <v>#REF!</v>
      </c>
    </row>
    <row r="3678" spans="22:29" s="16" customFormat="1" x14ac:dyDescent="0.35">
      <c r="V3678" s="16" t="str">
        <f>IF(ISBLANK(Consolication[[#This Row],[Bénéficiaires]]),"",VLOOKUP(Consolication[[#This Row],[Bénéficiaires]],'PADESCE Ccontractuelle'!$B$61:$N$175,9,FALSE))</f>
        <v/>
      </c>
      <c r="AB3678" s="16" t="str">
        <f>IF(ISBLANK(Consolication[[#This Row],[Bénéficiaires]]),"",VLOOKUP(Consolication[[#This Row],[Bénéficiaires]],'PADESCE Ccontractuelle'!$B$61:$N$175,10,FALSE))</f>
        <v/>
      </c>
      <c r="AC3678" s="34" t="e">
        <f>VLOOKUP(#REF!,Apprenants!A3679:I4682,8,FALSE)</f>
        <v>#REF!</v>
      </c>
    </row>
    <row r="3679" spans="22:29" s="16" customFormat="1" x14ac:dyDescent="0.35">
      <c r="V3679" s="16" t="str">
        <f>IF(ISBLANK(Consolication[[#This Row],[Bénéficiaires]]),"",VLOOKUP(Consolication[[#This Row],[Bénéficiaires]],'PADESCE Ccontractuelle'!$B$61:$N$175,9,FALSE))</f>
        <v/>
      </c>
      <c r="AB3679" s="16" t="str">
        <f>IF(ISBLANK(Consolication[[#This Row],[Bénéficiaires]]),"",VLOOKUP(Consolication[[#This Row],[Bénéficiaires]],'PADESCE Ccontractuelle'!$B$61:$N$175,10,FALSE))</f>
        <v/>
      </c>
      <c r="AC3679" s="34" t="e">
        <f>VLOOKUP(#REF!,Apprenants!A3680:I4683,8,FALSE)</f>
        <v>#REF!</v>
      </c>
    </row>
    <row r="3680" spans="22:29" s="16" customFormat="1" x14ac:dyDescent="0.35">
      <c r="V3680" s="16" t="str">
        <f>IF(ISBLANK(Consolication[[#This Row],[Bénéficiaires]]),"",VLOOKUP(Consolication[[#This Row],[Bénéficiaires]],'PADESCE Ccontractuelle'!$B$61:$N$175,9,FALSE))</f>
        <v/>
      </c>
      <c r="AB3680" s="16" t="str">
        <f>IF(ISBLANK(Consolication[[#This Row],[Bénéficiaires]]),"",VLOOKUP(Consolication[[#This Row],[Bénéficiaires]],'PADESCE Ccontractuelle'!$B$61:$N$175,10,FALSE))</f>
        <v/>
      </c>
      <c r="AC3680" s="34" t="e">
        <f>VLOOKUP(#REF!,Apprenants!A3681:I4684,8,FALSE)</f>
        <v>#REF!</v>
      </c>
    </row>
    <row r="3681" spans="22:29" s="16" customFormat="1" x14ac:dyDescent="0.35">
      <c r="V3681" s="16" t="str">
        <f>IF(ISBLANK(Consolication[[#This Row],[Bénéficiaires]]),"",VLOOKUP(Consolication[[#This Row],[Bénéficiaires]],'PADESCE Ccontractuelle'!$B$61:$N$175,9,FALSE))</f>
        <v/>
      </c>
      <c r="AB3681" s="16" t="str">
        <f>IF(ISBLANK(Consolication[[#This Row],[Bénéficiaires]]),"",VLOOKUP(Consolication[[#This Row],[Bénéficiaires]],'PADESCE Ccontractuelle'!$B$61:$N$175,10,FALSE))</f>
        <v/>
      </c>
      <c r="AC3681" s="34" t="e">
        <f>VLOOKUP(#REF!,Apprenants!A3682:I4685,8,FALSE)</f>
        <v>#REF!</v>
      </c>
    </row>
    <row r="3682" spans="22:29" s="16" customFormat="1" x14ac:dyDescent="0.35">
      <c r="V3682" s="16" t="str">
        <f>IF(ISBLANK(Consolication[[#This Row],[Bénéficiaires]]),"",VLOOKUP(Consolication[[#This Row],[Bénéficiaires]],'PADESCE Ccontractuelle'!$B$61:$N$175,9,FALSE))</f>
        <v/>
      </c>
      <c r="AB3682" s="16" t="str">
        <f>IF(ISBLANK(Consolication[[#This Row],[Bénéficiaires]]),"",VLOOKUP(Consolication[[#This Row],[Bénéficiaires]],'PADESCE Ccontractuelle'!$B$61:$N$175,10,FALSE))</f>
        <v/>
      </c>
      <c r="AC3682" s="34" t="e">
        <f>VLOOKUP(#REF!,Apprenants!A3683:I4686,8,FALSE)</f>
        <v>#REF!</v>
      </c>
    </row>
    <row r="3683" spans="22:29" s="16" customFormat="1" x14ac:dyDescent="0.35">
      <c r="V3683" s="16" t="str">
        <f>IF(ISBLANK(Consolication[[#This Row],[Bénéficiaires]]),"",VLOOKUP(Consolication[[#This Row],[Bénéficiaires]],'PADESCE Ccontractuelle'!$B$61:$N$175,9,FALSE))</f>
        <v/>
      </c>
      <c r="AB3683" s="16" t="str">
        <f>IF(ISBLANK(Consolication[[#This Row],[Bénéficiaires]]),"",VLOOKUP(Consolication[[#This Row],[Bénéficiaires]],'PADESCE Ccontractuelle'!$B$61:$N$175,10,FALSE))</f>
        <v/>
      </c>
      <c r="AC3683" s="34" t="e">
        <f>VLOOKUP(#REF!,Apprenants!A3684:I4687,8,FALSE)</f>
        <v>#REF!</v>
      </c>
    </row>
    <row r="3684" spans="22:29" s="16" customFormat="1" x14ac:dyDescent="0.35">
      <c r="V3684" s="16" t="str">
        <f>IF(ISBLANK(Consolication[[#This Row],[Bénéficiaires]]),"",VLOOKUP(Consolication[[#This Row],[Bénéficiaires]],'PADESCE Ccontractuelle'!$B$61:$N$175,9,FALSE))</f>
        <v/>
      </c>
      <c r="AB3684" s="16" t="str">
        <f>IF(ISBLANK(Consolication[[#This Row],[Bénéficiaires]]),"",VLOOKUP(Consolication[[#This Row],[Bénéficiaires]],'PADESCE Ccontractuelle'!$B$61:$N$175,10,FALSE))</f>
        <v/>
      </c>
      <c r="AC3684" s="34" t="e">
        <f>VLOOKUP(#REF!,Apprenants!A3685:I4688,8,FALSE)</f>
        <v>#REF!</v>
      </c>
    </row>
    <row r="3685" spans="22:29" s="16" customFormat="1" x14ac:dyDescent="0.35">
      <c r="V3685" s="16" t="str">
        <f>IF(ISBLANK(Consolication[[#This Row],[Bénéficiaires]]),"",VLOOKUP(Consolication[[#This Row],[Bénéficiaires]],'PADESCE Ccontractuelle'!$B$61:$N$175,9,FALSE))</f>
        <v/>
      </c>
      <c r="AB3685" s="16" t="str">
        <f>IF(ISBLANK(Consolication[[#This Row],[Bénéficiaires]]),"",VLOOKUP(Consolication[[#This Row],[Bénéficiaires]],'PADESCE Ccontractuelle'!$B$61:$N$175,10,FALSE))</f>
        <v/>
      </c>
      <c r="AC3685" s="34" t="e">
        <f>VLOOKUP(#REF!,Apprenants!A3686:I4689,8,FALSE)</f>
        <v>#REF!</v>
      </c>
    </row>
    <row r="3686" spans="22:29" s="16" customFormat="1" x14ac:dyDescent="0.35">
      <c r="V3686" s="16" t="str">
        <f>IF(ISBLANK(Consolication[[#This Row],[Bénéficiaires]]),"",VLOOKUP(Consolication[[#This Row],[Bénéficiaires]],'PADESCE Ccontractuelle'!$B$61:$N$175,9,FALSE))</f>
        <v/>
      </c>
      <c r="AB3686" s="16" t="str">
        <f>IF(ISBLANK(Consolication[[#This Row],[Bénéficiaires]]),"",VLOOKUP(Consolication[[#This Row],[Bénéficiaires]],'PADESCE Ccontractuelle'!$B$61:$N$175,10,FALSE))</f>
        <v/>
      </c>
      <c r="AC3686" s="34" t="e">
        <f>VLOOKUP(#REF!,Apprenants!A3687:I4690,8,FALSE)</f>
        <v>#REF!</v>
      </c>
    </row>
    <row r="3687" spans="22:29" s="16" customFormat="1" x14ac:dyDescent="0.35">
      <c r="V3687" s="16" t="str">
        <f>IF(ISBLANK(Consolication[[#This Row],[Bénéficiaires]]),"",VLOOKUP(Consolication[[#This Row],[Bénéficiaires]],'PADESCE Ccontractuelle'!$B$61:$N$175,9,FALSE))</f>
        <v/>
      </c>
      <c r="AB3687" s="16" t="str">
        <f>IF(ISBLANK(Consolication[[#This Row],[Bénéficiaires]]),"",VLOOKUP(Consolication[[#This Row],[Bénéficiaires]],'PADESCE Ccontractuelle'!$B$61:$N$175,10,FALSE))</f>
        <v/>
      </c>
      <c r="AC3687" s="34" t="e">
        <f>VLOOKUP(#REF!,Apprenants!A3688:I4691,8,FALSE)</f>
        <v>#REF!</v>
      </c>
    </row>
    <row r="3688" spans="22:29" s="16" customFormat="1" x14ac:dyDescent="0.35">
      <c r="V3688" s="16" t="str">
        <f>IF(ISBLANK(Consolication[[#This Row],[Bénéficiaires]]),"",VLOOKUP(Consolication[[#This Row],[Bénéficiaires]],'PADESCE Ccontractuelle'!$B$61:$N$175,9,FALSE))</f>
        <v/>
      </c>
      <c r="AB3688" s="16" t="str">
        <f>IF(ISBLANK(Consolication[[#This Row],[Bénéficiaires]]),"",VLOOKUP(Consolication[[#This Row],[Bénéficiaires]],'PADESCE Ccontractuelle'!$B$61:$N$175,10,FALSE))</f>
        <v/>
      </c>
      <c r="AC3688" s="34" t="e">
        <f>VLOOKUP(#REF!,Apprenants!A3689:I4692,8,FALSE)</f>
        <v>#REF!</v>
      </c>
    </row>
    <row r="3689" spans="22:29" s="16" customFormat="1" x14ac:dyDescent="0.35">
      <c r="V3689" s="16" t="str">
        <f>IF(ISBLANK(Consolication[[#This Row],[Bénéficiaires]]),"",VLOOKUP(Consolication[[#This Row],[Bénéficiaires]],'PADESCE Ccontractuelle'!$B$61:$N$175,9,FALSE))</f>
        <v/>
      </c>
      <c r="AB3689" s="16" t="str">
        <f>IF(ISBLANK(Consolication[[#This Row],[Bénéficiaires]]),"",VLOOKUP(Consolication[[#This Row],[Bénéficiaires]],'PADESCE Ccontractuelle'!$B$61:$N$175,10,FALSE))</f>
        <v/>
      </c>
      <c r="AC3689" s="34" t="e">
        <f>VLOOKUP(#REF!,Apprenants!A3690:I4693,8,FALSE)</f>
        <v>#REF!</v>
      </c>
    </row>
    <row r="3690" spans="22:29" s="16" customFormat="1" x14ac:dyDescent="0.35">
      <c r="V3690" s="16" t="str">
        <f>IF(ISBLANK(Consolication[[#This Row],[Bénéficiaires]]),"",VLOOKUP(Consolication[[#This Row],[Bénéficiaires]],'PADESCE Ccontractuelle'!$B$61:$N$175,9,FALSE))</f>
        <v/>
      </c>
      <c r="AB3690" s="16" t="str">
        <f>IF(ISBLANK(Consolication[[#This Row],[Bénéficiaires]]),"",VLOOKUP(Consolication[[#This Row],[Bénéficiaires]],'PADESCE Ccontractuelle'!$B$61:$N$175,10,FALSE))</f>
        <v/>
      </c>
      <c r="AC3690" s="34" t="e">
        <f>VLOOKUP(#REF!,Apprenants!A3691:I4694,8,FALSE)</f>
        <v>#REF!</v>
      </c>
    </row>
    <row r="3691" spans="22:29" s="16" customFormat="1" x14ac:dyDescent="0.35">
      <c r="V3691" s="16" t="str">
        <f>IF(ISBLANK(Consolication[[#This Row],[Bénéficiaires]]),"",VLOOKUP(Consolication[[#This Row],[Bénéficiaires]],'PADESCE Ccontractuelle'!$B$61:$N$175,9,FALSE))</f>
        <v/>
      </c>
      <c r="AB3691" s="16" t="str">
        <f>IF(ISBLANK(Consolication[[#This Row],[Bénéficiaires]]),"",VLOOKUP(Consolication[[#This Row],[Bénéficiaires]],'PADESCE Ccontractuelle'!$B$61:$N$175,10,FALSE))</f>
        <v/>
      </c>
      <c r="AC3691" s="34" t="e">
        <f>VLOOKUP(#REF!,Apprenants!A3692:I4695,8,FALSE)</f>
        <v>#REF!</v>
      </c>
    </row>
    <row r="3692" spans="22:29" s="16" customFormat="1" x14ac:dyDescent="0.35">
      <c r="V3692" s="16" t="str">
        <f>IF(ISBLANK(Consolication[[#This Row],[Bénéficiaires]]),"",VLOOKUP(Consolication[[#This Row],[Bénéficiaires]],'PADESCE Ccontractuelle'!$B$61:$N$175,9,FALSE))</f>
        <v/>
      </c>
      <c r="AB3692" s="16" t="str">
        <f>IF(ISBLANK(Consolication[[#This Row],[Bénéficiaires]]),"",VLOOKUP(Consolication[[#This Row],[Bénéficiaires]],'PADESCE Ccontractuelle'!$B$61:$N$175,10,FALSE))</f>
        <v/>
      </c>
      <c r="AC3692" s="34" t="e">
        <f>VLOOKUP(#REF!,Apprenants!A3693:I4696,8,FALSE)</f>
        <v>#REF!</v>
      </c>
    </row>
    <row r="3693" spans="22:29" s="16" customFormat="1" x14ac:dyDescent="0.35">
      <c r="V3693" s="16" t="str">
        <f>IF(ISBLANK(Consolication[[#This Row],[Bénéficiaires]]),"",VLOOKUP(Consolication[[#This Row],[Bénéficiaires]],'PADESCE Ccontractuelle'!$B$61:$N$175,9,FALSE))</f>
        <v/>
      </c>
      <c r="AB3693" s="16" t="str">
        <f>IF(ISBLANK(Consolication[[#This Row],[Bénéficiaires]]),"",VLOOKUP(Consolication[[#This Row],[Bénéficiaires]],'PADESCE Ccontractuelle'!$B$61:$N$175,10,FALSE))</f>
        <v/>
      </c>
      <c r="AC3693" s="34" t="e">
        <f>VLOOKUP(#REF!,Apprenants!A3694:I4697,8,FALSE)</f>
        <v>#REF!</v>
      </c>
    </row>
    <row r="3694" spans="22:29" s="16" customFormat="1" x14ac:dyDescent="0.35">
      <c r="V3694" s="16" t="str">
        <f>IF(ISBLANK(Consolication[[#This Row],[Bénéficiaires]]),"",VLOOKUP(Consolication[[#This Row],[Bénéficiaires]],'PADESCE Ccontractuelle'!$B$61:$N$175,9,FALSE))</f>
        <v/>
      </c>
      <c r="AB3694" s="16" t="str">
        <f>IF(ISBLANK(Consolication[[#This Row],[Bénéficiaires]]),"",VLOOKUP(Consolication[[#This Row],[Bénéficiaires]],'PADESCE Ccontractuelle'!$B$61:$N$175,10,FALSE))</f>
        <v/>
      </c>
      <c r="AC3694" s="34" t="e">
        <f>VLOOKUP(#REF!,Apprenants!A3695:I4698,8,FALSE)</f>
        <v>#REF!</v>
      </c>
    </row>
    <row r="3695" spans="22:29" s="16" customFormat="1" x14ac:dyDescent="0.35">
      <c r="V3695" s="16" t="str">
        <f>IF(ISBLANK(Consolication[[#This Row],[Bénéficiaires]]),"",VLOOKUP(Consolication[[#This Row],[Bénéficiaires]],'PADESCE Ccontractuelle'!$B$61:$N$175,9,FALSE))</f>
        <v/>
      </c>
      <c r="AB3695" s="16" t="str">
        <f>IF(ISBLANK(Consolication[[#This Row],[Bénéficiaires]]),"",VLOOKUP(Consolication[[#This Row],[Bénéficiaires]],'PADESCE Ccontractuelle'!$B$61:$N$175,10,FALSE))</f>
        <v/>
      </c>
      <c r="AC3695" s="34" t="e">
        <f>VLOOKUP(#REF!,Apprenants!A3696:I4699,8,FALSE)</f>
        <v>#REF!</v>
      </c>
    </row>
    <row r="3696" spans="22:29" s="16" customFormat="1" x14ac:dyDescent="0.35">
      <c r="V3696" s="16" t="str">
        <f>IF(ISBLANK(Consolication[[#This Row],[Bénéficiaires]]),"",VLOOKUP(Consolication[[#This Row],[Bénéficiaires]],'PADESCE Ccontractuelle'!$B$61:$N$175,9,FALSE))</f>
        <v/>
      </c>
      <c r="AB3696" s="16" t="str">
        <f>IF(ISBLANK(Consolication[[#This Row],[Bénéficiaires]]),"",VLOOKUP(Consolication[[#This Row],[Bénéficiaires]],'PADESCE Ccontractuelle'!$B$61:$N$175,10,FALSE))</f>
        <v/>
      </c>
      <c r="AC3696" s="34" t="e">
        <f>VLOOKUP(#REF!,Apprenants!A3697:I4700,8,FALSE)</f>
        <v>#REF!</v>
      </c>
    </row>
    <row r="3697" spans="22:29" s="16" customFormat="1" x14ac:dyDescent="0.35">
      <c r="V3697" s="16" t="str">
        <f>IF(ISBLANK(Consolication[[#This Row],[Bénéficiaires]]),"",VLOOKUP(Consolication[[#This Row],[Bénéficiaires]],'PADESCE Ccontractuelle'!$B$61:$N$175,9,FALSE))</f>
        <v/>
      </c>
      <c r="AB3697" s="16" t="str">
        <f>IF(ISBLANK(Consolication[[#This Row],[Bénéficiaires]]),"",VLOOKUP(Consolication[[#This Row],[Bénéficiaires]],'PADESCE Ccontractuelle'!$B$61:$N$175,10,FALSE))</f>
        <v/>
      </c>
      <c r="AC3697" s="34" t="e">
        <f>VLOOKUP(#REF!,Apprenants!A3698:I4701,8,FALSE)</f>
        <v>#REF!</v>
      </c>
    </row>
    <row r="3698" spans="22:29" s="16" customFormat="1" x14ac:dyDescent="0.35">
      <c r="V3698" s="16" t="str">
        <f>IF(ISBLANK(Consolication[[#This Row],[Bénéficiaires]]),"",VLOOKUP(Consolication[[#This Row],[Bénéficiaires]],'PADESCE Ccontractuelle'!$B$61:$N$175,9,FALSE))</f>
        <v/>
      </c>
      <c r="AB3698" s="16" t="str">
        <f>IF(ISBLANK(Consolication[[#This Row],[Bénéficiaires]]),"",VLOOKUP(Consolication[[#This Row],[Bénéficiaires]],'PADESCE Ccontractuelle'!$B$61:$N$175,10,FALSE))</f>
        <v/>
      </c>
      <c r="AC3698" s="34" t="e">
        <f>VLOOKUP(#REF!,Apprenants!A3699:I4702,8,FALSE)</f>
        <v>#REF!</v>
      </c>
    </row>
    <row r="3699" spans="22:29" s="16" customFormat="1" x14ac:dyDescent="0.35">
      <c r="V3699" s="16" t="str">
        <f>IF(ISBLANK(Consolication[[#This Row],[Bénéficiaires]]),"",VLOOKUP(Consolication[[#This Row],[Bénéficiaires]],'PADESCE Ccontractuelle'!$B$61:$N$175,9,FALSE))</f>
        <v/>
      </c>
      <c r="AB3699" s="16" t="str">
        <f>IF(ISBLANK(Consolication[[#This Row],[Bénéficiaires]]),"",VLOOKUP(Consolication[[#This Row],[Bénéficiaires]],'PADESCE Ccontractuelle'!$B$61:$N$175,10,FALSE))</f>
        <v/>
      </c>
      <c r="AC3699" s="34" t="e">
        <f>VLOOKUP(#REF!,Apprenants!A3700:I4703,8,FALSE)</f>
        <v>#REF!</v>
      </c>
    </row>
    <row r="3700" spans="22:29" s="16" customFormat="1" x14ac:dyDescent="0.35">
      <c r="V3700" s="16" t="str">
        <f>IF(ISBLANK(Consolication[[#This Row],[Bénéficiaires]]),"",VLOOKUP(Consolication[[#This Row],[Bénéficiaires]],'PADESCE Ccontractuelle'!$B$61:$N$175,9,FALSE))</f>
        <v/>
      </c>
      <c r="AB3700" s="16" t="str">
        <f>IF(ISBLANK(Consolication[[#This Row],[Bénéficiaires]]),"",VLOOKUP(Consolication[[#This Row],[Bénéficiaires]],'PADESCE Ccontractuelle'!$B$61:$N$175,10,FALSE))</f>
        <v/>
      </c>
      <c r="AC3700" s="34" t="e">
        <f>VLOOKUP(#REF!,Apprenants!A3701:I4704,8,FALSE)</f>
        <v>#REF!</v>
      </c>
    </row>
    <row r="3701" spans="22:29" s="16" customFormat="1" x14ac:dyDescent="0.35">
      <c r="V3701" s="16" t="str">
        <f>IF(ISBLANK(Consolication[[#This Row],[Bénéficiaires]]),"",VLOOKUP(Consolication[[#This Row],[Bénéficiaires]],'PADESCE Ccontractuelle'!$B$61:$N$175,9,FALSE))</f>
        <v/>
      </c>
      <c r="AB3701" s="16" t="str">
        <f>IF(ISBLANK(Consolication[[#This Row],[Bénéficiaires]]),"",VLOOKUP(Consolication[[#This Row],[Bénéficiaires]],'PADESCE Ccontractuelle'!$B$61:$N$175,10,FALSE))</f>
        <v/>
      </c>
      <c r="AC3701" s="34" t="e">
        <f>VLOOKUP(#REF!,Apprenants!A3702:I4705,8,FALSE)</f>
        <v>#REF!</v>
      </c>
    </row>
    <row r="3702" spans="22:29" s="16" customFormat="1" x14ac:dyDescent="0.35">
      <c r="V3702" s="16" t="str">
        <f>IF(ISBLANK(Consolication[[#This Row],[Bénéficiaires]]),"",VLOOKUP(Consolication[[#This Row],[Bénéficiaires]],'PADESCE Ccontractuelle'!$B$61:$N$175,9,FALSE))</f>
        <v/>
      </c>
      <c r="AB3702" s="16" t="str">
        <f>IF(ISBLANK(Consolication[[#This Row],[Bénéficiaires]]),"",VLOOKUP(Consolication[[#This Row],[Bénéficiaires]],'PADESCE Ccontractuelle'!$B$61:$N$175,10,FALSE))</f>
        <v/>
      </c>
      <c r="AC3702" s="34" t="e">
        <f>VLOOKUP(#REF!,Apprenants!A3703:I4706,8,FALSE)</f>
        <v>#REF!</v>
      </c>
    </row>
    <row r="3703" spans="22:29" s="16" customFormat="1" x14ac:dyDescent="0.35">
      <c r="V3703" s="16" t="str">
        <f>IF(ISBLANK(Consolication[[#This Row],[Bénéficiaires]]),"",VLOOKUP(Consolication[[#This Row],[Bénéficiaires]],'PADESCE Ccontractuelle'!$B$61:$N$175,9,FALSE))</f>
        <v/>
      </c>
      <c r="AB3703" s="16" t="str">
        <f>IF(ISBLANK(Consolication[[#This Row],[Bénéficiaires]]),"",VLOOKUP(Consolication[[#This Row],[Bénéficiaires]],'PADESCE Ccontractuelle'!$B$61:$N$175,10,FALSE))</f>
        <v/>
      </c>
      <c r="AC3703" s="34" t="e">
        <f>VLOOKUP(#REF!,Apprenants!A3704:I4707,8,FALSE)</f>
        <v>#REF!</v>
      </c>
    </row>
    <row r="3704" spans="22:29" s="16" customFormat="1" x14ac:dyDescent="0.35">
      <c r="V3704" s="16" t="str">
        <f>IF(ISBLANK(Consolication[[#This Row],[Bénéficiaires]]),"",VLOOKUP(Consolication[[#This Row],[Bénéficiaires]],'PADESCE Ccontractuelle'!$B$61:$N$175,9,FALSE))</f>
        <v/>
      </c>
      <c r="AB3704" s="16" t="str">
        <f>IF(ISBLANK(Consolication[[#This Row],[Bénéficiaires]]),"",VLOOKUP(Consolication[[#This Row],[Bénéficiaires]],'PADESCE Ccontractuelle'!$B$61:$N$175,10,FALSE))</f>
        <v/>
      </c>
      <c r="AC3704" s="34" t="e">
        <f>VLOOKUP(#REF!,Apprenants!A3705:I4708,8,FALSE)</f>
        <v>#REF!</v>
      </c>
    </row>
    <row r="3705" spans="22:29" s="16" customFormat="1" x14ac:dyDescent="0.35">
      <c r="V3705" s="16" t="str">
        <f>IF(ISBLANK(Consolication[[#This Row],[Bénéficiaires]]),"",VLOOKUP(Consolication[[#This Row],[Bénéficiaires]],'PADESCE Ccontractuelle'!$B$61:$N$175,9,FALSE))</f>
        <v/>
      </c>
      <c r="AB3705" s="16" t="str">
        <f>IF(ISBLANK(Consolication[[#This Row],[Bénéficiaires]]),"",VLOOKUP(Consolication[[#This Row],[Bénéficiaires]],'PADESCE Ccontractuelle'!$B$61:$N$175,10,FALSE))</f>
        <v/>
      </c>
      <c r="AC3705" s="34" t="e">
        <f>VLOOKUP(#REF!,Apprenants!A3706:I4709,8,FALSE)</f>
        <v>#REF!</v>
      </c>
    </row>
    <row r="3706" spans="22:29" s="16" customFormat="1" x14ac:dyDescent="0.35">
      <c r="V3706" s="16" t="str">
        <f>IF(ISBLANK(Consolication[[#This Row],[Bénéficiaires]]),"",VLOOKUP(Consolication[[#This Row],[Bénéficiaires]],'PADESCE Ccontractuelle'!$B$61:$N$175,9,FALSE))</f>
        <v/>
      </c>
      <c r="AB3706" s="16" t="str">
        <f>IF(ISBLANK(Consolication[[#This Row],[Bénéficiaires]]),"",VLOOKUP(Consolication[[#This Row],[Bénéficiaires]],'PADESCE Ccontractuelle'!$B$61:$N$175,10,FALSE))</f>
        <v/>
      </c>
      <c r="AC3706" s="34" t="e">
        <f>VLOOKUP(#REF!,Apprenants!A3707:I4710,8,FALSE)</f>
        <v>#REF!</v>
      </c>
    </row>
    <row r="3707" spans="22:29" s="16" customFormat="1" x14ac:dyDescent="0.35">
      <c r="V3707" s="16" t="str">
        <f>IF(ISBLANK(Consolication[[#This Row],[Bénéficiaires]]),"",VLOOKUP(Consolication[[#This Row],[Bénéficiaires]],'PADESCE Ccontractuelle'!$B$61:$N$175,9,FALSE))</f>
        <v/>
      </c>
      <c r="AB3707" s="16" t="str">
        <f>IF(ISBLANK(Consolication[[#This Row],[Bénéficiaires]]),"",VLOOKUP(Consolication[[#This Row],[Bénéficiaires]],'PADESCE Ccontractuelle'!$B$61:$N$175,10,FALSE))</f>
        <v/>
      </c>
      <c r="AC3707" s="34" t="e">
        <f>VLOOKUP(#REF!,Apprenants!A3708:I4711,8,FALSE)</f>
        <v>#REF!</v>
      </c>
    </row>
    <row r="3708" spans="22:29" s="16" customFormat="1" x14ac:dyDescent="0.35">
      <c r="V3708" s="16" t="str">
        <f>IF(ISBLANK(Consolication[[#This Row],[Bénéficiaires]]),"",VLOOKUP(Consolication[[#This Row],[Bénéficiaires]],'PADESCE Ccontractuelle'!$B$61:$N$175,9,FALSE))</f>
        <v/>
      </c>
      <c r="AB3708" s="16" t="str">
        <f>IF(ISBLANK(Consolication[[#This Row],[Bénéficiaires]]),"",VLOOKUP(Consolication[[#This Row],[Bénéficiaires]],'PADESCE Ccontractuelle'!$B$61:$N$175,10,FALSE))</f>
        <v/>
      </c>
      <c r="AC3708" s="34" t="e">
        <f>VLOOKUP(#REF!,Apprenants!A3709:I4712,8,FALSE)</f>
        <v>#REF!</v>
      </c>
    </row>
    <row r="3709" spans="22:29" s="16" customFormat="1" x14ac:dyDescent="0.35">
      <c r="V3709" s="16" t="str">
        <f>IF(ISBLANK(Consolication[[#This Row],[Bénéficiaires]]),"",VLOOKUP(Consolication[[#This Row],[Bénéficiaires]],'PADESCE Ccontractuelle'!$B$61:$N$175,9,FALSE))</f>
        <v/>
      </c>
      <c r="AB3709" s="16" t="str">
        <f>IF(ISBLANK(Consolication[[#This Row],[Bénéficiaires]]),"",VLOOKUP(Consolication[[#This Row],[Bénéficiaires]],'PADESCE Ccontractuelle'!$B$61:$N$175,10,FALSE))</f>
        <v/>
      </c>
      <c r="AC3709" s="34" t="e">
        <f>VLOOKUP(#REF!,Apprenants!A3710:I4713,8,FALSE)</f>
        <v>#REF!</v>
      </c>
    </row>
    <row r="3710" spans="22:29" s="16" customFormat="1" x14ac:dyDescent="0.35">
      <c r="V3710" s="16" t="str">
        <f>IF(ISBLANK(Consolication[[#This Row],[Bénéficiaires]]),"",VLOOKUP(Consolication[[#This Row],[Bénéficiaires]],'PADESCE Ccontractuelle'!$B$61:$N$175,9,FALSE))</f>
        <v/>
      </c>
      <c r="AB3710" s="16" t="str">
        <f>IF(ISBLANK(Consolication[[#This Row],[Bénéficiaires]]),"",VLOOKUP(Consolication[[#This Row],[Bénéficiaires]],'PADESCE Ccontractuelle'!$B$61:$N$175,10,FALSE))</f>
        <v/>
      </c>
      <c r="AC3710" s="34" t="e">
        <f>VLOOKUP(#REF!,Apprenants!A3711:I4714,8,FALSE)</f>
        <v>#REF!</v>
      </c>
    </row>
    <row r="3711" spans="22:29" s="16" customFormat="1" x14ac:dyDescent="0.35">
      <c r="V3711" s="16" t="str">
        <f>IF(ISBLANK(Consolication[[#This Row],[Bénéficiaires]]),"",VLOOKUP(Consolication[[#This Row],[Bénéficiaires]],'PADESCE Ccontractuelle'!$B$61:$N$175,9,FALSE))</f>
        <v/>
      </c>
      <c r="AB3711" s="16" t="str">
        <f>IF(ISBLANK(Consolication[[#This Row],[Bénéficiaires]]),"",VLOOKUP(Consolication[[#This Row],[Bénéficiaires]],'PADESCE Ccontractuelle'!$B$61:$N$175,10,FALSE))</f>
        <v/>
      </c>
      <c r="AC3711" s="34" t="e">
        <f>VLOOKUP(#REF!,Apprenants!A3712:I4715,8,FALSE)</f>
        <v>#REF!</v>
      </c>
    </row>
    <row r="3712" spans="22:29" s="16" customFormat="1" x14ac:dyDescent="0.35">
      <c r="V3712" s="16" t="str">
        <f>IF(ISBLANK(Consolication[[#This Row],[Bénéficiaires]]),"",VLOOKUP(Consolication[[#This Row],[Bénéficiaires]],'PADESCE Ccontractuelle'!$B$61:$N$175,9,FALSE))</f>
        <v/>
      </c>
      <c r="AB3712" s="16" t="str">
        <f>IF(ISBLANK(Consolication[[#This Row],[Bénéficiaires]]),"",VLOOKUP(Consolication[[#This Row],[Bénéficiaires]],'PADESCE Ccontractuelle'!$B$61:$N$175,10,FALSE))</f>
        <v/>
      </c>
      <c r="AC3712" s="34" t="e">
        <f>VLOOKUP(#REF!,Apprenants!A3713:I4716,8,FALSE)</f>
        <v>#REF!</v>
      </c>
    </row>
    <row r="3713" spans="22:29" s="16" customFormat="1" x14ac:dyDescent="0.35">
      <c r="V3713" s="16" t="str">
        <f>IF(ISBLANK(Consolication[[#This Row],[Bénéficiaires]]),"",VLOOKUP(Consolication[[#This Row],[Bénéficiaires]],'PADESCE Ccontractuelle'!$B$61:$N$175,9,FALSE))</f>
        <v/>
      </c>
      <c r="AB3713" s="16" t="str">
        <f>IF(ISBLANK(Consolication[[#This Row],[Bénéficiaires]]),"",VLOOKUP(Consolication[[#This Row],[Bénéficiaires]],'PADESCE Ccontractuelle'!$B$61:$N$175,10,FALSE))</f>
        <v/>
      </c>
      <c r="AC3713" s="34" t="e">
        <f>VLOOKUP(#REF!,Apprenants!A3714:I4717,8,FALSE)</f>
        <v>#REF!</v>
      </c>
    </row>
    <row r="3714" spans="22:29" s="16" customFormat="1" x14ac:dyDescent="0.35">
      <c r="V3714" s="16" t="str">
        <f>IF(ISBLANK(Consolication[[#This Row],[Bénéficiaires]]),"",VLOOKUP(Consolication[[#This Row],[Bénéficiaires]],'PADESCE Ccontractuelle'!$B$61:$N$175,9,FALSE))</f>
        <v/>
      </c>
      <c r="AB3714" s="16" t="str">
        <f>IF(ISBLANK(Consolication[[#This Row],[Bénéficiaires]]),"",VLOOKUP(Consolication[[#This Row],[Bénéficiaires]],'PADESCE Ccontractuelle'!$B$61:$N$175,10,FALSE))</f>
        <v/>
      </c>
      <c r="AC3714" s="34" t="e">
        <f>VLOOKUP(#REF!,Apprenants!A3715:I4718,8,FALSE)</f>
        <v>#REF!</v>
      </c>
    </row>
    <row r="3715" spans="22:29" s="16" customFormat="1" x14ac:dyDescent="0.35">
      <c r="V3715" s="16" t="str">
        <f>IF(ISBLANK(Consolication[[#This Row],[Bénéficiaires]]),"",VLOOKUP(Consolication[[#This Row],[Bénéficiaires]],'PADESCE Ccontractuelle'!$B$61:$N$175,9,FALSE))</f>
        <v/>
      </c>
      <c r="AB3715" s="16" t="str">
        <f>IF(ISBLANK(Consolication[[#This Row],[Bénéficiaires]]),"",VLOOKUP(Consolication[[#This Row],[Bénéficiaires]],'PADESCE Ccontractuelle'!$B$61:$N$175,10,FALSE))</f>
        <v/>
      </c>
      <c r="AC3715" s="34" t="e">
        <f>VLOOKUP(#REF!,Apprenants!A3716:I4719,8,FALSE)</f>
        <v>#REF!</v>
      </c>
    </row>
    <row r="3716" spans="22:29" s="16" customFormat="1" x14ac:dyDescent="0.35">
      <c r="V3716" s="16" t="str">
        <f>IF(ISBLANK(Consolication[[#This Row],[Bénéficiaires]]),"",VLOOKUP(Consolication[[#This Row],[Bénéficiaires]],'PADESCE Ccontractuelle'!$B$61:$N$175,9,FALSE))</f>
        <v/>
      </c>
      <c r="AB3716" s="16" t="str">
        <f>IF(ISBLANK(Consolication[[#This Row],[Bénéficiaires]]),"",VLOOKUP(Consolication[[#This Row],[Bénéficiaires]],'PADESCE Ccontractuelle'!$B$61:$N$175,10,FALSE))</f>
        <v/>
      </c>
      <c r="AC3716" s="34" t="e">
        <f>VLOOKUP(#REF!,Apprenants!A3717:I4720,8,FALSE)</f>
        <v>#REF!</v>
      </c>
    </row>
    <row r="3717" spans="22:29" s="16" customFormat="1" x14ac:dyDescent="0.35">
      <c r="V3717" s="16" t="str">
        <f>IF(ISBLANK(Consolication[[#This Row],[Bénéficiaires]]),"",VLOOKUP(Consolication[[#This Row],[Bénéficiaires]],'PADESCE Ccontractuelle'!$B$61:$N$175,9,FALSE))</f>
        <v/>
      </c>
      <c r="AB3717" s="16" t="str">
        <f>IF(ISBLANK(Consolication[[#This Row],[Bénéficiaires]]),"",VLOOKUP(Consolication[[#This Row],[Bénéficiaires]],'PADESCE Ccontractuelle'!$B$61:$N$175,10,FALSE))</f>
        <v/>
      </c>
      <c r="AC3717" s="34" t="e">
        <f>VLOOKUP(#REF!,Apprenants!A3718:I4721,8,FALSE)</f>
        <v>#REF!</v>
      </c>
    </row>
    <row r="3718" spans="22:29" s="16" customFormat="1" x14ac:dyDescent="0.35">
      <c r="V3718" s="16" t="str">
        <f>IF(ISBLANK(Consolication[[#This Row],[Bénéficiaires]]),"",VLOOKUP(Consolication[[#This Row],[Bénéficiaires]],'PADESCE Ccontractuelle'!$B$61:$N$175,9,FALSE))</f>
        <v/>
      </c>
      <c r="AB3718" s="16" t="str">
        <f>IF(ISBLANK(Consolication[[#This Row],[Bénéficiaires]]),"",VLOOKUP(Consolication[[#This Row],[Bénéficiaires]],'PADESCE Ccontractuelle'!$B$61:$N$175,10,FALSE))</f>
        <v/>
      </c>
      <c r="AC3718" s="34" t="e">
        <f>VLOOKUP(#REF!,Apprenants!A3719:I4722,8,FALSE)</f>
        <v>#REF!</v>
      </c>
    </row>
    <row r="3719" spans="22:29" s="16" customFormat="1" x14ac:dyDescent="0.35">
      <c r="V3719" s="16" t="str">
        <f>IF(ISBLANK(Consolication[[#This Row],[Bénéficiaires]]),"",VLOOKUP(Consolication[[#This Row],[Bénéficiaires]],'PADESCE Ccontractuelle'!$B$61:$N$175,9,FALSE))</f>
        <v/>
      </c>
      <c r="AB3719" s="16" t="str">
        <f>IF(ISBLANK(Consolication[[#This Row],[Bénéficiaires]]),"",VLOOKUP(Consolication[[#This Row],[Bénéficiaires]],'PADESCE Ccontractuelle'!$B$61:$N$175,10,FALSE))</f>
        <v/>
      </c>
      <c r="AC3719" s="34" t="e">
        <f>VLOOKUP(#REF!,Apprenants!A3720:I4723,8,FALSE)</f>
        <v>#REF!</v>
      </c>
    </row>
    <row r="3720" spans="22:29" s="16" customFormat="1" x14ac:dyDescent="0.35">
      <c r="V3720" s="16" t="str">
        <f>IF(ISBLANK(Consolication[[#This Row],[Bénéficiaires]]),"",VLOOKUP(Consolication[[#This Row],[Bénéficiaires]],'PADESCE Ccontractuelle'!$B$61:$N$175,9,FALSE))</f>
        <v/>
      </c>
      <c r="AB3720" s="16" t="str">
        <f>IF(ISBLANK(Consolication[[#This Row],[Bénéficiaires]]),"",VLOOKUP(Consolication[[#This Row],[Bénéficiaires]],'PADESCE Ccontractuelle'!$B$61:$N$175,10,FALSE))</f>
        <v/>
      </c>
      <c r="AC3720" s="34" t="e">
        <f>VLOOKUP(#REF!,Apprenants!A3721:I4724,8,FALSE)</f>
        <v>#REF!</v>
      </c>
    </row>
    <row r="3721" spans="22:29" s="16" customFormat="1" x14ac:dyDescent="0.35">
      <c r="V3721" s="16" t="str">
        <f>IF(ISBLANK(Consolication[[#This Row],[Bénéficiaires]]),"",VLOOKUP(Consolication[[#This Row],[Bénéficiaires]],'PADESCE Ccontractuelle'!$B$61:$N$175,9,FALSE))</f>
        <v/>
      </c>
      <c r="AB3721" s="16" t="str">
        <f>IF(ISBLANK(Consolication[[#This Row],[Bénéficiaires]]),"",VLOOKUP(Consolication[[#This Row],[Bénéficiaires]],'PADESCE Ccontractuelle'!$B$61:$N$175,10,FALSE))</f>
        <v/>
      </c>
      <c r="AC3721" s="34" t="e">
        <f>VLOOKUP(#REF!,Apprenants!A3722:I4725,8,FALSE)</f>
        <v>#REF!</v>
      </c>
    </row>
    <row r="3722" spans="22:29" s="16" customFormat="1" x14ac:dyDescent="0.35">
      <c r="V3722" s="16" t="str">
        <f>IF(ISBLANK(Consolication[[#This Row],[Bénéficiaires]]),"",VLOOKUP(Consolication[[#This Row],[Bénéficiaires]],'PADESCE Ccontractuelle'!$B$61:$N$175,9,FALSE))</f>
        <v/>
      </c>
      <c r="AB3722" s="16" t="str">
        <f>IF(ISBLANK(Consolication[[#This Row],[Bénéficiaires]]),"",VLOOKUP(Consolication[[#This Row],[Bénéficiaires]],'PADESCE Ccontractuelle'!$B$61:$N$175,10,FALSE))</f>
        <v/>
      </c>
      <c r="AC3722" s="34" t="e">
        <f>VLOOKUP(#REF!,Apprenants!A3723:I4726,8,FALSE)</f>
        <v>#REF!</v>
      </c>
    </row>
    <row r="3723" spans="22:29" s="16" customFormat="1" x14ac:dyDescent="0.35">
      <c r="V3723" s="16" t="str">
        <f>IF(ISBLANK(Consolication[[#This Row],[Bénéficiaires]]),"",VLOOKUP(Consolication[[#This Row],[Bénéficiaires]],'PADESCE Ccontractuelle'!$B$61:$N$175,9,FALSE))</f>
        <v/>
      </c>
      <c r="AB3723" s="16" t="str">
        <f>IF(ISBLANK(Consolication[[#This Row],[Bénéficiaires]]),"",VLOOKUP(Consolication[[#This Row],[Bénéficiaires]],'PADESCE Ccontractuelle'!$B$61:$N$175,10,FALSE))</f>
        <v/>
      </c>
      <c r="AC3723" s="34" t="e">
        <f>VLOOKUP(#REF!,Apprenants!A3724:I4727,8,FALSE)</f>
        <v>#REF!</v>
      </c>
    </row>
    <row r="3724" spans="22:29" s="16" customFormat="1" x14ac:dyDescent="0.35">
      <c r="V3724" s="16" t="str">
        <f>IF(ISBLANK(Consolication[[#This Row],[Bénéficiaires]]),"",VLOOKUP(Consolication[[#This Row],[Bénéficiaires]],'PADESCE Ccontractuelle'!$B$61:$N$175,9,FALSE))</f>
        <v/>
      </c>
      <c r="AB3724" s="16" t="str">
        <f>IF(ISBLANK(Consolication[[#This Row],[Bénéficiaires]]),"",VLOOKUP(Consolication[[#This Row],[Bénéficiaires]],'PADESCE Ccontractuelle'!$B$61:$N$175,10,FALSE))</f>
        <v/>
      </c>
      <c r="AC3724" s="34" t="e">
        <f>VLOOKUP(#REF!,Apprenants!A3725:I4728,8,FALSE)</f>
        <v>#REF!</v>
      </c>
    </row>
    <row r="3725" spans="22:29" s="16" customFormat="1" x14ac:dyDescent="0.35">
      <c r="V3725" s="16" t="str">
        <f>IF(ISBLANK(Consolication[[#This Row],[Bénéficiaires]]),"",VLOOKUP(Consolication[[#This Row],[Bénéficiaires]],'PADESCE Ccontractuelle'!$B$61:$N$175,9,FALSE))</f>
        <v/>
      </c>
      <c r="AB3725" s="16" t="str">
        <f>IF(ISBLANK(Consolication[[#This Row],[Bénéficiaires]]),"",VLOOKUP(Consolication[[#This Row],[Bénéficiaires]],'PADESCE Ccontractuelle'!$B$61:$N$175,10,FALSE))</f>
        <v/>
      </c>
      <c r="AC3725" s="34" t="e">
        <f>VLOOKUP(#REF!,Apprenants!A3726:I4729,8,FALSE)</f>
        <v>#REF!</v>
      </c>
    </row>
    <row r="3726" spans="22:29" s="16" customFormat="1" x14ac:dyDescent="0.35">
      <c r="V3726" s="16" t="str">
        <f>IF(ISBLANK(Consolication[[#This Row],[Bénéficiaires]]),"",VLOOKUP(Consolication[[#This Row],[Bénéficiaires]],'PADESCE Ccontractuelle'!$B$61:$N$175,9,FALSE))</f>
        <v/>
      </c>
      <c r="AB3726" s="16" t="str">
        <f>IF(ISBLANK(Consolication[[#This Row],[Bénéficiaires]]),"",VLOOKUP(Consolication[[#This Row],[Bénéficiaires]],'PADESCE Ccontractuelle'!$B$61:$N$175,10,FALSE))</f>
        <v/>
      </c>
      <c r="AC3726" s="34" t="e">
        <f>VLOOKUP(#REF!,Apprenants!A3727:I4730,8,FALSE)</f>
        <v>#REF!</v>
      </c>
    </row>
    <row r="3727" spans="22:29" s="16" customFormat="1" x14ac:dyDescent="0.35">
      <c r="V3727" s="16" t="str">
        <f>IF(ISBLANK(Consolication[[#This Row],[Bénéficiaires]]),"",VLOOKUP(Consolication[[#This Row],[Bénéficiaires]],'PADESCE Ccontractuelle'!$B$61:$N$175,9,FALSE))</f>
        <v/>
      </c>
      <c r="AB3727" s="16" t="str">
        <f>IF(ISBLANK(Consolication[[#This Row],[Bénéficiaires]]),"",VLOOKUP(Consolication[[#This Row],[Bénéficiaires]],'PADESCE Ccontractuelle'!$B$61:$N$175,10,FALSE))</f>
        <v/>
      </c>
      <c r="AC3727" s="34" t="e">
        <f>VLOOKUP(#REF!,Apprenants!A3728:I4731,8,FALSE)</f>
        <v>#REF!</v>
      </c>
    </row>
    <row r="3728" spans="22:29" s="16" customFormat="1" x14ac:dyDescent="0.35">
      <c r="V3728" s="16" t="str">
        <f>IF(ISBLANK(Consolication[[#This Row],[Bénéficiaires]]),"",VLOOKUP(Consolication[[#This Row],[Bénéficiaires]],'PADESCE Ccontractuelle'!$B$61:$N$175,9,FALSE))</f>
        <v/>
      </c>
      <c r="AB3728" s="16" t="str">
        <f>IF(ISBLANK(Consolication[[#This Row],[Bénéficiaires]]),"",VLOOKUP(Consolication[[#This Row],[Bénéficiaires]],'PADESCE Ccontractuelle'!$B$61:$N$175,10,FALSE))</f>
        <v/>
      </c>
      <c r="AC3728" s="34" t="e">
        <f>VLOOKUP(#REF!,Apprenants!A3729:I4732,8,FALSE)</f>
        <v>#REF!</v>
      </c>
    </row>
    <row r="3729" spans="22:29" s="16" customFormat="1" x14ac:dyDescent="0.35">
      <c r="V3729" s="16" t="str">
        <f>IF(ISBLANK(Consolication[[#This Row],[Bénéficiaires]]),"",VLOOKUP(Consolication[[#This Row],[Bénéficiaires]],'PADESCE Ccontractuelle'!$B$61:$N$175,9,FALSE))</f>
        <v/>
      </c>
      <c r="AB3729" s="16" t="str">
        <f>IF(ISBLANK(Consolication[[#This Row],[Bénéficiaires]]),"",VLOOKUP(Consolication[[#This Row],[Bénéficiaires]],'PADESCE Ccontractuelle'!$B$61:$N$175,10,FALSE))</f>
        <v/>
      </c>
      <c r="AC3729" s="34" t="e">
        <f>VLOOKUP(#REF!,Apprenants!A3730:I4733,8,FALSE)</f>
        <v>#REF!</v>
      </c>
    </row>
    <row r="3730" spans="22:29" s="16" customFormat="1" x14ac:dyDescent="0.35">
      <c r="V3730" s="16" t="str">
        <f>IF(ISBLANK(Consolication[[#This Row],[Bénéficiaires]]),"",VLOOKUP(Consolication[[#This Row],[Bénéficiaires]],'PADESCE Ccontractuelle'!$B$61:$N$175,9,FALSE))</f>
        <v/>
      </c>
      <c r="AB3730" s="16" t="str">
        <f>IF(ISBLANK(Consolication[[#This Row],[Bénéficiaires]]),"",VLOOKUP(Consolication[[#This Row],[Bénéficiaires]],'PADESCE Ccontractuelle'!$B$61:$N$175,10,FALSE))</f>
        <v/>
      </c>
      <c r="AC3730" s="34" t="e">
        <f>VLOOKUP(#REF!,Apprenants!A3731:I4734,8,FALSE)</f>
        <v>#REF!</v>
      </c>
    </row>
    <row r="3731" spans="22:29" s="16" customFormat="1" x14ac:dyDescent="0.35">
      <c r="V3731" s="16" t="str">
        <f>IF(ISBLANK(Consolication[[#This Row],[Bénéficiaires]]),"",VLOOKUP(Consolication[[#This Row],[Bénéficiaires]],'PADESCE Ccontractuelle'!$B$61:$N$175,9,FALSE))</f>
        <v/>
      </c>
      <c r="AB3731" s="16" t="str">
        <f>IF(ISBLANK(Consolication[[#This Row],[Bénéficiaires]]),"",VLOOKUP(Consolication[[#This Row],[Bénéficiaires]],'PADESCE Ccontractuelle'!$B$61:$N$175,10,FALSE))</f>
        <v/>
      </c>
      <c r="AC3731" s="34" t="e">
        <f>VLOOKUP(#REF!,Apprenants!A3732:I4735,8,FALSE)</f>
        <v>#REF!</v>
      </c>
    </row>
    <row r="3732" spans="22:29" s="16" customFormat="1" x14ac:dyDescent="0.35">
      <c r="V3732" s="16" t="str">
        <f>IF(ISBLANK(Consolication[[#This Row],[Bénéficiaires]]),"",VLOOKUP(Consolication[[#This Row],[Bénéficiaires]],'PADESCE Ccontractuelle'!$B$61:$N$175,9,FALSE))</f>
        <v/>
      </c>
      <c r="AB3732" s="16" t="str">
        <f>IF(ISBLANK(Consolication[[#This Row],[Bénéficiaires]]),"",VLOOKUP(Consolication[[#This Row],[Bénéficiaires]],'PADESCE Ccontractuelle'!$B$61:$N$175,10,FALSE))</f>
        <v/>
      </c>
      <c r="AC3732" s="34" t="e">
        <f>VLOOKUP(#REF!,Apprenants!A3733:I4736,8,FALSE)</f>
        <v>#REF!</v>
      </c>
    </row>
    <row r="3733" spans="22:29" s="16" customFormat="1" x14ac:dyDescent="0.35">
      <c r="V3733" s="16" t="str">
        <f>IF(ISBLANK(Consolication[[#This Row],[Bénéficiaires]]),"",VLOOKUP(Consolication[[#This Row],[Bénéficiaires]],'PADESCE Ccontractuelle'!$B$61:$N$175,9,FALSE))</f>
        <v/>
      </c>
      <c r="AB3733" s="16" t="str">
        <f>IF(ISBLANK(Consolication[[#This Row],[Bénéficiaires]]),"",VLOOKUP(Consolication[[#This Row],[Bénéficiaires]],'PADESCE Ccontractuelle'!$B$61:$N$175,10,FALSE))</f>
        <v/>
      </c>
      <c r="AC3733" s="34" t="e">
        <f>VLOOKUP(#REF!,Apprenants!A3734:I4737,8,FALSE)</f>
        <v>#REF!</v>
      </c>
    </row>
    <row r="3734" spans="22:29" s="16" customFormat="1" x14ac:dyDescent="0.35">
      <c r="V3734" s="16" t="str">
        <f>IF(ISBLANK(Consolication[[#This Row],[Bénéficiaires]]),"",VLOOKUP(Consolication[[#This Row],[Bénéficiaires]],'PADESCE Ccontractuelle'!$B$61:$N$175,9,FALSE))</f>
        <v/>
      </c>
      <c r="AB3734" s="16" t="str">
        <f>IF(ISBLANK(Consolication[[#This Row],[Bénéficiaires]]),"",VLOOKUP(Consolication[[#This Row],[Bénéficiaires]],'PADESCE Ccontractuelle'!$B$61:$N$175,10,FALSE))</f>
        <v/>
      </c>
      <c r="AC3734" s="34" t="e">
        <f>VLOOKUP(#REF!,Apprenants!A3735:I4738,8,FALSE)</f>
        <v>#REF!</v>
      </c>
    </row>
    <row r="3735" spans="22:29" s="16" customFormat="1" x14ac:dyDescent="0.35">
      <c r="V3735" s="16" t="str">
        <f>IF(ISBLANK(Consolication[[#This Row],[Bénéficiaires]]),"",VLOOKUP(Consolication[[#This Row],[Bénéficiaires]],'PADESCE Ccontractuelle'!$B$61:$N$175,9,FALSE))</f>
        <v/>
      </c>
      <c r="AB3735" s="16" t="str">
        <f>IF(ISBLANK(Consolication[[#This Row],[Bénéficiaires]]),"",VLOOKUP(Consolication[[#This Row],[Bénéficiaires]],'PADESCE Ccontractuelle'!$B$61:$N$175,10,FALSE))</f>
        <v/>
      </c>
      <c r="AC3735" s="34" t="e">
        <f>VLOOKUP(#REF!,Apprenants!A3736:I4739,8,FALSE)</f>
        <v>#REF!</v>
      </c>
    </row>
    <row r="3736" spans="22:29" s="16" customFormat="1" x14ac:dyDescent="0.35">
      <c r="V3736" s="16" t="str">
        <f>IF(ISBLANK(Consolication[[#This Row],[Bénéficiaires]]),"",VLOOKUP(Consolication[[#This Row],[Bénéficiaires]],'PADESCE Ccontractuelle'!$B$61:$N$175,9,FALSE))</f>
        <v/>
      </c>
      <c r="AB3736" s="16" t="str">
        <f>IF(ISBLANK(Consolication[[#This Row],[Bénéficiaires]]),"",VLOOKUP(Consolication[[#This Row],[Bénéficiaires]],'PADESCE Ccontractuelle'!$B$61:$N$175,10,FALSE))</f>
        <v/>
      </c>
      <c r="AC3736" s="34" t="e">
        <f>VLOOKUP(#REF!,Apprenants!A3737:I4740,8,FALSE)</f>
        <v>#REF!</v>
      </c>
    </row>
    <row r="3737" spans="22:29" s="16" customFormat="1" x14ac:dyDescent="0.35">
      <c r="V3737" s="16" t="str">
        <f>IF(ISBLANK(Consolication[[#This Row],[Bénéficiaires]]),"",VLOOKUP(Consolication[[#This Row],[Bénéficiaires]],'PADESCE Ccontractuelle'!$B$61:$N$175,9,FALSE))</f>
        <v/>
      </c>
      <c r="AB3737" s="16" t="str">
        <f>IF(ISBLANK(Consolication[[#This Row],[Bénéficiaires]]),"",VLOOKUP(Consolication[[#This Row],[Bénéficiaires]],'PADESCE Ccontractuelle'!$B$61:$N$175,10,FALSE))</f>
        <v/>
      </c>
      <c r="AC3737" s="34" t="e">
        <f>VLOOKUP(#REF!,Apprenants!A3738:I4741,8,FALSE)</f>
        <v>#REF!</v>
      </c>
    </row>
    <row r="3738" spans="22:29" s="16" customFormat="1" x14ac:dyDescent="0.35">
      <c r="V3738" s="16" t="str">
        <f>IF(ISBLANK(Consolication[[#This Row],[Bénéficiaires]]),"",VLOOKUP(Consolication[[#This Row],[Bénéficiaires]],'PADESCE Ccontractuelle'!$B$61:$N$175,9,FALSE))</f>
        <v/>
      </c>
      <c r="AB3738" s="16" t="str">
        <f>IF(ISBLANK(Consolication[[#This Row],[Bénéficiaires]]),"",VLOOKUP(Consolication[[#This Row],[Bénéficiaires]],'PADESCE Ccontractuelle'!$B$61:$N$175,10,FALSE))</f>
        <v/>
      </c>
      <c r="AC3738" s="34" t="e">
        <f>VLOOKUP(#REF!,Apprenants!A3739:I4742,8,FALSE)</f>
        <v>#REF!</v>
      </c>
    </row>
    <row r="3739" spans="22:29" s="16" customFormat="1" x14ac:dyDescent="0.35">
      <c r="V3739" s="16" t="str">
        <f>IF(ISBLANK(Consolication[[#This Row],[Bénéficiaires]]),"",VLOOKUP(Consolication[[#This Row],[Bénéficiaires]],'PADESCE Ccontractuelle'!$B$61:$N$175,9,FALSE))</f>
        <v/>
      </c>
      <c r="AB3739" s="16" t="str">
        <f>IF(ISBLANK(Consolication[[#This Row],[Bénéficiaires]]),"",VLOOKUP(Consolication[[#This Row],[Bénéficiaires]],'PADESCE Ccontractuelle'!$B$61:$N$175,10,FALSE))</f>
        <v/>
      </c>
      <c r="AC3739" s="34" t="e">
        <f>VLOOKUP(#REF!,Apprenants!A3740:I4743,8,FALSE)</f>
        <v>#REF!</v>
      </c>
    </row>
    <row r="3740" spans="22:29" s="16" customFormat="1" x14ac:dyDescent="0.35">
      <c r="V3740" s="16" t="str">
        <f>IF(ISBLANK(Consolication[[#This Row],[Bénéficiaires]]),"",VLOOKUP(Consolication[[#This Row],[Bénéficiaires]],'PADESCE Ccontractuelle'!$B$61:$N$175,9,FALSE))</f>
        <v/>
      </c>
      <c r="AB3740" s="16" t="str">
        <f>IF(ISBLANK(Consolication[[#This Row],[Bénéficiaires]]),"",VLOOKUP(Consolication[[#This Row],[Bénéficiaires]],'PADESCE Ccontractuelle'!$B$61:$N$175,10,FALSE))</f>
        <v/>
      </c>
      <c r="AC3740" s="34" t="e">
        <f>VLOOKUP(#REF!,Apprenants!A3741:I4744,8,FALSE)</f>
        <v>#REF!</v>
      </c>
    </row>
    <row r="3741" spans="22:29" s="16" customFormat="1" x14ac:dyDescent="0.35">
      <c r="V3741" s="16" t="str">
        <f>IF(ISBLANK(Consolication[[#This Row],[Bénéficiaires]]),"",VLOOKUP(Consolication[[#This Row],[Bénéficiaires]],'PADESCE Ccontractuelle'!$B$61:$N$175,9,FALSE))</f>
        <v/>
      </c>
      <c r="AB3741" s="16" t="str">
        <f>IF(ISBLANK(Consolication[[#This Row],[Bénéficiaires]]),"",VLOOKUP(Consolication[[#This Row],[Bénéficiaires]],'PADESCE Ccontractuelle'!$B$61:$N$175,10,FALSE))</f>
        <v/>
      </c>
      <c r="AC3741" s="34" t="e">
        <f>VLOOKUP(#REF!,Apprenants!A3742:I4745,8,FALSE)</f>
        <v>#REF!</v>
      </c>
    </row>
    <row r="3742" spans="22:29" s="16" customFormat="1" x14ac:dyDescent="0.35">
      <c r="V3742" s="16" t="str">
        <f>IF(ISBLANK(Consolication[[#This Row],[Bénéficiaires]]),"",VLOOKUP(Consolication[[#This Row],[Bénéficiaires]],'PADESCE Ccontractuelle'!$B$61:$N$175,9,FALSE))</f>
        <v/>
      </c>
      <c r="AB3742" s="16" t="str">
        <f>IF(ISBLANK(Consolication[[#This Row],[Bénéficiaires]]),"",VLOOKUP(Consolication[[#This Row],[Bénéficiaires]],'PADESCE Ccontractuelle'!$B$61:$N$175,10,FALSE))</f>
        <v/>
      </c>
      <c r="AC3742" s="34" t="e">
        <f>VLOOKUP(#REF!,Apprenants!A3743:I4746,8,FALSE)</f>
        <v>#REF!</v>
      </c>
    </row>
    <row r="3743" spans="22:29" s="16" customFormat="1" x14ac:dyDescent="0.35">
      <c r="V3743" s="16" t="str">
        <f>IF(ISBLANK(Consolication[[#This Row],[Bénéficiaires]]),"",VLOOKUP(Consolication[[#This Row],[Bénéficiaires]],'PADESCE Ccontractuelle'!$B$61:$N$175,9,FALSE))</f>
        <v/>
      </c>
      <c r="AB3743" s="16" t="str">
        <f>IF(ISBLANK(Consolication[[#This Row],[Bénéficiaires]]),"",VLOOKUP(Consolication[[#This Row],[Bénéficiaires]],'PADESCE Ccontractuelle'!$B$61:$N$175,10,FALSE))</f>
        <v/>
      </c>
      <c r="AC3743" s="34" t="e">
        <f>VLOOKUP(#REF!,Apprenants!A3744:I4747,8,FALSE)</f>
        <v>#REF!</v>
      </c>
    </row>
    <row r="3744" spans="22:29" s="16" customFormat="1" x14ac:dyDescent="0.35">
      <c r="V3744" s="16" t="str">
        <f>IF(ISBLANK(Consolication[[#This Row],[Bénéficiaires]]),"",VLOOKUP(Consolication[[#This Row],[Bénéficiaires]],'PADESCE Ccontractuelle'!$B$61:$N$175,9,FALSE))</f>
        <v/>
      </c>
      <c r="AB3744" s="16" t="str">
        <f>IF(ISBLANK(Consolication[[#This Row],[Bénéficiaires]]),"",VLOOKUP(Consolication[[#This Row],[Bénéficiaires]],'PADESCE Ccontractuelle'!$B$61:$N$175,10,FALSE))</f>
        <v/>
      </c>
      <c r="AC3744" s="34" t="e">
        <f>VLOOKUP(#REF!,Apprenants!A3745:I4748,8,FALSE)</f>
        <v>#REF!</v>
      </c>
    </row>
    <row r="3745" spans="22:29" s="16" customFormat="1" x14ac:dyDescent="0.35">
      <c r="V3745" s="16" t="str">
        <f>IF(ISBLANK(Consolication[[#This Row],[Bénéficiaires]]),"",VLOOKUP(Consolication[[#This Row],[Bénéficiaires]],'PADESCE Ccontractuelle'!$B$61:$N$175,9,FALSE))</f>
        <v/>
      </c>
      <c r="AB3745" s="16" t="str">
        <f>IF(ISBLANK(Consolication[[#This Row],[Bénéficiaires]]),"",VLOOKUP(Consolication[[#This Row],[Bénéficiaires]],'PADESCE Ccontractuelle'!$B$61:$N$175,10,FALSE))</f>
        <v/>
      </c>
      <c r="AC3745" s="34" t="e">
        <f>VLOOKUP(#REF!,Apprenants!A3746:I4749,8,FALSE)</f>
        <v>#REF!</v>
      </c>
    </row>
    <row r="3746" spans="22:29" s="16" customFormat="1" x14ac:dyDescent="0.35">
      <c r="V3746" s="16" t="str">
        <f>IF(ISBLANK(Consolication[[#This Row],[Bénéficiaires]]),"",VLOOKUP(Consolication[[#This Row],[Bénéficiaires]],'PADESCE Ccontractuelle'!$B$61:$N$175,9,FALSE))</f>
        <v/>
      </c>
      <c r="AB3746" s="16" t="str">
        <f>IF(ISBLANK(Consolication[[#This Row],[Bénéficiaires]]),"",VLOOKUP(Consolication[[#This Row],[Bénéficiaires]],'PADESCE Ccontractuelle'!$B$61:$N$175,10,FALSE))</f>
        <v/>
      </c>
      <c r="AC3746" s="34" t="e">
        <f>VLOOKUP(#REF!,Apprenants!A3747:I4750,8,FALSE)</f>
        <v>#REF!</v>
      </c>
    </row>
    <row r="3747" spans="22:29" s="16" customFormat="1" x14ac:dyDescent="0.35">
      <c r="V3747" s="16" t="str">
        <f>IF(ISBLANK(Consolication[[#This Row],[Bénéficiaires]]),"",VLOOKUP(Consolication[[#This Row],[Bénéficiaires]],'PADESCE Ccontractuelle'!$B$61:$N$175,9,FALSE))</f>
        <v/>
      </c>
      <c r="AB3747" s="16" t="str">
        <f>IF(ISBLANK(Consolication[[#This Row],[Bénéficiaires]]),"",VLOOKUP(Consolication[[#This Row],[Bénéficiaires]],'PADESCE Ccontractuelle'!$B$61:$N$175,10,FALSE))</f>
        <v/>
      </c>
      <c r="AC3747" s="34" t="e">
        <f>VLOOKUP(#REF!,Apprenants!A3748:I4751,8,FALSE)</f>
        <v>#REF!</v>
      </c>
    </row>
    <row r="3748" spans="22:29" s="16" customFormat="1" x14ac:dyDescent="0.35">
      <c r="V3748" s="16" t="str">
        <f>IF(ISBLANK(Consolication[[#This Row],[Bénéficiaires]]),"",VLOOKUP(Consolication[[#This Row],[Bénéficiaires]],'PADESCE Ccontractuelle'!$B$61:$N$175,9,FALSE))</f>
        <v/>
      </c>
      <c r="AB3748" s="16" t="str">
        <f>IF(ISBLANK(Consolication[[#This Row],[Bénéficiaires]]),"",VLOOKUP(Consolication[[#This Row],[Bénéficiaires]],'PADESCE Ccontractuelle'!$B$61:$N$175,10,FALSE))</f>
        <v/>
      </c>
      <c r="AC3748" s="34" t="e">
        <f>VLOOKUP(#REF!,Apprenants!A3749:I4752,8,FALSE)</f>
        <v>#REF!</v>
      </c>
    </row>
    <row r="3749" spans="22:29" s="16" customFormat="1" x14ac:dyDescent="0.35">
      <c r="V3749" s="16" t="str">
        <f>IF(ISBLANK(Consolication[[#This Row],[Bénéficiaires]]),"",VLOOKUP(Consolication[[#This Row],[Bénéficiaires]],'PADESCE Ccontractuelle'!$B$61:$N$175,9,FALSE))</f>
        <v/>
      </c>
      <c r="AB3749" s="16" t="str">
        <f>IF(ISBLANK(Consolication[[#This Row],[Bénéficiaires]]),"",VLOOKUP(Consolication[[#This Row],[Bénéficiaires]],'PADESCE Ccontractuelle'!$B$61:$N$175,10,FALSE))</f>
        <v/>
      </c>
      <c r="AC3749" s="34" t="e">
        <f>VLOOKUP(#REF!,Apprenants!A3750:I4753,8,FALSE)</f>
        <v>#REF!</v>
      </c>
    </row>
    <row r="3750" spans="22:29" s="16" customFormat="1" x14ac:dyDescent="0.35">
      <c r="V3750" s="16" t="str">
        <f>IF(ISBLANK(Consolication[[#This Row],[Bénéficiaires]]),"",VLOOKUP(Consolication[[#This Row],[Bénéficiaires]],'PADESCE Ccontractuelle'!$B$61:$N$175,9,FALSE))</f>
        <v/>
      </c>
      <c r="AB3750" s="16" t="str">
        <f>IF(ISBLANK(Consolication[[#This Row],[Bénéficiaires]]),"",VLOOKUP(Consolication[[#This Row],[Bénéficiaires]],'PADESCE Ccontractuelle'!$B$61:$N$175,10,FALSE))</f>
        <v/>
      </c>
      <c r="AC3750" s="34" t="e">
        <f>VLOOKUP(#REF!,Apprenants!A3751:I4754,8,FALSE)</f>
        <v>#REF!</v>
      </c>
    </row>
    <row r="3751" spans="22:29" s="16" customFormat="1" x14ac:dyDescent="0.35">
      <c r="V3751" s="16" t="str">
        <f>IF(ISBLANK(Consolication[[#This Row],[Bénéficiaires]]),"",VLOOKUP(Consolication[[#This Row],[Bénéficiaires]],'PADESCE Ccontractuelle'!$B$61:$N$175,9,FALSE))</f>
        <v/>
      </c>
      <c r="AB3751" s="16" t="str">
        <f>IF(ISBLANK(Consolication[[#This Row],[Bénéficiaires]]),"",VLOOKUP(Consolication[[#This Row],[Bénéficiaires]],'PADESCE Ccontractuelle'!$B$61:$N$175,10,FALSE))</f>
        <v/>
      </c>
      <c r="AC3751" s="34" t="e">
        <f>VLOOKUP(#REF!,Apprenants!A3752:I4755,8,FALSE)</f>
        <v>#REF!</v>
      </c>
    </row>
    <row r="3752" spans="22:29" s="16" customFormat="1" x14ac:dyDescent="0.35">
      <c r="V3752" s="16" t="str">
        <f>IF(ISBLANK(Consolication[[#This Row],[Bénéficiaires]]),"",VLOOKUP(Consolication[[#This Row],[Bénéficiaires]],'PADESCE Ccontractuelle'!$B$61:$N$175,9,FALSE))</f>
        <v/>
      </c>
      <c r="AB3752" s="16" t="str">
        <f>IF(ISBLANK(Consolication[[#This Row],[Bénéficiaires]]),"",VLOOKUP(Consolication[[#This Row],[Bénéficiaires]],'PADESCE Ccontractuelle'!$B$61:$N$175,10,FALSE))</f>
        <v/>
      </c>
      <c r="AC3752" s="34" t="e">
        <f>VLOOKUP(#REF!,Apprenants!A3753:I4756,8,FALSE)</f>
        <v>#REF!</v>
      </c>
    </row>
    <row r="3753" spans="22:29" s="16" customFormat="1" x14ac:dyDescent="0.35">
      <c r="V3753" s="16" t="str">
        <f>IF(ISBLANK(Consolication[[#This Row],[Bénéficiaires]]),"",VLOOKUP(Consolication[[#This Row],[Bénéficiaires]],'PADESCE Ccontractuelle'!$B$61:$N$175,9,FALSE))</f>
        <v/>
      </c>
      <c r="AB3753" s="16" t="str">
        <f>IF(ISBLANK(Consolication[[#This Row],[Bénéficiaires]]),"",VLOOKUP(Consolication[[#This Row],[Bénéficiaires]],'PADESCE Ccontractuelle'!$B$61:$N$175,10,FALSE))</f>
        <v/>
      </c>
      <c r="AC3753" s="34" t="e">
        <f>VLOOKUP(#REF!,Apprenants!A3754:I4757,8,FALSE)</f>
        <v>#REF!</v>
      </c>
    </row>
    <row r="3754" spans="22:29" s="16" customFormat="1" x14ac:dyDescent="0.35">
      <c r="V3754" s="16" t="str">
        <f>IF(ISBLANK(Consolication[[#This Row],[Bénéficiaires]]),"",VLOOKUP(Consolication[[#This Row],[Bénéficiaires]],'PADESCE Ccontractuelle'!$B$61:$N$175,9,FALSE))</f>
        <v/>
      </c>
      <c r="AB3754" s="16" t="str">
        <f>IF(ISBLANK(Consolication[[#This Row],[Bénéficiaires]]),"",VLOOKUP(Consolication[[#This Row],[Bénéficiaires]],'PADESCE Ccontractuelle'!$B$61:$N$175,10,FALSE))</f>
        <v/>
      </c>
      <c r="AC3754" s="34" t="e">
        <f>VLOOKUP(#REF!,Apprenants!A3755:I4758,8,FALSE)</f>
        <v>#REF!</v>
      </c>
    </row>
    <row r="3755" spans="22:29" s="16" customFormat="1" x14ac:dyDescent="0.35">
      <c r="V3755" s="16" t="str">
        <f>IF(ISBLANK(Consolication[[#This Row],[Bénéficiaires]]),"",VLOOKUP(Consolication[[#This Row],[Bénéficiaires]],'PADESCE Ccontractuelle'!$B$61:$N$175,9,FALSE))</f>
        <v/>
      </c>
      <c r="AB3755" s="16" t="str">
        <f>IF(ISBLANK(Consolication[[#This Row],[Bénéficiaires]]),"",VLOOKUP(Consolication[[#This Row],[Bénéficiaires]],'PADESCE Ccontractuelle'!$B$61:$N$175,10,FALSE))</f>
        <v/>
      </c>
      <c r="AC3755" s="34" t="e">
        <f>VLOOKUP(#REF!,Apprenants!A3756:I4759,8,FALSE)</f>
        <v>#REF!</v>
      </c>
    </row>
    <row r="3756" spans="22:29" s="16" customFormat="1" x14ac:dyDescent="0.35">
      <c r="V3756" s="16" t="str">
        <f>IF(ISBLANK(Consolication[[#This Row],[Bénéficiaires]]),"",VLOOKUP(Consolication[[#This Row],[Bénéficiaires]],'PADESCE Ccontractuelle'!$B$61:$N$175,9,FALSE))</f>
        <v/>
      </c>
      <c r="AB3756" s="16" t="str">
        <f>IF(ISBLANK(Consolication[[#This Row],[Bénéficiaires]]),"",VLOOKUP(Consolication[[#This Row],[Bénéficiaires]],'PADESCE Ccontractuelle'!$B$61:$N$175,10,FALSE))</f>
        <v/>
      </c>
      <c r="AC3756" s="34" t="e">
        <f>VLOOKUP(#REF!,Apprenants!A3757:I4760,8,FALSE)</f>
        <v>#REF!</v>
      </c>
    </row>
    <row r="3757" spans="22:29" s="16" customFormat="1" x14ac:dyDescent="0.35">
      <c r="V3757" s="16" t="str">
        <f>IF(ISBLANK(Consolication[[#This Row],[Bénéficiaires]]),"",VLOOKUP(Consolication[[#This Row],[Bénéficiaires]],'PADESCE Ccontractuelle'!$B$61:$N$175,9,FALSE))</f>
        <v/>
      </c>
      <c r="AB3757" s="16" t="str">
        <f>IF(ISBLANK(Consolication[[#This Row],[Bénéficiaires]]),"",VLOOKUP(Consolication[[#This Row],[Bénéficiaires]],'PADESCE Ccontractuelle'!$B$61:$N$175,10,FALSE))</f>
        <v/>
      </c>
      <c r="AC3757" s="34" t="e">
        <f>VLOOKUP(#REF!,Apprenants!A3758:I4761,8,FALSE)</f>
        <v>#REF!</v>
      </c>
    </row>
    <row r="3758" spans="22:29" s="16" customFormat="1" x14ac:dyDescent="0.35">
      <c r="V3758" s="16" t="str">
        <f>IF(ISBLANK(Consolication[[#This Row],[Bénéficiaires]]),"",VLOOKUP(Consolication[[#This Row],[Bénéficiaires]],'PADESCE Ccontractuelle'!$B$61:$N$175,9,FALSE))</f>
        <v/>
      </c>
      <c r="AB3758" s="16" t="str">
        <f>IF(ISBLANK(Consolication[[#This Row],[Bénéficiaires]]),"",VLOOKUP(Consolication[[#This Row],[Bénéficiaires]],'PADESCE Ccontractuelle'!$B$61:$N$175,10,FALSE))</f>
        <v/>
      </c>
      <c r="AC3758" s="34" t="e">
        <f>VLOOKUP(#REF!,Apprenants!A3759:I4762,8,FALSE)</f>
        <v>#REF!</v>
      </c>
    </row>
    <row r="3759" spans="22:29" s="16" customFormat="1" x14ac:dyDescent="0.35">
      <c r="V3759" s="16" t="str">
        <f>IF(ISBLANK(Consolication[[#This Row],[Bénéficiaires]]),"",VLOOKUP(Consolication[[#This Row],[Bénéficiaires]],'PADESCE Ccontractuelle'!$B$61:$N$175,9,FALSE))</f>
        <v/>
      </c>
      <c r="AB3759" s="16" t="str">
        <f>IF(ISBLANK(Consolication[[#This Row],[Bénéficiaires]]),"",VLOOKUP(Consolication[[#This Row],[Bénéficiaires]],'PADESCE Ccontractuelle'!$B$61:$N$175,10,FALSE))</f>
        <v/>
      </c>
      <c r="AC3759" s="34" t="e">
        <f>VLOOKUP(#REF!,Apprenants!A3760:I4763,8,FALSE)</f>
        <v>#REF!</v>
      </c>
    </row>
    <row r="3760" spans="22:29" s="16" customFormat="1" x14ac:dyDescent="0.35">
      <c r="V3760" s="16" t="str">
        <f>IF(ISBLANK(Consolication[[#This Row],[Bénéficiaires]]),"",VLOOKUP(Consolication[[#This Row],[Bénéficiaires]],'PADESCE Ccontractuelle'!$B$61:$N$175,9,FALSE))</f>
        <v/>
      </c>
      <c r="AB3760" s="16" t="str">
        <f>IF(ISBLANK(Consolication[[#This Row],[Bénéficiaires]]),"",VLOOKUP(Consolication[[#This Row],[Bénéficiaires]],'PADESCE Ccontractuelle'!$B$61:$N$175,10,FALSE))</f>
        <v/>
      </c>
      <c r="AC3760" s="34" t="e">
        <f>VLOOKUP(#REF!,Apprenants!A3761:I4764,8,FALSE)</f>
        <v>#REF!</v>
      </c>
    </row>
    <row r="3761" spans="22:29" s="16" customFormat="1" x14ac:dyDescent="0.35">
      <c r="V3761" s="16" t="str">
        <f>IF(ISBLANK(Consolication[[#This Row],[Bénéficiaires]]),"",VLOOKUP(Consolication[[#This Row],[Bénéficiaires]],'PADESCE Ccontractuelle'!$B$61:$N$175,9,FALSE))</f>
        <v/>
      </c>
      <c r="AB3761" s="16" t="str">
        <f>IF(ISBLANK(Consolication[[#This Row],[Bénéficiaires]]),"",VLOOKUP(Consolication[[#This Row],[Bénéficiaires]],'PADESCE Ccontractuelle'!$B$61:$N$175,10,FALSE))</f>
        <v/>
      </c>
      <c r="AC3761" s="34" t="e">
        <f>VLOOKUP(#REF!,Apprenants!A3762:I4765,8,FALSE)</f>
        <v>#REF!</v>
      </c>
    </row>
    <row r="3762" spans="22:29" s="16" customFormat="1" x14ac:dyDescent="0.35">
      <c r="V3762" s="16" t="str">
        <f>IF(ISBLANK(Consolication[[#This Row],[Bénéficiaires]]),"",VLOOKUP(Consolication[[#This Row],[Bénéficiaires]],'PADESCE Ccontractuelle'!$B$61:$N$175,9,FALSE))</f>
        <v/>
      </c>
      <c r="AB3762" s="16" t="str">
        <f>IF(ISBLANK(Consolication[[#This Row],[Bénéficiaires]]),"",VLOOKUP(Consolication[[#This Row],[Bénéficiaires]],'PADESCE Ccontractuelle'!$B$61:$N$175,10,FALSE))</f>
        <v/>
      </c>
      <c r="AC3762" s="34" t="e">
        <f>VLOOKUP(#REF!,Apprenants!A3763:I4766,8,FALSE)</f>
        <v>#REF!</v>
      </c>
    </row>
    <row r="3763" spans="22:29" s="16" customFormat="1" x14ac:dyDescent="0.35">
      <c r="V3763" s="16" t="str">
        <f>IF(ISBLANK(Consolication[[#This Row],[Bénéficiaires]]),"",VLOOKUP(Consolication[[#This Row],[Bénéficiaires]],'PADESCE Ccontractuelle'!$B$61:$N$175,9,FALSE))</f>
        <v/>
      </c>
      <c r="AB3763" s="16" t="str">
        <f>IF(ISBLANK(Consolication[[#This Row],[Bénéficiaires]]),"",VLOOKUP(Consolication[[#This Row],[Bénéficiaires]],'PADESCE Ccontractuelle'!$B$61:$N$175,10,FALSE))</f>
        <v/>
      </c>
      <c r="AC3763" s="34" t="e">
        <f>VLOOKUP(#REF!,Apprenants!A3764:I4767,8,FALSE)</f>
        <v>#REF!</v>
      </c>
    </row>
    <row r="3764" spans="22:29" s="16" customFormat="1" x14ac:dyDescent="0.35">
      <c r="V3764" s="16" t="str">
        <f>IF(ISBLANK(Consolication[[#This Row],[Bénéficiaires]]),"",VLOOKUP(Consolication[[#This Row],[Bénéficiaires]],'PADESCE Ccontractuelle'!$B$61:$N$175,9,FALSE))</f>
        <v/>
      </c>
      <c r="AB3764" s="16" t="str">
        <f>IF(ISBLANK(Consolication[[#This Row],[Bénéficiaires]]),"",VLOOKUP(Consolication[[#This Row],[Bénéficiaires]],'PADESCE Ccontractuelle'!$B$61:$N$175,10,FALSE))</f>
        <v/>
      </c>
      <c r="AC3764" s="34" t="e">
        <f>VLOOKUP(#REF!,Apprenants!A3765:I4768,8,FALSE)</f>
        <v>#REF!</v>
      </c>
    </row>
    <row r="3765" spans="22:29" s="16" customFormat="1" x14ac:dyDescent="0.35">
      <c r="V3765" s="16" t="str">
        <f>IF(ISBLANK(Consolication[[#This Row],[Bénéficiaires]]),"",VLOOKUP(Consolication[[#This Row],[Bénéficiaires]],'PADESCE Ccontractuelle'!$B$61:$N$175,9,FALSE))</f>
        <v/>
      </c>
      <c r="AB3765" s="16" t="str">
        <f>IF(ISBLANK(Consolication[[#This Row],[Bénéficiaires]]),"",VLOOKUP(Consolication[[#This Row],[Bénéficiaires]],'PADESCE Ccontractuelle'!$B$61:$N$175,10,FALSE))</f>
        <v/>
      </c>
      <c r="AC3765" s="34" t="e">
        <f>VLOOKUP(#REF!,Apprenants!A3766:I4769,8,FALSE)</f>
        <v>#REF!</v>
      </c>
    </row>
    <row r="3766" spans="22:29" s="16" customFormat="1" x14ac:dyDescent="0.35">
      <c r="V3766" s="16" t="str">
        <f>IF(ISBLANK(Consolication[[#This Row],[Bénéficiaires]]),"",VLOOKUP(Consolication[[#This Row],[Bénéficiaires]],'PADESCE Ccontractuelle'!$B$61:$N$175,9,FALSE))</f>
        <v/>
      </c>
      <c r="AB3766" s="16" t="str">
        <f>IF(ISBLANK(Consolication[[#This Row],[Bénéficiaires]]),"",VLOOKUP(Consolication[[#This Row],[Bénéficiaires]],'PADESCE Ccontractuelle'!$B$61:$N$175,10,FALSE))</f>
        <v/>
      </c>
      <c r="AC3766" s="34" t="e">
        <f>VLOOKUP(#REF!,Apprenants!A3767:I4770,8,FALSE)</f>
        <v>#REF!</v>
      </c>
    </row>
    <row r="3767" spans="22:29" s="16" customFormat="1" x14ac:dyDescent="0.35">
      <c r="V3767" s="16" t="str">
        <f>IF(ISBLANK(Consolication[[#This Row],[Bénéficiaires]]),"",VLOOKUP(Consolication[[#This Row],[Bénéficiaires]],'PADESCE Ccontractuelle'!$B$61:$N$175,9,FALSE))</f>
        <v/>
      </c>
      <c r="AB3767" s="16" t="str">
        <f>IF(ISBLANK(Consolication[[#This Row],[Bénéficiaires]]),"",VLOOKUP(Consolication[[#This Row],[Bénéficiaires]],'PADESCE Ccontractuelle'!$B$61:$N$175,10,FALSE))</f>
        <v/>
      </c>
      <c r="AC3767" s="34" t="e">
        <f>VLOOKUP(#REF!,Apprenants!A3768:I4771,8,FALSE)</f>
        <v>#REF!</v>
      </c>
    </row>
    <row r="3768" spans="22:29" s="16" customFormat="1" x14ac:dyDescent="0.35">
      <c r="V3768" s="16" t="str">
        <f>IF(ISBLANK(Consolication[[#This Row],[Bénéficiaires]]),"",VLOOKUP(Consolication[[#This Row],[Bénéficiaires]],'PADESCE Ccontractuelle'!$B$61:$N$175,9,FALSE))</f>
        <v/>
      </c>
      <c r="AB3768" s="16" t="str">
        <f>IF(ISBLANK(Consolication[[#This Row],[Bénéficiaires]]),"",VLOOKUP(Consolication[[#This Row],[Bénéficiaires]],'PADESCE Ccontractuelle'!$B$61:$N$175,10,FALSE))</f>
        <v/>
      </c>
      <c r="AC3768" s="34" t="e">
        <f>VLOOKUP(#REF!,Apprenants!A3769:I4772,8,FALSE)</f>
        <v>#REF!</v>
      </c>
    </row>
    <row r="3769" spans="22:29" s="16" customFormat="1" x14ac:dyDescent="0.35">
      <c r="V3769" s="16" t="str">
        <f>IF(ISBLANK(Consolication[[#This Row],[Bénéficiaires]]),"",VLOOKUP(Consolication[[#This Row],[Bénéficiaires]],'PADESCE Ccontractuelle'!$B$61:$N$175,9,FALSE))</f>
        <v/>
      </c>
      <c r="AB3769" s="16" t="str">
        <f>IF(ISBLANK(Consolication[[#This Row],[Bénéficiaires]]),"",VLOOKUP(Consolication[[#This Row],[Bénéficiaires]],'PADESCE Ccontractuelle'!$B$61:$N$175,10,FALSE))</f>
        <v/>
      </c>
      <c r="AC3769" s="34" t="e">
        <f>VLOOKUP(#REF!,Apprenants!A3770:I4773,8,FALSE)</f>
        <v>#REF!</v>
      </c>
    </row>
    <row r="3770" spans="22:29" s="16" customFormat="1" x14ac:dyDescent="0.35">
      <c r="V3770" s="16" t="str">
        <f>IF(ISBLANK(Consolication[[#This Row],[Bénéficiaires]]),"",VLOOKUP(Consolication[[#This Row],[Bénéficiaires]],'PADESCE Ccontractuelle'!$B$61:$N$175,9,FALSE))</f>
        <v/>
      </c>
      <c r="AB3770" s="16" t="str">
        <f>IF(ISBLANK(Consolication[[#This Row],[Bénéficiaires]]),"",VLOOKUP(Consolication[[#This Row],[Bénéficiaires]],'PADESCE Ccontractuelle'!$B$61:$N$175,10,FALSE))</f>
        <v/>
      </c>
      <c r="AC3770" s="34" t="e">
        <f>VLOOKUP(#REF!,Apprenants!A3771:I4774,8,FALSE)</f>
        <v>#REF!</v>
      </c>
    </row>
    <row r="3771" spans="22:29" s="16" customFormat="1" x14ac:dyDescent="0.35">
      <c r="V3771" s="16" t="str">
        <f>IF(ISBLANK(Consolication[[#This Row],[Bénéficiaires]]),"",VLOOKUP(Consolication[[#This Row],[Bénéficiaires]],'PADESCE Ccontractuelle'!$B$61:$N$175,9,FALSE))</f>
        <v/>
      </c>
      <c r="AB3771" s="16" t="str">
        <f>IF(ISBLANK(Consolication[[#This Row],[Bénéficiaires]]),"",VLOOKUP(Consolication[[#This Row],[Bénéficiaires]],'PADESCE Ccontractuelle'!$B$61:$N$175,10,FALSE))</f>
        <v/>
      </c>
      <c r="AC3771" s="34" t="e">
        <f>VLOOKUP(#REF!,Apprenants!A3772:I4775,8,FALSE)</f>
        <v>#REF!</v>
      </c>
    </row>
    <row r="3772" spans="22:29" s="16" customFormat="1" x14ac:dyDescent="0.35">
      <c r="V3772" s="16" t="str">
        <f>IF(ISBLANK(Consolication[[#This Row],[Bénéficiaires]]),"",VLOOKUP(Consolication[[#This Row],[Bénéficiaires]],'PADESCE Ccontractuelle'!$B$61:$N$175,9,FALSE))</f>
        <v/>
      </c>
      <c r="AB3772" s="16" t="str">
        <f>IF(ISBLANK(Consolication[[#This Row],[Bénéficiaires]]),"",VLOOKUP(Consolication[[#This Row],[Bénéficiaires]],'PADESCE Ccontractuelle'!$B$61:$N$175,10,FALSE))</f>
        <v/>
      </c>
      <c r="AC3772" s="34" t="e">
        <f>VLOOKUP(#REF!,Apprenants!A3773:I4776,8,FALSE)</f>
        <v>#REF!</v>
      </c>
    </row>
    <row r="3773" spans="22:29" s="16" customFormat="1" x14ac:dyDescent="0.35">
      <c r="V3773" s="16" t="str">
        <f>IF(ISBLANK(Consolication[[#This Row],[Bénéficiaires]]),"",VLOOKUP(Consolication[[#This Row],[Bénéficiaires]],'PADESCE Ccontractuelle'!$B$61:$N$175,9,FALSE))</f>
        <v/>
      </c>
      <c r="AB3773" s="16" t="str">
        <f>IF(ISBLANK(Consolication[[#This Row],[Bénéficiaires]]),"",VLOOKUP(Consolication[[#This Row],[Bénéficiaires]],'PADESCE Ccontractuelle'!$B$61:$N$175,10,FALSE))</f>
        <v/>
      </c>
      <c r="AC3773" s="34" t="e">
        <f>VLOOKUP(#REF!,Apprenants!A3774:I4777,8,FALSE)</f>
        <v>#REF!</v>
      </c>
    </row>
    <row r="3774" spans="22:29" s="16" customFormat="1" x14ac:dyDescent="0.35">
      <c r="V3774" s="16" t="str">
        <f>IF(ISBLANK(Consolication[[#This Row],[Bénéficiaires]]),"",VLOOKUP(Consolication[[#This Row],[Bénéficiaires]],'PADESCE Ccontractuelle'!$B$61:$N$175,9,FALSE))</f>
        <v/>
      </c>
      <c r="AB3774" s="16" t="str">
        <f>IF(ISBLANK(Consolication[[#This Row],[Bénéficiaires]]),"",VLOOKUP(Consolication[[#This Row],[Bénéficiaires]],'PADESCE Ccontractuelle'!$B$61:$N$175,10,FALSE))</f>
        <v/>
      </c>
      <c r="AC3774" s="34" t="e">
        <f>VLOOKUP(#REF!,Apprenants!A3775:I4778,8,FALSE)</f>
        <v>#REF!</v>
      </c>
    </row>
    <row r="3775" spans="22:29" s="16" customFormat="1" x14ac:dyDescent="0.35">
      <c r="V3775" s="16" t="str">
        <f>IF(ISBLANK(Consolication[[#This Row],[Bénéficiaires]]),"",VLOOKUP(Consolication[[#This Row],[Bénéficiaires]],'PADESCE Ccontractuelle'!$B$61:$N$175,9,FALSE))</f>
        <v/>
      </c>
      <c r="AB3775" s="16" t="str">
        <f>IF(ISBLANK(Consolication[[#This Row],[Bénéficiaires]]),"",VLOOKUP(Consolication[[#This Row],[Bénéficiaires]],'PADESCE Ccontractuelle'!$B$61:$N$175,10,FALSE))</f>
        <v/>
      </c>
      <c r="AC3775" s="34" t="e">
        <f>VLOOKUP(#REF!,Apprenants!A3776:I4779,8,FALSE)</f>
        <v>#REF!</v>
      </c>
    </row>
    <row r="3776" spans="22:29" s="16" customFormat="1" x14ac:dyDescent="0.35">
      <c r="V3776" s="16" t="str">
        <f>IF(ISBLANK(Consolication[[#This Row],[Bénéficiaires]]),"",VLOOKUP(Consolication[[#This Row],[Bénéficiaires]],'PADESCE Ccontractuelle'!$B$61:$N$175,9,FALSE))</f>
        <v/>
      </c>
      <c r="AB3776" s="16" t="str">
        <f>IF(ISBLANK(Consolication[[#This Row],[Bénéficiaires]]),"",VLOOKUP(Consolication[[#This Row],[Bénéficiaires]],'PADESCE Ccontractuelle'!$B$61:$N$175,10,FALSE))</f>
        <v/>
      </c>
      <c r="AC3776" s="34" t="e">
        <f>VLOOKUP(#REF!,Apprenants!A3777:I4780,8,FALSE)</f>
        <v>#REF!</v>
      </c>
    </row>
    <row r="3777" spans="22:29" s="16" customFormat="1" x14ac:dyDescent="0.35">
      <c r="V3777" s="16" t="str">
        <f>IF(ISBLANK(Consolication[[#This Row],[Bénéficiaires]]),"",VLOOKUP(Consolication[[#This Row],[Bénéficiaires]],'PADESCE Ccontractuelle'!$B$61:$N$175,9,FALSE))</f>
        <v/>
      </c>
      <c r="AB3777" s="16" t="str">
        <f>IF(ISBLANK(Consolication[[#This Row],[Bénéficiaires]]),"",VLOOKUP(Consolication[[#This Row],[Bénéficiaires]],'PADESCE Ccontractuelle'!$B$61:$N$175,10,FALSE))</f>
        <v/>
      </c>
      <c r="AC3777" s="34" t="e">
        <f>VLOOKUP(#REF!,Apprenants!A3778:I4781,8,FALSE)</f>
        <v>#REF!</v>
      </c>
    </row>
    <row r="3778" spans="22:29" s="16" customFormat="1" x14ac:dyDescent="0.35">
      <c r="V3778" s="16" t="str">
        <f>IF(ISBLANK(Consolication[[#This Row],[Bénéficiaires]]),"",VLOOKUP(Consolication[[#This Row],[Bénéficiaires]],'PADESCE Ccontractuelle'!$B$61:$N$175,9,FALSE))</f>
        <v/>
      </c>
      <c r="AB3778" s="16" t="str">
        <f>IF(ISBLANK(Consolication[[#This Row],[Bénéficiaires]]),"",VLOOKUP(Consolication[[#This Row],[Bénéficiaires]],'PADESCE Ccontractuelle'!$B$61:$N$175,10,FALSE))</f>
        <v/>
      </c>
      <c r="AC3778" s="34" t="e">
        <f>VLOOKUP(#REF!,Apprenants!A3779:I4782,8,FALSE)</f>
        <v>#REF!</v>
      </c>
    </row>
    <row r="3779" spans="22:29" s="16" customFormat="1" x14ac:dyDescent="0.35">
      <c r="V3779" s="16" t="str">
        <f>IF(ISBLANK(Consolication[[#This Row],[Bénéficiaires]]),"",VLOOKUP(Consolication[[#This Row],[Bénéficiaires]],'PADESCE Ccontractuelle'!$B$61:$N$175,9,FALSE))</f>
        <v/>
      </c>
      <c r="AB3779" s="16" t="str">
        <f>IF(ISBLANK(Consolication[[#This Row],[Bénéficiaires]]),"",VLOOKUP(Consolication[[#This Row],[Bénéficiaires]],'PADESCE Ccontractuelle'!$B$61:$N$175,10,FALSE))</f>
        <v/>
      </c>
      <c r="AC3779" s="34" t="e">
        <f>VLOOKUP(#REF!,Apprenants!A3780:I4783,8,FALSE)</f>
        <v>#REF!</v>
      </c>
    </row>
    <row r="3780" spans="22:29" s="16" customFormat="1" x14ac:dyDescent="0.35">
      <c r="V3780" s="16" t="str">
        <f>IF(ISBLANK(Consolication[[#This Row],[Bénéficiaires]]),"",VLOOKUP(Consolication[[#This Row],[Bénéficiaires]],'PADESCE Ccontractuelle'!$B$61:$N$175,9,FALSE))</f>
        <v/>
      </c>
      <c r="AB3780" s="16" t="str">
        <f>IF(ISBLANK(Consolication[[#This Row],[Bénéficiaires]]),"",VLOOKUP(Consolication[[#This Row],[Bénéficiaires]],'PADESCE Ccontractuelle'!$B$61:$N$175,10,FALSE))</f>
        <v/>
      </c>
      <c r="AC3780" s="34" t="e">
        <f>VLOOKUP(#REF!,Apprenants!A3781:I4784,8,FALSE)</f>
        <v>#REF!</v>
      </c>
    </row>
    <row r="3781" spans="22:29" s="16" customFormat="1" x14ac:dyDescent="0.35">
      <c r="V3781" s="16" t="str">
        <f>IF(ISBLANK(Consolication[[#This Row],[Bénéficiaires]]),"",VLOOKUP(Consolication[[#This Row],[Bénéficiaires]],'PADESCE Ccontractuelle'!$B$61:$N$175,9,FALSE))</f>
        <v/>
      </c>
      <c r="AB3781" s="16" t="str">
        <f>IF(ISBLANK(Consolication[[#This Row],[Bénéficiaires]]),"",VLOOKUP(Consolication[[#This Row],[Bénéficiaires]],'PADESCE Ccontractuelle'!$B$61:$N$175,10,FALSE))</f>
        <v/>
      </c>
      <c r="AC3781" s="34" t="e">
        <f>VLOOKUP(#REF!,Apprenants!A3782:I4785,8,FALSE)</f>
        <v>#REF!</v>
      </c>
    </row>
    <row r="3782" spans="22:29" s="16" customFormat="1" x14ac:dyDescent="0.35">
      <c r="V3782" s="16" t="str">
        <f>IF(ISBLANK(Consolication[[#This Row],[Bénéficiaires]]),"",VLOOKUP(Consolication[[#This Row],[Bénéficiaires]],'PADESCE Ccontractuelle'!$B$61:$N$175,9,FALSE))</f>
        <v/>
      </c>
      <c r="AB3782" s="16" t="str">
        <f>IF(ISBLANK(Consolication[[#This Row],[Bénéficiaires]]),"",VLOOKUP(Consolication[[#This Row],[Bénéficiaires]],'PADESCE Ccontractuelle'!$B$61:$N$175,10,FALSE))</f>
        <v/>
      </c>
      <c r="AC3782" s="34" t="e">
        <f>VLOOKUP(#REF!,Apprenants!A3783:I4786,8,FALSE)</f>
        <v>#REF!</v>
      </c>
    </row>
    <row r="3783" spans="22:29" s="16" customFormat="1" x14ac:dyDescent="0.35">
      <c r="V3783" s="16" t="str">
        <f>IF(ISBLANK(Consolication[[#This Row],[Bénéficiaires]]),"",VLOOKUP(Consolication[[#This Row],[Bénéficiaires]],'PADESCE Ccontractuelle'!$B$61:$N$175,9,FALSE))</f>
        <v/>
      </c>
      <c r="AB3783" s="16" t="str">
        <f>IF(ISBLANK(Consolication[[#This Row],[Bénéficiaires]]),"",VLOOKUP(Consolication[[#This Row],[Bénéficiaires]],'PADESCE Ccontractuelle'!$B$61:$N$175,10,FALSE))</f>
        <v/>
      </c>
      <c r="AC3783" s="34" t="e">
        <f>VLOOKUP(#REF!,Apprenants!A3784:I4787,8,FALSE)</f>
        <v>#REF!</v>
      </c>
    </row>
    <row r="3784" spans="22:29" s="16" customFormat="1" x14ac:dyDescent="0.35">
      <c r="V3784" s="16" t="str">
        <f>IF(ISBLANK(Consolication[[#This Row],[Bénéficiaires]]),"",VLOOKUP(Consolication[[#This Row],[Bénéficiaires]],'PADESCE Ccontractuelle'!$B$61:$N$175,9,FALSE))</f>
        <v/>
      </c>
      <c r="AB3784" s="16" t="str">
        <f>IF(ISBLANK(Consolication[[#This Row],[Bénéficiaires]]),"",VLOOKUP(Consolication[[#This Row],[Bénéficiaires]],'PADESCE Ccontractuelle'!$B$61:$N$175,10,FALSE))</f>
        <v/>
      </c>
      <c r="AC3784" s="34" t="e">
        <f>VLOOKUP(#REF!,Apprenants!A3785:I4788,8,FALSE)</f>
        <v>#REF!</v>
      </c>
    </row>
    <row r="3785" spans="22:29" s="16" customFormat="1" x14ac:dyDescent="0.35">
      <c r="V3785" s="16" t="str">
        <f>IF(ISBLANK(Consolication[[#This Row],[Bénéficiaires]]),"",VLOOKUP(Consolication[[#This Row],[Bénéficiaires]],'PADESCE Ccontractuelle'!$B$61:$N$175,9,FALSE))</f>
        <v/>
      </c>
      <c r="AB3785" s="16" t="str">
        <f>IF(ISBLANK(Consolication[[#This Row],[Bénéficiaires]]),"",VLOOKUP(Consolication[[#This Row],[Bénéficiaires]],'PADESCE Ccontractuelle'!$B$61:$N$175,10,FALSE))</f>
        <v/>
      </c>
      <c r="AC3785" s="34" t="e">
        <f>VLOOKUP(#REF!,Apprenants!A3786:I4789,8,FALSE)</f>
        <v>#REF!</v>
      </c>
    </row>
    <row r="3786" spans="22:29" s="16" customFormat="1" x14ac:dyDescent="0.35">
      <c r="V3786" s="16" t="str">
        <f>IF(ISBLANK(Consolication[[#This Row],[Bénéficiaires]]),"",VLOOKUP(Consolication[[#This Row],[Bénéficiaires]],'PADESCE Ccontractuelle'!$B$61:$N$175,9,FALSE))</f>
        <v/>
      </c>
      <c r="AB3786" s="16" t="str">
        <f>IF(ISBLANK(Consolication[[#This Row],[Bénéficiaires]]),"",VLOOKUP(Consolication[[#This Row],[Bénéficiaires]],'PADESCE Ccontractuelle'!$B$61:$N$175,10,FALSE))</f>
        <v/>
      </c>
      <c r="AC3786" s="34" t="e">
        <f>VLOOKUP(#REF!,Apprenants!A3787:I4790,8,FALSE)</f>
        <v>#REF!</v>
      </c>
    </row>
    <row r="3787" spans="22:29" s="16" customFormat="1" x14ac:dyDescent="0.35">
      <c r="V3787" s="16" t="str">
        <f>IF(ISBLANK(Consolication[[#This Row],[Bénéficiaires]]),"",VLOOKUP(Consolication[[#This Row],[Bénéficiaires]],'PADESCE Ccontractuelle'!$B$61:$N$175,9,FALSE))</f>
        <v/>
      </c>
      <c r="AB3787" s="16" t="str">
        <f>IF(ISBLANK(Consolication[[#This Row],[Bénéficiaires]]),"",VLOOKUP(Consolication[[#This Row],[Bénéficiaires]],'PADESCE Ccontractuelle'!$B$61:$N$175,10,FALSE))</f>
        <v/>
      </c>
      <c r="AC3787" s="34" t="e">
        <f>VLOOKUP(#REF!,Apprenants!A3788:I4791,8,FALSE)</f>
        <v>#REF!</v>
      </c>
    </row>
    <row r="3788" spans="22:29" s="16" customFormat="1" x14ac:dyDescent="0.35">
      <c r="V3788" s="16" t="str">
        <f>IF(ISBLANK(Consolication[[#This Row],[Bénéficiaires]]),"",VLOOKUP(Consolication[[#This Row],[Bénéficiaires]],'PADESCE Ccontractuelle'!$B$61:$N$175,9,FALSE))</f>
        <v/>
      </c>
      <c r="AB3788" s="16" t="str">
        <f>IF(ISBLANK(Consolication[[#This Row],[Bénéficiaires]]),"",VLOOKUP(Consolication[[#This Row],[Bénéficiaires]],'PADESCE Ccontractuelle'!$B$61:$N$175,10,FALSE))</f>
        <v/>
      </c>
      <c r="AC3788" s="34" t="e">
        <f>VLOOKUP(#REF!,Apprenants!A3789:I4792,8,FALSE)</f>
        <v>#REF!</v>
      </c>
    </row>
    <row r="3789" spans="22:29" s="16" customFormat="1" x14ac:dyDescent="0.35">
      <c r="V3789" s="16" t="str">
        <f>IF(ISBLANK(Consolication[[#This Row],[Bénéficiaires]]),"",VLOOKUP(Consolication[[#This Row],[Bénéficiaires]],'PADESCE Ccontractuelle'!$B$61:$N$175,9,FALSE))</f>
        <v/>
      </c>
      <c r="AB3789" s="16" t="str">
        <f>IF(ISBLANK(Consolication[[#This Row],[Bénéficiaires]]),"",VLOOKUP(Consolication[[#This Row],[Bénéficiaires]],'PADESCE Ccontractuelle'!$B$61:$N$175,10,FALSE))</f>
        <v/>
      </c>
      <c r="AC3789" s="34" t="e">
        <f>VLOOKUP(#REF!,Apprenants!A3790:I4793,8,FALSE)</f>
        <v>#REF!</v>
      </c>
    </row>
    <row r="3790" spans="22:29" s="16" customFormat="1" x14ac:dyDescent="0.35">
      <c r="V3790" s="16" t="str">
        <f>IF(ISBLANK(Consolication[[#This Row],[Bénéficiaires]]),"",VLOOKUP(Consolication[[#This Row],[Bénéficiaires]],'PADESCE Ccontractuelle'!$B$61:$N$175,9,FALSE))</f>
        <v/>
      </c>
      <c r="AB3790" s="16" t="str">
        <f>IF(ISBLANK(Consolication[[#This Row],[Bénéficiaires]]),"",VLOOKUP(Consolication[[#This Row],[Bénéficiaires]],'PADESCE Ccontractuelle'!$B$61:$N$175,10,FALSE))</f>
        <v/>
      </c>
      <c r="AC3790" s="34" t="e">
        <f>VLOOKUP(#REF!,Apprenants!A3791:I4794,8,FALSE)</f>
        <v>#REF!</v>
      </c>
    </row>
    <row r="3791" spans="22:29" s="16" customFormat="1" x14ac:dyDescent="0.35">
      <c r="V3791" s="16" t="str">
        <f>IF(ISBLANK(Consolication[[#This Row],[Bénéficiaires]]),"",VLOOKUP(Consolication[[#This Row],[Bénéficiaires]],'PADESCE Ccontractuelle'!$B$61:$N$175,9,FALSE))</f>
        <v/>
      </c>
      <c r="AB3791" s="16" t="str">
        <f>IF(ISBLANK(Consolication[[#This Row],[Bénéficiaires]]),"",VLOOKUP(Consolication[[#This Row],[Bénéficiaires]],'PADESCE Ccontractuelle'!$B$61:$N$175,10,FALSE))</f>
        <v/>
      </c>
      <c r="AC3791" s="34" t="e">
        <f>VLOOKUP(#REF!,Apprenants!A3792:I4795,8,FALSE)</f>
        <v>#REF!</v>
      </c>
    </row>
    <row r="3792" spans="22:29" s="16" customFormat="1" x14ac:dyDescent="0.35">
      <c r="V3792" s="16" t="str">
        <f>IF(ISBLANK(Consolication[[#This Row],[Bénéficiaires]]),"",VLOOKUP(Consolication[[#This Row],[Bénéficiaires]],'PADESCE Ccontractuelle'!$B$61:$N$175,9,FALSE))</f>
        <v/>
      </c>
      <c r="AB3792" s="16" t="str">
        <f>IF(ISBLANK(Consolication[[#This Row],[Bénéficiaires]]),"",VLOOKUP(Consolication[[#This Row],[Bénéficiaires]],'PADESCE Ccontractuelle'!$B$61:$N$175,10,FALSE))</f>
        <v/>
      </c>
      <c r="AC3792" s="34" t="e">
        <f>VLOOKUP(#REF!,Apprenants!A3793:I4796,8,FALSE)</f>
        <v>#REF!</v>
      </c>
    </row>
    <row r="3793" spans="22:29" s="16" customFormat="1" x14ac:dyDescent="0.35">
      <c r="V3793" s="16" t="str">
        <f>IF(ISBLANK(Consolication[[#This Row],[Bénéficiaires]]),"",VLOOKUP(Consolication[[#This Row],[Bénéficiaires]],'PADESCE Ccontractuelle'!$B$61:$N$175,9,FALSE))</f>
        <v/>
      </c>
      <c r="AB3793" s="16" t="str">
        <f>IF(ISBLANK(Consolication[[#This Row],[Bénéficiaires]]),"",VLOOKUP(Consolication[[#This Row],[Bénéficiaires]],'PADESCE Ccontractuelle'!$B$61:$N$175,10,FALSE))</f>
        <v/>
      </c>
      <c r="AC3793" s="34" t="e">
        <f>VLOOKUP(#REF!,Apprenants!A3794:I4797,8,FALSE)</f>
        <v>#REF!</v>
      </c>
    </row>
    <row r="3794" spans="22:29" s="16" customFormat="1" x14ac:dyDescent="0.35">
      <c r="V3794" s="16" t="str">
        <f>IF(ISBLANK(Consolication[[#This Row],[Bénéficiaires]]),"",VLOOKUP(Consolication[[#This Row],[Bénéficiaires]],'PADESCE Ccontractuelle'!$B$61:$N$175,9,FALSE))</f>
        <v/>
      </c>
      <c r="AB3794" s="16" t="str">
        <f>IF(ISBLANK(Consolication[[#This Row],[Bénéficiaires]]),"",VLOOKUP(Consolication[[#This Row],[Bénéficiaires]],'PADESCE Ccontractuelle'!$B$61:$N$175,10,FALSE))</f>
        <v/>
      </c>
      <c r="AC3794" s="34" t="e">
        <f>VLOOKUP(#REF!,Apprenants!A3795:I4798,8,FALSE)</f>
        <v>#REF!</v>
      </c>
    </row>
    <row r="3795" spans="22:29" s="16" customFormat="1" x14ac:dyDescent="0.35">
      <c r="V3795" s="16" t="str">
        <f>IF(ISBLANK(Consolication[[#This Row],[Bénéficiaires]]),"",VLOOKUP(Consolication[[#This Row],[Bénéficiaires]],'PADESCE Ccontractuelle'!$B$61:$N$175,9,FALSE))</f>
        <v/>
      </c>
      <c r="AB3795" s="16" t="str">
        <f>IF(ISBLANK(Consolication[[#This Row],[Bénéficiaires]]),"",VLOOKUP(Consolication[[#This Row],[Bénéficiaires]],'PADESCE Ccontractuelle'!$B$61:$N$175,10,FALSE))</f>
        <v/>
      </c>
      <c r="AC3795" s="34" t="e">
        <f>VLOOKUP(#REF!,Apprenants!A3796:I4799,8,FALSE)</f>
        <v>#REF!</v>
      </c>
    </row>
    <row r="3796" spans="22:29" s="16" customFormat="1" x14ac:dyDescent="0.35">
      <c r="V3796" s="16" t="str">
        <f>IF(ISBLANK(Consolication[[#This Row],[Bénéficiaires]]),"",VLOOKUP(Consolication[[#This Row],[Bénéficiaires]],'PADESCE Ccontractuelle'!$B$61:$N$175,9,FALSE))</f>
        <v/>
      </c>
      <c r="AB3796" s="16" t="str">
        <f>IF(ISBLANK(Consolication[[#This Row],[Bénéficiaires]]),"",VLOOKUP(Consolication[[#This Row],[Bénéficiaires]],'PADESCE Ccontractuelle'!$B$61:$N$175,10,FALSE))</f>
        <v/>
      </c>
      <c r="AC3796" s="34" t="e">
        <f>VLOOKUP(#REF!,Apprenants!A3797:I4800,8,FALSE)</f>
        <v>#REF!</v>
      </c>
    </row>
    <row r="3797" spans="22:29" s="16" customFormat="1" x14ac:dyDescent="0.35">
      <c r="V3797" s="16" t="str">
        <f>IF(ISBLANK(Consolication[[#This Row],[Bénéficiaires]]),"",VLOOKUP(Consolication[[#This Row],[Bénéficiaires]],'PADESCE Ccontractuelle'!$B$61:$N$175,9,FALSE))</f>
        <v/>
      </c>
      <c r="AB3797" s="16" t="str">
        <f>IF(ISBLANK(Consolication[[#This Row],[Bénéficiaires]]),"",VLOOKUP(Consolication[[#This Row],[Bénéficiaires]],'PADESCE Ccontractuelle'!$B$61:$N$175,10,FALSE))</f>
        <v/>
      </c>
      <c r="AC3797" s="34" t="e">
        <f>VLOOKUP(#REF!,Apprenants!A3798:I4801,8,FALSE)</f>
        <v>#REF!</v>
      </c>
    </row>
    <row r="3798" spans="22:29" s="16" customFormat="1" x14ac:dyDescent="0.35">
      <c r="V3798" s="16" t="str">
        <f>IF(ISBLANK(Consolication[[#This Row],[Bénéficiaires]]),"",VLOOKUP(Consolication[[#This Row],[Bénéficiaires]],'PADESCE Ccontractuelle'!$B$61:$N$175,9,FALSE))</f>
        <v/>
      </c>
      <c r="AB3798" s="16" t="str">
        <f>IF(ISBLANK(Consolication[[#This Row],[Bénéficiaires]]),"",VLOOKUP(Consolication[[#This Row],[Bénéficiaires]],'PADESCE Ccontractuelle'!$B$61:$N$175,10,FALSE))</f>
        <v/>
      </c>
      <c r="AC3798" s="34" t="e">
        <f>VLOOKUP(#REF!,Apprenants!A3799:I4802,8,FALSE)</f>
        <v>#REF!</v>
      </c>
    </row>
    <row r="3799" spans="22:29" s="16" customFormat="1" x14ac:dyDescent="0.35">
      <c r="V3799" s="16" t="str">
        <f>IF(ISBLANK(Consolication[[#This Row],[Bénéficiaires]]),"",VLOOKUP(Consolication[[#This Row],[Bénéficiaires]],'PADESCE Ccontractuelle'!$B$61:$N$175,9,FALSE))</f>
        <v/>
      </c>
      <c r="AB3799" s="16" t="str">
        <f>IF(ISBLANK(Consolication[[#This Row],[Bénéficiaires]]),"",VLOOKUP(Consolication[[#This Row],[Bénéficiaires]],'PADESCE Ccontractuelle'!$B$61:$N$175,10,FALSE))</f>
        <v/>
      </c>
      <c r="AC3799" s="34" t="e">
        <f>VLOOKUP(#REF!,Apprenants!A3800:I4803,8,FALSE)</f>
        <v>#REF!</v>
      </c>
    </row>
    <row r="3800" spans="22:29" s="16" customFormat="1" x14ac:dyDescent="0.35">
      <c r="V3800" s="16" t="str">
        <f>IF(ISBLANK(Consolication[[#This Row],[Bénéficiaires]]),"",VLOOKUP(Consolication[[#This Row],[Bénéficiaires]],'PADESCE Ccontractuelle'!$B$61:$N$175,9,FALSE))</f>
        <v/>
      </c>
      <c r="AB3800" s="16" t="str">
        <f>IF(ISBLANK(Consolication[[#This Row],[Bénéficiaires]]),"",VLOOKUP(Consolication[[#This Row],[Bénéficiaires]],'PADESCE Ccontractuelle'!$B$61:$N$175,10,FALSE))</f>
        <v/>
      </c>
      <c r="AC3800" s="34" t="e">
        <f>VLOOKUP(#REF!,Apprenants!A3801:I4804,8,FALSE)</f>
        <v>#REF!</v>
      </c>
    </row>
    <row r="3801" spans="22:29" s="16" customFormat="1" x14ac:dyDescent="0.35">
      <c r="V3801" s="16" t="str">
        <f>IF(ISBLANK(Consolication[[#This Row],[Bénéficiaires]]),"",VLOOKUP(Consolication[[#This Row],[Bénéficiaires]],'PADESCE Ccontractuelle'!$B$61:$N$175,9,FALSE))</f>
        <v/>
      </c>
      <c r="AB3801" s="16" t="str">
        <f>IF(ISBLANK(Consolication[[#This Row],[Bénéficiaires]]),"",VLOOKUP(Consolication[[#This Row],[Bénéficiaires]],'PADESCE Ccontractuelle'!$B$61:$N$175,10,FALSE))</f>
        <v/>
      </c>
      <c r="AC3801" s="34" t="e">
        <f>VLOOKUP(#REF!,Apprenants!A3802:I4805,8,FALSE)</f>
        <v>#REF!</v>
      </c>
    </row>
    <row r="3802" spans="22:29" s="16" customFormat="1" x14ac:dyDescent="0.35">
      <c r="V3802" s="16" t="str">
        <f>IF(ISBLANK(Consolication[[#This Row],[Bénéficiaires]]),"",VLOOKUP(Consolication[[#This Row],[Bénéficiaires]],'PADESCE Ccontractuelle'!$B$61:$N$175,9,FALSE))</f>
        <v/>
      </c>
      <c r="AB3802" s="16" t="str">
        <f>IF(ISBLANK(Consolication[[#This Row],[Bénéficiaires]]),"",VLOOKUP(Consolication[[#This Row],[Bénéficiaires]],'PADESCE Ccontractuelle'!$B$61:$N$175,10,FALSE))</f>
        <v/>
      </c>
      <c r="AC3802" s="34" t="e">
        <f>VLOOKUP(#REF!,Apprenants!A3803:I4806,8,FALSE)</f>
        <v>#REF!</v>
      </c>
    </row>
    <row r="3803" spans="22:29" s="16" customFormat="1" x14ac:dyDescent="0.35">
      <c r="V3803" s="16" t="str">
        <f>IF(ISBLANK(Consolication[[#This Row],[Bénéficiaires]]),"",VLOOKUP(Consolication[[#This Row],[Bénéficiaires]],'PADESCE Ccontractuelle'!$B$61:$N$175,9,FALSE))</f>
        <v/>
      </c>
      <c r="AB3803" s="16" t="str">
        <f>IF(ISBLANK(Consolication[[#This Row],[Bénéficiaires]]),"",VLOOKUP(Consolication[[#This Row],[Bénéficiaires]],'PADESCE Ccontractuelle'!$B$61:$N$175,10,FALSE))</f>
        <v/>
      </c>
      <c r="AC3803" s="34" t="e">
        <f>VLOOKUP(#REF!,Apprenants!A3804:I4807,8,FALSE)</f>
        <v>#REF!</v>
      </c>
    </row>
    <row r="3804" spans="22:29" s="16" customFormat="1" x14ac:dyDescent="0.35">
      <c r="V3804" s="16" t="str">
        <f>IF(ISBLANK(Consolication[[#This Row],[Bénéficiaires]]),"",VLOOKUP(Consolication[[#This Row],[Bénéficiaires]],'PADESCE Ccontractuelle'!$B$61:$N$175,9,FALSE))</f>
        <v/>
      </c>
      <c r="AB3804" s="16" t="str">
        <f>IF(ISBLANK(Consolication[[#This Row],[Bénéficiaires]]),"",VLOOKUP(Consolication[[#This Row],[Bénéficiaires]],'PADESCE Ccontractuelle'!$B$61:$N$175,10,FALSE))</f>
        <v/>
      </c>
      <c r="AC3804" s="34" t="e">
        <f>VLOOKUP(#REF!,Apprenants!A3805:I4808,8,FALSE)</f>
        <v>#REF!</v>
      </c>
    </row>
    <row r="3805" spans="22:29" s="16" customFormat="1" x14ac:dyDescent="0.35">
      <c r="V3805" s="16" t="str">
        <f>IF(ISBLANK(Consolication[[#This Row],[Bénéficiaires]]),"",VLOOKUP(Consolication[[#This Row],[Bénéficiaires]],'PADESCE Ccontractuelle'!$B$61:$N$175,9,FALSE))</f>
        <v/>
      </c>
      <c r="AB3805" s="16" t="str">
        <f>IF(ISBLANK(Consolication[[#This Row],[Bénéficiaires]]),"",VLOOKUP(Consolication[[#This Row],[Bénéficiaires]],'PADESCE Ccontractuelle'!$B$61:$N$175,10,FALSE))</f>
        <v/>
      </c>
      <c r="AC3805" s="34" t="e">
        <f>VLOOKUP(#REF!,Apprenants!A3806:I4809,8,FALSE)</f>
        <v>#REF!</v>
      </c>
    </row>
    <row r="3806" spans="22:29" s="16" customFormat="1" x14ac:dyDescent="0.35">
      <c r="V3806" s="16" t="str">
        <f>IF(ISBLANK(Consolication[[#This Row],[Bénéficiaires]]),"",VLOOKUP(Consolication[[#This Row],[Bénéficiaires]],'PADESCE Ccontractuelle'!$B$61:$N$175,9,FALSE))</f>
        <v/>
      </c>
      <c r="AB3806" s="16" t="str">
        <f>IF(ISBLANK(Consolication[[#This Row],[Bénéficiaires]]),"",VLOOKUP(Consolication[[#This Row],[Bénéficiaires]],'PADESCE Ccontractuelle'!$B$61:$N$175,10,FALSE))</f>
        <v/>
      </c>
      <c r="AC3806" s="34" t="e">
        <f>VLOOKUP(#REF!,Apprenants!A3807:I4810,8,FALSE)</f>
        <v>#REF!</v>
      </c>
    </row>
    <row r="3807" spans="22:29" s="16" customFormat="1" x14ac:dyDescent="0.35">
      <c r="V3807" s="16" t="str">
        <f>IF(ISBLANK(Consolication[[#This Row],[Bénéficiaires]]),"",VLOOKUP(Consolication[[#This Row],[Bénéficiaires]],'PADESCE Ccontractuelle'!$B$61:$N$175,9,FALSE))</f>
        <v/>
      </c>
      <c r="AB3807" s="16" t="str">
        <f>IF(ISBLANK(Consolication[[#This Row],[Bénéficiaires]]),"",VLOOKUP(Consolication[[#This Row],[Bénéficiaires]],'PADESCE Ccontractuelle'!$B$61:$N$175,10,FALSE))</f>
        <v/>
      </c>
      <c r="AC3807" s="34" t="e">
        <f>VLOOKUP(#REF!,Apprenants!A3808:I4811,8,FALSE)</f>
        <v>#REF!</v>
      </c>
    </row>
    <row r="3808" spans="22:29" s="16" customFormat="1" x14ac:dyDescent="0.35">
      <c r="V3808" s="16" t="str">
        <f>IF(ISBLANK(Consolication[[#This Row],[Bénéficiaires]]),"",VLOOKUP(Consolication[[#This Row],[Bénéficiaires]],'PADESCE Ccontractuelle'!$B$61:$N$175,9,FALSE))</f>
        <v/>
      </c>
      <c r="AB3808" s="16" t="str">
        <f>IF(ISBLANK(Consolication[[#This Row],[Bénéficiaires]]),"",VLOOKUP(Consolication[[#This Row],[Bénéficiaires]],'PADESCE Ccontractuelle'!$B$61:$N$175,10,FALSE))</f>
        <v/>
      </c>
      <c r="AC3808" s="34" t="e">
        <f>VLOOKUP(#REF!,Apprenants!A3809:I4812,8,FALSE)</f>
        <v>#REF!</v>
      </c>
    </row>
    <row r="3809" spans="22:29" s="16" customFormat="1" x14ac:dyDescent="0.35">
      <c r="V3809" s="16" t="str">
        <f>IF(ISBLANK(Consolication[[#This Row],[Bénéficiaires]]),"",VLOOKUP(Consolication[[#This Row],[Bénéficiaires]],'PADESCE Ccontractuelle'!$B$61:$N$175,9,FALSE))</f>
        <v/>
      </c>
      <c r="AB3809" s="16" t="str">
        <f>IF(ISBLANK(Consolication[[#This Row],[Bénéficiaires]]),"",VLOOKUP(Consolication[[#This Row],[Bénéficiaires]],'PADESCE Ccontractuelle'!$B$61:$N$175,10,FALSE))</f>
        <v/>
      </c>
      <c r="AC3809" s="34" t="e">
        <f>VLOOKUP(#REF!,Apprenants!A3810:I4813,8,FALSE)</f>
        <v>#REF!</v>
      </c>
    </row>
    <row r="3810" spans="22:29" s="16" customFormat="1" x14ac:dyDescent="0.35">
      <c r="V3810" s="16" t="str">
        <f>IF(ISBLANK(Consolication[[#This Row],[Bénéficiaires]]),"",VLOOKUP(Consolication[[#This Row],[Bénéficiaires]],'PADESCE Ccontractuelle'!$B$61:$N$175,9,FALSE))</f>
        <v/>
      </c>
      <c r="AB3810" s="16" t="str">
        <f>IF(ISBLANK(Consolication[[#This Row],[Bénéficiaires]]),"",VLOOKUP(Consolication[[#This Row],[Bénéficiaires]],'PADESCE Ccontractuelle'!$B$61:$N$175,10,FALSE))</f>
        <v/>
      </c>
      <c r="AC3810" s="34" t="e">
        <f>VLOOKUP(#REF!,Apprenants!A3811:I4814,8,FALSE)</f>
        <v>#REF!</v>
      </c>
    </row>
    <row r="3811" spans="22:29" s="16" customFormat="1" x14ac:dyDescent="0.35">
      <c r="V3811" s="16" t="str">
        <f>IF(ISBLANK(Consolication[[#This Row],[Bénéficiaires]]),"",VLOOKUP(Consolication[[#This Row],[Bénéficiaires]],'PADESCE Ccontractuelle'!$B$61:$N$175,9,FALSE))</f>
        <v/>
      </c>
      <c r="AB3811" s="16" t="str">
        <f>IF(ISBLANK(Consolication[[#This Row],[Bénéficiaires]]),"",VLOOKUP(Consolication[[#This Row],[Bénéficiaires]],'PADESCE Ccontractuelle'!$B$61:$N$175,10,FALSE))</f>
        <v/>
      </c>
      <c r="AC3811" s="34" t="e">
        <f>VLOOKUP(#REF!,Apprenants!A3812:I4815,8,FALSE)</f>
        <v>#REF!</v>
      </c>
    </row>
    <row r="3812" spans="22:29" s="16" customFormat="1" x14ac:dyDescent="0.35">
      <c r="V3812" s="16" t="str">
        <f>IF(ISBLANK(Consolication[[#This Row],[Bénéficiaires]]),"",VLOOKUP(Consolication[[#This Row],[Bénéficiaires]],'PADESCE Ccontractuelle'!$B$61:$N$175,9,FALSE))</f>
        <v/>
      </c>
      <c r="AB3812" s="16" t="str">
        <f>IF(ISBLANK(Consolication[[#This Row],[Bénéficiaires]]),"",VLOOKUP(Consolication[[#This Row],[Bénéficiaires]],'PADESCE Ccontractuelle'!$B$61:$N$175,10,FALSE))</f>
        <v/>
      </c>
      <c r="AC3812" s="34" t="e">
        <f>VLOOKUP(#REF!,Apprenants!A3813:I4816,8,FALSE)</f>
        <v>#REF!</v>
      </c>
    </row>
    <row r="3813" spans="22:29" s="16" customFormat="1" x14ac:dyDescent="0.35">
      <c r="V3813" s="16" t="str">
        <f>IF(ISBLANK(Consolication[[#This Row],[Bénéficiaires]]),"",VLOOKUP(Consolication[[#This Row],[Bénéficiaires]],'PADESCE Ccontractuelle'!$B$61:$N$175,9,FALSE))</f>
        <v/>
      </c>
      <c r="AB3813" s="16" t="str">
        <f>IF(ISBLANK(Consolication[[#This Row],[Bénéficiaires]]),"",VLOOKUP(Consolication[[#This Row],[Bénéficiaires]],'PADESCE Ccontractuelle'!$B$61:$N$175,10,FALSE))</f>
        <v/>
      </c>
      <c r="AC3813" s="34" t="e">
        <f>VLOOKUP(#REF!,Apprenants!A3814:I4817,8,FALSE)</f>
        <v>#REF!</v>
      </c>
    </row>
    <row r="3814" spans="22:29" s="16" customFormat="1" x14ac:dyDescent="0.35">
      <c r="V3814" s="16" t="str">
        <f>IF(ISBLANK(Consolication[[#This Row],[Bénéficiaires]]),"",VLOOKUP(Consolication[[#This Row],[Bénéficiaires]],'PADESCE Ccontractuelle'!$B$61:$N$175,9,FALSE))</f>
        <v/>
      </c>
      <c r="AB3814" s="16" t="str">
        <f>IF(ISBLANK(Consolication[[#This Row],[Bénéficiaires]]),"",VLOOKUP(Consolication[[#This Row],[Bénéficiaires]],'PADESCE Ccontractuelle'!$B$61:$N$175,10,FALSE))</f>
        <v/>
      </c>
      <c r="AC3814" s="34" t="e">
        <f>VLOOKUP(#REF!,Apprenants!A3815:I4818,8,FALSE)</f>
        <v>#REF!</v>
      </c>
    </row>
    <row r="3815" spans="22:29" s="16" customFormat="1" x14ac:dyDescent="0.35">
      <c r="V3815" s="16" t="str">
        <f>IF(ISBLANK(Consolication[[#This Row],[Bénéficiaires]]),"",VLOOKUP(Consolication[[#This Row],[Bénéficiaires]],'PADESCE Ccontractuelle'!$B$61:$N$175,9,FALSE))</f>
        <v/>
      </c>
      <c r="AB3815" s="16" t="str">
        <f>IF(ISBLANK(Consolication[[#This Row],[Bénéficiaires]]),"",VLOOKUP(Consolication[[#This Row],[Bénéficiaires]],'PADESCE Ccontractuelle'!$B$61:$N$175,10,FALSE))</f>
        <v/>
      </c>
      <c r="AC3815" s="34" t="e">
        <f>VLOOKUP(#REF!,Apprenants!A3816:I4819,8,FALSE)</f>
        <v>#REF!</v>
      </c>
    </row>
    <row r="3816" spans="22:29" s="16" customFormat="1" x14ac:dyDescent="0.35">
      <c r="V3816" s="16" t="str">
        <f>IF(ISBLANK(Consolication[[#This Row],[Bénéficiaires]]),"",VLOOKUP(Consolication[[#This Row],[Bénéficiaires]],'PADESCE Ccontractuelle'!$B$61:$N$175,9,FALSE))</f>
        <v/>
      </c>
      <c r="AB3816" s="16" t="str">
        <f>IF(ISBLANK(Consolication[[#This Row],[Bénéficiaires]]),"",VLOOKUP(Consolication[[#This Row],[Bénéficiaires]],'PADESCE Ccontractuelle'!$B$61:$N$175,10,FALSE))</f>
        <v/>
      </c>
      <c r="AC3816" s="34" t="e">
        <f>VLOOKUP(#REF!,Apprenants!A3817:I4820,8,FALSE)</f>
        <v>#REF!</v>
      </c>
    </row>
    <row r="3817" spans="22:29" s="16" customFormat="1" x14ac:dyDescent="0.35">
      <c r="V3817" s="16" t="str">
        <f>IF(ISBLANK(Consolication[[#This Row],[Bénéficiaires]]),"",VLOOKUP(Consolication[[#This Row],[Bénéficiaires]],'PADESCE Ccontractuelle'!$B$61:$N$175,9,FALSE))</f>
        <v/>
      </c>
      <c r="AB3817" s="16" t="str">
        <f>IF(ISBLANK(Consolication[[#This Row],[Bénéficiaires]]),"",VLOOKUP(Consolication[[#This Row],[Bénéficiaires]],'PADESCE Ccontractuelle'!$B$61:$N$175,10,FALSE))</f>
        <v/>
      </c>
      <c r="AC3817" s="34" t="e">
        <f>VLOOKUP(#REF!,Apprenants!A3818:I4821,8,FALSE)</f>
        <v>#REF!</v>
      </c>
    </row>
    <row r="3818" spans="22:29" s="16" customFormat="1" x14ac:dyDescent="0.35">
      <c r="V3818" s="16" t="str">
        <f>IF(ISBLANK(Consolication[[#This Row],[Bénéficiaires]]),"",VLOOKUP(Consolication[[#This Row],[Bénéficiaires]],'PADESCE Ccontractuelle'!$B$61:$N$175,9,FALSE))</f>
        <v/>
      </c>
      <c r="AB3818" s="16" t="str">
        <f>IF(ISBLANK(Consolication[[#This Row],[Bénéficiaires]]),"",VLOOKUP(Consolication[[#This Row],[Bénéficiaires]],'PADESCE Ccontractuelle'!$B$61:$N$175,10,FALSE))</f>
        <v/>
      </c>
      <c r="AC3818" s="34" t="e">
        <f>VLOOKUP(#REF!,Apprenants!A3819:I4822,8,FALSE)</f>
        <v>#REF!</v>
      </c>
    </row>
    <row r="3819" spans="22:29" s="16" customFormat="1" x14ac:dyDescent="0.35">
      <c r="V3819" s="16" t="str">
        <f>IF(ISBLANK(Consolication[[#This Row],[Bénéficiaires]]),"",VLOOKUP(Consolication[[#This Row],[Bénéficiaires]],'PADESCE Ccontractuelle'!$B$61:$N$175,9,FALSE))</f>
        <v/>
      </c>
      <c r="AB3819" s="16" t="str">
        <f>IF(ISBLANK(Consolication[[#This Row],[Bénéficiaires]]),"",VLOOKUP(Consolication[[#This Row],[Bénéficiaires]],'PADESCE Ccontractuelle'!$B$61:$N$175,10,FALSE))</f>
        <v/>
      </c>
      <c r="AC3819" s="34" t="e">
        <f>VLOOKUP(#REF!,Apprenants!A3820:I4823,8,FALSE)</f>
        <v>#REF!</v>
      </c>
    </row>
    <row r="3820" spans="22:29" s="16" customFormat="1" x14ac:dyDescent="0.35">
      <c r="V3820" s="16" t="str">
        <f>IF(ISBLANK(Consolication[[#This Row],[Bénéficiaires]]),"",VLOOKUP(Consolication[[#This Row],[Bénéficiaires]],'PADESCE Ccontractuelle'!$B$61:$N$175,9,FALSE))</f>
        <v/>
      </c>
      <c r="AB3820" s="16" t="str">
        <f>IF(ISBLANK(Consolication[[#This Row],[Bénéficiaires]]),"",VLOOKUP(Consolication[[#This Row],[Bénéficiaires]],'PADESCE Ccontractuelle'!$B$61:$N$175,10,FALSE))</f>
        <v/>
      </c>
      <c r="AC3820" s="34" t="e">
        <f>VLOOKUP(#REF!,Apprenants!A3821:I4824,8,FALSE)</f>
        <v>#REF!</v>
      </c>
    </row>
    <row r="3821" spans="22:29" s="16" customFormat="1" x14ac:dyDescent="0.35">
      <c r="V3821" s="16" t="str">
        <f>IF(ISBLANK(Consolication[[#This Row],[Bénéficiaires]]),"",VLOOKUP(Consolication[[#This Row],[Bénéficiaires]],'PADESCE Ccontractuelle'!$B$61:$N$175,9,FALSE))</f>
        <v/>
      </c>
      <c r="AB3821" s="16" t="str">
        <f>IF(ISBLANK(Consolication[[#This Row],[Bénéficiaires]]),"",VLOOKUP(Consolication[[#This Row],[Bénéficiaires]],'PADESCE Ccontractuelle'!$B$61:$N$175,10,FALSE))</f>
        <v/>
      </c>
      <c r="AC3821" s="34" t="e">
        <f>VLOOKUP(#REF!,Apprenants!A3822:I4825,8,FALSE)</f>
        <v>#REF!</v>
      </c>
    </row>
    <row r="3822" spans="22:29" s="16" customFormat="1" x14ac:dyDescent="0.35">
      <c r="V3822" s="16" t="str">
        <f>IF(ISBLANK(Consolication[[#This Row],[Bénéficiaires]]),"",VLOOKUP(Consolication[[#This Row],[Bénéficiaires]],'PADESCE Ccontractuelle'!$B$61:$N$175,9,FALSE))</f>
        <v/>
      </c>
      <c r="AB3822" s="16" t="str">
        <f>IF(ISBLANK(Consolication[[#This Row],[Bénéficiaires]]),"",VLOOKUP(Consolication[[#This Row],[Bénéficiaires]],'PADESCE Ccontractuelle'!$B$61:$N$175,10,FALSE))</f>
        <v/>
      </c>
      <c r="AC3822" s="34" t="e">
        <f>VLOOKUP(#REF!,Apprenants!A3823:I4826,8,FALSE)</f>
        <v>#REF!</v>
      </c>
    </row>
    <row r="3823" spans="22:29" s="16" customFormat="1" x14ac:dyDescent="0.35">
      <c r="V3823" s="16" t="str">
        <f>IF(ISBLANK(Consolication[[#This Row],[Bénéficiaires]]),"",VLOOKUP(Consolication[[#This Row],[Bénéficiaires]],'PADESCE Ccontractuelle'!$B$61:$N$175,9,FALSE))</f>
        <v/>
      </c>
      <c r="AB3823" s="16" t="str">
        <f>IF(ISBLANK(Consolication[[#This Row],[Bénéficiaires]]),"",VLOOKUP(Consolication[[#This Row],[Bénéficiaires]],'PADESCE Ccontractuelle'!$B$61:$N$175,10,FALSE))</f>
        <v/>
      </c>
      <c r="AC3823" s="34" t="e">
        <f>VLOOKUP(#REF!,Apprenants!A3824:I4827,8,FALSE)</f>
        <v>#REF!</v>
      </c>
    </row>
    <row r="3824" spans="22:29" s="16" customFormat="1" x14ac:dyDescent="0.35">
      <c r="V3824" s="16" t="str">
        <f>IF(ISBLANK(Consolication[[#This Row],[Bénéficiaires]]),"",VLOOKUP(Consolication[[#This Row],[Bénéficiaires]],'PADESCE Ccontractuelle'!$B$61:$N$175,9,FALSE))</f>
        <v/>
      </c>
      <c r="AB3824" s="16" t="str">
        <f>IF(ISBLANK(Consolication[[#This Row],[Bénéficiaires]]),"",VLOOKUP(Consolication[[#This Row],[Bénéficiaires]],'PADESCE Ccontractuelle'!$B$61:$N$175,10,FALSE))</f>
        <v/>
      </c>
      <c r="AC3824" s="34" t="e">
        <f>VLOOKUP(#REF!,Apprenants!A3825:I4828,8,FALSE)</f>
        <v>#REF!</v>
      </c>
    </row>
    <row r="3825" spans="22:29" s="16" customFormat="1" x14ac:dyDescent="0.35">
      <c r="V3825" s="16" t="str">
        <f>IF(ISBLANK(Consolication[[#This Row],[Bénéficiaires]]),"",VLOOKUP(Consolication[[#This Row],[Bénéficiaires]],'PADESCE Ccontractuelle'!$B$61:$N$175,9,FALSE))</f>
        <v/>
      </c>
      <c r="AB3825" s="16" t="str">
        <f>IF(ISBLANK(Consolication[[#This Row],[Bénéficiaires]]),"",VLOOKUP(Consolication[[#This Row],[Bénéficiaires]],'PADESCE Ccontractuelle'!$B$61:$N$175,10,FALSE))</f>
        <v/>
      </c>
      <c r="AC3825" s="34" t="e">
        <f>VLOOKUP(#REF!,Apprenants!A3826:I4829,8,FALSE)</f>
        <v>#REF!</v>
      </c>
    </row>
    <row r="3826" spans="22:29" s="16" customFormat="1" x14ac:dyDescent="0.35">
      <c r="V3826" s="16" t="str">
        <f>IF(ISBLANK(Consolication[[#This Row],[Bénéficiaires]]),"",VLOOKUP(Consolication[[#This Row],[Bénéficiaires]],'PADESCE Ccontractuelle'!$B$61:$N$175,9,FALSE))</f>
        <v/>
      </c>
      <c r="AB3826" s="16" t="str">
        <f>IF(ISBLANK(Consolication[[#This Row],[Bénéficiaires]]),"",VLOOKUP(Consolication[[#This Row],[Bénéficiaires]],'PADESCE Ccontractuelle'!$B$61:$N$175,10,FALSE))</f>
        <v/>
      </c>
      <c r="AC3826" s="34" t="e">
        <f>VLOOKUP(#REF!,Apprenants!A3827:I4830,8,FALSE)</f>
        <v>#REF!</v>
      </c>
    </row>
    <row r="3827" spans="22:29" s="16" customFormat="1" x14ac:dyDescent="0.35">
      <c r="V3827" s="16" t="str">
        <f>IF(ISBLANK(Consolication[[#This Row],[Bénéficiaires]]),"",VLOOKUP(Consolication[[#This Row],[Bénéficiaires]],'PADESCE Ccontractuelle'!$B$61:$N$175,9,FALSE))</f>
        <v/>
      </c>
      <c r="AB3827" s="16" t="str">
        <f>IF(ISBLANK(Consolication[[#This Row],[Bénéficiaires]]),"",VLOOKUP(Consolication[[#This Row],[Bénéficiaires]],'PADESCE Ccontractuelle'!$B$61:$N$175,10,FALSE))</f>
        <v/>
      </c>
      <c r="AC3827" s="34" t="e">
        <f>VLOOKUP(#REF!,Apprenants!A3828:I4831,8,FALSE)</f>
        <v>#REF!</v>
      </c>
    </row>
    <row r="3828" spans="22:29" s="16" customFormat="1" x14ac:dyDescent="0.35">
      <c r="V3828" s="16" t="str">
        <f>IF(ISBLANK(Consolication[[#This Row],[Bénéficiaires]]),"",VLOOKUP(Consolication[[#This Row],[Bénéficiaires]],'PADESCE Ccontractuelle'!$B$61:$N$175,9,FALSE))</f>
        <v/>
      </c>
      <c r="AB3828" s="16" t="str">
        <f>IF(ISBLANK(Consolication[[#This Row],[Bénéficiaires]]),"",VLOOKUP(Consolication[[#This Row],[Bénéficiaires]],'PADESCE Ccontractuelle'!$B$61:$N$175,10,FALSE))</f>
        <v/>
      </c>
      <c r="AC3828" s="34" t="e">
        <f>VLOOKUP(#REF!,Apprenants!A3829:I4832,8,FALSE)</f>
        <v>#REF!</v>
      </c>
    </row>
    <row r="3829" spans="22:29" s="16" customFormat="1" x14ac:dyDescent="0.35">
      <c r="V3829" s="16" t="str">
        <f>IF(ISBLANK(Consolication[[#This Row],[Bénéficiaires]]),"",VLOOKUP(Consolication[[#This Row],[Bénéficiaires]],'PADESCE Ccontractuelle'!$B$61:$N$175,9,FALSE))</f>
        <v/>
      </c>
      <c r="AB3829" s="16" t="str">
        <f>IF(ISBLANK(Consolication[[#This Row],[Bénéficiaires]]),"",VLOOKUP(Consolication[[#This Row],[Bénéficiaires]],'PADESCE Ccontractuelle'!$B$61:$N$175,10,FALSE))</f>
        <v/>
      </c>
      <c r="AC3829" s="34" t="e">
        <f>VLOOKUP(#REF!,Apprenants!A3830:I4833,8,FALSE)</f>
        <v>#REF!</v>
      </c>
    </row>
    <row r="3830" spans="22:29" s="16" customFormat="1" x14ac:dyDescent="0.35">
      <c r="V3830" s="16" t="str">
        <f>IF(ISBLANK(Consolication[[#This Row],[Bénéficiaires]]),"",VLOOKUP(Consolication[[#This Row],[Bénéficiaires]],'PADESCE Ccontractuelle'!$B$61:$N$175,9,FALSE))</f>
        <v/>
      </c>
      <c r="AB3830" s="16" t="str">
        <f>IF(ISBLANK(Consolication[[#This Row],[Bénéficiaires]]),"",VLOOKUP(Consolication[[#This Row],[Bénéficiaires]],'PADESCE Ccontractuelle'!$B$61:$N$175,10,FALSE))</f>
        <v/>
      </c>
      <c r="AC3830" s="34" t="e">
        <f>VLOOKUP(#REF!,Apprenants!A3831:I4834,8,FALSE)</f>
        <v>#REF!</v>
      </c>
    </row>
    <row r="3831" spans="22:29" s="16" customFormat="1" x14ac:dyDescent="0.35">
      <c r="V3831" s="16" t="str">
        <f>IF(ISBLANK(Consolication[[#This Row],[Bénéficiaires]]),"",VLOOKUP(Consolication[[#This Row],[Bénéficiaires]],'PADESCE Ccontractuelle'!$B$61:$N$175,9,FALSE))</f>
        <v/>
      </c>
      <c r="AB3831" s="16" t="str">
        <f>IF(ISBLANK(Consolication[[#This Row],[Bénéficiaires]]),"",VLOOKUP(Consolication[[#This Row],[Bénéficiaires]],'PADESCE Ccontractuelle'!$B$61:$N$175,10,FALSE))</f>
        <v/>
      </c>
      <c r="AC3831" s="34" t="e">
        <f>VLOOKUP(#REF!,Apprenants!A3832:I4835,8,FALSE)</f>
        <v>#REF!</v>
      </c>
    </row>
    <row r="3832" spans="22:29" s="16" customFormat="1" x14ac:dyDescent="0.35">
      <c r="V3832" s="16" t="str">
        <f>IF(ISBLANK(Consolication[[#This Row],[Bénéficiaires]]),"",VLOOKUP(Consolication[[#This Row],[Bénéficiaires]],'PADESCE Ccontractuelle'!$B$61:$N$175,9,FALSE))</f>
        <v/>
      </c>
      <c r="AB3832" s="16" t="str">
        <f>IF(ISBLANK(Consolication[[#This Row],[Bénéficiaires]]),"",VLOOKUP(Consolication[[#This Row],[Bénéficiaires]],'PADESCE Ccontractuelle'!$B$61:$N$175,10,FALSE))</f>
        <v/>
      </c>
      <c r="AC3832" s="34" t="e">
        <f>VLOOKUP(#REF!,Apprenants!A3833:I4836,8,FALSE)</f>
        <v>#REF!</v>
      </c>
    </row>
    <row r="3833" spans="22:29" s="16" customFormat="1" x14ac:dyDescent="0.35">
      <c r="V3833" s="16" t="str">
        <f>IF(ISBLANK(Consolication[[#This Row],[Bénéficiaires]]),"",VLOOKUP(Consolication[[#This Row],[Bénéficiaires]],'PADESCE Ccontractuelle'!$B$61:$N$175,9,FALSE))</f>
        <v/>
      </c>
      <c r="AB3833" s="16" t="str">
        <f>IF(ISBLANK(Consolication[[#This Row],[Bénéficiaires]]),"",VLOOKUP(Consolication[[#This Row],[Bénéficiaires]],'PADESCE Ccontractuelle'!$B$61:$N$175,10,FALSE))</f>
        <v/>
      </c>
      <c r="AC3833" s="34" t="e">
        <f>VLOOKUP(#REF!,Apprenants!A3834:I4837,8,FALSE)</f>
        <v>#REF!</v>
      </c>
    </row>
    <row r="3834" spans="22:29" s="16" customFormat="1" x14ac:dyDescent="0.35">
      <c r="V3834" s="16" t="str">
        <f>IF(ISBLANK(Consolication[[#This Row],[Bénéficiaires]]),"",VLOOKUP(Consolication[[#This Row],[Bénéficiaires]],'PADESCE Ccontractuelle'!$B$61:$N$175,9,FALSE))</f>
        <v/>
      </c>
      <c r="AB3834" s="16" t="str">
        <f>IF(ISBLANK(Consolication[[#This Row],[Bénéficiaires]]),"",VLOOKUP(Consolication[[#This Row],[Bénéficiaires]],'PADESCE Ccontractuelle'!$B$61:$N$175,10,FALSE))</f>
        <v/>
      </c>
      <c r="AC3834" s="34" t="e">
        <f>VLOOKUP(#REF!,Apprenants!A3835:I4838,8,FALSE)</f>
        <v>#REF!</v>
      </c>
    </row>
    <row r="3835" spans="22:29" s="16" customFormat="1" x14ac:dyDescent="0.35">
      <c r="V3835" s="16" t="str">
        <f>IF(ISBLANK(Consolication[[#This Row],[Bénéficiaires]]),"",VLOOKUP(Consolication[[#This Row],[Bénéficiaires]],'PADESCE Ccontractuelle'!$B$61:$N$175,9,FALSE))</f>
        <v/>
      </c>
      <c r="AB3835" s="16" t="str">
        <f>IF(ISBLANK(Consolication[[#This Row],[Bénéficiaires]]),"",VLOOKUP(Consolication[[#This Row],[Bénéficiaires]],'PADESCE Ccontractuelle'!$B$61:$N$175,10,FALSE))</f>
        <v/>
      </c>
      <c r="AC3835" s="34" t="e">
        <f>VLOOKUP(#REF!,Apprenants!A3836:I4839,8,FALSE)</f>
        <v>#REF!</v>
      </c>
    </row>
    <row r="3836" spans="22:29" s="16" customFormat="1" x14ac:dyDescent="0.35">
      <c r="V3836" s="16" t="str">
        <f>IF(ISBLANK(Consolication[[#This Row],[Bénéficiaires]]),"",VLOOKUP(Consolication[[#This Row],[Bénéficiaires]],'PADESCE Ccontractuelle'!$B$61:$N$175,9,FALSE))</f>
        <v/>
      </c>
      <c r="AB3836" s="16" t="str">
        <f>IF(ISBLANK(Consolication[[#This Row],[Bénéficiaires]]),"",VLOOKUP(Consolication[[#This Row],[Bénéficiaires]],'PADESCE Ccontractuelle'!$B$61:$N$175,10,FALSE))</f>
        <v/>
      </c>
      <c r="AC3836" s="34" t="e">
        <f>VLOOKUP(#REF!,Apprenants!A3837:I4840,8,FALSE)</f>
        <v>#REF!</v>
      </c>
    </row>
    <row r="3837" spans="22:29" s="16" customFormat="1" x14ac:dyDescent="0.35">
      <c r="V3837" s="16" t="str">
        <f>IF(ISBLANK(Consolication[[#This Row],[Bénéficiaires]]),"",VLOOKUP(Consolication[[#This Row],[Bénéficiaires]],'PADESCE Ccontractuelle'!$B$61:$N$175,9,FALSE))</f>
        <v/>
      </c>
      <c r="AB3837" s="16" t="str">
        <f>IF(ISBLANK(Consolication[[#This Row],[Bénéficiaires]]),"",VLOOKUP(Consolication[[#This Row],[Bénéficiaires]],'PADESCE Ccontractuelle'!$B$61:$N$175,10,FALSE))</f>
        <v/>
      </c>
      <c r="AC3837" s="34" t="e">
        <f>VLOOKUP(#REF!,Apprenants!A3838:I4841,8,FALSE)</f>
        <v>#REF!</v>
      </c>
    </row>
    <row r="3838" spans="22:29" s="16" customFormat="1" x14ac:dyDescent="0.35">
      <c r="V3838" s="16" t="str">
        <f>IF(ISBLANK(Consolication[[#This Row],[Bénéficiaires]]),"",VLOOKUP(Consolication[[#This Row],[Bénéficiaires]],'PADESCE Ccontractuelle'!$B$61:$N$175,9,FALSE))</f>
        <v/>
      </c>
      <c r="AB3838" s="16" t="str">
        <f>IF(ISBLANK(Consolication[[#This Row],[Bénéficiaires]]),"",VLOOKUP(Consolication[[#This Row],[Bénéficiaires]],'PADESCE Ccontractuelle'!$B$61:$N$175,10,FALSE))</f>
        <v/>
      </c>
      <c r="AC3838" s="34" t="e">
        <f>VLOOKUP(#REF!,Apprenants!A3839:I4842,8,FALSE)</f>
        <v>#REF!</v>
      </c>
    </row>
    <row r="3839" spans="22:29" s="16" customFormat="1" x14ac:dyDescent="0.35">
      <c r="V3839" s="16" t="str">
        <f>IF(ISBLANK(Consolication[[#This Row],[Bénéficiaires]]),"",VLOOKUP(Consolication[[#This Row],[Bénéficiaires]],'PADESCE Ccontractuelle'!$B$61:$N$175,9,FALSE))</f>
        <v/>
      </c>
      <c r="AB3839" s="16" t="str">
        <f>IF(ISBLANK(Consolication[[#This Row],[Bénéficiaires]]),"",VLOOKUP(Consolication[[#This Row],[Bénéficiaires]],'PADESCE Ccontractuelle'!$B$61:$N$175,10,FALSE))</f>
        <v/>
      </c>
      <c r="AC3839" s="34" t="e">
        <f>VLOOKUP(#REF!,Apprenants!A3840:I4843,8,FALSE)</f>
        <v>#REF!</v>
      </c>
    </row>
    <row r="3840" spans="22:29" s="16" customFormat="1" x14ac:dyDescent="0.35">
      <c r="V3840" s="16" t="str">
        <f>IF(ISBLANK(Consolication[[#This Row],[Bénéficiaires]]),"",VLOOKUP(Consolication[[#This Row],[Bénéficiaires]],'PADESCE Ccontractuelle'!$B$61:$N$175,9,FALSE))</f>
        <v/>
      </c>
      <c r="AB3840" s="16" t="str">
        <f>IF(ISBLANK(Consolication[[#This Row],[Bénéficiaires]]),"",VLOOKUP(Consolication[[#This Row],[Bénéficiaires]],'PADESCE Ccontractuelle'!$B$61:$N$175,10,FALSE))</f>
        <v/>
      </c>
      <c r="AC3840" s="34" t="e">
        <f>VLOOKUP(#REF!,Apprenants!A3841:I4844,8,FALSE)</f>
        <v>#REF!</v>
      </c>
    </row>
    <row r="3841" spans="22:29" s="16" customFormat="1" x14ac:dyDescent="0.35">
      <c r="V3841" s="16" t="str">
        <f>IF(ISBLANK(Consolication[[#This Row],[Bénéficiaires]]),"",VLOOKUP(Consolication[[#This Row],[Bénéficiaires]],'PADESCE Ccontractuelle'!$B$61:$N$175,9,FALSE))</f>
        <v/>
      </c>
      <c r="AB3841" s="16" t="str">
        <f>IF(ISBLANK(Consolication[[#This Row],[Bénéficiaires]]),"",VLOOKUP(Consolication[[#This Row],[Bénéficiaires]],'PADESCE Ccontractuelle'!$B$61:$N$175,10,FALSE))</f>
        <v/>
      </c>
      <c r="AC3841" s="34" t="e">
        <f>VLOOKUP(#REF!,Apprenants!A3842:I4845,8,FALSE)</f>
        <v>#REF!</v>
      </c>
    </row>
    <row r="3842" spans="22:29" s="16" customFormat="1" x14ac:dyDescent="0.35">
      <c r="V3842" s="16" t="str">
        <f>IF(ISBLANK(Consolication[[#This Row],[Bénéficiaires]]),"",VLOOKUP(Consolication[[#This Row],[Bénéficiaires]],'PADESCE Ccontractuelle'!$B$61:$N$175,9,FALSE))</f>
        <v/>
      </c>
      <c r="AB3842" s="16" t="str">
        <f>IF(ISBLANK(Consolication[[#This Row],[Bénéficiaires]]),"",VLOOKUP(Consolication[[#This Row],[Bénéficiaires]],'PADESCE Ccontractuelle'!$B$61:$N$175,10,FALSE))</f>
        <v/>
      </c>
      <c r="AC3842" s="34" t="e">
        <f>VLOOKUP(#REF!,Apprenants!A3843:I4846,8,FALSE)</f>
        <v>#REF!</v>
      </c>
    </row>
    <row r="3843" spans="22:29" s="16" customFormat="1" x14ac:dyDescent="0.35">
      <c r="V3843" s="16" t="str">
        <f>IF(ISBLANK(Consolication[[#This Row],[Bénéficiaires]]),"",VLOOKUP(Consolication[[#This Row],[Bénéficiaires]],'PADESCE Ccontractuelle'!$B$61:$N$175,9,FALSE))</f>
        <v/>
      </c>
      <c r="AB3843" s="16" t="str">
        <f>IF(ISBLANK(Consolication[[#This Row],[Bénéficiaires]]),"",VLOOKUP(Consolication[[#This Row],[Bénéficiaires]],'PADESCE Ccontractuelle'!$B$61:$N$175,10,FALSE))</f>
        <v/>
      </c>
      <c r="AC3843" s="34" t="e">
        <f>VLOOKUP(#REF!,Apprenants!A3844:I4847,8,FALSE)</f>
        <v>#REF!</v>
      </c>
    </row>
    <row r="3844" spans="22:29" s="16" customFormat="1" x14ac:dyDescent="0.35">
      <c r="V3844" s="16" t="str">
        <f>IF(ISBLANK(Consolication[[#This Row],[Bénéficiaires]]),"",VLOOKUP(Consolication[[#This Row],[Bénéficiaires]],'PADESCE Ccontractuelle'!$B$61:$N$175,9,FALSE))</f>
        <v/>
      </c>
      <c r="AB3844" s="16" t="str">
        <f>IF(ISBLANK(Consolication[[#This Row],[Bénéficiaires]]),"",VLOOKUP(Consolication[[#This Row],[Bénéficiaires]],'PADESCE Ccontractuelle'!$B$61:$N$175,10,FALSE))</f>
        <v/>
      </c>
      <c r="AC3844" s="34" t="e">
        <f>VLOOKUP(#REF!,Apprenants!A3845:I4848,8,FALSE)</f>
        <v>#REF!</v>
      </c>
    </row>
    <row r="3845" spans="22:29" s="16" customFormat="1" x14ac:dyDescent="0.35">
      <c r="V3845" s="16" t="str">
        <f>IF(ISBLANK(Consolication[[#This Row],[Bénéficiaires]]),"",VLOOKUP(Consolication[[#This Row],[Bénéficiaires]],'PADESCE Ccontractuelle'!$B$61:$N$175,9,FALSE))</f>
        <v/>
      </c>
      <c r="AB3845" s="16" t="str">
        <f>IF(ISBLANK(Consolication[[#This Row],[Bénéficiaires]]),"",VLOOKUP(Consolication[[#This Row],[Bénéficiaires]],'PADESCE Ccontractuelle'!$B$61:$N$175,10,FALSE))</f>
        <v/>
      </c>
      <c r="AC3845" s="34" t="e">
        <f>VLOOKUP(#REF!,Apprenants!A3846:I4849,8,FALSE)</f>
        <v>#REF!</v>
      </c>
    </row>
    <row r="3846" spans="22:29" s="16" customFormat="1" x14ac:dyDescent="0.35">
      <c r="V3846" s="16" t="str">
        <f>IF(ISBLANK(Consolication[[#This Row],[Bénéficiaires]]),"",VLOOKUP(Consolication[[#This Row],[Bénéficiaires]],'PADESCE Ccontractuelle'!$B$61:$N$175,9,FALSE))</f>
        <v/>
      </c>
      <c r="AB3846" s="16" t="str">
        <f>IF(ISBLANK(Consolication[[#This Row],[Bénéficiaires]]),"",VLOOKUP(Consolication[[#This Row],[Bénéficiaires]],'PADESCE Ccontractuelle'!$B$61:$N$175,10,FALSE))</f>
        <v/>
      </c>
      <c r="AC3846" s="34" t="e">
        <f>VLOOKUP(#REF!,Apprenants!A3847:I4850,8,FALSE)</f>
        <v>#REF!</v>
      </c>
    </row>
    <row r="3847" spans="22:29" s="16" customFormat="1" x14ac:dyDescent="0.35">
      <c r="V3847" s="16" t="str">
        <f>IF(ISBLANK(Consolication[[#This Row],[Bénéficiaires]]),"",VLOOKUP(Consolication[[#This Row],[Bénéficiaires]],'PADESCE Ccontractuelle'!$B$61:$N$175,9,FALSE))</f>
        <v/>
      </c>
      <c r="AB3847" s="16" t="str">
        <f>IF(ISBLANK(Consolication[[#This Row],[Bénéficiaires]]),"",VLOOKUP(Consolication[[#This Row],[Bénéficiaires]],'PADESCE Ccontractuelle'!$B$61:$N$175,10,FALSE))</f>
        <v/>
      </c>
      <c r="AC3847" s="34" t="e">
        <f>VLOOKUP(#REF!,Apprenants!A3848:I4851,8,FALSE)</f>
        <v>#REF!</v>
      </c>
    </row>
    <row r="3848" spans="22:29" s="16" customFormat="1" x14ac:dyDescent="0.35">
      <c r="V3848" s="16" t="str">
        <f>IF(ISBLANK(Consolication[[#This Row],[Bénéficiaires]]),"",VLOOKUP(Consolication[[#This Row],[Bénéficiaires]],'PADESCE Ccontractuelle'!$B$61:$N$175,9,FALSE))</f>
        <v/>
      </c>
      <c r="AB3848" s="16" t="str">
        <f>IF(ISBLANK(Consolication[[#This Row],[Bénéficiaires]]),"",VLOOKUP(Consolication[[#This Row],[Bénéficiaires]],'PADESCE Ccontractuelle'!$B$61:$N$175,10,FALSE))</f>
        <v/>
      </c>
      <c r="AC3848" s="34" t="e">
        <f>VLOOKUP(#REF!,Apprenants!A3849:I4852,8,FALSE)</f>
        <v>#REF!</v>
      </c>
    </row>
    <row r="3849" spans="22:29" s="16" customFormat="1" x14ac:dyDescent="0.35">
      <c r="V3849" s="16" t="str">
        <f>IF(ISBLANK(Consolication[[#This Row],[Bénéficiaires]]),"",VLOOKUP(Consolication[[#This Row],[Bénéficiaires]],'PADESCE Ccontractuelle'!$B$61:$N$175,9,FALSE))</f>
        <v/>
      </c>
      <c r="AB3849" s="16" t="str">
        <f>IF(ISBLANK(Consolication[[#This Row],[Bénéficiaires]]),"",VLOOKUP(Consolication[[#This Row],[Bénéficiaires]],'PADESCE Ccontractuelle'!$B$61:$N$175,10,FALSE))</f>
        <v/>
      </c>
      <c r="AC3849" s="34" t="e">
        <f>VLOOKUP(#REF!,Apprenants!A3850:I4853,8,FALSE)</f>
        <v>#REF!</v>
      </c>
    </row>
    <row r="3850" spans="22:29" s="16" customFormat="1" x14ac:dyDescent="0.35">
      <c r="V3850" s="16" t="str">
        <f>IF(ISBLANK(Consolication[[#This Row],[Bénéficiaires]]),"",VLOOKUP(Consolication[[#This Row],[Bénéficiaires]],'PADESCE Ccontractuelle'!$B$61:$N$175,9,FALSE))</f>
        <v/>
      </c>
      <c r="AB3850" s="16" t="str">
        <f>IF(ISBLANK(Consolication[[#This Row],[Bénéficiaires]]),"",VLOOKUP(Consolication[[#This Row],[Bénéficiaires]],'PADESCE Ccontractuelle'!$B$61:$N$175,10,FALSE))</f>
        <v/>
      </c>
      <c r="AC3850" s="34" t="e">
        <f>VLOOKUP(#REF!,Apprenants!A3851:I4854,8,FALSE)</f>
        <v>#REF!</v>
      </c>
    </row>
    <row r="3851" spans="22:29" s="16" customFormat="1" x14ac:dyDescent="0.35">
      <c r="V3851" s="16" t="str">
        <f>IF(ISBLANK(Consolication[[#This Row],[Bénéficiaires]]),"",VLOOKUP(Consolication[[#This Row],[Bénéficiaires]],'PADESCE Ccontractuelle'!$B$61:$N$175,9,FALSE))</f>
        <v/>
      </c>
      <c r="AB3851" s="16" t="str">
        <f>IF(ISBLANK(Consolication[[#This Row],[Bénéficiaires]]),"",VLOOKUP(Consolication[[#This Row],[Bénéficiaires]],'PADESCE Ccontractuelle'!$B$61:$N$175,10,FALSE))</f>
        <v/>
      </c>
      <c r="AC3851" s="34" t="e">
        <f>VLOOKUP(#REF!,Apprenants!A3852:I4855,8,FALSE)</f>
        <v>#REF!</v>
      </c>
    </row>
    <row r="3852" spans="22:29" s="16" customFormat="1" x14ac:dyDescent="0.35">
      <c r="V3852" s="16" t="str">
        <f>IF(ISBLANK(Consolication[[#This Row],[Bénéficiaires]]),"",VLOOKUP(Consolication[[#This Row],[Bénéficiaires]],'PADESCE Ccontractuelle'!$B$61:$N$175,9,FALSE))</f>
        <v/>
      </c>
      <c r="AB3852" s="16" t="str">
        <f>IF(ISBLANK(Consolication[[#This Row],[Bénéficiaires]]),"",VLOOKUP(Consolication[[#This Row],[Bénéficiaires]],'PADESCE Ccontractuelle'!$B$61:$N$175,10,FALSE))</f>
        <v/>
      </c>
      <c r="AC3852" s="34" t="e">
        <f>VLOOKUP(#REF!,Apprenants!A3853:I4856,8,FALSE)</f>
        <v>#REF!</v>
      </c>
    </row>
    <row r="3853" spans="22:29" s="16" customFormat="1" x14ac:dyDescent="0.35">
      <c r="V3853" s="16" t="str">
        <f>IF(ISBLANK(Consolication[[#This Row],[Bénéficiaires]]),"",VLOOKUP(Consolication[[#This Row],[Bénéficiaires]],'PADESCE Ccontractuelle'!$B$61:$N$175,9,FALSE))</f>
        <v/>
      </c>
      <c r="AB3853" s="16" t="str">
        <f>IF(ISBLANK(Consolication[[#This Row],[Bénéficiaires]]),"",VLOOKUP(Consolication[[#This Row],[Bénéficiaires]],'PADESCE Ccontractuelle'!$B$61:$N$175,10,FALSE))</f>
        <v/>
      </c>
      <c r="AC3853" s="34" t="e">
        <f>VLOOKUP(#REF!,Apprenants!A3854:I4857,8,FALSE)</f>
        <v>#REF!</v>
      </c>
    </row>
    <row r="3854" spans="22:29" s="16" customFormat="1" x14ac:dyDescent="0.35">
      <c r="V3854" s="16" t="str">
        <f>IF(ISBLANK(Consolication[[#This Row],[Bénéficiaires]]),"",VLOOKUP(Consolication[[#This Row],[Bénéficiaires]],'PADESCE Ccontractuelle'!$B$61:$N$175,9,FALSE))</f>
        <v/>
      </c>
      <c r="AB3854" s="16" t="str">
        <f>IF(ISBLANK(Consolication[[#This Row],[Bénéficiaires]]),"",VLOOKUP(Consolication[[#This Row],[Bénéficiaires]],'PADESCE Ccontractuelle'!$B$61:$N$175,10,FALSE))</f>
        <v/>
      </c>
      <c r="AC3854" s="34" t="e">
        <f>VLOOKUP(#REF!,Apprenants!A3855:I4858,8,FALSE)</f>
        <v>#REF!</v>
      </c>
    </row>
    <row r="3855" spans="22:29" s="16" customFormat="1" x14ac:dyDescent="0.35">
      <c r="V3855" s="16" t="str">
        <f>IF(ISBLANK(Consolication[[#This Row],[Bénéficiaires]]),"",VLOOKUP(Consolication[[#This Row],[Bénéficiaires]],'PADESCE Ccontractuelle'!$B$61:$N$175,9,FALSE))</f>
        <v/>
      </c>
      <c r="AB3855" s="16" t="str">
        <f>IF(ISBLANK(Consolication[[#This Row],[Bénéficiaires]]),"",VLOOKUP(Consolication[[#This Row],[Bénéficiaires]],'PADESCE Ccontractuelle'!$B$61:$N$175,10,FALSE))</f>
        <v/>
      </c>
      <c r="AC3855" s="34" t="e">
        <f>VLOOKUP(#REF!,Apprenants!A3856:I4859,8,FALSE)</f>
        <v>#REF!</v>
      </c>
    </row>
    <row r="3856" spans="22:29" s="16" customFormat="1" x14ac:dyDescent="0.35">
      <c r="V3856" s="16" t="str">
        <f>IF(ISBLANK(Consolication[[#This Row],[Bénéficiaires]]),"",VLOOKUP(Consolication[[#This Row],[Bénéficiaires]],'PADESCE Ccontractuelle'!$B$61:$N$175,9,FALSE))</f>
        <v/>
      </c>
      <c r="AB3856" s="16" t="str">
        <f>IF(ISBLANK(Consolication[[#This Row],[Bénéficiaires]]),"",VLOOKUP(Consolication[[#This Row],[Bénéficiaires]],'PADESCE Ccontractuelle'!$B$61:$N$175,10,FALSE))</f>
        <v/>
      </c>
      <c r="AC3856" s="34" t="e">
        <f>VLOOKUP(#REF!,Apprenants!A3857:I4860,8,FALSE)</f>
        <v>#REF!</v>
      </c>
    </row>
    <row r="3857" spans="22:29" s="16" customFormat="1" x14ac:dyDescent="0.35">
      <c r="V3857" s="16" t="str">
        <f>IF(ISBLANK(Consolication[[#This Row],[Bénéficiaires]]),"",VLOOKUP(Consolication[[#This Row],[Bénéficiaires]],'PADESCE Ccontractuelle'!$B$61:$N$175,9,FALSE))</f>
        <v/>
      </c>
      <c r="AB3857" s="16" t="str">
        <f>IF(ISBLANK(Consolication[[#This Row],[Bénéficiaires]]),"",VLOOKUP(Consolication[[#This Row],[Bénéficiaires]],'PADESCE Ccontractuelle'!$B$61:$N$175,10,FALSE))</f>
        <v/>
      </c>
      <c r="AC3857" s="34" t="e">
        <f>VLOOKUP(#REF!,Apprenants!A3858:I4861,8,FALSE)</f>
        <v>#REF!</v>
      </c>
    </row>
    <row r="3858" spans="22:29" s="16" customFormat="1" x14ac:dyDescent="0.35">
      <c r="V3858" s="16" t="str">
        <f>IF(ISBLANK(Consolication[[#This Row],[Bénéficiaires]]),"",VLOOKUP(Consolication[[#This Row],[Bénéficiaires]],'PADESCE Ccontractuelle'!$B$61:$N$175,9,FALSE))</f>
        <v/>
      </c>
      <c r="AB3858" s="16" t="str">
        <f>IF(ISBLANK(Consolication[[#This Row],[Bénéficiaires]]),"",VLOOKUP(Consolication[[#This Row],[Bénéficiaires]],'PADESCE Ccontractuelle'!$B$61:$N$175,10,FALSE))</f>
        <v/>
      </c>
      <c r="AC3858" s="34" t="e">
        <f>VLOOKUP(#REF!,Apprenants!A3859:I4862,8,FALSE)</f>
        <v>#REF!</v>
      </c>
    </row>
    <row r="3859" spans="22:29" s="16" customFormat="1" x14ac:dyDescent="0.35">
      <c r="V3859" s="16" t="str">
        <f>IF(ISBLANK(Consolication[[#This Row],[Bénéficiaires]]),"",VLOOKUP(Consolication[[#This Row],[Bénéficiaires]],'PADESCE Ccontractuelle'!$B$61:$N$175,9,FALSE))</f>
        <v/>
      </c>
      <c r="AB3859" s="16" t="str">
        <f>IF(ISBLANK(Consolication[[#This Row],[Bénéficiaires]]),"",VLOOKUP(Consolication[[#This Row],[Bénéficiaires]],'PADESCE Ccontractuelle'!$B$61:$N$175,10,FALSE))</f>
        <v/>
      </c>
      <c r="AC3859" s="34" t="e">
        <f>VLOOKUP(#REF!,Apprenants!A3860:I4863,8,FALSE)</f>
        <v>#REF!</v>
      </c>
    </row>
    <row r="3860" spans="22:29" s="16" customFormat="1" x14ac:dyDescent="0.35">
      <c r="V3860" s="16" t="str">
        <f>IF(ISBLANK(Consolication[[#This Row],[Bénéficiaires]]),"",VLOOKUP(Consolication[[#This Row],[Bénéficiaires]],'PADESCE Ccontractuelle'!$B$61:$N$175,9,FALSE))</f>
        <v/>
      </c>
      <c r="AB3860" s="16" t="str">
        <f>IF(ISBLANK(Consolication[[#This Row],[Bénéficiaires]]),"",VLOOKUP(Consolication[[#This Row],[Bénéficiaires]],'PADESCE Ccontractuelle'!$B$61:$N$175,10,FALSE))</f>
        <v/>
      </c>
      <c r="AC3860" s="34" t="e">
        <f>VLOOKUP(#REF!,Apprenants!A3861:I4864,8,FALSE)</f>
        <v>#REF!</v>
      </c>
    </row>
    <row r="3861" spans="22:29" s="16" customFormat="1" x14ac:dyDescent="0.35">
      <c r="V3861" s="16" t="str">
        <f>IF(ISBLANK(Consolication[[#This Row],[Bénéficiaires]]),"",VLOOKUP(Consolication[[#This Row],[Bénéficiaires]],'PADESCE Ccontractuelle'!$B$61:$N$175,9,FALSE))</f>
        <v/>
      </c>
      <c r="AB3861" s="16" t="str">
        <f>IF(ISBLANK(Consolication[[#This Row],[Bénéficiaires]]),"",VLOOKUP(Consolication[[#This Row],[Bénéficiaires]],'PADESCE Ccontractuelle'!$B$61:$N$175,10,FALSE))</f>
        <v/>
      </c>
      <c r="AC3861" s="34" t="e">
        <f>VLOOKUP(#REF!,Apprenants!A3862:I4865,8,FALSE)</f>
        <v>#REF!</v>
      </c>
    </row>
    <row r="3862" spans="22:29" s="16" customFormat="1" x14ac:dyDescent="0.35">
      <c r="V3862" s="16" t="str">
        <f>IF(ISBLANK(Consolication[[#This Row],[Bénéficiaires]]),"",VLOOKUP(Consolication[[#This Row],[Bénéficiaires]],'PADESCE Ccontractuelle'!$B$61:$N$175,9,FALSE))</f>
        <v/>
      </c>
      <c r="AB3862" s="16" t="str">
        <f>IF(ISBLANK(Consolication[[#This Row],[Bénéficiaires]]),"",VLOOKUP(Consolication[[#This Row],[Bénéficiaires]],'PADESCE Ccontractuelle'!$B$61:$N$175,10,FALSE))</f>
        <v/>
      </c>
      <c r="AC3862" s="34" t="e">
        <f>VLOOKUP(#REF!,Apprenants!A3863:I4866,8,FALSE)</f>
        <v>#REF!</v>
      </c>
    </row>
    <row r="3863" spans="22:29" s="16" customFormat="1" x14ac:dyDescent="0.35">
      <c r="V3863" s="16" t="str">
        <f>IF(ISBLANK(Consolication[[#This Row],[Bénéficiaires]]),"",VLOOKUP(Consolication[[#This Row],[Bénéficiaires]],'PADESCE Ccontractuelle'!$B$61:$N$175,9,FALSE))</f>
        <v/>
      </c>
      <c r="AB3863" s="16" t="str">
        <f>IF(ISBLANK(Consolication[[#This Row],[Bénéficiaires]]),"",VLOOKUP(Consolication[[#This Row],[Bénéficiaires]],'PADESCE Ccontractuelle'!$B$61:$N$175,10,FALSE))</f>
        <v/>
      </c>
      <c r="AC3863" s="34" t="e">
        <f>VLOOKUP(#REF!,Apprenants!A3864:I4867,8,FALSE)</f>
        <v>#REF!</v>
      </c>
    </row>
    <row r="3864" spans="22:29" s="16" customFormat="1" x14ac:dyDescent="0.35">
      <c r="V3864" s="16" t="str">
        <f>IF(ISBLANK(Consolication[[#This Row],[Bénéficiaires]]),"",VLOOKUP(Consolication[[#This Row],[Bénéficiaires]],'PADESCE Ccontractuelle'!$B$61:$N$175,9,FALSE))</f>
        <v/>
      </c>
      <c r="AB3864" s="16" t="str">
        <f>IF(ISBLANK(Consolication[[#This Row],[Bénéficiaires]]),"",VLOOKUP(Consolication[[#This Row],[Bénéficiaires]],'PADESCE Ccontractuelle'!$B$61:$N$175,10,FALSE))</f>
        <v/>
      </c>
      <c r="AC3864" s="34" t="e">
        <f>VLOOKUP(#REF!,Apprenants!A3865:I4868,8,FALSE)</f>
        <v>#REF!</v>
      </c>
    </row>
    <row r="3865" spans="22:29" s="16" customFormat="1" x14ac:dyDescent="0.35">
      <c r="V3865" s="16" t="str">
        <f>IF(ISBLANK(Consolication[[#This Row],[Bénéficiaires]]),"",VLOOKUP(Consolication[[#This Row],[Bénéficiaires]],'PADESCE Ccontractuelle'!$B$61:$N$175,9,FALSE))</f>
        <v/>
      </c>
      <c r="AB3865" s="16" t="str">
        <f>IF(ISBLANK(Consolication[[#This Row],[Bénéficiaires]]),"",VLOOKUP(Consolication[[#This Row],[Bénéficiaires]],'PADESCE Ccontractuelle'!$B$61:$N$175,10,FALSE))</f>
        <v/>
      </c>
      <c r="AC3865" s="34" t="e">
        <f>VLOOKUP(#REF!,Apprenants!A3866:I4869,8,FALSE)</f>
        <v>#REF!</v>
      </c>
    </row>
    <row r="3866" spans="22:29" s="16" customFormat="1" x14ac:dyDescent="0.35">
      <c r="V3866" s="16" t="str">
        <f>IF(ISBLANK(Consolication[[#This Row],[Bénéficiaires]]),"",VLOOKUP(Consolication[[#This Row],[Bénéficiaires]],'PADESCE Ccontractuelle'!$B$61:$N$175,9,FALSE))</f>
        <v/>
      </c>
      <c r="AB3866" s="16" t="str">
        <f>IF(ISBLANK(Consolication[[#This Row],[Bénéficiaires]]),"",VLOOKUP(Consolication[[#This Row],[Bénéficiaires]],'PADESCE Ccontractuelle'!$B$61:$N$175,10,FALSE))</f>
        <v/>
      </c>
      <c r="AC3866" s="34" t="e">
        <f>VLOOKUP(#REF!,Apprenants!A3867:I4870,8,FALSE)</f>
        <v>#REF!</v>
      </c>
    </row>
    <row r="3867" spans="22:29" s="16" customFormat="1" x14ac:dyDescent="0.35">
      <c r="V3867" s="16" t="str">
        <f>IF(ISBLANK(Consolication[[#This Row],[Bénéficiaires]]),"",VLOOKUP(Consolication[[#This Row],[Bénéficiaires]],'PADESCE Ccontractuelle'!$B$61:$N$175,9,FALSE))</f>
        <v/>
      </c>
      <c r="AB3867" s="16" t="str">
        <f>IF(ISBLANK(Consolication[[#This Row],[Bénéficiaires]]),"",VLOOKUP(Consolication[[#This Row],[Bénéficiaires]],'PADESCE Ccontractuelle'!$B$61:$N$175,10,FALSE))</f>
        <v/>
      </c>
      <c r="AC3867" s="34" t="e">
        <f>VLOOKUP(#REF!,Apprenants!A3868:I4871,8,FALSE)</f>
        <v>#REF!</v>
      </c>
    </row>
    <row r="3868" spans="22:29" s="16" customFormat="1" x14ac:dyDescent="0.35">
      <c r="V3868" s="16" t="str">
        <f>IF(ISBLANK(Consolication[[#This Row],[Bénéficiaires]]),"",VLOOKUP(Consolication[[#This Row],[Bénéficiaires]],'PADESCE Ccontractuelle'!$B$61:$N$175,9,FALSE))</f>
        <v/>
      </c>
      <c r="AB3868" s="16" t="str">
        <f>IF(ISBLANK(Consolication[[#This Row],[Bénéficiaires]]),"",VLOOKUP(Consolication[[#This Row],[Bénéficiaires]],'PADESCE Ccontractuelle'!$B$61:$N$175,10,FALSE))</f>
        <v/>
      </c>
      <c r="AC3868" s="34" t="e">
        <f>VLOOKUP(#REF!,Apprenants!A3869:I4872,8,FALSE)</f>
        <v>#REF!</v>
      </c>
    </row>
    <row r="3869" spans="22:29" s="16" customFormat="1" x14ac:dyDescent="0.35">
      <c r="V3869" s="16" t="str">
        <f>IF(ISBLANK(Consolication[[#This Row],[Bénéficiaires]]),"",VLOOKUP(Consolication[[#This Row],[Bénéficiaires]],'PADESCE Ccontractuelle'!$B$61:$N$175,9,FALSE))</f>
        <v/>
      </c>
      <c r="AB3869" s="16" t="str">
        <f>IF(ISBLANK(Consolication[[#This Row],[Bénéficiaires]]),"",VLOOKUP(Consolication[[#This Row],[Bénéficiaires]],'PADESCE Ccontractuelle'!$B$61:$N$175,10,FALSE))</f>
        <v/>
      </c>
      <c r="AC3869" s="34" t="e">
        <f>VLOOKUP(#REF!,Apprenants!A3870:I4873,8,FALSE)</f>
        <v>#REF!</v>
      </c>
    </row>
    <row r="3870" spans="22:29" s="16" customFormat="1" x14ac:dyDescent="0.35">
      <c r="V3870" s="16" t="str">
        <f>IF(ISBLANK(Consolication[[#This Row],[Bénéficiaires]]),"",VLOOKUP(Consolication[[#This Row],[Bénéficiaires]],'PADESCE Ccontractuelle'!$B$61:$N$175,9,FALSE))</f>
        <v/>
      </c>
      <c r="AB3870" s="16" t="str">
        <f>IF(ISBLANK(Consolication[[#This Row],[Bénéficiaires]]),"",VLOOKUP(Consolication[[#This Row],[Bénéficiaires]],'PADESCE Ccontractuelle'!$B$61:$N$175,10,FALSE))</f>
        <v/>
      </c>
      <c r="AC3870" s="34" t="e">
        <f>VLOOKUP(#REF!,Apprenants!A3871:I4874,8,FALSE)</f>
        <v>#REF!</v>
      </c>
    </row>
    <row r="3871" spans="22:29" s="16" customFormat="1" x14ac:dyDescent="0.35">
      <c r="V3871" s="16" t="str">
        <f>IF(ISBLANK(Consolication[[#This Row],[Bénéficiaires]]),"",VLOOKUP(Consolication[[#This Row],[Bénéficiaires]],'PADESCE Ccontractuelle'!$B$61:$N$175,9,FALSE))</f>
        <v/>
      </c>
      <c r="AB3871" s="16" t="str">
        <f>IF(ISBLANK(Consolication[[#This Row],[Bénéficiaires]]),"",VLOOKUP(Consolication[[#This Row],[Bénéficiaires]],'PADESCE Ccontractuelle'!$B$61:$N$175,10,FALSE))</f>
        <v/>
      </c>
      <c r="AC3871" s="34" t="e">
        <f>VLOOKUP(#REF!,Apprenants!A3872:I4875,8,FALSE)</f>
        <v>#REF!</v>
      </c>
    </row>
    <row r="3872" spans="22:29" s="16" customFormat="1" x14ac:dyDescent="0.35">
      <c r="V3872" s="16" t="str">
        <f>IF(ISBLANK(Consolication[[#This Row],[Bénéficiaires]]),"",VLOOKUP(Consolication[[#This Row],[Bénéficiaires]],'PADESCE Ccontractuelle'!$B$61:$N$175,9,FALSE))</f>
        <v/>
      </c>
      <c r="AB3872" s="16" t="str">
        <f>IF(ISBLANK(Consolication[[#This Row],[Bénéficiaires]]),"",VLOOKUP(Consolication[[#This Row],[Bénéficiaires]],'PADESCE Ccontractuelle'!$B$61:$N$175,10,FALSE))</f>
        <v/>
      </c>
      <c r="AC3872" s="34" t="e">
        <f>VLOOKUP(#REF!,Apprenants!A3873:I4876,8,FALSE)</f>
        <v>#REF!</v>
      </c>
    </row>
    <row r="3873" spans="22:29" s="16" customFormat="1" x14ac:dyDescent="0.35">
      <c r="V3873" s="16" t="str">
        <f>IF(ISBLANK(Consolication[[#This Row],[Bénéficiaires]]),"",VLOOKUP(Consolication[[#This Row],[Bénéficiaires]],'PADESCE Ccontractuelle'!$B$61:$N$175,9,FALSE))</f>
        <v/>
      </c>
      <c r="AB3873" s="16" t="str">
        <f>IF(ISBLANK(Consolication[[#This Row],[Bénéficiaires]]),"",VLOOKUP(Consolication[[#This Row],[Bénéficiaires]],'PADESCE Ccontractuelle'!$B$61:$N$175,10,FALSE))</f>
        <v/>
      </c>
      <c r="AC3873" s="34" t="e">
        <f>VLOOKUP(#REF!,Apprenants!A3874:I4877,8,FALSE)</f>
        <v>#REF!</v>
      </c>
    </row>
    <row r="3874" spans="22:29" s="16" customFormat="1" x14ac:dyDescent="0.35">
      <c r="V3874" s="16" t="str">
        <f>IF(ISBLANK(Consolication[[#This Row],[Bénéficiaires]]),"",VLOOKUP(Consolication[[#This Row],[Bénéficiaires]],'PADESCE Ccontractuelle'!$B$61:$N$175,9,FALSE))</f>
        <v/>
      </c>
      <c r="AB3874" s="16" t="str">
        <f>IF(ISBLANK(Consolication[[#This Row],[Bénéficiaires]]),"",VLOOKUP(Consolication[[#This Row],[Bénéficiaires]],'PADESCE Ccontractuelle'!$B$61:$N$175,10,FALSE))</f>
        <v/>
      </c>
      <c r="AC3874" s="34" t="e">
        <f>VLOOKUP(#REF!,Apprenants!A3875:I4878,8,FALSE)</f>
        <v>#REF!</v>
      </c>
    </row>
    <row r="3875" spans="22:29" s="16" customFormat="1" x14ac:dyDescent="0.35">
      <c r="V3875" s="16" t="str">
        <f>IF(ISBLANK(Consolication[[#This Row],[Bénéficiaires]]),"",VLOOKUP(Consolication[[#This Row],[Bénéficiaires]],'PADESCE Ccontractuelle'!$B$61:$N$175,9,FALSE))</f>
        <v/>
      </c>
      <c r="AB3875" s="16" t="str">
        <f>IF(ISBLANK(Consolication[[#This Row],[Bénéficiaires]]),"",VLOOKUP(Consolication[[#This Row],[Bénéficiaires]],'PADESCE Ccontractuelle'!$B$61:$N$175,10,FALSE))</f>
        <v/>
      </c>
      <c r="AC3875" s="34" t="e">
        <f>VLOOKUP(#REF!,Apprenants!A3876:I4879,8,FALSE)</f>
        <v>#REF!</v>
      </c>
    </row>
    <row r="3876" spans="22:29" s="16" customFormat="1" x14ac:dyDescent="0.35">
      <c r="V3876" s="16" t="str">
        <f>IF(ISBLANK(Consolication[[#This Row],[Bénéficiaires]]),"",VLOOKUP(Consolication[[#This Row],[Bénéficiaires]],'PADESCE Ccontractuelle'!$B$61:$N$175,9,FALSE))</f>
        <v/>
      </c>
      <c r="AB3876" s="16" t="str">
        <f>IF(ISBLANK(Consolication[[#This Row],[Bénéficiaires]]),"",VLOOKUP(Consolication[[#This Row],[Bénéficiaires]],'PADESCE Ccontractuelle'!$B$61:$N$175,10,FALSE))</f>
        <v/>
      </c>
      <c r="AC3876" s="34" t="e">
        <f>VLOOKUP(#REF!,Apprenants!A3877:I4880,8,FALSE)</f>
        <v>#REF!</v>
      </c>
    </row>
    <row r="3877" spans="22:29" s="16" customFormat="1" x14ac:dyDescent="0.35">
      <c r="V3877" s="16" t="str">
        <f>IF(ISBLANK(Consolication[[#This Row],[Bénéficiaires]]),"",VLOOKUP(Consolication[[#This Row],[Bénéficiaires]],'PADESCE Ccontractuelle'!$B$61:$N$175,9,FALSE))</f>
        <v/>
      </c>
      <c r="AB3877" s="16" t="str">
        <f>IF(ISBLANK(Consolication[[#This Row],[Bénéficiaires]]),"",VLOOKUP(Consolication[[#This Row],[Bénéficiaires]],'PADESCE Ccontractuelle'!$B$61:$N$175,10,FALSE))</f>
        <v/>
      </c>
      <c r="AC3877" s="34" t="e">
        <f>VLOOKUP(#REF!,Apprenants!A3878:I4881,8,FALSE)</f>
        <v>#REF!</v>
      </c>
    </row>
    <row r="3878" spans="22:29" s="16" customFormat="1" x14ac:dyDescent="0.35">
      <c r="V3878" s="16" t="str">
        <f>IF(ISBLANK(Consolication[[#This Row],[Bénéficiaires]]),"",VLOOKUP(Consolication[[#This Row],[Bénéficiaires]],'PADESCE Ccontractuelle'!$B$61:$N$175,9,FALSE))</f>
        <v/>
      </c>
      <c r="AB3878" s="16" t="str">
        <f>IF(ISBLANK(Consolication[[#This Row],[Bénéficiaires]]),"",VLOOKUP(Consolication[[#This Row],[Bénéficiaires]],'PADESCE Ccontractuelle'!$B$61:$N$175,10,FALSE))</f>
        <v/>
      </c>
      <c r="AC3878" s="34" t="e">
        <f>VLOOKUP(#REF!,Apprenants!A3879:I4882,8,FALSE)</f>
        <v>#REF!</v>
      </c>
    </row>
    <row r="3879" spans="22:29" s="16" customFormat="1" x14ac:dyDescent="0.35">
      <c r="V3879" s="16" t="str">
        <f>IF(ISBLANK(Consolication[[#This Row],[Bénéficiaires]]),"",VLOOKUP(Consolication[[#This Row],[Bénéficiaires]],'PADESCE Ccontractuelle'!$B$61:$N$175,9,FALSE))</f>
        <v/>
      </c>
      <c r="AB3879" s="16" t="str">
        <f>IF(ISBLANK(Consolication[[#This Row],[Bénéficiaires]]),"",VLOOKUP(Consolication[[#This Row],[Bénéficiaires]],'PADESCE Ccontractuelle'!$B$61:$N$175,10,FALSE))</f>
        <v/>
      </c>
      <c r="AC3879" s="34" t="e">
        <f>VLOOKUP(#REF!,Apprenants!A3880:I4883,8,FALSE)</f>
        <v>#REF!</v>
      </c>
    </row>
    <row r="3880" spans="22:29" s="16" customFormat="1" x14ac:dyDescent="0.35">
      <c r="V3880" s="16" t="str">
        <f>IF(ISBLANK(Consolication[[#This Row],[Bénéficiaires]]),"",VLOOKUP(Consolication[[#This Row],[Bénéficiaires]],'PADESCE Ccontractuelle'!$B$61:$N$175,9,FALSE))</f>
        <v/>
      </c>
      <c r="AB3880" s="16" t="str">
        <f>IF(ISBLANK(Consolication[[#This Row],[Bénéficiaires]]),"",VLOOKUP(Consolication[[#This Row],[Bénéficiaires]],'PADESCE Ccontractuelle'!$B$61:$N$175,10,FALSE))</f>
        <v/>
      </c>
      <c r="AC3880" s="34" t="e">
        <f>VLOOKUP(#REF!,Apprenants!A3881:I4884,8,FALSE)</f>
        <v>#REF!</v>
      </c>
    </row>
    <row r="3881" spans="22:29" s="16" customFormat="1" x14ac:dyDescent="0.35">
      <c r="V3881" s="16" t="str">
        <f>IF(ISBLANK(Consolication[[#This Row],[Bénéficiaires]]),"",VLOOKUP(Consolication[[#This Row],[Bénéficiaires]],'PADESCE Ccontractuelle'!$B$61:$N$175,9,FALSE))</f>
        <v/>
      </c>
      <c r="AB3881" s="16" t="str">
        <f>IF(ISBLANK(Consolication[[#This Row],[Bénéficiaires]]),"",VLOOKUP(Consolication[[#This Row],[Bénéficiaires]],'PADESCE Ccontractuelle'!$B$61:$N$175,10,FALSE))</f>
        <v/>
      </c>
      <c r="AC3881" s="34" t="e">
        <f>VLOOKUP(#REF!,Apprenants!A3882:I4885,8,FALSE)</f>
        <v>#REF!</v>
      </c>
    </row>
    <row r="3882" spans="22:29" s="16" customFormat="1" x14ac:dyDescent="0.35">
      <c r="V3882" s="16" t="str">
        <f>IF(ISBLANK(Consolication[[#This Row],[Bénéficiaires]]),"",VLOOKUP(Consolication[[#This Row],[Bénéficiaires]],'PADESCE Ccontractuelle'!$B$61:$N$175,9,FALSE))</f>
        <v/>
      </c>
      <c r="AB3882" s="16" t="str">
        <f>IF(ISBLANK(Consolication[[#This Row],[Bénéficiaires]]),"",VLOOKUP(Consolication[[#This Row],[Bénéficiaires]],'PADESCE Ccontractuelle'!$B$61:$N$175,10,FALSE))</f>
        <v/>
      </c>
      <c r="AC3882" s="34" t="e">
        <f>VLOOKUP(#REF!,Apprenants!A3883:I4886,8,FALSE)</f>
        <v>#REF!</v>
      </c>
    </row>
    <row r="3883" spans="22:29" s="16" customFormat="1" x14ac:dyDescent="0.35">
      <c r="V3883" s="16" t="str">
        <f>IF(ISBLANK(Consolication[[#This Row],[Bénéficiaires]]),"",VLOOKUP(Consolication[[#This Row],[Bénéficiaires]],'PADESCE Ccontractuelle'!$B$61:$N$175,9,FALSE))</f>
        <v/>
      </c>
      <c r="AB3883" s="16" t="str">
        <f>IF(ISBLANK(Consolication[[#This Row],[Bénéficiaires]]),"",VLOOKUP(Consolication[[#This Row],[Bénéficiaires]],'PADESCE Ccontractuelle'!$B$61:$N$175,10,FALSE))</f>
        <v/>
      </c>
      <c r="AC3883" s="34" t="e">
        <f>VLOOKUP(#REF!,Apprenants!A3884:I4887,8,FALSE)</f>
        <v>#REF!</v>
      </c>
    </row>
    <row r="3884" spans="22:29" s="16" customFormat="1" x14ac:dyDescent="0.35">
      <c r="V3884" s="16" t="str">
        <f>IF(ISBLANK(Consolication[[#This Row],[Bénéficiaires]]),"",VLOOKUP(Consolication[[#This Row],[Bénéficiaires]],'PADESCE Ccontractuelle'!$B$61:$N$175,9,FALSE))</f>
        <v/>
      </c>
      <c r="AB3884" s="16" t="str">
        <f>IF(ISBLANK(Consolication[[#This Row],[Bénéficiaires]]),"",VLOOKUP(Consolication[[#This Row],[Bénéficiaires]],'PADESCE Ccontractuelle'!$B$61:$N$175,10,FALSE))</f>
        <v/>
      </c>
      <c r="AC3884" s="34" t="e">
        <f>VLOOKUP(#REF!,Apprenants!A3885:I4888,8,FALSE)</f>
        <v>#REF!</v>
      </c>
    </row>
    <row r="3885" spans="22:29" s="16" customFormat="1" x14ac:dyDescent="0.35">
      <c r="V3885" s="16" t="str">
        <f>IF(ISBLANK(Consolication[[#This Row],[Bénéficiaires]]),"",VLOOKUP(Consolication[[#This Row],[Bénéficiaires]],'PADESCE Ccontractuelle'!$B$61:$N$175,9,FALSE))</f>
        <v/>
      </c>
      <c r="AB3885" s="16" t="str">
        <f>IF(ISBLANK(Consolication[[#This Row],[Bénéficiaires]]),"",VLOOKUP(Consolication[[#This Row],[Bénéficiaires]],'PADESCE Ccontractuelle'!$B$61:$N$175,10,FALSE))</f>
        <v/>
      </c>
      <c r="AC3885" s="34" t="e">
        <f>VLOOKUP(#REF!,Apprenants!A3886:I4889,8,FALSE)</f>
        <v>#REF!</v>
      </c>
    </row>
    <row r="3886" spans="22:29" s="16" customFormat="1" x14ac:dyDescent="0.35">
      <c r="V3886" s="16" t="str">
        <f>IF(ISBLANK(Consolication[[#This Row],[Bénéficiaires]]),"",VLOOKUP(Consolication[[#This Row],[Bénéficiaires]],'PADESCE Ccontractuelle'!$B$61:$N$175,9,FALSE))</f>
        <v/>
      </c>
      <c r="AB3886" s="16" t="str">
        <f>IF(ISBLANK(Consolication[[#This Row],[Bénéficiaires]]),"",VLOOKUP(Consolication[[#This Row],[Bénéficiaires]],'PADESCE Ccontractuelle'!$B$61:$N$175,10,FALSE))</f>
        <v/>
      </c>
      <c r="AC3886" s="34" t="e">
        <f>VLOOKUP(#REF!,Apprenants!A3887:I4890,8,FALSE)</f>
        <v>#REF!</v>
      </c>
    </row>
    <row r="3887" spans="22:29" s="16" customFormat="1" x14ac:dyDescent="0.35">
      <c r="V3887" s="16" t="str">
        <f>IF(ISBLANK(Consolication[[#This Row],[Bénéficiaires]]),"",VLOOKUP(Consolication[[#This Row],[Bénéficiaires]],'PADESCE Ccontractuelle'!$B$61:$N$175,9,FALSE))</f>
        <v/>
      </c>
      <c r="AB3887" s="16" t="str">
        <f>IF(ISBLANK(Consolication[[#This Row],[Bénéficiaires]]),"",VLOOKUP(Consolication[[#This Row],[Bénéficiaires]],'PADESCE Ccontractuelle'!$B$61:$N$175,10,FALSE))</f>
        <v/>
      </c>
      <c r="AC3887" s="34" t="e">
        <f>VLOOKUP(#REF!,Apprenants!A3888:I4891,8,FALSE)</f>
        <v>#REF!</v>
      </c>
    </row>
    <row r="3888" spans="22:29" s="16" customFormat="1" x14ac:dyDescent="0.35">
      <c r="V3888" s="16" t="str">
        <f>IF(ISBLANK(Consolication[[#This Row],[Bénéficiaires]]),"",VLOOKUP(Consolication[[#This Row],[Bénéficiaires]],'PADESCE Ccontractuelle'!$B$61:$N$175,9,FALSE))</f>
        <v/>
      </c>
      <c r="AB3888" s="16" t="str">
        <f>IF(ISBLANK(Consolication[[#This Row],[Bénéficiaires]]),"",VLOOKUP(Consolication[[#This Row],[Bénéficiaires]],'PADESCE Ccontractuelle'!$B$61:$N$175,10,FALSE))</f>
        <v/>
      </c>
      <c r="AC3888" s="34" t="e">
        <f>VLOOKUP(#REF!,Apprenants!A3889:I4892,8,FALSE)</f>
        <v>#REF!</v>
      </c>
    </row>
    <row r="3889" spans="22:29" s="16" customFormat="1" x14ac:dyDescent="0.35">
      <c r="V3889" s="16" t="str">
        <f>IF(ISBLANK(Consolication[[#This Row],[Bénéficiaires]]),"",VLOOKUP(Consolication[[#This Row],[Bénéficiaires]],'PADESCE Ccontractuelle'!$B$61:$N$175,9,FALSE))</f>
        <v/>
      </c>
      <c r="AB3889" s="16" t="str">
        <f>IF(ISBLANK(Consolication[[#This Row],[Bénéficiaires]]),"",VLOOKUP(Consolication[[#This Row],[Bénéficiaires]],'PADESCE Ccontractuelle'!$B$61:$N$175,10,FALSE))</f>
        <v/>
      </c>
      <c r="AC3889" s="34" t="e">
        <f>VLOOKUP(#REF!,Apprenants!A3890:I4893,8,FALSE)</f>
        <v>#REF!</v>
      </c>
    </row>
    <row r="3890" spans="22:29" s="16" customFormat="1" x14ac:dyDescent="0.35">
      <c r="V3890" s="16" t="str">
        <f>IF(ISBLANK(Consolication[[#This Row],[Bénéficiaires]]),"",VLOOKUP(Consolication[[#This Row],[Bénéficiaires]],'PADESCE Ccontractuelle'!$B$61:$N$175,9,FALSE))</f>
        <v/>
      </c>
      <c r="AB3890" s="16" t="str">
        <f>IF(ISBLANK(Consolication[[#This Row],[Bénéficiaires]]),"",VLOOKUP(Consolication[[#This Row],[Bénéficiaires]],'PADESCE Ccontractuelle'!$B$61:$N$175,10,FALSE))</f>
        <v/>
      </c>
      <c r="AC3890" s="34" t="e">
        <f>VLOOKUP(#REF!,Apprenants!A3891:I4894,8,FALSE)</f>
        <v>#REF!</v>
      </c>
    </row>
    <row r="3891" spans="22:29" s="16" customFormat="1" x14ac:dyDescent="0.35">
      <c r="V3891" s="16" t="str">
        <f>IF(ISBLANK(Consolication[[#This Row],[Bénéficiaires]]),"",VLOOKUP(Consolication[[#This Row],[Bénéficiaires]],'PADESCE Ccontractuelle'!$B$61:$N$175,9,FALSE))</f>
        <v/>
      </c>
      <c r="AB3891" s="16" t="str">
        <f>IF(ISBLANK(Consolication[[#This Row],[Bénéficiaires]]),"",VLOOKUP(Consolication[[#This Row],[Bénéficiaires]],'PADESCE Ccontractuelle'!$B$61:$N$175,10,FALSE))</f>
        <v/>
      </c>
      <c r="AC3891" s="34" t="e">
        <f>VLOOKUP(#REF!,Apprenants!A3892:I4895,8,FALSE)</f>
        <v>#REF!</v>
      </c>
    </row>
    <row r="3892" spans="22:29" s="16" customFormat="1" x14ac:dyDescent="0.35">
      <c r="V3892" s="16" t="str">
        <f>IF(ISBLANK(Consolication[[#This Row],[Bénéficiaires]]),"",VLOOKUP(Consolication[[#This Row],[Bénéficiaires]],'PADESCE Ccontractuelle'!$B$61:$N$175,9,FALSE))</f>
        <v/>
      </c>
      <c r="AB3892" s="16" t="str">
        <f>IF(ISBLANK(Consolication[[#This Row],[Bénéficiaires]]),"",VLOOKUP(Consolication[[#This Row],[Bénéficiaires]],'PADESCE Ccontractuelle'!$B$61:$N$175,10,FALSE))</f>
        <v/>
      </c>
      <c r="AC3892" s="34" t="e">
        <f>VLOOKUP(#REF!,Apprenants!A3893:I4896,8,FALSE)</f>
        <v>#REF!</v>
      </c>
    </row>
    <row r="3893" spans="22:29" s="16" customFormat="1" x14ac:dyDescent="0.35">
      <c r="V3893" s="16" t="str">
        <f>IF(ISBLANK(Consolication[[#This Row],[Bénéficiaires]]),"",VLOOKUP(Consolication[[#This Row],[Bénéficiaires]],'PADESCE Ccontractuelle'!$B$61:$N$175,9,FALSE))</f>
        <v/>
      </c>
      <c r="AB3893" s="16" t="str">
        <f>IF(ISBLANK(Consolication[[#This Row],[Bénéficiaires]]),"",VLOOKUP(Consolication[[#This Row],[Bénéficiaires]],'PADESCE Ccontractuelle'!$B$61:$N$175,10,FALSE))</f>
        <v/>
      </c>
      <c r="AC3893" s="34" t="e">
        <f>VLOOKUP(#REF!,Apprenants!A3894:I4897,8,FALSE)</f>
        <v>#REF!</v>
      </c>
    </row>
    <row r="3894" spans="22:29" s="16" customFormat="1" x14ac:dyDescent="0.35">
      <c r="V3894" s="16" t="str">
        <f>IF(ISBLANK(Consolication[[#This Row],[Bénéficiaires]]),"",VLOOKUP(Consolication[[#This Row],[Bénéficiaires]],'PADESCE Ccontractuelle'!$B$61:$N$175,9,FALSE))</f>
        <v/>
      </c>
      <c r="AB3894" s="16" t="str">
        <f>IF(ISBLANK(Consolication[[#This Row],[Bénéficiaires]]),"",VLOOKUP(Consolication[[#This Row],[Bénéficiaires]],'PADESCE Ccontractuelle'!$B$61:$N$175,10,FALSE))</f>
        <v/>
      </c>
      <c r="AC3894" s="34" t="e">
        <f>VLOOKUP(#REF!,Apprenants!A3895:I4898,8,FALSE)</f>
        <v>#REF!</v>
      </c>
    </row>
    <row r="3895" spans="22:29" s="16" customFormat="1" x14ac:dyDescent="0.35">
      <c r="V3895" s="16" t="str">
        <f>IF(ISBLANK(Consolication[[#This Row],[Bénéficiaires]]),"",VLOOKUP(Consolication[[#This Row],[Bénéficiaires]],'PADESCE Ccontractuelle'!$B$61:$N$175,9,FALSE))</f>
        <v/>
      </c>
      <c r="AB3895" s="16" t="str">
        <f>IF(ISBLANK(Consolication[[#This Row],[Bénéficiaires]]),"",VLOOKUP(Consolication[[#This Row],[Bénéficiaires]],'PADESCE Ccontractuelle'!$B$61:$N$175,10,FALSE))</f>
        <v/>
      </c>
      <c r="AC3895" s="34" t="e">
        <f>VLOOKUP(#REF!,Apprenants!A3896:I4899,8,FALSE)</f>
        <v>#REF!</v>
      </c>
    </row>
    <row r="3896" spans="22:29" s="16" customFormat="1" x14ac:dyDescent="0.35">
      <c r="V3896" s="16" t="str">
        <f>IF(ISBLANK(Consolication[[#This Row],[Bénéficiaires]]),"",VLOOKUP(Consolication[[#This Row],[Bénéficiaires]],'PADESCE Ccontractuelle'!$B$61:$N$175,9,FALSE))</f>
        <v/>
      </c>
      <c r="AB3896" s="16" t="str">
        <f>IF(ISBLANK(Consolication[[#This Row],[Bénéficiaires]]),"",VLOOKUP(Consolication[[#This Row],[Bénéficiaires]],'PADESCE Ccontractuelle'!$B$61:$N$175,10,FALSE))</f>
        <v/>
      </c>
      <c r="AC3896" s="34" t="e">
        <f>VLOOKUP(#REF!,Apprenants!A3897:I4900,8,FALSE)</f>
        <v>#REF!</v>
      </c>
    </row>
    <row r="3897" spans="22:29" s="16" customFormat="1" x14ac:dyDescent="0.35">
      <c r="V3897" s="16" t="str">
        <f>IF(ISBLANK(Consolication[[#This Row],[Bénéficiaires]]),"",VLOOKUP(Consolication[[#This Row],[Bénéficiaires]],'PADESCE Ccontractuelle'!$B$61:$N$175,9,FALSE))</f>
        <v/>
      </c>
      <c r="AB3897" s="16" t="str">
        <f>IF(ISBLANK(Consolication[[#This Row],[Bénéficiaires]]),"",VLOOKUP(Consolication[[#This Row],[Bénéficiaires]],'PADESCE Ccontractuelle'!$B$61:$N$175,10,FALSE))</f>
        <v/>
      </c>
      <c r="AC3897" s="34" t="e">
        <f>VLOOKUP(#REF!,Apprenants!A3898:I4901,8,FALSE)</f>
        <v>#REF!</v>
      </c>
    </row>
    <row r="3898" spans="22:29" s="16" customFormat="1" x14ac:dyDescent="0.35">
      <c r="V3898" s="16" t="str">
        <f>IF(ISBLANK(Consolication[[#This Row],[Bénéficiaires]]),"",VLOOKUP(Consolication[[#This Row],[Bénéficiaires]],'PADESCE Ccontractuelle'!$B$61:$N$175,9,FALSE))</f>
        <v/>
      </c>
      <c r="AB3898" s="16" t="str">
        <f>IF(ISBLANK(Consolication[[#This Row],[Bénéficiaires]]),"",VLOOKUP(Consolication[[#This Row],[Bénéficiaires]],'PADESCE Ccontractuelle'!$B$61:$N$175,10,FALSE))</f>
        <v/>
      </c>
      <c r="AC3898" s="34" t="e">
        <f>VLOOKUP(#REF!,Apprenants!A3899:I4902,8,FALSE)</f>
        <v>#REF!</v>
      </c>
    </row>
    <row r="3899" spans="22:29" s="16" customFormat="1" x14ac:dyDescent="0.35">
      <c r="V3899" s="16" t="str">
        <f>IF(ISBLANK(Consolication[[#This Row],[Bénéficiaires]]),"",VLOOKUP(Consolication[[#This Row],[Bénéficiaires]],'PADESCE Ccontractuelle'!$B$61:$N$175,9,FALSE))</f>
        <v/>
      </c>
      <c r="AB3899" s="16" t="str">
        <f>IF(ISBLANK(Consolication[[#This Row],[Bénéficiaires]]),"",VLOOKUP(Consolication[[#This Row],[Bénéficiaires]],'PADESCE Ccontractuelle'!$B$61:$N$175,10,FALSE))</f>
        <v/>
      </c>
      <c r="AC3899" s="34" t="e">
        <f>VLOOKUP(#REF!,Apprenants!A3900:I4903,8,FALSE)</f>
        <v>#REF!</v>
      </c>
    </row>
    <row r="3900" spans="22:29" s="16" customFormat="1" x14ac:dyDescent="0.35">
      <c r="V3900" s="16" t="str">
        <f>IF(ISBLANK(Consolication[[#This Row],[Bénéficiaires]]),"",VLOOKUP(Consolication[[#This Row],[Bénéficiaires]],'PADESCE Ccontractuelle'!$B$61:$N$175,9,FALSE))</f>
        <v/>
      </c>
      <c r="AB3900" s="16" t="str">
        <f>IF(ISBLANK(Consolication[[#This Row],[Bénéficiaires]]),"",VLOOKUP(Consolication[[#This Row],[Bénéficiaires]],'PADESCE Ccontractuelle'!$B$61:$N$175,10,FALSE))</f>
        <v/>
      </c>
      <c r="AC3900" s="34" t="e">
        <f>VLOOKUP(#REF!,Apprenants!A3901:I4904,8,FALSE)</f>
        <v>#REF!</v>
      </c>
    </row>
    <row r="3901" spans="22:29" s="16" customFormat="1" x14ac:dyDescent="0.35">
      <c r="V3901" s="16" t="str">
        <f>IF(ISBLANK(Consolication[[#This Row],[Bénéficiaires]]),"",VLOOKUP(Consolication[[#This Row],[Bénéficiaires]],'PADESCE Ccontractuelle'!$B$61:$N$175,9,FALSE))</f>
        <v/>
      </c>
      <c r="AB3901" s="16" t="str">
        <f>IF(ISBLANK(Consolication[[#This Row],[Bénéficiaires]]),"",VLOOKUP(Consolication[[#This Row],[Bénéficiaires]],'PADESCE Ccontractuelle'!$B$61:$N$175,10,FALSE))</f>
        <v/>
      </c>
      <c r="AC3901" s="34" t="e">
        <f>VLOOKUP(#REF!,Apprenants!A3902:I4905,8,FALSE)</f>
        <v>#REF!</v>
      </c>
    </row>
    <row r="3902" spans="22:29" s="16" customFormat="1" x14ac:dyDescent="0.35">
      <c r="V3902" s="16" t="str">
        <f>IF(ISBLANK(Consolication[[#This Row],[Bénéficiaires]]),"",VLOOKUP(Consolication[[#This Row],[Bénéficiaires]],'PADESCE Ccontractuelle'!$B$61:$N$175,9,FALSE))</f>
        <v/>
      </c>
      <c r="AB3902" s="16" t="str">
        <f>IF(ISBLANK(Consolication[[#This Row],[Bénéficiaires]]),"",VLOOKUP(Consolication[[#This Row],[Bénéficiaires]],'PADESCE Ccontractuelle'!$B$61:$N$175,10,FALSE))</f>
        <v/>
      </c>
      <c r="AC3902" s="34" t="e">
        <f>VLOOKUP(#REF!,Apprenants!A3903:I4906,8,FALSE)</f>
        <v>#REF!</v>
      </c>
    </row>
    <row r="3903" spans="22:29" s="16" customFormat="1" x14ac:dyDescent="0.35">
      <c r="V3903" s="16" t="str">
        <f>IF(ISBLANK(Consolication[[#This Row],[Bénéficiaires]]),"",VLOOKUP(Consolication[[#This Row],[Bénéficiaires]],'PADESCE Ccontractuelle'!$B$61:$N$175,9,FALSE))</f>
        <v/>
      </c>
      <c r="AB3903" s="16" t="str">
        <f>IF(ISBLANK(Consolication[[#This Row],[Bénéficiaires]]),"",VLOOKUP(Consolication[[#This Row],[Bénéficiaires]],'PADESCE Ccontractuelle'!$B$61:$N$175,10,FALSE))</f>
        <v/>
      </c>
      <c r="AC3903" s="34" t="e">
        <f>VLOOKUP(#REF!,Apprenants!A3904:I4907,8,FALSE)</f>
        <v>#REF!</v>
      </c>
    </row>
    <row r="3904" spans="22:29" s="16" customFormat="1" x14ac:dyDescent="0.35">
      <c r="V3904" s="16" t="str">
        <f>IF(ISBLANK(Consolication[[#This Row],[Bénéficiaires]]),"",VLOOKUP(Consolication[[#This Row],[Bénéficiaires]],'PADESCE Ccontractuelle'!$B$61:$N$175,9,FALSE))</f>
        <v/>
      </c>
      <c r="AB3904" s="16" t="str">
        <f>IF(ISBLANK(Consolication[[#This Row],[Bénéficiaires]]),"",VLOOKUP(Consolication[[#This Row],[Bénéficiaires]],'PADESCE Ccontractuelle'!$B$61:$N$175,10,FALSE))</f>
        <v/>
      </c>
      <c r="AC3904" s="34" t="e">
        <f>VLOOKUP(#REF!,Apprenants!A3905:I4908,8,FALSE)</f>
        <v>#REF!</v>
      </c>
    </row>
    <row r="3905" spans="22:29" s="16" customFormat="1" x14ac:dyDescent="0.35">
      <c r="V3905" s="16" t="str">
        <f>IF(ISBLANK(Consolication[[#This Row],[Bénéficiaires]]),"",VLOOKUP(Consolication[[#This Row],[Bénéficiaires]],'PADESCE Ccontractuelle'!$B$61:$N$175,9,FALSE))</f>
        <v/>
      </c>
      <c r="AB3905" s="16" t="str">
        <f>IF(ISBLANK(Consolication[[#This Row],[Bénéficiaires]]),"",VLOOKUP(Consolication[[#This Row],[Bénéficiaires]],'PADESCE Ccontractuelle'!$B$61:$N$175,10,FALSE))</f>
        <v/>
      </c>
      <c r="AC3905" s="34" t="e">
        <f>VLOOKUP(#REF!,Apprenants!A3906:I4909,8,FALSE)</f>
        <v>#REF!</v>
      </c>
    </row>
    <row r="3906" spans="22:29" s="16" customFormat="1" x14ac:dyDescent="0.35">
      <c r="V3906" s="16" t="str">
        <f>IF(ISBLANK(Consolication[[#This Row],[Bénéficiaires]]),"",VLOOKUP(Consolication[[#This Row],[Bénéficiaires]],'PADESCE Ccontractuelle'!$B$61:$N$175,9,FALSE))</f>
        <v/>
      </c>
      <c r="AB3906" s="16" t="str">
        <f>IF(ISBLANK(Consolication[[#This Row],[Bénéficiaires]]),"",VLOOKUP(Consolication[[#This Row],[Bénéficiaires]],'PADESCE Ccontractuelle'!$B$61:$N$175,10,FALSE))</f>
        <v/>
      </c>
      <c r="AC3906" s="34" t="e">
        <f>VLOOKUP(#REF!,Apprenants!A3907:I4910,8,FALSE)</f>
        <v>#REF!</v>
      </c>
    </row>
    <row r="3907" spans="22:29" s="16" customFormat="1" x14ac:dyDescent="0.35">
      <c r="V3907" s="16" t="str">
        <f>IF(ISBLANK(Consolication[[#This Row],[Bénéficiaires]]),"",VLOOKUP(Consolication[[#This Row],[Bénéficiaires]],'PADESCE Ccontractuelle'!$B$61:$N$175,9,FALSE))</f>
        <v/>
      </c>
      <c r="AB3907" s="16" t="str">
        <f>IF(ISBLANK(Consolication[[#This Row],[Bénéficiaires]]),"",VLOOKUP(Consolication[[#This Row],[Bénéficiaires]],'PADESCE Ccontractuelle'!$B$61:$N$175,10,FALSE))</f>
        <v/>
      </c>
      <c r="AC3907" s="34" t="e">
        <f>VLOOKUP(#REF!,Apprenants!A3908:I4911,8,FALSE)</f>
        <v>#REF!</v>
      </c>
    </row>
    <row r="3908" spans="22:29" s="16" customFormat="1" x14ac:dyDescent="0.35">
      <c r="V3908" s="16" t="str">
        <f>IF(ISBLANK(Consolication[[#This Row],[Bénéficiaires]]),"",VLOOKUP(Consolication[[#This Row],[Bénéficiaires]],'PADESCE Ccontractuelle'!$B$61:$N$175,9,FALSE))</f>
        <v/>
      </c>
      <c r="AB3908" s="16" t="str">
        <f>IF(ISBLANK(Consolication[[#This Row],[Bénéficiaires]]),"",VLOOKUP(Consolication[[#This Row],[Bénéficiaires]],'PADESCE Ccontractuelle'!$B$61:$N$175,10,FALSE))</f>
        <v/>
      </c>
      <c r="AC3908" s="34" t="e">
        <f>VLOOKUP(#REF!,Apprenants!A3909:I4912,8,FALSE)</f>
        <v>#REF!</v>
      </c>
    </row>
    <row r="3909" spans="22:29" s="16" customFormat="1" x14ac:dyDescent="0.35">
      <c r="V3909" s="16" t="str">
        <f>IF(ISBLANK(Consolication[[#This Row],[Bénéficiaires]]),"",VLOOKUP(Consolication[[#This Row],[Bénéficiaires]],'PADESCE Ccontractuelle'!$B$61:$N$175,9,FALSE))</f>
        <v/>
      </c>
      <c r="AB3909" s="16" t="str">
        <f>IF(ISBLANK(Consolication[[#This Row],[Bénéficiaires]]),"",VLOOKUP(Consolication[[#This Row],[Bénéficiaires]],'PADESCE Ccontractuelle'!$B$61:$N$175,10,FALSE))</f>
        <v/>
      </c>
      <c r="AC3909" s="34" t="e">
        <f>VLOOKUP(#REF!,Apprenants!A3910:I4913,8,FALSE)</f>
        <v>#REF!</v>
      </c>
    </row>
    <row r="3910" spans="22:29" s="16" customFormat="1" x14ac:dyDescent="0.35">
      <c r="V3910" s="16" t="str">
        <f>IF(ISBLANK(Consolication[[#This Row],[Bénéficiaires]]),"",VLOOKUP(Consolication[[#This Row],[Bénéficiaires]],'PADESCE Ccontractuelle'!$B$61:$N$175,9,FALSE))</f>
        <v/>
      </c>
      <c r="AB3910" s="16" t="str">
        <f>IF(ISBLANK(Consolication[[#This Row],[Bénéficiaires]]),"",VLOOKUP(Consolication[[#This Row],[Bénéficiaires]],'PADESCE Ccontractuelle'!$B$61:$N$175,10,FALSE))</f>
        <v/>
      </c>
      <c r="AC3910" s="34" t="e">
        <f>VLOOKUP(#REF!,Apprenants!A3911:I4914,8,FALSE)</f>
        <v>#REF!</v>
      </c>
    </row>
    <row r="3911" spans="22:29" s="16" customFormat="1" x14ac:dyDescent="0.35">
      <c r="V3911" s="16" t="str">
        <f>IF(ISBLANK(Consolication[[#This Row],[Bénéficiaires]]),"",VLOOKUP(Consolication[[#This Row],[Bénéficiaires]],'PADESCE Ccontractuelle'!$B$61:$N$175,9,FALSE))</f>
        <v/>
      </c>
      <c r="AB3911" s="16" t="str">
        <f>IF(ISBLANK(Consolication[[#This Row],[Bénéficiaires]]),"",VLOOKUP(Consolication[[#This Row],[Bénéficiaires]],'PADESCE Ccontractuelle'!$B$61:$N$175,10,FALSE))</f>
        <v/>
      </c>
      <c r="AC3911" s="34" t="e">
        <f>VLOOKUP(#REF!,Apprenants!A3912:I4915,8,FALSE)</f>
        <v>#REF!</v>
      </c>
    </row>
    <row r="3912" spans="22:29" s="16" customFormat="1" x14ac:dyDescent="0.35">
      <c r="V3912" s="16" t="str">
        <f>IF(ISBLANK(Consolication[[#This Row],[Bénéficiaires]]),"",VLOOKUP(Consolication[[#This Row],[Bénéficiaires]],'PADESCE Ccontractuelle'!$B$61:$N$175,9,FALSE))</f>
        <v/>
      </c>
      <c r="AB3912" s="16" t="str">
        <f>IF(ISBLANK(Consolication[[#This Row],[Bénéficiaires]]),"",VLOOKUP(Consolication[[#This Row],[Bénéficiaires]],'PADESCE Ccontractuelle'!$B$61:$N$175,10,FALSE))</f>
        <v/>
      </c>
      <c r="AC3912" s="34" t="e">
        <f>VLOOKUP(#REF!,Apprenants!A3913:I4916,8,FALSE)</f>
        <v>#REF!</v>
      </c>
    </row>
    <row r="3913" spans="22:29" s="16" customFormat="1" x14ac:dyDescent="0.35">
      <c r="V3913" s="16" t="str">
        <f>IF(ISBLANK(Consolication[[#This Row],[Bénéficiaires]]),"",VLOOKUP(Consolication[[#This Row],[Bénéficiaires]],'PADESCE Ccontractuelle'!$B$61:$N$175,9,FALSE))</f>
        <v/>
      </c>
      <c r="AB3913" s="16" t="str">
        <f>IF(ISBLANK(Consolication[[#This Row],[Bénéficiaires]]),"",VLOOKUP(Consolication[[#This Row],[Bénéficiaires]],'PADESCE Ccontractuelle'!$B$61:$N$175,10,FALSE))</f>
        <v/>
      </c>
      <c r="AC3913" s="34" t="e">
        <f>VLOOKUP(#REF!,Apprenants!A3914:I4917,8,FALSE)</f>
        <v>#REF!</v>
      </c>
    </row>
    <row r="3914" spans="22:29" s="16" customFormat="1" x14ac:dyDescent="0.35">
      <c r="V3914" s="16" t="str">
        <f>IF(ISBLANK(Consolication[[#This Row],[Bénéficiaires]]),"",VLOOKUP(Consolication[[#This Row],[Bénéficiaires]],'PADESCE Ccontractuelle'!$B$61:$N$175,9,FALSE))</f>
        <v/>
      </c>
      <c r="AB3914" s="16" t="str">
        <f>IF(ISBLANK(Consolication[[#This Row],[Bénéficiaires]]),"",VLOOKUP(Consolication[[#This Row],[Bénéficiaires]],'PADESCE Ccontractuelle'!$B$61:$N$175,10,FALSE))</f>
        <v/>
      </c>
      <c r="AC3914" s="34" t="e">
        <f>VLOOKUP(#REF!,Apprenants!A3915:I4918,8,FALSE)</f>
        <v>#REF!</v>
      </c>
    </row>
    <row r="3915" spans="22:29" s="16" customFormat="1" x14ac:dyDescent="0.35">
      <c r="V3915" s="16" t="str">
        <f>IF(ISBLANK(Consolication[[#This Row],[Bénéficiaires]]),"",VLOOKUP(Consolication[[#This Row],[Bénéficiaires]],'PADESCE Ccontractuelle'!$B$61:$N$175,9,FALSE))</f>
        <v/>
      </c>
      <c r="AB3915" s="16" t="str">
        <f>IF(ISBLANK(Consolication[[#This Row],[Bénéficiaires]]),"",VLOOKUP(Consolication[[#This Row],[Bénéficiaires]],'PADESCE Ccontractuelle'!$B$61:$N$175,10,FALSE))</f>
        <v/>
      </c>
      <c r="AC3915" s="34" t="e">
        <f>VLOOKUP(#REF!,Apprenants!A3916:I4919,8,FALSE)</f>
        <v>#REF!</v>
      </c>
    </row>
    <row r="3916" spans="22:29" s="16" customFormat="1" x14ac:dyDescent="0.35">
      <c r="V3916" s="16" t="str">
        <f>IF(ISBLANK(Consolication[[#This Row],[Bénéficiaires]]),"",VLOOKUP(Consolication[[#This Row],[Bénéficiaires]],'PADESCE Ccontractuelle'!$B$61:$N$175,9,FALSE))</f>
        <v/>
      </c>
      <c r="AB3916" s="16" t="str">
        <f>IF(ISBLANK(Consolication[[#This Row],[Bénéficiaires]]),"",VLOOKUP(Consolication[[#This Row],[Bénéficiaires]],'PADESCE Ccontractuelle'!$B$61:$N$175,10,FALSE))</f>
        <v/>
      </c>
      <c r="AC3916" s="34" t="e">
        <f>VLOOKUP(#REF!,Apprenants!A3917:I4920,8,FALSE)</f>
        <v>#REF!</v>
      </c>
    </row>
    <row r="3917" spans="22:29" s="16" customFormat="1" x14ac:dyDescent="0.35">
      <c r="V3917" s="16" t="str">
        <f>IF(ISBLANK(Consolication[[#This Row],[Bénéficiaires]]),"",VLOOKUP(Consolication[[#This Row],[Bénéficiaires]],'PADESCE Ccontractuelle'!$B$61:$N$175,9,FALSE))</f>
        <v/>
      </c>
      <c r="AB3917" s="16" t="str">
        <f>IF(ISBLANK(Consolication[[#This Row],[Bénéficiaires]]),"",VLOOKUP(Consolication[[#This Row],[Bénéficiaires]],'PADESCE Ccontractuelle'!$B$61:$N$175,10,FALSE))</f>
        <v/>
      </c>
      <c r="AC3917" s="34" t="e">
        <f>VLOOKUP(#REF!,Apprenants!A3918:I4921,8,FALSE)</f>
        <v>#REF!</v>
      </c>
    </row>
    <row r="3918" spans="22:29" s="16" customFormat="1" x14ac:dyDescent="0.35">
      <c r="V3918" s="16" t="str">
        <f>IF(ISBLANK(Consolication[[#This Row],[Bénéficiaires]]),"",VLOOKUP(Consolication[[#This Row],[Bénéficiaires]],'PADESCE Ccontractuelle'!$B$61:$N$175,9,FALSE))</f>
        <v/>
      </c>
      <c r="AB3918" s="16" t="str">
        <f>IF(ISBLANK(Consolication[[#This Row],[Bénéficiaires]]),"",VLOOKUP(Consolication[[#This Row],[Bénéficiaires]],'PADESCE Ccontractuelle'!$B$61:$N$175,10,FALSE))</f>
        <v/>
      </c>
      <c r="AC3918" s="34" t="e">
        <f>VLOOKUP(#REF!,Apprenants!A3919:I4922,8,FALSE)</f>
        <v>#REF!</v>
      </c>
    </row>
    <row r="3919" spans="22:29" s="16" customFormat="1" x14ac:dyDescent="0.35">
      <c r="V3919" s="16" t="str">
        <f>IF(ISBLANK(Consolication[[#This Row],[Bénéficiaires]]),"",VLOOKUP(Consolication[[#This Row],[Bénéficiaires]],'PADESCE Ccontractuelle'!$B$61:$N$175,9,FALSE))</f>
        <v/>
      </c>
      <c r="AB3919" s="16" t="str">
        <f>IF(ISBLANK(Consolication[[#This Row],[Bénéficiaires]]),"",VLOOKUP(Consolication[[#This Row],[Bénéficiaires]],'PADESCE Ccontractuelle'!$B$61:$N$175,10,FALSE))</f>
        <v/>
      </c>
      <c r="AC3919" s="34" t="e">
        <f>VLOOKUP(#REF!,Apprenants!A3920:I4923,8,FALSE)</f>
        <v>#REF!</v>
      </c>
    </row>
    <row r="3920" spans="22:29" s="16" customFormat="1" x14ac:dyDescent="0.35">
      <c r="V3920" s="16" t="str">
        <f>IF(ISBLANK(Consolication[[#This Row],[Bénéficiaires]]),"",VLOOKUP(Consolication[[#This Row],[Bénéficiaires]],'PADESCE Ccontractuelle'!$B$61:$N$175,9,FALSE))</f>
        <v/>
      </c>
      <c r="AB3920" s="16" t="str">
        <f>IF(ISBLANK(Consolication[[#This Row],[Bénéficiaires]]),"",VLOOKUP(Consolication[[#This Row],[Bénéficiaires]],'PADESCE Ccontractuelle'!$B$61:$N$175,10,FALSE))</f>
        <v/>
      </c>
      <c r="AC3920" s="34" t="e">
        <f>VLOOKUP(#REF!,Apprenants!A3921:I4924,8,FALSE)</f>
        <v>#REF!</v>
      </c>
    </row>
    <row r="3921" spans="22:29" s="16" customFormat="1" x14ac:dyDescent="0.35">
      <c r="V3921" s="16" t="str">
        <f>IF(ISBLANK(Consolication[[#This Row],[Bénéficiaires]]),"",VLOOKUP(Consolication[[#This Row],[Bénéficiaires]],'PADESCE Ccontractuelle'!$B$61:$N$175,9,FALSE))</f>
        <v/>
      </c>
      <c r="AB3921" s="16" t="str">
        <f>IF(ISBLANK(Consolication[[#This Row],[Bénéficiaires]]),"",VLOOKUP(Consolication[[#This Row],[Bénéficiaires]],'PADESCE Ccontractuelle'!$B$61:$N$175,10,FALSE))</f>
        <v/>
      </c>
      <c r="AC3921" s="34" t="e">
        <f>VLOOKUP(#REF!,Apprenants!A3922:I4925,8,FALSE)</f>
        <v>#REF!</v>
      </c>
    </row>
    <row r="3922" spans="22:29" s="16" customFormat="1" x14ac:dyDescent="0.35">
      <c r="V3922" s="16" t="str">
        <f>IF(ISBLANK(Consolication[[#This Row],[Bénéficiaires]]),"",VLOOKUP(Consolication[[#This Row],[Bénéficiaires]],'PADESCE Ccontractuelle'!$B$61:$N$175,9,FALSE))</f>
        <v/>
      </c>
      <c r="AB3922" s="16" t="str">
        <f>IF(ISBLANK(Consolication[[#This Row],[Bénéficiaires]]),"",VLOOKUP(Consolication[[#This Row],[Bénéficiaires]],'PADESCE Ccontractuelle'!$B$61:$N$175,10,FALSE))</f>
        <v/>
      </c>
      <c r="AC3922" s="34" t="e">
        <f>VLOOKUP(#REF!,Apprenants!A3923:I4926,8,FALSE)</f>
        <v>#REF!</v>
      </c>
    </row>
    <row r="3923" spans="22:29" s="16" customFormat="1" x14ac:dyDescent="0.35">
      <c r="V3923" s="16" t="str">
        <f>IF(ISBLANK(Consolication[[#This Row],[Bénéficiaires]]),"",VLOOKUP(Consolication[[#This Row],[Bénéficiaires]],'PADESCE Ccontractuelle'!$B$61:$N$175,9,FALSE))</f>
        <v/>
      </c>
      <c r="AB3923" s="16" t="str">
        <f>IF(ISBLANK(Consolication[[#This Row],[Bénéficiaires]]),"",VLOOKUP(Consolication[[#This Row],[Bénéficiaires]],'PADESCE Ccontractuelle'!$B$61:$N$175,10,FALSE))</f>
        <v/>
      </c>
      <c r="AC3923" s="34" t="e">
        <f>VLOOKUP(#REF!,Apprenants!A3924:I4927,8,FALSE)</f>
        <v>#REF!</v>
      </c>
    </row>
    <row r="3924" spans="22:29" s="16" customFormat="1" x14ac:dyDescent="0.35">
      <c r="V3924" s="16" t="str">
        <f>IF(ISBLANK(Consolication[[#This Row],[Bénéficiaires]]),"",VLOOKUP(Consolication[[#This Row],[Bénéficiaires]],'PADESCE Ccontractuelle'!$B$61:$N$175,9,FALSE))</f>
        <v/>
      </c>
      <c r="AB3924" s="16" t="str">
        <f>IF(ISBLANK(Consolication[[#This Row],[Bénéficiaires]]),"",VLOOKUP(Consolication[[#This Row],[Bénéficiaires]],'PADESCE Ccontractuelle'!$B$61:$N$175,10,FALSE))</f>
        <v/>
      </c>
      <c r="AC3924" s="34" t="e">
        <f>VLOOKUP(#REF!,Apprenants!A3925:I4928,8,FALSE)</f>
        <v>#REF!</v>
      </c>
    </row>
    <row r="3925" spans="22:29" s="16" customFormat="1" x14ac:dyDescent="0.35">
      <c r="V3925" s="16" t="str">
        <f>IF(ISBLANK(Consolication[[#This Row],[Bénéficiaires]]),"",VLOOKUP(Consolication[[#This Row],[Bénéficiaires]],'PADESCE Ccontractuelle'!$B$61:$N$175,9,FALSE))</f>
        <v/>
      </c>
      <c r="AB3925" s="16" t="str">
        <f>IF(ISBLANK(Consolication[[#This Row],[Bénéficiaires]]),"",VLOOKUP(Consolication[[#This Row],[Bénéficiaires]],'PADESCE Ccontractuelle'!$B$61:$N$175,10,FALSE))</f>
        <v/>
      </c>
      <c r="AC3925" s="34" t="e">
        <f>VLOOKUP(#REF!,Apprenants!A3926:I4929,8,FALSE)</f>
        <v>#REF!</v>
      </c>
    </row>
    <row r="3926" spans="22:29" s="16" customFormat="1" x14ac:dyDescent="0.35">
      <c r="V3926" s="16" t="str">
        <f>IF(ISBLANK(Consolication[[#This Row],[Bénéficiaires]]),"",VLOOKUP(Consolication[[#This Row],[Bénéficiaires]],'PADESCE Ccontractuelle'!$B$61:$N$175,9,FALSE))</f>
        <v/>
      </c>
      <c r="AB3926" s="16" t="str">
        <f>IF(ISBLANK(Consolication[[#This Row],[Bénéficiaires]]),"",VLOOKUP(Consolication[[#This Row],[Bénéficiaires]],'PADESCE Ccontractuelle'!$B$61:$N$175,10,FALSE))</f>
        <v/>
      </c>
      <c r="AC3926" s="34" t="e">
        <f>VLOOKUP(#REF!,Apprenants!A3927:I4930,8,FALSE)</f>
        <v>#REF!</v>
      </c>
    </row>
    <row r="3927" spans="22:29" s="16" customFormat="1" x14ac:dyDescent="0.35">
      <c r="V3927" s="16" t="str">
        <f>IF(ISBLANK(Consolication[[#This Row],[Bénéficiaires]]),"",VLOOKUP(Consolication[[#This Row],[Bénéficiaires]],'PADESCE Ccontractuelle'!$B$61:$N$175,9,FALSE))</f>
        <v/>
      </c>
      <c r="AB3927" s="16" t="str">
        <f>IF(ISBLANK(Consolication[[#This Row],[Bénéficiaires]]),"",VLOOKUP(Consolication[[#This Row],[Bénéficiaires]],'PADESCE Ccontractuelle'!$B$61:$N$175,10,FALSE))</f>
        <v/>
      </c>
      <c r="AC3927" s="34" t="e">
        <f>VLOOKUP(#REF!,Apprenants!A3928:I4931,8,FALSE)</f>
        <v>#REF!</v>
      </c>
    </row>
    <row r="3928" spans="22:29" s="16" customFormat="1" x14ac:dyDescent="0.35">
      <c r="V3928" s="16" t="str">
        <f>IF(ISBLANK(Consolication[[#This Row],[Bénéficiaires]]),"",VLOOKUP(Consolication[[#This Row],[Bénéficiaires]],'PADESCE Ccontractuelle'!$B$61:$N$175,9,FALSE))</f>
        <v/>
      </c>
      <c r="AB3928" s="16" t="str">
        <f>IF(ISBLANK(Consolication[[#This Row],[Bénéficiaires]]),"",VLOOKUP(Consolication[[#This Row],[Bénéficiaires]],'PADESCE Ccontractuelle'!$B$61:$N$175,10,FALSE))</f>
        <v/>
      </c>
      <c r="AC3928" s="34" t="e">
        <f>VLOOKUP(#REF!,Apprenants!A3929:I4932,8,FALSE)</f>
        <v>#REF!</v>
      </c>
    </row>
    <row r="3929" spans="22:29" s="16" customFormat="1" x14ac:dyDescent="0.35">
      <c r="V3929" s="16" t="str">
        <f>IF(ISBLANK(Consolication[[#This Row],[Bénéficiaires]]),"",VLOOKUP(Consolication[[#This Row],[Bénéficiaires]],'PADESCE Ccontractuelle'!$B$61:$N$175,9,FALSE))</f>
        <v/>
      </c>
      <c r="AB3929" s="16" t="str">
        <f>IF(ISBLANK(Consolication[[#This Row],[Bénéficiaires]]),"",VLOOKUP(Consolication[[#This Row],[Bénéficiaires]],'PADESCE Ccontractuelle'!$B$61:$N$175,10,FALSE))</f>
        <v/>
      </c>
      <c r="AC3929" s="34" t="e">
        <f>VLOOKUP(#REF!,Apprenants!A3930:I4933,8,FALSE)</f>
        <v>#REF!</v>
      </c>
    </row>
    <row r="3930" spans="22:29" s="16" customFormat="1" x14ac:dyDescent="0.35">
      <c r="V3930" s="16" t="str">
        <f>IF(ISBLANK(Consolication[[#This Row],[Bénéficiaires]]),"",VLOOKUP(Consolication[[#This Row],[Bénéficiaires]],'PADESCE Ccontractuelle'!$B$61:$N$175,9,FALSE))</f>
        <v/>
      </c>
      <c r="AB3930" s="16" t="str">
        <f>IF(ISBLANK(Consolication[[#This Row],[Bénéficiaires]]),"",VLOOKUP(Consolication[[#This Row],[Bénéficiaires]],'PADESCE Ccontractuelle'!$B$61:$N$175,10,FALSE))</f>
        <v/>
      </c>
      <c r="AC3930" s="34" t="e">
        <f>VLOOKUP(#REF!,Apprenants!A3931:I4934,8,FALSE)</f>
        <v>#REF!</v>
      </c>
    </row>
    <row r="3931" spans="22:29" s="16" customFormat="1" x14ac:dyDescent="0.35">
      <c r="V3931" s="16" t="str">
        <f>IF(ISBLANK(Consolication[[#This Row],[Bénéficiaires]]),"",VLOOKUP(Consolication[[#This Row],[Bénéficiaires]],'PADESCE Ccontractuelle'!$B$61:$N$175,9,FALSE))</f>
        <v/>
      </c>
      <c r="AB3931" s="16" t="str">
        <f>IF(ISBLANK(Consolication[[#This Row],[Bénéficiaires]]),"",VLOOKUP(Consolication[[#This Row],[Bénéficiaires]],'PADESCE Ccontractuelle'!$B$61:$N$175,10,FALSE))</f>
        <v/>
      </c>
      <c r="AC3931" s="34" t="e">
        <f>VLOOKUP(#REF!,Apprenants!A3932:I4935,8,FALSE)</f>
        <v>#REF!</v>
      </c>
    </row>
    <row r="3932" spans="22:29" s="16" customFormat="1" x14ac:dyDescent="0.35">
      <c r="V3932" s="16" t="str">
        <f>IF(ISBLANK(Consolication[[#This Row],[Bénéficiaires]]),"",VLOOKUP(Consolication[[#This Row],[Bénéficiaires]],'PADESCE Ccontractuelle'!$B$61:$N$175,9,FALSE))</f>
        <v/>
      </c>
      <c r="AB3932" s="16" t="str">
        <f>IF(ISBLANK(Consolication[[#This Row],[Bénéficiaires]]),"",VLOOKUP(Consolication[[#This Row],[Bénéficiaires]],'PADESCE Ccontractuelle'!$B$61:$N$175,10,FALSE))</f>
        <v/>
      </c>
      <c r="AC3932" s="34" t="e">
        <f>VLOOKUP(#REF!,Apprenants!A3933:I4936,8,FALSE)</f>
        <v>#REF!</v>
      </c>
    </row>
    <row r="3933" spans="22:29" s="16" customFormat="1" x14ac:dyDescent="0.35">
      <c r="V3933" s="16" t="str">
        <f>IF(ISBLANK(Consolication[[#This Row],[Bénéficiaires]]),"",VLOOKUP(Consolication[[#This Row],[Bénéficiaires]],'PADESCE Ccontractuelle'!$B$61:$N$175,9,FALSE))</f>
        <v/>
      </c>
      <c r="AB3933" s="16" t="str">
        <f>IF(ISBLANK(Consolication[[#This Row],[Bénéficiaires]]),"",VLOOKUP(Consolication[[#This Row],[Bénéficiaires]],'PADESCE Ccontractuelle'!$B$61:$N$175,10,FALSE))</f>
        <v/>
      </c>
      <c r="AC3933" s="34" t="e">
        <f>VLOOKUP(#REF!,Apprenants!A3934:I4937,8,FALSE)</f>
        <v>#REF!</v>
      </c>
    </row>
    <row r="3934" spans="22:29" s="16" customFormat="1" x14ac:dyDescent="0.35">
      <c r="V3934" s="16" t="str">
        <f>IF(ISBLANK(Consolication[[#This Row],[Bénéficiaires]]),"",VLOOKUP(Consolication[[#This Row],[Bénéficiaires]],'PADESCE Ccontractuelle'!$B$61:$N$175,9,FALSE))</f>
        <v/>
      </c>
      <c r="AB3934" s="16" t="str">
        <f>IF(ISBLANK(Consolication[[#This Row],[Bénéficiaires]]),"",VLOOKUP(Consolication[[#This Row],[Bénéficiaires]],'PADESCE Ccontractuelle'!$B$61:$N$175,10,FALSE))</f>
        <v/>
      </c>
      <c r="AC3934" s="34" t="e">
        <f>VLOOKUP(#REF!,Apprenants!A3935:I4938,8,FALSE)</f>
        <v>#REF!</v>
      </c>
    </row>
    <row r="3935" spans="22:29" s="16" customFormat="1" x14ac:dyDescent="0.35">
      <c r="V3935" s="16" t="str">
        <f>IF(ISBLANK(Consolication[[#This Row],[Bénéficiaires]]),"",VLOOKUP(Consolication[[#This Row],[Bénéficiaires]],'PADESCE Ccontractuelle'!$B$61:$N$175,9,FALSE))</f>
        <v/>
      </c>
      <c r="AB3935" s="16" t="str">
        <f>IF(ISBLANK(Consolication[[#This Row],[Bénéficiaires]]),"",VLOOKUP(Consolication[[#This Row],[Bénéficiaires]],'PADESCE Ccontractuelle'!$B$61:$N$175,10,FALSE))</f>
        <v/>
      </c>
      <c r="AC3935" s="34" t="e">
        <f>VLOOKUP(#REF!,Apprenants!A3936:I4939,8,FALSE)</f>
        <v>#REF!</v>
      </c>
    </row>
    <row r="3936" spans="22:29" s="16" customFormat="1" x14ac:dyDescent="0.35">
      <c r="V3936" s="16" t="str">
        <f>IF(ISBLANK(Consolication[[#This Row],[Bénéficiaires]]),"",VLOOKUP(Consolication[[#This Row],[Bénéficiaires]],'PADESCE Ccontractuelle'!$B$61:$N$175,9,FALSE))</f>
        <v/>
      </c>
      <c r="AB3936" s="16" t="str">
        <f>IF(ISBLANK(Consolication[[#This Row],[Bénéficiaires]]),"",VLOOKUP(Consolication[[#This Row],[Bénéficiaires]],'PADESCE Ccontractuelle'!$B$61:$N$175,10,FALSE))</f>
        <v/>
      </c>
      <c r="AC3936" s="34" t="e">
        <f>VLOOKUP(#REF!,Apprenants!A3937:I4940,8,FALSE)</f>
        <v>#REF!</v>
      </c>
    </row>
    <row r="3937" spans="22:29" s="16" customFormat="1" x14ac:dyDescent="0.35">
      <c r="V3937" s="16" t="str">
        <f>IF(ISBLANK(Consolication[[#This Row],[Bénéficiaires]]),"",VLOOKUP(Consolication[[#This Row],[Bénéficiaires]],'PADESCE Ccontractuelle'!$B$61:$N$175,9,FALSE))</f>
        <v/>
      </c>
      <c r="AB3937" s="16" t="str">
        <f>IF(ISBLANK(Consolication[[#This Row],[Bénéficiaires]]),"",VLOOKUP(Consolication[[#This Row],[Bénéficiaires]],'PADESCE Ccontractuelle'!$B$61:$N$175,10,FALSE))</f>
        <v/>
      </c>
      <c r="AC3937" s="34" t="e">
        <f>VLOOKUP(#REF!,Apprenants!A3938:I4941,8,FALSE)</f>
        <v>#REF!</v>
      </c>
    </row>
    <row r="3938" spans="22:29" s="16" customFormat="1" x14ac:dyDescent="0.35">
      <c r="V3938" s="16" t="str">
        <f>IF(ISBLANK(Consolication[[#This Row],[Bénéficiaires]]),"",VLOOKUP(Consolication[[#This Row],[Bénéficiaires]],'PADESCE Ccontractuelle'!$B$61:$N$175,9,FALSE))</f>
        <v/>
      </c>
      <c r="AB3938" s="16" t="str">
        <f>IF(ISBLANK(Consolication[[#This Row],[Bénéficiaires]]),"",VLOOKUP(Consolication[[#This Row],[Bénéficiaires]],'PADESCE Ccontractuelle'!$B$61:$N$175,10,FALSE))</f>
        <v/>
      </c>
      <c r="AC3938" s="34" t="e">
        <f>VLOOKUP(#REF!,Apprenants!A3939:I4942,8,FALSE)</f>
        <v>#REF!</v>
      </c>
    </row>
    <row r="3939" spans="22:29" s="16" customFormat="1" x14ac:dyDescent="0.35">
      <c r="V3939" s="16" t="str">
        <f>IF(ISBLANK(Consolication[[#This Row],[Bénéficiaires]]),"",VLOOKUP(Consolication[[#This Row],[Bénéficiaires]],'PADESCE Ccontractuelle'!$B$61:$N$175,9,FALSE))</f>
        <v/>
      </c>
      <c r="AB3939" s="16" t="str">
        <f>IF(ISBLANK(Consolication[[#This Row],[Bénéficiaires]]),"",VLOOKUP(Consolication[[#This Row],[Bénéficiaires]],'PADESCE Ccontractuelle'!$B$61:$N$175,10,FALSE))</f>
        <v/>
      </c>
      <c r="AC3939" s="34" t="e">
        <f>VLOOKUP(#REF!,Apprenants!A3940:I4943,8,FALSE)</f>
        <v>#REF!</v>
      </c>
    </row>
    <row r="3940" spans="22:29" s="16" customFormat="1" x14ac:dyDescent="0.35">
      <c r="V3940" s="16" t="str">
        <f>IF(ISBLANK(Consolication[[#This Row],[Bénéficiaires]]),"",VLOOKUP(Consolication[[#This Row],[Bénéficiaires]],'PADESCE Ccontractuelle'!$B$61:$N$175,9,FALSE))</f>
        <v/>
      </c>
      <c r="AB3940" s="16" t="str">
        <f>IF(ISBLANK(Consolication[[#This Row],[Bénéficiaires]]),"",VLOOKUP(Consolication[[#This Row],[Bénéficiaires]],'PADESCE Ccontractuelle'!$B$61:$N$175,10,FALSE))</f>
        <v/>
      </c>
      <c r="AC3940" s="34" t="e">
        <f>VLOOKUP(#REF!,Apprenants!A3941:I4944,8,FALSE)</f>
        <v>#REF!</v>
      </c>
    </row>
    <row r="3941" spans="22:29" s="16" customFormat="1" x14ac:dyDescent="0.35">
      <c r="V3941" s="16" t="str">
        <f>IF(ISBLANK(Consolication[[#This Row],[Bénéficiaires]]),"",VLOOKUP(Consolication[[#This Row],[Bénéficiaires]],'PADESCE Ccontractuelle'!$B$61:$N$175,9,FALSE))</f>
        <v/>
      </c>
      <c r="AB3941" s="16" t="str">
        <f>IF(ISBLANK(Consolication[[#This Row],[Bénéficiaires]]),"",VLOOKUP(Consolication[[#This Row],[Bénéficiaires]],'PADESCE Ccontractuelle'!$B$61:$N$175,10,FALSE))</f>
        <v/>
      </c>
      <c r="AC3941" s="34" t="e">
        <f>VLOOKUP(#REF!,Apprenants!A3942:I4945,8,FALSE)</f>
        <v>#REF!</v>
      </c>
    </row>
    <row r="3942" spans="22:29" s="16" customFormat="1" x14ac:dyDescent="0.35">
      <c r="V3942" s="16" t="str">
        <f>IF(ISBLANK(Consolication[[#This Row],[Bénéficiaires]]),"",VLOOKUP(Consolication[[#This Row],[Bénéficiaires]],'PADESCE Ccontractuelle'!$B$61:$N$175,9,FALSE))</f>
        <v/>
      </c>
      <c r="AB3942" s="16" t="str">
        <f>IF(ISBLANK(Consolication[[#This Row],[Bénéficiaires]]),"",VLOOKUP(Consolication[[#This Row],[Bénéficiaires]],'PADESCE Ccontractuelle'!$B$61:$N$175,10,FALSE))</f>
        <v/>
      </c>
      <c r="AC3942" s="34" t="e">
        <f>VLOOKUP(#REF!,Apprenants!A3943:I4946,8,FALSE)</f>
        <v>#REF!</v>
      </c>
    </row>
    <row r="3943" spans="22:29" s="16" customFormat="1" x14ac:dyDescent="0.35">
      <c r="V3943" s="16" t="str">
        <f>IF(ISBLANK(Consolication[[#This Row],[Bénéficiaires]]),"",VLOOKUP(Consolication[[#This Row],[Bénéficiaires]],'PADESCE Ccontractuelle'!$B$61:$N$175,9,FALSE))</f>
        <v/>
      </c>
      <c r="AB3943" s="16" t="str">
        <f>IF(ISBLANK(Consolication[[#This Row],[Bénéficiaires]]),"",VLOOKUP(Consolication[[#This Row],[Bénéficiaires]],'PADESCE Ccontractuelle'!$B$61:$N$175,10,FALSE))</f>
        <v/>
      </c>
      <c r="AC3943" s="34" t="e">
        <f>VLOOKUP(#REF!,Apprenants!A3944:I4947,8,FALSE)</f>
        <v>#REF!</v>
      </c>
    </row>
    <row r="3944" spans="22:29" s="16" customFormat="1" x14ac:dyDescent="0.35">
      <c r="V3944" s="16" t="str">
        <f>IF(ISBLANK(Consolication[[#This Row],[Bénéficiaires]]),"",VLOOKUP(Consolication[[#This Row],[Bénéficiaires]],'PADESCE Ccontractuelle'!$B$61:$N$175,9,FALSE))</f>
        <v/>
      </c>
      <c r="AB3944" s="16" t="str">
        <f>IF(ISBLANK(Consolication[[#This Row],[Bénéficiaires]]),"",VLOOKUP(Consolication[[#This Row],[Bénéficiaires]],'PADESCE Ccontractuelle'!$B$61:$N$175,10,FALSE))</f>
        <v/>
      </c>
      <c r="AC3944" s="34" t="e">
        <f>VLOOKUP(#REF!,Apprenants!A3945:I4948,8,FALSE)</f>
        <v>#REF!</v>
      </c>
    </row>
    <row r="3945" spans="22:29" s="16" customFormat="1" x14ac:dyDescent="0.35">
      <c r="V3945" s="16" t="str">
        <f>IF(ISBLANK(Consolication[[#This Row],[Bénéficiaires]]),"",VLOOKUP(Consolication[[#This Row],[Bénéficiaires]],'PADESCE Ccontractuelle'!$B$61:$N$175,9,FALSE))</f>
        <v/>
      </c>
      <c r="AB3945" s="16" t="str">
        <f>IF(ISBLANK(Consolication[[#This Row],[Bénéficiaires]]),"",VLOOKUP(Consolication[[#This Row],[Bénéficiaires]],'PADESCE Ccontractuelle'!$B$61:$N$175,10,FALSE))</f>
        <v/>
      </c>
      <c r="AC3945" s="34" t="e">
        <f>VLOOKUP(#REF!,Apprenants!A3946:I4949,8,FALSE)</f>
        <v>#REF!</v>
      </c>
    </row>
    <row r="3946" spans="22:29" s="16" customFormat="1" x14ac:dyDescent="0.35">
      <c r="V3946" s="16" t="str">
        <f>IF(ISBLANK(Consolication[[#This Row],[Bénéficiaires]]),"",VLOOKUP(Consolication[[#This Row],[Bénéficiaires]],'PADESCE Ccontractuelle'!$B$61:$N$175,9,FALSE))</f>
        <v/>
      </c>
      <c r="AB3946" s="16" t="str">
        <f>IF(ISBLANK(Consolication[[#This Row],[Bénéficiaires]]),"",VLOOKUP(Consolication[[#This Row],[Bénéficiaires]],'PADESCE Ccontractuelle'!$B$61:$N$175,10,FALSE))</f>
        <v/>
      </c>
      <c r="AC3946" s="34" t="e">
        <f>VLOOKUP(#REF!,Apprenants!A3947:I4950,8,FALSE)</f>
        <v>#REF!</v>
      </c>
    </row>
    <row r="3947" spans="22:29" s="16" customFormat="1" x14ac:dyDescent="0.35">
      <c r="V3947" s="16" t="str">
        <f>IF(ISBLANK(Consolication[[#This Row],[Bénéficiaires]]),"",VLOOKUP(Consolication[[#This Row],[Bénéficiaires]],'PADESCE Ccontractuelle'!$B$61:$N$175,9,FALSE))</f>
        <v/>
      </c>
      <c r="AB3947" s="16" t="str">
        <f>IF(ISBLANK(Consolication[[#This Row],[Bénéficiaires]]),"",VLOOKUP(Consolication[[#This Row],[Bénéficiaires]],'PADESCE Ccontractuelle'!$B$61:$N$175,10,FALSE))</f>
        <v/>
      </c>
      <c r="AC3947" s="34" t="e">
        <f>VLOOKUP(#REF!,Apprenants!A3948:I4951,8,FALSE)</f>
        <v>#REF!</v>
      </c>
    </row>
    <row r="3948" spans="22:29" s="16" customFormat="1" x14ac:dyDescent="0.35">
      <c r="V3948" s="16" t="str">
        <f>IF(ISBLANK(Consolication[[#This Row],[Bénéficiaires]]),"",VLOOKUP(Consolication[[#This Row],[Bénéficiaires]],'PADESCE Ccontractuelle'!$B$61:$N$175,9,FALSE))</f>
        <v/>
      </c>
      <c r="AB3948" s="16" t="str">
        <f>IF(ISBLANK(Consolication[[#This Row],[Bénéficiaires]]),"",VLOOKUP(Consolication[[#This Row],[Bénéficiaires]],'PADESCE Ccontractuelle'!$B$61:$N$175,10,FALSE))</f>
        <v/>
      </c>
      <c r="AC3948" s="34" t="e">
        <f>VLOOKUP(#REF!,Apprenants!A3949:I4952,8,FALSE)</f>
        <v>#REF!</v>
      </c>
    </row>
    <row r="3949" spans="22:29" s="16" customFormat="1" x14ac:dyDescent="0.35">
      <c r="V3949" s="16" t="str">
        <f>IF(ISBLANK(Consolication[[#This Row],[Bénéficiaires]]),"",VLOOKUP(Consolication[[#This Row],[Bénéficiaires]],'PADESCE Ccontractuelle'!$B$61:$N$175,9,FALSE))</f>
        <v/>
      </c>
      <c r="AB3949" s="16" t="str">
        <f>IF(ISBLANK(Consolication[[#This Row],[Bénéficiaires]]),"",VLOOKUP(Consolication[[#This Row],[Bénéficiaires]],'PADESCE Ccontractuelle'!$B$61:$N$175,10,FALSE))</f>
        <v/>
      </c>
      <c r="AC3949" s="34" t="e">
        <f>VLOOKUP(#REF!,Apprenants!A3950:I4953,8,FALSE)</f>
        <v>#REF!</v>
      </c>
    </row>
    <row r="3950" spans="22:29" s="16" customFormat="1" x14ac:dyDescent="0.35">
      <c r="V3950" s="16" t="str">
        <f>IF(ISBLANK(Consolication[[#This Row],[Bénéficiaires]]),"",VLOOKUP(Consolication[[#This Row],[Bénéficiaires]],'PADESCE Ccontractuelle'!$B$61:$N$175,9,FALSE))</f>
        <v/>
      </c>
      <c r="AB3950" s="16" t="str">
        <f>IF(ISBLANK(Consolication[[#This Row],[Bénéficiaires]]),"",VLOOKUP(Consolication[[#This Row],[Bénéficiaires]],'PADESCE Ccontractuelle'!$B$61:$N$175,10,FALSE))</f>
        <v/>
      </c>
      <c r="AC3950" s="34" t="e">
        <f>VLOOKUP(#REF!,Apprenants!A3951:I4954,8,FALSE)</f>
        <v>#REF!</v>
      </c>
    </row>
    <row r="3951" spans="22:29" s="16" customFormat="1" x14ac:dyDescent="0.35">
      <c r="V3951" s="16" t="str">
        <f>IF(ISBLANK(Consolication[[#This Row],[Bénéficiaires]]),"",VLOOKUP(Consolication[[#This Row],[Bénéficiaires]],'PADESCE Ccontractuelle'!$B$61:$N$175,9,FALSE))</f>
        <v/>
      </c>
      <c r="AB3951" s="16" t="str">
        <f>IF(ISBLANK(Consolication[[#This Row],[Bénéficiaires]]),"",VLOOKUP(Consolication[[#This Row],[Bénéficiaires]],'PADESCE Ccontractuelle'!$B$61:$N$175,10,FALSE))</f>
        <v/>
      </c>
      <c r="AC3951" s="34" t="e">
        <f>VLOOKUP(#REF!,Apprenants!A3952:I4955,8,FALSE)</f>
        <v>#REF!</v>
      </c>
    </row>
    <row r="3952" spans="22:29" s="16" customFormat="1" x14ac:dyDescent="0.35">
      <c r="V3952" s="16" t="str">
        <f>IF(ISBLANK(Consolication[[#This Row],[Bénéficiaires]]),"",VLOOKUP(Consolication[[#This Row],[Bénéficiaires]],'PADESCE Ccontractuelle'!$B$61:$N$175,9,FALSE))</f>
        <v/>
      </c>
      <c r="AB3952" s="16" t="str">
        <f>IF(ISBLANK(Consolication[[#This Row],[Bénéficiaires]]),"",VLOOKUP(Consolication[[#This Row],[Bénéficiaires]],'PADESCE Ccontractuelle'!$B$61:$N$175,10,FALSE))</f>
        <v/>
      </c>
      <c r="AC3952" s="34" t="e">
        <f>VLOOKUP(#REF!,Apprenants!A3953:I4956,8,FALSE)</f>
        <v>#REF!</v>
      </c>
    </row>
    <row r="3953" spans="22:29" s="16" customFormat="1" x14ac:dyDescent="0.35">
      <c r="V3953" s="16" t="str">
        <f>IF(ISBLANK(Consolication[[#This Row],[Bénéficiaires]]),"",VLOOKUP(Consolication[[#This Row],[Bénéficiaires]],'PADESCE Ccontractuelle'!$B$61:$N$175,9,FALSE))</f>
        <v/>
      </c>
      <c r="AB3953" s="16" t="str">
        <f>IF(ISBLANK(Consolication[[#This Row],[Bénéficiaires]]),"",VLOOKUP(Consolication[[#This Row],[Bénéficiaires]],'PADESCE Ccontractuelle'!$B$61:$N$175,10,FALSE))</f>
        <v/>
      </c>
      <c r="AC3953" s="34" t="e">
        <f>VLOOKUP(#REF!,Apprenants!A3954:I4957,8,FALSE)</f>
        <v>#REF!</v>
      </c>
    </row>
    <row r="3954" spans="22:29" s="16" customFormat="1" x14ac:dyDescent="0.35">
      <c r="V3954" s="16" t="str">
        <f>IF(ISBLANK(Consolication[[#This Row],[Bénéficiaires]]),"",VLOOKUP(Consolication[[#This Row],[Bénéficiaires]],'PADESCE Ccontractuelle'!$B$61:$N$175,9,FALSE))</f>
        <v/>
      </c>
      <c r="AB3954" s="16" t="str">
        <f>IF(ISBLANK(Consolication[[#This Row],[Bénéficiaires]]),"",VLOOKUP(Consolication[[#This Row],[Bénéficiaires]],'PADESCE Ccontractuelle'!$B$61:$N$175,10,FALSE))</f>
        <v/>
      </c>
      <c r="AC3954" s="34" t="e">
        <f>VLOOKUP(#REF!,Apprenants!A3955:I4958,8,FALSE)</f>
        <v>#REF!</v>
      </c>
    </row>
    <row r="3955" spans="22:29" s="16" customFormat="1" x14ac:dyDescent="0.35">
      <c r="V3955" s="16" t="str">
        <f>IF(ISBLANK(Consolication[[#This Row],[Bénéficiaires]]),"",VLOOKUP(Consolication[[#This Row],[Bénéficiaires]],'PADESCE Ccontractuelle'!$B$61:$N$175,9,FALSE))</f>
        <v/>
      </c>
      <c r="AB3955" s="16" t="str">
        <f>IF(ISBLANK(Consolication[[#This Row],[Bénéficiaires]]),"",VLOOKUP(Consolication[[#This Row],[Bénéficiaires]],'PADESCE Ccontractuelle'!$B$61:$N$175,10,FALSE))</f>
        <v/>
      </c>
      <c r="AC3955" s="34" t="e">
        <f>VLOOKUP(#REF!,Apprenants!A3956:I4959,8,FALSE)</f>
        <v>#REF!</v>
      </c>
    </row>
    <row r="3956" spans="22:29" s="16" customFormat="1" x14ac:dyDescent="0.35">
      <c r="V3956" s="16" t="str">
        <f>IF(ISBLANK(Consolication[[#This Row],[Bénéficiaires]]),"",VLOOKUP(Consolication[[#This Row],[Bénéficiaires]],'PADESCE Ccontractuelle'!$B$61:$N$175,9,FALSE))</f>
        <v/>
      </c>
      <c r="AB3956" s="16" t="str">
        <f>IF(ISBLANK(Consolication[[#This Row],[Bénéficiaires]]),"",VLOOKUP(Consolication[[#This Row],[Bénéficiaires]],'PADESCE Ccontractuelle'!$B$61:$N$175,10,FALSE))</f>
        <v/>
      </c>
      <c r="AC3956" s="34" t="e">
        <f>VLOOKUP(#REF!,Apprenants!A3957:I4960,8,FALSE)</f>
        <v>#REF!</v>
      </c>
    </row>
    <row r="3957" spans="22:29" s="16" customFormat="1" x14ac:dyDescent="0.35">
      <c r="V3957" s="16" t="str">
        <f>IF(ISBLANK(Consolication[[#This Row],[Bénéficiaires]]),"",VLOOKUP(Consolication[[#This Row],[Bénéficiaires]],'PADESCE Ccontractuelle'!$B$61:$N$175,9,FALSE))</f>
        <v/>
      </c>
      <c r="AB3957" s="16" t="str">
        <f>IF(ISBLANK(Consolication[[#This Row],[Bénéficiaires]]),"",VLOOKUP(Consolication[[#This Row],[Bénéficiaires]],'PADESCE Ccontractuelle'!$B$61:$N$175,10,FALSE))</f>
        <v/>
      </c>
      <c r="AC3957" s="34" t="e">
        <f>VLOOKUP(#REF!,Apprenants!A3958:I4961,8,FALSE)</f>
        <v>#REF!</v>
      </c>
    </row>
    <row r="3958" spans="22:29" s="16" customFormat="1" x14ac:dyDescent="0.35">
      <c r="V3958" s="16" t="str">
        <f>IF(ISBLANK(Consolication[[#This Row],[Bénéficiaires]]),"",VLOOKUP(Consolication[[#This Row],[Bénéficiaires]],'PADESCE Ccontractuelle'!$B$61:$N$175,9,FALSE))</f>
        <v/>
      </c>
      <c r="AB3958" s="16" t="str">
        <f>IF(ISBLANK(Consolication[[#This Row],[Bénéficiaires]]),"",VLOOKUP(Consolication[[#This Row],[Bénéficiaires]],'PADESCE Ccontractuelle'!$B$61:$N$175,10,FALSE))</f>
        <v/>
      </c>
      <c r="AC3958" s="34" t="e">
        <f>VLOOKUP(#REF!,Apprenants!A3959:I4962,8,FALSE)</f>
        <v>#REF!</v>
      </c>
    </row>
    <row r="3959" spans="22:29" s="16" customFormat="1" x14ac:dyDescent="0.35">
      <c r="V3959" s="16" t="str">
        <f>IF(ISBLANK(Consolication[[#This Row],[Bénéficiaires]]),"",VLOOKUP(Consolication[[#This Row],[Bénéficiaires]],'PADESCE Ccontractuelle'!$B$61:$N$175,9,FALSE))</f>
        <v/>
      </c>
      <c r="AB3959" s="16" t="str">
        <f>IF(ISBLANK(Consolication[[#This Row],[Bénéficiaires]]),"",VLOOKUP(Consolication[[#This Row],[Bénéficiaires]],'PADESCE Ccontractuelle'!$B$61:$N$175,10,FALSE))</f>
        <v/>
      </c>
      <c r="AC3959" s="34" t="e">
        <f>VLOOKUP(#REF!,Apprenants!A3960:I4963,8,FALSE)</f>
        <v>#REF!</v>
      </c>
    </row>
    <row r="3960" spans="22:29" s="16" customFormat="1" x14ac:dyDescent="0.35">
      <c r="V3960" s="16" t="str">
        <f>IF(ISBLANK(Consolication[[#This Row],[Bénéficiaires]]),"",VLOOKUP(Consolication[[#This Row],[Bénéficiaires]],'PADESCE Ccontractuelle'!$B$61:$N$175,9,FALSE))</f>
        <v/>
      </c>
      <c r="AB3960" s="16" t="str">
        <f>IF(ISBLANK(Consolication[[#This Row],[Bénéficiaires]]),"",VLOOKUP(Consolication[[#This Row],[Bénéficiaires]],'PADESCE Ccontractuelle'!$B$61:$N$175,10,FALSE))</f>
        <v/>
      </c>
      <c r="AC3960" s="34" t="e">
        <f>VLOOKUP(#REF!,Apprenants!A3961:I4964,8,FALSE)</f>
        <v>#REF!</v>
      </c>
    </row>
    <row r="3961" spans="22:29" s="16" customFormat="1" x14ac:dyDescent="0.35">
      <c r="V3961" s="16" t="str">
        <f>IF(ISBLANK(Consolication[[#This Row],[Bénéficiaires]]),"",VLOOKUP(Consolication[[#This Row],[Bénéficiaires]],'PADESCE Ccontractuelle'!$B$61:$N$175,9,FALSE))</f>
        <v/>
      </c>
      <c r="AB3961" s="16" t="str">
        <f>IF(ISBLANK(Consolication[[#This Row],[Bénéficiaires]]),"",VLOOKUP(Consolication[[#This Row],[Bénéficiaires]],'PADESCE Ccontractuelle'!$B$61:$N$175,10,FALSE))</f>
        <v/>
      </c>
      <c r="AC3961" s="34" t="e">
        <f>VLOOKUP(#REF!,Apprenants!A3962:I4965,8,FALSE)</f>
        <v>#REF!</v>
      </c>
    </row>
    <row r="3962" spans="22:29" s="16" customFormat="1" x14ac:dyDescent="0.35">
      <c r="V3962" s="16" t="str">
        <f>IF(ISBLANK(Consolication[[#This Row],[Bénéficiaires]]),"",VLOOKUP(Consolication[[#This Row],[Bénéficiaires]],'PADESCE Ccontractuelle'!$B$61:$N$175,9,FALSE))</f>
        <v/>
      </c>
      <c r="AB3962" s="16" t="str">
        <f>IF(ISBLANK(Consolication[[#This Row],[Bénéficiaires]]),"",VLOOKUP(Consolication[[#This Row],[Bénéficiaires]],'PADESCE Ccontractuelle'!$B$61:$N$175,10,FALSE))</f>
        <v/>
      </c>
      <c r="AC3962" s="34" t="e">
        <f>VLOOKUP(#REF!,Apprenants!A3963:I4966,8,FALSE)</f>
        <v>#REF!</v>
      </c>
    </row>
    <row r="3963" spans="22:29" s="16" customFormat="1" x14ac:dyDescent="0.35">
      <c r="V3963" s="16" t="str">
        <f>IF(ISBLANK(Consolication[[#This Row],[Bénéficiaires]]),"",VLOOKUP(Consolication[[#This Row],[Bénéficiaires]],'PADESCE Ccontractuelle'!$B$61:$N$175,9,FALSE))</f>
        <v/>
      </c>
      <c r="AB3963" s="16" t="str">
        <f>IF(ISBLANK(Consolication[[#This Row],[Bénéficiaires]]),"",VLOOKUP(Consolication[[#This Row],[Bénéficiaires]],'PADESCE Ccontractuelle'!$B$61:$N$175,10,FALSE))</f>
        <v/>
      </c>
      <c r="AC3963" s="34" t="e">
        <f>VLOOKUP(#REF!,Apprenants!A3964:I4967,8,FALSE)</f>
        <v>#REF!</v>
      </c>
    </row>
    <row r="3964" spans="22:29" s="16" customFormat="1" x14ac:dyDescent="0.35">
      <c r="V3964" s="16" t="str">
        <f>IF(ISBLANK(Consolication[[#This Row],[Bénéficiaires]]),"",VLOOKUP(Consolication[[#This Row],[Bénéficiaires]],'PADESCE Ccontractuelle'!$B$61:$N$175,9,FALSE))</f>
        <v/>
      </c>
      <c r="AB3964" s="16" t="str">
        <f>IF(ISBLANK(Consolication[[#This Row],[Bénéficiaires]]),"",VLOOKUP(Consolication[[#This Row],[Bénéficiaires]],'PADESCE Ccontractuelle'!$B$61:$N$175,10,FALSE))</f>
        <v/>
      </c>
      <c r="AC3964" s="34" t="e">
        <f>VLOOKUP(#REF!,Apprenants!A3965:I4968,8,FALSE)</f>
        <v>#REF!</v>
      </c>
    </row>
    <row r="3965" spans="22:29" s="16" customFormat="1" x14ac:dyDescent="0.35">
      <c r="V3965" s="16" t="str">
        <f>IF(ISBLANK(Consolication[[#This Row],[Bénéficiaires]]),"",VLOOKUP(Consolication[[#This Row],[Bénéficiaires]],'PADESCE Ccontractuelle'!$B$61:$N$175,9,FALSE))</f>
        <v/>
      </c>
      <c r="AB3965" s="16" t="str">
        <f>IF(ISBLANK(Consolication[[#This Row],[Bénéficiaires]]),"",VLOOKUP(Consolication[[#This Row],[Bénéficiaires]],'PADESCE Ccontractuelle'!$B$61:$N$175,10,FALSE))</f>
        <v/>
      </c>
      <c r="AC3965" s="34" t="e">
        <f>VLOOKUP(#REF!,Apprenants!A3966:I4969,8,FALSE)</f>
        <v>#REF!</v>
      </c>
    </row>
    <row r="3966" spans="22:29" s="16" customFormat="1" x14ac:dyDescent="0.35">
      <c r="V3966" s="16" t="str">
        <f>IF(ISBLANK(Consolication[[#This Row],[Bénéficiaires]]),"",VLOOKUP(Consolication[[#This Row],[Bénéficiaires]],'PADESCE Ccontractuelle'!$B$61:$N$175,9,FALSE))</f>
        <v/>
      </c>
      <c r="AB3966" s="16" t="str">
        <f>IF(ISBLANK(Consolication[[#This Row],[Bénéficiaires]]),"",VLOOKUP(Consolication[[#This Row],[Bénéficiaires]],'PADESCE Ccontractuelle'!$B$61:$N$175,10,FALSE))</f>
        <v/>
      </c>
      <c r="AC3966" s="34" t="e">
        <f>VLOOKUP(#REF!,Apprenants!A3967:I4970,8,FALSE)</f>
        <v>#REF!</v>
      </c>
    </row>
    <row r="3967" spans="22:29" s="16" customFormat="1" x14ac:dyDescent="0.35">
      <c r="V3967" s="16" t="str">
        <f>IF(ISBLANK(Consolication[[#This Row],[Bénéficiaires]]),"",VLOOKUP(Consolication[[#This Row],[Bénéficiaires]],'PADESCE Ccontractuelle'!$B$61:$N$175,9,FALSE))</f>
        <v/>
      </c>
      <c r="AB3967" s="16" t="str">
        <f>IF(ISBLANK(Consolication[[#This Row],[Bénéficiaires]]),"",VLOOKUP(Consolication[[#This Row],[Bénéficiaires]],'PADESCE Ccontractuelle'!$B$61:$N$175,10,FALSE))</f>
        <v/>
      </c>
      <c r="AC3967" s="34" t="e">
        <f>VLOOKUP(#REF!,Apprenants!A3968:I4971,8,FALSE)</f>
        <v>#REF!</v>
      </c>
    </row>
    <row r="3968" spans="22:29" s="16" customFormat="1" x14ac:dyDescent="0.35">
      <c r="V3968" s="16" t="str">
        <f>IF(ISBLANK(Consolication[[#This Row],[Bénéficiaires]]),"",VLOOKUP(Consolication[[#This Row],[Bénéficiaires]],'PADESCE Ccontractuelle'!$B$61:$N$175,9,FALSE))</f>
        <v/>
      </c>
      <c r="AB3968" s="16" t="str">
        <f>IF(ISBLANK(Consolication[[#This Row],[Bénéficiaires]]),"",VLOOKUP(Consolication[[#This Row],[Bénéficiaires]],'PADESCE Ccontractuelle'!$B$61:$N$175,10,FALSE))</f>
        <v/>
      </c>
      <c r="AC3968" s="34" t="e">
        <f>VLOOKUP(#REF!,Apprenants!A3969:I4972,8,FALSE)</f>
        <v>#REF!</v>
      </c>
    </row>
    <row r="3969" spans="22:29" s="16" customFormat="1" x14ac:dyDescent="0.35">
      <c r="V3969" s="16" t="str">
        <f>IF(ISBLANK(Consolication[[#This Row],[Bénéficiaires]]),"",VLOOKUP(Consolication[[#This Row],[Bénéficiaires]],'PADESCE Ccontractuelle'!$B$61:$N$175,9,FALSE))</f>
        <v/>
      </c>
      <c r="AB3969" s="16" t="str">
        <f>IF(ISBLANK(Consolication[[#This Row],[Bénéficiaires]]),"",VLOOKUP(Consolication[[#This Row],[Bénéficiaires]],'PADESCE Ccontractuelle'!$B$61:$N$175,10,FALSE))</f>
        <v/>
      </c>
      <c r="AC3969" s="34" t="e">
        <f>VLOOKUP(#REF!,Apprenants!A3970:I4973,8,FALSE)</f>
        <v>#REF!</v>
      </c>
    </row>
    <row r="3970" spans="22:29" s="16" customFormat="1" x14ac:dyDescent="0.35">
      <c r="V3970" s="16" t="str">
        <f>IF(ISBLANK(Consolication[[#This Row],[Bénéficiaires]]),"",VLOOKUP(Consolication[[#This Row],[Bénéficiaires]],'PADESCE Ccontractuelle'!$B$61:$N$175,9,FALSE))</f>
        <v/>
      </c>
      <c r="AB3970" s="16" t="str">
        <f>IF(ISBLANK(Consolication[[#This Row],[Bénéficiaires]]),"",VLOOKUP(Consolication[[#This Row],[Bénéficiaires]],'PADESCE Ccontractuelle'!$B$61:$N$175,10,FALSE))</f>
        <v/>
      </c>
      <c r="AC3970" s="34" t="e">
        <f>VLOOKUP(#REF!,Apprenants!A3971:I4974,8,FALSE)</f>
        <v>#REF!</v>
      </c>
    </row>
    <row r="3971" spans="22:29" s="16" customFormat="1" x14ac:dyDescent="0.35">
      <c r="V3971" s="16" t="str">
        <f>IF(ISBLANK(Consolication[[#This Row],[Bénéficiaires]]),"",VLOOKUP(Consolication[[#This Row],[Bénéficiaires]],'PADESCE Ccontractuelle'!$B$61:$N$175,9,FALSE))</f>
        <v/>
      </c>
      <c r="AB3971" s="16" t="str">
        <f>IF(ISBLANK(Consolication[[#This Row],[Bénéficiaires]]),"",VLOOKUP(Consolication[[#This Row],[Bénéficiaires]],'PADESCE Ccontractuelle'!$B$61:$N$175,10,FALSE))</f>
        <v/>
      </c>
      <c r="AC3971" s="34" t="e">
        <f>VLOOKUP(#REF!,Apprenants!A3972:I4975,8,FALSE)</f>
        <v>#REF!</v>
      </c>
    </row>
    <row r="3972" spans="22:29" s="16" customFormat="1" x14ac:dyDescent="0.35">
      <c r="V3972" s="16" t="str">
        <f>IF(ISBLANK(Consolication[[#This Row],[Bénéficiaires]]),"",VLOOKUP(Consolication[[#This Row],[Bénéficiaires]],'PADESCE Ccontractuelle'!$B$61:$N$175,9,FALSE))</f>
        <v/>
      </c>
      <c r="AB3972" s="16" t="str">
        <f>IF(ISBLANK(Consolication[[#This Row],[Bénéficiaires]]),"",VLOOKUP(Consolication[[#This Row],[Bénéficiaires]],'PADESCE Ccontractuelle'!$B$61:$N$175,10,FALSE))</f>
        <v/>
      </c>
      <c r="AC3972" s="34" t="e">
        <f>VLOOKUP(#REF!,Apprenants!A3973:I4976,8,FALSE)</f>
        <v>#REF!</v>
      </c>
    </row>
    <row r="3973" spans="22:29" s="16" customFormat="1" x14ac:dyDescent="0.35">
      <c r="V3973" s="16" t="str">
        <f>IF(ISBLANK(Consolication[[#This Row],[Bénéficiaires]]),"",VLOOKUP(Consolication[[#This Row],[Bénéficiaires]],'PADESCE Ccontractuelle'!$B$61:$N$175,9,FALSE))</f>
        <v/>
      </c>
      <c r="AB3973" s="16" t="str">
        <f>IF(ISBLANK(Consolication[[#This Row],[Bénéficiaires]]),"",VLOOKUP(Consolication[[#This Row],[Bénéficiaires]],'PADESCE Ccontractuelle'!$B$61:$N$175,10,FALSE))</f>
        <v/>
      </c>
      <c r="AC3973" s="34" t="e">
        <f>VLOOKUP(#REF!,Apprenants!A3974:I4977,8,FALSE)</f>
        <v>#REF!</v>
      </c>
    </row>
    <row r="3974" spans="22:29" s="16" customFormat="1" x14ac:dyDescent="0.35">
      <c r="V3974" s="16" t="str">
        <f>IF(ISBLANK(Consolication[[#This Row],[Bénéficiaires]]),"",VLOOKUP(Consolication[[#This Row],[Bénéficiaires]],'PADESCE Ccontractuelle'!$B$61:$N$175,9,FALSE))</f>
        <v/>
      </c>
      <c r="AB3974" s="16" t="str">
        <f>IF(ISBLANK(Consolication[[#This Row],[Bénéficiaires]]),"",VLOOKUP(Consolication[[#This Row],[Bénéficiaires]],'PADESCE Ccontractuelle'!$B$61:$N$175,10,FALSE))</f>
        <v/>
      </c>
      <c r="AC3974" s="34" t="e">
        <f>VLOOKUP(#REF!,Apprenants!A3975:I4978,8,FALSE)</f>
        <v>#REF!</v>
      </c>
    </row>
    <row r="3975" spans="22:29" s="16" customFormat="1" x14ac:dyDescent="0.35">
      <c r="V3975" s="16" t="str">
        <f>IF(ISBLANK(Consolication[[#This Row],[Bénéficiaires]]),"",VLOOKUP(Consolication[[#This Row],[Bénéficiaires]],'PADESCE Ccontractuelle'!$B$61:$N$175,9,FALSE))</f>
        <v/>
      </c>
      <c r="AB3975" s="16" t="str">
        <f>IF(ISBLANK(Consolication[[#This Row],[Bénéficiaires]]),"",VLOOKUP(Consolication[[#This Row],[Bénéficiaires]],'PADESCE Ccontractuelle'!$B$61:$N$175,10,FALSE))</f>
        <v/>
      </c>
      <c r="AC3975" s="34" t="e">
        <f>VLOOKUP(#REF!,Apprenants!A3976:I4979,8,FALSE)</f>
        <v>#REF!</v>
      </c>
    </row>
    <row r="3976" spans="22:29" s="16" customFormat="1" x14ac:dyDescent="0.35">
      <c r="V3976" s="16" t="str">
        <f>IF(ISBLANK(Consolication[[#This Row],[Bénéficiaires]]),"",VLOOKUP(Consolication[[#This Row],[Bénéficiaires]],'PADESCE Ccontractuelle'!$B$61:$N$175,9,FALSE))</f>
        <v/>
      </c>
      <c r="AB3976" s="16" t="str">
        <f>IF(ISBLANK(Consolication[[#This Row],[Bénéficiaires]]),"",VLOOKUP(Consolication[[#This Row],[Bénéficiaires]],'PADESCE Ccontractuelle'!$B$61:$N$175,10,FALSE))</f>
        <v/>
      </c>
      <c r="AC3976" s="34" t="e">
        <f>VLOOKUP(#REF!,Apprenants!A3977:I4980,8,FALSE)</f>
        <v>#REF!</v>
      </c>
    </row>
    <row r="3977" spans="22:29" s="16" customFormat="1" x14ac:dyDescent="0.35">
      <c r="V3977" s="16" t="str">
        <f>IF(ISBLANK(Consolication[[#This Row],[Bénéficiaires]]),"",VLOOKUP(Consolication[[#This Row],[Bénéficiaires]],'PADESCE Ccontractuelle'!$B$61:$N$175,9,FALSE))</f>
        <v/>
      </c>
      <c r="AB3977" s="16" t="str">
        <f>IF(ISBLANK(Consolication[[#This Row],[Bénéficiaires]]),"",VLOOKUP(Consolication[[#This Row],[Bénéficiaires]],'PADESCE Ccontractuelle'!$B$61:$N$175,10,FALSE))</f>
        <v/>
      </c>
      <c r="AC3977" s="34" t="e">
        <f>VLOOKUP(#REF!,Apprenants!A3978:I4981,8,FALSE)</f>
        <v>#REF!</v>
      </c>
    </row>
    <row r="3978" spans="22:29" s="16" customFormat="1" x14ac:dyDescent="0.35">
      <c r="V3978" s="16" t="str">
        <f>IF(ISBLANK(Consolication[[#This Row],[Bénéficiaires]]),"",VLOOKUP(Consolication[[#This Row],[Bénéficiaires]],'PADESCE Ccontractuelle'!$B$61:$N$175,9,FALSE))</f>
        <v/>
      </c>
      <c r="AB3978" s="16" t="str">
        <f>IF(ISBLANK(Consolication[[#This Row],[Bénéficiaires]]),"",VLOOKUP(Consolication[[#This Row],[Bénéficiaires]],'PADESCE Ccontractuelle'!$B$61:$N$175,10,FALSE))</f>
        <v/>
      </c>
      <c r="AC3978" s="34" t="e">
        <f>VLOOKUP(#REF!,Apprenants!A3979:I4982,8,FALSE)</f>
        <v>#REF!</v>
      </c>
    </row>
    <row r="3979" spans="22:29" s="16" customFormat="1" x14ac:dyDescent="0.35">
      <c r="V3979" s="16" t="str">
        <f>IF(ISBLANK(Consolication[[#This Row],[Bénéficiaires]]),"",VLOOKUP(Consolication[[#This Row],[Bénéficiaires]],'PADESCE Ccontractuelle'!$B$61:$N$175,9,FALSE))</f>
        <v/>
      </c>
      <c r="AB3979" s="16" t="str">
        <f>IF(ISBLANK(Consolication[[#This Row],[Bénéficiaires]]),"",VLOOKUP(Consolication[[#This Row],[Bénéficiaires]],'PADESCE Ccontractuelle'!$B$61:$N$175,10,FALSE))</f>
        <v/>
      </c>
      <c r="AC3979" s="34" t="e">
        <f>VLOOKUP(#REF!,Apprenants!A3980:I4983,8,FALSE)</f>
        <v>#REF!</v>
      </c>
    </row>
    <row r="3980" spans="22:29" s="16" customFormat="1" x14ac:dyDescent="0.35">
      <c r="V3980" s="16" t="str">
        <f>IF(ISBLANK(Consolication[[#This Row],[Bénéficiaires]]),"",VLOOKUP(Consolication[[#This Row],[Bénéficiaires]],'PADESCE Ccontractuelle'!$B$61:$N$175,9,FALSE))</f>
        <v/>
      </c>
      <c r="AB3980" s="16" t="str">
        <f>IF(ISBLANK(Consolication[[#This Row],[Bénéficiaires]]),"",VLOOKUP(Consolication[[#This Row],[Bénéficiaires]],'PADESCE Ccontractuelle'!$B$61:$N$175,10,FALSE))</f>
        <v/>
      </c>
      <c r="AC3980" s="34" t="e">
        <f>VLOOKUP(#REF!,Apprenants!A3981:I4984,8,FALSE)</f>
        <v>#REF!</v>
      </c>
    </row>
    <row r="3981" spans="22:29" s="16" customFormat="1" x14ac:dyDescent="0.35">
      <c r="V3981" s="16" t="str">
        <f>IF(ISBLANK(Consolication[[#This Row],[Bénéficiaires]]),"",VLOOKUP(Consolication[[#This Row],[Bénéficiaires]],'PADESCE Ccontractuelle'!$B$61:$N$175,9,FALSE))</f>
        <v/>
      </c>
      <c r="AB3981" s="16" t="str">
        <f>IF(ISBLANK(Consolication[[#This Row],[Bénéficiaires]]),"",VLOOKUP(Consolication[[#This Row],[Bénéficiaires]],'PADESCE Ccontractuelle'!$B$61:$N$175,10,FALSE))</f>
        <v/>
      </c>
      <c r="AC3981" s="34" t="e">
        <f>VLOOKUP(#REF!,Apprenants!A3982:I4985,8,FALSE)</f>
        <v>#REF!</v>
      </c>
    </row>
    <row r="3982" spans="22:29" s="16" customFormat="1" x14ac:dyDescent="0.35">
      <c r="V3982" s="16" t="str">
        <f>IF(ISBLANK(Consolication[[#This Row],[Bénéficiaires]]),"",VLOOKUP(Consolication[[#This Row],[Bénéficiaires]],'PADESCE Ccontractuelle'!$B$61:$N$175,9,FALSE))</f>
        <v/>
      </c>
      <c r="AB3982" s="16" t="str">
        <f>IF(ISBLANK(Consolication[[#This Row],[Bénéficiaires]]),"",VLOOKUP(Consolication[[#This Row],[Bénéficiaires]],'PADESCE Ccontractuelle'!$B$61:$N$175,10,FALSE))</f>
        <v/>
      </c>
      <c r="AC3982" s="34" t="e">
        <f>VLOOKUP(#REF!,Apprenants!A3983:I4986,8,FALSE)</f>
        <v>#REF!</v>
      </c>
    </row>
    <row r="3983" spans="22:29" s="16" customFormat="1" x14ac:dyDescent="0.35">
      <c r="V3983" s="16" t="str">
        <f>IF(ISBLANK(Consolication[[#This Row],[Bénéficiaires]]),"",VLOOKUP(Consolication[[#This Row],[Bénéficiaires]],'PADESCE Ccontractuelle'!$B$61:$N$175,9,FALSE))</f>
        <v/>
      </c>
      <c r="AB3983" s="16" t="str">
        <f>IF(ISBLANK(Consolication[[#This Row],[Bénéficiaires]]),"",VLOOKUP(Consolication[[#This Row],[Bénéficiaires]],'PADESCE Ccontractuelle'!$B$61:$N$175,10,FALSE))</f>
        <v/>
      </c>
      <c r="AC3983" s="34" t="e">
        <f>VLOOKUP(#REF!,Apprenants!A3984:I4987,8,FALSE)</f>
        <v>#REF!</v>
      </c>
    </row>
    <row r="3984" spans="22:29" s="16" customFormat="1" x14ac:dyDescent="0.35">
      <c r="V3984" s="16" t="str">
        <f>IF(ISBLANK(Consolication[[#This Row],[Bénéficiaires]]),"",VLOOKUP(Consolication[[#This Row],[Bénéficiaires]],'PADESCE Ccontractuelle'!$B$61:$N$175,9,FALSE))</f>
        <v/>
      </c>
      <c r="AB3984" s="16" t="str">
        <f>IF(ISBLANK(Consolication[[#This Row],[Bénéficiaires]]),"",VLOOKUP(Consolication[[#This Row],[Bénéficiaires]],'PADESCE Ccontractuelle'!$B$61:$N$175,10,FALSE))</f>
        <v/>
      </c>
      <c r="AC3984" s="34" t="e">
        <f>VLOOKUP(#REF!,Apprenants!A3985:I4988,8,FALSE)</f>
        <v>#REF!</v>
      </c>
    </row>
    <row r="3985" spans="22:29" s="16" customFormat="1" x14ac:dyDescent="0.35">
      <c r="V3985" s="16" t="str">
        <f>IF(ISBLANK(Consolication[[#This Row],[Bénéficiaires]]),"",VLOOKUP(Consolication[[#This Row],[Bénéficiaires]],'PADESCE Ccontractuelle'!$B$61:$N$175,9,FALSE))</f>
        <v/>
      </c>
      <c r="AB3985" s="16" t="str">
        <f>IF(ISBLANK(Consolication[[#This Row],[Bénéficiaires]]),"",VLOOKUP(Consolication[[#This Row],[Bénéficiaires]],'PADESCE Ccontractuelle'!$B$61:$N$175,10,FALSE))</f>
        <v/>
      </c>
      <c r="AC3985" s="34" t="e">
        <f>VLOOKUP(#REF!,Apprenants!A3986:I4989,8,FALSE)</f>
        <v>#REF!</v>
      </c>
    </row>
    <row r="3986" spans="22:29" s="16" customFormat="1" x14ac:dyDescent="0.35">
      <c r="V3986" s="16" t="str">
        <f>IF(ISBLANK(Consolication[[#This Row],[Bénéficiaires]]),"",VLOOKUP(Consolication[[#This Row],[Bénéficiaires]],'PADESCE Ccontractuelle'!$B$61:$N$175,9,FALSE))</f>
        <v/>
      </c>
      <c r="AB3986" s="16" t="str">
        <f>IF(ISBLANK(Consolication[[#This Row],[Bénéficiaires]]),"",VLOOKUP(Consolication[[#This Row],[Bénéficiaires]],'PADESCE Ccontractuelle'!$B$61:$N$175,10,FALSE))</f>
        <v/>
      </c>
      <c r="AC3986" s="34" t="e">
        <f>VLOOKUP(#REF!,Apprenants!A3987:I4990,8,FALSE)</f>
        <v>#REF!</v>
      </c>
    </row>
    <row r="3987" spans="22:29" s="16" customFormat="1" x14ac:dyDescent="0.35">
      <c r="V3987" s="16" t="str">
        <f>IF(ISBLANK(Consolication[[#This Row],[Bénéficiaires]]),"",VLOOKUP(Consolication[[#This Row],[Bénéficiaires]],'PADESCE Ccontractuelle'!$B$61:$N$175,9,FALSE))</f>
        <v/>
      </c>
      <c r="AB3987" s="16" t="str">
        <f>IF(ISBLANK(Consolication[[#This Row],[Bénéficiaires]]),"",VLOOKUP(Consolication[[#This Row],[Bénéficiaires]],'PADESCE Ccontractuelle'!$B$61:$N$175,10,FALSE))</f>
        <v/>
      </c>
      <c r="AC3987" s="34" t="e">
        <f>VLOOKUP(#REF!,Apprenants!A3988:I4991,8,FALSE)</f>
        <v>#REF!</v>
      </c>
    </row>
    <row r="3988" spans="22:29" s="16" customFormat="1" x14ac:dyDescent="0.35">
      <c r="V3988" s="16" t="str">
        <f>IF(ISBLANK(Consolication[[#This Row],[Bénéficiaires]]),"",VLOOKUP(Consolication[[#This Row],[Bénéficiaires]],'PADESCE Ccontractuelle'!$B$61:$N$175,9,FALSE))</f>
        <v/>
      </c>
      <c r="AB3988" s="16" t="str">
        <f>IF(ISBLANK(Consolication[[#This Row],[Bénéficiaires]]),"",VLOOKUP(Consolication[[#This Row],[Bénéficiaires]],'PADESCE Ccontractuelle'!$B$61:$N$175,10,FALSE))</f>
        <v/>
      </c>
      <c r="AC3988" s="34" t="e">
        <f>VLOOKUP(#REF!,Apprenants!A3989:I4992,8,FALSE)</f>
        <v>#REF!</v>
      </c>
    </row>
    <row r="3989" spans="22:29" s="16" customFormat="1" x14ac:dyDescent="0.35">
      <c r="V3989" s="16" t="str">
        <f>IF(ISBLANK(Consolication[[#This Row],[Bénéficiaires]]),"",VLOOKUP(Consolication[[#This Row],[Bénéficiaires]],'PADESCE Ccontractuelle'!$B$61:$N$175,9,FALSE))</f>
        <v/>
      </c>
      <c r="AB3989" s="16" t="str">
        <f>IF(ISBLANK(Consolication[[#This Row],[Bénéficiaires]]),"",VLOOKUP(Consolication[[#This Row],[Bénéficiaires]],'PADESCE Ccontractuelle'!$B$61:$N$175,10,FALSE))</f>
        <v/>
      </c>
      <c r="AC3989" s="34" t="e">
        <f>VLOOKUP(#REF!,Apprenants!A3990:I4993,8,FALSE)</f>
        <v>#REF!</v>
      </c>
    </row>
    <row r="3990" spans="22:29" s="16" customFormat="1" x14ac:dyDescent="0.35">
      <c r="V3990" s="16" t="str">
        <f>IF(ISBLANK(Consolication[[#This Row],[Bénéficiaires]]),"",VLOOKUP(Consolication[[#This Row],[Bénéficiaires]],'PADESCE Ccontractuelle'!$B$61:$N$175,9,FALSE))</f>
        <v/>
      </c>
      <c r="AB3990" s="16" t="str">
        <f>IF(ISBLANK(Consolication[[#This Row],[Bénéficiaires]]),"",VLOOKUP(Consolication[[#This Row],[Bénéficiaires]],'PADESCE Ccontractuelle'!$B$61:$N$175,10,FALSE))</f>
        <v/>
      </c>
      <c r="AC3990" s="34" t="e">
        <f>VLOOKUP(#REF!,Apprenants!A3991:I4994,8,FALSE)</f>
        <v>#REF!</v>
      </c>
    </row>
    <row r="3991" spans="22:29" s="16" customFormat="1" x14ac:dyDescent="0.35">
      <c r="V3991" s="16" t="str">
        <f>IF(ISBLANK(Consolication[[#This Row],[Bénéficiaires]]),"",VLOOKUP(Consolication[[#This Row],[Bénéficiaires]],'PADESCE Ccontractuelle'!$B$61:$N$175,9,FALSE))</f>
        <v/>
      </c>
      <c r="AB3991" s="16" t="str">
        <f>IF(ISBLANK(Consolication[[#This Row],[Bénéficiaires]]),"",VLOOKUP(Consolication[[#This Row],[Bénéficiaires]],'PADESCE Ccontractuelle'!$B$61:$N$175,10,FALSE))</f>
        <v/>
      </c>
      <c r="AC3991" s="34" t="e">
        <f>VLOOKUP(#REF!,Apprenants!A3992:I4995,8,FALSE)</f>
        <v>#REF!</v>
      </c>
    </row>
    <row r="3992" spans="22:29" s="16" customFormat="1" x14ac:dyDescent="0.35">
      <c r="V3992" s="16" t="str">
        <f>IF(ISBLANK(Consolication[[#This Row],[Bénéficiaires]]),"",VLOOKUP(Consolication[[#This Row],[Bénéficiaires]],'PADESCE Ccontractuelle'!$B$61:$N$175,9,FALSE))</f>
        <v/>
      </c>
      <c r="AB3992" s="16" t="str">
        <f>IF(ISBLANK(Consolication[[#This Row],[Bénéficiaires]]),"",VLOOKUP(Consolication[[#This Row],[Bénéficiaires]],'PADESCE Ccontractuelle'!$B$61:$N$175,10,FALSE))</f>
        <v/>
      </c>
      <c r="AC3992" s="34" t="e">
        <f>VLOOKUP(#REF!,Apprenants!A3993:I4996,8,FALSE)</f>
        <v>#REF!</v>
      </c>
    </row>
    <row r="3993" spans="22:29" s="16" customFormat="1" x14ac:dyDescent="0.35">
      <c r="V3993" s="16" t="str">
        <f>IF(ISBLANK(Consolication[[#This Row],[Bénéficiaires]]),"",VLOOKUP(Consolication[[#This Row],[Bénéficiaires]],'PADESCE Ccontractuelle'!$B$61:$N$175,9,FALSE))</f>
        <v/>
      </c>
      <c r="AB3993" s="16" t="str">
        <f>IF(ISBLANK(Consolication[[#This Row],[Bénéficiaires]]),"",VLOOKUP(Consolication[[#This Row],[Bénéficiaires]],'PADESCE Ccontractuelle'!$B$61:$N$175,10,FALSE))</f>
        <v/>
      </c>
      <c r="AC3993" s="34" t="e">
        <f>VLOOKUP(#REF!,Apprenants!A3994:I4997,8,FALSE)</f>
        <v>#REF!</v>
      </c>
    </row>
    <row r="3994" spans="22:29" s="16" customFormat="1" x14ac:dyDescent="0.35">
      <c r="V3994" s="16" t="str">
        <f>IF(ISBLANK(Consolication[[#This Row],[Bénéficiaires]]),"",VLOOKUP(Consolication[[#This Row],[Bénéficiaires]],'PADESCE Ccontractuelle'!$B$61:$N$175,9,FALSE))</f>
        <v/>
      </c>
      <c r="AB3994" s="16" t="str">
        <f>IF(ISBLANK(Consolication[[#This Row],[Bénéficiaires]]),"",VLOOKUP(Consolication[[#This Row],[Bénéficiaires]],'PADESCE Ccontractuelle'!$B$61:$N$175,10,FALSE))</f>
        <v/>
      </c>
      <c r="AC3994" s="34" t="e">
        <f>VLOOKUP(#REF!,Apprenants!A3995:I4998,8,FALSE)</f>
        <v>#REF!</v>
      </c>
    </row>
    <row r="3995" spans="22:29" s="16" customFormat="1" x14ac:dyDescent="0.35">
      <c r="V3995" s="16" t="str">
        <f>IF(ISBLANK(Consolication[[#This Row],[Bénéficiaires]]),"",VLOOKUP(Consolication[[#This Row],[Bénéficiaires]],'PADESCE Ccontractuelle'!$B$61:$N$175,9,FALSE))</f>
        <v/>
      </c>
      <c r="AB3995" s="16" t="str">
        <f>IF(ISBLANK(Consolication[[#This Row],[Bénéficiaires]]),"",VLOOKUP(Consolication[[#This Row],[Bénéficiaires]],'PADESCE Ccontractuelle'!$B$61:$N$175,10,FALSE))</f>
        <v/>
      </c>
      <c r="AC3995" s="34" t="e">
        <f>VLOOKUP(#REF!,Apprenants!A3996:I4999,8,FALSE)</f>
        <v>#REF!</v>
      </c>
    </row>
    <row r="3996" spans="22:29" s="16" customFormat="1" x14ac:dyDescent="0.35">
      <c r="V3996" s="16" t="str">
        <f>IF(ISBLANK(Consolication[[#This Row],[Bénéficiaires]]),"",VLOOKUP(Consolication[[#This Row],[Bénéficiaires]],'PADESCE Ccontractuelle'!$B$61:$N$175,9,FALSE))</f>
        <v/>
      </c>
      <c r="AB3996" s="16" t="str">
        <f>IF(ISBLANK(Consolication[[#This Row],[Bénéficiaires]]),"",VLOOKUP(Consolication[[#This Row],[Bénéficiaires]],'PADESCE Ccontractuelle'!$B$61:$N$175,10,FALSE))</f>
        <v/>
      </c>
      <c r="AC3996" s="34" t="e">
        <f>VLOOKUP(#REF!,Apprenants!A3997:I5000,8,FALSE)</f>
        <v>#REF!</v>
      </c>
    </row>
    <row r="3997" spans="22:29" s="16" customFormat="1" x14ac:dyDescent="0.35">
      <c r="V3997" s="16" t="str">
        <f>IF(ISBLANK(Consolication[[#This Row],[Bénéficiaires]]),"",VLOOKUP(Consolication[[#This Row],[Bénéficiaires]],'PADESCE Ccontractuelle'!$B$61:$N$175,9,FALSE))</f>
        <v/>
      </c>
      <c r="AB3997" s="16" t="str">
        <f>IF(ISBLANK(Consolication[[#This Row],[Bénéficiaires]]),"",VLOOKUP(Consolication[[#This Row],[Bénéficiaires]],'PADESCE Ccontractuelle'!$B$61:$N$175,10,FALSE))</f>
        <v/>
      </c>
      <c r="AC3997" s="34" t="e">
        <f>VLOOKUP(#REF!,Apprenants!A3998:I5001,8,FALSE)</f>
        <v>#REF!</v>
      </c>
    </row>
    <row r="3998" spans="22:29" s="16" customFormat="1" x14ac:dyDescent="0.35">
      <c r="V3998" s="16" t="str">
        <f>IF(ISBLANK(Consolication[[#This Row],[Bénéficiaires]]),"",VLOOKUP(Consolication[[#This Row],[Bénéficiaires]],'PADESCE Ccontractuelle'!$B$61:$N$175,9,FALSE))</f>
        <v/>
      </c>
      <c r="AB3998" s="16" t="str">
        <f>IF(ISBLANK(Consolication[[#This Row],[Bénéficiaires]]),"",VLOOKUP(Consolication[[#This Row],[Bénéficiaires]],'PADESCE Ccontractuelle'!$B$61:$N$175,10,FALSE))</f>
        <v/>
      </c>
      <c r="AC3998" s="34" t="e">
        <f>VLOOKUP(#REF!,Apprenants!A3999:I5002,8,FALSE)</f>
        <v>#REF!</v>
      </c>
    </row>
    <row r="3999" spans="22:29" s="16" customFormat="1" x14ac:dyDescent="0.35">
      <c r="V3999" s="16" t="str">
        <f>IF(ISBLANK(Consolication[[#This Row],[Bénéficiaires]]),"",VLOOKUP(Consolication[[#This Row],[Bénéficiaires]],'PADESCE Ccontractuelle'!$B$61:$N$175,9,FALSE))</f>
        <v/>
      </c>
      <c r="AB3999" s="16" t="str">
        <f>IF(ISBLANK(Consolication[[#This Row],[Bénéficiaires]]),"",VLOOKUP(Consolication[[#This Row],[Bénéficiaires]],'PADESCE Ccontractuelle'!$B$61:$N$175,10,FALSE))</f>
        <v/>
      </c>
      <c r="AC3999" s="34" t="e">
        <f>VLOOKUP(#REF!,Apprenants!A4000:I5003,8,FALSE)</f>
        <v>#REF!</v>
      </c>
    </row>
    <row r="4000" spans="22:29" s="16" customFormat="1" x14ac:dyDescent="0.35">
      <c r="V4000" s="16" t="str">
        <f>IF(ISBLANK(Consolication[[#This Row],[Bénéficiaires]]),"",VLOOKUP(Consolication[[#This Row],[Bénéficiaires]],'PADESCE Ccontractuelle'!$B$61:$N$175,9,FALSE))</f>
        <v/>
      </c>
      <c r="AB4000" s="16" t="str">
        <f>IF(ISBLANK(Consolication[[#This Row],[Bénéficiaires]]),"",VLOOKUP(Consolication[[#This Row],[Bénéficiaires]],'PADESCE Ccontractuelle'!$B$61:$N$175,10,FALSE))</f>
        <v/>
      </c>
      <c r="AC4000" s="34" t="e">
        <f>VLOOKUP(#REF!,Apprenants!A4001:I5004,8,FALSE)</f>
        <v>#REF!</v>
      </c>
    </row>
    <row r="4001" spans="22:29" s="16" customFormat="1" x14ac:dyDescent="0.35">
      <c r="V4001" s="16" t="str">
        <f>IF(ISBLANK(Consolication[[#This Row],[Bénéficiaires]]),"",VLOOKUP(Consolication[[#This Row],[Bénéficiaires]],'PADESCE Ccontractuelle'!$B$61:$N$175,9,FALSE))</f>
        <v/>
      </c>
      <c r="AB4001" s="16" t="str">
        <f>IF(ISBLANK(Consolication[[#This Row],[Bénéficiaires]]),"",VLOOKUP(Consolication[[#This Row],[Bénéficiaires]],'PADESCE Ccontractuelle'!$B$61:$N$175,10,FALSE))</f>
        <v/>
      </c>
      <c r="AC4001" s="34" t="e">
        <f>VLOOKUP(#REF!,Apprenants!A4002:I5005,8,FALSE)</f>
        <v>#REF!</v>
      </c>
    </row>
    <row r="4002" spans="22:29" s="16" customFormat="1" x14ac:dyDescent="0.35">
      <c r="V4002" s="16" t="str">
        <f>IF(ISBLANK(Consolication[[#This Row],[Bénéficiaires]]),"",VLOOKUP(Consolication[[#This Row],[Bénéficiaires]],'PADESCE Ccontractuelle'!$B$61:$N$175,9,FALSE))</f>
        <v/>
      </c>
      <c r="AB4002" s="16" t="str">
        <f>IF(ISBLANK(Consolication[[#This Row],[Bénéficiaires]]),"",VLOOKUP(Consolication[[#This Row],[Bénéficiaires]],'PADESCE Ccontractuelle'!$B$61:$N$175,10,FALSE))</f>
        <v/>
      </c>
      <c r="AC4002" s="34" t="e">
        <f>VLOOKUP(#REF!,Apprenants!A4003:I5006,8,FALSE)</f>
        <v>#REF!</v>
      </c>
    </row>
    <row r="4003" spans="22:29" s="16" customFormat="1" x14ac:dyDescent="0.35">
      <c r="V4003" s="16" t="str">
        <f>IF(ISBLANK(Consolication[[#This Row],[Bénéficiaires]]),"",VLOOKUP(Consolication[[#This Row],[Bénéficiaires]],'PADESCE Ccontractuelle'!$B$61:$N$175,9,FALSE))</f>
        <v/>
      </c>
      <c r="AB4003" s="16" t="str">
        <f>IF(ISBLANK(Consolication[[#This Row],[Bénéficiaires]]),"",VLOOKUP(Consolication[[#This Row],[Bénéficiaires]],'PADESCE Ccontractuelle'!$B$61:$N$175,10,FALSE))</f>
        <v/>
      </c>
      <c r="AC4003" s="34" t="e">
        <f>VLOOKUP(#REF!,Apprenants!A4004:I5007,8,FALSE)</f>
        <v>#REF!</v>
      </c>
    </row>
    <row r="4004" spans="22:29" s="16" customFormat="1" x14ac:dyDescent="0.35">
      <c r="V4004" s="16" t="str">
        <f>IF(ISBLANK(Consolication[[#This Row],[Bénéficiaires]]),"",VLOOKUP(Consolication[[#This Row],[Bénéficiaires]],'PADESCE Ccontractuelle'!$B$61:$N$175,9,FALSE))</f>
        <v/>
      </c>
      <c r="AB4004" s="16" t="str">
        <f>IF(ISBLANK(Consolication[[#This Row],[Bénéficiaires]]),"",VLOOKUP(Consolication[[#This Row],[Bénéficiaires]],'PADESCE Ccontractuelle'!$B$61:$N$175,10,FALSE))</f>
        <v/>
      </c>
      <c r="AC4004" s="34" t="e">
        <f>VLOOKUP(#REF!,Apprenants!A4005:I5008,8,FALSE)</f>
        <v>#REF!</v>
      </c>
    </row>
    <row r="4005" spans="22:29" s="16" customFormat="1" x14ac:dyDescent="0.35">
      <c r="V4005" s="16" t="str">
        <f>IF(ISBLANK(Consolication[[#This Row],[Bénéficiaires]]),"",VLOOKUP(Consolication[[#This Row],[Bénéficiaires]],'PADESCE Ccontractuelle'!$B$61:$N$175,9,FALSE))</f>
        <v/>
      </c>
      <c r="AB4005" s="16" t="str">
        <f>IF(ISBLANK(Consolication[[#This Row],[Bénéficiaires]]),"",VLOOKUP(Consolication[[#This Row],[Bénéficiaires]],'PADESCE Ccontractuelle'!$B$61:$N$175,10,FALSE))</f>
        <v/>
      </c>
      <c r="AC4005" s="34" t="e">
        <f>VLOOKUP(#REF!,Apprenants!A4006:I5009,8,FALSE)</f>
        <v>#REF!</v>
      </c>
    </row>
    <row r="4006" spans="22:29" s="16" customFormat="1" x14ac:dyDescent="0.35">
      <c r="V4006" s="16" t="str">
        <f>IF(ISBLANK(Consolication[[#This Row],[Bénéficiaires]]),"",VLOOKUP(Consolication[[#This Row],[Bénéficiaires]],'PADESCE Ccontractuelle'!$B$61:$N$175,9,FALSE))</f>
        <v/>
      </c>
      <c r="AB4006" s="16" t="str">
        <f>IF(ISBLANK(Consolication[[#This Row],[Bénéficiaires]]),"",VLOOKUP(Consolication[[#This Row],[Bénéficiaires]],'PADESCE Ccontractuelle'!$B$61:$N$175,10,FALSE))</f>
        <v/>
      </c>
      <c r="AC4006" s="34" t="e">
        <f>VLOOKUP(#REF!,Apprenants!A4007:I5010,8,FALSE)</f>
        <v>#REF!</v>
      </c>
    </row>
    <row r="4007" spans="22:29" s="16" customFormat="1" x14ac:dyDescent="0.35">
      <c r="V4007" s="16" t="str">
        <f>IF(ISBLANK(Consolication[[#This Row],[Bénéficiaires]]),"",VLOOKUP(Consolication[[#This Row],[Bénéficiaires]],'PADESCE Ccontractuelle'!$B$61:$N$175,9,FALSE))</f>
        <v/>
      </c>
      <c r="AB4007" s="16" t="str">
        <f>IF(ISBLANK(Consolication[[#This Row],[Bénéficiaires]]),"",VLOOKUP(Consolication[[#This Row],[Bénéficiaires]],'PADESCE Ccontractuelle'!$B$61:$N$175,10,FALSE))</f>
        <v/>
      </c>
      <c r="AC4007" s="34" t="e">
        <f>VLOOKUP(#REF!,Apprenants!A4008:I5011,8,FALSE)</f>
        <v>#REF!</v>
      </c>
    </row>
    <row r="4008" spans="22:29" s="16" customFormat="1" x14ac:dyDescent="0.35">
      <c r="V4008" s="16" t="str">
        <f>IF(ISBLANK(Consolication[[#This Row],[Bénéficiaires]]),"",VLOOKUP(Consolication[[#This Row],[Bénéficiaires]],'PADESCE Ccontractuelle'!$B$61:$N$175,9,FALSE))</f>
        <v/>
      </c>
      <c r="AB4008" s="16" t="str">
        <f>IF(ISBLANK(Consolication[[#This Row],[Bénéficiaires]]),"",VLOOKUP(Consolication[[#This Row],[Bénéficiaires]],'PADESCE Ccontractuelle'!$B$61:$N$175,10,FALSE))</f>
        <v/>
      </c>
      <c r="AC4008" s="34" t="e">
        <f>VLOOKUP(#REF!,Apprenants!A4009:I5012,8,FALSE)</f>
        <v>#REF!</v>
      </c>
    </row>
    <row r="4009" spans="22:29" s="16" customFormat="1" x14ac:dyDescent="0.35">
      <c r="V4009" s="16" t="str">
        <f>IF(ISBLANK(Consolication[[#This Row],[Bénéficiaires]]),"",VLOOKUP(Consolication[[#This Row],[Bénéficiaires]],'PADESCE Ccontractuelle'!$B$61:$N$175,9,FALSE))</f>
        <v/>
      </c>
      <c r="AB4009" s="16" t="str">
        <f>IF(ISBLANK(Consolication[[#This Row],[Bénéficiaires]]),"",VLOOKUP(Consolication[[#This Row],[Bénéficiaires]],'PADESCE Ccontractuelle'!$B$61:$N$175,10,FALSE))</f>
        <v/>
      </c>
      <c r="AC4009" s="34" t="e">
        <f>VLOOKUP(#REF!,Apprenants!A4010:I5013,8,FALSE)</f>
        <v>#REF!</v>
      </c>
    </row>
    <row r="4010" spans="22:29" s="16" customFormat="1" x14ac:dyDescent="0.35">
      <c r="V4010" s="16" t="str">
        <f>IF(ISBLANK(Consolication[[#This Row],[Bénéficiaires]]),"",VLOOKUP(Consolication[[#This Row],[Bénéficiaires]],'PADESCE Ccontractuelle'!$B$61:$N$175,9,FALSE))</f>
        <v/>
      </c>
      <c r="AB4010" s="16" t="str">
        <f>IF(ISBLANK(Consolication[[#This Row],[Bénéficiaires]]),"",VLOOKUP(Consolication[[#This Row],[Bénéficiaires]],'PADESCE Ccontractuelle'!$B$61:$N$175,10,FALSE))</f>
        <v/>
      </c>
      <c r="AC4010" s="34" t="e">
        <f>VLOOKUP(#REF!,Apprenants!A4011:I5014,8,FALSE)</f>
        <v>#REF!</v>
      </c>
    </row>
    <row r="4011" spans="22:29" s="16" customFormat="1" x14ac:dyDescent="0.35">
      <c r="V4011" s="16" t="str">
        <f>IF(ISBLANK(Consolication[[#This Row],[Bénéficiaires]]),"",VLOOKUP(Consolication[[#This Row],[Bénéficiaires]],'PADESCE Ccontractuelle'!$B$61:$N$175,9,FALSE))</f>
        <v/>
      </c>
      <c r="AB4011" s="16" t="str">
        <f>IF(ISBLANK(Consolication[[#This Row],[Bénéficiaires]]),"",VLOOKUP(Consolication[[#This Row],[Bénéficiaires]],'PADESCE Ccontractuelle'!$B$61:$N$175,10,FALSE))</f>
        <v/>
      </c>
      <c r="AC4011" s="34" t="e">
        <f>VLOOKUP(#REF!,Apprenants!A4012:I5015,8,FALSE)</f>
        <v>#REF!</v>
      </c>
    </row>
    <row r="4012" spans="22:29" s="16" customFormat="1" x14ac:dyDescent="0.35">
      <c r="V4012" s="16" t="str">
        <f>IF(ISBLANK(Consolication[[#This Row],[Bénéficiaires]]),"",VLOOKUP(Consolication[[#This Row],[Bénéficiaires]],'PADESCE Ccontractuelle'!$B$61:$N$175,9,FALSE))</f>
        <v/>
      </c>
      <c r="AB4012" s="16" t="str">
        <f>IF(ISBLANK(Consolication[[#This Row],[Bénéficiaires]]),"",VLOOKUP(Consolication[[#This Row],[Bénéficiaires]],'PADESCE Ccontractuelle'!$B$61:$N$175,10,FALSE))</f>
        <v/>
      </c>
      <c r="AC4012" s="34" t="e">
        <f>VLOOKUP(#REF!,Apprenants!A4013:I5016,8,FALSE)</f>
        <v>#REF!</v>
      </c>
    </row>
    <row r="4013" spans="22:29" s="16" customFormat="1" x14ac:dyDescent="0.35">
      <c r="V4013" s="16" t="str">
        <f>IF(ISBLANK(Consolication[[#This Row],[Bénéficiaires]]),"",VLOOKUP(Consolication[[#This Row],[Bénéficiaires]],'PADESCE Ccontractuelle'!$B$61:$N$175,9,FALSE))</f>
        <v/>
      </c>
      <c r="AB4013" s="16" t="str">
        <f>IF(ISBLANK(Consolication[[#This Row],[Bénéficiaires]]),"",VLOOKUP(Consolication[[#This Row],[Bénéficiaires]],'PADESCE Ccontractuelle'!$B$61:$N$175,10,FALSE))</f>
        <v/>
      </c>
      <c r="AC4013" s="34" t="e">
        <f>VLOOKUP(#REF!,Apprenants!A4014:I5017,8,FALSE)</f>
        <v>#REF!</v>
      </c>
    </row>
    <row r="4014" spans="22:29" s="16" customFormat="1" x14ac:dyDescent="0.35">
      <c r="V4014" s="16" t="str">
        <f>IF(ISBLANK(Consolication[[#This Row],[Bénéficiaires]]),"",VLOOKUP(Consolication[[#This Row],[Bénéficiaires]],'PADESCE Ccontractuelle'!$B$61:$N$175,9,FALSE))</f>
        <v/>
      </c>
      <c r="AB4014" s="16" t="str">
        <f>IF(ISBLANK(Consolication[[#This Row],[Bénéficiaires]]),"",VLOOKUP(Consolication[[#This Row],[Bénéficiaires]],'PADESCE Ccontractuelle'!$B$61:$N$175,10,FALSE))</f>
        <v/>
      </c>
      <c r="AC4014" s="34" t="e">
        <f>VLOOKUP(#REF!,Apprenants!A4015:I5018,8,FALSE)</f>
        <v>#REF!</v>
      </c>
    </row>
    <row r="4015" spans="22:29" s="16" customFormat="1" x14ac:dyDescent="0.35">
      <c r="V4015" s="16" t="str">
        <f>IF(ISBLANK(Consolication[[#This Row],[Bénéficiaires]]),"",VLOOKUP(Consolication[[#This Row],[Bénéficiaires]],'PADESCE Ccontractuelle'!$B$61:$N$175,9,FALSE))</f>
        <v/>
      </c>
      <c r="AB4015" s="16" t="str">
        <f>IF(ISBLANK(Consolication[[#This Row],[Bénéficiaires]]),"",VLOOKUP(Consolication[[#This Row],[Bénéficiaires]],'PADESCE Ccontractuelle'!$B$61:$N$175,10,FALSE))</f>
        <v/>
      </c>
      <c r="AC4015" s="34" t="e">
        <f>VLOOKUP(#REF!,Apprenants!A4016:I5019,8,FALSE)</f>
        <v>#REF!</v>
      </c>
    </row>
    <row r="4016" spans="22:29" s="16" customFormat="1" x14ac:dyDescent="0.35">
      <c r="V4016" s="16" t="str">
        <f>IF(ISBLANK(Consolication[[#This Row],[Bénéficiaires]]),"",VLOOKUP(Consolication[[#This Row],[Bénéficiaires]],'PADESCE Ccontractuelle'!$B$61:$N$175,9,FALSE))</f>
        <v/>
      </c>
      <c r="AB4016" s="16" t="str">
        <f>IF(ISBLANK(Consolication[[#This Row],[Bénéficiaires]]),"",VLOOKUP(Consolication[[#This Row],[Bénéficiaires]],'PADESCE Ccontractuelle'!$B$61:$N$175,10,FALSE))</f>
        <v/>
      </c>
      <c r="AC4016" s="34" t="e">
        <f>VLOOKUP(#REF!,Apprenants!A4017:I5020,8,FALSE)</f>
        <v>#REF!</v>
      </c>
    </row>
    <row r="4017" spans="22:29" s="16" customFormat="1" x14ac:dyDescent="0.35">
      <c r="V4017" s="16" t="str">
        <f>IF(ISBLANK(Consolication[[#This Row],[Bénéficiaires]]),"",VLOOKUP(Consolication[[#This Row],[Bénéficiaires]],'PADESCE Ccontractuelle'!$B$61:$N$175,9,FALSE))</f>
        <v/>
      </c>
      <c r="AB4017" s="16" t="str">
        <f>IF(ISBLANK(Consolication[[#This Row],[Bénéficiaires]]),"",VLOOKUP(Consolication[[#This Row],[Bénéficiaires]],'PADESCE Ccontractuelle'!$B$61:$N$175,10,FALSE))</f>
        <v/>
      </c>
      <c r="AC4017" s="34" t="e">
        <f>VLOOKUP(#REF!,Apprenants!A4018:I5021,8,FALSE)</f>
        <v>#REF!</v>
      </c>
    </row>
    <row r="4018" spans="22:29" s="16" customFormat="1" x14ac:dyDescent="0.35">
      <c r="V4018" s="16" t="str">
        <f>IF(ISBLANK(Consolication[[#This Row],[Bénéficiaires]]),"",VLOOKUP(Consolication[[#This Row],[Bénéficiaires]],'PADESCE Ccontractuelle'!$B$61:$N$175,9,FALSE))</f>
        <v/>
      </c>
      <c r="AB4018" s="16" t="str">
        <f>IF(ISBLANK(Consolication[[#This Row],[Bénéficiaires]]),"",VLOOKUP(Consolication[[#This Row],[Bénéficiaires]],'PADESCE Ccontractuelle'!$B$61:$N$175,10,FALSE))</f>
        <v/>
      </c>
      <c r="AC4018" s="34" t="e">
        <f>VLOOKUP(#REF!,Apprenants!A4019:I5022,8,FALSE)</f>
        <v>#REF!</v>
      </c>
    </row>
    <row r="4019" spans="22:29" s="16" customFormat="1" x14ac:dyDescent="0.35">
      <c r="V4019" s="16" t="str">
        <f>IF(ISBLANK(Consolication[[#This Row],[Bénéficiaires]]),"",VLOOKUP(Consolication[[#This Row],[Bénéficiaires]],'PADESCE Ccontractuelle'!$B$61:$N$175,9,FALSE))</f>
        <v/>
      </c>
      <c r="AB4019" s="16" t="str">
        <f>IF(ISBLANK(Consolication[[#This Row],[Bénéficiaires]]),"",VLOOKUP(Consolication[[#This Row],[Bénéficiaires]],'PADESCE Ccontractuelle'!$B$61:$N$175,10,FALSE))</f>
        <v/>
      </c>
      <c r="AC4019" s="34" t="e">
        <f>VLOOKUP(#REF!,Apprenants!A4020:I5023,8,FALSE)</f>
        <v>#REF!</v>
      </c>
    </row>
    <row r="4020" spans="22:29" s="16" customFormat="1" x14ac:dyDescent="0.35">
      <c r="V4020" s="16" t="str">
        <f>IF(ISBLANK(Consolication[[#This Row],[Bénéficiaires]]),"",VLOOKUP(Consolication[[#This Row],[Bénéficiaires]],'PADESCE Ccontractuelle'!$B$61:$N$175,9,FALSE))</f>
        <v/>
      </c>
      <c r="AB4020" s="16" t="str">
        <f>IF(ISBLANK(Consolication[[#This Row],[Bénéficiaires]]),"",VLOOKUP(Consolication[[#This Row],[Bénéficiaires]],'PADESCE Ccontractuelle'!$B$61:$N$175,10,FALSE))</f>
        <v/>
      </c>
      <c r="AC4020" s="34" t="e">
        <f>VLOOKUP(#REF!,Apprenants!A4021:I5024,8,FALSE)</f>
        <v>#REF!</v>
      </c>
    </row>
    <row r="4021" spans="22:29" s="16" customFormat="1" x14ac:dyDescent="0.35">
      <c r="V4021" s="16" t="str">
        <f>IF(ISBLANK(Consolication[[#This Row],[Bénéficiaires]]),"",VLOOKUP(Consolication[[#This Row],[Bénéficiaires]],'PADESCE Ccontractuelle'!$B$61:$N$175,9,FALSE))</f>
        <v/>
      </c>
      <c r="AB4021" s="16" t="str">
        <f>IF(ISBLANK(Consolication[[#This Row],[Bénéficiaires]]),"",VLOOKUP(Consolication[[#This Row],[Bénéficiaires]],'PADESCE Ccontractuelle'!$B$61:$N$175,10,FALSE))</f>
        <v/>
      </c>
      <c r="AC4021" s="34" t="e">
        <f>VLOOKUP(#REF!,Apprenants!A4022:I5025,8,FALSE)</f>
        <v>#REF!</v>
      </c>
    </row>
    <row r="4022" spans="22:29" s="16" customFormat="1" x14ac:dyDescent="0.35">
      <c r="V4022" s="16" t="str">
        <f>IF(ISBLANK(Consolication[[#This Row],[Bénéficiaires]]),"",VLOOKUP(Consolication[[#This Row],[Bénéficiaires]],'PADESCE Ccontractuelle'!$B$61:$N$175,9,FALSE))</f>
        <v/>
      </c>
      <c r="AB4022" s="16" t="str">
        <f>IF(ISBLANK(Consolication[[#This Row],[Bénéficiaires]]),"",VLOOKUP(Consolication[[#This Row],[Bénéficiaires]],'PADESCE Ccontractuelle'!$B$61:$N$175,10,FALSE))</f>
        <v/>
      </c>
      <c r="AC4022" s="34" t="e">
        <f>VLOOKUP(#REF!,Apprenants!A4023:I5026,8,FALSE)</f>
        <v>#REF!</v>
      </c>
    </row>
    <row r="4023" spans="22:29" s="16" customFormat="1" x14ac:dyDescent="0.35">
      <c r="V4023" s="16" t="str">
        <f>IF(ISBLANK(Consolication[[#This Row],[Bénéficiaires]]),"",VLOOKUP(Consolication[[#This Row],[Bénéficiaires]],'PADESCE Ccontractuelle'!$B$61:$N$175,9,FALSE))</f>
        <v/>
      </c>
      <c r="AB4023" s="16" t="str">
        <f>IF(ISBLANK(Consolication[[#This Row],[Bénéficiaires]]),"",VLOOKUP(Consolication[[#This Row],[Bénéficiaires]],'PADESCE Ccontractuelle'!$B$61:$N$175,10,FALSE))</f>
        <v/>
      </c>
      <c r="AC4023" s="34" t="e">
        <f>VLOOKUP(#REF!,Apprenants!A4024:I5027,8,FALSE)</f>
        <v>#REF!</v>
      </c>
    </row>
    <row r="4024" spans="22:29" s="16" customFormat="1" x14ac:dyDescent="0.35">
      <c r="V4024" s="16" t="str">
        <f>IF(ISBLANK(Consolication[[#This Row],[Bénéficiaires]]),"",VLOOKUP(Consolication[[#This Row],[Bénéficiaires]],'PADESCE Ccontractuelle'!$B$61:$N$175,9,FALSE))</f>
        <v/>
      </c>
      <c r="AB4024" s="16" t="str">
        <f>IF(ISBLANK(Consolication[[#This Row],[Bénéficiaires]]),"",VLOOKUP(Consolication[[#This Row],[Bénéficiaires]],'PADESCE Ccontractuelle'!$B$61:$N$175,10,FALSE))</f>
        <v/>
      </c>
      <c r="AC4024" s="34" t="e">
        <f>VLOOKUP(#REF!,Apprenants!A4025:I5028,8,FALSE)</f>
        <v>#REF!</v>
      </c>
    </row>
    <row r="4025" spans="22:29" s="16" customFormat="1" x14ac:dyDescent="0.35">
      <c r="V4025" s="16" t="str">
        <f>IF(ISBLANK(Consolication[[#This Row],[Bénéficiaires]]),"",VLOOKUP(Consolication[[#This Row],[Bénéficiaires]],'PADESCE Ccontractuelle'!$B$61:$N$175,9,FALSE))</f>
        <v/>
      </c>
      <c r="AB4025" s="16" t="str">
        <f>IF(ISBLANK(Consolication[[#This Row],[Bénéficiaires]]),"",VLOOKUP(Consolication[[#This Row],[Bénéficiaires]],'PADESCE Ccontractuelle'!$B$61:$N$175,10,FALSE))</f>
        <v/>
      </c>
      <c r="AC4025" s="34" t="e">
        <f>VLOOKUP(#REF!,Apprenants!A4026:I5029,8,FALSE)</f>
        <v>#REF!</v>
      </c>
    </row>
    <row r="4026" spans="22:29" s="16" customFormat="1" x14ac:dyDescent="0.35">
      <c r="V4026" s="16" t="str">
        <f>IF(ISBLANK(Consolication[[#This Row],[Bénéficiaires]]),"",VLOOKUP(Consolication[[#This Row],[Bénéficiaires]],'PADESCE Ccontractuelle'!$B$61:$N$175,9,FALSE))</f>
        <v/>
      </c>
      <c r="AB4026" s="16" t="str">
        <f>IF(ISBLANK(Consolication[[#This Row],[Bénéficiaires]]),"",VLOOKUP(Consolication[[#This Row],[Bénéficiaires]],'PADESCE Ccontractuelle'!$B$61:$N$175,10,FALSE))</f>
        <v/>
      </c>
      <c r="AC4026" s="34" t="e">
        <f>VLOOKUP(#REF!,Apprenants!A4027:I5030,8,FALSE)</f>
        <v>#REF!</v>
      </c>
    </row>
    <row r="4027" spans="22:29" s="16" customFormat="1" x14ac:dyDescent="0.35">
      <c r="V4027" s="16" t="str">
        <f>IF(ISBLANK(Consolication[[#This Row],[Bénéficiaires]]),"",VLOOKUP(Consolication[[#This Row],[Bénéficiaires]],'PADESCE Ccontractuelle'!$B$61:$N$175,9,FALSE))</f>
        <v/>
      </c>
      <c r="AB4027" s="16" t="str">
        <f>IF(ISBLANK(Consolication[[#This Row],[Bénéficiaires]]),"",VLOOKUP(Consolication[[#This Row],[Bénéficiaires]],'PADESCE Ccontractuelle'!$B$61:$N$175,10,FALSE))</f>
        <v/>
      </c>
      <c r="AC4027" s="34" t="e">
        <f>VLOOKUP(#REF!,Apprenants!A4028:I5031,8,FALSE)</f>
        <v>#REF!</v>
      </c>
    </row>
    <row r="4028" spans="22:29" s="16" customFormat="1" x14ac:dyDescent="0.35">
      <c r="V4028" s="16" t="str">
        <f>IF(ISBLANK(Consolication[[#This Row],[Bénéficiaires]]),"",VLOOKUP(Consolication[[#This Row],[Bénéficiaires]],'PADESCE Ccontractuelle'!$B$61:$N$175,9,FALSE))</f>
        <v/>
      </c>
      <c r="AB4028" s="16" t="str">
        <f>IF(ISBLANK(Consolication[[#This Row],[Bénéficiaires]]),"",VLOOKUP(Consolication[[#This Row],[Bénéficiaires]],'PADESCE Ccontractuelle'!$B$61:$N$175,10,FALSE))</f>
        <v/>
      </c>
      <c r="AC4028" s="34" t="e">
        <f>VLOOKUP(#REF!,Apprenants!A4029:I5032,8,FALSE)</f>
        <v>#REF!</v>
      </c>
    </row>
    <row r="4029" spans="22:29" s="16" customFormat="1" x14ac:dyDescent="0.35">
      <c r="V4029" s="16" t="str">
        <f>IF(ISBLANK(Consolication[[#This Row],[Bénéficiaires]]),"",VLOOKUP(Consolication[[#This Row],[Bénéficiaires]],'PADESCE Ccontractuelle'!$B$61:$N$175,9,FALSE))</f>
        <v/>
      </c>
      <c r="AB4029" s="16" t="str">
        <f>IF(ISBLANK(Consolication[[#This Row],[Bénéficiaires]]),"",VLOOKUP(Consolication[[#This Row],[Bénéficiaires]],'PADESCE Ccontractuelle'!$B$61:$N$175,10,FALSE))</f>
        <v/>
      </c>
      <c r="AC4029" s="34" t="e">
        <f>VLOOKUP(#REF!,Apprenants!A4030:I5033,8,FALSE)</f>
        <v>#REF!</v>
      </c>
    </row>
    <row r="4030" spans="22:29" s="16" customFormat="1" x14ac:dyDescent="0.35">
      <c r="V4030" s="16" t="str">
        <f>IF(ISBLANK(Consolication[[#This Row],[Bénéficiaires]]),"",VLOOKUP(Consolication[[#This Row],[Bénéficiaires]],'PADESCE Ccontractuelle'!$B$61:$N$175,9,FALSE))</f>
        <v/>
      </c>
      <c r="AB4030" s="16" t="str">
        <f>IF(ISBLANK(Consolication[[#This Row],[Bénéficiaires]]),"",VLOOKUP(Consolication[[#This Row],[Bénéficiaires]],'PADESCE Ccontractuelle'!$B$61:$N$175,10,FALSE))</f>
        <v/>
      </c>
      <c r="AC4030" s="34" t="e">
        <f>VLOOKUP(#REF!,Apprenants!A4031:I5034,8,FALSE)</f>
        <v>#REF!</v>
      </c>
    </row>
    <row r="4031" spans="22:29" s="16" customFormat="1" x14ac:dyDescent="0.35">
      <c r="V4031" s="16" t="str">
        <f>IF(ISBLANK(Consolication[[#This Row],[Bénéficiaires]]),"",VLOOKUP(Consolication[[#This Row],[Bénéficiaires]],'PADESCE Ccontractuelle'!$B$61:$N$175,9,FALSE))</f>
        <v/>
      </c>
      <c r="AB4031" s="16" t="str">
        <f>IF(ISBLANK(Consolication[[#This Row],[Bénéficiaires]]),"",VLOOKUP(Consolication[[#This Row],[Bénéficiaires]],'PADESCE Ccontractuelle'!$B$61:$N$175,10,FALSE))</f>
        <v/>
      </c>
      <c r="AC4031" s="34" t="e">
        <f>VLOOKUP(#REF!,Apprenants!A4032:I5035,8,FALSE)</f>
        <v>#REF!</v>
      </c>
    </row>
    <row r="4032" spans="22:29" s="16" customFormat="1" x14ac:dyDescent="0.35">
      <c r="V4032" s="16" t="str">
        <f>IF(ISBLANK(Consolication[[#This Row],[Bénéficiaires]]),"",VLOOKUP(Consolication[[#This Row],[Bénéficiaires]],'PADESCE Ccontractuelle'!$B$61:$N$175,9,FALSE))</f>
        <v/>
      </c>
      <c r="AB4032" s="16" t="str">
        <f>IF(ISBLANK(Consolication[[#This Row],[Bénéficiaires]]),"",VLOOKUP(Consolication[[#This Row],[Bénéficiaires]],'PADESCE Ccontractuelle'!$B$61:$N$175,10,FALSE))</f>
        <v/>
      </c>
      <c r="AC4032" s="34" t="e">
        <f>VLOOKUP(#REF!,Apprenants!A4033:I5036,8,FALSE)</f>
        <v>#REF!</v>
      </c>
    </row>
    <row r="4033" spans="22:29" s="16" customFormat="1" x14ac:dyDescent="0.35">
      <c r="V4033" s="16" t="str">
        <f>IF(ISBLANK(Consolication[[#This Row],[Bénéficiaires]]),"",VLOOKUP(Consolication[[#This Row],[Bénéficiaires]],'PADESCE Ccontractuelle'!$B$61:$N$175,9,FALSE))</f>
        <v/>
      </c>
      <c r="AB4033" s="16" t="str">
        <f>IF(ISBLANK(Consolication[[#This Row],[Bénéficiaires]]),"",VLOOKUP(Consolication[[#This Row],[Bénéficiaires]],'PADESCE Ccontractuelle'!$B$61:$N$175,10,FALSE))</f>
        <v/>
      </c>
      <c r="AC4033" s="34" t="e">
        <f>VLOOKUP(#REF!,Apprenants!A4034:I5037,8,FALSE)</f>
        <v>#REF!</v>
      </c>
    </row>
    <row r="4034" spans="22:29" s="16" customFormat="1" x14ac:dyDescent="0.35">
      <c r="V4034" s="16" t="str">
        <f>IF(ISBLANK(Consolication[[#This Row],[Bénéficiaires]]),"",VLOOKUP(Consolication[[#This Row],[Bénéficiaires]],'PADESCE Ccontractuelle'!$B$61:$N$175,9,FALSE))</f>
        <v/>
      </c>
      <c r="AB4034" s="16" t="str">
        <f>IF(ISBLANK(Consolication[[#This Row],[Bénéficiaires]]),"",VLOOKUP(Consolication[[#This Row],[Bénéficiaires]],'PADESCE Ccontractuelle'!$B$61:$N$175,10,FALSE))</f>
        <v/>
      </c>
      <c r="AC4034" s="34" t="e">
        <f>VLOOKUP(#REF!,Apprenants!A4035:I5038,8,FALSE)</f>
        <v>#REF!</v>
      </c>
    </row>
    <row r="4035" spans="22:29" s="16" customFormat="1" x14ac:dyDescent="0.35">
      <c r="V4035" s="16" t="str">
        <f>IF(ISBLANK(Consolication[[#This Row],[Bénéficiaires]]),"",VLOOKUP(Consolication[[#This Row],[Bénéficiaires]],'PADESCE Ccontractuelle'!$B$61:$N$175,9,FALSE))</f>
        <v/>
      </c>
      <c r="AB4035" s="16" t="str">
        <f>IF(ISBLANK(Consolication[[#This Row],[Bénéficiaires]]),"",VLOOKUP(Consolication[[#This Row],[Bénéficiaires]],'PADESCE Ccontractuelle'!$B$61:$N$175,10,FALSE))</f>
        <v/>
      </c>
      <c r="AC4035" s="34" t="e">
        <f>VLOOKUP(#REF!,Apprenants!A4036:I5039,8,FALSE)</f>
        <v>#REF!</v>
      </c>
    </row>
    <row r="4036" spans="22:29" s="16" customFormat="1" x14ac:dyDescent="0.35">
      <c r="V4036" s="16" t="str">
        <f>IF(ISBLANK(Consolication[[#This Row],[Bénéficiaires]]),"",VLOOKUP(Consolication[[#This Row],[Bénéficiaires]],'PADESCE Ccontractuelle'!$B$61:$N$175,9,FALSE))</f>
        <v/>
      </c>
      <c r="AB4036" s="16" t="str">
        <f>IF(ISBLANK(Consolication[[#This Row],[Bénéficiaires]]),"",VLOOKUP(Consolication[[#This Row],[Bénéficiaires]],'PADESCE Ccontractuelle'!$B$61:$N$175,10,FALSE))</f>
        <v/>
      </c>
      <c r="AC4036" s="34" t="e">
        <f>VLOOKUP(#REF!,Apprenants!A4037:I5040,8,FALSE)</f>
        <v>#REF!</v>
      </c>
    </row>
    <row r="4037" spans="22:29" s="16" customFormat="1" x14ac:dyDescent="0.35">
      <c r="V4037" s="16" t="str">
        <f>IF(ISBLANK(Consolication[[#This Row],[Bénéficiaires]]),"",VLOOKUP(Consolication[[#This Row],[Bénéficiaires]],'PADESCE Ccontractuelle'!$B$61:$N$175,9,FALSE))</f>
        <v/>
      </c>
      <c r="AB4037" s="16" t="str">
        <f>IF(ISBLANK(Consolication[[#This Row],[Bénéficiaires]]),"",VLOOKUP(Consolication[[#This Row],[Bénéficiaires]],'PADESCE Ccontractuelle'!$B$61:$N$175,10,FALSE))</f>
        <v/>
      </c>
      <c r="AC4037" s="34" t="e">
        <f>VLOOKUP(#REF!,Apprenants!A4038:I5041,8,FALSE)</f>
        <v>#REF!</v>
      </c>
    </row>
    <row r="4038" spans="22:29" s="16" customFormat="1" x14ac:dyDescent="0.35">
      <c r="V4038" s="16" t="str">
        <f>IF(ISBLANK(Consolication[[#This Row],[Bénéficiaires]]),"",VLOOKUP(Consolication[[#This Row],[Bénéficiaires]],'PADESCE Ccontractuelle'!$B$61:$N$175,9,FALSE))</f>
        <v/>
      </c>
      <c r="AB4038" s="16" t="str">
        <f>IF(ISBLANK(Consolication[[#This Row],[Bénéficiaires]]),"",VLOOKUP(Consolication[[#This Row],[Bénéficiaires]],'PADESCE Ccontractuelle'!$B$61:$N$175,10,FALSE))</f>
        <v/>
      </c>
      <c r="AC4038" s="34" t="e">
        <f>VLOOKUP(#REF!,Apprenants!A4039:I5042,8,FALSE)</f>
        <v>#REF!</v>
      </c>
    </row>
    <row r="4039" spans="22:29" s="16" customFormat="1" x14ac:dyDescent="0.35">
      <c r="V4039" s="16" t="str">
        <f>IF(ISBLANK(Consolication[[#This Row],[Bénéficiaires]]),"",VLOOKUP(Consolication[[#This Row],[Bénéficiaires]],'PADESCE Ccontractuelle'!$B$61:$N$175,9,FALSE))</f>
        <v/>
      </c>
      <c r="AB4039" s="16" t="str">
        <f>IF(ISBLANK(Consolication[[#This Row],[Bénéficiaires]]),"",VLOOKUP(Consolication[[#This Row],[Bénéficiaires]],'PADESCE Ccontractuelle'!$B$61:$N$175,10,FALSE))</f>
        <v/>
      </c>
      <c r="AC4039" s="34" t="e">
        <f>VLOOKUP(#REF!,Apprenants!A4040:I5043,8,FALSE)</f>
        <v>#REF!</v>
      </c>
    </row>
    <row r="4040" spans="22:29" s="16" customFormat="1" x14ac:dyDescent="0.35">
      <c r="V4040" s="16" t="str">
        <f>IF(ISBLANK(Consolication[[#This Row],[Bénéficiaires]]),"",VLOOKUP(Consolication[[#This Row],[Bénéficiaires]],'PADESCE Ccontractuelle'!$B$61:$N$175,9,FALSE))</f>
        <v/>
      </c>
      <c r="AB4040" s="16" t="str">
        <f>IF(ISBLANK(Consolication[[#This Row],[Bénéficiaires]]),"",VLOOKUP(Consolication[[#This Row],[Bénéficiaires]],'PADESCE Ccontractuelle'!$B$61:$N$175,10,FALSE))</f>
        <v/>
      </c>
      <c r="AC4040" s="34" t="e">
        <f>VLOOKUP(#REF!,Apprenants!A4041:I5044,8,FALSE)</f>
        <v>#REF!</v>
      </c>
    </row>
    <row r="4041" spans="22:29" s="16" customFormat="1" x14ac:dyDescent="0.35">
      <c r="V4041" s="16" t="str">
        <f>IF(ISBLANK(Consolication[[#This Row],[Bénéficiaires]]),"",VLOOKUP(Consolication[[#This Row],[Bénéficiaires]],'PADESCE Ccontractuelle'!$B$61:$N$175,9,FALSE))</f>
        <v/>
      </c>
      <c r="AB4041" s="16" t="str">
        <f>IF(ISBLANK(Consolication[[#This Row],[Bénéficiaires]]),"",VLOOKUP(Consolication[[#This Row],[Bénéficiaires]],'PADESCE Ccontractuelle'!$B$61:$N$175,10,FALSE))</f>
        <v/>
      </c>
      <c r="AC4041" s="34" t="e">
        <f>VLOOKUP(#REF!,Apprenants!A4042:I5045,8,FALSE)</f>
        <v>#REF!</v>
      </c>
    </row>
    <row r="4042" spans="22:29" s="16" customFormat="1" x14ac:dyDescent="0.35">
      <c r="V4042" s="16" t="str">
        <f>IF(ISBLANK(Consolication[[#This Row],[Bénéficiaires]]),"",VLOOKUP(Consolication[[#This Row],[Bénéficiaires]],'PADESCE Ccontractuelle'!$B$61:$N$175,9,FALSE))</f>
        <v/>
      </c>
      <c r="AB4042" s="16" t="str">
        <f>IF(ISBLANK(Consolication[[#This Row],[Bénéficiaires]]),"",VLOOKUP(Consolication[[#This Row],[Bénéficiaires]],'PADESCE Ccontractuelle'!$B$61:$N$175,10,FALSE))</f>
        <v/>
      </c>
      <c r="AC4042" s="34" t="e">
        <f>VLOOKUP(#REF!,Apprenants!A4043:I5046,8,FALSE)</f>
        <v>#REF!</v>
      </c>
    </row>
    <row r="4043" spans="22:29" s="16" customFormat="1" x14ac:dyDescent="0.35">
      <c r="V4043" s="16" t="str">
        <f>IF(ISBLANK(Consolication[[#This Row],[Bénéficiaires]]),"",VLOOKUP(Consolication[[#This Row],[Bénéficiaires]],'PADESCE Ccontractuelle'!$B$61:$N$175,9,FALSE))</f>
        <v/>
      </c>
      <c r="AB4043" s="16" t="str">
        <f>IF(ISBLANK(Consolication[[#This Row],[Bénéficiaires]]),"",VLOOKUP(Consolication[[#This Row],[Bénéficiaires]],'PADESCE Ccontractuelle'!$B$61:$N$175,10,FALSE))</f>
        <v/>
      </c>
      <c r="AC4043" s="34" t="e">
        <f>VLOOKUP(#REF!,Apprenants!A4044:I5047,8,FALSE)</f>
        <v>#REF!</v>
      </c>
    </row>
    <row r="4044" spans="22:29" s="16" customFormat="1" x14ac:dyDescent="0.35">
      <c r="V4044" s="16" t="str">
        <f>IF(ISBLANK(Consolication[[#This Row],[Bénéficiaires]]),"",VLOOKUP(Consolication[[#This Row],[Bénéficiaires]],'PADESCE Ccontractuelle'!$B$61:$N$175,9,FALSE))</f>
        <v/>
      </c>
      <c r="AB4044" s="16" t="str">
        <f>IF(ISBLANK(Consolication[[#This Row],[Bénéficiaires]]),"",VLOOKUP(Consolication[[#This Row],[Bénéficiaires]],'PADESCE Ccontractuelle'!$B$61:$N$175,10,FALSE))</f>
        <v/>
      </c>
      <c r="AC4044" s="34" t="e">
        <f>VLOOKUP(#REF!,Apprenants!A4045:I5048,8,FALSE)</f>
        <v>#REF!</v>
      </c>
    </row>
    <row r="4045" spans="22:29" s="16" customFormat="1" x14ac:dyDescent="0.35">
      <c r="V4045" s="16" t="str">
        <f>IF(ISBLANK(Consolication[[#This Row],[Bénéficiaires]]),"",VLOOKUP(Consolication[[#This Row],[Bénéficiaires]],'PADESCE Ccontractuelle'!$B$61:$N$175,9,FALSE))</f>
        <v/>
      </c>
      <c r="AB4045" s="16" t="str">
        <f>IF(ISBLANK(Consolication[[#This Row],[Bénéficiaires]]),"",VLOOKUP(Consolication[[#This Row],[Bénéficiaires]],'PADESCE Ccontractuelle'!$B$61:$N$175,10,FALSE))</f>
        <v/>
      </c>
      <c r="AC4045" s="34" t="e">
        <f>VLOOKUP(#REF!,Apprenants!A4046:I5049,8,FALSE)</f>
        <v>#REF!</v>
      </c>
    </row>
    <row r="4046" spans="22:29" s="16" customFormat="1" x14ac:dyDescent="0.35">
      <c r="V4046" s="16" t="str">
        <f>IF(ISBLANK(Consolication[[#This Row],[Bénéficiaires]]),"",VLOOKUP(Consolication[[#This Row],[Bénéficiaires]],'PADESCE Ccontractuelle'!$B$61:$N$175,9,FALSE))</f>
        <v/>
      </c>
      <c r="AB4046" s="16" t="str">
        <f>IF(ISBLANK(Consolication[[#This Row],[Bénéficiaires]]),"",VLOOKUP(Consolication[[#This Row],[Bénéficiaires]],'PADESCE Ccontractuelle'!$B$61:$N$175,10,FALSE))</f>
        <v/>
      </c>
      <c r="AC4046" s="34" t="e">
        <f>VLOOKUP(#REF!,Apprenants!A4047:I5050,8,FALSE)</f>
        <v>#REF!</v>
      </c>
    </row>
    <row r="4047" spans="22:29" s="16" customFormat="1" x14ac:dyDescent="0.35">
      <c r="V4047" s="16" t="str">
        <f>IF(ISBLANK(Consolication[[#This Row],[Bénéficiaires]]),"",VLOOKUP(Consolication[[#This Row],[Bénéficiaires]],'PADESCE Ccontractuelle'!$B$61:$N$175,9,FALSE))</f>
        <v/>
      </c>
      <c r="AB4047" s="16" t="str">
        <f>IF(ISBLANK(Consolication[[#This Row],[Bénéficiaires]]),"",VLOOKUP(Consolication[[#This Row],[Bénéficiaires]],'PADESCE Ccontractuelle'!$B$61:$N$175,10,FALSE))</f>
        <v/>
      </c>
      <c r="AC4047" s="34" t="e">
        <f>VLOOKUP(#REF!,Apprenants!A4048:I5051,8,FALSE)</f>
        <v>#REF!</v>
      </c>
    </row>
    <row r="4048" spans="22:29" s="16" customFormat="1" x14ac:dyDescent="0.35">
      <c r="V4048" s="16" t="str">
        <f>IF(ISBLANK(Consolication[[#This Row],[Bénéficiaires]]),"",VLOOKUP(Consolication[[#This Row],[Bénéficiaires]],'PADESCE Ccontractuelle'!$B$61:$N$175,9,FALSE))</f>
        <v/>
      </c>
      <c r="AB4048" s="16" t="str">
        <f>IF(ISBLANK(Consolication[[#This Row],[Bénéficiaires]]),"",VLOOKUP(Consolication[[#This Row],[Bénéficiaires]],'PADESCE Ccontractuelle'!$B$61:$N$175,10,FALSE))</f>
        <v/>
      </c>
      <c r="AC4048" s="34" t="e">
        <f>VLOOKUP(#REF!,Apprenants!A4049:I5052,8,FALSE)</f>
        <v>#REF!</v>
      </c>
    </row>
    <row r="4049" spans="22:29" s="16" customFormat="1" x14ac:dyDescent="0.35">
      <c r="V4049" s="16" t="str">
        <f>IF(ISBLANK(Consolication[[#This Row],[Bénéficiaires]]),"",VLOOKUP(Consolication[[#This Row],[Bénéficiaires]],'PADESCE Ccontractuelle'!$B$61:$N$175,9,FALSE))</f>
        <v/>
      </c>
      <c r="AB4049" s="16" t="str">
        <f>IF(ISBLANK(Consolication[[#This Row],[Bénéficiaires]]),"",VLOOKUP(Consolication[[#This Row],[Bénéficiaires]],'PADESCE Ccontractuelle'!$B$61:$N$175,10,FALSE))</f>
        <v/>
      </c>
      <c r="AC4049" s="34" t="e">
        <f>VLOOKUP(#REF!,Apprenants!A4050:I5053,8,FALSE)</f>
        <v>#REF!</v>
      </c>
    </row>
    <row r="4050" spans="22:29" s="16" customFormat="1" x14ac:dyDescent="0.35">
      <c r="V4050" s="16" t="str">
        <f>IF(ISBLANK(Consolication[[#This Row],[Bénéficiaires]]),"",VLOOKUP(Consolication[[#This Row],[Bénéficiaires]],'PADESCE Ccontractuelle'!$B$61:$N$175,9,FALSE))</f>
        <v/>
      </c>
      <c r="AB4050" s="16" t="str">
        <f>IF(ISBLANK(Consolication[[#This Row],[Bénéficiaires]]),"",VLOOKUP(Consolication[[#This Row],[Bénéficiaires]],'PADESCE Ccontractuelle'!$B$61:$N$175,10,FALSE))</f>
        <v/>
      </c>
      <c r="AC4050" s="34" t="e">
        <f>VLOOKUP(#REF!,Apprenants!A4051:I5054,8,FALSE)</f>
        <v>#REF!</v>
      </c>
    </row>
    <row r="4051" spans="22:29" s="16" customFormat="1" x14ac:dyDescent="0.35">
      <c r="V4051" s="16" t="str">
        <f>IF(ISBLANK(Consolication[[#This Row],[Bénéficiaires]]),"",VLOOKUP(Consolication[[#This Row],[Bénéficiaires]],'PADESCE Ccontractuelle'!$B$61:$N$175,9,FALSE))</f>
        <v/>
      </c>
      <c r="AB4051" s="16" t="str">
        <f>IF(ISBLANK(Consolication[[#This Row],[Bénéficiaires]]),"",VLOOKUP(Consolication[[#This Row],[Bénéficiaires]],'PADESCE Ccontractuelle'!$B$61:$N$175,10,FALSE))</f>
        <v/>
      </c>
      <c r="AC4051" s="34" t="e">
        <f>VLOOKUP(#REF!,Apprenants!A4052:I5055,8,FALSE)</f>
        <v>#REF!</v>
      </c>
    </row>
    <row r="4052" spans="22:29" s="16" customFormat="1" x14ac:dyDescent="0.35">
      <c r="V4052" s="16" t="str">
        <f>IF(ISBLANK(Consolication[[#This Row],[Bénéficiaires]]),"",VLOOKUP(Consolication[[#This Row],[Bénéficiaires]],'PADESCE Ccontractuelle'!$B$61:$N$175,9,FALSE))</f>
        <v/>
      </c>
      <c r="AB4052" s="16" t="str">
        <f>IF(ISBLANK(Consolication[[#This Row],[Bénéficiaires]]),"",VLOOKUP(Consolication[[#This Row],[Bénéficiaires]],'PADESCE Ccontractuelle'!$B$61:$N$175,10,FALSE))</f>
        <v/>
      </c>
      <c r="AC4052" s="34" t="e">
        <f>VLOOKUP(#REF!,Apprenants!A4053:I5056,8,FALSE)</f>
        <v>#REF!</v>
      </c>
    </row>
    <row r="4053" spans="22:29" s="16" customFormat="1" x14ac:dyDescent="0.35">
      <c r="V4053" s="16" t="str">
        <f>IF(ISBLANK(Consolication[[#This Row],[Bénéficiaires]]),"",VLOOKUP(Consolication[[#This Row],[Bénéficiaires]],'PADESCE Ccontractuelle'!$B$61:$N$175,9,FALSE))</f>
        <v/>
      </c>
      <c r="AB4053" s="16" t="str">
        <f>IF(ISBLANK(Consolication[[#This Row],[Bénéficiaires]]),"",VLOOKUP(Consolication[[#This Row],[Bénéficiaires]],'PADESCE Ccontractuelle'!$B$61:$N$175,10,FALSE))</f>
        <v/>
      </c>
      <c r="AC4053" s="34" t="e">
        <f>VLOOKUP(#REF!,Apprenants!A4054:I5057,8,FALSE)</f>
        <v>#REF!</v>
      </c>
    </row>
    <row r="4054" spans="22:29" s="16" customFormat="1" x14ac:dyDescent="0.35">
      <c r="V4054" s="16" t="str">
        <f>IF(ISBLANK(Consolication[[#This Row],[Bénéficiaires]]),"",VLOOKUP(Consolication[[#This Row],[Bénéficiaires]],'PADESCE Ccontractuelle'!$B$61:$N$175,9,FALSE))</f>
        <v/>
      </c>
      <c r="AB4054" s="16" t="str">
        <f>IF(ISBLANK(Consolication[[#This Row],[Bénéficiaires]]),"",VLOOKUP(Consolication[[#This Row],[Bénéficiaires]],'PADESCE Ccontractuelle'!$B$61:$N$175,10,FALSE))</f>
        <v/>
      </c>
      <c r="AC4054" s="34" t="e">
        <f>VLOOKUP(#REF!,Apprenants!A4055:I5058,8,FALSE)</f>
        <v>#REF!</v>
      </c>
    </row>
    <row r="4055" spans="22:29" s="16" customFormat="1" x14ac:dyDescent="0.35">
      <c r="V4055" s="16" t="str">
        <f>IF(ISBLANK(Consolication[[#This Row],[Bénéficiaires]]),"",VLOOKUP(Consolication[[#This Row],[Bénéficiaires]],'PADESCE Ccontractuelle'!$B$61:$N$175,9,FALSE))</f>
        <v/>
      </c>
      <c r="AB4055" s="16" t="str">
        <f>IF(ISBLANK(Consolication[[#This Row],[Bénéficiaires]]),"",VLOOKUP(Consolication[[#This Row],[Bénéficiaires]],'PADESCE Ccontractuelle'!$B$61:$N$175,10,FALSE))</f>
        <v/>
      </c>
      <c r="AC4055" s="34" t="e">
        <f>VLOOKUP(#REF!,Apprenants!A4056:I5059,8,FALSE)</f>
        <v>#REF!</v>
      </c>
    </row>
    <row r="4056" spans="22:29" s="16" customFormat="1" x14ac:dyDescent="0.35">
      <c r="V4056" s="16" t="str">
        <f>IF(ISBLANK(Consolication[[#This Row],[Bénéficiaires]]),"",VLOOKUP(Consolication[[#This Row],[Bénéficiaires]],'PADESCE Ccontractuelle'!$B$61:$N$175,9,FALSE))</f>
        <v/>
      </c>
      <c r="AB4056" s="16" t="str">
        <f>IF(ISBLANK(Consolication[[#This Row],[Bénéficiaires]]),"",VLOOKUP(Consolication[[#This Row],[Bénéficiaires]],'PADESCE Ccontractuelle'!$B$61:$N$175,10,FALSE))</f>
        <v/>
      </c>
      <c r="AC4056" s="34" t="e">
        <f>VLOOKUP(#REF!,Apprenants!A4057:I5060,8,FALSE)</f>
        <v>#REF!</v>
      </c>
    </row>
    <row r="4057" spans="22:29" s="16" customFormat="1" x14ac:dyDescent="0.35">
      <c r="V4057" s="16" t="str">
        <f>IF(ISBLANK(Consolication[[#This Row],[Bénéficiaires]]),"",VLOOKUP(Consolication[[#This Row],[Bénéficiaires]],'PADESCE Ccontractuelle'!$B$61:$N$175,9,FALSE))</f>
        <v/>
      </c>
      <c r="AB4057" s="16" t="str">
        <f>IF(ISBLANK(Consolication[[#This Row],[Bénéficiaires]]),"",VLOOKUP(Consolication[[#This Row],[Bénéficiaires]],'PADESCE Ccontractuelle'!$B$61:$N$175,10,FALSE))</f>
        <v/>
      </c>
      <c r="AC4057" s="34" t="e">
        <f>VLOOKUP(#REF!,Apprenants!A4058:I5061,8,FALSE)</f>
        <v>#REF!</v>
      </c>
    </row>
    <row r="4058" spans="22:29" s="16" customFormat="1" x14ac:dyDescent="0.35">
      <c r="V4058" s="16" t="str">
        <f>IF(ISBLANK(Consolication[[#This Row],[Bénéficiaires]]),"",VLOOKUP(Consolication[[#This Row],[Bénéficiaires]],'PADESCE Ccontractuelle'!$B$61:$N$175,9,FALSE))</f>
        <v/>
      </c>
      <c r="AB4058" s="16" t="str">
        <f>IF(ISBLANK(Consolication[[#This Row],[Bénéficiaires]]),"",VLOOKUP(Consolication[[#This Row],[Bénéficiaires]],'PADESCE Ccontractuelle'!$B$61:$N$175,10,FALSE))</f>
        <v/>
      </c>
      <c r="AC4058" s="34" t="e">
        <f>VLOOKUP(#REF!,Apprenants!A4059:I5062,8,FALSE)</f>
        <v>#REF!</v>
      </c>
    </row>
    <row r="4059" spans="22:29" s="16" customFormat="1" x14ac:dyDescent="0.35">
      <c r="V4059" s="16" t="str">
        <f>IF(ISBLANK(Consolication[[#This Row],[Bénéficiaires]]),"",VLOOKUP(Consolication[[#This Row],[Bénéficiaires]],'PADESCE Ccontractuelle'!$B$61:$N$175,9,FALSE))</f>
        <v/>
      </c>
      <c r="AB4059" s="16" t="str">
        <f>IF(ISBLANK(Consolication[[#This Row],[Bénéficiaires]]),"",VLOOKUP(Consolication[[#This Row],[Bénéficiaires]],'PADESCE Ccontractuelle'!$B$61:$N$175,10,FALSE))</f>
        <v/>
      </c>
      <c r="AC4059" s="34" t="e">
        <f>VLOOKUP(#REF!,Apprenants!A4060:I5063,8,FALSE)</f>
        <v>#REF!</v>
      </c>
    </row>
    <row r="4060" spans="22:29" s="16" customFormat="1" x14ac:dyDescent="0.35">
      <c r="V4060" s="16" t="str">
        <f>IF(ISBLANK(Consolication[[#This Row],[Bénéficiaires]]),"",VLOOKUP(Consolication[[#This Row],[Bénéficiaires]],'PADESCE Ccontractuelle'!$B$61:$N$175,9,FALSE))</f>
        <v/>
      </c>
      <c r="AB4060" s="16" t="str">
        <f>IF(ISBLANK(Consolication[[#This Row],[Bénéficiaires]]),"",VLOOKUP(Consolication[[#This Row],[Bénéficiaires]],'PADESCE Ccontractuelle'!$B$61:$N$175,10,FALSE))</f>
        <v/>
      </c>
      <c r="AC4060" s="34" t="e">
        <f>VLOOKUP(#REF!,Apprenants!A4061:I5064,8,FALSE)</f>
        <v>#REF!</v>
      </c>
    </row>
    <row r="4061" spans="22:29" s="16" customFormat="1" x14ac:dyDescent="0.35">
      <c r="V4061" s="16" t="str">
        <f>IF(ISBLANK(Consolication[[#This Row],[Bénéficiaires]]),"",VLOOKUP(Consolication[[#This Row],[Bénéficiaires]],'PADESCE Ccontractuelle'!$B$61:$N$175,9,FALSE))</f>
        <v/>
      </c>
      <c r="AB4061" s="16" t="str">
        <f>IF(ISBLANK(Consolication[[#This Row],[Bénéficiaires]]),"",VLOOKUP(Consolication[[#This Row],[Bénéficiaires]],'PADESCE Ccontractuelle'!$B$61:$N$175,10,FALSE))</f>
        <v/>
      </c>
      <c r="AC4061" s="34" t="e">
        <f>VLOOKUP(#REF!,Apprenants!A4062:I5065,8,FALSE)</f>
        <v>#REF!</v>
      </c>
    </row>
    <row r="4062" spans="22:29" s="16" customFormat="1" x14ac:dyDescent="0.35">
      <c r="V4062" s="16" t="str">
        <f>IF(ISBLANK(Consolication[[#This Row],[Bénéficiaires]]),"",VLOOKUP(Consolication[[#This Row],[Bénéficiaires]],'PADESCE Ccontractuelle'!$B$61:$N$175,9,FALSE))</f>
        <v/>
      </c>
      <c r="AB4062" s="16" t="str">
        <f>IF(ISBLANK(Consolication[[#This Row],[Bénéficiaires]]),"",VLOOKUP(Consolication[[#This Row],[Bénéficiaires]],'PADESCE Ccontractuelle'!$B$61:$N$175,10,FALSE))</f>
        <v/>
      </c>
      <c r="AC4062" s="34" t="e">
        <f>VLOOKUP(#REF!,Apprenants!A4063:I5066,8,FALSE)</f>
        <v>#REF!</v>
      </c>
    </row>
    <row r="4063" spans="22:29" s="16" customFormat="1" x14ac:dyDescent="0.35">
      <c r="V4063" s="16" t="str">
        <f>IF(ISBLANK(Consolication[[#This Row],[Bénéficiaires]]),"",VLOOKUP(Consolication[[#This Row],[Bénéficiaires]],'PADESCE Ccontractuelle'!$B$61:$N$175,9,FALSE))</f>
        <v/>
      </c>
      <c r="AB4063" s="16" t="str">
        <f>IF(ISBLANK(Consolication[[#This Row],[Bénéficiaires]]),"",VLOOKUP(Consolication[[#This Row],[Bénéficiaires]],'PADESCE Ccontractuelle'!$B$61:$N$175,10,FALSE))</f>
        <v/>
      </c>
      <c r="AC4063" s="34" t="e">
        <f>VLOOKUP(#REF!,Apprenants!A4064:I5067,8,FALSE)</f>
        <v>#REF!</v>
      </c>
    </row>
    <row r="4064" spans="22:29" s="16" customFormat="1" x14ac:dyDescent="0.35">
      <c r="V4064" s="16" t="str">
        <f>IF(ISBLANK(Consolication[[#This Row],[Bénéficiaires]]),"",VLOOKUP(Consolication[[#This Row],[Bénéficiaires]],'PADESCE Ccontractuelle'!$B$61:$N$175,9,FALSE))</f>
        <v/>
      </c>
      <c r="AB4064" s="16" t="str">
        <f>IF(ISBLANK(Consolication[[#This Row],[Bénéficiaires]]),"",VLOOKUP(Consolication[[#This Row],[Bénéficiaires]],'PADESCE Ccontractuelle'!$B$61:$N$175,10,FALSE))</f>
        <v/>
      </c>
      <c r="AC4064" s="34" t="e">
        <f>VLOOKUP(#REF!,Apprenants!A4065:I5068,8,FALSE)</f>
        <v>#REF!</v>
      </c>
    </row>
    <row r="4065" spans="22:29" s="16" customFormat="1" x14ac:dyDescent="0.35">
      <c r="V4065" s="16" t="str">
        <f>IF(ISBLANK(Consolication[[#This Row],[Bénéficiaires]]),"",VLOOKUP(Consolication[[#This Row],[Bénéficiaires]],'PADESCE Ccontractuelle'!$B$61:$N$175,9,FALSE))</f>
        <v/>
      </c>
      <c r="AB4065" s="16" t="str">
        <f>IF(ISBLANK(Consolication[[#This Row],[Bénéficiaires]]),"",VLOOKUP(Consolication[[#This Row],[Bénéficiaires]],'PADESCE Ccontractuelle'!$B$61:$N$175,10,FALSE))</f>
        <v/>
      </c>
      <c r="AC4065" s="34" t="e">
        <f>VLOOKUP(#REF!,Apprenants!A4066:I5069,8,FALSE)</f>
        <v>#REF!</v>
      </c>
    </row>
    <row r="4066" spans="22:29" s="16" customFormat="1" x14ac:dyDescent="0.35">
      <c r="V4066" s="16" t="str">
        <f>IF(ISBLANK(Consolication[[#This Row],[Bénéficiaires]]),"",VLOOKUP(Consolication[[#This Row],[Bénéficiaires]],'PADESCE Ccontractuelle'!$B$61:$N$175,9,FALSE))</f>
        <v/>
      </c>
      <c r="AB4066" s="16" t="str">
        <f>IF(ISBLANK(Consolication[[#This Row],[Bénéficiaires]]),"",VLOOKUP(Consolication[[#This Row],[Bénéficiaires]],'PADESCE Ccontractuelle'!$B$61:$N$175,10,FALSE))</f>
        <v/>
      </c>
      <c r="AC4066" s="34" t="e">
        <f>VLOOKUP(#REF!,Apprenants!A4067:I5070,8,FALSE)</f>
        <v>#REF!</v>
      </c>
    </row>
    <row r="4067" spans="22:29" s="16" customFormat="1" x14ac:dyDescent="0.35">
      <c r="V4067" s="16" t="str">
        <f>IF(ISBLANK(Consolication[[#This Row],[Bénéficiaires]]),"",VLOOKUP(Consolication[[#This Row],[Bénéficiaires]],'PADESCE Ccontractuelle'!$B$61:$N$175,9,FALSE))</f>
        <v/>
      </c>
      <c r="AB4067" s="16" t="str">
        <f>IF(ISBLANK(Consolication[[#This Row],[Bénéficiaires]]),"",VLOOKUP(Consolication[[#This Row],[Bénéficiaires]],'PADESCE Ccontractuelle'!$B$61:$N$175,10,FALSE))</f>
        <v/>
      </c>
      <c r="AC4067" s="34" t="e">
        <f>VLOOKUP(#REF!,Apprenants!A4068:I5071,8,FALSE)</f>
        <v>#REF!</v>
      </c>
    </row>
    <row r="4068" spans="22:29" s="16" customFormat="1" x14ac:dyDescent="0.35">
      <c r="V4068" s="16" t="str">
        <f>IF(ISBLANK(Consolication[[#This Row],[Bénéficiaires]]),"",VLOOKUP(Consolication[[#This Row],[Bénéficiaires]],'PADESCE Ccontractuelle'!$B$61:$N$175,9,FALSE))</f>
        <v/>
      </c>
      <c r="AB4068" s="16" t="str">
        <f>IF(ISBLANK(Consolication[[#This Row],[Bénéficiaires]]),"",VLOOKUP(Consolication[[#This Row],[Bénéficiaires]],'PADESCE Ccontractuelle'!$B$61:$N$175,10,FALSE))</f>
        <v/>
      </c>
      <c r="AC4068" s="34" t="e">
        <f>VLOOKUP(#REF!,Apprenants!A4069:I5072,8,FALSE)</f>
        <v>#REF!</v>
      </c>
    </row>
    <row r="4069" spans="22:29" s="16" customFormat="1" x14ac:dyDescent="0.35">
      <c r="V4069" s="16" t="str">
        <f>IF(ISBLANK(Consolication[[#This Row],[Bénéficiaires]]),"",VLOOKUP(Consolication[[#This Row],[Bénéficiaires]],'PADESCE Ccontractuelle'!$B$61:$N$175,9,FALSE))</f>
        <v/>
      </c>
      <c r="AB4069" s="16" t="str">
        <f>IF(ISBLANK(Consolication[[#This Row],[Bénéficiaires]]),"",VLOOKUP(Consolication[[#This Row],[Bénéficiaires]],'PADESCE Ccontractuelle'!$B$61:$N$175,10,FALSE))</f>
        <v/>
      </c>
      <c r="AC4069" s="34" t="e">
        <f>VLOOKUP(#REF!,Apprenants!A4070:I5073,8,FALSE)</f>
        <v>#REF!</v>
      </c>
    </row>
    <row r="4070" spans="22:29" s="16" customFormat="1" x14ac:dyDescent="0.35">
      <c r="V4070" s="16" t="str">
        <f>IF(ISBLANK(Consolication[[#This Row],[Bénéficiaires]]),"",VLOOKUP(Consolication[[#This Row],[Bénéficiaires]],'PADESCE Ccontractuelle'!$B$61:$N$175,9,FALSE))</f>
        <v/>
      </c>
      <c r="AB4070" s="16" t="str">
        <f>IF(ISBLANK(Consolication[[#This Row],[Bénéficiaires]]),"",VLOOKUP(Consolication[[#This Row],[Bénéficiaires]],'PADESCE Ccontractuelle'!$B$61:$N$175,10,FALSE))</f>
        <v/>
      </c>
      <c r="AC4070" s="34" t="e">
        <f>VLOOKUP(#REF!,Apprenants!A4071:I5074,8,FALSE)</f>
        <v>#REF!</v>
      </c>
    </row>
    <row r="4071" spans="22:29" s="16" customFormat="1" x14ac:dyDescent="0.35">
      <c r="V4071" s="16" t="str">
        <f>IF(ISBLANK(Consolication[[#This Row],[Bénéficiaires]]),"",VLOOKUP(Consolication[[#This Row],[Bénéficiaires]],'PADESCE Ccontractuelle'!$B$61:$N$175,9,FALSE))</f>
        <v/>
      </c>
      <c r="AB4071" s="16" t="str">
        <f>IF(ISBLANK(Consolication[[#This Row],[Bénéficiaires]]),"",VLOOKUP(Consolication[[#This Row],[Bénéficiaires]],'PADESCE Ccontractuelle'!$B$61:$N$175,10,FALSE))</f>
        <v/>
      </c>
      <c r="AC4071" s="34" t="e">
        <f>VLOOKUP(#REF!,Apprenants!A4072:I5075,8,FALSE)</f>
        <v>#REF!</v>
      </c>
    </row>
    <row r="4072" spans="22:29" s="16" customFormat="1" x14ac:dyDescent="0.35">
      <c r="V4072" s="16" t="str">
        <f>IF(ISBLANK(Consolication[[#This Row],[Bénéficiaires]]),"",VLOOKUP(Consolication[[#This Row],[Bénéficiaires]],'PADESCE Ccontractuelle'!$B$61:$N$175,9,FALSE))</f>
        <v/>
      </c>
      <c r="AB4072" s="16" t="str">
        <f>IF(ISBLANK(Consolication[[#This Row],[Bénéficiaires]]),"",VLOOKUP(Consolication[[#This Row],[Bénéficiaires]],'PADESCE Ccontractuelle'!$B$61:$N$175,10,FALSE))</f>
        <v/>
      </c>
      <c r="AC4072" s="34" t="e">
        <f>VLOOKUP(#REF!,Apprenants!A4073:I5076,8,FALSE)</f>
        <v>#REF!</v>
      </c>
    </row>
    <row r="4073" spans="22:29" s="16" customFormat="1" x14ac:dyDescent="0.35">
      <c r="V4073" s="16" t="str">
        <f>IF(ISBLANK(Consolication[[#This Row],[Bénéficiaires]]),"",VLOOKUP(Consolication[[#This Row],[Bénéficiaires]],'PADESCE Ccontractuelle'!$B$61:$N$175,9,FALSE))</f>
        <v/>
      </c>
      <c r="AB4073" s="16" t="str">
        <f>IF(ISBLANK(Consolication[[#This Row],[Bénéficiaires]]),"",VLOOKUP(Consolication[[#This Row],[Bénéficiaires]],'PADESCE Ccontractuelle'!$B$61:$N$175,10,FALSE))</f>
        <v/>
      </c>
      <c r="AC4073" s="34" t="e">
        <f>VLOOKUP(#REF!,Apprenants!A4074:I5077,8,FALSE)</f>
        <v>#REF!</v>
      </c>
    </row>
    <row r="4074" spans="22:29" s="16" customFormat="1" x14ac:dyDescent="0.35">
      <c r="V4074" s="16" t="str">
        <f>IF(ISBLANK(Consolication[[#This Row],[Bénéficiaires]]),"",VLOOKUP(Consolication[[#This Row],[Bénéficiaires]],'PADESCE Ccontractuelle'!$B$61:$N$175,9,FALSE))</f>
        <v/>
      </c>
      <c r="AB4074" s="16" t="str">
        <f>IF(ISBLANK(Consolication[[#This Row],[Bénéficiaires]]),"",VLOOKUP(Consolication[[#This Row],[Bénéficiaires]],'PADESCE Ccontractuelle'!$B$61:$N$175,10,FALSE))</f>
        <v/>
      </c>
      <c r="AC4074" s="34" t="e">
        <f>VLOOKUP(#REF!,Apprenants!A4075:I5078,8,FALSE)</f>
        <v>#REF!</v>
      </c>
    </row>
    <row r="4075" spans="22:29" s="16" customFormat="1" x14ac:dyDescent="0.35">
      <c r="V4075" s="16" t="str">
        <f>IF(ISBLANK(Consolication[[#This Row],[Bénéficiaires]]),"",VLOOKUP(Consolication[[#This Row],[Bénéficiaires]],'PADESCE Ccontractuelle'!$B$61:$N$175,9,FALSE))</f>
        <v/>
      </c>
      <c r="AB4075" s="16" t="str">
        <f>IF(ISBLANK(Consolication[[#This Row],[Bénéficiaires]]),"",VLOOKUP(Consolication[[#This Row],[Bénéficiaires]],'PADESCE Ccontractuelle'!$B$61:$N$175,10,FALSE))</f>
        <v/>
      </c>
      <c r="AC4075" s="34" t="e">
        <f>VLOOKUP(#REF!,Apprenants!A4076:I5079,8,FALSE)</f>
        <v>#REF!</v>
      </c>
    </row>
    <row r="4076" spans="22:29" s="16" customFormat="1" x14ac:dyDescent="0.35">
      <c r="V4076" s="16" t="str">
        <f>IF(ISBLANK(Consolication[[#This Row],[Bénéficiaires]]),"",VLOOKUP(Consolication[[#This Row],[Bénéficiaires]],'PADESCE Ccontractuelle'!$B$61:$N$175,9,FALSE))</f>
        <v/>
      </c>
      <c r="AB4076" s="16" t="str">
        <f>IF(ISBLANK(Consolication[[#This Row],[Bénéficiaires]]),"",VLOOKUP(Consolication[[#This Row],[Bénéficiaires]],'PADESCE Ccontractuelle'!$B$61:$N$175,10,FALSE))</f>
        <v/>
      </c>
      <c r="AC4076" s="34" t="e">
        <f>VLOOKUP(#REF!,Apprenants!A4077:I5080,8,FALSE)</f>
        <v>#REF!</v>
      </c>
    </row>
    <row r="4077" spans="22:29" s="16" customFormat="1" x14ac:dyDescent="0.35">
      <c r="V4077" s="16" t="str">
        <f>IF(ISBLANK(Consolication[[#This Row],[Bénéficiaires]]),"",VLOOKUP(Consolication[[#This Row],[Bénéficiaires]],'PADESCE Ccontractuelle'!$B$61:$N$175,9,FALSE))</f>
        <v/>
      </c>
      <c r="AB4077" s="16" t="str">
        <f>IF(ISBLANK(Consolication[[#This Row],[Bénéficiaires]]),"",VLOOKUP(Consolication[[#This Row],[Bénéficiaires]],'PADESCE Ccontractuelle'!$B$61:$N$175,10,FALSE))</f>
        <v/>
      </c>
      <c r="AC4077" s="34" t="e">
        <f>VLOOKUP(#REF!,Apprenants!A4078:I5081,8,FALSE)</f>
        <v>#REF!</v>
      </c>
    </row>
    <row r="4078" spans="22:29" s="16" customFormat="1" x14ac:dyDescent="0.35">
      <c r="V4078" s="16" t="str">
        <f>IF(ISBLANK(Consolication[[#This Row],[Bénéficiaires]]),"",VLOOKUP(Consolication[[#This Row],[Bénéficiaires]],'PADESCE Ccontractuelle'!$B$61:$N$175,9,FALSE))</f>
        <v/>
      </c>
      <c r="AB4078" s="16" t="str">
        <f>IF(ISBLANK(Consolication[[#This Row],[Bénéficiaires]]),"",VLOOKUP(Consolication[[#This Row],[Bénéficiaires]],'PADESCE Ccontractuelle'!$B$61:$N$175,10,FALSE))</f>
        <v/>
      </c>
      <c r="AC4078" s="34" t="e">
        <f>VLOOKUP(#REF!,Apprenants!A4079:I5082,8,FALSE)</f>
        <v>#REF!</v>
      </c>
    </row>
    <row r="4079" spans="22:29" s="16" customFormat="1" x14ac:dyDescent="0.35">
      <c r="V4079" s="16" t="str">
        <f>IF(ISBLANK(Consolication[[#This Row],[Bénéficiaires]]),"",VLOOKUP(Consolication[[#This Row],[Bénéficiaires]],'PADESCE Ccontractuelle'!$B$61:$N$175,9,FALSE))</f>
        <v/>
      </c>
      <c r="AB4079" s="16" t="str">
        <f>IF(ISBLANK(Consolication[[#This Row],[Bénéficiaires]]),"",VLOOKUP(Consolication[[#This Row],[Bénéficiaires]],'PADESCE Ccontractuelle'!$B$61:$N$175,10,FALSE))</f>
        <v/>
      </c>
      <c r="AC4079" s="34" t="e">
        <f>VLOOKUP(#REF!,Apprenants!A4080:I5083,8,FALSE)</f>
        <v>#REF!</v>
      </c>
    </row>
    <row r="4080" spans="22:29" s="16" customFormat="1" x14ac:dyDescent="0.35">
      <c r="V4080" s="16" t="str">
        <f>IF(ISBLANK(Consolication[[#This Row],[Bénéficiaires]]),"",VLOOKUP(Consolication[[#This Row],[Bénéficiaires]],'PADESCE Ccontractuelle'!$B$61:$N$175,9,FALSE))</f>
        <v/>
      </c>
      <c r="AB4080" s="16" t="str">
        <f>IF(ISBLANK(Consolication[[#This Row],[Bénéficiaires]]),"",VLOOKUP(Consolication[[#This Row],[Bénéficiaires]],'PADESCE Ccontractuelle'!$B$61:$N$175,10,FALSE))</f>
        <v/>
      </c>
      <c r="AC4080" s="34" t="e">
        <f>VLOOKUP(#REF!,Apprenants!A4081:I5084,8,FALSE)</f>
        <v>#REF!</v>
      </c>
    </row>
    <row r="4081" spans="22:29" s="16" customFormat="1" x14ac:dyDescent="0.35">
      <c r="V4081" s="16" t="str">
        <f>IF(ISBLANK(Consolication[[#This Row],[Bénéficiaires]]),"",VLOOKUP(Consolication[[#This Row],[Bénéficiaires]],'PADESCE Ccontractuelle'!$B$61:$N$175,9,FALSE))</f>
        <v/>
      </c>
      <c r="AB4081" s="16" t="str">
        <f>IF(ISBLANK(Consolication[[#This Row],[Bénéficiaires]]),"",VLOOKUP(Consolication[[#This Row],[Bénéficiaires]],'PADESCE Ccontractuelle'!$B$61:$N$175,10,FALSE))</f>
        <v/>
      </c>
      <c r="AC4081" s="34" t="e">
        <f>VLOOKUP(#REF!,Apprenants!A4082:I5085,8,FALSE)</f>
        <v>#REF!</v>
      </c>
    </row>
    <row r="4082" spans="22:29" s="16" customFormat="1" x14ac:dyDescent="0.35">
      <c r="V4082" s="16" t="str">
        <f>IF(ISBLANK(Consolication[[#This Row],[Bénéficiaires]]),"",VLOOKUP(Consolication[[#This Row],[Bénéficiaires]],'PADESCE Ccontractuelle'!$B$61:$N$175,9,FALSE))</f>
        <v/>
      </c>
      <c r="AB4082" s="16" t="str">
        <f>IF(ISBLANK(Consolication[[#This Row],[Bénéficiaires]]),"",VLOOKUP(Consolication[[#This Row],[Bénéficiaires]],'PADESCE Ccontractuelle'!$B$61:$N$175,10,FALSE))</f>
        <v/>
      </c>
      <c r="AC4082" s="34" t="e">
        <f>VLOOKUP(#REF!,Apprenants!A4083:I5086,8,FALSE)</f>
        <v>#REF!</v>
      </c>
    </row>
    <row r="4083" spans="22:29" s="16" customFormat="1" x14ac:dyDescent="0.35">
      <c r="V4083" s="16" t="str">
        <f>IF(ISBLANK(Consolication[[#This Row],[Bénéficiaires]]),"",VLOOKUP(Consolication[[#This Row],[Bénéficiaires]],'PADESCE Ccontractuelle'!$B$61:$N$175,9,FALSE))</f>
        <v/>
      </c>
      <c r="AB4083" s="16" t="str">
        <f>IF(ISBLANK(Consolication[[#This Row],[Bénéficiaires]]),"",VLOOKUP(Consolication[[#This Row],[Bénéficiaires]],'PADESCE Ccontractuelle'!$B$61:$N$175,10,FALSE))</f>
        <v/>
      </c>
      <c r="AC4083" s="34" t="e">
        <f>VLOOKUP(#REF!,Apprenants!A4084:I5087,8,FALSE)</f>
        <v>#REF!</v>
      </c>
    </row>
    <row r="4084" spans="22:29" s="16" customFormat="1" x14ac:dyDescent="0.35">
      <c r="V4084" s="16" t="str">
        <f>IF(ISBLANK(Consolication[[#This Row],[Bénéficiaires]]),"",VLOOKUP(Consolication[[#This Row],[Bénéficiaires]],'PADESCE Ccontractuelle'!$B$61:$N$175,9,FALSE))</f>
        <v/>
      </c>
      <c r="AB4084" s="16" t="str">
        <f>IF(ISBLANK(Consolication[[#This Row],[Bénéficiaires]]),"",VLOOKUP(Consolication[[#This Row],[Bénéficiaires]],'PADESCE Ccontractuelle'!$B$61:$N$175,10,FALSE))</f>
        <v/>
      </c>
      <c r="AC4084" s="34" t="e">
        <f>VLOOKUP(#REF!,Apprenants!A4085:I5088,8,FALSE)</f>
        <v>#REF!</v>
      </c>
    </row>
    <row r="4085" spans="22:29" s="16" customFormat="1" x14ac:dyDescent="0.35">
      <c r="V4085" s="16" t="str">
        <f>IF(ISBLANK(Consolication[[#This Row],[Bénéficiaires]]),"",VLOOKUP(Consolication[[#This Row],[Bénéficiaires]],'PADESCE Ccontractuelle'!$B$61:$N$175,9,FALSE))</f>
        <v/>
      </c>
      <c r="AB4085" s="16" t="str">
        <f>IF(ISBLANK(Consolication[[#This Row],[Bénéficiaires]]),"",VLOOKUP(Consolication[[#This Row],[Bénéficiaires]],'PADESCE Ccontractuelle'!$B$61:$N$175,10,FALSE))</f>
        <v/>
      </c>
      <c r="AC4085" s="34" t="e">
        <f>VLOOKUP(#REF!,Apprenants!A4086:I5089,8,FALSE)</f>
        <v>#REF!</v>
      </c>
    </row>
    <row r="4086" spans="22:29" s="16" customFormat="1" x14ac:dyDescent="0.35">
      <c r="V4086" s="16" t="str">
        <f>IF(ISBLANK(Consolication[[#This Row],[Bénéficiaires]]),"",VLOOKUP(Consolication[[#This Row],[Bénéficiaires]],'PADESCE Ccontractuelle'!$B$61:$N$175,9,FALSE))</f>
        <v/>
      </c>
      <c r="AB4086" s="16" t="str">
        <f>IF(ISBLANK(Consolication[[#This Row],[Bénéficiaires]]),"",VLOOKUP(Consolication[[#This Row],[Bénéficiaires]],'PADESCE Ccontractuelle'!$B$61:$N$175,10,FALSE))</f>
        <v/>
      </c>
      <c r="AC4086" s="34" t="e">
        <f>VLOOKUP(#REF!,Apprenants!A4087:I5090,8,FALSE)</f>
        <v>#REF!</v>
      </c>
    </row>
    <row r="4087" spans="22:29" s="16" customFormat="1" x14ac:dyDescent="0.35">
      <c r="V4087" s="16" t="str">
        <f>IF(ISBLANK(Consolication[[#This Row],[Bénéficiaires]]),"",VLOOKUP(Consolication[[#This Row],[Bénéficiaires]],'PADESCE Ccontractuelle'!$B$61:$N$175,9,FALSE))</f>
        <v/>
      </c>
      <c r="AB4087" s="16" t="str">
        <f>IF(ISBLANK(Consolication[[#This Row],[Bénéficiaires]]),"",VLOOKUP(Consolication[[#This Row],[Bénéficiaires]],'PADESCE Ccontractuelle'!$B$61:$N$175,10,FALSE))</f>
        <v/>
      </c>
      <c r="AC4087" s="34" t="e">
        <f>VLOOKUP(#REF!,Apprenants!A4088:I5091,8,FALSE)</f>
        <v>#REF!</v>
      </c>
    </row>
    <row r="4088" spans="22:29" s="16" customFormat="1" x14ac:dyDescent="0.35">
      <c r="V4088" s="16" t="str">
        <f>IF(ISBLANK(Consolication[[#This Row],[Bénéficiaires]]),"",VLOOKUP(Consolication[[#This Row],[Bénéficiaires]],'PADESCE Ccontractuelle'!$B$61:$N$175,9,FALSE))</f>
        <v/>
      </c>
      <c r="AB4088" s="16" t="str">
        <f>IF(ISBLANK(Consolication[[#This Row],[Bénéficiaires]]),"",VLOOKUP(Consolication[[#This Row],[Bénéficiaires]],'PADESCE Ccontractuelle'!$B$61:$N$175,10,FALSE))</f>
        <v/>
      </c>
      <c r="AC4088" s="34" t="e">
        <f>VLOOKUP(#REF!,Apprenants!A4089:I5092,8,FALSE)</f>
        <v>#REF!</v>
      </c>
    </row>
    <row r="4089" spans="22:29" s="16" customFormat="1" x14ac:dyDescent="0.35">
      <c r="V4089" s="16" t="str">
        <f>IF(ISBLANK(Consolication[[#This Row],[Bénéficiaires]]),"",VLOOKUP(Consolication[[#This Row],[Bénéficiaires]],'PADESCE Ccontractuelle'!$B$61:$N$175,9,FALSE))</f>
        <v/>
      </c>
      <c r="AB4089" s="16" t="str">
        <f>IF(ISBLANK(Consolication[[#This Row],[Bénéficiaires]]),"",VLOOKUP(Consolication[[#This Row],[Bénéficiaires]],'PADESCE Ccontractuelle'!$B$61:$N$175,10,FALSE))</f>
        <v/>
      </c>
      <c r="AC4089" s="34" t="e">
        <f>VLOOKUP(#REF!,Apprenants!A4090:I5093,8,FALSE)</f>
        <v>#REF!</v>
      </c>
    </row>
    <row r="4090" spans="22:29" s="16" customFormat="1" x14ac:dyDescent="0.35">
      <c r="V4090" s="16" t="str">
        <f>IF(ISBLANK(Consolication[[#This Row],[Bénéficiaires]]),"",VLOOKUP(Consolication[[#This Row],[Bénéficiaires]],'PADESCE Ccontractuelle'!$B$61:$N$175,9,FALSE))</f>
        <v/>
      </c>
      <c r="AB4090" s="16" t="str">
        <f>IF(ISBLANK(Consolication[[#This Row],[Bénéficiaires]]),"",VLOOKUP(Consolication[[#This Row],[Bénéficiaires]],'PADESCE Ccontractuelle'!$B$61:$N$175,10,FALSE))</f>
        <v/>
      </c>
      <c r="AC4090" s="34" t="e">
        <f>VLOOKUP(#REF!,Apprenants!A4091:I5094,8,FALSE)</f>
        <v>#REF!</v>
      </c>
    </row>
    <row r="4091" spans="22:29" s="16" customFormat="1" x14ac:dyDescent="0.35">
      <c r="V4091" s="16" t="str">
        <f>IF(ISBLANK(Consolication[[#This Row],[Bénéficiaires]]),"",VLOOKUP(Consolication[[#This Row],[Bénéficiaires]],'PADESCE Ccontractuelle'!$B$61:$N$175,9,FALSE))</f>
        <v/>
      </c>
      <c r="AB4091" s="16" t="str">
        <f>IF(ISBLANK(Consolication[[#This Row],[Bénéficiaires]]),"",VLOOKUP(Consolication[[#This Row],[Bénéficiaires]],'PADESCE Ccontractuelle'!$B$61:$N$175,10,FALSE))</f>
        <v/>
      </c>
      <c r="AC4091" s="34" t="e">
        <f>VLOOKUP(#REF!,Apprenants!A4092:I5095,8,FALSE)</f>
        <v>#REF!</v>
      </c>
    </row>
    <row r="4092" spans="22:29" s="16" customFormat="1" x14ac:dyDescent="0.35">
      <c r="V4092" s="16" t="str">
        <f>IF(ISBLANK(Consolication[[#This Row],[Bénéficiaires]]),"",VLOOKUP(Consolication[[#This Row],[Bénéficiaires]],'PADESCE Ccontractuelle'!$B$61:$N$175,9,FALSE))</f>
        <v/>
      </c>
      <c r="AB4092" s="16" t="str">
        <f>IF(ISBLANK(Consolication[[#This Row],[Bénéficiaires]]),"",VLOOKUP(Consolication[[#This Row],[Bénéficiaires]],'PADESCE Ccontractuelle'!$B$61:$N$175,10,FALSE))</f>
        <v/>
      </c>
      <c r="AC4092" s="34" t="e">
        <f>VLOOKUP(#REF!,Apprenants!A4093:I5096,8,FALSE)</f>
        <v>#REF!</v>
      </c>
    </row>
    <row r="4093" spans="22:29" s="16" customFormat="1" x14ac:dyDescent="0.35">
      <c r="V4093" s="16" t="str">
        <f>IF(ISBLANK(Consolication[[#This Row],[Bénéficiaires]]),"",VLOOKUP(Consolication[[#This Row],[Bénéficiaires]],'PADESCE Ccontractuelle'!$B$61:$N$175,9,FALSE))</f>
        <v/>
      </c>
      <c r="AB4093" s="16" t="str">
        <f>IF(ISBLANK(Consolication[[#This Row],[Bénéficiaires]]),"",VLOOKUP(Consolication[[#This Row],[Bénéficiaires]],'PADESCE Ccontractuelle'!$B$61:$N$175,10,FALSE))</f>
        <v/>
      </c>
      <c r="AC4093" s="34" t="e">
        <f>VLOOKUP(#REF!,Apprenants!A4094:I5097,8,FALSE)</f>
        <v>#REF!</v>
      </c>
    </row>
    <row r="4094" spans="22:29" s="16" customFormat="1" x14ac:dyDescent="0.35">
      <c r="V4094" s="16" t="str">
        <f>IF(ISBLANK(Consolication[[#This Row],[Bénéficiaires]]),"",VLOOKUP(Consolication[[#This Row],[Bénéficiaires]],'PADESCE Ccontractuelle'!$B$61:$N$175,9,FALSE))</f>
        <v/>
      </c>
      <c r="AB4094" s="16" t="str">
        <f>IF(ISBLANK(Consolication[[#This Row],[Bénéficiaires]]),"",VLOOKUP(Consolication[[#This Row],[Bénéficiaires]],'PADESCE Ccontractuelle'!$B$61:$N$175,10,FALSE))</f>
        <v/>
      </c>
      <c r="AC4094" s="34" t="e">
        <f>VLOOKUP(#REF!,Apprenants!A4095:I5098,8,FALSE)</f>
        <v>#REF!</v>
      </c>
    </row>
    <row r="4095" spans="22:29" s="16" customFormat="1" x14ac:dyDescent="0.35">
      <c r="V4095" s="16" t="str">
        <f>IF(ISBLANK(Consolication[[#This Row],[Bénéficiaires]]),"",VLOOKUP(Consolication[[#This Row],[Bénéficiaires]],'PADESCE Ccontractuelle'!$B$61:$N$175,9,FALSE))</f>
        <v/>
      </c>
      <c r="AB4095" s="16" t="str">
        <f>IF(ISBLANK(Consolication[[#This Row],[Bénéficiaires]]),"",VLOOKUP(Consolication[[#This Row],[Bénéficiaires]],'PADESCE Ccontractuelle'!$B$61:$N$175,10,FALSE))</f>
        <v/>
      </c>
      <c r="AC4095" s="34" t="e">
        <f>VLOOKUP(#REF!,Apprenants!A4096:I5099,8,FALSE)</f>
        <v>#REF!</v>
      </c>
    </row>
    <row r="4096" spans="22:29" s="16" customFormat="1" x14ac:dyDescent="0.35">
      <c r="V4096" s="16" t="str">
        <f>IF(ISBLANK(Consolication[[#This Row],[Bénéficiaires]]),"",VLOOKUP(Consolication[[#This Row],[Bénéficiaires]],'PADESCE Ccontractuelle'!$B$61:$N$175,9,FALSE))</f>
        <v/>
      </c>
      <c r="AB4096" s="16" t="str">
        <f>IF(ISBLANK(Consolication[[#This Row],[Bénéficiaires]]),"",VLOOKUP(Consolication[[#This Row],[Bénéficiaires]],'PADESCE Ccontractuelle'!$B$61:$N$175,10,FALSE))</f>
        <v/>
      </c>
      <c r="AC4096" s="34" t="e">
        <f>VLOOKUP(#REF!,Apprenants!A4097:I5100,8,FALSE)</f>
        <v>#REF!</v>
      </c>
    </row>
    <row r="4097" spans="22:29" s="16" customFormat="1" x14ac:dyDescent="0.35">
      <c r="V4097" s="16" t="str">
        <f>IF(ISBLANK(Consolication[[#This Row],[Bénéficiaires]]),"",VLOOKUP(Consolication[[#This Row],[Bénéficiaires]],'PADESCE Ccontractuelle'!$B$61:$N$175,9,FALSE))</f>
        <v/>
      </c>
      <c r="AB4097" s="16" t="str">
        <f>IF(ISBLANK(Consolication[[#This Row],[Bénéficiaires]]),"",VLOOKUP(Consolication[[#This Row],[Bénéficiaires]],'PADESCE Ccontractuelle'!$B$61:$N$175,10,FALSE))</f>
        <v/>
      </c>
      <c r="AC4097" s="34" t="e">
        <f>VLOOKUP(#REF!,Apprenants!A4098:I5101,8,FALSE)</f>
        <v>#REF!</v>
      </c>
    </row>
    <row r="4098" spans="22:29" s="16" customFormat="1" x14ac:dyDescent="0.35">
      <c r="V4098" s="16" t="str">
        <f>IF(ISBLANK(Consolication[[#This Row],[Bénéficiaires]]),"",VLOOKUP(Consolication[[#This Row],[Bénéficiaires]],'PADESCE Ccontractuelle'!$B$61:$N$175,9,FALSE))</f>
        <v/>
      </c>
      <c r="AB4098" s="16" t="str">
        <f>IF(ISBLANK(Consolication[[#This Row],[Bénéficiaires]]),"",VLOOKUP(Consolication[[#This Row],[Bénéficiaires]],'PADESCE Ccontractuelle'!$B$61:$N$175,10,FALSE))</f>
        <v/>
      </c>
      <c r="AC4098" s="34" t="e">
        <f>VLOOKUP(#REF!,Apprenants!A4099:I5102,8,FALSE)</f>
        <v>#REF!</v>
      </c>
    </row>
    <row r="4099" spans="22:29" s="16" customFormat="1" x14ac:dyDescent="0.35">
      <c r="V4099" s="16" t="str">
        <f>IF(ISBLANK(Consolication[[#This Row],[Bénéficiaires]]),"",VLOOKUP(Consolication[[#This Row],[Bénéficiaires]],'PADESCE Ccontractuelle'!$B$61:$N$175,9,FALSE))</f>
        <v/>
      </c>
      <c r="AB4099" s="16" t="str">
        <f>IF(ISBLANK(Consolication[[#This Row],[Bénéficiaires]]),"",VLOOKUP(Consolication[[#This Row],[Bénéficiaires]],'PADESCE Ccontractuelle'!$B$61:$N$175,10,FALSE))</f>
        <v/>
      </c>
      <c r="AC4099" s="34" t="e">
        <f>VLOOKUP(#REF!,Apprenants!A4100:I5103,8,FALSE)</f>
        <v>#REF!</v>
      </c>
    </row>
    <row r="4100" spans="22:29" s="16" customFormat="1" x14ac:dyDescent="0.35">
      <c r="V4100" s="16" t="str">
        <f>IF(ISBLANK(Consolication[[#This Row],[Bénéficiaires]]),"",VLOOKUP(Consolication[[#This Row],[Bénéficiaires]],'PADESCE Ccontractuelle'!$B$61:$N$175,9,FALSE))</f>
        <v/>
      </c>
      <c r="AB4100" s="16" t="str">
        <f>IF(ISBLANK(Consolication[[#This Row],[Bénéficiaires]]),"",VLOOKUP(Consolication[[#This Row],[Bénéficiaires]],'PADESCE Ccontractuelle'!$B$61:$N$175,10,FALSE))</f>
        <v/>
      </c>
      <c r="AC4100" s="34" t="e">
        <f>VLOOKUP(#REF!,Apprenants!A4101:I5104,8,FALSE)</f>
        <v>#REF!</v>
      </c>
    </row>
    <row r="4101" spans="22:29" s="16" customFormat="1" x14ac:dyDescent="0.35">
      <c r="V4101" s="16" t="str">
        <f>IF(ISBLANK(Consolication[[#This Row],[Bénéficiaires]]),"",VLOOKUP(Consolication[[#This Row],[Bénéficiaires]],'PADESCE Ccontractuelle'!$B$61:$N$175,9,FALSE))</f>
        <v/>
      </c>
      <c r="AB4101" s="16" t="str">
        <f>IF(ISBLANK(Consolication[[#This Row],[Bénéficiaires]]),"",VLOOKUP(Consolication[[#This Row],[Bénéficiaires]],'PADESCE Ccontractuelle'!$B$61:$N$175,10,FALSE))</f>
        <v/>
      </c>
      <c r="AC4101" s="34" t="e">
        <f>VLOOKUP(#REF!,Apprenants!A4102:I5105,8,FALSE)</f>
        <v>#REF!</v>
      </c>
    </row>
    <row r="4102" spans="22:29" s="16" customFormat="1" x14ac:dyDescent="0.35">
      <c r="V4102" s="16" t="str">
        <f>IF(ISBLANK(Consolication[[#This Row],[Bénéficiaires]]),"",VLOOKUP(Consolication[[#This Row],[Bénéficiaires]],'PADESCE Ccontractuelle'!$B$61:$N$175,9,FALSE))</f>
        <v/>
      </c>
      <c r="AB4102" s="16" t="str">
        <f>IF(ISBLANK(Consolication[[#This Row],[Bénéficiaires]]),"",VLOOKUP(Consolication[[#This Row],[Bénéficiaires]],'PADESCE Ccontractuelle'!$B$61:$N$175,10,FALSE))</f>
        <v/>
      </c>
      <c r="AC4102" s="34" t="e">
        <f>VLOOKUP(#REF!,Apprenants!A4103:I5106,8,FALSE)</f>
        <v>#REF!</v>
      </c>
    </row>
    <row r="4103" spans="22:29" s="16" customFormat="1" x14ac:dyDescent="0.35">
      <c r="V4103" s="16" t="str">
        <f>IF(ISBLANK(Consolication[[#This Row],[Bénéficiaires]]),"",VLOOKUP(Consolication[[#This Row],[Bénéficiaires]],'PADESCE Ccontractuelle'!$B$61:$N$175,9,FALSE))</f>
        <v/>
      </c>
      <c r="AB4103" s="16" t="str">
        <f>IF(ISBLANK(Consolication[[#This Row],[Bénéficiaires]]),"",VLOOKUP(Consolication[[#This Row],[Bénéficiaires]],'PADESCE Ccontractuelle'!$B$61:$N$175,10,FALSE))</f>
        <v/>
      </c>
      <c r="AC4103" s="34" t="e">
        <f>VLOOKUP(#REF!,Apprenants!A4104:I5107,8,FALSE)</f>
        <v>#REF!</v>
      </c>
    </row>
    <row r="4104" spans="22:29" s="16" customFormat="1" x14ac:dyDescent="0.35">
      <c r="V4104" s="16" t="str">
        <f>IF(ISBLANK(Consolication[[#This Row],[Bénéficiaires]]),"",VLOOKUP(Consolication[[#This Row],[Bénéficiaires]],'PADESCE Ccontractuelle'!$B$61:$N$175,9,FALSE))</f>
        <v/>
      </c>
      <c r="AB4104" s="16" t="str">
        <f>IF(ISBLANK(Consolication[[#This Row],[Bénéficiaires]]),"",VLOOKUP(Consolication[[#This Row],[Bénéficiaires]],'PADESCE Ccontractuelle'!$B$61:$N$175,10,FALSE))</f>
        <v/>
      </c>
      <c r="AC4104" s="34" t="e">
        <f>VLOOKUP(#REF!,Apprenants!A4105:I5108,8,FALSE)</f>
        <v>#REF!</v>
      </c>
    </row>
    <row r="4105" spans="22:29" s="16" customFormat="1" x14ac:dyDescent="0.35">
      <c r="V4105" s="16" t="str">
        <f>IF(ISBLANK(Consolication[[#This Row],[Bénéficiaires]]),"",VLOOKUP(Consolication[[#This Row],[Bénéficiaires]],'PADESCE Ccontractuelle'!$B$61:$N$175,9,FALSE))</f>
        <v/>
      </c>
      <c r="AB4105" s="16" t="str">
        <f>IF(ISBLANK(Consolication[[#This Row],[Bénéficiaires]]),"",VLOOKUP(Consolication[[#This Row],[Bénéficiaires]],'PADESCE Ccontractuelle'!$B$61:$N$175,10,FALSE))</f>
        <v/>
      </c>
      <c r="AC4105" s="34" t="e">
        <f>VLOOKUP(#REF!,Apprenants!A4106:I5109,8,FALSE)</f>
        <v>#REF!</v>
      </c>
    </row>
    <row r="4106" spans="22:29" s="16" customFormat="1" x14ac:dyDescent="0.35">
      <c r="V4106" s="16" t="str">
        <f>IF(ISBLANK(Consolication[[#This Row],[Bénéficiaires]]),"",VLOOKUP(Consolication[[#This Row],[Bénéficiaires]],'PADESCE Ccontractuelle'!$B$61:$N$175,9,FALSE))</f>
        <v/>
      </c>
      <c r="AB4106" s="16" t="str">
        <f>IF(ISBLANK(Consolication[[#This Row],[Bénéficiaires]]),"",VLOOKUP(Consolication[[#This Row],[Bénéficiaires]],'PADESCE Ccontractuelle'!$B$61:$N$175,10,FALSE))</f>
        <v/>
      </c>
      <c r="AC4106" s="34" t="e">
        <f>VLOOKUP(#REF!,Apprenants!A4107:I5110,8,FALSE)</f>
        <v>#REF!</v>
      </c>
    </row>
    <row r="4107" spans="22:29" s="16" customFormat="1" x14ac:dyDescent="0.35">
      <c r="V4107" s="16" t="str">
        <f>IF(ISBLANK(Consolication[[#This Row],[Bénéficiaires]]),"",VLOOKUP(Consolication[[#This Row],[Bénéficiaires]],'PADESCE Ccontractuelle'!$B$61:$N$175,9,FALSE))</f>
        <v/>
      </c>
      <c r="AB4107" s="16" t="str">
        <f>IF(ISBLANK(Consolication[[#This Row],[Bénéficiaires]]),"",VLOOKUP(Consolication[[#This Row],[Bénéficiaires]],'PADESCE Ccontractuelle'!$B$61:$N$175,10,FALSE))</f>
        <v/>
      </c>
      <c r="AC4107" s="34" t="e">
        <f>VLOOKUP(#REF!,Apprenants!A4108:I5111,8,FALSE)</f>
        <v>#REF!</v>
      </c>
    </row>
    <row r="4108" spans="22:29" s="16" customFormat="1" x14ac:dyDescent="0.35">
      <c r="V4108" s="16" t="str">
        <f>IF(ISBLANK(Consolication[[#This Row],[Bénéficiaires]]),"",VLOOKUP(Consolication[[#This Row],[Bénéficiaires]],'PADESCE Ccontractuelle'!$B$61:$N$175,9,FALSE))</f>
        <v/>
      </c>
      <c r="AB4108" s="16" t="str">
        <f>IF(ISBLANK(Consolication[[#This Row],[Bénéficiaires]]),"",VLOOKUP(Consolication[[#This Row],[Bénéficiaires]],'PADESCE Ccontractuelle'!$B$61:$N$175,10,FALSE))</f>
        <v/>
      </c>
      <c r="AC4108" s="34" t="e">
        <f>VLOOKUP(#REF!,Apprenants!A4109:I5112,8,FALSE)</f>
        <v>#REF!</v>
      </c>
    </row>
    <row r="4109" spans="22:29" s="16" customFormat="1" x14ac:dyDescent="0.35">
      <c r="V4109" s="16" t="str">
        <f>IF(ISBLANK(Consolication[[#This Row],[Bénéficiaires]]),"",VLOOKUP(Consolication[[#This Row],[Bénéficiaires]],'PADESCE Ccontractuelle'!$B$61:$N$175,9,FALSE))</f>
        <v/>
      </c>
      <c r="AB4109" s="16" t="str">
        <f>IF(ISBLANK(Consolication[[#This Row],[Bénéficiaires]]),"",VLOOKUP(Consolication[[#This Row],[Bénéficiaires]],'PADESCE Ccontractuelle'!$B$61:$N$175,10,FALSE))</f>
        <v/>
      </c>
      <c r="AC4109" s="34" t="e">
        <f>VLOOKUP(#REF!,Apprenants!A4110:I5113,8,FALSE)</f>
        <v>#REF!</v>
      </c>
    </row>
    <row r="4110" spans="22:29" s="16" customFormat="1" x14ac:dyDescent="0.35">
      <c r="V4110" s="16" t="str">
        <f>IF(ISBLANK(Consolication[[#This Row],[Bénéficiaires]]),"",VLOOKUP(Consolication[[#This Row],[Bénéficiaires]],'PADESCE Ccontractuelle'!$B$61:$N$175,9,FALSE))</f>
        <v/>
      </c>
      <c r="AB4110" s="16" t="str">
        <f>IF(ISBLANK(Consolication[[#This Row],[Bénéficiaires]]),"",VLOOKUP(Consolication[[#This Row],[Bénéficiaires]],'PADESCE Ccontractuelle'!$B$61:$N$175,10,FALSE))</f>
        <v/>
      </c>
      <c r="AC4110" s="34" t="e">
        <f>VLOOKUP(#REF!,Apprenants!A4111:I5114,8,FALSE)</f>
        <v>#REF!</v>
      </c>
    </row>
    <row r="4111" spans="22:29" s="16" customFormat="1" x14ac:dyDescent="0.35">
      <c r="V4111" s="16" t="str">
        <f>IF(ISBLANK(Consolication[[#This Row],[Bénéficiaires]]),"",VLOOKUP(Consolication[[#This Row],[Bénéficiaires]],'PADESCE Ccontractuelle'!$B$61:$N$175,9,FALSE))</f>
        <v/>
      </c>
      <c r="AB4111" s="16" t="str">
        <f>IF(ISBLANK(Consolication[[#This Row],[Bénéficiaires]]),"",VLOOKUP(Consolication[[#This Row],[Bénéficiaires]],'PADESCE Ccontractuelle'!$B$61:$N$175,10,FALSE))</f>
        <v/>
      </c>
      <c r="AC4111" s="34" t="e">
        <f>VLOOKUP(#REF!,Apprenants!A4112:I5115,8,FALSE)</f>
        <v>#REF!</v>
      </c>
    </row>
    <row r="4112" spans="22:29" s="16" customFormat="1" x14ac:dyDescent="0.35">
      <c r="V4112" s="16" t="str">
        <f>IF(ISBLANK(Consolication[[#This Row],[Bénéficiaires]]),"",VLOOKUP(Consolication[[#This Row],[Bénéficiaires]],'PADESCE Ccontractuelle'!$B$61:$N$175,9,FALSE))</f>
        <v/>
      </c>
      <c r="AB4112" s="16" t="str">
        <f>IF(ISBLANK(Consolication[[#This Row],[Bénéficiaires]]),"",VLOOKUP(Consolication[[#This Row],[Bénéficiaires]],'PADESCE Ccontractuelle'!$B$61:$N$175,10,FALSE))</f>
        <v/>
      </c>
      <c r="AC4112" s="34" t="e">
        <f>VLOOKUP(#REF!,Apprenants!A4113:I5116,8,FALSE)</f>
        <v>#REF!</v>
      </c>
    </row>
    <row r="4113" spans="22:29" s="16" customFormat="1" x14ac:dyDescent="0.35">
      <c r="V4113" s="16" t="str">
        <f>IF(ISBLANK(Consolication[[#This Row],[Bénéficiaires]]),"",VLOOKUP(Consolication[[#This Row],[Bénéficiaires]],'PADESCE Ccontractuelle'!$B$61:$N$175,9,FALSE))</f>
        <v/>
      </c>
      <c r="AB4113" s="16" t="str">
        <f>IF(ISBLANK(Consolication[[#This Row],[Bénéficiaires]]),"",VLOOKUP(Consolication[[#This Row],[Bénéficiaires]],'PADESCE Ccontractuelle'!$B$61:$N$175,10,FALSE))</f>
        <v/>
      </c>
      <c r="AC4113" s="34" t="e">
        <f>VLOOKUP(#REF!,Apprenants!A4114:I5117,8,FALSE)</f>
        <v>#REF!</v>
      </c>
    </row>
    <row r="4114" spans="22:29" s="16" customFormat="1" x14ac:dyDescent="0.35">
      <c r="V4114" s="16" t="str">
        <f>IF(ISBLANK(Consolication[[#This Row],[Bénéficiaires]]),"",VLOOKUP(Consolication[[#This Row],[Bénéficiaires]],'PADESCE Ccontractuelle'!$B$61:$N$175,9,FALSE))</f>
        <v/>
      </c>
      <c r="AB4114" s="16" t="str">
        <f>IF(ISBLANK(Consolication[[#This Row],[Bénéficiaires]]),"",VLOOKUP(Consolication[[#This Row],[Bénéficiaires]],'PADESCE Ccontractuelle'!$B$61:$N$175,10,FALSE))</f>
        <v/>
      </c>
      <c r="AC4114" s="34" t="e">
        <f>VLOOKUP(#REF!,Apprenants!A4115:I5118,8,FALSE)</f>
        <v>#REF!</v>
      </c>
    </row>
    <row r="4115" spans="22:29" s="16" customFormat="1" x14ac:dyDescent="0.35">
      <c r="V4115" s="16" t="str">
        <f>IF(ISBLANK(Consolication[[#This Row],[Bénéficiaires]]),"",VLOOKUP(Consolication[[#This Row],[Bénéficiaires]],'PADESCE Ccontractuelle'!$B$61:$N$175,9,FALSE))</f>
        <v/>
      </c>
      <c r="AB4115" s="16" t="str">
        <f>IF(ISBLANK(Consolication[[#This Row],[Bénéficiaires]]),"",VLOOKUP(Consolication[[#This Row],[Bénéficiaires]],'PADESCE Ccontractuelle'!$B$61:$N$175,10,FALSE))</f>
        <v/>
      </c>
      <c r="AC4115" s="34" t="e">
        <f>VLOOKUP(#REF!,Apprenants!A4116:I5119,8,FALSE)</f>
        <v>#REF!</v>
      </c>
    </row>
    <row r="4116" spans="22:29" s="16" customFormat="1" x14ac:dyDescent="0.35">
      <c r="V4116" s="16" t="str">
        <f>IF(ISBLANK(Consolication[[#This Row],[Bénéficiaires]]),"",VLOOKUP(Consolication[[#This Row],[Bénéficiaires]],'PADESCE Ccontractuelle'!$B$61:$N$175,9,FALSE))</f>
        <v/>
      </c>
      <c r="AB4116" s="16" t="str">
        <f>IF(ISBLANK(Consolication[[#This Row],[Bénéficiaires]]),"",VLOOKUP(Consolication[[#This Row],[Bénéficiaires]],'PADESCE Ccontractuelle'!$B$61:$N$175,10,FALSE))</f>
        <v/>
      </c>
      <c r="AC4116" s="34" t="e">
        <f>VLOOKUP(#REF!,Apprenants!A4117:I5120,8,FALSE)</f>
        <v>#REF!</v>
      </c>
    </row>
    <row r="4117" spans="22:29" s="16" customFormat="1" x14ac:dyDescent="0.35">
      <c r="V4117" s="16" t="str">
        <f>IF(ISBLANK(Consolication[[#This Row],[Bénéficiaires]]),"",VLOOKUP(Consolication[[#This Row],[Bénéficiaires]],'PADESCE Ccontractuelle'!$B$61:$N$175,9,FALSE))</f>
        <v/>
      </c>
      <c r="AB4117" s="16" t="str">
        <f>IF(ISBLANK(Consolication[[#This Row],[Bénéficiaires]]),"",VLOOKUP(Consolication[[#This Row],[Bénéficiaires]],'PADESCE Ccontractuelle'!$B$61:$N$175,10,FALSE))</f>
        <v/>
      </c>
      <c r="AC4117" s="34" t="e">
        <f>VLOOKUP(#REF!,Apprenants!A4118:I5121,8,FALSE)</f>
        <v>#REF!</v>
      </c>
    </row>
    <row r="4118" spans="22:29" s="16" customFormat="1" x14ac:dyDescent="0.35">
      <c r="V4118" s="16" t="str">
        <f>IF(ISBLANK(Consolication[[#This Row],[Bénéficiaires]]),"",VLOOKUP(Consolication[[#This Row],[Bénéficiaires]],'PADESCE Ccontractuelle'!$B$61:$N$175,9,FALSE))</f>
        <v/>
      </c>
      <c r="AB4118" s="16" t="str">
        <f>IF(ISBLANK(Consolication[[#This Row],[Bénéficiaires]]),"",VLOOKUP(Consolication[[#This Row],[Bénéficiaires]],'PADESCE Ccontractuelle'!$B$61:$N$175,10,FALSE))</f>
        <v/>
      </c>
      <c r="AC4118" s="34" t="e">
        <f>VLOOKUP(#REF!,Apprenants!A4119:I5122,8,FALSE)</f>
        <v>#REF!</v>
      </c>
    </row>
    <row r="4119" spans="22:29" s="16" customFormat="1" x14ac:dyDescent="0.35">
      <c r="V4119" s="16" t="str">
        <f>IF(ISBLANK(Consolication[[#This Row],[Bénéficiaires]]),"",VLOOKUP(Consolication[[#This Row],[Bénéficiaires]],'PADESCE Ccontractuelle'!$B$61:$N$175,9,FALSE))</f>
        <v/>
      </c>
      <c r="AB4119" s="16" t="str">
        <f>IF(ISBLANK(Consolication[[#This Row],[Bénéficiaires]]),"",VLOOKUP(Consolication[[#This Row],[Bénéficiaires]],'PADESCE Ccontractuelle'!$B$61:$N$175,10,FALSE))</f>
        <v/>
      </c>
      <c r="AC4119" s="34" t="e">
        <f>VLOOKUP(#REF!,Apprenants!A4120:I5123,8,FALSE)</f>
        <v>#REF!</v>
      </c>
    </row>
    <row r="4120" spans="22:29" s="16" customFormat="1" x14ac:dyDescent="0.35">
      <c r="V4120" s="16" t="str">
        <f>IF(ISBLANK(Consolication[[#This Row],[Bénéficiaires]]),"",VLOOKUP(Consolication[[#This Row],[Bénéficiaires]],'PADESCE Ccontractuelle'!$B$61:$N$175,9,FALSE))</f>
        <v/>
      </c>
      <c r="AB4120" s="16" t="str">
        <f>IF(ISBLANK(Consolication[[#This Row],[Bénéficiaires]]),"",VLOOKUP(Consolication[[#This Row],[Bénéficiaires]],'PADESCE Ccontractuelle'!$B$61:$N$175,10,FALSE))</f>
        <v/>
      </c>
      <c r="AC4120" s="34" t="e">
        <f>VLOOKUP(#REF!,Apprenants!A4121:I5124,8,FALSE)</f>
        <v>#REF!</v>
      </c>
    </row>
    <row r="4121" spans="22:29" s="16" customFormat="1" x14ac:dyDescent="0.35">
      <c r="V4121" s="16" t="str">
        <f>IF(ISBLANK(Consolication[[#This Row],[Bénéficiaires]]),"",VLOOKUP(Consolication[[#This Row],[Bénéficiaires]],'PADESCE Ccontractuelle'!$B$61:$N$175,9,FALSE))</f>
        <v/>
      </c>
      <c r="AB4121" s="16" t="str">
        <f>IF(ISBLANK(Consolication[[#This Row],[Bénéficiaires]]),"",VLOOKUP(Consolication[[#This Row],[Bénéficiaires]],'PADESCE Ccontractuelle'!$B$61:$N$175,10,FALSE))</f>
        <v/>
      </c>
      <c r="AC4121" s="34" t="e">
        <f>VLOOKUP(#REF!,Apprenants!A4122:I5125,8,FALSE)</f>
        <v>#REF!</v>
      </c>
    </row>
    <row r="4122" spans="22:29" s="16" customFormat="1" x14ac:dyDescent="0.35">
      <c r="V4122" s="16" t="str">
        <f>IF(ISBLANK(Consolication[[#This Row],[Bénéficiaires]]),"",VLOOKUP(Consolication[[#This Row],[Bénéficiaires]],'PADESCE Ccontractuelle'!$B$61:$N$175,9,FALSE))</f>
        <v/>
      </c>
      <c r="AB4122" s="16" t="str">
        <f>IF(ISBLANK(Consolication[[#This Row],[Bénéficiaires]]),"",VLOOKUP(Consolication[[#This Row],[Bénéficiaires]],'PADESCE Ccontractuelle'!$B$61:$N$175,10,FALSE))</f>
        <v/>
      </c>
      <c r="AC4122" s="34" t="e">
        <f>VLOOKUP(#REF!,Apprenants!A4123:I5126,8,FALSE)</f>
        <v>#REF!</v>
      </c>
    </row>
    <row r="4123" spans="22:29" s="16" customFormat="1" x14ac:dyDescent="0.35">
      <c r="V4123" s="16" t="str">
        <f>IF(ISBLANK(Consolication[[#This Row],[Bénéficiaires]]),"",VLOOKUP(Consolication[[#This Row],[Bénéficiaires]],'PADESCE Ccontractuelle'!$B$61:$N$175,9,FALSE))</f>
        <v/>
      </c>
      <c r="AB4123" s="16" t="str">
        <f>IF(ISBLANK(Consolication[[#This Row],[Bénéficiaires]]),"",VLOOKUP(Consolication[[#This Row],[Bénéficiaires]],'PADESCE Ccontractuelle'!$B$61:$N$175,10,FALSE))</f>
        <v/>
      </c>
      <c r="AC4123" s="34" t="e">
        <f>VLOOKUP(#REF!,Apprenants!A4124:I5127,8,FALSE)</f>
        <v>#REF!</v>
      </c>
    </row>
    <row r="4124" spans="22:29" s="16" customFormat="1" x14ac:dyDescent="0.35">
      <c r="V4124" s="16" t="str">
        <f>IF(ISBLANK(Consolication[[#This Row],[Bénéficiaires]]),"",VLOOKUP(Consolication[[#This Row],[Bénéficiaires]],'PADESCE Ccontractuelle'!$B$61:$N$175,9,FALSE))</f>
        <v/>
      </c>
      <c r="AB4124" s="16" t="str">
        <f>IF(ISBLANK(Consolication[[#This Row],[Bénéficiaires]]),"",VLOOKUP(Consolication[[#This Row],[Bénéficiaires]],'PADESCE Ccontractuelle'!$B$61:$N$175,10,FALSE))</f>
        <v/>
      </c>
      <c r="AC4124" s="34" t="e">
        <f>VLOOKUP(#REF!,Apprenants!A4125:I5128,8,FALSE)</f>
        <v>#REF!</v>
      </c>
    </row>
    <row r="4125" spans="22:29" s="16" customFormat="1" x14ac:dyDescent="0.35">
      <c r="V4125" s="16" t="str">
        <f>IF(ISBLANK(Consolication[[#This Row],[Bénéficiaires]]),"",VLOOKUP(Consolication[[#This Row],[Bénéficiaires]],'PADESCE Ccontractuelle'!$B$61:$N$175,9,FALSE))</f>
        <v/>
      </c>
      <c r="AB4125" s="16" t="str">
        <f>IF(ISBLANK(Consolication[[#This Row],[Bénéficiaires]]),"",VLOOKUP(Consolication[[#This Row],[Bénéficiaires]],'PADESCE Ccontractuelle'!$B$61:$N$175,10,FALSE))</f>
        <v/>
      </c>
      <c r="AC4125" s="34" t="e">
        <f>VLOOKUP(#REF!,Apprenants!A4126:I5129,8,FALSE)</f>
        <v>#REF!</v>
      </c>
    </row>
    <row r="4126" spans="22:29" s="16" customFormat="1" x14ac:dyDescent="0.35">
      <c r="V4126" s="16" t="str">
        <f>IF(ISBLANK(Consolication[[#This Row],[Bénéficiaires]]),"",VLOOKUP(Consolication[[#This Row],[Bénéficiaires]],'PADESCE Ccontractuelle'!$B$61:$N$175,9,FALSE))</f>
        <v/>
      </c>
      <c r="AB4126" s="16" t="str">
        <f>IF(ISBLANK(Consolication[[#This Row],[Bénéficiaires]]),"",VLOOKUP(Consolication[[#This Row],[Bénéficiaires]],'PADESCE Ccontractuelle'!$B$61:$N$175,10,FALSE))</f>
        <v/>
      </c>
      <c r="AC4126" s="34" t="e">
        <f>VLOOKUP(#REF!,Apprenants!A4127:I5130,8,FALSE)</f>
        <v>#REF!</v>
      </c>
    </row>
    <row r="4127" spans="22:29" s="16" customFormat="1" x14ac:dyDescent="0.35">
      <c r="V4127" s="16" t="str">
        <f>IF(ISBLANK(Consolication[[#This Row],[Bénéficiaires]]),"",VLOOKUP(Consolication[[#This Row],[Bénéficiaires]],'PADESCE Ccontractuelle'!$B$61:$N$175,9,FALSE))</f>
        <v/>
      </c>
      <c r="AB4127" s="16" t="str">
        <f>IF(ISBLANK(Consolication[[#This Row],[Bénéficiaires]]),"",VLOOKUP(Consolication[[#This Row],[Bénéficiaires]],'PADESCE Ccontractuelle'!$B$61:$N$175,10,FALSE))</f>
        <v/>
      </c>
      <c r="AC4127" s="34" t="e">
        <f>VLOOKUP(#REF!,Apprenants!A4128:I5131,8,FALSE)</f>
        <v>#REF!</v>
      </c>
    </row>
    <row r="4128" spans="22:29" s="16" customFormat="1" x14ac:dyDescent="0.35">
      <c r="V4128" s="16" t="str">
        <f>IF(ISBLANK(Consolication[[#This Row],[Bénéficiaires]]),"",VLOOKUP(Consolication[[#This Row],[Bénéficiaires]],'PADESCE Ccontractuelle'!$B$61:$N$175,9,FALSE))</f>
        <v/>
      </c>
      <c r="AB4128" s="16" t="str">
        <f>IF(ISBLANK(Consolication[[#This Row],[Bénéficiaires]]),"",VLOOKUP(Consolication[[#This Row],[Bénéficiaires]],'PADESCE Ccontractuelle'!$B$61:$N$175,10,FALSE))</f>
        <v/>
      </c>
      <c r="AC4128" s="34" t="e">
        <f>VLOOKUP(#REF!,Apprenants!A4129:I5132,8,FALSE)</f>
        <v>#REF!</v>
      </c>
    </row>
    <row r="4129" spans="22:29" s="16" customFormat="1" x14ac:dyDescent="0.35">
      <c r="V4129" s="16" t="str">
        <f>IF(ISBLANK(Consolication[[#This Row],[Bénéficiaires]]),"",VLOOKUP(Consolication[[#This Row],[Bénéficiaires]],'PADESCE Ccontractuelle'!$B$61:$N$175,9,FALSE))</f>
        <v/>
      </c>
      <c r="AB4129" s="16" t="str">
        <f>IF(ISBLANK(Consolication[[#This Row],[Bénéficiaires]]),"",VLOOKUP(Consolication[[#This Row],[Bénéficiaires]],'PADESCE Ccontractuelle'!$B$61:$N$175,10,FALSE))</f>
        <v/>
      </c>
      <c r="AC4129" s="34" t="e">
        <f>VLOOKUP(#REF!,Apprenants!A4130:I5133,8,FALSE)</f>
        <v>#REF!</v>
      </c>
    </row>
    <row r="4130" spans="22:29" s="16" customFormat="1" x14ac:dyDescent="0.35">
      <c r="V4130" s="16" t="str">
        <f>IF(ISBLANK(Consolication[[#This Row],[Bénéficiaires]]),"",VLOOKUP(Consolication[[#This Row],[Bénéficiaires]],'PADESCE Ccontractuelle'!$B$61:$N$175,9,FALSE))</f>
        <v/>
      </c>
      <c r="AB4130" s="16" t="str">
        <f>IF(ISBLANK(Consolication[[#This Row],[Bénéficiaires]]),"",VLOOKUP(Consolication[[#This Row],[Bénéficiaires]],'PADESCE Ccontractuelle'!$B$61:$N$175,10,FALSE))</f>
        <v/>
      </c>
      <c r="AC4130" s="34" t="e">
        <f>VLOOKUP(#REF!,Apprenants!A4131:I5134,8,FALSE)</f>
        <v>#REF!</v>
      </c>
    </row>
    <row r="4131" spans="22:29" s="16" customFormat="1" x14ac:dyDescent="0.35">
      <c r="V4131" s="16" t="str">
        <f>IF(ISBLANK(Consolication[[#This Row],[Bénéficiaires]]),"",VLOOKUP(Consolication[[#This Row],[Bénéficiaires]],'PADESCE Ccontractuelle'!$B$61:$N$175,9,FALSE))</f>
        <v/>
      </c>
      <c r="AB4131" s="16" t="str">
        <f>IF(ISBLANK(Consolication[[#This Row],[Bénéficiaires]]),"",VLOOKUP(Consolication[[#This Row],[Bénéficiaires]],'PADESCE Ccontractuelle'!$B$61:$N$175,10,FALSE))</f>
        <v/>
      </c>
      <c r="AC4131" s="34" t="e">
        <f>VLOOKUP(#REF!,Apprenants!A4132:I5135,8,FALSE)</f>
        <v>#REF!</v>
      </c>
    </row>
    <row r="4132" spans="22:29" s="16" customFormat="1" x14ac:dyDescent="0.35">
      <c r="V4132" s="16" t="str">
        <f>IF(ISBLANK(Consolication[[#This Row],[Bénéficiaires]]),"",VLOOKUP(Consolication[[#This Row],[Bénéficiaires]],'PADESCE Ccontractuelle'!$B$61:$N$175,9,FALSE))</f>
        <v/>
      </c>
      <c r="AB4132" s="16" t="str">
        <f>IF(ISBLANK(Consolication[[#This Row],[Bénéficiaires]]),"",VLOOKUP(Consolication[[#This Row],[Bénéficiaires]],'PADESCE Ccontractuelle'!$B$61:$N$175,10,FALSE))</f>
        <v/>
      </c>
      <c r="AC4132" s="34" t="e">
        <f>VLOOKUP(#REF!,Apprenants!A4133:I5136,8,FALSE)</f>
        <v>#REF!</v>
      </c>
    </row>
    <row r="4133" spans="22:29" s="16" customFormat="1" x14ac:dyDescent="0.35">
      <c r="V4133" s="16" t="str">
        <f>IF(ISBLANK(Consolication[[#This Row],[Bénéficiaires]]),"",VLOOKUP(Consolication[[#This Row],[Bénéficiaires]],'PADESCE Ccontractuelle'!$B$61:$N$175,9,FALSE))</f>
        <v/>
      </c>
      <c r="AB4133" s="16" t="str">
        <f>IF(ISBLANK(Consolication[[#This Row],[Bénéficiaires]]),"",VLOOKUP(Consolication[[#This Row],[Bénéficiaires]],'PADESCE Ccontractuelle'!$B$61:$N$175,10,FALSE))</f>
        <v/>
      </c>
      <c r="AC4133" s="34" t="e">
        <f>VLOOKUP(#REF!,Apprenants!A4134:I5137,8,FALSE)</f>
        <v>#REF!</v>
      </c>
    </row>
    <row r="4134" spans="22:29" s="16" customFormat="1" x14ac:dyDescent="0.35">
      <c r="V4134" s="16" t="str">
        <f>IF(ISBLANK(Consolication[[#This Row],[Bénéficiaires]]),"",VLOOKUP(Consolication[[#This Row],[Bénéficiaires]],'PADESCE Ccontractuelle'!$B$61:$N$175,9,FALSE))</f>
        <v/>
      </c>
      <c r="AB4134" s="16" t="str">
        <f>IF(ISBLANK(Consolication[[#This Row],[Bénéficiaires]]),"",VLOOKUP(Consolication[[#This Row],[Bénéficiaires]],'PADESCE Ccontractuelle'!$B$61:$N$175,10,FALSE))</f>
        <v/>
      </c>
      <c r="AC4134" s="34" t="e">
        <f>VLOOKUP(#REF!,Apprenants!A4135:I5138,8,FALSE)</f>
        <v>#REF!</v>
      </c>
    </row>
    <row r="4135" spans="22:29" s="16" customFormat="1" x14ac:dyDescent="0.35">
      <c r="V4135" s="16" t="str">
        <f>IF(ISBLANK(Consolication[[#This Row],[Bénéficiaires]]),"",VLOOKUP(Consolication[[#This Row],[Bénéficiaires]],'PADESCE Ccontractuelle'!$B$61:$N$175,9,FALSE))</f>
        <v/>
      </c>
      <c r="AB4135" s="16" t="str">
        <f>IF(ISBLANK(Consolication[[#This Row],[Bénéficiaires]]),"",VLOOKUP(Consolication[[#This Row],[Bénéficiaires]],'PADESCE Ccontractuelle'!$B$61:$N$175,10,FALSE))</f>
        <v/>
      </c>
      <c r="AC4135" s="34" t="e">
        <f>VLOOKUP(#REF!,Apprenants!A4136:I5139,8,FALSE)</f>
        <v>#REF!</v>
      </c>
    </row>
    <row r="4136" spans="22:29" s="16" customFormat="1" x14ac:dyDescent="0.35">
      <c r="V4136" s="16" t="str">
        <f>IF(ISBLANK(Consolication[[#This Row],[Bénéficiaires]]),"",VLOOKUP(Consolication[[#This Row],[Bénéficiaires]],'PADESCE Ccontractuelle'!$B$61:$N$175,9,FALSE))</f>
        <v/>
      </c>
      <c r="AB4136" s="16" t="str">
        <f>IF(ISBLANK(Consolication[[#This Row],[Bénéficiaires]]),"",VLOOKUP(Consolication[[#This Row],[Bénéficiaires]],'PADESCE Ccontractuelle'!$B$61:$N$175,10,FALSE))</f>
        <v/>
      </c>
      <c r="AC4136" s="34" t="e">
        <f>VLOOKUP(#REF!,Apprenants!A4137:I5140,8,FALSE)</f>
        <v>#REF!</v>
      </c>
    </row>
    <row r="4137" spans="22:29" s="16" customFormat="1" x14ac:dyDescent="0.35">
      <c r="V4137" s="16" t="str">
        <f>IF(ISBLANK(Consolication[[#This Row],[Bénéficiaires]]),"",VLOOKUP(Consolication[[#This Row],[Bénéficiaires]],'PADESCE Ccontractuelle'!$B$61:$N$175,9,FALSE))</f>
        <v/>
      </c>
      <c r="AB4137" s="16" t="str">
        <f>IF(ISBLANK(Consolication[[#This Row],[Bénéficiaires]]),"",VLOOKUP(Consolication[[#This Row],[Bénéficiaires]],'PADESCE Ccontractuelle'!$B$61:$N$175,10,FALSE))</f>
        <v/>
      </c>
      <c r="AC4137" s="34" t="e">
        <f>VLOOKUP(#REF!,Apprenants!A4138:I5141,8,FALSE)</f>
        <v>#REF!</v>
      </c>
    </row>
    <row r="4138" spans="22:29" s="16" customFormat="1" x14ac:dyDescent="0.35">
      <c r="V4138" s="16" t="str">
        <f>IF(ISBLANK(Consolication[[#This Row],[Bénéficiaires]]),"",VLOOKUP(Consolication[[#This Row],[Bénéficiaires]],'PADESCE Ccontractuelle'!$B$61:$N$175,9,FALSE))</f>
        <v/>
      </c>
      <c r="AB4138" s="16" t="str">
        <f>IF(ISBLANK(Consolication[[#This Row],[Bénéficiaires]]),"",VLOOKUP(Consolication[[#This Row],[Bénéficiaires]],'PADESCE Ccontractuelle'!$B$61:$N$175,10,FALSE))</f>
        <v/>
      </c>
      <c r="AC4138" s="34" t="e">
        <f>VLOOKUP(#REF!,Apprenants!A4139:I5142,8,FALSE)</f>
        <v>#REF!</v>
      </c>
    </row>
    <row r="4139" spans="22:29" s="16" customFormat="1" x14ac:dyDescent="0.35">
      <c r="V4139" s="16" t="str">
        <f>IF(ISBLANK(Consolication[[#This Row],[Bénéficiaires]]),"",VLOOKUP(Consolication[[#This Row],[Bénéficiaires]],'PADESCE Ccontractuelle'!$B$61:$N$175,9,FALSE))</f>
        <v/>
      </c>
      <c r="AB4139" s="16" t="str">
        <f>IF(ISBLANK(Consolication[[#This Row],[Bénéficiaires]]),"",VLOOKUP(Consolication[[#This Row],[Bénéficiaires]],'PADESCE Ccontractuelle'!$B$61:$N$175,10,FALSE))</f>
        <v/>
      </c>
      <c r="AC4139" s="34" t="e">
        <f>VLOOKUP(#REF!,Apprenants!A4140:I5143,8,FALSE)</f>
        <v>#REF!</v>
      </c>
    </row>
    <row r="4140" spans="22:29" s="16" customFormat="1" x14ac:dyDescent="0.35">
      <c r="V4140" s="16" t="str">
        <f>IF(ISBLANK(Consolication[[#This Row],[Bénéficiaires]]),"",VLOOKUP(Consolication[[#This Row],[Bénéficiaires]],'PADESCE Ccontractuelle'!$B$61:$N$175,9,FALSE))</f>
        <v/>
      </c>
      <c r="AB4140" s="16" t="str">
        <f>IF(ISBLANK(Consolication[[#This Row],[Bénéficiaires]]),"",VLOOKUP(Consolication[[#This Row],[Bénéficiaires]],'PADESCE Ccontractuelle'!$B$61:$N$175,10,FALSE))</f>
        <v/>
      </c>
      <c r="AC4140" s="34" t="e">
        <f>VLOOKUP(#REF!,Apprenants!A4141:I5144,8,FALSE)</f>
        <v>#REF!</v>
      </c>
    </row>
    <row r="4141" spans="22:29" s="16" customFormat="1" x14ac:dyDescent="0.35">
      <c r="V4141" s="16" t="str">
        <f>IF(ISBLANK(Consolication[[#This Row],[Bénéficiaires]]),"",VLOOKUP(Consolication[[#This Row],[Bénéficiaires]],'PADESCE Ccontractuelle'!$B$61:$N$175,9,FALSE))</f>
        <v/>
      </c>
      <c r="AB4141" s="16" t="str">
        <f>IF(ISBLANK(Consolication[[#This Row],[Bénéficiaires]]),"",VLOOKUP(Consolication[[#This Row],[Bénéficiaires]],'PADESCE Ccontractuelle'!$B$61:$N$175,10,FALSE))</f>
        <v/>
      </c>
      <c r="AC4141" s="34" t="e">
        <f>VLOOKUP(#REF!,Apprenants!A4142:I5145,8,FALSE)</f>
        <v>#REF!</v>
      </c>
    </row>
    <row r="4142" spans="22:29" s="16" customFormat="1" x14ac:dyDescent="0.35">
      <c r="V4142" s="16" t="str">
        <f>IF(ISBLANK(Consolication[[#This Row],[Bénéficiaires]]),"",VLOOKUP(Consolication[[#This Row],[Bénéficiaires]],'PADESCE Ccontractuelle'!$B$61:$N$175,9,FALSE))</f>
        <v/>
      </c>
      <c r="AB4142" s="16" t="str">
        <f>IF(ISBLANK(Consolication[[#This Row],[Bénéficiaires]]),"",VLOOKUP(Consolication[[#This Row],[Bénéficiaires]],'PADESCE Ccontractuelle'!$B$61:$N$175,10,FALSE))</f>
        <v/>
      </c>
      <c r="AC4142" s="34" t="e">
        <f>VLOOKUP(#REF!,Apprenants!A4143:I5146,8,FALSE)</f>
        <v>#REF!</v>
      </c>
    </row>
    <row r="4143" spans="22:29" s="16" customFormat="1" x14ac:dyDescent="0.35">
      <c r="V4143" s="16" t="str">
        <f>IF(ISBLANK(Consolication[[#This Row],[Bénéficiaires]]),"",VLOOKUP(Consolication[[#This Row],[Bénéficiaires]],'PADESCE Ccontractuelle'!$B$61:$N$175,9,FALSE))</f>
        <v/>
      </c>
      <c r="AB4143" s="16" t="str">
        <f>IF(ISBLANK(Consolication[[#This Row],[Bénéficiaires]]),"",VLOOKUP(Consolication[[#This Row],[Bénéficiaires]],'PADESCE Ccontractuelle'!$B$61:$N$175,10,FALSE))</f>
        <v/>
      </c>
      <c r="AC4143" s="34" t="e">
        <f>VLOOKUP(#REF!,Apprenants!A4144:I5147,8,FALSE)</f>
        <v>#REF!</v>
      </c>
    </row>
    <row r="4144" spans="22:29" s="16" customFormat="1" x14ac:dyDescent="0.35">
      <c r="V4144" s="16" t="str">
        <f>IF(ISBLANK(Consolication[[#This Row],[Bénéficiaires]]),"",VLOOKUP(Consolication[[#This Row],[Bénéficiaires]],'PADESCE Ccontractuelle'!$B$61:$N$175,9,FALSE))</f>
        <v/>
      </c>
      <c r="AB4144" s="16" t="str">
        <f>IF(ISBLANK(Consolication[[#This Row],[Bénéficiaires]]),"",VLOOKUP(Consolication[[#This Row],[Bénéficiaires]],'PADESCE Ccontractuelle'!$B$61:$N$175,10,FALSE))</f>
        <v/>
      </c>
      <c r="AC4144" s="34" t="e">
        <f>VLOOKUP(#REF!,Apprenants!A4145:I5148,8,FALSE)</f>
        <v>#REF!</v>
      </c>
    </row>
    <row r="4145" spans="22:29" s="16" customFormat="1" x14ac:dyDescent="0.35">
      <c r="V4145" s="16" t="str">
        <f>IF(ISBLANK(Consolication[[#This Row],[Bénéficiaires]]),"",VLOOKUP(Consolication[[#This Row],[Bénéficiaires]],'PADESCE Ccontractuelle'!$B$61:$N$175,9,FALSE))</f>
        <v/>
      </c>
      <c r="AB4145" s="16" t="str">
        <f>IF(ISBLANK(Consolication[[#This Row],[Bénéficiaires]]),"",VLOOKUP(Consolication[[#This Row],[Bénéficiaires]],'PADESCE Ccontractuelle'!$B$61:$N$175,10,FALSE))</f>
        <v/>
      </c>
      <c r="AC4145" s="34" t="e">
        <f>VLOOKUP(#REF!,Apprenants!A4146:I5149,8,FALSE)</f>
        <v>#REF!</v>
      </c>
    </row>
    <row r="4146" spans="22:29" s="16" customFormat="1" x14ac:dyDescent="0.35">
      <c r="V4146" s="16" t="str">
        <f>IF(ISBLANK(Consolication[[#This Row],[Bénéficiaires]]),"",VLOOKUP(Consolication[[#This Row],[Bénéficiaires]],'PADESCE Ccontractuelle'!$B$61:$N$175,9,FALSE))</f>
        <v/>
      </c>
      <c r="AB4146" s="16" t="str">
        <f>IF(ISBLANK(Consolication[[#This Row],[Bénéficiaires]]),"",VLOOKUP(Consolication[[#This Row],[Bénéficiaires]],'PADESCE Ccontractuelle'!$B$61:$N$175,10,FALSE))</f>
        <v/>
      </c>
      <c r="AC4146" s="34" t="e">
        <f>VLOOKUP(#REF!,Apprenants!A4147:I5150,8,FALSE)</f>
        <v>#REF!</v>
      </c>
    </row>
    <row r="4147" spans="22:29" s="16" customFormat="1" x14ac:dyDescent="0.35">
      <c r="V4147" s="16" t="str">
        <f>IF(ISBLANK(Consolication[[#This Row],[Bénéficiaires]]),"",VLOOKUP(Consolication[[#This Row],[Bénéficiaires]],'PADESCE Ccontractuelle'!$B$61:$N$175,9,FALSE))</f>
        <v/>
      </c>
      <c r="AB4147" s="16" t="str">
        <f>IF(ISBLANK(Consolication[[#This Row],[Bénéficiaires]]),"",VLOOKUP(Consolication[[#This Row],[Bénéficiaires]],'PADESCE Ccontractuelle'!$B$61:$N$175,10,FALSE))</f>
        <v/>
      </c>
      <c r="AC4147" s="34" t="e">
        <f>VLOOKUP(#REF!,Apprenants!A4148:I5151,8,FALSE)</f>
        <v>#REF!</v>
      </c>
    </row>
    <row r="4148" spans="22:29" s="16" customFormat="1" x14ac:dyDescent="0.35">
      <c r="V4148" s="16" t="str">
        <f>IF(ISBLANK(Consolication[[#This Row],[Bénéficiaires]]),"",VLOOKUP(Consolication[[#This Row],[Bénéficiaires]],'PADESCE Ccontractuelle'!$B$61:$N$175,9,FALSE))</f>
        <v/>
      </c>
      <c r="AB4148" s="16" t="str">
        <f>IF(ISBLANK(Consolication[[#This Row],[Bénéficiaires]]),"",VLOOKUP(Consolication[[#This Row],[Bénéficiaires]],'PADESCE Ccontractuelle'!$B$61:$N$175,10,FALSE))</f>
        <v/>
      </c>
      <c r="AC4148" s="34" t="e">
        <f>VLOOKUP(#REF!,Apprenants!A4149:I5152,8,FALSE)</f>
        <v>#REF!</v>
      </c>
    </row>
    <row r="4149" spans="22:29" s="16" customFormat="1" x14ac:dyDescent="0.35">
      <c r="V4149" s="16" t="str">
        <f>IF(ISBLANK(Consolication[[#This Row],[Bénéficiaires]]),"",VLOOKUP(Consolication[[#This Row],[Bénéficiaires]],'PADESCE Ccontractuelle'!$B$61:$N$175,9,FALSE))</f>
        <v/>
      </c>
      <c r="AB4149" s="16" t="str">
        <f>IF(ISBLANK(Consolication[[#This Row],[Bénéficiaires]]),"",VLOOKUP(Consolication[[#This Row],[Bénéficiaires]],'PADESCE Ccontractuelle'!$B$61:$N$175,10,FALSE))</f>
        <v/>
      </c>
      <c r="AC4149" s="34" t="e">
        <f>VLOOKUP(#REF!,Apprenants!A4150:I5153,8,FALSE)</f>
        <v>#REF!</v>
      </c>
    </row>
    <row r="4150" spans="22:29" s="16" customFormat="1" x14ac:dyDescent="0.35">
      <c r="V4150" s="16" t="str">
        <f>IF(ISBLANK(Consolication[[#This Row],[Bénéficiaires]]),"",VLOOKUP(Consolication[[#This Row],[Bénéficiaires]],'PADESCE Ccontractuelle'!$B$61:$N$175,9,FALSE))</f>
        <v/>
      </c>
      <c r="AB4150" s="16" t="str">
        <f>IF(ISBLANK(Consolication[[#This Row],[Bénéficiaires]]),"",VLOOKUP(Consolication[[#This Row],[Bénéficiaires]],'PADESCE Ccontractuelle'!$B$61:$N$175,10,FALSE))</f>
        <v/>
      </c>
      <c r="AC4150" s="34" t="e">
        <f>VLOOKUP(#REF!,Apprenants!A4151:I5154,8,FALSE)</f>
        <v>#REF!</v>
      </c>
    </row>
    <row r="4151" spans="22:29" s="16" customFormat="1" x14ac:dyDescent="0.35">
      <c r="V4151" s="16" t="str">
        <f>IF(ISBLANK(Consolication[[#This Row],[Bénéficiaires]]),"",VLOOKUP(Consolication[[#This Row],[Bénéficiaires]],'PADESCE Ccontractuelle'!$B$61:$N$175,9,FALSE))</f>
        <v/>
      </c>
      <c r="AB4151" s="16" t="str">
        <f>IF(ISBLANK(Consolication[[#This Row],[Bénéficiaires]]),"",VLOOKUP(Consolication[[#This Row],[Bénéficiaires]],'PADESCE Ccontractuelle'!$B$61:$N$175,10,FALSE))</f>
        <v/>
      </c>
      <c r="AC4151" s="34" t="e">
        <f>VLOOKUP(#REF!,Apprenants!A4152:I5155,8,FALSE)</f>
        <v>#REF!</v>
      </c>
    </row>
    <row r="4152" spans="22:29" s="16" customFormat="1" x14ac:dyDescent="0.35">
      <c r="V4152" s="16" t="str">
        <f>IF(ISBLANK(Consolication[[#This Row],[Bénéficiaires]]),"",VLOOKUP(Consolication[[#This Row],[Bénéficiaires]],'PADESCE Ccontractuelle'!$B$61:$N$175,9,FALSE))</f>
        <v/>
      </c>
      <c r="AB4152" s="16" t="str">
        <f>IF(ISBLANK(Consolication[[#This Row],[Bénéficiaires]]),"",VLOOKUP(Consolication[[#This Row],[Bénéficiaires]],'PADESCE Ccontractuelle'!$B$61:$N$175,10,FALSE))</f>
        <v/>
      </c>
      <c r="AC4152" s="34" t="e">
        <f>VLOOKUP(#REF!,Apprenants!A4153:I5156,8,FALSE)</f>
        <v>#REF!</v>
      </c>
    </row>
    <row r="4153" spans="22:29" s="16" customFormat="1" x14ac:dyDescent="0.35">
      <c r="V4153" s="16" t="str">
        <f>IF(ISBLANK(Consolication[[#This Row],[Bénéficiaires]]),"",VLOOKUP(Consolication[[#This Row],[Bénéficiaires]],'PADESCE Ccontractuelle'!$B$61:$N$175,9,FALSE))</f>
        <v/>
      </c>
      <c r="AB4153" s="16" t="str">
        <f>IF(ISBLANK(Consolication[[#This Row],[Bénéficiaires]]),"",VLOOKUP(Consolication[[#This Row],[Bénéficiaires]],'PADESCE Ccontractuelle'!$B$61:$N$175,10,FALSE))</f>
        <v/>
      </c>
      <c r="AC4153" s="34" t="e">
        <f>VLOOKUP(#REF!,Apprenants!A4154:I5157,8,FALSE)</f>
        <v>#REF!</v>
      </c>
    </row>
    <row r="4154" spans="22:29" s="16" customFormat="1" x14ac:dyDescent="0.35">
      <c r="V4154" s="16" t="str">
        <f>IF(ISBLANK(Consolication[[#This Row],[Bénéficiaires]]),"",VLOOKUP(Consolication[[#This Row],[Bénéficiaires]],'PADESCE Ccontractuelle'!$B$61:$N$175,9,FALSE))</f>
        <v/>
      </c>
      <c r="AB4154" s="16" t="str">
        <f>IF(ISBLANK(Consolication[[#This Row],[Bénéficiaires]]),"",VLOOKUP(Consolication[[#This Row],[Bénéficiaires]],'PADESCE Ccontractuelle'!$B$61:$N$175,10,FALSE))</f>
        <v/>
      </c>
      <c r="AC4154" s="34" t="e">
        <f>VLOOKUP(#REF!,Apprenants!A4155:I5158,8,FALSE)</f>
        <v>#REF!</v>
      </c>
    </row>
    <row r="4155" spans="22:29" s="16" customFormat="1" x14ac:dyDescent="0.35">
      <c r="V4155" s="16" t="str">
        <f>IF(ISBLANK(Consolication[[#This Row],[Bénéficiaires]]),"",VLOOKUP(Consolication[[#This Row],[Bénéficiaires]],'PADESCE Ccontractuelle'!$B$61:$N$175,9,FALSE))</f>
        <v/>
      </c>
      <c r="AB4155" s="16" t="str">
        <f>IF(ISBLANK(Consolication[[#This Row],[Bénéficiaires]]),"",VLOOKUP(Consolication[[#This Row],[Bénéficiaires]],'PADESCE Ccontractuelle'!$B$61:$N$175,10,FALSE))</f>
        <v/>
      </c>
      <c r="AC4155" s="34" t="e">
        <f>VLOOKUP(#REF!,Apprenants!A4156:I5159,8,FALSE)</f>
        <v>#REF!</v>
      </c>
    </row>
    <row r="4156" spans="22:29" s="16" customFormat="1" x14ac:dyDescent="0.35">
      <c r="V4156" s="16" t="str">
        <f>IF(ISBLANK(Consolication[[#This Row],[Bénéficiaires]]),"",VLOOKUP(Consolication[[#This Row],[Bénéficiaires]],'PADESCE Ccontractuelle'!$B$61:$N$175,9,FALSE))</f>
        <v/>
      </c>
      <c r="AB4156" s="16" t="str">
        <f>IF(ISBLANK(Consolication[[#This Row],[Bénéficiaires]]),"",VLOOKUP(Consolication[[#This Row],[Bénéficiaires]],'PADESCE Ccontractuelle'!$B$61:$N$175,10,FALSE))</f>
        <v/>
      </c>
      <c r="AC4156" s="34" t="e">
        <f>VLOOKUP(#REF!,Apprenants!A4157:I5160,8,FALSE)</f>
        <v>#REF!</v>
      </c>
    </row>
    <row r="4157" spans="22:29" s="16" customFormat="1" x14ac:dyDescent="0.35">
      <c r="V4157" s="16" t="str">
        <f>IF(ISBLANK(Consolication[[#This Row],[Bénéficiaires]]),"",VLOOKUP(Consolication[[#This Row],[Bénéficiaires]],'PADESCE Ccontractuelle'!$B$61:$N$175,9,FALSE))</f>
        <v/>
      </c>
      <c r="AB4157" s="16" t="str">
        <f>IF(ISBLANK(Consolication[[#This Row],[Bénéficiaires]]),"",VLOOKUP(Consolication[[#This Row],[Bénéficiaires]],'PADESCE Ccontractuelle'!$B$61:$N$175,10,FALSE))</f>
        <v/>
      </c>
      <c r="AC4157" s="34" t="e">
        <f>VLOOKUP(#REF!,Apprenants!A4158:I5161,8,FALSE)</f>
        <v>#REF!</v>
      </c>
    </row>
    <row r="4158" spans="22:29" s="16" customFormat="1" x14ac:dyDescent="0.35">
      <c r="V4158" s="16" t="str">
        <f>IF(ISBLANK(Consolication[[#This Row],[Bénéficiaires]]),"",VLOOKUP(Consolication[[#This Row],[Bénéficiaires]],'PADESCE Ccontractuelle'!$B$61:$N$175,9,FALSE))</f>
        <v/>
      </c>
      <c r="AB4158" s="16" t="str">
        <f>IF(ISBLANK(Consolication[[#This Row],[Bénéficiaires]]),"",VLOOKUP(Consolication[[#This Row],[Bénéficiaires]],'PADESCE Ccontractuelle'!$B$61:$N$175,10,FALSE))</f>
        <v/>
      </c>
      <c r="AC4158" s="34" t="e">
        <f>VLOOKUP(#REF!,Apprenants!A4159:I5162,8,FALSE)</f>
        <v>#REF!</v>
      </c>
    </row>
    <row r="4159" spans="22:29" s="16" customFormat="1" x14ac:dyDescent="0.35">
      <c r="V4159" s="16" t="str">
        <f>IF(ISBLANK(Consolication[[#This Row],[Bénéficiaires]]),"",VLOOKUP(Consolication[[#This Row],[Bénéficiaires]],'PADESCE Ccontractuelle'!$B$61:$N$175,9,FALSE))</f>
        <v/>
      </c>
      <c r="AB4159" s="16" t="str">
        <f>IF(ISBLANK(Consolication[[#This Row],[Bénéficiaires]]),"",VLOOKUP(Consolication[[#This Row],[Bénéficiaires]],'PADESCE Ccontractuelle'!$B$61:$N$175,10,FALSE))</f>
        <v/>
      </c>
      <c r="AC4159" s="34" t="e">
        <f>VLOOKUP(#REF!,Apprenants!A4160:I5163,8,FALSE)</f>
        <v>#REF!</v>
      </c>
    </row>
    <row r="4160" spans="22:29" s="16" customFormat="1" x14ac:dyDescent="0.35">
      <c r="V4160" s="16" t="str">
        <f>IF(ISBLANK(Consolication[[#This Row],[Bénéficiaires]]),"",VLOOKUP(Consolication[[#This Row],[Bénéficiaires]],'PADESCE Ccontractuelle'!$B$61:$N$175,9,FALSE))</f>
        <v/>
      </c>
      <c r="AB4160" s="16" t="str">
        <f>IF(ISBLANK(Consolication[[#This Row],[Bénéficiaires]]),"",VLOOKUP(Consolication[[#This Row],[Bénéficiaires]],'PADESCE Ccontractuelle'!$B$61:$N$175,10,FALSE))</f>
        <v/>
      </c>
      <c r="AC4160" s="34" t="e">
        <f>VLOOKUP(#REF!,Apprenants!A4161:I5164,8,FALSE)</f>
        <v>#REF!</v>
      </c>
    </row>
    <row r="4161" spans="22:29" s="16" customFormat="1" x14ac:dyDescent="0.35">
      <c r="V4161" s="16" t="str">
        <f>IF(ISBLANK(Consolication[[#This Row],[Bénéficiaires]]),"",VLOOKUP(Consolication[[#This Row],[Bénéficiaires]],'PADESCE Ccontractuelle'!$B$61:$N$175,9,FALSE))</f>
        <v/>
      </c>
      <c r="AB4161" s="16" t="str">
        <f>IF(ISBLANK(Consolication[[#This Row],[Bénéficiaires]]),"",VLOOKUP(Consolication[[#This Row],[Bénéficiaires]],'PADESCE Ccontractuelle'!$B$61:$N$175,10,FALSE))</f>
        <v/>
      </c>
      <c r="AC4161" s="34" t="e">
        <f>VLOOKUP(#REF!,Apprenants!A4162:I5165,8,FALSE)</f>
        <v>#REF!</v>
      </c>
    </row>
    <row r="4162" spans="22:29" s="16" customFormat="1" x14ac:dyDescent="0.35">
      <c r="V4162" s="16" t="str">
        <f>IF(ISBLANK(Consolication[[#This Row],[Bénéficiaires]]),"",VLOOKUP(Consolication[[#This Row],[Bénéficiaires]],'PADESCE Ccontractuelle'!$B$61:$N$175,9,FALSE))</f>
        <v/>
      </c>
      <c r="AB4162" s="16" t="str">
        <f>IF(ISBLANK(Consolication[[#This Row],[Bénéficiaires]]),"",VLOOKUP(Consolication[[#This Row],[Bénéficiaires]],'PADESCE Ccontractuelle'!$B$61:$N$175,10,FALSE))</f>
        <v/>
      </c>
      <c r="AC4162" s="34" t="e">
        <f>VLOOKUP(#REF!,Apprenants!A4163:I5166,8,FALSE)</f>
        <v>#REF!</v>
      </c>
    </row>
    <row r="4163" spans="22:29" s="16" customFormat="1" x14ac:dyDescent="0.35">
      <c r="V4163" s="16" t="str">
        <f>IF(ISBLANK(Consolication[[#This Row],[Bénéficiaires]]),"",VLOOKUP(Consolication[[#This Row],[Bénéficiaires]],'PADESCE Ccontractuelle'!$B$61:$N$175,9,FALSE))</f>
        <v/>
      </c>
      <c r="AB4163" s="16" t="str">
        <f>IF(ISBLANK(Consolication[[#This Row],[Bénéficiaires]]),"",VLOOKUP(Consolication[[#This Row],[Bénéficiaires]],'PADESCE Ccontractuelle'!$B$61:$N$175,10,FALSE))</f>
        <v/>
      </c>
      <c r="AC4163" s="34" t="e">
        <f>VLOOKUP(#REF!,Apprenants!A4164:I5167,8,FALSE)</f>
        <v>#REF!</v>
      </c>
    </row>
    <row r="4164" spans="22:29" s="16" customFormat="1" x14ac:dyDescent="0.35">
      <c r="V4164" s="16" t="str">
        <f>IF(ISBLANK(Consolication[[#This Row],[Bénéficiaires]]),"",VLOOKUP(Consolication[[#This Row],[Bénéficiaires]],'PADESCE Ccontractuelle'!$B$61:$N$175,9,FALSE))</f>
        <v/>
      </c>
      <c r="AB4164" s="16" t="str">
        <f>IF(ISBLANK(Consolication[[#This Row],[Bénéficiaires]]),"",VLOOKUP(Consolication[[#This Row],[Bénéficiaires]],'PADESCE Ccontractuelle'!$B$61:$N$175,10,FALSE))</f>
        <v/>
      </c>
      <c r="AC4164" s="34" t="e">
        <f>VLOOKUP(#REF!,Apprenants!A4165:I5168,8,FALSE)</f>
        <v>#REF!</v>
      </c>
    </row>
    <row r="4165" spans="22:29" s="16" customFormat="1" x14ac:dyDescent="0.35">
      <c r="V4165" s="16" t="str">
        <f>IF(ISBLANK(Consolication[[#This Row],[Bénéficiaires]]),"",VLOOKUP(Consolication[[#This Row],[Bénéficiaires]],'PADESCE Ccontractuelle'!$B$61:$N$175,9,FALSE))</f>
        <v/>
      </c>
      <c r="AB4165" s="16" t="str">
        <f>IF(ISBLANK(Consolication[[#This Row],[Bénéficiaires]]),"",VLOOKUP(Consolication[[#This Row],[Bénéficiaires]],'PADESCE Ccontractuelle'!$B$61:$N$175,10,FALSE))</f>
        <v/>
      </c>
      <c r="AC4165" s="34" t="e">
        <f>VLOOKUP(#REF!,Apprenants!A4166:I5169,8,FALSE)</f>
        <v>#REF!</v>
      </c>
    </row>
    <row r="4166" spans="22:29" s="16" customFormat="1" x14ac:dyDescent="0.35">
      <c r="V4166" s="16" t="str">
        <f>IF(ISBLANK(Consolication[[#This Row],[Bénéficiaires]]),"",VLOOKUP(Consolication[[#This Row],[Bénéficiaires]],'PADESCE Ccontractuelle'!$B$61:$N$175,9,FALSE))</f>
        <v/>
      </c>
      <c r="AB4166" s="16" t="str">
        <f>IF(ISBLANK(Consolication[[#This Row],[Bénéficiaires]]),"",VLOOKUP(Consolication[[#This Row],[Bénéficiaires]],'PADESCE Ccontractuelle'!$B$61:$N$175,10,FALSE))</f>
        <v/>
      </c>
      <c r="AC4166" s="34" t="e">
        <f>VLOOKUP(#REF!,Apprenants!A4167:I5170,8,FALSE)</f>
        <v>#REF!</v>
      </c>
    </row>
    <row r="4167" spans="22:29" s="16" customFormat="1" x14ac:dyDescent="0.35">
      <c r="V4167" s="16" t="str">
        <f>IF(ISBLANK(Consolication[[#This Row],[Bénéficiaires]]),"",VLOOKUP(Consolication[[#This Row],[Bénéficiaires]],'PADESCE Ccontractuelle'!$B$61:$N$175,9,FALSE))</f>
        <v/>
      </c>
      <c r="AB4167" s="16" t="str">
        <f>IF(ISBLANK(Consolication[[#This Row],[Bénéficiaires]]),"",VLOOKUP(Consolication[[#This Row],[Bénéficiaires]],'PADESCE Ccontractuelle'!$B$61:$N$175,10,FALSE))</f>
        <v/>
      </c>
      <c r="AC4167" s="34" t="e">
        <f>VLOOKUP(#REF!,Apprenants!A4168:I5171,8,FALSE)</f>
        <v>#REF!</v>
      </c>
    </row>
    <row r="4168" spans="22:29" s="16" customFormat="1" x14ac:dyDescent="0.35">
      <c r="V4168" s="16" t="str">
        <f>IF(ISBLANK(Consolication[[#This Row],[Bénéficiaires]]),"",VLOOKUP(Consolication[[#This Row],[Bénéficiaires]],'PADESCE Ccontractuelle'!$B$61:$N$175,9,FALSE))</f>
        <v/>
      </c>
      <c r="AB4168" s="16" t="str">
        <f>IF(ISBLANK(Consolication[[#This Row],[Bénéficiaires]]),"",VLOOKUP(Consolication[[#This Row],[Bénéficiaires]],'PADESCE Ccontractuelle'!$B$61:$N$175,10,FALSE))</f>
        <v/>
      </c>
      <c r="AC4168" s="34" t="e">
        <f>VLOOKUP(#REF!,Apprenants!A4169:I5172,8,FALSE)</f>
        <v>#REF!</v>
      </c>
    </row>
    <row r="4169" spans="22:29" s="16" customFormat="1" x14ac:dyDescent="0.35">
      <c r="V4169" s="16" t="str">
        <f>IF(ISBLANK(Consolication[[#This Row],[Bénéficiaires]]),"",VLOOKUP(Consolication[[#This Row],[Bénéficiaires]],'PADESCE Ccontractuelle'!$B$61:$N$175,9,FALSE))</f>
        <v/>
      </c>
      <c r="AB4169" s="16" t="str">
        <f>IF(ISBLANK(Consolication[[#This Row],[Bénéficiaires]]),"",VLOOKUP(Consolication[[#This Row],[Bénéficiaires]],'PADESCE Ccontractuelle'!$B$61:$N$175,10,FALSE))</f>
        <v/>
      </c>
      <c r="AC4169" s="34" t="e">
        <f>VLOOKUP(#REF!,Apprenants!A4170:I5173,8,FALSE)</f>
        <v>#REF!</v>
      </c>
    </row>
    <row r="4170" spans="22:29" s="16" customFormat="1" x14ac:dyDescent="0.35">
      <c r="V4170" s="16" t="str">
        <f>IF(ISBLANK(Consolication[[#This Row],[Bénéficiaires]]),"",VLOOKUP(Consolication[[#This Row],[Bénéficiaires]],'PADESCE Ccontractuelle'!$B$61:$N$175,9,FALSE))</f>
        <v/>
      </c>
      <c r="AB4170" s="16" t="str">
        <f>IF(ISBLANK(Consolication[[#This Row],[Bénéficiaires]]),"",VLOOKUP(Consolication[[#This Row],[Bénéficiaires]],'PADESCE Ccontractuelle'!$B$61:$N$175,10,FALSE))</f>
        <v/>
      </c>
      <c r="AC4170" s="34" t="e">
        <f>VLOOKUP(#REF!,Apprenants!A4171:I5174,8,FALSE)</f>
        <v>#REF!</v>
      </c>
    </row>
    <row r="4171" spans="22:29" s="16" customFormat="1" x14ac:dyDescent="0.35">
      <c r="V4171" s="16" t="str">
        <f>IF(ISBLANK(Consolication[[#This Row],[Bénéficiaires]]),"",VLOOKUP(Consolication[[#This Row],[Bénéficiaires]],'PADESCE Ccontractuelle'!$B$61:$N$175,9,FALSE))</f>
        <v/>
      </c>
      <c r="AB4171" s="16" t="str">
        <f>IF(ISBLANK(Consolication[[#This Row],[Bénéficiaires]]),"",VLOOKUP(Consolication[[#This Row],[Bénéficiaires]],'PADESCE Ccontractuelle'!$B$61:$N$175,10,FALSE))</f>
        <v/>
      </c>
      <c r="AC4171" s="34" t="e">
        <f>VLOOKUP(#REF!,Apprenants!A4172:I5175,8,FALSE)</f>
        <v>#REF!</v>
      </c>
    </row>
    <row r="4172" spans="22:29" s="16" customFormat="1" x14ac:dyDescent="0.35">
      <c r="V4172" s="16" t="str">
        <f>IF(ISBLANK(Consolication[[#This Row],[Bénéficiaires]]),"",VLOOKUP(Consolication[[#This Row],[Bénéficiaires]],'PADESCE Ccontractuelle'!$B$61:$N$175,9,FALSE))</f>
        <v/>
      </c>
      <c r="AB4172" s="16" t="str">
        <f>IF(ISBLANK(Consolication[[#This Row],[Bénéficiaires]]),"",VLOOKUP(Consolication[[#This Row],[Bénéficiaires]],'PADESCE Ccontractuelle'!$B$61:$N$175,10,FALSE))</f>
        <v/>
      </c>
      <c r="AC4172" s="34" t="e">
        <f>VLOOKUP(#REF!,Apprenants!A4173:I5176,8,FALSE)</f>
        <v>#REF!</v>
      </c>
    </row>
    <row r="4173" spans="22:29" s="16" customFormat="1" x14ac:dyDescent="0.35">
      <c r="V4173" s="16" t="str">
        <f>IF(ISBLANK(Consolication[[#This Row],[Bénéficiaires]]),"",VLOOKUP(Consolication[[#This Row],[Bénéficiaires]],'PADESCE Ccontractuelle'!$B$61:$N$175,9,FALSE))</f>
        <v/>
      </c>
      <c r="AB4173" s="16" t="str">
        <f>IF(ISBLANK(Consolication[[#This Row],[Bénéficiaires]]),"",VLOOKUP(Consolication[[#This Row],[Bénéficiaires]],'PADESCE Ccontractuelle'!$B$61:$N$175,10,FALSE))</f>
        <v/>
      </c>
      <c r="AC4173" s="34" t="e">
        <f>VLOOKUP(#REF!,Apprenants!A4174:I5177,8,FALSE)</f>
        <v>#REF!</v>
      </c>
    </row>
    <row r="4174" spans="22:29" s="16" customFormat="1" x14ac:dyDescent="0.35">
      <c r="V4174" s="16" t="str">
        <f>IF(ISBLANK(Consolication[[#This Row],[Bénéficiaires]]),"",VLOOKUP(Consolication[[#This Row],[Bénéficiaires]],'PADESCE Ccontractuelle'!$B$61:$N$175,9,FALSE))</f>
        <v/>
      </c>
      <c r="AB4174" s="16" t="str">
        <f>IF(ISBLANK(Consolication[[#This Row],[Bénéficiaires]]),"",VLOOKUP(Consolication[[#This Row],[Bénéficiaires]],'PADESCE Ccontractuelle'!$B$61:$N$175,10,FALSE))</f>
        <v/>
      </c>
      <c r="AC4174" s="34" t="e">
        <f>VLOOKUP(#REF!,Apprenants!A4175:I5178,8,FALSE)</f>
        <v>#REF!</v>
      </c>
    </row>
    <row r="4175" spans="22:29" s="16" customFormat="1" x14ac:dyDescent="0.35">
      <c r="V4175" s="16" t="str">
        <f>IF(ISBLANK(Consolication[[#This Row],[Bénéficiaires]]),"",VLOOKUP(Consolication[[#This Row],[Bénéficiaires]],'PADESCE Ccontractuelle'!$B$61:$N$175,9,FALSE))</f>
        <v/>
      </c>
      <c r="AB4175" s="16" t="str">
        <f>IF(ISBLANK(Consolication[[#This Row],[Bénéficiaires]]),"",VLOOKUP(Consolication[[#This Row],[Bénéficiaires]],'PADESCE Ccontractuelle'!$B$61:$N$175,10,FALSE))</f>
        <v/>
      </c>
      <c r="AC4175" s="34" t="e">
        <f>VLOOKUP(#REF!,Apprenants!A4176:I5179,8,FALSE)</f>
        <v>#REF!</v>
      </c>
    </row>
    <row r="4176" spans="22:29" s="16" customFormat="1" x14ac:dyDescent="0.35">
      <c r="V4176" s="16" t="str">
        <f>IF(ISBLANK(Consolication[[#This Row],[Bénéficiaires]]),"",VLOOKUP(Consolication[[#This Row],[Bénéficiaires]],'PADESCE Ccontractuelle'!$B$61:$N$175,9,FALSE))</f>
        <v/>
      </c>
      <c r="AB4176" s="16" t="str">
        <f>IF(ISBLANK(Consolication[[#This Row],[Bénéficiaires]]),"",VLOOKUP(Consolication[[#This Row],[Bénéficiaires]],'PADESCE Ccontractuelle'!$B$61:$N$175,10,FALSE))</f>
        <v/>
      </c>
      <c r="AC4176" s="34" t="e">
        <f>VLOOKUP(#REF!,Apprenants!A4177:I5180,8,FALSE)</f>
        <v>#REF!</v>
      </c>
    </row>
    <row r="4177" spans="22:29" s="16" customFormat="1" x14ac:dyDescent="0.35">
      <c r="V4177" s="16" t="str">
        <f>IF(ISBLANK(Consolication[[#This Row],[Bénéficiaires]]),"",VLOOKUP(Consolication[[#This Row],[Bénéficiaires]],'PADESCE Ccontractuelle'!$B$61:$N$175,9,FALSE))</f>
        <v/>
      </c>
      <c r="AB4177" s="16" t="str">
        <f>IF(ISBLANK(Consolication[[#This Row],[Bénéficiaires]]),"",VLOOKUP(Consolication[[#This Row],[Bénéficiaires]],'PADESCE Ccontractuelle'!$B$61:$N$175,10,FALSE))</f>
        <v/>
      </c>
      <c r="AC4177" s="34" t="e">
        <f>VLOOKUP(#REF!,Apprenants!A4178:I5181,8,FALSE)</f>
        <v>#REF!</v>
      </c>
    </row>
    <row r="4178" spans="22:29" s="16" customFormat="1" x14ac:dyDescent="0.35">
      <c r="V4178" s="16" t="str">
        <f>IF(ISBLANK(Consolication[[#This Row],[Bénéficiaires]]),"",VLOOKUP(Consolication[[#This Row],[Bénéficiaires]],'PADESCE Ccontractuelle'!$B$61:$N$175,9,FALSE))</f>
        <v/>
      </c>
      <c r="AB4178" s="16" t="str">
        <f>IF(ISBLANK(Consolication[[#This Row],[Bénéficiaires]]),"",VLOOKUP(Consolication[[#This Row],[Bénéficiaires]],'PADESCE Ccontractuelle'!$B$61:$N$175,10,FALSE))</f>
        <v/>
      </c>
      <c r="AC4178" s="34" t="e">
        <f>VLOOKUP(#REF!,Apprenants!A4179:I5182,8,FALSE)</f>
        <v>#REF!</v>
      </c>
    </row>
    <row r="4179" spans="22:29" s="16" customFormat="1" x14ac:dyDescent="0.35">
      <c r="V4179" s="16" t="str">
        <f>IF(ISBLANK(Consolication[[#This Row],[Bénéficiaires]]),"",VLOOKUP(Consolication[[#This Row],[Bénéficiaires]],'PADESCE Ccontractuelle'!$B$61:$N$175,9,FALSE))</f>
        <v/>
      </c>
      <c r="AB4179" s="16" t="str">
        <f>IF(ISBLANK(Consolication[[#This Row],[Bénéficiaires]]),"",VLOOKUP(Consolication[[#This Row],[Bénéficiaires]],'PADESCE Ccontractuelle'!$B$61:$N$175,10,FALSE))</f>
        <v/>
      </c>
      <c r="AC4179" s="34" t="e">
        <f>VLOOKUP(#REF!,Apprenants!A4180:I5183,8,FALSE)</f>
        <v>#REF!</v>
      </c>
    </row>
    <row r="4180" spans="22:29" s="16" customFormat="1" x14ac:dyDescent="0.35">
      <c r="V4180" s="16" t="str">
        <f>IF(ISBLANK(Consolication[[#This Row],[Bénéficiaires]]),"",VLOOKUP(Consolication[[#This Row],[Bénéficiaires]],'PADESCE Ccontractuelle'!$B$61:$N$175,9,FALSE))</f>
        <v/>
      </c>
      <c r="AB4180" s="16" t="str">
        <f>IF(ISBLANK(Consolication[[#This Row],[Bénéficiaires]]),"",VLOOKUP(Consolication[[#This Row],[Bénéficiaires]],'PADESCE Ccontractuelle'!$B$61:$N$175,10,FALSE))</f>
        <v/>
      </c>
      <c r="AC4180" s="34" t="e">
        <f>VLOOKUP(#REF!,Apprenants!A4181:I5184,8,FALSE)</f>
        <v>#REF!</v>
      </c>
    </row>
    <row r="4181" spans="22:29" s="16" customFormat="1" x14ac:dyDescent="0.35">
      <c r="V4181" s="16" t="str">
        <f>IF(ISBLANK(Consolication[[#This Row],[Bénéficiaires]]),"",VLOOKUP(Consolication[[#This Row],[Bénéficiaires]],'PADESCE Ccontractuelle'!$B$61:$N$175,9,FALSE))</f>
        <v/>
      </c>
      <c r="AB4181" s="16" t="str">
        <f>IF(ISBLANK(Consolication[[#This Row],[Bénéficiaires]]),"",VLOOKUP(Consolication[[#This Row],[Bénéficiaires]],'PADESCE Ccontractuelle'!$B$61:$N$175,10,FALSE))</f>
        <v/>
      </c>
      <c r="AC4181" s="34" t="e">
        <f>VLOOKUP(#REF!,Apprenants!A4182:I5185,8,FALSE)</f>
        <v>#REF!</v>
      </c>
    </row>
    <row r="4182" spans="22:29" s="16" customFormat="1" x14ac:dyDescent="0.35">
      <c r="V4182" s="16" t="str">
        <f>IF(ISBLANK(Consolication[[#This Row],[Bénéficiaires]]),"",VLOOKUP(Consolication[[#This Row],[Bénéficiaires]],'PADESCE Ccontractuelle'!$B$61:$N$175,9,FALSE))</f>
        <v/>
      </c>
      <c r="AB4182" s="16" t="str">
        <f>IF(ISBLANK(Consolication[[#This Row],[Bénéficiaires]]),"",VLOOKUP(Consolication[[#This Row],[Bénéficiaires]],'PADESCE Ccontractuelle'!$B$61:$N$175,10,FALSE))</f>
        <v/>
      </c>
      <c r="AC4182" s="34" t="e">
        <f>VLOOKUP(#REF!,Apprenants!A4183:I5186,8,FALSE)</f>
        <v>#REF!</v>
      </c>
    </row>
    <row r="4183" spans="22:29" s="16" customFormat="1" x14ac:dyDescent="0.35">
      <c r="V4183" s="16" t="str">
        <f>IF(ISBLANK(Consolication[[#This Row],[Bénéficiaires]]),"",VLOOKUP(Consolication[[#This Row],[Bénéficiaires]],'PADESCE Ccontractuelle'!$B$61:$N$175,9,FALSE))</f>
        <v/>
      </c>
      <c r="AB4183" s="16" t="str">
        <f>IF(ISBLANK(Consolication[[#This Row],[Bénéficiaires]]),"",VLOOKUP(Consolication[[#This Row],[Bénéficiaires]],'PADESCE Ccontractuelle'!$B$61:$N$175,10,FALSE))</f>
        <v/>
      </c>
      <c r="AC4183" s="34" t="e">
        <f>VLOOKUP(#REF!,Apprenants!A4184:I5187,8,FALSE)</f>
        <v>#REF!</v>
      </c>
    </row>
    <row r="4184" spans="22:29" s="16" customFormat="1" x14ac:dyDescent="0.35">
      <c r="V4184" s="16" t="str">
        <f>IF(ISBLANK(Consolication[[#This Row],[Bénéficiaires]]),"",VLOOKUP(Consolication[[#This Row],[Bénéficiaires]],'PADESCE Ccontractuelle'!$B$61:$N$175,9,FALSE))</f>
        <v/>
      </c>
      <c r="AB4184" s="16" t="str">
        <f>IF(ISBLANK(Consolication[[#This Row],[Bénéficiaires]]),"",VLOOKUP(Consolication[[#This Row],[Bénéficiaires]],'PADESCE Ccontractuelle'!$B$61:$N$175,10,FALSE))</f>
        <v/>
      </c>
      <c r="AC4184" s="34" t="e">
        <f>VLOOKUP(#REF!,Apprenants!A4185:I5188,8,FALSE)</f>
        <v>#REF!</v>
      </c>
    </row>
    <row r="4185" spans="22:29" s="16" customFormat="1" x14ac:dyDescent="0.35">
      <c r="V4185" s="16" t="str">
        <f>IF(ISBLANK(Consolication[[#This Row],[Bénéficiaires]]),"",VLOOKUP(Consolication[[#This Row],[Bénéficiaires]],'PADESCE Ccontractuelle'!$B$61:$N$175,9,FALSE))</f>
        <v/>
      </c>
      <c r="AB4185" s="16" t="str">
        <f>IF(ISBLANK(Consolication[[#This Row],[Bénéficiaires]]),"",VLOOKUP(Consolication[[#This Row],[Bénéficiaires]],'PADESCE Ccontractuelle'!$B$61:$N$175,10,FALSE))</f>
        <v/>
      </c>
      <c r="AC4185" s="34" t="e">
        <f>VLOOKUP(#REF!,Apprenants!A4186:I5189,8,FALSE)</f>
        <v>#REF!</v>
      </c>
    </row>
    <row r="4186" spans="22:29" s="16" customFormat="1" x14ac:dyDescent="0.35">
      <c r="V4186" s="16" t="str">
        <f>IF(ISBLANK(Consolication[[#This Row],[Bénéficiaires]]),"",VLOOKUP(Consolication[[#This Row],[Bénéficiaires]],'PADESCE Ccontractuelle'!$B$61:$N$175,9,FALSE))</f>
        <v/>
      </c>
      <c r="AB4186" s="16" t="str">
        <f>IF(ISBLANK(Consolication[[#This Row],[Bénéficiaires]]),"",VLOOKUP(Consolication[[#This Row],[Bénéficiaires]],'PADESCE Ccontractuelle'!$B$61:$N$175,10,FALSE))</f>
        <v/>
      </c>
      <c r="AC4186" s="34" t="e">
        <f>VLOOKUP(#REF!,Apprenants!A4187:I5190,8,FALSE)</f>
        <v>#REF!</v>
      </c>
    </row>
    <row r="4187" spans="22:29" s="16" customFormat="1" x14ac:dyDescent="0.35">
      <c r="V4187" s="16" t="str">
        <f>IF(ISBLANK(Consolication[[#This Row],[Bénéficiaires]]),"",VLOOKUP(Consolication[[#This Row],[Bénéficiaires]],'PADESCE Ccontractuelle'!$B$61:$N$175,9,FALSE))</f>
        <v/>
      </c>
      <c r="AB4187" s="16" t="str">
        <f>IF(ISBLANK(Consolication[[#This Row],[Bénéficiaires]]),"",VLOOKUP(Consolication[[#This Row],[Bénéficiaires]],'PADESCE Ccontractuelle'!$B$61:$N$175,10,FALSE))</f>
        <v/>
      </c>
      <c r="AC4187" s="34" t="e">
        <f>VLOOKUP(#REF!,Apprenants!A4188:I5191,8,FALSE)</f>
        <v>#REF!</v>
      </c>
    </row>
    <row r="4188" spans="22:29" s="16" customFormat="1" x14ac:dyDescent="0.35">
      <c r="V4188" s="16" t="str">
        <f>IF(ISBLANK(Consolication[[#This Row],[Bénéficiaires]]),"",VLOOKUP(Consolication[[#This Row],[Bénéficiaires]],'PADESCE Ccontractuelle'!$B$61:$N$175,9,FALSE))</f>
        <v/>
      </c>
      <c r="AB4188" s="16" t="str">
        <f>IF(ISBLANK(Consolication[[#This Row],[Bénéficiaires]]),"",VLOOKUP(Consolication[[#This Row],[Bénéficiaires]],'PADESCE Ccontractuelle'!$B$61:$N$175,10,FALSE))</f>
        <v/>
      </c>
      <c r="AC4188" s="34" t="e">
        <f>VLOOKUP(#REF!,Apprenants!A4189:I5192,8,FALSE)</f>
        <v>#REF!</v>
      </c>
    </row>
    <row r="4189" spans="22:29" s="16" customFormat="1" x14ac:dyDescent="0.35">
      <c r="V4189" s="16" t="str">
        <f>IF(ISBLANK(Consolication[[#This Row],[Bénéficiaires]]),"",VLOOKUP(Consolication[[#This Row],[Bénéficiaires]],'PADESCE Ccontractuelle'!$B$61:$N$175,9,FALSE))</f>
        <v/>
      </c>
      <c r="AB4189" s="16" t="str">
        <f>IF(ISBLANK(Consolication[[#This Row],[Bénéficiaires]]),"",VLOOKUP(Consolication[[#This Row],[Bénéficiaires]],'PADESCE Ccontractuelle'!$B$61:$N$175,10,FALSE))</f>
        <v/>
      </c>
      <c r="AC4189" s="34" t="e">
        <f>VLOOKUP(#REF!,Apprenants!A4190:I5193,8,FALSE)</f>
        <v>#REF!</v>
      </c>
    </row>
    <row r="4190" spans="22:29" s="16" customFormat="1" x14ac:dyDescent="0.35">
      <c r="V4190" s="16" t="str">
        <f>IF(ISBLANK(Consolication[[#This Row],[Bénéficiaires]]),"",VLOOKUP(Consolication[[#This Row],[Bénéficiaires]],'PADESCE Ccontractuelle'!$B$61:$N$175,9,FALSE))</f>
        <v/>
      </c>
      <c r="AB4190" s="16" t="str">
        <f>IF(ISBLANK(Consolication[[#This Row],[Bénéficiaires]]),"",VLOOKUP(Consolication[[#This Row],[Bénéficiaires]],'PADESCE Ccontractuelle'!$B$61:$N$175,10,FALSE))</f>
        <v/>
      </c>
      <c r="AC4190" s="34" t="e">
        <f>VLOOKUP(#REF!,Apprenants!A4191:I5194,8,FALSE)</f>
        <v>#REF!</v>
      </c>
    </row>
    <row r="4191" spans="22:29" s="16" customFormat="1" x14ac:dyDescent="0.35">
      <c r="V4191" s="16" t="str">
        <f>IF(ISBLANK(Consolication[[#This Row],[Bénéficiaires]]),"",VLOOKUP(Consolication[[#This Row],[Bénéficiaires]],'PADESCE Ccontractuelle'!$B$61:$N$175,9,FALSE))</f>
        <v/>
      </c>
      <c r="AB4191" s="16" t="str">
        <f>IF(ISBLANK(Consolication[[#This Row],[Bénéficiaires]]),"",VLOOKUP(Consolication[[#This Row],[Bénéficiaires]],'PADESCE Ccontractuelle'!$B$61:$N$175,10,FALSE))</f>
        <v/>
      </c>
      <c r="AC4191" s="34" t="e">
        <f>VLOOKUP(#REF!,Apprenants!A4192:I5195,8,FALSE)</f>
        <v>#REF!</v>
      </c>
    </row>
    <row r="4192" spans="22:29" s="16" customFormat="1" x14ac:dyDescent="0.35">
      <c r="V4192" s="16" t="str">
        <f>IF(ISBLANK(Consolication[[#This Row],[Bénéficiaires]]),"",VLOOKUP(Consolication[[#This Row],[Bénéficiaires]],'PADESCE Ccontractuelle'!$B$61:$N$175,9,FALSE))</f>
        <v/>
      </c>
      <c r="AB4192" s="16" t="str">
        <f>IF(ISBLANK(Consolication[[#This Row],[Bénéficiaires]]),"",VLOOKUP(Consolication[[#This Row],[Bénéficiaires]],'PADESCE Ccontractuelle'!$B$61:$N$175,10,FALSE))</f>
        <v/>
      </c>
      <c r="AC4192" s="34" t="e">
        <f>VLOOKUP(#REF!,Apprenants!A4193:I5196,8,FALSE)</f>
        <v>#REF!</v>
      </c>
    </row>
    <row r="4193" spans="22:29" s="16" customFormat="1" x14ac:dyDescent="0.35">
      <c r="V4193" s="16" t="str">
        <f>IF(ISBLANK(Consolication[[#This Row],[Bénéficiaires]]),"",VLOOKUP(Consolication[[#This Row],[Bénéficiaires]],'PADESCE Ccontractuelle'!$B$61:$N$175,9,FALSE))</f>
        <v/>
      </c>
      <c r="AB4193" s="16" t="str">
        <f>IF(ISBLANK(Consolication[[#This Row],[Bénéficiaires]]),"",VLOOKUP(Consolication[[#This Row],[Bénéficiaires]],'PADESCE Ccontractuelle'!$B$61:$N$175,10,FALSE))</f>
        <v/>
      </c>
      <c r="AC4193" s="34" t="e">
        <f>VLOOKUP(#REF!,Apprenants!A4194:I5197,8,FALSE)</f>
        <v>#REF!</v>
      </c>
    </row>
    <row r="4194" spans="22:29" s="16" customFormat="1" x14ac:dyDescent="0.35">
      <c r="V4194" s="16" t="str">
        <f>IF(ISBLANK(Consolication[[#This Row],[Bénéficiaires]]),"",VLOOKUP(Consolication[[#This Row],[Bénéficiaires]],'PADESCE Ccontractuelle'!$B$61:$N$175,9,FALSE))</f>
        <v/>
      </c>
      <c r="AB4194" s="16" t="str">
        <f>IF(ISBLANK(Consolication[[#This Row],[Bénéficiaires]]),"",VLOOKUP(Consolication[[#This Row],[Bénéficiaires]],'PADESCE Ccontractuelle'!$B$61:$N$175,10,FALSE))</f>
        <v/>
      </c>
      <c r="AC4194" s="34" t="e">
        <f>VLOOKUP(#REF!,Apprenants!A4195:I5198,8,FALSE)</f>
        <v>#REF!</v>
      </c>
    </row>
    <row r="4195" spans="22:29" s="16" customFormat="1" x14ac:dyDescent="0.35">
      <c r="V4195" s="16" t="str">
        <f>IF(ISBLANK(Consolication[[#This Row],[Bénéficiaires]]),"",VLOOKUP(Consolication[[#This Row],[Bénéficiaires]],'PADESCE Ccontractuelle'!$B$61:$N$175,9,FALSE))</f>
        <v/>
      </c>
      <c r="AB4195" s="16" t="str">
        <f>IF(ISBLANK(Consolication[[#This Row],[Bénéficiaires]]),"",VLOOKUP(Consolication[[#This Row],[Bénéficiaires]],'PADESCE Ccontractuelle'!$B$61:$N$175,10,FALSE))</f>
        <v/>
      </c>
      <c r="AC4195" s="34" t="e">
        <f>VLOOKUP(#REF!,Apprenants!A4196:I5199,8,FALSE)</f>
        <v>#REF!</v>
      </c>
    </row>
    <row r="4196" spans="22:29" s="16" customFormat="1" x14ac:dyDescent="0.35">
      <c r="V4196" s="16" t="str">
        <f>IF(ISBLANK(Consolication[[#This Row],[Bénéficiaires]]),"",VLOOKUP(Consolication[[#This Row],[Bénéficiaires]],'PADESCE Ccontractuelle'!$B$61:$N$175,9,FALSE))</f>
        <v/>
      </c>
      <c r="AB4196" s="16" t="str">
        <f>IF(ISBLANK(Consolication[[#This Row],[Bénéficiaires]]),"",VLOOKUP(Consolication[[#This Row],[Bénéficiaires]],'PADESCE Ccontractuelle'!$B$61:$N$175,10,FALSE))</f>
        <v/>
      </c>
      <c r="AC4196" s="34" t="e">
        <f>VLOOKUP(#REF!,Apprenants!A4197:I5200,8,FALSE)</f>
        <v>#REF!</v>
      </c>
    </row>
    <row r="4197" spans="22:29" s="16" customFormat="1" x14ac:dyDescent="0.35">
      <c r="V4197" s="16" t="str">
        <f>IF(ISBLANK(Consolication[[#This Row],[Bénéficiaires]]),"",VLOOKUP(Consolication[[#This Row],[Bénéficiaires]],'PADESCE Ccontractuelle'!$B$61:$N$175,9,FALSE))</f>
        <v/>
      </c>
      <c r="AB4197" s="16" t="str">
        <f>IF(ISBLANK(Consolication[[#This Row],[Bénéficiaires]]),"",VLOOKUP(Consolication[[#This Row],[Bénéficiaires]],'PADESCE Ccontractuelle'!$B$61:$N$175,10,FALSE))</f>
        <v/>
      </c>
      <c r="AC4197" s="34" t="e">
        <f>VLOOKUP(#REF!,Apprenants!A4198:I5201,8,FALSE)</f>
        <v>#REF!</v>
      </c>
    </row>
    <row r="4198" spans="22:29" s="16" customFormat="1" x14ac:dyDescent="0.35">
      <c r="V4198" s="16" t="str">
        <f>IF(ISBLANK(Consolication[[#This Row],[Bénéficiaires]]),"",VLOOKUP(Consolication[[#This Row],[Bénéficiaires]],'PADESCE Ccontractuelle'!$B$61:$N$175,9,FALSE))</f>
        <v/>
      </c>
      <c r="AB4198" s="16" t="str">
        <f>IF(ISBLANK(Consolication[[#This Row],[Bénéficiaires]]),"",VLOOKUP(Consolication[[#This Row],[Bénéficiaires]],'PADESCE Ccontractuelle'!$B$61:$N$175,10,FALSE))</f>
        <v/>
      </c>
      <c r="AC4198" s="34" t="e">
        <f>VLOOKUP(#REF!,Apprenants!A4199:I5202,8,FALSE)</f>
        <v>#REF!</v>
      </c>
    </row>
    <row r="4199" spans="22:29" s="16" customFormat="1" x14ac:dyDescent="0.35">
      <c r="V4199" s="16" t="str">
        <f>IF(ISBLANK(Consolication[[#This Row],[Bénéficiaires]]),"",VLOOKUP(Consolication[[#This Row],[Bénéficiaires]],'PADESCE Ccontractuelle'!$B$61:$N$175,9,FALSE))</f>
        <v/>
      </c>
      <c r="AB4199" s="16" t="str">
        <f>IF(ISBLANK(Consolication[[#This Row],[Bénéficiaires]]),"",VLOOKUP(Consolication[[#This Row],[Bénéficiaires]],'PADESCE Ccontractuelle'!$B$61:$N$175,10,FALSE))</f>
        <v/>
      </c>
      <c r="AC4199" s="34" t="e">
        <f>VLOOKUP(#REF!,Apprenants!A4200:I5203,8,FALSE)</f>
        <v>#REF!</v>
      </c>
    </row>
    <row r="4200" spans="22:29" s="16" customFormat="1" x14ac:dyDescent="0.35">
      <c r="V4200" s="16" t="str">
        <f>IF(ISBLANK(Consolication[[#This Row],[Bénéficiaires]]),"",VLOOKUP(Consolication[[#This Row],[Bénéficiaires]],'PADESCE Ccontractuelle'!$B$61:$N$175,9,FALSE))</f>
        <v/>
      </c>
      <c r="AB4200" s="16" t="str">
        <f>IF(ISBLANK(Consolication[[#This Row],[Bénéficiaires]]),"",VLOOKUP(Consolication[[#This Row],[Bénéficiaires]],'PADESCE Ccontractuelle'!$B$61:$N$175,10,FALSE))</f>
        <v/>
      </c>
      <c r="AC4200" s="34" t="e">
        <f>VLOOKUP(#REF!,Apprenants!A4201:I5204,8,FALSE)</f>
        <v>#REF!</v>
      </c>
    </row>
    <row r="4201" spans="22:29" s="16" customFormat="1" x14ac:dyDescent="0.35">
      <c r="V4201" s="16" t="str">
        <f>IF(ISBLANK(Consolication[[#This Row],[Bénéficiaires]]),"",VLOOKUP(Consolication[[#This Row],[Bénéficiaires]],'PADESCE Ccontractuelle'!$B$61:$N$175,9,FALSE))</f>
        <v/>
      </c>
      <c r="AB4201" s="16" t="str">
        <f>IF(ISBLANK(Consolication[[#This Row],[Bénéficiaires]]),"",VLOOKUP(Consolication[[#This Row],[Bénéficiaires]],'PADESCE Ccontractuelle'!$B$61:$N$175,10,FALSE))</f>
        <v/>
      </c>
      <c r="AC4201" s="34" t="e">
        <f>VLOOKUP(#REF!,Apprenants!A4202:I5205,8,FALSE)</f>
        <v>#REF!</v>
      </c>
    </row>
    <row r="4202" spans="22:29" s="16" customFormat="1" x14ac:dyDescent="0.35">
      <c r="V4202" s="16" t="str">
        <f>IF(ISBLANK(Consolication[[#This Row],[Bénéficiaires]]),"",VLOOKUP(Consolication[[#This Row],[Bénéficiaires]],'PADESCE Ccontractuelle'!$B$61:$N$175,9,FALSE))</f>
        <v/>
      </c>
      <c r="AB4202" s="16" t="str">
        <f>IF(ISBLANK(Consolication[[#This Row],[Bénéficiaires]]),"",VLOOKUP(Consolication[[#This Row],[Bénéficiaires]],'PADESCE Ccontractuelle'!$B$61:$N$175,10,FALSE))</f>
        <v/>
      </c>
      <c r="AC4202" s="34" t="e">
        <f>VLOOKUP(#REF!,Apprenants!A4203:I5206,8,FALSE)</f>
        <v>#REF!</v>
      </c>
    </row>
    <row r="4203" spans="22:29" s="16" customFormat="1" x14ac:dyDescent="0.35">
      <c r="V4203" s="16" t="str">
        <f>IF(ISBLANK(Consolication[[#This Row],[Bénéficiaires]]),"",VLOOKUP(Consolication[[#This Row],[Bénéficiaires]],'PADESCE Ccontractuelle'!$B$61:$N$175,9,FALSE))</f>
        <v/>
      </c>
      <c r="AB4203" s="16" t="str">
        <f>IF(ISBLANK(Consolication[[#This Row],[Bénéficiaires]]),"",VLOOKUP(Consolication[[#This Row],[Bénéficiaires]],'PADESCE Ccontractuelle'!$B$61:$N$175,10,FALSE))</f>
        <v/>
      </c>
      <c r="AC4203" s="34" t="e">
        <f>VLOOKUP(#REF!,Apprenants!A4204:I5207,8,FALSE)</f>
        <v>#REF!</v>
      </c>
    </row>
    <row r="4204" spans="22:29" s="16" customFormat="1" x14ac:dyDescent="0.35">
      <c r="V4204" s="16" t="str">
        <f>IF(ISBLANK(Consolication[[#This Row],[Bénéficiaires]]),"",VLOOKUP(Consolication[[#This Row],[Bénéficiaires]],'PADESCE Ccontractuelle'!$B$61:$N$175,9,FALSE))</f>
        <v/>
      </c>
      <c r="AB4204" s="16" t="str">
        <f>IF(ISBLANK(Consolication[[#This Row],[Bénéficiaires]]),"",VLOOKUP(Consolication[[#This Row],[Bénéficiaires]],'PADESCE Ccontractuelle'!$B$61:$N$175,10,FALSE))</f>
        <v/>
      </c>
      <c r="AC4204" s="34" t="e">
        <f>VLOOKUP(#REF!,Apprenants!A4205:I5208,8,FALSE)</f>
        <v>#REF!</v>
      </c>
    </row>
    <row r="4205" spans="22:29" s="16" customFormat="1" x14ac:dyDescent="0.35">
      <c r="V4205" s="16" t="str">
        <f>IF(ISBLANK(Consolication[[#This Row],[Bénéficiaires]]),"",VLOOKUP(Consolication[[#This Row],[Bénéficiaires]],'PADESCE Ccontractuelle'!$B$61:$N$175,9,FALSE))</f>
        <v/>
      </c>
      <c r="AB4205" s="16" t="str">
        <f>IF(ISBLANK(Consolication[[#This Row],[Bénéficiaires]]),"",VLOOKUP(Consolication[[#This Row],[Bénéficiaires]],'PADESCE Ccontractuelle'!$B$61:$N$175,10,FALSE))</f>
        <v/>
      </c>
      <c r="AC4205" s="34" t="e">
        <f>VLOOKUP(#REF!,Apprenants!A4206:I5209,8,FALSE)</f>
        <v>#REF!</v>
      </c>
    </row>
    <row r="4206" spans="22:29" s="16" customFormat="1" x14ac:dyDescent="0.35">
      <c r="V4206" s="16" t="str">
        <f>IF(ISBLANK(Consolication[[#This Row],[Bénéficiaires]]),"",VLOOKUP(Consolication[[#This Row],[Bénéficiaires]],'PADESCE Ccontractuelle'!$B$61:$N$175,9,FALSE))</f>
        <v/>
      </c>
      <c r="AB4206" s="16" t="str">
        <f>IF(ISBLANK(Consolication[[#This Row],[Bénéficiaires]]),"",VLOOKUP(Consolication[[#This Row],[Bénéficiaires]],'PADESCE Ccontractuelle'!$B$61:$N$175,10,FALSE))</f>
        <v/>
      </c>
      <c r="AC4206" s="34" t="e">
        <f>VLOOKUP(#REF!,Apprenants!A4207:I5210,8,FALSE)</f>
        <v>#REF!</v>
      </c>
    </row>
    <row r="4207" spans="22:29" s="16" customFormat="1" x14ac:dyDescent="0.35">
      <c r="V4207" s="16" t="str">
        <f>IF(ISBLANK(Consolication[[#This Row],[Bénéficiaires]]),"",VLOOKUP(Consolication[[#This Row],[Bénéficiaires]],'PADESCE Ccontractuelle'!$B$61:$N$175,9,FALSE))</f>
        <v/>
      </c>
      <c r="AB4207" s="16" t="str">
        <f>IF(ISBLANK(Consolication[[#This Row],[Bénéficiaires]]),"",VLOOKUP(Consolication[[#This Row],[Bénéficiaires]],'PADESCE Ccontractuelle'!$B$61:$N$175,10,FALSE))</f>
        <v/>
      </c>
      <c r="AC4207" s="34" t="e">
        <f>VLOOKUP(#REF!,Apprenants!A4208:I5211,8,FALSE)</f>
        <v>#REF!</v>
      </c>
    </row>
    <row r="4208" spans="22:29" s="16" customFormat="1" x14ac:dyDescent="0.35">
      <c r="V4208" s="16" t="str">
        <f>IF(ISBLANK(Consolication[[#This Row],[Bénéficiaires]]),"",VLOOKUP(Consolication[[#This Row],[Bénéficiaires]],'PADESCE Ccontractuelle'!$B$61:$N$175,9,FALSE))</f>
        <v/>
      </c>
      <c r="AB4208" s="16" t="str">
        <f>IF(ISBLANK(Consolication[[#This Row],[Bénéficiaires]]),"",VLOOKUP(Consolication[[#This Row],[Bénéficiaires]],'PADESCE Ccontractuelle'!$B$61:$N$175,10,FALSE))</f>
        <v/>
      </c>
      <c r="AC4208" s="34" t="e">
        <f>VLOOKUP(#REF!,Apprenants!A4209:I5212,8,FALSE)</f>
        <v>#REF!</v>
      </c>
    </row>
    <row r="4209" spans="22:29" s="16" customFormat="1" x14ac:dyDescent="0.35">
      <c r="V4209" s="16" t="str">
        <f>IF(ISBLANK(Consolication[[#This Row],[Bénéficiaires]]),"",VLOOKUP(Consolication[[#This Row],[Bénéficiaires]],'PADESCE Ccontractuelle'!$B$61:$N$175,9,FALSE))</f>
        <v/>
      </c>
      <c r="AB4209" s="16" t="str">
        <f>IF(ISBLANK(Consolication[[#This Row],[Bénéficiaires]]),"",VLOOKUP(Consolication[[#This Row],[Bénéficiaires]],'PADESCE Ccontractuelle'!$B$61:$N$175,10,FALSE))</f>
        <v/>
      </c>
      <c r="AC4209" s="34" t="e">
        <f>VLOOKUP(#REF!,Apprenants!A4210:I5213,8,FALSE)</f>
        <v>#REF!</v>
      </c>
    </row>
    <row r="4210" spans="22:29" s="16" customFormat="1" x14ac:dyDescent="0.35">
      <c r="V4210" s="16" t="str">
        <f>IF(ISBLANK(Consolication[[#This Row],[Bénéficiaires]]),"",VLOOKUP(Consolication[[#This Row],[Bénéficiaires]],'PADESCE Ccontractuelle'!$B$61:$N$175,9,FALSE))</f>
        <v/>
      </c>
      <c r="AB4210" s="16" t="str">
        <f>IF(ISBLANK(Consolication[[#This Row],[Bénéficiaires]]),"",VLOOKUP(Consolication[[#This Row],[Bénéficiaires]],'PADESCE Ccontractuelle'!$B$61:$N$175,10,FALSE))</f>
        <v/>
      </c>
      <c r="AC4210" s="34" t="e">
        <f>VLOOKUP(#REF!,Apprenants!A4211:I5214,8,FALSE)</f>
        <v>#REF!</v>
      </c>
    </row>
    <row r="4211" spans="22:29" s="16" customFormat="1" x14ac:dyDescent="0.35">
      <c r="V4211" s="16" t="str">
        <f>IF(ISBLANK(Consolication[[#This Row],[Bénéficiaires]]),"",VLOOKUP(Consolication[[#This Row],[Bénéficiaires]],'PADESCE Ccontractuelle'!$B$61:$N$175,9,FALSE))</f>
        <v/>
      </c>
      <c r="AB4211" s="16" t="str">
        <f>IF(ISBLANK(Consolication[[#This Row],[Bénéficiaires]]),"",VLOOKUP(Consolication[[#This Row],[Bénéficiaires]],'PADESCE Ccontractuelle'!$B$61:$N$175,10,FALSE))</f>
        <v/>
      </c>
      <c r="AC4211" s="34" t="e">
        <f>VLOOKUP(#REF!,Apprenants!A4212:I5215,8,FALSE)</f>
        <v>#REF!</v>
      </c>
    </row>
    <row r="4212" spans="22:29" s="16" customFormat="1" x14ac:dyDescent="0.35">
      <c r="V4212" s="16" t="str">
        <f>IF(ISBLANK(Consolication[[#This Row],[Bénéficiaires]]),"",VLOOKUP(Consolication[[#This Row],[Bénéficiaires]],'PADESCE Ccontractuelle'!$B$61:$N$175,9,FALSE))</f>
        <v/>
      </c>
      <c r="AB4212" s="16" t="str">
        <f>IF(ISBLANK(Consolication[[#This Row],[Bénéficiaires]]),"",VLOOKUP(Consolication[[#This Row],[Bénéficiaires]],'PADESCE Ccontractuelle'!$B$61:$N$175,10,FALSE))</f>
        <v/>
      </c>
      <c r="AC4212" s="34" t="e">
        <f>VLOOKUP(#REF!,Apprenants!A4213:I5216,8,FALSE)</f>
        <v>#REF!</v>
      </c>
    </row>
    <row r="4213" spans="22:29" s="16" customFormat="1" x14ac:dyDescent="0.35">
      <c r="V4213" s="16" t="str">
        <f>IF(ISBLANK(Consolication[[#This Row],[Bénéficiaires]]),"",VLOOKUP(Consolication[[#This Row],[Bénéficiaires]],'PADESCE Ccontractuelle'!$B$61:$N$175,9,FALSE))</f>
        <v/>
      </c>
      <c r="AB4213" s="16" t="str">
        <f>IF(ISBLANK(Consolication[[#This Row],[Bénéficiaires]]),"",VLOOKUP(Consolication[[#This Row],[Bénéficiaires]],'PADESCE Ccontractuelle'!$B$61:$N$175,10,FALSE))</f>
        <v/>
      </c>
      <c r="AC4213" s="34" t="e">
        <f>VLOOKUP(#REF!,Apprenants!A4214:I5217,8,FALSE)</f>
        <v>#REF!</v>
      </c>
    </row>
    <row r="4214" spans="22:29" s="16" customFormat="1" x14ac:dyDescent="0.35">
      <c r="V4214" s="16" t="str">
        <f>IF(ISBLANK(Consolication[[#This Row],[Bénéficiaires]]),"",VLOOKUP(Consolication[[#This Row],[Bénéficiaires]],'PADESCE Ccontractuelle'!$B$61:$N$175,9,FALSE))</f>
        <v/>
      </c>
      <c r="AB4214" s="16" t="str">
        <f>IF(ISBLANK(Consolication[[#This Row],[Bénéficiaires]]),"",VLOOKUP(Consolication[[#This Row],[Bénéficiaires]],'PADESCE Ccontractuelle'!$B$61:$N$175,10,FALSE))</f>
        <v/>
      </c>
      <c r="AC4214" s="34" t="e">
        <f>VLOOKUP(#REF!,Apprenants!A4215:I5218,8,FALSE)</f>
        <v>#REF!</v>
      </c>
    </row>
    <row r="4215" spans="22:29" s="16" customFormat="1" x14ac:dyDescent="0.35">
      <c r="V4215" s="16" t="str">
        <f>IF(ISBLANK(Consolication[[#This Row],[Bénéficiaires]]),"",VLOOKUP(Consolication[[#This Row],[Bénéficiaires]],'PADESCE Ccontractuelle'!$B$61:$N$175,9,FALSE))</f>
        <v/>
      </c>
      <c r="AB4215" s="16" t="str">
        <f>IF(ISBLANK(Consolication[[#This Row],[Bénéficiaires]]),"",VLOOKUP(Consolication[[#This Row],[Bénéficiaires]],'PADESCE Ccontractuelle'!$B$61:$N$175,10,FALSE))</f>
        <v/>
      </c>
      <c r="AC4215" s="34" t="e">
        <f>VLOOKUP(#REF!,Apprenants!A4216:I5219,8,FALSE)</f>
        <v>#REF!</v>
      </c>
    </row>
    <row r="4216" spans="22:29" s="16" customFormat="1" x14ac:dyDescent="0.35">
      <c r="V4216" s="16" t="str">
        <f>IF(ISBLANK(Consolication[[#This Row],[Bénéficiaires]]),"",VLOOKUP(Consolication[[#This Row],[Bénéficiaires]],'PADESCE Ccontractuelle'!$B$61:$N$175,9,FALSE))</f>
        <v/>
      </c>
      <c r="AB4216" s="16" t="str">
        <f>IF(ISBLANK(Consolication[[#This Row],[Bénéficiaires]]),"",VLOOKUP(Consolication[[#This Row],[Bénéficiaires]],'PADESCE Ccontractuelle'!$B$61:$N$175,10,FALSE))</f>
        <v/>
      </c>
      <c r="AC4216" s="34" t="e">
        <f>VLOOKUP(#REF!,Apprenants!A4217:I5220,8,FALSE)</f>
        <v>#REF!</v>
      </c>
    </row>
    <row r="4217" spans="22:29" s="16" customFormat="1" x14ac:dyDescent="0.35">
      <c r="V4217" s="16" t="str">
        <f>IF(ISBLANK(Consolication[[#This Row],[Bénéficiaires]]),"",VLOOKUP(Consolication[[#This Row],[Bénéficiaires]],'PADESCE Ccontractuelle'!$B$61:$N$175,9,FALSE))</f>
        <v/>
      </c>
      <c r="AB4217" s="16" t="str">
        <f>IF(ISBLANK(Consolication[[#This Row],[Bénéficiaires]]),"",VLOOKUP(Consolication[[#This Row],[Bénéficiaires]],'PADESCE Ccontractuelle'!$B$61:$N$175,10,FALSE))</f>
        <v/>
      </c>
      <c r="AC4217" s="34" t="e">
        <f>VLOOKUP(#REF!,Apprenants!A4218:I5221,8,FALSE)</f>
        <v>#REF!</v>
      </c>
    </row>
    <row r="4218" spans="22:29" s="16" customFormat="1" x14ac:dyDescent="0.35">
      <c r="V4218" s="16" t="str">
        <f>IF(ISBLANK(Consolication[[#This Row],[Bénéficiaires]]),"",VLOOKUP(Consolication[[#This Row],[Bénéficiaires]],'PADESCE Ccontractuelle'!$B$61:$N$175,9,FALSE))</f>
        <v/>
      </c>
      <c r="AB4218" s="16" t="str">
        <f>IF(ISBLANK(Consolication[[#This Row],[Bénéficiaires]]),"",VLOOKUP(Consolication[[#This Row],[Bénéficiaires]],'PADESCE Ccontractuelle'!$B$61:$N$175,10,FALSE))</f>
        <v/>
      </c>
      <c r="AC4218" s="34" t="e">
        <f>VLOOKUP(#REF!,Apprenants!A4219:I5222,8,FALSE)</f>
        <v>#REF!</v>
      </c>
    </row>
    <row r="4219" spans="22:29" s="16" customFormat="1" x14ac:dyDescent="0.35">
      <c r="V4219" s="16" t="str">
        <f>IF(ISBLANK(Consolication[[#This Row],[Bénéficiaires]]),"",VLOOKUP(Consolication[[#This Row],[Bénéficiaires]],'PADESCE Ccontractuelle'!$B$61:$N$175,9,FALSE))</f>
        <v/>
      </c>
      <c r="AB4219" s="16" t="str">
        <f>IF(ISBLANK(Consolication[[#This Row],[Bénéficiaires]]),"",VLOOKUP(Consolication[[#This Row],[Bénéficiaires]],'PADESCE Ccontractuelle'!$B$61:$N$175,10,FALSE))</f>
        <v/>
      </c>
      <c r="AC4219" s="34" t="e">
        <f>VLOOKUP(#REF!,Apprenants!A4220:I5223,8,FALSE)</f>
        <v>#REF!</v>
      </c>
    </row>
    <row r="4220" spans="22:29" s="16" customFormat="1" x14ac:dyDescent="0.35">
      <c r="V4220" s="16" t="str">
        <f>IF(ISBLANK(Consolication[[#This Row],[Bénéficiaires]]),"",VLOOKUP(Consolication[[#This Row],[Bénéficiaires]],'PADESCE Ccontractuelle'!$B$61:$N$175,9,FALSE))</f>
        <v/>
      </c>
      <c r="AB4220" s="16" t="str">
        <f>IF(ISBLANK(Consolication[[#This Row],[Bénéficiaires]]),"",VLOOKUP(Consolication[[#This Row],[Bénéficiaires]],'PADESCE Ccontractuelle'!$B$61:$N$175,10,FALSE))</f>
        <v/>
      </c>
      <c r="AC4220" s="34" t="e">
        <f>VLOOKUP(#REF!,Apprenants!A4221:I5224,8,FALSE)</f>
        <v>#REF!</v>
      </c>
    </row>
    <row r="4221" spans="22:29" s="16" customFormat="1" x14ac:dyDescent="0.35">
      <c r="V4221" s="16" t="str">
        <f>IF(ISBLANK(Consolication[[#This Row],[Bénéficiaires]]),"",VLOOKUP(Consolication[[#This Row],[Bénéficiaires]],'PADESCE Ccontractuelle'!$B$61:$N$175,9,FALSE))</f>
        <v/>
      </c>
      <c r="AB4221" s="16" t="str">
        <f>IF(ISBLANK(Consolication[[#This Row],[Bénéficiaires]]),"",VLOOKUP(Consolication[[#This Row],[Bénéficiaires]],'PADESCE Ccontractuelle'!$B$61:$N$175,10,FALSE))</f>
        <v/>
      </c>
      <c r="AC4221" s="34" t="e">
        <f>VLOOKUP(#REF!,Apprenants!A4222:I5225,8,FALSE)</f>
        <v>#REF!</v>
      </c>
    </row>
    <row r="4222" spans="22:29" s="16" customFormat="1" x14ac:dyDescent="0.35">
      <c r="V4222" s="16" t="str">
        <f>IF(ISBLANK(Consolication[[#This Row],[Bénéficiaires]]),"",VLOOKUP(Consolication[[#This Row],[Bénéficiaires]],'PADESCE Ccontractuelle'!$B$61:$N$175,9,FALSE))</f>
        <v/>
      </c>
      <c r="AB4222" s="16" t="str">
        <f>IF(ISBLANK(Consolication[[#This Row],[Bénéficiaires]]),"",VLOOKUP(Consolication[[#This Row],[Bénéficiaires]],'PADESCE Ccontractuelle'!$B$61:$N$175,10,FALSE))</f>
        <v/>
      </c>
      <c r="AC4222" s="34" t="e">
        <f>VLOOKUP(#REF!,Apprenants!A4223:I5226,8,FALSE)</f>
        <v>#REF!</v>
      </c>
    </row>
    <row r="4223" spans="22:29" s="16" customFormat="1" x14ac:dyDescent="0.35">
      <c r="V4223" s="16" t="str">
        <f>IF(ISBLANK(Consolication[[#This Row],[Bénéficiaires]]),"",VLOOKUP(Consolication[[#This Row],[Bénéficiaires]],'PADESCE Ccontractuelle'!$B$61:$N$175,9,FALSE))</f>
        <v/>
      </c>
      <c r="AB4223" s="16" t="str">
        <f>IF(ISBLANK(Consolication[[#This Row],[Bénéficiaires]]),"",VLOOKUP(Consolication[[#This Row],[Bénéficiaires]],'PADESCE Ccontractuelle'!$B$61:$N$175,10,FALSE))</f>
        <v/>
      </c>
      <c r="AC4223" s="34" t="e">
        <f>VLOOKUP(#REF!,Apprenants!A4224:I5227,8,FALSE)</f>
        <v>#REF!</v>
      </c>
    </row>
    <row r="4224" spans="22:29" s="16" customFormat="1" x14ac:dyDescent="0.35">
      <c r="V4224" s="16" t="str">
        <f>IF(ISBLANK(Consolication[[#This Row],[Bénéficiaires]]),"",VLOOKUP(Consolication[[#This Row],[Bénéficiaires]],'PADESCE Ccontractuelle'!$B$61:$N$175,9,FALSE))</f>
        <v/>
      </c>
      <c r="AB4224" s="16" t="str">
        <f>IF(ISBLANK(Consolication[[#This Row],[Bénéficiaires]]),"",VLOOKUP(Consolication[[#This Row],[Bénéficiaires]],'PADESCE Ccontractuelle'!$B$61:$N$175,10,FALSE))</f>
        <v/>
      </c>
      <c r="AC4224" s="34" t="e">
        <f>VLOOKUP(#REF!,Apprenants!A4225:I5228,8,FALSE)</f>
        <v>#REF!</v>
      </c>
    </row>
    <row r="4225" spans="22:29" s="16" customFormat="1" x14ac:dyDescent="0.35">
      <c r="V4225" s="16" t="str">
        <f>IF(ISBLANK(Consolication[[#This Row],[Bénéficiaires]]),"",VLOOKUP(Consolication[[#This Row],[Bénéficiaires]],'PADESCE Ccontractuelle'!$B$61:$N$175,9,FALSE))</f>
        <v/>
      </c>
      <c r="AB4225" s="16" t="str">
        <f>IF(ISBLANK(Consolication[[#This Row],[Bénéficiaires]]),"",VLOOKUP(Consolication[[#This Row],[Bénéficiaires]],'PADESCE Ccontractuelle'!$B$61:$N$175,10,FALSE))</f>
        <v/>
      </c>
      <c r="AC4225" s="34" t="e">
        <f>VLOOKUP(#REF!,Apprenants!A4226:I5229,8,FALSE)</f>
        <v>#REF!</v>
      </c>
    </row>
    <row r="4226" spans="22:29" s="16" customFormat="1" x14ac:dyDescent="0.35">
      <c r="V4226" s="16" t="str">
        <f>IF(ISBLANK(Consolication[[#This Row],[Bénéficiaires]]),"",VLOOKUP(Consolication[[#This Row],[Bénéficiaires]],'PADESCE Ccontractuelle'!$B$61:$N$175,9,FALSE))</f>
        <v/>
      </c>
      <c r="AB4226" s="16" t="str">
        <f>IF(ISBLANK(Consolication[[#This Row],[Bénéficiaires]]),"",VLOOKUP(Consolication[[#This Row],[Bénéficiaires]],'PADESCE Ccontractuelle'!$B$61:$N$175,10,FALSE))</f>
        <v/>
      </c>
      <c r="AC4226" s="34" t="e">
        <f>VLOOKUP(#REF!,Apprenants!A4227:I5230,8,FALSE)</f>
        <v>#REF!</v>
      </c>
    </row>
    <row r="4227" spans="22:29" s="16" customFormat="1" x14ac:dyDescent="0.35">
      <c r="V4227" s="16" t="str">
        <f>IF(ISBLANK(Consolication[[#This Row],[Bénéficiaires]]),"",VLOOKUP(Consolication[[#This Row],[Bénéficiaires]],'PADESCE Ccontractuelle'!$B$61:$N$175,9,FALSE))</f>
        <v/>
      </c>
      <c r="AB4227" s="16" t="str">
        <f>IF(ISBLANK(Consolication[[#This Row],[Bénéficiaires]]),"",VLOOKUP(Consolication[[#This Row],[Bénéficiaires]],'PADESCE Ccontractuelle'!$B$61:$N$175,10,FALSE))</f>
        <v/>
      </c>
      <c r="AC4227" s="34" t="e">
        <f>VLOOKUP(#REF!,Apprenants!A4228:I5231,8,FALSE)</f>
        <v>#REF!</v>
      </c>
    </row>
    <row r="4228" spans="22:29" s="16" customFormat="1" x14ac:dyDescent="0.35">
      <c r="V4228" s="16" t="str">
        <f>IF(ISBLANK(Consolication[[#This Row],[Bénéficiaires]]),"",VLOOKUP(Consolication[[#This Row],[Bénéficiaires]],'PADESCE Ccontractuelle'!$B$61:$N$175,9,FALSE))</f>
        <v/>
      </c>
      <c r="AB4228" s="16" t="str">
        <f>IF(ISBLANK(Consolication[[#This Row],[Bénéficiaires]]),"",VLOOKUP(Consolication[[#This Row],[Bénéficiaires]],'PADESCE Ccontractuelle'!$B$61:$N$175,10,FALSE))</f>
        <v/>
      </c>
      <c r="AC4228" s="34" t="e">
        <f>VLOOKUP(#REF!,Apprenants!A4229:I5232,8,FALSE)</f>
        <v>#REF!</v>
      </c>
    </row>
    <row r="4229" spans="22:29" s="16" customFormat="1" x14ac:dyDescent="0.35">
      <c r="V4229" s="16" t="str">
        <f>IF(ISBLANK(Consolication[[#This Row],[Bénéficiaires]]),"",VLOOKUP(Consolication[[#This Row],[Bénéficiaires]],'PADESCE Ccontractuelle'!$B$61:$N$175,9,FALSE))</f>
        <v/>
      </c>
      <c r="AB4229" s="16" t="str">
        <f>IF(ISBLANK(Consolication[[#This Row],[Bénéficiaires]]),"",VLOOKUP(Consolication[[#This Row],[Bénéficiaires]],'PADESCE Ccontractuelle'!$B$61:$N$175,10,FALSE))</f>
        <v/>
      </c>
      <c r="AC4229" s="34" t="e">
        <f>VLOOKUP(#REF!,Apprenants!A4230:I5233,8,FALSE)</f>
        <v>#REF!</v>
      </c>
    </row>
    <row r="4230" spans="22:29" s="16" customFormat="1" x14ac:dyDescent="0.35">
      <c r="V4230" s="16" t="str">
        <f>IF(ISBLANK(Consolication[[#This Row],[Bénéficiaires]]),"",VLOOKUP(Consolication[[#This Row],[Bénéficiaires]],'PADESCE Ccontractuelle'!$B$61:$N$175,9,FALSE))</f>
        <v/>
      </c>
      <c r="AB4230" s="16" t="str">
        <f>IF(ISBLANK(Consolication[[#This Row],[Bénéficiaires]]),"",VLOOKUP(Consolication[[#This Row],[Bénéficiaires]],'PADESCE Ccontractuelle'!$B$61:$N$175,10,FALSE))</f>
        <v/>
      </c>
      <c r="AC4230" s="34" t="e">
        <f>VLOOKUP(#REF!,Apprenants!A4231:I5234,8,FALSE)</f>
        <v>#REF!</v>
      </c>
    </row>
    <row r="4231" spans="22:29" s="16" customFormat="1" x14ac:dyDescent="0.35">
      <c r="V4231" s="16" t="str">
        <f>IF(ISBLANK(Consolication[[#This Row],[Bénéficiaires]]),"",VLOOKUP(Consolication[[#This Row],[Bénéficiaires]],'PADESCE Ccontractuelle'!$B$61:$N$175,9,FALSE))</f>
        <v/>
      </c>
      <c r="AB4231" s="16" t="str">
        <f>IF(ISBLANK(Consolication[[#This Row],[Bénéficiaires]]),"",VLOOKUP(Consolication[[#This Row],[Bénéficiaires]],'PADESCE Ccontractuelle'!$B$61:$N$175,10,FALSE))</f>
        <v/>
      </c>
      <c r="AC4231" s="34" t="e">
        <f>VLOOKUP(#REF!,Apprenants!A4232:I5235,8,FALSE)</f>
        <v>#REF!</v>
      </c>
    </row>
    <row r="4232" spans="22:29" s="16" customFormat="1" x14ac:dyDescent="0.35">
      <c r="V4232" s="16" t="str">
        <f>IF(ISBLANK(Consolication[[#This Row],[Bénéficiaires]]),"",VLOOKUP(Consolication[[#This Row],[Bénéficiaires]],'PADESCE Ccontractuelle'!$B$61:$N$175,9,FALSE))</f>
        <v/>
      </c>
      <c r="AB4232" s="16" t="str">
        <f>IF(ISBLANK(Consolication[[#This Row],[Bénéficiaires]]),"",VLOOKUP(Consolication[[#This Row],[Bénéficiaires]],'PADESCE Ccontractuelle'!$B$61:$N$175,10,FALSE))</f>
        <v/>
      </c>
      <c r="AC4232" s="34" t="e">
        <f>VLOOKUP(#REF!,Apprenants!A4233:I5236,8,FALSE)</f>
        <v>#REF!</v>
      </c>
    </row>
    <row r="4233" spans="22:29" s="16" customFormat="1" x14ac:dyDescent="0.35">
      <c r="V4233" s="16" t="str">
        <f>IF(ISBLANK(Consolication[[#This Row],[Bénéficiaires]]),"",VLOOKUP(Consolication[[#This Row],[Bénéficiaires]],'PADESCE Ccontractuelle'!$B$61:$N$175,9,FALSE))</f>
        <v/>
      </c>
      <c r="AB4233" s="16" t="str">
        <f>IF(ISBLANK(Consolication[[#This Row],[Bénéficiaires]]),"",VLOOKUP(Consolication[[#This Row],[Bénéficiaires]],'PADESCE Ccontractuelle'!$B$61:$N$175,10,FALSE))</f>
        <v/>
      </c>
      <c r="AC4233" s="34" t="e">
        <f>VLOOKUP(#REF!,Apprenants!A4234:I5237,8,FALSE)</f>
        <v>#REF!</v>
      </c>
    </row>
    <row r="4234" spans="22:29" s="16" customFormat="1" x14ac:dyDescent="0.35">
      <c r="V4234" s="16" t="str">
        <f>IF(ISBLANK(Consolication[[#This Row],[Bénéficiaires]]),"",VLOOKUP(Consolication[[#This Row],[Bénéficiaires]],'PADESCE Ccontractuelle'!$B$61:$N$175,9,FALSE))</f>
        <v/>
      </c>
      <c r="AB4234" s="16" t="str">
        <f>IF(ISBLANK(Consolication[[#This Row],[Bénéficiaires]]),"",VLOOKUP(Consolication[[#This Row],[Bénéficiaires]],'PADESCE Ccontractuelle'!$B$61:$N$175,10,FALSE))</f>
        <v/>
      </c>
      <c r="AC4234" s="34" t="e">
        <f>VLOOKUP(#REF!,Apprenants!A4235:I5238,8,FALSE)</f>
        <v>#REF!</v>
      </c>
    </row>
    <row r="4235" spans="22:29" s="16" customFormat="1" x14ac:dyDescent="0.35">
      <c r="V4235" s="16" t="str">
        <f>IF(ISBLANK(Consolication[[#This Row],[Bénéficiaires]]),"",VLOOKUP(Consolication[[#This Row],[Bénéficiaires]],'PADESCE Ccontractuelle'!$B$61:$N$175,9,FALSE))</f>
        <v/>
      </c>
      <c r="AB4235" s="16" t="str">
        <f>IF(ISBLANK(Consolication[[#This Row],[Bénéficiaires]]),"",VLOOKUP(Consolication[[#This Row],[Bénéficiaires]],'PADESCE Ccontractuelle'!$B$61:$N$175,10,FALSE))</f>
        <v/>
      </c>
      <c r="AC4235" s="34" t="e">
        <f>VLOOKUP(#REF!,Apprenants!A4236:I5239,8,FALSE)</f>
        <v>#REF!</v>
      </c>
    </row>
    <row r="4236" spans="22:29" s="16" customFormat="1" x14ac:dyDescent="0.35">
      <c r="V4236" s="16" t="str">
        <f>IF(ISBLANK(Consolication[[#This Row],[Bénéficiaires]]),"",VLOOKUP(Consolication[[#This Row],[Bénéficiaires]],'PADESCE Ccontractuelle'!$B$61:$N$175,9,FALSE))</f>
        <v/>
      </c>
      <c r="AB4236" s="16" t="str">
        <f>IF(ISBLANK(Consolication[[#This Row],[Bénéficiaires]]),"",VLOOKUP(Consolication[[#This Row],[Bénéficiaires]],'PADESCE Ccontractuelle'!$B$61:$N$175,10,FALSE))</f>
        <v/>
      </c>
      <c r="AC4236" s="34" t="e">
        <f>VLOOKUP(#REF!,Apprenants!A4237:I5240,8,FALSE)</f>
        <v>#REF!</v>
      </c>
    </row>
    <row r="4237" spans="22:29" s="16" customFormat="1" x14ac:dyDescent="0.35">
      <c r="V4237" s="16" t="str">
        <f>IF(ISBLANK(Consolication[[#This Row],[Bénéficiaires]]),"",VLOOKUP(Consolication[[#This Row],[Bénéficiaires]],'PADESCE Ccontractuelle'!$B$61:$N$175,9,FALSE))</f>
        <v/>
      </c>
      <c r="AB4237" s="16" t="str">
        <f>IF(ISBLANK(Consolication[[#This Row],[Bénéficiaires]]),"",VLOOKUP(Consolication[[#This Row],[Bénéficiaires]],'PADESCE Ccontractuelle'!$B$61:$N$175,10,FALSE))</f>
        <v/>
      </c>
      <c r="AC4237" s="34" t="e">
        <f>VLOOKUP(#REF!,Apprenants!A4238:I5241,8,FALSE)</f>
        <v>#REF!</v>
      </c>
    </row>
    <row r="4238" spans="22:29" s="16" customFormat="1" x14ac:dyDescent="0.35">
      <c r="V4238" s="16" t="str">
        <f>IF(ISBLANK(Consolication[[#This Row],[Bénéficiaires]]),"",VLOOKUP(Consolication[[#This Row],[Bénéficiaires]],'PADESCE Ccontractuelle'!$B$61:$N$175,9,FALSE))</f>
        <v/>
      </c>
      <c r="AB4238" s="16" t="str">
        <f>IF(ISBLANK(Consolication[[#This Row],[Bénéficiaires]]),"",VLOOKUP(Consolication[[#This Row],[Bénéficiaires]],'PADESCE Ccontractuelle'!$B$61:$N$175,10,FALSE))</f>
        <v/>
      </c>
      <c r="AC4238" s="34" t="e">
        <f>VLOOKUP(#REF!,Apprenants!A4239:I5242,8,FALSE)</f>
        <v>#REF!</v>
      </c>
    </row>
    <row r="4239" spans="22:29" s="16" customFormat="1" x14ac:dyDescent="0.35">
      <c r="V4239" s="16" t="str">
        <f>IF(ISBLANK(Consolication[[#This Row],[Bénéficiaires]]),"",VLOOKUP(Consolication[[#This Row],[Bénéficiaires]],'PADESCE Ccontractuelle'!$B$61:$N$175,9,FALSE))</f>
        <v/>
      </c>
      <c r="AB4239" s="16" t="str">
        <f>IF(ISBLANK(Consolication[[#This Row],[Bénéficiaires]]),"",VLOOKUP(Consolication[[#This Row],[Bénéficiaires]],'PADESCE Ccontractuelle'!$B$61:$N$175,10,FALSE))</f>
        <v/>
      </c>
      <c r="AC4239" s="34" t="e">
        <f>VLOOKUP(#REF!,Apprenants!A4240:I5243,8,FALSE)</f>
        <v>#REF!</v>
      </c>
    </row>
    <row r="4240" spans="22:29" s="16" customFormat="1" x14ac:dyDescent="0.35">
      <c r="V4240" s="16" t="str">
        <f>IF(ISBLANK(Consolication[[#This Row],[Bénéficiaires]]),"",VLOOKUP(Consolication[[#This Row],[Bénéficiaires]],'PADESCE Ccontractuelle'!$B$61:$N$175,9,FALSE))</f>
        <v/>
      </c>
      <c r="AB4240" s="16" t="str">
        <f>IF(ISBLANK(Consolication[[#This Row],[Bénéficiaires]]),"",VLOOKUP(Consolication[[#This Row],[Bénéficiaires]],'PADESCE Ccontractuelle'!$B$61:$N$175,10,FALSE))</f>
        <v/>
      </c>
      <c r="AC4240" s="34" t="e">
        <f>VLOOKUP(#REF!,Apprenants!A4241:I5244,8,FALSE)</f>
        <v>#REF!</v>
      </c>
    </row>
    <row r="4241" spans="22:29" s="16" customFormat="1" x14ac:dyDescent="0.35">
      <c r="V4241" s="16" t="str">
        <f>IF(ISBLANK(Consolication[[#This Row],[Bénéficiaires]]),"",VLOOKUP(Consolication[[#This Row],[Bénéficiaires]],'PADESCE Ccontractuelle'!$B$61:$N$175,9,FALSE))</f>
        <v/>
      </c>
      <c r="AB4241" s="16" t="str">
        <f>IF(ISBLANK(Consolication[[#This Row],[Bénéficiaires]]),"",VLOOKUP(Consolication[[#This Row],[Bénéficiaires]],'PADESCE Ccontractuelle'!$B$61:$N$175,10,FALSE))</f>
        <v/>
      </c>
      <c r="AC4241" s="34" t="e">
        <f>VLOOKUP(#REF!,Apprenants!A4242:I5245,8,FALSE)</f>
        <v>#REF!</v>
      </c>
    </row>
    <row r="4242" spans="22:29" s="16" customFormat="1" x14ac:dyDescent="0.35">
      <c r="V4242" s="16" t="str">
        <f>IF(ISBLANK(Consolication[[#This Row],[Bénéficiaires]]),"",VLOOKUP(Consolication[[#This Row],[Bénéficiaires]],'PADESCE Ccontractuelle'!$B$61:$N$175,9,FALSE))</f>
        <v/>
      </c>
      <c r="AB4242" s="16" t="str">
        <f>IF(ISBLANK(Consolication[[#This Row],[Bénéficiaires]]),"",VLOOKUP(Consolication[[#This Row],[Bénéficiaires]],'PADESCE Ccontractuelle'!$B$61:$N$175,10,FALSE))</f>
        <v/>
      </c>
      <c r="AC4242" s="34" t="e">
        <f>VLOOKUP(#REF!,Apprenants!A4243:I5246,8,FALSE)</f>
        <v>#REF!</v>
      </c>
    </row>
    <row r="4243" spans="22:29" s="16" customFormat="1" x14ac:dyDescent="0.35">
      <c r="V4243" s="16" t="str">
        <f>IF(ISBLANK(Consolication[[#This Row],[Bénéficiaires]]),"",VLOOKUP(Consolication[[#This Row],[Bénéficiaires]],'PADESCE Ccontractuelle'!$B$61:$N$175,9,FALSE))</f>
        <v/>
      </c>
      <c r="AB4243" s="16" t="str">
        <f>IF(ISBLANK(Consolication[[#This Row],[Bénéficiaires]]),"",VLOOKUP(Consolication[[#This Row],[Bénéficiaires]],'PADESCE Ccontractuelle'!$B$61:$N$175,10,FALSE))</f>
        <v/>
      </c>
      <c r="AC4243" s="34" t="e">
        <f>VLOOKUP(#REF!,Apprenants!A4244:I5247,8,FALSE)</f>
        <v>#REF!</v>
      </c>
    </row>
    <row r="4244" spans="22:29" s="16" customFormat="1" x14ac:dyDescent="0.35">
      <c r="V4244" s="16" t="str">
        <f>IF(ISBLANK(Consolication[[#This Row],[Bénéficiaires]]),"",VLOOKUP(Consolication[[#This Row],[Bénéficiaires]],'PADESCE Ccontractuelle'!$B$61:$N$175,9,FALSE))</f>
        <v/>
      </c>
      <c r="AB4244" s="16" t="str">
        <f>IF(ISBLANK(Consolication[[#This Row],[Bénéficiaires]]),"",VLOOKUP(Consolication[[#This Row],[Bénéficiaires]],'PADESCE Ccontractuelle'!$B$61:$N$175,10,FALSE))</f>
        <v/>
      </c>
      <c r="AC4244" s="34" t="e">
        <f>VLOOKUP(#REF!,Apprenants!A4245:I5248,8,FALSE)</f>
        <v>#REF!</v>
      </c>
    </row>
    <row r="4245" spans="22:29" s="16" customFormat="1" x14ac:dyDescent="0.35">
      <c r="V4245" s="16" t="str">
        <f>IF(ISBLANK(Consolication[[#This Row],[Bénéficiaires]]),"",VLOOKUP(Consolication[[#This Row],[Bénéficiaires]],'PADESCE Ccontractuelle'!$B$61:$N$175,9,FALSE))</f>
        <v/>
      </c>
      <c r="AB4245" s="16" t="str">
        <f>IF(ISBLANK(Consolication[[#This Row],[Bénéficiaires]]),"",VLOOKUP(Consolication[[#This Row],[Bénéficiaires]],'PADESCE Ccontractuelle'!$B$61:$N$175,10,FALSE))</f>
        <v/>
      </c>
      <c r="AC4245" s="34" t="e">
        <f>VLOOKUP(#REF!,Apprenants!A4246:I5249,8,FALSE)</f>
        <v>#REF!</v>
      </c>
    </row>
    <row r="4246" spans="22:29" s="16" customFormat="1" x14ac:dyDescent="0.35">
      <c r="V4246" s="16" t="str">
        <f>IF(ISBLANK(Consolication[[#This Row],[Bénéficiaires]]),"",VLOOKUP(Consolication[[#This Row],[Bénéficiaires]],'PADESCE Ccontractuelle'!$B$61:$N$175,9,FALSE))</f>
        <v/>
      </c>
      <c r="AB4246" s="16" t="str">
        <f>IF(ISBLANK(Consolication[[#This Row],[Bénéficiaires]]),"",VLOOKUP(Consolication[[#This Row],[Bénéficiaires]],'PADESCE Ccontractuelle'!$B$61:$N$175,10,FALSE))</f>
        <v/>
      </c>
      <c r="AC4246" s="34" t="e">
        <f>VLOOKUP(#REF!,Apprenants!A4247:I5250,8,FALSE)</f>
        <v>#REF!</v>
      </c>
    </row>
    <row r="4247" spans="22:29" s="16" customFormat="1" x14ac:dyDescent="0.35">
      <c r="V4247" s="16" t="str">
        <f>IF(ISBLANK(Consolication[[#This Row],[Bénéficiaires]]),"",VLOOKUP(Consolication[[#This Row],[Bénéficiaires]],'PADESCE Ccontractuelle'!$B$61:$N$175,9,FALSE))</f>
        <v/>
      </c>
      <c r="AB4247" s="16" t="str">
        <f>IF(ISBLANK(Consolication[[#This Row],[Bénéficiaires]]),"",VLOOKUP(Consolication[[#This Row],[Bénéficiaires]],'PADESCE Ccontractuelle'!$B$61:$N$175,10,FALSE))</f>
        <v/>
      </c>
      <c r="AC4247" s="34" t="e">
        <f>VLOOKUP(#REF!,Apprenants!A4248:I5251,8,FALSE)</f>
        <v>#REF!</v>
      </c>
    </row>
    <row r="4248" spans="22:29" s="16" customFormat="1" x14ac:dyDescent="0.35">
      <c r="V4248" s="16" t="str">
        <f>IF(ISBLANK(Consolication[[#This Row],[Bénéficiaires]]),"",VLOOKUP(Consolication[[#This Row],[Bénéficiaires]],'PADESCE Ccontractuelle'!$B$61:$N$175,9,FALSE))</f>
        <v/>
      </c>
      <c r="AB4248" s="16" t="str">
        <f>IF(ISBLANK(Consolication[[#This Row],[Bénéficiaires]]),"",VLOOKUP(Consolication[[#This Row],[Bénéficiaires]],'PADESCE Ccontractuelle'!$B$61:$N$175,10,FALSE))</f>
        <v/>
      </c>
      <c r="AC4248" s="34" t="e">
        <f>VLOOKUP(#REF!,Apprenants!A4249:I5252,8,FALSE)</f>
        <v>#REF!</v>
      </c>
    </row>
    <row r="4249" spans="22:29" s="16" customFormat="1" x14ac:dyDescent="0.35">
      <c r="V4249" s="16" t="str">
        <f>IF(ISBLANK(Consolication[[#This Row],[Bénéficiaires]]),"",VLOOKUP(Consolication[[#This Row],[Bénéficiaires]],'PADESCE Ccontractuelle'!$B$61:$N$175,9,FALSE))</f>
        <v/>
      </c>
      <c r="AB4249" s="16" t="str">
        <f>IF(ISBLANK(Consolication[[#This Row],[Bénéficiaires]]),"",VLOOKUP(Consolication[[#This Row],[Bénéficiaires]],'PADESCE Ccontractuelle'!$B$61:$N$175,10,FALSE))</f>
        <v/>
      </c>
      <c r="AC4249" s="34" t="e">
        <f>VLOOKUP(#REF!,Apprenants!A4250:I5253,8,FALSE)</f>
        <v>#REF!</v>
      </c>
    </row>
    <row r="4250" spans="22:29" s="16" customFormat="1" x14ac:dyDescent="0.35">
      <c r="V4250" s="16" t="str">
        <f>IF(ISBLANK(Consolication[[#This Row],[Bénéficiaires]]),"",VLOOKUP(Consolication[[#This Row],[Bénéficiaires]],'PADESCE Ccontractuelle'!$B$61:$N$175,9,FALSE))</f>
        <v/>
      </c>
      <c r="AB4250" s="16" t="str">
        <f>IF(ISBLANK(Consolication[[#This Row],[Bénéficiaires]]),"",VLOOKUP(Consolication[[#This Row],[Bénéficiaires]],'PADESCE Ccontractuelle'!$B$61:$N$175,10,FALSE))</f>
        <v/>
      </c>
      <c r="AC4250" s="34" t="e">
        <f>VLOOKUP(#REF!,Apprenants!A4251:I5254,8,FALSE)</f>
        <v>#REF!</v>
      </c>
    </row>
    <row r="4251" spans="22:29" s="16" customFormat="1" x14ac:dyDescent="0.35">
      <c r="V4251" s="16" t="str">
        <f>IF(ISBLANK(Consolication[[#This Row],[Bénéficiaires]]),"",VLOOKUP(Consolication[[#This Row],[Bénéficiaires]],'PADESCE Ccontractuelle'!$B$61:$N$175,9,FALSE))</f>
        <v/>
      </c>
      <c r="AB4251" s="16" t="str">
        <f>IF(ISBLANK(Consolication[[#This Row],[Bénéficiaires]]),"",VLOOKUP(Consolication[[#This Row],[Bénéficiaires]],'PADESCE Ccontractuelle'!$B$61:$N$175,10,FALSE))</f>
        <v/>
      </c>
      <c r="AC4251" s="34" t="e">
        <f>VLOOKUP(#REF!,Apprenants!A4252:I5255,8,FALSE)</f>
        <v>#REF!</v>
      </c>
    </row>
    <row r="4252" spans="22:29" s="16" customFormat="1" x14ac:dyDescent="0.35">
      <c r="V4252" s="16" t="str">
        <f>IF(ISBLANK(Consolication[[#This Row],[Bénéficiaires]]),"",VLOOKUP(Consolication[[#This Row],[Bénéficiaires]],'PADESCE Ccontractuelle'!$B$61:$N$175,9,FALSE))</f>
        <v/>
      </c>
      <c r="AB4252" s="16" t="str">
        <f>IF(ISBLANK(Consolication[[#This Row],[Bénéficiaires]]),"",VLOOKUP(Consolication[[#This Row],[Bénéficiaires]],'PADESCE Ccontractuelle'!$B$61:$N$175,10,FALSE))</f>
        <v/>
      </c>
      <c r="AC4252" s="34" t="e">
        <f>VLOOKUP(#REF!,Apprenants!A4253:I5256,8,FALSE)</f>
        <v>#REF!</v>
      </c>
    </row>
    <row r="4253" spans="22:29" s="16" customFormat="1" x14ac:dyDescent="0.35">
      <c r="V4253" s="16" t="str">
        <f>IF(ISBLANK(Consolication[[#This Row],[Bénéficiaires]]),"",VLOOKUP(Consolication[[#This Row],[Bénéficiaires]],'PADESCE Ccontractuelle'!$B$61:$N$175,9,FALSE))</f>
        <v/>
      </c>
      <c r="AB4253" s="16" t="str">
        <f>IF(ISBLANK(Consolication[[#This Row],[Bénéficiaires]]),"",VLOOKUP(Consolication[[#This Row],[Bénéficiaires]],'PADESCE Ccontractuelle'!$B$61:$N$175,10,FALSE))</f>
        <v/>
      </c>
      <c r="AC4253" s="34" t="e">
        <f>VLOOKUP(#REF!,Apprenants!A4254:I5257,8,FALSE)</f>
        <v>#REF!</v>
      </c>
    </row>
    <row r="4254" spans="22:29" s="16" customFormat="1" x14ac:dyDescent="0.35">
      <c r="V4254" s="16" t="str">
        <f>IF(ISBLANK(Consolication[[#This Row],[Bénéficiaires]]),"",VLOOKUP(Consolication[[#This Row],[Bénéficiaires]],'PADESCE Ccontractuelle'!$B$61:$N$175,9,FALSE))</f>
        <v/>
      </c>
      <c r="AB4254" s="16" t="str">
        <f>IF(ISBLANK(Consolication[[#This Row],[Bénéficiaires]]),"",VLOOKUP(Consolication[[#This Row],[Bénéficiaires]],'PADESCE Ccontractuelle'!$B$61:$N$175,10,FALSE))</f>
        <v/>
      </c>
      <c r="AC4254" s="34" t="e">
        <f>VLOOKUP(#REF!,Apprenants!A4255:I5258,8,FALSE)</f>
        <v>#REF!</v>
      </c>
    </row>
    <row r="4255" spans="22:29" s="16" customFormat="1" x14ac:dyDescent="0.35">
      <c r="V4255" s="16" t="str">
        <f>IF(ISBLANK(Consolication[[#This Row],[Bénéficiaires]]),"",VLOOKUP(Consolication[[#This Row],[Bénéficiaires]],'PADESCE Ccontractuelle'!$B$61:$N$175,9,FALSE))</f>
        <v/>
      </c>
      <c r="AB4255" s="16" t="str">
        <f>IF(ISBLANK(Consolication[[#This Row],[Bénéficiaires]]),"",VLOOKUP(Consolication[[#This Row],[Bénéficiaires]],'PADESCE Ccontractuelle'!$B$61:$N$175,10,FALSE))</f>
        <v/>
      </c>
      <c r="AC4255" s="34" t="e">
        <f>VLOOKUP(#REF!,Apprenants!A4256:I5259,8,FALSE)</f>
        <v>#REF!</v>
      </c>
    </row>
    <row r="4256" spans="22:29" s="16" customFormat="1" x14ac:dyDescent="0.35">
      <c r="V4256" s="16" t="str">
        <f>IF(ISBLANK(Consolication[[#This Row],[Bénéficiaires]]),"",VLOOKUP(Consolication[[#This Row],[Bénéficiaires]],'PADESCE Ccontractuelle'!$B$61:$N$175,9,FALSE))</f>
        <v/>
      </c>
      <c r="AB4256" s="16" t="str">
        <f>IF(ISBLANK(Consolication[[#This Row],[Bénéficiaires]]),"",VLOOKUP(Consolication[[#This Row],[Bénéficiaires]],'PADESCE Ccontractuelle'!$B$61:$N$175,10,FALSE))</f>
        <v/>
      </c>
      <c r="AC4256" s="34" t="e">
        <f>VLOOKUP(#REF!,Apprenants!A4257:I5260,8,FALSE)</f>
        <v>#REF!</v>
      </c>
    </row>
    <row r="4257" spans="22:29" s="16" customFormat="1" x14ac:dyDescent="0.35">
      <c r="V4257" s="16" t="str">
        <f>IF(ISBLANK(Consolication[[#This Row],[Bénéficiaires]]),"",VLOOKUP(Consolication[[#This Row],[Bénéficiaires]],'PADESCE Ccontractuelle'!$B$61:$N$175,9,FALSE))</f>
        <v/>
      </c>
      <c r="AB4257" s="16" t="str">
        <f>IF(ISBLANK(Consolication[[#This Row],[Bénéficiaires]]),"",VLOOKUP(Consolication[[#This Row],[Bénéficiaires]],'PADESCE Ccontractuelle'!$B$61:$N$175,10,FALSE))</f>
        <v/>
      </c>
      <c r="AC4257" s="34" t="e">
        <f>VLOOKUP(#REF!,Apprenants!A4258:I5261,8,FALSE)</f>
        <v>#REF!</v>
      </c>
    </row>
    <row r="4258" spans="22:29" s="16" customFormat="1" x14ac:dyDescent="0.35">
      <c r="V4258" s="16" t="str">
        <f>IF(ISBLANK(Consolication[[#This Row],[Bénéficiaires]]),"",VLOOKUP(Consolication[[#This Row],[Bénéficiaires]],'PADESCE Ccontractuelle'!$B$61:$N$175,9,FALSE))</f>
        <v/>
      </c>
      <c r="AB4258" s="16" t="str">
        <f>IF(ISBLANK(Consolication[[#This Row],[Bénéficiaires]]),"",VLOOKUP(Consolication[[#This Row],[Bénéficiaires]],'PADESCE Ccontractuelle'!$B$61:$N$175,10,FALSE))</f>
        <v/>
      </c>
      <c r="AC4258" s="34" t="e">
        <f>VLOOKUP(#REF!,Apprenants!A4259:I5262,8,FALSE)</f>
        <v>#REF!</v>
      </c>
    </row>
    <row r="4259" spans="22:29" s="16" customFormat="1" x14ac:dyDescent="0.35">
      <c r="V4259" s="16" t="str">
        <f>IF(ISBLANK(Consolication[[#This Row],[Bénéficiaires]]),"",VLOOKUP(Consolication[[#This Row],[Bénéficiaires]],'PADESCE Ccontractuelle'!$B$61:$N$175,9,FALSE))</f>
        <v/>
      </c>
      <c r="AB4259" s="16" t="str">
        <f>IF(ISBLANK(Consolication[[#This Row],[Bénéficiaires]]),"",VLOOKUP(Consolication[[#This Row],[Bénéficiaires]],'PADESCE Ccontractuelle'!$B$61:$N$175,10,FALSE))</f>
        <v/>
      </c>
      <c r="AC4259" s="34" t="e">
        <f>VLOOKUP(#REF!,Apprenants!A4260:I5263,8,FALSE)</f>
        <v>#REF!</v>
      </c>
    </row>
    <row r="4260" spans="22:29" s="16" customFormat="1" x14ac:dyDescent="0.35">
      <c r="V4260" s="16" t="str">
        <f>IF(ISBLANK(Consolication[[#This Row],[Bénéficiaires]]),"",VLOOKUP(Consolication[[#This Row],[Bénéficiaires]],'PADESCE Ccontractuelle'!$B$61:$N$175,9,FALSE))</f>
        <v/>
      </c>
      <c r="AB4260" s="16" t="str">
        <f>IF(ISBLANK(Consolication[[#This Row],[Bénéficiaires]]),"",VLOOKUP(Consolication[[#This Row],[Bénéficiaires]],'PADESCE Ccontractuelle'!$B$61:$N$175,10,FALSE))</f>
        <v/>
      </c>
      <c r="AC4260" s="34" t="e">
        <f>VLOOKUP(#REF!,Apprenants!A4261:I5264,8,FALSE)</f>
        <v>#REF!</v>
      </c>
    </row>
    <row r="4261" spans="22:29" s="16" customFormat="1" x14ac:dyDescent="0.35">
      <c r="V4261" s="16" t="str">
        <f>IF(ISBLANK(Consolication[[#This Row],[Bénéficiaires]]),"",VLOOKUP(Consolication[[#This Row],[Bénéficiaires]],'PADESCE Ccontractuelle'!$B$61:$N$175,9,FALSE))</f>
        <v/>
      </c>
      <c r="AB4261" s="16" t="str">
        <f>IF(ISBLANK(Consolication[[#This Row],[Bénéficiaires]]),"",VLOOKUP(Consolication[[#This Row],[Bénéficiaires]],'PADESCE Ccontractuelle'!$B$61:$N$175,10,FALSE))</f>
        <v/>
      </c>
      <c r="AC4261" s="34" t="e">
        <f>VLOOKUP(#REF!,Apprenants!A4262:I5265,8,FALSE)</f>
        <v>#REF!</v>
      </c>
    </row>
    <row r="4262" spans="22:29" s="16" customFormat="1" x14ac:dyDescent="0.35">
      <c r="V4262" s="16" t="str">
        <f>IF(ISBLANK(Consolication[[#This Row],[Bénéficiaires]]),"",VLOOKUP(Consolication[[#This Row],[Bénéficiaires]],'PADESCE Ccontractuelle'!$B$61:$N$175,9,FALSE))</f>
        <v/>
      </c>
      <c r="AB4262" s="16" t="str">
        <f>IF(ISBLANK(Consolication[[#This Row],[Bénéficiaires]]),"",VLOOKUP(Consolication[[#This Row],[Bénéficiaires]],'PADESCE Ccontractuelle'!$B$61:$N$175,10,FALSE))</f>
        <v/>
      </c>
      <c r="AC4262" s="34" t="e">
        <f>VLOOKUP(#REF!,Apprenants!A4263:I5266,8,FALSE)</f>
        <v>#REF!</v>
      </c>
    </row>
    <row r="4263" spans="22:29" s="16" customFormat="1" x14ac:dyDescent="0.35">
      <c r="V4263" s="16" t="str">
        <f>IF(ISBLANK(Consolication[[#This Row],[Bénéficiaires]]),"",VLOOKUP(Consolication[[#This Row],[Bénéficiaires]],'PADESCE Ccontractuelle'!$B$61:$N$175,9,FALSE))</f>
        <v/>
      </c>
      <c r="AB4263" s="16" t="str">
        <f>IF(ISBLANK(Consolication[[#This Row],[Bénéficiaires]]),"",VLOOKUP(Consolication[[#This Row],[Bénéficiaires]],'PADESCE Ccontractuelle'!$B$61:$N$175,10,FALSE))</f>
        <v/>
      </c>
      <c r="AC4263" s="34" t="e">
        <f>VLOOKUP(#REF!,Apprenants!A4264:I5267,8,FALSE)</f>
        <v>#REF!</v>
      </c>
    </row>
    <row r="4264" spans="22:29" s="16" customFormat="1" x14ac:dyDescent="0.35">
      <c r="V4264" s="16" t="str">
        <f>IF(ISBLANK(Consolication[[#This Row],[Bénéficiaires]]),"",VLOOKUP(Consolication[[#This Row],[Bénéficiaires]],'PADESCE Ccontractuelle'!$B$61:$N$175,9,FALSE))</f>
        <v/>
      </c>
      <c r="AB4264" s="16" t="str">
        <f>IF(ISBLANK(Consolication[[#This Row],[Bénéficiaires]]),"",VLOOKUP(Consolication[[#This Row],[Bénéficiaires]],'PADESCE Ccontractuelle'!$B$61:$N$175,10,FALSE))</f>
        <v/>
      </c>
      <c r="AC4264" s="34" t="e">
        <f>VLOOKUP(#REF!,Apprenants!A4265:I5268,8,FALSE)</f>
        <v>#REF!</v>
      </c>
    </row>
    <row r="4265" spans="22:29" s="16" customFormat="1" x14ac:dyDescent="0.35">
      <c r="V4265" s="16" t="str">
        <f>IF(ISBLANK(Consolication[[#This Row],[Bénéficiaires]]),"",VLOOKUP(Consolication[[#This Row],[Bénéficiaires]],'PADESCE Ccontractuelle'!$B$61:$N$175,9,FALSE))</f>
        <v/>
      </c>
      <c r="AB4265" s="16" t="str">
        <f>IF(ISBLANK(Consolication[[#This Row],[Bénéficiaires]]),"",VLOOKUP(Consolication[[#This Row],[Bénéficiaires]],'PADESCE Ccontractuelle'!$B$61:$N$175,10,FALSE))</f>
        <v/>
      </c>
      <c r="AC4265" s="34" t="e">
        <f>VLOOKUP(#REF!,Apprenants!A4266:I5269,8,FALSE)</f>
        <v>#REF!</v>
      </c>
    </row>
    <row r="4266" spans="22:29" s="16" customFormat="1" x14ac:dyDescent="0.35">
      <c r="V4266" s="16" t="str">
        <f>IF(ISBLANK(Consolication[[#This Row],[Bénéficiaires]]),"",VLOOKUP(Consolication[[#This Row],[Bénéficiaires]],'PADESCE Ccontractuelle'!$B$61:$N$175,9,FALSE))</f>
        <v/>
      </c>
      <c r="AB4266" s="16" t="str">
        <f>IF(ISBLANK(Consolication[[#This Row],[Bénéficiaires]]),"",VLOOKUP(Consolication[[#This Row],[Bénéficiaires]],'PADESCE Ccontractuelle'!$B$61:$N$175,10,FALSE))</f>
        <v/>
      </c>
      <c r="AC4266" s="34" t="e">
        <f>VLOOKUP(#REF!,Apprenants!A4267:I5270,8,FALSE)</f>
        <v>#REF!</v>
      </c>
    </row>
    <row r="4267" spans="22:29" s="16" customFormat="1" x14ac:dyDescent="0.35">
      <c r="V4267" s="16" t="str">
        <f>IF(ISBLANK(Consolication[[#This Row],[Bénéficiaires]]),"",VLOOKUP(Consolication[[#This Row],[Bénéficiaires]],'PADESCE Ccontractuelle'!$B$61:$N$175,9,FALSE))</f>
        <v/>
      </c>
      <c r="AB4267" s="16" t="str">
        <f>IF(ISBLANK(Consolication[[#This Row],[Bénéficiaires]]),"",VLOOKUP(Consolication[[#This Row],[Bénéficiaires]],'PADESCE Ccontractuelle'!$B$61:$N$175,10,FALSE))</f>
        <v/>
      </c>
      <c r="AC4267" s="34" t="e">
        <f>VLOOKUP(#REF!,Apprenants!A4268:I5271,8,FALSE)</f>
        <v>#REF!</v>
      </c>
    </row>
    <row r="4268" spans="22:29" s="16" customFormat="1" x14ac:dyDescent="0.35">
      <c r="V4268" s="16" t="str">
        <f>IF(ISBLANK(Consolication[[#This Row],[Bénéficiaires]]),"",VLOOKUP(Consolication[[#This Row],[Bénéficiaires]],'PADESCE Ccontractuelle'!$B$61:$N$175,9,FALSE))</f>
        <v/>
      </c>
      <c r="AB4268" s="16" t="str">
        <f>IF(ISBLANK(Consolication[[#This Row],[Bénéficiaires]]),"",VLOOKUP(Consolication[[#This Row],[Bénéficiaires]],'PADESCE Ccontractuelle'!$B$61:$N$175,10,FALSE))</f>
        <v/>
      </c>
      <c r="AC4268" s="34" t="e">
        <f>VLOOKUP(#REF!,Apprenants!A4269:I5272,8,FALSE)</f>
        <v>#REF!</v>
      </c>
    </row>
    <row r="4269" spans="22:29" s="16" customFormat="1" x14ac:dyDescent="0.35">
      <c r="V4269" s="16" t="str">
        <f>IF(ISBLANK(Consolication[[#This Row],[Bénéficiaires]]),"",VLOOKUP(Consolication[[#This Row],[Bénéficiaires]],'PADESCE Ccontractuelle'!$B$61:$N$175,9,FALSE))</f>
        <v/>
      </c>
      <c r="AB4269" s="16" t="str">
        <f>IF(ISBLANK(Consolication[[#This Row],[Bénéficiaires]]),"",VLOOKUP(Consolication[[#This Row],[Bénéficiaires]],'PADESCE Ccontractuelle'!$B$61:$N$175,10,FALSE))</f>
        <v/>
      </c>
      <c r="AC4269" s="34" t="e">
        <f>VLOOKUP(#REF!,Apprenants!A4270:I5273,8,FALSE)</f>
        <v>#REF!</v>
      </c>
    </row>
    <row r="4270" spans="22:29" s="16" customFormat="1" x14ac:dyDescent="0.35">
      <c r="V4270" s="16" t="str">
        <f>IF(ISBLANK(Consolication[[#This Row],[Bénéficiaires]]),"",VLOOKUP(Consolication[[#This Row],[Bénéficiaires]],'PADESCE Ccontractuelle'!$B$61:$N$175,9,FALSE))</f>
        <v/>
      </c>
      <c r="AB4270" s="16" t="str">
        <f>IF(ISBLANK(Consolication[[#This Row],[Bénéficiaires]]),"",VLOOKUP(Consolication[[#This Row],[Bénéficiaires]],'PADESCE Ccontractuelle'!$B$61:$N$175,10,FALSE))</f>
        <v/>
      </c>
      <c r="AC4270" s="34" t="e">
        <f>VLOOKUP(#REF!,Apprenants!A4271:I5274,8,FALSE)</f>
        <v>#REF!</v>
      </c>
    </row>
    <row r="4271" spans="22:29" s="16" customFormat="1" x14ac:dyDescent="0.35">
      <c r="V4271" s="16" t="str">
        <f>IF(ISBLANK(Consolication[[#This Row],[Bénéficiaires]]),"",VLOOKUP(Consolication[[#This Row],[Bénéficiaires]],'PADESCE Ccontractuelle'!$B$61:$N$175,9,FALSE))</f>
        <v/>
      </c>
      <c r="AB4271" s="16" t="str">
        <f>IF(ISBLANK(Consolication[[#This Row],[Bénéficiaires]]),"",VLOOKUP(Consolication[[#This Row],[Bénéficiaires]],'PADESCE Ccontractuelle'!$B$61:$N$175,10,FALSE))</f>
        <v/>
      </c>
      <c r="AC4271" s="34" t="e">
        <f>VLOOKUP(#REF!,Apprenants!A4272:I5275,8,FALSE)</f>
        <v>#REF!</v>
      </c>
    </row>
    <row r="4272" spans="22:29" s="16" customFormat="1" x14ac:dyDescent="0.35">
      <c r="V4272" s="16" t="str">
        <f>IF(ISBLANK(Consolication[[#This Row],[Bénéficiaires]]),"",VLOOKUP(Consolication[[#This Row],[Bénéficiaires]],'PADESCE Ccontractuelle'!$B$61:$N$175,9,FALSE))</f>
        <v/>
      </c>
      <c r="AB4272" s="16" t="str">
        <f>IF(ISBLANK(Consolication[[#This Row],[Bénéficiaires]]),"",VLOOKUP(Consolication[[#This Row],[Bénéficiaires]],'PADESCE Ccontractuelle'!$B$61:$N$175,10,FALSE))</f>
        <v/>
      </c>
      <c r="AC4272" s="34" t="e">
        <f>VLOOKUP(#REF!,Apprenants!A4273:I5276,8,FALSE)</f>
        <v>#REF!</v>
      </c>
    </row>
    <row r="4273" spans="22:29" s="16" customFormat="1" x14ac:dyDescent="0.35">
      <c r="V4273" s="16" t="str">
        <f>IF(ISBLANK(Consolication[[#This Row],[Bénéficiaires]]),"",VLOOKUP(Consolication[[#This Row],[Bénéficiaires]],'PADESCE Ccontractuelle'!$B$61:$N$175,9,FALSE))</f>
        <v/>
      </c>
      <c r="AB4273" s="16" t="str">
        <f>IF(ISBLANK(Consolication[[#This Row],[Bénéficiaires]]),"",VLOOKUP(Consolication[[#This Row],[Bénéficiaires]],'PADESCE Ccontractuelle'!$B$61:$N$175,10,FALSE))</f>
        <v/>
      </c>
      <c r="AC4273" s="34" t="e">
        <f>VLOOKUP(#REF!,Apprenants!A4274:I5277,8,FALSE)</f>
        <v>#REF!</v>
      </c>
    </row>
    <row r="4274" spans="22:29" s="16" customFormat="1" x14ac:dyDescent="0.35">
      <c r="V4274" s="16" t="str">
        <f>IF(ISBLANK(Consolication[[#This Row],[Bénéficiaires]]),"",VLOOKUP(Consolication[[#This Row],[Bénéficiaires]],'PADESCE Ccontractuelle'!$B$61:$N$175,9,FALSE))</f>
        <v/>
      </c>
      <c r="AB4274" s="16" t="str">
        <f>IF(ISBLANK(Consolication[[#This Row],[Bénéficiaires]]),"",VLOOKUP(Consolication[[#This Row],[Bénéficiaires]],'PADESCE Ccontractuelle'!$B$61:$N$175,10,FALSE))</f>
        <v/>
      </c>
      <c r="AC4274" s="34" t="e">
        <f>VLOOKUP(#REF!,Apprenants!A4275:I5278,8,FALSE)</f>
        <v>#REF!</v>
      </c>
    </row>
    <row r="4275" spans="22:29" s="16" customFormat="1" x14ac:dyDescent="0.35">
      <c r="V4275" s="16" t="str">
        <f>IF(ISBLANK(Consolication[[#This Row],[Bénéficiaires]]),"",VLOOKUP(Consolication[[#This Row],[Bénéficiaires]],'PADESCE Ccontractuelle'!$B$61:$N$175,9,FALSE))</f>
        <v/>
      </c>
      <c r="AB4275" s="16" t="str">
        <f>IF(ISBLANK(Consolication[[#This Row],[Bénéficiaires]]),"",VLOOKUP(Consolication[[#This Row],[Bénéficiaires]],'PADESCE Ccontractuelle'!$B$61:$N$175,10,FALSE))</f>
        <v/>
      </c>
      <c r="AC4275" s="34" t="e">
        <f>VLOOKUP(#REF!,Apprenants!A4276:I5279,8,FALSE)</f>
        <v>#REF!</v>
      </c>
    </row>
    <row r="4276" spans="22:29" s="16" customFormat="1" x14ac:dyDescent="0.35">
      <c r="V4276" s="16" t="str">
        <f>IF(ISBLANK(Consolication[[#This Row],[Bénéficiaires]]),"",VLOOKUP(Consolication[[#This Row],[Bénéficiaires]],'PADESCE Ccontractuelle'!$B$61:$N$175,9,FALSE))</f>
        <v/>
      </c>
      <c r="AB4276" s="16" t="str">
        <f>IF(ISBLANK(Consolication[[#This Row],[Bénéficiaires]]),"",VLOOKUP(Consolication[[#This Row],[Bénéficiaires]],'PADESCE Ccontractuelle'!$B$61:$N$175,10,FALSE))</f>
        <v/>
      </c>
      <c r="AC4276" s="34" t="e">
        <f>VLOOKUP(#REF!,Apprenants!A4277:I5280,8,FALSE)</f>
        <v>#REF!</v>
      </c>
    </row>
    <row r="4277" spans="22:29" s="16" customFormat="1" x14ac:dyDescent="0.35">
      <c r="V4277" s="16" t="str">
        <f>IF(ISBLANK(Consolication[[#This Row],[Bénéficiaires]]),"",VLOOKUP(Consolication[[#This Row],[Bénéficiaires]],'PADESCE Ccontractuelle'!$B$61:$N$175,9,FALSE))</f>
        <v/>
      </c>
      <c r="AB4277" s="16" t="str">
        <f>IF(ISBLANK(Consolication[[#This Row],[Bénéficiaires]]),"",VLOOKUP(Consolication[[#This Row],[Bénéficiaires]],'PADESCE Ccontractuelle'!$B$61:$N$175,10,FALSE))</f>
        <v/>
      </c>
      <c r="AC4277" s="34" t="e">
        <f>VLOOKUP(#REF!,Apprenants!A4278:I5281,8,FALSE)</f>
        <v>#REF!</v>
      </c>
    </row>
    <row r="4278" spans="22:29" s="16" customFormat="1" x14ac:dyDescent="0.35">
      <c r="V4278" s="16" t="str">
        <f>IF(ISBLANK(Consolication[[#This Row],[Bénéficiaires]]),"",VLOOKUP(Consolication[[#This Row],[Bénéficiaires]],'PADESCE Ccontractuelle'!$B$61:$N$175,9,FALSE))</f>
        <v/>
      </c>
      <c r="AB4278" s="16" t="str">
        <f>IF(ISBLANK(Consolication[[#This Row],[Bénéficiaires]]),"",VLOOKUP(Consolication[[#This Row],[Bénéficiaires]],'PADESCE Ccontractuelle'!$B$61:$N$175,10,FALSE))</f>
        <v/>
      </c>
      <c r="AC4278" s="34" t="e">
        <f>VLOOKUP(#REF!,Apprenants!A4279:I5282,8,FALSE)</f>
        <v>#REF!</v>
      </c>
    </row>
    <row r="4279" spans="22:29" s="16" customFormat="1" x14ac:dyDescent="0.35">
      <c r="V4279" s="16" t="str">
        <f>IF(ISBLANK(Consolication[[#This Row],[Bénéficiaires]]),"",VLOOKUP(Consolication[[#This Row],[Bénéficiaires]],'PADESCE Ccontractuelle'!$B$61:$N$175,9,FALSE))</f>
        <v/>
      </c>
      <c r="AB4279" s="16" t="str">
        <f>IF(ISBLANK(Consolication[[#This Row],[Bénéficiaires]]),"",VLOOKUP(Consolication[[#This Row],[Bénéficiaires]],'PADESCE Ccontractuelle'!$B$61:$N$175,10,FALSE))</f>
        <v/>
      </c>
      <c r="AC4279" s="34" t="e">
        <f>VLOOKUP(#REF!,Apprenants!A4280:I5283,8,FALSE)</f>
        <v>#REF!</v>
      </c>
    </row>
    <row r="4280" spans="22:29" s="16" customFormat="1" x14ac:dyDescent="0.35">
      <c r="V4280" s="16" t="str">
        <f>IF(ISBLANK(Consolication[[#This Row],[Bénéficiaires]]),"",VLOOKUP(Consolication[[#This Row],[Bénéficiaires]],'PADESCE Ccontractuelle'!$B$61:$N$175,9,FALSE))</f>
        <v/>
      </c>
      <c r="AB4280" s="16" t="str">
        <f>IF(ISBLANK(Consolication[[#This Row],[Bénéficiaires]]),"",VLOOKUP(Consolication[[#This Row],[Bénéficiaires]],'PADESCE Ccontractuelle'!$B$61:$N$175,10,FALSE))</f>
        <v/>
      </c>
      <c r="AC4280" s="34" t="e">
        <f>VLOOKUP(#REF!,Apprenants!A4281:I5284,8,FALSE)</f>
        <v>#REF!</v>
      </c>
    </row>
    <row r="4281" spans="22:29" s="16" customFormat="1" x14ac:dyDescent="0.35">
      <c r="V4281" s="16" t="str">
        <f>IF(ISBLANK(Consolication[[#This Row],[Bénéficiaires]]),"",VLOOKUP(Consolication[[#This Row],[Bénéficiaires]],'PADESCE Ccontractuelle'!$B$61:$N$175,9,FALSE))</f>
        <v/>
      </c>
      <c r="AB4281" s="16" t="str">
        <f>IF(ISBLANK(Consolication[[#This Row],[Bénéficiaires]]),"",VLOOKUP(Consolication[[#This Row],[Bénéficiaires]],'PADESCE Ccontractuelle'!$B$61:$N$175,10,FALSE))</f>
        <v/>
      </c>
      <c r="AC4281" s="34" t="e">
        <f>VLOOKUP(#REF!,Apprenants!A4282:I5285,8,FALSE)</f>
        <v>#REF!</v>
      </c>
    </row>
    <row r="4282" spans="22:29" s="16" customFormat="1" x14ac:dyDescent="0.35">
      <c r="V4282" s="16" t="str">
        <f>IF(ISBLANK(Consolication[[#This Row],[Bénéficiaires]]),"",VLOOKUP(Consolication[[#This Row],[Bénéficiaires]],'PADESCE Ccontractuelle'!$B$61:$N$175,9,FALSE))</f>
        <v/>
      </c>
      <c r="AB4282" s="16" t="str">
        <f>IF(ISBLANK(Consolication[[#This Row],[Bénéficiaires]]),"",VLOOKUP(Consolication[[#This Row],[Bénéficiaires]],'PADESCE Ccontractuelle'!$B$61:$N$175,10,FALSE))</f>
        <v/>
      </c>
      <c r="AC4282" s="34" t="e">
        <f>VLOOKUP(#REF!,Apprenants!A4283:I5286,8,FALSE)</f>
        <v>#REF!</v>
      </c>
    </row>
    <row r="4283" spans="22:29" s="16" customFormat="1" x14ac:dyDescent="0.35">
      <c r="V4283" s="16" t="str">
        <f>IF(ISBLANK(Consolication[[#This Row],[Bénéficiaires]]),"",VLOOKUP(Consolication[[#This Row],[Bénéficiaires]],'PADESCE Ccontractuelle'!$B$61:$N$175,9,FALSE))</f>
        <v/>
      </c>
      <c r="AB4283" s="16" t="str">
        <f>IF(ISBLANK(Consolication[[#This Row],[Bénéficiaires]]),"",VLOOKUP(Consolication[[#This Row],[Bénéficiaires]],'PADESCE Ccontractuelle'!$B$61:$N$175,10,FALSE))</f>
        <v/>
      </c>
      <c r="AC4283" s="34" t="e">
        <f>VLOOKUP(#REF!,Apprenants!A4284:I5287,8,FALSE)</f>
        <v>#REF!</v>
      </c>
    </row>
    <row r="4284" spans="22:29" s="16" customFormat="1" x14ac:dyDescent="0.35">
      <c r="V4284" s="16" t="str">
        <f>IF(ISBLANK(Consolication[[#This Row],[Bénéficiaires]]),"",VLOOKUP(Consolication[[#This Row],[Bénéficiaires]],'PADESCE Ccontractuelle'!$B$61:$N$175,9,FALSE))</f>
        <v/>
      </c>
      <c r="AB4284" s="16" t="str">
        <f>IF(ISBLANK(Consolication[[#This Row],[Bénéficiaires]]),"",VLOOKUP(Consolication[[#This Row],[Bénéficiaires]],'PADESCE Ccontractuelle'!$B$61:$N$175,10,FALSE))</f>
        <v/>
      </c>
      <c r="AC4284" s="34" t="e">
        <f>VLOOKUP(#REF!,Apprenants!A4285:I5288,8,FALSE)</f>
        <v>#REF!</v>
      </c>
    </row>
    <row r="4285" spans="22:29" s="16" customFormat="1" x14ac:dyDescent="0.35">
      <c r="V4285" s="16" t="str">
        <f>IF(ISBLANK(Consolication[[#This Row],[Bénéficiaires]]),"",VLOOKUP(Consolication[[#This Row],[Bénéficiaires]],'PADESCE Ccontractuelle'!$B$61:$N$175,9,FALSE))</f>
        <v/>
      </c>
      <c r="AB4285" s="16" t="str">
        <f>IF(ISBLANK(Consolication[[#This Row],[Bénéficiaires]]),"",VLOOKUP(Consolication[[#This Row],[Bénéficiaires]],'PADESCE Ccontractuelle'!$B$61:$N$175,10,FALSE))</f>
        <v/>
      </c>
      <c r="AC4285" s="34" t="e">
        <f>VLOOKUP(#REF!,Apprenants!A4286:I5289,8,FALSE)</f>
        <v>#REF!</v>
      </c>
    </row>
    <row r="4286" spans="22:29" s="16" customFormat="1" x14ac:dyDescent="0.35">
      <c r="V4286" s="16" t="str">
        <f>IF(ISBLANK(Consolication[[#This Row],[Bénéficiaires]]),"",VLOOKUP(Consolication[[#This Row],[Bénéficiaires]],'PADESCE Ccontractuelle'!$B$61:$N$175,9,FALSE))</f>
        <v/>
      </c>
      <c r="AB4286" s="16" t="str">
        <f>IF(ISBLANK(Consolication[[#This Row],[Bénéficiaires]]),"",VLOOKUP(Consolication[[#This Row],[Bénéficiaires]],'PADESCE Ccontractuelle'!$B$61:$N$175,10,FALSE))</f>
        <v/>
      </c>
      <c r="AC4286" s="34" t="e">
        <f>VLOOKUP(#REF!,Apprenants!A4287:I5290,8,FALSE)</f>
        <v>#REF!</v>
      </c>
    </row>
    <row r="4287" spans="22:29" s="16" customFormat="1" x14ac:dyDescent="0.35">
      <c r="V4287" s="16" t="str">
        <f>IF(ISBLANK(Consolication[[#This Row],[Bénéficiaires]]),"",VLOOKUP(Consolication[[#This Row],[Bénéficiaires]],'PADESCE Ccontractuelle'!$B$61:$N$175,9,FALSE))</f>
        <v/>
      </c>
      <c r="AB4287" s="16" t="str">
        <f>IF(ISBLANK(Consolication[[#This Row],[Bénéficiaires]]),"",VLOOKUP(Consolication[[#This Row],[Bénéficiaires]],'PADESCE Ccontractuelle'!$B$61:$N$175,10,FALSE))</f>
        <v/>
      </c>
      <c r="AC4287" s="34" t="e">
        <f>VLOOKUP(#REF!,Apprenants!A4288:I5291,8,FALSE)</f>
        <v>#REF!</v>
      </c>
    </row>
    <row r="4288" spans="22:29" s="16" customFormat="1" x14ac:dyDescent="0.35">
      <c r="V4288" s="16" t="str">
        <f>IF(ISBLANK(Consolication[[#This Row],[Bénéficiaires]]),"",VLOOKUP(Consolication[[#This Row],[Bénéficiaires]],'PADESCE Ccontractuelle'!$B$61:$N$175,9,FALSE))</f>
        <v/>
      </c>
      <c r="AB4288" s="16" t="str">
        <f>IF(ISBLANK(Consolication[[#This Row],[Bénéficiaires]]),"",VLOOKUP(Consolication[[#This Row],[Bénéficiaires]],'PADESCE Ccontractuelle'!$B$61:$N$175,10,FALSE))</f>
        <v/>
      </c>
      <c r="AC4288" s="34" t="e">
        <f>VLOOKUP(#REF!,Apprenants!A4289:I5292,8,FALSE)</f>
        <v>#REF!</v>
      </c>
    </row>
    <row r="4289" spans="22:29" s="16" customFormat="1" x14ac:dyDescent="0.35">
      <c r="V4289" s="16" t="str">
        <f>IF(ISBLANK(Consolication[[#This Row],[Bénéficiaires]]),"",VLOOKUP(Consolication[[#This Row],[Bénéficiaires]],'PADESCE Ccontractuelle'!$B$61:$N$175,9,FALSE))</f>
        <v/>
      </c>
      <c r="AB4289" s="16" t="str">
        <f>IF(ISBLANK(Consolication[[#This Row],[Bénéficiaires]]),"",VLOOKUP(Consolication[[#This Row],[Bénéficiaires]],'PADESCE Ccontractuelle'!$B$61:$N$175,10,FALSE))</f>
        <v/>
      </c>
      <c r="AC4289" s="34" t="e">
        <f>VLOOKUP(#REF!,Apprenants!A4290:I5293,8,FALSE)</f>
        <v>#REF!</v>
      </c>
    </row>
    <row r="4290" spans="22:29" s="16" customFormat="1" x14ac:dyDescent="0.35">
      <c r="V4290" s="16" t="str">
        <f>IF(ISBLANK(Consolication[[#This Row],[Bénéficiaires]]),"",VLOOKUP(Consolication[[#This Row],[Bénéficiaires]],'PADESCE Ccontractuelle'!$B$61:$N$175,9,FALSE))</f>
        <v/>
      </c>
      <c r="AB4290" s="16" t="str">
        <f>IF(ISBLANK(Consolication[[#This Row],[Bénéficiaires]]),"",VLOOKUP(Consolication[[#This Row],[Bénéficiaires]],'PADESCE Ccontractuelle'!$B$61:$N$175,10,FALSE))</f>
        <v/>
      </c>
      <c r="AC4290" s="34" t="e">
        <f>VLOOKUP(#REF!,Apprenants!A4291:I5294,8,FALSE)</f>
        <v>#REF!</v>
      </c>
    </row>
    <row r="4291" spans="22:29" s="16" customFormat="1" x14ac:dyDescent="0.35">
      <c r="V4291" s="16" t="str">
        <f>IF(ISBLANK(Consolication[[#This Row],[Bénéficiaires]]),"",VLOOKUP(Consolication[[#This Row],[Bénéficiaires]],'PADESCE Ccontractuelle'!$B$61:$N$175,9,FALSE))</f>
        <v/>
      </c>
      <c r="AB4291" s="16" t="str">
        <f>IF(ISBLANK(Consolication[[#This Row],[Bénéficiaires]]),"",VLOOKUP(Consolication[[#This Row],[Bénéficiaires]],'PADESCE Ccontractuelle'!$B$61:$N$175,10,FALSE))</f>
        <v/>
      </c>
      <c r="AC4291" s="34" t="e">
        <f>VLOOKUP(#REF!,Apprenants!A4292:I5295,8,FALSE)</f>
        <v>#REF!</v>
      </c>
    </row>
    <row r="4292" spans="22:29" s="16" customFormat="1" x14ac:dyDescent="0.35">
      <c r="V4292" s="16" t="str">
        <f>IF(ISBLANK(Consolication[[#This Row],[Bénéficiaires]]),"",VLOOKUP(Consolication[[#This Row],[Bénéficiaires]],'PADESCE Ccontractuelle'!$B$61:$N$175,9,FALSE))</f>
        <v/>
      </c>
      <c r="AB4292" s="16" t="str">
        <f>IF(ISBLANK(Consolication[[#This Row],[Bénéficiaires]]),"",VLOOKUP(Consolication[[#This Row],[Bénéficiaires]],'PADESCE Ccontractuelle'!$B$61:$N$175,10,FALSE))</f>
        <v/>
      </c>
      <c r="AC4292" s="34" t="e">
        <f>VLOOKUP(#REF!,Apprenants!A4293:I5296,8,FALSE)</f>
        <v>#REF!</v>
      </c>
    </row>
    <row r="4293" spans="22:29" s="16" customFormat="1" x14ac:dyDescent="0.35">
      <c r="V4293" s="16" t="str">
        <f>IF(ISBLANK(Consolication[[#This Row],[Bénéficiaires]]),"",VLOOKUP(Consolication[[#This Row],[Bénéficiaires]],'PADESCE Ccontractuelle'!$B$61:$N$175,9,FALSE))</f>
        <v/>
      </c>
      <c r="AB4293" s="16" t="str">
        <f>IF(ISBLANK(Consolication[[#This Row],[Bénéficiaires]]),"",VLOOKUP(Consolication[[#This Row],[Bénéficiaires]],'PADESCE Ccontractuelle'!$B$61:$N$175,10,FALSE))</f>
        <v/>
      </c>
      <c r="AC4293" s="34" t="e">
        <f>VLOOKUP(#REF!,Apprenants!A4294:I5297,8,FALSE)</f>
        <v>#REF!</v>
      </c>
    </row>
    <row r="4294" spans="22:29" s="16" customFormat="1" x14ac:dyDescent="0.35">
      <c r="V4294" s="16" t="str">
        <f>IF(ISBLANK(Consolication[[#This Row],[Bénéficiaires]]),"",VLOOKUP(Consolication[[#This Row],[Bénéficiaires]],'PADESCE Ccontractuelle'!$B$61:$N$175,9,FALSE))</f>
        <v/>
      </c>
      <c r="AB4294" s="16" t="str">
        <f>IF(ISBLANK(Consolication[[#This Row],[Bénéficiaires]]),"",VLOOKUP(Consolication[[#This Row],[Bénéficiaires]],'PADESCE Ccontractuelle'!$B$61:$N$175,10,FALSE))</f>
        <v/>
      </c>
      <c r="AC4294" s="34" t="e">
        <f>VLOOKUP(#REF!,Apprenants!A4295:I5298,8,FALSE)</f>
        <v>#REF!</v>
      </c>
    </row>
    <row r="4295" spans="22:29" s="16" customFormat="1" x14ac:dyDescent="0.35">
      <c r="V4295" s="16" t="str">
        <f>IF(ISBLANK(Consolication[[#This Row],[Bénéficiaires]]),"",VLOOKUP(Consolication[[#This Row],[Bénéficiaires]],'PADESCE Ccontractuelle'!$B$61:$N$175,9,FALSE))</f>
        <v/>
      </c>
      <c r="AB4295" s="16" t="str">
        <f>IF(ISBLANK(Consolication[[#This Row],[Bénéficiaires]]),"",VLOOKUP(Consolication[[#This Row],[Bénéficiaires]],'PADESCE Ccontractuelle'!$B$61:$N$175,10,FALSE))</f>
        <v/>
      </c>
      <c r="AC4295" s="34" t="e">
        <f>VLOOKUP(#REF!,Apprenants!A4296:I5299,8,FALSE)</f>
        <v>#REF!</v>
      </c>
    </row>
    <row r="4296" spans="22:29" s="16" customFormat="1" x14ac:dyDescent="0.35">
      <c r="V4296" s="16" t="str">
        <f>IF(ISBLANK(Consolication[[#This Row],[Bénéficiaires]]),"",VLOOKUP(Consolication[[#This Row],[Bénéficiaires]],'PADESCE Ccontractuelle'!$B$61:$N$175,9,FALSE))</f>
        <v/>
      </c>
      <c r="AB4296" s="16" t="str">
        <f>IF(ISBLANK(Consolication[[#This Row],[Bénéficiaires]]),"",VLOOKUP(Consolication[[#This Row],[Bénéficiaires]],'PADESCE Ccontractuelle'!$B$61:$N$175,10,FALSE))</f>
        <v/>
      </c>
      <c r="AC4296" s="34" t="e">
        <f>VLOOKUP(#REF!,Apprenants!A4297:I5300,8,FALSE)</f>
        <v>#REF!</v>
      </c>
    </row>
    <row r="4297" spans="22:29" s="16" customFormat="1" x14ac:dyDescent="0.35">
      <c r="V4297" s="16" t="str">
        <f>IF(ISBLANK(Consolication[[#This Row],[Bénéficiaires]]),"",VLOOKUP(Consolication[[#This Row],[Bénéficiaires]],'PADESCE Ccontractuelle'!$B$61:$N$175,9,FALSE))</f>
        <v/>
      </c>
      <c r="AB4297" s="16" t="str">
        <f>IF(ISBLANK(Consolication[[#This Row],[Bénéficiaires]]),"",VLOOKUP(Consolication[[#This Row],[Bénéficiaires]],'PADESCE Ccontractuelle'!$B$61:$N$175,10,FALSE))</f>
        <v/>
      </c>
      <c r="AC4297" s="34" t="e">
        <f>VLOOKUP(#REF!,Apprenants!A4298:I5301,8,FALSE)</f>
        <v>#REF!</v>
      </c>
    </row>
    <row r="4298" spans="22:29" s="16" customFormat="1" x14ac:dyDescent="0.35">
      <c r="V4298" s="16" t="str">
        <f>IF(ISBLANK(Consolication[[#This Row],[Bénéficiaires]]),"",VLOOKUP(Consolication[[#This Row],[Bénéficiaires]],'PADESCE Ccontractuelle'!$B$61:$N$175,9,FALSE))</f>
        <v/>
      </c>
      <c r="AB4298" s="16" t="str">
        <f>IF(ISBLANK(Consolication[[#This Row],[Bénéficiaires]]),"",VLOOKUP(Consolication[[#This Row],[Bénéficiaires]],'PADESCE Ccontractuelle'!$B$61:$N$175,10,FALSE))</f>
        <v/>
      </c>
      <c r="AC4298" s="34" t="e">
        <f>VLOOKUP(#REF!,Apprenants!A4299:I5302,8,FALSE)</f>
        <v>#REF!</v>
      </c>
    </row>
    <row r="4299" spans="22:29" s="16" customFormat="1" x14ac:dyDescent="0.35">
      <c r="V4299" s="16" t="str">
        <f>IF(ISBLANK(Consolication[[#This Row],[Bénéficiaires]]),"",VLOOKUP(Consolication[[#This Row],[Bénéficiaires]],'PADESCE Ccontractuelle'!$B$61:$N$175,9,FALSE))</f>
        <v/>
      </c>
      <c r="AB4299" s="16" t="str">
        <f>IF(ISBLANK(Consolication[[#This Row],[Bénéficiaires]]),"",VLOOKUP(Consolication[[#This Row],[Bénéficiaires]],'PADESCE Ccontractuelle'!$B$61:$N$175,10,FALSE))</f>
        <v/>
      </c>
      <c r="AC4299" s="34" t="e">
        <f>VLOOKUP(#REF!,Apprenants!A4300:I5303,8,FALSE)</f>
        <v>#REF!</v>
      </c>
    </row>
    <row r="4300" spans="22:29" s="16" customFormat="1" x14ac:dyDescent="0.35">
      <c r="V4300" s="16" t="str">
        <f>IF(ISBLANK(Consolication[[#This Row],[Bénéficiaires]]),"",VLOOKUP(Consolication[[#This Row],[Bénéficiaires]],'PADESCE Ccontractuelle'!$B$61:$N$175,9,FALSE))</f>
        <v/>
      </c>
      <c r="AB4300" s="16" t="str">
        <f>IF(ISBLANK(Consolication[[#This Row],[Bénéficiaires]]),"",VLOOKUP(Consolication[[#This Row],[Bénéficiaires]],'PADESCE Ccontractuelle'!$B$61:$N$175,10,FALSE))</f>
        <v/>
      </c>
      <c r="AC4300" s="34" t="e">
        <f>VLOOKUP(#REF!,Apprenants!A4301:I5304,8,FALSE)</f>
        <v>#REF!</v>
      </c>
    </row>
    <row r="4301" spans="22:29" s="16" customFormat="1" x14ac:dyDescent="0.35">
      <c r="V4301" s="16" t="str">
        <f>IF(ISBLANK(Consolication[[#This Row],[Bénéficiaires]]),"",VLOOKUP(Consolication[[#This Row],[Bénéficiaires]],'PADESCE Ccontractuelle'!$B$61:$N$175,9,FALSE))</f>
        <v/>
      </c>
      <c r="AB4301" s="16" t="str">
        <f>IF(ISBLANK(Consolication[[#This Row],[Bénéficiaires]]),"",VLOOKUP(Consolication[[#This Row],[Bénéficiaires]],'PADESCE Ccontractuelle'!$B$61:$N$175,10,FALSE))</f>
        <v/>
      </c>
      <c r="AC4301" s="34" t="e">
        <f>VLOOKUP(#REF!,Apprenants!A4302:I5305,8,FALSE)</f>
        <v>#REF!</v>
      </c>
    </row>
    <row r="4302" spans="22:29" s="16" customFormat="1" x14ac:dyDescent="0.35">
      <c r="V4302" s="16" t="str">
        <f>IF(ISBLANK(Consolication[[#This Row],[Bénéficiaires]]),"",VLOOKUP(Consolication[[#This Row],[Bénéficiaires]],'PADESCE Ccontractuelle'!$B$61:$N$175,9,FALSE))</f>
        <v/>
      </c>
      <c r="AB4302" s="16" t="str">
        <f>IF(ISBLANK(Consolication[[#This Row],[Bénéficiaires]]),"",VLOOKUP(Consolication[[#This Row],[Bénéficiaires]],'PADESCE Ccontractuelle'!$B$61:$N$175,10,FALSE))</f>
        <v/>
      </c>
      <c r="AC4302" s="34" t="e">
        <f>VLOOKUP(#REF!,Apprenants!A4303:I5306,8,FALSE)</f>
        <v>#REF!</v>
      </c>
    </row>
    <row r="4303" spans="22:29" s="16" customFormat="1" x14ac:dyDescent="0.35">
      <c r="V4303" s="16" t="str">
        <f>IF(ISBLANK(Consolication[[#This Row],[Bénéficiaires]]),"",VLOOKUP(Consolication[[#This Row],[Bénéficiaires]],'PADESCE Ccontractuelle'!$B$61:$N$175,9,FALSE))</f>
        <v/>
      </c>
      <c r="AB4303" s="16" t="str">
        <f>IF(ISBLANK(Consolication[[#This Row],[Bénéficiaires]]),"",VLOOKUP(Consolication[[#This Row],[Bénéficiaires]],'PADESCE Ccontractuelle'!$B$61:$N$175,10,FALSE))</f>
        <v/>
      </c>
      <c r="AC4303" s="34" t="e">
        <f>VLOOKUP(#REF!,Apprenants!A4304:I5307,8,FALSE)</f>
        <v>#REF!</v>
      </c>
    </row>
    <row r="4304" spans="22:29" s="16" customFormat="1" x14ac:dyDescent="0.35">
      <c r="V4304" s="16" t="str">
        <f>IF(ISBLANK(Consolication[[#This Row],[Bénéficiaires]]),"",VLOOKUP(Consolication[[#This Row],[Bénéficiaires]],'PADESCE Ccontractuelle'!$B$61:$N$175,9,FALSE))</f>
        <v/>
      </c>
      <c r="AB4304" s="16" t="str">
        <f>IF(ISBLANK(Consolication[[#This Row],[Bénéficiaires]]),"",VLOOKUP(Consolication[[#This Row],[Bénéficiaires]],'PADESCE Ccontractuelle'!$B$61:$N$175,10,FALSE))</f>
        <v/>
      </c>
      <c r="AC4304" s="34" t="e">
        <f>VLOOKUP(#REF!,Apprenants!A4305:I5308,8,FALSE)</f>
        <v>#REF!</v>
      </c>
    </row>
    <row r="4305" spans="22:29" s="16" customFormat="1" x14ac:dyDescent="0.35">
      <c r="V4305" s="16" t="str">
        <f>IF(ISBLANK(Consolication[[#This Row],[Bénéficiaires]]),"",VLOOKUP(Consolication[[#This Row],[Bénéficiaires]],'PADESCE Ccontractuelle'!$B$61:$N$175,9,FALSE))</f>
        <v/>
      </c>
      <c r="AB4305" s="16" t="str">
        <f>IF(ISBLANK(Consolication[[#This Row],[Bénéficiaires]]),"",VLOOKUP(Consolication[[#This Row],[Bénéficiaires]],'PADESCE Ccontractuelle'!$B$61:$N$175,10,FALSE))</f>
        <v/>
      </c>
      <c r="AC4305" s="34" t="e">
        <f>VLOOKUP(#REF!,Apprenants!A4306:I5309,8,FALSE)</f>
        <v>#REF!</v>
      </c>
    </row>
    <row r="4306" spans="22:29" s="16" customFormat="1" x14ac:dyDescent="0.35">
      <c r="V4306" s="16" t="str">
        <f>IF(ISBLANK(Consolication[[#This Row],[Bénéficiaires]]),"",VLOOKUP(Consolication[[#This Row],[Bénéficiaires]],'PADESCE Ccontractuelle'!$B$61:$N$175,9,FALSE))</f>
        <v/>
      </c>
      <c r="AB4306" s="16" t="str">
        <f>IF(ISBLANK(Consolication[[#This Row],[Bénéficiaires]]),"",VLOOKUP(Consolication[[#This Row],[Bénéficiaires]],'PADESCE Ccontractuelle'!$B$61:$N$175,10,FALSE))</f>
        <v/>
      </c>
      <c r="AC4306" s="34" t="e">
        <f>VLOOKUP(#REF!,Apprenants!A4307:I5310,8,FALSE)</f>
        <v>#REF!</v>
      </c>
    </row>
    <row r="4307" spans="22:29" s="16" customFormat="1" x14ac:dyDescent="0.35">
      <c r="V4307" s="16" t="str">
        <f>IF(ISBLANK(Consolication[[#This Row],[Bénéficiaires]]),"",VLOOKUP(Consolication[[#This Row],[Bénéficiaires]],'PADESCE Ccontractuelle'!$B$61:$N$175,9,FALSE))</f>
        <v/>
      </c>
      <c r="AB4307" s="16" t="str">
        <f>IF(ISBLANK(Consolication[[#This Row],[Bénéficiaires]]),"",VLOOKUP(Consolication[[#This Row],[Bénéficiaires]],'PADESCE Ccontractuelle'!$B$61:$N$175,10,FALSE))</f>
        <v/>
      </c>
      <c r="AC4307" s="34" t="e">
        <f>VLOOKUP(#REF!,Apprenants!A4308:I5311,8,FALSE)</f>
        <v>#REF!</v>
      </c>
    </row>
    <row r="4308" spans="22:29" s="16" customFormat="1" x14ac:dyDescent="0.35">
      <c r="V4308" s="16" t="str">
        <f>IF(ISBLANK(Consolication[[#This Row],[Bénéficiaires]]),"",VLOOKUP(Consolication[[#This Row],[Bénéficiaires]],'PADESCE Ccontractuelle'!$B$61:$N$175,9,FALSE))</f>
        <v/>
      </c>
      <c r="AB4308" s="16" t="str">
        <f>IF(ISBLANK(Consolication[[#This Row],[Bénéficiaires]]),"",VLOOKUP(Consolication[[#This Row],[Bénéficiaires]],'PADESCE Ccontractuelle'!$B$61:$N$175,10,FALSE))</f>
        <v/>
      </c>
      <c r="AC4308" s="34" t="e">
        <f>VLOOKUP(#REF!,Apprenants!A4309:I5312,8,FALSE)</f>
        <v>#REF!</v>
      </c>
    </row>
    <row r="4309" spans="22:29" s="16" customFormat="1" x14ac:dyDescent="0.35">
      <c r="V4309" s="16" t="str">
        <f>IF(ISBLANK(Consolication[[#This Row],[Bénéficiaires]]),"",VLOOKUP(Consolication[[#This Row],[Bénéficiaires]],'PADESCE Ccontractuelle'!$B$61:$N$175,9,FALSE))</f>
        <v/>
      </c>
      <c r="AB4309" s="16" t="str">
        <f>IF(ISBLANK(Consolication[[#This Row],[Bénéficiaires]]),"",VLOOKUP(Consolication[[#This Row],[Bénéficiaires]],'PADESCE Ccontractuelle'!$B$61:$N$175,10,FALSE))</f>
        <v/>
      </c>
      <c r="AC4309" s="34" t="e">
        <f>VLOOKUP(#REF!,Apprenants!A4310:I5313,8,FALSE)</f>
        <v>#REF!</v>
      </c>
    </row>
    <row r="4310" spans="22:29" s="16" customFormat="1" x14ac:dyDescent="0.35">
      <c r="V4310" s="16" t="str">
        <f>IF(ISBLANK(Consolication[[#This Row],[Bénéficiaires]]),"",VLOOKUP(Consolication[[#This Row],[Bénéficiaires]],'PADESCE Ccontractuelle'!$B$61:$N$175,9,FALSE))</f>
        <v/>
      </c>
      <c r="AB4310" s="16" t="str">
        <f>IF(ISBLANK(Consolication[[#This Row],[Bénéficiaires]]),"",VLOOKUP(Consolication[[#This Row],[Bénéficiaires]],'PADESCE Ccontractuelle'!$B$61:$N$175,10,FALSE))</f>
        <v/>
      </c>
      <c r="AC4310" s="34" t="e">
        <f>VLOOKUP(#REF!,Apprenants!A4311:I5314,8,FALSE)</f>
        <v>#REF!</v>
      </c>
    </row>
    <row r="4311" spans="22:29" s="16" customFormat="1" x14ac:dyDescent="0.35">
      <c r="V4311" s="16" t="str">
        <f>IF(ISBLANK(Consolication[[#This Row],[Bénéficiaires]]),"",VLOOKUP(Consolication[[#This Row],[Bénéficiaires]],'PADESCE Ccontractuelle'!$B$61:$N$175,9,FALSE))</f>
        <v/>
      </c>
      <c r="AB4311" s="16" t="str">
        <f>IF(ISBLANK(Consolication[[#This Row],[Bénéficiaires]]),"",VLOOKUP(Consolication[[#This Row],[Bénéficiaires]],'PADESCE Ccontractuelle'!$B$61:$N$175,10,FALSE))</f>
        <v/>
      </c>
      <c r="AC4311" s="34" t="e">
        <f>VLOOKUP(#REF!,Apprenants!A4312:I5315,8,FALSE)</f>
        <v>#REF!</v>
      </c>
    </row>
    <row r="4312" spans="22:29" s="16" customFormat="1" x14ac:dyDescent="0.35">
      <c r="V4312" s="16" t="str">
        <f>IF(ISBLANK(Consolication[[#This Row],[Bénéficiaires]]),"",VLOOKUP(Consolication[[#This Row],[Bénéficiaires]],'PADESCE Ccontractuelle'!$B$61:$N$175,9,FALSE))</f>
        <v/>
      </c>
      <c r="AB4312" s="16" t="str">
        <f>IF(ISBLANK(Consolication[[#This Row],[Bénéficiaires]]),"",VLOOKUP(Consolication[[#This Row],[Bénéficiaires]],'PADESCE Ccontractuelle'!$B$61:$N$175,10,FALSE))</f>
        <v/>
      </c>
      <c r="AC4312" s="34" t="e">
        <f>VLOOKUP(#REF!,Apprenants!A4313:I5316,8,FALSE)</f>
        <v>#REF!</v>
      </c>
    </row>
    <row r="4313" spans="22:29" s="16" customFormat="1" x14ac:dyDescent="0.35">
      <c r="V4313" s="16" t="str">
        <f>IF(ISBLANK(Consolication[[#This Row],[Bénéficiaires]]),"",VLOOKUP(Consolication[[#This Row],[Bénéficiaires]],'PADESCE Ccontractuelle'!$B$61:$N$175,9,FALSE))</f>
        <v/>
      </c>
      <c r="AB4313" s="16" t="str">
        <f>IF(ISBLANK(Consolication[[#This Row],[Bénéficiaires]]),"",VLOOKUP(Consolication[[#This Row],[Bénéficiaires]],'PADESCE Ccontractuelle'!$B$61:$N$175,10,FALSE))</f>
        <v/>
      </c>
      <c r="AC4313" s="34" t="e">
        <f>VLOOKUP(#REF!,Apprenants!A4314:I5317,8,FALSE)</f>
        <v>#REF!</v>
      </c>
    </row>
    <row r="4314" spans="22:29" s="16" customFormat="1" x14ac:dyDescent="0.35">
      <c r="V4314" s="16" t="str">
        <f>IF(ISBLANK(Consolication[[#This Row],[Bénéficiaires]]),"",VLOOKUP(Consolication[[#This Row],[Bénéficiaires]],'PADESCE Ccontractuelle'!$B$61:$N$175,9,FALSE))</f>
        <v/>
      </c>
      <c r="AB4314" s="16" t="str">
        <f>IF(ISBLANK(Consolication[[#This Row],[Bénéficiaires]]),"",VLOOKUP(Consolication[[#This Row],[Bénéficiaires]],'PADESCE Ccontractuelle'!$B$61:$N$175,10,FALSE))</f>
        <v/>
      </c>
      <c r="AC4314" s="34" t="e">
        <f>VLOOKUP(#REF!,Apprenants!A4315:I5318,8,FALSE)</f>
        <v>#REF!</v>
      </c>
    </row>
    <row r="4315" spans="22:29" s="16" customFormat="1" x14ac:dyDescent="0.35">
      <c r="V4315" s="16" t="str">
        <f>IF(ISBLANK(Consolication[[#This Row],[Bénéficiaires]]),"",VLOOKUP(Consolication[[#This Row],[Bénéficiaires]],'PADESCE Ccontractuelle'!$B$61:$N$175,9,FALSE))</f>
        <v/>
      </c>
      <c r="AB4315" s="16" t="str">
        <f>IF(ISBLANK(Consolication[[#This Row],[Bénéficiaires]]),"",VLOOKUP(Consolication[[#This Row],[Bénéficiaires]],'PADESCE Ccontractuelle'!$B$61:$N$175,10,FALSE))</f>
        <v/>
      </c>
      <c r="AC4315" s="34" t="e">
        <f>VLOOKUP(#REF!,Apprenants!A4316:I5319,8,FALSE)</f>
        <v>#REF!</v>
      </c>
    </row>
    <row r="4316" spans="22:29" s="16" customFormat="1" x14ac:dyDescent="0.35">
      <c r="V4316" s="16" t="str">
        <f>IF(ISBLANK(Consolication[[#This Row],[Bénéficiaires]]),"",VLOOKUP(Consolication[[#This Row],[Bénéficiaires]],'PADESCE Ccontractuelle'!$B$61:$N$175,9,FALSE))</f>
        <v/>
      </c>
      <c r="AB4316" s="16" t="str">
        <f>IF(ISBLANK(Consolication[[#This Row],[Bénéficiaires]]),"",VLOOKUP(Consolication[[#This Row],[Bénéficiaires]],'PADESCE Ccontractuelle'!$B$61:$N$175,10,FALSE))</f>
        <v/>
      </c>
      <c r="AC4316" s="34" t="e">
        <f>VLOOKUP(#REF!,Apprenants!A4317:I5320,8,FALSE)</f>
        <v>#REF!</v>
      </c>
    </row>
    <row r="4317" spans="22:29" s="16" customFormat="1" x14ac:dyDescent="0.35">
      <c r="V4317" s="16" t="str">
        <f>IF(ISBLANK(Consolication[[#This Row],[Bénéficiaires]]),"",VLOOKUP(Consolication[[#This Row],[Bénéficiaires]],'PADESCE Ccontractuelle'!$B$61:$N$175,9,FALSE))</f>
        <v/>
      </c>
      <c r="AB4317" s="16" t="str">
        <f>IF(ISBLANK(Consolication[[#This Row],[Bénéficiaires]]),"",VLOOKUP(Consolication[[#This Row],[Bénéficiaires]],'PADESCE Ccontractuelle'!$B$61:$N$175,10,FALSE))</f>
        <v/>
      </c>
      <c r="AC4317" s="34" t="e">
        <f>VLOOKUP(#REF!,Apprenants!A4318:I5321,8,FALSE)</f>
        <v>#REF!</v>
      </c>
    </row>
    <row r="4318" spans="22:29" s="16" customFormat="1" x14ac:dyDescent="0.35">
      <c r="V4318" s="16" t="str">
        <f>IF(ISBLANK(Consolication[[#This Row],[Bénéficiaires]]),"",VLOOKUP(Consolication[[#This Row],[Bénéficiaires]],'PADESCE Ccontractuelle'!$B$61:$N$175,9,FALSE))</f>
        <v/>
      </c>
      <c r="AB4318" s="16" t="str">
        <f>IF(ISBLANK(Consolication[[#This Row],[Bénéficiaires]]),"",VLOOKUP(Consolication[[#This Row],[Bénéficiaires]],'PADESCE Ccontractuelle'!$B$61:$N$175,10,FALSE))</f>
        <v/>
      </c>
      <c r="AC4318" s="34" t="e">
        <f>VLOOKUP(#REF!,Apprenants!A4319:I5322,8,FALSE)</f>
        <v>#REF!</v>
      </c>
    </row>
    <row r="4319" spans="22:29" s="16" customFormat="1" x14ac:dyDescent="0.35">
      <c r="V4319" s="16" t="str">
        <f>IF(ISBLANK(Consolication[[#This Row],[Bénéficiaires]]),"",VLOOKUP(Consolication[[#This Row],[Bénéficiaires]],'PADESCE Ccontractuelle'!$B$61:$N$175,9,FALSE))</f>
        <v/>
      </c>
      <c r="AB4319" s="16" t="str">
        <f>IF(ISBLANK(Consolication[[#This Row],[Bénéficiaires]]),"",VLOOKUP(Consolication[[#This Row],[Bénéficiaires]],'PADESCE Ccontractuelle'!$B$61:$N$175,10,FALSE))</f>
        <v/>
      </c>
      <c r="AC4319" s="34" t="e">
        <f>VLOOKUP(#REF!,Apprenants!A4320:I5323,8,FALSE)</f>
        <v>#REF!</v>
      </c>
    </row>
    <row r="4320" spans="22:29" s="16" customFormat="1" x14ac:dyDescent="0.35">
      <c r="V4320" s="16" t="str">
        <f>IF(ISBLANK(Consolication[[#This Row],[Bénéficiaires]]),"",VLOOKUP(Consolication[[#This Row],[Bénéficiaires]],'PADESCE Ccontractuelle'!$B$61:$N$175,9,FALSE))</f>
        <v/>
      </c>
      <c r="AB4320" s="16" t="str">
        <f>IF(ISBLANK(Consolication[[#This Row],[Bénéficiaires]]),"",VLOOKUP(Consolication[[#This Row],[Bénéficiaires]],'PADESCE Ccontractuelle'!$B$61:$N$175,10,FALSE))</f>
        <v/>
      </c>
      <c r="AC4320" s="34" t="e">
        <f>VLOOKUP(#REF!,Apprenants!A4321:I5324,8,FALSE)</f>
        <v>#REF!</v>
      </c>
    </row>
    <row r="4321" spans="22:29" s="16" customFormat="1" x14ac:dyDescent="0.35">
      <c r="V4321" s="16" t="str">
        <f>IF(ISBLANK(Consolication[[#This Row],[Bénéficiaires]]),"",VLOOKUP(Consolication[[#This Row],[Bénéficiaires]],'PADESCE Ccontractuelle'!$B$61:$N$175,9,FALSE))</f>
        <v/>
      </c>
      <c r="AB4321" s="16" t="str">
        <f>IF(ISBLANK(Consolication[[#This Row],[Bénéficiaires]]),"",VLOOKUP(Consolication[[#This Row],[Bénéficiaires]],'PADESCE Ccontractuelle'!$B$61:$N$175,10,FALSE))</f>
        <v/>
      </c>
      <c r="AC4321" s="34" t="e">
        <f>VLOOKUP(#REF!,Apprenants!A4322:I5325,8,FALSE)</f>
        <v>#REF!</v>
      </c>
    </row>
    <row r="4322" spans="22:29" s="16" customFormat="1" x14ac:dyDescent="0.35">
      <c r="V4322" s="16" t="str">
        <f>IF(ISBLANK(Consolication[[#This Row],[Bénéficiaires]]),"",VLOOKUP(Consolication[[#This Row],[Bénéficiaires]],'PADESCE Ccontractuelle'!$B$61:$N$175,9,FALSE))</f>
        <v/>
      </c>
      <c r="AB4322" s="16" t="str">
        <f>IF(ISBLANK(Consolication[[#This Row],[Bénéficiaires]]),"",VLOOKUP(Consolication[[#This Row],[Bénéficiaires]],'PADESCE Ccontractuelle'!$B$61:$N$175,10,FALSE))</f>
        <v/>
      </c>
      <c r="AC4322" s="34" t="e">
        <f>VLOOKUP(#REF!,Apprenants!A4323:I5326,8,FALSE)</f>
        <v>#REF!</v>
      </c>
    </row>
    <row r="4323" spans="22:29" s="16" customFormat="1" x14ac:dyDescent="0.35">
      <c r="V4323" s="16" t="str">
        <f>IF(ISBLANK(Consolication[[#This Row],[Bénéficiaires]]),"",VLOOKUP(Consolication[[#This Row],[Bénéficiaires]],'PADESCE Ccontractuelle'!$B$61:$N$175,9,FALSE))</f>
        <v/>
      </c>
      <c r="AB4323" s="16" t="str">
        <f>IF(ISBLANK(Consolication[[#This Row],[Bénéficiaires]]),"",VLOOKUP(Consolication[[#This Row],[Bénéficiaires]],'PADESCE Ccontractuelle'!$B$61:$N$175,10,FALSE))</f>
        <v/>
      </c>
      <c r="AC4323" s="34" t="e">
        <f>VLOOKUP(#REF!,Apprenants!A4324:I5327,8,FALSE)</f>
        <v>#REF!</v>
      </c>
    </row>
    <row r="4324" spans="22:29" s="16" customFormat="1" x14ac:dyDescent="0.35">
      <c r="V4324" s="16" t="str">
        <f>IF(ISBLANK(Consolication[[#This Row],[Bénéficiaires]]),"",VLOOKUP(Consolication[[#This Row],[Bénéficiaires]],'PADESCE Ccontractuelle'!$B$61:$N$175,9,FALSE))</f>
        <v/>
      </c>
      <c r="AB4324" s="16" t="str">
        <f>IF(ISBLANK(Consolication[[#This Row],[Bénéficiaires]]),"",VLOOKUP(Consolication[[#This Row],[Bénéficiaires]],'PADESCE Ccontractuelle'!$B$61:$N$175,10,FALSE))</f>
        <v/>
      </c>
      <c r="AC4324" s="34" t="e">
        <f>VLOOKUP(#REF!,Apprenants!A4325:I5328,8,FALSE)</f>
        <v>#REF!</v>
      </c>
    </row>
    <row r="4325" spans="22:29" s="16" customFormat="1" x14ac:dyDescent="0.35">
      <c r="V4325" s="16" t="str">
        <f>IF(ISBLANK(Consolication[[#This Row],[Bénéficiaires]]),"",VLOOKUP(Consolication[[#This Row],[Bénéficiaires]],'PADESCE Ccontractuelle'!$B$61:$N$175,9,FALSE))</f>
        <v/>
      </c>
      <c r="AB4325" s="16" t="str">
        <f>IF(ISBLANK(Consolication[[#This Row],[Bénéficiaires]]),"",VLOOKUP(Consolication[[#This Row],[Bénéficiaires]],'PADESCE Ccontractuelle'!$B$61:$N$175,10,FALSE))</f>
        <v/>
      </c>
      <c r="AC4325" s="34" t="e">
        <f>VLOOKUP(#REF!,Apprenants!A4326:I5329,8,FALSE)</f>
        <v>#REF!</v>
      </c>
    </row>
    <row r="4326" spans="22:29" s="16" customFormat="1" x14ac:dyDescent="0.35">
      <c r="V4326" s="16" t="str">
        <f>IF(ISBLANK(Consolication[[#This Row],[Bénéficiaires]]),"",VLOOKUP(Consolication[[#This Row],[Bénéficiaires]],'PADESCE Ccontractuelle'!$B$61:$N$175,9,FALSE))</f>
        <v/>
      </c>
      <c r="AB4326" s="16" t="str">
        <f>IF(ISBLANK(Consolication[[#This Row],[Bénéficiaires]]),"",VLOOKUP(Consolication[[#This Row],[Bénéficiaires]],'PADESCE Ccontractuelle'!$B$61:$N$175,10,FALSE))</f>
        <v/>
      </c>
      <c r="AC4326" s="34" t="e">
        <f>VLOOKUP(#REF!,Apprenants!A4327:I5330,8,FALSE)</f>
        <v>#REF!</v>
      </c>
    </row>
    <row r="4327" spans="22:29" s="16" customFormat="1" x14ac:dyDescent="0.35">
      <c r="V4327" s="16" t="str">
        <f>IF(ISBLANK(Consolication[[#This Row],[Bénéficiaires]]),"",VLOOKUP(Consolication[[#This Row],[Bénéficiaires]],'PADESCE Ccontractuelle'!$B$61:$N$175,9,FALSE))</f>
        <v/>
      </c>
      <c r="AB4327" s="16" t="str">
        <f>IF(ISBLANK(Consolication[[#This Row],[Bénéficiaires]]),"",VLOOKUP(Consolication[[#This Row],[Bénéficiaires]],'PADESCE Ccontractuelle'!$B$61:$N$175,10,FALSE))</f>
        <v/>
      </c>
      <c r="AC4327" s="34" t="e">
        <f>VLOOKUP(#REF!,Apprenants!A4328:I5331,8,FALSE)</f>
        <v>#REF!</v>
      </c>
    </row>
    <row r="4328" spans="22:29" s="16" customFormat="1" x14ac:dyDescent="0.35">
      <c r="V4328" s="16" t="str">
        <f>IF(ISBLANK(Consolication[[#This Row],[Bénéficiaires]]),"",VLOOKUP(Consolication[[#This Row],[Bénéficiaires]],'PADESCE Ccontractuelle'!$B$61:$N$175,9,FALSE))</f>
        <v/>
      </c>
      <c r="AB4328" s="16" t="str">
        <f>IF(ISBLANK(Consolication[[#This Row],[Bénéficiaires]]),"",VLOOKUP(Consolication[[#This Row],[Bénéficiaires]],'PADESCE Ccontractuelle'!$B$61:$N$175,10,FALSE))</f>
        <v/>
      </c>
      <c r="AC4328" s="34" t="e">
        <f>VLOOKUP(#REF!,Apprenants!A4329:I5332,8,FALSE)</f>
        <v>#REF!</v>
      </c>
    </row>
    <row r="4329" spans="22:29" s="16" customFormat="1" x14ac:dyDescent="0.35">
      <c r="V4329" s="16" t="str">
        <f>IF(ISBLANK(Consolication[[#This Row],[Bénéficiaires]]),"",VLOOKUP(Consolication[[#This Row],[Bénéficiaires]],'PADESCE Ccontractuelle'!$B$61:$N$175,9,FALSE))</f>
        <v/>
      </c>
      <c r="AB4329" s="16" t="str">
        <f>IF(ISBLANK(Consolication[[#This Row],[Bénéficiaires]]),"",VLOOKUP(Consolication[[#This Row],[Bénéficiaires]],'PADESCE Ccontractuelle'!$B$61:$N$175,10,FALSE))</f>
        <v/>
      </c>
      <c r="AC4329" s="34" t="e">
        <f>VLOOKUP(#REF!,Apprenants!A4330:I5333,8,FALSE)</f>
        <v>#REF!</v>
      </c>
    </row>
    <row r="4330" spans="22:29" s="16" customFormat="1" x14ac:dyDescent="0.35">
      <c r="V4330" s="16" t="str">
        <f>IF(ISBLANK(Consolication[[#This Row],[Bénéficiaires]]),"",VLOOKUP(Consolication[[#This Row],[Bénéficiaires]],'PADESCE Ccontractuelle'!$B$61:$N$175,9,FALSE))</f>
        <v/>
      </c>
      <c r="AB4330" s="16" t="str">
        <f>IF(ISBLANK(Consolication[[#This Row],[Bénéficiaires]]),"",VLOOKUP(Consolication[[#This Row],[Bénéficiaires]],'PADESCE Ccontractuelle'!$B$61:$N$175,10,FALSE))</f>
        <v/>
      </c>
      <c r="AC4330" s="34" t="e">
        <f>VLOOKUP(#REF!,Apprenants!A4331:I5334,8,FALSE)</f>
        <v>#REF!</v>
      </c>
    </row>
    <row r="4331" spans="22:29" s="16" customFormat="1" x14ac:dyDescent="0.35">
      <c r="V4331" s="16" t="str">
        <f>IF(ISBLANK(Consolication[[#This Row],[Bénéficiaires]]),"",VLOOKUP(Consolication[[#This Row],[Bénéficiaires]],'PADESCE Ccontractuelle'!$B$61:$N$175,9,FALSE))</f>
        <v/>
      </c>
      <c r="AB4331" s="16" t="str">
        <f>IF(ISBLANK(Consolication[[#This Row],[Bénéficiaires]]),"",VLOOKUP(Consolication[[#This Row],[Bénéficiaires]],'PADESCE Ccontractuelle'!$B$61:$N$175,10,FALSE))</f>
        <v/>
      </c>
      <c r="AC4331" s="34" t="e">
        <f>VLOOKUP(#REF!,Apprenants!A4332:I5335,8,FALSE)</f>
        <v>#REF!</v>
      </c>
    </row>
    <row r="4332" spans="22:29" s="16" customFormat="1" x14ac:dyDescent="0.35">
      <c r="V4332" s="16" t="str">
        <f>IF(ISBLANK(Consolication[[#This Row],[Bénéficiaires]]),"",VLOOKUP(Consolication[[#This Row],[Bénéficiaires]],'PADESCE Ccontractuelle'!$B$61:$N$175,9,FALSE))</f>
        <v/>
      </c>
      <c r="AB4332" s="16" t="str">
        <f>IF(ISBLANK(Consolication[[#This Row],[Bénéficiaires]]),"",VLOOKUP(Consolication[[#This Row],[Bénéficiaires]],'PADESCE Ccontractuelle'!$B$61:$N$175,10,FALSE))</f>
        <v/>
      </c>
      <c r="AC4332" s="34" t="e">
        <f>VLOOKUP(#REF!,Apprenants!A4333:I5336,8,FALSE)</f>
        <v>#REF!</v>
      </c>
    </row>
    <row r="4333" spans="22:29" s="16" customFormat="1" x14ac:dyDescent="0.35">
      <c r="V4333" s="16" t="str">
        <f>IF(ISBLANK(Consolication[[#This Row],[Bénéficiaires]]),"",VLOOKUP(Consolication[[#This Row],[Bénéficiaires]],'PADESCE Ccontractuelle'!$B$61:$N$175,9,FALSE))</f>
        <v/>
      </c>
      <c r="AB4333" s="16" t="str">
        <f>IF(ISBLANK(Consolication[[#This Row],[Bénéficiaires]]),"",VLOOKUP(Consolication[[#This Row],[Bénéficiaires]],'PADESCE Ccontractuelle'!$B$61:$N$175,10,FALSE))</f>
        <v/>
      </c>
      <c r="AC4333" s="34" t="e">
        <f>VLOOKUP(#REF!,Apprenants!A4334:I5337,8,FALSE)</f>
        <v>#REF!</v>
      </c>
    </row>
    <row r="4334" spans="22:29" s="16" customFormat="1" x14ac:dyDescent="0.35">
      <c r="V4334" s="16" t="str">
        <f>IF(ISBLANK(Consolication[[#This Row],[Bénéficiaires]]),"",VLOOKUP(Consolication[[#This Row],[Bénéficiaires]],'PADESCE Ccontractuelle'!$B$61:$N$175,9,FALSE))</f>
        <v/>
      </c>
      <c r="AB4334" s="16" t="str">
        <f>IF(ISBLANK(Consolication[[#This Row],[Bénéficiaires]]),"",VLOOKUP(Consolication[[#This Row],[Bénéficiaires]],'PADESCE Ccontractuelle'!$B$61:$N$175,10,FALSE))</f>
        <v/>
      </c>
      <c r="AC4334" s="34" t="e">
        <f>VLOOKUP(#REF!,Apprenants!A4335:I5338,8,FALSE)</f>
        <v>#REF!</v>
      </c>
    </row>
    <row r="4335" spans="22:29" s="16" customFormat="1" x14ac:dyDescent="0.35">
      <c r="V4335" s="16" t="str">
        <f>IF(ISBLANK(Consolication[[#This Row],[Bénéficiaires]]),"",VLOOKUP(Consolication[[#This Row],[Bénéficiaires]],'PADESCE Ccontractuelle'!$B$61:$N$175,9,FALSE))</f>
        <v/>
      </c>
      <c r="AB4335" s="16" t="str">
        <f>IF(ISBLANK(Consolication[[#This Row],[Bénéficiaires]]),"",VLOOKUP(Consolication[[#This Row],[Bénéficiaires]],'PADESCE Ccontractuelle'!$B$61:$N$175,10,FALSE))</f>
        <v/>
      </c>
      <c r="AC4335" s="34" t="e">
        <f>VLOOKUP(#REF!,Apprenants!A4336:I5339,8,FALSE)</f>
        <v>#REF!</v>
      </c>
    </row>
    <row r="4336" spans="22:29" s="16" customFormat="1" x14ac:dyDescent="0.35">
      <c r="V4336" s="16" t="str">
        <f>IF(ISBLANK(Consolication[[#This Row],[Bénéficiaires]]),"",VLOOKUP(Consolication[[#This Row],[Bénéficiaires]],'PADESCE Ccontractuelle'!$B$61:$N$175,9,FALSE))</f>
        <v/>
      </c>
      <c r="AB4336" s="16" t="str">
        <f>IF(ISBLANK(Consolication[[#This Row],[Bénéficiaires]]),"",VLOOKUP(Consolication[[#This Row],[Bénéficiaires]],'PADESCE Ccontractuelle'!$B$61:$N$175,10,FALSE))</f>
        <v/>
      </c>
      <c r="AC4336" s="34" t="e">
        <f>VLOOKUP(#REF!,Apprenants!A4337:I5340,8,FALSE)</f>
        <v>#REF!</v>
      </c>
    </row>
    <row r="4337" spans="22:29" s="16" customFormat="1" x14ac:dyDescent="0.35">
      <c r="V4337" s="16" t="str">
        <f>IF(ISBLANK(Consolication[[#This Row],[Bénéficiaires]]),"",VLOOKUP(Consolication[[#This Row],[Bénéficiaires]],'PADESCE Ccontractuelle'!$B$61:$N$175,9,FALSE))</f>
        <v/>
      </c>
      <c r="AB4337" s="16" t="str">
        <f>IF(ISBLANK(Consolication[[#This Row],[Bénéficiaires]]),"",VLOOKUP(Consolication[[#This Row],[Bénéficiaires]],'PADESCE Ccontractuelle'!$B$61:$N$175,10,FALSE))</f>
        <v/>
      </c>
      <c r="AC4337" s="34" t="e">
        <f>VLOOKUP(#REF!,Apprenants!A4338:I5341,8,FALSE)</f>
        <v>#REF!</v>
      </c>
    </row>
    <row r="4338" spans="22:29" s="16" customFormat="1" x14ac:dyDescent="0.35">
      <c r="V4338" s="16" t="str">
        <f>IF(ISBLANK(Consolication[[#This Row],[Bénéficiaires]]),"",VLOOKUP(Consolication[[#This Row],[Bénéficiaires]],'PADESCE Ccontractuelle'!$B$61:$N$175,9,FALSE))</f>
        <v/>
      </c>
      <c r="AB4338" s="16" t="str">
        <f>IF(ISBLANK(Consolication[[#This Row],[Bénéficiaires]]),"",VLOOKUP(Consolication[[#This Row],[Bénéficiaires]],'PADESCE Ccontractuelle'!$B$61:$N$175,10,FALSE))</f>
        <v/>
      </c>
      <c r="AC4338" s="34" t="e">
        <f>VLOOKUP(#REF!,Apprenants!A4339:I5342,8,FALSE)</f>
        <v>#REF!</v>
      </c>
    </row>
    <row r="4339" spans="22:29" s="16" customFormat="1" x14ac:dyDescent="0.35">
      <c r="V4339" s="16" t="str">
        <f>IF(ISBLANK(Consolication[[#This Row],[Bénéficiaires]]),"",VLOOKUP(Consolication[[#This Row],[Bénéficiaires]],'PADESCE Ccontractuelle'!$B$61:$N$175,9,FALSE))</f>
        <v/>
      </c>
      <c r="AB4339" s="16" t="str">
        <f>IF(ISBLANK(Consolication[[#This Row],[Bénéficiaires]]),"",VLOOKUP(Consolication[[#This Row],[Bénéficiaires]],'PADESCE Ccontractuelle'!$B$61:$N$175,10,FALSE))</f>
        <v/>
      </c>
      <c r="AC4339" s="34" t="e">
        <f>VLOOKUP(#REF!,Apprenants!A4340:I5343,8,FALSE)</f>
        <v>#REF!</v>
      </c>
    </row>
    <row r="4340" spans="22:29" s="16" customFormat="1" x14ac:dyDescent="0.35">
      <c r="V4340" s="16" t="str">
        <f>IF(ISBLANK(Consolication[[#This Row],[Bénéficiaires]]),"",VLOOKUP(Consolication[[#This Row],[Bénéficiaires]],'PADESCE Ccontractuelle'!$B$61:$N$175,9,FALSE))</f>
        <v/>
      </c>
      <c r="AB4340" s="16" t="str">
        <f>IF(ISBLANK(Consolication[[#This Row],[Bénéficiaires]]),"",VLOOKUP(Consolication[[#This Row],[Bénéficiaires]],'PADESCE Ccontractuelle'!$B$61:$N$175,10,FALSE))</f>
        <v/>
      </c>
      <c r="AC4340" s="34" t="e">
        <f>VLOOKUP(#REF!,Apprenants!A4341:I5344,8,FALSE)</f>
        <v>#REF!</v>
      </c>
    </row>
    <row r="4341" spans="22:29" s="16" customFormat="1" x14ac:dyDescent="0.35">
      <c r="V4341" s="16" t="str">
        <f>IF(ISBLANK(Consolication[[#This Row],[Bénéficiaires]]),"",VLOOKUP(Consolication[[#This Row],[Bénéficiaires]],'PADESCE Ccontractuelle'!$B$61:$N$175,9,FALSE))</f>
        <v/>
      </c>
      <c r="AB4341" s="16" t="str">
        <f>IF(ISBLANK(Consolication[[#This Row],[Bénéficiaires]]),"",VLOOKUP(Consolication[[#This Row],[Bénéficiaires]],'PADESCE Ccontractuelle'!$B$61:$N$175,10,FALSE))</f>
        <v/>
      </c>
      <c r="AC4341" s="34" t="e">
        <f>VLOOKUP(#REF!,Apprenants!A4342:I5345,8,FALSE)</f>
        <v>#REF!</v>
      </c>
    </row>
    <row r="4342" spans="22:29" s="16" customFormat="1" x14ac:dyDescent="0.35">
      <c r="V4342" s="16" t="str">
        <f>IF(ISBLANK(Consolication[[#This Row],[Bénéficiaires]]),"",VLOOKUP(Consolication[[#This Row],[Bénéficiaires]],'PADESCE Ccontractuelle'!$B$61:$N$175,9,FALSE))</f>
        <v/>
      </c>
      <c r="AB4342" s="16" t="str">
        <f>IF(ISBLANK(Consolication[[#This Row],[Bénéficiaires]]),"",VLOOKUP(Consolication[[#This Row],[Bénéficiaires]],'PADESCE Ccontractuelle'!$B$61:$N$175,10,FALSE))</f>
        <v/>
      </c>
      <c r="AC4342" s="34" t="e">
        <f>VLOOKUP(#REF!,Apprenants!A4343:I5346,8,FALSE)</f>
        <v>#REF!</v>
      </c>
    </row>
    <row r="4343" spans="22:29" s="16" customFormat="1" x14ac:dyDescent="0.35">
      <c r="V4343" s="16" t="str">
        <f>IF(ISBLANK(Consolication[[#This Row],[Bénéficiaires]]),"",VLOOKUP(Consolication[[#This Row],[Bénéficiaires]],'PADESCE Ccontractuelle'!$B$61:$N$175,9,FALSE))</f>
        <v/>
      </c>
      <c r="AB4343" s="16" t="str">
        <f>IF(ISBLANK(Consolication[[#This Row],[Bénéficiaires]]),"",VLOOKUP(Consolication[[#This Row],[Bénéficiaires]],'PADESCE Ccontractuelle'!$B$61:$N$175,10,FALSE))</f>
        <v/>
      </c>
      <c r="AC4343" s="34" t="e">
        <f>VLOOKUP(#REF!,Apprenants!A4344:I5347,8,FALSE)</f>
        <v>#REF!</v>
      </c>
    </row>
    <row r="4344" spans="22:29" s="16" customFormat="1" x14ac:dyDescent="0.35">
      <c r="V4344" s="16" t="str">
        <f>IF(ISBLANK(Consolication[[#This Row],[Bénéficiaires]]),"",VLOOKUP(Consolication[[#This Row],[Bénéficiaires]],'PADESCE Ccontractuelle'!$B$61:$N$175,9,FALSE))</f>
        <v/>
      </c>
      <c r="AB4344" s="16" t="str">
        <f>IF(ISBLANK(Consolication[[#This Row],[Bénéficiaires]]),"",VLOOKUP(Consolication[[#This Row],[Bénéficiaires]],'PADESCE Ccontractuelle'!$B$61:$N$175,10,FALSE))</f>
        <v/>
      </c>
      <c r="AC4344" s="34" t="e">
        <f>VLOOKUP(#REF!,Apprenants!A4345:I5348,8,FALSE)</f>
        <v>#REF!</v>
      </c>
    </row>
    <row r="4345" spans="22:29" s="16" customFormat="1" x14ac:dyDescent="0.35">
      <c r="V4345" s="16" t="str">
        <f>IF(ISBLANK(Consolication[[#This Row],[Bénéficiaires]]),"",VLOOKUP(Consolication[[#This Row],[Bénéficiaires]],'PADESCE Ccontractuelle'!$B$61:$N$175,9,FALSE))</f>
        <v/>
      </c>
      <c r="AB4345" s="16" t="str">
        <f>IF(ISBLANK(Consolication[[#This Row],[Bénéficiaires]]),"",VLOOKUP(Consolication[[#This Row],[Bénéficiaires]],'PADESCE Ccontractuelle'!$B$61:$N$175,10,FALSE))</f>
        <v/>
      </c>
      <c r="AC4345" s="34" t="e">
        <f>VLOOKUP(#REF!,Apprenants!A4346:I5349,8,FALSE)</f>
        <v>#REF!</v>
      </c>
    </row>
    <row r="4346" spans="22:29" s="16" customFormat="1" x14ac:dyDescent="0.35">
      <c r="V4346" s="16" t="str">
        <f>IF(ISBLANK(Consolication[[#This Row],[Bénéficiaires]]),"",VLOOKUP(Consolication[[#This Row],[Bénéficiaires]],'PADESCE Ccontractuelle'!$B$61:$N$175,9,FALSE))</f>
        <v/>
      </c>
      <c r="AB4346" s="16" t="str">
        <f>IF(ISBLANK(Consolication[[#This Row],[Bénéficiaires]]),"",VLOOKUP(Consolication[[#This Row],[Bénéficiaires]],'PADESCE Ccontractuelle'!$B$61:$N$175,10,FALSE))</f>
        <v/>
      </c>
      <c r="AC4346" s="34" t="e">
        <f>VLOOKUP(#REF!,Apprenants!A4347:I5350,8,FALSE)</f>
        <v>#REF!</v>
      </c>
    </row>
    <row r="4347" spans="22:29" s="16" customFormat="1" x14ac:dyDescent="0.35">
      <c r="V4347" s="16" t="str">
        <f>IF(ISBLANK(Consolication[[#This Row],[Bénéficiaires]]),"",VLOOKUP(Consolication[[#This Row],[Bénéficiaires]],'PADESCE Ccontractuelle'!$B$61:$N$175,9,FALSE))</f>
        <v/>
      </c>
      <c r="AB4347" s="16" t="str">
        <f>IF(ISBLANK(Consolication[[#This Row],[Bénéficiaires]]),"",VLOOKUP(Consolication[[#This Row],[Bénéficiaires]],'PADESCE Ccontractuelle'!$B$61:$N$175,10,FALSE))</f>
        <v/>
      </c>
      <c r="AC4347" s="34" t="e">
        <f>VLOOKUP(#REF!,Apprenants!A4348:I5351,8,FALSE)</f>
        <v>#REF!</v>
      </c>
    </row>
    <row r="4348" spans="22:29" s="16" customFormat="1" x14ac:dyDescent="0.35">
      <c r="V4348" s="16" t="str">
        <f>IF(ISBLANK(Consolication[[#This Row],[Bénéficiaires]]),"",VLOOKUP(Consolication[[#This Row],[Bénéficiaires]],'PADESCE Ccontractuelle'!$B$61:$N$175,9,FALSE))</f>
        <v/>
      </c>
      <c r="AB4348" s="16" t="str">
        <f>IF(ISBLANK(Consolication[[#This Row],[Bénéficiaires]]),"",VLOOKUP(Consolication[[#This Row],[Bénéficiaires]],'PADESCE Ccontractuelle'!$B$61:$N$175,10,FALSE))</f>
        <v/>
      </c>
      <c r="AC4348" s="34" t="e">
        <f>VLOOKUP(#REF!,Apprenants!A4349:I5352,8,FALSE)</f>
        <v>#REF!</v>
      </c>
    </row>
    <row r="4349" spans="22:29" s="16" customFormat="1" x14ac:dyDescent="0.35">
      <c r="V4349" s="16" t="str">
        <f>IF(ISBLANK(Consolication[[#This Row],[Bénéficiaires]]),"",VLOOKUP(Consolication[[#This Row],[Bénéficiaires]],'PADESCE Ccontractuelle'!$B$61:$N$175,9,FALSE))</f>
        <v/>
      </c>
      <c r="AB4349" s="16" t="str">
        <f>IF(ISBLANK(Consolication[[#This Row],[Bénéficiaires]]),"",VLOOKUP(Consolication[[#This Row],[Bénéficiaires]],'PADESCE Ccontractuelle'!$B$61:$N$175,10,FALSE))</f>
        <v/>
      </c>
      <c r="AC4349" s="34" t="e">
        <f>VLOOKUP(#REF!,Apprenants!A4350:I5353,8,FALSE)</f>
        <v>#REF!</v>
      </c>
    </row>
    <row r="4350" spans="22:29" s="16" customFormat="1" x14ac:dyDescent="0.35">
      <c r="V4350" s="16" t="str">
        <f>IF(ISBLANK(Consolication[[#This Row],[Bénéficiaires]]),"",VLOOKUP(Consolication[[#This Row],[Bénéficiaires]],'PADESCE Ccontractuelle'!$B$61:$N$175,9,FALSE))</f>
        <v/>
      </c>
      <c r="AB4350" s="16" t="str">
        <f>IF(ISBLANK(Consolication[[#This Row],[Bénéficiaires]]),"",VLOOKUP(Consolication[[#This Row],[Bénéficiaires]],'PADESCE Ccontractuelle'!$B$61:$N$175,10,FALSE))</f>
        <v/>
      </c>
      <c r="AC4350" s="34" t="e">
        <f>VLOOKUP(#REF!,Apprenants!A4351:I5354,8,FALSE)</f>
        <v>#REF!</v>
      </c>
    </row>
    <row r="4351" spans="22:29" s="16" customFormat="1" x14ac:dyDescent="0.35">
      <c r="V4351" s="16" t="str">
        <f>IF(ISBLANK(Consolication[[#This Row],[Bénéficiaires]]),"",VLOOKUP(Consolication[[#This Row],[Bénéficiaires]],'PADESCE Ccontractuelle'!$B$61:$N$175,9,FALSE))</f>
        <v/>
      </c>
      <c r="AB4351" s="16" t="str">
        <f>IF(ISBLANK(Consolication[[#This Row],[Bénéficiaires]]),"",VLOOKUP(Consolication[[#This Row],[Bénéficiaires]],'PADESCE Ccontractuelle'!$B$61:$N$175,10,FALSE))</f>
        <v/>
      </c>
      <c r="AC4351" s="34" t="e">
        <f>VLOOKUP(#REF!,Apprenants!A4352:I5355,8,FALSE)</f>
        <v>#REF!</v>
      </c>
    </row>
    <row r="4352" spans="22:29" s="16" customFormat="1" x14ac:dyDescent="0.35">
      <c r="V4352" s="16" t="str">
        <f>IF(ISBLANK(Consolication[[#This Row],[Bénéficiaires]]),"",VLOOKUP(Consolication[[#This Row],[Bénéficiaires]],'PADESCE Ccontractuelle'!$B$61:$N$175,9,FALSE))</f>
        <v/>
      </c>
      <c r="AB4352" s="16" t="str">
        <f>IF(ISBLANK(Consolication[[#This Row],[Bénéficiaires]]),"",VLOOKUP(Consolication[[#This Row],[Bénéficiaires]],'PADESCE Ccontractuelle'!$B$61:$N$175,10,FALSE))</f>
        <v/>
      </c>
      <c r="AC4352" s="34" t="e">
        <f>VLOOKUP(#REF!,Apprenants!A4353:I5356,8,FALSE)</f>
        <v>#REF!</v>
      </c>
    </row>
    <row r="4353" spans="22:29" s="16" customFormat="1" x14ac:dyDescent="0.35">
      <c r="V4353" s="16" t="str">
        <f>IF(ISBLANK(Consolication[[#This Row],[Bénéficiaires]]),"",VLOOKUP(Consolication[[#This Row],[Bénéficiaires]],'PADESCE Ccontractuelle'!$B$61:$N$175,9,FALSE))</f>
        <v/>
      </c>
      <c r="AB4353" s="16" t="str">
        <f>IF(ISBLANK(Consolication[[#This Row],[Bénéficiaires]]),"",VLOOKUP(Consolication[[#This Row],[Bénéficiaires]],'PADESCE Ccontractuelle'!$B$61:$N$175,10,FALSE))</f>
        <v/>
      </c>
      <c r="AC4353" s="34" t="e">
        <f>VLOOKUP(#REF!,Apprenants!A4354:I5357,8,FALSE)</f>
        <v>#REF!</v>
      </c>
    </row>
    <row r="4354" spans="22:29" s="16" customFormat="1" x14ac:dyDescent="0.35">
      <c r="V4354" s="16" t="str">
        <f>IF(ISBLANK(Consolication[[#This Row],[Bénéficiaires]]),"",VLOOKUP(Consolication[[#This Row],[Bénéficiaires]],'PADESCE Ccontractuelle'!$B$61:$N$175,9,FALSE))</f>
        <v/>
      </c>
      <c r="AB4354" s="16" t="str">
        <f>IF(ISBLANK(Consolication[[#This Row],[Bénéficiaires]]),"",VLOOKUP(Consolication[[#This Row],[Bénéficiaires]],'PADESCE Ccontractuelle'!$B$61:$N$175,10,FALSE))</f>
        <v/>
      </c>
      <c r="AC4354" s="34" t="e">
        <f>VLOOKUP(#REF!,Apprenants!A4355:I5358,8,FALSE)</f>
        <v>#REF!</v>
      </c>
    </row>
    <row r="4355" spans="22:29" s="16" customFormat="1" x14ac:dyDescent="0.35">
      <c r="V4355" s="16" t="str">
        <f>IF(ISBLANK(Consolication[[#This Row],[Bénéficiaires]]),"",VLOOKUP(Consolication[[#This Row],[Bénéficiaires]],'PADESCE Ccontractuelle'!$B$61:$N$175,9,FALSE))</f>
        <v/>
      </c>
      <c r="AB4355" s="16" t="str">
        <f>IF(ISBLANK(Consolication[[#This Row],[Bénéficiaires]]),"",VLOOKUP(Consolication[[#This Row],[Bénéficiaires]],'PADESCE Ccontractuelle'!$B$61:$N$175,10,FALSE))</f>
        <v/>
      </c>
      <c r="AC4355" s="34" t="e">
        <f>VLOOKUP(#REF!,Apprenants!A4356:I5359,8,FALSE)</f>
        <v>#REF!</v>
      </c>
    </row>
    <row r="4356" spans="22:29" s="16" customFormat="1" x14ac:dyDescent="0.35">
      <c r="V4356" s="16" t="str">
        <f>IF(ISBLANK(Consolication[[#This Row],[Bénéficiaires]]),"",VLOOKUP(Consolication[[#This Row],[Bénéficiaires]],'PADESCE Ccontractuelle'!$B$61:$N$175,9,FALSE))</f>
        <v/>
      </c>
      <c r="AB4356" s="16" t="str">
        <f>IF(ISBLANK(Consolication[[#This Row],[Bénéficiaires]]),"",VLOOKUP(Consolication[[#This Row],[Bénéficiaires]],'PADESCE Ccontractuelle'!$B$61:$N$175,10,FALSE))</f>
        <v/>
      </c>
      <c r="AC4356" s="34" t="e">
        <f>VLOOKUP(#REF!,Apprenants!A4357:I5360,8,FALSE)</f>
        <v>#REF!</v>
      </c>
    </row>
    <row r="4357" spans="22:29" s="16" customFormat="1" x14ac:dyDescent="0.35">
      <c r="V4357" s="16" t="str">
        <f>IF(ISBLANK(Consolication[[#This Row],[Bénéficiaires]]),"",VLOOKUP(Consolication[[#This Row],[Bénéficiaires]],'PADESCE Ccontractuelle'!$B$61:$N$175,9,FALSE))</f>
        <v/>
      </c>
      <c r="AB4357" s="16" t="str">
        <f>IF(ISBLANK(Consolication[[#This Row],[Bénéficiaires]]),"",VLOOKUP(Consolication[[#This Row],[Bénéficiaires]],'PADESCE Ccontractuelle'!$B$61:$N$175,10,FALSE))</f>
        <v/>
      </c>
      <c r="AC4357" s="34" t="e">
        <f>VLOOKUP(#REF!,Apprenants!A4358:I5361,8,FALSE)</f>
        <v>#REF!</v>
      </c>
    </row>
    <row r="4358" spans="22:29" s="16" customFormat="1" x14ac:dyDescent="0.35">
      <c r="V4358" s="16" t="str">
        <f>IF(ISBLANK(Consolication[[#This Row],[Bénéficiaires]]),"",VLOOKUP(Consolication[[#This Row],[Bénéficiaires]],'PADESCE Ccontractuelle'!$B$61:$N$175,9,FALSE))</f>
        <v/>
      </c>
      <c r="AB4358" s="16" t="str">
        <f>IF(ISBLANK(Consolication[[#This Row],[Bénéficiaires]]),"",VLOOKUP(Consolication[[#This Row],[Bénéficiaires]],'PADESCE Ccontractuelle'!$B$61:$N$175,10,FALSE))</f>
        <v/>
      </c>
      <c r="AC4358" s="34" t="e">
        <f>VLOOKUP(#REF!,Apprenants!A4359:I5362,8,FALSE)</f>
        <v>#REF!</v>
      </c>
    </row>
    <row r="4359" spans="22:29" s="16" customFormat="1" x14ac:dyDescent="0.35">
      <c r="V4359" s="16" t="str">
        <f>IF(ISBLANK(Consolication[[#This Row],[Bénéficiaires]]),"",VLOOKUP(Consolication[[#This Row],[Bénéficiaires]],'PADESCE Ccontractuelle'!$B$61:$N$175,9,FALSE))</f>
        <v/>
      </c>
      <c r="AB4359" s="16" t="str">
        <f>IF(ISBLANK(Consolication[[#This Row],[Bénéficiaires]]),"",VLOOKUP(Consolication[[#This Row],[Bénéficiaires]],'PADESCE Ccontractuelle'!$B$61:$N$175,10,FALSE))</f>
        <v/>
      </c>
      <c r="AC4359" s="34" t="e">
        <f>VLOOKUP(#REF!,Apprenants!A4360:I5363,8,FALSE)</f>
        <v>#REF!</v>
      </c>
    </row>
    <row r="4360" spans="22:29" s="16" customFormat="1" x14ac:dyDescent="0.35">
      <c r="V4360" s="16" t="str">
        <f>IF(ISBLANK(Consolication[[#This Row],[Bénéficiaires]]),"",VLOOKUP(Consolication[[#This Row],[Bénéficiaires]],'PADESCE Ccontractuelle'!$B$61:$N$175,9,FALSE))</f>
        <v/>
      </c>
      <c r="AB4360" s="16" t="str">
        <f>IF(ISBLANK(Consolication[[#This Row],[Bénéficiaires]]),"",VLOOKUP(Consolication[[#This Row],[Bénéficiaires]],'PADESCE Ccontractuelle'!$B$61:$N$175,10,FALSE))</f>
        <v/>
      </c>
      <c r="AC4360" s="34" t="e">
        <f>VLOOKUP(#REF!,Apprenants!A4361:I5364,8,FALSE)</f>
        <v>#REF!</v>
      </c>
    </row>
    <row r="4361" spans="22:29" s="16" customFormat="1" x14ac:dyDescent="0.35">
      <c r="V4361" s="16" t="str">
        <f>IF(ISBLANK(Consolication[[#This Row],[Bénéficiaires]]),"",VLOOKUP(Consolication[[#This Row],[Bénéficiaires]],'PADESCE Ccontractuelle'!$B$61:$N$175,9,FALSE))</f>
        <v/>
      </c>
      <c r="AB4361" s="16" t="str">
        <f>IF(ISBLANK(Consolication[[#This Row],[Bénéficiaires]]),"",VLOOKUP(Consolication[[#This Row],[Bénéficiaires]],'PADESCE Ccontractuelle'!$B$61:$N$175,10,FALSE))</f>
        <v/>
      </c>
      <c r="AC4361" s="34" t="e">
        <f>VLOOKUP(#REF!,Apprenants!A4362:I5365,8,FALSE)</f>
        <v>#REF!</v>
      </c>
    </row>
    <row r="4362" spans="22:29" s="16" customFormat="1" x14ac:dyDescent="0.35">
      <c r="V4362" s="16" t="str">
        <f>IF(ISBLANK(Consolication[[#This Row],[Bénéficiaires]]),"",VLOOKUP(Consolication[[#This Row],[Bénéficiaires]],'PADESCE Ccontractuelle'!$B$61:$N$175,9,FALSE))</f>
        <v/>
      </c>
      <c r="AB4362" s="16" t="str">
        <f>IF(ISBLANK(Consolication[[#This Row],[Bénéficiaires]]),"",VLOOKUP(Consolication[[#This Row],[Bénéficiaires]],'PADESCE Ccontractuelle'!$B$61:$N$175,10,FALSE))</f>
        <v/>
      </c>
      <c r="AC4362" s="34" t="e">
        <f>VLOOKUP(#REF!,Apprenants!A4363:I5366,8,FALSE)</f>
        <v>#REF!</v>
      </c>
    </row>
    <row r="4363" spans="22:29" s="16" customFormat="1" x14ac:dyDescent="0.35">
      <c r="V4363" s="16" t="str">
        <f>IF(ISBLANK(Consolication[[#This Row],[Bénéficiaires]]),"",VLOOKUP(Consolication[[#This Row],[Bénéficiaires]],'PADESCE Ccontractuelle'!$B$61:$N$175,9,FALSE))</f>
        <v/>
      </c>
      <c r="AB4363" s="16" t="str">
        <f>IF(ISBLANK(Consolication[[#This Row],[Bénéficiaires]]),"",VLOOKUP(Consolication[[#This Row],[Bénéficiaires]],'PADESCE Ccontractuelle'!$B$61:$N$175,10,FALSE))</f>
        <v/>
      </c>
      <c r="AC4363" s="34" t="e">
        <f>VLOOKUP(#REF!,Apprenants!A4364:I5367,8,FALSE)</f>
        <v>#REF!</v>
      </c>
    </row>
    <row r="4364" spans="22:29" s="16" customFormat="1" x14ac:dyDescent="0.35">
      <c r="V4364" s="16" t="str">
        <f>IF(ISBLANK(Consolication[[#This Row],[Bénéficiaires]]),"",VLOOKUP(Consolication[[#This Row],[Bénéficiaires]],'PADESCE Ccontractuelle'!$B$61:$N$175,9,FALSE))</f>
        <v/>
      </c>
      <c r="AB4364" s="16" t="str">
        <f>IF(ISBLANK(Consolication[[#This Row],[Bénéficiaires]]),"",VLOOKUP(Consolication[[#This Row],[Bénéficiaires]],'PADESCE Ccontractuelle'!$B$61:$N$175,10,FALSE))</f>
        <v/>
      </c>
      <c r="AC4364" s="34" t="e">
        <f>VLOOKUP(#REF!,Apprenants!A4365:I5368,8,FALSE)</f>
        <v>#REF!</v>
      </c>
    </row>
    <row r="4365" spans="22:29" s="16" customFormat="1" x14ac:dyDescent="0.35">
      <c r="V4365" s="16" t="str">
        <f>IF(ISBLANK(Consolication[[#This Row],[Bénéficiaires]]),"",VLOOKUP(Consolication[[#This Row],[Bénéficiaires]],'PADESCE Ccontractuelle'!$B$61:$N$175,9,FALSE))</f>
        <v/>
      </c>
      <c r="AB4365" s="16" t="str">
        <f>IF(ISBLANK(Consolication[[#This Row],[Bénéficiaires]]),"",VLOOKUP(Consolication[[#This Row],[Bénéficiaires]],'PADESCE Ccontractuelle'!$B$61:$N$175,10,FALSE))</f>
        <v/>
      </c>
      <c r="AC4365" s="34" t="e">
        <f>VLOOKUP(#REF!,Apprenants!A4366:I5369,8,FALSE)</f>
        <v>#REF!</v>
      </c>
    </row>
    <row r="4366" spans="22:29" s="16" customFormat="1" x14ac:dyDescent="0.35">
      <c r="V4366" s="16" t="str">
        <f>IF(ISBLANK(Consolication[[#This Row],[Bénéficiaires]]),"",VLOOKUP(Consolication[[#This Row],[Bénéficiaires]],'PADESCE Ccontractuelle'!$B$61:$N$175,9,FALSE))</f>
        <v/>
      </c>
      <c r="AB4366" s="16" t="str">
        <f>IF(ISBLANK(Consolication[[#This Row],[Bénéficiaires]]),"",VLOOKUP(Consolication[[#This Row],[Bénéficiaires]],'PADESCE Ccontractuelle'!$B$61:$N$175,10,FALSE))</f>
        <v/>
      </c>
      <c r="AC4366" s="34" t="e">
        <f>VLOOKUP(#REF!,Apprenants!A4367:I5370,8,FALSE)</f>
        <v>#REF!</v>
      </c>
    </row>
    <row r="4367" spans="22:29" s="16" customFormat="1" x14ac:dyDescent="0.35">
      <c r="V4367" s="16" t="str">
        <f>IF(ISBLANK(Consolication[[#This Row],[Bénéficiaires]]),"",VLOOKUP(Consolication[[#This Row],[Bénéficiaires]],'PADESCE Ccontractuelle'!$B$61:$N$175,9,FALSE))</f>
        <v/>
      </c>
      <c r="AB4367" s="16" t="str">
        <f>IF(ISBLANK(Consolication[[#This Row],[Bénéficiaires]]),"",VLOOKUP(Consolication[[#This Row],[Bénéficiaires]],'PADESCE Ccontractuelle'!$B$61:$N$175,10,FALSE))</f>
        <v/>
      </c>
      <c r="AC4367" s="34" t="e">
        <f>VLOOKUP(#REF!,Apprenants!A4368:I5371,8,FALSE)</f>
        <v>#REF!</v>
      </c>
    </row>
    <row r="4368" spans="22:29" s="16" customFormat="1" x14ac:dyDescent="0.35">
      <c r="V4368" s="16" t="str">
        <f>IF(ISBLANK(Consolication[[#This Row],[Bénéficiaires]]),"",VLOOKUP(Consolication[[#This Row],[Bénéficiaires]],'PADESCE Ccontractuelle'!$B$61:$N$175,9,FALSE))</f>
        <v/>
      </c>
      <c r="AB4368" s="16" t="str">
        <f>IF(ISBLANK(Consolication[[#This Row],[Bénéficiaires]]),"",VLOOKUP(Consolication[[#This Row],[Bénéficiaires]],'PADESCE Ccontractuelle'!$B$61:$N$175,10,FALSE))</f>
        <v/>
      </c>
      <c r="AC4368" s="34" t="e">
        <f>VLOOKUP(#REF!,Apprenants!A4369:I5372,8,FALSE)</f>
        <v>#REF!</v>
      </c>
    </row>
    <row r="4369" spans="22:29" s="16" customFormat="1" x14ac:dyDescent="0.35">
      <c r="V4369" s="16" t="str">
        <f>IF(ISBLANK(Consolication[[#This Row],[Bénéficiaires]]),"",VLOOKUP(Consolication[[#This Row],[Bénéficiaires]],'PADESCE Ccontractuelle'!$B$61:$N$175,9,FALSE))</f>
        <v/>
      </c>
      <c r="AB4369" s="16" t="str">
        <f>IF(ISBLANK(Consolication[[#This Row],[Bénéficiaires]]),"",VLOOKUP(Consolication[[#This Row],[Bénéficiaires]],'PADESCE Ccontractuelle'!$B$61:$N$175,10,FALSE))</f>
        <v/>
      </c>
      <c r="AC4369" s="34" t="e">
        <f>VLOOKUP(#REF!,Apprenants!A4370:I5373,8,FALSE)</f>
        <v>#REF!</v>
      </c>
    </row>
    <row r="4370" spans="22:29" s="16" customFormat="1" x14ac:dyDescent="0.35">
      <c r="V4370" s="16" t="str">
        <f>IF(ISBLANK(Consolication[[#This Row],[Bénéficiaires]]),"",VLOOKUP(Consolication[[#This Row],[Bénéficiaires]],'PADESCE Ccontractuelle'!$B$61:$N$175,9,FALSE))</f>
        <v/>
      </c>
      <c r="AB4370" s="16" t="str">
        <f>IF(ISBLANK(Consolication[[#This Row],[Bénéficiaires]]),"",VLOOKUP(Consolication[[#This Row],[Bénéficiaires]],'PADESCE Ccontractuelle'!$B$61:$N$175,10,FALSE))</f>
        <v/>
      </c>
      <c r="AC4370" s="34" t="e">
        <f>VLOOKUP(#REF!,Apprenants!A4371:I5374,8,FALSE)</f>
        <v>#REF!</v>
      </c>
    </row>
    <row r="4371" spans="22:29" s="16" customFormat="1" x14ac:dyDescent="0.35">
      <c r="V4371" s="16" t="str">
        <f>IF(ISBLANK(Consolication[[#This Row],[Bénéficiaires]]),"",VLOOKUP(Consolication[[#This Row],[Bénéficiaires]],'PADESCE Ccontractuelle'!$B$61:$N$175,9,FALSE))</f>
        <v/>
      </c>
      <c r="AB4371" s="16" t="str">
        <f>IF(ISBLANK(Consolication[[#This Row],[Bénéficiaires]]),"",VLOOKUP(Consolication[[#This Row],[Bénéficiaires]],'PADESCE Ccontractuelle'!$B$61:$N$175,10,FALSE))</f>
        <v/>
      </c>
      <c r="AC4371" s="34" t="e">
        <f>VLOOKUP(#REF!,Apprenants!A4372:I5375,8,FALSE)</f>
        <v>#REF!</v>
      </c>
    </row>
    <row r="4372" spans="22:29" s="16" customFormat="1" x14ac:dyDescent="0.35">
      <c r="V4372" s="16" t="str">
        <f>IF(ISBLANK(Consolication[[#This Row],[Bénéficiaires]]),"",VLOOKUP(Consolication[[#This Row],[Bénéficiaires]],'PADESCE Ccontractuelle'!$B$61:$N$175,9,FALSE))</f>
        <v/>
      </c>
      <c r="AB4372" s="16" t="str">
        <f>IF(ISBLANK(Consolication[[#This Row],[Bénéficiaires]]),"",VLOOKUP(Consolication[[#This Row],[Bénéficiaires]],'PADESCE Ccontractuelle'!$B$61:$N$175,10,FALSE))</f>
        <v/>
      </c>
      <c r="AC4372" s="34" t="e">
        <f>VLOOKUP(#REF!,Apprenants!A4373:I5376,8,FALSE)</f>
        <v>#REF!</v>
      </c>
    </row>
    <row r="4373" spans="22:29" s="16" customFormat="1" x14ac:dyDescent="0.35">
      <c r="V4373" s="16" t="str">
        <f>IF(ISBLANK(Consolication[[#This Row],[Bénéficiaires]]),"",VLOOKUP(Consolication[[#This Row],[Bénéficiaires]],'PADESCE Ccontractuelle'!$B$61:$N$175,9,FALSE))</f>
        <v/>
      </c>
      <c r="AB4373" s="16" t="str">
        <f>IF(ISBLANK(Consolication[[#This Row],[Bénéficiaires]]),"",VLOOKUP(Consolication[[#This Row],[Bénéficiaires]],'PADESCE Ccontractuelle'!$B$61:$N$175,10,FALSE))</f>
        <v/>
      </c>
      <c r="AC4373" s="34" t="e">
        <f>VLOOKUP(#REF!,Apprenants!A4374:I5377,8,FALSE)</f>
        <v>#REF!</v>
      </c>
    </row>
    <row r="4374" spans="22:29" s="16" customFormat="1" x14ac:dyDescent="0.35">
      <c r="V4374" s="16" t="str">
        <f>IF(ISBLANK(Consolication[[#This Row],[Bénéficiaires]]),"",VLOOKUP(Consolication[[#This Row],[Bénéficiaires]],'PADESCE Ccontractuelle'!$B$61:$N$175,9,FALSE))</f>
        <v/>
      </c>
      <c r="AB4374" s="16" t="str">
        <f>IF(ISBLANK(Consolication[[#This Row],[Bénéficiaires]]),"",VLOOKUP(Consolication[[#This Row],[Bénéficiaires]],'PADESCE Ccontractuelle'!$B$61:$N$175,10,FALSE))</f>
        <v/>
      </c>
      <c r="AC4374" s="34" t="e">
        <f>VLOOKUP(#REF!,Apprenants!A4375:I5378,8,FALSE)</f>
        <v>#REF!</v>
      </c>
    </row>
    <row r="4375" spans="22:29" s="16" customFormat="1" x14ac:dyDescent="0.35">
      <c r="V4375" s="16" t="str">
        <f>IF(ISBLANK(Consolication[[#This Row],[Bénéficiaires]]),"",VLOOKUP(Consolication[[#This Row],[Bénéficiaires]],'PADESCE Ccontractuelle'!$B$61:$N$175,9,FALSE))</f>
        <v/>
      </c>
      <c r="AB4375" s="16" t="str">
        <f>IF(ISBLANK(Consolication[[#This Row],[Bénéficiaires]]),"",VLOOKUP(Consolication[[#This Row],[Bénéficiaires]],'PADESCE Ccontractuelle'!$B$61:$N$175,10,FALSE))</f>
        <v/>
      </c>
      <c r="AC4375" s="34" t="e">
        <f>VLOOKUP(#REF!,Apprenants!A4376:I5379,8,FALSE)</f>
        <v>#REF!</v>
      </c>
    </row>
    <row r="4376" spans="22:29" s="16" customFormat="1" x14ac:dyDescent="0.35">
      <c r="V4376" s="16" t="str">
        <f>IF(ISBLANK(Consolication[[#This Row],[Bénéficiaires]]),"",VLOOKUP(Consolication[[#This Row],[Bénéficiaires]],'PADESCE Ccontractuelle'!$B$61:$N$175,9,FALSE))</f>
        <v/>
      </c>
      <c r="AB4376" s="16" t="str">
        <f>IF(ISBLANK(Consolication[[#This Row],[Bénéficiaires]]),"",VLOOKUP(Consolication[[#This Row],[Bénéficiaires]],'PADESCE Ccontractuelle'!$B$61:$N$175,10,FALSE))</f>
        <v/>
      </c>
      <c r="AC4376" s="34" t="e">
        <f>VLOOKUP(#REF!,Apprenants!A4377:I5380,8,FALSE)</f>
        <v>#REF!</v>
      </c>
    </row>
    <row r="4377" spans="22:29" s="16" customFormat="1" x14ac:dyDescent="0.35">
      <c r="V4377" s="16" t="str">
        <f>IF(ISBLANK(Consolication[[#This Row],[Bénéficiaires]]),"",VLOOKUP(Consolication[[#This Row],[Bénéficiaires]],'PADESCE Ccontractuelle'!$B$61:$N$175,9,FALSE))</f>
        <v/>
      </c>
      <c r="AB4377" s="16" t="str">
        <f>IF(ISBLANK(Consolication[[#This Row],[Bénéficiaires]]),"",VLOOKUP(Consolication[[#This Row],[Bénéficiaires]],'PADESCE Ccontractuelle'!$B$61:$N$175,10,FALSE))</f>
        <v/>
      </c>
      <c r="AC4377" s="34" t="e">
        <f>VLOOKUP(#REF!,Apprenants!A4378:I5381,8,FALSE)</f>
        <v>#REF!</v>
      </c>
    </row>
    <row r="4378" spans="22:29" s="16" customFormat="1" x14ac:dyDescent="0.35">
      <c r="V4378" s="16" t="str">
        <f>IF(ISBLANK(Consolication[[#This Row],[Bénéficiaires]]),"",VLOOKUP(Consolication[[#This Row],[Bénéficiaires]],'PADESCE Ccontractuelle'!$B$61:$N$175,9,FALSE))</f>
        <v/>
      </c>
      <c r="AB4378" s="16" t="str">
        <f>IF(ISBLANK(Consolication[[#This Row],[Bénéficiaires]]),"",VLOOKUP(Consolication[[#This Row],[Bénéficiaires]],'PADESCE Ccontractuelle'!$B$61:$N$175,10,FALSE))</f>
        <v/>
      </c>
      <c r="AC4378" s="34" t="e">
        <f>VLOOKUP(#REF!,Apprenants!A4379:I5382,8,FALSE)</f>
        <v>#REF!</v>
      </c>
    </row>
    <row r="4379" spans="22:29" s="16" customFormat="1" x14ac:dyDescent="0.35">
      <c r="V4379" s="16" t="str">
        <f>IF(ISBLANK(Consolication[[#This Row],[Bénéficiaires]]),"",VLOOKUP(Consolication[[#This Row],[Bénéficiaires]],'PADESCE Ccontractuelle'!$B$61:$N$175,9,FALSE))</f>
        <v/>
      </c>
      <c r="AB4379" s="16" t="str">
        <f>IF(ISBLANK(Consolication[[#This Row],[Bénéficiaires]]),"",VLOOKUP(Consolication[[#This Row],[Bénéficiaires]],'PADESCE Ccontractuelle'!$B$61:$N$175,10,FALSE))</f>
        <v/>
      </c>
      <c r="AC4379" s="34" t="e">
        <f>VLOOKUP(#REF!,Apprenants!A4380:I5383,8,FALSE)</f>
        <v>#REF!</v>
      </c>
    </row>
    <row r="4380" spans="22:29" s="16" customFormat="1" x14ac:dyDescent="0.35">
      <c r="V4380" s="16" t="str">
        <f>IF(ISBLANK(Consolication[[#This Row],[Bénéficiaires]]),"",VLOOKUP(Consolication[[#This Row],[Bénéficiaires]],'PADESCE Ccontractuelle'!$B$61:$N$175,9,FALSE))</f>
        <v/>
      </c>
      <c r="AB4380" s="16" t="str">
        <f>IF(ISBLANK(Consolication[[#This Row],[Bénéficiaires]]),"",VLOOKUP(Consolication[[#This Row],[Bénéficiaires]],'PADESCE Ccontractuelle'!$B$61:$N$175,10,FALSE))</f>
        <v/>
      </c>
      <c r="AC4380" s="34" t="e">
        <f>VLOOKUP(#REF!,Apprenants!A4381:I5384,8,FALSE)</f>
        <v>#REF!</v>
      </c>
    </row>
    <row r="4381" spans="22:29" s="16" customFormat="1" x14ac:dyDescent="0.35">
      <c r="V4381" s="16" t="str">
        <f>IF(ISBLANK(Consolication[[#This Row],[Bénéficiaires]]),"",VLOOKUP(Consolication[[#This Row],[Bénéficiaires]],'PADESCE Ccontractuelle'!$B$61:$N$175,9,FALSE))</f>
        <v/>
      </c>
      <c r="AB4381" s="16" t="str">
        <f>IF(ISBLANK(Consolication[[#This Row],[Bénéficiaires]]),"",VLOOKUP(Consolication[[#This Row],[Bénéficiaires]],'PADESCE Ccontractuelle'!$B$61:$N$175,10,FALSE))</f>
        <v/>
      </c>
      <c r="AC4381" s="34" t="e">
        <f>VLOOKUP(#REF!,Apprenants!A4382:I5385,8,FALSE)</f>
        <v>#REF!</v>
      </c>
    </row>
    <row r="4382" spans="22:29" s="16" customFormat="1" x14ac:dyDescent="0.35">
      <c r="V4382" s="16" t="str">
        <f>IF(ISBLANK(Consolication[[#This Row],[Bénéficiaires]]),"",VLOOKUP(Consolication[[#This Row],[Bénéficiaires]],'PADESCE Ccontractuelle'!$B$61:$N$175,9,FALSE))</f>
        <v/>
      </c>
      <c r="AB4382" s="16" t="str">
        <f>IF(ISBLANK(Consolication[[#This Row],[Bénéficiaires]]),"",VLOOKUP(Consolication[[#This Row],[Bénéficiaires]],'PADESCE Ccontractuelle'!$B$61:$N$175,10,FALSE))</f>
        <v/>
      </c>
      <c r="AC4382" s="34" t="e">
        <f>VLOOKUP(#REF!,Apprenants!A4383:I5386,8,FALSE)</f>
        <v>#REF!</v>
      </c>
    </row>
    <row r="4383" spans="22:29" s="16" customFormat="1" x14ac:dyDescent="0.35">
      <c r="V4383" s="16" t="str">
        <f>IF(ISBLANK(Consolication[[#This Row],[Bénéficiaires]]),"",VLOOKUP(Consolication[[#This Row],[Bénéficiaires]],'PADESCE Ccontractuelle'!$B$61:$N$175,9,FALSE))</f>
        <v/>
      </c>
      <c r="AB4383" s="16" t="str">
        <f>IF(ISBLANK(Consolication[[#This Row],[Bénéficiaires]]),"",VLOOKUP(Consolication[[#This Row],[Bénéficiaires]],'PADESCE Ccontractuelle'!$B$61:$N$175,10,FALSE))</f>
        <v/>
      </c>
      <c r="AC4383" s="34" t="e">
        <f>VLOOKUP(#REF!,Apprenants!A4384:I5387,8,FALSE)</f>
        <v>#REF!</v>
      </c>
    </row>
    <row r="4384" spans="22:29" s="16" customFormat="1" x14ac:dyDescent="0.35">
      <c r="V4384" s="16" t="str">
        <f>IF(ISBLANK(Consolication[[#This Row],[Bénéficiaires]]),"",VLOOKUP(Consolication[[#This Row],[Bénéficiaires]],'PADESCE Ccontractuelle'!$B$61:$N$175,9,FALSE))</f>
        <v/>
      </c>
      <c r="AB4384" s="16" t="str">
        <f>IF(ISBLANK(Consolication[[#This Row],[Bénéficiaires]]),"",VLOOKUP(Consolication[[#This Row],[Bénéficiaires]],'PADESCE Ccontractuelle'!$B$61:$N$175,10,FALSE))</f>
        <v/>
      </c>
      <c r="AC4384" s="34" t="e">
        <f>VLOOKUP(#REF!,Apprenants!A4385:I5388,8,FALSE)</f>
        <v>#REF!</v>
      </c>
    </row>
    <row r="4385" spans="22:29" s="16" customFormat="1" x14ac:dyDescent="0.35">
      <c r="V4385" s="16" t="str">
        <f>IF(ISBLANK(Consolication[[#This Row],[Bénéficiaires]]),"",VLOOKUP(Consolication[[#This Row],[Bénéficiaires]],'PADESCE Ccontractuelle'!$B$61:$N$175,9,FALSE))</f>
        <v/>
      </c>
      <c r="AB4385" s="16" t="str">
        <f>IF(ISBLANK(Consolication[[#This Row],[Bénéficiaires]]),"",VLOOKUP(Consolication[[#This Row],[Bénéficiaires]],'PADESCE Ccontractuelle'!$B$61:$N$175,10,FALSE))</f>
        <v/>
      </c>
      <c r="AC4385" s="34" t="e">
        <f>VLOOKUP(#REF!,Apprenants!A4386:I5389,8,FALSE)</f>
        <v>#REF!</v>
      </c>
    </row>
    <row r="4386" spans="22:29" s="16" customFormat="1" x14ac:dyDescent="0.35">
      <c r="V4386" s="16" t="str">
        <f>IF(ISBLANK(Consolication[[#This Row],[Bénéficiaires]]),"",VLOOKUP(Consolication[[#This Row],[Bénéficiaires]],'PADESCE Ccontractuelle'!$B$61:$N$175,9,FALSE))</f>
        <v/>
      </c>
      <c r="AB4386" s="16" t="str">
        <f>IF(ISBLANK(Consolication[[#This Row],[Bénéficiaires]]),"",VLOOKUP(Consolication[[#This Row],[Bénéficiaires]],'PADESCE Ccontractuelle'!$B$61:$N$175,10,FALSE))</f>
        <v/>
      </c>
      <c r="AC4386" s="34" t="e">
        <f>VLOOKUP(#REF!,Apprenants!A4387:I5390,8,FALSE)</f>
        <v>#REF!</v>
      </c>
    </row>
    <row r="4387" spans="22:29" s="16" customFormat="1" x14ac:dyDescent="0.35">
      <c r="V4387" s="16" t="str">
        <f>IF(ISBLANK(Consolication[[#This Row],[Bénéficiaires]]),"",VLOOKUP(Consolication[[#This Row],[Bénéficiaires]],'PADESCE Ccontractuelle'!$B$61:$N$175,9,FALSE))</f>
        <v/>
      </c>
      <c r="AB4387" s="16" t="str">
        <f>IF(ISBLANK(Consolication[[#This Row],[Bénéficiaires]]),"",VLOOKUP(Consolication[[#This Row],[Bénéficiaires]],'PADESCE Ccontractuelle'!$B$61:$N$175,10,FALSE))</f>
        <v/>
      </c>
      <c r="AC4387" s="34" t="e">
        <f>VLOOKUP(#REF!,Apprenants!A4388:I5391,8,FALSE)</f>
        <v>#REF!</v>
      </c>
    </row>
    <row r="4388" spans="22:29" s="16" customFormat="1" x14ac:dyDescent="0.35">
      <c r="V4388" s="16" t="str">
        <f>IF(ISBLANK(Consolication[[#This Row],[Bénéficiaires]]),"",VLOOKUP(Consolication[[#This Row],[Bénéficiaires]],'PADESCE Ccontractuelle'!$B$61:$N$175,9,FALSE))</f>
        <v/>
      </c>
      <c r="AB4388" s="16" t="str">
        <f>IF(ISBLANK(Consolication[[#This Row],[Bénéficiaires]]),"",VLOOKUP(Consolication[[#This Row],[Bénéficiaires]],'PADESCE Ccontractuelle'!$B$61:$N$175,10,FALSE))</f>
        <v/>
      </c>
      <c r="AC4388" s="34" t="e">
        <f>VLOOKUP(#REF!,Apprenants!A4389:I5392,8,FALSE)</f>
        <v>#REF!</v>
      </c>
    </row>
    <row r="4389" spans="22:29" s="16" customFormat="1" x14ac:dyDescent="0.35">
      <c r="V4389" s="16" t="str">
        <f>IF(ISBLANK(Consolication[[#This Row],[Bénéficiaires]]),"",VLOOKUP(Consolication[[#This Row],[Bénéficiaires]],'PADESCE Ccontractuelle'!$B$61:$N$175,9,FALSE))</f>
        <v/>
      </c>
      <c r="AB4389" s="16" t="str">
        <f>IF(ISBLANK(Consolication[[#This Row],[Bénéficiaires]]),"",VLOOKUP(Consolication[[#This Row],[Bénéficiaires]],'PADESCE Ccontractuelle'!$B$61:$N$175,10,FALSE))</f>
        <v/>
      </c>
      <c r="AC4389" s="34" t="e">
        <f>VLOOKUP(#REF!,Apprenants!A4390:I5393,8,FALSE)</f>
        <v>#REF!</v>
      </c>
    </row>
    <row r="4390" spans="22:29" s="16" customFormat="1" x14ac:dyDescent="0.35">
      <c r="V4390" s="16" t="str">
        <f>IF(ISBLANK(Consolication[[#This Row],[Bénéficiaires]]),"",VLOOKUP(Consolication[[#This Row],[Bénéficiaires]],'PADESCE Ccontractuelle'!$B$61:$N$175,9,FALSE))</f>
        <v/>
      </c>
      <c r="AB4390" s="16" t="str">
        <f>IF(ISBLANK(Consolication[[#This Row],[Bénéficiaires]]),"",VLOOKUP(Consolication[[#This Row],[Bénéficiaires]],'PADESCE Ccontractuelle'!$B$61:$N$175,10,FALSE))</f>
        <v/>
      </c>
      <c r="AC4390" s="34" t="e">
        <f>VLOOKUP(#REF!,Apprenants!A4391:I5394,8,FALSE)</f>
        <v>#REF!</v>
      </c>
    </row>
    <row r="4391" spans="22:29" s="16" customFormat="1" x14ac:dyDescent="0.35">
      <c r="V4391" s="16" t="str">
        <f>IF(ISBLANK(Consolication[[#This Row],[Bénéficiaires]]),"",VLOOKUP(Consolication[[#This Row],[Bénéficiaires]],'PADESCE Ccontractuelle'!$B$61:$N$175,9,FALSE))</f>
        <v/>
      </c>
      <c r="AB4391" s="16" t="str">
        <f>IF(ISBLANK(Consolication[[#This Row],[Bénéficiaires]]),"",VLOOKUP(Consolication[[#This Row],[Bénéficiaires]],'PADESCE Ccontractuelle'!$B$61:$N$175,10,FALSE))</f>
        <v/>
      </c>
      <c r="AC4391" s="34" t="e">
        <f>VLOOKUP(#REF!,Apprenants!A4392:I5395,8,FALSE)</f>
        <v>#REF!</v>
      </c>
    </row>
    <row r="4392" spans="22:29" s="16" customFormat="1" x14ac:dyDescent="0.35">
      <c r="V4392" s="16" t="str">
        <f>IF(ISBLANK(Consolication[[#This Row],[Bénéficiaires]]),"",VLOOKUP(Consolication[[#This Row],[Bénéficiaires]],'PADESCE Ccontractuelle'!$B$61:$N$175,9,FALSE))</f>
        <v/>
      </c>
      <c r="AB4392" s="16" t="str">
        <f>IF(ISBLANK(Consolication[[#This Row],[Bénéficiaires]]),"",VLOOKUP(Consolication[[#This Row],[Bénéficiaires]],'PADESCE Ccontractuelle'!$B$61:$N$175,10,FALSE))</f>
        <v/>
      </c>
      <c r="AC4392" s="34" t="e">
        <f>VLOOKUP(#REF!,Apprenants!A4393:I5396,8,FALSE)</f>
        <v>#REF!</v>
      </c>
    </row>
    <row r="4393" spans="22:29" s="16" customFormat="1" x14ac:dyDescent="0.35">
      <c r="V4393" s="16" t="str">
        <f>IF(ISBLANK(Consolication[[#This Row],[Bénéficiaires]]),"",VLOOKUP(Consolication[[#This Row],[Bénéficiaires]],'PADESCE Ccontractuelle'!$B$61:$N$175,9,FALSE))</f>
        <v/>
      </c>
      <c r="AB4393" s="16" t="str">
        <f>IF(ISBLANK(Consolication[[#This Row],[Bénéficiaires]]),"",VLOOKUP(Consolication[[#This Row],[Bénéficiaires]],'PADESCE Ccontractuelle'!$B$61:$N$175,10,FALSE))</f>
        <v/>
      </c>
      <c r="AC4393" s="34" t="e">
        <f>VLOOKUP(#REF!,Apprenants!A4394:I5397,8,FALSE)</f>
        <v>#REF!</v>
      </c>
    </row>
    <row r="4394" spans="22:29" s="16" customFormat="1" x14ac:dyDescent="0.35">
      <c r="V4394" s="16" t="str">
        <f>IF(ISBLANK(Consolication[[#This Row],[Bénéficiaires]]),"",VLOOKUP(Consolication[[#This Row],[Bénéficiaires]],'PADESCE Ccontractuelle'!$B$61:$N$175,9,FALSE))</f>
        <v/>
      </c>
      <c r="AB4394" s="16" t="str">
        <f>IF(ISBLANK(Consolication[[#This Row],[Bénéficiaires]]),"",VLOOKUP(Consolication[[#This Row],[Bénéficiaires]],'PADESCE Ccontractuelle'!$B$61:$N$175,10,FALSE))</f>
        <v/>
      </c>
      <c r="AC4394" s="34" t="e">
        <f>VLOOKUP(#REF!,Apprenants!A4395:I5398,8,FALSE)</f>
        <v>#REF!</v>
      </c>
    </row>
    <row r="4395" spans="22:29" s="16" customFormat="1" x14ac:dyDescent="0.35">
      <c r="V4395" s="16" t="str">
        <f>IF(ISBLANK(Consolication[[#This Row],[Bénéficiaires]]),"",VLOOKUP(Consolication[[#This Row],[Bénéficiaires]],'PADESCE Ccontractuelle'!$B$61:$N$175,9,FALSE))</f>
        <v/>
      </c>
      <c r="AB4395" s="16" t="str">
        <f>IF(ISBLANK(Consolication[[#This Row],[Bénéficiaires]]),"",VLOOKUP(Consolication[[#This Row],[Bénéficiaires]],'PADESCE Ccontractuelle'!$B$61:$N$175,10,FALSE))</f>
        <v/>
      </c>
      <c r="AC4395" s="34" t="e">
        <f>VLOOKUP(#REF!,Apprenants!A4396:I5399,8,FALSE)</f>
        <v>#REF!</v>
      </c>
    </row>
    <row r="4396" spans="22:29" s="16" customFormat="1" x14ac:dyDescent="0.35">
      <c r="V4396" s="16" t="str">
        <f>IF(ISBLANK(Consolication[[#This Row],[Bénéficiaires]]),"",VLOOKUP(Consolication[[#This Row],[Bénéficiaires]],'PADESCE Ccontractuelle'!$B$61:$N$175,9,FALSE))</f>
        <v/>
      </c>
      <c r="AB4396" s="16" t="str">
        <f>IF(ISBLANK(Consolication[[#This Row],[Bénéficiaires]]),"",VLOOKUP(Consolication[[#This Row],[Bénéficiaires]],'PADESCE Ccontractuelle'!$B$61:$N$175,10,FALSE))</f>
        <v/>
      </c>
      <c r="AC4396" s="34" t="e">
        <f>VLOOKUP(#REF!,Apprenants!A4397:I5400,8,FALSE)</f>
        <v>#REF!</v>
      </c>
    </row>
    <row r="4397" spans="22:29" s="16" customFormat="1" x14ac:dyDescent="0.35">
      <c r="V4397" s="16" t="str">
        <f>IF(ISBLANK(Consolication[[#This Row],[Bénéficiaires]]),"",VLOOKUP(Consolication[[#This Row],[Bénéficiaires]],'PADESCE Ccontractuelle'!$B$61:$N$175,9,FALSE))</f>
        <v/>
      </c>
      <c r="AB4397" s="16" t="str">
        <f>IF(ISBLANK(Consolication[[#This Row],[Bénéficiaires]]),"",VLOOKUP(Consolication[[#This Row],[Bénéficiaires]],'PADESCE Ccontractuelle'!$B$61:$N$175,10,FALSE))</f>
        <v/>
      </c>
      <c r="AC4397" s="34" t="e">
        <f>VLOOKUP(#REF!,Apprenants!A4398:I5401,8,FALSE)</f>
        <v>#REF!</v>
      </c>
    </row>
    <row r="4398" spans="22:29" s="16" customFormat="1" x14ac:dyDescent="0.35">
      <c r="V4398" s="16" t="str">
        <f>IF(ISBLANK(Consolication[[#This Row],[Bénéficiaires]]),"",VLOOKUP(Consolication[[#This Row],[Bénéficiaires]],'PADESCE Ccontractuelle'!$B$61:$N$175,9,FALSE))</f>
        <v/>
      </c>
      <c r="AB4398" s="16" t="str">
        <f>IF(ISBLANK(Consolication[[#This Row],[Bénéficiaires]]),"",VLOOKUP(Consolication[[#This Row],[Bénéficiaires]],'PADESCE Ccontractuelle'!$B$61:$N$175,10,FALSE))</f>
        <v/>
      </c>
      <c r="AC4398" s="34" t="e">
        <f>VLOOKUP(#REF!,Apprenants!A4399:I5402,8,FALSE)</f>
        <v>#REF!</v>
      </c>
    </row>
    <row r="4399" spans="22:29" s="16" customFormat="1" x14ac:dyDescent="0.35">
      <c r="V4399" s="16" t="str">
        <f>IF(ISBLANK(Consolication[[#This Row],[Bénéficiaires]]),"",VLOOKUP(Consolication[[#This Row],[Bénéficiaires]],'PADESCE Ccontractuelle'!$B$61:$N$175,9,FALSE))</f>
        <v/>
      </c>
      <c r="AB4399" s="16" t="str">
        <f>IF(ISBLANK(Consolication[[#This Row],[Bénéficiaires]]),"",VLOOKUP(Consolication[[#This Row],[Bénéficiaires]],'PADESCE Ccontractuelle'!$B$61:$N$175,10,FALSE))</f>
        <v/>
      </c>
      <c r="AC4399" s="34" t="e">
        <f>VLOOKUP(#REF!,Apprenants!A4400:I5403,8,FALSE)</f>
        <v>#REF!</v>
      </c>
    </row>
    <row r="4400" spans="22:29" s="16" customFormat="1" x14ac:dyDescent="0.35">
      <c r="V4400" s="16" t="str">
        <f>IF(ISBLANK(Consolication[[#This Row],[Bénéficiaires]]),"",VLOOKUP(Consolication[[#This Row],[Bénéficiaires]],'PADESCE Ccontractuelle'!$B$61:$N$175,9,FALSE))</f>
        <v/>
      </c>
      <c r="AB4400" s="16" t="str">
        <f>IF(ISBLANK(Consolication[[#This Row],[Bénéficiaires]]),"",VLOOKUP(Consolication[[#This Row],[Bénéficiaires]],'PADESCE Ccontractuelle'!$B$61:$N$175,10,FALSE))</f>
        <v/>
      </c>
      <c r="AC4400" s="34" t="e">
        <f>VLOOKUP(#REF!,Apprenants!A4401:I5404,8,FALSE)</f>
        <v>#REF!</v>
      </c>
    </row>
    <row r="4401" spans="22:29" s="16" customFormat="1" x14ac:dyDescent="0.35">
      <c r="V4401" s="16" t="str">
        <f>IF(ISBLANK(Consolication[[#This Row],[Bénéficiaires]]),"",VLOOKUP(Consolication[[#This Row],[Bénéficiaires]],'PADESCE Ccontractuelle'!$B$61:$N$175,9,FALSE))</f>
        <v/>
      </c>
      <c r="AB4401" s="16" t="str">
        <f>IF(ISBLANK(Consolication[[#This Row],[Bénéficiaires]]),"",VLOOKUP(Consolication[[#This Row],[Bénéficiaires]],'PADESCE Ccontractuelle'!$B$61:$N$175,10,FALSE))</f>
        <v/>
      </c>
      <c r="AC4401" s="34" t="e">
        <f>VLOOKUP(#REF!,Apprenants!A4402:I5405,8,FALSE)</f>
        <v>#REF!</v>
      </c>
    </row>
    <row r="4402" spans="22:29" s="16" customFormat="1" x14ac:dyDescent="0.35">
      <c r="V4402" s="16" t="str">
        <f>IF(ISBLANK(Consolication[[#This Row],[Bénéficiaires]]),"",VLOOKUP(Consolication[[#This Row],[Bénéficiaires]],'PADESCE Ccontractuelle'!$B$61:$N$175,9,FALSE))</f>
        <v/>
      </c>
      <c r="AB4402" s="16" t="str">
        <f>IF(ISBLANK(Consolication[[#This Row],[Bénéficiaires]]),"",VLOOKUP(Consolication[[#This Row],[Bénéficiaires]],'PADESCE Ccontractuelle'!$B$61:$N$175,10,FALSE))</f>
        <v/>
      </c>
      <c r="AC4402" s="34" t="e">
        <f>VLOOKUP(#REF!,Apprenants!A4403:I5406,8,FALSE)</f>
        <v>#REF!</v>
      </c>
    </row>
    <row r="4403" spans="22:29" s="16" customFormat="1" x14ac:dyDescent="0.35">
      <c r="V4403" s="16" t="str">
        <f>IF(ISBLANK(Consolication[[#This Row],[Bénéficiaires]]),"",VLOOKUP(Consolication[[#This Row],[Bénéficiaires]],'PADESCE Ccontractuelle'!$B$61:$N$175,9,FALSE))</f>
        <v/>
      </c>
      <c r="AB4403" s="16" t="str">
        <f>IF(ISBLANK(Consolication[[#This Row],[Bénéficiaires]]),"",VLOOKUP(Consolication[[#This Row],[Bénéficiaires]],'PADESCE Ccontractuelle'!$B$61:$N$175,10,FALSE))</f>
        <v/>
      </c>
      <c r="AC4403" s="34" t="e">
        <f>VLOOKUP(#REF!,Apprenants!A4404:I5407,8,FALSE)</f>
        <v>#REF!</v>
      </c>
    </row>
    <row r="4404" spans="22:29" s="16" customFormat="1" x14ac:dyDescent="0.35">
      <c r="V4404" s="16" t="str">
        <f>IF(ISBLANK(Consolication[[#This Row],[Bénéficiaires]]),"",VLOOKUP(Consolication[[#This Row],[Bénéficiaires]],'PADESCE Ccontractuelle'!$B$61:$N$175,9,FALSE))</f>
        <v/>
      </c>
      <c r="AB4404" s="16" t="str">
        <f>IF(ISBLANK(Consolication[[#This Row],[Bénéficiaires]]),"",VLOOKUP(Consolication[[#This Row],[Bénéficiaires]],'PADESCE Ccontractuelle'!$B$61:$N$175,10,FALSE))</f>
        <v/>
      </c>
      <c r="AC4404" s="34" t="e">
        <f>VLOOKUP(#REF!,Apprenants!A4405:I5408,8,FALSE)</f>
        <v>#REF!</v>
      </c>
    </row>
    <row r="4405" spans="22:29" s="16" customFormat="1" x14ac:dyDescent="0.35">
      <c r="V4405" s="16" t="str">
        <f>IF(ISBLANK(Consolication[[#This Row],[Bénéficiaires]]),"",VLOOKUP(Consolication[[#This Row],[Bénéficiaires]],'PADESCE Ccontractuelle'!$B$61:$N$175,9,FALSE))</f>
        <v/>
      </c>
      <c r="AB4405" s="16" t="str">
        <f>IF(ISBLANK(Consolication[[#This Row],[Bénéficiaires]]),"",VLOOKUP(Consolication[[#This Row],[Bénéficiaires]],'PADESCE Ccontractuelle'!$B$61:$N$175,10,FALSE))</f>
        <v/>
      </c>
      <c r="AC4405" s="34" t="e">
        <f>VLOOKUP(#REF!,Apprenants!A4406:I5409,8,FALSE)</f>
        <v>#REF!</v>
      </c>
    </row>
    <row r="4406" spans="22:29" s="16" customFormat="1" x14ac:dyDescent="0.35">
      <c r="V4406" s="16" t="str">
        <f>IF(ISBLANK(Consolication[[#This Row],[Bénéficiaires]]),"",VLOOKUP(Consolication[[#This Row],[Bénéficiaires]],'PADESCE Ccontractuelle'!$B$61:$N$175,9,FALSE))</f>
        <v/>
      </c>
      <c r="AB4406" s="16" t="str">
        <f>IF(ISBLANK(Consolication[[#This Row],[Bénéficiaires]]),"",VLOOKUP(Consolication[[#This Row],[Bénéficiaires]],'PADESCE Ccontractuelle'!$B$61:$N$175,10,FALSE))</f>
        <v/>
      </c>
      <c r="AC4406" s="34" t="e">
        <f>VLOOKUP(#REF!,Apprenants!A4407:I5410,8,FALSE)</f>
        <v>#REF!</v>
      </c>
    </row>
    <row r="4407" spans="22:29" s="16" customFormat="1" x14ac:dyDescent="0.35">
      <c r="V4407" s="16" t="str">
        <f>IF(ISBLANK(Consolication[[#This Row],[Bénéficiaires]]),"",VLOOKUP(Consolication[[#This Row],[Bénéficiaires]],'PADESCE Ccontractuelle'!$B$61:$N$175,9,FALSE))</f>
        <v/>
      </c>
      <c r="AB4407" s="16" t="str">
        <f>IF(ISBLANK(Consolication[[#This Row],[Bénéficiaires]]),"",VLOOKUP(Consolication[[#This Row],[Bénéficiaires]],'PADESCE Ccontractuelle'!$B$61:$N$175,10,FALSE))</f>
        <v/>
      </c>
      <c r="AC4407" s="34" t="e">
        <f>VLOOKUP(#REF!,Apprenants!A4408:I5411,8,FALSE)</f>
        <v>#REF!</v>
      </c>
    </row>
    <row r="4408" spans="22:29" s="16" customFormat="1" x14ac:dyDescent="0.35">
      <c r="V4408" s="16" t="str">
        <f>IF(ISBLANK(Consolication[[#This Row],[Bénéficiaires]]),"",VLOOKUP(Consolication[[#This Row],[Bénéficiaires]],'PADESCE Ccontractuelle'!$B$61:$N$175,9,FALSE))</f>
        <v/>
      </c>
      <c r="AB4408" s="16" t="str">
        <f>IF(ISBLANK(Consolication[[#This Row],[Bénéficiaires]]),"",VLOOKUP(Consolication[[#This Row],[Bénéficiaires]],'PADESCE Ccontractuelle'!$B$61:$N$175,10,FALSE))</f>
        <v/>
      </c>
      <c r="AC4408" s="34" t="e">
        <f>VLOOKUP(#REF!,Apprenants!A4409:I5412,8,FALSE)</f>
        <v>#REF!</v>
      </c>
    </row>
    <row r="4409" spans="22:29" s="16" customFormat="1" x14ac:dyDescent="0.35">
      <c r="V4409" s="16" t="str">
        <f>IF(ISBLANK(Consolication[[#This Row],[Bénéficiaires]]),"",VLOOKUP(Consolication[[#This Row],[Bénéficiaires]],'PADESCE Ccontractuelle'!$B$61:$N$175,9,FALSE))</f>
        <v/>
      </c>
      <c r="AB4409" s="16" t="str">
        <f>IF(ISBLANK(Consolication[[#This Row],[Bénéficiaires]]),"",VLOOKUP(Consolication[[#This Row],[Bénéficiaires]],'PADESCE Ccontractuelle'!$B$61:$N$175,10,FALSE))</f>
        <v/>
      </c>
      <c r="AC4409" s="34" t="e">
        <f>VLOOKUP(#REF!,Apprenants!A4410:I5413,8,FALSE)</f>
        <v>#REF!</v>
      </c>
    </row>
    <row r="4410" spans="22:29" s="16" customFormat="1" x14ac:dyDescent="0.35">
      <c r="V4410" s="16" t="str">
        <f>IF(ISBLANK(Consolication[[#This Row],[Bénéficiaires]]),"",VLOOKUP(Consolication[[#This Row],[Bénéficiaires]],'PADESCE Ccontractuelle'!$B$61:$N$175,9,FALSE))</f>
        <v/>
      </c>
      <c r="AB4410" s="16" t="str">
        <f>IF(ISBLANK(Consolication[[#This Row],[Bénéficiaires]]),"",VLOOKUP(Consolication[[#This Row],[Bénéficiaires]],'PADESCE Ccontractuelle'!$B$61:$N$175,10,FALSE))</f>
        <v/>
      </c>
      <c r="AC4410" s="34" t="e">
        <f>VLOOKUP(#REF!,Apprenants!A4411:I5414,8,FALSE)</f>
        <v>#REF!</v>
      </c>
    </row>
    <row r="4411" spans="22:29" s="16" customFormat="1" x14ac:dyDescent="0.35">
      <c r="V4411" s="16" t="str">
        <f>IF(ISBLANK(Consolication[[#This Row],[Bénéficiaires]]),"",VLOOKUP(Consolication[[#This Row],[Bénéficiaires]],'PADESCE Ccontractuelle'!$B$61:$N$175,9,FALSE))</f>
        <v/>
      </c>
      <c r="AB4411" s="16" t="str">
        <f>IF(ISBLANK(Consolication[[#This Row],[Bénéficiaires]]),"",VLOOKUP(Consolication[[#This Row],[Bénéficiaires]],'PADESCE Ccontractuelle'!$B$61:$N$175,10,FALSE))</f>
        <v/>
      </c>
      <c r="AC4411" s="34" t="e">
        <f>VLOOKUP(#REF!,Apprenants!A4412:I5415,8,FALSE)</f>
        <v>#REF!</v>
      </c>
    </row>
    <row r="4412" spans="22:29" s="16" customFormat="1" x14ac:dyDescent="0.35">
      <c r="V4412" s="16" t="str">
        <f>IF(ISBLANK(Consolication[[#This Row],[Bénéficiaires]]),"",VLOOKUP(Consolication[[#This Row],[Bénéficiaires]],'PADESCE Ccontractuelle'!$B$61:$N$175,9,FALSE))</f>
        <v/>
      </c>
      <c r="AB4412" s="16" t="str">
        <f>IF(ISBLANK(Consolication[[#This Row],[Bénéficiaires]]),"",VLOOKUP(Consolication[[#This Row],[Bénéficiaires]],'PADESCE Ccontractuelle'!$B$61:$N$175,10,FALSE))</f>
        <v/>
      </c>
      <c r="AC4412" s="34" t="e">
        <f>VLOOKUP(#REF!,Apprenants!A4413:I5416,8,FALSE)</f>
        <v>#REF!</v>
      </c>
    </row>
    <row r="4413" spans="22:29" s="16" customFormat="1" x14ac:dyDescent="0.35">
      <c r="V4413" s="16" t="str">
        <f>IF(ISBLANK(Consolication[[#This Row],[Bénéficiaires]]),"",VLOOKUP(Consolication[[#This Row],[Bénéficiaires]],'PADESCE Ccontractuelle'!$B$61:$N$175,9,FALSE))</f>
        <v/>
      </c>
      <c r="AB4413" s="16" t="str">
        <f>IF(ISBLANK(Consolication[[#This Row],[Bénéficiaires]]),"",VLOOKUP(Consolication[[#This Row],[Bénéficiaires]],'PADESCE Ccontractuelle'!$B$61:$N$175,10,FALSE))</f>
        <v/>
      </c>
      <c r="AC4413" s="34" t="e">
        <f>VLOOKUP(#REF!,Apprenants!A4414:I5417,8,FALSE)</f>
        <v>#REF!</v>
      </c>
    </row>
    <row r="4414" spans="22:29" s="16" customFormat="1" x14ac:dyDescent="0.35">
      <c r="V4414" s="16" t="str">
        <f>IF(ISBLANK(Consolication[[#This Row],[Bénéficiaires]]),"",VLOOKUP(Consolication[[#This Row],[Bénéficiaires]],'PADESCE Ccontractuelle'!$B$61:$N$175,9,FALSE))</f>
        <v/>
      </c>
      <c r="AB4414" s="16" t="str">
        <f>IF(ISBLANK(Consolication[[#This Row],[Bénéficiaires]]),"",VLOOKUP(Consolication[[#This Row],[Bénéficiaires]],'PADESCE Ccontractuelle'!$B$61:$N$175,10,FALSE))</f>
        <v/>
      </c>
      <c r="AC4414" s="34" t="e">
        <f>VLOOKUP(#REF!,Apprenants!A4415:I5418,8,FALSE)</f>
        <v>#REF!</v>
      </c>
    </row>
    <row r="4415" spans="22:29" s="16" customFormat="1" x14ac:dyDescent="0.35">
      <c r="V4415" s="16" t="str">
        <f>IF(ISBLANK(Consolication[[#This Row],[Bénéficiaires]]),"",VLOOKUP(Consolication[[#This Row],[Bénéficiaires]],'PADESCE Ccontractuelle'!$B$61:$N$175,9,FALSE))</f>
        <v/>
      </c>
      <c r="AB4415" s="16" t="str">
        <f>IF(ISBLANK(Consolication[[#This Row],[Bénéficiaires]]),"",VLOOKUP(Consolication[[#This Row],[Bénéficiaires]],'PADESCE Ccontractuelle'!$B$61:$N$175,10,FALSE))</f>
        <v/>
      </c>
      <c r="AC4415" s="34" t="e">
        <f>VLOOKUP(#REF!,Apprenants!A4416:I5419,8,FALSE)</f>
        <v>#REF!</v>
      </c>
    </row>
    <row r="4416" spans="22:29" s="16" customFormat="1" x14ac:dyDescent="0.35">
      <c r="V4416" s="16" t="str">
        <f>IF(ISBLANK(Consolication[[#This Row],[Bénéficiaires]]),"",VLOOKUP(Consolication[[#This Row],[Bénéficiaires]],'PADESCE Ccontractuelle'!$B$61:$N$175,9,FALSE))</f>
        <v/>
      </c>
      <c r="AB4416" s="16" t="str">
        <f>IF(ISBLANK(Consolication[[#This Row],[Bénéficiaires]]),"",VLOOKUP(Consolication[[#This Row],[Bénéficiaires]],'PADESCE Ccontractuelle'!$B$61:$N$175,10,FALSE))</f>
        <v/>
      </c>
      <c r="AC4416" s="34" t="e">
        <f>VLOOKUP(#REF!,Apprenants!A4417:I5420,8,FALSE)</f>
        <v>#REF!</v>
      </c>
    </row>
    <row r="4417" spans="22:29" s="16" customFormat="1" x14ac:dyDescent="0.35">
      <c r="V4417" s="16" t="str">
        <f>IF(ISBLANK(Consolication[[#This Row],[Bénéficiaires]]),"",VLOOKUP(Consolication[[#This Row],[Bénéficiaires]],'PADESCE Ccontractuelle'!$B$61:$N$175,9,FALSE))</f>
        <v/>
      </c>
      <c r="AB4417" s="16" t="str">
        <f>IF(ISBLANK(Consolication[[#This Row],[Bénéficiaires]]),"",VLOOKUP(Consolication[[#This Row],[Bénéficiaires]],'PADESCE Ccontractuelle'!$B$61:$N$175,10,FALSE))</f>
        <v/>
      </c>
      <c r="AC4417" s="34" t="e">
        <f>VLOOKUP(#REF!,Apprenants!A4418:I5421,8,FALSE)</f>
        <v>#REF!</v>
      </c>
    </row>
    <row r="4418" spans="22:29" s="16" customFormat="1" x14ac:dyDescent="0.35">
      <c r="V4418" s="16" t="str">
        <f>IF(ISBLANK(Consolication[[#This Row],[Bénéficiaires]]),"",VLOOKUP(Consolication[[#This Row],[Bénéficiaires]],'PADESCE Ccontractuelle'!$B$61:$N$175,9,FALSE))</f>
        <v/>
      </c>
      <c r="AB4418" s="16" t="str">
        <f>IF(ISBLANK(Consolication[[#This Row],[Bénéficiaires]]),"",VLOOKUP(Consolication[[#This Row],[Bénéficiaires]],'PADESCE Ccontractuelle'!$B$61:$N$175,10,FALSE))</f>
        <v/>
      </c>
      <c r="AC4418" s="34" t="e">
        <f>VLOOKUP(#REF!,Apprenants!A4419:I5422,8,FALSE)</f>
        <v>#REF!</v>
      </c>
    </row>
    <row r="4419" spans="22:29" s="16" customFormat="1" x14ac:dyDescent="0.35">
      <c r="V4419" s="16" t="str">
        <f>IF(ISBLANK(Consolication[[#This Row],[Bénéficiaires]]),"",VLOOKUP(Consolication[[#This Row],[Bénéficiaires]],'PADESCE Ccontractuelle'!$B$61:$N$175,9,FALSE))</f>
        <v/>
      </c>
      <c r="AB4419" s="16" t="str">
        <f>IF(ISBLANK(Consolication[[#This Row],[Bénéficiaires]]),"",VLOOKUP(Consolication[[#This Row],[Bénéficiaires]],'PADESCE Ccontractuelle'!$B$61:$N$175,10,FALSE))</f>
        <v/>
      </c>
      <c r="AC4419" s="34" t="e">
        <f>VLOOKUP(#REF!,Apprenants!A4420:I5423,8,FALSE)</f>
        <v>#REF!</v>
      </c>
    </row>
    <row r="4420" spans="22:29" s="16" customFormat="1" x14ac:dyDescent="0.35">
      <c r="V4420" s="16" t="str">
        <f>IF(ISBLANK(Consolication[[#This Row],[Bénéficiaires]]),"",VLOOKUP(Consolication[[#This Row],[Bénéficiaires]],'PADESCE Ccontractuelle'!$B$61:$N$175,9,FALSE))</f>
        <v/>
      </c>
      <c r="AB4420" s="16" t="str">
        <f>IF(ISBLANK(Consolication[[#This Row],[Bénéficiaires]]),"",VLOOKUP(Consolication[[#This Row],[Bénéficiaires]],'PADESCE Ccontractuelle'!$B$61:$N$175,10,FALSE))</f>
        <v/>
      </c>
      <c r="AC4420" s="34" t="e">
        <f>VLOOKUP(#REF!,Apprenants!A4421:I5424,8,FALSE)</f>
        <v>#REF!</v>
      </c>
    </row>
    <row r="4421" spans="22:29" s="16" customFormat="1" x14ac:dyDescent="0.35">
      <c r="V4421" s="16" t="str">
        <f>IF(ISBLANK(Consolication[[#This Row],[Bénéficiaires]]),"",VLOOKUP(Consolication[[#This Row],[Bénéficiaires]],'PADESCE Ccontractuelle'!$B$61:$N$175,9,FALSE))</f>
        <v/>
      </c>
      <c r="AB4421" s="16" t="str">
        <f>IF(ISBLANK(Consolication[[#This Row],[Bénéficiaires]]),"",VLOOKUP(Consolication[[#This Row],[Bénéficiaires]],'PADESCE Ccontractuelle'!$B$61:$N$175,10,FALSE))</f>
        <v/>
      </c>
      <c r="AC4421" s="34" t="e">
        <f>VLOOKUP(#REF!,Apprenants!A4422:I5425,8,FALSE)</f>
        <v>#REF!</v>
      </c>
    </row>
    <row r="4422" spans="22:29" s="16" customFormat="1" x14ac:dyDescent="0.35">
      <c r="V4422" s="16" t="str">
        <f>IF(ISBLANK(Consolication[[#This Row],[Bénéficiaires]]),"",VLOOKUP(Consolication[[#This Row],[Bénéficiaires]],'PADESCE Ccontractuelle'!$B$61:$N$175,9,FALSE))</f>
        <v/>
      </c>
      <c r="AB4422" s="16" t="str">
        <f>IF(ISBLANK(Consolication[[#This Row],[Bénéficiaires]]),"",VLOOKUP(Consolication[[#This Row],[Bénéficiaires]],'PADESCE Ccontractuelle'!$B$61:$N$175,10,FALSE))</f>
        <v/>
      </c>
      <c r="AC4422" s="34" t="e">
        <f>VLOOKUP(#REF!,Apprenants!A4423:I5426,8,FALSE)</f>
        <v>#REF!</v>
      </c>
    </row>
    <row r="4423" spans="22:29" s="16" customFormat="1" x14ac:dyDescent="0.35">
      <c r="V4423" s="16" t="str">
        <f>IF(ISBLANK(Consolication[[#This Row],[Bénéficiaires]]),"",VLOOKUP(Consolication[[#This Row],[Bénéficiaires]],'PADESCE Ccontractuelle'!$B$61:$N$175,9,FALSE))</f>
        <v/>
      </c>
      <c r="AB4423" s="16" t="str">
        <f>IF(ISBLANK(Consolication[[#This Row],[Bénéficiaires]]),"",VLOOKUP(Consolication[[#This Row],[Bénéficiaires]],'PADESCE Ccontractuelle'!$B$61:$N$175,10,FALSE))</f>
        <v/>
      </c>
      <c r="AC4423" s="34" t="e">
        <f>VLOOKUP(#REF!,Apprenants!A4424:I5427,8,FALSE)</f>
        <v>#REF!</v>
      </c>
    </row>
    <row r="4424" spans="22:29" s="16" customFormat="1" x14ac:dyDescent="0.35">
      <c r="V4424" s="16" t="str">
        <f>IF(ISBLANK(Consolication[[#This Row],[Bénéficiaires]]),"",VLOOKUP(Consolication[[#This Row],[Bénéficiaires]],'PADESCE Ccontractuelle'!$B$61:$N$175,9,FALSE))</f>
        <v/>
      </c>
      <c r="AB4424" s="16" t="str">
        <f>IF(ISBLANK(Consolication[[#This Row],[Bénéficiaires]]),"",VLOOKUP(Consolication[[#This Row],[Bénéficiaires]],'PADESCE Ccontractuelle'!$B$61:$N$175,10,FALSE))</f>
        <v/>
      </c>
      <c r="AC4424" s="34" t="e">
        <f>VLOOKUP(#REF!,Apprenants!A4425:I5428,8,FALSE)</f>
        <v>#REF!</v>
      </c>
    </row>
    <row r="4425" spans="22:29" s="16" customFormat="1" x14ac:dyDescent="0.35">
      <c r="V4425" s="16" t="str">
        <f>IF(ISBLANK(Consolication[[#This Row],[Bénéficiaires]]),"",VLOOKUP(Consolication[[#This Row],[Bénéficiaires]],'PADESCE Ccontractuelle'!$B$61:$N$175,9,FALSE))</f>
        <v/>
      </c>
      <c r="AB4425" s="16" t="str">
        <f>IF(ISBLANK(Consolication[[#This Row],[Bénéficiaires]]),"",VLOOKUP(Consolication[[#This Row],[Bénéficiaires]],'PADESCE Ccontractuelle'!$B$61:$N$175,10,FALSE))</f>
        <v/>
      </c>
      <c r="AC4425" s="34" t="e">
        <f>VLOOKUP(#REF!,Apprenants!A4426:I5429,8,FALSE)</f>
        <v>#REF!</v>
      </c>
    </row>
    <row r="4426" spans="22:29" s="16" customFormat="1" x14ac:dyDescent="0.35">
      <c r="V4426" s="16" t="str">
        <f>IF(ISBLANK(Consolication[[#This Row],[Bénéficiaires]]),"",VLOOKUP(Consolication[[#This Row],[Bénéficiaires]],'PADESCE Ccontractuelle'!$B$61:$N$175,9,FALSE))</f>
        <v/>
      </c>
      <c r="AB4426" s="16" t="str">
        <f>IF(ISBLANK(Consolication[[#This Row],[Bénéficiaires]]),"",VLOOKUP(Consolication[[#This Row],[Bénéficiaires]],'PADESCE Ccontractuelle'!$B$61:$N$175,10,FALSE))</f>
        <v/>
      </c>
      <c r="AC4426" s="34" t="e">
        <f>VLOOKUP(#REF!,Apprenants!A4427:I5430,8,FALSE)</f>
        <v>#REF!</v>
      </c>
    </row>
    <row r="4427" spans="22:29" s="16" customFormat="1" x14ac:dyDescent="0.35">
      <c r="V4427" s="16" t="str">
        <f>IF(ISBLANK(Consolication[[#This Row],[Bénéficiaires]]),"",VLOOKUP(Consolication[[#This Row],[Bénéficiaires]],'PADESCE Ccontractuelle'!$B$61:$N$175,9,FALSE))</f>
        <v/>
      </c>
      <c r="AB4427" s="16" t="str">
        <f>IF(ISBLANK(Consolication[[#This Row],[Bénéficiaires]]),"",VLOOKUP(Consolication[[#This Row],[Bénéficiaires]],'PADESCE Ccontractuelle'!$B$61:$N$175,10,FALSE))</f>
        <v/>
      </c>
      <c r="AC4427" s="34" t="e">
        <f>VLOOKUP(#REF!,Apprenants!A4428:I5431,8,FALSE)</f>
        <v>#REF!</v>
      </c>
    </row>
    <row r="4428" spans="22:29" s="16" customFormat="1" x14ac:dyDescent="0.35">
      <c r="V4428" s="16" t="str">
        <f>IF(ISBLANK(Consolication[[#This Row],[Bénéficiaires]]),"",VLOOKUP(Consolication[[#This Row],[Bénéficiaires]],'PADESCE Ccontractuelle'!$B$61:$N$175,9,FALSE))</f>
        <v/>
      </c>
      <c r="AB4428" s="16" t="str">
        <f>IF(ISBLANK(Consolication[[#This Row],[Bénéficiaires]]),"",VLOOKUP(Consolication[[#This Row],[Bénéficiaires]],'PADESCE Ccontractuelle'!$B$61:$N$175,10,FALSE))</f>
        <v/>
      </c>
      <c r="AC4428" s="34" t="e">
        <f>VLOOKUP(#REF!,Apprenants!A4429:I5432,8,FALSE)</f>
        <v>#REF!</v>
      </c>
    </row>
    <row r="4429" spans="22:29" s="16" customFormat="1" x14ac:dyDescent="0.35">
      <c r="V4429" s="16" t="str">
        <f>IF(ISBLANK(Consolication[[#This Row],[Bénéficiaires]]),"",VLOOKUP(Consolication[[#This Row],[Bénéficiaires]],'PADESCE Ccontractuelle'!$B$61:$N$175,9,FALSE))</f>
        <v/>
      </c>
      <c r="AB4429" s="16" t="str">
        <f>IF(ISBLANK(Consolication[[#This Row],[Bénéficiaires]]),"",VLOOKUP(Consolication[[#This Row],[Bénéficiaires]],'PADESCE Ccontractuelle'!$B$61:$N$175,10,FALSE))</f>
        <v/>
      </c>
      <c r="AC4429" s="34" t="e">
        <f>VLOOKUP(#REF!,Apprenants!A4430:I5433,8,FALSE)</f>
        <v>#REF!</v>
      </c>
    </row>
    <row r="4430" spans="22:29" s="16" customFormat="1" x14ac:dyDescent="0.35">
      <c r="V4430" s="16" t="str">
        <f>IF(ISBLANK(Consolication[[#This Row],[Bénéficiaires]]),"",VLOOKUP(Consolication[[#This Row],[Bénéficiaires]],'PADESCE Ccontractuelle'!$B$61:$N$175,9,FALSE))</f>
        <v/>
      </c>
      <c r="AB4430" s="16" t="str">
        <f>IF(ISBLANK(Consolication[[#This Row],[Bénéficiaires]]),"",VLOOKUP(Consolication[[#This Row],[Bénéficiaires]],'PADESCE Ccontractuelle'!$B$61:$N$175,10,FALSE))</f>
        <v/>
      </c>
      <c r="AC4430" s="34" t="e">
        <f>VLOOKUP(#REF!,Apprenants!A4431:I5434,8,FALSE)</f>
        <v>#REF!</v>
      </c>
    </row>
    <row r="4431" spans="22:29" s="16" customFormat="1" x14ac:dyDescent="0.35">
      <c r="V4431" s="16" t="str">
        <f>IF(ISBLANK(Consolication[[#This Row],[Bénéficiaires]]),"",VLOOKUP(Consolication[[#This Row],[Bénéficiaires]],'PADESCE Ccontractuelle'!$B$61:$N$175,9,FALSE))</f>
        <v/>
      </c>
      <c r="AB4431" s="16" t="str">
        <f>IF(ISBLANK(Consolication[[#This Row],[Bénéficiaires]]),"",VLOOKUP(Consolication[[#This Row],[Bénéficiaires]],'PADESCE Ccontractuelle'!$B$61:$N$175,10,FALSE))</f>
        <v/>
      </c>
      <c r="AC4431" s="34" t="e">
        <f>VLOOKUP(#REF!,Apprenants!A4432:I5435,8,FALSE)</f>
        <v>#REF!</v>
      </c>
    </row>
    <row r="4432" spans="22:29" s="16" customFormat="1" x14ac:dyDescent="0.35">
      <c r="V4432" s="16" t="str">
        <f>IF(ISBLANK(Consolication[[#This Row],[Bénéficiaires]]),"",VLOOKUP(Consolication[[#This Row],[Bénéficiaires]],'PADESCE Ccontractuelle'!$B$61:$N$175,9,FALSE))</f>
        <v/>
      </c>
      <c r="AB4432" s="16" t="str">
        <f>IF(ISBLANK(Consolication[[#This Row],[Bénéficiaires]]),"",VLOOKUP(Consolication[[#This Row],[Bénéficiaires]],'PADESCE Ccontractuelle'!$B$61:$N$175,10,FALSE))</f>
        <v/>
      </c>
      <c r="AC4432" s="34" t="e">
        <f>VLOOKUP(#REF!,Apprenants!A4433:I5436,8,FALSE)</f>
        <v>#REF!</v>
      </c>
    </row>
    <row r="4433" spans="22:29" s="16" customFormat="1" x14ac:dyDescent="0.35">
      <c r="V4433" s="16" t="str">
        <f>IF(ISBLANK(Consolication[[#This Row],[Bénéficiaires]]),"",VLOOKUP(Consolication[[#This Row],[Bénéficiaires]],'PADESCE Ccontractuelle'!$B$61:$N$175,9,FALSE))</f>
        <v/>
      </c>
      <c r="AB4433" s="16" t="str">
        <f>IF(ISBLANK(Consolication[[#This Row],[Bénéficiaires]]),"",VLOOKUP(Consolication[[#This Row],[Bénéficiaires]],'PADESCE Ccontractuelle'!$B$61:$N$175,10,FALSE))</f>
        <v/>
      </c>
      <c r="AC4433" s="34" t="e">
        <f>VLOOKUP(#REF!,Apprenants!A4434:I5437,8,FALSE)</f>
        <v>#REF!</v>
      </c>
    </row>
    <row r="4434" spans="22:29" s="16" customFormat="1" x14ac:dyDescent="0.35">
      <c r="V4434" s="16" t="str">
        <f>IF(ISBLANK(Consolication[[#This Row],[Bénéficiaires]]),"",VLOOKUP(Consolication[[#This Row],[Bénéficiaires]],'PADESCE Ccontractuelle'!$B$61:$N$175,9,FALSE))</f>
        <v/>
      </c>
      <c r="AB4434" s="16" t="str">
        <f>IF(ISBLANK(Consolication[[#This Row],[Bénéficiaires]]),"",VLOOKUP(Consolication[[#This Row],[Bénéficiaires]],'PADESCE Ccontractuelle'!$B$61:$N$175,10,FALSE))</f>
        <v/>
      </c>
      <c r="AC4434" s="34" t="e">
        <f>VLOOKUP(#REF!,Apprenants!A4435:I5438,8,FALSE)</f>
        <v>#REF!</v>
      </c>
    </row>
    <row r="4435" spans="22:29" s="16" customFormat="1" x14ac:dyDescent="0.35">
      <c r="V4435" s="16" t="str">
        <f>IF(ISBLANK(Consolication[[#This Row],[Bénéficiaires]]),"",VLOOKUP(Consolication[[#This Row],[Bénéficiaires]],'PADESCE Ccontractuelle'!$B$61:$N$175,9,FALSE))</f>
        <v/>
      </c>
      <c r="AB4435" s="16" t="str">
        <f>IF(ISBLANK(Consolication[[#This Row],[Bénéficiaires]]),"",VLOOKUP(Consolication[[#This Row],[Bénéficiaires]],'PADESCE Ccontractuelle'!$B$61:$N$175,10,FALSE))</f>
        <v/>
      </c>
      <c r="AC4435" s="34" t="e">
        <f>VLOOKUP(#REF!,Apprenants!A4436:I5439,8,FALSE)</f>
        <v>#REF!</v>
      </c>
    </row>
    <row r="4436" spans="22:29" s="16" customFormat="1" x14ac:dyDescent="0.35">
      <c r="V4436" s="16" t="str">
        <f>IF(ISBLANK(Consolication[[#This Row],[Bénéficiaires]]),"",VLOOKUP(Consolication[[#This Row],[Bénéficiaires]],'PADESCE Ccontractuelle'!$B$61:$N$175,9,FALSE))</f>
        <v/>
      </c>
      <c r="AB4436" s="16" t="str">
        <f>IF(ISBLANK(Consolication[[#This Row],[Bénéficiaires]]),"",VLOOKUP(Consolication[[#This Row],[Bénéficiaires]],'PADESCE Ccontractuelle'!$B$61:$N$175,10,FALSE))</f>
        <v/>
      </c>
      <c r="AC4436" s="34" t="e">
        <f>VLOOKUP(#REF!,Apprenants!A4437:I5440,8,FALSE)</f>
        <v>#REF!</v>
      </c>
    </row>
    <row r="4437" spans="22:29" s="16" customFormat="1" x14ac:dyDescent="0.35">
      <c r="V4437" s="16" t="str">
        <f>IF(ISBLANK(Consolication[[#This Row],[Bénéficiaires]]),"",VLOOKUP(Consolication[[#This Row],[Bénéficiaires]],'PADESCE Ccontractuelle'!$B$61:$N$175,9,FALSE))</f>
        <v/>
      </c>
      <c r="AB4437" s="16" t="str">
        <f>IF(ISBLANK(Consolication[[#This Row],[Bénéficiaires]]),"",VLOOKUP(Consolication[[#This Row],[Bénéficiaires]],'PADESCE Ccontractuelle'!$B$61:$N$175,10,FALSE))</f>
        <v/>
      </c>
      <c r="AC4437" s="34" t="e">
        <f>VLOOKUP(#REF!,Apprenants!A4438:I5441,8,FALSE)</f>
        <v>#REF!</v>
      </c>
    </row>
    <row r="4438" spans="22:29" s="16" customFormat="1" x14ac:dyDescent="0.35">
      <c r="V4438" s="16" t="str">
        <f>IF(ISBLANK(Consolication[[#This Row],[Bénéficiaires]]),"",VLOOKUP(Consolication[[#This Row],[Bénéficiaires]],'PADESCE Ccontractuelle'!$B$61:$N$175,9,FALSE))</f>
        <v/>
      </c>
      <c r="AB4438" s="16" t="str">
        <f>IF(ISBLANK(Consolication[[#This Row],[Bénéficiaires]]),"",VLOOKUP(Consolication[[#This Row],[Bénéficiaires]],'PADESCE Ccontractuelle'!$B$61:$N$175,10,FALSE))</f>
        <v/>
      </c>
      <c r="AC4438" s="34" t="e">
        <f>VLOOKUP(#REF!,Apprenants!A4439:I5442,8,FALSE)</f>
        <v>#REF!</v>
      </c>
    </row>
    <row r="4439" spans="22:29" s="16" customFormat="1" x14ac:dyDescent="0.35">
      <c r="V4439" s="16" t="str">
        <f>IF(ISBLANK(Consolication[[#This Row],[Bénéficiaires]]),"",VLOOKUP(Consolication[[#This Row],[Bénéficiaires]],'PADESCE Ccontractuelle'!$B$61:$N$175,9,FALSE))</f>
        <v/>
      </c>
      <c r="AB4439" s="16" t="str">
        <f>IF(ISBLANK(Consolication[[#This Row],[Bénéficiaires]]),"",VLOOKUP(Consolication[[#This Row],[Bénéficiaires]],'PADESCE Ccontractuelle'!$B$61:$N$175,10,FALSE))</f>
        <v/>
      </c>
      <c r="AC4439" s="34" t="e">
        <f>VLOOKUP(#REF!,Apprenants!A4440:I5443,8,FALSE)</f>
        <v>#REF!</v>
      </c>
    </row>
    <row r="4440" spans="22:29" s="16" customFormat="1" x14ac:dyDescent="0.35">
      <c r="V4440" s="16" t="str">
        <f>IF(ISBLANK(Consolication[[#This Row],[Bénéficiaires]]),"",VLOOKUP(Consolication[[#This Row],[Bénéficiaires]],'PADESCE Ccontractuelle'!$B$61:$N$175,9,FALSE))</f>
        <v/>
      </c>
      <c r="AB4440" s="16" t="str">
        <f>IF(ISBLANK(Consolication[[#This Row],[Bénéficiaires]]),"",VLOOKUP(Consolication[[#This Row],[Bénéficiaires]],'PADESCE Ccontractuelle'!$B$61:$N$175,10,FALSE))</f>
        <v/>
      </c>
      <c r="AC4440" s="34" t="e">
        <f>VLOOKUP(#REF!,Apprenants!A4441:I5444,8,FALSE)</f>
        <v>#REF!</v>
      </c>
    </row>
    <row r="4441" spans="22:29" s="16" customFormat="1" x14ac:dyDescent="0.35">
      <c r="V4441" s="16" t="str">
        <f>IF(ISBLANK(Consolication[[#This Row],[Bénéficiaires]]),"",VLOOKUP(Consolication[[#This Row],[Bénéficiaires]],'PADESCE Ccontractuelle'!$B$61:$N$175,9,FALSE))</f>
        <v/>
      </c>
      <c r="AB4441" s="16" t="str">
        <f>IF(ISBLANK(Consolication[[#This Row],[Bénéficiaires]]),"",VLOOKUP(Consolication[[#This Row],[Bénéficiaires]],'PADESCE Ccontractuelle'!$B$61:$N$175,10,FALSE))</f>
        <v/>
      </c>
      <c r="AC4441" s="34" t="e">
        <f>VLOOKUP(#REF!,Apprenants!A4442:I5445,8,FALSE)</f>
        <v>#REF!</v>
      </c>
    </row>
    <row r="4442" spans="22:29" s="16" customFormat="1" x14ac:dyDescent="0.35">
      <c r="V4442" s="16" t="str">
        <f>IF(ISBLANK(Consolication[[#This Row],[Bénéficiaires]]),"",VLOOKUP(Consolication[[#This Row],[Bénéficiaires]],'PADESCE Ccontractuelle'!$B$61:$N$175,9,FALSE))</f>
        <v/>
      </c>
      <c r="AB4442" s="16" t="str">
        <f>IF(ISBLANK(Consolication[[#This Row],[Bénéficiaires]]),"",VLOOKUP(Consolication[[#This Row],[Bénéficiaires]],'PADESCE Ccontractuelle'!$B$61:$N$175,10,FALSE))</f>
        <v/>
      </c>
      <c r="AC4442" s="34" t="e">
        <f>VLOOKUP(#REF!,Apprenants!A4443:I5446,8,FALSE)</f>
        <v>#REF!</v>
      </c>
    </row>
    <row r="4443" spans="22:29" s="16" customFormat="1" x14ac:dyDescent="0.35">
      <c r="V4443" s="16" t="str">
        <f>IF(ISBLANK(Consolication[[#This Row],[Bénéficiaires]]),"",VLOOKUP(Consolication[[#This Row],[Bénéficiaires]],'PADESCE Ccontractuelle'!$B$61:$N$175,9,FALSE))</f>
        <v/>
      </c>
      <c r="AB4443" s="16" t="str">
        <f>IF(ISBLANK(Consolication[[#This Row],[Bénéficiaires]]),"",VLOOKUP(Consolication[[#This Row],[Bénéficiaires]],'PADESCE Ccontractuelle'!$B$61:$N$175,10,FALSE))</f>
        <v/>
      </c>
      <c r="AC4443" s="34" t="e">
        <f>VLOOKUP(#REF!,Apprenants!A4444:I5447,8,FALSE)</f>
        <v>#REF!</v>
      </c>
    </row>
    <row r="4444" spans="22:29" s="16" customFormat="1" x14ac:dyDescent="0.35">
      <c r="V4444" s="16" t="str">
        <f>IF(ISBLANK(Consolication[[#This Row],[Bénéficiaires]]),"",VLOOKUP(Consolication[[#This Row],[Bénéficiaires]],'PADESCE Ccontractuelle'!$B$61:$N$175,9,FALSE))</f>
        <v/>
      </c>
      <c r="AB4444" s="16" t="str">
        <f>IF(ISBLANK(Consolication[[#This Row],[Bénéficiaires]]),"",VLOOKUP(Consolication[[#This Row],[Bénéficiaires]],'PADESCE Ccontractuelle'!$B$61:$N$175,10,FALSE))</f>
        <v/>
      </c>
      <c r="AC4444" s="34" t="e">
        <f>VLOOKUP(#REF!,Apprenants!A4445:I5448,8,FALSE)</f>
        <v>#REF!</v>
      </c>
    </row>
    <row r="4445" spans="22:29" s="16" customFormat="1" x14ac:dyDescent="0.35">
      <c r="V4445" s="16" t="str">
        <f>IF(ISBLANK(Consolication[[#This Row],[Bénéficiaires]]),"",VLOOKUP(Consolication[[#This Row],[Bénéficiaires]],'PADESCE Ccontractuelle'!$B$61:$N$175,9,FALSE))</f>
        <v/>
      </c>
      <c r="AB4445" s="16" t="str">
        <f>IF(ISBLANK(Consolication[[#This Row],[Bénéficiaires]]),"",VLOOKUP(Consolication[[#This Row],[Bénéficiaires]],'PADESCE Ccontractuelle'!$B$61:$N$175,10,FALSE))</f>
        <v/>
      </c>
      <c r="AC4445" s="34" t="e">
        <f>VLOOKUP(#REF!,Apprenants!A4446:I5449,8,FALSE)</f>
        <v>#REF!</v>
      </c>
    </row>
    <row r="4446" spans="22:29" s="16" customFormat="1" x14ac:dyDescent="0.35">
      <c r="V4446" s="16" t="str">
        <f>IF(ISBLANK(Consolication[[#This Row],[Bénéficiaires]]),"",VLOOKUP(Consolication[[#This Row],[Bénéficiaires]],'PADESCE Ccontractuelle'!$B$61:$N$175,9,FALSE))</f>
        <v/>
      </c>
      <c r="AB4446" s="16" t="str">
        <f>IF(ISBLANK(Consolication[[#This Row],[Bénéficiaires]]),"",VLOOKUP(Consolication[[#This Row],[Bénéficiaires]],'PADESCE Ccontractuelle'!$B$61:$N$175,10,FALSE))</f>
        <v/>
      </c>
      <c r="AC4446" s="34" t="e">
        <f>VLOOKUP(#REF!,Apprenants!A4447:I5450,8,FALSE)</f>
        <v>#REF!</v>
      </c>
    </row>
    <row r="4447" spans="22:29" s="16" customFormat="1" x14ac:dyDescent="0.35">
      <c r="V4447" s="16" t="str">
        <f>IF(ISBLANK(Consolication[[#This Row],[Bénéficiaires]]),"",VLOOKUP(Consolication[[#This Row],[Bénéficiaires]],'PADESCE Ccontractuelle'!$B$61:$N$175,9,FALSE))</f>
        <v/>
      </c>
      <c r="AB4447" s="16" t="str">
        <f>IF(ISBLANK(Consolication[[#This Row],[Bénéficiaires]]),"",VLOOKUP(Consolication[[#This Row],[Bénéficiaires]],'PADESCE Ccontractuelle'!$B$61:$N$175,10,FALSE))</f>
        <v/>
      </c>
      <c r="AC4447" s="34" t="e">
        <f>VLOOKUP(#REF!,Apprenants!A4448:I5451,8,FALSE)</f>
        <v>#REF!</v>
      </c>
    </row>
    <row r="4448" spans="22:29" s="16" customFormat="1" x14ac:dyDescent="0.35">
      <c r="V4448" s="16" t="str">
        <f>IF(ISBLANK(Consolication[[#This Row],[Bénéficiaires]]),"",VLOOKUP(Consolication[[#This Row],[Bénéficiaires]],'PADESCE Ccontractuelle'!$B$61:$N$175,9,FALSE))</f>
        <v/>
      </c>
      <c r="AB4448" s="16" t="str">
        <f>IF(ISBLANK(Consolication[[#This Row],[Bénéficiaires]]),"",VLOOKUP(Consolication[[#This Row],[Bénéficiaires]],'PADESCE Ccontractuelle'!$B$61:$N$175,10,FALSE))</f>
        <v/>
      </c>
      <c r="AC4448" s="34" t="e">
        <f>VLOOKUP(#REF!,Apprenants!A4449:I5452,8,FALSE)</f>
        <v>#REF!</v>
      </c>
    </row>
    <row r="4449" spans="22:29" s="16" customFormat="1" x14ac:dyDescent="0.35">
      <c r="V4449" s="16" t="str">
        <f>IF(ISBLANK(Consolication[[#This Row],[Bénéficiaires]]),"",VLOOKUP(Consolication[[#This Row],[Bénéficiaires]],'PADESCE Ccontractuelle'!$B$61:$N$175,9,FALSE))</f>
        <v/>
      </c>
      <c r="AB4449" s="16" t="str">
        <f>IF(ISBLANK(Consolication[[#This Row],[Bénéficiaires]]),"",VLOOKUP(Consolication[[#This Row],[Bénéficiaires]],'PADESCE Ccontractuelle'!$B$61:$N$175,10,FALSE))</f>
        <v/>
      </c>
      <c r="AC4449" s="34" t="e">
        <f>VLOOKUP(#REF!,Apprenants!A4450:I5453,8,FALSE)</f>
        <v>#REF!</v>
      </c>
    </row>
    <row r="4450" spans="22:29" s="16" customFormat="1" x14ac:dyDescent="0.35">
      <c r="V4450" s="16" t="str">
        <f>IF(ISBLANK(Consolication[[#This Row],[Bénéficiaires]]),"",VLOOKUP(Consolication[[#This Row],[Bénéficiaires]],'PADESCE Ccontractuelle'!$B$61:$N$175,9,FALSE))</f>
        <v/>
      </c>
      <c r="AB4450" s="16" t="str">
        <f>IF(ISBLANK(Consolication[[#This Row],[Bénéficiaires]]),"",VLOOKUP(Consolication[[#This Row],[Bénéficiaires]],'PADESCE Ccontractuelle'!$B$61:$N$175,10,FALSE))</f>
        <v/>
      </c>
      <c r="AC4450" s="34" t="e">
        <f>VLOOKUP(#REF!,Apprenants!A4451:I5454,8,FALSE)</f>
        <v>#REF!</v>
      </c>
    </row>
    <row r="4451" spans="22:29" s="16" customFormat="1" x14ac:dyDescent="0.35">
      <c r="V4451" s="16" t="str">
        <f>IF(ISBLANK(Consolication[[#This Row],[Bénéficiaires]]),"",VLOOKUP(Consolication[[#This Row],[Bénéficiaires]],'PADESCE Ccontractuelle'!$B$61:$N$175,9,FALSE))</f>
        <v/>
      </c>
      <c r="AB4451" s="16" t="str">
        <f>IF(ISBLANK(Consolication[[#This Row],[Bénéficiaires]]),"",VLOOKUP(Consolication[[#This Row],[Bénéficiaires]],'PADESCE Ccontractuelle'!$B$61:$N$175,10,FALSE))</f>
        <v/>
      </c>
      <c r="AC4451" s="34" t="e">
        <f>VLOOKUP(#REF!,Apprenants!A4452:I5455,8,FALSE)</f>
        <v>#REF!</v>
      </c>
    </row>
    <row r="4452" spans="22:29" s="16" customFormat="1" x14ac:dyDescent="0.35">
      <c r="V4452" s="16" t="str">
        <f>IF(ISBLANK(Consolication[[#This Row],[Bénéficiaires]]),"",VLOOKUP(Consolication[[#This Row],[Bénéficiaires]],'PADESCE Ccontractuelle'!$B$61:$N$175,9,FALSE))</f>
        <v/>
      </c>
      <c r="AB4452" s="16" t="str">
        <f>IF(ISBLANK(Consolication[[#This Row],[Bénéficiaires]]),"",VLOOKUP(Consolication[[#This Row],[Bénéficiaires]],'PADESCE Ccontractuelle'!$B$61:$N$175,10,FALSE))</f>
        <v/>
      </c>
      <c r="AC4452" s="34" t="e">
        <f>VLOOKUP(#REF!,Apprenants!A4453:I5456,8,FALSE)</f>
        <v>#REF!</v>
      </c>
    </row>
    <row r="4453" spans="22:29" s="16" customFormat="1" x14ac:dyDescent="0.35">
      <c r="V4453" s="16" t="str">
        <f>IF(ISBLANK(Consolication[[#This Row],[Bénéficiaires]]),"",VLOOKUP(Consolication[[#This Row],[Bénéficiaires]],'PADESCE Ccontractuelle'!$B$61:$N$175,9,FALSE))</f>
        <v/>
      </c>
      <c r="AB4453" s="16" t="str">
        <f>IF(ISBLANK(Consolication[[#This Row],[Bénéficiaires]]),"",VLOOKUP(Consolication[[#This Row],[Bénéficiaires]],'PADESCE Ccontractuelle'!$B$61:$N$175,10,FALSE))</f>
        <v/>
      </c>
      <c r="AC4453" s="34" t="e">
        <f>VLOOKUP(#REF!,Apprenants!A4454:I5457,8,FALSE)</f>
        <v>#REF!</v>
      </c>
    </row>
    <row r="4454" spans="22:29" s="16" customFormat="1" x14ac:dyDescent="0.35">
      <c r="V4454" s="16" t="str">
        <f>IF(ISBLANK(Consolication[[#This Row],[Bénéficiaires]]),"",VLOOKUP(Consolication[[#This Row],[Bénéficiaires]],'PADESCE Ccontractuelle'!$B$61:$N$175,9,FALSE))</f>
        <v/>
      </c>
      <c r="AB4454" s="16" t="str">
        <f>IF(ISBLANK(Consolication[[#This Row],[Bénéficiaires]]),"",VLOOKUP(Consolication[[#This Row],[Bénéficiaires]],'PADESCE Ccontractuelle'!$B$61:$N$175,10,FALSE))</f>
        <v/>
      </c>
      <c r="AC4454" s="34" t="e">
        <f>VLOOKUP(#REF!,Apprenants!A4455:I5458,8,FALSE)</f>
        <v>#REF!</v>
      </c>
    </row>
    <row r="4455" spans="22:29" s="16" customFormat="1" x14ac:dyDescent="0.35">
      <c r="V4455" s="16" t="str">
        <f>IF(ISBLANK(Consolication[[#This Row],[Bénéficiaires]]),"",VLOOKUP(Consolication[[#This Row],[Bénéficiaires]],'PADESCE Ccontractuelle'!$B$61:$N$175,9,FALSE))</f>
        <v/>
      </c>
      <c r="AB4455" s="16" t="str">
        <f>IF(ISBLANK(Consolication[[#This Row],[Bénéficiaires]]),"",VLOOKUP(Consolication[[#This Row],[Bénéficiaires]],'PADESCE Ccontractuelle'!$B$61:$N$175,10,FALSE))</f>
        <v/>
      </c>
      <c r="AC4455" s="34" t="e">
        <f>VLOOKUP(#REF!,Apprenants!A4456:I5459,8,FALSE)</f>
        <v>#REF!</v>
      </c>
    </row>
    <row r="4456" spans="22:29" s="16" customFormat="1" x14ac:dyDescent="0.35">
      <c r="V4456" s="16" t="str">
        <f>IF(ISBLANK(Consolication[[#This Row],[Bénéficiaires]]),"",VLOOKUP(Consolication[[#This Row],[Bénéficiaires]],'PADESCE Ccontractuelle'!$B$61:$N$175,9,FALSE))</f>
        <v/>
      </c>
      <c r="AB4456" s="16" t="str">
        <f>IF(ISBLANK(Consolication[[#This Row],[Bénéficiaires]]),"",VLOOKUP(Consolication[[#This Row],[Bénéficiaires]],'PADESCE Ccontractuelle'!$B$61:$N$175,10,FALSE))</f>
        <v/>
      </c>
      <c r="AC4456" s="34" t="e">
        <f>VLOOKUP(#REF!,Apprenants!A4457:I5460,8,FALSE)</f>
        <v>#REF!</v>
      </c>
    </row>
    <row r="4457" spans="22:29" s="16" customFormat="1" x14ac:dyDescent="0.35">
      <c r="V4457" s="16" t="str">
        <f>IF(ISBLANK(Consolication[[#This Row],[Bénéficiaires]]),"",VLOOKUP(Consolication[[#This Row],[Bénéficiaires]],'PADESCE Ccontractuelle'!$B$61:$N$175,9,FALSE))</f>
        <v/>
      </c>
      <c r="AB4457" s="16" t="str">
        <f>IF(ISBLANK(Consolication[[#This Row],[Bénéficiaires]]),"",VLOOKUP(Consolication[[#This Row],[Bénéficiaires]],'PADESCE Ccontractuelle'!$B$61:$N$175,10,FALSE))</f>
        <v/>
      </c>
      <c r="AC4457" s="34" t="e">
        <f>VLOOKUP(#REF!,Apprenants!A4458:I5461,8,FALSE)</f>
        <v>#REF!</v>
      </c>
    </row>
    <row r="4458" spans="22:29" s="16" customFormat="1" x14ac:dyDescent="0.35">
      <c r="V4458" s="16" t="str">
        <f>IF(ISBLANK(Consolication[[#This Row],[Bénéficiaires]]),"",VLOOKUP(Consolication[[#This Row],[Bénéficiaires]],'PADESCE Ccontractuelle'!$B$61:$N$175,9,FALSE))</f>
        <v/>
      </c>
      <c r="AB4458" s="16" t="str">
        <f>IF(ISBLANK(Consolication[[#This Row],[Bénéficiaires]]),"",VLOOKUP(Consolication[[#This Row],[Bénéficiaires]],'PADESCE Ccontractuelle'!$B$61:$N$175,10,FALSE))</f>
        <v/>
      </c>
      <c r="AC4458" s="34" t="e">
        <f>VLOOKUP(#REF!,Apprenants!A4459:I5462,8,FALSE)</f>
        <v>#REF!</v>
      </c>
    </row>
    <row r="4459" spans="22:29" s="16" customFormat="1" x14ac:dyDescent="0.35">
      <c r="V4459" s="16" t="str">
        <f>IF(ISBLANK(Consolication[[#This Row],[Bénéficiaires]]),"",VLOOKUP(Consolication[[#This Row],[Bénéficiaires]],'PADESCE Ccontractuelle'!$B$61:$N$175,9,FALSE))</f>
        <v/>
      </c>
      <c r="AB4459" s="16" t="str">
        <f>IF(ISBLANK(Consolication[[#This Row],[Bénéficiaires]]),"",VLOOKUP(Consolication[[#This Row],[Bénéficiaires]],'PADESCE Ccontractuelle'!$B$61:$N$175,10,FALSE))</f>
        <v/>
      </c>
      <c r="AC4459" s="34" t="e">
        <f>VLOOKUP(#REF!,Apprenants!A4460:I5463,8,FALSE)</f>
        <v>#REF!</v>
      </c>
    </row>
    <row r="4460" spans="22:29" s="16" customFormat="1" x14ac:dyDescent="0.35">
      <c r="V4460" s="16" t="str">
        <f>IF(ISBLANK(Consolication[[#This Row],[Bénéficiaires]]),"",VLOOKUP(Consolication[[#This Row],[Bénéficiaires]],'PADESCE Ccontractuelle'!$B$61:$N$175,9,FALSE))</f>
        <v/>
      </c>
      <c r="AB4460" s="16" t="str">
        <f>IF(ISBLANK(Consolication[[#This Row],[Bénéficiaires]]),"",VLOOKUP(Consolication[[#This Row],[Bénéficiaires]],'PADESCE Ccontractuelle'!$B$61:$N$175,10,FALSE))</f>
        <v/>
      </c>
      <c r="AC4460" s="34" t="e">
        <f>VLOOKUP(#REF!,Apprenants!A4461:I5464,8,FALSE)</f>
        <v>#REF!</v>
      </c>
    </row>
    <row r="4461" spans="22:29" s="16" customFormat="1" x14ac:dyDescent="0.35">
      <c r="V4461" s="16" t="str">
        <f>IF(ISBLANK(Consolication[[#This Row],[Bénéficiaires]]),"",VLOOKUP(Consolication[[#This Row],[Bénéficiaires]],'PADESCE Ccontractuelle'!$B$61:$N$175,9,FALSE))</f>
        <v/>
      </c>
      <c r="AB4461" s="16" t="str">
        <f>IF(ISBLANK(Consolication[[#This Row],[Bénéficiaires]]),"",VLOOKUP(Consolication[[#This Row],[Bénéficiaires]],'PADESCE Ccontractuelle'!$B$61:$N$175,10,FALSE))</f>
        <v/>
      </c>
      <c r="AC4461" s="34" t="e">
        <f>VLOOKUP(#REF!,Apprenants!A4462:I5465,8,FALSE)</f>
        <v>#REF!</v>
      </c>
    </row>
    <row r="4462" spans="22:29" s="16" customFormat="1" x14ac:dyDescent="0.35">
      <c r="V4462" s="16" t="str">
        <f>IF(ISBLANK(Consolication[[#This Row],[Bénéficiaires]]),"",VLOOKUP(Consolication[[#This Row],[Bénéficiaires]],'PADESCE Ccontractuelle'!$B$61:$N$175,9,FALSE))</f>
        <v/>
      </c>
      <c r="AB4462" s="16" t="str">
        <f>IF(ISBLANK(Consolication[[#This Row],[Bénéficiaires]]),"",VLOOKUP(Consolication[[#This Row],[Bénéficiaires]],'PADESCE Ccontractuelle'!$B$61:$N$175,10,FALSE))</f>
        <v/>
      </c>
      <c r="AC4462" s="34" t="e">
        <f>VLOOKUP(#REF!,Apprenants!A4463:I5466,8,FALSE)</f>
        <v>#REF!</v>
      </c>
    </row>
    <row r="4463" spans="22:29" s="16" customFormat="1" x14ac:dyDescent="0.35">
      <c r="V4463" s="16" t="str">
        <f>IF(ISBLANK(Consolication[[#This Row],[Bénéficiaires]]),"",VLOOKUP(Consolication[[#This Row],[Bénéficiaires]],'PADESCE Ccontractuelle'!$B$61:$N$175,9,FALSE))</f>
        <v/>
      </c>
      <c r="AB4463" s="16" t="str">
        <f>IF(ISBLANK(Consolication[[#This Row],[Bénéficiaires]]),"",VLOOKUP(Consolication[[#This Row],[Bénéficiaires]],'PADESCE Ccontractuelle'!$B$61:$N$175,10,FALSE))</f>
        <v/>
      </c>
      <c r="AC4463" s="34" t="e">
        <f>VLOOKUP(#REF!,Apprenants!A4464:I5467,8,FALSE)</f>
        <v>#REF!</v>
      </c>
    </row>
    <row r="4464" spans="22:29" s="16" customFormat="1" x14ac:dyDescent="0.35">
      <c r="V4464" s="16" t="str">
        <f>IF(ISBLANK(Consolication[[#This Row],[Bénéficiaires]]),"",VLOOKUP(Consolication[[#This Row],[Bénéficiaires]],'PADESCE Ccontractuelle'!$B$61:$N$175,9,FALSE))</f>
        <v/>
      </c>
      <c r="AB4464" s="16" t="str">
        <f>IF(ISBLANK(Consolication[[#This Row],[Bénéficiaires]]),"",VLOOKUP(Consolication[[#This Row],[Bénéficiaires]],'PADESCE Ccontractuelle'!$B$61:$N$175,10,FALSE))</f>
        <v/>
      </c>
      <c r="AC4464" s="34" t="e">
        <f>VLOOKUP(#REF!,Apprenants!A4465:I5468,8,FALSE)</f>
        <v>#REF!</v>
      </c>
    </row>
    <row r="4465" spans="22:29" s="16" customFormat="1" x14ac:dyDescent="0.35">
      <c r="V4465" s="16" t="str">
        <f>IF(ISBLANK(Consolication[[#This Row],[Bénéficiaires]]),"",VLOOKUP(Consolication[[#This Row],[Bénéficiaires]],'PADESCE Ccontractuelle'!$B$61:$N$175,9,FALSE))</f>
        <v/>
      </c>
      <c r="AB4465" s="16" t="str">
        <f>IF(ISBLANK(Consolication[[#This Row],[Bénéficiaires]]),"",VLOOKUP(Consolication[[#This Row],[Bénéficiaires]],'PADESCE Ccontractuelle'!$B$61:$N$175,10,FALSE))</f>
        <v/>
      </c>
      <c r="AC4465" s="34" t="e">
        <f>VLOOKUP(#REF!,Apprenants!A4466:I5469,8,FALSE)</f>
        <v>#REF!</v>
      </c>
    </row>
    <row r="4466" spans="22:29" s="16" customFormat="1" x14ac:dyDescent="0.35">
      <c r="V4466" s="16" t="str">
        <f>IF(ISBLANK(Consolication[[#This Row],[Bénéficiaires]]),"",VLOOKUP(Consolication[[#This Row],[Bénéficiaires]],'PADESCE Ccontractuelle'!$B$61:$N$175,9,FALSE))</f>
        <v/>
      </c>
      <c r="AB4466" s="16" t="str">
        <f>IF(ISBLANK(Consolication[[#This Row],[Bénéficiaires]]),"",VLOOKUP(Consolication[[#This Row],[Bénéficiaires]],'PADESCE Ccontractuelle'!$B$61:$N$175,10,FALSE))</f>
        <v/>
      </c>
      <c r="AC4466" s="34" t="e">
        <f>VLOOKUP(#REF!,Apprenants!A4467:I5470,8,FALSE)</f>
        <v>#REF!</v>
      </c>
    </row>
    <row r="4467" spans="22:29" s="16" customFormat="1" x14ac:dyDescent="0.35">
      <c r="V4467" s="16" t="str">
        <f>IF(ISBLANK(Consolication[[#This Row],[Bénéficiaires]]),"",VLOOKUP(Consolication[[#This Row],[Bénéficiaires]],'PADESCE Ccontractuelle'!$B$61:$N$175,9,FALSE))</f>
        <v/>
      </c>
      <c r="AB4467" s="16" t="str">
        <f>IF(ISBLANK(Consolication[[#This Row],[Bénéficiaires]]),"",VLOOKUP(Consolication[[#This Row],[Bénéficiaires]],'PADESCE Ccontractuelle'!$B$61:$N$175,10,FALSE))</f>
        <v/>
      </c>
      <c r="AC4467" s="34" t="e">
        <f>VLOOKUP(#REF!,Apprenants!A4468:I5471,8,FALSE)</f>
        <v>#REF!</v>
      </c>
    </row>
    <row r="4468" spans="22:29" s="16" customFormat="1" x14ac:dyDescent="0.35">
      <c r="V4468" s="16" t="str">
        <f>IF(ISBLANK(Consolication[[#This Row],[Bénéficiaires]]),"",VLOOKUP(Consolication[[#This Row],[Bénéficiaires]],'PADESCE Ccontractuelle'!$B$61:$N$175,9,FALSE))</f>
        <v/>
      </c>
      <c r="AB4468" s="16" t="str">
        <f>IF(ISBLANK(Consolication[[#This Row],[Bénéficiaires]]),"",VLOOKUP(Consolication[[#This Row],[Bénéficiaires]],'PADESCE Ccontractuelle'!$B$61:$N$175,10,FALSE))</f>
        <v/>
      </c>
      <c r="AC4468" s="34" t="e">
        <f>VLOOKUP(#REF!,Apprenants!A4469:I5472,8,FALSE)</f>
        <v>#REF!</v>
      </c>
    </row>
    <row r="4469" spans="22:29" s="16" customFormat="1" x14ac:dyDescent="0.35">
      <c r="V4469" s="16" t="str">
        <f>IF(ISBLANK(Consolication[[#This Row],[Bénéficiaires]]),"",VLOOKUP(Consolication[[#This Row],[Bénéficiaires]],'PADESCE Ccontractuelle'!$B$61:$N$175,9,FALSE))</f>
        <v/>
      </c>
      <c r="AB4469" s="16" t="str">
        <f>IF(ISBLANK(Consolication[[#This Row],[Bénéficiaires]]),"",VLOOKUP(Consolication[[#This Row],[Bénéficiaires]],'PADESCE Ccontractuelle'!$B$61:$N$175,10,FALSE))</f>
        <v/>
      </c>
      <c r="AC4469" s="34" t="e">
        <f>VLOOKUP(#REF!,Apprenants!A4470:I5473,8,FALSE)</f>
        <v>#REF!</v>
      </c>
    </row>
    <row r="4470" spans="22:29" s="16" customFormat="1" x14ac:dyDescent="0.35">
      <c r="V4470" s="16" t="str">
        <f>IF(ISBLANK(Consolication[[#This Row],[Bénéficiaires]]),"",VLOOKUP(Consolication[[#This Row],[Bénéficiaires]],'PADESCE Ccontractuelle'!$B$61:$N$175,9,FALSE))</f>
        <v/>
      </c>
      <c r="AB4470" s="16" t="str">
        <f>IF(ISBLANK(Consolication[[#This Row],[Bénéficiaires]]),"",VLOOKUP(Consolication[[#This Row],[Bénéficiaires]],'PADESCE Ccontractuelle'!$B$61:$N$175,10,FALSE))</f>
        <v/>
      </c>
      <c r="AC4470" s="34" t="e">
        <f>VLOOKUP(#REF!,Apprenants!A4471:I5474,8,FALSE)</f>
        <v>#REF!</v>
      </c>
    </row>
    <row r="4471" spans="22:29" s="16" customFormat="1" x14ac:dyDescent="0.35">
      <c r="V4471" s="16" t="str">
        <f>IF(ISBLANK(Consolication[[#This Row],[Bénéficiaires]]),"",VLOOKUP(Consolication[[#This Row],[Bénéficiaires]],'PADESCE Ccontractuelle'!$B$61:$N$175,9,FALSE))</f>
        <v/>
      </c>
      <c r="AB4471" s="16" t="str">
        <f>IF(ISBLANK(Consolication[[#This Row],[Bénéficiaires]]),"",VLOOKUP(Consolication[[#This Row],[Bénéficiaires]],'PADESCE Ccontractuelle'!$B$61:$N$175,10,FALSE))</f>
        <v/>
      </c>
      <c r="AC4471" s="34" t="e">
        <f>VLOOKUP(#REF!,Apprenants!A4472:I5475,8,FALSE)</f>
        <v>#REF!</v>
      </c>
    </row>
    <row r="4472" spans="22:29" s="16" customFormat="1" x14ac:dyDescent="0.35">
      <c r="V4472" s="16" t="str">
        <f>IF(ISBLANK(Consolication[[#This Row],[Bénéficiaires]]),"",VLOOKUP(Consolication[[#This Row],[Bénéficiaires]],'PADESCE Ccontractuelle'!$B$61:$N$175,9,FALSE))</f>
        <v/>
      </c>
      <c r="AB4472" s="16" t="str">
        <f>IF(ISBLANK(Consolication[[#This Row],[Bénéficiaires]]),"",VLOOKUP(Consolication[[#This Row],[Bénéficiaires]],'PADESCE Ccontractuelle'!$B$61:$N$175,10,FALSE))</f>
        <v/>
      </c>
      <c r="AC4472" s="34" t="e">
        <f>VLOOKUP(#REF!,Apprenants!A4473:I5476,8,FALSE)</f>
        <v>#REF!</v>
      </c>
    </row>
    <row r="4473" spans="22:29" s="16" customFormat="1" x14ac:dyDescent="0.35">
      <c r="V4473" s="16" t="str">
        <f>IF(ISBLANK(Consolication[[#This Row],[Bénéficiaires]]),"",VLOOKUP(Consolication[[#This Row],[Bénéficiaires]],'PADESCE Ccontractuelle'!$B$61:$N$175,9,FALSE))</f>
        <v/>
      </c>
      <c r="AB4473" s="16" t="str">
        <f>IF(ISBLANK(Consolication[[#This Row],[Bénéficiaires]]),"",VLOOKUP(Consolication[[#This Row],[Bénéficiaires]],'PADESCE Ccontractuelle'!$B$61:$N$175,10,FALSE))</f>
        <v/>
      </c>
      <c r="AC4473" s="34" t="e">
        <f>VLOOKUP(#REF!,Apprenants!A4474:I5477,8,FALSE)</f>
        <v>#REF!</v>
      </c>
    </row>
    <row r="4474" spans="22:29" s="16" customFormat="1" x14ac:dyDescent="0.35">
      <c r="V4474" s="16" t="str">
        <f>IF(ISBLANK(Consolication[[#This Row],[Bénéficiaires]]),"",VLOOKUP(Consolication[[#This Row],[Bénéficiaires]],'PADESCE Ccontractuelle'!$B$61:$N$175,9,FALSE))</f>
        <v/>
      </c>
      <c r="AB4474" s="16" t="str">
        <f>IF(ISBLANK(Consolication[[#This Row],[Bénéficiaires]]),"",VLOOKUP(Consolication[[#This Row],[Bénéficiaires]],'PADESCE Ccontractuelle'!$B$61:$N$175,10,FALSE))</f>
        <v/>
      </c>
      <c r="AC4474" s="34" t="e">
        <f>VLOOKUP(#REF!,Apprenants!A4475:I5478,8,FALSE)</f>
        <v>#REF!</v>
      </c>
    </row>
    <row r="4475" spans="22:29" s="16" customFormat="1" x14ac:dyDescent="0.35">
      <c r="V4475" s="16" t="str">
        <f>IF(ISBLANK(Consolication[[#This Row],[Bénéficiaires]]),"",VLOOKUP(Consolication[[#This Row],[Bénéficiaires]],'PADESCE Ccontractuelle'!$B$61:$N$175,9,FALSE))</f>
        <v/>
      </c>
      <c r="AB4475" s="16" t="str">
        <f>IF(ISBLANK(Consolication[[#This Row],[Bénéficiaires]]),"",VLOOKUP(Consolication[[#This Row],[Bénéficiaires]],'PADESCE Ccontractuelle'!$B$61:$N$175,10,FALSE))</f>
        <v/>
      </c>
      <c r="AC4475" s="34" t="e">
        <f>VLOOKUP(#REF!,Apprenants!A4476:I5479,8,FALSE)</f>
        <v>#REF!</v>
      </c>
    </row>
    <row r="4476" spans="22:29" s="16" customFormat="1" x14ac:dyDescent="0.35">
      <c r="V4476" s="16" t="str">
        <f>IF(ISBLANK(Consolication[[#This Row],[Bénéficiaires]]),"",VLOOKUP(Consolication[[#This Row],[Bénéficiaires]],'PADESCE Ccontractuelle'!$B$61:$N$175,9,FALSE))</f>
        <v/>
      </c>
      <c r="AB4476" s="16" t="str">
        <f>IF(ISBLANK(Consolication[[#This Row],[Bénéficiaires]]),"",VLOOKUP(Consolication[[#This Row],[Bénéficiaires]],'PADESCE Ccontractuelle'!$B$61:$N$175,10,FALSE))</f>
        <v/>
      </c>
      <c r="AC4476" s="34" t="e">
        <f>VLOOKUP(#REF!,Apprenants!A4477:I5480,8,FALSE)</f>
        <v>#REF!</v>
      </c>
    </row>
    <row r="4477" spans="22:29" s="16" customFormat="1" x14ac:dyDescent="0.35">
      <c r="V4477" s="16" t="str">
        <f>IF(ISBLANK(Consolication[[#This Row],[Bénéficiaires]]),"",VLOOKUP(Consolication[[#This Row],[Bénéficiaires]],'PADESCE Ccontractuelle'!$B$61:$N$175,9,FALSE))</f>
        <v/>
      </c>
      <c r="AB4477" s="16" t="str">
        <f>IF(ISBLANK(Consolication[[#This Row],[Bénéficiaires]]),"",VLOOKUP(Consolication[[#This Row],[Bénéficiaires]],'PADESCE Ccontractuelle'!$B$61:$N$175,10,FALSE))</f>
        <v/>
      </c>
      <c r="AC4477" s="34" t="e">
        <f>VLOOKUP(#REF!,Apprenants!A4478:I5481,8,FALSE)</f>
        <v>#REF!</v>
      </c>
    </row>
    <row r="4478" spans="22:29" s="16" customFormat="1" x14ac:dyDescent="0.35">
      <c r="V4478" s="16" t="str">
        <f>IF(ISBLANK(Consolication[[#This Row],[Bénéficiaires]]),"",VLOOKUP(Consolication[[#This Row],[Bénéficiaires]],'PADESCE Ccontractuelle'!$B$61:$N$175,9,FALSE))</f>
        <v/>
      </c>
      <c r="AB4478" s="16" t="str">
        <f>IF(ISBLANK(Consolication[[#This Row],[Bénéficiaires]]),"",VLOOKUP(Consolication[[#This Row],[Bénéficiaires]],'PADESCE Ccontractuelle'!$B$61:$N$175,10,FALSE))</f>
        <v/>
      </c>
      <c r="AC4478" s="34" t="e">
        <f>VLOOKUP(#REF!,Apprenants!A4479:I5482,8,FALSE)</f>
        <v>#REF!</v>
      </c>
    </row>
    <row r="4479" spans="22:29" s="16" customFormat="1" x14ac:dyDescent="0.35">
      <c r="V4479" s="16" t="str">
        <f>IF(ISBLANK(Consolication[[#This Row],[Bénéficiaires]]),"",VLOOKUP(Consolication[[#This Row],[Bénéficiaires]],'PADESCE Ccontractuelle'!$B$61:$N$175,9,FALSE))</f>
        <v/>
      </c>
      <c r="AB4479" s="16" t="str">
        <f>IF(ISBLANK(Consolication[[#This Row],[Bénéficiaires]]),"",VLOOKUP(Consolication[[#This Row],[Bénéficiaires]],'PADESCE Ccontractuelle'!$B$61:$N$175,10,FALSE))</f>
        <v/>
      </c>
      <c r="AC4479" s="34" t="e">
        <f>VLOOKUP(#REF!,Apprenants!A4480:I5483,8,FALSE)</f>
        <v>#REF!</v>
      </c>
    </row>
    <row r="4480" spans="22:29" s="16" customFormat="1" x14ac:dyDescent="0.35">
      <c r="V4480" s="16" t="str">
        <f>IF(ISBLANK(Consolication[[#This Row],[Bénéficiaires]]),"",VLOOKUP(Consolication[[#This Row],[Bénéficiaires]],'PADESCE Ccontractuelle'!$B$61:$N$175,9,FALSE))</f>
        <v/>
      </c>
      <c r="AB4480" s="16" t="str">
        <f>IF(ISBLANK(Consolication[[#This Row],[Bénéficiaires]]),"",VLOOKUP(Consolication[[#This Row],[Bénéficiaires]],'PADESCE Ccontractuelle'!$B$61:$N$175,10,FALSE))</f>
        <v/>
      </c>
      <c r="AC4480" s="34" t="e">
        <f>VLOOKUP(#REF!,Apprenants!A4481:I5484,8,FALSE)</f>
        <v>#REF!</v>
      </c>
    </row>
    <row r="4481" spans="22:29" s="16" customFormat="1" x14ac:dyDescent="0.35">
      <c r="V4481" s="16" t="str">
        <f>IF(ISBLANK(Consolication[[#This Row],[Bénéficiaires]]),"",VLOOKUP(Consolication[[#This Row],[Bénéficiaires]],'PADESCE Ccontractuelle'!$B$61:$N$175,9,FALSE))</f>
        <v/>
      </c>
      <c r="AB4481" s="16" t="str">
        <f>IF(ISBLANK(Consolication[[#This Row],[Bénéficiaires]]),"",VLOOKUP(Consolication[[#This Row],[Bénéficiaires]],'PADESCE Ccontractuelle'!$B$61:$N$175,10,FALSE))</f>
        <v/>
      </c>
      <c r="AC4481" s="34" t="e">
        <f>VLOOKUP(#REF!,Apprenants!A4482:I5485,8,FALSE)</f>
        <v>#REF!</v>
      </c>
    </row>
    <row r="4482" spans="22:29" s="16" customFormat="1" x14ac:dyDescent="0.35">
      <c r="V4482" s="16" t="str">
        <f>IF(ISBLANK(Consolication[[#This Row],[Bénéficiaires]]),"",VLOOKUP(Consolication[[#This Row],[Bénéficiaires]],'PADESCE Ccontractuelle'!$B$61:$N$175,9,FALSE))</f>
        <v/>
      </c>
      <c r="AB4482" s="16" t="str">
        <f>IF(ISBLANK(Consolication[[#This Row],[Bénéficiaires]]),"",VLOOKUP(Consolication[[#This Row],[Bénéficiaires]],'PADESCE Ccontractuelle'!$B$61:$N$175,10,FALSE))</f>
        <v/>
      </c>
      <c r="AC4482" s="34" t="e">
        <f>VLOOKUP(#REF!,Apprenants!A4483:I5486,8,FALSE)</f>
        <v>#REF!</v>
      </c>
    </row>
    <row r="4483" spans="22:29" s="16" customFormat="1" x14ac:dyDescent="0.35">
      <c r="V4483" s="16" t="str">
        <f>IF(ISBLANK(Consolication[[#This Row],[Bénéficiaires]]),"",VLOOKUP(Consolication[[#This Row],[Bénéficiaires]],'PADESCE Ccontractuelle'!$B$61:$N$175,9,FALSE))</f>
        <v/>
      </c>
      <c r="AB4483" s="16" t="str">
        <f>IF(ISBLANK(Consolication[[#This Row],[Bénéficiaires]]),"",VLOOKUP(Consolication[[#This Row],[Bénéficiaires]],'PADESCE Ccontractuelle'!$B$61:$N$175,10,FALSE))</f>
        <v/>
      </c>
      <c r="AC4483" s="34" t="e">
        <f>VLOOKUP(#REF!,Apprenants!A4484:I5487,8,FALSE)</f>
        <v>#REF!</v>
      </c>
    </row>
    <row r="4484" spans="22:29" s="16" customFormat="1" x14ac:dyDescent="0.35">
      <c r="V4484" s="16" t="str">
        <f>IF(ISBLANK(Consolication[[#This Row],[Bénéficiaires]]),"",VLOOKUP(Consolication[[#This Row],[Bénéficiaires]],'PADESCE Ccontractuelle'!$B$61:$N$175,9,FALSE))</f>
        <v/>
      </c>
      <c r="AB4484" s="16" t="str">
        <f>IF(ISBLANK(Consolication[[#This Row],[Bénéficiaires]]),"",VLOOKUP(Consolication[[#This Row],[Bénéficiaires]],'PADESCE Ccontractuelle'!$B$61:$N$175,10,FALSE))</f>
        <v/>
      </c>
      <c r="AC4484" s="34" t="e">
        <f>VLOOKUP(#REF!,Apprenants!A4485:I5488,8,FALSE)</f>
        <v>#REF!</v>
      </c>
    </row>
    <row r="4485" spans="22:29" s="16" customFormat="1" x14ac:dyDescent="0.35">
      <c r="V4485" s="16" t="str">
        <f>IF(ISBLANK(Consolication[[#This Row],[Bénéficiaires]]),"",VLOOKUP(Consolication[[#This Row],[Bénéficiaires]],'PADESCE Ccontractuelle'!$B$61:$N$175,9,FALSE))</f>
        <v/>
      </c>
      <c r="AB4485" s="16" t="str">
        <f>IF(ISBLANK(Consolication[[#This Row],[Bénéficiaires]]),"",VLOOKUP(Consolication[[#This Row],[Bénéficiaires]],'PADESCE Ccontractuelle'!$B$61:$N$175,10,FALSE))</f>
        <v/>
      </c>
      <c r="AC4485" s="34" t="e">
        <f>VLOOKUP(#REF!,Apprenants!A4486:I5489,8,FALSE)</f>
        <v>#REF!</v>
      </c>
    </row>
    <row r="4486" spans="22:29" s="16" customFormat="1" x14ac:dyDescent="0.35">
      <c r="V4486" s="16" t="str">
        <f>IF(ISBLANK(Consolication[[#This Row],[Bénéficiaires]]),"",VLOOKUP(Consolication[[#This Row],[Bénéficiaires]],'PADESCE Ccontractuelle'!$B$61:$N$175,9,FALSE))</f>
        <v/>
      </c>
      <c r="AB4486" s="16" t="str">
        <f>IF(ISBLANK(Consolication[[#This Row],[Bénéficiaires]]),"",VLOOKUP(Consolication[[#This Row],[Bénéficiaires]],'PADESCE Ccontractuelle'!$B$61:$N$175,10,FALSE))</f>
        <v/>
      </c>
      <c r="AC4486" s="34" t="e">
        <f>VLOOKUP(#REF!,Apprenants!A4487:I5490,8,FALSE)</f>
        <v>#REF!</v>
      </c>
    </row>
    <row r="4487" spans="22:29" s="16" customFormat="1" x14ac:dyDescent="0.35">
      <c r="V4487" s="16" t="str">
        <f>IF(ISBLANK(Consolication[[#This Row],[Bénéficiaires]]),"",VLOOKUP(Consolication[[#This Row],[Bénéficiaires]],'PADESCE Ccontractuelle'!$B$61:$N$175,9,FALSE))</f>
        <v/>
      </c>
      <c r="AB4487" s="16" t="str">
        <f>IF(ISBLANK(Consolication[[#This Row],[Bénéficiaires]]),"",VLOOKUP(Consolication[[#This Row],[Bénéficiaires]],'PADESCE Ccontractuelle'!$B$61:$N$175,10,FALSE))</f>
        <v/>
      </c>
      <c r="AC4487" s="34" t="e">
        <f>VLOOKUP(#REF!,Apprenants!A4488:I5491,8,FALSE)</f>
        <v>#REF!</v>
      </c>
    </row>
    <row r="4488" spans="22:29" s="16" customFormat="1" x14ac:dyDescent="0.35">
      <c r="V4488" s="16" t="str">
        <f>IF(ISBLANK(Consolication[[#This Row],[Bénéficiaires]]),"",VLOOKUP(Consolication[[#This Row],[Bénéficiaires]],'PADESCE Ccontractuelle'!$B$61:$N$175,9,FALSE))</f>
        <v/>
      </c>
      <c r="AB4488" s="16" t="str">
        <f>IF(ISBLANK(Consolication[[#This Row],[Bénéficiaires]]),"",VLOOKUP(Consolication[[#This Row],[Bénéficiaires]],'PADESCE Ccontractuelle'!$B$61:$N$175,10,FALSE))</f>
        <v/>
      </c>
      <c r="AC4488" s="34" t="e">
        <f>VLOOKUP(#REF!,Apprenants!A4489:I5492,8,FALSE)</f>
        <v>#REF!</v>
      </c>
    </row>
    <row r="4489" spans="22:29" s="16" customFormat="1" x14ac:dyDescent="0.35">
      <c r="V4489" s="16" t="str">
        <f>IF(ISBLANK(Consolication[[#This Row],[Bénéficiaires]]),"",VLOOKUP(Consolication[[#This Row],[Bénéficiaires]],'PADESCE Ccontractuelle'!$B$61:$N$175,9,FALSE))</f>
        <v/>
      </c>
      <c r="AB4489" s="16" t="str">
        <f>IF(ISBLANK(Consolication[[#This Row],[Bénéficiaires]]),"",VLOOKUP(Consolication[[#This Row],[Bénéficiaires]],'PADESCE Ccontractuelle'!$B$61:$N$175,10,FALSE))</f>
        <v/>
      </c>
      <c r="AC4489" s="34" t="e">
        <f>VLOOKUP(#REF!,Apprenants!A4490:I5493,8,FALSE)</f>
        <v>#REF!</v>
      </c>
    </row>
    <row r="4490" spans="22:29" s="16" customFormat="1" x14ac:dyDescent="0.35">
      <c r="V4490" s="16" t="str">
        <f>IF(ISBLANK(Consolication[[#This Row],[Bénéficiaires]]),"",VLOOKUP(Consolication[[#This Row],[Bénéficiaires]],'PADESCE Ccontractuelle'!$B$61:$N$175,9,FALSE))</f>
        <v/>
      </c>
      <c r="AB4490" s="16" t="str">
        <f>IF(ISBLANK(Consolication[[#This Row],[Bénéficiaires]]),"",VLOOKUP(Consolication[[#This Row],[Bénéficiaires]],'PADESCE Ccontractuelle'!$B$61:$N$175,10,FALSE))</f>
        <v/>
      </c>
      <c r="AC4490" s="34" t="e">
        <f>VLOOKUP(#REF!,Apprenants!A4491:I5494,8,FALSE)</f>
        <v>#REF!</v>
      </c>
    </row>
    <row r="4491" spans="22:29" s="16" customFormat="1" x14ac:dyDescent="0.35">
      <c r="V4491" s="16" t="str">
        <f>IF(ISBLANK(Consolication[[#This Row],[Bénéficiaires]]),"",VLOOKUP(Consolication[[#This Row],[Bénéficiaires]],'PADESCE Ccontractuelle'!$B$61:$N$175,9,FALSE))</f>
        <v/>
      </c>
      <c r="AB4491" s="16" t="str">
        <f>IF(ISBLANK(Consolication[[#This Row],[Bénéficiaires]]),"",VLOOKUP(Consolication[[#This Row],[Bénéficiaires]],'PADESCE Ccontractuelle'!$B$61:$N$175,10,FALSE))</f>
        <v/>
      </c>
      <c r="AC4491" s="34" t="e">
        <f>VLOOKUP(#REF!,Apprenants!A4492:I5495,8,FALSE)</f>
        <v>#REF!</v>
      </c>
    </row>
    <row r="4492" spans="22:29" s="16" customFormat="1" x14ac:dyDescent="0.35">
      <c r="V4492" s="16" t="str">
        <f>IF(ISBLANK(Consolication[[#This Row],[Bénéficiaires]]),"",VLOOKUP(Consolication[[#This Row],[Bénéficiaires]],'PADESCE Ccontractuelle'!$B$61:$N$175,9,FALSE))</f>
        <v/>
      </c>
      <c r="AB4492" s="16" t="str">
        <f>IF(ISBLANK(Consolication[[#This Row],[Bénéficiaires]]),"",VLOOKUP(Consolication[[#This Row],[Bénéficiaires]],'PADESCE Ccontractuelle'!$B$61:$N$175,10,FALSE))</f>
        <v/>
      </c>
      <c r="AC4492" s="34" t="e">
        <f>VLOOKUP(#REF!,Apprenants!A4493:I5496,8,FALSE)</f>
        <v>#REF!</v>
      </c>
    </row>
    <row r="4493" spans="22:29" s="16" customFormat="1" x14ac:dyDescent="0.35">
      <c r="V4493" s="16" t="str">
        <f>IF(ISBLANK(Consolication[[#This Row],[Bénéficiaires]]),"",VLOOKUP(Consolication[[#This Row],[Bénéficiaires]],'PADESCE Ccontractuelle'!$B$61:$N$175,9,FALSE))</f>
        <v/>
      </c>
      <c r="AB4493" s="16" t="str">
        <f>IF(ISBLANK(Consolication[[#This Row],[Bénéficiaires]]),"",VLOOKUP(Consolication[[#This Row],[Bénéficiaires]],'PADESCE Ccontractuelle'!$B$61:$N$175,10,FALSE))</f>
        <v/>
      </c>
      <c r="AC4493" s="34" t="e">
        <f>VLOOKUP(#REF!,Apprenants!A4494:I5497,8,FALSE)</f>
        <v>#REF!</v>
      </c>
    </row>
    <row r="4494" spans="22:29" s="16" customFormat="1" x14ac:dyDescent="0.35">
      <c r="V4494" s="16" t="str">
        <f>IF(ISBLANK(Consolication[[#This Row],[Bénéficiaires]]),"",VLOOKUP(Consolication[[#This Row],[Bénéficiaires]],'PADESCE Ccontractuelle'!$B$61:$N$175,9,FALSE))</f>
        <v/>
      </c>
      <c r="AB4494" s="16" t="str">
        <f>IF(ISBLANK(Consolication[[#This Row],[Bénéficiaires]]),"",VLOOKUP(Consolication[[#This Row],[Bénéficiaires]],'PADESCE Ccontractuelle'!$B$61:$N$175,10,FALSE))</f>
        <v/>
      </c>
      <c r="AC4494" s="34" t="e">
        <f>VLOOKUP(#REF!,Apprenants!A4495:I5498,8,FALSE)</f>
        <v>#REF!</v>
      </c>
    </row>
    <row r="4495" spans="22:29" s="16" customFormat="1" x14ac:dyDescent="0.35">
      <c r="V4495" s="16" t="str">
        <f>IF(ISBLANK(Consolication[[#This Row],[Bénéficiaires]]),"",VLOOKUP(Consolication[[#This Row],[Bénéficiaires]],'PADESCE Ccontractuelle'!$B$61:$N$175,9,FALSE))</f>
        <v/>
      </c>
      <c r="AB4495" s="16" t="str">
        <f>IF(ISBLANK(Consolication[[#This Row],[Bénéficiaires]]),"",VLOOKUP(Consolication[[#This Row],[Bénéficiaires]],'PADESCE Ccontractuelle'!$B$61:$N$175,10,FALSE))</f>
        <v/>
      </c>
      <c r="AC4495" s="34" t="e">
        <f>VLOOKUP(#REF!,Apprenants!A4496:I5499,8,FALSE)</f>
        <v>#REF!</v>
      </c>
    </row>
    <row r="4496" spans="22:29" s="16" customFormat="1" x14ac:dyDescent="0.35">
      <c r="V4496" s="16" t="str">
        <f>IF(ISBLANK(Consolication[[#This Row],[Bénéficiaires]]),"",VLOOKUP(Consolication[[#This Row],[Bénéficiaires]],'PADESCE Ccontractuelle'!$B$61:$N$175,9,FALSE))</f>
        <v/>
      </c>
      <c r="AB4496" s="16" t="str">
        <f>IF(ISBLANK(Consolication[[#This Row],[Bénéficiaires]]),"",VLOOKUP(Consolication[[#This Row],[Bénéficiaires]],'PADESCE Ccontractuelle'!$B$61:$N$175,10,FALSE))</f>
        <v/>
      </c>
      <c r="AC4496" s="34" t="e">
        <f>VLOOKUP(#REF!,Apprenants!A4497:I5500,8,FALSE)</f>
        <v>#REF!</v>
      </c>
    </row>
    <row r="4497" spans="22:29" s="16" customFormat="1" x14ac:dyDescent="0.35">
      <c r="V4497" s="16" t="str">
        <f>IF(ISBLANK(Consolication[[#This Row],[Bénéficiaires]]),"",VLOOKUP(Consolication[[#This Row],[Bénéficiaires]],'PADESCE Ccontractuelle'!$B$61:$N$175,9,FALSE))</f>
        <v/>
      </c>
      <c r="AB4497" s="16" t="str">
        <f>IF(ISBLANK(Consolication[[#This Row],[Bénéficiaires]]),"",VLOOKUP(Consolication[[#This Row],[Bénéficiaires]],'PADESCE Ccontractuelle'!$B$61:$N$175,10,FALSE))</f>
        <v/>
      </c>
      <c r="AC4497" s="34" t="e">
        <f>VLOOKUP(#REF!,Apprenants!A4498:I5501,8,FALSE)</f>
        <v>#REF!</v>
      </c>
    </row>
    <row r="4498" spans="22:29" s="16" customFormat="1" x14ac:dyDescent="0.35">
      <c r="V4498" s="16" t="str">
        <f>IF(ISBLANK(Consolication[[#This Row],[Bénéficiaires]]),"",VLOOKUP(Consolication[[#This Row],[Bénéficiaires]],'PADESCE Ccontractuelle'!$B$61:$N$175,9,FALSE))</f>
        <v/>
      </c>
      <c r="AB4498" s="16" t="str">
        <f>IF(ISBLANK(Consolication[[#This Row],[Bénéficiaires]]),"",VLOOKUP(Consolication[[#This Row],[Bénéficiaires]],'PADESCE Ccontractuelle'!$B$61:$N$175,10,FALSE))</f>
        <v/>
      </c>
      <c r="AC4498" s="34" t="e">
        <f>VLOOKUP(#REF!,Apprenants!A4499:I5502,8,FALSE)</f>
        <v>#REF!</v>
      </c>
    </row>
    <row r="4499" spans="22:29" s="16" customFormat="1" x14ac:dyDescent="0.35">
      <c r="V4499" s="16" t="str">
        <f>IF(ISBLANK(Consolication[[#This Row],[Bénéficiaires]]),"",VLOOKUP(Consolication[[#This Row],[Bénéficiaires]],'PADESCE Ccontractuelle'!$B$61:$N$175,9,FALSE))</f>
        <v/>
      </c>
      <c r="AB4499" s="16" t="str">
        <f>IF(ISBLANK(Consolication[[#This Row],[Bénéficiaires]]),"",VLOOKUP(Consolication[[#This Row],[Bénéficiaires]],'PADESCE Ccontractuelle'!$B$61:$N$175,10,FALSE))</f>
        <v/>
      </c>
      <c r="AC4499" s="34" t="e">
        <f>VLOOKUP(#REF!,Apprenants!A4500:I5503,8,FALSE)</f>
        <v>#REF!</v>
      </c>
    </row>
    <row r="4500" spans="22:29" s="16" customFormat="1" x14ac:dyDescent="0.35">
      <c r="V4500" s="16" t="str">
        <f>IF(ISBLANK(Consolication[[#This Row],[Bénéficiaires]]),"",VLOOKUP(Consolication[[#This Row],[Bénéficiaires]],'PADESCE Ccontractuelle'!$B$61:$N$175,9,FALSE))</f>
        <v/>
      </c>
      <c r="AB4500" s="16" t="str">
        <f>IF(ISBLANK(Consolication[[#This Row],[Bénéficiaires]]),"",VLOOKUP(Consolication[[#This Row],[Bénéficiaires]],'PADESCE Ccontractuelle'!$B$61:$N$175,10,FALSE))</f>
        <v/>
      </c>
      <c r="AC4500" s="34" t="e">
        <f>VLOOKUP(#REF!,Apprenants!A4501:I5504,8,FALSE)</f>
        <v>#REF!</v>
      </c>
    </row>
    <row r="4501" spans="22:29" s="16" customFormat="1" x14ac:dyDescent="0.35">
      <c r="V4501" s="16" t="str">
        <f>IF(ISBLANK(Consolication[[#This Row],[Bénéficiaires]]),"",VLOOKUP(Consolication[[#This Row],[Bénéficiaires]],'PADESCE Ccontractuelle'!$B$61:$N$175,9,FALSE))</f>
        <v/>
      </c>
      <c r="AB4501" s="16" t="str">
        <f>IF(ISBLANK(Consolication[[#This Row],[Bénéficiaires]]),"",VLOOKUP(Consolication[[#This Row],[Bénéficiaires]],'PADESCE Ccontractuelle'!$B$61:$N$175,10,FALSE))</f>
        <v/>
      </c>
      <c r="AC4501" s="34" t="e">
        <f>VLOOKUP(#REF!,Apprenants!A4502:I5505,8,FALSE)</f>
        <v>#REF!</v>
      </c>
    </row>
    <row r="4502" spans="22:29" s="16" customFormat="1" x14ac:dyDescent="0.35">
      <c r="V4502" s="16" t="str">
        <f>IF(ISBLANK(Consolication[[#This Row],[Bénéficiaires]]),"",VLOOKUP(Consolication[[#This Row],[Bénéficiaires]],'PADESCE Ccontractuelle'!$B$61:$N$175,9,FALSE))</f>
        <v/>
      </c>
      <c r="AB4502" s="16" t="str">
        <f>IF(ISBLANK(Consolication[[#This Row],[Bénéficiaires]]),"",VLOOKUP(Consolication[[#This Row],[Bénéficiaires]],'PADESCE Ccontractuelle'!$B$61:$N$175,10,FALSE))</f>
        <v/>
      </c>
      <c r="AC4502" s="34" t="e">
        <f>VLOOKUP(#REF!,Apprenants!A4503:I5506,8,FALSE)</f>
        <v>#REF!</v>
      </c>
    </row>
    <row r="4503" spans="22:29" s="16" customFormat="1" x14ac:dyDescent="0.35">
      <c r="V4503" s="16" t="str">
        <f>IF(ISBLANK(Consolication[[#This Row],[Bénéficiaires]]),"",VLOOKUP(Consolication[[#This Row],[Bénéficiaires]],'PADESCE Ccontractuelle'!$B$61:$N$175,9,FALSE))</f>
        <v/>
      </c>
      <c r="AB4503" s="16" t="str">
        <f>IF(ISBLANK(Consolication[[#This Row],[Bénéficiaires]]),"",VLOOKUP(Consolication[[#This Row],[Bénéficiaires]],'PADESCE Ccontractuelle'!$B$61:$N$175,10,FALSE))</f>
        <v/>
      </c>
      <c r="AC4503" s="34" t="e">
        <f>VLOOKUP(#REF!,Apprenants!A4504:I5507,8,FALSE)</f>
        <v>#REF!</v>
      </c>
    </row>
    <row r="4504" spans="22:29" s="16" customFormat="1" x14ac:dyDescent="0.35">
      <c r="V4504" s="16" t="str">
        <f>IF(ISBLANK(Consolication[[#This Row],[Bénéficiaires]]),"",VLOOKUP(Consolication[[#This Row],[Bénéficiaires]],'PADESCE Ccontractuelle'!$B$61:$N$175,9,FALSE))</f>
        <v/>
      </c>
      <c r="AB4504" s="16" t="str">
        <f>IF(ISBLANK(Consolication[[#This Row],[Bénéficiaires]]),"",VLOOKUP(Consolication[[#This Row],[Bénéficiaires]],'PADESCE Ccontractuelle'!$B$61:$N$175,10,FALSE))</f>
        <v/>
      </c>
      <c r="AC4504" s="34" t="e">
        <f>VLOOKUP(#REF!,Apprenants!A4505:I5508,8,FALSE)</f>
        <v>#REF!</v>
      </c>
    </row>
    <row r="4505" spans="22:29" s="16" customFormat="1" x14ac:dyDescent="0.35">
      <c r="V4505" s="16" t="str">
        <f>IF(ISBLANK(Consolication[[#This Row],[Bénéficiaires]]),"",VLOOKUP(Consolication[[#This Row],[Bénéficiaires]],'PADESCE Ccontractuelle'!$B$61:$N$175,9,FALSE))</f>
        <v/>
      </c>
      <c r="AB4505" s="16" t="str">
        <f>IF(ISBLANK(Consolication[[#This Row],[Bénéficiaires]]),"",VLOOKUP(Consolication[[#This Row],[Bénéficiaires]],'PADESCE Ccontractuelle'!$B$61:$N$175,10,FALSE))</f>
        <v/>
      </c>
      <c r="AC4505" s="34" t="e">
        <f>VLOOKUP(#REF!,Apprenants!A4506:I5509,8,FALSE)</f>
        <v>#REF!</v>
      </c>
    </row>
    <row r="4506" spans="22:29" s="16" customFormat="1" x14ac:dyDescent="0.35">
      <c r="V4506" s="16" t="str">
        <f>IF(ISBLANK(Consolication[[#This Row],[Bénéficiaires]]),"",VLOOKUP(Consolication[[#This Row],[Bénéficiaires]],'PADESCE Ccontractuelle'!$B$61:$N$175,9,FALSE))</f>
        <v/>
      </c>
      <c r="AB4506" s="16" t="str">
        <f>IF(ISBLANK(Consolication[[#This Row],[Bénéficiaires]]),"",VLOOKUP(Consolication[[#This Row],[Bénéficiaires]],'PADESCE Ccontractuelle'!$B$61:$N$175,10,FALSE))</f>
        <v/>
      </c>
      <c r="AC4506" s="34" t="e">
        <f>VLOOKUP(#REF!,Apprenants!A4507:I5510,8,FALSE)</f>
        <v>#REF!</v>
      </c>
    </row>
    <row r="4507" spans="22:29" s="16" customFormat="1" x14ac:dyDescent="0.35">
      <c r="V4507" s="16" t="str">
        <f>IF(ISBLANK(Consolication[[#This Row],[Bénéficiaires]]),"",VLOOKUP(Consolication[[#This Row],[Bénéficiaires]],'PADESCE Ccontractuelle'!$B$61:$N$175,9,FALSE))</f>
        <v/>
      </c>
      <c r="AB4507" s="16" t="str">
        <f>IF(ISBLANK(Consolication[[#This Row],[Bénéficiaires]]),"",VLOOKUP(Consolication[[#This Row],[Bénéficiaires]],'PADESCE Ccontractuelle'!$B$61:$N$175,10,FALSE))</f>
        <v/>
      </c>
      <c r="AC4507" s="34" t="e">
        <f>VLOOKUP(#REF!,Apprenants!A4508:I5511,8,FALSE)</f>
        <v>#REF!</v>
      </c>
    </row>
    <row r="4508" spans="22:29" s="16" customFormat="1" x14ac:dyDescent="0.35">
      <c r="V4508" s="16" t="str">
        <f>IF(ISBLANK(Consolication[[#This Row],[Bénéficiaires]]),"",VLOOKUP(Consolication[[#This Row],[Bénéficiaires]],'PADESCE Ccontractuelle'!$B$61:$N$175,9,FALSE))</f>
        <v/>
      </c>
      <c r="AB4508" s="16" t="str">
        <f>IF(ISBLANK(Consolication[[#This Row],[Bénéficiaires]]),"",VLOOKUP(Consolication[[#This Row],[Bénéficiaires]],'PADESCE Ccontractuelle'!$B$61:$N$175,10,FALSE))</f>
        <v/>
      </c>
      <c r="AC4508" s="34" t="e">
        <f>VLOOKUP(#REF!,Apprenants!A4509:I5512,8,FALSE)</f>
        <v>#REF!</v>
      </c>
    </row>
    <row r="4509" spans="22:29" s="16" customFormat="1" x14ac:dyDescent="0.35">
      <c r="V4509" s="16" t="str">
        <f>IF(ISBLANK(Consolication[[#This Row],[Bénéficiaires]]),"",VLOOKUP(Consolication[[#This Row],[Bénéficiaires]],'PADESCE Ccontractuelle'!$B$61:$N$175,9,FALSE))</f>
        <v/>
      </c>
      <c r="AB4509" s="16" t="str">
        <f>IF(ISBLANK(Consolication[[#This Row],[Bénéficiaires]]),"",VLOOKUP(Consolication[[#This Row],[Bénéficiaires]],'PADESCE Ccontractuelle'!$B$61:$N$175,10,FALSE))</f>
        <v/>
      </c>
      <c r="AC4509" s="34" t="e">
        <f>VLOOKUP(#REF!,Apprenants!A4510:I5513,8,FALSE)</f>
        <v>#REF!</v>
      </c>
    </row>
    <row r="4510" spans="22:29" s="16" customFormat="1" x14ac:dyDescent="0.35">
      <c r="V4510" s="16" t="str">
        <f>IF(ISBLANK(Consolication[[#This Row],[Bénéficiaires]]),"",VLOOKUP(Consolication[[#This Row],[Bénéficiaires]],'PADESCE Ccontractuelle'!$B$61:$N$175,9,FALSE))</f>
        <v/>
      </c>
      <c r="AB4510" s="16" t="str">
        <f>IF(ISBLANK(Consolication[[#This Row],[Bénéficiaires]]),"",VLOOKUP(Consolication[[#This Row],[Bénéficiaires]],'PADESCE Ccontractuelle'!$B$61:$N$175,10,FALSE))</f>
        <v/>
      </c>
      <c r="AC4510" s="34" t="e">
        <f>VLOOKUP(#REF!,Apprenants!A4511:I5514,8,FALSE)</f>
        <v>#REF!</v>
      </c>
    </row>
    <row r="4511" spans="22:29" s="16" customFormat="1" x14ac:dyDescent="0.35">
      <c r="V4511" s="16" t="str">
        <f>IF(ISBLANK(Consolication[[#This Row],[Bénéficiaires]]),"",VLOOKUP(Consolication[[#This Row],[Bénéficiaires]],'PADESCE Ccontractuelle'!$B$61:$N$175,9,FALSE))</f>
        <v/>
      </c>
      <c r="AB4511" s="16" t="str">
        <f>IF(ISBLANK(Consolication[[#This Row],[Bénéficiaires]]),"",VLOOKUP(Consolication[[#This Row],[Bénéficiaires]],'PADESCE Ccontractuelle'!$B$61:$N$175,10,FALSE))</f>
        <v/>
      </c>
      <c r="AC4511" s="34" t="e">
        <f>VLOOKUP(#REF!,Apprenants!A4512:I5515,8,FALSE)</f>
        <v>#REF!</v>
      </c>
    </row>
    <row r="4512" spans="22:29" s="16" customFormat="1" x14ac:dyDescent="0.35">
      <c r="V4512" s="16" t="str">
        <f>IF(ISBLANK(Consolication[[#This Row],[Bénéficiaires]]),"",VLOOKUP(Consolication[[#This Row],[Bénéficiaires]],'PADESCE Ccontractuelle'!$B$61:$N$175,9,FALSE))</f>
        <v/>
      </c>
      <c r="AB4512" s="16" t="str">
        <f>IF(ISBLANK(Consolication[[#This Row],[Bénéficiaires]]),"",VLOOKUP(Consolication[[#This Row],[Bénéficiaires]],'PADESCE Ccontractuelle'!$B$61:$N$175,10,FALSE))</f>
        <v/>
      </c>
      <c r="AC4512" s="34" t="e">
        <f>VLOOKUP(#REF!,Apprenants!A4513:I5516,8,FALSE)</f>
        <v>#REF!</v>
      </c>
    </row>
    <row r="4513" spans="22:29" s="16" customFormat="1" x14ac:dyDescent="0.35">
      <c r="V4513" s="16" t="str">
        <f>IF(ISBLANK(Consolication[[#This Row],[Bénéficiaires]]),"",VLOOKUP(Consolication[[#This Row],[Bénéficiaires]],'PADESCE Ccontractuelle'!$B$61:$N$175,9,FALSE))</f>
        <v/>
      </c>
      <c r="AB4513" s="16" t="str">
        <f>IF(ISBLANK(Consolication[[#This Row],[Bénéficiaires]]),"",VLOOKUP(Consolication[[#This Row],[Bénéficiaires]],'PADESCE Ccontractuelle'!$B$61:$N$175,10,FALSE))</f>
        <v/>
      </c>
      <c r="AC4513" s="34" t="e">
        <f>VLOOKUP(#REF!,Apprenants!A4514:I5517,8,FALSE)</f>
        <v>#REF!</v>
      </c>
    </row>
    <row r="4514" spans="22:29" s="16" customFormat="1" x14ac:dyDescent="0.35">
      <c r="V4514" s="16" t="str">
        <f>IF(ISBLANK(Consolication[[#This Row],[Bénéficiaires]]),"",VLOOKUP(Consolication[[#This Row],[Bénéficiaires]],'PADESCE Ccontractuelle'!$B$61:$N$175,9,FALSE))</f>
        <v/>
      </c>
      <c r="AB4514" s="16" t="str">
        <f>IF(ISBLANK(Consolication[[#This Row],[Bénéficiaires]]),"",VLOOKUP(Consolication[[#This Row],[Bénéficiaires]],'PADESCE Ccontractuelle'!$B$61:$N$175,10,FALSE))</f>
        <v/>
      </c>
      <c r="AC4514" s="34" t="e">
        <f>VLOOKUP(#REF!,Apprenants!A4515:I5518,8,FALSE)</f>
        <v>#REF!</v>
      </c>
    </row>
    <row r="4515" spans="22:29" s="16" customFormat="1" x14ac:dyDescent="0.35">
      <c r="V4515" s="16" t="str">
        <f>IF(ISBLANK(Consolication[[#This Row],[Bénéficiaires]]),"",VLOOKUP(Consolication[[#This Row],[Bénéficiaires]],'PADESCE Ccontractuelle'!$B$61:$N$175,9,FALSE))</f>
        <v/>
      </c>
      <c r="AB4515" s="16" t="str">
        <f>IF(ISBLANK(Consolication[[#This Row],[Bénéficiaires]]),"",VLOOKUP(Consolication[[#This Row],[Bénéficiaires]],'PADESCE Ccontractuelle'!$B$61:$N$175,10,FALSE))</f>
        <v/>
      </c>
      <c r="AC4515" s="34" t="e">
        <f>VLOOKUP(#REF!,Apprenants!A4516:I5519,8,FALSE)</f>
        <v>#REF!</v>
      </c>
    </row>
    <row r="4516" spans="22:29" s="16" customFormat="1" x14ac:dyDescent="0.35">
      <c r="V4516" s="16" t="str">
        <f>IF(ISBLANK(Consolication[[#This Row],[Bénéficiaires]]),"",VLOOKUP(Consolication[[#This Row],[Bénéficiaires]],'PADESCE Ccontractuelle'!$B$61:$N$175,9,FALSE))</f>
        <v/>
      </c>
      <c r="AB4516" s="16" t="str">
        <f>IF(ISBLANK(Consolication[[#This Row],[Bénéficiaires]]),"",VLOOKUP(Consolication[[#This Row],[Bénéficiaires]],'PADESCE Ccontractuelle'!$B$61:$N$175,10,FALSE))</f>
        <v/>
      </c>
      <c r="AC4516" s="34" t="e">
        <f>VLOOKUP(#REF!,Apprenants!A4517:I5520,8,FALSE)</f>
        <v>#REF!</v>
      </c>
    </row>
    <row r="4517" spans="22:29" s="16" customFormat="1" x14ac:dyDescent="0.35">
      <c r="V4517" s="16" t="str">
        <f>IF(ISBLANK(Consolication[[#This Row],[Bénéficiaires]]),"",VLOOKUP(Consolication[[#This Row],[Bénéficiaires]],'PADESCE Ccontractuelle'!$B$61:$N$175,9,FALSE))</f>
        <v/>
      </c>
      <c r="AB4517" s="16" t="str">
        <f>IF(ISBLANK(Consolication[[#This Row],[Bénéficiaires]]),"",VLOOKUP(Consolication[[#This Row],[Bénéficiaires]],'PADESCE Ccontractuelle'!$B$61:$N$175,10,FALSE))</f>
        <v/>
      </c>
      <c r="AC4517" s="34" t="e">
        <f>VLOOKUP(#REF!,Apprenants!A4518:I5521,8,FALSE)</f>
        <v>#REF!</v>
      </c>
    </row>
    <row r="4518" spans="22:29" s="16" customFormat="1" x14ac:dyDescent="0.35">
      <c r="V4518" s="16" t="str">
        <f>IF(ISBLANK(Consolication[[#This Row],[Bénéficiaires]]),"",VLOOKUP(Consolication[[#This Row],[Bénéficiaires]],'PADESCE Ccontractuelle'!$B$61:$N$175,9,FALSE))</f>
        <v/>
      </c>
      <c r="AB4518" s="16" t="str">
        <f>IF(ISBLANK(Consolication[[#This Row],[Bénéficiaires]]),"",VLOOKUP(Consolication[[#This Row],[Bénéficiaires]],'PADESCE Ccontractuelle'!$B$61:$N$175,10,FALSE))</f>
        <v/>
      </c>
      <c r="AC4518" s="34" t="e">
        <f>VLOOKUP(#REF!,Apprenants!A4519:I5522,8,FALSE)</f>
        <v>#REF!</v>
      </c>
    </row>
    <row r="4519" spans="22:29" s="16" customFormat="1" x14ac:dyDescent="0.35">
      <c r="V4519" s="16" t="str">
        <f>IF(ISBLANK(Consolication[[#This Row],[Bénéficiaires]]),"",VLOOKUP(Consolication[[#This Row],[Bénéficiaires]],'PADESCE Ccontractuelle'!$B$61:$N$175,9,FALSE))</f>
        <v/>
      </c>
      <c r="AB4519" s="16" t="str">
        <f>IF(ISBLANK(Consolication[[#This Row],[Bénéficiaires]]),"",VLOOKUP(Consolication[[#This Row],[Bénéficiaires]],'PADESCE Ccontractuelle'!$B$61:$N$175,10,FALSE))</f>
        <v/>
      </c>
      <c r="AC4519" s="34" t="e">
        <f>VLOOKUP(#REF!,Apprenants!A4520:I5523,8,FALSE)</f>
        <v>#REF!</v>
      </c>
    </row>
    <row r="4520" spans="22:29" s="16" customFormat="1" x14ac:dyDescent="0.35">
      <c r="V4520" s="16" t="str">
        <f>IF(ISBLANK(Consolication[[#This Row],[Bénéficiaires]]),"",VLOOKUP(Consolication[[#This Row],[Bénéficiaires]],'PADESCE Ccontractuelle'!$B$61:$N$175,9,FALSE))</f>
        <v/>
      </c>
      <c r="AB4520" s="16" t="str">
        <f>IF(ISBLANK(Consolication[[#This Row],[Bénéficiaires]]),"",VLOOKUP(Consolication[[#This Row],[Bénéficiaires]],'PADESCE Ccontractuelle'!$B$61:$N$175,10,FALSE))</f>
        <v/>
      </c>
      <c r="AC4520" s="34" t="e">
        <f>VLOOKUP(#REF!,Apprenants!A4521:I5524,8,FALSE)</f>
        <v>#REF!</v>
      </c>
    </row>
    <row r="4521" spans="22:29" s="16" customFormat="1" x14ac:dyDescent="0.35">
      <c r="V4521" s="16" t="str">
        <f>IF(ISBLANK(Consolication[[#This Row],[Bénéficiaires]]),"",VLOOKUP(Consolication[[#This Row],[Bénéficiaires]],'PADESCE Ccontractuelle'!$B$61:$N$175,9,FALSE))</f>
        <v/>
      </c>
      <c r="AB4521" s="16" t="str">
        <f>IF(ISBLANK(Consolication[[#This Row],[Bénéficiaires]]),"",VLOOKUP(Consolication[[#This Row],[Bénéficiaires]],'PADESCE Ccontractuelle'!$B$61:$N$175,10,FALSE))</f>
        <v/>
      </c>
      <c r="AC4521" s="34" t="e">
        <f>VLOOKUP(#REF!,Apprenants!A4522:I5525,8,FALSE)</f>
        <v>#REF!</v>
      </c>
    </row>
    <row r="4522" spans="22:29" s="16" customFormat="1" x14ac:dyDescent="0.35">
      <c r="V4522" s="16" t="str">
        <f>IF(ISBLANK(Consolication[[#This Row],[Bénéficiaires]]),"",VLOOKUP(Consolication[[#This Row],[Bénéficiaires]],'PADESCE Ccontractuelle'!$B$61:$N$175,9,FALSE))</f>
        <v/>
      </c>
      <c r="AB4522" s="16" t="str">
        <f>IF(ISBLANK(Consolication[[#This Row],[Bénéficiaires]]),"",VLOOKUP(Consolication[[#This Row],[Bénéficiaires]],'PADESCE Ccontractuelle'!$B$61:$N$175,10,FALSE))</f>
        <v/>
      </c>
      <c r="AC4522" s="34" t="e">
        <f>VLOOKUP(#REF!,Apprenants!A4523:I5526,8,FALSE)</f>
        <v>#REF!</v>
      </c>
    </row>
    <row r="4523" spans="22:29" s="16" customFormat="1" x14ac:dyDescent="0.35">
      <c r="V4523" s="16" t="str">
        <f>IF(ISBLANK(Consolication[[#This Row],[Bénéficiaires]]),"",VLOOKUP(Consolication[[#This Row],[Bénéficiaires]],'PADESCE Ccontractuelle'!$B$61:$N$175,9,FALSE))</f>
        <v/>
      </c>
      <c r="AB4523" s="16" t="str">
        <f>IF(ISBLANK(Consolication[[#This Row],[Bénéficiaires]]),"",VLOOKUP(Consolication[[#This Row],[Bénéficiaires]],'PADESCE Ccontractuelle'!$B$61:$N$175,10,FALSE))</f>
        <v/>
      </c>
      <c r="AC4523" s="34" t="e">
        <f>VLOOKUP(#REF!,Apprenants!A4524:I5527,8,FALSE)</f>
        <v>#REF!</v>
      </c>
    </row>
    <row r="4524" spans="22:29" s="16" customFormat="1" x14ac:dyDescent="0.35">
      <c r="V4524" s="16" t="str">
        <f>IF(ISBLANK(Consolication[[#This Row],[Bénéficiaires]]),"",VLOOKUP(Consolication[[#This Row],[Bénéficiaires]],'PADESCE Ccontractuelle'!$B$61:$N$175,9,FALSE))</f>
        <v/>
      </c>
      <c r="AB4524" s="16" t="str">
        <f>IF(ISBLANK(Consolication[[#This Row],[Bénéficiaires]]),"",VLOOKUP(Consolication[[#This Row],[Bénéficiaires]],'PADESCE Ccontractuelle'!$B$61:$N$175,10,FALSE))</f>
        <v/>
      </c>
      <c r="AC4524" s="34" t="e">
        <f>VLOOKUP(#REF!,Apprenants!A4525:I5528,8,FALSE)</f>
        <v>#REF!</v>
      </c>
    </row>
    <row r="4525" spans="22:29" s="16" customFormat="1" x14ac:dyDescent="0.35">
      <c r="V4525" s="16" t="str">
        <f>IF(ISBLANK(Consolication[[#This Row],[Bénéficiaires]]),"",VLOOKUP(Consolication[[#This Row],[Bénéficiaires]],'PADESCE Ccontractuelle'!$B$61:$N$175,9,FALSE))</f>
        <v/>
      </c>
      <c r="AB4525" s="16" t="str">
        <f>IF(ISBLANK(Consolication[[#This Row],[Bénéficiaires]]),"",VLOOKUP(Consolication[[#This Row],[Bénéficiaires]],'PADESCE Ccontractuelle'!$B$61:$N$175,10,FALSE))</f>
        <v/>
      </c>
      <c r="AC4525" s="34" t="e">
        <f>VLOOKUP(#REF!,Apprenants!A4526:I5529,8,FALSE)</f>
        <v>#REF!</v>
      </c>
    </row>
    <row r="4526" spans="22:29" s="16" customFormat="1" x14ac:dyDescent="0.35">
      <c r="V4526" s="16" t="str">
        <f>IF(ISBLANK(Consolication[[#This Row],[Bénéficiaires]]),"",VLOOKUP(Consolication[[#This Row],[Bénéficiaires]],'PADESCE Ccontractuelle'!$B$61:$N$175,9,FALSE))</f>
        <v/>
      </c>
      <c r="AB4526" s="16" t="str">
        <f>IF(ISBLANK(Consolication[[#This Row],[Bénéficiaires]]),"",VLOOKUP(Consolication[[#This Row],[Bénéficiaires]],'PADESCE Ccontractuelle'!$B$61:$N$175,10,FALSE))</f>
        <v/>
      </c>
      <c r="AC4526" s="34" t="e">
        <f>VLOOKUP(#REF!,Apprenants!A4527:I5530,8,FALSE)</f>
        <v>#REF!</v>
      </c>
    </row>
    <row r="4527" spans="22:29" s="16" customFormat="1" x14ac:dyDescent="0.35">
      <c r="V4527" s="16" t="str">
        <f>IF(ISBLANK(Consolication[[#This Row],[Bénéficiaires]]),"",VLOOKUP(Consolication[[#This Row],[Bénéficiaires]],'PADESCE Ccontractuelle'!$B$61:$N$175,9,FALSE))</f>
        <v/>
      </c>
      <c r="AB4527" s="16" t="str">
        <f>IF(ISBLANK(Consolication[[#This Row],[Bénéficiaires]]),"",VLOOKUP(Consolication[[#This Row],[Bénéficiaires]],'PADESCE Ccontractuelle'!$B$61:$N$175,10,FALSE))</f>
        <v/>
      </c>
      <c r="AC4527" s="34" t="e">
        <f>VLOOKUP(#REF!,Apprenants!A4528:I5531,8,FALSE)</f>
        <v>#REF!</v>
      </c>
    </row>
    <row r="4528" spans="22:29" s="16" customFormat="1" x14ac:dyDescent="0.35">
      <c r="V4528" s="16" t="str">
        <f>IF(ISBLANK(Consolication[[#This Row],[Bénéficiaires]]),"",VLOOKUP(Consolication[[#This Row],[Bénéficiaires]],'PADESCE Ccontractuelle'!$B$61:$N$175,9,FALSE))</f>
        <v/>
      </c>
      <c r="AB4528" s="16" t="str">
        <f>IF(ISBLANK(Consolication[[#This Row],[Bénéficiaires]]),"",VLOOKUP(Consolication[[#This Row],[Bénéficiaires]],'PADESCE Ccontractuelle'!$B$61:$N$175,10,FALSE))</f>
        <v/>
      </c>
      <c r="AC4528" s="34" t="e">
        <f>VLOOKUP(#REF!,Apprenants!A4529:I5532,8,FALSE)</f>
        <v>#REF!</v>
      </c>
    </row>
    <row r="4529" spans="22:29" s="16" customFormat="1" x14ac:dyDescent="0.35">
      <c r="V4529" s="16" t="str">
        <f>IF(ISBLANK(Consolication[[#This Row],[Bénéficiaires]]),"",VLOOKUP(Consolication[[#This Row],[Bénéficiaires]],'PADESCE Ccontractuelle'!$B$61:$N$175,9,FALSE))</f>
        <v/>
      </c>
      <c r="AB4529" s="16" t="str">
        <f>IF(ISBLANK(Consolication[[#This Row],[Bénéficiaires]]),"",VLOOKUP(Consolication[[#This Row],[Bénéficiaires]],'PADESCE Ccontractuelle'!$B$61:$N$175,10,FALSE))</f>
        <v/>
      </c>
      <c r="AC4529" s="34" t="e">
        <f>VLOOKUP(#REF!,Apprenants!A4530:I5533,8,FALSE)</f>
        <v>#REF!</v>
      </c>
    </row>
    <row r="4530" spans="22:29" s="16" customFormat="1" x14ac:dyDescent="0.35">
      <c r="V4530" s="16" t="str">
        <f>IF(ISBLANK(Consolication[[#This Row],[Bénéficiaires]]),"",VLOOKUP(Consolication[[#This Row],[Bénéficiaires]],'PADESCE Ccontractuelle'!$B$61:$N$175,9,FALSE))</f>
        <v/>
      </c>
      <c r="AB4530" s="16" t="str">
        <f>IF(ISBLANK(Consolication[[#This Row],[Bénéficiaires]]),"",VLOOKUP(Consolication[[#This Row],[Bénéficiaires]],'PADESCE Ccontractuelle'!$B$61:$N$175,10,FALSE))</f>
        <v/>
      </c>
      <c r="AC4530" s="34" t="e">
        <f>VLOOKUP(#REF!,Apprenants!A4531:I5534,8,FALSE)</f>
        <v>#REF!</v>
      </c>
    </row>
    <row r="4531" spans="22:29" s="16" customFormat="1" x14ac:dyDescent="0.35">
      <c r="V4531" s="16" t="str">
        <f>IF(ISBLANK(Consolication[[#This Row],[Bénéficiaires]]),"",VLOOKUP(Consolication[[#This Row],[Bénéficiaires]],'PADESCE Ccontractuelle'!$B$61:$N$175,9,FALSE))</f>
        <v/>
      </c>
      <c r="AB4531" s="16" t="str">
        <f>IF(ISBLANK(Consolication[[#This Row],[Bénéficiaires]]),"",VLOOKUP(Consolication[[#This Row],[Bénéficiaires]],'PADESCE Ccontractuelle'!$B$61:$N$175,10,FALSE))</f>
        <v/>
      </c>
      <c r="AC4531" s="34" t="e">
        <f>VLOOKUP(#REF!,Apprenants!A4532:I5535,8,FALSE)</f>
        <v>#REF!</v>
      </c>
    </row>
    <row r="4532" spans="22:29" s="16" customFormat="1" x14ac:dyDescent="0.35">
      <c r="V4532" s="16" t="str">
        <f>IF(ISBLANK(Consolication[[#This Row],[Bénéficiaires]]),"",VLOOKUP(Consolication[[#This Row],[Bénéficiaires]],'PADESCE Ccontractuelle'!$B$61:$N$175,9,FALSE))</f>
        <v/>
      </c>
      <c r="AB4532" s="16" t="str">
        <f>IF(ISBLANK(Consolication[[#This Row],[Bénéficiaires]]),"",VLOOKUP(Consolication[[#This Row],[Bénéficiaires]],'PADESCE Ccontractuelle'!$B$61:$N$175,10,FALSE))</f>
        <v/>
      </c>
      <c r="AC4532" s="34" t="e">
        <f>VLOOKUP(#REF!,Apprenants!A4533:I5536,8,FALSE)</f>
        <v>#REF!</v>
      </c>
    </row>
    <row r="4533" spans="22:29" s="16" customFormat="1" x14ac:dyDescent="0.35">
      <c r="V4533" s="16" t="str">
        <f>IF(ISBLANK(Consolication[[#This Row],[Bénéficiaires]]),"",VLOOKUP(Consolication[[#This Row],[Bénéficiaires]],'PADESCE Ccontractuelle'!$B$61:$N$175,9,FALSE))</f>
        <v/>
      </c>
      <c r="AB4533" s="16" t="str">
        <f>IF(ISBLANK(Consolication[[#This Row],[Bénéficiaires]]),"",VLOOKUP(Consolication[[#This Row],[Bénéficiaires]],'PADESCE Ccontractuelle'!$B$61:$N$175,10,FALSE))</f>
        <v/>
      </c>
      <c r="AC4533" s="34" t="e">
        <f>VLOOKUP(#REF!,Apprenants!A4534:I5537,8,FALSE)</f>
        <v>#REF!</v>
      </c>
    </row>
    <row r="4534" spans="22:29" s="16" customFormat="1" x14ac:dyDescent="0.35">
      <c r="V4534" s="16" t="str">
        <f>IF(ISBLANK(Consolication[[#This Row],[Bénéficiaires]]),"",VLOOKUP(Consolication[[#This Row],[Bénéficiaires]],'PADESCE Ccontractuelle'!$B$61:$N$175,9,FALSE))</f>
        <v/>
      </c>
      <c r="AB4534" s="16" t="str">
        <f>IF(ISBLANK(Consolication[[#This Row],[Bénéficiaires]]),"",VLOOKUP(Consolication[[#This Row],[Bénéficiaires]],'PADESCE Ccontractuelle'!$B$61:$N$175,10,FALSE))</f>
        <v/>
      </c>
      <c r="AC4534" s="34" t="e">
        <f>VLOOKUP(#REF!,Apprenants!A4535:I5538,8,FALSE)</f>
        <v>#REF!</v>
      </c>
    </row>
    <row r="4535" spans="22:29" s="16" customFormat="1" x14ac:dyDescent="0.35">
      <c r="V4535" s="16" t="str">
        <f>IF(ISBLANK(Consolication[[#This Row],[Bénéficiaires]]),"",VLOOKUP(Consolication[[#This Row],[Bénéficiaires]],'PADESCE Ccontractuelle'!$B$61:$N$175,9,FALSE))</f>
        <v/>
      </c>
      <c r="AB4535" s="16" t="str">
        <f>IF(ISBLANK(Consolication[[#This Row],[Bénéficiaires]]),"",VLOOKUP(Consolication[[#This Row],[Bénéficiaires]],'PADESCE Ccontractuelle'!$B$61:$N$175,10,FALSE))</f>
        <v/>
      </c>
      <c r="AC4535" s="34" t="e">
        <f>VLOOKUP(#REF!,Apprenants!A4536:I5539,8,FALSE)</f>
        <v>#REF!</v>
      </c>
    </row>
    <row r="4536" spans="22:29" s="16" customFormat="1" x14ac:dyDescent="0.35">
      <c r="V4536" s="16" t="str">
        <f>IF(ISBLANK(Consolication[[#This Row],[Bénéficiaires]]),"",VLOOKUP(Consolication[[#This Row],[Bénéficiaires]],'PADESCE Ccontractuelle'!$B$61:$N$175,9,FALSE))</f>
        <v/>
      </c>
      <c r="AB4536" s="16" t="str">
        <f>IF(ISBLANK(Consolication[[#This Row],[Bénéficiaires]]),"",VLOOKUP(Consolication[[#This Row],[Bénéficiaires]],'PADESCE Ccontractuelle'!$B$61:$N$175,10,FALSE))</f>
        <v/>
      </c>
      <c r="AC4536" s="34" t="e">
        <f>VLOOKUP(#REF!,Apprenants!A4537:I5540,8,FALSE)</f>
        <v>#REF!</v>
      </c>
    </row>
    <row r="4537" spans="22:29" s="16" customFormat="1" x14ac:dyDescent="0.35">
      <c r="V4537" s="16" t="str">
        <f>IF(ISBLANK(Consolication[[#This Row],[Bénéficiaires]]),"",VLOOKUP(Consolication[[#This Row],[Bénéficiaires]],'PADESCE Ccontractuelle'!$B$61:$N$175,9,FALSE))</f>
        <v/>
      </c>
      <c r="AB4537" s="16" t="str">
        <f>IF(ISBLANK(Consolication[[#This Row],[Bénéficiaires]]),"",VLOOKUP(Consolication[[#This Row],[Bénéficiaires]],'PADESCE Ccontractuelle'!$B$61:$N$175,10,FALSE))</f>
        <v/>
      </c>
      <c r="AC4537" s="34" t="e">
        <f>VLOOKUP(#REF!,Apprenants!A4538:I5541,8,FALSE)</f>
        <v>#REF!</v>
      </c>
    </row>
    <row r="4538" spans="22:29" s="16" customFormat="1" x14ac:dyDescent="0.35">
      <c r="V4538" s="16" t="str">
        <f>IF(ISBLANK(Consolication[[#This Row],[Bénéficiaires]]),"",VLOOKUP(Consolication[[#This Row],[Bénéficiaires]],'PADESCE Ccontractuelle'!$B$61:$N$175,9,FALSE))</f>
        <v/>
      </c>
      <c r="AB4538" s="16" t="str">
        <f>IF(ISBLANK(Consolication[[#This Row],[Bénéficiaires]]),"",VLOOKUP(Consolication[[#This Row],[Bénéficiaires]],'PADESCE Ccontractuelle'!$B$61:$N$175,10,FALSE))</f>
        <v/>
      </c>
      <c r="AC4538" s="34" t="e">
        <f>VLOOKUP(#REF!,Apprenants!A4539:I5542,8,FALSE)</f>
        <v>#REF!</v>
      </c>
    </row>
    <row r="4539" spans="22:29" s="16" customFormat="1" x14ac:dyDescent="0.35">
      <c r="V4539" s="16" t="str">
        <f>IF(ISBLANK(Consolication[[#This Row],[Bénéficiaires]]),"",VLOOKUP(Consolication[[#This Row],[Bénéficiaires]],'PADESCE Ccontractuelle'!$B$61:$N$175,9,FALSE))</f>
        <v/>
      </c>
      <c r="AB4539" s="16" t="str">
        <f>IF(ISBLANK(Consolication[[#This Row],[Bénéficiaires]]),"",VLOOKUP(Consolication[[#This Row],[Bénéficiaires]],'PADESCE Ccontractuelle'!$B$61:$N$175,10,FALSE))</f>
        <v/>
      </c>
      <c r="AC4539" s="34" t="e">
        <f>VLOOKUP(#REF!,Apprenants!A4540:I5543,8,FALSE)</f>
        <v>#REF!</v>
      </c>
    </row>
    <row r="4540" spans="22:29" s="16" customFormat="1" x14ac:dyDescent="0.35">
      <c r="V4540" s="16" t="str">
        <f>IF(ISBLANK(Consolication[[#This Row],[Bénéficiaires]]),"",VLOOKUP(Consolication[[#This Row],[Bénéficiaires]],'PADESCE Ccontractuelle'!$B$61:$N$175,9,FALSE))</f>
        <v/>
      </c>
      <c r="AB4540" s="16" t="str">
        <f>IF(ISBLANK(Consolication[[#This Row],[Bénéficiaires]]),"",VLOOKUP(Consolication[[#This Row],[Bénéficiaires]],'PADESCE Ccontractuelle'!$B$61:$N$175,10,FALSE))</f>
        <v/>
      </c>
      <c r="AC4540" s="34" t="e">
        <f>VLOOKUP(#REF!,Apprenants!A4541:I5544,8,FALSE)</f>
        <v>#REF!</v>
      </c>
    </row>
    <row r="4541" spans="22:29" s="16" customFormat="1" x14ac:dyDescent="0.35">
      <c r="V4541" s="16" t="str">
        <f>IF(ISBLANK(Consolication[[#This Row],[Bénéficiaires]]),"",VLOOKUP(Consolication[[#This Row],[Bénéficiaires]],'PADESCE Ccontractuelle'!$B$61:$N$175,9,FALSE))</f>
        <v/>
      </c>
      <c r="AB4541" s="16" t="str">
        <f>IF(ISBLANK(Consolication[[#This Row],[Bénéficiaires]]),"",VLOOKUP(Consolication[[#This Row],[Bénéficiaires]],'PADESCE Ccontractuelle'!$B$61:$N$175,10,FALSE))</f>
        <v/>
      </c>
      <c r="AC4541" s="34" t="e">
        <f>VLOOKUP(#REF!,Apprenants!A4542:I5545,8,FALSE)</f>
        <v>#REF!</v>
      </c>
    </row>
    <row r="4542" spans="22:29" s="16" customFormat="1" x14ac:dyDescent="0.35">
      <c r="V4542" s="16" t="str">
        <f>IF(ISBLANK(Consolication[[#This Row],[Bénéficiaires]]),"",VLOOKUP(Consolication[[#This Row],[Bénéficiaires]],'PADESCE Ccontractuelle'!$B$61:$N$175,9,FALSE))</f>
        <v/>
      </c>
      <c r="AB4542" s="16" t="str">
        <f>IF(ISBLANK(Consolication[[#This Row],[Bénéficiaires]]),"",VLOOKUP(Consolication[[#This Row],[Bénéficiaires]],'PADESCE Ccontractuelle'!$B$61:$N$175,10,FALSE))</f>
        <v/>
      </c>
      <c r="AC4542" s="34" t="e">
        <f>VLOOKUP(#REF!,Apprenants!A4543:I5546,8,FALSE)</f>
        <v>#REF!</v>
      </c>
    </row>
    <row r="4543" spans="22:29" s="16" customFormat="1" x14ac:dyDescent="0.35">
      <c r="V4543" s="16" t="str">
        <f>IF(ISBLANK(Consolication[[#This Row],[Bénéficiaires]]),"",VLOOKUP(Consolication[[#This Row],[Bénéficiaires]],'PADESCE Ccontractuelle'!$B$61:$N$175,9,FALSE))</f>
        <v/>
      </c>
      <c r="AB4543" s="16" t="str">
        <f>IF(ISBLANK(Consolication[[#This Row],[Bénéficiaires]]),"",VLOOKUP(Consolication[[#This Row],[Bénéficiaires]],'PADESCE Ccontractuelle'!$B$61:$N$175,10,FALSE))</f>
        <v/>
      </c>
      <c r="AC4543" s="34" t="e">
        <f>VLOOKUP(#REF!,Apprenants!A4544:I5547,8,FALSE)</f>
        <v>#REF!</v>
      </c>
    </row>
    <row r="4544" spans="22:29" s="16" customFormat="1" x14ac:dyDescent="0.35">
      <c r="V4544" s="16" t="str">
        <f>IF(ISBLANK(Consolication[[#This Row],[Bénéficiaires]]),"",VLOOKUP(Consolication[[#This Row],[Bénéficiaires]],'PADESCE Ccontractuelle'!$B$61:$N$175,9,FALSE))</f>
        <v/>
      </c>
      <c r="AB4544" s="16" t="str">
        <f>IF(ISBLANK(Consolication[[#This Row],[Bénéficiaires]]),"",VLOOKUP(Consolication[[#This Row],[Bénéficiaires]],'PADESCE Ccontractuelle'!$B$61:$N$175,10,FALSE))</f>
        <v/>
      </c>
      <c r="AC4544" s="34" t="e">
        <f>VLOOKUP(#REF!,Apprenants!A4545:I5548,8,FALSE)</f>
        <v>#REF!</v>
      </c>
    </row>
    <row r="4545" spans="22:29" s="16" customFormat="1" x14ac:dyDescent="0.35">
      <c r="V4545" s="16" t="str">
        <f>IF(ISBLANK(Consolication[[#This Row],[Bénéficiaires]]),"",VLOOKUP(Consolication[[#This Row],[Bénéficiaires]],'PADESCE Ccontractuelle'!$B$61:$N$175,9,FALSE))</f>
        <v/>
      </c>
      <c r="AB4545" s="16" t="str">
        <f>IF(ISBLANK(Consolication[[#This Row],[Bénéficiaires]]),"",VLOOKUP(Consolication[[#This Row],[Bénéficiaires]],'PADESCE Ccontractuelle'!$B$61:$N$175,10,FALSE))</f>
        <v/>
      </c>
      <c r="AC4545" s="34" t="e">
        <f>VLOOKUP(#REF!,Apprenants!A4546:I5549,8,FALSE)</f>
        <v>#REF!</v>
      </c>
    </row>
    <row r="4546" spans="22:29" s="16" customFormat="1" x14ac:dyDescent="0.35">
      <c r="V4546" s="16" t="str">
        <f>IF(ISBLANK(Consolication[[#This Row],[Bénéficiaires]]),"",VLOOKUP(Consolication[[#This Row],[Bénéficiaires]],'PADESCE Ccontractuelle'!$B$61:$N$175,9,FALSE))</f>
        <v/>
      </c>
      <c r="AB4546" s="16" t="str">
        <f>IF(ISBLANK(Consolication[[#This Row],[Bénéficiaires]]),"",VLOOKUP(Consolication[[#This Row],[Bénéficiaires]],'PADESCE Ccontractuelle'!$B$61:$N$175,10,FALSE))</f>
        <v/>
      </c>
      <c r="AC4546" s="34" t="e">
        <f>VLOOKUP(#REF!,Apprenants!A4547:I5550,8,FALSE)</f>
        <v>#REF!</v>
      </c>
    </row>
    <row r="4547" spans="22:29" s="16" customFormat="1" x14ac:dyDescent="0.35">
      <c r="V4547" s="16" t="str">
        <f>IF(ISBLANK(Consolication[[#This Row],[Bénéficiaires]]),"",VLOOKUP(Consolication[[#This Row],[Bénéficiaires]],'PADESCE Ccontractuelle'!$B$61:$N$175,9,FALSE))</f>
        <v/>
      </c>
      <c r="AB4547" s="16" t="str">
        <f>IF(ISBLANK(Consolication[[#This Row],[Bénéficiaires]]),"",VLOOKUP(Consolication[[#This Row],[Bénéficiaires]],'PADESCE Ccontractuelle'!$B$61:$N$175,10,FALSE))</f>
        <v/>
      </c>
      <c r="AC4547" s="34" t="e">
        <f>VLOOKUP(#REF!,Apprenants!A4548:I5551,8,FALSE)</f>
        <v>#REF!</v>
      </c>
    </row>
    <row r="4548" spans="22:29" s="16" customFormat="1" x14ac:dyDescent="0.35">
      <c r="V4548" s="16" t="str">
        <f>IF(ISBLANK(Consolication[[#This Row],[Bénéficiaires]]),"",VLOOKUP(Consolication[[#This Row],[Bénéficiaires]],'PADESCE Ccontractuelle'!$B$61:$N$175,9,FALSE))</f>
        <v/>
      </c>
      <c r="AB4548" s="16" t="str">
        <f>IF(ISBLANK(Consolication[[#This Row],[Bénéficiaires]]),"",VLOOKUP(Consolication[[#This Row],[Bénéficiaires]],'PADESCE Ccontractuelle'!$B$61:$N$175,10,FALSE))</f>
        <v/>
      </c>
      <c r="AC4548" s="34" t="e">
        <f>VLOOKUP(#REF!,Apprenants!A4549:I5552,8,FALSE)</f>
        <v>#REF!</v>
      </c>
    </row>
    <row r="4549" spans="22:29" s="16" customFormat="1" x14ac:dyDescent="0.35">
      <c r="V4549" s="16" t="str">
        <f>IF(ISBLANK(Consolication[[#This Row],[Bénéficiaires]]),"",VLOOKUP(Consolication[[#This Row],[Bénéficiaires]],'PADESCE Ccontractuelle'!$B$61:$N$175,9,FALSE))</f>
        <v/>
      </c>
      <c r="AB4549" s="16" t="str">
        <f>IF(ISBLANK(Consolication[[#This Row],[Bénéficiaires]]),"",VLOOKUP(Consolication[[#This Row],[Bénéficiaires]],'PADESCE Ccontractuelle'!$B$61:$N$175,10,FALSE))</f>
        <v/>
      </c>
      <c r="AC4549" s="34" t="e">
        <f>VLOOKUP(#REF!,Apprenants!A4550:I5553,8,FALSE)</f>
        <v>#REF!</v>
      </c>
    </row>
    <row r="4550" spans="22:29" s="16" customFormat="1" x14ac:dyDescent="0.35">
      <c r="V4550" s="16" t="str">
        <f>IF(ISBLANK(Consolication[[#This Row],[Bénéficiaires]]),"",VLOOKUP(Consolication[[#This Row],[Bénéficiaires]],'PADESCE Ccontractuelle'!$B$61:$N$175,9,FALSE))</f>
        <v/>
      </c>
      <c r="AB4550" s="16" t="str">
        <f>IF(ISBLANK(Consolication[[#This Row],[Bénéficiaires]]),"",VLOOKUP(Consolication[[#This Row],[Bénéficiaires]],'PADESCE Ccontractuelle'!$B$61:$N$175,10,FALSE))</f>
        <v/>
      </c>
      <c r="AC4550" s="34" t="e">
        <f>VLOOKUP(#REF!,Apprenants!A4551:I5554,8,FALSE)</f>
        <v>#REF!</v>
      </c>
    </row>
    <row r="4551" spans="22:29" s="16" customFormat="1" x14ac:dyDescent="0.35">
      <c r="V4551" s="16" t="str">
        <f>IF(ISBLANK(Consolication[[#This Row],[Bénéficiaires]]),"",VLOOKUP(Consolication[[#This Row],[Bénéficiaires]],'PADESCE Ccontractuelle'!$B$61:$N$175,9,FALSE))</f>
        <v/>
      </c>
      <c r="AB4551" s="16" t="str">
        <f>IF(ISBLANK(Consolication[[#This Row],[Bénéficiaires]]),"",VLOOKUP(Consolication[[#This Row],[Bénéficiaires]],'PADESCE Ccontractuelle'!$B$61:$N$175,10,FALSE))</f>
        <v/>
      </c>
      <c r="AC4551" s="34" t="e">
        <f>VLOOKUP(#REF!,Apprenants!A4552:I5555,8,FALSE)</f>
        <v>#REF!</v>
      </c>
    </row>
    <row r="4552" spans="22:29" s="16" customFormat="1" x14ac:dyDescent="0.35">
      <c r="V4552" s="16" t="str">
        <f>IF(ISBLANK(Consolication[[#This Row],[Bénéficiaires]]),"",VLOOKUP(Consolication[[#This Row],[Bénéficiaires]],'PADESCE Ccontractuelle'!$B$61:$N$175,9,FALSE))</f>
        <v/>
      </c>
      <c r="AB4552" s="16" t="str">
        <f>IF(ISBLANK(Consolication[[#This Row],[Bénéficiaires]]),"",VLOOKUP(Consolication[[#This Row],[Bénéficiaires]],'PADESCE Ccontractuelle'!$B$61:$N$175,10,FALSE))</f>
        <v/>
      </c>
      <c r="AC4552" s="34" t="e">
        <f>VLOOKUP(#REF!,Apprenants!A4553:I5556,8,FALSE)</f>
        <v>#REF!</v>
      </c>
    </row>
    <row r="4553" spans="22:29" s="16" customFormat="1" x14ac:dyDescent="0.35">
      <c r="V4553" s="16" t="str">
        <f>IF(ISBLANK(Consolication[[#This Row],[Bénéficiaires]]),"",VLOOKUP(Consolication[[#This Row],[Bénéficiaires]],'PADESCE Ccontractuelle'!$B$61:$N$175,9,FALSE))</f>
        <v/>
      </c>
      <c r="AB4553" s="16" t="str">
        <f>IF(ISBLANK(Consolication[[#This Row],[Bénéficiaires]]),"",VLOOKUP(Consolication[[#This Row],[Bénéficiaires]],'PADESCE Ccontractuelle'!$B$61:$N$175,10,FALSE))</f>
        <v/>
      </c>
      <c r="AC4553" s="34" t="e">
        <f>VLOOKUP(#REF!,Apprenants!A4554:I5557,8,FALSE)</f>
        <v>#REF!</v>
      </c>
    </row>
    <row r="4554" spans="22:29" s="16" customFormat="1" x14ac:dyDescent="0.35">
      <c r="V4554" s="16" t="str">
        <f>IF(ISBLANK(Consolication[[#This Row],[Bénéficiaires]]),"",VLOOKUP(Consolication[[#This Row],[Bénéficiaires]],'PADESCE Ccontractuelle'!$B$61:$N$175,9,FALSE))</f>
        <v/>
      </c>
      <c r="AB4554" s="16" t="str">
        <f>IF(ISBLANK(Consolication[[#This Row],[Bénéficiaires]]),"",VLOOKUP(Consolication[[#This Row],[Bénéficiaires]],'PADESCE Ccontractuelle'!$B$61:$N$175,10,FALSE))</f>
        <v/>
      </c>
      <c r="AC4554" s="34" t="e">
        <f>VLOOKUP(#REF!,Apprenants!A4555:I5558,8,FALSE)</f>
        <v>#REF!</v>
      </c>
    </row>
    <row r="4555" spans="22:29" s="16" customFormat="1" x14ac:dyDescent="0.35">
      <c r="V4555" s="16" t="str">
        <f>IF(ISBLANK(Consolication[[#This Row],[Bénéficiaires]]),"",VLOOKUP(Consolication[[#This Row],[Bénéficiaires]],'PADESCE Ccontractuelle'!$B$61:$N$175,9,FALSE))</f>
        <v/>
      </c>
      <c r="AB4555" s="16" t="str">
        <f>IF(ISBLANK(Consolication[[#This Row],[Bénéficiaires]]),"",VLOOKUP(Consolication[[#This Row],[Bénéficiaires]],'PADESCE Ccontractuelle'!$B$61:$N$175,10,FALSE))</f>
        <v/>
      </c>
      <c r="AC4555" s="34" t="e">
        <f>VLOOKUP(#REF!,Apprenants!A4556:I5559,8,FALSE)</f>
        <v>#REF!</v>
      </c>
    </row>
    <row r="4556" spans="22:29" s="16" customFormat="1" x14ac:dyDescent="0.35">
      <c r="V4556" s="16" t="str">
        <f>IF(ISBLANK(Consolication[[#This Row],[Bénéficiaires]]),"",VLOOKUP(Consolication[[#This Row],[Bénéficiaires]],'PADESCE Ccontractuelle'!$B$61:$N$175,9,FALSE))</f>
        <v/>
      </c>
      <c r="AB4556" s="16" t="str">
        <f>IF(ISBLANK(Consolication[[#This Row],[Bénéficiaires]]),"",VLOOKUP(Consolication[[#This Row],[Bénéficiaires]],'PADESCE Ccontractuelle'!$B$61:$N$175,10,FALSE))</f>
        <v/>
      </c>
      <c r="AC4556" s="34" t="e">
        <f>VLOOKUP(#REF!,Apprenants!A4557:I5560,8,FALSE)</f>
        <v>#REF!</v>
      </c>
    </row>
    <row r="4557" spans="22:29" s="16" customFormat="1" x14ac:dyDescent="0.35">
      <c r="V4557" s="16" t="str">
        <f>IF(ISBLANK(Consolication[[#This Row],[Bénéficiaires]]),"",VLOOKUP(Consolication[[#This Row],[Bénéficiaires]],'PADESCE Ccontractuelle'!$B$61:$N$175,9,FALSE))</f>
        <v/>
      </c>
      <c r="AB4557" s="16" t="str">
        <f>IF(ISBLANK(Consolication[[#This Row],[Bénéficiaires]]),"",VLOOKUP(Consolication[[#This Row],[Bénéficiaires]],'PADESCE Ccontractuelle'!$B$61:$N$175,10,FALSE))</f>
        <v/>
      </c>
      <c r="AC4557" s="34" t="e">
        <f>VLOOKUP(#REF!,Apprenants!A4558:I5561,8,FALSE)</f>
        <v>#REF!</v>
      </c>
    </row>
    <row r="4558" spans="22:29" s="16" customFormat="1" x14ac:dyDescent="0.35">
      <c r="V4558" s="16" t="str">
        <f>IF(ISBLANK(Consolication[[#This Row],[Bénéficiaires]]),"",VLOOKUP(Consolication[[#This Row],[Bénéficiaires]],'PADESCE Ccontractuelle'!$B$61:$N$175,9,FALSE))</f>
        <v/>
      </c>
      <c r="AB4558" s="16" t="str">
        <f>IF(ISBLANK(Consolication[[#This Row],[Bénéficiaires]]),"",VLOOKUP(Consolication[[#This Row],[Bénéficiaires]],'PADESCE Ccontractuelle'!$B$61:$N$175,10,FALSE))</f>
        <v/>
      </c>
      <c r="AC4558" s="34" t="e">
        <f>VLOOKUP(#REF!,Apprenants!A4559:I5562,8,FALSE)</f>
        <v>#REF!</v>
      </c>
    </row>
    <row r="4559" spans="22:29" s="16" customFormat="1" x14ac:dyDescent="0.35">
      <c r="V4559" s="16" t="str">
        <f>IF(ISBLANK(Consolication[[#This Row],[Bénéficiaires]]),"",VLOOKUP(Consolication[[#This Row],[Bénéficiaires]],'PADESCE Ccontractuelle'!$B$61:$N$175,9,FALSE))</f>
        <v/>
      </c>
      <c r="AB4559" s="16" t="str">
        <f>IF(ISBLANK(Consolication[[#This Row],[Bénéficiaires]]),"",VLOOKUP(Consolication[[#This Row],[Bénéficiaires]],'PADESCE Ccontractuelle'!$B$61:$N$175,10,FALSE))</f>
        <v/>
      </c>
      <c r="AC4559" s="34" t="e">
        <f>VLOOKUP(#REF!,Apprenants!A4560:I5563,8,FALSE)</f>
        <v>#REF!</v>
      </c>
    </row>
    <row r="4560" spans="22:29" s="16" customFormat="1" x14ac:dyDescent="0.35">
      <c r="V4560" s="16" t="str">
        <f>IF(ISBLANK(Consolication[[#This Row],[Bénéficiaires]]),"",VLOOKUP(Consolication[[#This Row],[Bénéficiaires]],'PADESCE Ccontractuelle'!$B$61:$N$175,9,FALSE))</f>
        <v/>
      </c>
      <c r="AB4560" s="16" t="str">
        <f>IF(ISBLANK(Consolication[[#This Row],[Bénéficiaires]]),"",VLOOKUP(Consolication[[#This Row],[Bénéficiaires]],'PADESCE Ccontractuelle'!$B$61:$N$175,10,FALSE))</f>
        <v/>
      </c>
      <c r="AC4560" s="34" t="e">
        <f>VLOOKUP(#REF!,Apprenants!A4561:I5564,8,FALSE)</f>
        <v>#REF!</v>
      </c>
    </row>
    <row r="4561" spans="22:29" s="16" customFormat="1" x14ac:dyDescent="0.35">
      <c r="V4561" s="16" t="str">
        <f>IF(ISBLANK(Consolication[[#This Row],[Bénéficiaires]]),"",VLOOKUP(Consolication[[#This Row],[Bénéficiaires]],'PADESCE Ccontractuelle'!$B$61:$N$175,9,FALSE))</f>
        <v/>
      </c>
      <c r="AB4561" s="16" t="str">
        <f>IF(ISBLANK(Consolication[[#This Row],[Bénéficiaires]]),"",VLOOKUP(Consolication[[#This Row],[Bénéficiaires]],'PADESCE Ccontractuelle'!$B$61:$N$175,10,FALSE))</f>
        <v/>
      </c>
      <c r="AC4561" s="34" t="e">
        <f>VLOOKUP(#REF!,Apprenants!A4562:I5565,8,FALSE)</f>
        <v>#REF!</v>
      </c>
    </row>
    <row r="4562" spans="22:29" s="16" customFormat="1" x14ac:dyDescent="0.35">
      <c r="V4562" s="16" t="str">
        <f>IF(ISBLANK(Consolication[[#This Row],[Bénéficiaires]]),"",VLOOKUP(Consolication[[#This Row],[Bénéficiaires]],'PADESCE Ccontractuelle'!$B$61:$N$175,9,FALSE))</f>
        <v/>
      </c>
      <c r="AB4562" s="16" t="str">
        <f>IF(ISBLANK(Consolication[[#This Row],[Bénéficiaires]]),"",VLOOKUP(Consolication[[#This Row],[Bénéficiaires]],'PADESCE Ccontractuelle'!$B$61:$N$175,10,FALSE))</f>
        <v/>
      </c>
      <c r="AC4562" s="34" t="e">
        <f>VLOOKUP(#REF!,Apprenants!A4563:I5566,8,FALSE)</f>
        <v>#REF!</v>
      </c>
    </row>
    <row r="4563" spans="22:29" s="16" customFormat="1" x14ac:dyDescent="0.35">
      <c r="V4563" s="16" t="str">
        <f>IF(ISBLANK(Consolication[[#This Row],[Bénéficiaires]]),"",VLOOKUP(Consolication[[#This Row],[Bénéficiaires]],'PADESCE Ccontractuelle'!$B$61:$N$175,9,FALSE))</f>
        <v/>
      </c>
      <c r="AB4563" s="16" t="str">
        <f>IF(ISBLANK(Consolication[[#This Row],[Bénéficiaires]]),"",VLOOKUP(Consolication[[#This Row],[Bénéficiaires]],'PADESCE Ccontractuelle'!$B$61:$N$175,10,FALSE))</f>
        <v/>
      </c>
      <c r="AC4563" s="34" t="e">
        <f>VLOOKUP(#REF!,Apprenants!A4564:I5567,8,FALSE)</f>
        <v>#REF!</v>
      </c>
    </row>
    <row r="4564" spans="22:29" s="16" customFormat="1" x14ac:dyDescent="0.35">
      <c r="V4564" s="16" t="str">
        <f>IF(ISBLANK(Consolication[[#This Row],[Bénéficiaires]]),"",VLOOKUP(Consolication[[#This Row],[Bénéficiaires]],'PADESCE Ccontractuelle'!$B$61:$N$175,9,FALSE))</f>
        <v/>
      </c>
      <c r="AB4564" s="16" t="str">
        <f>IF(ISBLANK(Consolication[[#This Row],[Bénéficiaires]]),"",VLOOKUP(Consolication[[#This Row],[Bénéficiaires]],'PADESCE Ccontractuelle'!$B$61:$N$175,10,FALSE))</f>
        <v/>
      </c>
      <c r="AC4564" s="34" t="e">
        <f>VLOOKUP(#REF!,Apprenants!A4565:I5568,8,FALSE)</f>
        <v>#REF!</v>
      </c>
    </row>
    <row r="4565" spans="22:29" s="16" customFormat="1" x14ac:dyDescent="0.35">
      <c r="V4565" s="16" t="str">
        <f>IF(ISBLANK(Consolication[[#This Row],[Bénéficiaires]]),"",VLOOKUP(Consolication[[#This Row],[Bénéficiaires]],'PADESCE Ccontractuelle'!$B$61:$N$175,9,FALSE))</f>
        <v/>
      </c>
      <c r="AB4565" s="16" t="str">
        <f>IF(ISBLANK(Consolication[[#This Row],[Bénéficiaires]]),"",VLOOKUP(Consolication[[#This Row],[Bénéficiaires]],'PADESCE Ccontractuelle'!$B$61:$N$175,10,FALSE))</f>
        <v/>
      </c>
      <c r="AC4565" s="34" t="e">
        <f>VLOOKUP(#REF!,Apprenants!A4566:I5569,8,FALSE)</f>
        <v>#REF!</v>
      </c>
    </row>
    <row r="4566" spans="22:29" s="16" customFormat="1" x14ac:dyDescent="0.35">
      <c r="V4566" s="16" t="str">
        <f>IF(ISBLANK(Consolication[[#This Row],[Bénéficiaires]]),"",VLOOKUP(Consolication[[#This Row],[Bénéficiaires]],'PADESCE Ccontractuelle'!$B$61:$N$175,9,FALSE))</f>
        <v/>
      </c>
      <c r="AB4566" s="16" t="str">
        <f>IF(ISBLANK(Consolication[[#This Row],[Bénéficiaires]]),"",VLOOKUP(Consolication[[#This Row],[Bénéficiaires]],'PADESCE Ccontractuelle'!$B$61:$N$175,10,FALSE))</f>
        <v/>
      </c>
      <c r="AC4566" s="34" t="e">
        <f>VLOOKUP(#REF!,Apprenants!A4567:I5570,8,FALSE)</f>
        <v>#REF!</v>
      </c>
    </row>
    <row r="4567" spans="22:29" s="16" customFormat="1" x14ac:dyDescent="0.35">
      <c r="V4567" s="16" t="str">
        <f>IF(ISBLANK(Consolication[[#This Row],[Bénéficiaires]]),"",VLOOKUP(Consolication[[#This Row],[Bénéficiaires]],'PADESCE Ccontractuelle'!$B$61:$N$175,9,FALSE))</f>
        <v/>
      </c>
      <c r="AB4567" s="16" t="str">
        <f>IF(ISBLANK(Consolication[[#This Row],[Bénéficiaires]]),"",VLOOKUP(Consolication[[#This Row],[Bénéficiaires]],'PADESCE Ccontractuelle'!$B$61:$N$175,10,FALSE))</f>
        <v/>
      </c>
      <c r="AC4567" s="34" t="e">
        <f>VLOOKUP(#REF!,Apprenants!A4568:I5571,8,FALSE)</f>
        <v>#REF!</v>
      </c>
    </row>
    <row r="4568" spans="22:29" s="16" customFormat="1" x14ac:dyDescent="0.35">
      <c r="V4568" s="16" t="str">
        <f>IF(ISBLANK(Consolication[[#This Row],[Bénéficiaires]]),"",VLOOKUP(Consolication[[#This Row],[Bénéficiaires]],'PADESCE Ccontractuelle'!$B$61:$N$175,9,FALSE))</f>
        <v/>
      </c>
      <c r="AB4568" s="16" t="str">
        <f>IF(ISBLANK(Consolication[[#This Row],[Bénéficiaires]]),"",VLOOKUP(Consolication[[#This Row],[Bénéficiaires]],'PADESCE Ccontractuelle'!$B$61:$N$175,10,FALSE))</f>
        <v/>
      </c>
      <c r="AC4568" s="34" t="e">
        <f>VLOOKUP(#REF!,Apprenants!A4569:I5572,8,FALSE)</f>
        <v>#REF!</v>
      </c>
    </row>
    <row r="4569" spans="22:29" s="16" customFormat="1" x14ac:dyDescent="0.35">
      <c r="V4569" s="16" t="str">
        <f>IF(ISBLANK(Consolication[[#This Row],[Bénéficiaires]]),"",VLOOKUP(Consolication[[#This Row],[Bénéficiaires]],'PADESCE Ccontractuelle'!$B$61:$N$175,9,FALSE))</f>
        <v/>
      </c>
      <c r="AB4569" s="16" t="str">
        <f>IF(ISBLANK(Consolication[[#This Row],[Bénéficiaires]]),"",VLOOKUP(Consolication[[#This Row],[Bénéficiaires]],'PADESCE Ccontractuelle'!$B$61:$N$175,10,FALSE))</f>
        <v/>
      </c>
      <c r="AC4569" s="34" t="e">
        <f>VLOOKUP(#REF!,Apprenants!A4570:I5573,8,FALSE)</f>
        <v>#REF!</v>
      </c>
    </row>
    <row r="4570" spans="22:29" s="16" customFormat="1" x14ac:dyDescent="0.35">
      <c r="V4570" s="16" t="str">
        <f>IF(ISBLANK(Consolication[[#This Row],[Bénéficiaires]]),"",VLOOKUP(Consolication[[#This Row],[Bénéficiaires]],'PADESCE Ccontractuelle'!$B$61:$N$175,9,FALSE))</f>
        <v/>
      </c>
      <c r="AB4570" s="16" t="str">
        <f>IF(ISBLANK(Consolication[[#This Row],[Bénéficiaires]]),"",VLOOKUP(Consolication[[#This Row],[Bénéficiaires]],'PADESCE Ccontractuelle'!$B$61:$N$175,10,FALSE))</f>
        <v/>
      </c>
      <c r="AC4570" s="34" t="e">
        <f>VLOOKUP(#REF!,Apprenants!A4571:I5574,8,FALSE)</f>
        <v>#REF!</v>
      </c>
    </row>
    <row r="4571" spans="22:29" s="16" customFormat="1" x14ac:dyDescent="0.35">
      <c r="V4571" s="16" t="str">
        <f>IF(ISBLANK(Consolication[[#This Row],[Bénéficiaires]]),"",VLOOKUP(Consolication[[#This Row],[Bénéficiaires]],'PADESCE Ccontractuelle'!$B$61:$N$175,9,FALSE))</f>
        <v/>
      </c>
      <c r="AB4571" s="16" t="str">
        <f>IF(ISBLANK(Consolication[[#This Row],[Bénéficiaires]]),"",VLOOKUP(Consolication[[#This Row],[Bénéficiaires]],'PADESCE Ccontractuelle'!$B$61:$N$175,10,FALSE))</f>
        <v/>
      </c>
      <c r="AC4571" s="34" t="e">
        <f>VLOOKUP(#REF!,Apprenants!A4572:I5575,8,FALSE)</f>
        <v>#REF!</v>
      </c>
    </row>
    <row r="4572" spans="22:29" s="16" customFormat="1" x14ac:dyDescent="0.35">
      <c r="V4572" s="16" t="str">
        <f>IF(ISBLANK(Consolication[[#This Row],[Bénéficiaires]]),"",VLOOKUP(Consolication[[#This Row],[Bénéficiaires]],'PADESCE Ccontractuelle'!$B$61:$N$175,9,FALSE))</f>
        <v/>
      </c>
      <c r="AB4572" s="16" t="str">
        <f>IF(ISBLANK(Consolication[[#This Row],[Bénéficiaires]]),"",VLOOKUP(Consolication[[#This Row],[Bénéficiaires]],'PADESCE Ccontractuelle'!$B$61:$N$175,10,FALSE))</f>
        <v/>
      </c>
      <c r="AC4572" s="34" t="e">
        <f>VLOOKUP(#REF!,Apprenants!A4573:I5576,8,FALSE)</f>
        <v>#REF!</v>
      </c>
    </row>
    <row r="4573" spans="22:29" s="16" customFormat="1" x14ac:dyDescent="0.35">
      <c r="V4573" s="16" t="str">
        <f>IF(ISBLANK(Consolication[[#This Row],[Bénéficiaires]]),"",VLOOKUP(Consolication[[#This Row],[Bénéficiaires]],'PADESCE Ccontractuelle'!$B$61:$N$175,9,FALSE))</f>
        <v/>
      </c>
      <c r="AB4573" s="16" t="str">
        <f>IF(ISBLANK(Consolication[[#This Row],[Bénéficiaires]]),"",VLOOKUP(Consolication[[#This Row],[Bénéficiaires]],'PADESCE Ccontractuelle'!$B$61:$N$175,10,FALSE))</f>
        <v/>
      </c>
      <c r="AC4573" s="34" t="e">
        <f>VLOOKUP(#REF!,Apprenants!A4574:I5577,8,FALSE)</f>
        <v>#REF!</v>
      </c>
    </row>
    <row r="4574" spans="22:29" s="16" customFormat="1" x14ac:dyDescent="0.35">
      <c r="V4574" s="16" t="str">
        <f>IF(ISBLANK(Consolication[[#This Row],[Bénéficiaires]]),"",VLOOKUP(Consolication[[#This Row],[Bénéficiaires]],'PADESCE Ccontractuelle'!$B$61:$N$175,9,FALSE))</f>
        <v/>
      </c>
      <c r="AB4574" s="16" t="str">
        <f>IF(ISBLANK(Consolication[[#This Row],[Bénéficiaires]]),"",VLOOKUP(Consolication[[#This Row],[Bénéficiaires]],'PADESCE Ccontractuelle'!$B$61:$N$175,10,FALSE))</f>
        <v/>
      </c>
      <c r="AC4574" s="34" t="e">
        <f>VLOOKUP(#REF!,Apprenants!A4575:I5578,8,FALSE)</f>
        <v>#REF!</v>
      </c>
    </row>
    <row r="4575" spans="22:29" s="16" customFormat="1" x14ac:dyDescent="0.35">
      <c r="V4575" s="16" t="str">
        <f>IF(ISBLANK(Consolication[[#This Row],[Bénéficiaires]]),"",VLOOKUP(Consolication[[#This Row],[Bénéficiaires]],'PADESCE Ccontractuelle'!$B$61:$N$175,9,FALSE))</f>
        <v/>
      </c>
      <c r="AB4575" s="16" t="str">
        <f>IF(ISBLANK(Consolication[[#This Row],[Bénéficiaires]]),"",VLOOKUP(Consolication[[#This Row],[Bénéficiaires]],'PADESCE Ccontractuelle'!$B$61:$N$175,10,FALSE))</f>
        <v/>
      </c>
      <c r="AC4575" s="34" t="e">
        <f>VLOOKUP(#REF!,Apprenants!A4576:I5579,8,FALSE)</f>
        <v>#REF!</v>
      </c>
    </row>
    <row r="4576" spans="22:29" s="16" customFormat="1" x14ac:dyDescent="0.35">
      <c r="V4576" s="16" t="str">
        <f>IF(ISBLANK(Consolication[[#This Row],[Bénéficiaires]]),"",VLOOKUP(Consolication[[#This Row],[Bénéficiaires]],'PADESCE Ccontractuelle'!$B$61:$N$175,9,FALSE))</f>
        <v/>
      </c>
      <c r="AB4576" s="16" t="str">
        <f>IF(ISBLANK(Consolication[[#This Row],[Bénéficiaires]]),"",VLOOKUP(Consolication[[#This Row],[Bénéficiaires]],'PADESCE Ccontractuelle'!$B$61:$N$175,10,FALSE))</f>
        <v/>
      </c>
      <c r="AC4576" s="34" t="e">
        <f>VLOOKUP(#REF!,Apprenants!A4577:I5580,8,FALSE)</f>
        <v>#REF!</v>
      </c>
    </row>
    <row r="4577" spans="22:29" s="16" customFormat="1" x14ac:dyDescent="0.35">
      <c r="V4577" s="16" t="str">
        <f>IF(ISBLANK(Consolication[[#This Row],[Bénéficiaires]]),"",VLOOKUP(Consolication[[#This Row],[Bénéficiaires]],'PADESCE Ccontractuelle'!$B$61:$N$175,9,FALSE))</f>
        <v/>
      </c>
      <c r="AB4577" s="16" t="str">
        <f>IF(ISBLANK(Consolication[[#This Row],[Bénéficiaires]]),"",VLOOKUP(Consolication[[#This Row],[Bénéficiaires]],'PADESCE Ccontractuelle'!$B$61:$N$175,10,FALSE))</f>
        <v/>
      </c>
      <c r="AC4577" s="34" t="e">
        <f>VLOOKUP(#REF!,Apprenants!A4578:I5581,8,FALSE)</f>
        <v>#REF!</v>
      </c>
    </row>
    <row r="4578" spans="22:29" s="16" customFormat="1" x14ac:dyDescent="0.35">
      <c r="V4578" s="16" t="str">
        <f>IF(ISBLANK(Consolication[[#This Row],[Bénéficiaires]]),"",VLOOKUP(Consolication[[#This Row],[Bénéficiaires]],'PADESCE Ccontractuelle'!$B$61:$N$175,9,FALSE))</f>
        <v/>
      </c>
      <c r="AB4578" s="16" t="str">
        <f>IF(ISBLANK(Consolication[[#This Row],[Bénéficiaires]]),"",VLOOKUP(Consolication[[#This Row],[Bénéficiaires]],'PADESCE Ccontractuelle'!$B$61:$N$175,10,FALSE))</f>
        <v/>
      </c>
      <c r="AC4578" s="34" t="e">
        <f>VLOOKUP(#REF!,Apprenants!A4579:I5582,8,FALSE)</f>
        <v>#REF!</v>
      </c>
    </row>
    <row r="4579" spans="22:29" s="16" customFormat="1" x14ac:dyDescent="0.35">
      <c r="V4579" s="16" t="str">
        <f>IF(ISBLANK(Consolication[[#This Row],[Bénéficiaires]]),"",VLOOKUP(Consolication[[#This Row],[Bénéficiaires]],'PADESCE Ccontractuelle'!$B$61:$N$175,9,FALSE))</f>
        <v/>
      </c>
      <c r="AB4579" s="16" t="str">
        <f>IF(ISBLANK(Consolication[[#This Row],[Bénéficiaires]]),"",VLOOKUP(Consolication[[#This Row],[Bénéficiaires]],'PADESCE Ccontractuelle'!$B$61:$N$175,10,FALSE))</f>
        <v/>
      </c>
      <c r="AC4579" s="34" t="e">
        <f>VLOOKUP(#REF!,Apprenants!A4580:I5583,8,FALSE)</f>
        <v>#REF!</v>
      </c>
    </row>
    <row r="4580" spans="22:29" s="16" customFormat="1" x14ac:dyDescent="0.35">
      <c r="V4580" s="16" t="str">
        <f>IF(ISBLANK(Consolication[[#This Row],[Bénéficiaires]]),"",VLOOKUP(Consolication[[#This Row],[Bénéficiaires]],'PADESCE Ccontractuelle'!$B$61:$N$175,9,FALSE))</f>
        <v/>
      </c>
      <c r="AB4580" s="16" t="str">
        <f>IF(ISBLANK(Consolication[[#This Row],[Bénéficiaires]]),"",VLOOKUP(Consolication[[#This Row],[Bénéficiaires]],'PADESCE Ccontractuelle'!$B$61:$N$175,10,FALSE))</f>
        <v/>
      </c>
      <c r="AC4580" s="34" t="e">
        <f>VLOOKUP(#REF!,Apprenants!A4581:I5584,8,FALSE)</f>
        <v>#REF!</v>
      </c>
    </row>
    <row r="4581" spans="22:29" s="16" customFormat="1" x14ac:dyDescent="0.35">
      <c r="V4581" s="16" t="str">
        <f>IF(ISBLANK(Consolication[[#This Row],[Bénéficiaires]]),"",VLOOKUP(Consolication[[#This Row],[Bénéficiaires]],'PADESCE Ccontractuelle'!$B$61:$N$175,9,FALSE))</f>
        <v/>
      </c>
      <c r="AB4581" s="16" t="str">
        <f>IF(ISBLANK(Consolication[[#This Row],[Bénéficiaires]]),"",VLOOKUP(Consolication[[#This Row],[Bénéficiaires]],'PADESCE Ccontractuelle'!$B$61:$N$175,10,FALSE))</f>
        <v/>
      </c>
      <c r="AC4581" s="34" t="e">
        <f>VLOOKUP(#REF!,Apprenants!A4582:I5585,8,FALSE)</f>
        <v>#REF!</v>
      </c>
    </row>
    <row r="4582" spans="22:29" s="16" customFormat="1" x14ac:dyDescent="0.35">
      <c r="V4582" s="16" t="str">
        <f>IF(ISBLANK(Consolication[[#This Row],[Bénéficiaires]]),"",VLOOKUP(Consolication[[#This Row],[Bénéficiaires]],'PADESCE Ccontractuelle'!$B$61:$N$175,9,FALSE))</f>
        <v/>
      </c>
      <c r="AB4582" s="16" t="str">
        <f>IF(ISBLANK(Consolication[[#This Row],[Bénéficiaires]]),"",VLOOKUP(Consolication[[#This Row],[Bénéficiaires]],'PADESCE Ccontractuelle'!$B$61:$N$175,10,FALSE))</f>
        <v/>
      </c>
      <c r="AC4582" s="34" t="e">
        <f>VLOOKUP(#REF!,Apprenants!A4583:I5586,8,FALSE)</f>
        <v>#REF!</v>
      </c>
    </row>
    <row r="4583" spans="22:29" s="16" customFormat="1" x14ac:dyDescent="0.35">
      <c r="V4583" s="16" t="str">
        <f>IF(ISBLANK(Consolication[[#This Row],[Bénéficiaires]]),"",VLOOKUP(Consolication[[#This Row],[Bénéficiaires]],'PADESCE Ccontractuelle'!$B$61:$N$175,9,FALSE))</f>
        <v/>
      </c>
      <c r="AB4583" s="16" t="str">
        <f>IF(ISBLANK(Consolication[[#This Row],[Bénéficiaires]]),"",VLOOKUP(Consolication[[#This Row],[Bénéficiaires]],'PADESCE Ccontractuelle'!$B$61:$N$175,10,FALSE))</f>
        <v/>
      </c>
      <c r="AC4583" s="34" t="e">
        <f>VLOOKUP(#REF!,Apprenants!A4584:I5587,8,FALSE)</f>
        <v>#REF!</v>
      </c>
    </row>
    <row r="4584" spans="22:29" s="16" customFormat="1" x14ac:dyDescent="0.35">
      <c r="V4584" s="16" t="str">
        <f>IF(ISBLANK(Consolication[[#This Row],[Bénéficiaires]]),"",VLOOKUP(Consolication[[#This Row],[Bénéficiaires]],'PADESCE Ccontractuelle'!$B$61:$N$175,9,FALSE))</f>
        <v/>
      </c>
      <c r="AB4584" s="16" t="str">
        <f>IF(ISBLANK(Consolication[[#This Row],[Bénéficiaires]]),"",VLOOKUP(Consolication[[#This Row],[Bénéficiaires]],'PADESCE Ccontractuelle'!$B$61:$N$175,10,FALSE))</f>
        <v/>
      </c>
      <c r="AC4584" s="34" t="e">
        <f>VLOOKUP(#REF!,Apprenants!A4585:I5588,8,FALSE)</f>
        <v>#REF!</v>
      </c>
    </row>
    <row r="4585" spans="22:29" s="16" customFormat="1" x14ac:dyDescent="0.35">
      <c r="V4585" s="16" t="str">
        <f>IF(ISBLANK(Consolication[[#This Row],[Bénéficiaires]]),"",VLOOKUP(Consolication[[#This Row],[Bénéficiaires]],'PADESCE Ccontractuelle'!$B$61:$N$175,9,FALSE))</f>
        <v/>
      </c>
      <c r="AB4585" s="16" t="str">
        <f>IF(ISBLANK(Consolication[[#This Row],[Bénéficiaires]]),"",VLOOKUP(Consolication[[#This Row],[Bénéficiaires]],'PADESCE Ccontractuelle'!$B$61:$N$175,10,FALSE))</f>
        <v/>
      </c>
      <c r="AC4585" s="34" t="e">
        <f>VLOOKUP(#REF!,Apprenants!A4586:I5589,8,FALSE)</f>
        <v>#REF!</v>
      </c>
    </row>
    <row r="4586" spans="22:29" s="16" customFormat="1" x14ac:dyDescent="0.35">
      <c r="V4586" s="16" t="str">
        <f>IF(ISBLANK(Consolication[[#This Row],[Bénéficiaires]]),"",VLOOKUP(Consolication[[#This Row],[Bénéficiaires]],'PADESCE Ccontractuelle'!$B$61:$N$175,9,FALSE))</f>
        <v/>
      </c>
      <c r="AB4586" s="16" t="str">
        <f>IF(ISBLANK(Consolication[[#This Row],[Bénéficiaires]]),"",VLOOKUP(Consolication[[#This Row],[Bénéficiaires]],'PADESCE Ccontractuelle'!$B$61:$N$175,10,FALSE))</f>
        <v/>
      </c>
      <c r="AC4586" s="34" t="e">
        <f>VLOOKUP(#REF!,Apprenants!A4587:I5590,8,FALSE)</f>
        <v>#REF!</v>
      </c>
    </row>
    <row r="4587" spans="22:29" s="16" customFormat="1" x14ac:dyDescent="0.35">
      <c r="V4587" s="16" t="str">
        <f>IF(ISBLANK(Consolication[[#This Row],[Bénéficiaires]]),"",VLOOKUP(Consolication[[#This Row],[Bénéficiaires]],'PADESCE Ccontractuelle'!$B$61:$N$175,9,FALSE))</f>
        <v/>
      </c>
      <c r="AB4587" s="16" t="str">
        <f>IF(ISBLANK(Consolication[[#This Row],[Bénéficiaires]]),"",VLOOKUP(Consolication[[#This Row],[Bénéficiaires]],'PADESCE Ccontractuelle'!$B$61:$N$175,10,FALSE))</f>
        <v/>
      </c>
      <c r="AC4587" s="34" t="e">
        <f>VLOOKUP(#REF!,Apprenants!A4588:I5591,8,FALSE)</f>
        <v>#REF!</v>
      </c>
    </row>
    <row r="4588" spans="22:29" s="16" customFormat="1" x14ac:dyDescent="0.35">
      <c r="V4588" s="16" t="str">
        <f>IF(ISBLANK(Consolication[[#This Row],[Bénéficiaires]]),"",VLOOKUP(Consolication[[#This Row],[Bénéficiaires]],'PADESCE Ccontractuelle'!$B$61:$N$175,9,FALSE))</f>
        <v/>
      </c>
      <c r="AB4588" s="16" t="str">
        <f>IF(ISBLANK(Consolication[[#This Row],[Bénéficiaires]]),"",VLOOKUP(Consolication[[#This Row],[Bénéficiaires]],'PADESCE Ccontractuelle'!$B$61:$N$175,10,FALSE))</f>
        <v/>
      </c>
      <c r="AC4588" s="34" t="e">
        <f>VLOOKUP(#REF!,Apprenants!A4589:I5592,8,FALSE)</f>
        <v>#REF!</v>
      </c>
    </row>
    <row r="4589" spans="22:29" s="16" customFormat="1" x14ac:dyDescent="0.35">
      <c r="V4589" s="16" t="str">
        <f>IF(ISBLANK(Consolication[[#This Row],[Bénéficiaires]]),"",VLOOKUP(Consolication[[#This Row],[Bénéficiaires]],'PADESCE Ccontractuelle'!$B$61:$N$175,9,FALSE))</f>
        <v/>
      </c>
      <c r="AB4589" s="16" t="str">
        <f>IF(ISBLANK(Consolication[[#This Row],[Bénéficiaires]]),"",VLOOKUP(Consolication[[#This Row],[Bénéficiaires]],'PADESCE Ccontractuelle'!$B$61:$N$175,10,FALSE))</f>
        <v/>
      </c>
      <c r="AC4589" s="34" t="e">
        <f>VLOOKUP(#REF!,Apprenants!A4590:I5593,8,FALSE)</f>
        <v>#REF!</v>
      </c>
    </row>
    <row r="4590" spans="22:29" s="16" customFormat="1" x14ac:dyDescent="0.35">
      <c r="V4590" s="16" t="str">
        <f>IF(ISBLANK(Consolication[[#This Row],[Bénéficiaires]]),"",VLOOKUP(Consolication[[#This Row],[Bénéficiaires]],'PADESCE Ccontractuelle'!$B$61:$N$175,9,FALSE))</f>
        <v/>
      </c>
      <c r="AB4590" s="16" t="str">
        <f>IF(ISBLANK(Consolication[[#This Row],[Bénéficiaires]]),"",VLOOKUP(Consolication[[#This Row],[Bénéficiaires]],'PADESCE Ccontractuelle'!$B$61:$N$175,10,FALSE))</f>
        <v/>
      </c>
      <c r="AC4590" s="34" t="e">
        <f>VLOOKUP(#REF!,Apprenants!A4591:I5594,8,FALSE)</f>
        <v>#REF!</v>
      </c>
    </row>
    <row r="4591" spans="22:29" s="16" customFormat="1" x14ac:dyDescent="0.35">
      <c r="V4591" s="16" t="str">
        <f>IF(ISBLANK(Consolication[[#This Row],[Bénéficiaires]]),"",VLOOKUP(Consolication[[#This Row],[Bénéficiaires]],'PADESCE Ccontractuelle'!$B$61:$N$175,9,FALSE))</f>
        <v/>
      </c>
      <c r="AB4591" s="16" t="str">
        <f>IF(ISBLANK(Consolication[[#This Row],[Bénéficiaires]]),"",VLOOKUP(Consolication[[#This Row],[Bénéficiaires]],'PADESCE Ccontractuelle'!$B$61:$N$175,10,FALSE))</f>
        <v/>
      </c>
      <c r="AC4591" s="34" t="e">
        <f>VLOOKUP(#REF!,Apprenants!A4592:I5595,8,FALSE)</f>
        <v>#REF!</v>
      </c>
    </row>
    <row r="4592" spans="22:29" s="16" customFormat="1" x14ac:dyDescent="0.35">
      <c r="V4592" s="16" t="str">
        <f>IF(ISBLANK(Consolication[[#This Row],[Bénéficiaires]]),"",VLOOKUP(Consolication[[#This Row],[Bénéficiaires]],'PADESCE Ccontractuelle'!$B$61:$N$175,9,FALSE))</f>
        <v/>
      </c>
      <c r="AB4592" s="16" t="str">
        <f>IF(ISBLANK(Consolication[[#This Row],[Bénéficiaires]]),"",VLOOKUP(Consolication[[#This Row],[Bénéficiaires]],'PADESCE Ccontractuelle'!$B$61:$N$175,10,FALSE))</f>
        <v/>
      </c>
      <c r="AC4592" s="34" t="e">
        <f>VLOOKUP(#REF!,Apprenants!A4593:I5596,8,FALSE)</f>
        <v>#REF!</v>
      </c>
    </row>
    <row r="4593" spans="22:29" s="16" customFormat="1" x14ac:dyDescent="0.35">
      <c r="V4593" s="16" t="str">
        <f>IF(ISBLANK(Consolication[[#This Row],[Bénéficiaires]]),"",VLOOKUP(Consolication[[#This Row],[Bénéficiaires]],'PADESCE Ccontractuelle'!$B$61:$N$175,9,FALSE))</f>
        <v/>
      </c>
      <c r="AB4593" s="16" t="str">
        <f>IF(ISBLANK(Consolication[[#This Row],[Bénéficiaires]]),"",VLOOKUP(Consolication[[#This Row],[Bénéficiaires]],'PADESCE Ccontractuelle'!$B$61:$N$175,10,FALSE))</f>
        <v/>
      </c>
      <c r="AC4593" s="34" t="e">
        <f>VLOOKUP(#REF!,Apprenants!A4594:I5597,8,FALSE)</f>
        <v>#REF!</v>
      </c>
    </row>
    <row r="4594" spans="22:29" s="16" customFormat="1" x14ac:dyDescent="0.35">
      <c r="V4594" s="16" t="str">
        <f>IF(ISBLANK(Consolication[[#This Row],[Bénéficiaires]]),"",VLOOKUP(Consolication[[#This Row],[Bénéficiaires]],'PADESCE Ccontractuelle'!$B$61:$N$175,9,FALSE))</f>
        <v/>
      </c>
      <c r="AB4594" s="16" t="str">
        <f>IF(ISBLANK(Consolication[[#This Row],[Bénéficiaires]]),"",VLOOKUP(Consolication[[#This Row],[Bénéficiaires]],'PADESCE Ccontractuelle'!$B$61:$N$175,10,FALSE))</f>
        <v/>
      </c>
      <c r="AC4594" s="34" t="e">
        <f>VLOOKUP(#REF!,Apprenants!A4595:I5598,8,FALSE)</f>
        <v>#REF!</v>
      </c>
    </row>
    <row r="4595" spans="22:29" s="16" customFormat="1" x14ac:dyDescent="0.35">
      <c r="V4595" s="16" t="str">
        <f>IF(ISBLANK(Consolication[[#This Row],[Bénéficiaires]]),"",VLOOKUP(Consolication[[#This Row],[Bénéficiaires]],'PADESCE Ccontractuelle'!$B$61:$N$175,9,FALSE))</f>
        <v/>
      </c>
      <c r="AB4595" s="16" t="str">
        <f>IF(ISBLANK(Consolication[[#This Row],[Bénéficiaires]]),"",VLOOKUP(Consolication[[#This Row],[Bénéficiaires]],'PADESCE Ccontractuelle'!$B$61:$N$175,10,FALSE))</f>
        <v/>
      </c>
      <c r="AC4595" s="34" t="e">
        <f>VLOOKUP(#REF!,Apprenants!A4596:I5599,8,FALSE)</f>
        <v>#REF!</v>
      </c>
    </row>
    <row r="4596" spans="22:29" s="16" customFormat="1" x14ac:dyDescent="0.35">
      <c r="V4596" s="16" t="str">
        <f>IF(ISBLANK(Consolication[[#This Row],[Bénéficiaires]]),"",VLOOKUP(Consolication[[#This Row],[Bénéficiaires]],'PADESCE Ccontractuelle'!$B$61:$N$175,9,FALSE))</f>
        <v/>
      </c>
      <c r="AB4596" s="16" t="str">
        <f>IF(ISBLANK(Consolication[[#This Row],[Bénéficiaires]]),"",VLOOKUP(Consolication[[#This Row],[Bénéficiaires]],'PADESCE Ccontractuelle'!$B$61:$N$175,10,FALSE))</f>
        <v/>
      </c>
      <c r="AC4596" s="34" t="e">
        <f>VLOOKUP(#REF!,Apprenants!A4597:I5600,8,FALSE)</f>
        <v>#REF!</v>
      </c>
    </row>
    <row r="4597" spans="22:29" s="16" customFormat="1" x14ac:dyDescent="0.35">
      <c r="V4597" s="16" t="str">
        <f>IF(ISBLANK(Consolication[[#This Row],[Bénéficiaires]]),"",VLOOKUP(Consolication[[#This Row],[Bénéficiaires]],'PADESCE Ccontractuelle'!$B$61:$N$175,9,FALSE))</f>
        <v/>
      </c>
      <c r="AB4597" s="16" t="str">
        <f>IF(ISBLANK(Consolication[[#This Row],[Bénéficiaires]]),"",VLOOKUP(Consolication[[#This Row],[Bénéficiaires]],'PADESCE Ccontractuelle'!$B$61:$N$175,10,FALSE))</f>
        <v/>
      </c>
      <c r="AC4597" s="34" t="e">
        <f>VLOOKUP(#REF!,Apprenants!A4598:I5601,8,FALSE)</f>
        <v>#REF!</v>
      </c>
    </row>
    <row r="4598" spans="22:29" s="16" customFormat="1" x14ac:dyDescent="0.35">
      <c r="V4598" s="16" t="str">
        <f>IF(ISBLANK(Consolication[[#This Row],[Bénéficiaires]]),"",VLOOKUP(Consolication[[#This Row],[Bénéficiaires]],'PADESCE Ccontractuelle'!$B$61:$N$175,9,FALSE))</f>
        <v/>
      </c>
      <c r="AB4598" s="16" t="str">
        <f>IF(ISBLANK(Consolication[[#This Row],[Bénéficiaires]]),"",VLOOKUP(Consolication[[#This Row],[Bénéficiaires]],'PADESCE Ccontractuelle'!$B$61:$N$175,10,FALSE))</f>
        <v/>
      </c>
      <c r="AC4598" s="34" t="e">
        <f>VLOOKUP(#REF!,Apprenants!A4599:I5602,8,FALSE)</f>
        <v>#REF!</v>
      </c>
    </row>
    <row r="4599" spans="22:29" s="16" customFormat="1" x14ac:dyDescent="0.35">
      <c r="V4599" s="16" t="str">
        <f>IF(ISBLANK(Consolication[[#This Row],[Bénéficiaires]]),"",VLOOKUP(Consolication[[#This Row],[Bénéficiaires]],'PADESCE Ccontractuelle'!$B$61:$N$175,9,FALSE))</f>
        <v/>
      </c>
      <c r="AB4599" s="16" t="str">
        <f>IF(ISBLANK(Consolication[[#This Row],[Bénéficiaires]]),"",VLOOKUP(Consolication[[#This Row],[Bénéficiaires]],'PADESCE Ccontractuelle'!$B$61:$N$175,10,FALSE))</f>
        <v/>
      </c>
      <c r="AC4599" s="34" t="e">
        <f>VLOOKUP(#REF!,Apprenants!A4600:I5603,8,FALSE)</f>
        <v>#REF!</v>
      </c>
    </row>
    <row r="4600" spans="22:29" s="16" customFormat="1" x14ac:dyDescent="0.35">
      <c r="V4600" s="16" t="str">
        <f>IF(ISBLANK(Consolication[[#This Row],[Bénéficiaires]]),"",VLOOKUP(Consolication[[#This Row],[Bénéficiaires]],'PADESCE Ccontractuelle'!$B$61:$N$175,9,FALSE))</f>
        <v/>
      </c>
      <c r="AB4600" s="16" t="str">
        <f>IF(ISBLANK(Consolication[[#This Row],[Bénéficiaires]]),"",VLOOKUP(Consolication[[#This Row],[Bénéficiaires]],'PADESCE Ccontractuelle'!$B$61:$N$175,10,FALSE))</f>
        <v/>
      </c>
      <c r="AC4600" s="34" t="e">
        <f>VLOOKUP(#REF!,Apprenants!A4601:I5604,8,FALSE)</f>
        <v>#REF!</v>
      </c>
    </row>
    <row r="4601" spans="22:29" s="16" customFormat="1" x14ac:dyDescent="0.35">
      <c r="V4601" s="16" t="str">
        <f>IF(ISBLANK(Consolication[[#This Row],[Bénéficiaires]]),"",VLOOKUP(Consolication[[#This Row],[Bénéficiaires]],'PADESCE Ccontractuelle'!$B$61:$N$175,9,FALSE))</f>
        <v/>
      </c>
      <c r="AB4601" s="16" t="str">
        <f>IF(ISBLANK(Consolication[[#This Row],[Bénéficiaires]]),"",VLOOKUP(Consolication[[#This Row],[Bénéficiaires]],'PADESCE Ccontractuelle'!$B$61:$N$175,10,FALSE))</f>
        <v/>
      </c>
      <c r="AC4601" s="34" t="e">
        <f>VLOOKUP(#REF!,Apprenants!A4602:I5605,8,FALSE)</f>
        <v>#REF!</v>
      </c>
    </row>
    <row r="4602" spans="22:29" s="16" customFormat="1" x14ac:dyDescent="0.35">
      <c r="V4602" s="16" t="str">
        <f>IF(ISBLANK(Consolication[[#This Row],[Bénéficiaires]]),"",VLOOKUP(Consolication[[#This Row],[Bénéficiaires]],'PADESCE Ccontractuelle'!$B$61:$N$175,9,FALSE))</f>
        <v/>
      </c>
      <c r="AB4602" s="16" t="str">
        <f>IF(ISBLANK(Consolication[[#This Row],[Bénéficiaires]]),"",VLOOKUP(Consolication[[#This Row],[Bénéficiaires]],'PADESCE Ccontractuelle'!$B$61:$N$175,10,FALSE))</f>
        <v/>
      </c>
      <c r="AC4602" s="34" t="e">
        <f>VLOOKUP(#REF!,Apprenants!A4603:I5606,8,FALSE)</f>
        <v>#REF!</v>
      </c>
    </row>
    <row r="4603" spans="22:29" s="16" customFormat="1" x14ac:dyDescent="0.35">
      <c r="V4603" s="16" t="str">
        <f>IF(ISBLANK(Consolication[[#This Row],[Bénéficiaires]]),"",VLOOKUP(Consolication[[#This Row],[Bénéficiaires]],'PADESCE Ccontractuelle'!$B$61:$N$175,9,FALSE))</f>
        <v/>
      </c>
      <c r="AB4603" s="16" t="str">
        <f>IF(ISBLANK(Consolication[[#This Row],[Bénéficiaires]]),"",VLOOKUP(Consolication[[#This Row],[Bénéficiaires]],'PADESCE Ccontractuelle'!$B$61:$N$175,10,FALSE))</f>
        <v/>
      </c>
      <c r="AC4603" s="34" t="e">
        <f>VLOOKUP(#REF!,Apprenants!A4604:I5607,8,FALSE)</f>
        <v>#REF!</v>
      </c>
    </row>
    <row r="4604" spans="22:29" s="16" customFormat="1" x14ac:dyDescent="0.35">
      <c r="V4604" s="16" t="str">
        <f>IF(ISBLANK(Consolication[[#This Row],[Bénéficiaires]]),"",VLOOKUP(Consolication[[#This Row],[Bénéficiaires]],'PADESCE Ccontractuelle'!$B$61:$N$175,9,FALSE))</f>
        <v/>
      </c>
      <c r="AB4604" s="16" t="str">
        <f>IF(ISBLANK(Consolication[[#This Row],[Bénéficiaires]]),"",VLOOKUP(Consolication[[#This Row],[Bénéficiaires]],'PADESCE Ccontractuelle'!$B$61:$N$175,10,FALSE))</f>
        <v/>
      </c>
      <c r="AC4604" s="34" t="e">
        <f>VLOOKUP(#REF!,Apprenants!A4605:I5608,8,FALSE)</f>
        <v>#REF!</v>
      </c>
    </row>
    <row r="4605" spans="22:29" s="16" customFormat="1" x14ac:dyDescent="0.35">
      <c r="V4605" s="16" t="str">
        <f>IF(ISBLANK(Consolication[[#This Row],[Bénéficiaires]]),"",VLOOKUP(Consolication[[#This Row],[Bénéficiaires]],'PADESCE Ccontractuelle'!$B$61:$N$175,9,FALSE))</f>
        <v/>
      </c>
      <c r="AB4605" s="16" t="str">
        <f>IF(ISBLANK(Consolication[[#This Row],[Bénéficiaires]]),"",VLOOKUP(Consolication[[#This Row],[Bénéficiaires]],'PADESCE Ccontractuelle'!$B$61:$N$175,10,FALSE))</f>
        <v/>
      </c>
      <c r="AC4605" s="34" t="e">
        <f>VLOOKUP(#REF!,Apprenants!A4606:I5609,8,FALSE)</f>
        <v>#REF!</v>
      </c>
    </row>
    <row r="4606" spans="22:29" s="16" customFormat="1" x14ac:dyDescent="0.35">
      <c r="V4606" s="16" t="str">
        <f>IF(ISBLANK(Consolication[[#This Row],[Bénéficiaires]]),"",VLOOKUP(Consolication[[#This Row],[Bénéficiaires]],'PADESCE Ccontractuelle'!$B$61:$N$175,9,FALSE))</f>
        <v/>
      </c>
      <c r="AB4606" s="16" t="str">
        <f>IF(ISBLANK(Consolication[[#This Row],[Bénéficiaires]]),"",VLOOKUP(Consolication[[#This Row],[Bénéficiaires]],'PADESCE Ccontractuelle'!$B$61:$N$175,10,FALSE))</f>
        <v/>
      </c>
      <c r="AC4606" s="34" t="e">
        <f>VLOOKUP(#REF!,Apprenants!A4607:I5610,8,FALSE)</f>
        <v>#REF!</v>
      </c>
    </row>
    <row r="4607" spans="22:29" s="16" customFormat="1" x14ac:dyDescent="0.35">
      <c r="V4607" s="16" t="str">
        <f>IF(ISBLANK(Consolication[[#This Row],[Bénéficiaires]]),"",VLOOKUP(Consolication[[#This Row],[Bénéficiaires]],'PADESCE Ccontractuelle'!$B$61:$N$175,9,FALSE))</f>
        <v/>
      </c>
      <c r="AB4607" s="16" t="str">
        <f>IF(ISBLANK(Consolication[[#This Row],[Bénéficiaires]]),"",VLOOKUP(Consolication[[#This Row],[Bénéficiaires]],'PADESCE Ccontractuelle'!$B$61:$N$175,10,FALSE))</f>
        <v/>
      </c>
      <c r="AC4607" s="34" t="e">
        <f>VLOOKUP(#REF!,Apprenants!A4608:I5611,8,FALSE)</f>
        <v>#REF!</v>
      </c>
    </row>
    <row r="4608" spans="22:29" s="16" customFormat="1" x14ac:dyDescent="0.35">
      <c r="V4608" s="16" t="str">
        <f>IF(ISBLANK(Consolication[[#This Row],[Bénéficiaires]]),"",VLOOKUP(Consolication[[#This Row],[Bénéficiaires]],'PADESCE Ccontractuelle'!$B$61:$N$175,9,FALSE))</f>
        <v/>
      </c>
      <c r="AB4608" s="16" t="str">
        <f>IF(ISBLANK(Consolication[[#This Row],[Bénéficiaires]]),"",VLOOKUP(Consolication[[#This Row],[Bénéficiaires]],'PADESCE Ccontractuelle'!$B$61:$N$175,10,FALSE))</f>
        <v/>
      </c>
      <c r="AC4608" s="34" t="e">
        <f>VLOOKUP(#REF!,Apprenants!A4609:I5612,8,FALSE)</f>
        <v>#REF!</v>
      </c>
    </row>
    <row r="4609" spans="22:29" s="16" customFormat="1" x14ac:dyDescent="0.35">
      <c r="V4609" s="16" t="str">
        <f>IF(ISBLANK(Consolication[[#This Row],[Bénéficiaires]]),"",VLOOKUP(Consolication[[#This Row],[Bénéficiaires]],'PADESCE Ccontractuelle'!$B$61:$N$175,9,FALSE))</f>
        <v/>
      </c>
      <c r="AB4609" s="16" t="str">
        <f>IF(ISBLANK(Consolication[[#This Row],[Bénéficiaires]]),"",VLOOKUP(Consolication[[#This Row],[Bénéficiaires]],'PADESCE Ccontractuelle'!$B$61:$N$175,10,FALSE))</f>
        <v/>
      </c>
      <c r="AC4609" s="34" t="e">
        <f>VLOOKUP(#REF!,Apprenants!A4610:I5613,8,FALSE)</f>
        <v>#REF!</v>
      </c>
    </row>
    <row r="4610" spans="22:29" s="16" customFormat="1" x14ac:dyDescent="0.35">
      <c r="V4610" s="16" t="str">
        <f>IF(ISBLANK(Consolication[[#This Row],[Bénéficiaires]]),"",VLOOKUP(Consolication[[#This Row],[Bénéficiaires]],'PADESCE Ccontractuelle'!$B$61:$N$175,9,FALSE))</f>
        <v/>
      </c>
      <c r="AB4610" s="16" t="str">
        <f>IF(ISBLANK(Consolication[[#This Row],[Bénéficiaires]]),"",VLOOKUP(Consolication[[#This Row],[Bénéficiaires]],'PADESCE Ccontractuelle'!$B$61:$N$175,10,FALSE))</f>
        <v/>
      </c>
      <c r="AC4610" s="34" t="e">
        <f>VLOOKUP(#REF!,Apprenants!A4611:I5614,8,FALSE)</f>
        <v>#REF!</v>
      </c>
    </row>
    <row r="4611" spans="22:29" s="16" customFormat="1" x14ac:dyDescent="0.35">
      <c r="V4611" s="16" t="str">
        <f>IF(ISBLANK(Consolication[[#This Row],[Bénéficiaires]]),"",VLOOKUP(Consolication[[#This Row],[Bénéficiaires]],'PADESCE Ccontractuelle'!$B$61:$N$175,9,FALSE))</f>
        <v/>
      </c>
      <c r="AB4611" s="16" t="str">
        <f>IF(ISBLANK(Consolication[[#This Row],[Bénéficiaires]]),"",VLOOKUP(Consolication[[#This Row],[Bénéficiaires]],'PADESCE Ccontractuelle'!$B$61:$N$175,10,FALSE))</f>
        <v/>
      </c>
      <c r="AC4611" s="34" t="e">
        <f>VLOOKUP(#REF!,Apprenants!A4612:I5615,8,FALSE)</f>
        <v>#REF!</v>
      </c>
    </row>
    <row r="4612" spans="22:29" s="16" customFormat="1" x14ac:dyDescent="0.35">
      <c r="V4612" s="16" t="str">
        <f>IF(ISBLANK(Consolication[[#This Row],[Bénéficiaires]]),"",VLOOKUP(Consolication[[#This Row],[Bénéficiaires]],'PADESCE Ccontractuelle'!$B$61:$N$175,9,FALSE))</f>
        <v/>
      </c>
      <c r="AB4612" s="16" t="str">
        <f>IF(ISBLANK(Consolication[[#This Row],[Bénéficiaires]]),"",VLOOKUP(Consolication[[#This Row],[Bénéficiaires]],'PADESCE Ccontractuelle'!$B$61:$N$175,10,FALSE))</f>
        <v/>
      </c>
      <c r="AC4612" s="34" t="e">
        <f>VLOOKUP(#REF!,Apprenants!A4613:I5616,8,FALSE)</f>
        <v>#REF!</v>
      </c>
    </row>
    <row r="4613" spans="22:29" s="16" customFormat="1" x14ac:dyDescent="0.35">
      <c r="V4613" s="16" t="str">
        <f>IF(ISBLANK(Consolication[[#This Row],[Bénéficiaires]]),"",VLOOKUP(Consolication[[#This Row],[Bénéficiaires]],'PADESCE Ccontractuelle'!$B$61:$N$175,9,FALSE))</f>
        <v/>
      </c>
      <c r="AB4613" s="16" t="str">
        <f>IF(ISBLANK(Consolication[[#This Row],[Bénéficiaires]]),"",VLOOKUP(Consolication[[#This Row],[Bénéficiaires]],'PADESCE Ccontractuelle'!$B$61:$N$175,10,FALSE))</f>
        <v/>
      </c>
      <c r="AC4613" s="34" t="e">
        <f>VLOOKUP(#REF!,Apprenants!A4614:I5617,8,FALSE)</f>
        <v>#REF!</v>
      </c>
    </row>
    <row r="4614" spans="22:29" s="16" customFormat="1" x14ac:dyDescent="0.35">
      <c r="V4614" s="16" t="str">
        <f>IF(ISBLANK(Consolication[[#This Row],[Bénéficiaires]]),"",VLOOKUP(Consolication[[#This Row],[Bénéficiaires]],'PADESCE Ccontractuelle'!$B$61:$N$175,9,FALSE))</f>
        <v/>
      </c>
      <c r="AB4614" s="16" t="str">
        <f>IF(ISBLANK(Consolication[[#This Row],[Bénéficiaires]]),"",VLOOKUP(Consolication[[#This Row],[Bénéficiaires]],'PADESCE Ccontractuelle'!$B$61:$N$175,10,FALSE))</f>
        <v/>
      </c>
      <c r="AC4614" s="34" t="e">
        <f>VLOOKUP(#REF!,Apprenants!A4615:I5618,8,FALSE)</f>
        <v>#REF!</v>
      </c>
    </row>
    <row r="4615" spans="22:29" s="16" customFormat="1" x14ac:dyDescent="0.35">
      <c r="V4615" s="16" t="str">
        <f>IF(ISBLANK(Consolication[[#This Row],[Bénéficiaires]]),"",VLOOKUP(Consolication[[#This Row],[Bénéficiaires]],'PADESCE Ccontractuelle'!$B$61:$N$175,9,FALSE))</f>
        <v/>
      </c>
      <c r="AB4615" s="16" t="str">
        <f>IF(ISBLANK(Consolication[[#This Row],[Bénéficiaires]]),"",VLOOKUP(Consolication[[#This Row],[Bénéficiaires]],'PADESCE Ccontractuelle'!$B$61:$N$175,10,FALSE))</f>
        <v/>
      </c>
      <c r="AC4615" s="34" t="e">
        <f>VLOOKUP(#REF!,Apprenants!A4616:I5619,8,FALSE)</f>
        <v>#REF!</v>
      </c>
    </row>
    <row r="4616" spans="22:29" s="16" customFormat="1" x14ac:dyDescent="0.35">
      <c r="V4616" s="16" t="str">
        <f>IF(ISBLANK(Consolication[[#This Row],[Bénéficiaires]]),"",VLOOKUP(Consolication[[#This Row],[Bénéficiaires]],'PADESCE Ccontractuelle'!$B$61:$N$175,9,FALSE))</f>
        <v/>
      </c>
      <c r="AB4616" s="16" t="str">
        <f>IF(ISBLANK(Consolication[[#This Row],[Bénéficiaires]]),"",VLOOKUP(Consolication[[#This Row],[Bénéficiaires]],'PADESCE Ccontractuelle'!$B$61:$N$175,10,FALSE))</f>
        <v/>
      </c>
      <c r="AC4616" s="34" t="e">
        <f>VLOOKUP(#REF!,Apprenants!A4617:I5620,8,FALSE)</f>
        <v>#REF!</v>
      </c>
    </row>
    <row r="4617" spans="22:29" s="16" customFormat="1" x14ac:dyDescent="0.35">
      <c r="V4617" s="16" t="str">
        <f>IF(ISBLANK(Consolication[[#This Row],[Bénéficiaires]]),"",VLOOKUP(Consolication[[#This Row],[Bénéficiaires]],'PADESCE Ccontractuelle'!$B$61:$N$175,9,FALSE))</f>
        <v/>
      </c>
      <c r="AB4617" s="16" t="str">
        <f>IF(ISBLANK(Consolication[[#This Row],[Bénéficiaires]]),"",VLOOKUP(Consolication[[#This Row],[Bénéficiaires]],'PADESCE Ccontractuelle'!$B$61:$N$175,10,FALSE))</f>
        <v/>
      </c>
      <c r="AC4617" s="34" t="e">
        <f>VLOOKUP(#REF!,Apprenants!A4618:I5621,8,FALSE)</f>
        <v>#REF!</v>
      </c>
    </row>
    <row r="4618" spans="22:29" s="16" customFormat="1" x14ac:dyDescent="0.35">
      <c r="V4618" s="16" t="str">
        <f>IF(ISBLANK(Consolication[[#This Row],[Bénéficiaires]]),"",VLOOKUP(Consolication[[#This Row],[Bénéficiaires]],'PADESCE Ccontractuelle'!$B$61:$N$175,9,FALSE))</f>
        <v/>
      </c>
      <c r="AB4618" s="16" t="str">
        <f>IF(ISBLANK(Consolication[[#This Row],[Bénéficiaires]]),"",VLOOKUP(Consolication[[#This Row],[Bénéficiaires]],'PADESCE Ccontractuelle'!$B$61:$N$175,10,FALSE))</f>
        <v/>
      </c>
      <c r="AC4618" s="34" t="e">
        <f>VLOOKUP(#REF!,Apprenants!A4619:I5622,8,FALSE)</f>
        <v>#REF!</v>
      </c>
    </row>
    <row r="4619" spans="22:29" s="16" customFormat="1" x14ac:dyDescent="0.35">
      <c r="V4619" s="16" t="str">
        <f>IF(ISBLANK(Consolication[[#This Row],[Bénéficiaires]]),"",VLOOKUP(Consolication[[#This Row],[Bénéficiaires]],'PADESCE Ccontractuelle'!$B$61:$N$175,9,FALSE))</f>
        <v/>
      </c>
      <c r="AB4619" s="16" t="str">
        <f>IF(ISBLANK(Consolication[[#This Row],[Bénéficiaires]]),"",VLOOKUP(Consolication[[#This Row],[Bénéficiaires]],'PADESCE Ccontractuelle'!$B$61:$N$175,10,FALSE))</f>
        <v/>
      </c>
      <c r="AC4619" s="34" t="e">
        <f>VLOOKUP(#REF!,Apprenants!A4620:I5623,8,FALSE)</f>
        <v>#REF!</v>
      </c>
    </row>
    <row r="4620" spans="22:29" s="16" customFormat="1" x14ac:dyDescent="0.35">
      <c r="V4620" s="16" t="str">
        <f>IF(ISBLANK(Consolication[[#This Row],[Bénéficiaires]]),"",VLOOKUP(Consolication[[#This Row],[Bénéficiaires]],'PADESCE Ccontractuelle'!$B$61:$N$175,9,FALSE))</f>
        <v/>
      </c>
      <c r="AB4620" s="16" t="str">
        <f>IF(ISBLANK(Consolication[[#This Row],[Bénéficiaires]]),"",VLOOKUP(Consolication[[#This Row],[Bénéficiaires]],'PADESCE Ccontractuelle'!$B$61:$N$175,10,FALSE))</f>
        <v/>
      </c>
      <c r="AC4620" s="34" t="e">
        <f>VLOOKUP(#REF!,Apprenants!A4621:I5624,8,FALSE)</f>
        <v>#REF!</v>
      </c>
    </row>
    <row r="4621" spans="22:29" s="16" customFormat="1" x14ac:dyDescent="0.35">
      <c r="V4621" s="16" t="str">
        <f>IF(ISBLANK(Consolication[[#This Row],[Bénéficiaires]]),"",VLOOKUP(Consolication[[#This Row],[Bénéficiaires]],'PADESCE Ccontractuelle'!$B$61:$N$175,9,FALSE))</f>
        <v/>
      </c>
      <c r="AB4621" s="16" t="str">
        <f>IF(ISBLANK(Consolication[[#This Row],[Bénéficiaires]]),"",VLOOKUP(Consolication[[#This Row],[Bénéficiaires]],'PADESCE Ccontractuelle'!$B$61:$N$175,10,FALSE))</f>
        <v/>
      </c>
      <c r="AC4621" s="34" t="e">
        <f>VLOOKUP(#REF!,Apprenants!A4622:I5625,8,FALSE)</f>
        <v>#REF!</v>
      </c>
    </row>
    <row r="4622" spans="22:29" s="16" customFormat="1" x14ac:dyDescent="0.35">
      <c r="V4622" s="16" t="str">
        <f>IF(ISBLANK(Consolication[[#This Row],[Bénéficiaires]]),"",VLOOKUP(Consolication[[#This Row],[Bénéficiaires]],'PADESCE Ccontractuelle'!$B$61:$N$175,9,FALSE))</f>
        <v/>
      </c>
      <c r="AB4622" s="16" t="str">
        <f>IF(ISBLANK(Consolication[[#This Row],[Bénéficiaires]]),"",VLOOKUP(Consolication[[#This Row],[Bénéficiaires]],'PADESCE Ccontractuelle'!$B$61:$N$175,10,FALSE))</f>
        <v/>
      </c>
      <c r="AC4622" s="34" t="e">
        <f>VLOOKUP(#REF!,Apprenants!A4623:I5626,8,FALSE)</f>
        <v>#REF!</v>
      </c>
    </row>
    <row r="4623" spans="22:29" s="16" customFormat="1" x14ac:dyDescent="0.35">
      <c r="V4623" s="16" t="str">
        <f>IF(ISBLANK(Consolication[[#This Row],[Bénéficiaires]]),"",VLOOKUP(Consolication[[#This Row],[Bénéficiaires]],'PADESCE Ccontractuelle'!$B$61:$N$175,9,FALSE))</f>
        <v/>
      </c>
      <c r="AB4623" s="16" t="str">
        <f>IF(ISBLANK(Consolication[[#This Row],[Bénéficiaires]]),"",VLOOKUP(Consolication[[#This Row],[Bénéficiaires]],'PADESCE Ccontractuelle'!$B$61:$N$175,10,FALSE))</f>
        <v/>
      </c>
      <c r="AC4623" s="34" t="e">
        <f>VLOOKUP(#REF!,Apprenants!A4624:I5627,8,FALSE)</f>
        <v>#REF!</v>
      </c>
    </row>
    <row r="4624" spans="22:29" s="16" customFormat="1" x14ac:dyDescent="0.35">
      <c r="V4624" s="16" t="str">
        <f>IF(ISBLANK(Consolication[[#This Row],[Bénéficiaires]]),"",VLOOKUP(Consolication[[#This Row],[Bénéficiaires]],'PADESCE Ccontractuelle'!$B$61:$N$175,9,FALSE))</f>
        <v/>
      </c>
      <c r="AB4624" s="16" t="str">
        <f>IF(ISBLANK(Consolication[[#This Row],[Bénéficiaires]]),"",VLOOKUP(Consolication[[#This Row],[Bénéficiaires]],'PADESCE Ccontractuelle'!$B$61:$N$175,10,FALSE))</f>
        <v/>
      </c>
      <c r="AC4624" s="34" t="e">
        <f>VLOOKUP(#REF!,Apprenants!A4625:I5628,8,FALSE)</f>
        <v>#REF!</v>
      </c>
    </row>
    <row r="4625" spans="22:29" s="16" customFormat="1" x14ac:dyDescent="0.35">
      <c r="V4625" s="16" t="str">
        <f>IF(ISBLANK(Consolication[[#This Row],[Bénéficiaires]]),"",VLOOKUP(Consolication[[#This Row],[Bénéficiaires]],'PADESCE Ccontractuelle'!$B$61:$N$175,9,FALSE))</f>
        <v/>
      </c>
      <c r="AB4625" s="16" t="str">
        <f>IF(ISBLANK(Consolication[[#This Row],[Bénéficiaires]]),"",VLOOKUP(Consolication[[#This Row],[Bénéficiaires]],'PADESCE Ccontractuelle'!$B$61:$N$175,10,FALSE))</f>
        <v/>
      </c>
      <c r="AC4625" s="34" t="e">
        <f>VLOOKUP(#REF!,Apprenants!A4626:I5629,8,FALSE)</f>
        <v>#REF!</v>
      </c>
    </row>
    <row r="4626" spans="22:29" s="16" customFormat="1" x14ac:dyDescent="0.35">
      <c r="V4626" s="16" t="str">
        <f>IF(ISBLANK(Consolication[[#This Row],[Bénéficiaires]]),"",VLOOKUP(Consolication[[#This Row],[Bénéficiaires]],'PADESCE Ccontractuelle'!$B$61:$N$175,9,FALSE))</f>
        <v/>
      </c>
      <c r="AB4626" s="16" t="str">
        <f>IF(ISBLANK(Consolication[[#This Row],[Bénéficiaires]]),"",VLOOKUP(Consolication[[#This Row],[Bénéficiaires]],'PADESCE Ccontractuelle'!$B$61:$N$175,10,FALSE))</f>
        <v/>
      </c>
      <c r="AC4626" s="34" t="e">
        <f>VLOOKUP(#REF!,Apprenants!A4627:I5630,8,FALSE)</f>
        <v>#REF!</v>
      </c>
    </row>
    <row r="4627" spans="22:29" s="16" customFormat="1" x14ac:dyDescent="0.35">
      <c r="V4627" s="16" t="str">
        <f>IF(ISBLANK(Consolication[[#This Row],[Bénéficiaires]]),"",VLOOKUP(Consolication[[#This Row],[Bénéficiaires]],'PADESCE Ccontractuelle'!$B$61:$N$175,9,FALSE))</f>
        <v/>
      </c>
      <c r="AB4627" s="16" t="str">
        <f>IF(ISBLANK(Consolication[[#This Row],[Bénéficiaires]]),"",VLOOKUP(Consolication[[#This Row],[Bénéficiaires]],'PADESCE Ccontractuelle'!$B$61:$N$175,10,FALSE))</f>
        <v/>
      </c>
      <c r="AC4627" s="34" t="e">
        <f>VLOOKUP(#REF!,Apprenants!A4628:I5631,8,FALSE)</f>
        <v>#REF!</v>
      </c>
    </row>
    <row r="4628" spans="22:29" s="16" customFormat="1" x14ac:dyDescent="0.35">
      <c r="V4628" s="16" t="str">
        <f>IF(ISBLANK(Consolication[[#This Row],[Bénéficiaires]]),"",VLOOKUP(Consolication[[#This Row],[Bénéficiaires]],'PADESCE Ccontractuelle'!$B$61:$N$175,9,FALSE))</f>
        <v/>
      </c>
      <c r="AB4628" s="16" t="str">
        <f>IF(ISBLANK(Consolication[[#This Row],[Bénéficiaires]]),"",VLOOKUP(Consolication[[#This Row],[Bénéficiaires]],'PADESCE Ccontractuelle'!$B$61:$N$175,10,FALSE))</f>
        <v/>
      </c>
      <c r="AC4628" s="34" t="e">
        <f>VLOOKUP(#REF!,Apprenants!A4629:I5632,8,FALSE)</f>
        <v>#REF!</v>
      </c>
    </row>
    <row r="4629" spans="22:29" s="16" customFormat="1" x14ac:dyDescent="0.35">
      <c r="V4629" s="16" t="str">
        <f>IF(ISBLANK(Consolication[[#This Row],[Bénéficiaires]]),"",VLOOKUP(Consolication[[#This Row],[Bénéficiaires]],'PADESCE Ccontractuelle'!$B$61:$N$175,9,FALSE))</f>
        <v/>
      </c>
      <c r="AB4629" s="16" t="str">
        <f>IF(ISBLANK(Consolication[[#This Row],[Bénéficiaires]]),"",VLOOKUP(Consolication[[#This Row],[Bénéficiaires]],'PADESCE Ccontractuelle'!$B$61:$N$175,10,FALSE))</f>
        <v/>
      </c>
      <c r="AC4629" s="34" t="e">
        <f>VLOOKUP(#REF!,Apprenants!A4630:I5633,8,FALSE)</f>
        <v>#REF!</v>
      </c>
    </row>
    <row r="4630" spans="22:29" s="16" customFormat="1" x14ac:dyDescent="0.35">
      <c r="V4630" s="16" t="str">
        <f>IF(ISBLANK(Consolication[[#This Row],[Bénéficiaires]]),"",VLOOKUP(Consolication[[#This Row],[Bénéficiaires]],'PADESCE Ccontractuelle'!$B$61:$N$175,9,FALSE))</f>
        <v/>
      </c>
      <c r="AB4630" s="16" t="str">
        <f>IF(ISBLANK(Consolication[[#This Row],[Bénéficiaires]]),"",VLOOKUP(Consolication[[#This Row],[Bénéficiaires]],'PADESCE Ccontractuelle'!$B$61:$N$175,10,FALSE))</f>
        <v/>
      </c>
      <c r="AC4630" s="34" t="e">
        <f>VLOOKUP(#REF!,Apprenants!A4631:I5634,8,FALSE)</f>
        <v>#REF!</v>
      </c>
    </row>
    <row r="4631" spans="22:29" s="16" customFormat="1" x14ac:dyDescent="0.35">
      <c r="V4631" s="16" t="str">
        <f>IF(ISBLANK(Consolication[[#This Row],[Bénéficiaires]]),"",VLOOKUP(Consolication[[#This Row],[Bénéficiaires]],'PADESCE Ccontractuelle'!$B$61:$N$175,9,FALSE))</f>
        <v/>
      </c>
      <c r="AB4631" s="16" t="str">
        <f>IF(ISBLANK(Consolication[[#This Row],[Bénéficiaires]]),"",VLOOKUP(Consolication[[#This Row],[Bénéficiaires]],'PADESCE Ccontractuelle'!$B$61:$N$175,10,FALSE))</f>
        <v/>
      </c>
      <c r="AC4631" s="34" t="e">
        <f>VLOOKUP(#REF!,Apprenants!A4632:I5635,8,FALSE)</f>
        <v>#REF!</v>
      </c>
    </row>
    <row r="4632" spans="22:29" s="16" customFormat="1" x14ac:dyDescent="0.35">
      <c r="V4632" s="16" t="str">
        <f>IF(ISBLANK(Consolication[[#This Row],[Bénéficiaires]]),"",VLOOKUP(Consolication[[#This Row],[Bénéficiaires]],'PADESCE Ccontractuelle'!$B$61:$N$175,9,FALSE))</f>
        <v/>
      </c>
      <c r="AB4632" s="16" t="str">
        <f>IF(ISBLANK(Consolication[[#This Row],[Bénéficiaires]]),"",VLOOKUP(Consolication[[#This Row],[Bénéficiaires]],'PADESCE Ccontractuelle'!$B$61:$N$175,10,FALSE))</f>
        <v/>
      </c>
      <c r="AC4632" s="34" t="e">
        <f>VLOOKUP(#REF!,Apprenants!A4633:I5636,8,FALSE)</f>
        <v>#REF!</v>
      </c>
    </row>
    <row r="4633" spans="22:29" s="16" customFormat="1" x14ac:dyDescent="0.35">
      <c r="V4633" s="16" t="str">
        <f>IF(ISBLANK(Consolication[[#This Row],[Bénéficiaires]]),"",VLOOKUP(Consolication[[#This Row],[Bénéficiaires]],'PADESCE Ccontractuelle'!$B$61:$N$175,9,FALSE))</f>
        <v/>
      </c>
      <c r="AB4633" s="16" t="str">
        <f>IF(ISBLANK(Consolication[[#This Row],[Bénéficiaires]]),"",VLOOKUP(Consolication[[#This Row],[Bénéficiaires]],'PADESCE Ccontractuelle'!$B$61:$N$175,10,FALSE))</f>
        <v/>
      </c>
      <c r="AC4633" s="34" t="e">
        <f>VLOOKUP(#REF!,Apprenants!A4634:I5637,8,FALSE)</f>
        <v>#REF!</v>
      </c>
    </row>
    <row r="4634" spans="22:29" s="16" customFormat="1" x14ac:dyDescent="0.35">
      <c r="V4634" s="16" t="str">
        <f>IF(ISBLANK(Consolication[[#This Row],[Bénéficiaires]]),"",VLOOKUP(Consolication[[#This Row],[Bénéficiaires]],'PADESCE Ccontractuelle'!$B$61:$N$175,9,FALSE))</f>
        <v/>
      </c>
      <c r="AB4634" s="16" t="str">
        <f>IF(ISBLANK(Consolication[[#This Row],[Bénéficiaires]]),"",VLOOKUP(Consolication[[#This Row],[Bénéficiaires]],'PADESCE Ccontractuelle'!$B$61:$N$175,10,FALSE))</f>
        <v/>
      </c>
      <c r="AC4634" s="34" t="e">
        <f>VLOOKUP(#REF!,Apprenants!A4635:I5638,8,FALSE)</f>
        <v>#REF!</v>
      </c>
    </row>
    <row r="4635" spans="22:29" s="16" customFormat="1" x14ac:dyDescent="0.35">
      <c r="V4635" s="16" t="str">
        <f>IF(ISBLANK(Consolication[[#This Row],[Bénéficiaires]]),"",VLOOKUP(Consolication[[#This Row],[Bénéficiaires]],'PADESCE Ccontractuelle'!$B$61:$N$175,9,FALSE))</f>
        <v/>
      </c>
      <c r="AB4635" s="16" t="str">
        <f>IF(ISBLANK(Consolication[[#This Row],[Bénéficiaires]]),"",VLOOKUP(Consolication[[#This Row],[Bénéficiaires]],'PADESCE Ccontractuelle'!$B$61:$N$175,10,FALSE))</f>
        <v/>
      </c>
      <c r="AC4635" s="34" t="e">
        <f>VLOOKUP(#REF!,Apprenants!A4636:I5639,8,FALSE)</f>
        <v>#REF!</v>
      </c>
    </row>
    <row r="4636" spans="22:29" s="16" customFormat="1" x14ac:dyDescent="0.35">
      <c r="V4636" s="16" t="str">
        <f>IF(ISBLANK(Consolication[[#This Row],[Bénéficiaires]]),"",VLOOKUP(Consolication[[#This Row],[Bénéficiaires]],'PADESCE Ccontractuelle'!$B$61:$N$175,9,FALSE))</f>
        <v/>
      </c>
      <c r="AB4636" s="16" t="str">
        <f>IF(ISBLANK(Consolication[[#This Row],[Bénéficiaires]]),"",VLOOKUP(Consolication[[#This Row],[Bénéficiaires]],'PADESCE Ccontractuelle'!$B$61:$N$175,10,FALSE))</f>
        <v/>
      </c>
      <c r="AC4636" s="34" t="e">
        <f>VLOOKUP(#REF!,Apprenants!A4637:I5640,8,FALSE)</f>
        <v>#REF!</v>
      </c>
    </row>
    <row r="4637" spans="22:29" s="16" customFormat="1" x14ac:dyDescent="0.35">
      <c r="V4637" s="16" t="str">
        <f>IF(ISBLANK(Consolication[[#This Row],[Bénéficiaires]]),"",VLOOKUP(Consolication[[#This Row],[Bénéficiaires]],'PADESCE Ccontractuelle'!$B$61:$N$175,9,FALSE))</f>
        <v/>
      </c>
      <c r="AB4637" s="16" t="str">
        <f>IF(ISBLANK(Consolication[[#This Row],[Bénéficiaires]]),"",VLOOKUP(Consolication[[#This Row],[Bénéficiaires]],'PADESCE Ccontractuelle'!$B$61:$N$175,10,FALSE))</f>
        <v/>
      </c>
      <c r="AC4637" s="34" t="e">
        <f>VLOOKUP(#REF!,Apprenants!A4638:I5641,8,FALSE)</f>
        <v>#REF!</v>
      </c>
    </row>
    <row r="4638" spans="22:29" s="16" customFormat="1" x14ac:dyDescent="0.35">
      <c r="V4638" s="16" t="str">
        <f>IF(ISBLANK(Consolication[[#This Row],[Bénéficiaires]]),"",VLOOKUP(Consolication[[#This Row],[Bénéficiaires]],'PADESCE Ccontractuelle'!$B$61:$N$175,9,FALSE))</f>
        <v/>
      </c>
      <c r="AB4638" s="16" t="str">
        <f>IF(ISBLANK(Consolication[[#This Row],[Bénéficiaires]]),"",VLOOKUP(Consolication[[#This Row],[Bénéficiaires]],'PADESCE Ccontractuelle'!$B$61:$N$175,10,FALSE))</f>
        <v/>
      </c>
      <c r="AC4638" s="34" t="e">
        <f>VLOOKUP(#REF!,Apprenants!A4639:I5642,8,FALSE)</f>
        <v>#REF!</v>
      </c>
    </row>
    <row r="4639" spans="22:29" s="16" customFormat="1" x14ac:dyDescent="0.35">
      <c r="V4639" s="16" t="str">
        <f>IF(ISBLANK(Consolication[[#This Row],[Bénéficiaires]]),"",VLOOKUP(Consolication[[#This Row],[Bénéficiaires]],'PADESCE Ccontractuelle'!$B$61:$N$175,9,FALSE))</f>
        <v/>
      </c>
      <c r="AB4639" s="16" t="str">
        <f>IF(ISBLANK(Consolication[[#This Row],[Bénéficiaires]]),"",VLOOKUP(Consolication[[#This Row],[Bénéficiaires]],'PADESCE Ccontractuelle'!$B$61:$N$175,10,FALSE))</f>
        <v/>
      </c>
      <c r="AC4639" s="34" t="e">
        <f>VLOOKUP(#REF!,Apprenants!A4640:I5643,8,FALSE)</f>
        <v>#REF!</v>
      </c>
    </row>
    <row r="4640" spans="22:29" s="16" customFormat="1" x14ac:dyDescent="0.35">
      <c r="V4640" s="16" t="str">
        <f>IF(ISBLANK(Consolication[[#This Row],[Bénéficiaires]]),"",VLOOKUP(Consolication[[#This Row],[Bénéficiaires]],'PADESCE Ccontractuelle'!$B$61:$N$175,9,FALSE))</f>
        <v/>
      </c>
      <c r="AB4640" s="16" t="str">
        <f>IF(ISBLANK(Consolication[[#This Row],[Bénéficiaires]]),"",VLOOKUP(Consolication[[#This Row],[Bénéficiaires]],'PADESCE Ccontractuelle'!$B$61:$N$175,10,FALSE))</f>
        <v/>
      </c>
      <c r="AC4640" s="34" t="e">
        <f>VLOOKUP(#REF!,Apprenants!A4641:I5644,8,FALSE)</f>
        <v>#REF!</v>
      </c>
    </row>
    <row r="4641" spans="22:29" s="16" customFormat="1" x14ac:dyDescent="0.35">
      <c r="V4641" s="16" t="str">
        <f>IF(ISBLANK(Consolication[[#This Row],[Bénéficiaires]]),"",VLOOKUP(Consolication[[#This Row],[Bénéficiaires]],'PADESCE Ccontractuelle'!$B$61:$N$175,9,FALSE))</f>
        <v/>
      </c>
      <c r="AB4641" s="16" t="str">
        <f>IF(ISBLANK(Consolication[[#This Row],[Bénéficiaires]]),"",VLOOKUP(Consolication[[#This Row],[Bénéficiaires]],'PADESCE Ccontractuelle'!$B$61:$N$175,10,FALSE))</f>
        <v/>
      </c>
      <c r="AC4641" s="34" t="e">
        <f>VLOOKUP(#REF!,Apprenants!A4642:I5645,8,FALSE)</f>
        <v>#REF!</v>
      </c>
    </row>
    <row r="4642" spans="22:29" s="16" customFormat="1" x14ac:dyDescent="0.35">
      <c r="V4642" s="16" t="str">
        <f>IF(ISBLANK(Consolication[[#This Row],[Bénéficiaires]]),"",VLOOKUP(Consolication[[#This Row],[Bénéficiaires]],'PADESCE Ccontractuelle'!$B$61:$N$175,9,FALSE))</f>
        <v/>
      </c>
      <c r="AB4642" s="16" t="str">
        <f>IF(ISBLANK(Consolication[[#This Row],[Bénéficiaires]]),"",VLOOKUP(Consolication[[#This Row],[Bénéficiaires]],'PADESCE Ccontractuelle'!$B$61:$N$175,10,FALSE))</f>
        <v/>
      </c>
      <c r="AC4642" s="34" t="e">
        <f>VLOOKUP(#REF!,Apprenants!A4643:I5646,8,FALSE)</f>
        <v>#REF!</v>
      </c>
    </row>
    <row r="4643" spans="22:29" s="16" customFormat="1" x14ac:dyDescent="0.35">
      <c r="V4643" s="16" t="str">
        <f>IF(ISBLANK(Consolication[[#This Row],[Bénéficiaires]]),"",VLOOKUP(Consolication[[#This Row],[Bénéficiaires]],'PADESCE Ccontractuelle'!$B$61:$N$175,9,FALSE))</f>
        <v/>
      </c>
      <c r="AB4643" s="16" t="str">
        <f>IF(ISBLANK(Consolication[[#This Row],[Bénéficiaires]]),"",VLOOKUP(Consolication[[#This Row],[Bénéficiaires]],'PADESCE Ccontractuelle'!$B$61:$N$175,10,FALSE))</f>
        <v/>
      </c>
      <c r="AC4643" s="34" t="e">
        <f>VLOOKUP(#REF!,Apprenants!A4644:I5647,8,FALSE)</f>
        <v>#REF!</v>
      </c>
    </row>
    <row r="4644" spans="22:29" s="16" customFormat="1" x14ac:dyDescent="0.35">
      <c r="V4644" s="16" t="str">
        <f>IF(ISBLANK(Consolication[[#This Row],[Bénéficiaires]]),"",VLOOKUP(Consolication[[#This Row],[Bénéficiaires]],'PADESCE Ccontractuelle'!$B$61:$N$175,9,FALSE))</f>
        <v/>
      </c>
      <c r="AB4644" s="16" t="str">
        <f>IF(ISBLANK(Consolication[[#This Row],[Bénéficiaires]]),"",VLOOKUP(Consolication[[#This Row],[Bénéficiaires]],'PADESCE Ccontractuelle'!$B$61:$N$175,10,FALSE))</f>
        <v/>
      </c>
      <c r="AC4644" s="34" t="e">
        <f>VLOOKUP(#REF!,Apprenants!A4645:I5648,8,FALSE)</f>
        <v>#REF!</v>
      </c>
    </row>
    <row r="4645" spans="22:29" s="16" customFormat="1" x14ac:dyDescent="0.35">
      <c r="V4645" s="16" t="str">
        <f>IF(ISBLANK(Consolication[[#This Row],[Bénéficiaires]]),"",VLOOKUP(Consolication[[#This Row],[Bénéficiaires]],'PADESCE Ccontractuelle'!$B$61:$N$175,9,FALSE))</f>
        <v/>
      </c>
      <c r="AB4645" s="16" t="str">
        <f>IF(ISBLANK(Consolication[[#This Row],[Bénéficiaires]]),"",VLOOKUP(Consolication[[#This Row],[Bénéficiaires]],'PADESCE Ccontractuelle'!$B$61:$N$175,10,FALSE))</f>
        <v/>
      </c>
      <c r="AC4645" s="34" t="e">
        <f>VLOOKUP(#REF!,Apprenants!A4646:I5649,8,FALSE)</f>
        <v>#REF!</v>
      </c>
    </row>
    <row r="4646" spans="22:29" s="16" customFormat="1" x14ac:dyDescent="0.35">
      <c r="V4646" s="16" t="str">
        <f>IF(ISBLANK(Consolication[[#This Row],[Bénéficiaires]]),"",VLOOKUP(Consolication[[#This Row],[Bénéficiaires]],'PADESCE Ccontractuelle'!$B$61:$N$175,9,FALSE))</f>
        <v/>
      </c>
      <c r="AB4646" s="16" t="str">
        <f>IF(ISBLANK(Consolication[[#This Row],[Bénéficiaires]]),"",VLOOKUP(Consolication[[#This Row],[Bénéficiaires]],'PADESCE Ccontractuelle'!$B$61:$N$175,10,FALSE))</f>
        <v/>
      </c>
      <c r="AC4646" s="34" t="e">
        <f>VLOOKUP(#REF!,Apprenants!A4647:I5650,8,FALSE)</f>
        <v>#REF!</v>
      </c>
    </row>
    <row r="4647" spans="22:29" s="16" customFormat="1" x14ac:dyDescent="0.35">
      <c r="V4647" s="16" t="str">
        <f>IF(ISBLANK(Consolication[[#This Row],[Bénéficiaires]]),"",VLOOKUP(Consolication[[#This Row],[Bénéficiaires]],'PADESCE Ccontractuelle'!$B$61:$N$175,9,FALSE))</f>
        <v/>
      </c>
      <c r="AB4647" s="16" t="str">
        <f>IF(ISBLANK(Consolication[[#This Row],[Bénéficiaires]]),"",VLOOKUP(Consolication[[#This Row],[Bénéficiaires]],'PADESCE Ccontractuelle'!$B$61:$N$175,10,FALSE))</f>
        <v/>
      </c>
      <c r="AC4647" s="34" t="e">
        <f>VLOOKUP(#REF!,Apprenants!A4648:I5651,8,FALSE)</f>
        <v>#REF!</v>
      </c>
    </row>
    <row r="4648" spans="22:29" s="16" customFormat="1" x14ac:dyDescent="0.35">
      <c r="V4648" s="16" t="str">
        <f>IF(ISBLANK(Consolication[[#This Row],[Bénéficiaires]]),"",VLOOKUP(Consolication[[#This Row],[Bénéficiaires]],'PADESCE Ccontractuelle'!$B$61:$N$175,9,FALSE))</f>
        <v/>
      </c>
      <c r="AB4648" s="16" t="str">
        <f>IF(ISBLANK(Consolication[[#This Row],[Bénéficiaires]]),"",VLOOKUP(Consolication[[#This Row],[Bénéficiaires]],'PADESCE Ccontractuelle'!$B$61:$N$175,10,FALSE))</f>
        <v/>
      </c>
      <c r="AC4648" s="34" t="e">
        <f>VLOOKUP(#REF!,Apprenants!A4649:I5652,8,FALSE)</f>
        <v>#REF!</v>
      </c>
    </row>
    <row r="4649" spans="22:29" s="16" customFormat="1" x14ac:dyDescent="0.35">
      <c r="V4649" s="16" t="str">
        <f>IF(ISBLANK(Consolication[[#This Row],[Bénéficiaires]]),"",VLOOKUP(Consolication[[#This Row],[Bénéficiaires]],'PADESCE Ccontractuelle'!$B$61:$N$175,9,FALSE))</f>
        <v/>
      </c>
      <c r="AB4649" s="16" t="str">
        <f>IF(ISBLANK(Consolication[[#This Row],[Bénéficiaires]]),"",VLOOKUP(Consolication[[#This Row],[Bénéficiaires]],'PADESCE Ccontractuelle'!$B$61:$N$175,10,FALSE))</f>
        <v/>
      </c>
      <c r="AC4649" s="34" t="e">
        <f>VLOOKUP(#REF!,Apprenants!A4650:I5653,8,FALSE)</f>
        <v>#REF!</v>
      </c>
    </row>
    <row r="4650" spans="22:29" s="16" customFormat="1" x14ac:dyDescent="0.35">
      <c r="V4650" s="16" t="str">
        <f>IF(ISBLANK(Consolication[[#This Row],[Bénéficiaires]]),"",VLOOKUP(Consolication[[#This Row],[Bénéficiaires]],'PADESCE Ccontractuelle'!$B$61:$N$175,9,FALSE))</f>
        <v/>
      </c>
      <c r="AB4650" s="16" t="str">
        <f>IF(ISBLANK(Consolication[[#This Row],[Bénéficiaires]]),"",VLOOKUP(Consolication[[#This Row],[Bénéficiaires]],'PADESCE Ccontractuelle'!$B$61:$N$175,10,FALSE))</f>
        <v/>
      </c>
      <c r="AC4650" s="34" t="e">
        <f>VLOOKUP(#REF!,Apprenants!A4651:I5654,8,FALSE)</f>
        <v>#REF!</v>
      </c>
    </row>
    <row r="4651" spans="22:29" s="16" customFormat="1" x14ac:dyDescent="0.35">
      <c r="V4651" s="16" t="str">
        <f>IF(ISBLANK(Consolication[[#This Row],[Bénéficiaires]]),"",VLOOKUP(Consolication[[#This Row],[Bénéficiaires]],'PADESCE Ccontractuelle'!$B$61:$N$175,9,FALSE))</f>
        <v/>
      </c>
      <c r="AB4651" s="16" t="str">
        <f>IF(ISBLANK(Consolication[[#This Row],[Bénéficiaires]]),"",VLOOKUP(Consolication[[#This Row],[Bénéficiaires]],'PADESCE Ccontractuelle'!$B$61:$N$175,10,FALSE))</f>
        <v/>
      </c>
      <c r="AC4651" s="34" t="e">
        <f>VLOOKUP(#REF!,Apprenants!A4652:I5655,8,FALSE)</f>
        <v>#REF!</v>
      </c>
    </row>
    <row r="4652" spans="22:29" s="16" customFormat="1" x14ac:dyDescent="0.35">
      <c r="V4652" s="16" t="str">
        <f>IF(ISBLANK(Consolication[[#This Row],[Bénéficiaires]]),"",VLOOKUP(Consolication[[#This Row],[Bénéficiaires]],'PADESCE Ccontractuelle'!$B$61:$N$175,9,FALSE))</f>
        <v/>
      </c>
      <c r="AB4652" s="16" t="str">
        <f>IF(ISBLANK(Consolication[[#This Row],[Bénéficiaires]]),"",VLOOKUP(Consolication[[#This Row],[Bénéficiaires]],'PADESCE Ccontractuelle'!$B$61:$N$175,10,FALSE))</f>
        <v/>
      </c>
      <c r="AC4652" s="34" t="e">
        <f>VLOOKUP(#REF!,Apprenants!A4653:I5656,8,FALSE)</f>
        <v>#REF!</v>
      </c>
    </row>
    <row r="4653" spans="22:29" s="16" customFormat="1" x14ac:dyDescent="0.35">
      <c r="V4653" s="16" t="str">
        <f>IF(ISBLANK(Consolication[[#This Row],[Bénéficiaires]]),"",VLOOKUP(Consolication[[#This Row],[Bénéficiaires]],'PADESCE Ccontractuelle'!$B$61:$N$175,9,FALSE))</f>
        <v/>
      </c>
      <c r="AB4653" s="16" t="str">
        <f>IF(ISBLANK(Consolication[[#This Row],[Bénéficiaires]]),"",VLOOKUP(Consolication[[#This Row],[Bénéficiaires]],'PADESCE Ccontractuelle'!$B$61:$N$175,10,FALSE))</f>
        <v/>
      </c>
      <c r="AC4653" s="34" t="e">
        <f>VLOOKUP(#REF!,Apprenants!A4654:I5657,8,FALSE)</f>
        <v>#REF!</v>
      </c>
    </row>
    <row r="4654" spans="22:29" s="16" customFormat="1" x14ac:dyDescent="0.35">
      <c r="V4654" s="16" t="str">
        <f>IF(ISBLANK(Consolication[[#This Row],[Bénéficiaires]]),"",VLOOKUP(Consolication[[#This Row],[Bénéficiaires]],'PADESCE Ccontractuelle'!$B$61:$N$175,9,FALSE))</f>
        <v/>
      </c>
      <c r="AB4654" s="16" t="str">
        <f>IF(ISBLANK(Consolication[[#This Row],[Bénéficiaires]]),"",VLOOKUP(Consolication[[#This Row],[Bénéficiaires]],'PADESCE Ccontractuelle'!$B$61:$N$175,10,FALSE))</f>
        <v/>
      </c>
      <c r="AC4654" s="34" t="e">
        <f>VLOOKUP(#REF!,Apprenants!A4655:I5658,8,FALSE)</f>
        <v>#REF!</v>
      </c>
    </row>
    <row r="4655" spans="22:29" s="16" customFormat="1" x14ac:dyDescent="0.35">
      <c r="V4655" s="16" t="str">
        <f>IF(ISBLANK(Consolication[[#This Row],[Bénéficiaires]]),"",VLOOKUP(Consolication[[#This Row],[Bénéficiaires]],'PADESCE Ccontractuelle'!$B$61:$N$175,9,FALSE))</f>
        <v/>
      </c>
      <c r="AB4655" s="16" t="str">
        <f>IF(ISBLANK(Consolication[[#This Row],[Bénéficiaires]]),"",VLOOKUP(Consolication[[#This Row],[Bénéficiaires]],'PADESCE Ccontractuelle'!$B$61:$N$175,10,FALSE))</f>
        <v/>
      </c>
      <c r="AC4655" s="34" t="e">
        <f>VLOOKUP(#REF!,Apprenants!A4656:I5659,8,FALSE)</f>
        <v>#REF!</v>
      </c>
    </row>
    <row r="4656" spans="22:29" s="16" customFormat="1" x14ac:dyDescent="0.35">
      <c r="V4656" s="16" t="str">
        <f>IF(ISBLANK(Consolication[[#This Row],[Bénéficiaires]]),"",VLOOKUP(Consolication[[#This Row],[Bénéficiaires]],'PADESCE Ccontractuelle'!$B$61:$N$175,9,FALSE))</f>
        <v/>
      </c>
      <c r="AB4656" s="16" t="str">
        <f>IF(ISBLANK(Consolication[[#This Row],[Bénéficiaires]]),"",VLOOKUP(Consolication[[#This Row],[Bénéficiaires]],'PADESCE Ccontractuelle'!$B$61:$N$175,10,FALSE))</f>
        <v/>
      </c>
      <c r="AC4656" s="34" t="e">
        <f>VLOOKUP(#REF!,Apprenants!A4657:I5660,8,FALSE)</f>
        <v>#REF!</v>
      </c>
    </row>
    <row r="4657" spans="22:29" s="16" customFormat="1" x14ac:dyDescent="0.35">
      <c r="V4657" s="16" t="str">
        <f>IF(ISBLANK(Consolication[[#This Row],[Bénéficiaires]]),"",VLOOKUP(Consolication[[#This Row],[Bénéficiaires]],'PADESCE Ccontractuelle'!$B$61:$N$175,9,FALSE))</f>
        <v/>
      </c>
      <c r="AB4657" s="16" t="str">
        <f>IF(ISBLANK(Consolication[[#This Row],[Bénéficiaires]]),"",VLOOKUP(Consolication[[#This Row],[Bénéficiaires]],'PADESCE Ccontractuelle'!$B$61:$N$175,10,FALSE))</f>
        <v/>
      </c>
      <c r="AC4657" s="34" t="e">
        <f>VLOOKUP(#REF!,Apprenants!A4658:I5661,8,FALSE)</f>
        <v>#REF!</v>
      </c>
    </row>
    <row r="4658" spans="22:29" s="16" customFormat="1" x14ac:dyDescent="0.35">
      <c r="V4658" s="16" t="str">
        <f>IF(ISBLANK(Consolication[[#This Row],[Bénéficiaires]]),"",VLOOKUP(Consolication[[#This Row],[Bénéficiaires]],'PADESCE Ccontractuelle'!$B$61:$N$175,9,FALSE))</f>
        <v/>
      </c>
      <c r="AB4658" s="16" t="str">
        <f>IF(ISBLANK(Consolication[[#This Row],[Bénéficiaires]]),"",VLOOKUP(Consolication[[#This Row],[Bénéficiaires]],'PADESCE Ccontractuelle'!$B$61:$N$175,10,FALSE))</f>
        <v/>
      </c>
      <c r="AC4658" s="34" t="e">
        <f>VLOOKUP(#REF!,Apprenants!A4659:I5662,8,FALSE)</f>
        <v>#REF!</v>
      </c>
    </row>
    <row r="4659" spans="22:29" s="16" customFormat="1" x14ac:dyDescent="0.35">
      <c r="V4659" s="16" t="str">
        <f>IF(ISBLANK(Consolication[[#This Row],[Bénéficiaires]]),"",VLOOKUP(Consolication[[#This Row],[Bénéficiaires]],'PADESCE Ccontractuelle'!$B$61:$N$175,9,FALSE))</f>
        <v/>
      </c>
      <c r="AB4659" s="16" t="str">
        <f>IF(ISBLANK(Consolication[[#This Row],[Bénéficiaires]]),"",VLOOKUP(Consolication[[#This Row],[Bénéficiaires]],'PADESCE Ccontractuelle'!$B$61:$N$175,10,FALSE))</f>
        <v/>
      </c>
      <c r="AC4659" s="34" t="e">
        <f>VLOOKUP(#REF!,Apprenants!A4660:I5663,8,FALSE)</f>
        <v>#REF!</v>
      </c>
    </row>
    <row r="4660" spans="22:29" s="16" customFormat="1" x14ac:dyDescent="0.35">
      <c r="V4660" s="16" t="str">
        <f>IF(ISBLANK(Consolication[[#This Row],[Bénéficiaires]]),"",VLOOKUP(Consolication[[#This Row],[Bénéficiaires]],'PADESCE Ccontractuelle'!$B$61:$N$175,9,FALSE))</f>
        <v/>
      </c>
      <c r="AB4660" s="16" t="str">
        <f>IF(ISBLANK(Consolication[[#This Row],[Bénéficiaires]]),"",VLOOKUP(Consolication[[#This Row],[Bénéficiaires]],'PADESCE Ccontractuelle'!$B$61:$N$175,10,FALSE))</f>
        <v/>
      </c>
      <c r="AC4660" s="34" t="e">
        <f>VLOOKUP(#REF!,Apprenants!A4661:I5664,8,FALSE)</f>
        <v>#REF!</v>
      </c>
    </row>
    <row r="4661" spans="22:29" s="16" customFormat="1" x14ac:dyDescent="0.35">
      <c r="V4661" s="16" t="str">
        <f>IF(ISBLANK(Consolication[[#This Row],[Bénéficiaires]]),"",VLOOKUP(Consolication[[#This Row],[Bénéficiaires]],'PADESCE Ccontractuelle'!$B$61:$N$175,9,FALSE))</f>
        <v/>
      </c>
      <c r="AB4661" s="16" t="str">
        <f>IF(ISBLANK(Consolication[[#This Row],[Bénéficiaires]]),"",VLOOKUP(Consolication[[#This Row],[Bénéficiaires]],'PADESCE Ccontractuelle'!$B$61:$N$175,10,FALSE))</f>
        <v/>
      </c>
      <c r="AC4661" s="34" t="e">
        <f>VLOOKUP(#REF!,Apprenants!A4662:I5665,8,FALSE)</f>
        <v>#REF!</v>
      </c>
    </row>
    <row r="4662" spans="22:29" s="16" customFormat="1" x14ac:dyDescent="0.35">
      <c r="V4662" s="16" t="str">
        <f>IF(ISBLANK(Consolication[[#This Row],[Bénéficiaires]]),"",VLOOKUP(Consolication[[#This Row],[Bénéficiaires]],'PADESCE Ccontractuelle'!$B$61:$N$175,9,FALSE))</f>
        <v/>
      </c>
      <c r="AB4662" s="16" t="str">
        <f>IF(ISBLANK(Consolication[[#This Row],[Bénéficiaires]]),"",VLOOKUP(Consolication[[#This Row],[Bénéficiaires]],'PADESCE Ccontractuelle'!$B$61:$N$175,10,FALSE))</f>
        <v/>
      </c>
      <c r="AC4662" s="34" t="e">
        <f>VLOOKUP(#REF!,Apprenants!A4663:I5666,8,FALSE)</f>
        <v>#REF!</v>
      </c>
    </row>
    <row r="4663" spans="22:29" s="16" customFormat="1" x14ac:dyDescent="0.35">
      <c r="V4663" s="16" t="str">
        <f>IF(ISBLANK(Consolication[[#This Row],[Bénéficiaires]]),"",VLOOKUP(Consolication[[#This Row],[Bénéficiaires]],'PADESCE Ccontractuelle'!$B$61:$N$175,9,FALSE))</f>
        <v/>
      </c>
      <c r="AB4663" s="16" t="str">
        <f>IF(ISBLANK(Consolication[[#This Row],[Bénéficiaires]]),"",VLOOKUP(Consolication[[#This Row],[Bénéficiaires]],'PADESCE Ccontractuelle'!$B$61:$N$175,10,FALSE))</f>
        <v/>
      </c>
      <c r="AC4663" s="34" t="e">
        <f>VLOOKUP(#REF!,Apprenants!A4664:I5667,8,FALSE)</f>
        <v>#REF!</v>
      </c>
    </row>
    <row r="4664" spans="22:29" s="16" customFormat="1" x14ac:dyDescent="0.35">
      <c r="V4664" s="16" t="str">
        <f>IF(ISBLANK(Consolication[[#This Row],[Bénéficiaires]]),"",VLOOKUP(Consolication[[#This Row],[Bénéficiaires]],'PADESCE Ccontractuelle'!$B$61:$N$175,9,FALSE))</f>
        <v/>
      </c>
      <c r="AB4664" s="16" t="str">
        <f>IF(ISBLANK(Consolication[[#This Row],[Bénéficiaires]]),"",VLOOKUP(Consolication[[#This Row],[Bénéficiaires]],'PADESCE Ccontractuelle'!$B$61:$N$175,10,FALSE))</f>
        <v/>
      </c>
      <c r="AC4664" s="34" t="e">
        <f>VLOOKUP(#REF!,Apprenants!A4665:I5668,8,FALSE)</f>
        <v>#REF!</v>
      </c>
    </row>
    <row r="4665" spans="22:29" s="16" customFormat="1" x14ac:dyDescent="0.35">
      <c r="V4665" s="16" t="str">
        <f>IF(ISBLANK(Consolication[[#This Row],[Bénéficiaires]]),"",VLOOKUP(Consolication[[#This Row],[Bénéficiaires]],'PADESCE Ccontractuelle'!$B$61:$N$175,9,FALSE))</f>
        <v/>
      </c>
      <c r="AB4665" s="16" t="str">
        <f>IF(ISBLANK(Consolication[[#This Row],[Bénéficiaires]]),"",VLOOKUP(Consolication[[#This Row],[Bénéficiaires]],'PADESCE Ccontractuelle'!$B$61:$N$175,10,FALSE))</f>
        <v/>
      </c>
      <c r="AC4665" s="34" t="e">
        <f>VLOOKUP(#REF!,Apprenants!A4666:I5669,8,FALSE)</f>
        <v>#REF!</v>
      </c>
    </row>
    <row r="4666" spans="22:29" s="16" customFormat="1" x14ac:dyDescent="0.35">
      <c r="V4666" s="16" t="str">
        <f>IF(ISBLANK(Consolication[[#This Row],[Bénéficiaires]]),"",VLOOKUP(Consolication[[#This Row],[Bénéficiaires]],'PADESCE Ccontractuelle'!$B$61:$N$175,9,FALSE))</f>
        <v/>
      </c>
      <c r="AB4666" s="16" t="str">
        <f>IF(ISBLANK(Consolication[[#This Row],[Bénéficiaires]]),"",VLOOKUP(Consolication[[#This Row],[Bénéficiaires]],'PADESCE Ccontractuelle'!$B$61:$N$175,10,FALSE))</f>
        <v/>
      </c>
      <c r="AC4666" s="34" t="e">
        <f>VLOOKUP(#REF!,Apprenants!A4667:I5670,8,FALSE)</f>
        <v>#REF!</v>
      </c>
    </row>
    <row r="4667" spans="22:29" s="16" customFormat="1" x14ac:dyDescent="0.35">
      <c r="V4667" s="16" t="str">
        <f>IF(ISBLANK(Consolication[[#This Row],[Bénéficiaires]]),"",VLOOKUP(Consolication[[#This Row],[Bénéficiaires]],'PADESCE Ccontractuelle'!$B$61:$N$175,9,FALSE))</f>
        <v/>
      </c>
      <c r="AB4667" s="16" t="str">
        <f>IF(ISBLANK(Consolication[[#This Row],[Bénéficiaires]]),"",VLOOKUP(Consolication[[#This Row],[Bénéficiaires]],'PADESCE Ccontractuelle'!$B$61:$N$175,10,FALSE))</f>
        <v/>
      </c>
      <c r="AC4667" s="34" t="e">
        <f>VLOOKUP(#REF!,Apprenants!A4668:I5671,8,FALSE)</f>
        <v>#REF!</v>
      </c>
    </row>
    <row r="4668" spans="22:29" s="16" customFormat="1" x14ac:dyDescent="0.35">
      <c r="V4668" s="16" t="str">
        <f>IF(ISBLANK(Consolication[[#This Row],[Bénéficiaires]]),"",VLOOKUP(Consolication[[#This Row],[Bénéficiaires]],'PADESCE Ccontractuelle'!$B$61:$N$175,9,FALSE))</f>
        <v/>
      </c>
      <c r="AB4668" s="16" t="str">
        <f>IF(ISBLANK(Consolication[[#This Row],[Bénéficiaires]]),"",VLOOKUP(Consolication[[#This Row],[Bénéficiaires]],'PADESCE Ccontractuelle'!$B$61:$N$175,10,FALSE))</f>
        <v/>
      </c>
      <c r="AC4668" s="34" t="e">
        <f>VLOOKUP(#REF!,Apprenants!A4669:I5672,8,FALSE)</f>
        <v>#REF!</v>
      </c>
    </row>
    <row r="4669" spans="22:29" s="16" customFormat="1" x14ac:dyDescent="0.35">
      <c r="V4669" s="16" t="str">
        <f>IF(ISBLANK(Consolication[[#This Row],[Bénéficiaires]]),"",VLOOKUP(Consolication[[#This Row],[Bénéficiaires]],'PADESCE Ccontractuelle'!$B$61:$N$175,9,FALSE))</f>
        <v/>
      </c>
      <c r="AB4669" s="16" t="str">
        <f>IF(ISBLANK(Consolication[[#This Row],[Bénéficiaires]]),"",VLOOKUP(Consolication[[#This Row],[Bénéficiaires]],'PADESCE Ccontractuelle'!$B$61:$N$175,10,FALSE))</f>
        <v/>
      </c>
      <c r="AC4669" s="34" t="e">
        <f>VLOOKUP(#REF!,Apprenants!A4670:I5673,8,FALSE)</f>
        <v>#REF!</v>
      </c>
    </row>
    <row r="4670" spans="22:29" s="16" customFormat="1" x14ac:dyDescent="0.35">
      <c r="V4670" s="16" t="str">
        <f>IF(ISBLANK(Consolication[[#This Row],[Bénéficiaires]]),"",VLOOKUP(Consolication[[#This Row],[Bénéficiaires]],'PADESCE Ccontractuelle'!$B$61:$N$175,9,FALSE))</f>
        <v/>
      </c>
      <c r="AB4670" s="16" t="str">
        <f>IF(ISBLANK(Consolication[[#This Row],[Bénéficiaires]]),"",VLOOKUP(Consolication[[#This Row],[Bénéficiaires]],'PADESCE Ccontractuelle'!$B$61:$N$175,10,FALSE))</f>
        <v/>
      </c>
      <c r="AC4670" s="34" t="e">
        <f>VLOOKUP(#REF!,Apprenants!A4671:I5674,8,FALSE)</f>
        <v>#REF!</v>
      </c>
    </row>
    <row r="4671" spans="22:29" s="16" customFormat="1" x14ac:dyDescent="0.35">
      <c r="V4671" s="16" t="str">
        <f>IF(ISBLANK(Consolication[[#This Row],[Bénéficiaires]]),"",VLOOKUP(Consolication[[#This Row],[Bénéficiaires]],'PADESCE Ccontractuelle'!$B$61:$N$175,9,FALSE))</f>
        <v/>
      </c>
      <c r="AB4671" s="16" t="str">
        <f>IF(ISBLANK(Consolication[[#This Row],[Bénéficiaires]]),"",VLOOKUP(Consolication[[#This Row],[Bénéficiaires]],'PADESCE Ccontractuelle'!$B$61:$N$175,10,FALSE))</f>
        <v/>
      </c>
      <c r="AC4671" s="34" t="e">
        <f>VLOOKUP(#REF!,Apprenants!A4672:I5675,8,FALSE)</f>
        <v>#REF!</v>
      </c>
    </row>
    <row r="4672" spans="22:29" s="16" customFormat="1" x14ac:dyDescent="0.35">
      <c r="V4672" s="16" t="str">
        <f>IF(ISBLANK(Consolication[[#This Row],[Bénéficiaires]]),"",VLOOKUP(Consolication[[#This Row],[Bénéficiaires]],'PADESCE Ccontractuelle'!$B$61:$N$175,9,FALSE))</f>
        <v/>
      </c>
      <c r="AB4672" s="16" t="str">
        <f>IF(ISBLANK(Consolication[[#This Row],[Bénéficiaires]]),"",VLOOKUP(Consolication[[#This Row],[Bénéficiaires]],'PADESCE Ccontractuelle'!$B$61:$N$175,10,FALSE))</f>
        <v/>
      </c>
      <c r="AC4672" s="34" t="e">
        <f>VLOOKUP(#REF!,Apprenants!A4673:I5676,8,FALSE)</f>
        <v>#REF!</v>
      </c>
    </row>
    <row r="4673" spans="22:29" s="16" customFormat="1" x14ac:dyDescent="0.35">
      <c r="V4673" s="16" t="str">
        <f>IF(ISBLANK(Consolication[[#This Row],[Bénéficiaires]]),"",VLOOKUP(Consolication[[#This Row],[Bénéficiaires]],'PADESCE Ccontractuelle'!$B$61:$N$175,9,FALSE))</f>
        <v/>
      </c>
      <c r="AB4673" s="16" t="str">
        <f>IF(ISBLANK(Consolication[[#This Row],[Bénéficiaires]]),"",VLOOKUP(Consolication[[#This Row],[Bénéficiaires]],'PADESCE Ccontractuelle'!$B$61:$N$175,10,FALSE))</f>
        <v/>
      </c>
      <c r="AC4673" s="34" t="e">
        <f>VLOOKUP(#REF!,Apprenants!A4674:I5677,8,FALSE)</f>
        <v>#REF!</v>
      </c>
    </row>
    <row r="4674" spans="22:29" s="16" customFormat="1" x14ac:dyDescent="0.35">
      <c r="V4674" s="16" t="str">
        <f>IF(ISBLANK(Consolication[[#This Row],[Bénéficiaires]]),"",VLOOKUP(Consolication[[#This Row],[Bénéficiaires]],'PADESCE Ccontractuelle'!$B$61:$N$175,9,FALSE))</f>
        <v/>
      </c>
      <c r="AB4674" s="16" t="str">
        <f>IF(ISBLANK(Consolication[[#This Row],[Bénéficiaires]]),"",VLOOKUP(Consolication[[#This Row],[Bénéficiaires]],'PADESCE Ccontractuelle'!$B$61:$N$175,10,FALSE))</f>
        <v/>
      </c>
      <c r="AC4674" s="34" t="e">
        <f>VLOOKUP(#REF!,Apprenants!A4675:I5678,8,FALSE)</f>
        <v>#REF!</v>
      </c>
    </row>
    <row r="4675" spans="22:29" s="16" customFormat="1" x14ac:dyDescent="0.35">
      <c r="V4675" s="16" t="str">
        <f>IF(ISBLANK(Consolication[[#This Row],[Bénéficiaires]]),"",VLOOKUP(Consolication[[#This Row],[Bénéficiaires]],'PADESCE Ccontractuelle'!$B$61:$N$175,9,FALSE))</f>
        <v/>
      </c>
      <c r="AB4675" s="16" t="str">
        <f>IF(ISBLANK(Consolication[[#This Row],[Bénéficiaires]]),"",VLOOKUP(Consolication[[#This Row],[Bénéficiaires]],'PADESCE Ccontractuelle'!$B$61:$N$175,10,FALSE))</f>
        <v/>
      </c>
      <c r="AC4675" s="34" t="e">
        <f>VLOOKUP(#REF!,Apprenants!A4676:I5679,8,FALSE)</f>
        <v>#REF!</v>
      </c>
    </row>
    <row r="4676" spans="22:29" s="16" customFormat="1" x14ac:dyDescent="0.35">
      <c r="V4676" s="16" t="str">
        <f>IF(ISBLANK(Consolication[[#This Row],[Bénéficiaires]]),"",VLOOKUP(Consolication[[#This Row],[Bénéficiaires]],'PADESCE Ccontractuelle'!$B$61:$N$175,9,FALSE))</f>
        <v/>
      </c>
      <c r="AB4676" s="16" t="str">
        <f>IF(ISBLANK(Consolication[[#This Row],[Bénéficiaires]]),"",VLOOKUP(Consolication[[#This Row],[Bénéficiaires]],'PADESCE Ccontractuelle'!$B$61:$N$175,10,FALSE))</f>
        <v/>
      </c>
      <c r="AC4676" s="34" t="e">
        <f>VLOOKUP(#REF!,Apprenants!A4677:I5680,8,FALSE)</f>
        <v>#REF!</v>
      </c>
    </row>
    <row r="4677" spans="22:29" s="16" customFormat="1" x14ac:dyDescent="0.35">
      <c r="V4677" s="16" t="str">
        <f>IF(ISBLANK(Consolication[[#This Row],[Bénéficiaires]]),"",VLOOKUP(Consolication[[#This Row],[Bénéficiaires]],'PADESCE Ccontractuelle'!$B$61:$N$175,9,FALSE))</f>
        <v/>
      </c>
      <c r="AB4677" s="16" t="str">
        <f>IF(ISBLANK(Consolication[[#This Row],[Bénéficiaires]]),"",VLOOKUP(Consolication[[#This Row],[Bénéficiaires]],'PADESCE Ccontractuelle'!$B$61:$N$175,10,FALSE))</f>
        <v/>
      </c>
      <c r="AC4677" s="34" t="e">
        <f>VLOOKUP(#REF!,Apprenants!A4678:I5681,8,FALSE)</f>
        <v>#REF!</v>
      </c>
    </row>
    <row r="4678" spans="22:29" s="16" customFormat="1" x14ac:dyDescent="0.35">
      <c r="V4678" s="16" t="str">
        <f>IF(ISBLANK(Consolication[[#This Row],[Bénéficiaires]]),"",VLOOKUP(Consolication[[#This Row],[Bénéficiaires]],'PADESCE Ccontractuelle'!$B$61:$N$175,9,FALSE))</f>
        <v/>
      </c>
      <c r="AB4678" s="16" t="str">
        <f>IF(ISBLANK(Consolication[[#This Row],[Bénéficiaires]]),"",VLOOKUP(Consolication[[#This Row],[Bénéficiaires]],'PADESCE Ccontractuelle'!$B$61:$N$175,10,FALSE))</f>
        <v/>
      </c>
      <c r="AC4678" s="34" t="e">
        <f>VLOOKUP(#REF!,Apprenants!A4679:I5682,8,FALSE)</f>
        <v>#REF!</v>
      </c>
    </row>
    <row r="4679" spans="22:29" s="16" customFormat="1" x14ac:dyDescent="0.35">
      <c r="V4679" s="16" t="str">
        <f>IF(ISBLANK(Consolication[[#This Row],[Bénéficiaires]]),"",VLOOKUP(Consolication[[#This Row],[Bénéficiaires]],'PADESCE Ccontractuelle'!$B$61:$N$175,9,FALSE))</f>
        <v/>
      </c>
      <c r="AB4679" s="16" t="str">
        <f>IF(ISBLANK(Consolication[[#This Row],[Bénéficiaires]]),"",VLOOKUP(Consolication[[#This Row],[Bénéficiaires]],'PADESCE Ccontractuelle'!$B$61:$N$175,10,FALSE))</f>
        <v/>
      </c>
      <c r="AC4679" s="34" t="e">
        <f>VLOOKUP(#REF!,Apprenants!A4680:I5683,8,FALSE)</f>
        <v>#REF!</v>
      </c>
    </row>
    <row r="4680" spans="22:29" s="16" customFormat="1" x14ac:dyDescent="0.35">
      <c r="V4680" s="16" t="str">
        <f>IF(ISBLANK(Consolication[[#This Row],[Bénéficiaires]]),"",VLOOKUP(Consolication[[#This Row],[Bénéficiaires]],'PADESCE Ccontractuelle'!$B$61:$N$175,9,FALSE))</f>
        <v/>
      </c>
      <c r="AB4680" s="16" t="str">
        <f>IF(ISBLANK(Consolication[[#This Row],[Bénéficiaires]]),"",VLOOKUP(Consolication[[#This Row],[Bénéficiaires]],'PADESCE Ccontractuelle'!$B$61:$N$175,10,FALSE))</f>
        <v/>
      </c>
      <c r="AC4680" s="34" t="e">
        <f>VLOOKUP(#REF!,Apprenants!A4681:I5684,8,FALSE)</f>
        <v>#REF!</v>
      </c>
    </row>
    <row r="4681" spans="22:29" s="16" customFormat="1" x14ac:dyDescent="0.35">
      <c r="V4681" s="16" t="str">
        <f>IF(ISBLANK(Consolication[[#This Row],[Bénéficiaires]]),"",VLOOKUP(Consolication[[#This Row],[Bénéficiaires]],'PADESCE Ccontractuelle'!$B$61:$N$175,9,FALSE))</f>
        <v/>
      </c>
      <c r="AB4681" s="16" t="str">
        <f>IF(ISBLANK(Consolication[[#This Row],[Bénéficiaires]]),"",VLOOKUP(Consolication[[#This Row],[Bénéficiaires]],'PADESCE Ccontractuelle'!$B$61:$N$175,10,FALSE))</f>
        <v/>
      </c>
      <c r="AC4681" s="34" t="e">
        <f>VLOOKUP(#REF!,Apprenants!A4682:I5685,8,FALSE)</f>
        <v>#REF!</v>
      </c>
    </row>
    <row r="4682" spans="22:29" s="16" customFormat="1" x14ac:dyDescent="0.35">
      <c r="V4682" s="16" t="str">
        <f>IF(ISBLANK(Consolication[[#This Row],[Bénéficiaires]]),"",VLOOKUP(Consolication[[#This Row],[Bénéficiaires]],'PADESCE Ccontractuelle'!$B$61:$N$175,9,FALSE))</f>
        <v/>
      </c>
      <c r="AB4682" s="16" t="str">
        <f>IF(ISBLANK(Consolication[[#This Row],[Bénéficiaires]]),"",VLOOKUP(Consolication[[#This Row],[Bénéficiaires]],'PADESCE Ccontractuelle'!$B$61:$N$175,10,FALSE))</f>
        <v/>
      </c>
      <c r="AC4682" s="34" t="e">
        <f>VLOOKUP(#REF!,Apprenants!A4683:I5686,8,FALSE)</f>
        <v>#REF!</v>
      </c>
    </row>
    <row r="4683" spans="22:29" s="16" customFormat="1" x14ac:dyDescent="0.35">
      <c r="V4683" s="16" t="str">
        <f>IF(ISBLANK(Consolication[[#This Row],[Bénéficiaires]]),"",VLOOKUP(Consolication[[#This Row],[Bénéficiaires]],'PADESCE Ccontractuelle'!$B$61:$N$175,9,FALSE))</f>
        <v/>
      </c>
      <c r="AB4683" s="16" t="str">
        <f>IF(ISBLANK(Consolication[[#This Row],[Bénéficiaires]]),"",VLOOKUP(Consolication[[#This Row],[Bénéficiaires]],'PADESCE Ccontractuelle'!$B$61:$N$175,10,FALSE))</f>
        <v/>
      </c>
      <c r="AC4683" s="34" t="e">
        <f>VLOOKUP(#REF!,Apprenants!A4684:I5687,8,FALSE)</f>
        <v>#REF!</v>
      </c>
    </row>
    <row r="4684" spans="22:29" s="16" customFormat="1" x14ac:dyDescent="0.35">
      <c r="V4684" s="16" t="str">
        <f>IF(ISBLANK(Consolication[[#This Row],[Bénéficiaires]]),"",VLOOKUP(Consolication[[#This Row],[Bénéficiaires]],'PADESCE Ccontractuelle'!$B$61:$N$175,9,FALSE))</f>
        <v/>
      </c>
      <c r="AB4684" s="16" t="str">
        <f>IF(ISBLANK(Consolication[[#This Row],[Bénéficiaires]]),"",VLOOKUP(Consolication[[#This Row],[Bénéficiaires]],'PADESCE Ccontractuelle'!$B$61:$N$175,10,FALSE))</f>
        <v/>
      </c>
      <c r="AC4684" s="34" t="e">
        <f>VLOOKUP(#REF!,Apprenants!A4685:I5688,8,FALSE)</f>
        <v>#REF!</v>
      </c>
    </row>
    <row r="4685" spans="22:29" s="16" customFormat="1" x14ac:dyDescent="0.35">
      <c r="V4685" s="16" t="str">
        <f>IF(ISBLANK(Consolication[[#This Row],[Bénéficiaires]]),"",VLOOKUP(Consolication[[#This Row],[Bénéficiaires]],'PADESCE Ccontractuelle'!$B$61:$N$175,9,FALSE))</f>
        <v/>
      </c>
      <c r="AB4685" s="16" t="str">
        <f>IF(ISBLANK(Consolication[[#This Row],[Bénéficiaires]]),"",VLOOKUP(Consolication[[#This Row],[Bénéficiaires]],'PADESCE Ccontractuelle'!$B$61:$N$175,10,FALSE))</f>
        <v/>
      </c>
      <c r="AC4685" s="34" t="e">
        <f>VLOOKUP(#REF!,Apprenants!A4686:I5689,8,FALSE)</f>
        <v>#REF!</v>
      </c>
    </row>
    <row r="4686" spans="22:29" s="16" customFormat="1" x14ac:dyDescent="0.35">
      <c r="V4686" s="16" t="str">
        <f>IF(ISBLANK(Consolication[[#This Row],[Bénéficiaires]]),"",VLOOKUP(Consolication[[#This Row],[Bénéficiaires]],'PADESCE Ccontractuelle'!$B$61:$N$175,9,FALSE))</f>
        <v/>
      </c>
      <c r="AB4686" s="16" t="str">
        <f>IF(ISBLANK(Consolication[[#This Row],[Bénéficiaires]]),"",VLOOKUP(Consolication[[#This Row],[Bénéficiaires]],'PADESCE Ccontractuelle'!$B$61:$N$175,10,FALSE))</f>
        <v/>
      </c>
      <c r="AC4686" s="34" t="e">
        <f>VLOOKUP(#REF!,Apprenants!A4687:I5690,8,FALSE)</f>
        <v>#REF!</v>
      </c>
    </row>
    <row r="4687" spans="22:29" s="16" customFormat="1" x14ac:dyDescent="0.35">
      <c r="V4687" s="16" t="str">
        <f>IF(ISBLANK(Consolication[[#This Row],[Bénéficiaires]]),"",VLOOKUP(Consolication[[#This Row],[Bénéficiaires]],'PADESCE Ccontractuelle'!$B$61:$N$175,9,FALSE))</f>
        <v/>
      </c>
      <c r="AB4687" s="16" t="str">
        <f>IF(ISBLANK(Consolication[[#This Row],[Bénéficiaires]]),"",VLOOKUP(Consolication[[#This Row],[Bénéficiaires]],'PADESCE Ccontractuelle'!$B$61:$N$175,10,FALSE))</f>
        <v/>
      </c>
      <c r="AC4687" s="34" t="e">
        <f>VLOOKUP(#REF!,Apprenants!A4688:I5691,8,FALSE)</f>
        <v>#REF!</v>
      </c>
    </row>
    <row r="4688" spans="22:29" s="16" customFormat="1" x14ac:dyDescent="0.35">
      <c r="V4688" s="16" t="str">
        <f>IF(ISBLANK(Consolication[[#This Row],[Bénéficiaires]]),"",VLOOKUP(Consolication[[#This Row],[Bénéficiaires]],'PADESCE Ccontractuelle'!$B$61:$N$175,9,FALSE))</f>
        <v/>
      </c>
      <c r="AB4688" s="16" t="str">
        <f>IF(ISBLANK(Consolication[[#This Row],[Bénéficiaires]]),"",VLOOKUP(Consolication[[#This Row],[Bénéficiaires]],'PADESCE Ccontractuelle'!$B$61:$N$175,10,FALSE))</f>
        <v/>
      </c>
      <c r="AC4688" s="34" t="e">
        <f>VLOOKUP(#REF!,Apprenants!A4689:I5692,8,FALSE)</f>
        <v>#REF!</v>
      </c>
    </row>
    <row r="4689" spans="22:29" s="16" customFormat="1" x14ac:dyDescent="0.35">
      <c r="V4689" s="16" t="str">
        <f>IF(ISBLANK(Consolication[[#This Row],[Bénéficiaires]]),"",VLOOKUP(Consolication[[#This Row],[Bénéficiaires]],'PADESCE Ccontractuelle'!$B$61:$N$175,9,FALSE))</f>
        <v/>
      </c>
      <c r="AB4689" s="16" t="str">
        <f>IF(ISBLANK(Consolication[[#This Row],[Bénéficiaires]]),"",VLOOKUP(Consolication[[#This Row],[Bénéficiaires]],'PADESCE Ccontractuelle'!$B$61:$N$175,10,FALSE))</f>
        <v/>
      </c>
      <c r="AC4689" s="34" t="e">
        <f>VLOOKUP(#REF!,Apprenants!A4690:I5693,8,FALSE)</f>
        <v>#REF!</v>
      </c>
    </row>
    <row r="4690" spans="22:29" s="16" customFormat="1" x14ac:dyDescent="0.35">
      <c r="V4690" s="16" t="str">
        <f>IF(ISBLANK(Consolication[[#This Row],[Bénéficiaires]]),"",VLOOKUP(Consolication[[#This Row],[Bénéficiaires]],'PADESCE Ccontractuelle'!$B$61:$N$175,9,FALSE))</f>
        <v/>
      </c>
      <c r="AB4690" s="16" t="str">
        <f>IF(ISBLANK(Consolication[[#This Row],[Bénéficiaires]]),"",VLOOKUP(Consolication[[#This Row],[Bénéficiaires]],'PADESCE Ccontractuelle'!$B$61:$N$175,10,FALSE))</f>
        <v/>
      </c>
      <c r="AC4690" s="34" t="e">
        <f>VLOOKUP(#REF!,Apprenants!A4691:I5694,8,FALSE)</f>
        <v>#REF!</v>
      </c>
    </row>
    <row r="4691" spans="22:29" s="16" customFormat="1" x14ac:dyDescent="0.35">
      <c r="V4691" s="16" t="str">
        <f>IF(ISBLANK(Consolication[[#This Row],[Bénéficiaires]]),"",VLOOKUP(Consolication[[#This Row],[Bénéficiaires]],'PADESCE Ccontractuelle'!$B$61:$N$175,9,FALSE))</f>
        <v/>
      </c>
      <c r="AB4691" s="16" t="str">
        <f>IF(ISBLANK(Consolication[[#This Row],[Bénéficiaires]]),"",VLOOKUP(Consolication[[#This Row],[Bénéficiaires]],'PADESCE Ccontractuelle'!$B$61:$N$175,10,FALSE))</f>
        <v/>
      </c>
      <c r="AC4691" s="34" t="e">
        <f>VLOOKUP(#REF!,Apprenants!A4692:I5695,8,FALSE)</f>
        <v>#REF!</v>
      </c>
    </row>
    <row r="4692" spans="22:29" s="16" customFormat="1" x14ac:dyDescent="0.35">
      <c r="V4692" s="16" t="str">
        <f>IF(ISBLANK(Consolication[[#This Row],[Bénéficiaires]]),"",VLOOKUP(Consolication[[#This Row],[Bénéficiaires]],'PADESCE Ccontractuelle'!$B$61:$N$175,9,FALSE))</f>
        <v/>
      </c>
      <c r="AB4692" s="16" t="str">
        <f>IF(ISBLANK(Consolication[[#This Row],[Bénéficiaires]]),"",VLOOKUP(Consolication[[#This Row],[Bénéficiaires]],'PADESCE Ccontractuelle'!$B$61:$N$175,10,FALSE))</f>
        <v/>
      </c>
      <c r="AC4692" s="34" t="e">
        <f>VLOOKUP(#REF!,Apprenants!A4693:I5696,8,FALSE)</f>
        <v>#REF!</v>
      </c>
    </row>
    <row r="4693" spans="22:29" s="16" customFormat="1" x14ac:dyDescent="0.35">
      <c r="V4693" s="16" t="str">
        <f>IF(ISBLANK(Consolication[[#This Row],[Bénéficiaires]]),"",VLOOKUP(Consolication[[#This Row],[Bénéficiaires]],'PADESCE Ccontractuelle'!$B$61:$N$175,9,FALSE))</f>
        <v/>
      </c>
      <c r="AB4693" s="16" t="str">
        <f>IF(ISBLANK(Consolication[[#This Row],[Bénéficiaires]]),"",VLOOKUP(Consolication[[#This Row],[Bénéficiaires]],'PADESCE Ccontractuelle'!$B$61:$N$175,10,FALSE))</f>
        <v/>
      </c>
      <c r="AC4693" s="34" t="e">
        <f>VLOOKUP(#REF!,Apprenants!A4694:I5697,8,FALSE)</f>
        <v>#REF!</v>
      </c>
    </row>
    <row r="4694" spans="22:29" s="16" customFormat="1" x14ac:dyDescent="0.35">
      <c r="V4694" s="16" t="str">
        <f>IF(ISBLANK(Consolication[[#This Row],[Bénéficiaires]]),"",VLOOKUP(Consolication[[#This Row],[Bénéficiaires]],'PADESCE Ccontractuelle'!$B$61:$N$175,9,FALSE))</f>
        <v/>
      </c>
      <c r="AB4694" s="16" t="str">
        <f>IF(ISBLANK(Consolication[[#This Row],[Bénéficiaires]]),"",VLOOKUP(Consolication[[#This Row],[Bénéficiaires]],'PADESCE Ccontractuelle'!$B$61:$N$175,10,FALSE))</f>
        <v/>
      </c>
      <c r="AC4694" s="34" t="e">
        <f>VLOOKUP(#REF!,Apprenants!A4695:I5698,8,FALSE)</f>
        <v>#REF!</v>
      </c>
    </row>
    <row r="4695" spans="22:29" s="16" customFormat="1" x14ac:dyDescent="0.35">
      <c r="V4695" s="16" t="str">
        <f>IF(ISBLANK(Consolication[[#This Row],[Bénéficiaires]]),"",VLOOKUP(Consolication[[#This Row],[Bénéficiaires]],'PADESCE Ccontractuelle'!$B$61:$N$175,9,FALSE))</f>
        <v/>
      </c>
      <c r="AB4695" s="16" t="str">
        <f>IF(ISBLANK(Consolication[[#This Row],[Bénéficiaires]]),"",VLOOKUP(Consolication[[#This Row],[Bénéficiaires]],'PADESCE Ccontractuelle'!$B$61:$N$175,10,FALSE))</f>
        <v/>
      </c>
      <c r="AC4695" s="34" t="e">
        <f>VLOOKUP(#REF!,Apprenants!A4696:I5699,8,FALSE)</f>
        <v>#REF!</v>
      </c>
    </row>
    <row r="4696" spans="22:29" s="16" customFormat="1" x14ac:dyDescent="0.35">
      <c r="V4696" s="16" t="str">
        <f>IF(ISBLANK(Consolication[[#This Row],[Bénéficiaires]]),"",VLOOKUP(Consolication[[#This Row],[Bénéficiaires]],'PADESCE Ccontractuelle'!$B$61:$N$175,9,FALSE))</f>
        <v/>
      </c>
      <c r="AB4696" s="16" t="str">
        <f>IF(ISBLANK(Consolication[[#This Row],[Bénéficiaires]]),"",VLOOKUP(Consolication[[#This Row],[Bénéficiaires]],'PADESCE Ccontractuelle'!$B$61:$N$175,10,FALSE))</f>
        <v/>
      </c>
      <c r="AC4696" s="34" t="e">
        <f>VLOOKUP(#REF!,Apprenants!A4697:I5700,8,FALSE)</f>
        <v>#REF!</v>
      </c>
    </row>
    <row r="4697" spans="22:29" s="16" customFormat="1" x14ac:dyDescent="0.35">
      <c r="V4697" s="16" t="str">
        <f>IF(ISBLANK(Consolication[[#This Row],[Bénéficiaires]]),"",VLOOKUP(Consolication[[#This Row],[Bénéficiaires]],'PADESCE Ccontractuelle'!$B$61:$N$175,9,FALSE))</f>
        <v/>
      </c>
      <c r="AB4697" s="16" t="str">
        <f>IF(ISBLANK(Consolication[[#This Row],[Bénéficiaires]]),"",VLOOKUP(Consolication[[#This Row],[Bénéficiaires]],'PADESCE Ccontractuelle'!$B$61:$N$175,10,FALSE))</f>
        <v/>
      </c>
      <c r="AC4697" s="34" t="e">
        <f>VLOOKUP(#REF!,Apprenants!A4698:I5701,8,FALSE)</f>
        <v>#REF!</v>
      </c>
    </row>
    <row r="4698" spans="22:29" s="16" customFormat="1" x14ac:dyDescent="0.35">
      <c r="V4698" s="16" t="str">
        <f>IF(ISBLANK(Consolication[[#This Row],[Bénéficiaires]]),"",VLOOKUP(Consolication[[#This Row],[Bénéficiaires]],'PADESCE Ccontractuelle'!$B$61:$N$175,9,FALSE))</f>
        <v/>
      </c>
      <c r="AB4698" s="16" t="str">
        <f>IF(ISBLANK(Consolication[[#This Row],[Bénéficiaires]]),"",VLOOKUP(Consolication[[#This Row],[Bénéficiaires]],'PADESCE Ccontractuelle'!$B$61:$N$175,10,FALSE))</f>
        <v/>
      </c>
      <c r="AC4698" s="34" t="e">
        <f>VLOOKUP(#REF!,Apprenants!A4699:I5702,8,FALSE)</f>
        <v>#REF!</v>
      </c>
    </row>
    <row r="4699" spans="22:29" s="16" customFormat="1" x14ac:dyDescent="0.35">
      <c r="V4699" s="16" t="str">
        <f>IF(ISBLANK(Consolication[[#This Row],[Bénéficiaires]]),"",VLOOKUP(Consolication[[#This Row],[Bénéficiaires]],'PADESCE Ccontractuelle'!$B$61:$N$175,9,FALSE))</f>
        <v/>
      </c>
      <c r="AB4699" s="16" t="str">
        <f>IF(ISBLANK(Consolication[[#This Row],[Bénéficiaires]]),"",VLOOKUP(Consolication[[#This Row],[Bénéficiaires]],'PADESCE Ccontractuelle'!$B$61:$N$175,10,FALSE))</f>
        <v/>
      </c>
      <c r="AC4699" s="34" t="e">
        <f>VLOOKUP(#REF!,Apprenants!A4700:I5703,8,FALSE)</f>
        <v>#REF!</v>
      </c>
    </row>
    <row r="4700" spans="22:29" s="16" customFormat="1" x14ac:dyDescent="0.35">
      <c r="V4700" s="16" t="str">
        <f>IF(ISBLANK(Consolication[[#This Row],[Bénéficiaires]]),"",VLOOKUP(Consolication[[#This Row],[Bénéficiaires]],'PADESCE Ccontractuelle'!$B$61:$N$175,9,FALSE))</f>
        <v/>
      </c>
      <c r="AB4700" s="16" t="str">
        <f>IF(ISBLANK(Consolication[[#This Row],[Bénéficiaires]]),"",VLOOKUP(Consolication[[#This Row],[Bénéficiaires]],'PADESCE Ccontractuelle'!$B$61:$N$175,10,FALSE))</f>
        <v/>
      </c>
      <c r="AC4700" s="34" t="e">
        <f>VLOOKUP(#REF!,Apprenants!A4701:I5704,8,FALSE)</f>
        <v>#REF!</v>
      </c>
    </row>
    <row r="4701" spans="22:29" s="16" customFormat="1" x14ac:dyDescent="0.35">
      <c r="V4701" s="16" t="str">
        <f>IF(ISBLANK(Consolication[[#This Row],[Bénéficiaires]]),"",VLOOKUP(Consolication[[#This Row],[Bénéficiaires]],'PADESCE Ccontractuelle'!$B$61:$N$175,9,FALSE))</f>
        <v/>
      </c>
      <c r="AB4701" s="16" t="str">
        <f>IF(ISBLANK(Consolication[[#This Row],[Bénéficiaires]]),"",VLOOKUP(Consolication[[#This Row],[Bénéficiaires]],'PADESCE Ccontractuelle'!$B$61:$N$175,10,FALSE))</f>
        <v/>
      </c>
      <c r="AC4701" s="34" t="e">
        <f>VLOOKUP(#REF!,Apprenants!A4702:I5705,8,FALSE)</f>
        <v>#REF!</v>
      </c>
    </row>
    <row r="4702" spans="22:29" s="16" customFormat="1" x14ac:dyDescent="0.35">
      <c r="V4702" s="16" t="str">
        <f>IF(ISBLANK(Consolication[[#This Row],[Bénéficiaires]]),"",VLOOKUP(Consolication[[#This Row],[Bénéficiaires]],'PADESCE Ccontractuelle'!$B$61:$N$175,9,FALSE))</f>
        <v/>
      </c>
      <c r="AB4702" s="16" t="str">
        <f>IF(ISBLANK(Consolication[[#This Row],[Bénéficiaires]]),"",VLOOKUP(Consolication[[#This Row],[Bénéficiaires]],'PADESCE Ccontractuelle'!$B$61:$N$175,10,FALSE))</f>
        <v/>
      </c>
      <c r="AC4702" s="34" t="e">
        <f>VLOOKUP(#REF!,Apprenants!A4703:I5706,8,FALSE)</f>
        <v>#REF!</v>
      </c>
    </row>
    <row r="4703" spans="22:29" s="16" customFormat="1" x14ac:dyDescent="0.35">
      <c r="V4703" s="16" t="str">
        <f>IF(ISBLANK(Consolication[[#This Row],[Bénéficiaires]]),"",VLOOKUP(Consolication[[#This Row],[Bénéficiaires]],'PADESCE Ccontractuelle'!$B$61:$N$175,9,FALSE))</f>
        <v/>
      </c>
      <c r="AB4703" s="16" t="str">
        <f>IF(ISBLANK(Consolication[[#This Row],[Bénéficiaires]]),"",VLOOKUP(Consolication[[#This Row],[Bénéficiaires]],'PADESCE Ccontractuelle'!$B$61:$N$175,10,FALSE))</f>
        <v/>
      </c>
      <c r="AC4703" s="34" t="e">
        <f>VLOOKUP(#REF!,Apprenants!A4704:I5707,8,FALSE)</f>
        <v>#REF!</v>
      </c>
    </row>
    <row r="4704" spans="22:29" s="16" customFormat="1" x14ac:dyDescent="0.35">
      <c r="V4704" s="16" t="str">
        <f>IF(ISBLANK(Consolication[[#This Row],[Bénéficiaires]]),"",VLOOKUP(Consolication[[#This Row],[Bénéficiaires]],'PADESCE Ccontractuelle'!$B$61:$N$175,9,FALSE))</f>
        <v/>
      </c>
      <c r="AB4704" s="16" t="str">
        <f>IF(ISBLANK(Consolication[[#This Row],[Bénéficiaires]]),"",VLOOKUP(Consolication[[#This Row],[Bénéficiaires]],'PADESCE Ccontractuelle'!$B$61:$N$175,10,FALSE))</f>
        <v/>
      </c>
      <c r="AC4704" s="34" t="e">
        <f>VLOOKUP(#REF!,Apprenants!A4705:I5708,8,FALSE)</f>
        <v>#REF!</v>
      </c>
    </row>
    <row r="4705" spans="22:29" s="16" customFormat="1" x14ac:dyDescent="0.35">
      <c r="V4705" s="16" t="str">
        <f>IF(ISBLANK(Consolication[[#This Row],[Bénéficiaires]]),"",VLOOKUP(Consolication[[#This Row],[Bénéficiaires]],'PADESCE Ccontractuelle'!$B$61:$N$175,9,FALSE))</f>
        <v/>
      </c>
      <c r="AB4705" s="16" t="str">
        <f>IF(ISBLANK(Consolication[[#This Row],[Bénéficiaires]]),"",VLOOKUP(Consolication[[#This Row],[Bénéficiaires]],'PADESCE Ccontractuelle'!$B$61:$N$175,10,FALSE))</f>
        <v/>
      </c>
      <c r="AC4705" s="34" t="e">
        <f>VLOOKUP(#REF!,Apprenants!A4706:I5709,8,FALSE)</f>
        <v>#REF!</v>
      </c>
    </row>
    <row r="4706" spans="22:29" s="16" customFormat="1" x14ac:dyDescent="0.35">
      <c r="V4706" s="16" t="str">
        <f>IF(ISBLANK(Consolication[[#This Row],[Bénéficiaires]]),"",VLOOKUP(Consolication[[#This Row],[Bénéficiaires]],'PADESCE Ccontractuelle'!$B$61:$N$175,9,FALSE))</f>
        <v/>
      </c>
      <c r="AB4706" s="16" t="str">
        <f>IF(ISBLANK(Consolication[[#This Row],[Bénéficiaires]]),"",VLOOKUP(Consolication[[#This Row],[Bénéficiaires]],'PADESCE Ccontractuelle'!$B$61:$N$175,10,FALSE))</f>
        <v/>
      </c>
      <c r="AC4706" s="34" t="e">
        <f>VLOOKUP(#REF!,Apprenants!A4707:I5710,8,FALSE)</f>
        <v>#REF!</v>
      </c>
    </row>
    <row r="4707" spans="22:29" s="16" customFormat="1" x14ac:dyDescent="0.35">
      <c r="V4707" s="16" t="str">
        <f>IF(ISBLANK(Consolication[[#This Row],[Bénéficiaires]]),"",VLOOKUP(Consolication[[#This Row],[Bénéficiaires]],'PADESCE Ccontractuelle'!$B$61:$N$175,9,FALSE))</f>
        <v/>
      </c>
      <c r="AB4707" s="16" t="str">
        <f>IF(ISBLANK(Consolication[[#This Row],[Bénéficiaires]]),"",VLOOKUP(Consolication[[#This Row],[Bénéficiaires]],'PADESCE Ccontractuelle'!$B$61:$N$175,10,FALSE))</f>
        <v/>
      </c>
      <c r="AC4707" s="34" t="e">
        <f>VLOOKUP(#REF!,Apprenants!A4708:I5711,8,FALSE)</f>
        <v>#REF!</v>
      </c>
    </row>
    <row r="4708" spans="22:29" s="16" customFormat="1" x14ac:dyDescent="0.35">
      <c r="V4708" s="16" t="str">
        <f>IF(ISBLANK(Consolication[[#This Row],[Bénéficiaires]]),"",VLOOKUP(Consolication[[#This Row],[Bénéficiaires]],'PADESCE Ccontractuelle'!$B$61:$N$175,9,FALSE))</f>
        <v/>
      </c>
      <c r="AB4708" s="16" t="str">
        <f>IF(ISBLANK(Consolication[[#This Row],[Bénéficiaires]]),"",VLOOKUP(Consolication[[#This Row],[Bénéficiaires]],'PADESCE Ccontractuelle'!$B$61:$N$175,10,FALSE))</f>
        <v/>
      </c>
      <c r="AC4708" s="34" t="e">
        <f>VLOOKUP(#REF!,Apprenants!A4709:I5712,8,FALSE)</f>
        <v>#REF!</v>
      </c>
    </row>
    <row r="4709" spans="22:29" s="16" customFormat="1" x14ac:dyDescent="0.35">
      <c r="V4709" s="16" t="str">
        <f>IF(ISBLANK(Consolication[[#This Row],[Bénéficiaires]]),"",VLOOKUP(Consolication[[#This Row],[Bénéficiaires]],'PADESCE Ccontractuelle'!$B$61:$N$175,9,FALSE))</f>
        <v/>
      </c>
      <c r="AB4709" s="16" t="str">
        <f>IF(ISBLANK(Consolication[[#This Row],[Bénéficiaires]]),"",VLOOKUP(Consolication[[#This Row],[Bénéficiaires]],'PADESCE Ccontractuelle'!$B$61:$N$175,10,FALSE))</f>
        <v/>
      </c>
      <c r="AC4709" s="34" t="e">
        <f>VLOOKUP(#REF!,Apprenants!A4710:I5713,8,FALSE)</f>
        <v>#REF!</v>
      </c>
    </row>
    <row r="4710" spans="22:29" s="16" customFormat="1" x14ac:dyDescent="0.35">
      <c r="V4710" s="16" t="str">
        <f>IF(ISBLANK(Consolication[[#This Row],[Bénéficiaires]]),"",VLOOKUP(Consolication[[#This Row],[Bénéficiaires]],'PADESCE Ccontractuelle'!$B$61:$N$175,9,FALSE))</f>
        <v/>
      </c>
      <c r="AB4710" s="16" t="str">
        <f>IF(ISBLANK(Consolication[[#This Row],[Bénéficiaires]]),"",VLOOKUP(Consolication[[#This Row],[Bénéficiaires]],'PADESCE Ccontractuelle'!$B$61:$N$175,10,FALSE))</f>
        <v/>
      </c>
      <c r="AC4710" s="34" t="e">
        <f>VLOOKUP(#REF!,Apprenants!A4711:I5714,8,FALSE)</f>
        <v>#REF!</v>
      </c>
    </row>
    <row r="4711" spans="22:29" s="16" customFormat="1" x14ac:dyDescent="0.35">
      <c r="V4711" s="16" t="str">
        <f>IF(ISBLANK(Consolication[[#This Row],[Bénéficiaires]]),"",VLOOKUP(Consolication[[#This Row],[Bénéficiaires]],'PADESCE Ccontractuelle'!$B$61:$N$175,9,FALSE))</f>
        <v/>
      </c>
      <c r="AB4711" s="16" t="str">
        <f>IF(ISBLANK(Consolication[[#This Row],[Bénéficiaires]]),"",VLOOKUP(Consolication[[#This Row],[Bénéficiaires]],'PADESCE Ccontractuelle'!$B$61:$N$175,10,FALSE))</f>
        <v/>
      </c>
      <c r="AC4711" s="34" t="e">
        <f>VLOOKUP(#REF!,Apprenants!A4712:I5715,8,FALSE)</f>
        <v>#REF!</v>
      </c>
    </row>
    <row r="4712" spans="22:29" s="16" customFormat="1" x14ac:dyDescent="0.35">
      <c r="V4712" s="16" t="str">
        <f>IF(ISBLANK(Consolication[[#This Row],[Bénéficiaires]]),"",VLOOKUP(Consolication[[#This Row],[Bénéficiaires]],'PADESCE Ccontractuelle'!$B$61:$N$175,9,FALSE))</f>
        <v/>
      </c>
      <c r="AB4712" s="16" t="str">
        <f>IF(ISBLANK(Consolication[[#This Row],[Bénéficiaires]]),"",VLOOKUP(Consolication[[#This Row],[Bénéficiaires]],'PADESCE Ccontractuelle'!$B$61:$N$175,10,FALSE))</f>
        <v/>
      </c>
      <c r="AC4712" s="34" t="e">
        <f>VLOOKUP(#REF!,Apprenants!A4713:I5716,8,FALSE)</f>
        <v>#REF!</v>
      </c>
    </row>
    <row r="4713" spans="22:29" s="16" customFormat="1" x14ac:dyDescent="0.35">
      <c r="V4713" s="16" t="str">
        <f>IF(ISBLANK(Consolication[[#This Row],[Bénéficiaires]]),"",VLOOKUP(Consolication[[#This Row],[Bénéficiaires]],'PADESCE Ccontractuelle'!$B$61:$N$175,9,FALSE))</f>
        <v/>
      </c>
      <c r="AB4713" s="16" t="str">
        <f>IF(ISBLANK(Consolication[[#This Row],[Bénéficiaires]]),"",VLOOKUP(Consolication[[#This Row],[Bénéficiaires]],'PADESCE Ccontractuelle'!$B$61:$N$175,10,FALSE))</f>
        <v/>
      </c>
      <c r="AC4713" s="34" t="e">
        <f>VLOOKUP(#REF!,Apprenants!A4714:I5717,8,FALSE)</f>
        <v>#REF!</v>
      </c>
    </row>
    <row r="4714" spans="22:29" s="16" customFormat="1" x14ac:dyDescent="0.35">
      <c r="V4714" s="16" t="str">
        <f>IF(ISBLANK(Consolication[[#This Row],[Bénéficiaires]]),"",VLOOKUP(Consolication[[#This Row],[Bénéficiaires]],'PADESCE Ccontractuelle'!$B$61:$N$175,9,FALSE))</f>
        <v/>
      </c>
      <c r="AB4714" s="16" t="str">
        <f>IF(ISBLANK(Consolication[[#This Row],[Bénéficiaires]]),"",VLOOKUP(Consolication[[#This Row],[Bénéficiaires]],'PADESCE Ccontractuelle'!$B$61:$N$175,10,FALSE))</f>
        <v/>
      </c>
      <c r="AC4714" s="34" t="e">
        <f>VLOOKUP(#REF!,Apprenants!A4715:I5718,8,FALSE)</f>
        <v>#REF!</v>
      </c>
    </row>
    <row r="4715" spans="22:29" s="16" customFormat="1" x14ac:dyDescent="0.35">
      <c r="V4715" s="16" t="str">
        <f>IF(ISBLANK(Consolication[[#This Row],[Bénéficiaires]]),"",VLOOKUP(Consolication[[#This Row],[Bénéficiaires]],'PADESCE Ccontractuelle'!$B$61:$N$175,9,FALSE))</f>
        <v/>
      </c>
      <c r="AB4715" s="16" t="str">
        <f>IF(ISBLANK(Consolication[[#This Row],[Bénéficiaires]]),"",VLOOKUP(Consolication[[#This Row],[Bénéficiaires]],'PADESCE Ccontractuelle'!$B$61:$N$175,10,FALSE))</f>
        <v/>
      </c>
      <c r="AC4715" s="34" t="e">
        <f>VLOOKUP(#REF!,Apprenants!A4716:I5719,8,FALSE)</f>
        <v>#REF!</v>
      </c>
    </row>
    <row r="4716" spans="22:29" s="16" customFormat="1" x14ac:dyDescent="0.35">
      <c r="V4716" s="16" t="str">
        <f>IF(ISBLANK(Consolication[[#This Row],[Bénéficiaires]]),"",VLOOKUP(Consolication[[#This Row],[Bénéficiaires]],'PADESCE Ccontractuelle'!$B$61:$N$175,9,FALSE))</f>
        <v/>
      </c>
      <c r="AB4716" s="16" t="str">
        <f>IF(ISBLANK(Consolication[[#This Row],[Bénéficiaires]]),"",VLOOKUP(Consolication[[#This Row],[Bénéficiaires]],'PADESCE Ccontractuelle'!$B$61:$N$175,10,FALSE))</f>
        <v/>
      </c>
      <c r="AC4716" s="34" t="e">
        <f>VLOOKUP(#REF!,Apprenants!A4717:I5720,8,FALSE)</f>
        <v>#REF!</v>
      </c>
    </row>
    <row r="4717" spans="22:29" s="16" customFormat="1" x14ac:dyDescent="0.35">
      <c r="V4717" s="16" t="str">
        <f>IF(ISBLANK(Consolication[[#This Row],[Bénéficiaires]]),"",VLOOKUP(Consolication[[#This Row],[Bénéficiaires]],'PADESCE Ccontractuelle'!$B$61:$N$175,9,FALSE))</f>
        <v/>
      </c>
      <c r="AB4717" s="16" t="str">
        <f>IF(ISBLANK(Consolication[[#This Row],[Bénéficiaires]]),"",VLOOKUP(Consolication[[#This Row],[Bénéficiaires]],'PADESCE Ccontractuelle'!$B$61:$N$175,10,FALSE))</f>
        <v/>
      </c>
      <c r="AC4717" s="34" t="e">
        <f>VLOOKUP(#REF!,Apprenants!A4718:I5721,8,FALSE)</f>
        <v>#REF!</v>
      </c>
    </row>
    <row r="4718" spans="22:29" s="16" customFormat="1" x14ac:dyDescent="0.35">
      <c r="V4718" s="16" t="str">
        <f>IF(ISBLANK(Consolication[[#This Row],[Bénéficiaires]]),"",VLOOKUP(Consolication[[#This Row],[Bénéficiaires]],'PADESCE Ccontractuelle'!$B$61:$N$175,9,FALSE))</f>
        <v/>
      </c>
      <c r="AB4718" s="16" t="str">
        <f>IF(ISBLANK(Consolication[[#This Row],[Bénéficiaires]]),"",VLOOKUP(Consolication[[#This Row],[Bénéficiaires]],'PADESCE Ccontractuelle'!$B$61:$N$175,10,FALSE))</f>
        <v/>
      </c>
      <c r="AC4718" s="34" t="e">
        <f>VLOOKUP(#REF!,Apprenants!A4719:I5722,8,FALSE)</f>
        <v>#REF!</v>
      </c>
    </row>
    <row r="4719" spans="22:29" s="16" customFormat="1" x14ac:dyDescent="0.35">
      <c r="V4719" s="16" t="str">
        <f>IF(ISBLANK(Consolication[[#This Row],[Bénéficiaires]]),"",VLOOKUP(Consolication[[#This Row],[Bénéficiaires]],'PADESCE Ccontractuelle'!$B$61:$N$175,9,FALSE))</f>
        <v/>
      </c>
      <c r="AB4719" s="16" t="str">
        <f>IF(ISBLANK(Consolication[[#This Row],[Bénéficiaires]]),"",VLOOKUP(Consolication[[#This Row],[Bénéficiaires]],'PADESCE Ccontractuelle'!$B$61:$N$175,10,FALSE))</f>
        <v/>
      </c>
      <c r="AC4719" s="34" t="e">
        <f>VLOOKUP(#REF!,Apprenants!A4720:I5723,8,FALSE)</f>
        <v>#REF!</v>
      </c>
    </row>
    <row r="4720" spans="22:29" s="16" customFormat="1" x14ac:dyDescent="0.35">
      <c r="V4720" s="16" t="str">
        <f>IF(ISBLANK(Consolication[[#This Row],[Bénéficiaires]]),"",VLOOKUP(Consolication[[#This Row],[Bénéficiaires]],'PADESCE Ccontractuelle'!$B$61:$N$175,9,FALSE))</f>
        <v/>
      </c>
      <c r="AB4720" s="16" t="str">
        <f>IF(ISBLANK(Consolication[[#This Row],[Bénéficiaires]]),"",VLOOKUP(Consolication[[#This Row],[Bénéficiaires]],'PADESCE Ccontractuelle'!$B$61:$N$175,10,FALSE))</f>
        <v/>
      </c>
      <c r="AC4720" s="34" t="e">
        <f>VLOOKUP(#REF!,Apprenants!A4721:I5724,8,FALSE)</f>
        <v>#REF!</v>
      </c>
    </row>
    <row r="4721" spans="22:29" s="16" customFormat="1" x14ac:dyDescent="0.35">
      <c r="V4721" s="16" t="str">
        <f>IF(ISBLANK(Consolication[[#This Row],[Bénéficiaires]]),"",VLOOKUP(Consolication[[#This Row],[Bénéficiaires]],'PADESCE Ccontractuelle'!$B$61:$N$175,9,FALSE))</f>
        <v/>
      </c>
      <c r="AB4721" s="16" t="str">
        <f>IF(ISBLANK(Consolication[[#This Row],[Bénéficiaires]]),"",VLOOKUP(Consolication[[#This Row],[Bénéficiaires]],'PADESCE Ccontractuelle'!$B$61:$N$175,10,FALSE))</f>
        <v/>
      </c>
      <c r="AC4721" s="34" t="e">
        <f>VLOOKUP(#REF!,Apprenants!A4722:I5725,8,FALSE)</f>
        <v>#REF!</v>
      </c>
    </row>
    <row r="4722" spans="22:29" s="16" customFormat="1" x14ac:dyDescent="0.35">
      <c r="V4722" s="16" t="str">
        <f>IF(ISBLANK(Consolication[[#This Row],[Bénéficiaires]]),"",VLOOKUP(Consolication[[#This Row],[Bénéficiaires]],'PADESCE Ccontractuelle'!$B$61:$N$175,9,FALSE))</f>
        <v/>
      </c>
      <c r="AB4722" s="16" t="str">
        <f>IF(ISBLANK(Consolication[[#This Row],[Bénéficiaires]]),"",VLOOKUP(Consolication[[#This Row],[Bénéficiaires]],'PADESCE Ccontractuelle'!$B$61:$N$175,10,FALSE))</f>
        <v/>
      </c>
      <c r="AC4722" s="34" t="e">
        <f>VLOOKUP(#REF!,Apprenants!A4723:I5726,8,FALSE)</f>
        <v>#REF!</v>
      </c>
    </row>
    <row r="4723" spans="22:29" s="16" customFormat="1" x14ac:dyDescent="0.35">
      <c r="V4723" s="16" t="str">
        <f>IF(ISBLANK(Consolication[[#This Row],[Bénéficiaires]]),"",VLOOKUP(Consolication[[#This Row],[Bénéficiaires]],'PADESCE Ccontractuelle'!$B$61:$N$175,9,FALSE))</f>
        <v/>
      </c>
      <c r="AB4723" s="16" t="str">
        <f>IF(ISBLANK(Consolication[[#This Row],[Bénéficiaires]]),"",VLOOKUP(Consolication[[#This Row],[Bénéficiaires]],'PADESCE Ccontractuelle'!$B$61:$N$175,10,FALSE))</f>
        <v/>
      </c>
      <c r="AC4723" s="34" t="e">
        <f>VLOOKUP(#REF!,Apprenants!A4724:I5727,8,FALSE)</f>
        <v>#REF!</v>
      </c>
    </row>
    <row r="4724" spans="22:29" s="16" customFormat="1" x14ac:dyDescent="0.35">
      <c r="V4724" s="16" t="str">
        <f>IF(ISBLANK(Consolication[[#This Row],[Bénéficiaires]]),"",VLOOKUP(Consolication[[#This Row],[Bénéficiaires]],'PADESCE Ccontractuelle'!$B$61:$N$175,9,FALSE))</f>
        <v/>
      </c>
      <c r="AB4724" s="16" t="str">
        <f>IF(ISBLANK(Consolication[[#This Row],[Bénéficiaires]]),"",VLOOKUP(Consolication[[#This Row],[Bénéficiaires]],'PADESCE Ccontractuelle'!$B$61:$N$175,10,FALSE))</f>
        <v/>
      </c>
      <c r="AC4724" s="34" t="e">
        <f>VLOOKUP(#REF!,Apprenants!A4725:I5728,8,FALSE)</f>
        <v>#REF!</v>
      </c>
    </row>
    <row r="4725" spans="22:29" s="16" customFormat="1" x14ac:dyDescent="0.35">
      <c r="V4725" s="16" t="str">
        <f>IF(ISBLANK(Consolication[[#This Row],[Bénéficiaires]]),"",VLOOKUP(Consolication[[#This Row],[Bénéficiaires]],'PADESCE Ccontractuelle'!$B$61:$N$175,9,FALSE))</f>
        <v/>
      </c>
      <c r="AB4725" s="16" t="str">
        <f>IF(ISBLANK(Consolication[[#This Row],[Bénéficiaires]]),"",VLOOKUP(Consolication[[#This Row],[Bénéficiaires]],'PADESCE Ccontractuelle'!$B$61:$N$175,10,FALSE))</f>
        <v/>
      </c>
      <c r="AC4725" s="34" t="e">
        <f>VLOOKUP(#REF!,Apprenants!A4726:I5729,8,FALSE)</f>
        <v>#REF!</v>
      </c>
    </row>
    <row r="4726" spans="22:29" s="16" customFormat="1" x14ac:dyDescent="0.35">
      <c r="V4726" s="16" t="str">
        <f>IF(ISBLANK(Consolication[[#This Row],[Bénéficiaires]]),"",VLOOKUP(Consolication[[#This Row],[Bénéficiaires]],'PADESCE Ccontractuelle'!$B$61:$N$175,9,FALSE))</f>
        <v/>
      </c>
      <c r="AB4726" s="16" t="str">
        <f>IF(ISBLANK(Consolication[[#This Row],[Bénéficiaires]]),"",VLOOKUP(Consolication[[#This Row],[Bénéficiaires]],'PADESCE Ccontractuelle'!$B$61:$N$175,10,FALSE))</f>
        <v/>
      </c>
      <c r="AC4726" s="34" t="e">
        <f>VLOOKUP(#REF!,Apprenants!A4727:I5730,8,FALSE)</f>
        <v>#REF!</v>
      </c>
    </row>
    <row r="4727" spans="22:29" s="16" customFormat="1" x14ac:dyDescent="0.35">
      <c r="V4727" s="16" t="str">
        <f>IF(ISBLANK(Consolication[[#This Row],[Bénéficiaires]]),"",VLOOKUP(Consolication[[#This Row],[Bénéficiaires]],'PADESCE Ccontractuelle'!$B$61:$N$175,9,FALSE))</f>
        <v/>
      </c>
      <c r="AB4727" s="16" t="str">
        <f>IF(ISBLANK(Consolication[[#This Row],[Bénéficiaires]]),"",VLOOKUP(Consolication[[#This Row],[Bénéficiaires]],'PADESCE Ccontractuelle'!$B$61:$N$175,10,FALSE))</f>
        <v/>
      </c>
      <c r="AC4727" s="34" t="e">
        <f>VLOOKUP(#REF!,Apprenants!A4728:I5731,8,FALSE)</f>
        <v>#REF!</v>
      </c>
    </row>
    <row r="4728" spans="22:29" s="16" customFormat="1" x14ac:dyDescent="0.35">
      <c r="V4728" s="16" t="str">
        <f>IF(ISBLANK(Consolication[[#This Row],[Bénéficiaires]]),"",VLOOKUP(Consolication[[#This Row],[Bénéficiaires]],'PADESCE Ccontractuelle'!$B$61:$N$175,9,FALSE))</f>
        <v/>
      </c>
      <c r="AB4728" s="16" t="str">
        <f>IF(ISBLANK(Consolication[[#This Row],[Bénéficiaires]]),"",VLOOKUP(Consolication[[#This Row],[Bénéficiaires]],'PADESCE Ccontractuelle'!$B$61:$N$175,10,FALSE))</f>
        <v/>
      </c>
      <c r="AC4728" s="34" t="e">
        <f>VLOOKUP(#REF!,Apprenants!A4729:I5732,8,FALSE)</f>
        <v>#REF!</v>
      </c>
    </row>
    <row r="4729" spans="22:29" s="16" customFormat="1" x14ac:dyDescent="0.35">
      <c r="V4729" s="16" t="str">
        <f>IF(ISBLANK(Consolication[[#This Row],[Bénéficiaires]]),"",VLOOKUP(Consolication[[#This Row],[Bénéficiaires]],'PADESCE Ccontractuelle'!$B$61:$N$175,9,FALSE))</f>
        <v/>
      </c>
      <c r="AB4729" s="16" t="str">
        <f>IF(ISBLANK(Consolication[[#This Row],[Bénéficiaires]]),"",VLOOKUP(Consolication[[#This Row],[Bénéficiaires]],'PADESCE Ccontractuelle'!$B$61:$N$175,10,FALSE))</f>
        <v/>
      </c>
      <c r="AC4729" s="34" t="e">
        <f>VLOOKUP(#REF!,Apprenants!A4730:I5733,8,FALSE)</f>
        <v>#REF!</v>
      </c>
    </row>
    <row r="4730" spans="22:29" s="16" customFormat="1" x14ac:dyDescent="0.35">
      <c r="V4730" s="16" t="str">
        <f>IF(ISBLANK(Consolication[[#This Row],[Bénéficiaires]]),"",VLOOKUP(Consolication[[#This Row],[Bénéficiaires]],'PADESCE Ccontractuelle'!$B$61:$N$175,9,FALSE))</f>
        <v/>
      </c>
      <c r="AB4730" s="16" t="str">
        <f>IF(ISBLANK(Consolication[[#This Row],[Bénéficiaires]]),"",VLOOKUP(Consolication[[#This Row],[Bénéficiaires]],'PADESCE Ccontractuelle'!$B$61:$N$175,10,FALSE))</f>
        <v/>
      </c>
      <c r="AC4730" s="34" t="e">
        <f>VLOOKUP(#REF!,Apprenants!A4731:I5734,8,FALSE)</f>
        <v>#REF!</v>
      </c>
    </row>
    <row r="4731" spans="22:29" s="16" customFormat="1" x14ac:dyDescent="0.35">
      <c r="V4731" s="16" t="str">
        <f>IF(ISBLANK(Consolication[[#This Row],[Bénéficiaires]]),"",VLOOKUP(Consolication[[#This Row],[Bénéficiaires]],'PADESCE Ccontractuelle'!$B$61:$N$175,9,FALSE))</f>
        <v/>
      </c>
      <c r="AB4731" s="16" t="str">
        <f>IF(ISBLANK(Consolication[[#This Row],[Bénéficiaires]]),"",VLOOKUP(Consolication[[#This Row],[Bénéficiaires]],'PADESCE Ccontractuelle'!$B$61:$N$175,10,FALSE))</f>
        <v/>
      </c>
      <c r="AC4731" s="34" t="e">
        <f>VLOOKUP(#REF!,Apprenants!A4732:I5735,8,FALSE)</f>
        <v>#REF!</v>
      </c>
    </row>
    <row r="4732" spans="22:29" s="16" customFormat="1" x14ac:dyDescent="0.35">
      <c r="V4732" s="16" t="str">
        <f>IF(ISBLANK(Consolication[[#This Row],[Bénéficiaires]]),"",VLOOKUP(Consolication[[#This Row],[Bénéficiaires]],'PADESCE Ccontractuelle'!$B$61:$N$175,9,FALSE))</f>
        <v/>
      </c>
      <c r="AB4732" s="16" t="str">
        <f>IF(ISBLANK(Consolication[[#This Row],[Bénéficiaires]]),"",VLOOKUP(Consolication[[#This Row],[Bénéficiaires]],'PADESCE Ccontractuelle'!$B$61:$N$175,10,FALSE))</f>
        <v/>
      </c>
      <c r="AC4732" s="34" t="e">
        <f>VLOOKUP(#REF!,Apprenants!A4733:I5736,8,FALSE)</f>
        <v>#REF!</v>
      </c>
    </row>
    <row r="4733" spans="22:29" s="16" customFormat="1" x14ac:dyDescent="0.35">
      <c r="V4733" s="16" t="str">
        <f>IF(ISBLANK(Consolication[[#This Row],[Bénéficiaires]]),"",VLOOKUP(Consolication[[#This Row],[Bénéficiaires]],'PADESCE Ccontractuelle'!$B$61:$N$175,9,FALSE))</f>
        <v/>
      </c>
      <c r="AB4733" s="16" t="str">
        <f>IF(ISBLANK(Consolication[[#This Row],[Bénéficiaires]]),"",VLOOKUP(Consolication[[#This Row],[Bénéficiaires]],'PADESCE Ccontractuelle'!$B$61:$N$175,10,FALSE))</f>
        <v/>
      </c>
      <c r="AC4733" s="34" t="e">
        <f>VLOOKUP(#REF!,Apprenants!A4734:I5737,8,FALSE)</f>
        <v>#REF!</v>
      </c>
    </row>
    <row r="4734" spans="22:29" s="16" customFormat="1" x14ac:dyDescent="0.35">
      <c r="V4734" s="16" t="str">
        <f>IF(ISBLANK(Consolication[[#This Row],[Bénéficiaires]]),"",VLOOKUP(Consolication[[#This Row],[Bénéficiaires]],'PADESCE Ccontractuelle'!$B$61:$N$175,9,FALSE))</f>
        <v/>
      </c>
      <c r="AB4734" s="16" t="str">
        <f>IF(ISBLANK(Consolication[[#This Row],[Bénéficiaires]]),"",VLOOKUP(Consolication[[#This Row],[Bénéficiaires]],'PADESCE Ccontractuelle'!$B$61:$N$175,10,FALSE))</f>
        <v/>
      </c>
      <c r="AC4734" s="34" t="e">
        <f>VLOOKUP(#REF!,Apprenants!A4735:I5738,8,FALSE)</f>
        <v>#REF!</v>
      </c>
    </row>
    <row r="4735" spans="22:29" s="16" customFormat="1" x14ac:dyDescent="0.35">
      <c r="V4735" s="16" t="str">
        <f>IF(ISBLANK(Consolication[[#This Row],[Bénéficiaires]]),"",VLOOKUP(Consolication[[#This Row],[Bénéficiaires]],'PADESCE Ccontractuelle'!$B$61:$N$175,9,FALSE))</f>
        <v/>
      </c>
      <c r="AB4735" s="16" t="str">
        <f>IF(ISBLANK(Consolication[[#This Row],[Bénéficiaires]]),"",VLOOKUP(Consolication[[#This Row],[Bénéficiaires]],'PADESCE Ccontractuelle'!$B$61:$N$175,10,FALSE))</f>
        <v/>
      </c>
      <c r="AC4735" s="34" t="e">
        <f>VLOOKUP(#REF!,Apprenants!A4736:I5739,8,FALSE)</f>
        <v>#REF!</v>
      </c>
    </row>
    <row r="4736" spans="22:29" s="16" customFormat="1" x14ac:dyDescent="0.35">
      <c r="V4736" s="16" t="str">
        <f>IF(ISBLANK(Consolication[[#This Row],[Bénéficiaires]]),"",VLOOKUP(Consolication[[#This Row],[Bénéficiaires]],'PADESCE Ccontractuelle'!$B$61:$N$175,9,FALSE))</f>
        <v/>
      </c>
      <c r="AB4736" s="16" t="str">
        <f>IF(ISBLANK(Consolication[[#This Row],[Bénéficiaires]]),"",VLOOKUP(Consolication[[#This Row],[Bénéficiaires]],'PADESCE Ccontractuelle'!$B$61:$N$175,10,FALSE))</f>
        <v/>
      </c>
      <c r="AC4736" s="34" t="e">
        <f>VLOOKUP(#REF!,Apprenants!A4737:I5740,8,FALSE)</f>
        <v>#REF!</v>
      </c>
    </row>
    <row r="4737" spans="22:29" s="16" customFormat="1" x14ac:dyDescent="0.35">
      <c r="V4737" s="16" t="str">
        <f>IF(ISBLANK(Consolication[[#This Row],[Bénéficiaires]]),"",VLOOKUP(Consolication[[#This Row],[Bénéficiaires]],'PADESCE Ccontractuelle'!$B$61:$N$175,9,FALSE))</f>
        <v/>
      </c>
      <c r="AB4737" s="16" t="str">
        <f>IF(ISBLANK(Consolication[[#This Row],[Bénéficiaires]]),"",VLOOKUP(Consolication[[#This Row],[Bénéficiaires]],'PADESCE Ccontractuelle'!$B$61:$N$175,10,FALSE))</f>
        <v/>
      </c>
      <c r="AC4737" s="34" t="e">
        <f>VLOOKUP(#REF!,Apprenants!A4738:I5741,8,FALSE)</f>
        <v>#REF!</v>
      </c>
    </row>
    <row r="4738" spans="22:29" s="16" customFormat="1" x14ac:dyDescent="0.35">
      <c r="V4738" s="16" t="str">
        <f>IF(ISBLANK(Consolication[[#This Row],[Bénéficiaires]]),"",VLOOKUP(Consolication[[#This Row],[Bénéficiaires]],'PADESCE Ccontractuelle'!$B$61:$N$175,9,FALSE))</f>
        <v/>
      </c>
      <c r="AB4738" s="16" t="str">
        <f>IF(ISBLANK(Consolication[[#This Row],[Bénéficiaires]]),"",VLOOKUP(Consolication[[#This Row],[Bénéficiaires]],'PADESCE Ccontractuelle'!$B$61:$N$175,10,FALSE))</f>
        <v/>
      </c>
      <c r="AC4738" s="34" t="e">
        <f>VLOOKUP(#REF!,Apprenants!A4739:I5742,8,FALSE)</f>
        <v>#REF!</v>
      </c>
    </row>
    <row r="4739" spans="22:29" s="16" customFormat="1" x14ac:dyDescent="0.35">
      <c r="V4739" s="16" t="str">
        <f>IF(ISBLANK(Consolication[[#This Row],[Bénéficiaires]]),"",VLOOKUP(Consolication[[#This Row],[Bénéficiaires]],'PADESCE Ccontractuelle'!$B$61:$N$175,9,FALSE))</f>
        <v/>
      </c>
      <c r="AB4739" s="16" t="str">
        <f>IF(ISBLANK(Consolication[[#This Row],[Bénéficiaires]]),"",VLOOKUP(Consolication[[#This Row],[Bénéficiaires]],'PADESCE Ccontractuelle'!$B$61:$N$175,10,FALSE))</f>
        <v/>
      </c>
      <c r="AC4739" s="34" t="e">
        <f>VLOOKUP(#REF!,Apprenants!A4740:I5743,8,FALSE)</f>
        <v>#REF!</v>
      </c>
    </row>
    <row r="4740" spans="22:29" s="16" customFormat="1" x14ac:dyDescent="0.35">
      <c r="V4740" s="16" t="str">
        <f>IF(ISBLANK(Consolication[[#This Row],[Bénéficiaires]]),"",VLOOKUP(Consolication[[#This Row],[Bénéficiaires]],'PADESCE Ccontractuelle'!$B$61:$N$175,9,FALSE))</f>
        <v/>
      </c>
      <c r="AB4740" s="16" t="str">
        <f>IF(ISBLANK(Consolication[[#This Row],[Bénéficiaires]]),"",VLOOKUP(Consolication[[#This Row],[Bénéficiaires]],'PADESCE Ccontractuelle'!$B$61:$N$175,10,FALSE))</f>
        <v/>
      </c>
      <c r="AC4740" s="34" t="e">
        <f>VLOOKUP(#REF!,Apprenants!A4741:I5744,8,FALSE)</f>
        <v>#REF!</v>
      </c>
    </row>
    <row r="4741" spans="22:29" s="16" customFormat="1" x14ac:dyDescent="0.35">
      <c r="V4741" s="16" t="str">
        <f>IF(ISBLANK(Consolication[[#This Row],[Bénéficiaires]]),"",VLOOKUP(Consolication[[#This Row],[Bénéficiaires]],'PADESCE Ccontractuelle'!$B$61:$N$175,9,FALSE))</f>
        <v/>
      </c>
      <c r="AB4741" s="16" t="str">
        <f>IF(ISBLANK(Consolication[[#This Row],[Bénéficiaires]]),"",VLOOKUP(Consolication[[#This Row],[Bénéficiaires]],'PADESCE Ccontractuelle'!$B$61:$N$175,10,FALSE))</f>
        <v/>
      </c>
      <c r="AC4741" s="34" t="e">
        <f>VLOOKUP(#REF!,Apprenants!A4742:I5745,8,FALSE)</f>
        <v>#REF!</v>
      </c>
    </row>
    <row r="4742" spans="22:29" s="16" customFormat="1" x14ac:dyDescent="0.35">
      <c r="V4742" s="16" t="str">
        <f>IF(ISBLANK(Consolication[[#This Row],[Bénéficiaires]]),"",VLOOKUP(Consolication[[#This Row],[Bénéficiaires]],'PADESCE Ccontractuelle'!$B$61:$N$175,9,FALSE))</f>
        <v/>
      </c>
      <c r="AB4742" s="16" t="str">
        <f>IF(ISBLANK(Consolication[[#This Row],[Bénéficiaires]]),"",VLOOKUP(Consolication[[#This Row],[Bénéficiaires]],'PADESCE Ccontractuelle'!$B$61:$N$175,10,FALSE))</f>
        <v/>
      </c>
      <c r="AC4742" s="34" t="e">
        <f>VLOOKUP(#REF!,Apprenants!A4743:I5746,8,FALSE)</f>
        <v>#REF!</v>
      </c>
    </row>
    <row r="4743" spans="22:29" s="16" customFormat="1" x14ac:dyDescent="0.35">
      <c r="V4743" s="16" t="str">
        <f>IF(ISBLANK(Consolication[[#This Row],[Bénéficiaires]]),"",VLOOKUP(Consolication[[#This Row],[Bénéficiaires]],'PADESCE Ccontractuelle'!$B$61:$N$175,9,FALSE))</f>
        <v/>
      </c>
      <c r="AB4743" s="16" t="str">
        <f>IF(ISBLANK(Consolication[[#This Row],[Bénéficiaires]]),"",VLOOKUP(Consolication[[#This Row],[Bénéficiaires]],'PADESCE Ccontractuelle'!$B$61:$N$175,10,FALSE))</f>
        <v/>
      </c>
      <c r="AC4743" s="34" t="e">
        <f>VLOOKUP(#REF!,Apprenants!A4744:I5747,8,FALSE)</f>
        <v>#REF!</v>
      </c>
    </row>
    <row r="4744" spans="22:29" s="16" customFormat="1" x14ac:dyDescent="0.35">
      <c r="V4744" s="16" t="str">
        <f>IF(ISBLANK(Consolication[[#This Row],[Bénéficiaires]]),"",VLOOKUP(Consolication[[#This Row],[Bénéficiaires]],'PADESCE Ccontractuelle'!$B$61:$N$175,9,FALSE))</f>
        <v/>
      </c>
      <c r="AB4744" s="16" t="str">
        <f>IF(ISBLANK(Consolication[[#This Row],[Bénéficiaires]]),"",VLOOKUP(Consolication[[#This Row],[Bénéficiaires]],'PADESCE Ccontractuelle'!$B$61:$N$175,10,FALSE))</f>
        <v/>
      </c>
      <c r="AC4744" s="34" t="e">
        <f>VLOOKUP(#REF!,Apprenants!A4745:I5748,8,FALSE)</f>
        <v>#REF!</v>
      </c>
    </row>
    <row r="4745" spans="22:29" s="16" customFormat="1" x14ac:dyDescent="0.35">
      <c r="V4745" s="16" t="str">
        <f>IF(ISBLANK(Consolication[[#This Row],[Bénéficiaires]]),"",VLOOKUP(Consolication[[#This Row],[Bénéficiaires]],'PADESCE Ccontractuelle'!$B$61:$N$175,9,FALSE))</f>
        <v/>
      </c>
      <c r="AB4745" s="16" t="str">
        <f>IF(ISBLANK(Consolication[[#This Row],[Bénéficiaires]]),"",VLOOKUP(Consolication[[#This Row],[Bénéficiaires]],'PADESCE Ccontractuelle'!$B$61:$N$175,10,FALSE))</f>
        <v/>
      </c>
      <c r="AC4745" s="34" t="e">
        <f>VLOOKUP(#REF!,Apprenants!A4746:I5749,8,FALSE)</f>
        <v>#REF!</v>
      </c>
    </row>
    <row r="4746" spans="22:29" s="16" customFormat="1" x14ac:dyDescent="0.35">
      <c r="V4746" s="16" t="str">
        <f>IF(ISBLANK(Consolication[[#This Row],[Bénéficiaires]]),"",VLOOKUP(Consolication[[#This Row],[Bénéficiaires]],'PADESCE Ccontractuelle'!$B$61:$N$175,9,FALSE))</f>
        <v/>
      </c>
      <c r="AB4746" s="16" t="str">
        <f>IF(ISBLANK(Consolication[[#This Row],[Bénéficiaires]]),"",VLOOKUP(Consolication[[#This Row],[Bénéficiaires]],'PADESCE Ccontractuelle'!$B$61:$N$175,10,FALSE))</f>
        <v/>
      </c>
      <c r="AC4746" s="34" t="e">
        <f>VLOOKUP(#REF!,Apprenants!A4747:I5750,8,FALSE)</f>
        <v>#REF!</v>
      </c>
    </row>
    <row r="4747" spans="22:29" s="16" customFormat="1" x14ac:dyDescent="0.35">
      <c r="V4747" s="16" t="str">
        <f>IF(ISBLANK(Consolication[[#This Row],[Bénéficiaires]]),"",VLOOKUP(Consolication[[#This Row],[Bénéficiaires]],'PADESCE Ccontractuelle'!$B$61:$N$175,9,FALSE))</f>
        <v/>
      </c>
      <c r="AB4747" s="16" t="str">
        <f>IF(ISBLANK(Consolication[[#This Row],[Bénéficiaires]]),"",VLOOKUP(Consolication[[#This Row],[Bénéficiaires]],'PADESCE Ccontractuelle'!$B$61:$N$175,10,FALSE))</f>
        <v/>
      </c>
      <c r="AC4747" s="34" t="e">
        <f>VLOOKUP(#REF!,Apprenants!A4748:I5751,8,FALSE)</f>
        <v>#REF!</v>
      </c>
    </row>
    <row r="4748" spans="22:29" s="16" customFormat="1" x14ac:dyDescent="0.35">
      <c r="V4748" s="16" t="str">
        <f>IF(ISBLANK(Consolication[[#This Row],[Bénéficiaires]]),"",VLOOKUP(Consolication[[#This Row],[Bénéficiaires]],'PADESCE Ccontractuelle'!$B$61:$N$175,9,FALSE))</f>
        <v/>
      </c>
      <c r="AB4748" s="16" t="str">
        <f>IF(ISBLANK(Consolication[[#This Row],[Bénéficiaires]]),"",VLOOKUP(Consolication[[#This Row],[Bénéficiaires]],'PADESCE Ccontractuelle'!$B$61:$N$175,10,FALSE))</f>
        <v/>
      </c>
      <c r="AC4748" s="34" t="e">
        <f>VLOOKUP(#REF!,Apprenants!A4749:I5752,8,FALSE)</f>
        <v>#REF!</v>
      </c>
    </row>
    <row r="4749" spans="22:29" s="16" customFormat="1" x14ac:dyDescent="0.35">
      <c r="V4749" s="16" t="str">
        <f>IF(ISBLANK(Consolication[[#This Row],[Bénéficiaires]]),"",VLOOKUP(Consolication[[#This Row],[Bénéficiaires]],'PADESCE Ccontractuelle'!$B$61:$N$175,9,FALSE))</f>
        <v/>
      </c>
      <c r="AB4749" s="16" t="str">
        <f>IF(ISBLANK(Consolication[[#This Row],[Bénéficiaires]]),"",VLOOKUP(Consolication[[#This Row],[Bénéficiaires]],'PADESCE Ccontractuelle'!$B$61:$N$175,10,FALSE))</f>
        <v/>
      </c>
      <c r="AC4749" s="34" t="e">
        <f>VLOOKUP(#REF!,Apprenants!A4750:I5753,8,FALSE)</f>
        <v>#REF!</v>
      </c>
    </row>
    <row r="4750" spans="22:29" s="16" customFormat="1" x14ac:dyDescent="0.35">
      <c r="V4750" s="16" t="str">
        <f>IF(ISBLANK(Consolication[[#This Row],[Bénéficiaires]]),"",VLOOKUP(Consolication[[#This Row],[Bénéficiaires]],'PADESCE Ccontractuelle'!$B$61:$N$175,9,FALSE))</f>
        <v/>
      </c>
      <c r="AB4750" s="16" t="str">
        <f>IF(ISBLANK(Consolication[[#This Row],[Bénéficiaires]]),"",VLOOKUP(Consolication[[#This Row],[Bénéficiaires]],'PADESCE Ccontractuelle'!$B$61:$N$175,10,FALSE))</f>
        <v/>
      </c>
      <c r="AC4750" s="34" t="e">
        <f>VLOOKUP(#REF!,Apprenants!A4751:I5754,8,FALSE)</f>
        <v>#REF!</v>
      </c>
    </row>
    <row r="4751" spans="22:29" s="16" customFormat="1" x14ac:dyDescent="0.35">
      <c r="V4751" s="16" t="str">
        <f>IF(ISBLANK(Consolication[[#This Row],[Bénéficiaires]]),"",VLOOKUP(Consolication[[#This Row],[Bénéficiaires]],'PADESCE Ccontractuelle'!$B$61:$N$175,9,FALSE))</f>
        <v/>
      </c>
      <c r="AB4751" s="16" t="str">
        <f>IF(ISBLANK(Consolication[[#This Row],[Bénéficiaires]]),"",VLOOKUP(Consolication[[#This Row],[Bénéficiaires]],'PADESCE Ccontractuelle'!$B$61:$N$175,10,FALSE))</f>
        <v/>
      </c>
      <c r="AC4751" s="34" t="e">
        <f>VLOOKUP(#REF!,Apprenants!A4752:I5755,8,FALSE)</f>
        <v>#REF!</v>
      </c>
    </row>
    <row r="4752" spans="22:29" s="16" customFormat="1" x14ac:dyDescent="0.35">
      <c r="V4752" s="16" t="str">
        <f>IF(ISBLANK(Consolication[[#This Row],[Bénéficiaires]]),"",VLOOKUP(Consolication[[#This Row],[Bénéficiaires]],'PADESCE Ccontractuelle'!$B$61:$N$175,9,FALSE))</f>
        <v/>
      </c>
      <c r="AB4752" s="16" t="str">
        <f>IF(ISBLANK(Consolication[[#This Row],[Bénéficiaires]]),"",VLOOKUP(Consolication[[#This Row],[Bénéficiaires]],'PADESCE Ccontractuelle'!$B$61:$N$175,10,FALSE))</f>
        <v/>
      </c>
      <c r="AC4752" s="34" t="e">
        <f>VLOOKUP(#REF!,Apprenants!A4753:I5756,8,FALSE)</f>
        <v>#REF!</v>
      </c>
    </row>
    <row r="4753" spans="22:29" s="16" customFormat="1" x14ac:dyDescent="0.35">
      <c r="V4753" s="16" t="str">
        <f>IF(ISBLANK(Consolication[[#This Row],[Bénéficiaires]]),"",VLOOKUP(Consolication[[#This Row],[Bénéficiaires]],'PADESCE Ccontractuelle'!$B$61:$N$175,9,FALSE))</f>
        <v/>
      </c>
      <c r="AB4753" s="16" t="str">
        <f>IF(ISBLANK(Consolication[[#This Row],[Bénéficiaires]]),"",VLOOKUP(Consolication[[#This Row],[Bénéficiaires]],'PADESCE Ccontractuelle'!$B$61:$N$175,10,FALSE))</f>
        <v/>
      </c>
      <c r="AC4753" s="34" t="e">
        <f>VLOOKUP(#REF!,Apprenants!A4754:I5757,8,FALSE)</f>
        <v>#REF!</v>
      </c>
    </row>
    <row r="4754" spans="22:29" s="16" customFormat="1" x14ac:dyDescent="0.35">
      <c r="V4754" s="16" t="str">
        <f>IF(ISBLANK(Consolication[[#This Row],[Bénéficiaires]]),"",VLOOKUP(Consolication[[#This Row],[Bénéficiaires]],'PADESCE Ccontractuelle'!$B$61:$N$175,9,FALSE))</f>
        <v/>
      </c>
      <c r="AB4754" s="16" t="str">
        <f>IF(ISBLANK(Consolication[[#This Row],[Bénéficiaires]]),"",VLOOKUP(Consolication[[#This Row],[Bénéficiaires]],'PADESCE Ccontractuelle'!$B$61:$N$175,10,FALSE))</f>
        <v/>
      </c>
      <c r="AC4754" s="34" t="e">
        <f>VLOOKUP(#REF!,Apprenants!A4755:I5758,8,FALSE)</f>
        <v>#REF!</v>
      </c>
    </row>
    <row r="4755" spans="22:29" s="16" customFormat="1" x14ac:dyDescent="0.35">
      <c r="V4755" s="16" t="str">
        <f>IF(ISBLANK(Consolication[[#This Row],[Bénéficiaires]]),"",VLOOKUP(Consolication[[#This Row],[Bénéficiaires]],'PADESCE Ccontractuelle'!$B$61:$N$175,9,FALSE))</f>
        <v/>
      </c>
      <c r="AB4755" s="16" t="str">
        <f>IF(ISBLANK(Consolication[[#This Row],[Bénéficiaires]]),"",VLOOKUP(Consolication[[#This Row],[Bénéficiaires]],'PADESCE Ccontractuelle'!$B$61:$N$175,10,FALSE))</f>
        <v/>
      </c>
      <c r="AC4755" s="34" t="e">
        <f>VLOOKUP(#REF!,Apprenants!A4756:I5759,8,FALSE)</f>
        <v>#REF!</v>
      </c>
    </row>
    <row r="4756" spans="22:29" s="16" customFormat="1" x14ac:dyDescent="0.35">
      <c r="V4756" s="16" t="str">
        <f>IF(ISBLANK(Consolication[[#This Row],[Bénéficiaires]]),"",VLOOKUP(Consolication[[#This Row],[Bénéficiaires]],'PADESCE Ccontractuelle'!$B$61:$N$175,9,FALSE))</f>
        <v/>
      </c>
      <c r="AB4756" s="16" t="str">
        <f>IF(ISBLANK(Consolication[[#This Row],[Bénéficiaires]]),"",VLOOKUP(Consolication[[#This Row],[Bénéficiaires]],'PADESCE Ccontractuelle'!$B$61:$N$175,10,FALSE))</f>
        <v/>
      </c>
      <c r="AC4756" s="34" t="e">
        <f>VLOOKUP(#REF!,Apprenants!A4757:I5760,8,FALSE)</f>
        <v>#REF!</v>
      </c>
    </row>
    <row r="4757" spans="22:29" s="16" customFormat="1" x14ac:dyDescent="0.35">
      <c r="V4757" s="16" t="str">
        <f>IF(ISBLANK(Consolication[[#This Row],[Bénéficiaires]]),"",VLOOKUP(Consolication[[#This Row],[Bénéficiaires]],'PADESCE Ccontractuelle'!$B$61:$N$175,9,FALSE))</f>
        <v/>
      </c>
      <c r="AB4757" s="16" t="str">
        <f>IF(ISBLANK(Consolication[[#This Row],[Bénéficiaires]]),"",VLOOKUP(Consolication[[#This Row],[Bénéficiaires]],'PADESCE Ccontractuelle'!$B$61:$N$175,10,FALSE))</f>
        <v/>
      </c>
      <c r="AC4757" s="34" t="e">
        <f>VLOOKUP(#REF!,Apprenants!A4758:I5761,8,FALSE)</f>
        <v>#REF!</v>
      </c>
    </row>
    <row r="4758" spans="22:29" s="16" customFormat="1" x14ac:dyDescent="0.35">
      <c r="V4758" s="16" t="str">
        <f>IF(ISBLANK(Consolication[[#This Row],[Bénéficiaires]]),"",VLOOKUP(Consolication[[#This Row],[Bénéficiaires]],'PADESCE Ccontractuelle'!$B$61:$N$175,9,FALSE))</f>
        <v/>
      </c>
      <c r="AB4758" s="16" t="str">
        <f>IF(ISBLANK(Consolication[[#This Row],[Bénéficiaires]]),"",VLOOKUP(Consolication[[#This Row],[Bénéficiaires]],'PADESCE Ccontractuelle'!$B$61:$N$175,10,FALSE))</f>
        <v/>
      </c>
      <c r="AC4758" s="34" t="e">
        <f>VLOOKUP(#REF!,Apprenants!A4759:I5762,8,FALSE)</f>
        <v>#REF!</v>
      </c>
    </row>
    <row r="4759" spans="22:29" s="16" customFormat="1" x14ac:dyDescent="0.35">
      <c r="V4759" s="16" t="str">
        <f>IF(ISBLANK(Consolication[[#This Row],[Bénéficiaires]]),"",VLOOKUP(Consolication[[#This Row],[Bénéficiaires]],'PADESCE Ccontractuelle'!$B$61:$N$175,9,FALSE))</f>
        <v/>
      </c>
      <c r="AB4759" s="16" t="str">
        <f>IF(ISBLANK(Consolication[[#This Row],[Bénéficiaires]]),"",VLOOKUP(Consolication[[#This Row],[Bénéficiaires]],'PADESCE Ccontractuelle'!$B$61:$N$175,10,FALSE))</f>
        <v/>
      </c>
      <c r="AC4759" s="34" t="e">
        <f>VLOOKUP(#REF!,Apprenants!A4760:I5763,8,FALSE)</f>
        <v>#REF!</v>
      </c>
    </row>
    <row r="4760" spans="22:29" s="16" customFormat="1" x14ac:dyDescent="0.35">
      <c r="V4760" s="16" t="str">
        <f>IF(ISBLANK(Consolication[[#This Row],[Bénéficiaires]]),"",VLOOKUP(Consolication[[#This Row],[Bénéficiaires]],'PADESCE Ccontractuelle'!$B$61:$N$175,9,FALSE))</f>
        <v/>
      </c>
      <c r="AB4760" s="16" t="str">
        <f>IF(ISBLANK(Consolication[[#This Row],[Bénéficiaires]]),"",VLOOKUP(Consolication[[#This Row],[Bénéficiaires]],'PADESCE Ccontractuelle'!$B$61:$N$175,10,FALSE))</f>
        <v/>
      </c>
      <c r="AC4760" s="34" t="e">
        <f>VLOOKUP(#REF!,Apprenants!A4761:I5764,8,FALSE)</f>
        <v>#REF!</v>
      </c>
    </row>
    <row r="4761" spans="22:29" s="16" customFormat="1" x14ac:dyDescent="0.35">
      <c r="V4761" s="16" t="str">
        <f>IF(ISBLANK(Consolication[[#This Row],[Bénéficiaires]]),"",VLOOKUP(Consolication[[#This Row],[Bénéficiaires]],'PADESCE Ccontractuelle'!$B$61:$N$175,9,FALSE))</f>
        <v/>
      </c>
      <c r="AB4761" s="16" t="str">
        <f>IF(ISBLANK(Consolication[[#This Row],[Bénéficiaires]]),"",VLOOKUP(Consolication[[#This Row],[Bénéficiaires]],'PADESCE Ccontractuelle'!$B$61:$N$175,10,FALSE))</f>
        <v/>
      </c>
      <c r="AC4761" s="34" t="e">
        <f>VLOOKUP(#REF!,Apprenants!A4762:I5765,8,FALSE)</f>
        <v>#REF!</v>
      </c>
    </row>
    <row r="4762" spans="22:29" s="16" customFormat="1" x14ac:dyDescent="0.35">
      <c r="V4762" s="16" t="str">
        <f>IF(ISBLANK(Consolication[[#This Row],[Bénéficiaires]]),"",VLOOKUP(Consolication[[#This Row],[Bénéficiaires]],'PADESCE Ccontractuelle'!$B$61:$N$175,9,FALSE))</f>
        <v/>
      </c>
      <c r="AB4762" s="16" t="str">
        <f>IF(ISBLANK(Consolication[[#This Row],[Bénéficiaires]]),"",VLOOKUP(Consolication[[#This Row],[Bénéficiaires]],'PADESCE Ccontractuelle'!$B$61:$N$175,10,FALSE))</f>
        <v/>
      </c>
      <c r="AC4762" s="34" t="e">
        <f>VLOOKUP(#REF!,Apprenants!A4763:I5766,8,FALSE)</f>
        <v>#REF!</v>
      </c>
    </row>
    <row r="4763" spans="22:29" s="16" customFormat="1" x14ac:dyDescent="0.35">
      <c r="V4763" s="16" t="str">
        <f>IF(ISBLANK(Consolication[[#This Row],[Bénéficiaires]]),"",VLOOKUP(Consolication[[#This Row],[Bénéficiaires]],'PADESCE Ccontractuelle'!$B$61:$N$175,9,FALSE))</f>
        <v/>
      </c>
      <c r="AB4763" s="16" t="str">
        <f>IF(ISBLANK(Consolication[[#This Row],[Bénéficiaires]]),"",VLOOKUP(Consolication[[#This Row],[Bénéficiaires]],'PADESCE Ccontractuelle'!$B$61:$N$175,10,FALSE))</f>
        <v/>
      </c>
      <c r="AC4763" s="34" t="e">
        <f>VLOOKUP(#REF!,Apprenants!A4764:I5767,8,FALSE)</f>
        <v>#REF!</v>
      </c>
    </row>
    <row r="4764" spans="22:29" s="16" customFormat="1" x14ac:dyDescent="0.35">
      <c r="V4764" s="16" t="str">
        <f>IF(ISBLANK(Consolication[[#This Row],[Bénéficiaires]]),"",VLOOKUP(Consolication[[#This Row],[Bénéficiaires]],'PADESCE Ccontractuelle'!$B$61:$N$175,9,FALSE))</f>
        <v/>
      </c>
      <c r="AB4764" s="16" t="str">
        <f>IF(ISBLANK(Consolication[[#This Row],[Bénéficiaires]]),"",VLOOKUP(Consolication[[#This Row],[Bénéficiaires]],'PADESCE Ccontractuelle'!$B$61:$N$175,10,FALSE))</f>
        <v/>
      </c>
      <c r="AC4764" s="34" t="e">
        <f>VLOOKUP(#REF!,Apprenants!A4765:I5768,8,FALSE)</f>
        <v>#REF!</v>
      </c>
    </row>
    <row r="4765" spans="22:29" s="16" customFormat="1" x14ac:dyDescent="0.35">
      <c r="V4765" s="16" t="str">
        <f>IF(ISBLANK(Consolication[[#This Row],[Bénéficiaires]]),"",VLOOKUP(Consolication[[#This Row],[Bénéficiaires]],'PADESCE Ccontractuelle'!$B$61:$N$175,9,FALSE))</f>
        <v/>
      </c>
      <c r="AB4765" s="16" t="str">
        <f>IF(ISBLANK(Consolication[[#This Row],[Bénéficiaires]]),"",VLOOKUP(Consolication[[#This Row],[Bénéficiaires]],'PADESCE Ccontractuelle'!$B$61:$N$175,10,FALSE))</f>
        <v/>
      </c>
      <c r="AC4765" s="34" t="e">
        <f>VLOOKUP(#REF!,Apprenants!A4766:I5769,8,FALSE)</f>
        <v>#REF!</v>
      </c>
    </row>
    <row r="4766" spans="22:29" s="16" customFormat="1" x14ac:dyDescent="0.35">
      <c r="V4766" s="16" t="str">
        <f>IF(ISBLANK(Consolication[[#This Row],[Bénéficiaires]]),"",VLOOKUP(Consolication[[#This Row],[Bénéficiaires]],'PADESCE Ccontractuelle'!$B$61:$N$175,9,FALSE))</f>
        <v/>
      </c>
      <c r="AB4766" s="16" t="str">
        <f>IF(ISBLANK(Consolication[[#This Row],[Bénéficiaires]]),"",VLOOKUP(Consolication[[#This Row],[Bénéficiaires]],'PADESCE Ccontractuelle'!$B$61:$N$175,10,FALSE))</f>
        <v/>
      </c>
      <c r="AC4766" s="34" t="e">
        <f>VLOOKUP(#REF!,Apprenants!A4767:I5770,8,FALSE)</f>
        <v>#REF!</v>
      </c>
    </row>
    <row r="4767" spans="22:29" s="16" customFormat="1" x14ac:dyDescent="0.35">
      <c r="V4767" s="16" t="str">
        <f>IF(ISBLANK(Consolication[[#This Row],[Bénéficiaires]]),"",VLOOKUP(Consolication[[#This Row],[Bénéficiaires]],'PADESCE Ccontractuelle'!$B$61:$N$175,9,FALSE))</f>
        <v/>
      </c>
      <c r="AB4767" s="16" t="str">
        <f>IF(ISBLANK(Consolication[[#This Row],[Bénéficiaires]]),"",VLOOKUP(Consolication[[#This Row],[Bénéficiaires]],'PADESCE Ccontractuelle'!$B$61:$N$175,10,FALSE))</f>
        <v/>
      </c>
      <c r="AC4767" s="34" t="e">
        <f>VLOOKUP(#REF!,Apprenants!A4768:I5771,8,FALSE)</f>
        <v>#REF!</v>
      </c>
    </row>
    <row r="4768" spans="22:29" s="16" customFormat="1" x14ac:dyDescent="0.35">
      <c r="V4768" s="16" t="str">
        <f>IF(ISBLANK(Consolication[[#This Row],[Bénéficiaires]]),"",VLOOKUP(Consolication[[#This Row],[Bénéficiaires]],'PADESCE Ccontractuelle'!$B$61:$N$175,9,FALSE))</f>
        <v/>
      </c>
      <c r="AB4768" s="16" t="str">
        <f>IF(ISBLANK(Consolication[[#This Row],[Bénéficiaires]]),"",VLOOKUP(Consolication[[#This Row],[Bénéficiaires]],'PADESCE Ccontractuelle'!$B$61:$N$175,10,FALSE))</f>
        <v/>
      </c>
      <c r="AC4768" s="34" t="e">
        <f>VLOOKUP(#REF!,Apprenants!A4769:I5772,8,FALSE)</f>
        <v>#REF!</v>
      </c>
    </row>
    <row r="4769" spans="22:29" s="16" customFormat="1" x14ac:dyDescent="0.35">
      <c r="V4769" s="16" t="str">
        <f>IF(ISBLANK(Consolication[[#This Row],[Bénéficiaires]]),"",VLOOKUP(Consolication[[#This Row],[Bénéficiaires]],'PADESCE Ccontractuelle'!$B$61:$N$175,9,FALSE))</f>
        <v/>
      </c>
      <c r="AB4769" s="16" t="str">
        <f>IF(ISBLANK(Consolication[[#This Row],[Bénéficiaires]]),"",VLOOKUP(Consolication[[#This Row],[Bénéficiaires]],'PADESCE Ccontractuelle'!$B$61:$N$175,10,FALSE))</f>
        <v/>
      </c>
      <c r="AC4769" s="34" t="e">
        <f>VLOOKUP(#REF!,Apprenants!A4770:I5773,8,FALSE)</f>
        <v>#REF!</v>
      </c>
    </row>
    <row r="4770" spans="22:29" s="16" customFormat="1" x14ac:dyDescent="0.35">
      <c r="V4770" s="16" t="str">
        <f>IF(ISBLANK(Consolication[[#This Row],[Bénéficiaires]]),"",VLOOKUP(Consolication[[#This Row],[Bénéficiaires]],'PADESCE Ccontractuelle'!$B$61:$N$175,9,FALSE))</f>
        <v/>
      </c>
      <c r="AB4770" s="16" t="str">
        <f>IF(ISBLANK(Consolication[[#This Row],[Bénéficiaires]]),"",VLOOKUP(Consolication[[#This Row],[Bénéficiaires]],'PADESCE Ccontractuelle'!$B$61:$N$175,10,FALSE))</f>
        <v/>
      </c>
      <c r="AC4770" s="34" t="e">
        <f>VLOOKUP(#REF!,Apprenants!A4771:I5774,8,FALSE)</f>
        <v>#REF!</v>
      </c>
    </row>
    <row r="4771" spans="22:29" s="16" customFormat="1" x14ac:dyDescent="0.35">
      <c r="V4771" s="16" t="str">
        <f>IF(ISBLANK(Consolication[[#This Row],[Bénéficiaires]]),"",VLOOKUP(Consolication[[#This Row],[Bénéficiaires]],'PADESCE Ccontractuelle'!$B$61:$N$175,9,FALSE))</f>
        <v/>
      </c>
      <c r="AB4771" s="16" t="str">
        <f>IF(ISBLANK(Consolication[[#This Row],[Bénéficiaires]]),"",VLOOKUP(Consolication[[#This Row],[Bénéficiaires]],'PADESCE Ccontractuelle'!$B$61:$N$175,10,FALSE))</f>
        <v/>
      </c>
      <c r="AC4771" s="34" t="e">
        <f>VLOOKUP(#REF!,Apprenants!A4772:I5775,8,FALSE)</f>
        <v>#REF!</v>
      </c>
    </row>
    <row r="4772" spans="22:29" s="16" customFormat="1" x14ac:dyDescent="0.35">
      <c r="V4772" s="16" t="str">
        <f>IF(ISBLANK(Consolication[[#This Row],[Bénéficiaires]]),"",VLOOKUP(Consolication[[#This Row],[Bénéficiaires]],'PADESCE Ccontractuelle'!$B$61:$N$175,9,FALSE))</f>
        <v/>
      </c>
      <c r="AB4772" s="16" t="str">
        <f>IF(ISBLANK(Consolication[[#This Row],[Bénéficiaires]]),"",VLOOKUP(Consolication[[#This Row],[Bénéficiaires]],'PADESCE Ccontractuelle'!$B$61:$N$175,10,FALSE))</f>
        <v/>
      </c>
      <c r="AC4772" s="34" t="e">
        <f>VLOOKUP(#REF!,Apprenants!A4773:I5776,8,FALSE)</f>
        <v>#REF!</v>
      </c>
    </row>
    <row r="4773" spans="22:29" s="16" customFormat="1" x14ac:dyDescent="0.35">
      <c r="V4773" s="16" t="str">
        <f>IF(ISBLANK(Consolication[[#This Row],[Bénéficiaires]]),"",VLOOKUP(Consolication[[#This Row],[Bénéficiaires]],'PADESCE Ccontractuelle'!$B$61:$N$175,9,FALSE))</f>
        <v/>
      </c>
      <c r="AB4773" s="16" t="str">
        <f>IF(ISBLANK(Consolication[[#This Row],[Bénéficiaires]]),"",VLOOKUP(Consolication[[#This Row],[Bénéficiaires]],'PADESCE Ccontractuelle'!$B$61:$N$175,10,FALSE))</f>
        <v/>
      </c>
      <c r="AC4773" s="34" t="e">
        <f>VLOOKUP(#REF!,Apprenants!A4774:I5777,8,FALSE)</f>
        <v>#REF!</v>
      </c>
    </row>
    <row r="4774" spans="22:29" s="16" customFormat="1" x14ac:dyDescent="0.35">
      <c r="V4774" s="16" t="str">
        <f>IF(ISBLANK(Consolication[[#This Row],[Bénéficiaires]]),"",VLOOKUP(Consolication[[#This Row],[Bénéficiaires]],'PADESCE Ccontractuelle'!$B$61:$N$175,9,FALSE))</f>
        <v/>
      </c>
      <c r="AB4774" s="16" t="str">
        <f>IF(ISBLANK(Consolication[[#This Row],[Bénéficiaires]]),"",VLOOKUP(Consolication[[#This Row],[Bénéficiaires]],'PADESCE Ccontractuelle'!$B$61:$N$175,10,FALSE))</f>
        <v/>
      </c>
      <c r="AC4774" s="34" t="e">
        <f>VLOOKUP(#REF!,Apprenants!A4775:I5778,8,FALSE)</f>
        <v>#REF!</v>
      </c>
    </row>
    <row r="4775" spans="22:29" s="16" customFormat="1" x14ac:dyDescent="0.35">
      <c r="V4775" s="16" t="str">
        <f>IF(ISBLANK(Consolication[[#This Row],[Bénéficiaires]]),"",VLOOKUP(Consolication[[#This Row],[Bénéficiaires]],'PADESCE Ccontractuelle'!$B$61:$N$175,9,FALSE))</f>
        <v/>
      </c>
      <c r="AB4775" s="16" t="str">
        <f>IF(ISBLANK(Consolication[[#This Row],[Bénéficiaires]]),"",VLOOKUP(Consolication[[#This Row],[Bénéficiaires]],'PADESCE Ccontractuelle'!$B$61:$N$175,10,FALSE))</f>
        <v/>
      </c>
      <c r="AC4775" s="34" t="e">
        <f>VLOOKUP(#REF!,Apprenants!A4776:I5779,8,FALSE)</f>
        <v>#REF!</v>
      </c>
    </row>
    <row r="4776" spans="22:29" s="16" customFormat="1" x14ac:dyDescent="0.35">
      <c r="V4776" s="16" t="str">
        <f>IF(ISBLANK(Consolication[[#This Row],[Bénéficiaires]]),"",VLOOKUP(Consolication[[#This Row],[Bénéficiaires]],'PADESCE Ccontractuelle'!$B$61:$N$175,9,FALSE))</f>
        <v/>
      </c>
      <c r="AB4776" s="16" t="str">
        <f>IF(ISBLANK(Consolication[[#This Row],[Bénéficiaires]]),"",VLOOKUP(Consolication[[#This Row],[Bénéficiaires]],'PADESCE Ccontractuelle'!$B$61:$N$175,10,FALSE))</f>
        <v/>
      </c>
      <c r="AC4776" s="34" t="e">
        <f>VLOOKUP(#REF!,Apprenants!A4777:I5780,8,FALSE)</f>
        <v>#REF!</v>
      </c>
    </row>
    <row r="4777" spans="22:29" s="16" customFormat="1" x14ac:dyDescent="0.35">
      <c r="V4777" s="16" t="str">
        <f>IF(ISBLANK(Consolication[[#This Row],[Bénéficiaires]]),"",VLOOKUP(Consolication[[#This Row],[Bénéficiaires]],'PADESCE Ccontractuelle'!$B$61:$N$175,9,FALSE))</f>
        <v/>
      </c>
      <c r="AB4777" s="16" t="str">
        <f>IF(ISBLANK(Consolication[[#This Row],[Bénéficiaires]]),"",VLOOKUP(Consolication[[#This Row],[Bénéficiaires]],'PADESCE Ccontractuelle'!$B$61:$N$175,10,FALSE))</f>
        <v/>
      </c>
      <c r="AC4777" s="34" t="e">
        <f>VLOOKUP(#REF!,Apprenants!A4778:I5781,8,FALSE)</f>
        <v>#REF!</v>
      </c>
    </row>
    <row r="4778" spans="22:29" s="16" customFormat="1" x14ac:dyDescent="0.35">
      <c r="V4778" s="16" t="str">
        <f>IF(ISBLANK(Consolication[[#This Row],[Bénéficiaires]]),"",VLOOKUP(Consolication[[#This Row],[Bénéficiaires]],'PADESCE Ccontractuelle'!$B$61:$N$175,9,FALSE))</f>
        <v/>
      </c>
      <c r="AB4778" s="16" t="str">
        <f>IF(ISBLANK(Consolication[[#This Row],[Bénéficiaires]]),"",VLOOKUP(Consolication[[#This Row],[Bénéficiaires]],'PADESCE Ccontractuelle'!$B$61:$N$175,10,FALSE))</f>
        <v/>
      </c>
      <c r="AC4778" s="34" t="e">
        <f>VLOOKUP(#REF!,Apprenants!A4779:I5782,8,FALSE)</f>
        <v>#REF!</v>
      </c>
    </row>
    <row r="4779" spans="22:29" s="16" customFormat="1" x14ac:dyDescent="0.35">
      <c r="V4779" s="16" t="str">
        <f>IF(ISBLANK(Consolication[[#This Row],[Bénéficiaires]]),"",VLOOKUP(Consolication[[#This Row],[Bénéficiaires]],'PADESCE Ccontractuelle'!$B$61:$N$175,9,FALSE))</f>
        <v/>
      </c>
      <c r="AB4779" s="16" t="str">
        <f>IF(ISBLANK(Consolication[[#This Row],[Bénéficiaires]]),"",VLOOKUP(Consolication[[#This Row],[Bénéficiaires]],'PADESCE Ccontractuelle'!$B$61:$N$175,10,FALSE))</f>
        <v/>
      </c>
      <c r="AC4779" s="34" t="e">
        <f>VLOOKUP(#REF!,Apprenants!A4780:I5783,8,FALSE)</f>
        <v>#REF!</v>
      </c>
    </row>
    <row r="4780" spans="22:29" s="16" customFormat="1" x14ac:dyDescent="0.35">
      <c r="V4780" s="16" t="str">
        <f>IF(ISBLANK(Consolication[[#This Row],[Bénéficiaires]]),"",VLOOKUP(Consolication[[#This Row],[Bénéficiaires]],'PADESCE Ccontractuelle'!$B$61:$N$175,9,FALSE))</f>
        <v/>
      </c>
      <c r="AB4780" s="16" t="str">
        <f>IF(ISBLANK(Consolication[[#This Row],[Bénéficiaires]]),"",VLOOKUP(Consolication[[#This Row],[Bénéficiaires]],'PADESCE Ccontractuelle'!$B$61:$N$175,10,FALSE))</f>
        <v/>
      </c>
      <c r="AC4780" s="34" t="e">
        <f>VLOOKUP(#REF!,Apprenants!A4781:I5784,8,FALSE)</f>
        <v>#REF!</v>
      </c>
    </row>
    <row r="4781" spans="22:29" s="16" customFormat="1" x14ac:dyDescent="0.35">
      <c r="V4781" s="16" t="str">
        <f>IF(ISBLANK(Consolication[[#This Row],[Bénéficiaires]]),"",VLOOKUP(Consolication[[#This Row],[Bénéficiaires]],'PADESCE Ccontractuelle'!$B$61:$N$175,9,FALSE))</f>
        <v/>
      </c>
      <c r="AB4781" s="16" t="str">
        <f>IF(ISBLANK(Consolication[[#This Row],[Bénéficiaires]]),"",VLOOKUP(Consolication[[#This Row],[Bénéficiaires]],'PADESCE Ccontractuelle'!$B$61:$N$175,10,FALSE))</f>
        <v/>
      </c>
      <c r="AC4781" s="34" t="e">
        <f>VLOOKUP(#REF!,Apprenants!A4782:I5785,8,FALSE)</f>
        <v>#REF!</v>
      </c>
    </row>
    <row r="4782" spans="22:29" s="16" customFormat="1" x14ac:dyDescent="0.35">
      <c r="V4782" s="16" t="str">
        <f>IF(ISBLANK(Consolication[[#This Row],[Bénéficiaires]]),"",VLOOKUP(Consolication[[#This Row],[Bénéficiaires]],'PADESCE Ccontractuelle'!$B$61:$N$175,9,FALSE))</f>
        <v/>
      </c>
      <c r="AB4782" s="16" t="str">
        <f>IF(ISBLANK(Consolication[[#This Row],[Bénéficiaires]]),"",VLOOKUP(Consolication[[#This Row],[Bénéficiaires]],'PADESCE Ccontractuelle'!$B$61:$N$175,10,FALSE))</f>
        <v/>
      </c>
      <c r="AC4782" s="34" t="e">
        <f>VLOOKUP(#REF!,Apprenants!A4783:I5786,8,FALSE)</f>
        <v>#REF!</v>
      </c>
    </row>
    <row r="4783" spans="22:29" s="16" customFormat="1" x14ac:dyDescent="0.35">
      <c r="V4783" s="16" t="str">
        <f>IF(ISBLANK(Consolication[[#This Row],[Bénéficiaires]]),"",VLOOKUP(Consolication[[#This Row],[Bénéficiaires]],'PADESCE Ccontractuelle'!$B$61:$N$175,9,FALSE))</f>
        <v/>
      </c>
      <c r="AB4783" s="16" t="str">
        <f>IF(ISBLANK(Consolication[[#This Row],[Bénéficiaires]]),"",VLOOKUP(Consolication[[#This Row],[Bénéficiaires]],'PADESCE Ccontractuelle'!$B$61:$N$175,10,FALSE))</f>
        <v/>
      </c>
      <c r="AC4783" s="34" t="e">
        <f>VLOOKUP(#REF!,Apprenants!A4784:I5787,8,FALSE)</f>
        <v>#REF!</v>
      </c>
    </row>
    <row r="4784" spans="22:29" s="16" customFormat="1" x14ac:dyDescent="0.35">
      <c r="V4784" s="16" t="str">
        <f>IF(ISBLANK(Consolication[[#This Row],[Bénéficiaires]]),"",VLOOKUP(Consolication[[#This Row],[Bénéficiaires]],'PADESCE Ccontractuelle'!$B$61:$N$175,9,FALSE))</f>
        <v/>
      </c>
      <c r="AB4784" s="16" t="str">
        <f>IF(ISBLANK(Consolication[[#This Row],[Bénéficiaires]]),"",VLOOKUP(Consolication[[#This Row],[Bénéficiaires]],'PADESCE Ccontractuelle'!$B$61:$N$175,10,FALSE))</f>
        <v/>
      </c>
      <c r="AC4784" s="34" t="e">
        <f>VLOOKUP(#REF!,Apprenants!A4785:I5788,8,FALSE)</f>
        <v>#REF!</v>
      </c>
    </row>
    <row r="4785" spans="22:29" s="16" customFormat="1" x14ac:dyDescent="0.35">
      <c r="V4785" s="16" t="str">
        <f>IF(ISBLANK(Consolication[[#This Row],[Bénéficiaires]]),"",VLOOKUP(Consolication[[#This Row],[Bénéficiaires]],'PADESCE Ccontractuelle'!$B$61:$N$175,9,FALSE))</f>
        <v/>
      </c>
      <c r="AB4785" s="16" t="str">
        <f>IF(ISBLANK(Consolication[[#This Row],[Bénéficiaires]]),"",VLOOKUP(Consolication[[#This Row],[Bénéficiaires]],'PADESCE Ccontractuelle'!$B$61:$N$175,10,FALSE))</f>
        <v/>
      </c>
      <c r="AC4785" s="34" t="e">
        <f>VLOOKUP(#REF!,Apprenants!A4786:I5789,8,FALSE)</f>
        <v>#REF!</v>
      </c>
    </row>
    <row r="4786" spans="22:29" s="16" customFormat="1" x14ac:dyDescent="0.35">
      <c r="V4786" s="16" t="str">
        <f>IF(ISBLANK(Consolication[[#This Row],[Bénéficiaires]]),"",VLOOKUP(Consolication[[#This Row],[Bénéficiaires]],'PADESCE Ccontractuelle'!$B$61:$N$175,9,FALSE))</f>
        <v/>
      </c>
      <c r="AB4786" s="16" t="str">
        <f>IF(ISBLANK(Consolication[[#This Row],[Bénéficiaires]]),"",VLOOKUP(Consolication[[#This Row],[Bénéficiaires]],'PADESCE Ccontractuelle'!$B$61:$N$175,10,FALSE))</f>
        <v/>
      </c>
      <c r="AC4786" s="34" t="e">
        <f>VLOOKUP(#REF!,Apprenants!A4787:I5790,8,FALSE)</f>
        <v>#REF!</v>
      </c>
    </row>
    <row r="4787" spans="22:29" s="16" customFormat="1" x14ac:dyDescent="0.35">
      <c r="V4787" s="16" t="str">
        <f>IF(ISBLANK(Consolication[[#This Row],[Bénéficiaires]]),"",VLOOKUP(Consolication[[#This Row],[Bénéficiaires]],'PADESCE Ccontractuelle'!$B$61:$N$175,9,FALSE))</f>
        <v/>
      </c>
      <c r="AB4787" s="16" t="str">
        <f>IF(ISBLANK(Consolication[[#This Row],[Bénéficiaires]]),"",VLOOKUP(Consolication[[#This Row],[Bénéficiaires]],'PADESCE Ccontractuelle'!$B$61:$N$175,10,FALSE))</f>
        <v/>
      </c>
      <c r="AC4787" s="34" t="e">
        <f>VLOOKUP(#REF!,Apprenants!A4788:I5791,8,FALSE)</f>
        <v>#REF!</v>
      </c>
    </row>
    <row r="4788" spans="22:29" s="16" customFormat="1" x14ac:dyDescent="0.35">
      <c r="V4788" s="16" t="str">
        <f>IF(ISBLANK(Consolication[[#This Row],[Bénéficiaires]]),"",VLOOKUP(Consolication[[#This Row],[Bénéficiaires]],'PADESCE Ccontractuelle'!$B$61:$N$175,9,FALSE))</f>
        <v/>
      </c>
      <c r="AB4788" s="16" t="str">
        <f>IF(ISBLANK(Consolication[[#This Row],[Bénéficiaires]]),"",VLOOKUP(Consolication[[#This Row],[Bénéficiaires]],'PADESCE Ccontractuelle'!$B$61:$N$175,10,FALSE))</f>
        <v/>
      </c>
      <c r="AC4788" s="34" t="e">
        <f>VLOOKUP(#REF!,Apprenants!A4789:I5792,8,FALSE)</f>
        <v>#REF!</v>
      </c>
    </row>
    <row r="4789" spans="22:29" s="16" customFormat="1" x14ac:dyDescent="0.35">
      <c r="V4789" s="16" t="str">
        <f>IF(ISBLANK(Consolication[[#This Row],[Bénéficiaires]]),"",VLOOKUP(Consolication[[#This Row],[Bénéficiaires]],'PADESCE Ccontractuelle'!$B$61:$N$175,9,FALSE))</f>
        <v/>
      </c>
      <c r="AB4789" s="16" t="str">
        <f>IF(ISBLANK(Consolication[[#This Row],[Bénéficiaires]]),"",VLOOKUP(Consolication[[#This Row],[Bénéficiaires]],'PADESCE Ccontractuelle'!$B$61:$N$175,10,FALSE))</f>
        <v/>
      </c>
      <c r="AC4789" s="34" t="e">
        <f>VLOOKUP(#REF!,Apprenants!A4790:I5793,8,FALSE)</f>
        <v>#REF!</v>
      </c>
    </row>
    <row r="4790" spans="22:29" s="16" customFormat="1" x14ac:dyDescent="0.35">
      <c r="V4790" s="16" t="str">
        <f>IF(ISBLANK(Consolication[[#This Row],[Bénéficiaires]]),"",VLOOKUP(Consolication[[#This Row],[Bénéficiaires]],'PADESCE Ccontractuelle'!$B$61:$N$175,9,FALSE))</f>
        <v/>
      </c>
      <c r="AB4790" s="16" t="str">
        <f>IF(ISBLANK(Consolication[[#This Row],[Bénéficiaires]]),"",VLOOKUP(Consolication[[#This Row],[Bénéficiaires]],'PADESCE Ccontractuelle'!$B$61:$N$175,10,FALSE))</f>
        <v/>
      </c>
      <c r="AC4790" s="34" t="e">
        <f>VLOOKUP(#REF!,Apprenants!A4791:I5794,8,FALSE)</f>
        <v>#REF!</v>
      </c>
    </row>
    <row r="4791" spans="22:29" s="16" customFormat="1" x14ac:dyDescent="0.35">
      <c r="V4791" s="16" t="str">
        <f>IF(ISBLANK(Consolication[[#This Row],[Bénéficiaires]]),"",VLOOKUP(Consolication[[#This Row],[Bénéficiaires]],'PADESCE Ccontractuelle'!$B$61:$N$175,9,FALSE))</f>
        <v/>
      </c>
      <c r="AB4791" s="16" t="str">
        <f>IF(ISBLANK(Consolication[[#This Row],[Bénéficiaires]]),"",VLOOKUP(Consolication[[#This Row],[Bénéficiaires]],'PADESCE Ccontractuelle'!$B$61:$N$175,10,FALSE))</f>
        <v/>
      </c>
      <c r="AC4791" s="34" t="e">
        <f>VLOOKUP(#REF!,Apprenants!A4792:I5795,8,FALSE)</f>
        <v>#REF!</v>
      </c>
    </row>
    <row r="4792" spans="22:29" s="16" customFormat="1" x14ac:dyDescent="0.35">
      <c r="V4792" s="16" t="str">
        <f>IF(ISBLANK(Consolication[[#This Row],[Bénéficiaires]]),"",VLOOKUP(Consolication[[#This Row],[Bénéficiaires]],'PADESCE Ccontractuelle'!$B$61:$N$175,9,FALSE))</f>
        <v/>
      </c>
      <c r="AB4792" s="16" t="str">
        <f>IF(ISBLANK(Consolication[[#This Row],[Bénéficiaires]]),"",VLOOKUP(Consolication[[#This Row],[Bénéficiaires]],'PADESCE Ccontractuelle'!$B$61:$N$175,10,FALSE))</f>
        <v/>
      </c>
      <c r="AC4792" s="34" t="e">
        <f>VLOOKUP(#REF!,Apprenants!A4793:I5796,8,FALSE)</f>
        <v>#REF!</v>
      </c>
    </row>
    <row r="4793" spans="22:29" s="16" customFormat="1" x14ac:dyDescent="0.35">
      <c r="V4793" s="16" t="str">
        <f>IF(ISBLANK(Consolication[[#This Row],[Bénéficiaires]]),"",VLOOKUP(Consolication[[#This Row],[Bénéficiaires]],'PADESCE Ccontractuelle'!$B$61:$N$175,9,FALSE))</f>
        <v/>
      </c>
      <c r="AB4793" s="16" t="str">
        <f>IF(ISBLANK(Consolication[[#This Row],[Bénéficiaires]]),"",VLOOKUP(Consolication[[#This Row],[Bénéficiaires]],'PADESCE Ccontractuelle'!$B$61:$N$175,10,FALSE))</f>
        <v/>
      </c>
      <c r="AC4793" s="34" t="e">
        <f>VLOOKUP(#REF!,Apprenants!A4794:I5797,8,FALSE)</f>
        <v>#REF!</v>
      </c>
    </row>
    <row r="4794" spans="22:29" s="16" customFormat="1" x14ac:dyDescent="0.35">
      <c r="V4794" s="16" t="str">
        <f>IF(ISBLANK(Consolication[[#This Row],[Bénéficiaires]]),"",VLOOKUP(Consolication[[#This Row],[Bénéficiaires]],'PADESCE Ccontractuelle'!$B$61:$N$175,9,FALSE))</f>
        <v/>
      </c>
      <c r="AB4794" s="16" t="str">
        <f>IF(ISBLANK(Consolication[[#This Row],[Bénéficiaires]]),"",VLOOKUP(Consolication[[#This Row],[Bénéficiaires]],'PADESCE Ccontractuelle'!$B$61:$N$175,10,FALSE))</f>
        <v/>
      </c>
      <c r="AC4794" s="34" t="e">
        <f>VLOOKUP(#REF!,Apprenants!A4795:I5798,8,FALSE)</f>
        <v>#REF!</v>
      </c>
    </row>
    <row r="4795" spans="22:29" s="16" customFormat="1" x14ac:dyDescent="0.35">
      <c r="V4795" s="16" t="str">
        <f>IF(ISBLANK(Consolication[[#This Row],[Bénéficiaires]]),"",VLOOKUP(Consolication[[#This Row],[Bénéficiaires]],'PADESCE Ccontractuelle'!$B$61:$N$175,9,FALSE))</f>
        <v/>
      </c>
      <c r="AB4795" s="16" t="str">
        <f>IF(ISBLANK(Consolication[[#This Row],[Bénéficiaires]]),"",VLOOKUP(Consolication[[#This Row],[Bénéficiaires]],'PADESCE Ccontractuelle'!$B$61:$N$175,10,FALSE))</f>
        <v/>
      </c>
      <c r="AC4795" s="34" t="e">
        <f>VLOOKUP(#REF!,Apprenants!A4796:I5799,8,FALSE)</f>
        <v>#REF!</v>
      </c>
    </row>
    <row r="4796" spans="22:29" s="16" customFormat="1" x14ac:dyDescent="0.35">
      <c r="V4796" s="16" t="str">
        <f>IF(ISBLANK(Consolication[[#This Row],[Bénéficiaires]]),"",VLOOKUP(Consolication[[#This Row],[Bénéficiaires]],'PADESCE Ccontractuelle'!$B$61:$N$175,9,FALSE))</f>
        <v/>
      </c>
      <c r="AB4796" s="16" t="str">
        <f>IF(ISBLANK(Consolication[[#This Row],[Bénéficiaires]]),"",VLOOKUP(Consolication[[#This Row],[Bénéficiaires]],'PADESCE Ccontractuelle'!$B$61:$N$175,10,FALSE))</f>
        <v/>
      </c>
      <c r="AC4796" s="34" t="e">
        <f>VLOOKUP(#REF!,Apprenants!A4797:I5800,8,FALSE)</f>
        <v>#REF!</v>
      </c>
    </row>
    <row r="4797" spans="22:29" s="16" customFormat="1" x14ac:dyDescent="0.35">
      <c r="V4797" s="16" t="str">
        <f>IF(ISBLANK(Consolication[[#This Row],[Bénéficiaires]]),"",VLOOKUP(Consolication[[#This Row],[Bénéficiaires]],'PADESCE Ccontractuelle'!$B$61:$N$175,9,FALSE))</f>
        <v/>
      </c>
      <c r="AB4797" s="16" t="str">
        <f>IF(ISBLANK(Consolication[[#This Row],[Bénéficiaires]]),"",VLOOKUP(Consolication[[#This Row],[Bénéficiaires]],'PADESCE Ccontractuelle'!$B$61:$N$175,10,FALSE))</f>
        <v/>
      </c>
      <c r="AC4797" s="34" t="e">
        <f>VLOOKUP(#REF!,Apprenants!A4798:I5801,8,FALSE)</f>
        <v>#REF!</v>
      </c>
    </row>
    <row r="4798" spans="22:29" s="16" customFormat="1" x14ac:dyDescent="0.35">
      <c r="V4798" s="16" t="str">
        <f>IF(ISBLANK(Consolication[[#This Row],[Bénéficiaires]]),"",VLOOKUP(Consolication[[#This Row],[Bénéficiaires]],'PADESCE Ccontractuelle'!$B$61:$N$175,9,FALSE))</f>
        <v/>
      </c>
      <c r="AB4798" s="16" t="str">
        <f>IF(ISBLANK(Consolication[[#This Row],[Bénéficiaires]]),"",VLOOKUP(Consolication[[#This Row],[Bénéficiaires]],'PADESCE Ccontractuelle'!$B$61:$N$175,10,FALSE))</f>
        <v/>
      </c>
      <c r="AC4798" s="34" t="e">
        <f>VLOOKUP(#REF!,Apprenants!A4799:I5802,8,FALSE)</f>
        <v>#REF!</v>
      </c>
    </row>
    <row r="4799" spans="22:29" s="16" customFormat="1" x14ac:dyDescent="0.35">
      <c r="V4799" s="16" t="str">
        <f>IF(ISBLANK(Consolication[[#This Row],[Bénéficiaires]]),"",VLOOKUP(Consolication[[#This Row],[Bénéficiaires]],'PADESCE Ccontractuelle'!$B$61:$N$175,9,FALSE))</f>
        <v/>
      </c>
      <c r="AB4799" s="16" t="str">
        <f>IF(ISBLANK(Consolication[[#This Row],[Bénéficiaires]]),"",VLOOKUP(Consolication[[#This Row],[Bénéficiaires]],'PADESCE Ccontractuelle'!$B$61:$N$175,10,FALSE))</f>
        <v/>
      </c>
      <c r="AC4799" s="34" t="e">
        <f>VLOOKUP(#REF!,Apprenants!A4800:I5803,8,FALSE)</f>
        <v>#REF!</v>
      </c>
    </row>
    <row r="4800" spans="22:29" s="16" customFormat="1" x14ac:dyDescent="0.35">
      <c r="V4800" s="16" t="str">
        <f>IF(ISBLANK(Consolication[[#This Row],[Bénéficiaires]]),"",VLOOKUP(Consolication[[#This Row],[Bénéficiaires]],'PADESCE Ccontractuelle'!$B$61:$N$175,9,FALSE))</f>
        <v/>
      </c>
      <c r="AB4800" s="16" t="str">
        <f>IF(ISBLANK(Consolication[[#This Row],[Bénéficiaires]]),"",VLOOKUP(Consolication[[#This Row],[Bénéficiaires]],'PADESCE Ccontractuelle'!$B$61:$N$175,10,FALSE))</f>
        <v/>
      </c>
      <c r="AC4800" s="34" t="e">
        <f>VLOOKUP(#REF!,Apprenants!A4801:I5804,8,FALSE)</f>
        <v>#REF!</v>
      </c>
    </row>
    <row r="4801" spans="22:29" s="16" customFormat="1" x14ac:dyDescent="0.35">
      <c r="V4801" s="16" t="str">
        <f>IF(ISBLANK(Consolication[[#This Row],[Bénéficiaires]]),"",VLOOKUP(Consolication[[#This Row],[Bénéficiaires]],'PADESCE Ccontractuelle'!$B$61:$N$175,9,FALSE))</f>
        <v/>
      </c>
      <c r="AB4801" s="16" t="str">
        <f>IF(ISBLANK(Consolication[[#This Row],[Bénéficiaires]]),"",VLOOKUP(Consolication[[#This Row],[Bénéficiaires]],'PADESCE Ccontractuelle'!$B$61:$N$175,10,FALSE))</f>
        <v/>
      </c>
      <c r="AC4801" s="34" t="e">
        <f>VLOOKUP(#REF!,Apprenants!A4802:I5805,8,FALSE)</f>
        <v>#REF!</v>
      </c>
    </row>
    <row r="4802" spans="22:29" s="16" customFormat="1" x14ac:dyDescent="0.35">
      <c r="V4802" s="16" t="str">
        <f>IF(ISBLANK(Consolication[[#This Row],[Bénéficiaires]]),"",VLOOKUP(Consolication[[#This Row],[Bénéficiaires]],'PADESCE Ccontractuelle'!$B$61:$N$175,9,FALSE))</f>
        <v/>
      </c>
      <c r="AB4802" s="16" t="str">
        <f>IF(ISBLANK(Consolication[[#This Row],[Bénéficiaires]]),"",VLOOKUP(Consolication[[#This Row],[Bénéficiaires]],'PADESCE Ccontractuelle'!$B$61:$N$175,10,FALSE))</f>
        <v/>
      </c>
      <c r="AC4802" s="34" t="e">
        <f>VLOOKUP(#REF!,Apprenants!A4803:I5806,8,FALSE)</f>
        <v>#REF!</v>
      </c>
    </row>
    <row r="4803" spans="22:29" s="16" customFormat="1" x14ac:dyDescent="0.35">
      <c r="V4803" s="16" t="str">
        <f>IF(ISBLANK(Consolication[[#This Row],[Bénéficiaires]]),"",VLOOKUP(Consolication[[#This Row],[Bénéficiaires]],'PADESCE Ccontractuelle'!$B$61:$N$175,9,FALSE))</f>
        <v/>
      </c>
      <c r="AB4803" s="16" t="str">
        <f>IF(ISBLANK(Consolication[[#This Row],[Bénéficiaires]]),"",VLOOKUP(Consolication[[#This Row],[Bénéficiaires]],'PADESCE Ccontractuelle'!$B$61:$N$175,10,FALSE))</f>
        <v/>
      </c>
      <c r="AC4803" s="34" t="e">
        <f>VLOOKUP(#REF!,Apprenants!A4804:I5807,8,FALSE)</f>
        <v>#REF!</v>
      </c>
    </row>
    <row r="4804" spans="22:29" s="16" customFormat="1" x14ac:dyDescent="0.35">
      <c r="V4804" s="16" t="str">
        <f>IF(ISBLANK(Consolication[[#This Row],[Bénéficiaires]]),"",VLOOKUP(Consolication[[#This Row],[Bénéficiaires]],'PADESCE Ccontractuelle'!$B$61:$N$175,9,FALSE))</f>
        <v/>
      </c>
      <c r="AB4804" s="16" t="str">
        <f>IF(ISBLANK(Consolication[[#This Row],[Bénéficiaires]]),"",VLOOKUP(Consolication[[#This Row],[Bénéficiaires]],'PADESCE Ccontractuelle'!$B$61:$N$175,10,FALSE))</f>
        <v/>
      </c>
      <c r="AC4804" s="34" t="e">
        <f>VLOOKUP(#REF!,Apprenants!A4805:I5808,8,FALSE)</f>
        <v>#REF!</v>
      </c>
    </row>
    <row r="4805" spans="22:29" s="16" customFormat="1" x14ac:dyDescent="0.35">
      <c r="V4805" s="16" t="str">
        <f>IF(ISBLANK(Consolication[[#This Row],[Bénéficiaires]]),"",VLOOKUP(Consolication[[#This Row],[Bénéficiaires]],'PADESCE Ccontractuelle'!$B$61:$N$175,9,FALSE))</f>
        <v/>
      </c>
      <c r="AB4805" s="16" t="str">
        <f>IF(ISBLANK(Consolication[[#This Row],[Bénéficiaires]]),"",VLOOKUP(Consolication[[#This Row],[Bénéficiaires]],'PADESCE Ccontractuelle'!$B$61:$N$175,10,FALSE))</f>
        <v/>
      </c>
      <c r="AC4805" s="34" t="e">
        <f>VLOOKUP(#REF!,Apprenants!A4806:I5809,8,FALSE)</f>
        <v>#REF!</v>
      </c>
    </row>
    <row r="4806" spans="22:29" s="16" customFormat="1" x14ac:dyDescent="0.35">
      <c r="V4806" s="16" t="str">
        <f>IF(ISBLANK(Consolication[[#This Row],[Bénéficiaires]]),"",VLOOKUP(Consolication[[#This Row],[Bénéficiaires]],'PADESCE Ccontractuelle'!$B$61:$N$175,9,FALSE))</f>
        <v/>
      </c>
      <c r="AB4806" s="16" t="str">
        <f>IF(ISBLANK(Consolication[[#This Row],[Bénéficiaires]]),"",VLOOKUP(Consolication[[#This Row],[Bénéficiaires]],'PADESCE Ccontractuelle'!$B$61:$N$175,10,FALSE))</f>
        <v/>
      </c>
      <c r="AC4806" s="34" t="e">
        <f>VLOOKUP(#REF!,Apprenants!A4807:I5810,8,FALSE)</f>
        <v>#REF!</v>
      </c>
    </row>
    <row r="4807" spans="22:29" s="16" customFormat="1" x14ac:dyDescent="0.35">
      <c r="V4807" s="16" t="str">
        <f>IF(ISBLANK(Consolication[[#This Row],[Bénéficiaires]]),"",VLOOKUP(Consolication[[#This Row],[Bénéficiaires]],'PADESCE Ccontractuelle'!$B$61:$N$175,9,FALSE))</f>
        <v/>
      </c>
      <c r="AB4807" s="16" t="str">
        <f>IF(ISBLANK(Consolication[[#This Row],[Bénéficiaires]]),"",VLOOKUP(Consolication[[#This Row],[Bénéficiaires]],'PADESCE Ccontractuelle'!$B$61:$N$175,10,FALSE))</f>
        <v/>
      </c>
      <c r="AC4807" s="34" t="e">
        <f>VLOOKUP(#REF!,Apprenants!A4808:I5811,8,FALSE)</f>
        <v>#REF!</v>
      </c>
    </row>
    <row r="4808" spans="22:29" s="16" customFormat="1" x14ac:dyDescent="0.35">
      <c r="V4808" s="16" t="str">
        <f>IF(ISBLANK(Consolication[[#This Row],[Bénéficiaires]]),"",VLOOKUP(Consolication[[#This Row],[Bénéficiaires]],'PADESCE Ccontractuelle'!$B$61:$N$175,9,FALSE))</f>
        <v/>
      </c>
      <c r="AB4808" s="16" t="str">
        <f>IF(ISBLANK(Consolication[[#This Row],[Bénéficiaires]]),"",VLOOKUP(Consolication[[#This Row],[Bénéficiaires]],'PADESCE Ccontractuelle'!$B$61:$N$175,10,FALSE))</f>
        <v/>
      </c>
      <c r="AC4808" s="34" t="e">
        <f>VLOOKUP(#REF!,Apprenants!A4809:I5812,8,FALSE)</f>
        <v>#REF!</v>
      </c>
    </row>
    <row r="4809" spans="22:29" s="16" customFormat="1" x14ac:dyDescent="0.35">
      <c r="V4809" s="16" t="str">
        <f>IF(ISBLANK(Consolication[[#This Row],[Bénéficiaires]]),"",VLOOKUP(Consolication[[#This Row],[Bénéficiaires]],'PADESCE Ccontractuelle'!$B$61:$N$175,9,FALSE))</f>
        <v/>
      </c>
      <c r="AB4809" s="16" t="str">
        <f>IF(ISBLANK(Consolication[[#This Row],[Bénéficiaires]]),"",VLOOKUP(Consolication[[#This Row],[Bénéficiaires]],'PADESCE Ccontractuelle'!$B$61:$N$175,10,FALSE))</f>
        <v/>
      </c>
      <c r="AC4809" s="34" t="e">
        <f>VLOOKUP(#REF!,Apprenants!A4810:I5813,8,FALSE)</f>
        <v>#REF!</v>
      </c>
    </row>
    <row r="4810" spans="22:29" s="16" customFormat="1" x14ac:dyDescent="0.35">
      <c r="V4810" s="16" t="str">
        <f>IF(ISBLANK(Consolication[[#This Row],[Bénéficiaires]]),"",VLOOKUP(Consolication[[#This Row],[Bénéficiaires]],'PADESCE Ccontractuelle'!$B$61:$N$175,9,FALSE))</f>
        <v/>
      </c>
      <c r="AB4810" s="16" t="str">
        <f>IF(ISBLANK(Consolication[[#This Row],[Bénéficiaires]]),"",VLOOKUP(Consolication[[#This Row],[Bénéficiaires]],'PADESCE Ccontractuelle'!$B$61:$N$175,10,FALSE))</f>
        <v/>
      </c>
      <c r="AC4810" s="34" t="e">
        <f>VLOOKUP(#REF!,Apprenants!A4811:I5814,8,FALSE)</f>
        <v>#REF!</v>
      </c>
    </row>
    <row r="4811" spans="22:29" s="16" customFormat="1" x14ac:dyDescent="0.35">
      <c r="V4811" s="16" t="str">
        <f>IF(ISBLANK(Consolication[[#This Row],[Bénéficiaires]]),"",VLOOKUP(Consolication[[#This Row],[Bénéficiaires]],'PADESCE Ccontractuelle'!$B$61:$N$175,9,FALSE))</f>
        <v/>
      </c>
      <c r="AB4811" s="16" t="str">
        <f>IF(ISBLANK(Consolication[[#This Row],[Bénéficiaires]]),"",VLOOKUP(Consolication[[#This Row],[Bénéficiaires]],'PADESCE Ccontractuelle'!$B$61:$N$175,10,FALSE))</f>
        <v/>
      </c>
      <c r="AC4811" s="34" t="e">
        <f>VLOOKUP(#REF!,Apprenants!A4812:I5815,8,FALSE)</f>
        <v>#REF!</v>
      </c>
    </row>
    <row r="4812" spans="22:29" s="16" customFormat="1" x14ac:dyDescent="0.35">
      <c r="V4812" s="16" t="str">
        <f>IF(ISBLANK(Consolication[[#This Row],[Bénéficiaires]]),"",VLOOKUP(Consolication[[#This Row],[Bénéficiaires]],'PADESCE Ccontractuelle'!$B$61:$N$175,9,FALSE))</f>
        <v/>
      </c>
      <c r="AB4812" s="16" t="str">
        <f>IF(ISBLANK(Consolication[[#This Row],[Bénéficiaires]]),"",VLOOKUP(Consolication[[#This Row],[Bénéficiaires]],'PADESCE Ccontractuelle'!$B$61:$N$175,10,FALSE))</f>
        <v/>
      </c>
      <c r="AC4812" s="34" t="e">
        <f>VLOOKUP(#REF!,Apprenants!A4813:I5816,8,FALSE)</f>
        <v>#REF!</v>
      </c>
    </row>
    <row r="4813" spans="22:29" s="16" customFormat="1" x14ac:dyDescent="0.35">
      <c r="V4813" s="16" t="str">
        <f>IF(ISBLANK(Consolication[[#This Row],[Bénéficiaires]]),"",VLOOKUP(Consolication[[#This Row],[Bénéficiaires]],'PADESCE Ccontractuelle'!$B$61:$N$175,9,FALSE))</f>
        <v/>
      </c>
      <c r="AB4813" s="16" t="str">
        <f>IF(ISBLANK(Consolication[[#This Row],[Bénéficiaires]]),"",VLOOKUP(Consolication[[#This Row],[Bénéficiaires]],'PADESCE Ccontractuelle'!$B$61:$N$175,10,FALSE))</f>
        <v/>
      </c>
      <c r="AC4813" s="34" t="e">
        <f>VLOOKUP(#REF!,Apprenants!A4814:I5817,8,FALSE)</f>
        <v>#REF!</v>
      </c>
    </row>
    <row r="4814" spans="22:29" s="16" customFormat="1" x14ac:dyDescent="0.35">
      <c r="V4814" s="16" t="str">
        <f>IF(ISBLANK(Consolication[[#This Row],[Bénéficiaires]]),"",VLOOKUP(Consolication[[#This Row],[Bénéficiaires]],'PADESCE Ccontractuelle'!$B$61:$N$175,9,FALSE))</f>
        <v/>
      </c>
      <c r="AB4814" s="16" t="str">
        <f>IF(ISBLANK(Consolication[[#This Row],[Bénéficiaires]]),"",VLOOKUP(Consolication[[#This Row],[Bénéficiaires]],'PADESCE Ccontractuelle'!$B$61:$N$175,10,FALSE))</f>
        <v/>
      </c>
      <c r="AC4814" s="34" t="e">
        <f>VLOOKUP(#REF!,Apprenants!A4815:I5818,8,FALSE)</f>
        <v>#REF!</v>
      </c>
    </row>
    <row r="4815" spans="22:29" s="16" customFormat="1" x14ac:dyDescent="0.35">
      <c r="V4815" s="16" t="str">
        <f>IF(ISBLANK(Consolication[[#This Row],[Bénéficiaires]]),"",VLOOKUP(Consolication[[#This Row],[Bénéficiaires]],'PADESCE Ccontractuelle'!$B$61:$N$175,9,FALSE))</f>
        <v/>
      </c>
      <c r="AB4815" s="16" t="str">
        <f>IF(ISBLANK(Consolication[[#This Row],[Bénéficiaires]]),"",VLOOKUP(Consolication[[#This Row],[Bénéficiaires]],'PADESCE Ccontractuelle'!$B$61:$N$175,10,FALSE))</f>
        <v/>
      </c>
      <c r="AC4815" s="34" t="e">
        <f>VLOOKUP(#REF!,Apprenants!A4816:I5819,8,FALSE)</f>
        <v>#REF!</v>
      </c>
    </row>
    <row r="4816" spans="22:29" s="16" customFormat="1" x14ac:dyDescent="0.35">
      <c r="V4816" s="16" t="str">
        <f>IF(ISBLANK(Consolication[[#This Row],[Bénéficiaires]]),"",VLOOKUP(Consolication[[#This Row],[Bénéficiaires]],'PADESCE Ccontractuelle'!$B$61:$N$175,9,FALSE))</f>
        <v/>
      </c>
      <c r="AB4816" s="16" t="str">
        <f>IF(ISBLANK(Consolication[[#This Row],[Bénéficiaires]]),"",VLOOKUP(Consolication[[#This Row],[Bénéficiaires]],'PADESCE Ccontractuelle'!$B$61:$N$175,10,FALSE))</f>
        <v/>
      </c>
      <c r="AC4816" s="34" t="e">
        <f>VLOOKUP(#REF!,Apprenants!A4817:I5820,8,FALSE)</f>
        <v>#REF!</v>
      </c>
    </row>
    <row r="4817" spans="22:29" s="16" customFormat="1" x14ac:dyDescent="0.35">
      <c r="V4817" s="16" t="str">
        <f>IF(ISBLANK(Consolication[[#This Row],[Bénéficiaires]]),"",VLOOKUP(Consolication[[#This Row],[Bénéficiaires]],'PADESCE Ccontractuelle'!$B$61:$N$175,9,FALSE))</f>
        <v/>
      </c>
      <c r="AB4817" s="16" t="str">
        <f>IF(ISBLANK(Consolication[[#This Row],[Bénéficiaires]]),"",VLOOKUP(Consolication[[#This Row],[Bénéficiaires]],'PADESCE Ccontractuelle'!$B$61:$N$175,10,FALSE))</f>
        <v/>
      </c>
      <c r="AC4817" s="34" t="e">
        <f>VLOOKUP(#REF!,Apprenants!A4818:I5821,8,FALSE)</f>
        <v>#REF!</v>
      </c>
    </row>
    <row r="4818" spans="22:29" s="16" customFormat="1" x14ac:dyDescent="0.35">
      <c r="V4818" s="16" t="str">
        <f>IF(ISBLANK(Consolication[[#This Row],[Bénéficiaires]]),"",VLOOKUP(Consolication[[#This Row],[Bénéficiaires]],'PADESCE Ccontractuelle'!$B$61:$N$175,9,FALSE))</f>
        <v/>
      </c>
      <c r="AB4818" s="16" t="str">
        <f>IF(ISBLANK(Consolication[[#This Row],[Bénéficiaires]]),"",VLOOKUP(Consolication[[#This Row],[Bénéficiaires]],'PADESCE Ccontractuelle'!$B$61:$N$175,10,FALSE))</f>
        <v/>
      </c>
      <c r="AC4818" s="34" t="e">
        <f>VLOOKUP(#REF!,Apprenants!A4819:I5822,8,FALSE)</f>
        <v>#REF!</v>
      </c>
    </row>
    <row r="4819" spans="22:29" s="16" customFormat="1" x14ac:dyDescent="0.35">
      <c r="V4819" s="16" t="str">
        <f>IF(ISBLANK(Consolication[[#This Row],[Bénéficiaires]]),"",VLOOKUP(Consolication[[#This Row],[Bénéficiaires]],'PADESCE Ccontractuelle'!$B$61:$N$175,9,FALSE))</f>
        <v/>
      </c>
      <c r="AB4819" s="16" t="str">
        <f>IF(ISBLANK(Consolication[[#This Row],[Bénéficiaires]]),"",VLOOKUP(Consolication[[#This Row],[Bénéficiaires]],'PADESCE Ccontractuelle'!$B$61:$N$175,10,FALSE))</f>
        <v/>
      </c>
      <c r="AC4819" s="34" t="e">
        <f>VLOOKUP(#REF!,Apprenants!A4820:I5823,8,FALSE)</f>
        <v>#REF!</v>
      </c>
    </row>
    <row r="4820" spans="22:29" s="16" customFormat="1" x14ac:dyDescent="0.35">
      <c r="V4820" s="16" t="str">
        <f>IF(ISBLANK(Consolication[[#This Row],[Bénéficiaires]]),"",VLOOKUP(Consolication[[#This Row],[Bénéficiaires]],'PADESCE Ccontractuelle'!$B$61:$N$175,9,FALSE))</f>
        <v/>
      </c>
      <c r="AB4820" s="16" t="str">
        <f>IF(ISBLANK(Consolication[[#This Row],[Bénéficiaires]]),"",VLOOKUP(Consolication[[#This Row],[Bénéficiaires]],'PADESCE Ccontractuelle'!$B$61:$N$175,10,FALSE))</f>
        <v/>
      </c>
      <c r="AC4820" s="34" t="e">
        <f>VLOOKUP(#REF!,Apprenants!A4821:I5824,8,FALSE)</f>
        <v>#REF!</v>
      </c>
    </row>
    <row r="4821" spans="22:29" s="16" customFormat="1" x14ac:dyDescent="0.35">
      <c r="V4821" s="16" t="str">
        <f>IF(ISBLANK(Consolication[[#This Row],[Bénéficiaires]]),"",VLOOKUP(Consolication[[#This Row],[Bénéficiaires]],'PADESCE Ccontractuelle'!$B$61:$N$175,9,FALSE))</f>
        <v/>
      </c>
      <c r="AB4821" s="16" t="str">
        <f>IF(ISBLANK(Consolication[[#This Row],[Bénéficiaires]]),"",VLOOKUP(Consolication[[#This Row],[Bénéficiaires]],'PADESCE Ccontractuelle'!$B$61:$N$175,10,FALSE))</f>
        <v/>
      </c>
      <c r="AC4821" s="34" t="e">
        <f>VLOOKUP(#REF!,Apprenants!A4822:I5825,8,FALSE)</f>
        <v>#REF!</v>
      </c>
    </row>
    <row r="4822" spans="22:29" s="16" customFormat="1" x14ac:dyDescent="0.35">
      <c r="V4822" s="16" t="str">
        <f>IF(ISBLANK(Consolication[[#This Row],[Bénéficiaires]]),"",VLOOKUP(Consolication[[#This Row],[Bénéficiaires]],'PADESCE Ccontractuelle'!$B$61:$N$175,9,FALSE))</f>
        <v/>
      </c>
      <c r="AB4822" s="16" t="str">
        <f>IF(ISBLANK(Consolication[[#This Row],[Bénéficiaires]]),"",VLOOKUP(Consolication[[#This Row],[Bénéficiaires]],'PADESCE Ccontractuelle'!$B$61:$N$175,10,FALSE))</f>
        <v/>
      </c>
      <c r="AC4822" s="34" t="e">
        <f>VLOOKUP(#REF!,Apprenants!A4823:I5826,8,FALSE)</f>
        <v>#REF!</v>
      </c>
    </row>
    <row r="4823" spans="22:29" s="16" customFormat="1" x14ac:dyDescent="0.35">
      <c r="V4823" s="16" t="str">
        <f>IF(ISBLANK(Consolication[[#This Row],[Bénéficiaires]]),"",VLOOKUP(Consolication[[#This Row],[Bénéficiaires]],'PADESCE Ccontractuelle'!$B$61:$N$175,9,FALSE))</f>
        <v/>
      </c>
      <c r="AB4823" s="16" t="str">
        <f>IF(ISBLANK(Consolication[[#This Row],[Bénéficiaires]]),"",VLOOKUP(Consolication[[#This Row],[Bénéficiaires]],'PADESCE Ccontractuelle'!$B$61:$N$175,10,FALSE))</f>
        <v/>
      </c>
      <c r="AC4823" s="34" t="e">
        <f>VLOOKUP(#REF!,Apprenants!A4824:I5827,8,FALSE)</f>
        <v>#REF!</v>
      </c>
    </row>
    <row r="4824" spans="22:29" s="16" customFormat="1" x14ac:dyDescent="0.35">
      <c r="V4824" s="16" t="str">
        <f>IF(ISBLANK(Consolication[[#This Row],[Bénéficiaires]]),"",VLOOKUP(Consolication[[#This Row],[Bénéficiaires]],'PADESCE Ccontractuelle'!$B$61:$N$175,9,FALSE))</f>
        <v/>
      </c>
      <c r="AB4824" s="16" t="str">
        <f>IF(ISBLANK(Consolication[[#This Row],[Bénéficiaires]]),"",VLOOKUP(Consolication[[#This Row],[Bénéficiaires]],'PADESCE Ccontractuelle'!$B$61:$N$175,10,FALSE))</f>
        <v/>
      </c>
      <c r="AC4824" s="34" t="e">
        <f>VLOOKUP(#REF!,Apprenants!A4825:I5828,8,FALSE)</f>
        <v>#REF!</v>
      </c>
    </row>
    <row r="4825" spans="22:29" s="16" customFormat="1" x14ac:dyDescent="0.35">
      <c r="V4825" s="16" t="str">
        <f>IF(ISBLANK(Consolication[[#This Row],[Bénéficiaires]]),"",VLOOKUP(Consolication[[#This Row],[Bénéficiaires]],'PADESCE Ccontractuelle'!$B$61:$N$175,9,FALSE))</f>
        <v/>
      </c>
      <c r="AB4825" s="16" t="str">
        <f>IF(ISBLANK(Consolication[[#This Row],[Bénéficiaires]]),"",VLOOKUP(Consolication[[#This Row],[Bénéficiaires]],'PADESCE Ccontractuelle'!$B$61:$N$175,10,FALSE))</f>
        <v/>
      </c>
      <c r="AC4825" s="34" t="e">
        <f>VLOOKUP(#REF!,Apprenants!A4826:I5829,8,FALSE)</f>
        <v>#REF!</v>
      </c>
    </row>
    <row r="4826" spans="22:29" s="16" customFormat="1" x14ac:dyDescent="0.35">
      <c r="V4826" s="16" t="str">
        <f>IF(ISBLANK(Consolication[[#This Row],[Bénéficiaires]]),"",VLOOKUP(Consolication[[#This Row],[Bénéficiaires]],'PADESCE Ccontractuelle'!$B$61:$N$175,9,FALSE))</f>
        <v/>
      </c>
      <c r="AB4826" s="16" t="str">
        <f>IF(ISBLANK(Consolication[[#This Row],[Bénéficiaires]]),"",VLOOKUP(Consolication[[#This Row],[Bénéficiaires]],'PADESCE Ccontractuelle'!$B$61:$N$175,10,FALSE))</f>
        <v/>
      </c>
      <c r="AC4826" s="34" t="e">
        <f>VLOOKUP(#REF!,Apprenants!A4827:I5830,8,FALSE)</f>
        <v>#REF!</v>
      </c>
    </row>
    <row r="4827" spans="22:29" s="16" customFormat="1" x14ac:dyDescent="0.35">
      <c r="V4827" s="16" t="str">
        <f>IF(ISBLANK(Consolication[[#This Row],[Bénéficiaires]]),"",VLOOKUP(Consolication[[#This Row],[Bénéficiaires]],'PADESCE Ccontractuelle'!$B$61:$N$175,9,FALSE))</f>
        <v/>
      </c>
      <c r="AB4827" s="16" t="str">
        <f>IF(ISBLANK(Consolication[[#This Row],[Bénéficiaires]]),"",VLOOKUP(Consolication[[#This Row],[Bénéficiaires]],'PADESCE Ccontractuelle'!$B$61:$N$175,10,FALSE))</f>
        <v/>
      </c>
      <c r="AC4827" s="34" t="e">
        <f>VLOOKUP(#REF!,Apprenants!A4828:I5831,8,FALSE)</f>
        <v>#REF!</v>
      </c>
    </row>
    <row r="4828" spans="22:29" s="16" customFormat="1" x14ac:dyDescent="0.35">
      <c r="V4828" s="16" t="str">
        <f>IF(ISBLANK(Consolication[[#This Row],[Bénéficiaires]]),"",VLOOKUP(Consolication[[#This Row],[Bénéficiaires]],'PADESCE Ccontractuelle'!$B$61:$N$175,9,FALSE))</f>
        <v/>
      </c>
      <c r="AB4828" s="16" t="str">
        <f>IF(ISBLANK(Consolication[[#This Row],[Bénéficiaires]]),"",VLOOKUP(Consolication[[#This Row],[Bénéficiaires]],'PADESCE Ccontractuelle'!$B$61:$N$175,10,FALSE))</f>
        <v/>
      </c>
      <c r="AC4828" s="34" t="e">
        <f>VLOOKUP(#REF!,Apprenants!A4829:I5832,8,FALSE)</f>
        <v>#REF!</v>
      </c>
    </row>
    <row r="4829" spans="22:29" s="16" customFormat="1" x14ac:dyDescent="0.35">
      <c r="V4829" s="16" t="str">
        <f>IF(ISBLANK(Consolication[[#This Row],[Bénéficiaires]]),"",VLOOKUP(Consolication[[#This Row],[Bénéficiaires]],'PADESCE Ccontractuelle'!$B$61:$N$175,9,FALSE))</f>
        <v/>
      </c>
      <c r="AB4829" s="16" t="str">
        <f>IF(ISBLANK(Consolication[[#This Row],[Bénéficiaires]]),"",VLOOKUP(Consolication[[#This Row],[Bénéficiaires]],'PADESCE Ccontractuelle'!$B$61:$N$175,10,FALSE))</f>
        <v/>
      </c>
      <c r="AC4829" s="34" t="e">
        <f>VLOOKUP(#REF!,Apprenants!A4830:I5833,8,FALSE)</f>
        <v>#REF!</v>
      </c>
    </row>
    <row r="4830" spans="22:29" s="16" customFormat="1" x14ac:dyDescent="0.35">
      <c r="V4830" s="16" t="str">
        <f>IF(ISBLANK(Consolication[[#This Row],[Bénéficiaires]]),"",VLOOKUP(Consolication[[#This Row],[Bénéficiaires]],'PADESCE Ccontractuelle'!$B$61:$N$175,9,FALSE))</f>
        <v/>
      </c>
      <c r="AB4830" s="16" t="str">
        <f>IF(ISBLANK(Consolication[[#This Row],[Bénéficiaires]]),"",VLOOKUP(Consolication[[#This Row],[Bénéficiaires]],'PADESCE Ccontractuelle'!$B$61:$N$175,10,FALSE))</f>
        <v/>
      </c>
      <c r="AC4830" s="34" t="e">
        <f>VLOOKUP(#REF!,Apprenants!A4831:I5834,8,FALSE)</f>
        <v>#REF!</v>
      </c>
    </row>
    <row r="4831" spans="22:29" s="16" customFormat="1" x14ac:dyDescent="0.35">
      <c r="V4831" s="16" t="str">
        <f>IF(ISBLANK(Consolication[[#This Row],[Bénéficiaires]]),"",VLOOKUP(Consolication[[#This Row],[Bénéficiaires]],'PADESCE Ccontractuelle'!$B$61:$N$175,9,FALSE))</f>
        <v/>
      </c>
      <c r="AB4831" s="16" t="str">
        <f>IF(ISBLANK(Consolication[[#This Row],[Bénéficiaires]]),"",VLOOKUP(Consolication[[#This Row],[Bénéficiaires]],'PADESCE Ccontractuelle'!$B$61:$N$175,10,FALSE))</f>
        <v/>
      </c>
      <c r="AC4831" s="34" t="e">
        <f>VLOOKUP(#REF!,Apprenants!A4832:I5835,8,FALSE)</f>
        <v>#REF!</v>
      </c>
    </row>
    <row r="4832" spans="22:29" s="16" customFormat="1" x14ac:dyDescent="0.35">
      <c r="V4832" s="16" t="str">
        <f>IF(ISBLANK(Consolication[[#This Row],[Bénéficiaires]]),"",VLOOKUP(Consolication[[#This Row],[Bénéficiaires]],'PADESCE Ccontractuelle'!$B$61:$N$175,9,FALSE))</f>
        <v/>
      </c>
      <c r="AB4832" s="16" t="str">
        <f>IF(ISBLANK(Consolication[[#This Row],[Bénéficiaires]]),"",VLOOKUP(Consolication[[#This Row],[Bénéficiaires]],'PADESCE Ccontractuelle'!$B$61:$N$175,10,FALSE))</f>
        <v/>
      </c>
      <c r="AC4832" s="34" t="e">
        <f>VLOOKUP(#REF!,Apprenants!A4833:I5836,8,FALSE)</f>
        <v>#REF!</v>
      </c>
    </row>
    <row r="4833" spans="22:29" s="16" customFormat="1" x14ac:dyDescent="0.35">
      <c r="V4833" s="16" t="str">
        <f>IF(ISBLANK(Consolication[[#This Row],[Bénéficiaires]]),"",VLOOKUP(Consolication[[#This Row],[Bénéficiaires]],'PADESCE Ccontractuelle'!$B$61:$N$175,9,FALSE))</f>
        <v/>
      </c>
      <c r="AB4833" s="16" t="str">
        <f>IF(ISBLANK(Consolication[[#This Row],[Bénéficiaires]]),"",VLOOKUP(Consolication[[#This Row],[Bénéficiaires]],'PADESCE Ccontractuelle'!$B$61:$N$175,10,FALSE))</f>
        <v/>
      </c>
      <c r="AC4833" s="34" t="e">
        <f>VLOOKUP(#REF!,Apprenants!A4834:I5837,8,FALSE)</f>
        <v>#REF!</v>
      </c>
    </row>
    <row r="4834" spans="22:29" s="16" customFormat="1" x14ac:dyDescent="0.35">
      <c r="V4834" s="16" t="str">
        <f>IF(ISBLANK(Consolication[[#This Row],[Bénéficiaires]]),"",VLOOKUP(Consolication[[#This Row],[Bénéficiaires]],'PADESCE Ccontractuelle'!$B$61:$N$175,9,FALSE))</f>
        <v/>
      </c>
      <c r="AB4834" s="16" t="str">
        <f>IF(ISBLANK(Consolication[[#This Row],[Bénéficiaires]]),"",VLOOKUP(Consolication[[#This Row],[Bénéficiaires]],'PADESCE Ccontractuelle'!$B$61:$N$175,10,FALSE))</f>
        <v/>
      </c>
      <c r="AC4834" s="34" t="e">
        <f>VLOOKUP(#REF!,Apprenants!A4835:I5838,8,FALSE)</f>
        <v>#REF!</v>
      </c>
    </row>
    <row r="4835" spans="22:29" s="16" customFormat="1" x14ac:dyDescent="0.35">
      <c r="V4835" s="16" t="str">
        <f>IF(ISBLANK(Consolication[[#This Row],[Bénéficiaires]]),"",VLOOKUP(Consolication[[#This Row],[Bénéficiaires]],'PADESCE Ccontractuelle'!$B$61:$N$175,9,FALSE))</f>
        <v/>
      </c>
      <c r="AB4835" s="16" t="str">
        <f>IF(ISBLANK(Consolication[[#This Row],[Bénéficiaires]]),"",VLOOKUP(Consolication[[#This Row],[Bénéficiaires]],'PADESCE Ccontractuelle'!$B$61:$N$175,10,FALSE))</f>
        <v/>
      </c>
      <c r="AC4835" s="34" t="e">
        <f>VLOOKUP(#REF!,Apprenants!A4836:I5839,8,FALSE)</f>
        <v>#REF!</v>
      </c>
    </row>
    <row r="4836" spans="22:29" s="16" customFormat="1" x14ac:dyDescent="0.35">
      <c r="V4836" s="16" t="str">
        <f>IF(ISBLANK(Consolication[[#This Row],[Bénéficiaires]]),"",VLOOKUP(Consolication[[#This Row],[Bénéficiaires]],'PADESCE Ccontractuelle'!$B$61:$N$175,9,FALSE))</f>
        <v/>
      </c>
      <c r="AB4836" s="16" t="str">
        <f>IF(ISBLANK(Consolication[[#This Row],[Bénéficiaires]]),"",VLOOKUP(Consolication[[#This Row],[Bénéficiaires]],'PADESCE Ccontractuelle'!$B$61:$N$175,10,FALSE))</f>
        <v/>
      </c>
      <c r="AC4836" s="34" t="e">
        <f>VLOOKUP(#REF!,Apprenants!A4837:I5840,8,FALSE)</f>
        <v>#REF!</v>
      </c>
    </row>
    <row r="4837" spans="22:29" s="16" customFormat="1" x14ac:dyDescent="0.35">
      <c r="V4837" s="16" t="str">
        <f>IF(ISBLANK(Consolication[[#This Row],[Bénéficiaires]]),"",VLOOKUP(Consolication[[#This Row],[Bénéficiaires]],'PADESCE Ccontractuelle'!$B$61:$N$175,9,FALSE))</f>
        <v/>
      </c>
      <c r="AB4837" s="16" t="str">
        <f>IF(ISBLANK(Consolication[[#This Row],[Bénéficiaires]]),"",VLOOKUP(Consolication[[#This Row],[Bénéficiaires]],'PADESCE Ccontractuelle'!$B$61:$N$175,10,FALSE))</f>
        <v/>
      </c>
      <c r="AC4837" s="34" t="e">
        <f>VLOOKUP(#REF!,Apprenants!A4838:I5841,8,FALSE)</f>
        <v>#REF!</v>
      </c>
    </row>
    <row r="4838" spans="22:29" s="16" customFormat="1" x14ac:dyDescent="0.35">
      <c r="V4838" s="16" t="str">
        <f>IF(ISBLANK(Consolication[[#This Row],[Bénéficiaires]]),"",VLOOKUP(Consolication[[#This Row],[Bénéficiaires]],'PADESCE Ccontractuelle'!$B$61:$N$175,9,FALSE))</f>
        <v/>
      </c>
      <c r="AB4838" s="16" t="str">
        <f>IF(ISBLANK(Consolication[[#This Row],[Bénéficiaires]]),"",VLOOKUP(Consolication[[#This Row],[Bénéficiaires]],'PADESCE Ccontractuelle'!$B$61:$N$175,10,FALSE))</f>
        <v/>
      </c>
      <c r="AC4838" s="34" t="e">
        <f>VLOOKUP(#REF!,Apprenants!A4839:I5842,8,FALSE)</f>
        <v>#REF!</v>
      </c>
    </row>
    <row r="4839" spans="22:29" s="16" customFormat="1" x14ac:dyDescent="0.35">
      <c r="V4839" s="16" t="str">
        <f>IF(ISBLANK(Consolication[[#This Row],[Bénéficiaires]]),"",VLOOKUP(Consolication[[#This Row],[Bénéficiaires]],'PADESCE Ccontractuelle'!$B$61:$N$175,9,FALSE))</f>
        <v/>
      </c>
      <c r="AB4839" s="16" t="str">
        <f>IF(ISBLANK(Consolication[[#This Row],[Bénéficiaires]]),"",VLOOKUP(Consolication[[#This Row],[Bénéficiaires]],'PADESCE Ccontractuelle'!$B$61:$N$175,10,FALSE))</f>
        <v/>
      </c>
      <c r="AC4839" s="34" t="e">
        <f>VLOOKUP(#REF!,Apprenants!A4840:I5843,8,FALSE)</f>
        <v>#REF!</v>
      </c>
    </row>
    <row r="4840" spans="22:29" s="16" customFormat="1" x14ac:dyDescent="0.35">
      <c r="V4840" s="16" t="str">
        <f>IF(ISBLANK(Consolication[[#This Row],[Bénéficiaires]]),"",VLOOKUP(Consolication[[#This Row],[Bénéficiaires]],'PADESCE Ccontractuelle'!$B$61:$N$175,9,FALSE))</f>
        <v/>
      </c>
      <c r="AB4840" s="16" t="str">
        <f>IF(ISBLANK(Consolication[[#This Row],[Bénéficiaires]]),"",VLOOKUP(Consolication[[#This Row],[Bénéficiaires]],'PADESCE Ccontractuelle'!$B$61:$N$175,10,FALSE))</f>
        <v/>
      </c>
      <c r="AC4840" s="34" t="e">
        <f>VLOOKUP(#REF!,Apprenants!A4841:I5844,8,FALSE)</f>
        <v>#REF!</v>
      </c>
    </row>
    <row r="4841" spans="22:29" s="16" customFormat="1" x14ac:dyDescent="0.35">
      <c r="V4841" s="16" t="str">
        <f>IF(ISBLANK(Consolication[[#This Row],[Bénéficiaires]]),"",VLOOKUP(Consolication[[#This Row],[Bénéficiaires]],'PADESCE Ccontractuelle'!$B$61:$N$175,9,FALSE))</f>
        <v/>
      </c>
      <c r="AB4841" s="16" t="str">
        <f>IF(ISBLANK(Consolication[[#This Row],[Bénéficiaires]]),"",VLOOKUP(Consolication[[#This Row],[Bénéficiaires]],'PADESCE Ccontractuelle'!$B$61:$N$175,10,FALSE))</f>
        <v/>
      </c>
      <c r="AC4841" s="34" t="e">
        <f>VLOOKUP(#REF!,Apprenants!A4842:I5845,8,FALSE)</f>
        <v>#REF!</v>
      </c>
    </row>
    <row r="4842" spans="22:29" s="16" customFormat="1" x14ac:dyDescent="0.35">
      <c r="V4842" s="16" t="str">
        <f>IF(ISBLANK(Consolication[[#This Row],[Bénéficiaires]]),"",VLOOKUP(Consolication[[#This Row],[Bénéficiaires]],'PADESCE Ccontractuelle'!$B$61:$N$175,9,FALSE))</f>
        <v/>
      </c>
      <c r="AB4842" s="16" t="str">
        <f>IF(ISBLANK(Consolication[[#This Row],[Bénéficiaires]]),"",VLOOKUP(Consolication[[#This Row],[Bénéficiaires]],'PADESCE Ccontractuelle'!$B$61:$N$175,10,FALSE))</f>
        <v/>
      </c>
      <c r="AC4842" s="34" t="e">
        <f>VLOOKUP(#REF!,Apprenants!A4843:I5846,8,FALSE)</f>
        <v>#REF!</v>
      </c>
    </row>
    <row r="4843" spans="22:29" s="16" customFormat="1" x14ac:dyDescent="0.35">
      <c r="V4843" s="16" t="str">
        <f>IF(ISBLANK(Consolication[[#This Row],[Bénéficiaires]]),"",VLOOKUP(Consolication[[#This Row],[Bénéficiaires]],'PADESCE Ccontractuelle'!$B$61:$N$175,9,FALSE))</f>
        <v/>
      </c>
      <c r="AB4843" s="16" t="str">
        <f>IF(ISBLANK(Consolication[[#This Row],[Bénéficiaires]]),"",VLOOKUP(Consolication[[#This Row],[Bénéficiaires]],'PADESCE Ccontractuelle'!$B$61:$N$175,10,FALSE))</f>
        <v/>
      </c>
      <c r="AC4843" s="34" t="e">
        <f>VLOOKUP(#REF!,Apprenants!A4844:I5847,8,FALSE)</f>
        <v>#REF!</v>
      </c>
    </row>
    <row r="4844" spans="22:29" s="16" customFormat="1" x14ac:dyDescent="0.35">
      <c r="V4844" s="16" t="str">
        <f>IF(ISBLANK(Consolication[[#This Row],[Bénéficiaires]]),"",VLOOKUP(Consolication[[#This Row],[Bénéficiaires]],'PADESCE Ccontractuelle'!$B$61:$N$175,9,FALSE))</f>
        <v/>
      </c>
      <c r="AB4844" s="16" t="str">
        <f>IF(ISBLANK(Consolication[[#This Row],[Bénéficiaires]]),"",VLOOKUP(Consolication[[#This Row],[Bénéficiaires]],'PADESCE Ccontractuelle'!$B$61:$N$175,10,FALSE))</f>
        <v/>
      </c>
      <c r="AC4844" s="34" t="e">
        <f>VLOOKUP(#REF!,Apprenants!A4845:I5848,8,FALSE)</f>
        <v>#REF!</v>
      </c>
    </row>
    <row r="4845" spans="22:29" s="16" customFormat="1" x14ac:dyDescent="0.35">
      <c r="V4845" s="16" t="str">
        <f>IF(ISBLANK(Consolication[[#This Row],[Bénéficiaires]]),"",VLOOKUP(Consolication[[#This Row],[Bénéficiaires]],'PADESCE Ccontractuelle'!$B$61:$N$175,9,FALSE))</f>
        <v/>
      </c>
      <c r="AB4845" s="16" t="str">
        <f>IF(ISBLANK(Consolication[[#This Row],[Bénéficiaires]]),"",VLOOKUP(Consolication[[#This Row],[Bénéficiaires]],'PADESCE Ccontractuelle'!$B$61:$N$175,10,FALSE))</f>
        <v/>
      </c>
      <c r="AC4845" s="34" t="e">
        <f>VLOOKUP(#REF!,Apprenants!A4846:I5849,8,FALSE)</f>
        <v>#REF!</v>
      </c>
    </row>
    <row r="4846" spans="22:29" s="16" customFormat="1" x14ac:dyDescent="0.35">
      <c r="V4846" s="16" t="str">
        <f>IF(ISBLANK(Consolication[[#This Row],[Bénéficiaires]]),"",VLOOKUP(Consolication[[#This Row],[Bénéficiaires]],'PADESCE Ccontractuelle'!$B$61:$N$175,9,FALSE))</f>
        <v/>
      </c>
      <c r="AB4846" s="16" t="str">
        <f>IF(ISBLANK(Consolication[[#This Row],[Bénéficiaires]]),"",VLOOKUP(Consolication[[#This Row],[Bénéficiaires]],'PADESCE Ccontractuelle'!$B$61:$N$175,10,FALSE))</f>
        <v/>
      </c>
      <c r="AC4846" s="34" t="e">
        <f>VLOOKUP(#REF!,Apprenants!A4847:I5850,8,FALSE)</f>
        <v>#REF!</v>
      </c>
    </row>
    <row r="4847" spans="22:29" s="16" customFormat="1" x14ac:dyDescent="0.35">
      <c r="V4847" s="16" t="str">
        <f>IF(ISBLANK(Consolication[[#This Row],[Bénéficiaires]]),"",VLOOKUP(Consolication[[#This Row],[Bénéficiaires]],'PADESCE Ccontractuelle'!$B$61:$N$175,9,FALSE))</f>
        <v/>
      </c>
      <c r="AB4847" s="16" t="str">
        <f>IF(ISBLANK(Consolication[[#This Row],[Bénéficiaires]]),"",VLOOKUP(Consolication[[#This Row],[Bénéficiaires]],'PADESCE Ccontractuelle'!$B$61:$N$175,10,FALSE))</f>
        <v/>
      </c>
      <c r="AC4847" s="34" t="e">
        <f>VLOOKUP(#REF!,Apprenants!A4848:I5851,8,FALSE)</f>
        <v>#REF!</v>
      </c>
    </row>
    <row r="4848" spans="22:29" s="16" customFormat="1" x14ac:dyDescent="0.35">
      <c r="V4848" s="16" t="str">
        <f>IF(ISBLANK(Consolication[[#This Row],[Bénéficiaires]]),"",VLOOKUP(Consolication[[#This Row],[Bénéficiaires]],'PADESCE Ccontractuelle'!$B$61:$N$175,9,FALSE))</f>
        <v/>
      </c>
      <c r="AB4848" s="16" t="str">
        <f>IF(ISBLANK(Consolication[[#This Row],[Bénéficiaires]]),"",VLOOKUP(Consolication[[#This Row],[Bénéficiaires]],'PADESCE Ccontractuelle'!$B$61:$N$175,10,FALSE))</f>
        <v/>
      </c>
      <c r="AC4848" s="34" t="e">
        <f>VLOOKUP(#REF!,Apprenants!A4849:I5852,8,FALSE)</f>
        <v>#REF!</v>
      </c>
    </row>
    <row r="4849" spans="22:29" s="16" customFormat="1" x14ac:dyDescent="0.35">
      <c r="V4849" s="16" t="str">
        <f>IF(ISBLANK(Consolication[[#This Row],[Bénéficiaires]]),"",VLOOKUP(Consolication[[#This Row],[Bénéficiaires]],'PADESCE Ccontractuelle'!$B$61:$N$175,9,FALSE))</f>
        <v/>
      </c>
      <c r="AB4849" s="16" t="str">
        <f>IF(ISBLANK(Consolication[[#This Row],[Bénéficiaires]]),"",VLOOKUP(Consolication[[#This Row],[Bénéficiaires]],'PADESCE Ccontractuelle'!$B$61:$N$175,10,FALSE))</f>
        <v/>
      </c>
      <c r="AC4849" s="34" t="e">
        <f>VLOOKUP(#REF!,Apprenants!A4850:I5853,8,FALSE)</f>
        <v>#REF!</v>
      </c>
    </row>
    <row r="4850" spans="22:29" s="16" customFormat="1" x14ac:dyDescent="0.35">
      <c r="V4850" s="16" t="str">
        <f>IF(ISBLANK(Consolication[[#This Row],[Bénéficiaires]]),"",VLOOKUP(Consolication[[#This Row],[Bénéficiaires]],'PADESCE Ccontractuelle'!$B$61:$N$175,9,FALSE))</f>
        <v/>
      </c>
      <c r="AB4850" s="16" t="str">
        <f>IF(ISBLANK(Consolication[[#This Row],[Bénéficiaires]]),"",VLOOKUP(Consolication[[#This Row],[Bénéficiaires]],'PADESCE Ccontractuelle'!$B$61:$N$175,10,FALSE))</f>
        <v/>
      </c>
      <c r="AC4850" s="34" t="e">
        <f>VLOOKUP(#REF!,Apprenants!A4851:I5854,8,FALSE)</f>
        <v>#REF!</v>
      </c>
    </row>
    <row r="4851" spans="22:29" s="16" customFormat="1" x14ac:dyDescent="0.35">
      <c r="V4851" s="16" t="str">
        <f>IF(ISBLANK(Consolication[[#This Row],[Bénéficiaires]]),"",VLOOKUP(Consolication[[#This Row],[Bénéficiaires]],'PADESCE Ccontractuelle'!$B$61:$N$175,9,FALSE))</f>
        <v/>
      </c>
      <c r="AB4851" s="16" t="str">
        <f>IF(ISBLANK(Consolication[[#This Row],[Bénéficiaires]]),"",VLOOKUP(Consolication[[#This Row],[Bénéficiaires]],'PADESCE Ccontractuelle'!$B$61:$N$175,10,FALSE))</f>
        <v/>
      </c>
      <c r="AC4851" s="34" t="e">
        <f>VLOOKUP(#REF!,Apprenants!A4852:I5855,8,FALSE)</f>
        <v>#REF!</v>
      </c>
    </row>
    <row r="4852" spans="22:29" s="16" customFormat="1" x14ac:dyDescent="0.35">
      <c r="V4852" s="16" t="str">
        <f>IF(ISBLANK(Consolication[[#This Row],[Bénéficiaires]]),"",VLOOKUP(Consolication[[#This Row],[Bénéficiaires]],'PADESCE Ccontractuelle'!$B$61:$N$175,9,FALSE))</f>
        <v/>
      </c>
      <c r="AB4852" s="16" t="str">
        <f>IF(ISBLANK(Consolication[[#This Row],[Bénéficiaires]]),"",VLOOKUP(Consolication[[#This Row],[Bénéficiaires]],'PADESCE Ccontractuelle'!$B$61:$N$175,10,FALSE))</f>
        <v/>
      </c>
      <c r="AC4852" s="34" t="e">
        <f>VLOOKUP(#REF!,Apprenants!A4853:I5856,8,FALSE)</f>
        <v>#REF!</v>
      </c>
    </row>
    <row r="4853" spans="22:29" s="16" customFormat="1" x14ac:dyDescent="0.35">
      <c r="V4853" s="16" t="str">
        <f>IF(ISBLANK(Consolication[[#This Row],[Bénéficiaires]]),"",VLOOKUP(Consolication[[#This Row],[Bénéficiaires]],'PADESCE Ccontractuelle'!$B$61:$N$175,9,FALSE))</f>
        <v/>
      </c>
      <c r="AB4853" s="16" t="str">
        <f>IF(ISBLANK(Consolication[[#This Row],[Bénéficiaires]]),"",VLOOKUP(Consolication[[#This Row],[Bénéficiaires]],'PADESCE Ccontractuelle'!$B$61:$N$175,10,FALSE))</f>
        <v/>
      </c>
      <c r="AC4853" s="34" t="e">
        <f>VLOOKUP(#REF!,Apprenants!A4854:I5857,8,FALSE)</f>
        <v>#REF!</v>
      </c>
    </row>
    <row r="4854" spans="22:29" s="16" customFormat="1" x14ac:dyDescent="0.35">
      <c r="V4854" s="16" t="str">
        <f>IF(ISBLANK(Consolication[[#This Row],[Bénéficiaires]]),"",VLOOKUP(Consolication[[#This Row],[Bénéficiaires]],'PADESCE Ccontractuelle'!$B$61:$N$175,9,FALSE))</f>
        <v/>
      </c>
      <c r="AB4854" s="16" t="str">
        <f>IF(ISBLANK(Consolication[[#This Row],[Bénéficiaires]]),"",VLOOKUP(Consolication[[#This Row],[Bénéficiaires]],'PADESCE Ccontractuelle'!$B$61:$N$175,10,FALSE))</f>
        <v/>
      </c>
      <c r="AC4854" s="34" t="e">
        <f>VLOOKUP(#REF!,Apprenants!A4855:I5858,8,FALSE)</f>
        <v>#REF!</v>
      </c>
    </row>
    <row r="4855" spans="22:29" s="16" customFormat="1" x14ac:dyDescent="0.35">
      <c r="V4855" s="16" t="str">
        <f>IF(ISBLANK(Consolication[[#This Row],[Bénéficiaires]]),"",VLOOKUP(Consolication[[#This Row],[Bénéficiaires]],'PADESCE Ccontractuelle'!$B$61:$N$175,9,FALSE))</f>
        <v/>
      </c>
      <c r="AB4855" s="16" t="str">
        <f>IF(ISBLANK(Consolication[[#This Row],[Bénéficiaires]]),"",VLOOKUP(Consolication[[#This Row],[Bénéficiaires]],'PADESCE Ccontractuelle'!$B$61:$N$175,10,FALSE))</f>
        <v/>
      </c>
      <c r="AC4855" s="34" t="e">
        <f>VLOOKUP(#REF!,Apprenants!A4856:I5859,8,FALSE)</f>
        <v>#REF!</v>
      </c>
    </row>
    <row r="4856" spans="22:29" s="16" customFormat="1" x14ac:dyDescent="0.35">
      <c r="V4856" s="16" t="str">
        <f>IF(ISBLANK(Consolication[[#This Row],[Bénéficiaires]]),"",VLOOKUP(Consolication[[#This Row],[Bénéficiaires]],'PADESCE Ccontractuelle'!$B$61:$N$175,9,FALSE))</f>
        <v/>
      </c>
      <c r="AB4856" s="16" t="str">
        <f>IF(ISBLANK(Consolication[[#This Row],[Bénéficiaires]]),"",VLOOKUP(Consolication[[#This Row],[Bénéficiaires]],'PADESCE Ccontractuelle'!$B$61:$N$175,10,FALSE))</f>
        <v/>
      </c>
      <c r="AC4856" s="34" t="e">
        <f>VLOOKUP(#REF!,Apprenants!A4857:I5860,8,FALSE)</f>
        <v>#REF!</v>
      </c>
    </row>
    <row r="4857" spans="22:29" s="16" customFormat="1" x14ac:dyDescent="0.35">
      <c r="V4857" s="16" t="str">
        <f>IF(ISBLANK(Consolication[[#This Row],[Bénéficiaires]]),"",VLOOKUP(Consolication[[#This Row],[Bénéficiaires]],'PADESCE Ccontractuelle'!$B$61:$N$175,9,FALSE))</f>
        <v/>
      </c>
      <c r="AB4857" s="16" t="str">
        <f>IF(ISBLANK(Consolication[[#This Row],[Bénéficiaires]]),"",VLOOKUP(Consolication[[#This Row],[Bénéficiaires]],'PADESCE Ccontractuelle'!$B$61:$N$175,10,FALSE))</f>
        <v/>
      </c>
      <c r="AC4857" s="34" t="e">
        <f>VLOOKUP(#REF!,Apprenants!A4858:I5861,8,FALSE)</f>
        <v>#REF!</v>
      </c>
    </row>
    <row r="4858" spans="22:29" s="16" customFormat="1" x14ac:dyDescent="0.35">
      <c r="V4858" s="16" t="str">
        <f>IF(ISBLANK(Consolication[[#This Row],[Bénéficiaires]]),"",VLOOKUP(Consolication[[#This Row],[Bénéficiaires]],'PADESCE Ccontractuelle'!$B$61:$N$175,9,FALSE))</f>
        <v/>
      </c>
      <c r="AB4858" s="16" t="str">
        <f>IF(ISBLANK(Consolication[[#This Row],[Bénéficiaires]]),"",VLOOKUP(Consolication[[#This Row],[Bénéficiaires]],'PADESCE Ccontractuelle'!$B$61:$N$175,10,FALSE))</f>
        <v/>
      </c>
      <c r="AC4858" s="34" t="e">
        <f>VLOOKUP(#REF!,Apprenants!A4859:I5862,8,FALSE)</f>
        <v>#REF!</v>
      </c>
    </row>
    <row r="4859" spans="22:29" s="16" customFormat="1" x14ac:dyDescent="0.35">
      <c r="V4859" s="16" t="str">
        <f>IF(ISBLANK(Consolication[[#This Row],[Bénéficiaires]]),"",VLOOKUP(Consolication[[#This Row],[Bénéficiaires]],'PADESCE Ccontractuelle'!$B$61:$N$175,9,FALSE))</f>
        <v/>
      </c>
      <c r="AB4859" s="16" t="str">
        <f>IF(ISBLANK(Consolication[[#This Row],[Bénéficiaires]]),"",VLOOKUP(Consolication[[#This Row],[Bénéficiaires]],'PADESCE Ccontractuelle'!$B$61:$N$175,10,FALSE))</f>
        <v/>
      </c>
      <c r="AC4859" s="34" t="e">
        <f>VLOOKUP(#REF!,Apprenants!A4860:I5863,8,FALSE)</f>
        <v>#REF!</v>
      </c>
    </row>
    <row r="4860" spans="22:29" s="16" customFormat="1" x14ac:dyDescent="0.35">
      <c r="V4860" s="16" t="str">
        <f>IF(ISBLANK(Consolication[[#This Row],[Bénéficiaires]]),"",VLOOKUP(Consolication[[#This Row],[Bénéficiaires]],'PADESCE Ccontractuelle'!$B$61:$N$175,9,FALSE))</f>
        <v/>
      </c>
      <c r="AB4860" s="16" t="str">
        <f>IF(ISBLANK(Consolication[[#This Row],[Bénéficiaires]]),"",VLOOKUP(Consolication[[#This Row],[Bénéficiaires]],'PADESCE Ccontractuelle'!$B$61:$N$175,10,FALSE))</f>
        <v/>
      </c>
      <c r="AC4860" s="34" t="e">
        <f>VLOOKUP(#REF!,Apprenants!A4861:I5864,8,FALSE)</f>
        <v>#REF!</v>
      </c>
    </row>
    <row r="4861" spans="22:29" s="16" customFormat="1" x14ac:dyDescent="0.35">
      <c r="V4861" s="16" t="str">
        <f>IF(ISBLANK(Consolication[[#This Row],[Bénéficiaires]]),"",VLOOKUP(Consolication[[#This Row],[Bénéficiaires]],'PADESCE Ccontractuelle'!$B$61:$N$175,9,FALSE))</f>
        <v/>
      </c>
      <c r="AB4861" s="16" t="str">
        <f>IF(ISBLANK(Consolication[[#This Row],[Bénéficiaires]]),"",VLOOKUP(Consolication[[#This Row],[Bénéficiaires]],'PADESCE Ccontractuelle'!$B$61:$N$175,10,FALSE))</f>
        <v/>
      </c>
      <c r="AC4861" s="34" t="e">
        <f>VLOOKUP(#REF!,Apprenants!A4862:I5865,8,FALSE)</f>
        <v>#REF!</v>
      </c>
    </row>
    <row r="4862" spans="22:29" s="16" customFormat="1" x14ac:dyDescent="0.35">
      <c r="V4862" s="16" t="str">
        <f>IF(ISBLANK(Consolication[[#This Row],[Bénéficiaires]]),"",VLOOKUP(Consolication[[#This Row],[Bénéficiaires]],'PADESCE Ccontractuelle'!$B$61:$N$175,9,FALSE))</f>
        <v/>
      </c>
      <c r="AB4862" s="16" t="str">
        <f>IF(ISBLANK(Consolication[[#This Row],[Bénéficiaires]]),"",VLOOKUP(Consolication[[#This Row],[Bénéficiaires]],'PADESCE Ccontractuelle'!$B$61:$N$175,10,FALSE))</f>
        <v/>
      </c>
      <c r="AC4862" s="34" t="e">
        <f>VLOOKUP(#REF!,Apprenants!A4863:I5866,8,FALSE)</f>
        <v>#REF!</v>
      </c>
    </row>
    <row r="4863" spans="22:29" s="16" customFormat="1" x14ac:dyDescent="0.35">
      <c r="V4863" s="16" t="str">
        <f>IF(ISBLANK(Consolication[[#This Row],[Bénéficiaires]]),"",VLOOKUP(Consolication[[#This Row],[Bénéficiaires]],'PADESCE Ccontractuelle'!$B$61:$N$175,9,FALSE))</f>
        <v/>
      </c>
      <c r="AB4863" s="16" t="str">
        <f>IF(ISBLANK(Consolication[[#This Row],[Bénéficiaires]]),"",VLOOKUP(Consolication[[#This Row],[Bénéficiaires]],'PADESCE Ccontractuelle'!$B$61:$N$175,10,FALSE))</f>
        <v/>
      </c>
      <c r="AC4863" s="34" t="e">
        <f>VLOOKUP(#REF!,Apprenants!A4864:I5867,8,FALSE)</f>
        <v>#REF!</v>
      </c>
    </row>
    <row r="4864" spans="22:29" s="16" customFormat="1" x14ac:dyDescent="0.35">
      <c r="V4864" s="16" t="str">
        <f>IF(ISBLANK(Consolication[[#This Row],[Bénéficiaires]]),"",VLOOKUP(Consolication[[#This Row],[Bénéficiaires]],'PADESCE Ccontractuelle'!$B$61:$N$175,9,FALSE))</f>
        <v/>
      </c>
      <c r="AB4864" s="16" t="str">
        <f>IF(ISBLANK(Consolication[[#This Row],[Bénéficiaires]]),"",VLOOKUP(Consolication[[#This Row],[Bénéficiaires]],'PADESCE Ccontractuelle'!$B$61:$N$175,10,FALSE))</f>
        <v/>
      </c>
      <c r="AC4864" s="34" t="e">
        <f>VLOOKUP(#REF!,Apprenants!A4865:I5868,8,FALSE)</f>
        <v>#REF!</v>
      </c>
    </row>
    <row r="4865" spans="22:29" s="16" customFormat="1" x14ac:dyDescent="0.35">
      <c r="V4865" s="16" t="str">
        <f>IF(ISBLANK(Consolication[[#This Row],[Bénéficiaires]]),"",VLOOKUP(Consolication[[#This Row],[Bénéficiaires]],'PADESCE Ccontractuelle'!$B$61:$N$175,9,FALSE))</f>
        <v/>
      </c>
      <c r="AB4865" s="16" t="str">
        <f>IF(ISBLANK(Consolication[[#This Row],[Bénéficiaires]]),"",VLOOKUP(Consolication[[#This Row],[Bénéficiaires]],'PADESCE Ccontractuelle'!$B$61:$N$175,10,FALSE))</f>
        <v/>
      </c>
      <c r="AC4865" s="34" t="e">
        <f>VLOOKUP(#REF!,Apprenants!A4866:I5869,8,FALSE)</f>
        <v>#REF!</v>
      </c>
    </row>
    <row r="4866" spans="22:29" s="16" customFormat="1" x14ac:dyDescent="0.35">
      <c r="V4866" s="16" t="str">
        <f>IF(ISBLANK(Consolication[[#This Row],[Bénéficiaires]]),"",VLOOKUP(Consolication[[#This Row],[Bénéficiaires]],'PADESCE Ccontractuelle'!$B$61:$N$175,9,FALSE))</f>
        <v/>
      </c>
      <c r="AB4866" s="16" t="str">
        <f>IF(ISBLANK(Consolication[[#This Row],[Bénéficiaires]]),"",VLOOKUP(Consolication[[#This Row],[Bénéficiaires]],'PADESCE Ccontractuelle'!$B$61:$N$175,10,FALSE))</f>
        <v/>
      </c>
      <c r="AC4866" s="34" t="e">
        <f>VLOOKUP(#REF!,Apprenants!A4867:I5870,8,FALSE)</f>
        <v>#REF!</v>
      </c>
    </row>
    <row r="4867" spans="22:29" s="16" customFormat="1" x14ac:dyDescent="0.35">
      <c r="V4867" s="16" t="str">
        <f>IF(ISBLANK(Consolication[[#This Row],[Bénéficiaires]]),"",VLOOKUP(Consolication[[#This Row],[Bénéficiaires]],'PADESCE Ccontractuelle'!$B$61:$N$175,9,FALSE))</f>
        <v/>
      </c>
      <c r="AB4867" s="16" t="str">
        <f>IF(ISBLANK(Consolication[[#This Row],[Bénéficiaires]]),"",VLOOKUP(Consolication[[#This Row],[Bénéficiaires]],'PADESCE Ccontractuelle'!$B$61:$N$175,10,FALSE))</f>
        <v/>
      </c>
      <c r="AC4867" s="34" t="e">
        <f>VLOOKUP(#REF!,Apprenants!A4868:I5871,8,FALSE)</f>
        <v>#REF!</v>
      </c>
    </row>
    <row r="4868" spans="22:29" s="16" customFormat="1" x14ac:dyDescent="0.35">
      <c r="V4868" s="16" t="str">
        <f>IF(ISBLANK(Consolication[[#This Row],[Bénéficiaires]]),"",VLOOKUP(Consolication[[#This Row],[Bénéficiaires]],'PADESCE Ccontractuelle'!$B$61:$N$175,9,FALSE))</f>
        <v/>
      </c>
      <c r="AB4868" s="16" t="str">
        <f>IF(ISBLANK(Consolication[[#This Row],[Bénéficiaires]]),"",VLOOKUP(Consolication[[#This Row],[Bénéficiaires]],'PADESCE Ccontractuelle'!$B$61:$N$175,10,FALSE))</f>
        <v/>
      </c>
      <c r="AC4868" s="34" t="e">
        <f>VLOOKUP(#REF!,Apprenants!A4869:I5872,8,FALSE)</f>
        <v>#REF!</v>
      </c>
    </row>
    <row r="4869" spans="22:29" s="16" customFormat="1" x14ac:dyDescent="0.35">
      <c r="V4869" s="16" t="str">
        <f>IF(ISBLANK(Consolication[[#This Row],[Bénéficiaires]]),"",VLOOKUP(Consolication[[#This Row],[Bénéficiaires]],'PADESCE Ccontractuelle'!$B$61:$N$175,9,FALSE))</f>
        <v/>
      </c>
      <c r="AB4869" s="16" t="str">
        <f>IF(ISBLANK(Consolication[[#This Row],[Bénéficiaires]]),"",VLOOKUP(Consolication[[#This Row],[Bénéficiaires]],'PADESCE Ccontractuelle'!$B$61:$N$175,10,FALSE))</f>
        <v/>
      </c>
      <c r="AC4869" s="34" t="e">
        <f>VLOOKUP(#REF!,Apprenants!A4870:I5873,8,FALSE)</f>
        <v>#REF!</v>
      </c>
    </row>
    <row r="4870" spans="22:29" s="16" customFormat="1" x14ac:dyDescent="0.35">
      <c r="V4870" s="16" t="str">
        <f>IF(ISBLANK(Consolication[[#This Row],[Bénéficiaires]]),"",VLOOKUP(Consolication[[#This Row],[Bénéficiaires]],'PADESCE Ccontractuelle'!$B$61:$N$175,9,FALSE))</f>
        <v/>
      </c>
      <c r="AB4870" s="16" t="str">
        <f>IF(ISBLANK(Consolication[[#This Row],[Bénéficiaires]]),"",VLOOKUP(Consolication[[#This Row],[Bénéficiaires]],'PADESCE Ccontractuelle'!$B$61:$N$175,10,FALSE))</f>
        <v/>
      </c>
      <c r="AC4870" s="34" t="e">
        <f>VLOOKUP(#REF!,Apprenants!A4871:I5874,8,FALSE)</f>
        <v>#REF!</v>
      </c>
    </row>
    <row r="4871" spans="22:29" s="16" customFormat="1" x14ac:dyDescent="0.35">
      <c r="V4871" s="16" t="str">
        <f>IF(ISBLANK(Consolication[[#This Row],[Bénéficiaires]]),"",VLOOKUP(Consolication[[#This Row],[Bénéficiaires]],'PADESCE Ccontractuelle'!$B$61:$N$175,9,FALSE))</f>
        <v/>
      </c>
      <c r="AB4871" s="16" t="str">
        <f>IF(ISBLANK(Consolication[[#This Row],[Bénéficiaires]]),"",VLOOKUP(Consolication[[#This Row],[Bénéficiaires]],'PADESCE Ccontractuelle'!$B$61:$N$175,10,FALSE))</f>
        <v/>
      </c>
      <c r="AC4871" s="34" t="e">
        <f>VLOOKUP(#REF!,Apprenants!A4872:I5875,8,FALSE)</f>
        <v>#REF!</v>
      </c>
    </row>
    <row r="4872" spans="22:29" s="16" customFormat="1" x14ac:dyDescent="0.35">
      <c r="V4872" s="16" t="str">
        <f>IF(ISBLANK(Consolication[[#This Row],[Bénéficiaires]]),"",VLOOKUP(Consolication[[#This Row],[Bénéficiaires]],'PADESCE Ccontractuelle'!$B$61:$N$175,9,FALSE))</f>
        <v/>
      </c>
      <c r="AB4872" s="16" t="str">
        <f>IF(ISBLANK(Consolication[[#This Row],[Bénéficiaires]]),"",VLOOKUP(Consolication[[#This Row],[Bénéficiaires]],'PADESCE Ccontractuelle'!$B$61:$N$175,10,FALSE))</f>
        <v/>
      </c>
      <c r="AC4872" s="34" t="e">
        <f>VLOOKUP(#REF!,Apprenants!A4873:I5876,8,FALSE)</f>
        <v>#REF!</v>
      </c>
    </row>
    <row r="4873" spans="22:29" s="16" customFormat="1" x14ac:dyDescent="0.35">
      <c r="V4873" s="16" t="str">
        <f>IF(ISBLANK(Consolication[[#This Row],[Bénéficiaires]]),"",VLOOKUP(Consolication[[#This Row],[Bénéficiaires]],'PADESCE Ccontractuelle'!$B$61:$N$175,9,FALSE))</f>
        <v/>
      </c>
      <c r="AB4873" s="16" t="str">
        <f>IF(ISBLANK(Consolication[[#This Row],[Bénéficiaires]]),"",VLOOKUP(Consolication[[#This Row],[Bénéficiaires]],'PADESCE Ccontractuelle'!$B$61:$N$175,10,FALSE))</f>
        <v/>
      </c>
      <c r="AC4873" s="34" t="e">
        <f>VLOOKUP(#REF!,Apprenants!A4874:I5877,8,FALSE)</f>
        <v>#REF!</v>
      </c>
    </row>
    <row r="4874" spans="22:29" s="16" customFormat="1" x14ac:dyDescent="0.35">
      <c r="V4874" s="16" t="str">
        <f>IF(ISBLANK(Consolication[[#This Row],[Bénéficiaires]]),"",VLOOKUP(Consolication[[#This Row],[Bénéficiaires]],'PADESCE Ccontractuelle'!$B$61:$N$175,9,FALSE))</f>
        <v/>
      </c>
      <c r="AB4874" s="16" t="str">
        <f>IF(ISBLANK(Consolication[[#This Row],[Bénéficiaires]]),"",VLOOKUP(Consolication[[#This Row],[Bénéficiaires]],'PADESCE Ccontractuelle'!$B$61:$N$175,10,FALSE))</f>
        <v/>
      </c>
      <c r="AC4874" s="34" t="e">
        <f>VLOOKUP(#REF!,Apprenants!A4875:I5878,8,FALSE)</f>
        <v>#REF!</v>
      </c>
    </row>
    <row r="4875" spans="22:29" s="16" customFormat="1" x14ac:dyDescent="0.35">
      <c r="V4875" s="16" t="str">
        <f>IF(ISBLANK(Consolication[[#This Row],[Bénéficiaires]]),"",VLOOKUP(Consolication[[#This Row],[Bénéficiaires]],'PADESCE Ccontractuelle'!$B$61:$N$175,9,FALSE))</f>
        <v/>
      </c>
      <c r="AB4875" s="16" t="str">
        <f>IF(ISBLANK(Consolication[[#This Row],[Bénéficiaires]]),"",VLOOKUP(Consolication[[#This Row],[Bénéficiaires]],'PADESCE Ccontractuelle'!$B$61:$N$175,10,FALSE))</f>
        <v/>
      </c>
      <c r="AC4875" s="34" t="e">
        <f>VLOOKUP(#REF!,Apprenants!A4876:I5879,8,FALSE)</f>
        <v>#REF!</v>
      </c>
    </row>
    <row r="4876" spans="22:29" s="16" customFormat="1" x14ac:dyDescent="0.35">
      <c r="V4876" s="16" t="str">
        <f>IF(ISBLANK(Consolication[[#This Row],[Bénéficiaires]]),"",VLOOKUP(Consolication[[#This Row],[Bénéficiaires]],'PADESCE Ccontractuelle'!$B$61:$N$175,9,FALSE))</f>
        <v/>
      </c>
      <c r="AB4876" s="16" t="str">
        <f>IF(ISBLANK(Consolication[[#This Row],[Bénéficiaires]]),"",VLOOKUP(Consolication[[#This Row],[Bénéficiaires]],'PADESCE Ccontractuelle'!$B$61:$N$175,10,FALSE))</f>
        <v/>
      </c>
      <c r="AC4876" s="34" t="e">
        <f>VLOOKUP(#REF!,Apprenants!A4877:I5880,8,FALSE)</f>
        <v>#REF!</v>
      </c>
    </row>
    <row r="4877" spans="22:29" s="16" customFormat="1" x14ac:dyDescent="0.35">
      <c r="V4877" s="16" t="str">
        <f>IF(ISBLANK(Consolication[[#This Row],[Bénéficiaires]]),"",VLOOKUP(Consolication[[#This Row],[Bénéficiaires]],'PADESCE Ccontractuelle'!$B$61:$N$175,9,FALSE))</f>
        <v/>
      </c>
      <c r="AB4877" s="16" t="str">
        <f>IF(ISBLANK(Consolication[[#This Row],[Bénéficiaires]]),"",VLOOKUP(Consolication[[#This Row],[Bénéficiaires]],'PADESCE Ccontractuelle'!$B$61:$N$175,10,FALSE))</f>
        <v/>
      </c>
      <c r="AC4877" s="34" t="e">
        <f>VLOOKUP(#REF!,Apprenants!A4878:I5881,8,FALSE)</f>
        <v>#REF!</v>
      </c>
    </row>
    <row r="4878" spans="22:29" s="16" customFormat="1" x14ac:dyDescent="0.35">
      <c r="V4878" s="16" t="str">
        <f>IF(ISBLANK(Consolication[[#This Row],[Bénéficiaires]]),"",VLOOKUP(Consolication[[#This Row],[Bénéficiaires]],'PADESCE Ccontractuelle'!$B$61:$N$175,9,FALSE))</f>
        <v/>
      </c>
      <c r="AB4878" s="16" t="str">
        <f>IF(ISBLANK(Consolication[[#This Row],[Bénéficiaires]]),"",VLOOKUP(Consolication[[#This Row],[Bénéficiaires]],'PADESCE Ccontractuelle'!$B$61:$N$175,10,FALSE))</f>
        <v/>
      </c>
      <c r="AC4878" s="34" t="e">
        <f>VLOOKUP(#REF!,Apprenants!A4879:I5882,8,FALSE)</f>
        <v>#REF!</v>
      </c>
    </row>
    <row r="4879" spans="22:29" s="16" customFormat="1" x14ac:dyDescent="0.35">
      <c r="V4879" s="16" t="str">
        <f>IF(ISBLANK(Consolication[[#This Row],[Bénéficiaires]]),"",VLOOKUP(Consolication[[#This Row],[Bénéficiaires]],'PADESCE Ccontractuelle'!$B$61:$N$175,9,FALSE))</f>
        <v/>
      </c>
      <c r="AB4879" s="16" t="str">
        <f>IF(ISBLANK(Consolication[[#This Row],[Bénéficiaires]]),"",VLOOKUP(Consolication[[#This Row],[Bénéficiaires]],'PADESCE Ccontractuelle'!$B$61:$N$175,10,FALSE))</f>
        <v/>
      </c>
      <c r="AC4879" s="34" t="e">
        <f>VLOOKUP(#REF!,Apprenants!A4880:I5883,8,FALSE)</f>
        <v>#REF!</v>
      </c>
    </row>
    <row r="4880" spans="22:29" s="16" customFormat="1" x14ac:dyDescent="0.35">
      <c r="V4880" s="16" t="str">
        <f>IF(ISBLANK(Consolication[[#This Row],[Bénéficiaires]]),"",VLOOKUP(Consolication[[#This Row],[Bénéficiaires]],'PADESCE Ccontractuelle'!$B$61:$N$175,9,FALSE))</f>
        <v/>
      </c>
      <c r="AB4880" s="16" t="str">
        <f>IF(ISBLANK(Consolication[[#This Row],[Bénéficiaires]]),"",VLOOKUP(Consolication[[#This Row],[Bénéficiaires]],'PADESCE Ccontractuelle'!$B$61:$N$175,10,FALSE))</f>
        <v/>
      </c>
      <c r="AC4880" s="34" t="e">
        <f>VLOOKUP(#REF!,Apprenants!A4881:I5884,8,FALSE)</f>
        <v>#REF!</v>
      </c>
    </row>
    <row r="4881" spans="22:29" s="16" customFormat="1" x14ac:dyDescent="0.35">
      <c r="V4881" s="16" t="str">
        <f>IF(ISBLANK(Consolication[[#This Row],[Bénéficiaires]]),"",VLOOKUP(Consolication[[#This Row],[Bénéficiaires]],'PADESCE Ccontractuelle'!$B$61:$N$175,9,FALSE))</f>
        <v/>
      </c>
      <c r="AB4881" s="16" t="str">
        <f>IF(ISBLANK(Consolication[[#This Row],[Bénéficiaires]]),"",VLOOKUP(Consolication[[#This Row],[Bénéficiaires]],'PADESCE Ccontractuelle'!$B$61:$N$175,10,FALSE))</f>
        <v/>
      </c>
      <c r="AC4881" s="34" t="e">
        <f>VLOOKUP(#REF!,Apprenants!A4882:I5885,8,FALSE)</f>
        <v>#REF!</v>
      </c>
    </row>
    <row r="4882" spans="22:29" s="16" customFormat="1" x14ac:dyDescent="0.35">
      <c r="V4882" s="16" t="str">
        <f>IF(ISBLANK(Consolication[[#This Row],[Bénéficiaires]]),"",VLOOKUP(Consolication[[#This Row],[Bénéficiaires]],'PADESCE Ccontractuelle'!$B$61:$N$175,9,FALSE))</f>
        <v/>
      </c>
      <c r="AB4882" s="16" t="str">
        <f>IF(ISBLANK(Consolication[[#This Row],[Bénéficiaires]]),"",VLOOKUP(Consolication[[#This Row],[Bénéficiaires]],'PADESCE Ccontractuelle'!$B$61:$N$175,10,FALSE))</f>
        <v/>
      </c>
      <c r="AC4882" s="34" t="e">
        <f>VLOOKUP(#REF!,Apprenants!A4883:I5886,8,FALSE)</f>
        <v>#REF!</v>
      </c>
    </row>
    <row r="4883" spans="22:29" s="16" customFormat="1" x14ac:dyDescent="0.35">
      <c r="V4883" s="16" t="str">
        <f>IF(ISBLANK(Consolication[[#This Row],[Bénéficiaires]]),"",VLOOKUP(Consolication[[#This Row],[Bénéficiaires]],'PADESCE Ccontractuelle'!$B$61:$N$175,9,FALSE))</f>
        <v/>
      </c>
      <c r="AB4883" s="16" t="str">
        <f>IF(ISBLANK(Consolication[[#This Row],[Bénéficiaires]]),"",VLOOKUP(Consolication[[#This Row],[Bénéficiaires]],'PADESCE Ccontractuelle'!$B$61:$N$175,10,FALSE))</f>
        <v/>
      </c>
      <c r="AC4883" s="34" t="e">
        <f>VLOOKUP(#REF!,Apprenants!A4884:I5887,8,FALSE)</f>
        <v>#REF!</v>
      </c>
    </row>
    <row r="4884" spans="22:29" s="16" customFormat="1" x14ac:dyDescent="0.35">
      <c r="V4884" s="16" t="str">
        <f>IF(ISBLANK(Consolication[[#This Row],[Bénéficiaires]]),"",VLOOKUP(Consolication[[#This Row],[Bénéficiaires]],'PADESCE Ccontractuelle'!$B$61:$N$175,9,FALSE))</f>
        <v/>
      </c>
      <c r="AB4884" s="16" t="str">
        <f>IF(ISBLANK(Consolication[[#This Row],[Bénéficiaires]]),"",VLOOKUP(Consolication[[#This Row],[Bénéficiaires]],'PADESCE Ccontractuelle'!$B$61:$N$175,10,FALSE))</f>
        <v/>
      </c>
      <c r="AC4884" s="34" t="e">
        <f>VLOOKUP(#REF!,Apprenants!A4885:I5888,8,FALSE)</f>
        <v>#REF!</v>
      </c>
    </row>
    <row r="4885" spans="22:29" s="16" customFormat="1" x14ac:dyDescent="0.35">
      <c r="V4885" s="16" t="str">
        <f>IF(ISBLANK(Consolication[[#This Row],[Bénéficiaires]]),"",VLOOKUP(Consolication[[#This Row],[Bénéficiaires]],'PADESCE Ccontractuelle'!$B$61:$N$175,9,FALSE))</f>
        <v/>
      </c>
      <c r="AB4885" s="16" t="str">
        <f>IF(ISBLANK(Consolication[[#This Row],[Bénéficiaires]]),"",VLOOKUP(Consolication[[#This Row],[Bénéficiaires]],'PADESCE Ccontractuelle'!$B$61:$N$175,10,FALSE))</f>
        <v/>
      </c>
      <c r="AC4885" s="34" t="e">
        <f>VLOOKUP(#REF!,Apprenants!A4886:I5889,8,FALSE)</f>
        <v>#REF!</v>
      </c>
    </row>
    <row r="4886" spans="22:29" s="16" customFormat="1" x14ac:dyDescent="0.35">
      <c r="V4886" s="16" t="str">
        <f>IF(ISBLANK(Consolication[[#This Row],[Bénéficiaires]]),"",VLOOKUP(Consolication[[#This Row],[Bénéficiaires]],'PADESCE Ccontractuelle'!$B$61:$N$175,9,FALSE))</f>
        <v/>
      </c>
      <c r="AB4886" s="16" t="str">
        <f>IF(ISBLANK(Consolication[[#This Row],[Bénéficiaires]]),"",VLOOKUP(Consolication[[#This Row],[Bénéficiaires]],'PADESCE Ccontractuelle'!$B$61:$N$175,10,FALSE))</f>
        <v/>
      </c>
      <c r="AC4886" s="34" t="e">
        <f>VLOOKUP(#REF!,Apprenants!A4887:I5890,8,FALSE)</f>
        <v>#REF!</v>
      </c>
    </row>
    <row r="4887" spans="22:29" s="16" customFormat="1" x14ac:dyDescent="0.35">
      <c r="V4887" s="16" t="str">
        <f>IF(ISBLANK(Consolication[[#This Row],[Bénéficiaires]]),"",VLOOKUP(Consolication[[#This Row],[Bénéficiaires]],'PADESCE Ccontractuelle'!$B$61:$N$175,9,FALSE))</f>
        <v/>
      </c>
      <c r="AB4887" s="16" t="str">
        <f>IF(ISBLANK(Consolication[[#This Row],[Bénéficiaires]]),"",VLOOKUP(Consolication[[#This Row],[Bénéficiaires]],'PADESCE Ccontractuelle'!$B$61:$N$175,10,FALSE))</f>
        <v/>
      </c>
      <c r="AC4887" s="34" t="e">
        <f>VLOOKUP(#REF!,Apprenants!A4888:I5891,8,FALSE)</f>
        <v>#REF!</v>
      </c>
    </row>
    <row r="4888" spans="22:29" s="16" customFormat="1" x14ac:dyDescent="0.35">
      <c r="V4888" s="16" t="str">
        <f>IF(ISBLANK(Consolication[[#This Row],[Bénéficiaires]]),"",VLOOKUP(Consolication[[#This Row],[Bénéficiaires]],'PADESCE Ccontractuelle'!$B$61:$N$175,9,FALSE))</f>
        <v/>
      </c>
      <c r="AB4888" s="16" t="str">
        <f>IF(ISBLANK(Consolication[[#This Row],[Bénéficiaires]]),"",VLOOKUP(Consolication[[#This Row],[Bénéficiaires]],'PADESCE Ccontractuelle'!$B$61:$N$175,10,FALSE))</f>
        <v/>
      </c>
      <c r="AC4888" s="34" t="e">
        <f>VLOOKUP(#REF!,Apprenants!A4889:I5892,8,FALSE)</f>
        <v>#REF!</v>
      </c>
    </row>
    <row r="4889" spans="22:29" s="16" customFormat="1" x14ac:dyDescent="0.35">
      <c r="V4889" s="16" t="str">
        <f>IF(ISBLANK(Consolication[[#This Row],[Bénéficiaires]]),"",VLOOKUP(Consolication[[#This Row],[Bénéficiaires]],'PADESCE Ccontractuelle'!$B$61:$N$175,9,FALSE))</f>
        <v/>
      </c>
      <c r="AB4889" s="16" t="str">
        <f>IF(ISBLANK(Consolication[[#This Row],[Bénéficiaires]]),"",VLOOKUP(Consolication[[#This Row],[Bénéficiaires]],'PADESCE Ccontractuelle'!$B$61:$N$175,10,FALSE))</f>
        <v/>
      </c>
      <c r="AC4889" s="34" t="e">
        <f>VLOOKUP(#REF!,Apprenants!A4890:I5893,8,FALSE)</f>
        <v>#REF!</v>
      </c>
    </row>
    <row r="4890" spans="22:29" s="16" customFormat="1" x14ac:dyDescent="0.35">
      <c r="V4890" s="16" t="str">
        <f>IF(ISBLANK(Consolication[[#This Row],[Bénéficiaires]]),"",VLOOKUP(Consolication[[#This Row],[Bénéficiaires]],'PADESCE Ccontractuelle'!$B$61:$N$175,9,FALSE))</f>
        <v/>
      </c>
      <c r="AB4890" s="16" t="str">
        <f>IF(ISBLANK(Consolication[[#This Row],[Bénéficiaires]]),"",VLOOKUP(Consolication[[#This Row],[Bénéficiaires]],'PADESCE Ccontractuelle'!$B$61:$N$175,10,FALSE))</f>
        <v/>
      </c>
      <c r="AC4890" s="34" t="e">
        <f>VLOOKUP(#REF!,Apprenants!A4891:I5894,8,FALSE)</f>
        <v>#REF!</v>
      </c>
    </row>
    <row r="4891" spans="22:29" s="16" customFormat="1" x14ac:dyDescent="0.35">
      <c r="V4891" s="16" t="str">
        <f>IF(ISBLANK(Consolication[[#This Row],[Bénéficiaires]]),"",VLOOKUP(Consolication[[#This Row],[Bénéficiaires]],'PADESCE Ccontractuelle'!$B$61:$N$175,9,FALSE))</f>
        <v/>
      </c>
      <c r="AB4891" s="16" t="str">
        <f>IF(ISBLANK(Consolication[[#This Row],[Bénéficiaires]]),"",VLOOKUP(Consolication[[#This Row],[Bénéficiaires]],'PADESCE Ccontractuelle'!$B$61:$N$175,10,FALSE))</f>
        <v/>
      </c>
      <c r="AC4891" s="34" t="e">
        <f>VLOOKUP(#REF!,Apprenants!A4892:I5895,8,FALSE)</f>
        <v>#REF!</v>
      </c>
    </row>
    <row r="4892" spans="22:29" s="16" customFormat="1" x14ac:dyDescent="0.35">
      <c r="V4892" s="16" t="str">
        <f>IF(ISBLANK(Consolication[[#This Row],[Bénéficiaires]]),"",VLOOKUP(Consolication[[#This Row],[Bénéficiaires]],'PADESCE Ccontractuelle'!$B$61:$N$175,9,FALSE))</f>
        <v/>
      </c>
      <c r="AB4892" s="16" t="str">
        <f>IF(ISBLANK(Consolication[[#This Row],[Bénéficiaires]]),"",VLOOKUP(Consolication[[#This Row],[Bénéficiaires]],'PADESCE Ccontractuelle'!$B$61:$N$175,10,FALSE))</f>
        <v/>
      </c>
      <c r="AC4892" s="34" t="e">
        <f>VLOOKUP(#REF!,Apprenants!A4893:I5896,8,FALSE)</f>
        <v>#REF!</v>
      </c>
    </row>
    <row r="4893" spans="22:29" s="16" customFormat="1" x14ac:dyDescent="0.35">
      <c r="V4893" s="16" t="str">
        <f>IF(ISBLANK(Consolication[[#This Row],[Bénéficiaires]]),"",VLOOKUP(Consolication[[#This Row],[Bénéficiaires]],'PADESCE Ccontractuelle'!$B$61:$N$175,9,FALSE))</f>
        <v/>
      </c>
      <c r="AB4893" s="16" t="str">
        <f>IF(ISBLANK(Consolication[[#This Row],[Bénéficiaires]]),"",VLOOKUP(Consolication[[#This Row],[Bénéficiaires]],'PADESCE Ccontractuelle'!$B$61:$N$175,10,FALSE))</f>
        <v/>
      </c>
      <c r="AC4893" s="34" t="e">
        <f>VLOOKUP(#REF!,Apprenants!A4894:I5897,8,FALSE)</f>
        <v>#REF!</v>
      </c>
    </row>
    <row r="4894" spans="22:29" s="16" customFormat="1" x14ac:dyDescent="0.35">
      <c r="V4894" s="16" t="str">
        <f>IF(ISBLANK(Consolication[[#This Row],[Bénéficiaires]]),"",VLOOKUP(Consolication[[#This Row],[Bénéficiaires]],'PADESCE Ccontractuelle'!$B$61:$N$175,9,FALSE))</f>
        <v/>
      </c>
      <c r="AB4894" s="16" t="str">
        <f>IF(ISBLANK(Consolication[[#This Row],[Bénéficiaires]]),"",VLOOKUP(Consolication[[#This Row],[Bénéficiaires]],'PADESCE Ccontractuelle'!$B$61:$N$175,10,FALSE))</f>
        <v/>
      </c>
      <c r="AC4894" s="34" t="e">
        <f>VLOOKUP(#REF!,Apprenants!A4895:I5898,8,FALSE)</f>
        <v>#REF!</v>
      </c>
    </row>
    <row r="4895" spans="22:29" s="16" customFormat="1" x14ac:dyDescent="0.35">
      <c r="V4895" s="16" t="str">
        <f>IF(ISBLANK(Consolication[[#This Row],[Bénéficiaires]]),"",VLOOKUP(Consolication[[#This Row],[Bénéficiaires]],'PADESCE Ccontractuelle'!$B$61:$N$175,9,FALSE))</f>
        <v/>
      </c>
      <c r="AB4895" s="16" t="str">
        <f>IF(ISBLANK(Consolication[[#This Row],[Bénéficiaires]]),"",VLOOKUP(Consolication[[#This Row],[Bénéficiaires]],'PADESCE Ccontractuelle'!$B$61:$N$175,10,FALSE))</f>
        <v/>
      </c>
      <c r="AC4895" s="34" t="e">
        <f>VLOOKUP(#REF!,Apprenants!A4896:I5899,8,FALSE)</f>
        <v>#REF!</v>
      </c>
    </row>
    <row r="4896" spans="22:29" s="16" customFormat="1" x14ac:dyDescent="0.35">
      <c r="V4896" s="16" t="str">
        <f>IF(ISBLANK(Consolication[[#This Row],[Bénéficiaires]]),"",VLOOKUP(Consolication[[#This Row],[Bénéficiaires]],'PADESCE Ccontractuelle'!$B$61:$N$175,9,FALSE))</f>
        <v/>
      </c>
      <c r="AB4896" s="16" t="str">
        <f>IF(ISBLANK(Consolication[[#This Row],[Bénéficiaires]]),"",VLOOKUP(Consolication[[#This Row],[Bénéficiaires]],'PADESCE Ccontractuelle'!$B$61:$N$175,10,FALSE))</f>
        <v/>
      </c>
      <c r="AC4896" s="34" t="e">
        <f>VLOOKUP(#REF!,Apprenants!A4897:I5900,8,FALSE)</f>
        <v>#REF!</v>
      </c>
    </row>
    <row r="4897" spans="22:29" s="16" customFormat="1" x14ac:dyDescent="0.35">
      <c r="V4897" s="16" t="str">
        <f>IF(ISBLANK(Consolication[[#This Row],[Bénéficiaires]]),"",VLOOKUP(Consolication[[#This Row],[Bénéficiaires]],'PADESCE Ccontractuelle'!$B$61:$N$175,9,FALSE))</f>
        <v/>
      </c>
      <c r="AB4897" s="16" t="str">
        <f>IF(ISBLANK(Consolication[[#This Row],[Bénéficiaires]]),"",VLOOKUP(Consolication[[#This Row],[Bénéficiaires]],'PADESCE Ccontractuelle'!$B$61:$N$175,10,FALSE))</f>
        <v/>
      </c>
      <c r="AC4897" s="34" t="e">
        <f>VLOOKUP(#REF!,Apprenants!A4898:I5901,8,FALSE)</f>
        <v>#REF!</v>
      </c>
    </row>
    <row r="4898" spans="22:29" s="16" customFormat="1" x14ac:dyDescent="0.35">
      <c r="V4898" s="16" t="str">
        <f>IF(ISBLANK(Consolication[[#This Row],[Bénéficiaires]]),"",VLOOKUP(Consolication[[#This Row],[Bénéficiaires]],'PADESCE Ccontractuelle'!$B$61:$N$175,9,FALSE))</f>
        <v/>
      </c>
      <c r="AB4898" s="16" t="str">
        <f>IF(ISBLANK(Consolication[[#This Row],[Bénéficiaires]]),"",VLOOKUP(Consolication[[#This Row],[Bénéficiaires]],'PADESCE Ccontractuelle'!$B$61:$N$175,10,FALSE))</f>
        <v/>
      </c>
      <c r="AC4898" s="34" t="e">
        <f>VLOOKUP(#REF!,Apprenants!A4899:I5902,8,FALSE)</f>
        <v>#REF!</v>
      </c>
    </row>
    <row r="4899" spans="22:29" s="16" customFormat="1" x14ac:dyDescent="0.35">
      <c r="V4899" s="16" t="str">
        <f>IF(ISBLANK(Consolication[[#This Row],[Bénéficiaires]]),"",VLOOKUP(Consolication[[#This Row],[Bénéficiaires]],'PADESCE Ccontractuelle'!$B$61:$N$175,9,FALSE))</f>
        <v/>
      </c>
      <c r="AB4899" s="16" t="str">
        <f>IF(ISBLANK(Consolication[[#This Row],[Bénéficiaires]]),"",VLOOKUP(Consolication[[#This Row],[Bénéficiaires]],'PADESCE Ccontractuelle'!$B$61:$N$175,10,FALSE))</f>
        <v/>
      </c>
      <c r="AC4899" s="34" t="e">
        <f>VLOOKUP(#REF!,Apprenants!A4900:I5903,8,FALSE)</f>
        <v>#REF!</v>
      </c>
    </row>
    <row r="4900" spans="22:29" s="16" customFormat="1" x14ac:dyDescent="0.35">
      <c r="V4900" s="16" t="str">
        <f>IF(ISBLANK(Consolication[[#This Row],[Bénéficiaires]]),"",VLOOKUP(Consolication[[#This Row],[Bénéficiaires]],'PADESCE Ccontractuelle'!$B$61:$N$175,9,FALSE))</f>
        <v/>
      </c>
      <c r="AB4900" s="16" t="str">
        <f>IF(ISBLANK(Consolication[[#This Row],[Bénéficiaires]]),"",VLOOKUP(Consolication[[#This Row],[Bénéficiaires]],'PADESCE Ccontractuelle'!$B$61:$N$175,10,FALSE))</f>
        <v/>
      </c>
      <c r="AC4900" s="34" t="e">
        <f>VLOOKUP(#REF!,Apprenants!A4901:I5904,8,FALSE)</f>
        <v>#REF!</v>
      </c>
    </row>
    <row r="4901" spans="22:29" s="16" customFormat="1" x14ac:dyDescent="0.35">
      <c r="V4901" s="16" t="str">
        <f>IF(ISBLANK(Consolication[[#This Row],[Bénéficiaires]]),"",VLOOKUP(Consolication[[#This Row],[Bénéficiaires]],'PADESCE Ccontractuelle'!$B$61:$N$175,9,FALSE))</f>
        <v/>
      </c>
      <c r="AB4901" s="16" t="str">
        <f>IF(ISBLANK(Consolication[[#This Row],[Bénéficiaires]]),"",VLOOKUP(Consolication[[#This Row],[Bénéficiaires]],'PADESCE Ccontractuelle'!$B$61:$N$175,10,FALSE))</f>
        <v/>
      </c>
      <c r="AC4901" s="34" t="e">
        <f>VLOOKUP(#REF!,Apprenants!A4902:I5905,8,FALSE)</f>
        <v>#REF!</v>
      </c>
    </row>
    <row r="4902" spans="22:29" s="16" customFormat="1" x14ac:dyDescent="0.35">
      <c r="V4902" s="16" t="str">
        <f>IF(ISBLANK(Consolication[[#This Row],[Bénéficiaires]]),"",VLOOKUP(Consolication[[#This Row],[Bénéficiaires]],'PADESCE Ccontractuelle'!$B$61:$N$175,9,FALSE))</f>
        <v/>
      </c>
      <c r="AB4902" s="16" t="str">
        <f>IF(ISBLANK(Consolication[[#This Row],[Bénéficiaires]]),"",VLOOKUP(Consolication[[#This Row],[Bénéficiaires]],'PADESCE Ccontractuelle'!$B$61:$N$175,10,FALSE))</f>
        <v/>
      </c>
      <c r="AC4902" s="34" t="e">
        <f>VLOOKUP(#REF!,Apprenants!A4903:I5906,8,FALSE)</f>
        <v>#REF!</v>
      </c>
    </row>
    <row r="4903" spans="22:29" s="16" customFormat="1" x14ac:dyDescent="0.35">
      <c r="V4903" s="16" t="str">
        <f>IF(ISBLANK(Consolication[[#This Row],[Bénéficiaires]]),"",VLOOKUP(Consolication[[#This Row],[Bénéficiaires]],'PADESCE Ccontractuelle'!$B$61:$N$175,9,FALSE))</f>
        <v/>
      </c>
      <c r="AB4903" s="16" t="str">
        <f>IF(ISBLANK(Consolication[[#This Row],[Bénéficiaires]]),"",VLOOKUP(Consolication[[#This Row],[Bénéficiaires]],'PADESCE Ccontractuelle'!$B$61:$N$175,10,FALSE))</f>
        <v/>
      </c>
      <c r="AC4903" s="34" t="e">
        <f>VLOOKUP(#REF!,Apprenants!A4904:I5907,8,FALSE)</f>
        <v>#REF!</v>
      </c>
    </row>
    <row r="4904" spans="22:29" s="16" customFormat="1" x14ac:dyDescent="0.35">
      <c r="V4904" s="16" t="str">
        <f>IF(ISBLANK(Consolication[[#This Row],[Bénéficiaires]]),"",VLOOKUP(Consolication[[#This Row],[Bénéficiaires]],'PADESCE Ccontractuelle'!$B$61:$N$175,9,FALSE))</f>
        <v/>
      </c>
      <c r="AB4904" s="16" t="str">
        <f>IF(ISBLANK(Consolication[[#This Row],[Bénéficiaires]]),"",VLOOKUP(Consolication[[#This Row],[Bénéficiaires]],'PADESCE Ccontractuelle'!$B$61:$N$175,10,FALSE))</f>
        <v/>
      </c>
      <c r="AC4904" s="34" t="e">
        <f>VLOOKUP(#REF!,Apprenants!A4905:I5908,8,FALSE)</f>
        <v>#REF!</v>
      </c>
    </row>
    <row r="4905" spans="22:29" s="16" customFormat="1" x14ac:dyDescent="0.35">
      <c r="V4905" s="16" t="str">
        <f>IF(ISBLANK(Consolication[[#This Row],[Bénéficiaires]]),"",VLOOKUP(Consolication[[#This Row],[Bénéficiaires]],'PADESCE Ccontractuelle'!$B$61:$N$175,9,FALSE))</f>
        <v/>
      </c>
      <c r="AB4905" s="16" t="str">
        <f>IF(ISBLANK(Consolication[[#This Row],[Bénéficiaires]]),"",VLOOKUP(Consolication[[#This Row],[Bénéficiaires]],'PADESCE Ccontractuelle'!$B$61:$N$175,10,FALSE))</f>
        <v/>
      </c>
      <c r="AC4905" s="34" t="e">
        <f>VLOOKUP(#REF!,Apprenants!A4906:I5909,8,FALSE)</f>
        <v>#REF!</v>
      </c>
    </row>
    <row r="4906" spans="22:29" s="16" customFormat="1" x14ac:dyDescent="0.35">
      <c r="V4906" s="16" t="str">
        <f>IF(ISBLANK(Consolication[[#This Row],[Bénéficiaires]]),"",VLOOKUP(Consolication[[#This Row],[Bénéficiaires]],'PADESCE Ccontractuelle'!$B$61:$N$175,9,FALSE))</f>
        <v/>
      </c>
      <c r="AB4906" s="16" t="str">
        <f>IF(ISBLANK(Consolication[[#This Row],[Bénéficiaires]]),"",VLOOKUP(Consolication[[#This Row],[Bénéficiaires]],'PADESCE Ccontractuelle'!$B$61:$N$175,10,FALSE))</f>
        <v/>
      </c>
      <c r="AC4906" s="34" t="e">
        <f>VLOOKUP(#REF!,Apprenants!A4907:I5910,8,FALSE)</f>
        <v>#REF!</v>
      </c>
    </row>
    <row r="4907" spans="22:29" s="16" customFormat="1" x14ac:dyDescent="0.35">
      <c r="V4907" s="16" t="str">
        <f>IF(ISBLANK(Consolication[[#This Row],[Bénéficiaires]]),"",VLOOKUP(Consolication[[#This Row],[Bénéficiaires]],'PADESCE Ccontractuelle'!$B$61:$N$175,9,FALSE))</f>
        <v/>
      </c>
      <c r="AB4907" s="16" t="str">
        <f>IF(ISBLANK(Consolication[[#This Row],[Bénéficiaires]]),"",VLOOKUP(Consolication[[#This Row],[Bénéficiaires]],'PADESCE Ccontractuelle'!$B$61:$N$175,10,FALSE))</f>
        <v/>
      </c>
      <c r="AC4907" s="34" t="e">
        <f>VLOOKUP(#REF!,Apprenants!A4908:I5911,8,FALSE)</f>
        <v>#REF!</v>
      </c>
    </row>
    <row r="4908" spans="22:29" s="16" customFormat="1" x14ac:dyDescent="0.35">
      <c r="V4908" s="16" t="str">
        <f>IF(ISBLANK(Consolication[[#This Row],[Bénéficiaires]]),"",VLOOKUP(Consolication[[#This Row],[Bénéficiaires]],'PADESCE Ccontractuelle'!$B$61:$N$175,9,FALSE))</f>
        <v/>
      </c>
      <c r="AB4908" s="16" t="str">
        <f>IF(ISBLANK(Consolication[[#This Row],[Bénéficiaires]]),"",VLOOKUP(Consolication[[#This Row],[Bénéficiaires]],'PADESCE Ccontractuelle'!$B$61:$N$175,10,FALSE))</f>
        <v/>
      </c>
      <c r="AC4908" s="34" t="e">
        <f>VLOOKUP(#REF!,Apprenants!A4909:I5912,8,FALSE)</f>
        <v>#REF!</v>
      </c>
    </row>
    <row r="4909" spans="22:29" s="16" customFormat="1" x14ac:dyDescent="0.35">
      <c r="V4909" s="16" t="str">
        <f>IF(ISBLANK(Consolication[[#This Row],[Bénéficiaires]]),"",VLOOKUP(Consolication[[#This Row],[Bénéficiaires]],'PADESCE Ccontractuelle'!$B$61:$N$175,9,FALSE))</f>
        <v/>
      </c>
      <c r="AB4909" s="16" t="str">
        <f>IF(ISBLANK(Consolication[[#This Row],[Bénéficiaires]]),"",VLOOKUP(Consolication[[#This Row],[Bénéficiaires]],'PADESCE Ccontractuelle'!$B$61:$N$175,10,FALSE))</f>
        <v/>
      </c>
      <c r="AC4909" s="34" t="e">
        <f>VLOOKUP(#REF!,Apprenants!A4910:I5913,8,FALSE)</f>
        <v>#REF!</v>
      </c>
    </row>
    <row r="4910" spans="22:29" s="16" customFormat="1" x14ac:dyDescent="0.35">
      <c r="V4910" s="16" t="str">
        <f>IF(ISBLANK(Consolication[[#This Row],[Bénéficiaires]]),"",VLOOKUP(Consolication[[#This Row],[Bénéficiaires]],'PADESCE Ccontractuelle'!$B$61:$N$175,9,FALSE))</f>
        <v/>
      </c>
      <c r="AB4910" s="16" t="str">
        <f>IF(ISBLANK(Consolication[[#This Row],[Bénéficiaires]]),"",VLOOKUP(Consolication[[#This Row],[Bénéficiaires]],'PADESCE Ccontractuelle'!$B$61:$N$175,10,FALSE))</f>
        <v/>
      </c>
      <c r="AC4910" s="34" t="e">
        <f>VLOOKUP(#REF!,Apprenants!A4911:I5914,8,FALSE)</f>
        <v>#REF!</v>
      </c>
    </row>
    <row r="4911" spans="22:29" s="16" customFormat="1" x14ac:dyDescent="0.35">
      <c r="V4911" s="16" t="str">
        <f>IF(ISBLANK(Consolication[[#This Row],[Bénéficiaires]]),"",VLOOKUP(Consolication[[#This Row],[Bénéficiaires]],'PADESCE Ccontractuelle'!$B$61:$N$175,9,FALSE))</f>
        <v/>
      </c>
      <c r="AB4911" s="16" t="str">
        <f>IF(ISBLANK(Consolication[[#This Row],[Bénéficiaires]]),"",VLOOKUP(Consolication[[#This Row],[Bénéficiaires]],'PADESCE Ccontractuelle'!$B$61:$N$175,10,FALSE))</f>
        <v/>
      </c>
      <c r="AC4911" s="34" t="e">
        <f>VLOOKUP(#REF!,Apprenants!A4912:I5915,8,FALSE)</f>
        <v>#REF!</v>
      </c>
    </row>
    <row r="4912" spans="22:29" s="16" customFormat="1" x14ac:dyDescent="0.35">
      <c r="V4912" s="16" t="str">
        <f>IF(ISBLANK(Consolication[[#This Row],[Bénéficiaires]]),"",VLOOKUP(Consolication[[#This Row],[Bénéficiaires]],'PADESCE Ccontractuelle'!$B$61:$N$175,9,FALSE))</f>
        <v/>
      </c>
      <c r="AB4912" s="16" t="str">
        <f>IF(ISBLANK(Consolication[[#This Row],[Bénéficiaires]]),"",VLOOKUP(Consolication[[#This Row],[Bénéficiaires]],'PADESCE Ccontractuelle'!$B$61:$N$175,10,FALSE))</f>
        <v/>
      </c>
      <c r="AC4912" s="34" t="e">
        <f>VLOOKUP(#REF!,Apprenants!A4913:I5916,8,FALSE)</f>
        <v>#REF!</v>
      </c>
    </row>
    <row r="4913" spans="22:29" s="16" customFormat="1" x14ac:dyDescent="0.35">
      <c r="V4913" s="16" t="str">
        <f>IF(ISBLANK(Consolication[[#This Row],[Bénéficiaires]]),"",VLOOKUP(Consolication[[#This Row],[Bénéficiaires]],'PADESCE Ccontractuelle'!$B$61:$N$175,9,FALSE))</f>
        <v/>
      </c>
      <c r="AB4913" s="16" t="str">
        <f>IF(ISBLANK(Consolication[[#This Row],[Bénéficiaires]]),"",VLOOKUP(Consolication[[#This Row],[Bénéficiaires]],'PADESCE Ccontractuelle'!$B$61:$N$175,10,FALSE))</f>
        <v/>
      </c>
      <c r="AC4913" s="34" t="e">
        <f>VLOOKUP(#REF!,Apprenants!A4914:I5917,8,FALSE)</f>
        <v>#REF!</v>
      </c>
    </row>
    <row r="4914" spans="22:29" s="16" customFormat="1" x14ac:dyDescent="0.35">
      <c r="V4914" s="16" t="str">
        <f>IF(ISBLANK(Consolication[[#This Row],[Bénéficiaires]]),"",VLOOKUP(Consolication[[#This Row],[Bénéficiaires]],'PADESCE Ccontractuelle'!$B$61:$N$175,9,FALSE))</f>
        <v/>
      </c>
      <c r="AB4914" s="16" t="str">
        <f>IF(ISBLANK(Consolication[[#This Row],[Bénéficiaires]]),"",VLOOKUP(Consolication[[#This Row],[Bénéficiaires]],'PADESCE Ccontractuelle'!$B$61:$N$175,10,FALSE))</f>
        <v/>
      </c>
      <c r="AC4914" s="34" t="e">
        <f>VLOOKUP(#REF!,Apprenants!A4915:I5918,8,FALSE)</f>
        <v>#REF!</v>
      </c>
    </row>
    <row r="4915" spans="22:29" s="16" customFormat="1" x14ac:dyDescent="0.35">
      <c r="V4915" s="16" t="str">
        <f>IF(ISBLANK(Consolication[[#This Row],[Bénéficiaires]]),"",VLOOKUP(Consolication[[#This Row],[Bénéficiaires]],'PADESCE Ccontractuelle'!$B$61:$N$175,9,FALSE))</f>
        <v/>
      </c>
      <c r="AB4915" s="16" t="str">
        <f>IF(ISBLANK(Consolication[[#This Row],[Bénéficiaires]]),"",VLOOKUP(Consolication[[#This Row],[Bénéficiaires]],'PADESCE Ccontractuelle'!$B$61:$N$175,10,FALSE))</f>
        <v/>
      </c>
      <c r="AC4915" s="34" t="e">
        <f>VLOOKUP(#REF!,Apprenants!A4916:I5919,8,FALSE)</f>
        <v>#REF!</v>
      </c>
    </row>
    <row r="4916" spans="22:29" s="16" customFormat="1" x14ac:dyDescent="0.35">
      <c r="V4916" s="16" t="str">
        <f>IF(ISBLANK(Consolication[[#This Row],[Bénéficiaires]]),"",VLOOKUP(Consolication[[#This Row],[Bénéficiaires]],'PADESCE Ccontractuelle'!$B$61:$N$175,9,FALSE))</f>
        <v/>
      </c>
      <c r="AB4916" s="16" t="str">
        <f>IF(ISBLANK(Consolication[[#This Row],[Bénéficiaires]]),"",VLOOKUP(Consolication[[#This Row],[Bénéficiaires]],'PADESCE Ccontractuelle'!$B$61:$N$175,10,FALSE))</f>
        <v/>
      </c>
      <c r="AC4916" s="34" t="e">
        <f>VLOOKUP(#REF!,Apprenants!A4917:I5920,8,FALSE)</f>
        <v>#REF!</v>
      </c>
    </row>
    <row r="4917" spans="22:29" s="16" customFormat="1" x14ac:dyDescent="0.35">
      <c r="V4917" s="16" t="str">
        <f>IF(ISBLANK(Consolication[[#This Row],[Bénéficiaires]]),"",VLOOKUP(Consolication[[#This Row],[Bénéficiaires]],'PADESCE Ccontractuelle'!$B$61:$N$175,9,FALSE))</f>
        <v/>
      </c>
      <c r="AB4917" s="16" t="str">
        <f>IF(ISBLANK(Consolication[[#This Row],[Bénéficiaires]]),"",VLOOKUP(Consolication[[#This Row],[Bénéficiaires]],'PADESCE Ccontractuelle'!$B$61:$N$175,10,FALSE))</f>
        <v/>
      </c>
      <c r="AC4917" s="34" t="e">
        <f>VLOOKUP(#REF!,Apprenants!A4918:I5921,8,FALSE)</f>
        <v>#REF!</v>
      </c>
    </row>
    <row r="4918" spans="22:29" s="16" customFormat="1" x14ac:dyDescent="0.35">
      <c r="V4918" s="16" t="str">
        <f>IF(ISBLANK(Consolication[[#This Row],[Bénéficiaires]]),"",VLOOKUP(Consolication[[#This Row],[Bénéficiaires]],'PADESCE Ccontractuelle'!$B$61:$N$175,9,FALSE))</f>
        <v/>
      </c>
      <c r="AB4918" s="16" t="str">
        <f>IF(ISBLANK(Consolication[[#This Row],[Bénéficiaires]]),"",VLOOKUP(Consolication[[#This Row],[Bénéficiaires]],'PADESCE Ccontractuelle'!$B$61:$N$175,10,FALSE))</f>
        <v/>
      </c>
      <c r="AC4918" s="34" t="e">
        <f>VLOOKUP(#REF!,Apprenants!A4919:I5922,8,FALSE)</f>
        <v>#REF!</v>
      </c>
    </row>
    <row r="4919" spans="22:29" s="16" customFormat="1" x14ac:dyDescent="0.35">
      <c r="V4919" s="16" t="str">
        <f>IF(ISBLANK(Consolication[[#This Row],[Bénéficiaires]]),"",VLOOKUP(Consolication[[#This Row],[Bénéficiaires]],'PADESCE Ccontractuelle'!$B$61:$N$175,9,FALSE))</f>
        <v/>
      </c>
      <c r="AB4919" s="16" t="str">
        <f>IF(ISBLANK(Consolication[[#This Row],[Bénéficiaires]]),"",VLOOKUP(Consolication[[#This Row],[Bénéficiaires]],'PADESCE Ccontractuelle'!$B$61:$N$175,10,FALSE))</f>
        <v/>
      </c>
      <c r="AC4919" s="34" t="e">
        <f>VLOOKUP(#REF!,Apprenants!A4920:I5923,8,FALSE)</f>
        <v>#REF!</v>
      </c>
    </row>
    <row r="4920" spans="22:29" s="16" customFormat="1" x14ac:dyDescent="0.35">
      <c r="V4920" s="16" t="str">
        <f>IF(ISBLANK(Consolication[[#This Row],[Bénéficiaires]]),"",VLOOKUP(Consolication[[#This Row],[Bénéficiaires]],'PADESCE Ccontractuelle'!$B$61:$N$175,9,FALSE))</f>
        <v/>
      </c>
      <c r="AB4920" s="16" t="str">
        <f>IF(ISBLANK(Consolication[[#This Row],[Bénéficiaires]]),"",VLOOKUP(Consolication[[#This Row],[Bénéficiaires]],'PADESCE Ccontractuelle'!$B$61:$N$175,10,FALSE))</f>
        <v/>
      </c>
      <c r="AC4920" s="34" t="e">
        <f>VLOOKUP(#REF!,Apprenants!A4921:I5924,8,FALSE)</f>
        <v>#REF!</v>
      </c>
    </row>
    <row r="4921" spans="22:29" s="16" customFormat="1" x14ac:dyDescent="0.35">
      <c r="V4921" s="16" t="str">
        <f>IF(ISBLANK(Consolication[[#This Row],[Bénéficiaires]]),"",VLOOKUP(Consolication[[#This Row],[Bénéficiaires]],'PADESCE Ccontractuelle'!$B$61:$N$175,9,FALSE))</f>
        <v/>
      </c>
      <c r="AB4921" s="16" t="str">
        <f>IF(ISBLANK(Consolication[[#This Row],[Bénéficiaires]]),"",VLOOKUP(Consolication[[#This Row],[Bénéficiaires]],'PADESCE Ccontractuelle'!$B$61:$N$175,10,FALSE))</f>
        <v/>
      </c>
      <c r="AC4921" s="34" t="e">
        <f>VLOOKUP(#REF!,Apprenants!A4922:I5925,8,FALSE)</f>
        <v>#REF!</v>
      </c>
    </row>
    <row r="4922" spans="22:29" s="16" customFormat="1" x14ac:dyDescent="0.35">
      <c r="V4922" s="16" t="str">
        <f>IF(ISBLANK(Consolication[[#This Row],[Bénéficiaires]]),"",VLOOKUP(Consolication[[#This Row],[Bénéficiaires]],'PADESCE Ccontractuelle'!$B$61:$N$175,9,FALSE))</f>
        <v/>
      </c>
      <c r="AB4922" s="16" t="str">
        <f>IF(ISBLANK(Consolication[[#This Row],[Bénéficiaires]]),"",VLOOKUP(Consolication[[#This Row],[Bénéficiaires]],'PADESCE Ccontractuelle'!$B$61:$N$175,10,FALSE))</f>
        <v/>
      </c>
      <c r="AC4922" s="34" t="e">
        <f>VLOOKUP(#REF!,Apprenants!A4923:I5926,8,FALSE)</f>
        <v>#REF!</v>
      </c>
    </row>
    <row r="4923" spans="22:29" s="16" customFormat="1" x14ac:dyDescent="0.35">
      <c r="V4923" s="16" t="str">
        <f>IF(ISBLANK(Consolication[[#This Row],[Bénéficiaires]]),"",VLOOKUP(Consolication[[#This Row],[Bénéficiaires]],'PADESCE Ccontractuelle'!$B$61:$N$175,9,FALSE))</f>
        <v/>
      </c>
      <c r="AB4923" s="16" t="str">
        <f>IF(ISBLANK(Consolication[[#This Row],[Bénéficiaires]]),"",VLOOKUP(Consolication[[#This Row],[Bénéficiaires]],'PADESCE Ccontractuelle'!$B$61:$N$175,10,FALSE))</f>
        <v/>
      </c>
      <c r="AC4923" s="34" t="e">
        <f>VLOOKUP(#REF!,Apprenants!A4924:I5927,8,FALSE)</f>
        <v>#REF!</v>
      </c>
    </row>
    <row r="4924" spans="22:29" s="16" customFormat="1" x14ac:dyDescent="0.35">
      <c r="V4924" s="16" t="str">
        <f>IF(ISBLANK(Consolication[[#This Row],[Bénéficiaires]]),"",VLOOKUP(Consolication[[#This Row],[Bénéficiaires]],'PADESCE Ccontractuelle'!$B$61:$N$175,9,FALSE))</f>
        <v/>
      </c>
      <c r="AB4924" s="16" t="str">
        <f>IF(ISBLANK(Consolication[[#This Row],[Bénéficiaires]]),"",VLOOKUP(Consolication[[#This Row],[Bénéficiaires]],'PADESCE Ccontractuelle'!$B$61:$N$175,10,FALSE))</f>
        <v/>
      </c>
      <c r="AC4924" s="34" t="e">
        <f>VLOOKUP(#REF!,Apprenants!A4925:I5928,8,FALSE)</f>
        <v>#REF!</v>
      </c>
    </row>
    <row r="4925" spans="22:29" s="16" customFormat="1" x14ac:dyDescent="0.35">
      <c r="V4925" s="16" t="str">
        <f>IF(ISBLANK(Consolication[[#This Row],[Bénéficiaires]]),"",VLOOKUP(Consolication[[#This Row],[Bénéficiaires]],'PADESCE Ccontractuelle'!$B$61:$N$175,9,FALSE))</f>
        <v/>
      </c>
      <c r="AB4925" s="16" t="str">
        <f>IF(ISBLANK(Consolication[[#This Row],[Bénéficiaires]]),"",VLOOKUP(Consolication[[#This Row],[Bénéficiaires]],'PADESCE Ccontractuelle'!$B$61:$N$175,10,FALSE))</f>
        <v/>
      </c>
      <c r="AC4925" s="34" t="e">
        <f>VLOOKUP(#REF!,Apprenants!A4926:I5929,8,FALSE)</f>
        <v>#REF!</v>
      </c>
    </row>
    <row r="4926" spans="22:29" s="16" customFormat="1" x14ac:dyDescent="0.35">
      <c r="V4926" s="16" t="str">
        <f>IF(ISBLANK(Consolication[[#This Row],[Bénéficiaires]]),"",VLOOKUP(Consolication[[#This Row],[Bénéficiaires]],'PADESCE Ccontractuelle'!$B$61:$N$175,9,FALSE))</f>
        <v/>
      </c>
      <c r="AB4926" s="16" t="str">
        <f>IF(ISBLANK(Consolication[[#This Row],[Bénéficiaires]]),"",VLOOKUP(Consolication[[#This Row],[Bénéficiaires]],'PADESCE Ccontractuelle'!$B$61:$N$175,10,FALSE))</f>
        <v/>
      </c>
      <c r="AC4926" s="34" t="e">
        <f>VLOOKUP(#REF!,Apprenants!A4927:I5930,8,FALSE)</f>
        <v>#REF!</v>
      </c>
    </row>
    <row r="4927" spans="22:29" s="16" customFormat="1" x14ac:dyDescent="0.35">
      <c r="V4927" s="16" t="str">
        <f>IF(ISBLANK(Consolication[[#This Row],[Bénéficiaires]]),"",VLOOKUP(Consolication[[#This Row],[Bénéficiaires]],'PADESCE Ccontractuelle'!$B$61:$N$175,9,FALSE))</f>
        <v/>
      </c>
      <c r="AB4927" s="16" t="str">
        <f>IF(ISBLANK(Consolication[[#This Row],[Bénéficiaires]]),"",VLOOKUP(Consolication[[#This Row],[Bénéficiaires]],'PADESCE Ccontractuelle'!$B$61:$N$175,10,FALSE))</f>
        <v/>
      </c>
      <c r="AC4927" s="34" t="e">
        <f>VLOOKUP(#REF!,Apprenants!A4928:I5931,8,FALSE)</f>
        <v>#REF!</v>
      </c>
    </row>
    <row r="4928" spans="22:29" s="16" customFormat="1" x14ac:dyDescent="0.35">
      <c r="V4928" s="16" t="str">
        <f>IF(ISBLANK(Consolication[[#This Row],[Bénéficiaires]]),"",VLOOKUP(Consolication[[#This Row],[Bénéficiaires]],'PADESCE Ccontractuelle'!$B$61:$N$175,9,FALSE))</f>
        <v/>
      </c>
      <c r="AB4928" s="16" t="str">
        <f>IF(ISBLANK(Consolication[[#This Row],[Bénéficiaires]]),"",VLOOKUP(Consolication[[#This Row],[Bénéficiaires]],'PADESCE Ccontractuelle'!$B$61:$N$175,10,FALSE))</f>
        <v/>
      </c>
      <c r="AC4928" s="34" t="e">
        <f>VLOOKUP(#REF!,Apprenants!A4929:I5932,8,FALSE)</f>
        <v>#REF!</v>
      </c>
    </row>
    <row r="4929" spans="22:29" s="16" customFormat="1" x14ac:dyDescent="0.35">
      <c r="V4929" s="16" t="str">
        <f>IF(ISBLANK(Consolication[[#This Row],[Bénéficiaires]]),"",VLOOKUP(Consolication[[#This Row],[Bénéficiaires]],'PADESCE Ccontractuelle'!$B$61:$N$175,9,FALSE))</f>
        <v/>
      </c>
      <c r="AB4929" s="16" t="str">
        <f>IF(ISBLANK(Consolication[[#This Row],[Bénéficiaires]]),"",VLOOKUP(Consolication[[#This Row],[Bénéficiaires]],'PADESCE Ccontractuelle'!$B$61:$N$175,10,FALSE))</f>
        <v/>
      </c>
      <c r="AC4929" s="34" t="e">
        <f>VLOOKUP(#REF!,Apprenants!A4930:I5933,8,FALSE)</f>
        <v>#REF!</v>
      </c>
    </row>
    <row r="4930" spans="22:29" s="16" customFormat="1" x14ac:dyDescent="0.35">
      <c r="V4930" s="16" t="str">
        <f>IF(ISBLANK(Consolication[[#This Row],[Bénéficiaires]]),"",VLOOKUP(Consolication[[#This Row],[Bénéficiaires]],'PADESCE Ccontractuelle'!$B$61:$N$175,9,FALSE))</f>
        <v/>
      </c>
      <c r="AB4930" s="16" t="str">
        <f>IF(ISBLANK(Consolication[[#This Row],[Bénéficiaires]]),"",VLOOKUP(Consolication[[#This Row],[Bénéficiaires]],'PADESCE Ccontractuelle'!$B$61:$N$175,10,FALSE))</f>
        <v/>
      </c>
      <c r="AC4930" s="34" t="e">
        <f>VLOOKUP(#REF!,Apprenants!A4931:I5934,8,FALSE)</f>
        <v>#REF!</v>
      </c>
    </row>
    <row r="4931" spans="22:29" s="16" customFormat="1" x14ac:dyDescent="0.35">
      <c r="V4931" s="16" t="str">
        <f>IF(ISBLANK(Consolication[[#This Row],[Bénéficiaires]]),"",VLOOKUP(Consolication[[#This Row],[Bénéficiaires]],'PADESCE Ccontractuelle'!$B$61:$N$175,9,FALSE))</f>
        <v/>
      </c>
      <c r="AB4931" s="16" t="str">
        <f>IF(ISBLANK(Consolication[[#This Row],[Bénéficiaires]]),"",VLOOKUP(Consolication[[#This Row],[Bénéficiaires]],'PADESCE Ccontractuelle'!$B$61:$N$175,10,FALSE))</f>
        <v/>
      </c>
      <c r="AC4931" s="34" t="e">
        <f>VLOOKUP(#REF!,Apprenants!A4932:I5935,8,FALSE)</f>
        <v>#REF!</v>
      </c>
    </row>
    <row r="4932" spans="22:29" s="16" customFormat="1" x14ac:dyDescent="0.35">
      <c r="V4932" s="16" t="str">
        <f>IF(ISBLANK(Consolication[[#This Row],[Bénéficiaires]]),"",VLOOKUP(Consolication[[#This Row],[Bénéficiaires]],'PADESCE Ccontractuelle'!$B$61:$N$175,9,FALSE))</f>
        <v/>
      </c>
      <c r="AB4932" s="16" t="str">
        <f>IF(ISBLANK(Consolication[[#This Row],[Bénéficiaires]]),"",VLOOKUP(Consolication[[#This Row],[Bénéficiaires]],'PADESCE Ccontractuelle'!$B$61:$N$175,10,FALSE))</f>
        <v/>
      </c>
      <c r="AC4932" s="34" t="e">
        <f>VLOOKUP(#REF!,Apprenants!A4933:I5936,8,FALSE)</f>
        <v>#REF!</v>
      </c>
    </row>
    <row r="4933" spans="22:29" s="16" customFormat="1" x14ac:dyDescent="0.35">
      <c r="V4933" s="16" t="str">
        <f>IF(ISBLANK(Consolication[[#This Row],[Bénéficiaires]]),"",VLOOKUP(Consolication[[#This Row],[Bénéficiaires]],'PADESCE Ccontractuelle'!$B$61:$N$175,9,FALSE))</f>
        <v/>
      </c>
      <c r="AB4933" s="16" t="str">
        <f>IF(ISBLANK(Consolication[[#This Row],[Bénéficiaires]]),"",VLOOKUP(Consolication[[#This Row],[Bénéficiaires]],'PADESCE Ccontractuelle'!$B$61:$N$175,10,FALSE))</f>
        <v/>
      </c>
      <c r="AC4933" s="34" t="e">
        <f>VLOOKUP(#REF!,Apprenants!A4934:I5937,8,FALSE)</f>
        <v>#REF!</v>
      </c>
    </row>
    <row r="4934" spans="22:29" s="16" customFormat="1" x14ac:dyDescent="0.35">
      <c r="V4934" s="16" t="str">
        <f>IF(ISBLANK(Consolication[[#This Row],[Bénéficiaires]]),"",VLOOKUP(Consolication[[#This Row],[Bénéficiaires]],'PADESCE Ccontractuelle'!$B$61:$N$175,9,FALSE))</f>
        <v/>
      </c>
      <c r="AB4934" s="16" t="str">
        <f>IF(ISBLANK(Consolication[[#This Row],[Bénéficiaires]]),"",VLOOKUP(Consolication[[#This Row],[Bénéficiaires]],'PADESCE Ccontractuelle'!$B$61:$N$175,10,FALSE))</f>
        <v/>
      </c>
      <c r="AC4934" s="34" t="e">
        <f>VLOOKUP(#REF!,Apprenants!A4935:I5938,8,FALSE)</f>
        <v>#REF!</v>
      </c>
    </row>
    <row r="4935" spans="22:29" s="16" customFormat="1" x14ac:dyDescent="0.35">
      <c r="V4935" s="16" t="str">
        <f>IF(ISBLANK(Consolication[[#This Row],[Bénéficiaires]]),"",VLOOKUP(Consolication[[#This Row],[Bénéficiaires]],'PADESCE Ccontractuelle'!$B$61:$N$175,9,FALSE))</f>
        <v/>
      </c>
      <c r="AB4935" s="16" t="str">
        <f>IF(ISBLANK(Consolication[[#This Row],[Bénéficiaires]]),"",VLOOKUP(Consolication[[#This Row],[Bénéficiaires]],'PADESCE Ccontractuelle'!$B$61:$N$175,10,FALSE))</f>
        <v/>
      </c>
      <c r="AC4935" s="34" t="e">
        <f>VLOOKUP(#REF!,Apprenants!A4936:I5939,8,FALSE)</f>
        <v>#REF!</v>
      </c>
    </row>
    <row r="4936" spans="22:29" s="16" customFormat="1" x14ac:dyDescent="0.35">
      <c r="V4936" s="16" t="str">
        <f>IF(ISBLANK(Consolication[[#This Row],[Bénéficiaires]]),"",VLOOKUP(Consolication[[#This Row],[Bénéficiaires]],'PADESCE Ccontractuelle'!$B$61:$N$175,9,FALSE))</f>
        <v/>
      </c>
      <c r="AB4936" s="16" t="str">
        <f>IF(ISBLANK(Consolication[[#This Row],[Bénéficiaires]]),"",VLOOKUP(Consolication[[#This Row],[Bénéficiaires]],'PADESCE Ccontractuelle'!$B$61:$N$175,10,FALSE))</f>
        <v/>
      </c>
      <c r="AC4936" s="34" t="e">
        <f>VLOOKUP(#REF!,Apprenants!A4937:I5940,8,FALSE)</f>
        <v>#REF!</v>
      </c>
    </row>
    <row r="4937" spans="22:29" s="16" customFormat="1" x14ac:dyDescent="0.35">
      <c r="V4937" s="16" t="str">
        <f>IF(ISBLANK(Consolication[[#This Row],[Bénéficiaires]]),"",VLOOKUP(Consolication[[#This Row],[Bénéficiaires]],'PADESCE Ccontractuelle'!$B$61:$N$175,9,FALSE))</f>
        <v/>
      </c>
      <c r="AB4937" s="16" t="str">
        <f>IF(ISBLANK(Consolication[[#This Row],[Bénéficiaires]]),"",VLOOKUP(Consolication[[#This Row],[Bénéficiaires]],'PADESCE Ccontractuelle'!$B$61:$N$175,10,FALSE))</f>
        <v/>
      </c>
      <c r="AC4937" s="34" t="e">
        <f>VLOOKUP(#REF!,Apprenants!A4938:I5941,8,FALSE)</f>
        <v>#REF!</v>
      </c>
    </row>
    <row r="4938" spans="22:29" s="16" customFormat="1" x14ac:dyDescent="0.35">
      <c r="V4938" s="16" t="str">
        <f>IF(ISBLANK(Consolication[[#This Row],[Bénéficiaires]]),"",VLOOKUP(Consolication[[#This Row],[Bénéficiaires]],'PADESCE Ccontractuelle'!$B$61:$N$175,9,FALSE))</f>
        <v/>
      </c>
      <c r="AB4938" s="16" t="str">
        <f>IF(ISBLANK(Consolication[[#This Row],[Bénéficiaires]]),"",VLOOKUP(Consolication[[#This Row],[Bénéficiaires]],'PADESCE Ccontractuelle'!$B$61:$N$175,10,FALSE))</f>
        <v/>
      </c>
      <c r="AC4938" s="34" t="e">
        <f>VLOOKUP(#REF!,Apprenants!A4939:I5942,8,FALSE)</f>
        <v>#REF!</v>
      </c>
    </row>
    <row r="4939" spans="22:29" s="16" customFormat="1" x14ac:dyDescent="0.35">
      <c r="V4939" s="16" t="str">
        <f>IF(ISBLANK(Consolication[[#This Row],[Bénéficiaires]]),"",VLOOKUP(Consolication[[#This Row],[Bénéficiaires]],'PADESCE Ccontractuelle'!$B$61:$N$175,9,FALSE))</f>
        <v/>
      </c>
      <c r="AB4939" s="16" t="str">
        <f>IF(ISBLANK(Consolication[[#This Row],[Bénéficiaires]]),"",VLOOKUP(Consolication[[#This Row],[Bénéficiaires]],'PADESCE Ccontractuelle'!$B$61:$N$175,10,FALSE))</f>
        <v/>
      </c>
      <c r="AC4939" s="34" t="e">
        <f>VLOOKUP(#REF!,Apprenants!A4940:I5943,8,FALSE)</f>
        <v>#REF!</v>
      </c>
    </row>
    <row r="4940" spans="22:29" s="16" customFormat="1" x14ac:dyDescent="0.35">
      <c r="V4940" s="16" t="str">
        <f>IF(ISBLANK(Consolication[[#This Row],[Bénéficiaires]]),"",VLOOKUP(Consolication[[#This Row],[Bénéficiaires]],'PADESCE Ccontractuelle'!$B$61:$N$175,9,FALSE))</f>
        <v/>
      </c>
      <c r="AB4940" s="16" t="str">
        <f>IF(ISBLANK(Consolication[[#This Row],[Bénéficiaires]]),"",VLOOKUP(Consolication[[#This Row],[Bénéficiaires]],'PADESCE Ccontractuelle'!$B$61:$N$175,10,FALSE))</f>
        <v/>
      </c>
      <c r="AC4940" s="34" t="e">
        <f>VLOOKUP(#REF!,Apprenants!A4941:I5944,8,FALSE)</f>
        <v>#REF!</v>
      </c>
    </row>
    <row r="4941" spans="22:29" s="16" customFormat="1" x14ac:dyDescent="0.35">
      <c r="V4941" s="16" t="str">
        <f>IF(ISBLANK(Consolication[[#This Row],[Bénéficiaires]]),"",VLOOKUP(Consolication[[#This Row],[Bénéficiaires]],'PADESCE Ccontractuelle'!$B$61:$N$175,9,FALSE))</f>
        <v/>
      </c>
      <c r="AB4941" s="16" t="str">
        <f>IF(ISBLANK(Consolication[[#This Row],[Bénéficiaires]]),"",VLOOKUP(Consolication[[#This Row],[Bénéficiaires]],'PADESCE Ccontractuelle'!$B$61:$N$175,10,FALSE))</f>
        <v/>
      </c>
      <c r="AC4941" s="34" t="e">
        <f>VLOOKUP(#REF!,Apprenants!A4942:I5945,8,FALSE)</f>
        <v>#REF!</v>
      </c>
    </row>
    <row r="4942" spans="22:29" s="16" customFormat="1" x14ac:dyDescent="0.35">
      <c r="V4942" s="16" t="str">
        <f>IF(ISBLANK(Consolication[[#This Row],[Bénéficiaires]]),"",VLOOKUP(Consolication[[#This Row],[Bénéficiaires]],'PADESCE Ccontractuelle'!$B$61:$N$175,9,FALSE))</f>
        <v/>
      </c>
      <c r="AB4942" s="16" t="str">
        <f>IF(ISBLANK(Consolication[[#This Row],[Bénéficiaires]]),"",VLOOKUP(Consolication[[#This Row],[Bénéficiaires]],'PADESCE Ccontractuelle'!$B$61:$N$175,10,FALSE))</f>
        <v/>
      </c>
      <c r="AC4942" s="34" t="e">
        <f>VLOOKUP(#REF!,Apprenants!A4943:I5946,8,FALSE)</f>
        <v>#REF!</v>
      </c>
    </row>
    <row r="4943" spans="22:29" s="16" customFormat="1" x14ac:dyDescent="0.35">
      <c r="V4943" s="16" t="str">
        <f>IF(ISBLANK(Consolication[[#This Row],[Bénéficiaires]]),"",VLOOKUP(Consolication[[#This Row],[Bénéficiaires]],'PADESCE Ccontractuelle'!$B$61:$N$175,9,FALSE))</f>
        <v/>
      </c>
      <c r="AB4943" s="16" t="str">
        <f>IF(ISBLANK(Consolication[[#This Row],[Bénéficiaires]]),"",VLOOKUP(Consolication[[#This Row],[Bénéficiaires]],'PADESCE Ccontractuelle'!$B$61:$N$175,10,FALSE))</f>
        <v/>
      </c>
      <c r="AC4943" s="34" t="e">
        <f>VLOOKUP(#REF!,Apprenants!A4944:I5947,8,FALSE)</f>
        <v>#REF!</v>
      </c>
    </row>
    <row r="4944" spans="22:29" s="16" customFormat="1" x14ac:dyDescent="0.35">
      <c r="V4944" s="16" t="str">
        <f>IF(ISBLANK(Consolication[[#This Row],[Bénéficiaires]]),"",VLOOKUP(Consolication[[#This Row],[Bénéficiaires]],'PADESCE Ccontractuelle'!$B$61:$N$175,9,FALSE))</f>
        <v/>
      </c>
      <c r="AB4944" s="16" t="str">
        <f>IF(ISBLANK(Consolication[[#This Row],[Bénéficiaires]]),"",VLOOKUP(Consolication[[#This Row],[Bénéficiaires]],'PADESCE Ccontractuelle'!$B$61:$N$175,10,FALSE))</f>
        <v/>
      </c>
      <c r="AC4944" s="34" t="e">
        <f>VLOOKUP(#REF!,Apprenants!A4945:I5948,8,FALSE)</f>
        <v>#REF!</v>
      </c>
    </row>
    <row r="4945" spans="22:29" s="16" customFormat="1" x14ac:dyDescent="0.35">
      <c r="V4945" s="16" t="str">
        <f>IF(ISBLANK(Consolication[[#This Row],[Bénéficiaires]]),"",VLOOKUP(Consolication[[#This Row],[Bénéficiaires]],'PADESCE Ccontractuelle'!$B$61:$N$175,9,FALSE))</f>
        <v/>
      </c>
      <c r="AB4945" s="16" t="str">
        <f>IF(ISBLANK(Consolication[[#This Row],[Bénéficiaires]]),"",VLOOKUP(Consolication[[#This Row],[Bénéficiaires]],'PADESCE Ccontractuelle'!$B$61:$N$175,10,FALSE))</f>
        <v/>
      </c>
      <c r="AC4945" s="34" t="e">
        <f>VLOOKUP(#REF!,Apprenants!A4946:I5949,8,FALSE)</f>
        <v>#REF!</v>
      </c>
    </row>
    <row r="4946" spans="22:29" s="16" customFormat="1" x14ac:dyDescent="0.35">
      <c r="V4946" s="16" t="str">
        <f>IF(ISBLANK(Consolication[[#This Row],[Bénéficiaires]]),"",VLOOKUP(Consolication[[#This Row],[Bénéficiaires]],'PADESCE Ccontractuelle'!$B$61:$N$175,9,FALSE))</f>
        <v/>
      </c>
      <c r="AB4946" s="16" t="str">
        <f>IF(ISBLANK(Consolication[[#This Row],[Bénéficiaires]]),"",VLOOKUP(Consolication[[#This Row],[Bénéficiaires]],'PADESCE Ccontractuelle'!$B$61:$N$175,10,FALSE))</f>
        <v/>
      </c>
      <c r="AC4946" s="34" t="e">
        <f>VLOOKUP(#REF!,Apprenants!A4947:I5950,8,FALSE)</f>
        <v>#REF!</v>
      </c>
    </row>
    <row r="4947" spans="22:29" s="16" customFormat="1" x14ac:dyDescent="0.35">
      <c r="V4947" s="16" t="str">
        <f>IF(ISBLANK(Consolication[[#This Row],[Bénéficiaires]]),"",VLOOKUP(Consolication[[#This Row],[Bénéficiaires]],'PADESCE Ccontractuelle'!$B$61:$N$175,9,FALSE))</f>
        <v/>
      </c>
      <c r="AB4947" s="16" t="str">
        <f>IF(ISBLANK(Consolication[[#This Row],[Bénéficiaires]]),"",VLOOKUP(Consolication[[#This Row],[Bénéficiaires]],'PADESCE Ccontractuelle'!$B$61:$N$175,10,FALSE))</f>
        <v/>
      </c>
      <c r="AC4947" s="34" t="e">
        <f>VLOOKUP(#REF!,Apprenants!A4948:I5951,8,FALSE)</f>
        <v>#REF!</v>
      </c>
    </row>
    <row r="4948" spans="22:29" s="16" customFormat="1" x14ac:dyDescent="0.35">
      <c r="V4948" s="16" t="str">
        <f>IF(ISBLANK(Consolication[[#This Row],[Bénéficiaires]]),"",VLOOKUP(Consolication[[#This Row],[Bénéficiaires]],'PADESCE Ccontractuelle'!$B$61:$N$175,9,FALSE))</f>
        <v/>
      </c>
      <c r="AB4948" s="16" t="str">
        <f>IF(ISBLANK(Consolication[[#This Row],[Bénéficiaires]]),"",VLOOKUP(Consolication[[#This Row],[Bénéficiaires]],'PADESCE Ccontractuelle'!$B$61:$N$175,10,FALSE))</f>
        <v/>
      </c>
      <c r="AC4948" s="34" t="e">
        <f>VLOOKUP(#REF!,Apprenants!A4949:I5952,8,FALSE)</f>
        <v>#REF!</v>
      </c>
    </row>
    <row r="4949" spans="22:29" s="16" customFormat="1" x14ac:dyDescent="0.35">
      <c r="V4949" s="16" t="str">
        <f>IF(ISBLANK(Consolication[[#This Row],[Bénéficiaires]]),"",VLOOKUP(Consolication[[#This Row],[Bénéficiaires]],'PADESCE Ccontractuelle'!$B$61:$N$175,9,FALSE))</f>
        <v/>
      </c>
      <c r="AB4949" s="16" t="str">
        <f>IF(ISBLANK(Consolication[[#This Row],[Bénéficiaires]]),"",VLOOKUP(Consolication[[#This Row],[Bénéficiaires]],'PADESCE Ccontractuelle'!$B$61:$N$175,10,FALSE))</f>
        <v/>
      </c>
      <c r="AC4949" s="34" t="e">
        <f>VLOOKUP(#REF!,Apprenants!A4950:I5953,8,FALSE)</f>
        <v>#REF!</v>
      </c>
    </row>
    <row r="4950" spans="22:29" s="16" customFormat="1" x14ac:dyDescent="0.35">
      <c r="V4950" s="16" t="str">
        <f>IF(ISBLANK(Consolication[[#This Row],[Bénéficiaires]]),"",VLOOKUP(Consolication[[#This Row],[Bénéficiaires]],'PADESCE Ccontractuelle'!$B$61:$N$175,9,FALSE))</f>
        <v/>
      </c>
      <c r="AB4950" s="16" t="str">
        <f>IF(ISBLANK(Consolication[[#This Row],[Bénéficiaires]]),"",VLOOKUP(Consolication[[#This Row],[Bénéficiaires]],'PADESCE Ccontractuelle'!$B$61:$N$175,10,FALSE))</f>
        <v/>
      </c>
      <c r="AC4950" s="34" t="e">
        <f>VLOOKUP(#REF!,Apprenants!A4951:I5954,8,FALSE)</f>
        <v>#REF!</v>
      </c>
    </row>
    <row r="4951" spans="22:29" s="16" customFormat="1" x14ac:dyDescent="0.35">
      <c r="V4951" s="16" t="str">
        <f>IF(ISBLANK(Consolication[[#This Row],[Bénéficiaires]]),"",VLOOKUP(Consolication[[#This Row],[Bénéficiaires]],'PADESCE Ccontractuelle'!$B$61:$N$175,9,FALSE))</f>
        <v/>
      </c>
      <c r="AB4951" s="16" t="str">
        <f>IF(ISBLANK(Consolication[[#This Row],[Bénéficiaires]]),"",VLOOKUP(Consolication[[#This Row],[Bénéficiaires]],'PADESCE Ccontractuelle'!$B$61:$N$175,10,FALSE))</f>
        <v/>
      </c>
      <c r="AC4951" s="34" t="e">
        <f>VLOOKUP(#REF!,Apprenants!A4952:I5955,8,FALSE)</f>
        <v>#REF!</v>
      </c>
    </row>
    <row r="4952" spans="22:29" s="16" customFormat="1" x14ac:dyDescent="0.35">
      <c r="V4952" s="16" t="str">
        <f>IF(ISBLANK(Consolication[[#This Row],[Bénéficiaires]]),"",VLOOKUP(Consolication[[#This Row],[Bénéficiaires]],'PADESCE Ccontractuelle'!$B$61:$N$175,9,FALSE))</f>
        <v/>
      </c>
      <c r="AB4952" s="16" t="str">
        <f>IF(ISBLANK(Consolication[[#This Row],[Bénéficiaires]]),"",VLOOKUP(Consolication[[#This Row],[Bénéficiaires]],'PADESCE Ccontractuelle'!$B$61:$N$175,10,FALSE))</f>
        <v/>
      </c>
      <c r="AC4952" s="34" t="e">
        <f>VLOOKUP(#REF!,Apprenants!A4953:I5956,8,FALSE)</f>
        <v>#REF!</v>
      </c>
    </row>
    <row r="4953" spans="22:29" s="16" customFormat="1" x14ac:dyDescent="0.35">
      <c r="V4953" s="16" t="str">
        <f>IF(ISBLANK(Consolication[[#This Row],[Bénéficiaires]]),"",VLOOKUP(Consolication[[#This Row],[Bénéficiaires]],'PADESCE Ccontractuelle'!$B$61:$N$175,9,FALSE))</f>
        <v/>
      </c>
      <c r="AB4953" s="16" t="str">
        <f>IF(ISBLANK(Consolication[[#This Row],[Bénéficiaires]]),"",VLOOKUP(Consolication[[#This Row],[Bénéficiaires]],'PADESCE Ccontractuelle'!$B$61:$N$175,10,FALSE))</f>
        <v/>
      </c>
      <c r="AC4953" s="34" t="e">
        <f>VLOOKUP(#REF!,Apprenants!A4954:I5957,8,FALSE)</f>
        <v>#REF!</v>
      </c>
    </row>
    <row r="4954" spans="22:29" s="16" customFormat="1" x14ac:dyDescent="0.35">
      <c r="V4954" s="16" t="str">
        <f>IF(ISBLANK(Consolication[[#This Row],[Bénéficiaires]]),"",VLOOKUP(Consolication[[#This Row],[Bénéficiaires]],'PADESCE Ccontractuelle'!$B$61:$N$175,9,FALSE))</f>
        <v/>
      </c>
      <c r="AB4954" s="16" t="str">
        <f>IF(ISBLANK(Consolication[[#This Row],[Bénéficiaires]]),"",VLOOKUP(Consolication[[#This Row],[Bénéficiaires]],'PADESCE Ccontractuelle'!$B$61:$N$175,10,FALSE))</f>
        <v/>
      </c>
      <c r="AC4954" s="34" t="e">
        <f>VLOOKUP(#REF!,Apprenants!A4955:I5958,8,FALSE)</f>
        <v>#REF!</v>
      </c>
    </row>
    <row r="4955" spans="22:29" s="16" customFormat="1" x14ac:dyDescent="0.35">
      <c r="V4955" s="16" t="str">
        <f>IF(ISBLANK(Consolication[[#This Row],[Bénéficiaires]]),"",VLOOKUP(Consolication[[#This Row],[Bénéficiaires]],'PADESCE Ccontractuelle'!$B$61:$N$175,9,FALSE))</f>
        <v/>
      </c>
      <c r="AB4955" s="16" t="str">
        <f>IF(ISBLANK(Consolication[[#This Row],[Bénéficiaires]]),"",VLOOKUP(Consolication[[#This Row],[Bénéficiaires]],'PADESCE Ccontractuelle'!$B$61:$N$175,10,FALSE))</f>
        <v/>
      </c>
      <c r="AC4955" s="34" t="e">
        <f>VLOOKUP(#REF!,Apprenants!A4956:I5959,8,FALSE)</f>
        <v>#REF!</v>
      </c>
    </row>
    <row r="4956" spans="22:29" s="16" customFormat="1" x14ac:dyDescent="0.35">
      <c r="V4956" s="16" t="str">
        <f>IF(ISBLANK(Consolication[[#This Row],[Bénéficiaires]]),"",VLOOKUP(Consolication[[#This Row],[Bénéficiaires]],'PADESCE Ccontractuelle'!$B$61:$N$175,9,FALSE))</f>
        <v/>
      </c>
      <c r="AB4956" s="16" t="str">
        <f>IF(ISBLANK(Consolication[[#This Row],[Bénéficiaires]]),"",VLOOKUP(Consolication[[#This Row],[Bénéficiaires]],'PADESCE Ccontractuelle'!$B$61:$N$175,10,FALSE))</f>
        <v/>
      </c>
      <c r="AC4956" s="34" t="e">
        <f>VLOOKUP(#REF!,Apprenants!A4957:I5960,8,FALSE)</f>
        <v>#REF!</v>
      </c>
    </row>
    <row r="4957" spans="22:29" s="16" customFormat="1" x14ac:dyDescent="0.35">
      <c r="V4957" s="16" t="str">
        <f>IF(ISBLANK(Consolication[[#This Row],[Bénéficiaires]]),"",VLOOKUP(Consolication[[#This Row],[Bénéficiaires]],'PADESCE Ccontractuelle'!$B$61:$N$175,9,FALSE))</f>
        <v/>
      </c>
      <c r="AB4957" s="16" t="str">
        <f>IF(ISBLANK(Consolication[[#This Row],[Bénéficiaires]]),"",VLOOKUP(Consolication[[#This Row],[Bénéficiaires]],'PADESCE Ccontractuelle'!$B$61:$N$175,10,FALSE))</f>
        <v/>
      </c>
      <c r="AC4957" s="34" t="e">
        <f>VLOOKUP(#REF!,Apprenants!A4958:I5961,8,FALSE)</f>
        <v>#REF!</v>
      </c>
    </row>
    <row r="4958" spans="22:29" s="16" customFormat="1" x14ac:dyDescent="0.35">
      <c r="V4958" s="16" t="str">
        <f>IF(ISBLANK(Consolication[[#This Row],[Bénéficiaires]]),"",VLOOKUP(Consolication[[#This Row],[Bénéficiaires]],'PADESCE Ccontractuelle'!$B$61:$N$175,9,FALSE))</f>
        <v/>
      </c>
      <c r="AB4958" s="16" t="str">
        <f>IF(ISBLANK(Consolication[[#This Row],[Bénéficiaires]]),"",VLOOKUP(Consolication[[#This Row],[Bénéficiaires]],'PADESCE Ccontractuelle'!$B$61:$N$175,10,FALSE))</f>
        <v/>
      </c>
      <c r="AC4958" s="34" t="e">
        <f>VLOOKUP(#REF!,Apprenants!A4959:I5962,8,FALSE)</f>
        <v>#REF!</v>
      </c>
    </row>
    <row r="4959" spans="22:29" s="16" customFormat="1" x14ac:dyDescent="0.35">
      <c r="V4959" s="16" t="str">
        <f>IF(ISBLANK(Consolication[[#This Row],[Bénéficiaires]]),"",VLOOKUP(Consolication[[#This Row],[Bénéficiaires]],'PADESCE Ccontractuelle'!$B$61:$N$175,9,FALSE))</f>
        <v/>
      </c>
      <c r="AB4959" s="16" t="str">
        <f>IF(ISBLANK(Consolication[[#This Row],[Bénéficiaires]]),"",VLOOKUP(Consolication[[#This Row],[Bénéficiaires]],'PADESCE Ccontractuelle'!$B$61:$N$175,10,FALSE))</f>
        <v/>
      </c>
      <c r="AC4959" s="34" t="e">
        <f>VLOOKUP(#REF!,Apprenants!A4960:I5963,8,FALSE)</f>
        <v>#REF!</v>
      </c>
    </row>
    <row r="4960" spans="22:29" s="16" customFormat="1" x14ac:dyDescent="0.35">
      <c r="V4960" s="16" t="str">
        <f>IF(ISBLANK(Consolication[[#This Row],[Bénéficiaires]]),"",VLOOKUP(Consolication[[#This Row],[Bénéficiaires]],'PADESCE Ccontractuelle'!$B$61:$N$175,9,FALSE))</f>
        <v/>
      </c>
      <c r="AB4960" s="16" t="str">
        <f>IF(ISBLANK(Consolication[[#This Row],[Bénéficiaires]]),"",VLOOKUP(Consolication[[#This Row],[Bénéficiaires]],'PADESCE Ccontractuelle'!$B$61:$N$175,10,FALSE))</f>
        <v/>
      </c>
      <c r="AC4960" s="34" t="e">
        <f>VLOOKUP(#REF!,Apprenants!A4961:I5964,8,FALSE)</f>
        <v>#REF!</v>
      </c>
    </row>
    <row r="4961" spans="1:29" s="16" customFormat="1" x14ac:dyDescent="0.35">
      <c r="V4961" s="16" t="str">
        <f>IF(ISBLANK(Consolication[[#This Row],[Bénéficiaires]]),"",VLOOKUP(Consolication[[#This Row],[Bénéficiaires]],'PADESCE Ccontractuelle'!$B$61:$N$175,9,FALSE))</f>
        <v/>
      </c>
      <c r="AB4961" s="16" t="str">
        <f>IF(ISBLANK(Consolication[[#This Row],[Bénéficiaires]]),"",VLOOKUP(Consolication[[#This Row],[Bénéficiaires]],'PADESCE Ccontractuelle'!$B$61:$N$175,10,FALSE))</f>
        <v/>
      </c>
      <c r="AC4961" s="34" t="e">
        <f>VLOOKUP(#REF!,Apprenants!A4962:I5965,8,FALSE)</f>
        <v>#REF!</v>
      </c>
    </row>
    <row r="4962" spans="1:29" s="16" customFormat="1" x14ac:dyDescent="0.35">
      <c r="V4962" s="16" t="str">
        <f>IF(ISBLANK(Consolication[[#This Row],[Bénéficiaires]]),"",VLOOKUP(Consolication[[#This Row],[Bénéficiaires]],'PADESCE Ccontractuelle'!$B$61:$N$175,9,FALSE))</f>
        <v/>
      </c>
      <c r="AB4962" s="16" t="str">
        <f>IF(ISBLANK(Consolication[[#This Row],[Bénéficiaires]]),"",VLOOKUP(Consolication[[#This Row],[Bénéficiaires]],'PADESCE Ccontractuelle'!$B$61:$N$175,10,FALSE))</f>
        <v/>
      </c>
      <c r="AC4962" s="34" t="e">
        <f>VLOOKUP(#REF!,Apprenants!A4963:I5966,8,FALSE)</f>
        <v>#REF!</v>
      </c>
    </row>
    <row r="4963" spans="1:29" s="16" customFormat="1" x14ac:dyDescent="0.35">
      <c r="V4963" s="16" t="str">
        <f>IF(ISBLANK(Consolication[[#This Row],[Bénéficiaires]]),"",VLOOKUP(Consolication[[#This Row],[Bénéficiaires]],'PADESCE Ccontractuelle'!$B$61:$N$175,9,FALSE))</f>
        <v/>
      </c>
      <c r="AB4963" s="16" t="str">
        <f>IF(ISBLANK(Consolication[[#This Row],[Bénéficiaires]]),"",VLOOKUP(Consolication[[#This Row],[Bénéficiaires]],'PADESCE Ccontractuelle'!$B$61:$N$175,10,FALSE))</f>
        <v/>
      </c>
      <c r="AC4963" s="34" t="e">
        <f>VLOOKUP(#REF!,Apprenants!A4964:I5967,8,FALSE)</f>
        <v>#REF!</v>
      </c>
    </row>
    <row r="4964" spans="1:29" s="16" customFormat="1" x14ac:dyDescent="0.35">
      <c r="V4964" s="16" t="str">
        <f>IF(ISBLANK(Consolication[[#This Row],[Bénéficiaires]]),"",VLOOKUP(Consolication[[#This Row],[Bénéficiaires]],'PADESCE Ccontractuelle'!$B$61:$N$175,9,FALSE))</f>
        <v/>
      </c>
      <c r="AB4964" s="16" t="str">
        <f>IF(ISBLANK(Consolication[[#This Row],[Bénéficiaires]]),"",VLOOKUP(Consolication[[#This Row],[Bénéficiaires]],'PADESCE Ccontractuelle'!$B$61:$N$175,10,FALSE))</f>
        <v/>
      </c>
      <c r="AC4964" s="34" t="e">
        <f>VLOOKUP(#REF!,Apprenants!A4965:I5968,8,FALSE)</f>
        <v>#REF!</v>
      </c>
    </row>
    <row r="4965" spans="1:29" s="16" customFormat="1" x14ac:dyDescent="0.35">
      <c r="V4965" s="16" t="str">
        <f>IF(ISBLANK(Consolication[[#This Row],[Bénéficiaires]]),"",VLOOKUP(Consolication[[#This Row],[Bénéficiaires]],'PADESCE Ccontractuelle'!$B$61:$N$175,9,FALSE))</f>
        <v/>
      </c>
      <c r="AB4965" s="16" t="str">
        <f>IF(ISBLANK(Consolication[[#This Row],[Bénéficiaires]]),"",VLOOKUP(Consolication[[#This Row],[Bénéficiaires]],'PADESCE Ccontractuelle'!$B$61:$N$175,10,FALSE))</f>
        <v/>
      </c>
      <c r="AC4965" s="34" t="e">
        <f>VLOOKUP(#REF!,Apprenants!A4966:I5969,8,FALSE)</f>
        <v>#REF!</v>
      </c>
    </row>
    <row r="4966" spans="1:29" s="16" customFormat="1" x14ac:dyDescent="0.35">
      <c r="V4966" s="16" t="str">
        <f>IF(ISBLANK(Consolication[[#This Row],[Bénéficiaires]]),"",VLOOKUP(Consolication[[#This Row],[Bénéficiaires]],'PADESCE Ccontractuelle'!$B$61:$N$175,9,FALSE))</f>
        <v/>
      </c>
      <c r="AB4966" s="16" t="str">
        <f>IF(ISBLANK(Consolication[[#This Row],[Bénéficiaires]]),"",VLOOKUP(Consolication[[#This Row],[Bénéficiaires]],'PADESCE Ccontractuelle'!$B$61:$N$175,10,FALSE))</f>
        <v/>
      </c>
      <c r="AC4966" s="34" t="e">
        <f>VLOOKUP(#REF!,Apprenants!A4967:I5970,8,FALSE)</f>
        <v>#REF!</v>
      </c>
    </row>
    <row r="4967" spans="1:29" s="16" customFormat="1" x14ac:dyDescent="0.35">
      <c r="V4967" s="16" t="str">
        <f>IF(ISBLANK(Consolication[[#This Row],[Bénéficiaires]]),"",VLOOKUP(Consolication[[#This Row],[Bénéficiaires]],'PADESCE Ccontractuelle'!$B$61:$N$175,9,FALSE))</f>
        <v/>
      </c>
      <c r="AB4967" s="16" t="str">
        <f>IF(ISBLANK(Consolication[[#This Row],[Bénéficiaires]]),"",VLOOKUP(Consolication[[#This Row],[Bénéficiaires]],'PADESCE Ccontractuelle'!$B$61:$N$175,10,FALSE))</f>
        <v/>
      </c>
      <c r="AC4967" s="34" t="e">
        <f>VLOOKUP(#REF!,Apprenants!A4968:I5971,8,FALSE)</f>
        <v>#REF!</v>
      </c>
    </row>
    <row r="4968" spans="1:29" s="16" customFormat="1" x14ac:dyDescent="0.35">
      <c r="V4968" s="16" t="str">
        <f>IF(ISBLANK(Consolication[[#This Row],[Bénéficiaires]]),"",VLOOKUP(Consolication[[#This Row],[Bénéficiaires]],'PADESCE Ccontractuelle'!$B$61:$N$175,9,FALSE))</f>
        <v/>
      </c>
      <c r="AB4968" s="16" t="str">
        <f>IF(ISBLANK(Consolication[[#This Row],[Bénéficiaires]]),"",VLOOKUP(Consolication[[#This Row],[Bénéficiaires]],'PADESCE Ccontractuelle'!$B$61:$N$175,10,FALSE))</f>
        <v/>
      </c>
      <c r="AC4968" s="34" t="e">
        <f>VLOOKUP(#REF!,Apprenants!A4969:I5972,8,FALSE)</f>
        <v>#REF!</v>
      </c>
    </row>
    <row r="4969" spans="1:29" s="16" customFormat="1" x14ac:dyDescent="0.35">
      <c r="V4969" s="16" t="str">
        <f>IF(ISBLANK(Consolication[[#This Row],[Bénéficiaires]]),"",VLOOKUP(Consolication[[#This Row],[Bénéficiaires]],'PADESCE Ccontractuelle'!$B$61:$N$175,9,FALSE))</f>
        <v/>
      </c>
      <c r="AB4969" s="16" t="str">
        <f>IF(ISBLANK(Consolication[[#This Row],[Bénéficiaires]]),"",VLOOKUP(Consolication[[#This Row],[Bénéficiaires]],'PADESCE Ccontractuelle'!$B$61:$N$175,10,FALSE))</f>
        <v/>
      </c>
      <c r="AC4969" s="34" t="e">
        <f>VLOOKUP(#REF!,Apprenants!A4970:I5973,8,FALSE)</f>
        <v>#REF!</v>
      </c>
    </row>
    <row r="4970" spans="1:29" s="16" customFormat="1" x14ac:dyDescent="0.35">
      <c r="V4970" s="16" t="str">
        <f>IF(ISBLANK(Consolication[[#This Row],[Bénéficiaires]]),"",VLOOKUP(Consolication[[#This Row],[Bénéficiaires]],'PADESCE Ccontractuelle'!$B$61:$N$175,9,FALSE))</f>
        <v/>
      </c>
      <c r="AB4970" s="16" t="str">
        <f>IF(ISBLANK(Consolication[[#This Row],[Bénéficiaires]]),"",VLOOKUP(Consolication[[#This Row],[Bénéficiaires]],'PADESCE Ccontractuelle'!$B$61:$N$175,10,FALSE))</f>
        <v/>
      </c>
      <c r="AC4970" s="34" t="e">
        <f>VLOOKUP(#REF!,Apprenants!A4971:I5974,8,FALSE)</f>
        <v>#REF!</v>
      </c>
    </row>
    <row r="4971" spans="1:29" s="16" customFormat="1" x14ac:dyDescent="0.35">
      <c r="V4971" s="16" t="str">
        <f>IF(ISBLANK(Consolication[[#This Row],[Bénéficiaires]]),"",VLOOKUP(Consolication[[#This Row],[Bénéficiaires]],'PADESCE Ccontractuelle'!$B$61:$N$175,9,FALSE))</f>
        <v/>
      </c>
      <c r="AB4971" s="16" t="str">
        <f>IF(ISBLANK(Consolication[[#This Row],[Bénéficiaires]]),"",VLOOKUP(Consolication[[#This Row],[Bénéficiaires]],'PADESCE Ccontractuelle'!$B$61:$N$175,10,FALSE))</f>
        <v/>
      </c>
      <c r="AC4971" s="34" t="e">
        <f>VLOOKUP(#REF!,Apprenants!A4972:I5975,8,FALSE)</f>
        <v>#REF!</v>
      </c>
    </row>
    <row r="4972" spans="1:29" s="16" customFormat="1" ht="78.75" customHeight="1" x14ac:dyDescent="0.35">
      <c r="V4972" s="16" t="str">
        <f>IF(ISBLANK(Consolication[[#This Row],[Bénéficiaires]]),"",VLOOKUP(Consolication[[#This Row],[Bénéficiaires]],'PADESCE Ccontractuelle'!$B$61:$N$175,9,FALSE))</f>
        <v/>
      </c>
      <c r="AB4972" s="16" t="str">
        <f>IF(ISBLANK(Consolication[[#This Row],[Bénéficiaires]]),"",VLOOKUP(Consolication[[#This Row],[Bénéficiaires]],'PADESCE Ccontractuelle'!$B$61:$N$175,10,FALSE))</f>
        <v/>
      </c>
      <c r="AC4972" s="34" t="e">
        <f>VLOOKUP(#REF!,Apprenants!A4973:I5976,8,FALSE)</f>
        <v>#REF!</v>
      </c>
    </row>
    <row r="4973" spans="1:29" x14ac:dyDescent="0.35">
      <c r="A4973" s="49"/>
      <c r="B4973" s="49"/>
      <c r="C4973" s="49"/>
      <c r="D4973" s="49"/>
      <c r="E4973" s="49"/>
      <c r="F4973" s="49"/>
      <c r="G4973" s="49"/>
      <c r="H4973" s="49"/>
      <c r="I4973" s="49"/>
      <c r="J4973" s="49"/>
      <c r="K4973" s="49"/>
      <c r="L4973" s="49"/>
      <c r="M4973" s="49"/>
      <c r="N4973" s="49"/>
      <c r="O4973" s="49"/>
      <c r="P4973" s="49"/>
      <c r="Q4973" s="49"/>
      <c r="R4973" s="49"/>
      <c r="S4973" s="49"/>
      <c r="T4973" s="49"/>
      <c r="U4973" s="50"/>
      <c r="V4973" s="49"/>
      <c r="W4973" s="51"/>
      <c r="X4973" s="49"/>
      <c r="Y4973" s="49"/>
      <c r="Z4973" s="49"/>
      <c r="AA4973" s="49" t="str">
        <f>IF(ISBLANK(Consolication[[#This Row],[Bénéficiaires]]),"",VLOOKUP(Consolication[[#This Row],[Bénéficiaires]],'PADESCE Ccontractuelle'!$B$61:$N$175,9,FALSE))</f>
        <v/>
      </c>
      <c r="AB4973" s="49" t="str">
        <f>IF(ISBLANK(Consolication[[#This Row],[Bénéficiaires]]),"",VLOOKUP(Consolication[[#This Row],[Bénéficiaires]],'PADESCE Ccontractuelle'!$B$61:$N$175,10,FALSE))</f>
        <v/>
      </c>
      <c r="AC4973" s="52" t="e">
        <f>VLOOKUP(#REF!,Apprenants!A4973:I5976,8,FALSE)</f>
        <v>#REF!</v>
      </c>
    </row>
    <row r="4974" spans="1:29" x14ac:dyDescent="0.35">
      <c r="A4974" s="49"/>
      <c r="B4974" s="49"/>
      <c r="C4974" s="49"/>
      <c r="D4974" s="49"/>
      <c r="E4974" s="49"/>
      <c r="F4974" s="49"/>
      <c r="G4974" s="49"/>
      <c r="H4974" s="49"/>
      <c r="I4974" s="49"/>
      <c r="J4974" s="49"/>
      <c r="K4974" s="49"/>
      <c r="L4974" s="49"/>
      <c r="M4974" s="49"/>
      <c r="N4974" s="49"/>
      <c r="O4974" s="49"/>
      <c r="P4974" s="49"/>
      <c r="Q4974" s="49"/>
      <c r="R4974" s="49"/>
      <c r="S4974" s="49"/>
      <c r="T4974" s="49"/>
      <c r="U4974" s="50"/>
      <c r="V4974" s="49"/>
      <c r="W4974" s="51"/>
      <c r="X4974" s="49"/>
      <c r="Y4974" s="49"/>
      <c r="Z4974" s="49"/>
      <c r="AA4974" s="49" t="str">
        <f>IF(ISBLANK(Consolication[[#This Row],[Bénéficiaires]]),"",VLOOKUP(Consolication[[#This Row],[Bénéficiaires]],'PADESCE Ccontractuelle'!$B$61:$N$175,9,FALSE))</f>
        <v/>
      </c>
      <c r="AB4974" s="49" t="str">
        <f>IF(ISBLANK(Consolication[[#This Row],[Bénéficiaires]]),"",VLOOKUP(Consolication[[#This Row],[Bénéficiaires]],'PADESCE Ccontractuelle'!$B$61:$N$175,10,FALSE))</f>
        <v/>
      </c>
      <c r="AC4974" s="52" t="e">
        <f>VLOOKUP(#REF!,Apprenants!A4974:I5977,8,FALSE)</f>
        <v>#REF!</v>
      </c>
    </row>
    <row r="4975" spans="1:29" x14ac:dyDescent="0.35">
      <c r="A4975" s="49"/>
      <c r="B4975" s="49"/>
      <c r="C4975" s="49"/>
      <c r="D4975" s="49"/>
      <c r="E4975" s="49"/>
      <c r="F4975" s="49"/>
      <c r="G4975" s="49"/>
      <c r="H4975" s="49"/>
      <c r="I4975" s="49"/>
      <c r="J4975" s="49"/>
      <c r="K4975" s="49"/>
      <c r="L4975" s="49"/>
      <c r="M4975" s="49"/>
      <c r="N4975" s="49"/>
      <c r="O4975" s="49"/>
      <c r="P4975" s="49"/>
      <c r="Q4975" s="49"/>
      <c r="R4975" s="49"/>
      <c r="S4975" s="49"/>
      <c r="T4975" s="49"/>
      <c r="U4975" s="50"/>
      <c r="V4975" s="49"/>
      <c r="W4975" s="51"/>
      <c r="X4975" s="49"/>
      <c r="Y4975" s="49"/>
      <c r="Z4975" s="49"/>
      <c r="AA4975" s="49" t="str">
        <f>IF(ISBLANK(Consolication[[#This Row],[Bénéficiaires]]),"",VLOOKUP(Consolication[[#This Row],[Bénéficiaires]],'PADESCE Ccontractuelle'!$B$61:$N$175,9,FALSE))</f>
        <v/>
      </c>
      <c r="AB4975" s="49" t="str">
        <f>IF(ISBLANK(Consolication[[#This Row],[Bénéficiaires]]),"",VLOOKUP(Consolication[[#This Row],[Bénéficiaires]],'PADESCE Ccontractuelle'!$B$61:$N$175,10,FALSE))</f>
        <v/>
      </c>
      <c r="AC4975" s="52" t="e">
        <f>VLOOKUP(#REF!,Apprenants!A4975:I5978,8,FALSE)</f>
        <v>#REF!</v>
      </c>
    </row>
  </sheetData>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GenererCodesAvecVerification">
                <anchor moveWithCells="1" sizeWithCells="1">
                  <from>
                    <xdr:col>30</xdr:col>
                    <xdr:colOff>666750</xdr:colOff>
                    <xdr:row>2</xdr:row>
                    <xdr:rowOff>260350</xdr:rowOff>
                  </from>
                  <to>
                    <xdr:col>32</xdr:col>
                    <xdr:colOff>469900</xdr:colOff>
                    <xdr:row>4</xdr:row>
                    <xdr:rowOff>190500</xdr:rowOff>
                  </to>
                </anchor>
              </controlPr>
            </control>
          </mc:Choice>
        </mc:AlternateContent>
        <mc:AlternateContent xmlns:mc="http://schemas.openxmlformats.org/markup-compatibility/2006">
          <mc:Choice Requires="x14">
            <control shapeId="27650" r:id="rId4" name="Button 2">
              <controlPr defaultSize="0" print="0" autoFill="0" autoPict="0" macro="[0]!VerifierDoublons">
                <anchor moveWithCells="1" sizeWithCells="1">
                  <from>
                    <xdr:col>30</xdr:col>
                    <xdr:colOff>679450</xdr:colOff>
                    <xdr:row>5</xdr:row>
                    <xdr:rowOff>133350</xdr:rowOff>
                  </from>
                  <to>
                    <xdr:col>32</xdr:col>
                    <xdr:colOff>469900</xdr:colOff>
                    <xdr:row>7</xdr:row>
                    <xdr:rowOff>209550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ECD19-B22A-4A2F-B160-7050B98EB1B9}">
  <sheetPr codeName="Feuil11"/>
  <dimension ref="A1:I3523"/>
  <sheetViews>
    <sheetView zoomScale="70" zoomScaleNormal="70" workbookViewId="0">
      <selection activeCell="H2" sqref="H2"/>
    </sheetView>
  </sheetViews>
  <sheetFormatPr defaultColWidth="11.453125" defaultRowHeight="14.5" x14ac:dyDescent="0.35"/>
  <cols>
    <col min="1" max="1" width="13.54296875" customWidth="1"/>
    <col min="2" max="2" width="12.453125" customWidth="1"/>
    <col min="3" max="3" width="15.453125" customWidth="1"/>
    <col min="4" max="4" width="40.81640625" customWidth="1"/>
    <col min="5" max="5" width="29.1796875" customWidth="1"/>
    <col min="6" max="6" width="13.54296875" customWidth="1"/>
    <col min="7" max="7" width="12.54296875" customWidth="1"/>
    <col min="8" max="8" width="19.1796875" style="41" customWidth="1"/>
    <col min="9" max="9" width="16.81640625" customWidth="1"/>
  </cols>
  <sheetData>
    <row r="1" spans="1:9" s="30" customFormat="1" x14ac:dyDescent="0.35">
      <c r="A1" s="28" t="s">
        <v>2577</v>
      </c>
      <c r="B1" s="28" t="s">
        <v>2578</v>
      </c>
      <c r="C1" s="28" t="s">
        <v>2579</v>
      </c>
      <c r="D1" s="28" t="s">
        <v>2580</v>
      </c>
      <c r="E1" s="28" t="s">
        <v>2581</v>
      </c>
      <c r="F1" s="28" t="s">
        <v>2582</v>
      </c>
      <c r="G1" s="28" t="s">
        <v>25</v>
      </c>
      <c r="H1" s="39" t="s">
        <v>2583</v>
      </c>
      <c r="I1" s="29" t="s">
        <v>2584</v>
      </c>
    </row>
    <row r="2" spans="1:9" ht="29.5" customHeight="1" x14ac:dyDescent="0.35">
      <c r="A2" s="16" t="str">
        <f>IF(D2&lt;&gt;"","APP"&amp;TEXT(COUNTA($D$2:D2),"000"),"")</f>
        <v>APP001</v>
      </c>
      <c r="B2" s="17" t="str">
        <f>Individus[[#This Row],[ID_Individu]]</f>
        <v>IND001</v>
      </c>
      <c r="C2" s="17" t="str">
        <f>IFERROR(VLOOKUP(E2,Beneficiaires!B:C,2,FALSE),"Non trouvé")</f>
        <v>BEN017</v>
      </c>
      <c r="D2" s="17" t="str">
        <f>Consolication[[#This Row],[Nom et prénom 0 Name &amp; first name]]</f>
        <v>Fanta adamou</v>
      </c>
      <c r="E2" s="17" t="str">
        <f>VLOOKUP(D2,Consolidation!B:AA,2,FALSE)</f>
        <v>SCOOP YILLAGA YAOURT DU MAYO-KANI (COOP SYYMK)</v>
      </c>
      <c r="F2" s="24" t="str" cm="1">
        <f t="array" ref="F2">_xlfn.XLOOKUP(Tableau4[[#This Row],[Nom_Beneficiaire]]&amp;H2,Classes!$D$2:$D$12000&amp;Classes!$E$2:$E$12000,Classes!$A$2:$A$12000)</f>
        <v>CLA001</v>
      </c>
      <c r="G2" s="17" t="str">
        <f>VLOOKUP(D2,Consolidation!B:AA,25,FALSE)</f>
        <v>AB0E</v>
      </c>
      <c r="H2" s="40">
        <f>VLOOKUP(D2,Consolidation!$B$2:$AH$11999,23,FALSE)</f>
        <v>1</v>
      </c>
      <c r="I2" s="65" t="str">
        <f>IF(Tableau4[[#This Row],[Cohorte]]="", "Inactif",
    IF(Tableau4[[#This Row],[Cohorte]]&gt;=30%, "Actif",
       IF(Tableau4[[#This Row],[Cohorte]]&lt;=25%, "Inactif", "À Vérifier")))</f>
        <v>Actif</v>
      </c>
    </row>
    <row r="3" spans="1:9" ht="29.5" customHeight="1" x14ac:dyDescent="0.35">
      <c r="A3" s="16" t="str">
        <f>IF(D3&lt;&gt;"","APP"&amp;TEXT(COUNTA($D$2:D3),"000"),"")</f>
        <v>APP002</v>
      </c>
      <c r="B3" s="17" t="str">
        <f>Individus[[#This Row],[ID_Individu]]</f>
        <v>IND002</v>
      </c>
      <c r="C3" s="17" t="str">
        <f>IFERROR(VLOOKUP(E3,Beneficiaires!B:C,2,FALSE),"Non trouvé")</f>
        <v>BEN017</v>
      </c>
      <c r="D3" s="17" t="str">
        <f>Consolication[[#This Row],[Nom et prénom 0 Name &amp; first name]]</f>
        <v>Hadjaratou abbou</v>
      </c>
      <c r="E3" s="17" t="str">
        <f>VLOOKUP(D3,Consolidation!B:AA,2,FALSE)</f>
        <v>SCOOP YILLAGA YAOURT DU MAYO-KANI (COOP SYYMK)</v>
      </c>
      <c r="F3" s="24" t="str" cm="1">
        <f t="array" ref="F3">_xlfn.XLOOKUP(Tableau4[[#This Row],[Nom_Beneficiaire]]&amp;H3,Classes!$D$2:$D$12000&amp;Classes!$E$2:$E$12000,Classes!$A$2:$A$12000)</f>
        <v>CLA001</v>
      </c>
      <c r="G3" s="17" t="str">
        <f>VLOOKUP(D3,Consolidation!B:AA,25,FALSE)</f>
        <v>RED3</v>
      </c>
      <c r="H3" s="40">
        <f>VLOOKUP(D3,Consolidation!$B$2:$AH$11999,23,FALSE)</f>
        <v>1</v>
      </c>
      <c r="I3" s="65" t="str">
        <f>IF(Tableau4[[#This Row],[Cohorte]]="", "Inactif",
    IF(Tableau4[[#This Row],[Cohorte]]&gt;=30%, "Actif",
       IF(Tableau4[[#This Row],[Cohorte]]&lt;=25%, "Inactif", "À Vérifier")))</f>
        <v>Actif</v>
      </c>
    </row>
    <row r="4" spans="1:9" ht="29.5" customHeight="1" x14ac:dyDescent="0.35">
      <c r="A4" s="16" t="str">
        <f>IF(D4&lt;&gt;"","APP"&amp;TEXT(COUNTA($D$2:D4),"000"),"")</f>
        <v>APP003</v>
      </c>
      <c r="B4" s="17" t="str">
        <f>Individus[[#This Row],[ID_Individu]]</f>
        <v>IND003</v>
      </c>
      <c r="C4" s="17" t="str">
        <f>IFERROR(VLOOKUP(E4,Beneficiaires!B:C,2,FALSE),"Non trouvé")</f>
        <v>BEN017</v>
      </c>
      <c r="D4" s="17" t="str">
        <f>Consolication[[#This Row],[Nom et prénom 0 Name &amp; first name]]</f>
        <v>Mbouki seraphine</v>
      </c>
      <c r="E4" s="17" t="str">
        <f>VLOOKUP(D4,Consolidation!B:AA,2,FALSE)</f>
        <v>SCOOP YILLAGA YAOURT DU MAYO-KANI (COOP SYYMK)</v>
      </c>
      <c r="F4" s="24" t="str" cm="1">
        <f t="array" ref="F4">_xlfn.XLOOKUP(Tableau4[[#This Row],[Nom_Beneficiaire]]&amp;H4,Classes!$D$2:$D$12000&amp;Classes!$E$2:$E$12000,Classes!$A$2:$A$12000)</f>
        <v>CLA001</v>
      </c>
      <c r="G4" s="17" t="str">
        <f>VLOOKUP(D4,Consolidation!B:AA,25,FALSE)</f>
        <v>22R3</v>
      </c>
      <c r="H4" s="40">
        <f>VLOOKUP(D4,Consolidation!$B$2:$AH$11999,23,FALSE)</f>
        <v>1</v>
      </c>
      <c r="I4" s="65" t="str">
        <f>IF(Tableau4[[#This Row],[Cohorte]]="", "Inactif",
    IF(Tableau4[[#This Row],[Cohorte]]&gt;=30%, "Actif",
       IF(Tableau4[[#This Row],[Cohorte]]&lt;=25%, "Inactif", "À Vérifier")))</f>
        <v>Actif</v>
      </c>
    </row>
    <row r="5" spans="1:9" ht="29.5" customHeight="1" x14ac:dyDescent="0.35">
      <c r="A5" s="16" t="str">
        <f>IF(D5&lt;&gt;"","APP"&amp;TEXT(COUNTA($D$2:D5),"000"),"")</f>
        <v>APP004</v>
      </c>
      <c r="B5" s="17" t="str">
        <f>Individus[[#This Row],[ID_Individu]]</f>
        <v>IND004</v>
      </c>
      <c r="C5" s="17" t="str">
        <f>IFERROR(VLOOKUP(E5,Beneficiaires!B:C,2,FALSE),"Non trouvé")</f>
        <v>BEN017</v>
      </c>
      <c r="D5" s="17" t="str">
        <f>Consolication[[#This Row],[Nom et prénom 0 Name &amp; first name]]</f>
        <v>Aissatou khedidja</v>
      </c>
      <c r="E5" s="17" t="str">
        <f>VLOOKUP(D5,Consolidation!B:AA,2,FALSE)</f>
        <v>SCOOP YILLAGA YAOURT DU MAYO-KANI (COOP SYYMK)</v>
      </c>
      <c r="F5" s="24" t="str" cm="1">
        <f t="array" ref="F5">_xlfn.XLOOKUP(Tableau4[[#This Row],[Nom_Beneficiaire]]&amp;H5,Classes!$D$2:$D$12000&amp;Classes!$E$2:$E$12000,Classes!$A$2:$A$12000)</f>
        <v>CLA001</v>
      </c>
      <c r="G5" s="17" t="str">
        <f>VLOOKUP(D5,Consolidation!B:AA,25,FALSE)</f>
        <v>PN9N</v>
      </c>
      <c r="H5" s="40">
        <f>VLOOKUP(D5,Consolidation!$B$2:$AH$11999,23,FALSE)</f>
        <v>1</v>
      </c>
      <c r="I5" s="65" t="str">
        <f>IF(Tableau4[[#This Row],[Cohorte]]="", "Inactif",
    IF(Tableau4[[#This Row],[Cohorte]]&gt;=30%, "Actif",
       IF(Tableau4[[#This Row],[Cohorte]]&lt;=25%, "Inactif", "À Vérifier")))</f>
        <v>Actif</v>
      </c>
    </row>
    <row r="6" spans="1:9" ht="29.5" customHeight="1" x14ac:dyDescent="0.35">
      <c r="A6" s="16" t="str">
        <f>IF(D6&lt;&gt;"","APP"&amp;TEXT(COUNTA($D$2:D6),"000"),"")</f>
        <v>APP005</v>
      </c>
      <c r="B6" s="17" t="str">
        <f>Individus[[#This Row],[ID_Individu]]</f>
        <v>IND005</v>
      </c>
      <c r="C6" s="17" t="str">
        <f>IFERROR(VLOOKUP(E6,Beneficiaires!B:C,2,FALSE),"Non trouvé")</f>
        <v>BEN017</v>
      </c>
      <c r="D6" s="17" t="str">
        <f>Consolication[[#This Row],[Nom et prénom 0 Name &amp; first name]]</f>
        <v>Didja oumarou</v>
      </c>
      <c r="E6" s="17" t="str">
        <f>VLOOKUP(D6,Consolidation!B:AA,2,FALSE)</f>
        <v>SCOOP YILLAGA YAOURT DU MAYO-KANI (COOP SYYMK)</v>
      </c>
      <c r="F6" s="24" t="str" cm="1">
        <f t="array" ref="F6">_xlfn.XLOOKUP(Tableau4[[#This Row],[Nom_Beneficiaire]]&amp;H6,Classes!$D$2:$D$12000&amp;Classes!$E$2:$E$12000,Classes!$A$2:$A$12000)</f>
        <v>CLA001</v>
      </c>
      <c r="G6" s="17" t="str">
        <f>VLOOKUP(D6,Consolidation!B:AA,25,FALSE)</f>
        <v>RGD45</v>
      </c>
      <c r="H6" s="40">
        <f>VLOOKUP(D6,Consolidation!$B$2:$AH$11999,23,FALSE)</f>
        <v>1</v>
      </c>
      <c r="I6" s="65" t="str">
        <f>IF(Tableau4[[#This Row],[Cohorte]]="", "Inactif",
    IF(Tableau4[[#This Row],[Cohorte]]&gt;=30%, "Actif",
       IF(Tableau4[[#This Row],[Cohorte]]&lt;=25%, "Inactif", "À Vérifier")))</f>
        <v>Actif</v>
      </c>
    </row>
    <row r="7" spans="1:9" ht="29.5" customHeight="1" x14ac:dyDescent="0.35">
      <c r="A7" s="16" t="str">
        <f>IF(D7&lt;&gt;"","APP"&amp;TEXT(COUNTA($D$2:D7),"000"),"")</f>
        <v>APP006</v>
      </c>
      <c r="B7" s="17" t="str">
        <f>Individus[[#This Row],[ID_Individu]]</f>
        <v>IND006</v>
      </c>
      <c r="C7" s="17" t="str">
        <f>IFERROR(VLOOKUP(E7,Beneficiaires!B:C,2,FALSE),"Non trouvé")</f>
        <v>BEN017</v>
      </c>
      <c r="D7" s="17" t="str">
        <f>Consolication[[#This Row],[Nom et prénom 0 Name &amp; first name]]</f>
        <v>Souvre jakeline</v>
      </c>
      <c r="E7" s="17" t="str">
        <f>VLOOKUP(D7,Consolidation!B:AA,2,FALSE)</f>
        <v>SCOOP YILLAGA YAOURT DU MAYO-KANI (COOP SYYMK)</v>
      </c>
      <c r="F7" s="24" t="str" cm="1">
        <f t="array" ref="F7">_xlfn.XLOOKUP(Tableau4[[#This Row],[Nom_Beneficiaire]]&amp;H7,Classes!$D$2:$D$12000&amp;Classes!$E$2:$E$12000,Classes!$A$2:$A$12000)</f>
        <v>CLA001</v>
      </c>
      <c r="G7" s="17" t="str">
        <f>VLOOKUP(D7,Consolidation!B:AA,25,FALSE)</f>
        <v>WS10</v>
      </c>
      <c r="H7" s="40">
        <f>VLOOKUP(D7,Consolidation!$B$2:$AH$11999,23,FALSE)</f>
        <v>1</v>
      </c>
      <c r="I7" s="65" t="str">
        <f>IF(Tableau4[[#This Row],[Cohorte]]="", "Inactif",
    IF(Tableau4[[#This Row],[Cohorte]]&gt;=30%, "Actif",
       IF(Tableau4[[#This Row],[Cohorte]]&lt;=25%, "Inactif", "À Vérifier")))</f>
        <v>Actif</v>
      </c>
    </row>
    <row r="8" spans="1:9" ht="29.5" customHeight="1" x14ac:dyDescent="0.35">
      <c r="A8" s="16" t="str">
        <f>IF(D8&lt;&gt;"","APP"&amp;TEXT(COUNTA($D$2:D8),"000"),"")</f>
        <v>APP007</v>
      </c>
      <c r="B8" s="17" t="str">
        <f>Individus[[#This Row],[ID_Individu]]</f>
        <v>IND007</v>
      </c>
      <c r="C8" s="17" t="str">
        <f>IFERROR(VLOOKUP(E8,Beneficiaires!B:C,2,FALSE),"Non trouvé")</f>
        <v>BEN017</v>
      </c>
      <c r="D8" s="17" t="str">
        <f>Consolication[[#This Row],[Nom et prénom 0 Name &amp; first name]]</f>
        <v>Aissatou oumarou 1</v>
      </c>
      <c r="E8" s="17" t="str">
        <f>VLOOKUP(D8,Consolidation!B:AA,2,FALSE)</f>
        <v>SCOOP YILLAGA YAOURT DU MAYO-KANI (COOP SYYMK)</v>
      </c>
      <c r="F8" s="24" t="str" cm="1">
        <f t="array" ref="F8">_xlfn.XLOOKUP(Tableau4[[#This Row],[Nom_Beneficiaire]]&amp;H8,Classes!$D$2:$D$12000&amp;Classes!$E$2:$E$12000,Classes!$A$2:$A$12000)</f>
        <v>CLA001</v>
      </c>
      <c r="G8" s="17" t="str">
        <f>VLOOKUP(D8,Consolidation!B:AA,25,FALSE)</f>
        <v>NI52</v>
      </c>
      <c r="H8" s="40">
        <f>VLOOKUP(D8,Consolidation!$B$2:$AH$11999,23,FALSE)</f>
        <v>1</v>
      </c>
      <c r="I8" s="65" t="str">
        <f>IF(Tableau4[[#This Row],[Cohorte]]="", "Inactif",
    IF(Tableau4[[#This Row],[Cohorte]]&gt;=30%, "Actif",
       IF(Tableau4[[#This Row],[Cohorte]]&lt;=25%, "Inactif", "À Vérifier")))</f>
        <v>Actif</v>
      </c>
    </row>
    <row r="9" spans="1:9" ht="29.5" customHeight="1" x14ac:dyDescent="0.35">
      <c r="A9" s="16" t="str">
        <f>IF(D9&lt;&gt;"","APP"&amp;TEXT(COUNTA($D$2:D9),"000"),"")</f>
        <v>APP008</v>
      </c>
      <c r="B9" s="17" t="str">
        <f>Individus[[#This Row],[ID_Individu]]</f>
        <v>IND008</v>
      </c>
      <c r="C9" s="17" t="str">
        <f>IFERROR(VLOOKUP(E9,Beneficiaires!B:C,2,FALSE),"Non trouvé")</f>
        <v>BEN017</v>
      </c>
      <c r="D9" s="17" t="str">
        <f>Consolication[[#This Row],[Nom et prénom 0 Name &amp; first name]]</f>
        <v>Fatimatou seimi</v>
      </c>
      <c r="E9" s="17" t="str">
        <f>VLOOKUP(D9,Consolidation!B:AA,2,FALSE)</f>
        <v>SCOOP YILLAGA YAOURT DU MAYO-KANI (COOP SYYMK)</v>
      </c>
      <c r="F9" s="24" t="str" cm="1">
        <f t="array" ref="F9">_xlfn.XLOOKUP(Tableau4[[#This Row],[Nom_Beneficiaire]]&amp;H9,Classes!$D$2:$D$12000&amp;Classes!$E$2:$E$12000,Classes!$A$2:$A$12000)</f>
        <v>CLA001</v>
      </c>
      <c r="G9" s="17" t="str">
        <f>VLOOKUP(D9,Consolidation!B:AA,25,FALSE)</f>
        <v>292T</v>
      </c>
      <c r="H9" s="40">
        <f>VLOOKUP(D9,Consolidation!$B$2:$AH$11999,23,FALSE)</f>
        <v>1</v>
      </c>
      <c r="I9" s="65" t="str">
        <f>IF(Tableau4[[#This Row],[Cohorte]]="", "Inactif",
    IF(Tableau4[[#This Row],[Cohorte]]&gt;=30%, "Actif",
       IF(Tableau4[[#This Row],[Cohorte]]&lt;=25%, "Inactif", "À Vérifier")))</f>
        <v>Actif</v>
      </c>
    </row>
    <row r="10" spans="1:9" ht="29.5" customHeight="1" x14ac:dyDescent="0.35">
      <c r="A10" s="16" t="str">
        <f>IF(D10&lt;&gt;"","APP"&amp;TEXT(COUNTA($D$2:D10),"000"),"")</f>
        <v>APP009</v>
      </c>
      <c r="B10" s="17" t="str">
        <f>Individus[[#This Row],[ID_Individu]]</f>
        <v>IND009</v>
      </c>
      <c r="C10" s="17" t="str">
        <f>IFERROR(VLOOKUP(E10,Beneficiaires!B:C,2,FALSE),"Non trouvé")</f>
        <v>BEN017</v>
      </c>
      <c r="D10" s="17" t="str">
        <f>Consolication[[#This Row],[Nom et prénom 0 Name &amp; first name]]</f>
        <v>Didja saidou</v>
      </c>
      <c r="E10" s="17" t="str">
        <f>VLOOKUP(D10,Consolidation!B:AA,2,FALSE)</f>
        <v>SCOOP YILLAGA YAOURT DU MAYO-KANI (COOP SYYMK)</v>
      </c>
      <c r="F10" s="24" t="str" cm="1">
        <f t="array" ref="F10">_xlfn.XLOOKUP(Tableau4[[#This Row],[Nom_Beneficiaire]]&amp;H10,Classes!$D$2:$D$12000&amp;Classes!$E$2:$E$12000,Classes!$A$2:$A$12000)</f>
        <v>CLA001</v>
      </c>
      <c r="G10" s="17" t="str">
        <f>VLOOKUP(D10,Consolidation!B:AA,25,FALSE)</f>
        <v>C75A</v>
      </c>
      <c r="H10" s="40">
        <f>VLOOKUP(D10,Consolidation!$B$2:$AH$11999,23,FALSE)</f>
        <v>1</v>
      </c>
      <c r="I10" s="65" t="str">
        <f>IF(Tableau4[[#This Row],[Cohorte]]="", "Inactif",
    IF(Tableau4[[#This Row],[Cohorte]]&gt;=30%, "Actif",
       IF(Tableau4[[#This Row],[Cohorte]]&lt;=25%, "Inactif", "À Vérifier")))</f>
        <v>Actif</v>
      </c>
    </row>
    <row r="11" spans="1:9" ht="29.5" customHeight="1" x14ac:dyDescent="0.35">
      <c r="A11" s="16" t="str">
        <f>IF(D11&lt;&gt;"","APP"&amp;TEXT(COUNTA($D$2:D11),"000"),"")</f>
        <v>APP010</v>
      </c>
      <c r="B11" s="17" t="str">
        <f>Individus[[#This Row],[ID_Individu]]</f>
        <v>IND010</v>
      </c>
      <c r="C11" s="17" t="str">
        <f>IFERROR(VLOOKUP(E11,Beneficiaires!B:C,2,FALSE),"Non trouvé")</f>
        <v>BEN017</v>
      </c>
      <c r="D11" s="17" t="str">
        <f>Consolication[[#This Row],[Nom et prénom 0 Name &amp; first name]]</f>
        <v>Ache issa</v>
      </c>
      <c r="E11" s="17" t="str">
        <f>VLOOKUP(D11,Consolidation!B:AA,2,FALSE)</f>
        <v>SCOOP YILLAGA YAOURT DU MAYO-KANI (COOP SYYMK)</v>
      </c>
      <c r="F11" s="24" t="str" cm="1">
        <f t="array" ref="F11">_xlfn.XLOOKUP(Tableau4[[#This Row],[Nom_Beneficiaire]]&amp;H11,Classes!$D$2:$D$12000&amp;Classes!$E$2:$E$12000,Classes!$A$2:$A$12000)</f>
        <v>CLA001</v>
      </c>
      <c r="G11" s="17" t="str">
        <f>VLOOKUP(D11,Consolidation!B:AA,25,FALSE)</f>
        <v>W5OQ</v>
      </c>
      <c r="H11" s="40">
        <f>VLOOKUP(D11,Consolidation!$B$2:$AH$11999,23,FALSE)</f>
        <v>1</v>
      </c>
      <c r="I11" s="65" t="str">
        <f>IF(Tableau4[[#This Row],[Cohorte]]="", "Inactif",
    IF(Tableau4[[#This Row],[Cohorte]]&gt;=30%, "Actif",
       IF(Tableau4[[#This Row],[Cohorte]]&lt;=25%, "Inactif", "À Vérifier")))</f>
        <v>Actif</v>
      </c>
    </row>
    <row r="12" spans="1:9" ht="29.5" customHeight="1" x14ac:dyDescent="0.35">
      <c r="A12" s="16" t="str">
        <f>IF(D12&lt;&gt;"","APP"&amp;TEXT(COUNTA($D$2:D12),"000"),"")</f>
        <v>APP011</v>
      </c>
      <c r="B12" s="17" t="str">
        <f>Individus[[#This Row],[ID_Individu]]</f>
        <v>IND011</v>
      </c>
      <c r="C12" s="17" t="str">
        <f>IFERROR(VLOOKUP(E12,Beneficiaires!B:C,2,FALSE),"Non trouvé")</f>
        <v>BEN017</v>
      </c>
      <c r="D12" s="17" t="str">
        <f>Consolication[[#This Row],[Nom et prénom 0 Name &amp; first name]]</f>
        <v>Sadi oumarou</v>
      </c>
      <c r="E12" s="17" t="str">
        <f>VLOOKUP(D12,Consolidation!B:AA,2,FALSE)</f>
        <v>SCOOP YILLAGA YAOURT DU MAYO-KANI (COOP SYYMK)</v>
      </c>
      <c r="F12" s="24" t="str" cm="1">
        <f t="array" ref="F12">_xlfn.XLOOKUP(Tableau4[[#This Row],[Nom_Beneficiaire]]&amp;H12,Classes!$D$2:$D$12000&amp;Classes!$E$2:$E$12000,Classes!$A$2:$A$12000)</f>
        <v>CLA001</v>
      </c>
      <c r="G12" s="17" t="str">
        <f>VLOOKUP(D12,Consolidation!B:AA,25,FALSE)</f>
        <v>VO9V</v>
      </c>
      <c r="H12" s="40">
        <f>VLOOKUP(D12,Consolidation!$B$2:$AH$11999,23,FALSE)</f>
        <v>1</v>
      </c>
      <c r="I12" s="65" t="str">
        <f>IF(Tableau4[[#This Row],[Cohorte]]="", "Inactif",
    IF(Tableau4[[#This Row],[Cohorte]]&gt;=30%, "Actif",
       IF(Tableau4[[#This Row],[Cohorte]]&lt;=25%, "Inactif", "À Vérifier")))</f>
        <v>Actif</v>
      </c>
    </row>
    <row r="13" spans="1:9" ht="29.5" customHeight="1" x14ac:dyDescent="0.35">
      <c r="A13" s="16" t="str">
        <f>IF(D13&lt;&gt;"","APP"&amp;TEXT(COUNTA($D$2:D13),"000"),"")</f>
        <v>APP012</v>
      </c>
      <c r="B13" s="17" t="str">
        <f>Individus[[#This Row],[ID_Individu]]</f>
        <v>IND012</v>
      </c>
      <c r="C13" s="17" t="str">
        <f>IFERROR(VLOOKUP(E13,Beneficiaires!B:C,2,FALSE),"Non trouvé")</f>
        <v>BEN017</v>
      </c>
      <c r="D13" s="17" t="str">
        <f>Consolication[[#This Row],[Nom et prénom 0 Name &amp; first name]]</f>
        <v>Djebba amadou</v>
      </c>
      <c r="E13" s="17" t="str">
        <f>VLOOKUP(D13,Consolidation!B:AA,2,FALSE)</f>
        <v>SCOOP YILLAGA YAOURT DU MAYO-KANI (COOP SYYMK)</v>
      </c>
      <c r="F13" s="24" t="str" cm="1">
        <f t="array" ref="F13">_xlfn.XLOOKUP(Tableau4[[#This Row],[Nom_Beneficiaire]]&amp;H13,Classes!$D$2:$D$12000&amp;Classes!$E$2:$E$12000,Classes!$A$2:$A$12000)</f>
        <v>CLA001</v>
      </c>
      <c r="G13" s="17" t="str">
        <f>VLOOKUP(D13,Consolidation!B:AA,25,FALSE)</f>
        <v>2G5Z</v>
      </c>
      <c r="H13" s="40">
        <f>VLOOKUP(D13,Consolidation!$B$2:$AH$11999,23,FALSE)</f>
        <v>1</v>
      </c>
      <c r="I13" s="65" t="str">
        <f>IF(Tableau4[[#This Row],[Cohorte]]="", "Inactif",
    IF(Tableau4[[#This Row],[Cohorte]]&gt;=30%, "Actif",
       IF(Tableau4[[#This Row],[Cohorte]]&lt;=25%, "Inactif", "À Vérifier")))</f>
        <v>Actif</v>
      </c>
    </row>
    <row r="14" spans="1:9" ht="29.5" customHeight="1" x14ac:dyDescent="0.35">
      <c r="A14" s="16" t="str">
        <f>IF(D14&lt;&gt;"","APP"&amp;TEXT(COUNTA($D$2:D14),"000"),"")</f>
        <v>APP013</v>
      </c>
      <c r="B14" s="17" t="str">
        <f>Individus[[#This Row],[ID_Individu]]</f>
        <v>IND013</v>
      </c>
      <c r="C14" s="17" t="str">
        <f>IFERROR(VLOOKUP(E14,Beneficiaires!B:C,2,FALSE),"Non trouvé")</f>
        <v>BEN017</v>
      </c>
      <c r="D14" s="17" t="str">
        <f>Consolication[[#This Row],[Nom et prénom 0 Name &amp; first name]]</f>
        <v>Aissatou wabi</v>
      </c>
      <c r="E14" s="17" t="str">
        <f>VLOOKUP(D14,Consolidation!B:AA,2,FALSE)</f>
        <v>SCOOP YILLAGA YAOURT DU MAYO-KANI (COOP SYYMK)</v>
      </c>
      <c r="F14" s="24" t="str" cm="1">
        <f t="array" ref="F14">_xlfn.XLOOKUP(Tableau4[[#This Row],[Nom_Beneficiaire]]&amp;H14,Classes!$D$2:$D$12000&amp;Classes!$E$2:$E$12000,Classes!$A$2:$A$12000)</f>
        <v>CLA001</v>
      </c>
      <c r="G14" s="17" t="str">
        <f>VLOOKUP(D14,Consolidation!B:AA,25,FALSE)</f>
        <v>VV8H</v>
      </c>
      <c r="H14" s="40">
        <f>VLOOKUP(D14,Consolidation!$B$2:$AH$11999,23,FALSE)</f>
        <v>1</v>
      </c>
      <c r="I14" s="65" t="str">
        <f>IF(Tableau4[[#This Row],[Cohorte]]="", "Inactif",
    IF(Tableau4[[#This Row],[Cohorte]]&gt;=30%, "Actif",
       IF(Tableau4[[#This Row],[Cohorte]]&lt;=25%, "Inactif", "À Vérifier")))</f>
        <v>Actif</v>
      </c>
    </row>
    <row r="15" spans="1:9" ht="29.5" customHeight="1" x14ac:dyDescent="0.35">
      <c r="A15" s="16" t="str">
        <f>IF(D15&lt;&gt;"","APP"&amp;TEXT(COUNTA($D$2:D15),"000"),"")</f>
        <v>APP014</v>
      </c>
      <c r="B15" s="17" t="str">
        <f>Individus[[#This Row],[ID_Individu]]</f>
        <v>IND014</v>
      </c>
      <c r="C15" s="17" t="str">
        <f>IFERROR(VLOOKUP(E15,Beneficiaires!B:C,2,FALSE),"Non trouvé")</f>
        <v>BEN017</v>
      </c>
      <c r="D15" s="17" t="str">
        <f>Consolication[[#This Row],[Nom et prénom 0 Name &amp; first name]]</f>
        <v>Djenabou alioum</v>
      </c>
      <c r="E15" s="17" t="str">
        <f>VLOOKUP(D15,Consolidation!B:AA,2,FALSE)</f>
        <v>SCOOP YILLAGA YAOURT DU MAYO-KANI (COOP SYYMK)</v>
      </c>
      <c r="F15" s="24" t="str" cm="1">
        <f t="array" ref="F15">_xlfn.XLOOKUP(Tableau4[[#This Row],[Nom_Beneficiaire]]&amp;H15,Classes!$D$2:$D$12000&amp;Classes!$E$2:$E$12000,Classes!$A$2:$A$12000)</f>
        <v>CLA001</v>
      </c>
      <c r="G15" s="17" t="str">
        <f>VLOOKUP(D15,Consolidation!B:AA,25,FALSE)</f>
        <v>GLW9</v>
      </c>
      <c r="H15" s="40">
        <f>VLOOKUP(D15,Consolidation!$B$2:$AH$11999,23,FALSE)</f>
        <v>1</v>
      </c>
      <c r="I15" s="65" t="str">
        <f>IF(Tableau4[[#This Row],[Cohorte]]="", "Inactif",
    IF(Tableau4[[#This Row],[Cohorte]]&gt;=30%, "Actif",
       IF(Tableau4[[#This Row],[Cohorte]]&lt;=25%, "Inactif", "À Vérifier")))</f>
        <v>Actif</v>
      </c>
    </row>
    <row r="16" spans="1:9" ht="29.5" customHeight="1" x14ac:dyDescent="0.35">
      <c r="A16" s="16" t="str">
        <f>IF(D16&lt;&gt;"","APP"&amp;TEXT(COUNTA($D$2:D16),"000"),"")</f>
        <v>APP015</v>
      </c>
      <c r="B16" s="17" t="str">
        <f>Individus[[#This Row],[ID_Individu]]</f>
        <v>IND015</v>
      </c>
      <c r="C16" s="17" t="str">
        <f>IFERROR(VLOOKUP(E16,Beneficiaires!B:C,2,FALSE),"Non trouvé")</f>
        <v>BEN017</v>
      </c>
      <c r="D16" s="17" t="str">
        <f>Consolication[[#This Row],[Nom et prénom 0 Name &amp; first name]]</f>
        <v>Mamma oumarou</v>
      </c>
      <c r="E16" s="17" t="str">
        <f>VLOOKUP(D16,Consolidation!B:AA,2,FALSE)</f>
        <v>SCOOP YILLAGA YAOURT DU MAYO-KANI (COOP SYYMK)</v>
      </c>
      <c r="F16" s="24" t="str" cm="1">
        <f t="array" ref="F16">_xlfn.XLOOKUP(Tableau4[[#This Row],[Nom_Beneficiaire]]&amp;H16,Classes!$D$2:$D$12000&amp;Classes!$E$2:$E$12000,Classes!$A$2:$A$12000)</f>
        <v>CLA001</v>
      </c>
      <c r="G16" s="17" t="str">
        <f>VLOOKUP(D16,Consolidation!B:AA,25,FALSE)</f>
        <v>3ZYJ</v>
      </c>
      <c r="H16" s="40">
        <f>VLOOKUP(D16,Consolidation!$B$2:$AH$11999,23,FALSE)</f>
        <v>1</v>
      </c>
      <c r="I16" s="65" t="str">
        <f>IF(Tableau4[[#This Row],[Cohorte]]="", "Inactif",
    IF(Tableau4[[#This Row],[Cohorte]]&gt;=30%, "Actif",
       IF(Tableau4[[#This Row],[Cohorte]]&lt;=25%, "Inactif", "À Vérifier")))</f>
        <v>Actif</v>
      </c>
    </row>
    <row r="17" spans="1:9" ht="29.5" customHeight="1" x14ac:dyDescent="0.35">
      <c r="A17" s="16" t="str">
        <f>IF(D17&lt;&gt;"","APP"&amp;TEXT(COUNTA($D$2:D17),"000"),"")</f>
        <v>APP016</v>
      </c>
      <c r="B17" s="17" t="str">
        <f>Individus[[#This Row],[ID_Individu]]</f>
        <v>IND016</v>
      </c>
      <c r="C17" s="17" t="str">
        <f>IFERROR(VLOOKUP(E17,Beneficiaires!B:C,2,FALSE),"Non trouvé")</f>
        <v>BEN017</v>
      </c>
      <c r="D17" s="17" t="str">
        <f>Consolication[[#This Row],[Nom et prénom 0 Name &amp; first name]]</f>
        <v>Asta adama</v>
      </c>
      <c r="E17" s="17" t="str">
        <f>VLOOKUP(D17,Consolidation!B:AA,2,FALSE)</f>
        <v>SCOOP YILLAGA YAOURT DU MAYO-KANI (COOP SYYMK)</v>
      </c>
      <c r="F17" s="24" t="str" cm="1">
        <f t="array" ref="F17">_xlfn.XLOOKUP(Tableau4[[#This Row],[Nom_Beneficiaire]]&amp;H17,Classes!$D$2:$D$12000&amp;Classes!$E$2:$E$12000,Classes!$A$2:$A$12000)</f>
        <v>CLA001</v>
      </c>
      <c r="G17" s="17" t="str">
        <f>VLOOKUP(D17,Consolidation!B:AA,25,FALSE)</f>
        <v>BWQZ</v>
      </c>
      <c r="H17" s="40">
        <f>VLOOKUP(D17,Consolidation!$B$2:$AH$11999,23,FALSE)</f>
        <v>1</v>
      </c>
      <c r="I17" s="65" t="str">
        <f>IF(Tableau4[[#This Row],[Cohorte]]="", "Inactif",
    IF(Tableau4[[#This Row],[Cohorte]]&gt;=30%, "Actif",
       IF(Tableau4[[#This Row],[Cohorte]]&lt;=25%, "Inactif", "À Vérifier")))</f>
        <v>Actif</v>
      </c>
    </row>
    <row r="18" spans="1:9" ht="29.5" customHeight="1" x14ac:dyDescent="0.35">
      <c r="A18" s="16" t="str">
        <f>IF(D18&lt;&gt;"","APP"&amp;TEXT(COUNTA($D$2:D18),"000"),"")</f>
        <v>APP017</v>
      </c>
      <c r="B18" s="17" t="str">
        <f>Individus[[#This Row],[ID_Individu]]</f>
        <v>IND017</v>
      </c>
      <c r="C18" s="17" t="str">
        <f>IFERROR(VLOOKUP(E18,Beneficiaires!B:C,2,FALSE),"Non trouvé")</f>
        <v>BEN017</v>
      </c>
      <c r="D18" s="17" t="str">
        <f>Consolication[[#This Row],[Nom et prénom 0 Name &amp; first name]]</f>
        <v>zoueila</v>
      </c>
      <c r="E18" s="17" t="str">
        <f>VLOOKUP(D18,Consolidation!B:AA,2,FALSE)</f>
        <v>SCOOP YILLAGA YAOURT DU MAYO-KANI (COOP SYYMK)</v>
      </c>
      <c r="F18" s="24" t="str" cm="1">
        <f t="array" ref="F18">_xlfn.XLOOKUP(Tableau4[[#This Row],[Nom_Beneficiaire]]&amp;H18,Classes!$D$2:$D$12000&amp;Classes!$E$2:$E$12000,Classes!$A$2:$A$12000)</f>
        <v>CLA001</v>
      </c>
      <c r="G18" s="17" t="str">
        <f>VLOOKUP(D18,Consolidation!B:AA,25,FALSE)</f>
        <v>LIVX</v>
      </c>
      <c r="H18" s="40">
        <f>VLOOKUP(D18,Consolidation!$B$2:$AH$11999,23,FALSE)</f>
        <v>1</v>
      </c>
      <c r="I18" s="65" t="str">
        <f>IF(Tableau4[[#This Row],[Cohorte]]="", "Inactif",
    IF(Tableau4[[#This Row],[Cohorte]]&gt;=30%, "Actif",
       IF(Tableau4[[#This Row],[Cohorte]]&lt;=25%, "Inactif", "À Vérifier")))</f>
        <v>Actif</v>
      </c>
    </row>
    <row r="19" spans="1:9" ht="29.5" customHeight="1" x14ac:dyDescent="0.35">
      <c r="A19" s="16" t="str">
        <f>IF(D19&lt;&gt;"","APP"&amp;TEXT(COUNTA($D$2:D19),"000"),"")</f>
        <v>APP018</v>
      </c>
      <c r="B19" s="17" t="str">
        <f>Individus[[#This Row],[ID_Individu]]</f>
        <v>IND018</v>
      </c>
      <c r="C19" s="17" t="str">
        <f>IFERROR(VLOOKUP(E19,Beneficiaires!B:C,2,FALSE),"Non trouvé")</f>
        <v>BEN017</v>
      </c>
      <c r="D19" s="17" t="str">
        <f>Consolication[[#This Row],[Nom et prénom 0 Name &amp; first name]]</f>
        <v>Mamadjam</v>
      </c>
      <c r="E19" s="17" t="str">
        <f>VLOOKUP(D19,Consolidation!B:AA,2,FALSE)</f>
        <v>SCOOP YILLAGA YAOURT DU MAYO-KANI (COOP SYYMK)</v>
      </c>
      <c r="F19" s="24" t="str" cm="1">
        <f t="array" ref="F19">_xlfn.XLOOKUP(Tableau4[[#This Row],[Nom_Beneficiaire]]&amp;H19,Classes!$D$2:$D$12000&amp;Classes!$E$2:$E$12000,Classes!$A$2:$A$12000)</f>
        <v>CLA001</v>
      </c>
      <c r="G19" s="17" t="str">
        <f>VLOOKUP(D19,Consolidation!B:AA,25,FALSE)</f>
        <v>XTDD</v>
      </c>
      <c r="H19" s="40">
        <f>VLOOKUP(D19,Consolidation!$B$2:$AH$11999,23,FALSE)</f>
        <v>1</v>
      </c>
      <c r="I19" s="65" t="str">
        <f>IF(Tableau4[[#This Row],[Cohorte]]="", "Inactif",
    IF(Tableau4[[#This Row],[Cohorte]]&gt;=30%, "Actif",
       IF(Tableau4[[#This Row],[Cohorte]]&lt;=25%, "Inactif", "À Vérifier")))</f>
        <v>Actif</v>
      </c>
    </row>
    <row r="20" spans="1:9" ht="29.5" customHeight="1" x14ac:dyDescent="0.35">
      <c r="A20" s="16" t="str">
        <f>IF(D20&lt;&gt;"","APP"&amp;TEXT(COUNTA($D$2:D20),"000"),"")</f>
        <v>APP019</v>
      </c>
      <c r="B20" s="17" t="str">
        <f>Individus[[#This Row],[ID_Individu]]</f>
        <v>IND019</v>
      </c>
      <c r="C20" s="17" t="str">
        <f>IFERROR(VLOOKUP(E20,Beneficiaires!B:C,2,FALSE),"Non trouvé")</f>
        <v>BEN017</v>
      </c>
      <c r="D20" s="17" t="str">
        <f>Consolication[[#This Row],[Nom et prénom 0 Name &amp; first name]]</f>
        <v>Haoua bouba</v>
      </c>
      <c r="E20" s="17" t="str">
        <f>VLOOKUP(D20,Consolidation!B:AA,2,FALSE)</f>
        <v>SCOOP YILLAGA YAOURT DU MAYO-KANI (COOP SYYMK)</v>
      </c>
      <c r="F20" s="24" t="str" cm="1">
        <f t="array" ref="F20">_xlfn.XLOOKUP(Tableau4[[#This Row],[Nom_Beneficiaire]]&amp;H20,Classes!$D$2:$D$12000&amp;Classes!$E$2:$E$12000,Classes!$A$2:$A$12000)</f>
        <v>CLA001</v>
      </c>
      <c r="G20" s="17" t="str">
        <f>VLOOKUP(D20,Consolidation!B:AA,25,FALSE)</f>
        <v>TMMZ</v>
      </c>
      <c r="H20" s="40">
        <f>VLOOKUP(D20,Consolidation!$B$2:$AH$11999,23,FALSE)</f>
        <v>1</v>
      </c>
      <c r="I20" s="65" t="str">
        <f>IF(Tableau4[[#This Row],[Cohorte]]="", "Inactif",
    IF(Tableau4[[#This Row],[Cohorte]]&gt;=30%, "Actif",
       IF(Tableau4[[#This Row],[Cohorte]]&lt;=25%, "Inactif", "À Vérifier")))</f>
        <v>Actif</v>
      </c>
    </row>
    <row r="21" spans="1:9" ht="29.5" customHeight="1" x14ac:dyDescent="0.35">
      <c r="A21" s="16" t="str">
        <f>IF(D21&lt;&gt;"","APP"&amp;TEXT(COUNTA($D$2:D21),"000"),"")</f>
        <v>APP020</v>
      </c>
      <c r="B21" s="17" t="str">
        <f>Individus[[#This Row],[ID_Individu]]</f>
        <v>IND020</v>
      </c>
      <c r="C21" s="17" t="str">
        <f>IFERROR(VLOOKUP(E21,Beneficiaires!B:C,2,FALSE),"Non trouvé")</f>
        <v>BEN017</v>
      </c>
      <c r="D21" s="17" t="str">
        <f>Consolication[[#This Row],[Nom et prénom 0 Name &amp; first name]]</f>
        <v>Salamatou bouba</v>
      </c>
      <c r="E21" s="17" t="str">
        <f>VLOOKUP(D21,Consolidation!B:AA,2,FALSE)</f>
        <v>SCOOP YILLAGA YAOURT DU MAYO-KANI (COOP SYYMK)</v>
      </c>
      <c r="F21" s="24" t="str" cm="1">
        <f t="array" ref="F21">_xlfn.XLOOKUP(Tableau4[[#This Row],[Nom_Beneficiaire]]&amp;H21,Classes!$D$2:$D$12000&amp;Classes!$E$2:$E$12000,Classes!$A$2:$A$12000)</f>
        <v>CLA001</v>
      </c>
      <c r="G21" s="17" t="str">
        <f>VLOOKUP(D21,Consolidation!B:AA,25,FALSE)</f>
        <v>S1MD</v>
      </c>
      <c r="H21" s="40">
        <f>VLOOKUP(D21,Consolidation!$B$2:$AH$11999,23,FALSE)</f>
        <v>1</v>
      </c>
      <c r="I21" s="65" t="str">
        <f>IF(Tableau4[[#This Row],[Cohorte]]="", "Inactif",
    IF(Tableau4[[#This Row],[Cohorte]]&gt;=30%, "Actif",
       IF(Tableau4[[#This Row],[Cohorte]]&lt;=25%, "Inactif", "À Vérifier")))</f>
        <v>Actif</v>
      </c>
    </row>
    <row r="22" spans="1:9" ht="29.5" customHeight="1" x14ac:dyDescent="0.35">
      <c r="A22" s="16" t="str">
        <f>IF(D22&lt;&gt;"","APP"&amp;TEXT(COUNTA($D$2:D22),"000"),"")</f>
        <v>APP021</v>
      </c>
      <c r="B22" s="17" t="str">
        <f>Individus[[#This Row],[ID_Individu]]</f>
        <v>IND021</v>
      </c>
      <c r="C22" s="17" t="str">
        <f>IFERROR(VLOOKUP(E22,Beneficiaires!B:C,2,FALSE),"Non trouvé")</f>
        <v>BEN017</v>
      </c>
      <c r="D22" s="17" t="str">
        <f>Consolication[[#This Row],[Nom et prénom 0 Name &amp; first name]]</f>
        <v>Hadjara oumarou</v>
      </c>
      <c r="E22" s="17" t="str">
        <f>VLOOKUP(D22,Consolidation!B:AA,2,FALSE)</f>
        <v>SCOOP YILLAGA YAOURT DU MAYO-KANI (COOP SYYMK)</v>
      </c>
      <c r="F22" s="24" t="str" cm="1">
        <f t="array" ref="F22">_xlfn.XLOOKUP(Tableau4[[#This Row],[Nom_Beneficiaire]]&amp;H22,Classes!$D$2:$D$12000&amp;Classes!$E$2:$E$12000,Classes!$A$2:$A$12000)</f>
        <v>CLA001</v>
      </c>
      <c r="G22" s="17" t="str">
        <f>VLOOKUP(D22,Consolidation!B:AA,25,FALSE)</f>
        <v>T8L0</v>
      </c>
      <c r="H22" s="40">
        <f>VLOOKUP(D22,Consolidation!$B$2:$AH$11999,23,FALSE)</f>
        <v>1</v>
      </c>
      <c r="I22" s="65" t="str">
        <f>IF(Tableau4[[#This Row],[Cohorte]]="", "Inactif",
    IF(Tableau4[[#This Row],[Cohorte]]&gt;=30%, "Actif",
       IF(Tableau4[[#This Row],[Cohorte]]&lt;=25%, "Inactif", "À Vérifier")))</f>
        <v>Actif</v>
      </c>
    </row>
    <row r="23" spans="1:9" ht="29.5" customHeight="1" x14ac:dyDescent="0.35">
      <c r="A23" s="16" t="str">
        <f>IF(D23&lt;&gt;"","APP"&amp;TEXT(COUNTA($D$2:D23),"000"),"")</f>
        <v>APP022</v>
      </c>
      <c r="B23" s="17" t="str">
        <f>Individus[[#This Row],[ID_Individu]]</f>
        <v>IND022</v>
      </c>
      <c r="C23" s="17" t="str">
        <f>IFERROR(VLOOKUP(E23,Beneficiaires!B:C,2,FALSE),"Non trouvé")</f>
        <v>BEN017</v>
      </c>
      <c r="D23" s="17" t="str">
        <f>Consolication[[#This Row],[Nom et prénom 0 Name &amp; first name]]</f>
        <v>Sadatou saidou</v>
      </c>
      <c r="E23" s="17" t="str">
        <f>VLOOKUP(D23,Consolidation!B:AA,2,FALSE)</f>
        <v>SCOOP YILLAGA YAOURT DU MAYO-KANI (COOP SYYMK)</v>
      </c>
      <c r="F23" s="24" t="str" cm="1">
        <f t="array" ref="F23">_xlfn.XLOOKUP(Tableau4[[#This Row],[Nom_Beneficiaire]]&amp;H23,Classes!$D$2:$D$12000&amp;Classes!$E$2:$E$12000,Classes!$A$2:$A$12000)</f>
        <v>CLA001</v>
      </c>
      <c r="G23" s="17" t="str">
        <f>VLOOKUP(D23,Consolidation!B:AA,25,FALSE)</f>
        <v>OCG3</v>
      </c>
      <c r="H23" s="40">
        <f>VLOOKUP(D23,Consolidation!$B$2:$AH$11999,23,FALSE)</f>
        <v>1</v>
      </c>
      <c r="I23" s="65" t="str">
        <f>IF(Tableau4[[#This Row],[Cohorte]]="", "Inactif",
    IF(Tableau4[[#This Row],[Cohorte]]&gt;=30%, "Actif",
       IF(Tableau4[[#This Row],[Cohorte]]&lt;=25%, "Inactif", "À Vérifier")))</f>
        <v>Actif</v>
      </c>
    </row>
    <row r="24" spans="1:9" ht="29.5" customHeight="1" x14ac:dyDescent="0.35">
      <c r="A24" s="16" t="str">
        <f>IF(D24&lt;&gt;"","APP"&amp;TEXT(COUNTA($D$2:D24),"000"),"")</f>
        <v>APP023</v>
      </c>
      <c r="B24" s="17" t="str">
        <f>Individus[[#This Row],[ID_Individu]]</f>
        <v>IND023</v>
      </c>
      <c r="C24" s="17" t="str">
        <f>IFERROR(VLOOKUP(E24,Beneficiaires!B:C,2,FALSE),"Non trouvé")</f>
        <v>BEN017</v>
      </c>
      <c r="D24" s="17" t="str">
        <f>Consolication[[#This Row],[Nom et prénom 0 Name &amp; first name]]</f>
        <v>Zakiatou alioum</v>
      </c>
      <c r="E24" s="17" t="str">
        <f>VLOOKUP(D24,Consolidation!B:AA,2,FALSE)</f>
        <v>SCOOP YILLAGA YAOURT DU MAYO-KANI (COOP SYYMK)</v>
      </c>
      <c r="F24" s="24" t="str" cm="1">
        <f t="array" ref="F24">_xlfn.XLOOKUP(Tableau4[[#This Row],[Nom_Beneficiaire]]&amp;H24,Classes!$D$2:$D$12000&amp;Classes!$E$2:$E$12000,Classes!$A$2:$A$12000)</f>
        <v>CLA001</v>
      </c>
      <c r="G24" s="17" t="str">
        <f>VLOOKUP(D24,Consolidation!B:AA,25,FALSE)</f>
        <v>BRID</v>
      </c>
      <c r="H24" s="40">
        <f>VLOOKUP(D24,Consolidation!$B$2:$AH$11999,23,FALSE)</f>
        <v>1</v>
      </c>
      <c r="I24" s="65" t="str">
        <f>IF(Tableau4[[#This Row],[Cohorte]]="", "Inactif",
    IF(Tableau4[[#This Row],[Cohorte]]&gt;=30%, "Actif",
       IF(Tableau4[[#This Row],[Cohorte]]&lt;=25%, "Inactif", "À Vérifier")))</f>
        <v>Actif</v>
      </c>
    </row>
    <row r="25" spans="1:9" ht="29.5" customHeight="1" x14ac:dyDescent="0.35">
      <c r="A25" s="16" t="str">
        <f>IF(D25&lt;&gt;"","APP"&amp;TEXT(COUNTA($D$2:D25),"000"),"")</f>
        <v>APP024</v>
      </c>
      <c r="B25" s="17" t="str">
        <f>Individus[[#This Row],[ID_Individu]]</f>
        <v>IND024</v>
      </c>
      <c r="C25" s="17" t="str">
        <f>IFERROR(VLOOKUP(E25,Beneficiaires!B:C,2,FALSE),"Non trouvé")</f>
        <v>BEN017</v>
      </c>
      <c r="D25" s="17" t="str">
        <f>Consolication[[#This Row],[Nom et prénom 0 Name &amp; first name]]</f>
        <v>Ruth gaoulaga</v>
      </c>
      <c r="E25" s="17" t="str">
        <f>VLOOKUP(D25,Consolidation!B:AA,2,FALSE)</f>
        <v>SCOOP YILLAGA YAOURT DU MAYO-KANI (COOP SYYMK)</v>
      </c>
      <c r="F25" s="24" t="str" cm="1">
        <f t="array" ref="F25">_xlfn.XLOOKUP(Tableau4[[#This Row],[Nom_Beneficiaire]]&amp;H25,Classes!$D$2:$D$12000&amp;Classes!$E$2:$E$12000,Classes!$A$2:$A$12000)</f>
        <v>CLA001</v>
      </c>
      <c r="G25" s="17" t="str">
        <f>VLOOKUP(D25,Consolidation!B:AA,25,FALSE)</f>
        <v>993H</v>
      </c>
      <c r="H25" s="40">
        <f>VLOOKUP(D25,Consolidation!$B$2:$AH$11999,23,FALSE)</f>
        <v>1</v>
      </c>
      <c r="I25" s="65" t="str">
        <f>IF(Tableau4[[#This Row],[Cohorte]]="", "Inactif",
    IF(Tableau4[[#This Row],[Cohorte]]&gt;=30%, "Actif",
       IF(Tableau4[[#This Row],[Cohorte]]&lt;=25%, "Inactif", "À Vérifier")))</f>
        <v>Actif</v>
      </c>
    </row>
    <row r="26" spans="1:9" ht="29.5" customHeight="1" x14ac:dyDescent="0.35">
      <c r="A26" s="16" t="str">
        <f>IF(D26&lt;&gt;"","APP"&amp;TEXT(COUNTA($D$2:D26),"000"),"")</f>
        <v>APP025</v>
      </c>
      <c r="B26" s="17" t="str">
        <f>Individus[[#This Row],[ID_Individu]]</f>
        <v>IND025</v>
      </c>
      <c r="C26" s="17" t="str">
        <f>IFERROR(VLOOKUP(E26,Beneficiaires!B:C,2,FALSE),"Non trouvé")</f>
        <v>BEN017</v>
      </c>
      <c r="D26" s="17" t="str">
        <f>Consolication[[#This Row],[Nom et prénom 0 Name &amp; first name]]</f>
        <v>Hawa bouba</v>
      </c>
      <c r="E26" s="17" t="str">
        <f>VLOOKUP(D26,Consolidation!B:AA,2,FALSE)</f>
        <v>SCOOP YILLAGA YAOURT DU MAYO-KANI (COOP SYYMK)</v>
      </c>
      <c r="F26" s="24" t="str" cm="1">
        <f t="array" ref="F26">_xlfn.XLOOKUP(Tableau4[[#This Row],[Nom_Beneficiaire]]&amp;H26,Classes!$D$2:$D$12000&amp;Classes!$E$2:$E$12000,Classes!$A$2:$A$12000)</f>
        <v>CLA001</v>
      </c>
      <c r="G26" s="17" t="str">
        <f>VLOOKUP(D26,Consolidation!B:AA,25,FALSE)</f>
        <v>JV8F</v>
      </c>
      <c r="H26" s="40">
        <f>VLOOKUP(D26,Consolidation!$B$2:$AH$11999,23,FALSE)</f>
        <v>1</v>
      </c>
      <c r="I26" s="65" t="str">
        <f>IF(Tableau4[[#This Row],[Cohorte]]="", "Inactif",
    IF(Tableau4[[#This Row],[Cohorte]]&gt;=30%, "Actif",
       IF(Tableau4[[#This Row],[Cohorte]]&lt;=25%, "Inactif", "À Vérifier")))</f>
        <v>Actif</v>
      </c>
    </row>
    <row r="27" spans="1:9" ht="29.5" customHeight="1" x14ac:dyDescent="0.35">
      <c r="A27" s="16" t="str">
        <f>IF(D27&lt;&gt;"","APP"&amp;TEXT(COUNTA($D$2:D27),"000"),"")</f>
        <v>APP026</v>
      </c>
      <c r="B27" s="17" t="str">
        <f>Individus[[#This Row],[ID_Individu]]</f>
        <v>IND026</v>
      </c>
      <c r="C27" s="17" t="str">
        <f>IFERROR(VLOOKUP(E27,Beneficiaires!B:C,2,FALSE),"Non trouvé")</f>
        <v>BEN017</v>
      </c>
      <c r="D27" s="17" t="str">
        <f>Consolication[[#This Row],[Nom et prénom 0 Name &amp; first name]]</f>
        <v>Aissatou oumarou</v>
      </c>
      <c r="E27" s="17" t="str">
        <f>VLOOKUP(D27,Consolidation!B:AA,2,FALSE)</f>
        <v>SCOOP YILLAGA YAOURT DU MAYO-KANI (COOP SYYMK)</v>
      </c>
      <c r="F27" s="24" t="str" cm="1">
        <f t="array" ref="F27">_xlfn.XLOOKUP(Tableau4[[#This Row],[Nom_Beneficiaire]]&amp;H27,Classes!$D$2:$D$12000&amp;Classes!$E$2:$E$12000,Classes!$A$2:$A$12000)</f>
        <v>CLA001</v>
      </c>
      <c r="G27" s="17" t="str">
        <f>VLOOKUP(D27,Consolidation!B:AA,25,FALSE)</f>
        <v>H7Z7</v>
      </c>
      <c r="H27" s="40">
        <f>VLOOKUP(D27,Consolidation!$B$2:$AH$11999,23,FALSE)</f>
        <v>1</v>
      </c>
      <c r="I27" s="65" t="str">
        <f>IF(Tableau4[[#This Row],[Cohorte]]="", "Inactif",
    IF(Tableau4[[#This Row],[Cohorte]]&gt;=30%, "Actif",
       IF(Tableau4[[#This Row],[Cohorte]]&lt;=25%, "Inactif", "À Vérifier")))</f>
        <v>Actif</v>
      </c>
    </row>
    <row r="28" spans="1:9" ht="29.5" customHeight="1" x14ac:dyDescent="0.35">
      <c r="A28" s="16" t="str">
        <f>IF(D28&lt;&gt;"","APP"&amp;TEXT(COUNTA($D$2:D28),"000"),"")</f>
        <v>APP027</v>
      </c>
      <c r="B28" s="17" t="str">
        <f>Individus[[#This Row],[ID_Individu]]</f>
        <v>IND027</v>
      </c>
      <c r="C28" s="17" t="str">
        <f>IFERROR(VLOOKUP(E28,Beneficiaires!B:C,2,FALSE),"Non trouvé")</f>
        <v>BEN017</v>
      </c>
      <c r="D28" s="17" t="str">
        <f>Consolication[[#This Row],[Nom et prénom 0 Name &amp; first name]]</f>
        <v>Kepnangeya</v>
      </c>
      <c r="E28" s="17" t="str">
        <f>VLOOKUP(D28,Consolidation!B:AA,2,FALSE)</f>
        <v>SCOOP YILLAGA YAOURT DU MAYO-KANI (COOP SYYMK)</v>
      </c>
      <c r="F28" s="24" t="str" cm="1">
        <f t="array" ref="F28">_xlfn.XLOOKUP(Tableau4[[#This Row],[Nom_Beneficiaire]]&amp;H28,Classes!$D$2:$D$12000&amp;Classes!$E$2:$E$12000,Classes!$A$2:$A$12000)</f>
        <v>CLA001</v>
      </c>
      <c r="G28" s="17" t="str">
        <f>VLOOKUP(D28,Consolidation!B:AA,25,FALSE)</f>
        <v>E07T</v>
      </c>
      <c r="H28" s="40">
        <f>VLOOKUP(D28,Consolidation!$B$2:$AH$11999,23,FALSE)</f>
        <v>1</v>
      </c>
      <c r="I28" s="65" t="str">
        <f>IF(Tableau4[[#This Row],[Cohorte]]="", "Inactif",
    IF(Tableau4[[#This Row],[Cohorte]]&gt;=30%, "Actif",
       IF(Tableau4[[#This Row],[Cohorte]]&lt;=25%, "Inactif", "À Vérifier")))</f>
        <v>Actif</v>
      </c>
    </row>
    <row r="29" spans="1:9" ht="29.5" customHeight="1" x14ac:dyDescent="0.35">
      <c r="A29" s="16" t="str">
        <f>IF(D29&lt;&gt;"","APP"&amp;TEXT(COUNTA($D$2:D29),"000"),"")</f>
        <v>APP028</v>
      </c>
      <c r="B29" s="17" t="str">
        <f>Individus[[#This Row],[ID_Individu]]</f>
        <v>IND028</v>
      </c>
      <c r="C29" s="17" t="str">
        <f>IFERROR(VLOOKUP(E29,Beneficiaires!B:C,2,FALSE),"Non trouvé")</f>
        <v>BEN017</v>
      </c>
      <c r="D29" s="17" t="str">
        <f>Consolication[[#This Row],[Nom et prénom 0 Name &amp; first name]]</f>
        <v>Aissa kari 1</v>
      </c>
      <c r="E29" s="17" t="str">
        <f>VLOOKUP(D29,Consolidation!B:AA,2,FALSE)</f>
        <v>SCOOP YILLAGA YAOURT DU MAYO-KANI (COOP SYYMK)</v>
      </c>
      <c r="F29" s="24" t="str" cm="1">
        <f t="array" ref="F29">_xlfn.XLOOKUP(Tableau4[[#This Row],[Nom_Beneficiaire]]&amp;H29,Classes!$D$2:$D$12000&amp;Classes!$E$2:$E$12000,Classes!$A$2:$A$12000)</f>
        <v>CLA001</v>
      </c>
      <c r="G29" s="17" t="str">
        <f>VLOOKUP(D29,Consolidation!B:AA,25,FALSE)</f>
        <v>CITX</v>
      </c>
      <c r="H29" s="40">
        <f>VLOOKUP(D29,Consolidation!$B$2:$AH$11999,23,FALSE)</f>
        <v>1</v>
      </c>
      <c r="I29" s="65" t="str">
        <f>IF(Tableau4[[#This Row],[Cohorte]]="", "Inactif",
    IF(Tableau4[[#This Row],[Cohorte]]&gt;=30%, "Actif",
       IF(Tableau4[[#This Row],[Cohorte]]&lt;=25%, "Inactif", "À Vérifier")))</f>
        <v>Actif</v>
      </c>
    </row>
    <row r="30" spans="1:9" ht="29.5" customHeight="1" x14ac:dyDescent="0.35">
      <c r="A30" s="16" t="str">
        <f>IF(D30&lt;&gt;"","APP"&amp;TEXT(COUNTA($D$2:D30),"000"),"")</f>
        <v>APP029</v>
      </c>
      <c r="B30" s="17" t="str">
        <f>Individus[[#This Row],[ID_Individu]]</f>
        <v>IND029</v>
      </c>
      <c r="C30" s="17" t="str">
        <f>IFERROR(VLOOKUP(E30,Beneficiaires!B:C,2,FALSE),"Non trouvé")</f>
        <v>BEN017</v>
      </c>
      <c r="D30" s="17" t="str">
        <f>Consolication[[#This Row],[Nom et prénom 0 Name &amp; first name]]</f>
        <v>Aissa kari</v>
      </c>
      <c r="E30" s="17" t="str">
        <f>VLOOKUP(D30,Consolidation!B:AA,2,FALSE)</f>
        <v>SCOOP YILLAGA YAOURT DU MAYO-KANI (COOP SYYMK)</v>
      </c>
      <c r="F30" s="24" t="str" cm="1">
        <f t="array" ref="F30">_xlfn.XLOOKUP(Tableau4[[#This Row],[Nom_Beneficiaire]]&amp;H30,Classes!$D$2:$D$12000&amp;Classes!$E$2:$E$12000,Classes!$A$2:$A$12000)</f>
        <v>CLA001</v>
      </c>
      <c r="G30" s="17" t="str">
        <f>VLOOKUP(D30,Consolidation!B:AA,25,FALSE)</f>
        <v>M4YV</v>
      </c>
      <c r="H30" s="40">
        <f>VLOOKUP(D30,Consolidation!$B$2:$AH$11999,23,FALSE)</f>
        <v>1</v>
      </c>
      <c r="I30" s="65" t="str">
        <f>IF(Tableau4[[#This Row],[Cohorte]]="", "Inactif",
    IF(Tableau4[[#This Row],[Cohorte]]&gt;=30%, "Actif",
       IF(Tableau4[[#This Row],[Cohorte]]&lt;=25%, "Inactif", "À Vérifier")))</f>
        <v>Actif</v>
      </c>
    </row>
    <row r="31" spans="1:9" ht="29.5" customHeight="1" x14ac:dyDescent="0.35">
      <c r="A31" s="16" t="str">
        <f>IF(D31&lt;&gt;"","APP"&amp;TEXT(COUNTA($D$2:D31),"000"),"")</f>
        <v>APP030</v>
      </c>
      <c r="B31" s="17" t="str">
        <f>Individus[[#This Row],[ID_Individu]]</f>
        <v>IND030</v>
      </c>
      <c r="C31" s="17" t="str">
        <f>IFERROR(VLOOKUP(E31,Beneficiaires!B:C,2,FALSE),"Non trouvé")</f>
        <v>BEN017</v>
      </c>
      <c r="D31" s="17" t="str">
        <f>Consolication[[#This Row],[Nom et prénom 0 Name &amp; first name]]</f>
        <v>zouhetratou</v>
      </c>
      <c r="E31" s="17" t="str">
        <f>VLOOKUP(D31,Consolidation!B:AA,2,FALSE)</f>
        <v>SCOOP YILLAGA YAOURT DU MAYO-KANI (COOP SYYMK)</v>
      </c>
      <c r="F31" s="24" t="str" cm="1">
        <f t="array" ref="F31">_xlfn.XLOOKUP(Tableau4[[#This Row],[Nom_Beneficiaire]]&amp;H31,Classes!$D$2:$D$12000&amp;Classes!$E$2:$E$12000,Classes!$A$2:$A$12000)</f>
        <v>CLA001</v>
      </c>
      <c r="G31" s="17" t="str">
        <f>VLOOKUP(D31,Consolidation!B:AA,25,FALSE)</f>
        <v>I2Q8</v>
      </c>
      <c r="H31" s="40">
        <f>VLOOKUP(D31,Consolidation!$B$2:$AH$11999,23,FALSE)</f>
        <v>1</v>
      </c>
      <c r="I31" s="65" t="str">
        <f>IF(Tableau4[[#This Row],[Cohorte]]="", "Inactif",
    IF(Tableau4[[#This Row],[Cohorte]]&gt;=30%, "Actif",
       IF(Tableau4[[#This Row],[Cohorte]]&lt;=25%, "Inactif", "À Vérifier")))</f>
        <v>Actif</v>
      </c>
    </row>
    <row r="32" spans="1:9" ht="29.5" customHeight="1" x14ac:dyDescent="0.35">
      <c r="A32" s="16" t="str">
        <f>IF(D32&lt;&gt;"","APP"&amp;TEXT(COUNTA($D$2:D32),"000"),"")</f>
        <v>APP031</v>
      </c>
      <c r="B32" s="17" t="str">
        <f>Individus[[#This Row],[ID_Individu]]</f>
        <v>IND031</v>
      </c>
      <c r="C32" s="17" t="str">
        <f>IFERROR(VLOOKUP(E32,Beneficiaires!B:C,2,FALSE),"Non trouvé")</f>
        <v>BEN017</v>
      </c>
      <c r="D32" s="17" t="str">
        <f>Consolication[[#This Row],[Nom et prénom 0 Name &amp; first name]]</f>
        <v>Maïramou Sali Gaïgaré</v>
      </c>
      <c r="E32" s="17" t="str">
        <f>VLOOKUP(D32,Consolidation!B:AA,2,FALSE)</f>
        <v>SCOOP YILLAGA YAOURT DU MAYO-KANI (COOP SYYMK)</v>
      </c>
      <c r="F32" s="24" t="str" cm="1">
        <f t="array" ref="F32">_xlfn.XLOOKUP(Tableau4[[#This Row],[Nom_Beneficiaire]]&amp;H32,Classes!$D$2:$D$12000&amp;Classes!$E$2:$E$12000,Classes!$A$2:$A$12000)</f>
        <v>CLA002</v>
      </c>
      <c r="G32" s="17" t="str">
        <f>VLOOKUP(D32,Consolidation!B:AA,25,FALSE)</f>
        <v>JXA1</v>
      </c>
      <c r="H32" s="40">
        <f>VLOOKUP(D32,Consolidation!$B$2:$AH$11999,23,FALSE)</f>
        <v>2</v>
      </c>
      <c r="I32" s="65" t="str">
        <f>IF(Tableau4[[#This Row],[Cohorte]]="", "Inactif",
    IF(Tableau4[[#This Row],[Cohorte]]&gt;=30%, "Actif",
       IF(Tableau4[[#This Row],[Cohorte]]&lt;=25%, "Inactif", "À Vérifier")))</f>
        <v>Actif</v>
      </c>
    </row>
    <row r="33" spans="1:9" ht="29.5" customHeight="1" x14ac:dyDescent="0.35">
      <c r="A33" s="16" t="str">
        <f>IF(D33&lt;&gt;"","APP"&amp;TEXT(COUNTA($D$2:D33),"000"),"")</f>
        <v>APP032</v>
      </c>
      <c r="B33" s="17" t="str">
        <f>Individus[[#This Row],[ID_Individu]]</f>
        <v>IND032</v>
      </c>
      <c r="C33" s="17" t="str">
        <f>IFERROR(VLOOKUP(E33,Beneficiaires!B:C,2,FALSE),"Non trouvé")</f>
        <v>BEN017</v>
      </c>
      <c r="D33" s="17" t="str">
        <f>Consolication[[#This Row],[Nom et prénom 0 Name &amp; first name]]</f>
        <v>HAOUA MADOU Gaïgaré</v>
      </c>
      <c r="E33" s="17" t="str">
        <f>VLOOKUP(D33,Consolidation!B:AA,2,FALSE)</f>
        <v>SCOOP YILLAGA YAOURT DU MAYO-KANI (COOP SYYMK)</v>
      </c>
      <c r="F33" s="24" t="str" cm="1">
        <f t="array" ref="F33">_xlfn.XLOOKUP(Tableau4[[#This Row],[Nom_Beneficiaire]]&amp;H33,Classes!$D$2:$D$12000&amp;Classes!$E$2:$E$12000,Classes!$A$2:$A$12000)</f>
        <v>CLA002</v>
      </c>
      <c r="G33" s="17" t="str">
        <f>VLOOKUP(D33,Consolidation!B:AA,25,FALSE)</f>
        <v>HC7V</v>
      </c>
      <c r="H33" s="40">
        <f>VLOOKUP(D33,Consolidation!$B$2:$AH$11999,23,FALSE)</f>
        <v>2</v>
      </c>
      <c r="I33" s="65" t="str">
        <f>IF(Tableau4[[#This Row],[Cohorte]]="", "Inactif",
    IF(Tableau4[[#This Row],[Cohorte]]&gt;=30%, "Actif",
       IF(Tableau4[[#This Row],[Cohorte]]&lt;=25%, "Inactif", "À Vérifier")))</f>
        <v>Actif</v>
      </c>
    </row>
    <row r="34" spans="1:9" ht="29.5" customHeight="1" x14ac:dyDescent="0.35">
      <c r="A34" s="16" t="str">
        <f>IF(D34&lt;&gt;"","APP"&amp;TEXT(COUNTA($D$2:D34),"000"),"")</f>
        <v>APP033</v>
      </c>
      <c r="B34" s="17" t="str">
        <f>Individus[[#This Row],[ID_Individu]]</f>
        <v>IND033</v>
      </c>
      <c r="C34" s="17" t="str">
        <f>IFERROR(VLOOKUP(E34,Beneficiaires!B:C,2,FALSE),"Non trouvé")</f>
        <v>BEN017</v>
      </c>
      <c r="D34" s="17" t="str">
        <f>Consolication[[#This Row],[Nom et prénom 0 Name &amp; first name]]</f>
        <v>AÏSSATOU RABOU GAÏFARE</v>
      </c>
      <c r="E34" s="17" t="str">
        <f>VLOOKUP(D34,Consolidation!B:AA,2,FALSE)</f>
        <v>SCOOP YILLAGA YAOURT DU MAYO-KANI (COOP SYYMK)</v>
      </c>
      <c r="F34" s="24" t="str" cm="1">
        <f t="array" ref="F34">_xlfn.XLOOKUP(Tableau4[[#This Row],[Nom_Beneficiaire]]&amp;H34,Classes!$D$2:$D$12000&amp;Classes!$E$2:$E$12000,Classes!$A$2:$A$12000)</f>
        <v>CLA002</v>
      </c>
      <c r="G34" s="17" t="str">
        <f>VLOOKUP(D34,Consolidation!B:AA,25,FALSE)</f>
        <v>GVS0</v>
      </c>
      <c r="H34" s="40">
        <f>VLOOKUP(D34,Consolidation!$B$2:$AH$11999,23,FALSE)</f>
        <v>2</v>
      </c>
      <c r="I34" s="65" t="str">
        <f>IF(Tableau4[[#This Row],[Cohorte]]="", "Inactif",
    IF(Tableau4[[#This Row],[Cohorte]]&gt;=30%, "Actif",
       IF(Tableau4[[#This Row],[Cohorte]]&lt;=25%, "Inactif", "À Vérifier")))</f>
        <v>Actif</v>
      </c>
    </row>
    <row r="35" spans="1:9" ht="29.5" customHeight="1" x14ac:dyDescent="0.35">
      <c r="A35" s="16" t="str">
        <f>IF(D35&lt;&gt;"","APP"&amp;TEXT(COUNTA($D$2:D35),"000"),"")</f>
        <v>APP034</v>
      </c>
      <c r="B35" s="17" t="str">
        <f>Individus[[#This Row],[ID_Individu]]</f>
        <v>IND034</v>
      </c>
      <c r="C35" s="17" t="str">
        <f>IFERROR(VLOOKUP(E35,Beneficiaires!B:C,2,FALSE),"Non trouvé")</f>
        <v>BEN017</v>
      </c>
      <c r="D35" s="17" t="str">
        <f>Consolication[[#This Row],[Nom et prénom 0 Name &amp; first name]]</f>
        <v>NOURA OUMAROU GAÏGARE</v>
      </c>
      <c r="E35" s="17" t="str">
        <f>VLOOKUP(D35,Consolidation!B:AA,2,FALSE)</f>
        <v>SCOOP YILLAGA YAOURT DU MAYO-KANI (COOP SYYMK)</v>
      </c>
      <c r="F35" s="24" t="str" cm="1">
        <f t="array" ref="F35">_xlfn.XLOOKUP(Tableau4[[#This Row],[Nom_Beneficiaire]]&amp;H35,Classes!$D$2:$D$12000&amp;Classes!$E$2:$E$12000,Classes!$A$2:$A$12000)</f>
        <v>CLA002</v>
      </c>
      <c r="G35" s="17" t="str">
        <f>VLOOKUP(D35,Consolidation!B:AA,25,FALSE)</f>
        <v>G2RM</v>
      </c>
      <c r="H35" s="40">
        <f>VLOOKUP(D35,Consolidation!$B$2:$AH$11999,23,FALSE)</f>
        <v>2</v>
      </c>
      <c r="I35" s="65" t="str">
        <f>IF(Tableau4[[#This Row],[Cohorte]]="", "Inactif",
    IF(Tableau4[[#This Row],[Cohorte]]&gt;=30%, "Actif",
       IF(Tableau4[[#This Row],[Cohorte]]&lt;=25%, "Inactif", "À Vérifier")))</f>
        <v>Actif</v>
      </c>
    </row>
    <row r="36" spans="1:9" ht="29.5" customHeight="1" x14ac:dyDescent="0.35">
      <c r="A36" s="16" t="str">
        <f>IF(D36&lt;&gt;"","APP"&amp;TEXT(COUNTA($D$2:D36),"000"),"")</f>
        <v>APP035</v>
      </c>
      <c r="B36" s="17" t="str">
        <f>Individus[[#This Row],[ID_Individu]]</f>
        <v>IND035</v>
      </c>
      <c r="C36" s="17" t="str">
        <f>IFERROR(VLOOKUP(E36,Beneficiaires!B:C,2,FALSE),"Non trouvé")</f>
        <v>BEN017</v>
      </c>
      <c r="D36" s="17" t="str">
        <f>Consolication[[#This Row],[Nom et prénom 0 Name &amp; first name]]</f>
        <v>FADIMATOU BOUBA HARDEO</v>
      </c>
      <c r="E36" s="17" t="str">
        <f>VLOOKUP(D36,Consolidation!B:AA,2,FALSE)</f>
        <v>SCOOP YILLAGA YAOURT DU MAYO-KANI (COOP SYYMK)</v>
      </c>
      <c r="F36" s="24" t="str" cm="1">
        <f t="array" ref="F36">_xlfn.XLOOKUP(Tableau4[[#This Row],[Nom_Beneficiaire]]&amp;H36,Classes!$D$2:$D$12000&amp;Classes!$E$2:$E$12000,Classes!$A$2:$A$12000)</f>
        <v>CLA002</v>
      </c>
      <c r="G36" s="17" t="str">
        <f>VLOOKUP(D36,Consolidation!B:AA,25,FALSE)</f>
        <v>N7GA</v>
      </c>
      <c r="H36" s="40">
        <f>VLOOKUP(D36,Consolidation!$B$2:$AH$11999,23,FALSE)</f>
        <v>2</v>
      </c>
      <c r="I36" s="65" t="str">
        <f>IF(Tableau4[[#This Row],[Cohorte]]="", "Inactif",
    IF(Tableau4[[#This Row],[Cohorte]]&gt;=30%, "Actif",
       IF(Tableau4[[#This Row],[Cohorte]]&lt;=25%, "Inactif", "À Vérifier")))</f>
        <v>Actif</v>
      </c>
    </row>
    <row r="37" spans="1:9" ht="29.5" customHeight="1" x14ac:dyDescent="0.35">
      <c r="A37" s="16" t="str">
        <f>IF(D37&lt;&gt;"","APP"&amp;TEXT(COUNTA($D$2:D37),"000"),"")</f>
        <v>APP036</v>
      </c>
      <c r="B37" s="17" t="str">
        <f>Individus[[#This Row],[ID_Individu]]</f>
        <v>IND036</v>
      </c>
      <c r="C37" s="17" t="str">
        <f>IFERROR(VLOOKUP(E37,Beneficiaires!B:C,2,FALSE),"Non trouvé")</f>
        <v>BEN017</v>
      </c>
      <c r="D37" s="17" t="str">
        <f>Consolication[[#This Row],[Nom et prénom 0 Name &amp; first name]]</f>
        <v>DOUDOU WANIE LOUGJA</v>
      </c>
      <c r="E37" s="17" t="str">
        <f>VLOOKUP(D37,Consolidation!B:AA,2,FALSE)</f>
        <v>SCOOP YILLAGA YAOURT DU MAYO-KANI (COOP SYYMK)</v>
      </c>
      <c r="F37" s="24" t="str" cm="1">
        <f t="array" ref="F37">_xlfn.XLOOKUP(Tableau4[[#This Row],[Nom_Beneficiaire]]&amp;H37,Classes!$D$2:$D$12000&amp;Classes!$E$2:$E$12000,Classes!$A$2:$A$12000)</f>
        <v>CLA002</v>
      </c>
      <c r="G37" s="17" t="str">
        <f>VLOOKUP(D37,Consolidation!B:AA,25,FALSE)</f>
        <v>AMIK</v>
      </c>
      <c r="H37" s="40">
        <f>VLOOKUP(D37,Consolidation!$B$2:$AH$11999,23,FALSE)</f>
        <v>2</v>
      </c>
      <c r="I37" s="65" t="str">
        <f>IF(Tableau4[[#This Row],[Cohorte]]="", "Inactif",
    IF(Tableau4[[#This Row],[Cohorte]]&gt;=30%, "Actif",
       IF(Tableau4[[#This Row],[Cohorte]]&lt;=25%, "Inactif", "À Vérifier")))</f>
        <v>Actif</v>
      </c>
    </row>
    <row r="38" spans="1:9" ht="29.5" customHeight="1" x14ac:dyDescent="0.35">
      <c r="A38" s="16" t="str">
        <f>IF(D38&lt;&gt;"","APP"&amp;TEXT(COUNTA($D$2:D38),"000"),"")</f>
        <v>APP037</v>
      </c>
      <c r="B38" s="17" t="str">
        <f>Individus[[#This Row],[ID_Individu]]</f>
        <v>IND037</v>
      </c>
      <c r="C38" s="17" t="str">
        <f>IFERROR(VLOOKUP(E38,Beneficiaires!B:C,2,FALSE),"Non trouvé")</f>
        <v>BEN017</v>
      </c>
      <c r="D38" s="17" t="str">
        <f>Consolication[[#This Row],[Nom et prénom 0 Name &amp; first name]]</f>
        <v>LOUMBE BOUBA ZADANG</v>
      </c>
      <c r="E38" s="17" t="str">
        <f>VLOOKUP(D38,Consolidation!B:AA,2,FALSE)</f>
        <v>SCOOP YILLAGA YAOURT DU MAYO-KANI (COOP SYYMK)</v>
      </c>
      <c r="F38" s="24" t="str" cm="1">
        <f t="array" ref="F38">_xlfn.XLOOKUP(Tableau4[[#This Row],[Nom_Beneficiaire]]&amp;H38,Classes!$D$2:$D$12000&amp;Classes!$E$2:$E$12000,Classes!$A$2:$A$12000)</f>
        <v>CLA002</v>
      </c>
      <c r="G38" s="17" t="str">
        <f>VLOOKUP(D38,Consolidation!B:AA,25,FALSE)</f>
        <v>844O</v>
      </c>
      <c r="H38" s="40">
        <f>VLOOKUP(D38,Consolidation!$B$2:$AH$11999,23,FALSE)</f>
        <v>2</v>
      </c>
      <c r="I38" s="65" t="str">
        <f>IF(Tableau4[[#This Row],[Cohorte]]="", "Inactif",
    IF(Tableau4[[#This Row],[Cohorte]]&gt;=30%, "Actif",
       IF(Tableau4[[#This Row],[Cohorte]]&lt;=25%, "Inactif", "À Vérifier")))</f>
        <v>Actif</v>
      </c>
    </row>
    <row r="39" spans="1:9" ht="29.5" customHeight="1" x14ac:dyDescent="0.35">
      <c r="A39" s="16" t="str">
        <f>IF(D39&lt;&gt;"","APP"&amp;TEXT(COUNTA($D$2:D39),"000"),"")</f>
        <v>APP038</v>
      </c>
      <c r="B39" s="17" t="str">
        <f>Individus[[#This Row],[ID_Individu]]</f>
        <v>IND038</v>
      </c>
      <c r="C39" s="17" t="str">
        <f>IFERROR(VLOOKUP(E39,Beneficiaires!B:C,2,FALSE),"Non trouvé")</f>
        <v>BEN017</v>
      </c>
      <c r="D39" s="17" t="str">
        <f>Consolication[[#This Row],[Nom et prénom 0 Name &amp; first name]]</f>
        <v>HADIDJA OUMAROU LAMARDE</v>
      </c>
      <c r="E39" s="17" t="str">
        <f>VLOOKUP(D39,Consolidation!B:AA,2,FALSE)</f>
        <v>SCOOP YILLAGA YAOURT DU MAYO-KANI (COOP SYYMK)</v>
      </c>
      <c r="F39" s="24" t="str" cm="1">
        <f t="array" ref="F39">_xlfn.XLOOKUP(Tableau4[[#This Row],[Nom_Beneficiaire]]&amp;H39,Classes!$D$2:$D$12000&amp;Classes!$E$2:$E$12000,Classes!$A$2:$A$12000)</f>
        <v>CLA002</v>
      </c>
      <c r="G39" s="17" t="str">
        <f>VLOOKUP(D39,Consolidation!B:AA,25,FALSE)</f>
        <v>IQ9M</v>
      </c>
      <c r="H39" s="40">
        <f>VLOOKUP(D39,Consolidation!$B$2:$AH$11999,23,FALSE)</f>
        <v>2</v>
      </c>
      <c r="I39" s="65" t="str">
        <f>IF(Tableau4[[#This Row],[Cohorte]]="", "Inactif",
    IF(Tableau4[[#This Row],[Cohorte]]&gt;=30%, "Actif",
       IF(Tableau4[[#This Row],[Cohorte]]&lt;=25%, "Inactif", "À Vérifier")))</f>
        <v>Actif</v>
      </c>
    </row>
    <row r="40" spans="1:9" ht="29.5" customHeight="1" x14ac:dyDescent="0.35">
      <c r="A40" s="16" t="str">
        <f>IF(D40&lt;&gt;"","APP"&amp;TEXT(COUNTA($D$2:D40),"000"),"")</f>
        <v>APP039</v>
      </c>
      <c r="B40" s="17" t="str">
        <f>Individus[[#This Row],[ID_Individu]]</f>
        <v>IND039</v>
      </c>
      <c r="C40" s="17" t="str">
        <f>IFERROR(VLOOKUP(E40,Beneficiaires!B:C,2,FALSE),"Non trouvé")</f>
        <v>BEN017</v>
      </c>
      <c r="D40" s="17" t="str">
        <f>Consolication[[#This Row],[Nom et prénom 0 Name &amp; first name]]</f>
        <v>AISSATOU OUMAROU LAMARDE</v>
      </c>
      <c r="E40" s="17" t="str">
        <f>VLOOKUP(D40,Consolidation!B:AA,2,FALSE)</f>
        <v>SCOOP YILLAGA YAOURT DU MAYO-KANI (COOP SYYMK)</v>
      </c>
      <c r="F40" s="24" t="str" cm="1">
        <f t="array" ref="F40">_xlfn.XLOOKUP(Tableau4[[#This Row],[Nom_Beneficiaire]]&amp;H40,Classes!$D$2:$D$12000&amp;Classes!$E$2:$E$12000,Classes!$A$2:$A$12000)</f>
        <v>CLA002</v>
      </c>
      <c r="G40" s="17" t="str">
        <f>VLOOKUP(D40,Consolidation!B:AA,25,FALSE)</f>
        <v>WNGC</v>
      </c>
      <c r="H40" s="40">
        <f>VLOOKUP(D40,Consolidation!$B$2:$AH$11999,23,FALSE)</f>
        <v>2</v>
      </c>
      <c r="I40" s="65" t="str">
        <f>IF(Tableau4[[#This Row],[Cohorte]]="", "Inactif",
    IF(Tableau4[[#This Row],[Cohorte]]&gt;=30%, "Actif",
       IF(Tableau4[[#This Row],[Cohorte]]&lt;=25%, "Inactif", "À Vérifier")))</f>
        <v>Actif</v>
      </c>
    </row>
    <row r="41" spans="1:9" ht="29.5" customHeight="1" x14ac:dyDescent="0.35">
      <c r="A41" s="16" t="str">
        <f>IF(D41&lt;&gt;"","APP"&amp;TEXT(COUNTA($D$2:D41),"000"),"")</f>
        <v>APP040</v>
      </c>
      <c r="B41" s="17" t="str">
        <f>Individus[[#This Row],[ID_Individu]]</f>
        <v>IND040</v>
      </c>
      <c r="C41" s="17" t="str">
        <f>IFERROR(VLOOKUP(E41,Beneficiaires!B:C,2,FALSE),"Non trouvé")</f>
        <v>BEN017</v>
      </c>
      <c r="D41" s="17" t="str">
        <f>Consolication[[#This Row],[Nom et prénom 0 Name &amp; first name]]</f>
        <v>FADIMATOU HAMADOU HARDFO</v>
      </c>
      <c r="E41" s="17" t="str">
        <f>VLOOKUP(D41,Consolidation!B:AA,2,FALSE)</f>
        <v>SCOOP YILLAGA YAOURT DU MAYO-KANI (COOP SYYMK)</v>
      </c>
      <c r="F41" s="24" t="str" cm="1">
        <f t="array" ref="F41">_xlfn.XLOOKUP(Tableau4[[#This Row],[Nom_Beneficiaire]]&amp;H41,Classes!$D$2:$D$12000&amp;Classes!$E$2:$E$12000,Classes!$A$2:$A$12000)</f>
        <v>CLA002</v>
      </c>
      <c r="G41" s="17" t="str">
        <f>VLOOKUP(D41,Consolidation!B:AA,25,FALSE)</f>
        <v>TGOX</v>
      </c>
      <c r="H41" s="40">
        <f>VLOOKUP(D41,Consolidation!$B$2:$AH$11999,23,FALSE)</f>
        <v>2</v>
      </c>
      <c r="I41" s="65" t="str">
        <f>IF(Tableau4[[#This Row],[Cohorte]]="", "Inactif",
    IF(Tableau4[[#This Row],[Cohorte]]&gt;=30%, "Actif",
       IF(Tableau4[[#This Row],[Cohorte]]&lt;=25%, "Inactif", "À Vérifier")))</f>
        <v>Actif</v>
      </c>
    </row>
    <row r="42" spans="1:9" ht="29.5" customHeight="1" x14ac:dyDescent="0.35">
      <c r="A42" s="16" t="str">
        <f>IF(D42&lt;&gt;"","APP"&amp;TEXT(COUNTA($D$2:D42),"000"),"")</f>
        <v>APP041</v>
      </c>
      <c r="B42" s="17" t="str">
        <f>Individus[[#This Row],[ID_Individu]]</f>
        <v>IND041</v>
      </c>
      <c r="C42" s="17" t="str">
        <f>IFERROR(VLOOKUP(E42,Beneficiaires!B:C,2,FALSE),"Non trouvé")</f>
        <v>BEN017</v>
      </c>
      <c r="D42" s="17" t="str">
        <f>Consolication[[#This Row],[Nom et prénom 0 Name &amp; first name]]</f>
        <v>DIDJA KAGAMA LAMARDE</v>
      </c>
      <c r="E42" s="17" t="str">
        <f>VLOOKUP(D42,Consolidation!B:AA,2,FALSE)</f>
        <v>SCOOP YILLAGA YAOURT DU MAYO-KANI (COOP SYYMK)</v>
      </c>
      <c r="F42" s="24" t="str" cm="1">
        <f t="array" ref="F42">_xlfn.XLOOKUP(Tableau4[[#This Row],[Nom_Beneficiaire]]&amp;H42,Classes!$D$2:$D$12000&amp;Classes!$E$2:$E$12000,Classes!$A$2:$A$12000)</f>
        <v>CLA002</v>
      </c>
      <c r="G42" s="17" t="str">
        <f>VLOOKUP(D42,Consolidation!B:AA,25,FALSE)</f>
        <v>RZA1</v>
      </c>
      <c r="H42" s="40">
        <f>VLOOKUP(D42,Consolidation!$B$2:$AH$11999,23,FALSE)</f>
        <v>2</v>
      </c>
      <c r="I42" s="65" t="str">
        <f>IF(Tableau4[[#This Row],[Cohorte]]="", "Inactif",
    IF(Tableau4[[#This Row],[Cohorte]]&gt;=30%, "Actif",
       IF(Tableau4[[#This Row],[Cohorte]]&lt;=25%, "Inactif", "À Vérifier")))</f>
        <v>Actif</v>
      </c>
    </row>
    <row r="43" spans="1:9" ht="29.5" customHeight="1" x14ac:dyDescent="0.35">
      <c r="A43" s="16" t="str">
        <f>IF(D43&lt;&gt;"","APP"&amp;TEXT(COUNTA($D$2:D43),"000"),"")</f>
        <v>APP042</v>
      </c>
      <c r="B43" s="17" t="str">
        <f>Individus[[#This Row],[ID_Individu]]</f>
        <v>IND042</v>
      </c>
      <c r="C43" s="17" t="str">
        <f>IFERROR(VLOOKUP(E43,Beneficiaires!B:C,2,FALSE),"Non trouvé")</f>
        <v>BEN017</v>
      </c>
      <c r="D43" s="17" t="str">
        <f>Consolication[[#This Row],[Nom et prénom 0 Name &amp; first name]]</f>
        <v>YASMINE LAMARDE</v>
      </c>
      <c r="E43" s="17" t="str">
        <f>VLOOKUP(D43,Consolidation!B:AA,2,FALSE)</f>
        <v>SCOOP YILLAGA YAOURT DU MAYO-KANI (COOP SYYMK)</v>
      </c>
      <c r="F43" s="24" t="str" cm="1">
        <f t="array" ref="F43">_xlfn.XLOOKUP(Tableau4[[#This Row],[Nom_Beneficiaire]]&amp;H43,Classes!$D$2:$D$12000&amp;Classes!$E$2:$E$12000,Classes!$A$2:$A$12000)</f>
        <v>CLA002</v>
      </c>
      <c r="G43" s="17" t="str">
        <f>VLOOKUP(D43,Consolidation!B:AA,25,FALSE)</f>
        <v>1LFZ</v>
      </c>
      <c r="H43" s="40">
        <f>VLOOKUP(D43,Consolidation!$B$2:$AH$11999,23,FALSE)</f>
        <v>2</v>
      </c>
      <c r="I43" s="65" t="str">
        <f>IF(Tableau4[[#This Row],[Cohorte]]="", "Inactif",
    IF(Tableau4[[#This Row],[Cohorte]]&gt;=30%, "Actif",
       IF(Tableau4[[#This Row],[Cohorte]]&lt;=25%, "Inactif", "À Vérifier")))</f>
        <v>Actif</v>
      </c>
    </row>
    <row r="44" spans="1:9" ht="29.5" customHeight="1" x14ac:dyDescent="0.35">
      <c r="A44" s="16" t="str">
        <f>IF(D44&lt;&gt;"","APP"&amp;TEXT(COUNTA($D$2:D44),"000"),"")</f>
        <v>APP043</v>
      </c>
      <c r="B44" s="17" t="str">
        <f>Individus[[#This Row],[ID_Individu]]</f>
        <v>IND043</v>
      </c>
      <c r="C44" s="17" t="str">
        <f>IFERROR(VLOOKUP(E44,Beneficiaires!B:C,2,FALSE),"Non trouvé")</f>
        <v>BEN017</v>
      </c>
      <c r="D44" s="17" t="str">
        <f>Consolication[[#This Row],[Nom et prénom 0 Name &amp; first name]]</f>
        <v>FANTA BOUBA</v>
      </c>
      <c r="E44" s="17" t="str">
        <f>VLOOKUP(D44,Consolidation!B:AA,2,FALSE)</f>
        <v>SCOOP YILLAGA YAOURT DU MAYO-KANI (COOP SYYMK)</v>
      </c>
      <c r="F44" s="24" t="str" cm="1">
        <f t="array" ref="F44">_xlfn.XLOOKUP(Tableau4[[#This Row],[Nom_Beneficiaire]]&amp;H44,Classes!$D$2:$D$12000&amp;Classes!$E$2:$E$12000,Classes!$A$2:$A$12000)</f>
        <v>CLA002</v>
      </c>
      <c r="G44" s="17" t="str">
        <f>VLOOKUP(D44,Consolidation!B:AA,25,FALSE)</f>
        <v>U2LT</v>
      </c>
      <c r="H44" s="40">
        <f>VLOOKUP(D44,Consolidation!$B$2:$AH$11999,23,FALSE)</f>
        <v>2</v>
      </c>
      <c r="I44" s="65" t="str">
        <f>IF(Tableau4[[#This Row],[Cohorte]]="", "Inactif",
    IF(Tableau4[[#This Row],[Cohorte]]&gt;=30%, "Actif",
       IF(Tableau4[[#This Row],[Cohorte]]&lt;=25%, "Inactif", "À Vérifier")))</f>
        <v>Actif</v>
      </c>
    </row>
    <row r="45" spans="1:9" ht="29.5" customHeight="1" x14ac:dyDescent="0.35">
      <c r="A45" s="16" t="str">
        <f>IF(D45&lt;&gt;"","APP"&amp;TEXT(COUNTA($D$2:D45),"000"),"")</f>
        <v>APP044</v>
      </c>
      <c r="B45" s="17" t="str">
        <f>Individus[[#This Row],[ID_Individu]]</f>
        <v>IND044</v>
      </c>
      <c r="C45" s="17" t="str">
        <f>IFERROR(VLOOKUP(E45,Beneficiaires!B:C,2,FALSE),"Non trouvé")</f>
        <v>BEN017</v>
      </c>
      <c r="D45" s="17" t="str">
        <f>Consolication[[#This Row],[Nom et prénom 0 Name &amp; first name]]</f>
        <v>AMINATOU SALI GAÏGAÏRE</v>
      </c>
      <c r="E45" s="17" t="str">
        <f>VLOOKUP(D45,Consolidation!B:AA,2,FALSE)</f>
        <v>SCOOP YILLAGA YAOURT DU MAYO-KANI (COOP SYYMK)</v>
      </c>
      <c r="F45" s="24" t="str" cm="1">
        <f t="array" ref="F45">_xlfn.XLOOKUP(Tableau4[[#This Row],[Nom_Beneficiaire]]&amp;H45,Classes!$D$2:$D$12000&amp;Classes!$E$2:$E$12000,Classes!$A$2:$A$12000)</f>
        <v>CLA002</v>
      </c>
      <c r="G45" s="17" t="str">
        <f>VLOOKUP(D45,Consolidation!B:AA,25,FALSE)</f>
        <v>HHN3</v>
      </c>
      <c r="H45" s="40">
        <f>VLOOKUP(D45,Consolidation!$B$2:$AH$11999,23,FALSE)</f>
        <v>2</v>
      </c>
      <c r="I45" s="65" t="str">
        <f>IF(Tableau4[[#This Row],[Cohorte]]="", "Inactif",
    IF(Tableau4[[#This Row],[Cohorte]]&gt;=30%, "Actif",
       IF(Tableau4[[#This Row],[Cohorte]]&lt;=25%, "Inactif", "À Vérifier")))</f>
        <v>Actif</v>
      </c>
    </row>
    <row r="46" spans="1:9" ht="29.5" customHeight="1" x14ac:dyDescent="0.35">
      <c r="A46" s="16" t="str">
        <f>IF(D46&lt;&gt;"","APP"&amp;TEXT(COUNTA($D$2:D46),"000"),"")</f>
        <v>APP045</v>
      </c>
      <c r="B46" s="17" t="str">
        <f>Individus[[#This Row],[ID_Individu]]</f>
        <v>IND045</v>
      </c>
      <c r="C46" s="17" t="str">
        <f>IFERROR(VLOOKUP(E46,Beneficiaires!B:C,2,FALSE),"Non trouvé")</f>
        <v>BEN017</v>
      </c>
      <c r="D46" s="17" t="str">
        <f>Consolication[[#This Row],[Nom et prénom 0 Name &amp; first name]]</f>
        <v>OMBANG AGNES SARARE</v>
      </c>
      <c r="E46" s="17" t="str">
        <f>VLOOKUP(D46,Consolidation!B:AA,2,FALSE)</f>
        <v>SCOOP YILLAGA YAOURT DU MAYO-KANI (COOP SYYMK)</v>
      </c>
      <c r="F46" s="24" t="str" cm="1">
        <f t="array" ref="F46">_xlfn.XLOOKUP(Tableau4[[#This Row],[Nom_Beneficiaire]]&amp;H46,Classes!$D$2:$D$12000&amp;Classes!$E$2:$E$12000,Classes!$A$2:$A$12000)</f>
        <v>CLA002</v>
      </c>
      <c r="G46" s="17" t="str">
        <f>VLOOKUP(D46,Consolidation!B:AA,25,FALSE)</f>
        <v>FZ88</v>
      </c>
      <c r="H46" s="40">
        <f>VLOOKUP(D46,Consolidation!$B$2:$AH$11999,23,FALSE)</f>
        <v>2</v>
      </c>
      <c r="I46" s="65" t="str">
        <f>IF(Tableau4[[#This Row],[Cohorte]]="", "Inactif",
    IF(Tableau4[[#This Row],[Cohorte]]&gt;=30%, "Actif",
       IF(Tableau4[[#This Row],[Cohorte]]&lt;=25%, "Inactif", "À Vérifier")))</f>
        <v>Actif</v>
      </c>
    </row>
    <row r="47" spans="1:9" ht="29.5" customHeight="1" x14ac:dyDescent="0.35">
      <c r="A47" s="16" t="str">
        <f>IF(D47&lt;&gt;"","APP"&amp;TEXT(COUNTA($D$2:D47),"000"),"")</f>
        <v>APP046</v>
      </c>
      <c r="B47" s="17" t="str">
        <f>Individus[[#This Row],[ID_Individu]]</f>
        <v>IND046</v>
      </c>
      <c r="C47" s="17" t="str">
        <f>IFERROR(VLOOKUP(E47,Beneficiaires!B:C,2,FALSE),"Non trouvé")</f>
        <v>BEN017</v>
      </c>
      <c r="D47" s="17" t="str">
        <f>Consolication[[#This Row],[Nom et prénom 0 Name &amp; first name]]</f>
        <v>NAFISSA SALI GAÏGAÏRE</v>
      </c>
      <c r="E47" s="17" t="str">
        <f>VLOOKUP(D47,Consolidation!B:AA,2,FALSE)</f>
        <v>SCOOP YILLAGA YAOURT DU MAYO-KANI (COOP SYYMK)</v>
      </c>
      <c r="F47" s="24" t="str" cm="1">
        <f t="array" ref="F47">_xlfn.XLOOKUP(Tableau4[[#This Row],[Nom_Beneficiaire]]&amp;H47,Classes!$D$2:$D$12000&amp;Classes!$E$2:$E$12000,Classes!$A$2:$A$12000)</f>
        <v>CLA002</v>
      </c>
      <c r="G47" s="17" t="str">
        <f>VLOOKUP(D47,Consolidation!B:AA,25,FALSE)</f>
        <v>PLD6</v>
      </c>
      <c r="H47" s="40">
        <f>VLOOKUP(D47,Consolidation!$B$2:$AH$11999,23,FALSE)</f>
        <v>2</v>
      </c>
      <c r="I47" s="65" t="str">
        <f>IF(Tableau4[[#This Row],[Cohorte]]="", "Inactif",
    IF(Tableau4[[#This Row],[Cohorte]]&gt;=30%, "Actif",
       IF(Tableau4[[#This Row],[Cohorte]]&lt;=25%, "Inactif", "À Vérifier")))</f>
        <v>Actif</v>
      </c>
    </row>
    <row r="48" spans="1:9" ht="29.5" customHeight="1" x14ac:dyDescent="0.35">
      <c r="A48" s="16" t="str">
        <f>IF(D48&lt;&gt;"","APP"&amp;TEXT(COUNTA($D$2:D48),"000"),"")</f>
        <v>APP047</v>
      </c>
      <c r="B48" s="17" t="str">
        <f>Individus[[#This Row],[ID_Individu]]</f>
        <v>IND047</v>
      </c>
      <c r="C48" s="17" t="str">
        <f>IFERROR(VLOOKUP(E48,Beneficiaires!B:C,2,FALSE),"Non trouvé")</f>
        <v>BEN017</v>
      </c>
      <c r="D48" s="17" t="str">
        <f>Consolication[[#This Row],[Nom et prénom 0 Name &amp; first name]]</f>
        <v>MOUNA LAMINOU GAÏGAÏRE</v>
      </c>
      <c r="E48" s="17" t="str">
        <f>VLOOKUP(D48,Consolidation!B:AA,2,FALSE)</f>
        <v>SCOOP YILLAGA YAOURT DU MAYO-KANI (COOP SYYMK)</v>
      </c>
      <c r="F48" s="24" t="str" cm="1">
        <f t="array" ref="F48">_xlfn.XLOOKUP(Tableau4[[#This Row],[Nom_Beneficiaire]]&amp;H48,Classes!$D$2:$D$12000&amp;Classes!$E$2:$E$12000,Classes!$A$2:$A$12000)</f>
        <v>CLA002</v>
      </c>
      <c r="G48" s="17" t="str">
        <f>VLOOKUP(D48,Consolidation!B:AA,25,FALSE)</f>
        <v>AA2X</v>
      </c>
      <c r="H48" s="40">
        <f>VLOOKUP(D48,Consolidation!$B$2:$AH$11999,23,FALSE)</f>
        <v>2</v>
      </c>
      <c r="I48" s="65" t="str">
        <f>IF(Tableau4[[#This Row],[Cohorte]]="", "Inactif",
    IF(Tableau4[[#This Row],[Cohorte]]&gt;=30%, "Actif",
       IF(Tableau4[[#This Row],[Cohorte]]&lt;=25%, "Inactif", "À Vérifier")))</f>
        <v>Actif</v>
      </c>
    </row>
    <row r="49" spans="1:9" ht="29.5" customHeight="1" x14ac:dyDescent="0.35">
      <c r="A49" s="16" t="str">
        <f>IF(D49&lt;&gt;"","APP"&amp;TEXT(COUNTA($D$2:D49),"000"),"")</f>
        <v>APP048</v>
      </c>
      <c r="B49" s="17" t="str">
        <f>Individus[[#This Row],[ID_Individu]]</f>
        <v>IND048</v>
      </c>
      <c r="C49" s="17" t="str">
        <f>IFERROR(VLOOKUP(E49,Beneficiaires!B:C,2,FALSE),"Non trouvé")</f>
        <v>BEN017</v>
      </c>
      <c r="D49" s="17" t="str">
        <f>Consolication[[#This Row],[Nom et prénom 0 Name &amp; first name]]</f>
        <v>HABIBA NASSIR GAÏGAÏRE</v>
      </c>
      <c r="E49" s="17" t="str">
        <f>VLOOKUP(D49,Consolidation!B:AA,2,FALSE)</f>
        <v>SCOOP YILLAGA YAOURT DU MAYO-KANI (COOP SYYMK)</v>
      </c>
      <c r="F49" s="24" t="str" cm="1">
        <f t="array" ref="F49">_xlfn.XLOOKUP(Tableau4[[#This Row],[Nom_Beneficiaire]]&amp;H49,Classes!$D$2:$D$12000&amp;Classes!$E$2:$E$12000,Classes!$A$2:$A$12000)</f>
        <v>CLA002</v>
      </c>
      <c r="G49" s="17" t="str">
        <f>VLOOKUP(D49,Consolidation!B:AA,25,FALSE)</f>
        <v>XP48</v>
      </c>
      <c r="H49" s="40">
        <f>VLOOKUP(D49,Consolidation!$B$2:$AH$11999,23,FALSE)</f>
        <v>2</v>
      </c>
      <c r="I49" s="65" t="str">
        <f>IF(Tableau4[[#This Row],[Cohorte]]="", "Inactif",
    IF(Tableau4[[#This Row],[Cohorte]]&gt;=30%, "Actif",
       IF(Tableau4[[#This Row],[Cohorte]]&lt;=25%, "Inactif", "À Vérifier")))</f>
        <v>Actif</v>
      </c>
    </row>
    <row r="50" spans="1:9" ht="29.5" customHeight="1" x14ac:dyDescent="0.35">
      <c r="A50" s="16" t="str">
        <f>IF(D50&lt;&gt;"","APP"&amp;TEXT(COUNTA($D$2:D50),"000"),"")</f>
        <v>APP049</v>
      </c>
      <c r="B50" s="17" t="str">
        <f>Individus[[#This Row],[ID_Individu]]</f>
        <v>IND049</v>
      </c>
      <c r="C50" s="17" t="str">
        <f>IFERROR(VLOOKUP(E50,Beneficiaires!B:C,2,FALSE),"Non trouvé")</f>
        <v>BEN017</v>
      </c>
      <c r="D50" s="17" t="str">
        <f>Consolication[[#This Row],[Nom et prénom 0 Name &amp; first name]]</f>
        <v>AÏSSATOU SALI GAÏGAÏRE 1</v>
      </c>
      <c r="E50" s="17" t="str">
        <f>VLOOKUP(D50,Consolidation!B:AA,2,FALSE)</f>
        <v>SCOOP YILLAGA YAOURT DU MAYO-KANI (COOP SYYMK)</v>
      </c>
      <c r="F50" s="24" t="str" cm="1">
        <f t="array" ref="F50">_xlfn.XLOOKUP(Tableau4[[#This Row],[Nom_Beneficiaire]]&amp;H50,Classes!$D$2:$D$12000&amp;Classes!$E$2:$E$12000,Classes!$A$2:$A$12000)</f>
        <v>CLA002</v>
      </c>
      <c r="G50" s="17" t="str">
        <f>VLOOKUP(D50,Consolidation!B:AA,25,FALSE)</f>
        <v>88LT</v>
      </c>
      <c r="H50" s="40">
        <f>VLOOKUP(D50,Consolidation!$B$2:$AH$11999,23,FALSE)</f>
        <v>2</v>
      </c>
      <c r="I50" s="65" t="str">
        <f>IF(Tableau4[[#This Row],[Cohorte]]="", "Inactif",
    IF(Tableau4[[#This Row],[Cohorte]]&gt;=30%, "Actif",
       IF(Tableau4[[#This Row],[Cohorte]]&lt;=25%, "Inactif", "À Vérifier")))</f>
        <v>Actif</v>
      </c>
    </row>
    <row r="51" spans="1:9" ht="29.5" customHeight="1" x14ac:dyDescent="0.35">
      <c r="A51" s="16" t="str">
        <f>IF(D51&lt;&gt;"","APP"&amp;TEXT(COUNTA($D$2:D51),"000"),"")</f>
        <v>APP050</v>
      </c>
      <c r="B51" s="17" t="str">
        <f>Individus[[#This Row],[ID_Individu]]</f>
        <v>IND050</v>
      </c>
      <c r="C51" s="17" t="str">
        <f>IFERROR(VLOOKUP(E51,Beneficiaires!B:C,2,FALSE),"Non trouvé")</f>
        <v>BEN017</v>
      </c>
      <c r="D51" s="17" t="str">
        <f>Consolication[[#This Row],[Nom et prénom 0 Name &amp; first name]]</f>
        <v>BALKISSOU ABDOU LAMARDE</v>
      </c>
      <c r="E51" s="17" t="str">
        <f>VLOOKUP(D51,Consolidation!B:AA,2,FALSE)</f>
        <v>SCOOP YILLAGA YAOURT DU MAYO-KANI (COOP SYYMK)</v>
      </c>
      <c r="F51" s="24" t="str" cm="1">
        <f t="array" ref="F51">_xlfn.XLOOKUP(Tableau4[[#This Row],[Nom_Beneficiaire]]&amp;H51,Classes!$D$2:$D$12000&amp;Classes!$E$2:$E$12000,Classes!$A$2:$A$12000)</f>
        <v>CLA002</v>
      </c>
      <c r="G51" s="17" t="str">
        <f>VLOOKUP(D51,Consolidation!B:AA,25,FALSE)</f>
        <v>R9W3</v>
      </c>
      <c r="H51" s="40">
        <f>VLOOKUP(D51,Consolidation!$B$2:$AH$11999,23,FALSE)</f>
        <v>2</v>
      </c>
      <c r="I51" s="65" t="str">
        <f>IF(Tableau4[[#This Row],[Cohorte]]="", "Inactif",
    IF(Tableau4[[#This Row],[Cohorte]]&gt;=30%, "Actif",
       IF(Tableau4[[#This Row],[Cohorte]]&lt;=25%, "Inactif", "À Vérifier")))</f>
        <v>Actif</v>
      </c>
    </row>
    <row r="52" spans="1:9" ht="29.5" customHeight="1" x14ac:dyDescent="0.35">
      <c r="A52" s="16" t="str">
        <f>IF(D52&lt;&gt;"","APP"&amp;TEXT(COUNTA($D$2:D52),"000"),"")</f>
        <v>APP051</v>
      </c>
      <c r="B52" s="17" t="str">
        <f>Individus[[#This Row],[ID_Individu]]</f>
        <v>IND051</v>
      </c>
      <c r="C52" s="17" t="str">
        <f>IFERROR(VLOOKUP(E52,Beneficiaires!B:C,2,FALSE),"Non trouvé")</f>
        <v>BEN017</v>
      </c>
      <c r="D52" s="17" t="str">
        <f>Consolication[[#This Row],[Nom et prénom 0 Name &amp; first name]]</f>
        <v>NAFISSA HASSOUMI HARDEO</v>
      </c>
      <c r="E52" s="17" t="str">
        <f>VLOOKUP(D52,Consolidation!B:AA,2,FALSE)</f>
        <v>SCOOP YILLAGA YAOURT DU MAYO-KANI (COOP SYYMK)</v>
      </c>
      <c r="F52" s="24" t="str" cm="1">
        <f t="array" ref="F52">_xlfn.XLOOKUP(Tableau4[[#This Row],[Nom_Beneficiaire]]&amp;H52,Classes!$D$2:$D$12000&amp;Classes!$E$2:$E$12000,Classes!$A$2:$A$12000)</f>
        <v>CLA002</v>
      </c>
      <c r="G52" s="17" t="str">
        <f>VLOOKUP(D52,Consolidation!B:AA,25,FALSE)</f>
        <v>CYLU</v>
      </c>
      <c r="H52" s="40">
        <f>VLOOKUP(D52,Consolidation!$B$2:$AH$11999,23,FALSE)</f>
        <v>2</v>
      </c>
      <c r="I52" s="65" t="str">
        <f>IF(Tableau4[[#This Row],[Cohorte]]="", "Inactif",
    IF(Tableau4[[#This Row],[Cohorte]]&gt;=30%, "Actif",
       IF(Tableau4[[#This Row],[Cohorte]]&lt;=25%, "Inactif", "À Vérifier")))</f>
        <v>Actif</v>
      </c>
    </row>
    <row r="53" spans="1:9" ht="29.5" customHeight="1" x14ac:dyDescent="0.35">
      <c r="A53" s="16" t="str">
        <f>IF(D53&lt;&gt;"","APP"&amp;TEXT(COUNTA($D$2:D53),"000"),"")</f>
        <v>APP052</v>
      </c>
      <c r="B53" s="17" t="str">
        <f>Individus[[#This Row],[ID_Individu]]</f>
        <v>IND052</v>
      </c>
      <c r="C53" s="17" t="str">
        <f>IFERROR(VLOOKUP(E53,Beneficiaires!B:C,2,FALSE),"Non trouvé")</f>
        <v>BEN017</v>
      </c>
      <c r="D53" s="17" t="str">
        <f>Consolication[[#This Row],[Nom et prénom 0 Name &amp; first name]]</f>
        <v>HAOUA SANDA LAMARDE</v>
      </c>
      <c r="E53" s="17" t="str">
        <f>VLOOKUP(D53,Consolidation!B:AA,2,FALSE)</f>
        <v>SCOOP YILLAGA YAOURT DU MAYO-KANI (COOP SYYMK)</v>
      </c>
      <c r="F53" s="24" t="str" cm="1">
        <f t="array" ref="F53">_xlfn.XLOOKUP(Tableau4[[#This Row],[Nom_Beneficiaire]]&amp;H53,Classes!$D$2:$D$12000&amp;Classes!$E$2:$E$12000,Classes!$A$2:$A$12000)</f>
        <v>CLA002</v>
      </c>
      <c r="G53" s="17" t="str">
        <f>VLOOKUP(D53,Consolidation!B:AA,25,FALSE)</f>
        <v>7547A</v>
      </c>
      <c r="H53" s="40">
        <f>VLOOKUP(D53,Consolidation!$B$2:$AH$11999,23,FALSE)</f>
        <v>2</v>
      </c>
      <c r="I53" s="65" t="str">
        <f>IF(Tableau4[[#This Row],[Cohorte]]="", "Inactif",
    IF(Tableau4[[#This Row],[Cohorte]]&gt;=30%, "Actif",
       IF(Tableau4[[#This Row],[Cohorte]]&lt;=25%, "Inactif", "À Vérifier")))</f>
        <v>Actif</v>
      </c>
    </row>
    <row r="54" spans="1:9" ht="29.5" customHeight="1" x14ac:dyDescent="0.35">
      <c r="A54" s="16" t="str">
        <f>IF(D54&lt;&gt;"","APP"&amp;TEXT(COUNTA($D$2:D54),"000"),"")</f>
        <v>APP053</v>
      </c>
      <c r="B54" s="17" t="str">
        <f>Individus[[#This Row],[ID_Individu]]</f>
        <v>IND053</v>
      </c>
      <c r="C54" s="17" t="str">
        <f>IFERROR(VLOOKUP(E54,Beneficiaires!B:C,2,FALSE),"Non trouvé")</f>
        <v>BEN017</v>
      </c>
      <c r="D54" s="17" t="str">
        <f>Consolication[[#This Row],[Nom et prénom 0 Name &amp; first name]]</f>
        <v>DJANNATOU OUMAROU GUILBADARE</v>
      </c>
      <c r="E54" s="17" t="str">
        <f>VLOOKUP(D54,Consolidation!B:AA,2,FALSE)</f>
        <v>SCOOP YILLAGA YAOURT DU MAYO-KANI (COOP SYYMK)</v>
      </c>
      <c r="F54" s="24" t="str" cm="1">
        <f t="array" ref="F54">_xlfn.XLOOKUP(Tableau4[[#This Row],[Nom_Beneficiaire]]&amp;H54,Classes!$D$2:$D$12000&amp;Classes!$E$2:$E$12000,Classes!$A$2:$A$12000)</f>
        <v>CLA002</v>
      </c>
      <c r="G54" s="17" t="str">
        <f>VLOOKUP(D54,Consolidation!B:AA,25,FALSE)</f>
        <v>5NPB</v>
      </c>
      <c r="H54" s="40">
        <f>VLOOKUP(D54,Consolidation!$B$2:$AH$11999,23,FALSE)</f>
        <v>2</v>
      </c>
      <c r="I54" s="65" t="str">
        <f>IF(Tableau4[[#This Row],[Cohorte]]="", "Inactif",
    IF(Tableau4[[#This Row],[Cohorte]]&gt;=30%, "Actif",
       IF(Tableau4[[#This Row],[Cohorte]]&lt;=25%, "Inactif", "À Vérifier")))</f>
        <v>Actif</v>
      </c>
    </row>
    <row r="55" spans="1:9" ht="29.5" customHeight="1" x14ac:dyDescent="0.35">
      <c r="A55" s="16" t="str">
        <f>IF(D55&lt;&gt;"","APP"&amp;TEXT(COUNTA($D$2:D55),"000"),"")</f>
        <v>APP054</v>
      </c>
      <c r="B55" s="17" t="str">
        <f>Individus[[#This Row],[ID_Individu]]</f>
        <v>IND054</v>
      </c>
      <c r="C55" s="17" t="str">
        <f>IFERROR(VLOOKUP(E55,Beneficiaires!B:C,2,FALSE),"Non trouvé")</f>
        <v>BEN017</v>
      </c>
      <c r="D55" s="17" t="str">
        <f>Consolication[[#This Row],[Nom et prénom 0 Name &amp; first name]]</f>
        <v>NOURA OUMAROU LAMARDE</v>
      </c>
      <c r="E55" s="17" t="str">
        <f>VLOOKUP(D55,Consolidation!B:AA,2,FALSE)</f>
        <v>SCOOP YILLAGA YAOURT DU MAYO-KANI (COOP SYYMK)</v>
      </c>
      <c r="F55" s="24" t="str" cm="1">
        <f t="array" ref="F55">_xlfn.XLOOKUP(Tableau4[[#This Row],[Nom_Beneficiaire]]&amp;H55,Classes!$D$2:$D$12000&amp;Classes!$E$2:$E$12000,Classes!$A$2:$A$12000)</f>
        <v>CLA002</v>
      </c>
      <c r="G55" s="17" t="str">
        <f>VLOOKUP(D55,Consolidation!B:AA,25,FALSE)</f>
        <v>F9U9</v>
      </c>
      <c r="H55" s="40">
        <f>VLOOKUP(D55,Consolidation!$B$2:$AH$11999,23,FALSE)</f>
        <v>2</v>
      </c>
      <c r="I55" s="65" t="str">
        <f>IF(Tableau4[[#This Row],[Cohorte]]="", "Inactif",
    IF(Tableau4[[#This Row],[Cohorte]]&gt;=30%, "Actif",
       IF(Tableau4[[#This Row],[Cohorte]]&lt;=25%, "Inactif", "À Vérifier")))</f>
        <v>Actif</v>
      </c>
    </row>
    <row r="56" spans="1:9" ht="29.5" customHeight="1" x14ac:dyDescent="0.35">
      <c r="A56" s="16" t="str">
        <f>IF(D56&lt;&gt;"","APP"&amp;TEXT(COUNTA($D$2:D56),"000"),"")</f>
        <v>APP055</v>
      </c>
      <c r="B56" s="17" t="str">
        <f>Individus[[#This Row],[ID_Individu]]</f>
        <v>IND055</v>
      </c>
      <c r="C56" s="17" t="str">
        <f>IFERROR(VLOOKUP(E56,Beneficiaires!B:C,2,FALSE),"Non trouvé")</f>
        <v>BEN017</v>
      </c>
      <c r="D56" s="17" t="str">
        <f>Consolication[[#This Row],[Nom et prénom 0 Name &amp; first name]]</f>
        <v>MOUNIRAHA GAÏGAÏRE</v>
      </c>
      <c r="E56" s="17" t="str">
        <f>VLOOKUP(D56,Consolidation!B:AA,2,FALSE)</f>
        <v>SCOOP YILLAGA YAOURT DU MAYO-KANI (COOP SYYMK)</v>
      </c>
      <c r="F56" s="24" t="str" cm="1">
        <f t="array" ref="F56">_xlfn.XLOOKUP(Tableau4[[#This Row],[Nom_Beneficiaire]]&amp;H56,Classes!$D$2:$D$12000&amp;Classes!$E$2:$E$12000,Classes!$A$2:$A$12000)</f>
        <v>CLA002</v>
      </c>
      <c r="G56" s="17" t="str">
        <f>VLOOKUP(D56,Consolidation!B:AA,25,FALSE)</f>
        <v>RKDP</v>
      </c>
      <c r="H56" s="40">
        <f>VLOOKUP(D56,Consolidation!$B$2:$AH$11999,23,FALSE)</f>
        <v>2</v>
      </c>
      <c r="I56" s="65" t="str">
        <f>IF(Tableau4[[#This Row],[Cohorte]]="", "Inactif",
    IF(Tableau4[[#This Row],[Cohorte]]&gt;=30%, "Actif",
       IF(Tableau4[[#This Row],[Cohorte]]&lt;=25%, "Inactif", "À Vérifier")))</f>
        <v>Actif</v>
      </c>
    </row>
    <row r="57" spans="1:9" ht="29.5" customHeight="1" x14ac:dyDescent="0.35">
      <c r="A57" s="16" t="str">
        <f>IF(D57&lt;&gt;"","APP"&amp;TEXT(COUNTA($D$2:D57),"000"),"")</f>
        <v>APP056</v>
      </c>
      <c r="B57" s="17" t="str">
        <f>Individus[[#This Row],[ID_Individu]]</f>
        <v>IND056</v>
      </c>
      <c r="C57" s="17" t="str">
        <f>IFERROR(VLOOKUP(E57,Beneficiaires!B:C,2,FALSE),"Non trouvé")</f>
        <v>BEN017</v>
      </c>
      <c r="D57" s="17" t="str">
        <f>Consolication[[#This Row],[Nom et prénom 0 Name &amp; first name]]</f>
        <v>HAOUA BOUBA GAÏGAÏRE</v>
      </c>
      <c r="E57" s="17" t="str">
        <f>VLOOKUP(D57,Consolidation!B:AA,2,FALSE)</f>
        <v>SCOOP YILLAGA YAOURT DU MAYO-KANI (COOP SYYMK)</v>
      </c>
      <c r="F57" s="24" t="str" cm="1">
        <f t="array" ref="F57">_xlfn.XLOOKUP(Tableau4[[#This Row],[Nom_Beneficiaire]]&amp;H57,Classes!$D$2:$D$12000&amp;Classes!$E$2:$E$12000,Classes!$A$2:$A$12000)</f>
        <v>CLA002</v>
      </c>
      <c r="G57" s="17" t="str">
        <f>VLOOKUP(D57,Consolidation!B:AA,25,FALSE)</f>
        <v>EYF0</v>
      </c>
      <c r="H57" s="40">
        <f>VLOOKUP(D57,Consolidation!$B$2:$AH$11999,23,FALSE)</f>
        <v>2</v>
      </c>
      <c r="I57" s="65" t="str">
        <f>IF(Tableau4[[#This Row],[Cohorte]]="", "Inactif",
    IF(Tableau4[[#This Row],[Cohorte]]&gt;=30%, "Actif",
       IF(Tableau4[[#This Row],[Cohorte]]&lt;=25%, "Inactif", "À Vérifier")))</f>
        <v>Actif</v>
      </c>
    </row>
    <row r="58" spans="1:9" ht="29.5" customHeight="1" x14ac:dyDescent="0.35">
      <c r="A58" s="16" t="str">
        <f>IF(D58&lt;&gt;"","APP"&amp;TEXT(COUNTA($D$2:D58),"000"),"")</f>
        <v>APP057</v>
      </c>
      <c r="B58" s="17" t="str">
        <f>Individus[[#This Row],[ID_Individu]]</f>
        <v>IND057</v>
      </c>
      <c r="C58" s="17" t="str">
        <f>IFERROR(VLOOKUP(E58,Beneficiaires!B:C,2,FALSE),"Non trouvé")</f>
        <v>BEN017</v>
      </c>
      <c r="D58" s="17" t="str">
        <f>Consolication[[#This Row],[Nom et prénom 0 Name &amp; first name]]</f>
        <v>HAOUWA LAMARDE</v>
      </c>
      <c r="E58" s="17" t="str">
        <f>VLOOKUP(D58,Consolidation!B:AA,2,FALSE)</f>
        <v>SCOOP YILLAGA YAOURT DU MAYO-KANI (COOP SYYMK)</v>
      </c>
      <c r="F58" s="24" t="str" cm="1">
        <f t="array" ref="F58">_xlfn.XLOOKUP(Tableau4[[#This Row],[Nom_Beneficiaire]]&amp;H58,Classes!$D$2:$D$12000&amp;Classes!$E$2:$E$12000,Classes!$A$2:$A$12000)</f>
        <v>CLA002</v>
      </c>
      <c r="G58" s="17" t="str">
        <f>VLOOKUP(D58,Consolidation!B:AA,25,FALSE)</f>
        <v>CH04</v>
      </c>
      <c r="H58" s="40">
        <f>VLOOKUP(D58,Consolidation!$B$2:$AH$11999,23,FALSE)</f>
        <v>2</v>
      </c>
      <c r="I58" s="65" t="str">
        <f>IF(Tableau4[[#This Row],[Cohorte]]="", "Inactif",
    IF(Tableau4[[#This Row],[Cohorte]]&gt;=30%, "Actif",
       IF(Tableau4[[#This Row],[Cohorte]]&lt;=25%, "Inactif", "À Vérifier")))</f>
        <v>Actif</v>
      </c>
    </row>
    <row r="59" spans="1:9" ht="29.5" customHeight="1" x14ac:dyDescent="0.35">
      <c r="A59" s="16" t="str">
        <f>IF(D59&lt;&gt;"","APP"&amp;TEXT(COUNTA($D$2:D59),"000"),"")</f>
        <v>APP058</v>
      </c>
      <c r="B59" s="17" t="str">
        <f>Individus[[#This Row],[ID_Individu]]</f>
        <v>IND058</v>
      </c>
      <c r="C59" s="17" t="str">
        <f>IFERROR(VLOOKUP(E59,Beneficiaires!B:C,2,FALSE),"Non trouvé")</f>
        <v>BEN017</v>
      </c>
      <c r="D59" s="17" t="str">
        <f>Consolication[[#This Row],[Nom et prénom 0 Name &amp; first name]]</f>
        <v>AÏSSATOU SALI GAÏGAÏRE</v>
      </c>
      <c r="E59" s="17" t="str">
        <f>VLOOKUP(D59,Consolidation!B:AA,2,FALSE)</f>
        <v>SCOOP YILLAGA YAOURT DU MAYO-KANI (COOP SYYMK)</v>
      </c>
      <c r="F59" s="24" t="str" cm="1">
        <f t="array" ref="F59">_xlfn.XLOOKUP(Tableau4[[#This Row],[Nom_Beneficiaire]]&amp;H59,Classes!$D$2:$D$12000&amp;Classes!$E$2:$E$12000,Classes!$A$2:$A$12000)</f>
        <v>CLA002</v>
      </c>
      <c r="G59" s="17" t="str">
        <f>VLOOKUP(D59,Consolidation!B:AA,25,FALSE)</f>
        <v>K55C</v>
      </c>
      <c r="H59" s="40">
        <f>VLOOKUP(D59,Consolidation!$B$2:$AH$11999,23,FALSE)</f>
        <v>2</v>
      </c>
      <c r="I59" s="65" t="str">
        <f>IF(Tableau4[[#This Row],[Cohorte]]="", "Inactif",
    IF(Tableau4[[#This Row],[Cohorte]]&gt;=30%, "Actif",
       IF(Tableau4[[#This Row],[Cohorte]]&lt;=25%, "Inactif", "À Vérifier")))</f>
        <v>Actif</v>
      </c>
    </row>
    <row r="60" spans="1:9" ht="29.5" customHeight="1" x14ac:dyDescent="0.35">
      <c r="A60" s="16" t="str">
        <f>IF(D60&lt;&gt;"","APP"&amp;TEXT(COUNTA($D$2:D60),"000"),"")</f>
        <v>APP059</v>
      </c>
      <c r="B60" s="17" t="str">
        <f>Individus[[#This Row],[ID_Individu]]</f>
        <v>IND059</v>
      </c>
      <c r="C60" s="17" t="str">
        <f>IFERROR(VLOOKUP(E60,Beneficiaires!B:C,2,FALSE),"Non trouvé")</f>
        <v>BEN017</v>
      </c>
      <c r="D60" s="17" t="str">
        <f>Consolication[[#This Row],[Nom et prénom 0 Name &amp; first name]]</f>
        <v>MABREY CAROLINE</v>
      </c>
      <c r="E60" s="17" t="str">
        <f>VLOOKUP(D60,Consolidation!B:AA,2,FALSE)</f>
        <v>SCOOP YILLAGA YAOURT DU MAYO-KANI (COOP SYYMK)</v>
      </c>
      <c r="F60" s="24" t="str" cm="1">
        <f t="array" ref="F60">_xlfn.XLOOKUP(Tableau4[[#This Row],[Nom_Beneficiaire]]&amp;H60,Classes!$D$2:$D$12000&amp;Classes!$E$2:$E$12000,Classes!$A$2:$A$12000)</f>
        <v>CLA002</v>
      </c>
      <c r="G60" s="17" t="str">
        <f>VLOOKUP(D60,Consolidation!B:AA,25,FALSE)</f>
        <v>XZDU</v>
      </c>
      <c r="H60" s="40">
        <f>VLOOKUP(D60,Consolidation!$B$2:$AH$11999,23,FALSE)</f>
        <v>2</v>
      </c>
      <c r="I60" s="65" t="str">
        <f>IF(Tableau4[[#This Row],[Cohorte]]="", "Inactif",
    IF(Tableau4[[#This Row],[Cohorte]]&gt;=30%, "Actif",
       IF(Tableau4[[#This Row],[Cohorte]]&lt;=25%, "Inactif", "À Vérifier")))</f>
        <v>Actif</v>
      </c>
    </row>
    <row r="61" spans="1:9" ht="29.5" customHeight="1" x14ac:dyDescent="0.35">
      <c r="A61" s="16" t="str">
        <f>IF(D61&lt;&gt;"","APP"&amp;TEXT(COUNTA($D$2:D61),"000"),"")</f>
        <v>APP060</v>
      </c>
      <c r="B61" s="17" t="str">
        <f>Individus[[#This Row],[ID_Individu]]</f>
        <v>IND060</v>
      </c>
      <c r="C61" s="17" t="str">
        <f>IFERROR(VLOOKUP(E61,Beneficiaires!B:C,2,FALSE),"Non trouvé")</f>
        <v>BEN018</v>
      </c>
      <c r="D61" s="17" t="str">
        <f>Consolication[[#This Row],[Nom et prénom 0 Name &amp; first name]]</f>
        <v>MALO MATHILDE</v>
      </c>
      <c r="E61" s="17" t="str">
        <f>VLOOKUP(D61,Consolidation!B:AA,2,FALSE)</f>
        <v>WOMEN ENTREPRENEURSHIP FACILITATION NETWORK (WEFN)</v>
      </c>
      <c r="F61" s="24" t="str" cm="1">
        <f t="array" ref="F61">_xlfn.XLOOKUP(Tableau4[[#This Row],[Nom_Beneficiaire]]&amp;H61,Classes!$D$2:$D$12000&amp;Classes!$E$2:$E$12000,Classes!$A$2:$A$12000)</f>
        <v>CLA003</v>
      </c>
      <c r="G61" s="17" t="str">
        <f>VLOOKUP(D61,Consolidation!B:AA,25,FALSE)</f>
        <v>LKZ4</v>
      </c>
      <c r="H61" s="40">
        <f>VLOOKUP(D61,Consolidation!$B$2:$AH$11999,23,FALSE)</f>
        <v>1</v>
      </c>
      <c r="I61" s="65" t="str">
        <f>IF(Tableau4[[#This Row],[Cohorte]]="", "Inactif",
    IF(Tableau4[[#This Row],[Cohorte]]&gt;=30%, "Actif",
       IF(Tableau4[[#This Row],[Cohorte]]&lt;=25%, "Inactif", "À Vérifier")))</f>
        <v>Actif</v>
      </c>
    </row>
    <row r="62" spans="1:9" ht="29.5" customHeight="1" x14ac:dyDescent="0.35">
      <c r="A62" s="16" t="str">
        <f>IF(D62&lt;&gt;"","APP"&amp;TEXT(COUNTA($D$2:D62),"000"),"")</f>
        <v>APP061</v>
      </c>
      <c r="B62" s="17" t="str">
        <f>Individus[[#This Row],[ID_Individu]]</f>
        <v>IND061</v>
      </c>
      <c r="C62" s="17" t="str">
        <f>IFERROR(VLOOKUP(E62,Beneficiaires!B:C,2,FALSE),"Non trouvé")</f>
        <v>BEN018</v>
      </c>
      <c r="D62" s="17" t="str">
        <f>Consolication[[#This Row],[Nom et prénom 0 Name &amp; first name]]</f>
        <v>TSIMI IRENE</v>
      </c>
      <c r="E62" s="17" t="str">
        <f>VLOOKUP(D62,Consolidation!B:AA,2,FALSE)</f>
        <v>WOMEN ENTREPRENEURSHIP FACILITATION NETWORK (WEFN)</v>
      </c>
      <c r="F62" s="24" t="str" cm="1">
        <f t="array" ref="F62">_xlfn.XLOOKUP(Tableau4[[#This Row],[Nom_Beneficiaire]]&amp;H62,Classes!$D$2:$D$12000&amp;Classes!$E$2:$E$12000,Classes!$A$2:$A$12000)</f>
        <v>CLA003</v>
      </c>
      <c r="G62" s="17" t="str">
        <f>VLOOKUP(D62,Consolidation!B:AA,25,FALSE)</f>
        <v>5CC5</v>
      </c>
      <c r="H62" s="40">
        <f>VLOOKUP(D62,Consolidation!$B$2:$AH$11999,23,FALSE)</f>
        <v>1</v>
      </c>
      <c r="I62" s="65" t="str">
        <f>IF(Tableau4[[#This Row],[Cohorte]]="", "Inactif",
    IF(Tableau4[[#This Row],[Cohorte]]&gt;=30%, "Actif",
       IF(Tableau4[[#This Row],[Cohorte]]&lt;=25%, "Inactif", "À Vérifier")))</f>
        <v>Actif</v>
      </c>
    </row>
    <row r="63" spans="1:9" ht="29.5" customHeight="1" x14ac:dyDescent="0.35">
      <c r="A63" s="16" t="str">
        <f>IF(D63&lt;&gt;"","APP"&amp;TEXT(COUNTA($D$2:D63),"000"),"")</f>
        <v>APP062</v>
      </c>
      <c r="B63" s="17" t="str">
        <f>Individus[[#This Row],[ID_Individu]]</f>
        <v>IND062</v>
      </c>
      <c r="C63" s="17" t="str">
        <f>IFERROR(VLOOKUP(E63,Beneficiaires!B:C,2,FALSE),"Non trouvé")</f>
        <v>BEN018</v>
      </c>
      <c r="D63" s="17" t="str">
        <f>Consolication[[#This Row],[Nom et prénom 0 Name &amp; first name]]</f>
        <v>NGONDI CRESCENCE</v>
      </c>
      <c r="E63" s="17" t="str">
        <f>VLOOKUP(D63,Consolidation!B:AA,2,FALSE)</f>
        <v>WOMEN ENTREPRENEURSHIP FACILITATION NETWORK (WEFN)</v>
      </c>
      <c r="F63" s="24" t="str" cm="1">
        <f t="array" ref="F63">_xlfn.XLOOKUP(Tableau4[[#This Row],[Nom_Beneficiaire]]&amp;H63,Classes!$D$2:$D$12000&amp;Classes!$E$2:$E$12000,Classes!$A$2:$A$12000)</f>
        <v>CLA003</v>
      </c>
      <c r="G63" s="17" t="str">
        <f>VLOOKUP(D63,Consolidation!B:AA,25,FALSE)</f>
        <v>4UX9</v>
      </c>
      <c r="H63" s="40">
        <f>VLOOKUP(D63,Consolidation!$B$2:$AH$11999,23,FALSE)</f>
        <v>1</v>
      </c>
      <c r="I63" s="65" t="str">
        <f>IF(Tableau4[[#This Row],[Cohorte]]="", "Inactif",
    IF(Tableau4[[#This Row],[Cohorte]]&gt;=30%, "Actif",
       IF(Tableau4[[#This Row],[Cohorte]]&lt;=25%, "Inactif", "À Vérifier")))</f>
        <v>Actif</v>
      </c>
    </row>
    <row r="64" spans="1:9" ht="29.5" customHeight="1" x14ac:dyDescent="0.35">
      <c r="A64" s="16" t="str">
        <f>IF(D64&lt;&gt;"","APP"&amp;TEXT(COUNTA($D$2:D64),"000"),"")</f>
        <v>APP063</v>
      </c>
      <c r="B64" s="17" t="str">
        <f>Individus[[#This Row],[ID_Individu]]</f>
        <v>IND063</v>
      </c>
      <c r="C64" s="17" t="str">
        <f>IFERROR(VLOOKUP(E64,Beneficiaires!B:C,2,FALSE),"Non trouvé")</f>
        <v>BEN018</v>
      </c>
      <c r="D64" s="17" t="str">
        <f>Consolication[[#This Row],[Nom et prénom 0 Name &amp; first name]]</f>
        <v>NYASSANGA</v>
      </c>
      <c r="E64" s="17" t="str">
        <f>VLOOKUP(D64,Consolidation!B:AA,2,FALSE)</f>
        <v>WOMEN ENTREPRENEURSHIP FACILITATION NETWORK (WEFN)</v>
      </c>
      <c r="F64" s="24" t="str" cm="1">
        <f t="array" ref="F64">_xlfn.XLOOKUP(Tableau4[[#This Row],[Nom_Beneficiaire]]&amp;H64,Classes!$D$2:$D$12000&amp;Classes!$E$2:$E$12000,Classes!$A$2:$A$12000)</f>
        <v>CLA003</v>
      </c>
      <c r="G64" s="17" t="str">
        <f>VLOOKUP(D64,Consolidation!B:AA,25,FALSE)</f>
        <v>41WW</v>
      </c>
      <c r="H64" s="40">
        <f>VLOOKUP(D64,Consolidation!$B$2:$AH$11999,23,FALSE)</f>
        <v>1</v>
      </c>
      <c r="I64" s="65" t="str">
        <f>IF(Tableau4[[#This Row],[Cohorte]]="", "Inactif",
    IF(Tableau4[[#This Row],[Cohorte]]&gt;=30%, "Actif",
       IF(Tableau4[[#This Row],[Cohorte]]&lt;=25%, "Inactif", "À Vérifier")))</f>
        <v>Actif</v>
      </c>
    </row>
    <row r="65" spans="1:9" ht="29.5" customHeight="1" x14ac:dyDescent="0.35">
      <c r="A65" s="16" t="str">
        <f>IF(D65&lt;&gt;"","APP"&amp;TEXT(COUNTA($D$2:D65),"000"),"")</f>
        <v>APP064</v>
      </c>
      <c r="B65" s="17" t="str">
        <f>Individus[[#This Row],[ID_Individu]]</f>
        <v>IND064</v>
      </c>
      <c r="C65" s="17" t="str">
        <f>IFERROR(VLOOKUP(E65,Beneficiaires!B:C,2,FALSE),"Non trouvé")</f>
        <v>BEN018</v>
      </c>
      <c r="D65" s="17" t="str">
        <f>Consolication[[#This Row],[Nom et prénom 0 Name &amp; first name]]</f>
        <v>MENGUE ANGELINE</v>
      </c>
      <c r="E65" s="17" t="str">
        <f>VLOOKUP(D65,Consolidation!B:AA,2,FALSE)</f>
        <v>WOMEN ENTREPRENEURSHIP FACILITATION NETWORK (WEFN)</v>
      </c>
      <c r="F65" s="24" t="str" cm="1">
        <f t="array" ref="F65">_xlfn.XLOOKUP(Tableau4[[#This Row],[Nom_Beneficiaire]]&amp;H65,Classes!$D$2:$D$12000&amp;Classes!$E$2:$E$12000,Classes!$A$2:$A$12000)</f>
        <v>CLA003</v>
      </c>
      <c r="G65" s="17" t="str">
        <f>VLOOKUP(D65,Consolidation!B:AA,25,FALSE)</f>
        <v>Z5RZ</v>
      </c>
      <c r="H65" s="40">
        <f>VLOOKUP(D65,Consolidation!$B$2:$AH$11999,23,FALSE)</f>
        <v>1</v>
      </c>
      <c r="I65" s="65" t="str">
        <f>IF(Tableau4[[#This Row],[Cohorte]]="", "Inactif",
    IF(Tableau4[[#This Row],[Cohorte]]&gt;=30%, "Actif",
       IF(Tableau4[[#This Row],[Cohorte]]&lt;=25%, "Inactif", "À Vérifier")))</f>
        <v>Actif</v>
      </c>
    </row>
    <row r="66" spans="1:9" ht="29.5" customHeight="1" x14ac:dyDescent="0.35">
      <c r="A66" s="16" t="str">
        <f>IF(D66&lt;&gt;"","APP"&amp;TEXT(COUNTA($D$2:D66),"000"),"")</f>
        <v>APP065</v>
      </c>
      <c r="B66" s="17" t="str">
        <f>Individus[[#This Row],[ID_Individu]]</f>
        <v>IND065</v>
      </c>
      <c r="C66" s="17" t="str">
        <f>IFERROR(VLOOKUP(E66,Beneficiaires!B:C,2,FALSE),"Non trouvé")</f>
        <v>BEN018</v>
      </c>
      <c r="D66" s="17" t="str">
        <f>Consolication[[#This Row],[Nom et prénom 0 Name &amp; first name]]</f>
        <v>MEVOA GENEVIEVE</v>
      </c>
      <c r="E66" s="17" t="str">
        <f>VLOOKUP(D66,Consolidation!B:AA,2,FALSE)</f>
        <v>WOMEN ENTREPRENEURSHIP FACILITATION NETWORK (WEFN)</v>
      </c>
      <c r="F66" s="24" t="str" cm="1">
        <f t="array" ref="F66">_xlfn.XLOOKUP(Tableau4[[#This Row],[Nom_Beneficiaire]]&amp;H66,Classes!$D$2:$D$12000&amp;Classes!$E$2:$E$12000,Classes!$A$2:$A$12000)</f>
        <v>CLA003</v>
      </c>
      <c r="G66" s="17" t="str">
        <f>VLOOKUP(D66,Consolidation!B:AA,25,FALSE)</f>
        <v>MKT9</v>
      </c>
      <c r="H66" s="40">
        <f>VLOOKUP(D66,Consolidation!$B$2:$AH$11999,23,FALSE)</f>
        <v>1</v>
      </c>
      <c r="I66" s="65" t="str">
        <f>IF(Tableau4[[#This Row],[Cohorte]]="", "Inactif",
    IF(Tableau4[[#This Row],[Cohorte]]&gt;=30%, "Actif",
       IF(Tableau4[[#This Row],[Cohorte]]&lt;=25%, "Inactif", "À Vérifier")))</f>
        <v>Actif</v>
      </c>
    </row>
    <row r="67" spans="1:9" ht="29.5" customHeight="1" x14ac:dyDescent="0.35">
      <c r="A67" s="16" t="str">
        <f>IF(D67&lt;&gt;"","APP"&amp;TEXT(COUNTA($D$2:D67),"000"),"")</f>
        <v>APP066</v>
      </c>
      <c r="B67" s="17" t="str">
        <f>Individus[[#This Row],[ID_Individu]]</f>
        <v>IND066</v>
      </c>
      <c r="C67" s="17" t="str">
        <f>IFERROR(VLOOKUP(E67,Beneficiaires!B:C,2,FALSE),"Non trouvé")</f>
        <v>BEN018</v>
      </c>
      <c r="D67" s="17" t="str">
        <f>Consolication[[#This Row],[Nom et prénom 0 Name &amp; first name]]</f>
        <v>MVOGO TSOGO</v>
      </c>
      <c r="E67" s="17" t="str">
        <f>VLOOKUP(D67,Consolidation!B:AA,2,FALSE)</f>
        <v>WOMEN ENTREPRENEURSHIP FACILITATION NETWORK (WEFN)</v>
      </c>
      <c r="F67" s="24" t="str" cm="1">
        <f t="array" ref="F67">_xlfn.XLOOKUP(Tableau4[[#This Row],[Nom_Beneficiaire]]&amp;H67,Classes!$D$2:$D$12000&amp;Classes!$E$2:$E$12000,Classes!$A$2:$A$12000)</f>
        <v>CLA003</v>
      </c>
      <c r="G67" s="17" t="str">
        <f>VLOOKUP(D67,Consolidation!B:AA,25,FALSE)</f>
        <v>Q876</v>
      </c>
      <c r="H67" s="40">
        <f>VLOOKUP(D67,Consolidation!$B$2:$AH$11999,23,FALSE)</f>
        <v>1</v>
      </c>
      <c r="I67" s="65" t="str">
        <f>IF(Tableau4[[#This Row],[Cohorte]]="", "Inactif",
    IF(Tableau4[[#This Row],[Cohorte]]&gt;=30%, "Actif",
       IF(Tableau4[[#This Row],[Cohorte]]&lt;=25%, "Inactif", "À Vérifier")))</f>
        <v>Actif</v>
      </c>
    </row>
    <row r="68" spans="1:9" ht="29.5" customHeight="1" x14ac:dyDescent="0.35">
      <c r="A68" s="16" t="str">
        <f>IF(D68&lt;&gt;"","APP"&amp;TEXT(COUNTA($D$2:D68),"000"),"")</f>
        <v>APP067</v>
      </c>
      <c r="B68" s="17" t="str">
        <f>Individus[[#This Row],[ID_Individu]]</f>
        <v>IND067</v>
      </c>
      <c r="C68" s="17" t="str">
        <f>IFERROR(VLOOKUP(E68,Beneficiaires!B:C,2,FALSE),"Non trouvé")</f>
        <v>BEN018</v>
      </c>
      <c r="D68" s="17" t="str">
        <f>Consolication[[#This Row],[Nom et prénom 0 Name &amp; first name]]</f>
        <v>NGOUNOUE DORIS</v>
      </c>
      <c r="E68" s="17" t="str">
        <f>VLOOKUP(D68,Consolidation!B:AA,2,FALSE)</f>
        <v>WOMEN ENTREPRENEURSHIP FACILITATION NETWORK (WEFN)</v>
      </c>
      <c r="F68" s="24" t="str" cm="1">
        <f t="array" ref="F68">_xlfn.XLOOKUP(Tableau4[[#This Row],[Nom_Beneficiaire]]&amp;H68,Classes!$D$2:$D$12000&amp;Classes!$E$2:$E$12000,Classes!$A$2:$A$12000)</f>
        <v>CLA003</v>
      </c>
      <c r="G68" s="17" t="str">
        <f>VLOOKUP(D68,Consolidation!B:AA,25,FALSE)</f>
        <v>ZUC4</v>
      </c>
      <c r="H68" s="40">
        <f>VLOOKUP(D68,Consolidation!$B$2:$AH$11999,23,FALSE)</f>
        <v>1</v>
      </c>
      <c r="I68" s="65" t="str">
        <f>IF(Tableau4[[#This Row],[Cohorte]]="", "Inactif",
    IF(Tableau4[[#This Row],[Cohorte]]&gt;=30%, "Actif",
       IF(Tableau4[[#This Row],[Cohorte]]&lt;=25%, "Inactif", "À Vérifier")))</f>
        <v>Actif</v>
      </c>
    </row>
    <row r="69" spans="1:9" ht="29.5" customHeight="1" x14ac:dyDescent="0.35">
      <c r="A69" s="16" t="str">
        <f>IF(D69&lt;&gt;"","APP"&amp;TEXT(COUNTA($D$2:D69),"000"),"")</f>
        <v>APP068</v>
      </c>
      <c r="B69" s="17" t="str">
        <f>Individus[[#This Row],[ID_Individu]]</f>
        <v>IND068</v>
      </c>
      <c r="C69" s="17" t="str">
        <f>IFERROR(VLOOKUP(E69,Beneficiaires!B:C,2,FALSE),"Non trouvé")</f>
        <v>BEN018</v>
      </c>
      <c r="D69" s="17" t="str">
        <f>Consolication[[#This Row],[Nom et prénom 0 Name &amp; first name]]</f>
        <v>NDOUGA DAMARISSE</v>
      </c>
      <c r="E69" s="17" t="str">
        <f>VLOOKUP(D69,Consolidation!B:AA,2,FALSE)</f>
        <v>WOMEN ENTREPRENEURSHIP FACILITATION NETWORK (WEFN)</v>
      </c>
      <c r="F69" s="24" t="str" cm="1">
        <f t="array" ref="F69">_xlfn.XLOOKUP(Tableau4[[#This Row],[Nom_Beneficiaire]]&amp;H69,Classes!$D$2:$D$12000&amp;Classes!$E$2:$E$12000,Classes!$A$2:$A$12000)</f>
        <v>CLA003</v>
      </c>
      <c r="G69" s="17" t="str">
        <f>VLOOKUP(D69,Consolidation!B:AA,25,FALSE)</f>
        <v>B4VL</v>
      </c>
      <c r="H69" s="40">
        <f>VLOOKUP(D69,Consolidation!$B$2:$AH$11999,23,FALSE)</f>
        <v>1</v>
      </c>
      <c r="I69" s="65" t="str">
        <f>IF(Tableau4[[#This Row],[Cohorte]]="", "Inactif",
    IF(Tableau4[[#This Row],[Cohorte]]&gt;=30%, "Actif",
       IF(Tableau4[[#This Row],[Cohorte]]&lt;=25%, "Inactif", "À Vérifier")))</f>
        <v>Actif</v>
      </c>
    </row>
    <row r="70" spans="1:9" ht="29.5" customHeight="1" x14ac:dyDescent="0.35">
      <c r="A70" s="16" t="str">
        <f>IF(D70&lt;&gt;"","APP"&amp;TEXT(COUNTA($D$2:D70),"000"),"")</f>
        <v>APP069</v>
      </c>
      <c r="B70" s="17" t="str">
        <f>Individus[[#This Row],[ID_Individu]]</f>
        <v>IND069</v>
      </c>
      <c r="C70" s="17" t="str">
        <f>IFERROR(VLOOKUP(E70,Beneficiaires!B:C,2,FALSE),"Non trouvé")</f>
        <v>BEN018</v>
      </c>
      <c r="D70" s="17" t="str">
        <f>Consolication[[#This Row],[Nom et prénom 0 Name &amp; first name]]</f>
        <v>NGOUA THERESE</v>
      </c>
      <c r="E70" s="17" t="str">
        <f>VLOOKUP(D70,Consolidation!B:AA,2,FALSE)</f>
        <v>WOMEN ENTREPRENEURSHIP FACILITATION NETWORK (WEFN)</v>
      </c>
      <c r="F70" s="24" t="str" cm="1">
        <f t="array" ref="F70">_xlfn.XLOOKUP(Tableau4[[#This Row],[Nom_Beneficiaire]]&amp;H70,Classes!$D$2:$D$12000&amp;Classes!$E$2:$E$12000,Classes!$A$2:$A$12000)</f>
        <v>CLA003</v>
      </c>
      <c r="G70" s="17" t="str">
        <f>VLOOKUP(D70,Consolidation!B:AA,25,FALSE)</f>
        <v>8Y36</v>
      </c>
      <c r="H70" s="40">
        <f>VLOOKUP(D70,Consolidation!$B$2:$AH$11999,23,FALSE)</f>
        <v>1</v>
      </c>
      <c r="I70" s="65" t="str">
        <f>IF(Tableau4[[#This Row],[Cohorte]]="", "Inactif",
    IF(Tableau4[[#This Row],[Cohorte]]&gt;=30%, "Actif",
       IF(Tableau4[[#This Row],[Cohorte]]&lt;=25%, "Inactif", "À Vérifier")))</f>
        <v>Actif</v>
      </c>
    </row>
    <row r="71" spans="1:9" ht="29.5" customHeight="1" x14ac:dyDescent="0.35">
      <c r="A71" s="16" t="str">
        <f>IF(D71&lt;&gt;"","APP"&amp;TEXT(COUNTA($D$2:D71),"000"),"")</f>
        <v>APP070</v>
      </c>
      <c r="B71" s="17" t="str">
        <f>Individus[[#This Row],[ID_Individu]]</f>
        <v>IND070</v>
      </c>
      <c r="C71" s="17" t="str">
        <f>IFERROR(VLOOKUP(E71,Beneficiaires!B:C,2,FALSE),"Non trouvé")</f>
        <v>BEN018</v>
      </c>
      <c r="D71" s="17" t="str">
        <f>Consolication[[#This Row],[Nom et prénom 0 Name &amp; first name]]</f>
        <v>FOUDA FRIDOLINE</v>
      </c>
      <c r="E71" s="17" t="str">
        <f>VLOOKUP(D71,Consolidation!B:AA,2,FALSE)</f>
        <v>WOMEN ENTREPRENEURSHIP FACILITATION NETWORK (WEFN)</v>
      </c>
      <c r="F71" s="24" t="str" cm="1">
        <f t="array" ref="F71">_xlfn.XLOOKUP(Tableau4[[#This Row],[Nom_Beneficiaire]]&amp;H71,Classes!$D$2:$D$12000&amp;Classes!$E$2:$E$12000,Classes!$A$2:$A$12000)</f>
        <v>CLA003</v>
      </c>
      <c r="G71" s="17" t="str">
        <f>VLOOKUP(D71,Consolidation!B:AA,25,FALSE)</f>
        <v>P91X</v>
      </c>
      <c r="H71" s="40">
        <f>VLOOKUP(D71,Consolidation!$B$2:$AH$11999,23,FALSE)</f>
        <v>1</v>
      </c>
      <c r="I71" s="65" t="str">
        <f>IF(Tableau4[[#This Row],[Cohorte]]="", "Inactif",
    IF(Tableau4[[#This Row],[Cohorte]]&gt;=30%, "Actif",
       IF(Tableau4[[#This Row],[Cohorte]]&lt;=25%, "Inactif", "À Vérifier")))</f>
        <v>Actif</v>
      </c>
    </row>
    <row r="72" spans="1:9" ht="29.5" customHeight="1" x14ac:dyDescent="0.35">
      <c r="A72" s="16" t="str">
        <f>IF(D72&lt;&gt;"","APP"&amp;TEXT(COUNTA($D$2:D72),"000"),"")</f>
        <v>APP071</v>
      </c>
      <c r="B72" s="17" t="str">
        <f>Individus[[#This Row],[ID_Individu]]</f>
        <v>IND071</v>
      </c>
      <c r="C72" s="17" t="str">
        <f>IFERROR(VLOOKUP(E72,Beneficiaires!B:C,2,FALSE),"Non trouvé")</f>
        <v>BEN018</v>
      </c>
      <c r="D72" s="17" t="str">
        <f>Consolication[[#This Row],[Nom et prénom 0 Name &amp; first name]]</f>
        <v>SOUADATOU</v>
      </c>
      <c r="E72" s="17" t="str">
        <f>VLOOKUP(D72,Consolidation!B:AA,2,FALSE)</f>
        <v>WOMEN ENTREPRENEURSHIP FACILITATION NETWORK (WEFN)</v>
      </c>
      <c r="F72" s="24" t="str" cm="1">
        <f t="array" ref="F72">_xlfn.XLOOKUP(Tableau4[[#This Row],[Nom_Beneficiaire]]&amp;H72,Classes!$D$2:$D$12000&amp;Classes!$E$2:$E$12000,Classes!$A$2:$A$12000)</f>
        <v>CLA003</v>
      </c>
      <c r="G72" s="17" t="str">
        <f>VLOOKUP(D72,Consolidation!B:AA,25,FALSE)</f>
        <v>QGZK</v>
      </c>
      <c r="H72" s="40">
        <f>VLOOKUP(D72,Consolidation!$B$2:$AH$11999,23,FALSE)</f>
        <v>1</v>
      </c>
      <c r="I72" s="65" t="str">
        <f>IF(Tableau4[[#This Row],[Cohorte]]="", "Inactif",
    IF(Tableau4[[#This Row],[Cohorte]]&gt;=30%, "Actif",
       IF(Tableau4[[#This Row],[Cohorte]]&lt;=25%, "Inactif", "À Vérifier")))</f>
        <v>Actif</v>
      </c>
    </row>
    <row r="73" spans="1:9" ht="29.5" customHeight="1" x14ac:dyDescent="0.35">
      <c r="A73" s="16" t="str">
        <f>IF(D73&lt;&gt;"","APP"&amp;TEXT(COUNTA($D$2:D73),"000"),"")</f>
        <v>APP072</v>
      </c>
      <c r="B73" s="17" t="str">
        <f>Individus[[#This Row],[ID_Individu]]</f>
        <v>IND072</v>
      </c>
      <c r="C73" s="17" t="str">
        <f>IFERROR(VLOOKUP(E73,Beneficiaires!B:C,2,FALSE),"Non trouvé")</f>
        <v>BEN018</v>
      </c>
      <c r="D73" s="17" t="str">
        <f>Consolication[[#This Row],[Nom et prénom 0 Name &amp; first name]]</f>
        <v>NNOMO ABADAR</v>
      </c>
      <c r="E73" s="17" t="str">
        <f>VLOOKUP(D73,Consolidation!B:AA,2,FALSE)</f>
        <v>WOMEN ENTREPRENEURSHIP FACILITATION NETWORK (WEFN)</v>
      </c>
      <c r="F73" s="24" t="str" cm="1">
        <f t="array" ref="F73">_xlfn.XLOOKUP(Tableau4[[#This Row],[Nom_Beneficiaire]]&amp;H73,Classes!$D$2:$D$12000&amp;Classes!$E$2:$E$12000,Classes!$A$2:$A$12000)</f>
        <v>CLA003</v>
      </c>
      <c r="G73" s="17" t="str">
        <f>VLOOKUP(D73,Consolidation!B:AA,25,FALSE)</f>
        <v>B6OB</v>
      </c>
      <c r="H73" s="40">
        <f>VLOOKUP(D73,Consolidation!$B$2:$AH$11999,23,FALSE)</f>
        <v>1</v>
      </c>
      <c r="I73" s="65" t="str">
        <f>IF(Tableau4[[#This Row],[Cohorte]]="", "Inactif",
    IF(Tableau4[[#This Row],[Cohorte]]&gt;=30%, "Actif",
       IF(Tableau4[[#This Row],[Cohorte]]&lt;=25%, "Inactif", "À Vérifier")))</f>
        <v>Actif</v>
      </c>
    </row>
    <row r="74" spans="1:9" ht="29.5" customHeight="1" x14ac:dyDescent="0.35">
      <c r="A74" s="16" t="str">
        <f>IF(D74&lt;&gt;"","APP"&amp;TEXT(COUNTA($D$2:D74),"000"),"")</f>
        <v>APP073</v>
      </c>
      <c r="B74" s="17" t="str">
        <f>Individus[[#This Row],[ID_Individu]]</f>
        <v>IND073</v>
      </c>
      <c r="C74" s="17" t="str">
        <f>IFERROR(VLOOKUP(E74,Beneficiaires!B:C,2,FALSE),"Non trouvé")</f>
        <v>BEN018</v>
      </c>
      <c r="D74" s="17" t="str">
        <f>Consolication[[#This Row],[Nom et prénom 0 Name &amp; first name]]</f>
        <v>BELLA BENEDICTE</v>
      </c>
      <c r="E74" s="17" t="str">
        <f>VLOOKUP(D74,Consolidation!B:AA,2,FALSE)</f>
        <v>WOMEN ENTREPRENEURSHIP FACILITATION NETWORK (WEFN)</v>
      </c>
      <c r="F74" s="24" t="str" cm="1">
        <f t="array" ref="F74">_xlfn.XLOOKUP(Tableau4[[#This Row],[Nom_Beneficiaire]]&amp;H74,Classes!$D$2:$D$12000&amp;Classes!$E$2:$E$12000,Classes!$A$2:$A$12000)</f>
        <v>CLA003</v>
      </c>
      <c r="G74" s="17" t="str">
        <f>VLOOKUP(D74,Consolidation!B:AA,25,FALSE)</f>
        <v>7ZWX</v>
      </c>
      <c r="H74" s="40">
        <f>VLOOKUP(D74,Consolidation!$B$2:$AH$11999,23,FALSE)</f>
        <v>1</v>
      </c>
      <c r="I74" s="65" t="str">
        <f>IF(Tableau4[[#This Row],[Cohorte]]="", "Inactif",
    IF(Tableau4[[#This Row],[Cohorte]]&gt;=30%, "Actif",
       IF(Tableau4[[#This Row],[Cohorte]]&lt;=25%, "Inactif", "À Vérifier")))</f>
        <v>Actif</v>
      </c>
    </row>
    <row r="75" spans="1:9" ht="29.5" customHeight="1" x14ac:dyDescent="0.35">
      <c r="A75" s="16" t="str">
        <f>IF(D75&lt;&gt;"","APP"&amp;TEXT(COUNTA($D$2:D75),"000"),"")</f>
        <v>APP074</v>
      </c>
      <c r="B75" s="17" t="str">
        <f>Individus[[#This Row],[ID_Individu]]</f>
        <v>IND074</v>
      </c>
      <c r="C75" s="17" t="str">
        <f>IFERROR(VLOOKUP(E75,Beneficiaires!B:C,2,FALSE),"Non trouvé")</f>
        <v>BEN018</v>
      </c>
      <c r="D75" s="17" t="str">
        <f>Consolication[[#This Row],[Nom et prénom 0 Name &amp; first name]]</f>
        <v>EVENGUE FELICITE</v>
      </c>
      <c r="E75" s="17" t="str">
        <f>VLOOKUP(D75,Consolidation!B:AA,2,FALSE)</f>
        <v>WOMEN ENTREPRENEURSHIP FACILITATION NETWORK (WEFN)</v>
      </c>
      <c r="F75" s="24" t="str" cm="1">
        <f t="array" ref="F75">_xlfn.XLOOKUP(Tableau4[[#This Row],[Nom_Beneficiaire]]&amp;H75,Classes!$D$2:$D$12000&amp;Classes!$E$2:$E$12000,Classes!$A$2:$A$12000)</f>
        <v>CLA003</v>
      </c>
      <c r="G75" s="17" t="str">
        <f>VLOOKUP(D75,Consolidation!B:AA,25,FALSE)</f>
        <v>6HI1</v>
      </c>
      <c r="H75" s="40">
        <f>VLOOKUP(D75,Consolidation!$B$2:$AH$11999,23,FALSE)</f>
        <v>1</v>
      </c>
      <c r="I75" s="65" t="str">
        <f>IF(Tableau4[[#This Row],[Cohorte]]="", "Inactif",
    IF(Tableau4[[#This Row],[Cohorte]]&gt;=30%, "Actif",
       IF(Tableau4[[#This Row],[Cohorte]]&lt;=25%, "Inactif", "À Vérifier")))</f>
        <v>Actif</v>
      </c>
    </row>
    <row r="76" spans="1:9" ht="29.5" customHeight="1" x14ac:dyDescent="0.35">
      <c r="A76" s="16" t="str">
        <f>IF(D76&lt;&gt;"","APP"&amp;TEXT(COUNTA($D$2:D76),"000"),"")</f>
        <v>APP075</v>
      </c>
      <c r="B76" s="17" t="str">
        <f>Individus[[#This Row],[ID_Individu]]</f>
        <v>IND075</v>
      </c>
      <c r="C76" s="17" t="str">
        <f>IFERROR(VLOOKUP(E76,Beneficiaires!B:C,2,FALSE),"Non trouvé")</f>
        <v>BEN018</v>
      </c>
      <c r="D76" s="17" t="str">
        <f>Consolication[[#This Row],[Nom et prénom 0 Name &amp; first name]]</f>
        <v>MEBOE ORLINE JUSTINE</v>
      </c>
      <c r="E76" s="17" t="str">
        <f>VLOOKUP(D76,Consolidation!B:AA,2,FALSE)</f>
        <v>WOMEN ENTREPRENEURSHIP FACILITATION NETWORK (WEFN)</v>
      </c>
      <c r="F76" s="24" t="str" cm="1">
        <f t="array" ref="F76">_xlfn.XLOOKUP(Tableau4[[#This Row],[Nom_Beneficiaire]]&amp;H76,Classes!$D$2:$D$12000&amp;Classes!$E$2:$E$12000,Classes!$A$2:$A$12000)</f>
        <v>CLA004</v>
      </c>
      <c r="G76" s="17" t="str">
        <f>VLOOKUP(D76,Consolidation!B:AA,25,FALSE)</f>
        <v>G3NZ</v>
      </c>
      <c r="H76" s="40">
        <f>VLOOKUP(D76,Consolidation!$B$2:$AH$11999,23,FALSE)</f>
        <v>2</v>
      </c>
      <c r="I76" s="65" t="str">
        <f>IF(Tableau4[[#This Row],[Cohorte]]="", "Inactif",
    IF(Tableau4[[#This Row],[Cohorte]]&gt;=30%, "Actif",
       IF(Tableau4[[#This Row],[Cohorte]]&lt;=25%, "Inactif", "À Vérifier")))</f>
        <v>Actif</v>
      </c>
    </row>
    <row r="77" spans="1:9" ht="29.5" customHeight="1" x14ac:dyDescent="0.35">
      <c r="A77" s="16" t="str">
        <f>IF(D77&lt;&gt;"","APP"&amp;TEXT(COUNTA($D$2:D77),"000"),"")</f>
        <v>APP076</v>
      </c>
      <c r="B77" s="17" t="str">
        <f>Individus[[#This Row],[ID_Individu]]</f>
        <v>IND076</v>
      </c>
      <c r="C77" s="17" t="str">
        <f>IFERROR(VLOOKUP(E77,Beneficiaires!B:C,2,FALSE),"Non trouvé")</f>
        <v>BEN018</v>
      </c>
      <c r="D77" s="17" t="str">
        <f>Consolication[[#This Row],[Nom et prénom 0 Name &amp; first name]]</f>
        <v>ADAMA MARIE France</v>
      </c>
      <c r="E77" s="17" t="str">
        <f>VLOOKUP(D77,Consolidation!B:AA,2,FALSE)</f>
        <v>WOMEN ENTREPRENEURSHIP FACILITATION NETWORK (WEFN)</v>
      </c>
      <c r="F77" s="24" t="str" cm="1">
        <f t="array" ref="F77">_xlfn.XLOOKUP(Tableau4[[#This Row],[Nom_Beneficiaire]]&amp;H77,Classes!$D$2:$D$12000&amp;Classes!$E$2:$E$12000,Classes!$A$2:$A$12000)</f>
        <v>CLA004</v>
      </c>
      <c r="G77" s="17" t="str">
        <f>VLOOKUP(D77,Consolidation!B:AA,25,FALSE)</f>
        <v>RE5F</v>
      </c>
      <c r="H77" s="40">
        <f>VLOOKUP(D77,Consolidation!$B$2:$AH$11999,23,FALSE)</f>
        <v>2</v>
      </c>
      <c r="I77" s="65" t="str">
        <f>IF(Tableau4[[#This Row],[Cohorte]]="", "Inactif",
    IF(Tableau4[[#This Row],[Cohorte]]&gt;=30%, "Actif",
       IF(Tableau4[[#This Row],[Cohorte]]&lt;=25%, "Inactif", "À Vérifier")))</f>
        <v>Actif</v>
      </c>
    </row>
    <row r="78" spans="1:9" ht="29.5" customHeight="1" x14ac:dyDescent="0.35">
      <c r="A78" s="16" t="str">
        <f>IF(D78&lt;&gt;"","APP"&amp;TEXT(COUNTA($D$2:D78),"000"),"")</f>
        <v>APP077</v>
      </c>
      <c r="B78" s="17" t="str">
        <f>Individus[[#This Row],[ID_Individu]]</f>
        <v>IND077</v>
      </c>
      <c r="C78" s="17" t="str">
        <f>IFERROR(VLOOKUP(E78,Beneficiaires!B:C,2,FALSE),"Non trouvé")</f>
        <v>BEN018</v>
      </c>
      <c r="D78" s="17" t="str">
        <f>Consolication[[#This Row],[Nom et prénom 0 Name &amp; first name]]</f>
        <v>WANDJI MEBOE</v>
      </c>
      <c r="E78" s="17" t="str">
        <f>VLOOKUP(D78,Consolidation!B:AA,2,FALSE)</f>
        <v>WOMEN ENTREPRENEURSHIP FACILITATION NETWORK (WEFN)</v>
      </c>
      <c r="F78" s="24" t="str" cm="1">
        <f t="array" ref="F78">_xlfn.XLOOKUP(Tableau4[[#This Row],[Nom_Beneficiaire]]&amp;H78,Classes!$D$2:$D$12000&amp;Classes!$E$2:$E$12000,Classes!$A$2:$A$12000)</f>
        <v>CLA004</v>
      </c>
      <c r="G78" s="17" t="str">
        <f>VLOOKUP(D78,Consolidation!B:AA,25,FALSE)</f>
        <v>ET7Q</v>
      </c>
      <c r="H78" s="40">
        <f>VLOOKUP(D78,Consolidation!$B$2:$AH$11999,23,FALSE)</f>
        <v>2</v>
      </c>
      <c r="I78" s="65" t="str">
        <f>IF(Tableau4[[#This Row],[Cohorte]]="", "Inactif",
    IF(Tableau4[[#This Row],[Cohorte]]&gt;=30%, "Actif",
       IF(Tableau4[[#This Row],[Cohorte]]&lt;=25%, "Inactif", "À Vérifier")))</f>
        <v>Actif</v>
      </c>
    </row>
    <row r="79" spans="1:9" ht="29.5" customHeight="1" x14ac:dyDescent="0.35">
      <c r="A79" s="16" t="str">
        <f>IF(D79&lt;&gt;"","APP"&amp;TEXT(COUNTA($D$2:D79),"000"),"")</f>
        <v>APP078</v>
      </c>
      <c r="B79" s="17" t="str">
        <f>Individus[[#This Row],[ID_Individu]]</f>
        <v>IND078</v>
      </c>
      <c r="C79" s="17" t="str">
        <f>IFERROR(VLOOKUP(E79,Beneficiaires!B:C,2,FALSE),"Non trouvé")</f>
        <v>BEN018</v>
      </c>
      <c r="D79" s="17" t="str">
        <f>Consolication[[#This Row],[Nom et prénom 0 Name &amp; first name]]</f>
        <v>SALMA</v>
      </c>
      <c r="E79" s="17" t="str">
        <f>VLOOKUP(D79,Consolidation!B:AA,2,FALSE)</f>
        <v>WOMEN ENTREPRENEURSHIP FACILITATION NETWORK (WEFN)</v>
      </c>
      <c r="F79" s="24" t="str" cm="1">
        <f t="array" ref="F79">_xlfn.XLOOKUP(Tableau4[[#This Row],[Nom_Beneficiaire]]&amp;H79,Classes!$D$2:$D$12000&amp;Classes!$E$2:$E$12000,Classes!$A$2:$A$12000)</f>
        <v>CLA004</v>
      </c>
      <c r="G79" s="17" t="str">
        <f>VLOOKUP(D79,Consolidation!B:AA,25,FALSE)</f>
        <v>IHLN</v>
      </c>
      <c r="H79" s="40">
        <f>VLOOKUP(D79,Consolidation!$B$2:$AH$11999,23,FALSE)</f>
        <v>2</v>
      </c>
      <c r="I79" s="65" t="str">
        <f>IF(Tableau4[[#This Row],[Cohorte]]="", "Inactif",
    IF(Tableau4[[#This Row],[Cohorte]]&gt;=30%, "Actif",
       IF(Tableau4[[#This Row],[Cohorte]]&lt;=25%, "Inactif", "À Vérifier")))</f>
        <v>Actif</v>
      </c>
    </row>
    <row r="80" spans="1:9" ht="29.5" customHeight="1" x14ac:dyDescent="0.35">
      <c r="A80" s="16" t="str">
        <f>IF(D80&lt;&gt;"","APP"&amp;TEXT(COUNTA($D$2:D80),"000"),"")</f>
        <v>APP079</v>
      </c>
      <c r="B80" s="17" t="str">
        <f>Individus[[#This Row],[ID_Individu]]</f>
        <v>IND079</v>
      </c>
      <c r="C80" s="17" t="str">
        <f>IFERROR(VLOOKUP(E80,Beneficiaires!B:C,2,FALSE),"Non trouvé")</f>
        <v>BEN018</v>
      </c>
      <c r="D80" s="17" t="str">
        <f>Consolication[[#This Row],[Nom et prénom 0 Name &amp; first name]]</f>
        <v>ONANINA AUDREY</v>
      </c>
      <c r="E80" s="17" t="str">
        <f>VLOOKUP(D80,Consolidation!B:AA,2,FALSE)</f>
        <v>WOMEN ENTREPRENEURSHIP FACILITATION NETWORK (WEFN)</v>
      </c>
      <c r="F80" s="24" t="str" cm="1">
        <f t="array" ref="F80">_xlfn.XLOOKUP(Tableau4[[#This Row],[Nom_Beneficiaire]]&amp;H80,Classes!$D$2:$D$12000&amp;Classes!$E$2:$E$12000,Classes!$A$2:$A$12000)</f>
        <v>CLA004</v>
      </c>
      <c r="G80" s="17" t="str">
        <f>VLOOKUP(D80,Consolidation!B:AA,25,FALSE)</f>
        <v>S2QL</v>
      </c>
      <c r="H80" s="40">
        <f>VLOOKUP(D80,Consolidation!$B$2:$AH$11999,23,FALSE)</f>
        <v>2</v>
      </c>
      <c r="I80" s="65" t="str">
        <f>IF(Tableau4[[#This Row],[Cohorte]]="", "Inactif",
    IF(Tableau4[[#This Row],[Cohorte]]&gt;=30%, "Actif",
       IF(Tableau4[[#This Row],[Cohorte]]&lt;=25%, "Inactif", "À Vérifier")))</f>
        <v>Actif</v>
      </c>
    </row>
    <row r="81" spans="1:9" ht="29.5" customHeight="1" x14ac:dyDescent="0.35">
      <c r="A81" s="16" t="str">
        <f>IF(D81&lt;&gt;"","APP"&amp;TEXT(COUNTA($D$2:D81),"000"),"")</f>
        <v>APP080</v>
      </c>
      <c r="B81" s="17" t="str">
        <f>Individus[[#This Row],[ID_Individu]]</f>
        <v>IND080</v>
      </c>
      <c r="C81" s="17" t="str">
        <f>IFERROR(VLOOKUP(E81,Beneficiaires!B:C,2,FALSE),"Non trouvé")</f>
        <v>BEN018</v>
      </c>
      <c r="D81" s="17" t="str">
        <f>Consolication[[#This Row],[Nom et prénom 0 Name &amp; first name]]</f>
        <v>TABI AGATHE</v>
      </c>
      <c r="E81" s="17" t="str">
        <f>VLOOKUP(D81,Consolidation!B:AA,2,FALSE)</f>
        <v>WOMEN ENTREPRENEURSHIP FACILITATION NETWORK (WEFN)</v>
      </c>
      <c r="F81" s="24" t="str" cm="1">
        <f t="array" ref="F81">_xlfn.XLOOKUP(Tableau4[[#This Row],[Nom_Beneficiaire]]&amp;H81,Classes!$D$2:$D$12000&amp;Classes!$E$2:$E$12000,Classes!$A$2:$A$12000)</f>
        <v>CLA004</v>
      </c>
      <c r="G81" s="17" t="str">
        <f>VLOOKUP(D81,Consolidation!B:AA,25,FALSE)</f>
        <v>DSFC</v>
      </c>
      <c r="H81" s="40">
        <f>VLOOKUP(D81,Consolidation!$B$2:$AH$11999,23,FALSE)</f>
        <v>2</v>
      </c>
      <c r="I81" s="65" t="str">
        <f>IF(Tableau4[[#This Row],[Cohorte]]="", "Inactif",
    IF(Tableau4[[#This Row],[Cohorte]]&gt;=30%, "Actif",
       IF(Tableau4[[#This Row],[Cohorte]]&lt;=25%, "Inactif", "À Vérifier")))</f>
        <v>Actif</v>
      </c>
    </row>
    <row r="82" spans="1:9" ht="29.5" customHeight="1" x14ac:dyDescent="0.35">
      <c r="A82" s="16" t="str">
        <f>IF(D82&lt;&gt;"","APP"&amp;TEXT(COUNTA($D$2:D82),"000"),"")</f>
        <v>APP081</v>
      </c>
      <c r="B82" s="17" t="str">
        <f>Individus[[#This Row],[ID_Individu]]</f>
        <v>IND081</v>
      </c>
      <c r="C82" s="17" t="str">
        <f>IFERROR(VLOOKUP(E82,Beneficiaires!B:C,2,FALSE),"Non trouvé")</f>
        <v>BEN018</v>
      </c>
      <c r="D82" s="17" t="str">
        <f>Consolication[[#This Row],[Nom et prénom 0 Name &amp; first name]]</f>
        <v>MARYAM SALIOU</v>
      </c>
      <c r="E82" s="17" t="str">
        <f>VLOOKUP(D82,Consolidation!B:AA,2,FALSE)</f>
        <v>WOMEN ENTREPRENEURSHIP FACILITATION NETWORK (WEFN)</v>
      </c>
      <c r="F82" s="24" t="str" cm="1">
        <f t="array" ref="F82">_xlfn.XLOOKUP(Tableau4[[#This Row],[Nom_Beneficiaire]]&amp;H82,Classes!$D$2:$D$12000&amp;Classes!$E$2:$E$12000,Classes!$A$2:$A$12000)</f>
        <v>CLA004</v>
      </c>
      <c r="G82" s="17" t="str">
        <f>VLOOKUP(D82,Consolidation!B:AA,25,FALSE)</f>
        <v>07HN</v>
      </c>
      <c r="H82" s="40">
        <f>VLOOKUP(D82,Consolidation!$B$2:$AH$11999,23,FALSE)</f>
        <v>2</v>
      </c>
      <c r="I82" s="65" t="str">
        <f>IF(Tableau4[[#This Row],[Cohorte]]="", "Inactif",
    IF(Tableau4[[#This Row],[Cohorte]]&gt;=30%, "Actif",
       IF(Tableau4[[#This Row],[Cohorte]]&lt;=25%, "Inactif", "À Vérifier")))</f>
        <v>Actif</v>
      </c>
    </row>
    <row r="83" spans="1:9" ht="29.5" customHeight="1" x14ac:dyDescent="0.35">
      <c r="A83" s="16" t="str">
        <f>IF(D83&lt;&gt;"","APP"&amp;TEXT(COUNTA($D$2:D83),"000"),"")</f>
        <v>APP082</v>
      </c>
      <c r="B83" s="17" t="str">
        <f>Individus[[#This Row],[ID_Individu]]</f>
        <v>IND082</v>
      </c>
      <c r="C83" s="17" t="str">
        <f>IFERROR(VLOOKUP(E83,Beneficiaires!B:C,2,FALSE),"Non trouvé")</f>
        <v>BEN018</v>
      </c>
      <c r="D83" s="17" t="str">
        <f>Consolication[[#This Row],[Nom et prénom 0 Name &amp; first name]]</f>
        <v>HALIMATOU</v>
      </c>
      <c r="E83" s="17" t="str">
        <f>VLOOKUP(D83,Consolidation!B:AA,2,FALSE)</f>
        <v>WOMEN ENTREPRENEURSHIP FACILITATION NETWORK (WEFN)</v>
      </c>
      <c r="F83" s="24" t="str" cm="1">
        <f t="array" ref="F83">_xlfn.XLOOKUP(Tableau4[[#This Row],[Nom_Beneficiaire]]&amp;H83,Classes!$D$2:$D$12000&amp;Classes!$E$2:$E$12000,Classes!$A$2:$A$12000)</f>
        <v>CLA004</v>
      </c>
      <c r="G83" s="17">
        <f>VLOOKUP(D83,Consolidation!B:AA,25,FALSE)</f>
        <v>8382</v>
      </c>
      <c r="H83" s="40">
        <f>VLOOKUP(D83,Consolidation!$B$2:$AH$11999,23,FALSE)</f>
        <v>2</v>
      </c>
      <c r="I83" s="65" t="str">
        <f>IF(Tableau4[[#This Row],[Cohorte]]="", "Inactif",
    IF(Tableau4[[#This Row],[Cohorte]]&gt;=30%, "Actif",
       IF(Tableau4[[#This Row],[Cohorte]]&lt;=25%, "Inactif", "À Vérifier")))</f>
        <v>Actif</v>
      </c>
    </row>
    <row r="84" spans="1:9" ht="29.5" customHeight="1" x14ac:dyDescent="0.35">
      <c r="A84" s="16" t="str">
        <f>IF(D84&lt;&gt;"","APP"&amp;TEXT(COUNTA($D$2:D84),"000"),"")</f>
        <v>APP083</v>
      </c>
      <c r="B84" s="17" t="str">
        <f>Individus[[#This Row],[ID_Individu]]</f>
        <v>IND083</v>
      </c>
      <c r="C84" s="17" t="str">
        <f>IFERROR(VLOOKUP(E84,Beneficiaires!B:C,2,FALSE),"Non trouvé")</f>
        <v>BEN018</v>
      </c>
      <c r="D84" s="17" t="str">
        <f>Consolication[[#This Row],[Nom et prénom 0 Name &amp; first name]]</f>
        <v>ROUKAYATOU</v>
      </c>
      <c r="E84" s="17" t="str">
        <f>VLOOKUP(D84,Consolidation!B:AA,2,FALSE)</f>
        <v>WOMEN ENTREPRENEURSHIP FACILITATION NETWORK (WEFN)</v>
      </c>
      <c r="F84" s="24" t="str" cm="1">
        <f t="array" ref="F84">_xlfn.XLOOKUP(Tableau4[[#This Row],[Nom_Beneficiaire]]&amp;H84,Classes!$D$2:$D$12000&amp;Classes!$E$2:$E$12000,Classes!$A$2:$A$12000)</f>
        <v>CLA004</v>
      </c>
      <c r="G84" s="17" t="str">
        <f>VLOOKUP(D84,Consolidation!B:AA,25,FALSE)</f>
        <v>IPD0</v>
      </c>
      <c r="H84" s="40">
        <f>VLOOKUP(D84,Consolidation!$B$2:$AH$11999,23,FALSE)</f>
        <v>2</v>
      </c>
      <c r="I84" s="65" t="str">
        <f>IF(Tableau4[[#This Row],[Cohorte]]="", "Inactif",
    IF(Tableau4[[#This Row],[Cohorte]]&gt;=30%, "Actif",
       IF(Tableau4[[#This Row],[Cohorte]]&lt;=25%, "Inactif", "À Vérifier")))</f>
        <v>Actif</v>
      </c>
    </row>
    <row r="85" spans="1:9" ht="29.5" customHeight="1" x14ac:dyDescent="0.35">
      <c r="A85" s="16" t="str">
        <f>IF(D85&lt;&gt;"","APP"&amp;TEXT(COUNTA($D$2:D85),"000"),"")</f>
        <v>APP084</v>
      </c>
      <c r="B85" s="17" t="str">
        <f>Individus[[#This Row],[ID_Individu]]</f>
        <v>IND084</v>
      </c>
      <c r="C85" s="17" t="str">
        <f>IFERROR(VLOOKUP(E85,Beneficiaires!B:C,2,FALSE),"Non trouvé")</f>
        <v>BEN018</v>
      </c>
      <c r="D85" s="17" t="str">
        <f>Consolication[[#This Row],[Nom et prénom 0 Name &amp; first name]]</f>
        <v>EBODE ODILE</v>
      </c>
      <c r="E85" s="17" t="str">
        <f>VLOOKUP(D85,Consolidation!B:AA,2,FALSE)</f>
        <v>WOMEN ENTREPRENEURSHIP FACILITATION NETWORK (WEFN)</v>
      </c>
      <c r="F85" s="24" t="str" cm="1">
        <f t="array" ref="F85">_xlfn.XLOOKUP(Tableau4[[#This Row],[Nom_Beneficiaire]]&amp;H85,Classes!$D$2:$D$12000&amp;Classes!$E$2:$E$12000,Classes!$A$2:$A$12000)</f>
        <v>CLA004</v>
      </c>
      <c r="G85" s="17" t="str">
        <f>VLOOKUP(D85,Consolidation!B:AA,25,FALSE)</f>
        <v>3F2S</v>
      </c>
      <c r="H85" s="40">
        <f>VLOOKUP(D85,Consolidation!$B$2:$AH$11999,23,FALSE)</f>
        <v>2</v>
      </c>
      <c r="I85" s="65" t="str">
        <f>IF(Tableau4[[#This Row],[Cohorte]]="", "Inactif",
    IF(Tableau4[[#This Row],[Cohorte]]&gt;=30%, "Actif",
       IF(Tableau4[[#This Row],[Cohorte]]&lt;=25%, "Inactif", "À Vérifier")))</f>
        <v>Actif</v>
      </c>
    </row>
    <row r="86" spans="1:9" ht="29.5" customHeight="1" x14ac:dyDescent="0.35">
      <c r="A86" s="16" t="str">
        <f>IF(D86&lt;&gt;"","APP"&amp;TEXT(COUNTA($D$2:D86),"000"),"")</f>
        <v>APP085</v>
      </c>
      <c r="B86" s="17" t="str">
        <f>Individus[[#This Row],[ID_Individu]]</f>
        <v>IND085</v>
      </c>
      <c r="C86" s="17" t="str">
        <f>IFERROR(VLOOKUP(E86,Beneficiaires!B:C,2,FALSE),"Non trouvé")</f>
        <v>BEN018</v>
      </c>
      <c r="D86" s="17" t="str">
        <f>Consolication[[#This Row],[Nom et prénom 0 Name &amp; first name]]</f>
        <v>BETAK AGNES</v>
      </c>
      <c r="E86" s="17" t="str">
        <f>VLOOKUP(D86,Consolidation!B:AA,2,FALSE)</f>
        <v>WOMEN ENTREPRENEURSHIP FACILITATION NETWORK (WEFN)</v>
      </c>
      <c r="F86" s="24" t="str" cm="1">
        <f t="array" ref="F86">_xlfn.XLOOKUP(Tableau4[[#This Row],[Nom_Beneficiaire]]&amp;H86,Classes!$D$2:$D$12000&amp;Classes!$E$2:$E$12000,Classes!$A$2:$A$12000)</f>
        <v>CLA004</v>
      </c>
      <c r="G86" s="17" t="str">
        <f>VLOOKUP(D86,Consolidation!B:AA,25,FALSE)</f>
        <v>QT42</v>
      </c>
      <c r="H86" s="40">
        <f>VLOOKUP(D86,Consolidation!$B$2:$AH$11999,23,FALSE)</f>
        <v>2</v>
      </c>
      <c r="I86" s="65" t="str">
        <f>IF(Tableau4[[#This Row],[Cohorte]]="", "Inactif",
    IF(Tableau4[[#This Row],[Cohorte]]&gt;=30%, "Actif",
       IF(Tableau4[[#This Row],[Cohorte]]&lt;=25%, "Inactif", "À Vérifier")))</f>
        <v>Actif</v>
      </c>
    </row>
    <row r="87" spans="1:9" ht="29.5" customHeight="1" x14ac:dyDescent="0.35">
      <c r="A87" s="16" t="str">
        <f>IF(D87&lt;&gt;"","APP"&amp;TEXT(COUNTA($D$2:D87),"000"),"")</f>
        <v>APP086</v>
      </c>
      <c r="B87" s="17" t="str">
        <f>Individus[[#This Row],[ID_Individu]]</f>
        <v>IND086</v>
      </c>
      <c r="C87" s="17" t="str">
        <f>IFERROR(VLOOKUP(E87,Beneficiaires!B:C,2,FALSE),"Non trouvé")</f>
        <v>BEN018</v>
      </c>
      <c r="D87" s="17" t="str">
        <f>Consolication[[#This Row],[Nom et prénom 0 Name &amp; first name]]</f>
        <v>BETAK BLANDINE</v>
      </c>
      <c r="E87" s="17" t="str">
        <f>VLOOKUP(D87,Consolidation!B:AA,2,FALSE)</f>
        <v>WOMEN ENTREPRENEURSHIP FACILITATION NETWORK (WEFN)</v>
      </c>
      <c r="F87" s="24" t="str" cm="1">
        <f t="array" ref="F87">_xlfn.XLOOKUP(Tableau4[[#This Row],[Nom_Beneficiaire]]&amp;H87,Classes!$D$2:$D$12000&amp;Classes!$E$2:$E$12000,Classes!$A$2:$A$12000)</f>
        <v>CLA004</v>
      </c>
      <c r="G87" s="17" t="str">
        <f>VLOOKUP(D87,Consolidation!B:AA,25,FALSE)</f>
        <v>YQVI</v>
      </c>
      <c r="H87" s="40">
        <f>VLOOKUP(D87,Consolidation!$B$2:$AH$11999,23,FALSE)</f>
        <v>2</v>
      </c>
      <c r="I87" s="65" t="str">
        <f>IF(Tableau4[[#This Row],[Cohorte]]="", "Inactif",
    IF(Tableau4[[#This Row],[Cohorte]]&gt;=30%, "Actif",
       IF(Tableau4[[#This Row],[Cohorte]]&lt;=25%, "Inactif", "À Vérifier")))</f>
        <v>Actif</v>
      </c>
    </row>
    <row r="88" spans="1:9" ht="29.5" customHeight="1" x14ac:dyDescent="0.35">
      <c r="A88" s="16" t="str">
        <f>IF(D88&lt;&gt;"","APP"&amp;TEXT(COUNTA($D$2:D88),"000"),"")</f>
        <v>APP087</v>
      </c>
      <c r="B88" s="17" t="str">
        <f>Individus[[#This Row],[ID_Individu]]</f>
        <v>IND087</v>
      </c>
      <c r="C88" s="17" t="str">
        <f>IFERROR(VLOOKUP(E88,Beneficiaires!B:C,2,FALSE),"Non trouvé")</f>
        <v>BEN018</v>
      </c>
      <c r="D88" s="17" t="str">
        <f>Consolication[[#This Row],[Nom et prénom 0 Name &amp; first name]]</f>
        <v>NGO NKEN ESTHER</v>
      </c>
      <c r="E88" s="17" t="str">
        <f>VLOOKUP(D88,Consolidation!B:AA,2,FALSE)</f>
        <v>WOMEN ENTREPRENEURSHIP FACILITATION NETWORK (WEFN)</v>
      </c>
      <c r="F88" s="24" t="str" cm="1">
        <f t="array" ref="F88">_xlfn.XLOOKUP(Tableau4[[#This Row],[Nom_Beneficiaire]]&amp;H88,Classes!$D$2:$D$12000&amp;Classes!$E$2:$E$12000,Classes!$A$2:$A$12000)</f>
        <v>CLA004</v>
      </c>
      <c r="G88" s="17" t="str">
        <f>VLOOKUP(D88,Consolidation!B:AA,25,FALSE)</f>
        <v>8C0F</v>
      </c>
      <c r="H88" s="40">
        <f>VLOOKUP(D88,Consolidation!$B$2:$AH$11999,23,FALSE)</f>
        <v>2</v>
      </c>
      <c r="I88" s="65" t="str">
        <f>IF(Tableau4[[#This Row],[Cohorte]]="", "Inactif",
    IF(Tableau4[[#This Row],[Cohorte]]&gt;=30%, "Actif",
       IF(Tableau4[[#This Row],[Cohorte]]&lt;=25%, "Inactif", "À Vérifier")))</f>
        <v>Actif</v>
      </c>
    </row>
    <row r="89" spans="1:9" ht="29.5" customHeight="1" x14ac:dyDescent="0.35">
      <c r="A89" s="16" t="str">
        <f>IF(D89&lt;&gt;"","APP"&amp;TEXT(COUNTA($D$2:D89),"000"),"")</f>
        <v>APP088</v>
      </c>
      <c r="B89" s="17" t="str">
        <f>Individus[[#This Row],[ID_Individu]]</f>
        <v>IND088</v>
      </c>
      <c r="C89" s="17" t="str">
        <f>IFERROR(VLOOKUP(E89,Beneficiaires!B:C,2,FALSE),"Non trouvé")</f>
        <v>BEN018</v>
      </c>
      <c r="D89" s="17" t="str">
        <f>Consolication[[#This Row],[Nom et prénom 0 Name &amp; first name]]</f>
        <v>ALIMA OSCARINE</v>
      </c>
      <c r="E89" s="17" t="str">
        <f>VLOOKUP(D89,Consolidation!B:AA,2,FALSE)</f>
        <v>WOMEN ENTREPRENEURSHIP FACILITATION NETWORK (WEFN)</v>
      </c>
      <c r="F89" s="24" t="str" cm="1">
        <f t="array" ref="F89">_xlfn.XLOOKUP(Tableau4[[#This Row],[Nom_Beneficiaire]]&amp;H89,Classes!$D$2:$D$12000&amp;Classes!$E$2:$E$12000,Classes!$A$2:$A$12000)</f>
        <v>CLA004</v>
      </c>
      <c r="G89" s="17" t="str">
        <f>VLOOKUP(D89,Consolidation!B:AA,25,FALSE)</f>
        <v>T2P7</v>
      </c>
      <c r="H89" s="40">
        <f>VLOOKUP(D89,Consolidation!$B$2:$AH$11999,23,FALSE)</f>
        <v>2</v>
      </c>
      <c r="I89" s="65" t="str">
        <f>IF(Tableau4[[#This Row],[Cohorte]]="", "Inactif",
    IF(Tableau4[[#This Row],[Cohorte]]&gt;=30%, "Actif",
       IF(Tableau4[[#This Row],[Cohorte]]&lt;=25%, "Inactif", "À Vérifier")))</f>
        <v>Actif</v>
      </c>
    </row>
    <row r="90" spans="1:9" ht="29.5" customHeight="1" x14ac:dyDescent="0.35">
      <c r="A90" s="16" t="str">
        <f>IF(D90&lt;&gt;"","APP"&amp;TEXT(COUNTA($D$2:D90),"000"),"")</f>
        <v>APP089</v>
      </c>
      <c r="B90" s="17" t="str">
        <f>Individus[[#This Row],[ID_Individu]]</f>
        <v>IND089</v>
      </c>
      <c r="C90" s="17" t="str">
        <f>IFERROR(VLOOKUP(E90,Beneficiaires!B:C,2,FALSE),"Non trouvé")</f>
        <v>BEN018</v>
      </c>
      <c r="D90" s="17" t="str">
        <f>Consolication[[#This Row],[Nom et prénom 0 Name &amp; first name]]</f>
        <v>MBOE ZE MARIE</v>
      </c>
      <c r="E90" s="17" t="str">
        <f>VLOOKUP(D90,Consolidation!B:AA,2,FALSE)</f>
        <v>WOMEN ENTREPRENEURSHIP FACILITATION NETWORK (WEFN)</v>
      </c>
      <c r="F90" s="24" t="str" cm="1">
        <f t="array" ref="F90">_xlfn.XLOOKUP(Tableau4[[#This Row],[Nom_Beneficiaire]]&amp;H90,Classes!$D$2:$D$12000&amp;Classes!$E$2:$E$12000,Classes!$A$2:$A$12000)</f>
        <v>CLA004</v>
      </c>
      <c r="G90" s="17" t="str">
        <f>VLOOKUP(D90,Consolidation!B:AA,25,FALSE)</f>
        <v>MMKA</v>
      </c>
      <c r="H90" s="40">
        <f>VLOOKUP(D90,Consolidation!$B$2:$AH$11999,23,FALSE)</f>
        <v>2</v>
      </c>
      <c r="I90" s="65" t="str">
        <f>IF(Tableau4[[#This Row],[Cohorte]]="", "Inactif",
    IF(Tableau4[[#This Row],[Cohorte]]&gt;=30%, "Actif",
       IF(Tableau4[[#This Row],[Cohorte]]&lt;=25%, "Inactif", "À Vérifier")))</f>
        <v>Actif</v>
      </c>
    </row>
    <row r="91" spans="1:9" ht="29.5" customHeight="1" x14ac:dyDescent="0.35">
      <c r="A91" s="16" t="str">
        <f>IF(D91&lt;&gt;"","APP"&amp;TEXT(COUNTA($D$2:D91),"000"),"")</f>
        <v>APP090</v>
      </c>
      <c r="B91" s="17" t="str">
        <f>Individus[[#This Row],[ID_Individu]]</f>
        <v>IND090</v>
      </c>
      <c r="C91" s="17" t="str">
        <f>IFERROR(VLOOKUP(E91,Beneficiaires!B:C,2,FALSE),"Non trouvé")</f>
        <v>BEN016</v>
      </c>
      <c r="D91" s="17" t="str">
        <f>Consolication[[#This Row],[Nom et prénom 0 Name &amp; first name]]</f>
        <v>APOUAMOUN ABDEL AZIZ</v>
      </c>
      <c r="E91" s="17" t="str">
        <f>VLOOKUP(D91,Consolidation!B:AA,2,FALSE)</f>
        <v>GIC AGROPASTORAL KETTY</v>
      </c>
      <c r="F91" s="24" t="str" cm="1">
        <f t="array" ref="F91">_xlfn.XLOOKUP(Tableau4[[#This Row],[Nom_Beneficiaire]]&amp;H91,Classes!$D$2:$D$12000&amp;Classes!$E$2:$E$12000,Classes!$A$2:$A$12000)</f>
        <v>CLA005</v>
      </c>
      <c r="G91" s="17" t="str">
        <f>VLOOKUP(D91,Consolidation!B:AA,25,FALSE)</f>
        <v>Q47O</v>
      </c>
      <c r="H91" s="40">
        <f>VLOOKUP(D91,Consolidation!$B$2:$AH$11999,23,FALSE)</f>
        <v>1</v>
      </c>
      <c r="I91" s="65" t="str">
        <f>IF(Tableau4[[#This Row],[Cohorte]]="", "Inactif",
    IF(Tableau4[[#This Row],[Cohorte]]&gt;=30%, "Actif",
       IF(Tableau4[[#This Row],[Cohorte]]&lt;=25%, "Inactif", "À Vérifier")))</f>
        <v>Actif</v>
      </c>
    </row>
    <row r="92" spans="1:9" ht="29.5" customHeight="1" x14ac:dyDescent="0.35">
      <c r="A92" s="16" t="str">
        <f>IF(D92&lt;&gt;"","APP"&amp;TEXT(COUNTA($D$2:D92),"000"),"")</f>
        <v>APP091</v>
      </c>
      <c r="B92" s="17" t="str">
        <f>Individus[[#This Row],[ID_Individu]]</f>
        <v>IND091</v>
      </c>
      <c r="C92" s="17" t="str">
        <f>IFERROR(VLOOKUP(E92,Beneficiaires!B:C,2,FALSE),"Non trouvé")</f>
        <v>BEN016</v>
      </c>
      <c r="D92" s="17" t="str">
        <f>Consolication[[#This Row],[Nom et prénom 0 Name &amp; first name]]</f>
        <v>ATALE MBA JEAN BAPTISTE</v>
      </c>
      <c r="E92" s="17" t="str">
        <f>VLOOKUP(D92,Consolidation!B:AA,2,FALSE)</f>
        <v>GIC AGROPASTORAL KETTY</v>
      </c>
      <c r="F92" s="24" t="str" cm="1">
        <f t="array" ref="F92">_xlfn.XLOOKUP(Tableau4[[#This Row],[Nom_Beneficiaire]]&amp;H92,Classes!$D$2:$D$12000&amp;Classes!$E$2:$E$12000,Classes!$A$2:$A$12000)</f>
        <v>CLA005</v>
      </c>
      <c r="G92" s="17" t="str">
        <f>VLOOKUP(D92,Consolidation!B:AA,25,FALSE)</f>
        <v>433N</v>
      </c>
      <c r="H92" s="40">
        <f>VLOOKUP(D92,Consolidation!$B$2:$AH$11999,23,FALSE)</f>
        <v>1</v>
      </c>
      <c r="I92" s="65" t="str">
        <f>IF(Tableau4[[#This Row],[Cohorte]]="", "Inactif",
    IF(Tableau4[[#This Row],[Cohorte]]&gt;=30%, "Actif",
       IF(Tableau4[[#This Row],[Cohorte]]&lt;=25%, "Inactif", "À Vérifier")))</f>
        <v>Actif</v>
      </c>
    </row>
    <row r="93" spans="1:9" ht="29.5" customHeight="1" x14ac:dyDescent="0.35">
      <c r="A93" s="16" t="str">
        <f>IF(D93&lt;&gt;"","APP"&amp;TEXT(COUNTA($D$2:D93),"000"),"")</f>
        <v>APP092</v>
      </c>
      <c r="B93" s="17" t="str">
        <f>Individus[[#This Row],[ID_Individu]]</f>
        <v>IND092</v>
      </c>
      <c r="C93" s="17" t="str">
        <f>IFERROR(VLOOKUP(E93,Beneficiaires!B:C,2,FALSE),"Non trouvé")</f>
        <v>BEN016</v>
      </c>
      <c r="D93" s="17" t="str">
        <f>Consolication[[#This Row],[Nom et prénom 0 Name &amp; first name]]</f>
        <v>ATIKATOU NJOUFE</v>
      </c>
      <c r="E93" s="17" t="str">
        <f>VLOOKUP(D93,Consolidation!B:AA,2,FALSE)</f>
        <v>GIC AGROPASTORAL KETTY</v>
      </c>
      <c r="F93" s="24" t="str" cm="1">
        <f t="array" ref="F93">_xlfn.XLOOKUP(Tableau4[[#This Row],[Nom_Beneficiaire]]&amp;H93,Classes!$D$2:$D$12000&amp;Classes!$E$2:$E$12000,Classes!$A$2:$A$12000)</f>
        <v>CLA005</v>
      </c>
      <c r="G93" s="17" t="str">
        <f>VLOOKUP(D93,Consolidation!B:AA,25,FALSE)</f>
        <v>JSC5</v>
      </c>
      <c r="H93" s="40">
        <f>VLOOKUP(D93,Consolidation!$B$2:$AH$11999,23,FALSE)</f>
        <v>1</v>
      </c>
      <c r="I93" s="65" t="str">
        <f>IF(Tableau4[[#This Row],[Cohorte]]="", "Inactif",
    IF(Tableau4[[#This Row],[Cohorte]]&gt;=30%, "Actif",
       IF(Tableau4[[#This Row],[Cohorte]]&lt;=25%, "Inactif", "À Vérifier")))</f>
        <v>Actif</v>
      </c>
    </row>
    <row r="94" spans="1:9" ht="29.5" customHeight="1" x14ac:dyDescent="0.35">
      <c r="A94" s="16" t="str">
        <f>IF(D94&lt;&gt;"","APP"&amp;TEXT(COUNTA($D$2:D94),"000"),"")</f>
        <v>APP093</v>
      </c>
      <c r="B94" s="17" t="str">
        <f>Individus[[#This Row],[ID_Individu]]</f>
        <v>IND093</v>
      </c>
      <c r="C94" s="17" t="str">
        <f>IFERROR(VLOOKUP(E94,Beneficiaires!B:C,2,FALSE),"Non trouvé")</f>
        <v>BEN016</v>
      </c>
      <c r="D94" s="17" t="str">
        <f>Consolication[[#This Row],[Nom et prénom 0 Name &amp; first name]]</f>
        <v>AWEL MOHAMED NTETMOUN RICHARD</v>
      </c>
      <c r="E94" s="17" t="str">
        <f>VLOOKUP(D94,Consolidation!B:AA,2,FALSE)</f>
        <v>GIC AGROPASTORAL KETTY</v>
      </c>
      <c r="F94" s="24" t="str" cm="1">
        <f t="array" ref="F94">_xlfn.XLOOKUP(Tableau4[[#This Row],[Nom_Beneficiaire]]&amp;H94,Classes!$D$2:$D$12000&amp;Classes!$E$2:$E$12000,Classes!$A$2:$A$12000)</f>
        <v>CLA005</v>
      </c>
      <c r="G94" s="17" t="str">
        <f>VLOOKUP(D94,Consolidation!B:AA,25,FALSE)</f>
        <v>J0BR</v>
      </c>
      <c r="H94" s="40">
        <f>VLOOKUP(D94,Consolidation!$B$2:$AH$11999,23,FALSE)</f>
        <v>1</v>
      </c>
      <c r="I94" s="65" t="str">
        <f>IF(Tableau4[[#This Row],[Cohorte]]="", "Inactif",
    IF(Tableau4[[#This Row],[Cohorte]]&gt;=30%, "Actif",
       IF(Tableau4[[#This Row],[Cohorte]]&lt;=25%, "Inactif", "À Vérifier")))</f>
        <v>Actif</v>
      </c>
    </row>
    <row r="95" spans="1:9" ht="29.5" customHeight="1" x14ac:dyDescent="0.35">
      <c r="A95" s="16" t="str">
        <f>IF(D95&lt;&gt;"","APP"&amp;TEXT(COUNTA($D$2:D95),"000"),"")</f>
        <v>APP094</v>
      </c>
      <c r="B95" s="17" t="str">
        <f>Individus[[#This Row],[ID_Individu]]</f>
        <v>IND094</v>
      </c>
      <c r="C95" s="17" t="str">
        <f>IFERROR(VLOOKUP(E95,Beneficiaires!B:C,2,FALSE),"Non trouvé")</f>
        <v>BEN016</v>
      </c>
      <c r="D95" s="17" t="str">
        <f>Consolication[[#This Row],[Nom et prénom 0 Name &amp; first name]]</f>
        <v>HAFSA JAZIDINE NKAH SAKINA</v>
      </c>
      <c r="E95" s="17" t="str">
        <f>VLOOKUP(D95,Consolidation!B:AA,2,FALSE)</f>
        <v>GIC AGROPASTORAL KETTY</v>
      </c>
      <c r="F95" s="24" t="str" cm="1">
        <f t="array" ref="F95">_xlfn.XLOOKUP(Tableau4[[#This Row],[Nom_Beneficiaire]]&amp;H95,Classes!$D$2:$D$12000&amp;Classes!$E$2:$E$12000,Classes!$A$2:$A$12000)</f>
        <v>CLA005</v>
      </c>
      <c r="G95" s="17" t="str">
        <f>VLOOKUP(D95,Consolidation!B:AA,25,FALSE)</f>
        <v>5P0J</v>
      </c>
      <c r="H95" s="40">
        <f>VLOOKUP(D95,Consolidation!$B$2:$AH$11999,23,FALSE)</f>
        <v>1</v>
      </c>
      <c r="I95" s="65" t="str">
        <f>IF(Tableau4[[#This Row],[Cohorte]]="", "Inactif",
    IF(Tableau4[[#This Row],[Cohorte]]&gt;=30%, "Actif",
       IF(Tableau4[[#This Row],[Cohorte]]&lt;=25%, "Inactif", "À Vérifier")))</f>
        <v>Actif</v>
      </c>
    </row>
    <row r="96" spans="1:9" ht="29.5" customHeight="1" x14ac:dyDescent="0.35">
      <c r="A96" s="16" t="str">
        <f>IF(D96&lt;&gt;"","APP"&amp;TEXT(COUNTA($D$2:D96),"000"),"")</f>
        <v>APP095</v>
      </c>
      <c r="B96" s="17" t="str">
        <f>Individus[[#This Row],[ID_Individu]]</f>
        <v>IND095</v>
      </c>
      <c r="C96" s="17" t="str">
        <f>IFERROR(VLOOKUP(E96,Beneficiaires!B:C,2,FALSE),"Non trouvé")</f>
        <v>BEN016</v>
      </c>
      <c r="D96" s="17" t="str">
        <f>Consolication[[#This Row],[Nom et prénom 0 Name &amp; first name]]</f>
        <v>KACHE PEKASSA ADAMOU</v>
      </c>
      <c r="E96" s="17" t="str">
        <f>VLOOKUP(D96,Consolidation!B:AA,2,FALSE)</f>
        <v>GIC AGROPASTORAL KETTY</v>
      </c>
      <c r="F96" s="24" t="str" cm="1">
        <f t="array" ref="F96">_xlfn.XLOOKUP(Tableau4[[#This Row],[Nom_Beneficiaire]]&amp;H96,Classes!$D$2:$D$12000&amp;Classes!$E$2:$E$12000,Classes!$A$2:$A$12000)</f>
        <v>CLA005</v>
      </c>
      <c r="G96" s="17" t="str">
        <f>VLOOKUP(D96,Consolidation!B:AA,25,FALSE)</f>
        <v>S42T</v>
      </c>
      <c r="H96" s="40">
        <f>VLOOKUP(D96,Consolidation!$B$2:$AH$11999,23,FALSE)</f>
        <v>1</v>
      </c>
      <c r="I96" s="65" t="str">
        <f>IF(Tableau4[[#This Row],[Cohorte]]="", "Inactif",
    IF(Tableau4[[#This Row],[Cohorte]]&gt;=30%, "Actif",
       IF(Tableau4[[#This Row],[Cohorte]]&lt;=25%, "Inactif", "À Vérifier")))</f>
        <v>Actif</v>
      </c>
    </row>
    <row r="97" spans="1:9" ht="29.5" customHeight="1" x14ac:dyDescent="0.35">
      <c r="A97" s="16" t="str">
        <f>IF(D97&lt;&gt;"","APP"&amp;TEXT(COUNTA($D$2:D97),"000"),"")</f>
        <v>APP096</v>
      </c>
      <c r="B97" s="17" t="str">
        <f>Individus[[#This Row],[ID_Individu]]</f>
        <v>IND096</v>
      </c>
      <c r="C97" s="17" t="str">
        <f>IFERROR(VLOOKUP(E97,Beneficiaires!B:C,2,FALSE),"Non trouvé")</f>
        <v>BEN016</v>
      </c>
      <c r="D97" s="17" t="str">
        <f>Consolication[[#This Row],[Nom et prénom 0 Name &amp; first name]]</f>
        <v>KAN PRECIOUS KUNE</v>
      </c>
      <c r="E97" s="17" t="str">
        <f>VLOOKUP(D97,Consolidation!B:AA,2,FALSE)</f>
        <v>GIC AGROPASTORAL KETTY</v>
      </c>
      <c r="F97" s="24" t="str" cm="1">
        <f t="array" ref="F97">_xlfn.XLOOKUP(Tableau4[[#This Row],[Nom_Beneficiaire]]&amp;H97,Classes!$D$2:$D$12000&amp;Classes!$E$2:$E$12000,Classes!$A$2:$A$12000)</f>
        <v>CLA005</v>
      </c>
      <c r="G97" s="17" t="str">
        <f>VLOOKUP(D97,Consolidation!B:AA,25,FALSE)</f>
        <v>XE5Z</v>
      </c>
      <c r="H97" s="40">
        <f>VLOOKUP(D97,Consolidation!$B$2:$AH$11999,23,FALSE)</f>
        <v>1</v>
      </c>
      <c r="I97" s="65" t="str">
        <f>IF(Tableau4[[#This Row],[Cohorte]]="", "Inactif",
    IF(Tableau4[[#This Row],[Cohorte]]&gt;=30%, "Actif",
       IF(Tableau4[[#This Row],[Cohorte]]&lt;=25%, "Inactif", "À Vérifier")))</f>
        <v>Actif</v>
      </c>
    </row>
    <row r="98" spans="1:9" ht="29.5" customHeight="1" x14ac:dyDescent="0.35">
      <c r="A98" s="16" t="str">
        <f>IF(D98&lt;&gt;"","APP"&amp;TEXT(COUNTA($D$2:D98),"000"),"")</f>
        <v>APP097</v>
      </c>
      <c r="B98" s="17" t="str">
        <f>Individus[[#This Row],[ID_Individu]]</f>
        <v>IND097</v>
      </c>
      <c r="C98" s="17" t="str">
        <f>IFERROR(VLOOKUP(E98,Beneficiaires!B:C,2,FALSE),"Non trouvé")</f>
        <v>BEN016</v>
      </c>
      <c r="D98" s="17" t="str">
        <f>Consolication[[#This Row],[Nom et prénom 0 Name &amp; first name]]</f>
        <v>KOUGAN ESTHER</v>
      </c>
      <c r="E98" s="17" t="str">
        <f>VLOOKUP(D98,Consolidation!B:AA,2,FALSE)</f>
        <v>GIC AGROPASTORAL KETTY</v>
      </c>
      <c r="F98" s="24" t="str" cm="1">
        <f t="array" ref="F98">_xlfn.XLOOKUP(Tableau4[[#This Row],[Nom_Beneficiaire]]&amp;H98,Classes!$D$2:$D$12000&amp;Classes!$E$2:$E$12000,Classes!$A$2:$A$12000)</f>
        <v>CLA005</v>
      </c>
      <c r="G98" s="17" t="str">
        <f>VLOOKUP(D98,Consolidation!B:AA,25,FALSE)</f>
        <v>70AX</v>
      </c>
      <c r="H98" s="40">
        <f>VLOOKUP(D98,Consolidation!$B$2:$AH$11999,23,FALSE)</f>
        <v>1</v>
      </c>
      <c r="I98" s="65" t="str">
        <f>IF(Tableau4[[#This Row],[Cohorte]]="", "Inactif",
    IF(Tableau4[[#This Row],[Cohorte]]&gt;=30%, "Actif",
       IF(Tableau4[[#This Row],[Cohorte]]&lt;=25%, "Inactif", "À Vérifier")))</f>
        <v>Actif</v>
      </c>
    </row>
    <row r="99" spans="1:9" ht="29.5" customHeight="1" x14ac:dyDescent="0.35">
      <c r="A99" s="16" t="str">
        <f>IF(D99&lt;&gt;"","APP"&amp;TEXT(COUNTA($D$2:D99),"000"),"")</f>
        <v>APP098</v>
      </c>
      <c r="B99" s="17" t="str">
        <f>Individus[[#This Row],[ID_Individu]]</f>
        <v>IND098</v>
      </c>
      <c r="C99" s="17" t="str">
        <f>IFERROR(VLOOKUP(E99,Beneficiaires!B:C,2,FALSE),"Non trouvé")</f>
        <v>BEN016</v>
      </c>
      <c r="D99" s="17" t="str">
        <f>Consolication[[#This Row],[Nom et prénom 0 Name &amp; first name]]</f>
        <v>KPOUMIE NTIANJEMGNIGNI RACHIDOU</v>
      </c>
      <c r="E99" s="17" t="str">
        <f>VLOOKUP(D99,Consolidation!B:AA,2,FALSE)</f>
        <v>GIC AGROPASTORAL KETTY</v>
      </c>
      <c r="F99" s="24" t="str" cm="1">
        <f t="array" ref="F99">_xlfn.XLOOKUP(Tableau4[[#This Row],[Nom_Beneficiaire]]&amp;H99,Classes!$D$2:$D$12000&amp;Classes!$E$2:$E$12000,Classes!$A$2:$A$12000)</f>
        <v>CLA005</v>
      </c>
      <c r="G99" s="17" t="str">
        <f>VLOOKUP(D99,Consolidation!B:AA,25,FALSE)</f>
        <v>9WM3</v>
      </c>
      <c r="H99" s="40">
        <f>VLOOKUP(D99,Consolidation!$B$2:$AH$11999,23,FALSE)</f>
        <v>1</v>
      </c>
      <c r="I99" s="65" t="str">
        <f>IF(Tableau4[[#This Row],[Cohorte]]="", "Inactif",
    IF(Tableau4[[#This Row],[Cohorte]]&gt;=30%, "Actif",
       IF(Tableau4[[#This Row],[Cohorte]]&lt;=25%, "Inactif", "À Vérifier")))</f>
        <v>Actif</v>
      </c>
    </row>
    <row r="100" spans="1:9" ht="29.5" customHeight="1" x14ac:dyDescent="0.35">
      <c r="A100" s="16" t="str">
        <f>IF(D100&lt;&gt;"","APP"&amp;TEXT(COUNTA($D$2:D100),"000"),"")</f>
        <v>APP099</v>
      </c>
      <c r="B100" s="17" t="str">
        <f>Individus[[#This Row],[ID_Individu]]</f>
        <v>IND099</v>
      </c>
      <c r="C100" s="17" t="str">
        <f>IFERROR(VLOOKUP(E100,Beneficiaires!B:C,2,FALSE),"Non trouvé")</f>
        <v>BEN016</v>
      </c>
      <c r="D100" s="17" t="str">
        <f>Consolication[[#This Row],[Nom et prénom 0 Name &amp; first name]]</f>
        <v>LIMI AMZA</v>
      </c>
      <c r="E100" s="17" t="str">
        <f>VLOOKUP(D100,Consolidation!B:AA,2,FALSE)</f>
        <v>GIC AGROPASTORAL KETTY</v>
      </c>
      <c r="F100" s="24" t="str" cm="1">
        <f t="array" ref="F100">_xlfn.XLOOKUP(Tableau4[[#This Row],[Nom_Beneficiaire]]&amp;H100,Classes!$D$2:$D$12000&amp;Classes!$E$2:$E$12000,Classes!$A$2:$A$12000)</f>
        <v>CLA005</v>
      </c>
      <c r="G100" s="17" t="str">
        <f>VLOOKUP(D100,Consolidation!B:AA,25,FALSE)</f>
        <v>XBOD</v>
      </c>
      <c r="H100" s="40">
        <f>VLOOKUP(D100,Consolidation!$B$2:$AH$11999,23,FALSE)</f>
        <v>1</v>
      </c>
      <c r="I100" s="65" t="str">
        <f>IF(Tableau4[[#This Row],[Cohorte]]="", "Inactif",
    IF(Tableau4[[#This Row],[Cohorte]]&gt;=30%, "Actif",
       IF(Tableau4[[#This Row],[Cohorte]]&lt;=25%, "Inactif", "À Vérifier")))</f>
        <v>Actif</v>
      </c>
    </row>
    <row r="101" spans="1:9" ht="29.5" customHeight="1" x14ac:dyDescent="0.35">
      <c r="A101" s="16" t="str">
        <f>IF(D101&lt;&gt;"","APP"&amp;TEXT(COUNTA($D$2:D101),"000"),"")</f>
        <v>APP100</v>
      </c>
      <c r="B101" s="17" t="str">
        <f>Individus[[#This Row],[ID_Individu]]</f>
        <v>IND100</v>
      </c>
      <c r="C101" s="17" t="str">
        <f>IFERROR(VLOOKUP(E101,Beneficiaires!B:C,2,FALSE),"Non trouvé")</f>
        <v>BEN016</v>
      </c>
      <c r="D101" s="17" t="str">
        <f>Consolication[[#This Row],[Nom et prénom 0 Name &amp; first name]]</f>
        <v>LINDOU TAPON AMEL NABIL</v>
      </c>
      <c r="E101" s="17" t="str">
        <f>VLOOKUP(D101,Consolidation!B:AA,2,FALSE)</f>
        <v>GIC AGROPASTORAL KETTY</v>
      </c>
      <c r="F101" s="24" t="str" cm="1">
        <f t="array" ref="F101">_xlfn.XLOOKUP(Tableau4[[#This Row],[Nom_Beneficiaire]]&amp;H101,Classes!$D$2:$D$12000&amp;Classes!$E$2:$E$12000,Classes!$A$2:$A$12000)</f>
        <v>CLA005</v>
      </c>
      <c r="G101" s="17" t="str">
        <f>VLOOKUP(D101,Consolidation!B:AA,25,FALSE)</f>
        <v>3EM4</v>
      </c>
      <c r="H101" s="40">
        <f>VLOOKUP(D101,Consolidation!$B$2:$AH$11999,23,FALSE)</f>
        <v>1</v>
      </c>
      <c r="I101" s="65" t="str">
        <f>IF(Tableau4[[#This Row],[Cohorte]]="", "Inactif",
    IF(Tableau4[[#This Row],[Cohorte]]&gt;=30%, "Actif",
       IF(Tableau4[[#This Row],[Cohorte]]&lt;=25%, "Inactif", "À Vérifier")))</f>
        <v>Actif</v>
      </c>
    </row>
    <row r="102" spans="1:9" ht="29.5" customHeight="1" x14ac:dyDescent="0.35">
      <c r="A102" s="16" t="str">
        <f>IF(D102&lt;&gt;"","APP"&amp;TEXT(COUNTA($D$2:D102),"000"),"")</f>
        <v>APP101</v>
      </c>
      <c r="B102" s="17" t="str">
        <f>Individus[[#This Row],[ID_Individu]]</f>
        <v>IND101</v>
      </c>
      <c r="C102" s="17" t="str">
        <f>IFERROR(VLOOKUP(E102,Beneficiaires!B:C,2,FALSE),"Non trouvé")</f>
        <v>BEN016</v>
      </c>
      <c r="D102" s="17" t="str">
        <f>Consolication[[#This Row],[Nom et prénom 0 Name &amp; first name]]</f>
        <v>MASSAH BARAKISSOU</v>
      </c>
      <c r="E102" s="17" t="str">
        <f>VLOOKUP(D102,Consolidation!B:AA,2,FALSE)</f>
        <v>GIC AGROPASTORAL KETTY</v>
      </c>
      <c r="F102" s="24" t="str" cm="1">
        <f t="array" ref="F102">_xlfn.XLOOKUP(Tableau4[[#This Row],[Nom_Beneficiaire]]&amp;H102,Classes!$D$2:$D$12000&amp;Classes!$E$2:$E$12000,Classes!$A$2:$A$12000)</f>
        <v>CLA005</v>
      </c>
      <c r="G102" s="17" t="str">
        <f>VLOOKUP(D102,Consolidation!B:AA,25,FALSE)</f>
        <v>4MKR</v>
      </c>
      <c r="H102" s="40">
        <f>VLOOKUP(D102,Consolidation!$B$2:$AH$11999,23,FALSE)</f>
        <v>1</v>
      </c>
      <c r="I102" s="65" t="str">
        <f>IF(Tableau4[[#This Row],[Cohorte]]="", "Inactif",
    IF(Tableau4[[#This Row],[Cohorte]]&gt;=30%, "Actif",
       IF(Tableau4[[#This Row],[Cohorte]]&lt;=25%, "Inactif", "À Vérifier")))</f>
        <v>Actif</v>
      </c>
    </row>
    <row r="103" spans="1:9" ht="29.5" customHeight="1" x14ac:dyDescent="0.35">
      <c r="A103" s="16" t="str">
        <f>IF(D103&lt;&gt;"","APP"&amp;TEXT(COUNTA($D$2:D103),"000"),"")</f>
        <v>APP102</v>
      </c>
      <c r="B103" s="17" t="str">
        <f>Individus[[#This Row],[ID_Individu]]</f>
        <v>IND102</v>
      </c>
      <c r="C103" s="17" t="str">
        <f>IFERROR(VLOOKUP(E103,Beneficiaires!B:C,2,FALSE),"Non trouvé")</f>
        <v>BEN016</v>
      </c>
      <c r="D103" s="17" t="str">
        <f>Consolication[[#This Row],[Nom et prénom 0 Name &amp; first name]]</f>
        <v>MFEPET YOUONYOUENE MARC ROLAND</v>
      </c>
      <c r="E103" s="17" t="str">
        <f>VLOOKUP(D103,Consolidation!B:AA,2,FALSE)</f>
        <v>GIC AGROPASTORAL KETTY</v>
      </c>
      <c r="F103" s="24" t="str" cm="1">
        <f t="array" ref="F103">_xlfn.XLOOKUP(Tableau4[[#This Row],[Nom_Beneficiaire]]&amp;H103,Classes!$D$2:$D$12000&amp;Classes!$E$2:$E$12000,Classes!$A$2:$A$12000)</f>
        <v>CLA005</v>
      </c>
      <c r="G103" s="17" t="str">
        <f>VLOOKUP(D103,Consolidation!B:AA,25,FALSE)</f>
        <v>PB9J</v>
      </c>
      <c r="H103" s="40">
        <f>VLOOKUP(D103,Consolidation!$B$2:$AH$11999,23,FALSE)</f>
        <v>1</v>
      </c>
      <c r="I103" s="65" t="str">
        <f>IF(Tableau4[[#This Row],[Cohorte]]="", "Inactif",
    IF(Tableau4[[#This Row],[Cohorte]]&gt;=30%, "Actif",
       IF(Tableau4[[#This Row],[Cohorte]]&lt;=25%, "Inactif", "À Vérifier")))</f>
        <v>Actif</v>
      </c>
    </row>
    <row r="104" spans="1:9" ht="29.5" customHeight="1" x14ac:dyDescent="0.35">
      <c r="A104" s="16" t="str">
        <f>IF(D104&lt;&gt;"","APP"&amp;TEXT(COUNTA($D$2:D104),"000"),"")</f>
        <v>APP103</v>
      </c>
      <c r="B104" s="17" t="str">
        <f>Individus[[#This Row],[ID_Individu]]</f>
        <v>IND103</v>
      </c>
      <c r="C104" s="17" t="str">
        <f>IFERROR(VLOOKUP(E104,Beneficiaires!B:C,2,FALSE),"Non trouvé")</f>
        <v>BEN016</v>
      </c>
      <c r="D104" s="17" t="str">
        <f>Consolication[[#This Row],[Nom et prénom 0 Name &amp; first name]]</f>
        <v>MOUANDITFON POURIEMEBOUO NABILOU</v>
      </c>
      <c r="E104" s="17" t="str">
        <f>VLOOKUP(D104,Consolidation!B:AA,2,FALSE)</f>
        <v>GIC AGROPASTORAL KETTY</v>
      </c>
      <c r="F104" s="24" t="str" cm="1">
        <f t="array" ref="F104">_xlfn.XLOOKUP(Tableau4[[#This Row],[Nom_Beneficiaire]]&amp;H104,Classes!$D$2:$D$12000&amp;Classes!$E$2:$E$12000,Classes!$A$2:$A$12000)</f>
        <v>CLA005</v>
      </c>
      <c r="G104" s="17" t="str">
        <f>VLOOKUP(D104,Consolidation!B:AA,25,FALSE)</f>
        <v>CQBT</v>
      </c>
      <c r="H104" s="40">
        <f>VLOOKUP(D104,Consolidation!$B$2:$AH$11999,23,FALSE)</f>
        <v>1</v>
      </c>
      <c r="I104" s="65" t="str">
        <f>IF(Tableau4[[#This Row],[Cohorte]]="", "Inactif",
    IF(Tableau4[[#This Row],[Cohorte]]&gt;=30%, "Actif",
       IF(Tableau4[[#This Row],[Cohorte]]&lt;=25%, "Inactif", "À Vérifier")))</f>
        <v>Actif</v>
      </c>
    </row>
    <row r="105" spans="1:9" ht="29.5" customHeight="1" x14ac:dyDescent="0.35">
      <c r="A105" s="16" t="str">
        <f>IF(D105&lt;&gt;"","APP"&amp;TEXT(COUNTA($D$2:D105),"000"),"")</f>
        <v>APP104</v>
      </c>
      <c r="B105" s="17" t="str">
        <f>Individus[[#This Row],[ID_Individu]]</f>
        <v>IND104</v>
      </c>
      <c r="C105" s="17" t="str">
        <f>IFERROR(VLOOKUP(E105,Beneficiaires!B:C,2,FALSE),"Non trouvé")</f>
        <v>BEN016</v>
      </c>
      <c r="D105" s="17" t="str">
        <f>Consolication[[#This Row],[Nom et prénom 0 Name &amp; first name]]</f>
        <v>MOUHAMED IBRAHIM</v>
      </c>
      <c r="E105" s="17" t="str">
        <f>VLOOKUP(D105,Consolidation!B:AA,2,FALSE)</f>
        <v>GIC AGROPASTORAL KETTY</v>
      </c>
      <c r="F105" s="24" t="str" cm="1">
        <f t="array" ref="F105">_xlfn.XLOOKUP(Tableau4[[#This Row],[Nom_Beneficiaire]]&amp;H105,Classes!$D$2:$D$12000&amp;Classes!$E$2:$E$12000,Classes!$A$2:$A$12000)</f>
        <v>CLA005</v>
      </c>
      <c r="G105" s="17" t="str">
        <f>VLOOKUP(D105,Consolidation!B:AA,25,FALSE)</f>
        <v>B8WX</v>
      </c>
      <c r="H105" s="40">
        <f>VLOOKUP(D105,Consolidation!$B$2:$AH$11999,23,FALSE)</f>
        <v>1</v>
      </c>
      <c r="I105" s="65" t="str">
        <f>IF(Tableau4[[#This Row],[Cohorte]]="", "Inactif",
    IF(Tableau4[[#This Row],[Cohorte]]&gt;=30%, "Actif",
       IF(Tableau4[[#This Row],[Cohorte]]&lt;=25%, "Inactif", "À Vérifier")))</f>
        <v>Actif</v>
      </c>
    </row>
    <row r="106" spans="1:9" ht="29.5" customHeight="1" x14ac:dyDescent="0.35">
      <c r="A106" s="16" t="str">
        <f>IF(D106&lt;&gt;"","APP"&amp;TEXT(COUNTA($D$2:D106),"000"),"")</f>
        <v>APP105</v>
      </c>
      <c r="B106" s="17" t="str">
        <f>Individus[[#This Row],[ID_Individu]]</f>
        <v>IND105</v>
      </c>
      <c r="C106" s="17" t="str">
        <f>IFERROR(VLOOKUP(E106,Beneficiaires!B:C,2,FALSE),"Non trouvé")</f>
        <v>BEN016</v>
      </c>
      <c r="D106" s="17" t="str">
        <f>Consolication[[#This Row],[Nom et prénom 0 Name &amp; first name]]</f>
        <v>MOULIOM NKAYERA RAÏMA</v>
      </c>
      <c r="E106" s="17" t="str">
        <f>VLOOKUP(D106,Consolidation!B:AA,2,FALSE)</f>
        <v>GIC AGROPASTORAL KETTY</v>
      </c>
      <c r="F106" s="24" t="str" cm="1">
        <f t="array" ref="F106">_xlfn.XLOOKUP(Tableau4[[#This Row],[Nom_Beneficiaire]]&amp;H106,Classes!$D$2:$D$12000&amp;Classes!$E$2:$E$12000,Classes!$A$2:$A$12000)</f>
        <v>CLA005</v>
      </c>
      <c r="G106" s="17" t="str">
        <f>VLOOKUP(D106,Consolidation!B:AA,25,FALSE)</f>
        <v>KU1V</v>
      </c>
      <c r="H106" s="40">
        <f>VLOOKUP(D106,Consolidation!$B$2:$AH$11999,23,FALSE)</f>
        <v>1</v>
      </c>
      <c r="I106" s="65" t="str">
        <f>IF(Tableau4[[#This Row],[Cohorte]]="", "Inactif",
    IF(Tableau4[[#This Row],[Cohorte]]&gt;=30%, "Actif",
       IF(Tableau4[[#This Row],[Cohorte]]&lt;=25%, "Inactif", "À Vérifier")))</f>
        <v>Actif</v>
      </c>
    </row>
    <row r="107" spans="1:9" ht="29.5" customHeight="1" x14ac:dyDescent="0.35">
      <c r="A107" s="16" t="str">
        <f>IF(D107&lt;&gt;"","APP"&amp;TEXT(COUNTA($D$2:D107),"000"),"")</f>
        <v>APP106</v>
      </c>
      <c r="B107" s="17" t="str">
        <f>Individus[[#This Row],[ID_Individu]]</f>
        <v>IND106</v>
      </c>
      <c r="C107" s="17" t="str">
        <f>IFERROR(VLOOKUP(E107,Beneficiaires!B:C,2,FALSE),"Non trouvé")</f>
        <v>BEN016</v>
      </c>
      <c r="D107" s="17" t="str">
        <f>Consolication[[#This Row],[Nom et prénom 0 Name &amp; first name]]</f>
        <v>MOUNCHILI NJIFENJOU MOUHAMED MOCTAR</v>
      </c>
      <c r="E107" s="17" t="str">
        <f>VLOOKUP(D107,Consolidation!B:AA,2,FALSE)</f>
        <v>GIC AGROPASTORAL KETTY</v>
      </c>
      <c r="F107" s="24" t="str" cm="1">
        <f t="array" ref="F107">_xlfn.XLOOKUP(Tableau4[[#This Row],[Nom_Beneficiaire]]&amp;H107,Classes!$D$2:$D$12000&amp;Classes!$E$2:$E$12000,Classes!$A$2:$A$12000)</f>
        <v>CLA005</v>
      </c>
      <c r="G107" s="17" t="str">
        <f>VLOOKUP(D107,Consolidation!B:AA,25,FALSE)</f>
        <v>DB7P</v>
      </c>
      <c r="H107" s="40">
        <f>VLOOKUP(D107,Consolidation!$B$2:$AH$11999,23,FALSE)</f>
        <v>1</v>
      </c>
      <c r="I107" s="65" t="str">
        <f>IF(Tableau4[[#This Row],[Cohorte]]="", "Inactif",
    IF(Tableau4[[#This Row],[Cohorte]]&gt;=30%, "Actif",
       IF(Tableau4[[#This Row],[Cohorte]]&lt;=25%, "Inactif", "À Vérifier")))</f>
        <v>Actif</v>
      </c>
    </row>
    <row r="108" spans="1:9" ht="29.5" customHeight="1" x14ac:dyDescent="0.35">
      <c r="A108" s="16" t="str">
        <f>IF(D108&lt;&gt;"","APP"&amp;TEXT(COUNTA($D$2:D108),"000"),"")</f>
        <v>APP107</v>
      </c>
      <c r="B108" s="17" t="str">
        <f>Individus[[#This Row],[ID_Individu]]</f>
        <v>IND107</v>
      </c>
      <c r="C108" s="17" t="str">
        <f>IFERROR(VLOOKUP(E108,Beneficiaires!B:C,2,FALSE),"Non trouvé")</f>
        <v>BEN016</v>
      </c>
      <c r="D108" s="17" t="str">
        <f>Consolication[[#This Row],[Nom et prénom 0 Name &amp; first name]]</f>
        <v>NGAMOUN Rahimatou</v>
      </c>
      <c r="E108" s="17" t="str">
        <f>VLOOKUP(D108,Consolidation!B:AA,2,FALSE)</f>
        <v>GIC AGROPASTORAL KETTY</v>
      </c>
      <c r="F108" s="24" t="str" cm="1">
        <f t="array" ref="F108">_xlfn.XLOOKUP(Tableau4[[#This Row],[Nom_Beneficiaire]]&amp;H108,Classes!$D$2:$D$12000&amp;Classes!$E$2:$E$12000,Classes!$A$2:$A$12000)</f>
        <v>CLA005</v>
      </c>
      <c r="G108" s="17" t="str">
        <f>VLOOKUP(D108,Consolidation!B:AA,25,FALSE)</f>
        <v>0Q9Z</v>
      </c>
      <c r="H108" s="40">
        <f>VLOOKUP(D108,Consolidation!$B$2:$AH$11999,23,FALSE)</f>
        <v>1</v>
      </c>
      <c r="I108" s="65" t="str">
        <f>IF(Tableau4[[#This Row],[Cohorte]]="", "Inactif",
    IF(Tableau4[[#This Row],[Cohorte]]&gt;=30%, "Actif",
       IF(Tableau4[[#This Row],[Cohorte]]&lt;=25%, "Inactif", "À Vérifier")))</f>
        <v>Actif</v>
      </c>
    </row>
    <row r="109" spans="1:9" ht="29.5" customHeight="1" x14ac:dyDescent="0.35">
      <c r="A109" s="16" t="str">
        <f>IF(D109&lt;&gt;"","APP"&amp;TEXT(COUNTA($D$2:D109),"000"),"")</f>
        <v>APP108</v>
      </c>
      <c r="B109" s="17" t="str">
        <f>Individus[[#This Row],[ID_Individu]]</f>
        <v>IND108</v>
      </c>
      <c r="C109" s="17" t="str">
        <f>IFERROR(VLOOKUP(E109,Beneficiaires!B:C,2,FALSE),"Non trouvé")</f>
        <v>BEN016</v>
      </c>
      <c r="D109" s="17" t="str">
        <f>Consolication[[#This Row],[Nom et prénom 0 Name &amp; first name]]</f>
        <v>NGOUET SAMIRA</v>
      </c>
      <c r="E109" s="17" t="str">
        <f>VLOOKUP(D109,Consolidation!B:AA,2,FALSE)</f>
        <v>GIC AGROPASTORAL KETTY</v>
      </c>
      <c r="F109" s="24" t="str" cm="1">
        <f t="array" ref="F109">_xlfn.XLOOKUP(Tableau4[[#This Row],[Nom_Beneficiaire]]&amp;H109,Classes!$D$2:$D$12000&amp;Classes!$E$2:$E$12000,Classes!$A$2:$A$12000)</f>
        <v>CLA005</v>
      </c>
      <c r="G109" s="17" t="str">
        <f>VLOOKUP(D109,Consolidation!B:AA,25,FALSE)</f>
        <v>Y8V3</v>
      </c>
      <c r="H109" s="40">
        <f>VLOOKUP(D109,Consolidation!$B$2:$AH$11999,23,FALSE)</f>
        <v>1</v>
      </c>
      <c r="I109" s="65" t="str">
        <f>IF(Tableau4[[#This Row],[Cohorte]]="", "Inactif",
    IF(Tableau4[[#This Row],[Cohorte]]&gt;=30%, "Actif",
       IF(Tableau4[[#This Row],[Cohorte]]&lt;=25%, "Inactif", "À Vérifier")))</f>
        <v>Actif</v>
      </c>
    </row>
    <row r="110" spans="1:9" ht="29.5" customHeight="1" x14ac:dyDescent="0.35">
      <c r="A110" s="16" t="str">
        <f>IF(D110&lt;&gt;"","APP"&amp;TEXT(COUNTA($D$2:D110),"000"),"")</f>
        <v>APP109</v>
      </c>
      <c r="B110" s="17" t="str">
        <f>Individus[[#This Row],[ID_Individu]]</f>
        <v>IND109</v>
      </c>
      <c r="C110" s="17" t="str">
        <f>IFERROR(VLOOKUP(E110,Beneficiaires!B:C,2,FALSE),"Non trouvé")</f>
        <v>BEN016</v>
      </c>
      <c r="D110" s="17" t="str">
        <f>Consolication[[#This Row],[Nom et prénom 0 Name &amp; first name]]</f>
        <v>NGOUMOUN TCHOUNGUI MOULIOM BRAYAN</v>
      </c>
      <c r="E110" s="17" t="str">
        <f>VLOOKUP(D110,Consolidation!B:AA,2,FALSE)</f>
        <v>GIC AGROPASTORAL KETTY</v>
      </c>
      <c r="F110" s="24" t="str" cm="1">
        <f t="array" ref="F110">_xlfn.XLOOKUP(Tableau4[[#This Row],[Nom_Beneficiaire]]&amp;H110,Classes!$D$2:$D$12000&amp;Classes!$E$2:$E$12000,Classes!$A$2:$A$12000)</f>
        <v>CLA005</v>
      </c>
      <c r="G110" s="17" t="str">
        <f>VLOOKUP(D110,Consolidation!B:AA,25,FALSE)</f>
        <v>8U01</v>
      </c>
      <c r="H110" s="40">
        <f>VLOOKUP(D110,Consolidation!$B$2:$AH$11999,23,FALSE)</f>
        <v>1</v>
      </c>
      <c r="I110" s="65" t="str">
        <f>IF(Tableau4[[#This Row],[Cohorte]]="", "Inactif",
    IF(Tableau4[[#This Row],[Cohorte]]&gt;=30%, "Actif",
       IF(Tableau4[[#This Row],[Cohorte]]&lt;=25%, "Inactif", "À Vérifier")))</f>
        <v>Actif</v>
      </c>
    </row>
    <row r="111" spans="1:9" ht="29.5" customHeight="1" x14ac:dyDescent="0.35">
      <c r="A111" s="16" t="str">
        <f>IF(D111&lt;&gt;"","APP"&amp;TEXT(COUNTA($D$2:D111),"000"),"")</f>
        <v>APP110</v>
      </c>
      <c r="B111" s="17" t="str">
        <f>Individus[[#This Row],[ID_Individu]]</f>
        <v>IND110</v>
      </c>
      <c r="C111" s="17" t="str">
        <f>IFERROR(VLOOKUP(E111,Beneficiaires!B:C,2,FALSE),"Non trouvé")</f>
        <v>BEN016</v>
      </c>
      <c r="D111" s="17" t="str">
        <f>Consolication[[#This Row],[Nom et prénom 0 Name &amp; first name]]</f>
        <v>NGOUMPOUOGNIGNI ASSIATOU CELINE</v>
      </c>
      <c r="E111" s="17" t="str">
        <f>VLOOKUP(D111,Consolidation!B:AA,2,FALSE)</f>
        <v>GIC AGROPASTORAL KETTY</v>
      </c>
      <c r="F111" s="24" t="str" cm="1">
        <f t="array" ref="F111">_xlfn.XLOOKUP(Tableau4[[#This Row],[Nom_Beneficiaire]]&amp;H111,Classes!$D$2:$D$12000&amp;Classes!$E$2:$E$12000,Classes!$A$2:$A$12000)</f>
        <v>CLA005</v>
      </c>
      <c r="G111" s="17" t="str">
        <f>VLOOKUP(D111,Consolidation!B:AA,25,FALSE)</f>
        <v>UKOT</v>
      </c>
      <c r="H111" s="40">
        <f>VLOOKUP(D111,Consolidation!$B$2:$AH$11999,23,FALSE)</f>
        <v>1</v>
      </c>
      <c r="I111" s="65" t="str">
        <f>IF(Tableau4[[#This Row],[Cohorte]]="", "Inactif",
    IF(Tableau4[[#This Row],[Cohorte]]&gt;=30%, "Actif",
       IF(Tableau4[[#This Row],[Cohorte]]&lt;=25%, "Inactif", "À Vérifier")))</f>
        <v>Actif</v>
      </c>
    </row>
    <row r="112" spans="1:9" ht="29.5" customHeight="1" x14ac:dyDescent="0.35">
      <c r="A112" s="16" t="str">
        <f>IF(D112&lt;&gt;"","APP"&amp;TEXT(COUNTA($D$2:D112),"000"),"")</f>
        <v>APP111</v>
      </c>
      <c r="B112" s="17" t="str">
        <f>Individus[[#This Row],[ID_Individu]]</f>
        <v>IND111</v>
      </c>
      <c r="C112" s="17" t="str">
        <f>IFERROR(VLOOKUP(E112,Beneficiaires!B:C,2,FALSE),"Non trouvé")</f>
        <v>BEN016</v>
      </c>
      <c r="D112" s="17" t="str">
        <f>Consolication[[#This Row],[Nom et prénom 0 Name &amp; first name]]</f>
        <v>NJAPNDOUNKE AMINETOU</v>
      </c>
      <c r="E112" s="17" t="str">
        <f>VLOOKUP(D112,Consolidation!B:AA,2,FALSE)</f>
        <v>GIC AGROPASTORAL KETTY</v>
      </c>
      <c r="F112" s="24" t="str" cm="1">
        <f t="array" ref="F112">_xlfn.XLOOKUP(Tableau4[[#This Row],[Nom_Beneficiaire]]&amp;H112,Classes!$D$2:$D$12000&amp;Classes!$E$2:$E$12000,Classes!$A$2:$A$12000)</f>
        <v>CLA005</v>
      </c>
      <c r="G112" s="17" t="str">
        <f>VLOOKUP(D112,Consolidation!B:AA,25,FALSE)</f>
        <v>Y5EH</v>
      </c>
      <c r="H112" s="40">
        <f>VLOOKUP(D112,Consolidation!$B$2:$AH$11999,23,FALSE)</f>
        <v>1</v>
      </c>
      <c r="I112" s="65" t="str">
        <f>IF(Tableau4[[#This Row],[Cohorte]]="", "Inactif",
    IF(Tableau4[[#This Row],[Cohorte]]&gt;=30%, "Actif",
       IF(Tableau4[[#This Row],[Cohorte]]&lt;=25%, "Inactif", "À Vérifier")))</f>
        <v>Actif</v>
      </c>
    </row>
    <row r="113" spans="1:9" ht="29.5" customHeight="1" x14ac:dyDescent="0.35">
      <c r="A113" s="16" t="str">
        <f>IF(D113&lt;&gt;"","APP"&amp;TEXT(COUNTA($D$2:D113),"000"),"")</f>
        <v>APP112</v>
      </c>
      <c r="B113" s="17" t="str">
        <f>Individus[[#This Row],[ID_Individu]]</f>
        <v>IND112</v>
      </c>
      <c r="C113" s="17" t="str">
        <f>IFERROR(VLOOKUP(E113,Beneficiaires!B:C,2,FALSE),"Non trouvé")</f>
        <v>BEN016</v>
      </c>
      <c r="D113" s="17" t="str">
        <f>Consolication[[#This Row],[Nom et prénom 0 Name &amp; first name]]</f>
        <v>NJIEMOUN GHISLAIN DONALD</v>
      </c>
      <c r="E113" s="17" t="str">
        <f>VLOOKUP(D113,Consolidation!B:AA,2,FALSE)</f>
        <v>GIC AGROPASTORAL KETTY</v>
      </c>
      <c r="F113" s="24" t="str" cm="1">
        <f t="array" ref="F113">_xlfn.XLOOKUP(Tableau4[[#This Row],[Nom_Beneficiaire]]&amp;H113,Classes!$D$2:$D$12000&amp;Classes!$E$2:$E$12000,Classes!$A$2:$A$12000)</f>
        <v>CLA005</v>
      </c>
      <c r="G113" s="17" t="str">
        <f>VLOOKUP(D113,Consolidation!B:AA,25,FALSE)</f>
        <v>WNZL</v>
      </c>
      <c r="H113" s="40">
        <f>VLOOKUP(D113,Consolidation!$B$2:$AH$11999,23,FALSE)</f>
        <v>1</v>
      </c>
      <c r="I113" s="65" t="str">
        <f>IF(Tableau4[[#This Row],[Cohorte]]="", "Inactif",
    IF(Tableau4[[#This Row],[Cohorte]]&gt;=30%, "Actif",
       IF(Tableau4[[#This Row],[Cohorte]]&lt;=25%, "Inactif", "À Vérifier")))</f>
        <v>Actif</v>
      </c>
    </row>
    <row r="114" spans="1:9" ht="29.5" customHeight="1" x14ac:dyDescent="0.35">
      <c r="A114" s="16" t="str">
        <f>IF(D114&lt;&gt;"","APP"&amp;TEXT(COUNTA($D$2:D114),"000"),"")</f>
        <v>APP113</v>
      </c>
      <c r="B114" s="17" t="str">
        <f>Individus[[#This Row],[ID_Individu]]</f>
        <v>IND113</v>
      </c>
      <c r="C114" s="17" t="str">
        <f>IFERROR(VLOOKUP(E114,Beneficiaires!B:C,2,FALSE),"Non trouvé")</f>
        <v>BEN016</v>
      </c>
      <c r="D114" s="17" t="str">
        <f>Consolication[[#This Row],[Nom et prénom 0 Name &amp; first name]]</f>
        <v>NJINATAPOUEN MBOUOMBOUO AMIDOU</v>
      </c>
      <c r="E114" s="17" t="str">
        <f>VLOOKUP(D114,Consolidation!B:AA,2,FALSE)</f>
        <v>GIC AGROPASTORAL KETTY</v>
      </c>
      <c r="F114" s="24" t="str" cm="1">
        <f t="array" ref="F114">_xlfn.XLOOKUP(Tableau4[[#This Row],[Nom_Beneficiaire]]&amp;H114,Classes!$D$2:$D$12000&amp;Classes!$E$2:$E$12000,Classes!$A$2:$A$12000)</f>
        <v>CLA005</v>
      </c>
      <c r="G114" s="17" t="str">
        <f>VLOOKUP(D114,Consolidation!B:AA,25,FALSE)</f>
        <v>WUY7</v>
      </c>
      <c r="H114" s="40">
        <f>VLOOKUP(D114,Consolidation!$B$2:$AH$11999,23,FALSE)</f>
        <v>1</v>
      </c>
      <c r="I114" s="65" t="str">
        <f>IF(Tableau4[[#This Row],[Cohorte]]="", "Inactif",
    IF(Tableau4[[#This Row],[Cohorte]]&gt;=30%, "Actif",
       IF(Tableau4[[#This Row],[Cohorte]]&lt;=25%, "Inactif", "À Vérifier")))</f>
        <v>Actif</v>
      </c>
    </row>
    <row r="115" spans="1:9" ht="29.5" customHeight="1" x14ac:dyDescent="0.35">
      <c r="A115" s="16" t="str">
        <f>IF(D115&lt;&gt;"","APP"&amp;TEXT(COUNTA($D$2:D115),"000"),"")</f>
        <v>APP114</v>
      </c>
      <c r="B115" s="17" t="str">
        <f>Individus[[#This Row],[ID_Individu]]</f>
        <v>IND114</v>
      </c>
      <c r="C115" s="17" t="str">
        <f>IFERROR(VLOOKUP(E115,Beneficiaires!B:C,2,FALSE),"Non trouvé")</f>
        <v>BEN016</v>
      </c>
      <c r="D115" s="17" t="str">
        <f>Consolication[[#This Row],[Nom et prénom 0 Name &amp; first name]]</f>
        <v>NJUTAPVOUI NSANGOU MOUSTAPHA</v>
      </c>
      <c r="E115" s="17" t="str">
        <f>VLOOKUP(D115,Consolidation!B:AA,2,FALSE)</f>
        <v>GIC AGROPASTORAL KETTY</v>
      </c>
      <c r="F115" s="24" t="str" cm="1">
        <f t="array" ref="F115">_xlfn.XLOOKUP(Tableau4[[#This Row],[Nom_Beneficiaire]]&amp;H115,Classes!$D$2:$D$12000&amp;Classes!$E$2:$E$12000,Classes!$A$2:$A$12000)</f>
        <v>CLA005</v>
      </c>
      <c r="G115" s="17" t="str">
        <f>VLOOKUP(D115,Consolidation!B:AA,25,FALSE)</f>
        <v>85HO</v>
      </c>
      <c r="H115" s="40">
        <f>VLOOKUP(D115,Consolidation!$B$2:$AH$11999,23,FALSE)</f>
        <v>1</v>
      </c>
      <c r="I115" s="65" t="str">
        <f>IF(Tableau4[[#This Row],[Cohorte]]="", "Inactif",
    IF(Tableau4[[#This Row],[Cohorte]]&gt;=30%, "Actif",
       IF(Tableau4[[#This Row],[Cohorte]]&lt;=25%, "Inactif", "À Vérifier")))</f>
        <v>Actif</v>
      </c>
    </row>
    <row r="116" spans="1:9" ht="29.5" customHeight="1" x14ac:dyDescent="0.35">
      <c r="A116" s="16" t="str">
        <f>IF(D116&lt;&gt;"","APP"&amp;TEXT(COUNTA($D$2:D116),"000"),"")</f>
        <v>APP115</v>
      </c>
      <c r="B116" s="17" t="str">
        <f>Individus[[#This Row],[ID_Individu]]</f>
        <v>IND115</v>
      </c>
      <c r="C116" s="17" t="str">
        <f>IFERROR(VLOOKUP(E116,Beneficiaires!B:C,2,FALSE),"Non trouvé")</f>
        <v>BEN016</v>
      </c>
      <c r="D116" s="17" t="str">
        <f>Consolication[[#This Row],[Nom et prénom 0 Name &amp; first name]]</f>
        <v>NKOUANDOU Clément</v>
      </c>
      <c r="E116" s="17" t="str">
        <f>VLOOKUP(D116,Consolidation!B:AA,2,FALSE)</f>
        <v>GIC AGROPASTORAL KETTY</v>
      </c>
      <c r="F116" s="24" t="str" cm="1">
        <f t="array" ref="F116">_xlfn.XLOOKUP(Tableau4[[#This Row],[Nom_Beneficiaire]]&amp;H116,Classes!$D$2:$D$12000&amp;Classes!$E$2:$E$12000,Classes!$A$2:$A$12000)</f>
        <v>CLA005</v>
      </c>
      <c r="G116" s="17" t="str">
        <f>VLOOKUP(D116,Consolidation!B:AA,25,FALSE)</f>
        <v>VKJY</v>
      </c>
      <c r="H116" s="40">
        <f>VLOOKUP(D116,Consolidation!$B$2:$AH$11999,23,FALSE)</f>
        <v>1</v>
      </c>
      <c r="I116" s="65" t="str">
        <f>IF(Tableau4[[#This Row],[Cohorte]]="", "Inactif",
    IF(Tableau4[[#This Row],[Cohorte]]&gt;=30%, "Actif",
       IF(Tableau4[[#This Row],[Cohorte]]&lt;=25%, "Inactif", "À Vérifier")))</f>
        <v>Actif</v>
      </c>
    </row>
    <row r="117" spans="1:9" ht="29.5" customHeight="1" x14ac:dyDescent="0.35">
      <c r="A117" s="16" t="str">
        <f>IF(D117&lt;&gt;"","APP"&amp;TEXT(COUNTA($D$2:D117),"000"),"")</f>
        <v>APP116</v>
      </c>
      <c r="B117" s="17" t="str">
        <f>Individus[[#This Row],[ID_Individu]]</f>
        <v>IND116</v>
      </c>
      <c r="C117" s="17" t="str">
        <f>IFERROR(VLOOKUP(E117,Beneficiaires!B:C,2,FALSE),"Non trouvé")</f>
        <v>BEN016</v>
      </c>
      <c r="D117" s="17" t="str">
        <f>Consolication[[#This Row],[Nom et prénom 0 Name &amp; first name]]</f>
        <v>NSANGOU JUDICAEL</v>
      </c>
      <c r="E117" s="17" t="str">
        <f>VLOOKUP(D117,Consolidation!B:AA,2,FALSE)</f>
        <v>GIC AGROPASTORAL KETTY</v>
      </c>
      <c r="F117" s="24" t="str" cm="1">
        <f t="array" ref="F117">_xlfn.XLOOKUP(Tableau4[[#This Row],[Nom_Beneficiaire]]&amp;H117,Classes!$D$2:$D$12000&amp;Classes!$E$2:$E$12000,Classes!$A$2:$A$12000)</f>
        <v>CLA005</v>
      </c>
      <c r="G117" s="17" t="str">
        <f>VLOOKUP(D117,Consolidation!B:AA,25,FALSE)</f>
        <v>T242</v>
      </c>
      <c r="H117" s="40">
        <f>VLOOKUP(D117,Consolidation!$B$2:$AH$11999,23,FALSE)</f>
        <v>1</v>
      </c>
      <c r="I117" s="65" t="str">
        <f>IF(Tableau4[[#This Row],[Cohorte]]="", "Inactif",
    IF(Tableau4[[#This Row],[Cohorte]]&gt;=30%, "Actif",
       IF(Tableau4[[#This Row],[Cohorte]]&lt;=25%, "Inactif", "À Vérifier")))</f>
        <v>Actif</v>
      </c>
    </row>
    <row r="118" spans="1:9" ht="29.5" customHeight="1" x14ac:dyDescent="0.35">
      <c r="A118" s="16" t="str">
        <f>IF(D118&lt;&gt;"","APP"&amp;TEXT(COUNTA($D$2:D118),"000"),"")</f>
        <v>APP117</v>
      </c>
      <c r="B118" s="17" t="str">
        <f>Individus[[#This Row],[ID_Individu]]</f>
        <v>IND117</v>
      </c>
      <c r="C118" s="17" t="str">
        <f>IFERROR(VLOOKUP(E118,Beneficiaires!B:C,2,FALSE),"Non trouvé")</f>
        <v>BEN016</v>
      </c>
      <c r="D118" s="17" t="str">
        <f>Consolication[[#This Row],[Nom et prénom 0 Name &amp; first name]]</f>
        <v>NWUERAFOUO NJOUOPAM HERMANN</v>
      </c>
      <c r="E118" s="17" t="str">
        <f>VLOOKUP(D118,Consolidation!B:AA,2,FALSE)</f>
        <v>GIC AGROPASTORAL KETTY</v>
      </c>
      <c r="F118" s="24" t="str" cm="1">
        <f t="array" ref="F118">_xlfn.XLOOKUP(Tableau4[[#This Row],[Nom_Beneficiaire]]&amp;H118,Classes!$D$2:$D$12000&amp;Classes!$E$2:$E$12000,Classes!$A$2:$A$12000)</f>
        <v>CLA005</v>
      </c>
      <c r="G118" s="17" t="str">
        <f>VLOOKUP(D118,Consolidation!B:AA,25,FALSE)</f>
        <v>3O90</v>
      </c>
      <c r="H118" s="40">
        <f>VLOOKUP(D118,Consolidation!$B$2:$AH$11999,23,FALSE)</f>
        <v>1</v>
      </c>
      <c r="I118" s="65" t="str">
        <f>IF(Tableau4[[#This Row],[Cohorte]]="", "Inactif",
    IF(Tableau4[[#This Row],[Cohorte]]&gt;=30%, "Actif",
       IF(Tableau4[[#This Row],[Cohorte]]&lt;=25%, "Inactif", "À Vérifier")))</f>
        <v>Actif</v>
      </c>
    </row>
    <row r="119" spans="1:9" ht="29.5" customHeight="1" x14ac:dyDescent="0.35">
      <c r="A119" s="16" t="str">
        <f>IF(D119&lt;&gt;"","APP"&amp;TEXT(COUNTA($D$2:D119),"000"),"")</f>
        <v>APP118</v>
      </c>
      <c r="B119" s="17" t="str">
        <f>Individus[[#This Row],[ID_Individu]]</f>
        <v>IND118</v>
      </c>
      <c r="C119" s="17" t="str">
        <f>IFERROR(VLOOKUP(E119,Beneficiaires!B:C,2,FALSE),"Non trouvé")</f>
        <v>BEN016</v>
      </c>
      <c r="D119" s="17" t="str">
        <f>Consolication[[#This Row],[Nom et prénom 0 Name &amp; first name]]</f>
        <v>NZAWOU KUTNJOM VIRGINIE</v>
      </c>
      <c r="E119" s="17" t="str">
        <f>VLOOKUP(D119,Consolidation!B:AA,2,FALSE)</f>
        <v>GIC AGROPASTORAL KETTY</v>
      </c>
      <c r="F119" s="24" t="str" cm="1">
        <f t="array" ref="F119">_xlfn.XLOOKUP(Tableau4[[#This Row],[Nom_Beneficiaire]]&amp;H119,Classes!$D$2:$D$12000&amp;Classes!$E$2:$E$12000,Classes!$A$2:$A$12000)</f>
        <v>CLA005</v>
      </c>
      <c r="G119" s="17" t="str">
        <f>VLOOKUP(D119,Consolidation!B:AA,25,FALSE)</f>
        <v>FZRH</v>
      </c>
      <c r="H119" s="40">
        <f>VLOOKUP(D119,Consolidation!$B$2:$AH$11999,23,FALSE)</f>
        <v>1</v>
      </c>
      <c r="I119" s="65" t="str">
        <f>IF(Tableau4[[#This Row],[Cohorte]]="", "Inactif",
    IF(Tableau4[[#This Row],[Cohorte]]&gt;=30%, "Actif",
       IF(Tableau4[[#This Row],[Cohorte]]&lt;=25%, "Inactif", "À Vérifier")))</f>
        <v>Actif</v>
      </c>
    </row>
    <row r="120" spans="1:9" ht="29.5" customHeight="1" x14ac:dyDescent="0.35">
      <c r="A120" s="16" t="str">
        <f>IF(D120&lt;&gt;"","APP"&amp;TEXT(COUNTA($D$2:D120),"000"),"")</f>
        <v>APP119</v>
      </c>
      <c r="B120" s="17" t="str">
        <f>Individus[[#This Row],[ID_Individu]]</f>
        <v>IND119</v>
      </c>
      <c r="C120" s="17" t="str">
        <f>IFERROR(VLOOKUP(E120,Beneficiaires!B:C,2,FALSE),"Non trouvé")</f>
        <v>BEN016</v>
      </c>
      <c r="D120" s="17" t="str">
        <f>Consolication[[#This Row],[Nom et prénom 0 Name &amp; first name]]</f>
        <v>NZIE POUNTOUGNIGNI ATIKATOU</v>
      </c>
      <c r="E120" s="17" t="str">
        <f>VLOOKUP(D120,Consolidation!B:AA,2,FALSE)</f>
        <v>GIC AGROPASTORAL KETTY</v>
      </c>
      <c r="F120" s="24" t="str" cm="1">
        <f t="array" ref="F120">_xlfn.XLOOKUP(Tableau4[[#This Row],[Nom_Beneficiaire]]&amp;H120,Classes!$D$2:$D$12000&amp;Classes!$E$2:$E$12000,Classes!$A$2:$A$12000)</f>
        <v>CLA005</v>
      </c>
      <c r="G120" s="17" t="str">
        <f>VLOOKUP(D120,Consolidation!B:AA,25,FALSE)</f>
        <v>2ETR</v>
      </c>
      <c r="H120" s="40">
        <f>VLOOKUP(D120,Consolidation!$B$2:$AH$11999,23,FALSE)</f>
        <v>1</v>
      </c>
      <c r="I120" s="65" t="str">
        <f>IF(Tableau4[[#This Row],[Cohorte]]="", "Inactif",
    IF(Tableau4[[#This Row],[Cohorte]]&gt;=30%, "Actif",
       IF(Tableau4[[#This Row],[Cohorte]]&lt;=25%, "Inactif", "À Vérifier")))</f>
        <v>Actif</v>
      </c>
    </row>
    <row r="121" spans="1:9" ht="29.5" customHeight="1" x14ac:dyDescent="0.35">
      <c r="A121" s="16" t="str">
        <f>IF(D121&lt;&gt;"","APP"&amp;TEXT(COUNTA($D$2:D121),"000"),"")</f>
        <v>APP120</v>
      </c>
      <c r="B121" s="17" t="str">
        <f>Individus[[#This Row],[ID_Individu]]</f>
        <v>IND120</v>
      </c>
      <c r="C121" s="17" t="str">
        <f>IFERROR(VLOOKUP(E121,Beneficiaires!B:C,2,FALSE),"Non trouvé")</f>
        <v>BEN018</v>
      </c>
      <c r="D121" s="17" t="str">
        <f>Consolication[[#This Row],[Nom et prénom 0 Name &amp; first name]]</f>
        <v>elanga mbita rosine ingride</v>
      </c>
      <c r="E121" s="17" t="str">
        <f>VLOOKUP(D121,Consolidation!B:AA,2,FALSE)</f>
        <v>WOMEN ENTREPRENEURSHIP FACILITATION NETWORK (WEFN)</v>
      </c>
      <c r="F121" s="24" t="str" cm="1">
        <f t="array" ref="F121">_xlfn.XLOOKUP(Tableau4[[#This Row],[Nom_Beneficiaire]]&amp;H121,Classes!$D$2:$D$12000&amp;Classes!$E$2:$E$12000,Classes!$A$2:$A$12000)</f>
        <v>CLA006</v>
      </c>
      <c r="G121" s="17" t="str">
        <f>VLOOKUP(D121,Consolidation!B:AA,25,FALSE)</f>
        <v>0000A</v>
      </c>
      <c r="H121" s="40">
        <f>VLOOKUP(D121,Consolidation!$B$2:$AH$11999,23,FALSE)</f>
        <v>3</v>
      </c>
      <c r="I121" s="65" t="str">
        <f>IF(Tableau4[[#This Row],[Cohorte]]="", "Inactif",
    IF(Tableau4[[#This Row],[Cohorte]]&gt;=30%, "Actif",
       IF(Tableau4[[#This Row],[Cohorte]]&lt;=25%, "Inactif", "À Vérifier")))</f>
        <v>Actif</v>
      </c>
    </row>
    <row r="122" spans="1:9" ht="29.5" customHeight="1" x14ac:dyDescent="0.35">
      <c r="A122" s="16" t="str">
        <f>IF(D122&lt;&gt;"","APP"&amp;TEXT(COUNTA($D$2:D122),"000"),"")</f>
        <v>APP121</v>
      </c>
      <c r="B122" s="17" t="str">
        <f>Individus[[#This Row],[ID_Individu]]</f>
        <v>IND121</v>
      </c>
      <c r="C122" s="17" t="str">
        <f>IFERROR(VLOOKUP(E122,Beneficiaires!B:C,2,FALSE),"Non trouvé")</f>
        <v>BEN018</v>
      </c>
      <c r="D122" s="17" t="str">
        <f>Consolication[[#This Row],[Nom et prénom 0 Name &amp; first name]]</f>
        <v>dombou tchassen blondele</v>
      </c>
      <c r="E122" s="17" t="str">
        <f>VLOOKUP(D122,Consolidation!B:AA,2,FALSE)</f>
        <v>WOMEN ENTREPRENEURSHIP FACILITATION NETWORK (WEFN)</v>
      </c>
      <c r="F122" s="24" t="str" cm="1">
        <f t="array" ref="F122">_xlfn.XLOOKUP(Tableau4[[#This Row],[Nom_Beneficiaire]]&amp;H122,Classes!$D$2:$D$12000&amp;Classes!$E$2:$E$12000,Classes!$A$2:$A$12000)</f>
        <v>CLA006</v>
      </c>
      <c r="G122" s="17" t="str">
        <f>VLOOKUP(D122,Consolidation!B:AA,25,FALSE)</f>
        <v>58Q8</v>
      </c>
      <c r="H122" s="40">
        <f>VLOOKUP(D122,Consolidation!$B$2:$AH$11999,23,FALSE)</f>
        <v>3</v>
      </c>
      <c r="I122" s="65" t="str">
        <f>IF(Tableau4[[#This Row],[Cohorte]]="", "Inactif",
    IF(Tableau4[[#This Row],[Cohorte]]&gt;=30%, "Actif",
       IF(Tableau4[[#This Row],[Cohorte]]&lt;=25%, "Inactif", "À Vérifier")))</f>
        <v>Actif</v>
      </c>
    </row>
    <row r="123" spans="1:9" ht="29.5" customHeight="1" x14ac:dyDescent="0.35">
      <c r="A123" s="16" t="str">
        <f>IF(D123&lt;&gt;"","APP"&amp;TEXT(COUNTA($D$2:D123),"000"),"")</f>
        <v>APP122</v>
      </c>
      <c r="B123" s="17" t="str">
        <f>Individus[[#This Row],[ID_Individu]]</f>
        <v>IND122</v>
      </c>
      <c r="C123" s="17" t="str">
        <f>IFERROR(VLOOKUP(E123,Beneficiaires!B:C,2,FALSE),"Non trouvé")</f>
        <v>BEN018</v>
      </c>
      <c r="D123" s="17" t="str">
        <f>Consolication[[#This Row],[Nom et prénom 0 Name &amp; first name]]</f>
        <v>ABESSOLO OTTOU JOSEPHA</v>
      </c>
      <c r="E123" s="17" t="str">
        <f>VLOOKUP(D123,Consolidation!B:AA,2,FALSE)</f>
        <v>WOMEN ENTREPRENEURSHIP FACILITATION NETWORK (WEFN)</v>
      </c>
      <c r="F123" s="24" t="str" cm="1">
        <f t="array" ref="F123">_xlfn.XLOOKUP(Tableau4[[#This Row],[Nom_Beneficiaire]]&amp;H123,Classes!$D$2:$D$12000&amp;Classes!$E$2:$E$12000,Classes!$A$2:$A$12000)</f>
        <v>CLA006</v>
      </c>
      <c r="G123" s="17" t="str">
        <f>VLOOKUP(D123,Consolidation!B:AA,25,FALSE)</f>
        <v>8NKE</v>
      </c>
      <c r="H123" s="40">
        <f>VLOOKUP(D123,Consolidation!$B$2:$AH$11999,23,FALSE)</f>
        <v>3</v>
      </c>
      <c r="I123" s="65" t="str">
        <f>IF(Tableau4[[#This Row],[Cohorte]]="", "Inactif",
    IF(Tableau4[[#This Row],[Cohorte]]&gt;=30%, "Actif",
       IF(Tableau4[[#This Row],[Cohorte]]&lt;=25%, "Inactif", "À Vérifier")))</f>
        <v>Actif</v>
      </c>
    </row>
    <row r="124" spans="1:9" ht="29.5" customHeight="1" x14ac:dyDescent="0.35">
      <c r="A124" s="16" t="str">
        <f>IF(D124&lt;&gt;"","APP"&amp;TEXT(COUNTA($D$2:D124),"000"),"")</f>
        <v>APP123</v>
      </c>
      <c r="B124" s="17" t="str">
        <f>Individus[[#This Row],[ID_Individu]]</f>
        <v>IND123</v>
      </c>
      <c r="C124" s="17" t="str">
        <f>IFERROR(VLOOKUP(E124,Beneficiaires!B:C,2,FALSE),"Non trouvé")</f>
        <v>BEN018</v>
      </c>
      <c r="D124" s="17" t="str">
        <f>Consolication[[#This Row],[Nom et prénom 0 Name &amp; first name]]</f>
        <v>DOUMOU KEMADJOU STELLA</v>
      </c>
      <c r="E124" s="17" t="str">
        <f>VLOOKUP(D124,Consolidation!B:AA,2,FALSE)</f>
        <v>WOMEN ENTREPRENEURSHIP FACILITATION NETWORK (WEFN)</v>
      </c>
      <c r="F124" s="24" t="str" cm="1">
        <f t="array" ref="F124">_xlfn.XLOOKUP(Tableau4[[#This Row],[Nom_Beneficiaire]]&amp;H124,Classes!$D$2:$D$12000&amp;Classes!$E$2:$E$12000,Classes!$A$2:$A$12000)</f>
        <v>CLA006</v>
      </c>
      <c r="G124" s="17" t="str">
        <f>VLOOKUP(D124,Consolidation!B:AA,25,FALSE)</f>
        <v>0C0W</v>
      </c>
      <c r="H124" s="40">
        <f>VLOOKUP(D124,Consolidation!$B$2:$AH$11999,23,FALSE)</f>
        <v>3</v>
      </c>
      <c r="I124" s="65" t="str">
        <f>IF(Tableau4[[#This Row],[Cohorte]]="", "Inactif",
    IF(Tableau4[[#This Row],[Cohorte]]&gt;=30%, "Actif",
       IF(Tableau4[[#This Row],[Cohorte]]&lt;=25%, "Inactif", "À Vérifier")))</f>
        <v>Actif</v>
      </c>
    </row>
    <row r="125" spans="1:9" ht="29.5" customHeight="1" x14ac:dyDescent="0.35">
      <c r="A125" s="16" t="str">
        <f>IF(D125&lt;&gt;"","APP"&amp;TEXT(COUNTA($D$2:D125),"000"),"")</f>
        <v>APP124</v>
      </c>
      <c r="B125" s="17" t="str">
        <f>Individus[[#This Row],[ID_Individu]]</f>
        <v>IND124</v>
      </c>
      <c r="C125" s="17" t="str">
        <f>IFERROR(VLOOKUP(E125,Beneficiaires!B:C,2,FALSE),"Non trouvé")</f>
        <v>BEN018</v>
      </c>
      <c r="D125" s="17" t="str">
        <f>Consolication[[#This Row],[Nom et prénom 0 Name &amp; first name]]</f>
        <v>njonban cynthia</v>
      </c>
      <c r="E125" s="17" t="str">
        <f>VLOOKUP(D125,Consolidation!B:AA,2,FALSE)</f>
        <v>WOMEN ENTREPRENEURSHIP FACILITATION NETWORK (WEFN)</v>
      </c>
      <c r="F125" s="24" t="str" cm="1">
        <f t="array" ref="F125">_xlfn.XLOOKUP(Tableau4[[#This Row],[Nom_Beneficiaire]]&amp;H125,Classes!$D$2:$D$12000&amp;Classes!$E$2:$E$12000,Classes!$A$2:$A$12000)</f>
        <v>CLA006</v>
      </c>
      <c r="G125" s="17" t="str">
        <f>VLOOKUP(D125,Consolidation!B:AA,25,FALSE)</f>
        <v>4R03</v>
      </c>
      <c r="H125" s="40">
        <f>VLOOKUP(D125,Consolidation!$B$2:$AH$11999,23,FALSE)</f>
        <v>3</v>
      </c>
      <c r="I125" s="65" t="str">
        <f>IF(Tableau4[[#This Row],[Cohorte]]="", "Inactif",
    IF(Tableau4[[#This Row],[Cohorte]]&gt;=30%, "Actif",
       IF(Tableau4[[#This Row],[Cohorte]]&lt;=25%, "Inactif", "À Vérifier")))</f>
        <v>Actif</v>
      </c>
    </row>
    <row r="126" spans="1:9" ht="29.5" customHeight="1" x14ac:dyDescent="0.35">
      <c r="A126" s="16" t="str">
        <f>IF(D126&lt;&gt;"","APP"&amp;TEXT(COUNTA($D$2:D126),"000"),"")</f>
        <v>APP125</v>
      </c>
      <c r="B126" s="17" t="str">
        <f>Individus[[#This Row],[ID_Individu]]</f>
        <v>IND125</v>
      </c>
      <c r="C126" s="17" t="str">
        <f>IFERROR(VLOOKUP(E126,Beneficiaires!B:C,2,FALSE),"Non trouvé")</f>
        <v>BEN018</v>
      </c>
      <c r="D126" s="17" t="str">
        <f>Consolication[[#This Row],[Nom et prénom 0 Name &amp; first name]]</f>
        <v>melingui atangana emilienne</v>
      </c>
      <c r="E126" s="17" t="str">
        <f>VLOOKUP(D126,Consolidation!B:AA,2,FALSE)</f>
        <v>WOMEN ENTREPRENEURSHIP FACILITATION NETWORK (WEFN)</v>
      </c>
      <c r="F126" s="24" t="str" cm="1">
        <f t="array" ref="F126">_xlfn.XLOOKUP(Tableau4[[#This Row],[Nom_Beneficiaire]]&amp;H126,Classes!$D$2:$D$12000&amp;Classes!$E$2:$E$12000,Classes!$A$2:$A$12000)</f>
        <v>CLA006</v>
      </c>
      <c r="G126" s="17" t="str">
        <f>VLOOKUP(D126,Consolidation!B:AA,25,FALSE)</f>
        <v>S2NL</v>
      </c>
      <c r="H126" s="40">
        <f>VLOOKUP(D126,Consolidation!$B$2:$AH$11999,23,FALSE)</f>
        <v>3</v>
      </c>
      <c r="I126" s="65" t="str">
        <f>IF(Tableau4[[#This Row],[Cohorte]]="", "Inactif",
    IF(Tableau4[[#This Row],[Cohorte]]&gt;=30%, "Actif",
       IF(Tableau4[[#This Row],[Cohorte]]&lt;=25%, "Inactif", "À Vérifier")))</f>
        <v>Actif</v>
      </c>
    </row>
    <row r="127" spans="1:9" ht="29.5" customHeight="1" x14ac:dyDescent="0.35">
      <c r="A127" s="16" t="str">
        <f>IF(D127&lt;&gt;"","APP"&amp;TEXT(COUNTA($D$2:D127),"000"),"")</f>
        <v>APP126</v>
      </c>
      <c r="B127" s="17" t="str">
        <f>Individus[[#This Row],[ID_Individu]]</f>
        <v>IND126</v>
      </c>
      <c r="C127" s="17" t="str">
        <f>IFERROR(VLOOKUP(E127,Beneficiaires!B:C,2,FALSE),"Non trouvé")</f>
        <v>BEN018</v>
      </c>
      <c r="D127" s="17" t="str">
        <f>Consolication[[#This Row],[Nom et prénom 0 Name &amp; first name]]</f>
        <v>noudjalem lema laurene</v>
      </c>
      <c r="E127" s="17" t="str">
        <f>VLOOKUP(D127,Consolidation!B:AA,2,FALSE)</f>
        <v>WOMEN ENTREPRENEURSHIP FACILITATION NETWORK (WEFN)</v>
      </c>
      <c r="F127" s="24" t="str" cm="1">
        <f t="array" ref="F127">_xlfn.XLOOKUP(Tableau4[[#This Row],[Nom_Beneficiaire]]&amp;H127,Classes!$D$2:$D$12000&amp;Classes!$E$2:$E$12000,Classes!$A$2:$A$12000)</f>
        <v>CLA006</v>
      </c>
      <c r="G127" s="17" t="str">
        <f>VLOOKUP(D127,Consolidation!B:AA,25,FALSE)</f>
        <v>29XU</v>
      </c>
      <c r="H127" s="40">
        <f>VLOOKUP(D127,Consolidation!$B$2:$AH$11999,23,FALSE)</f>
        <v>3</v>
      </c>
      <c r="I127" s="65" t="str">
        <f>IF(Tableau4[[#This Row],[Cohorte]]="", "Inactif",
    IF(Tableau4[[#This Row],[Cohorte]]&gt;=30%, "Actif",
       IF(Tableau4[[#This Row],[Cohorte]]&lt;=25%, "Inactif", "À Vérifier")))</f>
        <v>Actif</v>
      </c>
    </row>
    <row r="128" spans="1:9" ht="29.5" customHeight="1" x14ac:dyDescent="0.35">
      <c r="A128" s="16" t="str">
        <f>IF(D128&lt;&gt;"","APP"&amp;TEXT(COUNTA($D$2:D128),"000"),"")</f>
        <v>APP127</v>
      </c>
      <c r="B128" s="17" t="str">
        <f>Individus[[#This Row],[ID_Individu]]</f>
        <v>IND127</v>
      </c>
      <c r="C128" s="17" t="str">
        <f>IFERROR(VLOOKUP(E128,Beneficiaires!B:C,2,FALSE),"Non trouvé")</f>
        <v>BEN018</v>
      </c>
      <c r="D128" s="17" t="str">
        <f>Consolication[[#This Row],[Nom et prénom 0 Name &amp; first name]]</f>
        <v>moafo kouatcho micheline</v>
      </c>
      <c r="E128" s="17" t="str">
        <f>VLOOKUP(D128,Consolidation!B:AA,2,FALSE)</f>
        <v>WOMEN ENTREPRENEURSHIP FACILITATION NETWORK (WEFN)</v>
      </c>
      <c r="F128" s="24" t="str" cm="1">
        <f t="array" ref="F128">_xlfn.XLOOKUP(Tableau4[[#This Row],[Nom_Beneficiaire]]&amp;H128,Classes!$D$2:$D$12000&amp;Classes!$E$2:$E$12000,Classes!$A$2:$A$12000)</f>
        <v>CLA006</v>
      </c>
      <c r="G128" s="17" t="str">
        <f>VLOOKUP(D128,Consolidation!B:AA,25,FALSE)</f>
        <v>HPO9</v>
      </c>
      <c r="H128" s="40">
        <f>VLOOKUP(D128,Consolidation!$B$2:$AH$11999,23,FALSE)</f>
        <v>3</v>
      </c>
      <c r="I128" s="65" t="str">
        <f>IF(Tableau4[[#This Row],[Cohorte]]="", "Inactif",
    IF(Tableau4[[#This Row],[Cohorte]]&gt;=30%, "Actif",
       IF(Tableau4[[#This Row],[Cohorte]]&lt;=25%, "Inactif", "À Vérifier")))</f>
        <v>Actif</v>
      </c>
    </row>
    <row r="129" spans="1:9" ht="29.5" customHeight="1" x14ac:dyDescent="0.35">
      <c r="A129" s="16" t="str">
        <f>IF(D129&lt;&gt;"","APP"&amp;TEXT(COUNTA($D$2:D129),"000"),"")</f>
        <v>APP128</v>
      </c>
      <c r="B129" s="17" t="str">
        <f>Individus[[#This Row],[ID_Individu]]</f>
        <v>IND128</v>
      </c>
      <c r="C129" s="17" t="str">
        <f>IFERROR(VLOOKUP(E129,Beneficiaires!B:C,2,FALSE),"Non trouvé")</f>
        <v>BEN018</v>
      </c>
      <c r="D129" s="17" t="str">
        <f>Consolication[[#This Row],[Nom et prénom 0 Name &amp; first name]]</f>
        <v>maguemche epse tchuinte</v>
      </c>
      <c r="E129" s="17" t="str">
        <f>VLOOKUP(D129,Consolidation!B:AA,2,FALSE)</f>
        <v>WOMEN ENTREPRENEURSHIP FACILITATION NETWORK (WEFN)</v>
      </c>
      <c r="F129" s="24" t="str" cm="1">
        <f t="array" ref="F129">_xlfn.XLOOKUP(Tableau4[[#This Row],[Nom_Beneficiaire]]&amp;H129,Classes!$D$2:$D$12000&amp;Classes!$E$2:$E$12000,Classes!$A$2:$A$12000)</f>
        <v>CLA006</v>
      </c>
      <c r="G129" s="17" t="str">
        <f>VLOOKUP(D129,Consolidation!B:AA,25,FALSE)</f>
        <v>WKYH</v>
      </c>
      <c r="H129" s="40">
        <f>VLOOKUP(D129,Consolidation!$B$2:$AH$11999,23,FALSE)</f>
        <v>3</v>
      </c>
      <c r="I129" s="65" t="str">
        <f>IF(Tableau4[[#This Row],[Cohorte]]="", "Inactif",
    IF(Tableau4[[#This Row],[Cohorte]]&gt;=30%, "Actif",
       IF(Tableau4[[#This Row],[Cohorte]]&lt;=25%, "Inactif", "À Vérifier")))</f>
        <v>Actif</v>
      </c>
    </row>
    <row r="130" spans="1:9" ht="29.5" customHeight="1" x14ac:dyDescent="0.35">
      <c r="A130" s="16" t="str">
        <f>IF(D130&lt;&gt;"","APP"&amp;TEXT(COUNTA($D$2:D130),"000"),"")</f>
        <v>APP129</v>
      </c>
      <c r="B130" s="17" t="str">
        <f>Individus[[#This Row],[ID_Individu]]</f>
        <v>IND129</v>
      </c>
      <c r="C130" s="17" t="str">
        <f>IFERROR(VLOOKUP(E130,Beneficiaires!B:C,2,FALSE),"Non trouvé")</f>
        <v>BEN018</v>
      </c>
      <c r="D130" s="17" t="str">
        <f>Consolication[[#This Row],[Nom et prénom 0 Name &amp; first name]]</f>
        <v>tango belebenie stella</v>
      </c>
      <c r="E130" s="17" t="str">
        <f>VLOOKUP(D130,Consolidation!B:AA,2,FALSE)</f>
        <v>WOMEN ENTREPRENEURSHIP FACILITATION NETWORK (WEFN)</v>
      </c>
      <c r="F130" s="24" t="str" cm="1">
        <f t="array" ref="F130">_xlfn.XLOOKUP(Tableau4[[#This Row],[Nom_Beneficiaire]]&amp;H130,Classes!$D$2:$D$12000&amp;Classes!$E$2:$E$12000,Classes!$A$2:$A$12000)</f>
        <v>CLA006</v>
      </c>
      <c r="G130" s="17" t="str">
        <f>VLOOKUP(D130,Consolidation!B:AA,25,FALSE)</f>
        <v>WZGF</v>
      </c>
      <c r="H130" s="40">
        <f>VLOOKUP(D130,Consolidation!$B$2:$AH$11999,23,FALSE)</f>
        <v>3</v>
      </c>
      <c r="I130" s="65" t="str">
        <f>IF(Tableau4[[#This Row],[Cohorte]]="", "Inactif",
    IF(Tableau4[[#This Row],[Cohorte]]&gt;=30%, "Actif",
       IF(Tableau4[[#This Row],[Cohorte]]&lt;=25%, "Inactif", "À Vérifier")))</f>
        <v>Actif</v>
      </c>
    </row>
    <row r="131" spans="1:9" ht="29.5" customHeight="1" x14ac:dyDescent="0.35">
      <c r="A131" s="16" t="str">
        <f>IF(D131&lt;&gt;"","APP"&amp;TEXT(COUNTA($D$2:D131),"000"),"")</f>
        <v>APP130</v>
      </c>
      <c r="B131" s="17" t="str">
        <f>Individus[[#This Row],[ID_Individu]]</f>
        <v>IND130</v>
      </c>
      <c r="C131" s="17" t="str">
        <f>IFERROR(VLOOKUP(E131,Beneficiaires!B:C,2,FALSE),"Non trouvé")</f>
        <v>BEN018</v>
      </c>
      <c r="D131" s="17" t="str">
        <f>Consolication[[#This Row],[Nom et prénom 0 Name &amp; first name]]</f>
        <v>nteghouo jamila</v>
      </c>
      <c r="E131" s="17" t="str">
        <f>VLOOKUP(D131,Consolidation!B:AA,2,FALSE)</f>
        <v>WOMEN ENTREPRENEURSHIP FACILITATION NETWORK (WEFN)</v>
      </c>
      <c r="F131" s="24" t="str" cm="1">
        <f t="array" ref="F131">_xlfn.XLOOKUP(Tableau4[[#This Row],[Nom_Beneficiaire]]&amp;H131,Classes!$D$2:$D$12000&amp;Classes!$E$2:$E$12000,Classes!$A$2:$A$12000)</f>
        <v>CLA006</v>
      </c>
      <c r="G131" s="17" t="str">
        <f>VLOOKUP(D131,Consolidation!B:AA,25,FALSE)</f>
        <v>8BJ2</v>
      </c>
      <c r="H131" s="40">
        <f>VLOOKUP(D131,Consolidation!$B$2:$AH$11999,23,FALSE)</f>
        <v>3</v>
      </c>
      <c r="I131" s="65" t="str">
        <f>IF(Tableau4[[#This Row],[Cohorte]]="", "Inactif",
    IF(Tableau4[[#This Row],[Cohorte]]&gt;=30%, "Actif",
       IF(Tableau4[[#This Row],[Cohorte]]&lt;=25%, "Inactif", "À Vérifier")))</f>
        <v>Actif</v>
      </c>
    </row>
    <row r="132" spans="1:9" ht="29.5" customHeight="1" x14ac:dyDescent="0.35">
      <c r="A132" s="16" t="str">
        <f>IF(D132&lt;&gt;"","APP"&amp;TEXT(COUNTA($D$2:D132),"000"),"")</f>
        <v>APP131</v>
      </c>
      <c r="B132" s="17" t="str">
        <f>Individus[[#This Row],[ID_Individu]]</f>
        <v>IND131</v>
      </c>
      <c r="C132" s="17" t="str">
        <f>IFERROR(VLOOKUP(E132,Beneficiaires!B:C,2,FALSE),"Non trouvé")</f>
        <v>BEN018</v>
      </c>
      <c r="D132" s="17" t="str">
        <f>Consolication[[#This Row],[Nom et prénom 0 Name &amp; first name]]</f>
        <v>nga atanga mvogo rose</v>
      </c>
      <c r="E132" s="17" t="str">
        <f>VLOOKUP(D132,Consolidation!B:AA,2,FALSE)</f>
        <v>WOMEN ENTREPRENEURSHIP FACILITATION NETWORK (WEFN)</v>
      </c>
      <c r="F132" s="24" t="str" cm="1">
        <f t="array" ref="F132">_xlfn.XLOOKUP(Tableau4[[#This Row],[Nom_Beneficiaire]]&amp;H132,Classes!$D$2:$D$12000&amp;Classes!$E$2:$E$12000,Classes!$A$2:$A$12000)</f>
        <v>CLA006</v>
      </c>
      <c r="G132" s="17" t="str">
        <f>VLOOKUP(D132,Consolidation!B:AA,25,FALSE)</f>
        <v>3FQ2</v>
      </c>
      <c r="H132" s="40">
        <f>VLOOKUP(D132,Consolidation!$B$2:$AH$11999,23,FALSE)</f>
        <v>3</v>
      </c>
      <c r="I132" s="65" t="str">
        <f>IF(Tableau4[[#This Row],[Cohorte]]="", "Inactif",
    IF(Tableau4[[#This Row],[Cohorte]]&gt;=30%, "Actif",
       IF(Tableau4[[#This Row],[Cohorte]]&lt;=25%, "Inactif", "À Vérifier")))</f>
        <v>Actif</v>
      </c>
    </row>
    <row r="133" spans="1:9" ht="29.5" customHeight="1" x14ac:dyDescent="0.35">
      <c r="A133" s="16" t="str">
        <f>IF(D133&lt;&gt;"","APP"&amp;TEXT(COUNTA($D$2:D133),"000"),"")</f>
        <v>APP132</v>
      </c>
      <c r="B133" s="17" t="str">
        <f>Individus[[#This Row],[ID_Individu]]</f>
        <v>IND132</v>
      </c>
      <c r="C133" s="17" t="str">
        <f>IFERROR(VLOOKUP(E133,Beneficiaires!B:C,2,FALSE),"Non trouvé")</f>
        <v>BEN018</v>
      </c>
      <c r="D133" s="17" t="str">
        <f>Consolication[[#This Row],[Nom et prénom 0 Name &amp; first name]]</f>
        <v>ngah usena ndieth</v>
      </c>
      <c r="E133" s="17" t="str">
        <f>VLOOKUP(D133,Consolidation!B:AA,2,FALSE)</f>
        <v>WOMEN ENTREPRENEURSHIP FACILITATION NETWORK (WEFN)</v>
      </c>
      <c r="F133" s="24" t="str" cm="1">
        <f t="array" ref="F133">_xlfn.XLOOKUP(Tableau4[[#This Row],[Nom_Beneficiaire]]&amp;H133,Classes!$D$2:$D$12000&amp;Classes!$E$2:$E$12000,Classes!$A$2:$A$12000)</f>
        <v>CLA006</v>
      </c>
      <c r="G133" s="17" t="str">
        <f>VLOOKUP(D133,Consolidation!B:AA,25,FALSE)</f>
        <v>49H3</v>
      </c>
      <c r="H133" s="40">
        <f>VLOOKUP(D133,Consolidation!$B$2:$AH$11999,23,FALSE)</f>
        <v>3</v>
      </c>
      <c r="I133" s="65" t="str">
        <f>IF(Tableau4[[#This Row],[Cohorte]]="", "Inactif",
    IF(Tableau4[[#This Row],[Cohorte]]&gt;=30%, "Actif",
       IF(Tableau4[[#This Row],[Cohorte]]&lt;=25%, "Inactif", "À Vérifier")))</f>
        <v>Actif</v>
      </c>
    </row>
    <row r="134" spans="1:9" ht="29.5" customHeight="1" x14ac:dyDescent="0.35">
      <c r="A134" s="16" t="str">
        <f>IF(D134&lt;&gt;"","APP"&amp;TEXT(COUNTA($D$2:D134),"000"),"")</f>
        <v>APP133</v>
      </c>
      <c r="B134" s="17" t="str">
        <f>Individus[[#This Row],[ID_Individu]]</f>
        <v>IND133</v>
      </c>
      <c r="C134" s="17" t="str">
        <f>IFERROR(VLOOKUP(E134,Beneficiaires!B:C,2,FALSE),"Non trouvé")</f>
        <v>BEN018</v>
      </c>
      <c r="D134" s="17" t="str">
        <f>Consolication[[#This Row],[Nom et prénom 0 Name &amp; first name]]</f>
        <v>djoyep tchakounte naomie</v>
      </c>
      <c r="E134" s="17" t="str">
        <f>VLOOKUP(D134,Consolidation!B:AA,2,FALSE)</f>
        <v>WOMEN ENTREPRENEURSHIP FACILITATION NETWORK (WEFN)</v>
      </c>
      <c r="F134" s="24" t="str" cm="1">
        <f t="array" ref="F134">_xlfn.XLOOKUP(Tableau4[[#This Row],[Nom_Beneficiaire]]&amp;H134,Classes!$D$2:$D$12000&amp;Classes!$E$2:$E$12000,Classes!$A$2:$A$12000)</f>
        <v>CLA006</v>
      </c>
      <c r="G134" s="17" t="str">
        <f>VLOOKUP(D134,Consolidation!B:AA,25,FALSE)</f>
        <v>9R67</v>
      </c>
      <c r="H134" s="40">
        <f>VLOOKUP(D134,Consolidation!$B$2:$AH$11999,23,FALSE)</f>
        <v>3</v>
      </c>
      <c r="I134" s="65" t="str">
        <f>IF(Tableau4[[#This Row],[Cohorte]]="", "Inactif",
    IF(Tableau4[[#This Row],[Cohorte]]&gt;=30%, "Actif",
       IF(Tableau4[[#This Row],[Cohorte]]&lt;=25%, "Inactif", "À Vérifier")))</f>
        <v>Actif</v>
      </c>
    </row>
    <row r="135" spans="1:9" ht="29.5" customHeight="1" x14ac:dyDescent="0.35">
      <c r="A135" s="16" t="str">
        <f>IF(D135&lt;&gt;"","APP"&amp;TEXT(COUNTA($D$2:D135),"000"),"")</f>
        <v>APP134</v>
      </c>
      <c r="B135" s="17" t="str">
        <f>Individus[[#This Row],[ID_Individu]]</f>
        <v>IND134</v>
      </c>
      <c r="C135" s="17" t="str">
        <f>IFERROR(VLOOKUP(E135,Beneficiaires!B:C,2,FALSE),"Non trouvé")</f>
        <v>BEN018</v>
      </c>
      <c r="D135" s="17" t="str">
        <f>Consolication[[#This Row],[Nom et prénom 0 Name &amp; first name]]</f>
        <v>BOUYAMBASSA AMAYA</v>
      </c>
      <c r="E135" s="17" t="str">
        <f>VLOOKUP(D135,Consolidation!B:AA,2,FALSE)</f>
        <v>WOMEN ENTREPRENEURSHIP FACILITATION NETWORK (WEFN)</v>
      </c>
      <c r="F135" s="24" t="str" cm="1">
        <f t="array" ref="F135">_xlfn.XLOOKUP(Tableau4[[#This Row],[Nom_Beneficiaire]]&amp;H135,Classes!$D$2:$D$12000&amp;Classes!$E$2:$E$12000,Classes!$A$2:$A$12000)</f>
        <v>CLA006</v>
      </c>
      <c r="G135" s="17" t="str">
        <f>VLOOKUP(D135,Consolidation!B:AA,25,FALSE)</f>
        <v>9H96</v>
      </c>
      <c r="H135" s="40">
        <f>VLOOKUP(D135,Consolidation!$B$2:$AH$11999,23,FALSE)</f>
        <v>3</v>
      </c>
      <c r="I135" s="65" t="str">
        <f>IF(Tableau4[[#This Row],[Cohorte]]="", "Inactif",
    IF(Tableau4[[#This Row],[Cohorte]]&gt;=30%, "Actif",
       IF(Tableau4[[#This Row],[Cohorte]]&lt;=25%, "Inactif", "À Vérifier")))</f>
        <v>Actif</v>
      </c>
    </row>
    <row r="136" spans="1:9" ht="29.5" customHeight="1" x14ac:dyDescent="0.35">
      <c r="A136" s="16" t="str">
        <f>IF(D136&lt;&gt;"","APP"&amp;TEXT(COUNTA($D$2:D136),"000"),"")</f>
        <v>APP135</v>
      </c>
      <c r="B136" s="17" t="str">
        <f>Individus[[#This Row],[ID_Individu]]</f>
        <v>IND135</v>
      </c>
      <c r="C136" s="17" t="str">
        <f>IFERROR(VLOOKUP(E136,Beneficiaires!B:C,2,FALSE),"Non trouvé")</f>
        <v>BEN018</v>
      </c>
      <c r="D136" s="17" t="str">
        <f>Consolication[[#This Row],[Nom et prénom 0 Name &amp; first name]]</f>
        <v>nana meyong veronique</v>
      </c>
      <c r="E136" s="17" t="str">
        <f>VLOOKUP(D136,Consolidation!B:AA,2,FALSE)</f>
        <v>WOMEN ENTREPRENEURSHIP FACILITATION NETWORK (WEFN)</v>
      </c>
      <c r="F136" s="24" t="str" cm="1">
        <f t="array" ref="F136">_xlfn.XLOOKUP(Tableau4[[#This Row],[Nom_Beneficiaire]]&amp;H136,Classes!$D$2:$D$12000&amp;Classes!$E$2:$E$12000,Classes!$A$2:$A$12000)</f>
        <v>CLA006</v>
      </c>
      <c r="G136" s="17" t="str">
        <f>VLOOKUP(D136,Consolidation!B:AA,25,FALSE)</f>
        <v>WCSW</v>
      </c>
      <c r="H136" s="40">
        <f>VLOOKUP(D136,Consolidation!$B$2:$AH$11999,23,FALSE)</f>
        <v>3</v>
      </c>
      <c r="I136" s="65" t="str">
        <f>IF(Tableau4[[#This Row],[Cohorte]]="", "Inactif",
    IF(Tableau4[[#This Row],[Cohorte]]&gt;=30%, "Actif",
       IF(Tableau4[[#This Row],[Cohorte]]&lt;=25%, "Inactif", "À Vérifier")))</f>
        <v>Actif</v>
      </c>
    </row>
    <row r="137" spans="1:9" ht="29.5" customHeight="1" x14ac:dyDescent="0.35">
      <c r="A137" s="16" t="str">
        <f>IF(D137&lt;&gt;"","APP"&amp;TEXT(COUNTA($D$2:D137),"000"),"")</f>
        <v>APP136</v>
      </c>
      <c r="B137" s="17" t="str">
        <f>Individus[[#This Row],[ID_Individu]]</f>
        <v>IND136</v>
      </c>
      <c r="C137" s="17" t="str">
        <f>IFERROR(VLOOKUP(E137,Beneficiaires!B:C,2,FALSE),"Non trouvé")</f>
        <v>BEN018</v>
      </c>
      <c r="D137" s="17" t="str">
        <f>Consolication[[#This Row],[Nom et prénom 0 Name &amp; first name]]</f>
        <v>songwa imelda</v>
      </c>
      <c r="E137" s="17" t="str">
        <f>VLOOKUP(D137,Consolidation!B:AA,2,FALSE)</f>
        <v>WOMEN ENTREPRENEURSHIP FACILITATION NETWORK (WEFN)</v>
      </c>
      <c r="F137" s="24" t="str" cm="1">
        <f t="array" ref="F137">_xlfn.XLOOKUP(Tableau4[[#This Row],[Nom_Beneficiaire]]&amp;H137,Classes!$D$2:$D$12000&amp;Classes!$E$2:$E$12000,Classes!$A$2:$A$12000)</f>
        <v>CLA006</v>
      </c>
      <c r="G137" s="17" t="str">
        <f>VLOOKUP(D137,Consolidation!B:AA,25,FALSE)</f>
        <v>K8CG</v>
      </c>
      <c r="H137" s="40">
        <f>VLOOKUP(D137,Consolidation!$B$2:$AH$11999,23,FALSE)</f>
        <v>3</v>
      </c>
      <c r="I137" s="65" t="str">
        <f>IF(Tableau4[[#This Row],[Cohorte]]="", "Inactif",
    IF(Tableau4[[#This Row],[Cohorte]]&gt;=30%, "Actif",
       IF(Tableau4[[#This Row],[Cohorte]]&lt;=25%, "Inactif", "À Vérifier")))</f>
        <v>Actif</v>
      </c>
    </row>
    <row r="138" spans="1:9" ht="29.5" customHeight="1" x14ac:dyDescent="0.35">
      <c r="A138" s="16" t="str">
        <f>IF(D138&lt;&gt;"","APP"&amp;TEXT(COUNTA($D$2:D138),"000"),"")</f>
        <v>APP137</v>
      </c>
      <c r="B138" s="17" t="str">
        <f>Individus[[#This Row],[ID_Individu]]</f>
        <v>IND137</v>
      </c>
      <c r="C138" s="17" t="str">
        <f>IFERROR(VLOOKUP(E138,Beneficiaires!B:C,2,FALSE),"Non trouvé")</f>
        <v>BEN018</v>
      </c>
      <c r="D138" s="17" t="str">
        <f>Consolication[[#This Row],[Nom et prénom 0 Name &amp; first name]]</f>
        <v>djuikom kengne</v>
      </c>
      <c r="E138" s="17" t="str">
        <f>VLOOKUP(D138,Consolidation!B:AA,2,FALSE)</f>
        <v>WOMEN ENTREPRENEURSHIP FACILITATION NETWORK (WEFN)</v>
      </c>
      <c r="F138" s="24" t="str" cm="1">
        <f t="array" ref="F138">_xlfn.XLOOKUP(Tableau4[[#This Row],[Nom_Beneficiaire]]&amp;H138,Classes!$D$2:$D$12000&amp;Classes!$E$2:$E$12000,Classes!$A$2:$A$12000)</f>
        <v>CLA006</v>
      </c>
      <c r="G138" s="17" t="str">
        <f>VLOOKUP(D138,Consolidation!B:AA,25,FALSE)</f>
        <v>567Y</v>
      </c>
      <c r="H138" s="40">
        <f>VLOOKUP(D138,Consolidation!$B$2:$AH$11999,23,FALSE)</f>
        <v>3</v>
      </c>
      <c r="I138" s="65" t="str">
        <f>IF(Tableau4[[#This Row],[Cohorte]]="", "Inactif",
    IF(Tableau4[[#This Row],[Cohorte]]&gt;=30%, "Actif",
       IF(Tableau4[[#This Row],[Cohorte]]&lt;=25%, "Inactif", "À Vérifier")))</f>
        <v>Actif</v>
      </c>
    </row>
    <row r="139" spans="1:9" ht="29.5" customHeight="1" x14ac:dyDescent="0.35">
      <c r="A139" s="16" t="str">
        <f>IF(D139&lt;&gt;"","APP"&amp;TEXT(COUNTA($D$2:D139),"000"),"")</f>
        <v>APP138</v>
      </c>
      <c r="B139" s="17" t="str">
        <f>Individus[[#This Row],[ID_Individu]]</f>
        <v>IND138</v>
      </c>
      <c r="C139" s="17" t="str">
        <f>IFERROR(VLOOKUP(E139,Beneficiaires!B:C,2,FALSE),"Non trouvé")</f>
        <v>BEN018</v>
      </c>
      <c r="D139" s="17" t="str">
        <f>Consolication[[#This Row],[Nom et prénom 0 Name &amp; first name]]</f>
        <v>lontsi maiva</v>
      </c>
      <c r="E139" s="17" t="str">
        <f>VLOOKUP(D139,Consolidation!B:AA,2,FALSE)</f>
        <v>WOMEN ENTREPRENEURSHIP FACILITATION NETWORK (WEFN)</v>
      </c>
      <c r="F139" s="24" t="str" cm="1">
        <f t="array" ref="F139">_xlfn.XLOOKUP(Tableau4[[#This Row],[Nom_Beneficiaire]]&amp;H139,Classes!$D$2:$D$12000&amp;Classes!$E$2:$E$12000,Classes!$A$2:$A$12000)</f>
        <v>CLA006</v>
      </c>
      <c r="G139" s="17" t="str">
        <f>VLOOKUP(D139,Consolidation!B:AA,25,FALSE)</f>
        <v>6ETP</v>
      </c>
      <c r="H139" s="40">
        <f>VLOOKUP(D139,Consolidation!$B$2:$AH$11999,23,FALSE)</f>
        <v>3</v>
      </c>
      <c r="I139" s="65" t="str">
        <f>IF(Tableau4[[#This Row],[Cohorte]]="", "Inactif",
    IF(Tableau4[[#This Row],[Cohorte]]&gt;=30%, "Actif",
       IF(Tableau4[[#This Row],[Cohorte]]&lt;=25%, "Inactif", "À Vérifier")))</f>
        <v>Actif</v>
      </c>
    </row>
    <row r="140" spans="1:9" ht="29.5" customHeight="1" x14ac:dyDescent="0.35">
      <c r="A140" s="16" t="str">
        <f>IF(D140&lt;&gt;"","APP"&amp;TEXT(COUNTA($D$2:D140),"000"),"")</f>
        <v>APP139</v>
      </c>
      <c r="B140" s="17" t="str">
        <f>Individus[[#This Row],[ID_Individu]]</f>
        <v>IND139</v>
      </c>
      <c r="C140" s="17" t="str">
        <f>IFERROR(VLOOKUP(E140,Beneficiaires!B:C,2,FALSE),"Non trouvé")</f>
        <v>BEN018</v>
      </c>
      <c r="D140" s="17" t="str">
        <f>Consolication[[#This Row],[Nom et prénom 0 Name &amp; first name]]</f>
        <v>ndem meretou</v>
      </c>
      <c r="E140" s="17" t="str">
        <f>VLOOKUP(D140,Consolidation!B:AA,2,FALSE)</f>
        <v>WOMEN ENTREPRENEURSHIP FACILITATION NETWORK (WEFN)</v>
      </c>
      <c r="F140" s="24" t="str" cm="1">
        <f t="array" ref="F140">_xlfn.XLOOKUP(Tableau4[[#This Row],[Nom_Beneficiaire]]&amp;H140,Classes!$D$2:$D$12000&amp;Classes!$E$2:$E$12000,Classes!$A$2:$A$12000)</f>
        <v>CLA006</v>
      </c>
      <c r="G140" s="17" t="str">
        <f>VLOOKUP(D140,Consolidation!B:AA,25,FALSE)</f>
        <v>C06W</v>
      </c>
      <c r="H140" s="40">
        <f>VLOOKUP(D140,Consolidation!$B$2:$AH$11999,23,FALSE)</f>
        <v>3</v>
      </c>
      <c r="I140" s="65" t="str">
        <f>IF(Tableau4[[#This Row],[Cohorte]]="", "Inactif",
    IF(Tableau4[[#This Row],[Cohorte]]&gt;=30%, "Actif",
       IF(Tableau4[[#This Row],[Cohorte]]&lt;=25%, "Inactif", "À Vérifier")))</f>
        <v>Actif</v>
      </c>
    </row>
    <row r="141" spans="1:9" ht="29.5" customHeight="1" x14ac:dyDescent="0.35">
      <c r="A141" s="16" t="str">
        <f>IF(D141&lt;&gt;"","APP"&amp;TEXT(COUNTA($D$2:D141),"000"),"")</f>
        <v>APP140</v>
      </c>
      <c r="B141" s="17" t="str">
        <f>Individus[[#This Row],[ID_Individu]]</f>
        <v>IND140</v>
      </c>
      <c r="C141" s="17" t="str">
        <f>IFERROR(VLOOKUP(E141,Beneficiaires!B:C,2,FALSE),"Non trouvé")</f>
        <v>BEN018</v>
      </c>
      <c r="D141" s="17" t="str">
        <f>Consolication[[#This Row],[Nom et prénom 0 Name &amp; first name]]</f>
        <v>bale toula astride</v>
      </c>
      <c r="E141" s="17" t="str">
        <f>VLOOKUP(D141,Consolidation!B:AA,2,FALSE)</f>
        <v>WOMEN ENTREPRENEURSHIP FACILITATION NETWORK (WEFN)</v>
      </c>
      <c r="F141" s="24" t="str" cm="1">
        <f t="array" ref="F141">_xlfn.XLOOKUP(Tableau4[[#This Row],[Nom_Beneficiaire]]&amp;H141,Classes!$D$2:$D$12000&amp;Classes!$E$2:$E$12000,Classes!$A$2:$A$12000)</f>
        <v>CLA006</v>
      </c>
      <c r="G141" s="17" t="str">
        <f>VLOOKUP(D141,Consolidation!B:AA,25,FALSE)</f>
        <v>9M03</v>
      </c>
      <c r="H141" s="40">
        <f>VLOOKUP(D141,Consolidation!$B$2:$AH$11999,23,FALSE)</f>
        <v>3</v>
      </c>
      <c r="I141" s="65" t="str">
        <f>IF(Tableau4[[#This Row],[Cohorte]]="", "Inactif",
    IF(Tableau4[[#This Row],[Cohorte]]&gt;=30%, "Actif",
       IF(Tableau4[[#This Row],[Cohorte]]&lt;=25%, "Inactif", "À Vérifier")))</f>
        <v>Actif</v>
      </c>
    </row>
    <row r="142" spans="1:9" ht="29.5" customHeight="1" x14ac:dyDescent="0.35">
      <c r="A142" s="16" t="str">
        <f>IF(D142&lt;&gt;"","APP"&amp;TEXT(COUNTA($D$2:D142),"000"),"")</f>
        <v>APP141</v>
      </c>
      <c r="B142" s="17" t="str">
        <f>Individus[[#This Row],[ID_Individu]]</f>
        <v>IND141</v>
      </c>
      <c r="C142" s="17" t="str">
        <f>IFERROR(VLOOKUP(E142,Beneficiaires!B:C,2,FALSE),"Non trouvé")</f>
        <v>BEN018</v>
      </c>
      <c r="D142" s="17" t="str">
        <f>Consolication[[#This Row],[Nom et prénom 0 Name &amp; first name]]</f>
        <v>MANGA EFFALA SOPHIE</v>
      </c>
      <c r="E142" s="17" t="str">
        <f>VLOOKUP(D142,Consolidation!B:AA,2,FALSE)</f>
        <v>WOMEN ENTREPRENEURSHIP FACILITATION NETWORK (WEFN)</v>
      </c>
      <c r="F142" s="24" t="str" cm="1">
        <f t="array" ref="F142">_xlfn.XLOOKUP(Tableau4[[#This Row],[Nom_Beneficiaire]]&amp;H142,Classes!$D$2:$D$12000&amp;Classes!$E$2:$E$12000,Classes!$A$2:$A$12000)</f>
        <v>CLA006</v>
      </c>
      <c r="G142" s="17" t="str">
        <f>VLOOKUP(D142,Consolidation!B:AA,25,FALSE)</f>
        <v>284U</v>
      </c>
      <c r="H142" s="40">
        <f>VLOOKUP(D142,Consolidation!$B$2:$AH$11999,23,FALSE)</f>
        <v>3</v>
      </c>
      <c r="I142" s="65" t="str">
        <f>IF(Tableau4[[#This Row],[Cohorte]]="", "Inactif",
    IF(Tableau4[[#This Row],[Cohorte]]&gt;=30%, "Actif",
       IF(Tableau4[[#This Row],[Cohorte]]&lt;=25%, "Inactif", "À Vérifier")))</f>
        <v>Actif</v>
      </c>
    </row>
    <row r="143" spans="1:9" ht="29.5" customHeight="1" x14ac:dyDescent="0.35">
      <c r="A143" s="16" t="str">
        <f>IF(D143&lt;&gt;"","APP"&amp;TEXT(COUNTA($D$2:D143),"000"),"")</f>
        <v>APP142</v>
      </c>
      <c r="B143" s="17" t="str">
        <f>Individus[[#This Row],[ID_Individu]]</f>
        <v>IND142</v>
      </c>
      <c r="C143" s="17" t="str">
        <f>IFERROR(VLOOKUP(E143,Beneficiaires!B:C,2,FALSE),"Non trouvé")</f>
        <v>BEN018</v>
      </c>
      <c r="D143" s="17" t="str">
        <f>Consolication[[#This Row],[Nom et prénom 0 Name &amp; first name]]</f>
        <v>mafotsing sokoudjou idrissa</v>
      </c>
      <c r="E143" s="17" t="str">
        <f>VLOOKUP(D143,Consolidation!B:AA,2,FALSE)</f>
        <v>WOMEN ENTREPRENEURSHIP FACILITATION NETWORK (WEFN)</v>
      </c>
      <c r="F143" s="24" t="str" cm="1">
        <f t="array" ref="F143">_xlfn.XLOOKUP(Tableau4[[#This Row],[Nom_Beneficiaire]]&amp;H143,Classes!$D$2:$D$12000&amp;Classes!$E$2:$E$12000,Classes!$A$2:$A$12000)</f>
        <v>CLA006</v>
      </c>
      <c r="G143" s="17" t="str">
        <f>VLOOKUP(D143,Consolidation!B:AA,25,FALSE)</f>
        <v>V04X</v>
      </c>
      <c r="H143" s="40">
        <f>VLOOKUP(D143,Consolidation!$B$2:$AH$11999,23,FALSE)</f>
        <v>3</v>
      </c>
      <c r="I143" s="65" t="str">
        <f>IF(Tableau4[[#This Row],[Cohorte]]="", "Inactif",
    IF(Tableau4[[#This Row],[Cohorte]]&gt;=30%, "Actif",
       IF(Tableau4[[#This Row],[Cohorte]]&lt;=25%, "Inactif", "À Vérifier")))</f>
        <v>Actif</v>
      </c>
    </row>
    <row r="144" spans="1:9" ht="29.5" customHeight="1" x14ac:dyDescent="0.35">
      <c r="A144" s="16" t="str">
        <f>IF(D144&lt;&gt;"","APP"&amp;TEXT(COUNTA($D$2:D144),"000"),"")</f>
        <v>APP143</v>
      </c>
      <c r="B144" s="17" t="str">
        <f>Individus[[#This Row],[ID_Individu]]</f>
        <v>IND143</v>
      </c>
      <c r="C144" s="17" t="str">
        <f>IFERROR(VLOOKUP(E144,Beneficiaires!B:C,2,FALSE),"Non trouvé")</f>
        <v>BEN018</v>
      </c>
      <c r="D144" s="17" t="str">
        <f>Consolication[[#This Row],[Nom et prénom 0 Name &amp; first name]]</f>
        <v>yami ngouengna diane</v>
      </c>
      <c r="E144" s="17" t="str">
        <f>VLOOKUP(D144,Consolidation!B:AA,2,FALSE)</f>
        <v>WOMEN ENTREPRENEURSHIP FACILITATION NETWORK (WEFN)</v>
      </c>
      <c r="F144" s="24" t="str" cm="1">
        <f t="array" ref="F144">_xlfn.XLOOKUP(Tableau4[[#This Row],[Nom_Beneficiaire]]&amp;H144,Classes!$D$2:$D$12000&amp;Classes!$E$2:$E$12000,Classes!$A$2:$A$12000)</f>
        <v>CLA006</v>
      </c>
      <c r="G144" s="17" t="str">
        <f>VLOOKUP(D144,Consolidation!B:AA,25,FALSE)</f>
        <v>TYNM</v>
      </c>
      <c r="H144" s="40">
        <f>VLOOKUP(D144,Consolidation!$B$2:$AH$11999,23,FALSE)</f>
        <v>3</v>
      </c>
      <c r="I144" s="65" t="str">
        <f>IF(Tableau4[[#This Row],[Cohorte]]="", "Inactif",
    IF(Tableau4[[#This Row],[Cohorte]]&gt;=30%, "Actif",
       IF(Tableau4[[#This Row],[Cohorte]]&lt;=25%, "Inactif", "À Vérifier")))</f>
        <v>Actif</v>
      </c>
    </row>
    <row r="145" spans="1:9" ht="29.5" customHeight="1" x14ac:dyDescent="0.35">
      <c r="A145" s="16" t="str">
        <f>IF(D145&lt;&gt;"","APP"&amp;TEXT(COUNTA($D$2:D145),"000"),"")</f>
        <v>APP144</v>
      </c>
      <c r="B145" s="17" t="str">
        <f>Individus[[#This Row],[ID_Individu]]</f>
        <v>IND144</v>
      </c>
      <c r="C145" s="17" t="str">
        <f>IFERROR(VLOOKUP(E145,Beneficiaires!B:C,2,FALSE),"Non trouvé")</f>
        <v>BEN018</v>
      </c>
      <c r="D145" s="17" t="str">
        <f>Consolication[[#This Row],[Nom et prénom 0 Name &amp; first name]]</f>
        <v>biakolo tsoungui gisele</v>
      </c>
      <c r="E145" s="17" t="str">
        <f>VLOOKUP(D145,Consolidation!B:AA,2,FALSE)</f>
        <v>WOMEN ENTREPRENEURSHIP FACILITATION NETWORK (WEFN)</v>
      </c>
      <c r="F145" s="24" t="str" cm="1">
        <f t="array" ref="F145">_xlfn.XLOOKUP(Tableau4[[#This Row],[Nom_Beneficiaire]]&amp;H145,Classes!$D$2:$D$12000&amp;Classes!$E$2:$E$12000,Classes!$A$2:$A$12000)</f>
        <v>CLA006</v>
      </c>
      <c r="G145" s="17" t="str">
        <f>VLOOKUP(D145,Consolidation!B:AA,25,FALSE)</f>
        <v>P05O</v>
      </c>
      <c r="H145" s="40">
        <f>VLOOKUP(D145,Consolidation!$B$2:$AH$11999,23,FALSE)</f>
        <v>3</v>
      </c>
      <c r="I145" s="65" t="str">
        <f>IF(Tableau4[[#This Row],[Cohorte]]="", "Inactif",
    IF(Tableau4[[#This Row],[Cohorte]]&gt;=30%, "Actif",
       IF(Tableau4[[#This Row],[Cohorte]]&lt;=25%, "Inactif", "À Vérifier")))</f>
        <v>Actif</v>
      </c>
    </row>
    <row r="146" spans="1:9" ht="29.5" customHeight="1" x14ac:dyDescent="0.35">
      <c r="A146" s="16" t="str">
        <f>IF(D146&lt;&gt;"","APP"&amp;TEXT(COUNTA($D$2:D146),"000"),"")</f>
        <v>APP145</v>
      </c>
      <c r="B146" s="17" t="str">
        <f>Individus[[#This Row],[ID_Individu]]</f>
        <v>IND145</v>
      </c>
      <c r="C146" s="17" t="str">
        <f>IFERROR(VLOOKUP(E146,Beneficiaires!B:C,2,FALSE),"Non trouvé")</f>
        <v>BEN018</v>
      </c>
      <c r="D146" s="17" t="str">
        <f>Consolication[[#This Row],[Nom et prénom 0 Name &amp; first name]]</f>
        <v>miakieuh mayeva</v>
      </c>
      <c r="E146" s="17" t="str">
        <f>VLOOKUP(D146,Consolidation!B:AA,2,FALSE)</f>
        <v>WOMEN ENTREPRENEURSHIP FACILITATION NETWORK (WEFN)</v>
      </c>
      <c r="F146" s="24" t="str" cm="1">
        <f t="array" ref="F146">_xlfn.XLOOKUP(Tableau4[[#This Row],[Nom_Beneficiaire]]&amp;H146,Classes!$D$2:$D$12000&amp;Classes!$E$2:$E$12000,Classes!$A$2:$A$12000)</f>
        <v>CLA006</v>
      </c>
      <c r="G146" s="17" t="str">
        <f>VLOOKUP(D146,Consolidation!B:AA,25,FALSE)</f>
        <v>15T7</v>
      </c>
      <c r="H146" s="40">
        <f>VLOOKUP(D146,Consolidation!$B$2:$AH$11999,23,FALSE)</f>
        <v>3</v>
      </c>
      <c r="I146" s="65" t="str">
        <f>IF(Tableau4[[#This Row],[Cohorte]]="", "Inactif",
    IF(Tableau4[[#This Row],[Cohorte]]&gt;=30%, "Actif",
       IF(Tableau4[[#This Row],[Cohorte]]&lt;=25%, "Inactif", "À Vérifier")))</f>
        <v>Actif</v>
      </c>
    </row>
    <row r="147" spans="1:9" ht="29.5" customHeight="1" x14ac:dyDescent="0.35">
      <c r="A147" s="16" t="str">
        <f>IF(D147&lt;&gt;"","APP"&amp;TEXT(COUNTA($D$2:D147),"000"),"")</f>
        <v>APP146</v>
      </c>
      <c r="B147" s="17" t="str">
        <f>Individus[[#This Row],[ID_Individu]]</f>
        <v>IND146</v>
      </c>
      <c r="C147" s="17" t="str">
        <f>IFERROR(VLOOKUP(E147,Beneficiaires!B:C,2,FALSE),"Non trouvé")</f>
        <v>BEN018</v>
      </c>
      <c r="D147" s="17" t="str">
        <f>Consolication[[#This Row],[Nom et prénom 0 Name &amp; first name]]</f>
        <v>manga onandja</v>
      </c>
      <c r="E147" s="17" t="str">
        <f>VLOOKUP(D147,Consolidation!B:AA,2,FALSE)</f>
        <v>WOMEN ENTREPRENEURSHIP FACILITATION NETWORK (WEFN)</v>
      </c>
      <c r="F147" s="24" t="str" cm="1">
        <f t="array" ref="F147">_xlfn.XLOOKUP(Tableau4[[#This Row],[Nom_Beneficiaire]]&amp;H147,Classes!$D$2:$D$12000&amp;Classes!$E$2:$E$12000,Classes!$A$2:$A$12000)</f>
        <v>CLA006</v>
      </c>
      <c r="G147" s="17" t="str">
        <f>VLOOKUP(D147,Consolidation!B:AA,25,FALSE)</f>
        <v>J5H7</v>
      </c>
      <c r="H147" s="40">
        <f>VLOOKUP(D147,Consolidation!$B$2:$AH$11999,23,FALSE)</f>
        <v>3</v>
      </c>
      <c r="I147" s="65" t="str">
        <f>IF(Tableau4[[#This Row],[Cohorte]]="", "Inactif",
    IF(Tableau4[[#This Row],[Cohorte]]&gt;=30%, "Actif",
       IF(Tableau4[[#This Row],[Cohorte]]&lt;=25%, "Inactif", "À Vérifier")))</f>
        <v>Actif</v>
      </c>
    </row>
    <row r="148" spans="1:9" ht="29.5" customHeight="1" x14ac:dyDescent="0.35">
      <c r="A148" s="16" t="str">
        <f>IF(D148&lt;&gt;"","APP"&amp;TEXT(COUNTA($D$2:D148),"000"),"")</f>
        <v>APP147</v>
      </c>
      <c r="B148" s="17" t="str">
        <f>Individus[[#This Row],[ID_Individu]]</f>
        <v>IND147</v>
      </c>
      <c r="C148" s="17" t="str">
        <f>IFERROR(VLOOKUP(E148,Beneficiaires!B:C,2,FALSE),"Non trouvé")</f>
        <v>BEN018</v>
      </c>
      <c r="D148" s="17" t="str">
        <f>Consolication[[#This Row],[Nom et prénom 0 Name &amp; first name]]</f>
        <v>meyeng andegue lucie</v>
      </c>
      <c r="E148" s="17" t="str">
        <f>VLOOKUP(D148,Consolidation!B:AA,2,FALSE)</f>
        <v>WOMEN ENTREPRENEURSHIP FACILITATION NETWORK (WEFN)</v>
      </c>
      <c r="F148" s="24" t="str" cm="1">
        <f t="array" ref="F148">_xlfn.XLOOKUP(Tableau4[[#This Row],[Nom_Beneficiaire]]&amp;H148,Classes!$D$2:$D$12000&amp;Classes!$E$2:$E$12000,Classes!$A$2:$A$12000)</f>
        <v>CLA006</v>
      </c>
      <c r="G148" s="17" t="str">
        <f>VLOOKUP(D148,Consolidation!B:AA,25,FALSE)</f>
        <v>OJJZ</v>
      </c>
      <c r="H148" s="40">
        <f>VLOOKUP(D148,Consolidation!$B$2:$AH$11999,23,FALSE)</f>
        <v>3</v>
      </c>
      <c r="I148" s="65" t="str">
        <f>IF(Tableau4[[#This Row],[Cohorte]]="", "Inactif",
    IF(Tableau4[[#This Row],[Cohorte]]&gt;=30%, "Actif",
       IF(Tableau4[[#This Row],[Cohorte]]&lt;=25%, "Inactif", "À Vérifier")))</f>
        <v>Actif</v>
      </c>
    </row>
    <row r="149" spans="1:9" ht="29.5" customHeight="1" x14ac:dyDescent="0.35">
      <c r="A149" s="16" t="str">
        <f>IF(D149&lt;&gt;"","APP"&amp;TEXT(COUNTA($D$2:D149),"000"),"")</f>
        <v>APP148</v>
      </c>
      <c r="B149" s="17" t="str">
        <f>Individus[[#This Row],[ID_Individu]]</f>
        <v>IND148</v>
      </c>
      <c r="C149" s="17" t="str">
        <f>IFERROR(VLOOKUP(E149,Beneficiaires!B:C,2,FALSE),"Non trouvé")</f>
        <v>BEN018</v>
      </c>
      <c r="D149" s="17" t="str">
        <f>Consolication[[#This Row],[Nom et prénom 0 Name &amp; first name]]</f>
        <v>metafue kamdem grace</v>
      </c>
      <c r="E149" s="17" t="str">
        <f>VLOOKUP(D149,Consolidation!B:AA,2,FALSE)</f>
        <v>WOMEN ENTREPRENEURSHIP FACILITATION NETWORK (WEFN)</v>
      </c>
      <c r="F149" s="24" t="str" cm="1">
        <f t="array" ref="F149">_xlfn.XLOOKUP(Tableau4[[#This Row],[Nom_Beneficiaire]]&amp;H149,Classes!$D$2:$D$12000&amp;Classes!$E$2:$E$12000,Classes!$A$2:$A$12000)</f>
        <v>CLA006</v>
      </c>
      <c r="G149" s="17" t="str">
        <f>VLOOKUP(D149,Consolidation!B:AA,25,FALSE)</f>
        <v>1Q50</v>
      </c>
      <c r="H149" s="40">
        <f>VLOOKUP(D149,Consolidation!$B$2:$AH$11999,23,FALSE)</f>
        <v>3</v>
      </c>
      <c r="I149" s="65" t="str">
        <f>IF(Tableau4[[#This Row],[Cohorte]]="", "Inactif",
    IF(Tableau4[[#This Row],[Cohorte]]&gt;=30%, "Actif",
       IF(Tableau4[[#This Row],[Cohorte]]&lt;=25%, "Inactif", "À Vérifier")))</f>
        <v>Actif</v>
      </c>
    </row>
    <row r="150" spans="1:9" ht="29.5" customHeight="1" x14ac:dyDescent="0.35">
      <c r="A150" s="16" t="str">
        <f>IF(D150&lt;&gt;"","APP"&amp;TEXT(COUNTA($D$2:D150),"000"),"")</f>
        <v>APP149</v>
      </c>
      <c r="B150" s="17" t="str">
        <f>Individus[[#This Row],[ID_Individu]]</f>
        <v>IND149</v>
      </c>
      <c r="C150" s="17" t="str">
        <f>IFERROR(VLOOKUP(E150,Beneficiaires!B:C,2,FALSE),"Non trouvé")</f>
        <v>BEN018</v>
      </c>
      <c r="D150" s="17" t="str">
        <f>Consolication[[#This Row],[Nom et prénom 0 Name &amp; first name]]</f>
        <v>jiofack ngnitedem davelle</v>
      </c>
      <c r="E150" s="17" t="str">
        <f>VLOOKUP(D150,Consolidation!B:AA,2,FALSE)</f>
        <v>WOMEN ENTREPRENEURSHIP FACILITATION NETWORK (WEFN)</v>
      </c>
      <c r="F150" s="24" t="str" cm="1">
        <f t="array" ref="F150">_xlfn.XLOOKUP(Tableau4[[#This Row],[Nom_Beneficiaire]]&amp;H150,Classes!$D$2:$D$12000&amp;Classes!$E$2:$E$12000,Classes!$A$2:$A$12000)</f>
        <v>CLA006</v>
      </c>
      <c r="G150" s="17" t="str">
        <f>VLOOKUP(D150,Consolidation!B:AA,25,FALSE)</f>
        <v>91Y5</v>
      </c>
      <c r="H150" s="40">
        <f>VLOOKUP(D150,Consolidation!$B$2:$AH$11999,23,FALSE)</f>
        <v>3</v>
      </c>
      <c r="I150" s="65" t="str">
        <f>IF(Tableau4[[#This Row],[Cohorte]]="", "Inactif",
    IF(Tableau4[[#This Row],[Cohorte]]&gt;=30%, "Actif",
       IF(Tableau4[[#This Row],[Cohorte]]&lt;=25%, "Inactif", "À Vérifier")))</f>
        <v>Actif</v>
      </c>
    </row>
    <row r="151" spans="1:9" ht="29.5" customHeight="1" x14ac:dyDescent="0.35">
      <c r="A151" s="16" t="str">
        <f>IF(D151&lt;&gt;"","APP"&amp;TEXT(COUNTA($D$2:D151),"000"),"")</f>
        <v>APP150</v>
      </c>
      <c r="B151" s="17" t="str">
        <f>Individus[[#This Row],[ID_Individu]]</f>
        <v>IND150</v>
      </c>
      <c r="C151" s="17" t="str">
        <f>IFERROR(VLOOKUP(E151,Beneficiaires!B:C,2,FALSE),"Non trouvé")</f>
        <v>BEN018</v>
      </c>
      <c r="D151" s="17" t="str">
        <f>Consolication[[#This Row],[Nom et prénom 0 Name &amp; first name]]</f>
        <v>ASSENE YVANA</v>
      </c>
      <c r="E151" s="17" t="str">
        <f>VLOOKUP(D151,Consolidation!B:AA,2,FALSE)</f>
        <v>WOMEN ENTREPRENEURSHIP FACILITATION NETWORK (WEFN)</v>
      </c>
      <c r="F151" s="24" t="str" cm="1">
        <f t="array" ref="F151">_xlfn.XLOOKUP(Tableau4[[#This Row],[Nom_Beneficiaire]]&amp;H151,Classes!$D$2:$D$12000&amp;Classes!$E$2:$E$12000,Classes!$A$2:$A$12000)</f>
        <v>CLA007</v>
      </c>
      <c r="G151" s="17" t="str">
        <f>VLOOKUP(D151,Consolidation!B:AA,25,FALSE)</f>
        <v>E5UX</v>
      </c>
      <c r="H151" s="40">
        <f>VLOOKUP(D151,Consolidation!$B$2:$AH$11999,23,FALSE)</f>
        <v>4</v>
      </c>
      <c r="I151" s="65" t="str">
        <f>IF(Tableau4[[#This Row],[Cohorte]]="", "Inactif",
    IF(Tableau4[[#This Row],[Cohorte]]&gt;=30%, "Actif",
       IF(Tableau4[[#This Row],[Cohorte]]&lt;=25%, "Inactif", "À Vérifier")))</f>
        <v>Actif</v>
      </c>
    </row>
    <row r="152" spans="1:9" ht="29.5" customHeight="1" x14ac:dyDescent="0.35">
      <c r="A152" s="16" t="str">
        <f>IF(D152&lt;&gt;"","APP"&amp;TEXT(COUNTA($D$2:D152),"000"),"")</f>
        <v>APP151</v>
      </c>
      <c r="B152" s="17" t="str">
        <f>Individus[[#This Row],[ID_Individu]]</f>
        <v>IND151</v>
      </c>
      <c r="C152" s="17" t="str">
        <f>IFERROR(VLOOKUP(E152,Beneficiaires!B:C,2,FALSE),"Non trouvé")</f>
        <v>BEN018</v>
      </c>
      <c r="D152" s="17" t="str">
        <f>Consolication[[#This Row],[Nom et prénom 0 Name &amp; first name]]</f>
        <v>BEKONO OWONO CHRISTINE</v>
      </c>
      <c r="E152" s="17" t="str">
        <f>VLOOKUP(D152,Consolidation!B:AA,2,FALSE)</f>
        <v>WOMEN ENTREPRENEURSHIP FACILITATION NETWORK (WEFN)</v>
      </c>
      <c r="F152" s="24" t="str" cm="1">
        <f t="array" ref="F152">_xlfn.XLOOKUP(Tableau4[[#This Row],[Nom_Beneficiaire]]&amp;H152,Classes!$D$2:$D$12000&amp;Classes!$E$2:$E$12000,Classes!$A$2:$A$12000)</f>
        <v>CLA007</v>
      </c>
      <c r="G152" s="17" t="str">
        <f>VLOOKUP(D152,Consolidation!B:AA,25,FALSE)</f>
        <v>AS8Z</v>
      </c>
      <c r="H152" s="40">
        <f>VLOOKUP(D152,Consolidation!$B$2:$AH$11999,23,FALSE)</f>
        <v>4</v>
      </c>
      <c r="I152" s="65" t="str">
        <f>IF(Tableau4[[#This Row],[Cohorte]]="", "Inactif",
    IF(Tableau4[[#This Row],[Cohorte]]&gt;=30%, "Actif",
       IF(Tableau4[[#This Row],[Cohorte]]&lt;=25%, "Inactif", "À Vérifier")))</f>
        <v>Actif</v>
      </c>
    </row>
    <row r="153" spans="1:9" ht="29.5" customHeight="1" x14ac:dyDescent="0.35">
      <c r="A153" s="16" t="str">
        <f>IF(D153&lt;&gt;"","APP"&amp;TEXT(COUNTA($D$2:D153),"000"),"")</f>
        <v>APP152</v>
      </c>
      <c r="B153" s="17" t="str">
        <f>Individus[[#This Row],[ID_Individu]]</f>
        <v>IND152</v>
      </c>
      <c r="C153" s="17" t="str">
        <f>IFERROR(VLOOKUP(E153,Beneficiaires!B:C,2,FALSE),"Non trouvé")</f>
        <v>BEN018</v>
      </c>
      <c r="D153" s="17" t="str">
        <f>Consolication[[#This Row],[Nom et prénom 0 Name &amp; first name]]</f>
        <v>MBEZELE EBANDA MELONIE</v>
      </c>
      <c r="E153" s="17" t="str">
        <f>VLOOKUP(D153,Consolidation!B:AA,2,FALSE)</f>
        <v>WOMEN ENTREPRENEURSHIP FACILITATION NETWORK (WEFN)</v>
      </c>
      <c r="F153" s="24" t="str" cm="1">
        <f t="array" ref="F153">_xlfn.XLOOKUP(Tableau4[[#This Row],[Nom_Beneficiaire]]&amp;H153,Classes!$D$2:$D$12000&amp;Classes!$E$2:$E$12000,Classes!$A$2:$A$12000)</f>
        <v>CLA007</v>
      </c>
      <c r="G153" s="17" t="str">
        <f>VLOOKUP(D153,Consolidation!B:AA,25,FALSE)</f>
        <v>071A</v>
      </c>
      <c r="H153" s="40">
        <f>VLOOKUP(D153,Consolidation!$B$2:$AH$11999,23,FALSE)</f>
        <v>4</v>
      </c>
      <c r="I153" s="65" t="str">
        <f>IF(Tableau4[[#This Row],[Cohorte]]="", "Inactif",
    IF(Tableau4[[#This Row],[Cohorte]]&gt;=30%, "Actif",
       IF(Tableau4[[#This Row],[Cohorte]]&lt;=25%, "Inactif", "À Vérifier")))</f>
        <v>Actif</v>
      </c>
    </row>
    <row r="154" spans="1:9" ht="29.5" customHeight="1" x14ac:dyDescent="0.35">
      <c r="A154" s="16" t="str">
        <f>IF(D154&lt;&gt;"","APP"&amp;TEXT(COUNTA($D$2:D154),"000"),"")</f>
        <v>APP153</v>
      </c>
      <c r="B154" s="17" t="str">
        <f>Individus[[#This Row],[ID_Individu]]</f>
        <v>IND153</v>
      </c>
      <c r="C154" s="17" t="str">
        <f>IFERROR(VLOOKUP(E154,Beneficiaires!B:C,2,FALSE),"Non trouvé")</f>
        <v>BEN018</v>
      </c>
      <c r="D154" s="17" t="str">
        <f>Consolication[[#This Row],[Nom et prénom 0 Name &amp; first name]]</f>
        <v>sama therese</v>
      </c>
      <c r="E154" s="17" t="str">
        <f>VLOOKUP(D154,Consolidation!B:AA,2,FALSE)</f>
        <v>WOMEN ENTREPRENEURSHIP FACILITATION NETWORK (WEFN)</v>
      </c>
      <c r="F154" s="24" t="str" cm="1">
        <f t="array" ref="F154">_xlfn.XLOOKUP(Tableau4[[#This Row],[Nom_Beneficiaire]]&amp;H154,Classes!$D$2:$D$12000&amp;Classes!$E$2:$E$12000,Classes!$A$2:$A$12000)</f>
        <v>CLA007</v>
      </c>
      <c r="G154" s="17" t="str">
        <f>VLOOKUP(D154,Consolidation!B:AA,25,FALSE)</f>
        <v>1LMD</v>
      </c>
      <c r="H154" s="40">
        <f>VLOOKUP(D154,Consolidation!$B$2:$AH$11999,23,FALSE)</f>
        <v>4</v>
      </c>
      <c r="I154" s="65" t="str">
        <f>IF(Tableau4[[#This Row],[Cohorte]]="", "Inactif",
    IF(Tableau4[[#This Row],[Cohorte]]&gt;=30%, "Actif",
       IF(Tableau4[[#This Row],[Cohorte]]&lt;=25%, "Inactif", "À Vérifier")))</f>
        <v>Actif</v>
      </c>
    </row>
    <row r="155" spans="1:9" ht="29.5" customHeight="1" x14ac:dyDescent="0.35">
      <c r="A155" s="16" t="str">
        <f>IF(D155&lt;&gt;"","APP"&amp;TEXT(COUNTA($D$2:D155),"000"),"")</f>
        <v>APP154</v>
      </c>
      <c r="B155" s="17" t="str">
        <f>Individus[[#This Row],[ID_Individu]]</f>
        <v>IND154</v>
      </c>
      <c r="C155" s="17" t="str">
        <f>IFERROR(VLOOKUP(E155,Beneficiaires!B:C,2,FALSE),"Non trouvé")</f>
        <v>BEN018</v>
      </c>
      <c r="D155" s="17" t="str">
        <f>Consolication[[#This Row],[Nom et prénom 0 Name &amp; first name]]</f>
        <v>meudo OUACHE UNICE MERUEILLE</v>
      </c>
      <c r="E155" s="17" t="str">
        <f>VLOOKUP(D155,Consolidation!B:AA,2,FALSE)</f>
        <v>WOMEN ENTREPRENEURSHIP FACILITATION NETWORK (WEFN)</v>
      </c>
      <c r="F155" s="24" t="str" cm="1">
        <f t="array" ref="F155">_xlfn.XLOOKUP(Tableau4[[#This Row],[Nom_Beneficiaire]]&amp;H155,Classes!$D$2:$D$12000&amp;Classes!$E$2:$E$12000,Classes!$A$2:$A$12000)</f>
        <v>CLA007</v>
      </c>
      <c r="G155" s="17" t="str">
        <f>VLOOKUP(D155,Consolidation!B:AA,25,FALSE)</f>
        <v>832E</v>
      </c>
      <c r="H155" s="40">
        <f>VLOOKUP(D155,Consolidation!$B$2:$AH$11999,23,FALSE)</f>
        <v>4</v>
      </c>
      <c r="I155" s="65" t="str">
        <f>IF(Tableau4[[#This Row],[Cohorte]]="", "Inactif",
    IF(Tableau4[[#This Row],[Cohorte]]&gt;=30%, "Actif",
       IF(Tableau4[[#This Row],[Cohorte]]&lt;=25%, "Inactif", "À Vérifier")))</f>
        <v>Actif</v>
      </c>
    </row>
    <row r="156" spans="1:9" ht="29.5" customHeight="1" x14ac:dyDescent="0.35">
      <c r="A156" s="16" t="str">
        <f>IF(D156&lt;&gt;"","APP"&amp;TEXT(COUNTA($D$2:D156),"000"),"")</f>
        <v>APP155</v>
      </c>
      <c r="B156" s="17" t="str">
        <f>Individus[[#This Row],[ID_Individu]]</f>
        <v>IND155</v>
      </c>
      <c r="C156" s="17" t="str">
        <f>IFERROR(VLOOKUP(E156,Beneficiaires!B:C,2,FALSE),"Non trouvé")</f>
        <v>BEN018</v>
      </c>
      <c r="D156" s="17" t="str">
        <f>Consolication[[#This Row],[Nom et prénom 0 Name &amp; first name]]</f>
        <v>MENDOUGA LUCIE LARRAINE</v>
      </c>
      <c r="E156" s="17" t="str">
        <f>VLOOKUP(D156,Consolidation!B:AA,2,FALSE)</f>
        <v>WOMEN ENTREPRENEURSHIP FACILITATION NETWORK (WEFN)</v>
      </c>
      <c r="F156" s="24" t="str" cm="1">
        <f t="array" ref="F156">_xlfn.XLOOKUP(Tableau4[[#This Row],[Nom_Beneficiaire]]&amp;H156,Classes!$D$2:$D$12000&amp;Classes!$E$2:$E$12000,Classes!$A$2:$A$12000)</f>
        <v>CLA007</v>
      </c>
      <c r="G156" s="17" t="str">
        <f>VLOOKUP(D156,Consolidation!B:AA,25,FALSE)</f>
        <v>D84Q</v>
      </c>
      <c r="H156" s="40">
        <f>VLOOKUP(D156,Consolidation!$B$2:$AH$11999,23,FALSE)</f>
        <v>4</v>
      </c>
      <c r="I156" s="65" t="str">
        <f>IF(Tableau4[[#This Row],[Cohorte]]="", "Inactif",
    IF(Tableau4[[#This Row],[Cohorte]]&gt;=30%, "Actif",
       IF(Tableau4[[#This Row],[Cohorte]]&lt;=25%, "Inactif", "À Vérifier")))</f>
        <v>Actif</v>
      </c>
    </row>
    <row r="157" spans="1:9" ht="29.5" customHeight="1" x14ac:dyDescent="0.35">
      <c r="A157" s="16" t="str">
        <f>IF(D157&lt;&gt;"","APP"&amp;TEXT(COUNTA($D$2:D157),"000"),"")</f>
        <v>APP156</v>
      </c>
      <c r="B157" s="17" t="str">
        <f>Individus[[#This Row],[ID_Individu]]</f>
        <v>IND156</v>
      </c>
      <c r="C157" s="17" t="str">
        <f>IFERROR(VLOOKUP(E157,Beneficiaires!B:C,2,FALSE),"Non trouvé")</f>
        <v>BEN018</v>
      </c>
      <c r="D157" s="17" t="str">
        <f>Consolication[[#This Row],[Nom et prénom 0 Name &amp; first name]]</f>
        <v>mbele romaine</v>
      </c>
      <c r="E157" s="17" t="str">
        <f>VLOOKUP(D157,Consolidation!B:AA,2,FALSE)</f>
        <v>WOMEN ENTREPRENEURSHIP FACILITATION NETWORK (WEFN)</v>
      </c>
      <c r="F157" s="24" t="str" cm="1">
        <f t="array" ref="F157">_xlfn.XLOOKUP(Tableau4[[#This Row],[Nom_Beneficiaire]]&amp;H157,Classes!$D$2:$D$12000&amp;Classes!$E$2:$E$12000,Classes!$A$2:$A$12000)</f>
        <v>CLA007</v>
      </c>
      <c r="G157" s="17" t="str">
        <f>VLOOKUP(D157,Consolidation!B:AA,25,FALSE)</f>
        <v>H91W</v>
      </c>
      <c r="H157" s="40">
        <f>VLOOKUP(D157,Consolidation!$B$2:$AH$11999,23,FALSE)</f>
        <v>4</v>
      </c>
      <c r="I157" s="65" t="str">
        <f>IF(Tableau4[[#This Row],[Cohorte]]="", "Inactif",
    IF(Tableau4[[#This Row],[Cohorte]]&gt;=30%, "Actif",
       IF(Tableau4[[#This Row],[Cohorte]]&lt;=25%, "Inactif", "À Vérifier")))</f>
        <v>Actif</v>
      </c>
    </row>
    <row r="158" spans="1:9" ht="29.5" customHeight="1" x14ac:dyDescent="0.35">
      <c r="A158" s="16" t="str">
        <f>IF(D158&lt;&gt;"","APP"&amp;TEXT(COUNTA($D$2:D158),"000"),"")</f>
        <v>APP157</v>
      </c>
      <c r="B158" s="17" t="str">
        <f>Individus[[#This Row],[ID_Individu]]</f>
        <v>IND157</v>
      </c>
      <c r="C158" s="17" t="str">
        <f>IFERROR(VLOOKUP(E158,Beneficiaires!B:C,2,FALSE),"Non trouvé")</f>
        <v>BEN018</v>
      </c>
      <c r="D158" s="17" t="str">
        <f>Consolication[[#This Row],[Nom et prénom 0 Name &amp; first name]]</f>
        <v>EKOMAN</v>
      </c>
      <c r="E158" s="17" t="str">
        <f>VLOOKUP(D158,Consolidation!B:AA,2,FALSE)</f>
        <v>WOMEN ENTREPRENEURSHIP FACILITATION NETWORK (WEFN)</v>
      </c>
      <c r="F158" s="24" t="str" cm="1">
        <f t="array" ref="F158">_xlfn.XLOOKUP(Tableau4[[#This Row],[Nom_Beneficiaire]]&amp;H158,Classes!$D$2:$D$12000&amp;Classes!$E$2:$E$12000,Classes!$A$2:$A$12000)</f>
        <v>CLA007</v>
      </c>
      <c r="G158" s="17" t="str">
        <f>VLOOKUP(D158,Consolidation!B:AA,25,FALSE)</f>
        <v>S1CX</v>
      </c>
      <c r="H158" s="40">
        <f>VLOOKUP(D158,Consolidation!$B$2:$AH$11999,23,FALSE)</f>
        <v>4</v>
      </c>
      <c r="I158" s="65" t="str">
        <f>IF(Tableau4[[#This Row],[Cohorte]]="", "Inactif",
    IF(Tableau4[[#This Row],[Cohorte]]&gt;=30%, "Actif",
       IF(Tableau4[[#This Row],[Cohorte]]&lt;=25%, "Inactif", "À Vérifier")))</f>
        <v>Actif</v>
      </c>
    </row>
    <row r="159" spans="1:9" ht="29.5" customHeight="1" x14ac:dyDescent="0.35">
      <c r="A159" s="16" t="str">
        <f>IF(D159&lt;&gt;"","APP"&amp;TEXT(COUNTA($D$2:D159),"000"),"")</f>
        <v>APP158</v>
      </c>
      <c r="B159" s="17" t="str">
        <f>Individus[[#This Row],[ID_Individu]]</f>
        <v>IND158</v>
      </c>
      <c r="C159" s="17" t="str">
        <f>IFERROR(VLOOKUP(E159,Beneficiaires!B:C,2,FALSE),"Non trouvé")</f>
        <v>BEN018</v>
      </c>
      <c r="D159" s="17" t="str">
        <f>Consolication[[#This Row],[Nom et prénom 0 Name &amp; first name]]</f>
        <v>ngo lissouck margueritte</v>
      </c>
      <c r="E159" s="17" t="str">
        <f>VLOOKUP(D159,Consolidation!B:AA,2,FALSE)</f>
        <v>WOMEN ENTREPRENEURSHIP FACILITATION NETWORK (WEFN)</v>
      </c>
      <c r="F159" s="24" t="str" cm="1">
        <f t="array" ref="F159">_xlfn.XLOOKUP(Tableau4[[#This Row],[Nom_Beneficiaire]]&amp;H159,Classes!$D$2:$D$12000&amp;Classes!$E$2:$E$12000,Classes!$A$2:$A$12000)</f>
        <v>CLA007</v>
      </c>
      <c r="G159" s="17" t="str">
        <f>VLOOKUP(D159,Consolidation!B:AA,25,FALSE)</f>
        <v>A5A4</v>
      </c>
      <c r="H159" s="40">
        <f>VLOOKUP(D159,Consolidation!$B$2:$AH$11999,23,FALSE)</f>
        <v>4</v>
      </c>
      <c r="I159" s="65" t="str">
        <f>IF(Tableau4[[#This Row],[Cohorte]]="", "Inactif",
    IF(Tableau4[[#This Row],[Cohorte]]&gt;=30%, "Actif",
       IF(Tableau4[[#This Row],[Cohorte]]&lt;=25%, "Inactif", "À Vérifier")))</f>
        <v>Actif</v>
      </c>
    </row>
    <row r="160" spans="1:9" ht="29.5" customHeight="1" x14ac:dyDescent="0.35">
      <c r="A160" s="16" t="str">
        <f>IF(D160&lt;&gt;"","APP"&amp;TEXT(COUNTA($D$2:D160),"000"),"")</f>
        <v>APP159</v>
      </c>
      <c r="B160" s="17" t="str">
        <f>Individus[[#This Row],[ID_Individu]]</f>
        <v>IND159</v>
      </c>
      <c r="C160" s="17" t="str">
        <f>IFERROR(VLOOKUP(E160,Beneficiaires!B:C,2,FALSE),"Non trouvé")</f>
        <v>BEN018</v>
      </c>
      <c r="D160" s="17" t="str">
        <f>Consolication[[#This Row],[Nom et prénom 0 Name &amp; first name]]</f>
        <v>NYEBE BEYEME MARIE MADELEINE</v>
      </c>
      <c r="E160" s="17" t="str">
        <f>VLOOKUP(D160,Consolidation!B:AA,2,FALSE)</f>
        <v>WOMEN ENTREPRENEURSHIP FACILITATION NETWORK (WEFN)</v>
      </c>
      <c r="F160" s="24" t="str" cm="1">
        <f t="array" ref="F160">_xlfn.XLOOKUP(Tableau4[[#This Row],[Nom_Beneficiaire]]&amp;H160,Classes!$D$2:$D$12000&amp;Classes!$E$2:$E$12000,Classes!$A$2:$A$12000)</f>
        <v>CLA007</v>
      </c>
      <c r="G160" s="17" t="str">
        <f>VLOOKUP(D160,Consolidation!B:AA,25,FALSE)</f>
        <v>NB60</v>
      </c>
      <c r="H160" s="40">
        <f>VLOOKUP(D160,Consolidation!$B$2:$AH$11999,23,FALSE)</f>
        <v>4</v>
      </c>
      <c r="I160" s="65" t="str">
        <f>IF(Tableau4[[#This Row],[Cohorte]]="", "Inactif",
    IF(Tableau4[[#This Row],[Cohorte]]&gt;=30%, "Actif",
       IF(Tableau4[[#This Row],[Cohorte]]&lt;=25%, "Inactif", "À Vérifier")))</f>
        <v>Actif</v>
      </c>
    </row>
    <row r="161" spans="1:9" ht="29.5" customHeight="1" x14ac:dyDescent="0.35">
      <c r="A161" s="16" t="str">
        <f>IF(D161&lt;&gt;"","APP"&amp;TEXT(COUNTA($D$2:D161),"000"),"")</f>
        <v>APP160</v>
      </c>
      <c r="B161" s="17" t="str">
        <f>Individus[[#This Row],[ID_Individu]]</f>
        <v>IND160</v>
      </c>
      <c r="C161" s="17" t="str">
        <f>IFERROR(VLOOKUP(E161,Beneficiaires!B:C,2,FALSE),"Non trouvé")</f>
        <v>BEN018</v>
      </c>
      <c r="D161" s="17" t="str">
        <f>Consolication[[#This Row],[Nom et prénom 0 Name &amp; first name]]</f>
        <v>nke patience</v>
      </c>
      <c r="E161" s="17" t="str">
        <f>VLOOKUP(D161,Consolidation!B:AA,2,FALSE)</f>
        <v>WOMEN ENTREPRENEURSHIP FACILITATION NETWORK (WEFN)</v>
      </c>
      <c r="F161" s="24" t="str" cm="1">
        <f t="array" ref="F161">_xlfn.XLOOKUP(Tableau4[[#This Row],[Nom_Beneficiaire]]&amp;H161,Classes!$D$2:$D$12000&amp;Classes!$E$2:$E$12000,Classes!$A$2:$A$12000)</f>
        <v>CLA007</v>
      </c>
      <c r="G161" s="17" t="str">
        <f>VLOOKUP(D161,Consolidation!B:AA,25,FALSE)</f>
        <v>FFQ6</v>
      </c>
      <c r="H161" s="40">
        <f>VLOOKUP(D161,Consolidation!$B$2:$AH$11999,23,FALSE)</f>
        <v>4</v>
      </c>
      <c r="I161" s="65" t="str">
        <f>IF(Tableau4[[#This Row],[Cohorte]]="", "Inactif",
    IF(Tableau4[[#This Row],[Cohorte]]&gt;=30%, "Actif",
       IF(Tableau4[[#This Row],[Cohorte]]&lt;=25%, "Inactif", "À Vérifier")))</f>
        <v>Actif</v>
      </c>
    </row>
    <row r="162" spans="1:9" ht="29.5" customHeight="1" x14ac:dyDescent="0.35">
      <c r="A162" s="16" t="str">
        <f>IF(D162&lt;&gt;"","APP"&amp;TEXT(COUNTA($D$2:D162),"000"),"")</f>
        <v>APP161</v>
      </c>
      <c r="B162" s="17" t="str">
        <f>Individus[[#This Row],[ID_Individu]]</f>
        <v>IND161</v>
      </c>
      <c r="C162" s="17" t="str">
        <f>IFERROR(VLOOKUP(E162,Beneficiaires!B:C,2,FALSE),"Non trouvé")</f>
        <v>BEN018</v>
      </c>
      <c r="D162" s="17" t="str">
        <f>Consolication[[#This Row],[Nom et prénom 0 Name &amp; first name]]</f>
        <v>nga mbiDA PAULINE</v>
      </c>
      <c r="E162" s="17" t="str">
        <f>VLOOKUP(D162,Consolidation!B:AA,2,FALSE)</f>
        <v>WOMEN ENTREPRENEURSHIP FACILITATION NETWORK (WEFN)</v>
      </c>
      <c r="F162" s="24" t="str" cm="1">
        <f t="array" ref="F162">_xlfn.XLOOKUP(Tableau4[[#This Row],[Nom_Beneficiaire]]&amp;H162,Classes!$D$2:$D$12000&amp;Classes!$E$2:$E$12000,Classes!$A$2:$A$12000)</f>
        <v>CLA007</v>
      </c>
      <c r="G162" s="17" t="str">
        <f>VLOOKUP(D162,Consolidation!B:AA,25,FALSE)</f>
        <v>5T0A</v>
      </c>
      <c r="H162" s="40">
        <f>VLOOKUP(D162,Consolidation!$B$2:$AH$11999,23,FALSE)</f>
        <v>4</v>
      </c>
      <c r="I162" s="65" t="str">
        <f>IF(Tableau4[[#This Row],[Cohorte]]="", "Inactif",
    IF(Tableau4[[#This Row],[Cohorte]]&gt;=30%, "Actif",
       IF(Tableau4[[#This Row],[Cohorte]]&lt;=25%, "Inactif", "À Vérifier")))</f>
        <v>Actif</v>
      </c>
    </row>
    <row r="163" spans="1:9" ht="29.5" customHeight="1" x14ac:dyDescent="0.35">
      <c r="A163" s="16" t="str">
        <f>IF(D163&lt;&gt;"","APP"&amp;TEXT(COUNTA($D$2:D163),"000"),"")</f>
        <v>APP162</v>
      </c>
      <c r="B163" s="17" t="str">
        <f>Individus[[#This Row],[ID_Individu]]</f>
        <v>IND162</v>
      </c>
      <c r="C163" s="17" t="str">
        <f>IFERROR(VLOOKUP(E163,Beneficiaires!B:C,2,FALSE),"Non trouvé")</f>
        <v>BEN018</v>
      </c>
      <c r="D163" s="17" t="str">
        <f>Consolication[[#This Row],[Nom et prénom 0 Name &amp; first name]]</f>
        <v>MONGONO MEFOn JUSTINE MANUELLA</v>
      </c>
      <c r="E163" s="17" t="str">
        <f>VLOOKUP(D163,Consolidation!B:AA,2,FALSE)</f>
        <v>WOMEN ENTREPRENEURSHIP FACILITATION NETWORK (WEFN)</v>
      </c>
      <c r="F163" s="24" t="str" cm="1">
        <f t="array" ref="F163">_xlfn.XLOOKUP(Tableau4[[#This Row],[Nom_Beneficiaire]]&amp;H163,Classes!$D$2:$D$12000&amp;Classes!$E$2:$E$12000,Classes!$A$2:$A$12000)</f>
        <v>CLA007</v>
      </c>
      <c r="G163" s="17" t="str">
        <f>VLOOKUP(D163,Consolidation!B:AA,25,FALSE)</f>
        <v>001G</v>
      </c>
      <c r="H163" s="40">
        <f>VLOOKUP(D163,Consolidation!$B$2:$AH$11999,23,FALSE)</f>
        <v>4</v>
      </c>
      <c r="I163" s="65" t="str">
        <f>IF(Tableau4[[#This Row],[Cohorte]]="", "Inactif",
    IF(Tableau4[[#This Row],[Cohorte]]&gt;=30%, "Actif",
       IF(Tableau4[[#This Row],[Cohorte]]&lt;=25%, "Inactif", "À Vérifier")))</f>
        <v>Actif</v>
      </c>
    </row>
    <row r="164" spans="1:9" ht="29.5" customHeight="1" x14ac:dyDescent="0.35">
      <c r="A164" s="16" t="str">
        <f>IF(D164&lt;&gt;"","APP"&amp;TEXT(COUNTA($D$2:D164),"000"),"")</f>
        <v>APP163</v>
      </c>
      <c r="B164" s="17" t="str">
        <f>Individus[[#This Row],[ID_Individu]]</f>
        <v>IND163</v>
      </c>
      <c r="C164" s="17" t="str">
        <f>IFERROR(VLOOKUP(E164,Beneficiaires!B:C,2,FALSE),"Non trouvé")</f>
        <v>BEN018</v>
      </c>
      <c r="D164" s="17" t="str">
        <f>Consolication[[#This Row],[Nom et prénom 0 Name &amp; first name]]</f>
        <v>NFA MARIE BRINDA</v>
      </c>
      <c r="E164" s="17" t="str">
        <f>VLOOKUP(D164,Consolidation!B:AA,2,FALSE)</f>
        <v>WOMEN ENTREPRENEURSHIP FACILITATION NETWORK (WEFN)</v>
      </c>
      <c r="F164" s="24" t="str" cm="1">
        <f t="array" ref="F164">_xlfn.XLOOKUP(Tableau4[[#This Row],[Nom_Beneficiaire]]&amp;H164,Classes!$D$2:$D$12000&amp;Classes!$E$2:$E$12000,Classes!$A$2:$A$12000)</f>
        <v>CLA007</v>
      </c>
      <c r="G164" s="17" t="str">
        <f>VLOOKUP(D164,Consolidation!B:AA,25,FALSE)</f>
        <v>29PB</v>
      </c>
      <c r="H164" s="40">
        <f>VLOOKUP(D164,Consolidation!$B$2:$AH$11999,23,FALSE)</f>
        <v>4</v>
      </c>
      <c r="I164" s="65" t="str">
        <f>IF(Tableau4[[#This Row],[Cohorte]]="", "Inactif",
    IF(Tableau4[[#This Row],[Cohorte]]&gt;=30%, "Actif",
       IF(Tableau4[[#This Row],[Cohorte]]&lt;=25%, "Inactif", "À Vérifier")))</f>
        <v>Actif</v>
      </c>
    </row>
    <row r="165" spans="1:9" ht="29.5" customHeight="1" x14ac:dyDescent="0.35">
      <c r="A165" s="16" t="str">
        <f>IF(D165&lt;&gt;"","APP"&amp;TEXT(COUNTA($D$2:D165),"000"),"")</f>
        <v>APP164</v>
      </c>
      <c r="B165" s="17" t="str">
        <f>Individus[[#This Row],[ID_Individu]]</f>
        <v>IND164</v>
      </c>
      <c r="C165" s="17" t="str">
        <f>IFERROR(VLOOKUP(E165,Beneficiaires!B:C,2,FALSE),"Non trouvé")</f>
        <v>BEN018</v>
      </c>
      <c r="D165" s="17" t="str">
        <f>Consolication[[#This Row],[Nom et prénom 0 Name &amp; first name]]</f>
        <v>GATCHOUOP TAKAM ADRIELLE</v>
      </c>
      <c r="E165" s="17" t="str">
        <f>VLOOKUP(D165,Consolidation!B:AA,2,FALSE)</f>
        <v>WOMEN ENTREPRENEURSHIP FACILITATION NETWORK (WEFN)</v>
      </c>
      <c r="F165" s="24" t="str" cm="1">
        <f t="array" ref="F165">_xlfn.XLOOKUP(Tableau4[[#This Row],[Nom_Beneficiaire]]&amp;H165,Classes!$D$2:$D$12000&amp;Classes!$E$2:$E$12000,Classes!$A$2:$A$12000)</f>
        <v>CLA007</v>
      </c>
      <c r="G165" s="17" t="str">
        <f>VLOOKUP(D165,Consolidation!B:AA,25,FALSE)</f>
        <v>BC80</v>
      </c>
      <c r="H165" s="40">
        <f>VLOOKUP(D165,Consolidation!$B$2:$AH$11999,23,FALSE)</f>
        <v>4</v>
      </c>
      <c r="I165" s="65" t="str">
        <f>IF(Tableau4[[#This Row],[Cohorte]]="", "Inactif",
    IF(Tableau4[[#This Row],[Cohorte]]&gt;=30%, "Actif",
       IF(Tableau4[[#This Row],[Cohorte]]&lt;=25%, "Inactif", "À Vérifier")))</f>
        <v>Actif</v>
      </c>
    </row>
    <row r="166" spans="1:9" ht="29.5" customHeight="1" x14ac:dyDescent="0.35">
      <c r="A166" s="16" t="str">
        <f>IF(D166&lt;&gt;"","APP"&amp;TEXT(COUNTA($D$2:D166),"000"),"")</f>
        <v>APP165</v>
      </c>
      <c r="B166" s="17" t="str">
        <f>Individus[[#This Row],[ID_Individu]]</f>
        <v>IND165</v>
      </c>
      <c r="C166" s="17" t="str">
        <f>IFERROR(VLOOKUP(E166,Beneficiaires!B:C,2,FALSE),"Non trouvé")</f>
        <v>BEN018</v>
      </c>
      <c r="D166" s="17" t="str">
        <f>Consolication[[#This Row],[Nom et prénom 0 Name &amp; first name]]</f>
        <v>nouga charline</v>
      </c>
      <c r="E166" s="17" t="str">
        <f>VLOOKUP(D166,Consolidation!B:AA,2,FALSE)</f>
        <v>WOMEN ENTREPRENEURSHIP FACILITATION NETWORK (WEFN)</v>
      </c>
      <c r="F166" s="24" t="str" cm="1">
        <f t="array" ref="F166">_xlfn.XLOOKUP(Tableau4[[#This Row],[Nom_Beneficiaire]]&amp;H166,Classes!$D$2:$D$12000&amp;Classes!$E$2:$E$12000,Classes!$A$2:$A$12000)</f>
        <v>CLA007</v>
      </c>
      <c r="G166" s="17" t="str">
        <f>VLOOKUP(D166,Consolidation!B:AA,25,FALSE)</f>
        <v>11CT</v>
      </c>
      <c r="H166" s="40">
        <f>VLOOKUP(D166,Consolidation!$B$2:$AH$11999,23,FALSE)</f>
        <v>4</v>
      </c>
      <c r="I166" s="65" t="str">
        <f>IF(Tableau4[[#This Row],[Cohorte]]="", "Inactif",
    IF(Tableau4[[#This Row],[Cohorte]]&gt;=30%, "Actif",
       IF(Tableau4[[#This Row],[Cohorte]]&lt;=25%, "Inactif", "À Vérifier")))</f>
        <v>Actif</v>
      </c>
    </row>
    <row r="167" spans="1:9" ht="29.5" customHeight="1" x14ac:dyDescent="0.35">
      <c r="A167" s="16" t="str">
        <f>IF(D167&lt;&gt;"","APP"&amp;TEXT(COUNTA($D$2:D167),"000"),"")</f>
        <v>APP166</v>
      </c>
      <c r="B167" s="17" t="str">
        <f>Individus[[#This Row],[ID_Individu]]</f>
        <v>IND166</v>
      </c>
      <c r="C167" s="17" t="str">
        <f>IFERROR(VLOOKUP(E167,Beneficiaires!B:C,2,FALSE),"Non trouvé")</f>
        <v>BEN018</v>
      </c>
      <c r="D167" s="17" t="str">
        <f>Consolication[[#This Row],[Nom et prénom 0 Name &amp; first name]]</f>
        <v>makou tatsinkou donatella</v>
      </c>
      <c r="E167" s="17" t="str">
        <f>VLOOKUP(D167,Consolidation!B:AA,2,FALSE)</f>
        <v>WOMEN ENTREPRENEURSHIP FACILITATION NETWORK (WEFN)</v>
      </c>
      <c r="F167" s="24" t="str" cm="1">
        <f t="array" ref="F167">_xlfn.XLOOKUP(Tableau4[[#This Row],[Nom_Beneficiaire]]&amp;H167,Classes!$D$2:$D$12000&amp;Classes!$E$2:$E$12000,Classes!$A$2:$A$12000)</f>
        <v>CLA007</v>
      </c>
      <c r="G167" s="17" t="str">
        <f>VLOOKUP(D167,Consolidation!B:AA,25,FALSE)</f>
        <v>03RZ</v>
      </c>
      <c r="H167" s="40">
        <f>VLOOKUP(D167,Consolidation!$B$2:$AH$11999,23,FALSE)</f>
        <v>4</v>
      </c>
      <c r="I167" s="65" t="str">
        <f>IF(Tableau4[[#This Row],[Cohorte]]="", "Inactif",
    IF(Tableau4[[#This Row],[Cohorte]]&gt;=30%, "Actif",
       IF(Tableau4[[#This Row],[Cohorte]]&lt;=25%, "Inactif", "À Vérifier")))</f>
        <v>Actif</v>
      </c>
    </row>
    <row r="168" spans="1:9" ht="29.5" customHeight="1" x14ac:dyDescent="0.35">
      <c r="A168" s="16" t="str">
        <f>IF(D168&lt;&gt;"","APP"&amp;TEXT(COUNTA($D$2:D168),"000"),"")</f>
        <v>APP167</v>
      </c>
      <c r="B168" s="17" t="str">
        <f>Individus[[#This Row],[ID_Individu]]</f>
        <v>IND167</v>
      </c>
      <c r="C168" s="17" t="str">
        <f>IFERROR(VLOOKUP(E168,Beneficiaires!B:C,2,FALSE),"Non trouvé")</f>
        <v>BEN018</v>
      </c>
      <c r="D168" s="17" t="str">
        <f>Consolication[[#This Row],[Nom et prénom 0 Name &amp; first name]]</f>
        <v>amiate mevaa ritho</v>
      </c>
      <c r="E168" s="17" t="str">
        <f>VLOOKUP(D168,Consolidation!B:AA,2,FALSE)</f>
        <v>WOMEN ENTREPRENEURSHIP FACILITATION NETWORK (WEFN)</v>
      </c>
      <c r="F168" s="24" t="str" cm="1">
        <f t="array" ref="F168">_xlfn.XLOOKUP(Tableau4[[#This Row],[Nom_Beneficiaire]]&amp;H168,Classes!$D$2:$D$12000&amp;Classes!$E$2:$E$12000,Classes!$A$2:$A$12000)</f>
        <v>CLA007</v>
      </c>
      <c r="G168" s="17" t="str">
        <f>VLOOKUP(D168,Consolidation!B:AA,25,FALSE)</f>
        <v>39UL</v>
      </c>
      <c r="H168" s="40">
        <f>VLOOKUP(D168,Consolidation!$B$2:$AH$11999,23,FALSE)</f>
        <v>4</v>
      </c>
      <c r="I168" s="65" t="str">
        <f>IF(Tableau4[[#This Row],[Cohorte]]="", "Inactif",
    IF(Tableau4[[#This Row],[Cohorte]]&gt;=30%, "Actif",
       IF(Tableau4[[#This Row],[Cohorte]]&lt;=25%, "Inactif", "À Vérifier")))</f>
        <v>Actif</v>
      </c>
    </row>
    <row r="169" spans="1:9" ht="29.5" customHeight="1" x14ac:dyDescent="0.35">
      <c r="A169" s="16" t="str">
        <f>IF(D169&lt;&gt;"","APP"&amp;TEXT(COUNTA($D$2:D169),"000"),"")</f>
        <v>APP168</v>
      </c>
      <c r="B169" s="17" t="str">
        <f>Individus[[#This Row],[ID_Individu]]</f>
        <v>IND168</v>
      </c>
      <c r="C169" s="17" t="str">
        <f>IFERROR(VLOOKUP(E169,Beneficiaires!B:C,2,FALSE),"Non trouvé")</f>
        <v>BEN018</v>
      </c>
      <c r="D169" s="17" t="str">
        <f>Consolication[[#This Row],[Nom et prénom 0 Name &amp; first name]]</f>
        <v>TAFADJI HERVIGE CAROLE</v>
      </c>
      <c r="E169" s="17" t="str">
        <f>VLOOKUP(D169,Consolidation!B:AA,2,FALSE)</f>
        <v>WOMEN ENTREPRENEURSHIP FACILITATION NETWORK (WEFN)</v>
      </c>
      <c r="F169" s="24" t="str" cm="1">
        <f t="array" ref="F169">_xlfn.XLOOKUP(Tableau4[[#This Row],[Nom_Beneficiaire]]&amp;H169,Classes!$D$2:$D$12000&amp;Classes!$E$2:$E$12000,Classes!$A$2:$A$12000)</f>
        <v>CLA007</v>
      </c>
      <c r="G169" s="17" t="str">
        <f>VLOOKUP(D169,Consolidation!B:AA,25,FALSE)</f>
        <v>33P9</v>
      </c>
      <c r="H169" s="40">
        <f>VLOOKUP(D169,Consolidation!$B$2:$AH$11999,23,FALSE)</f>
        <v>4</v>
      </c>
      <c r="I169" s="65" t="str">
        <f>IF(Tableau4[[#This Row],[Cohorte]]="", "Inactif",
    IF(Tableau4[[#This Row],[Cohorte]]&gt;=30%, "Actif",
       IF(Tableau4[[#This Row],[Cohorte]]&lt;=25%, "Inactif", "À Vérifier")))</f>
        <v>Actif</v>
      </c>
    </row>
    <row r="170" spans="1:9" ht="29.5" customHeight="1" x14ac:dyDescent="0.35">
      <c r="A170" s="16" t="str">
        <f>IF(D170&lt;&gt;"","APP"&amp;TEXT(COUNTA($D$2:D170),"000"),"")</f>
        <v>APP169</v>
      </c>
      <c r="B170" s="17" t="str">
        <f>Individus[[#This Row],[ID_Individu]]</f>
        <v>IND169</v>
      </c>
      <c r="C170" s="17" t="str">
        <f>IFERROR(VLOOKUP(E170,Beneficiaires!B:C,2,FALSE),"Non trouvé")</f>
        <v>BEN018</v>
      </c>
      <c r="D170" s="17" t="str">
        <f>Consolication[[#This Row],[Nom et prénom 0 Name &amp; first name]]</f>
        <v>NGONO CATHERINE BRIGET</v>
      </c>
      <c r="E170" s="17" t="str">
        <f>VLOOKUP(D170,Consolidation!B:AA,2,FALSE)</f>
        <v>WOMEN ENTREPRENEURSHIP FACILITATION NETWORK (WEFN)</v>
      </c>
      <c r="F170" s="24" t="str" cm="1">
        <f t="array" ref="F170">_xlfn.XLOOKUP(Tableau4[[#This Row],[Nom_Beneficiaire]]&amp;H170,Classes!$D$2:$D$12000&amp;Classes!$E$2:$E$12000,Classes!$A$2:$A$12000)</f>
        <v>CLA007</v>
      </c>
      <c r="G170" s="17" t="str">
        <f>VLOOKUP(D170,Consolidation!B:AA,25,FALSE)</f>
        <v>6VKE</v>
      </c>
      <c r="H170" s="40">
        <f>VLOOKUP(D170,Consolidation!$B$2:$AH$11999,23,FALSE)</f>
        <v>4</v>
      </c>
      <c r="I170" s="65" t="str">
        <f>IF(Tableau4[[#This Row],[Cohorte]]="", "Inactif",
    IF(Tableau4[[#This Row],[Cohorte]]&gt;=30%, "Actif",
       IF(Tableau4[[#This Row],[Cohorte]]&lt;=25%, "Inactif", "À Vérifier")))</f>
        <v>Actif</v>
      </c>
    </row>
    <row r="171" spans="1:9" ht="29.5" customHeight="1" x14ac:dyDescent="0.35">
      <c r="A171" s="16" t="str">
        <f>IF(D171&lt;&gt;"","APP"&amp;TEXT(COUNTA($D$2:D171),"000"),"")</f>
        <v>APP170</v>
      </c>
      <c r="B171" s="17" t="str">
        <f>Individus[[#This Row],[ID_Individu]]</f>
        <v>IND170</v>
      </c>
      <c r="C171" s="17" t="str">
        <f>IFERROR(VLOOKUP(E171,Beneficiaires!B:C,2,FALSE),"Non trouvé")</f>
        <v>BEN018</v>
      </c>
      <c r="D171" s="17" t="str">
        <f>Consolication[[#This Row],[Nom et prénom 0 Name &amp; first name]]</f>
        <v>NKOU LEA MESSAM</v>
      </c>
      <c r="E171" s="17" t="str">
        <f>VLOOKUP(D171,Consolidation!B:AA,2,FALSE)</f>
        <v>WOMEN ENTREPRENEURSHIP FACILITATION NETWORK (WEFN)</v>
      </c>
      <c r="F171" s="24" t="str" cm="1">
        <f t="array" ref="F171">_xlfn.XLOOKUP(Tableau4[[#This Row],[Nom_Beneficiaire]]&amp;H171,Classes!$D$2:$D$12000&amp;Classes!$E$2:$E$12000,Classes!$A$2:$A$12000)</f>
        <v>CLA007</v>
      </c>
      <c r="G171" s="17" t="str">
        <f>VLOOKUP(D171,Consolidation!B:AA,25,FALSE)</f>
        <v>4TF7</v>
      </c>
      <c r="H171" s="40">
        <f>VLOOKUP(D171,Consolidation!$B$2:$AH$11999,23,FALSE)</f>
        <v>4</v>
      </c>
      <c r="I171" s="65" t="str">
        <f>IF(Tableau4[[#This Row],[Cohorte]]="", "Inactif",
    IF(Tableau4[[#This Row],[Cohorte]]&gt;=30%, "Actif",
       IF(Tableau4[[#This Row],[Cohorte]]&lt;=25%, "Inactif", "À Vérifier")))</f>
        <v>Actif</v>
      </c>
    </row>
    <row r="172" spans="1:9" ht="29.5" customHeight="1" x14ac:dyDescent="0.35">
      <c r="A172" s="16" t="str">
        <f>IF(D172&lt;&gt;"","APP"&amp;TEXT(COUNTA($D$2:D172),"000"),"")</f>
        <v>APP171</v>
      </c>
      <c r="B172" s="17" t="str">
        <f>Individus[[#This Row],[ID_Individu]]</f>
        <v>IND171</v>
      </c>
      <c r="C172" s="17" t="str">
        <f>IFERROR(VLOOKUP(E172,Beneficiaires!B:C,2,FALSE),"Non trouvé")</f>
        <v>BEN018</v>
      </c>
      <c r="D172" s="17" t="str">
        <f>Consolication[[#This Row],[Nom et prénom 0 Name &amp; first name]]</f>
        <v>ESSOMBA ONANA REINE</v>
      </c>
      <c r="E172" s="17" t="str">
        <f>VLOOKUP(D172,Consolidation!B:AA,2,FALSE)</f>
        <v>WOMEN ENTREPRENEURSHIP FACILITATION NETWORK (WEFN)</v>
      </c>
      <c r="F172" s="24" t="str" cm="1">
        <f t="array" ref="F172">_xlfn.XLOOKUP(Tableau4[[#This Row],[Nom_Beneficiaire]]&amp;H172,Classes!$D$2:$D$12000&amp;Classes!$E$2:$E$12000,Classes!$A$2:$A$12000)</f>
        <v>CLA007</v>
      </c>
      <c r="G172" s="17" t="str">
        <f>VLOOKUP(D172,Consolidation!B:AA,25,FALSE)</f>
        <v>081E</v>
      </c>
      <c r="H172" s="40">
        <f>VLOOKUP(D172,Consolidation!$B$2:$AH$11999,23,FALSE)</f>
        <v>4</v>
      </c>
      <c r="I172" s="65" t="str">
        <f>IF(Tableau4[[#This Row],[Cohorte]]="", "Inactif",
    IF(Tableau4[[#This Row],[Cohorte]]&gt;=30%, "Actif",
       IF(Tableau4[[#This Row],[Cohorte]]&lt;=25%, "Inactif", "À Vérifier")))</f>
        <v>Actif</v>
      </c>
    </row>
    <row r="173" spans="1:9" ht="29.5" customHeight="1" x14ac:dyDescent="0.35">
      <c r="A173" s="16" t="str">
        <f>IF(D173&lt;&gt;"","APP"&amp;TEXT(COUNTA($D$2:D173),"000"),"")</f>
        <v>APP172</v>
      </c>
      <c r="B173" s="17" t="str">
        <f>Individus[[#This Row],[ID_Individu]]</f>
        <v>IND172</v>
      </c>
      <c r="C173" s="17" t="str">
        <f>IFERROR(VLOOKUP(E173,Beneficiaires!B:C,2,FALSE),"Non trouvé")</f>
        <v>BEN018</v>
      </c>
      <c r="D173" s="17" t="str">
        <f>Consolication[[#This Row],[Nom et prénom 0 Name &amp; first name]]</f>
        <v>ADINGA OKALA ROSALIE</v>
      </c>
      <c r="E173" s="17" t="str">
        <f>VLOOKUP(D173,Consolidation!B:AA,2,FALSE)</f>
        <v>WOMEN ENTREPRENEURSHIP FACILITATION NETWORK (WEFN)</v>
      </c>
      <c r="F173" s="24" t="str" cm="1">
        <f t="array" ref="F173">_xlfn.XLOOKUP(Tableau4[[#This Row],[Nom_Beneficiaire]]&amp;H173,Classes!$D$2:$D$12000&amp;Classes!$E$2:$E$12000,Classes!$A$2:$A$12000)</f>
        <v>CLA007</v>
      </c>
      <c r="G173" s="17" t="str">
        <f>VLOOKUP(D173,Consolidation!B:AA,25,FALSE)</f>
        <v>G867</v>
      </c>
      <c r="H173" s="40">
        <f>VLOOKUP(D173,Consolidation!$B$2:$AH$11999,23,FALSE)</f>
        <v>4</v>
      </c>
      <c r="I173" s="65" t="str">
        <f>IF(Tableau4[[#This Row],[Cohorte]]="", "Inactif",
    IF(Tableau4[[#This Row],[Cohorte]]&gt;=30%, "Actif",
       IF(Tableau4[[#This Row],[Cohorte]]&lt;=25%, "Inactif", "À Vérifier")))</f>
        <v>Actif</v>
      </c>
    </row>
    <row r="174" spans="1:9" ht="29.5" customHeight="1" x14ac:dyDescent="0.35">
      <c r="A174" s="16" t="str">
        <f>IF(D174&lt;&gt;"","APP"&amp;TEXT(COUNTA($D$2:D174),"000"),"")</f>
        <v>APP173</v>
      </c>
      <c r="B174" s="17" t="str">
        <f>Individus[[#This Row],[ID_Individu]]</f>
        <v>IND173</v>
      </c>
      <c r="C174" s="17" t="str">
        <f>IFERROR(VLOOKUP(E174,Beneficiaires!B:C,2,FALSE),"Non trouvé")</f>
        <v>BEN018</v>
      </c>
      <c r="D174" s="17" t="str">
        <f>Consolication[[#This Row],[Nom et prénom 0 Name &amp; first name]]</f>
        <v>MATUENCHE KAMGAIN ANDREA</v>
      </c>
      <c r="E174" s="17" t="str">
        <f>VLOOKUP(D174,Consolidation!B:AA,2,FALSE)</f>
        <v>WOMEN ENTREPRENEURSHIP FACILITATION NETWORK (WEFN)</v>
      </c>
      <c r="F174" s="24" t="str" cm="1">
        <f t="array" ref="F174">_xlfn.XLOOKUP(Tableau4[[#This Row],[Nom_Beneficiaire]]&amp;H174,Classes!$D$2:$D$12000&amp;Classes!$E$2:$E$12000,Classes!$A$2:$A$12000)</f>
        <v>CLA007</v>
      </c>
      <c r="G174" s="17" t="str">
        <f>VLOOKUP(D174,Consolidation!B:AA,25,FALSE)</f>
        <v>2B36</v>
      </c>
      <c r="H174" s="40">
        <f>VLOOKUP(D174,Consolidation!$B$2:$AH$11999,23,FALSE)</f>
        <v>4</v>
      </c>
      <c r="I174" s="65" t="str">
        <f>IF(Tableau4[[#This Row],[Cohorte]]="", "Inactif",
    IF(Tableau4[[#This Row],[Cohorte]]&gt;=30%, "Actif",
       IF(Tableau4[[#This Row],[Cohorte]]&lt;=25%, "Inactif", "À Vérifier")))</f>
        <v>Actif</v>
      </c>
    </row>
    <row r="175" spans="1:9" ht="29.5" customHeight="1" x14ac:dyDescent="0.35">
      <c r="A175" s="16" t="str">
        <f>IF(D175&lt;&gt;"","APP"&amp;TEXT(COUNTA($D$2:D175),"000"),"")</f>
        <v>APP174</v>
      </c>
      <c r="B175" s="17" t="str">
        <f>Individus[[#This Row],[ID_Individu]]</f>
        <v>IND174</v>
      </c>
      <c r="C175" s="17" t="str">
        <f>IFERROR(VLOOKUP(E175,Beneficiaires!B:C,2,FALSE),"Non trouvé")</f>
        <v>BEN018</v>
      </c>
      <c r="D175" s="17" t="str">
        <f>Consolication[[#This Row],[Nom et prénom 0 Name &amp; first name]]</f>
        <v>OLOMO BIDJONI INAIS JOHANA</v>
      </c>
      <c r="E175" s="17" t="str">
        <f>VLOOKUP(D175,Consolidation!B:AA,2,FALSE)</f>
        <v>WOMEN ENTREPRENEURSHIP FACILITATION NETWORK (WEFN)</v>
      </c>
      <c r="F175" s="24" t="str" cm="1">
        <f t="array" ref="F175">_xlfn.XLOOKUP(Tableau4[[#This Row],[Nom_Beneficiaire]]&amp;H175,Classes!$D$2:$D$12000&amp;Classes!$E$2:$E$12000,Classes!$A$2:$A$12000)</f>
        <v>CLA007</v>
      </c>
      <c r="G175" s="17" t="str">
        <f>VLOOKUP(D175,Consolidation!B:AA,25,FALSE)</f>
        <v>HKNG</v>
      </c>
      <c r="H175" s="40">
        <f>VLOOKUP(D175,Consolidation!$B$2:$AH$11999,23,FALSE)</f>
        <v>4</v>
      </c>
      <c r="I175" s="65" t="str">
        <f>IF(Tableau4[[#This Row],[Cohorte]]="", "Inactif",
    IF(Tableau4[[#This Row],[Cohorte]]&gt;=30%, "Actif",
       IF(Tableau4[[#This Row],[Cohorte]]&lt;=25%, "Inactif", "À Vérifier")))</f>
        <v>Actif</v>
      </c>
    </row>
    <row r="176" spans="1:9" ht="29.5" customHeight="1" x14ac:dyDescent="0.35">
      <c r="A176" s="16" t="str">
        <f>IF(D176&lt;&gt;"","APP"&amp;TEXT(COUNTA($D$2:D176),"000"),"")</f>
        <v>APP175</v>
      </c>
      <c r="B176" s="17" t="str">
        <f>Individus[[#This Row],[ID_Individu]]</f>
        <v>IND175</v>
      </c>
      <c r="C176" s="17" t="str">
        <f>IFERROR(VLOOKUP(E176,Beneficiaires!B:C,2,FALSE),"Non trouvé")</f>
        <v>BEN018</v>
      </c>
      <c r="D176" s="17" t="str">
        <f>Consolication[[#This Row],[Nom et prénom 0 Name &amp; first name]]</f>
        <v>MEBANDE YILE KEVINE</v>
      </c>
      <c r="E176" s="17" t="str">
        <f>VLOOKUP(D176,Consolidation!B:AA,2,FALSE)</f>
        <v>WOMEN ENTREPRENEURSHIP FACILITATION NETWORK (WEFN)</v>
      </c>
      <c r="F176" s="24" t="str" cm="1">
        <f t="array" ref="F176">_xlfn.XLOOKUP(Tableau4[[#This Row],[Nom_Beneficiaire]]&amp;H176,Classes!$D$2:$D$12000&amp;Classes!$E$2:$E$12000,Classes!$A$2:$A$12000)</f>
        <v>CLA007</v>
      </c>
      <c r="G176" s="17" t="str">
        <f>VLOOKUP(D176,Consolidation!B:AA,25,FALSE)</f>
        <v>W253</v>
      </c>
      <c r="H176" s="40">
        <f>VLOOKUP(D176,Consolidation!$B$2:$AH$11999,23,FALSE)</f>
        <v>4</v>
      </c>
      <c r="I176" s="65" t="str">
        <f>IF(Tableau4[[#This Row],[Cohorte]]="", "Inactif",
    IF(Tableau4[[#This Row],[Cohorte]]&gt;=30%, "Actif",
       IF(Tableau4[[#This Row],[Cohorte]]&lt;=25%, "Inactif", "À Vérifier")))</f>
        <v>Actif</v>
      </c>
    </row>
    <row r="177" spans="1:9" ht="29.5" customHeight="1" x14ac:dyDescent="0.35">
      <c r="A177" s="16" t="str">
        <f>IF(D177&lt;&gt;"","APP"&amp;TEXT(COUNTA($D$2:D177),"000"),"")</f>
        <v>APP176</v>
      </c>
      <c r="B177" s="17" t="str">
        <f>Individus[[#This Row],[ID_Individu]]</f>
        <v>IND176</v>
      </c>
      <c r="C177" s="17" t="str">
        <f>IFERROR(VLOOKUP(E177,Beneficiaires!B:C,2,FALSE),"Non trouvé")</f>
        <v>BEN018</v>
      </c>
      <c r="D177" s="17" t="str">
        <f>Consolication[[#This Row],[Nom et prénom 0 Name &amp; first name]]</f>
        <v>makankeu verosca</v>
      </c>
      <c r="E177" s="17" t="str">
        <f>VLOOKUP(D177,Consolidation!B:AA,2,FALSE)</f>
        <v>WOMEN ENTREPRENEURSHIP FACILITATION NETWORK (WEFN)</v>
      </c>
      <c r="F177" s="24" t="str" cm="1">
        <f t="array" ref="F177">_xlfn.XLOOKUP(Tableau4[[#This Row],[Nom_Beneficiaire]]&amp;H177,Classes!$D$2:$D$12000&amp;Classes!$E$2:$E$12000,Classes!$A$2:$A$12000)</f>
        <v>CLA007</v>
      </c>
      <c r="G177" s="17" t="str">
        <f>VLOOKUP(D177,Consolidation!B:AA,25,FALSE)</f>
        <v>3Y3R</v>
      </c>
      <c r="H177" s="40">
        <f>VLOOKUP(D177,Consolidation!$B$2:$AH$11999,23,FALSE)</f>
        <v>4</v>
      </c>
      <c r="I177" s="65" t="str">
        <f>IF(Tableau4[[#This Row],[Cohorte]]="", "Inactif",
    IF(Tableau4[[#This Row],[Cohorte]]&gt;=30%, "Actif",
       IF(Tableau4[[#This Row],[Cohorte]]&lt;=25%, "Inactif", "À Vérifier")))</f>
        <v>Actif</v>
      </c>
    </row>
    <row r="178" spans="1:9" ht="29.5" customHeight="1" x14ac:dyDescent="0.35">
      <c r="A178" s="16" t="str">
        <f>IF(D178&lt;&gt;"","APP"&amp;TEXT(COUNTA($D$2:D178),"000"),"")</f>
        <v>APP177</v>
      </c>
      <c r="B178" s="17" t="str">
        <f>Individus[[#This Row],[ID_Individu]]</f>
        <v>IND177</v>
      </c>
      <c r="C178" s="17" t="str">
        <f>IFERROR(VLOOKUP(E178,Beneficiaires!B:C,2,FALSE),"Non trouvé")</f>
        <v>BEN018</v>
      </c>
      <c r="D178" s="17" t="str">
        <f>Consolication[[#This Row],[Nom et prénom 0 Name &amp; first name]]</f>
        <v>ngono tstanga olivia</v>
      </c>
      <c r="E178" s="17" t="str">
        <f>VLOOKUP(D178,Consolidation!B:AA,2,FALSE)</f>
        <v>WOMEN ENTREPRENEURSHIP FACILITATION NETWORK (WEFN)</v>
      </c>
      <c r="F178" s="24" t="str" cm="1">
        <f t="array" ref="F178">_xlfn.XLOOKUP(Tableau4[[#This Row],[Nom_Beneficiaire]]&amp;H178,Classes!$D$2:$D$12000&amp;Classes!$E$2:$E$12000,Classes!$A$2:$A$12000)</f>
        <v>CLA007</v>
      </c>
      <c r="G178" s="17" t="str">
        <f>VLOOKUP(D178,Consolidation!B:AA,25,FALSE)</f>
        <v>377A</v>
      </c>
      <c r="H178" s="40">
        <f>VLOOKUP(D178,Consolidation!$B$2:$AH$11999,23,FALSE)</f>
        <v>4</v>
      </c>
      <c r="I178" s="65" t="str">
        <f>IF(Tableau4[[#This Row],[Cohorte]]="", "Inactif",
    IF(Tableau4[[#This Row],[Cohorte]]&gt;=30%, "Actif",
       IF(Tableau4[[#This Row],[Cohorte]]&lt;=25%, "Inactif", "À Vérifier")))</f>
        <v>Actif</v>
      </c>
    </row>
    <row r="179" spans="1:9" ht="29.5" customHeight="1" x14ac:dyDescent="0.35">
      <c r="A179" s="16" t="str">
        <f>IF(D179&lt;&gt;"","APP"&amp;TEXT(COUNTA($D$2:D179),"000"),"")</f>
        <v>APP178</v>
      </c>
      <c r="B179" s="17" t="str">
        <f>Individus[[#This Row],[ID_Individu]]</f>
        <v>IND178</v>
      </c>
      <c r="C179" s="17" t="str">
        <f>IFERROR(VLOOKUP(E179,Beneficiaires!B:C,2,FALSE),"Non trouvé")</f>
        <v>BEN018</v>
      </c>
      <c r="D179" s="17" t="str">
        <f>Consolication[[#This Row],[Nom et prénom 0 Name &amp; first name]]</f>
        <v>kengne fotsing ornela</v>
      </c>
      <c r="E179" s="17" t="str">
        <f>VLOOKUP(D179,Consolidation!B:AA,2,FALSE)</f>
        <v>WOMEN ENTREPRENEURSHIP FACILITATION NETWORK (WEFN)</v>
      </c>
      <c r="F179" s="24" t="str" cm="1">
        <f t="array" ref="F179">_xlfn.XLOOKUP(Tableau4[[#This Row],[Nom_Beneficiaire]]&amp;H179,Classes!$D$2:$D$12000&amp;Classes!$E$2:$E$12000,Classes!$A$2:$A$12000)</f>
        <v>CLA007</v>
      </c>
      <c r="G179" s="17" t="str">
        <f>VLOOKUP(D179,Consolidation!B:AA,25,FALSE)</f>
        <v>K7UM</v>
      </c>
      <c r="H179" s="40">
        <f>VLOOKUP(D179,Consolidation!$B$2:$AH$11999,23,FALSE)</f>
        <v>4</v>
      </c>
      <c r="I179" s="65" t="str">
        <f>IF(Tableau4[[#This Row],[Cohorte]]="", "Inactif",
    IF(Tableau4[[#This Row],[Cohorte]]&gt;=30%, "Actif",
       IF(Tableau4[[#This Row],[Cohorte]]&lt;=25%, "Inactif", "À Vérifier")))</f>
        <v>Actif</v>
      </c>
    </row>
    <row r="180" spans="1:9" ht="29.5" customHeight="1" x14ac:dyDescent="0.35">
      <c r="A180" s="16" t="str">
        <f>IF(D180&lt;&gt;"","APP"&amp;TEXT(COUNTA($D$2:D180),"000"),"")</f>
        <v>APP179</v>
      </c>
      <c r="B180" s="17" t="str">
        <f>Individus[[#This Row],[ID_Individu]]</f>
        <v>IND179</v>
      </c>
      <c r="C180" s="17" t="str">
        <f>IFERROR(VLOOKUP(E180,Beneficiaires!B:C,2,FALSE),"Non trouvé")</f>
        <v>BEN018</v>
      </c>
      <c r="D180" s="17" t="str">
        <f>Consolication[[#This Row],[Nom et prénom 0 Name &amp; first name]]</f>
        <v>bella bilounga rose</v>
      </c>
      <c r="E180" s="17" t="str">
        <f>VLOOKUP(D180,Consolidation!B:AA,2,FALSE)</f>
        <v>WOMEN ENTREPRENEURSHIP FACILITATION NETWORK (WEFN)</v>
      </c>
      <c r="F180" s="24" t="str" cm="1">
        <f t="array" ref="F180">_xlfn.XLOOKUP(Tableau4[[#This Row],[Nom_Beneficiaire]]&amp;H180,Classes!$D$2:$D$12000&amp;Classes!$E$2:$E$12000,Classes!$A$2:$A$12000)</f>
        <v>CLA007</v>
      </c>
      <c r="G180" s="17" t="str">
        <f>VLOOKUP(D180,Consolidation!B:AA,25,FALSE)</f>
        <v>FDO9</v>
      </c>
      <c r="H180" s="40">
        <f>VLOOKUP(D180,Consolidation!$B$2:$AH$11999,23,FALSE)</f>
        <v>4</v>
      </c>
      <c r="I180" s="65" t="str">
        <f>IF(Tableau4[[#This Row],[Cohorte]]="", "Inactif",
    IF(Tableau4[[#This Row],[Cohorte]]&gt;=30%, "Actif",
       IF(Tableau4[[#This Row],[Cohorte]]&lt;=25%, "Inactif", "À Vérifier")))</f>
        <v>Actif</v>
      </c>
    </row>
    <row r="181" spans="1:9" ht="29.5" customHeight="1" x14ac:dyDescent="0.35">
      <c r="A181" s="16" t="str">
        <f>IF(D181&lt;&gt;"","APP"&amp;TEXT(COUNTA($D$2:D181),"000"),"")</f>
        <v>APP180</v>
      </c>
      <c r="B181" s="17" t="str">
        <f>Individus[[#This Row],[ID_Individu]]</f>
        <v>IND180</v>
      </c>
      <c r="C181" s="17" t="str">
        <f>IFERROR(VLOOKUP(E181,Beneficiaires!B:C,2,FALSE),"Non trouvé")</f>
        <v>BEN018</v>
      </c>
      <c r="D181" s="17" t="str">
        <f>Consolication[[#This Row],[Nom et prénom 0 Name &amp; first name]]</f>
        <v>TCHAMOUO KAMEGNE BRENDA</v>
      </c>
      <c r="E181" s="17" t="str">
        <f>VLOOKUP(D181,Consolidation!B:AA,2,FALSE)</f>
        <v>WOMEN ENTREPRENEURSHIP FACILITATION NETWORK (WEFN)</v>
      </c>
      <c r="F181" s="24" t="str" cm="1">
        <f t="array" ref="F181">_xlfn.XLOOKUP(Tableau4[[#This Row],[Nom_Beneficiaire]]&amp;H181,Classes!$D$2:$D$12000&amp;Classes!$E$2:$E$12000,Classes!$A$2:$A$12000)</f>
        <v>CLA008</v>
      </c>
      <c r="G181" s="17" t="str">
        <f>VLOOKUP(D181,Consolidation!B:AA,25,FALSE)</f>
        <v>O131</v>
      </c>
      <c r="H181" s="40">
        <f>VLOOKUP(D181,Consolidation!$B$2:$AH$11999,23,FALSE)</f>
        <v>5</v>
      </c>
      <c r="I181" s="65" t="str">
        <f>IF(Tableau4[[#This Row],[Cohorte]]="", "Inactif",
    IF(Tableau4[[#This Row],[Cohorte]]&gt;=30%, "Actif",
       IF(Tableau4[[#This Row],[Cohorte]]&lt;=25%, "Inactif", "À Vérifier")))</f>
        <v>Actif</v>
      </c>
    </row>
    <row r="182" spans="1:9" ht="29.5" customHeight="1" x14ac:dyDescent="0.35">
      <c r="A182" s="16" t="str">
        <f>IF(D182&lt;&gt;"","APP"&amp;TEXT(COUNTA($D$2:D182),"000"),"")</f>
        <v>APP181</v>
      </c>
      <c r="B182" s="17" t="str">
        <f>Individus[[#This Row],[ID_Individu]]</f>
        <v>IND181</v>
      </c>
      <c r="C182" s="17" t="str">
        <f>IFERROR(VLOOKUP(E182,Beneficiaires!B:C,2,FALSE),"Non trouvé")</f>
        <v>BEN018</v>
      </c>
      <c r="D182" s="17" t="str">
        <f>Consolication[[#This Row],[Nom et prénom 0 Name &amp; first name]]</f>
        <v>EFOUDA BELLA ROSALIE</v>
      </c>
      <c r="E182" s="17" t="str">
        <f>VLOOKUP(D182,Consolidation!B:AA,2,FALSE)</f>
        <v>WOMEN ENTREPRENEURSHIP FACILITATION NETWORK (WEFN)</v>
      </c>
      <c r="F182" s="24" t="str" cm="1">
        <f t="array" ref="F182">_xlfn.XLOOKUP(Tableau4[[#This Row],[Nom_Beneficiaire]]&amp;H182,Classes!$D$2:$D$12000&amp;Classes!$E$2:$E$12000,Classes!$A$2:$A$12000)</f>
        <v>CLA008</v>
      </c>
      <c r="G182" s="17" t="str">
        <f>VLOOKUP(D182,Consolidation!B:AA,25,FALSE)</f>
        <v>4T44</v>
      </c>
      <c r="H182" s="40">
        <f>VLOOKUP(D182,Consolidation!$B$2:$AH$11999,23,FALSE)</f>
        <v>5</v>
      </c>
      <c r="I182" s="65" t="str">
        <f>IF(Tableau4[[#This Row],[Cohorte]]="", "Inactif",
    IF(Tableau4[[#This Row],[Cohorte]]&gt;=30%, "Actif",
       IF(Tableau4[[#This Row],[Cohorte]]&lt;=25%, "Inactif", "À Vérifier")))</f>
        <v>Actif</v>
      </c>
    </row>
    <row r="183" spans="1:9" ht="29.5" customHeight="1" x14ac:dyDescent="0.35">
      <c r="A183" s="16" t="str">
        <f>IF(D183&lt;&gt;"","APP"&amp;TEXT(COUNTA($D$2:D183),"000"),"")</f>
        <v>APP182</v>
      </c>
      <c r="B183" s="17" t="str">
        <f>Individus[[#This Row],[ID_Individu]]</f>
        <v>IND182</v>
      </c>
      <c r="C183" s="17" t="str">
        <f>IFERROR(VLOOKUP(E183,Beneficiaires!B:C,2,FALSE),"Non trouvé")</f>
        <v>BEN018</v>
      </c>
      <c r="D183" s="17" t="str">
        <f>Consolication[[#This Row],[Nom et prénom 0 Name &amp; first name]]</f>
        <v>bessala koa elisabeth</v>
      </c>
      <c r="E183" s="17" t="str">
        <f>VLOOKUP(D183,Consolidation!B:AA,2,FALSE)</f>
        <v>WOMEN ENTREPRENEURSHIP FACILITATION NETWORK (WEFN)</v>
      </c>
      <c r="F183" s="24" t="str" cm="1">
        <f t="array" ref="F183">_xlfn.XLOOKUP(Tableau4[[#This Row],[Nom_Beneficiaire]]&amp;H183,Classes!$D$2:$D$12000&amp;Classes!$E$2:$E$12000,Classes!$A$2:$A$12000)</f>
        <v>CLA008</v>
      </c>
      <c r="G183" s="17" t="str">
        <f>VLOOKUP(D183,Consolidation!B:AA,25,FALSE)</f>
        <v>HF10</v>
      </c>
      <c r="H183" s="40">
        <f>VLOOKUP(D183,Consolidation!$B$2:$AH$11999,23,FALSE)</f>
        <v>5</v>
      </c>
      <c r="I183" s="65" t="str">
        <f>IF(Tableau4[[#This Row],[Cohorte]]="", "Inactif",
    IF(Tableau4[[#This Row],[Cohorte]]&gt;=30%, "Actif",
       IF(Tableau4[[#This Row],[Cohorte]]&lt;=25%, "Inactif", "À Vérifier")))</f>
        <v>Actif</v>
      </c>
    </row>
    <row r="184" spans="1:9" ht="29.5" customHeight="1" x14ac:dyDescent="0.35">
      <c r="A184" s="16" t="str">
        <f>IF(D184&lt;&gt;"","APP"&amp;TEXT(COUNTA($D$2:D184),"000"),"")</f>
        <v>APP183</v>
      </c>
      <c r="B184" s="17" t="str">
        <f>Individus[[#This Row],[ID_Individu]]</f>
        <v>IND183</v>
      </c>
      <c r="C184" s="17" t="str">
        <f>IFERROR(VLOOKUP(E184,Beneficiaires!B:C,2,FALSE),"Non trouvé")</f>
        <v>BEN018</v>
      </c>
      <c r="D184" s="17" t="str">
        <f>Consolication[[#This Row],[Nom et prénom 0 Name &amp; first name]]</f>
        <v>mahout sonia ariane</v>
      </c>
      <c r="E184" s="17" t="str">
        <f>VLOOKUP(D184,Consolidation!B:AA,2,FALSE)</f>
        <v>WOMEN ENTREPRENEURSHIP FACILITATION NETWORK (WEFN)</v>
      </c>
      <c r="F184" s="24" t="str" cm="1">
        <f t="array" ref="F184">_xlfn.XLOOKUP(Tableau4[[#This Row],[Nom_Beneficiaire]]&amp;H184,Classes!$D$2:$D$12000&amp;Classes!$E$2:$E$12000,Classes!$A$2:$A$12000)</f>
        <v>CLA008</v>
      </c>
      <c r="G184" s="17" t="str">
        <f>VLOOKUP(D184,Consolidation!B:AA,25,FALSE)</f>
        <v>7VW4</v>
      </c>
      <c r="H184" s="40">
        <f>VLOOKUP(D184,Consolidation!$B$2:$AH$11999,23,FALSE)</f>
        <v>5</v>
      </c>
      <c r="I184" s="65" t="str">
        <f>IF(Tableau4[[#This Row],[Cohorte]]="", "Inactif",
    IF(Tableau4[[#This Row],[Cohorte]]&gt;=30%, "Actif",
       IF(Tableau4[[#This Row],[Cohorte]]&lt;=25%, "Inactif", "À Vérifier")))</f>
        <v>Actif</v>
      </c>
    </row>
    <row r="185" spans="1:9" ht="29.5" customHeight="1" x14ac:dyDescent="0.35">
      <c r="A185" s="16" t="str">
        <f>IF(D185&lt;&gt;"","APP"&amp;TEXT(COUNTA($D$2:D185),"000"),"")</f>
        <v>APP184</v>
      </c>
      <c r="B185" s="17" t="str">
        <f>Individus[[#This Row],[ID_Individu]]</f>
        <v>IND184</v>
      </c>
      <c r="C185" s="17" t="str">
        <f>IFERROR(VLOOKUP(E185,Beneficiaires!B:C,2,FALSE),"Non trouvé")</f>
        <v>BEN018</v>
      </c>
      <c r="D185" s="17" t="str">
        <f>Consolication[[#This Row],[Nom et prénom 0 Name &amp; first name]]</f>
        <v>bella andela beatrice</v>
      </c>
      <c r="E185" s="17" t="str">
        <f>VLOOKUP(D185,Consolidation!B:AA,2,FALSE)</f>
        <v>WOMEN ENTREPRENEURSHIP FACILITATION NETWORK (WEFN)</v>
      </c>
      <c r="F185" s="24" t="str" cm="1">
        <f t="array" ref="F185">_xlfn.XLOOKUP(Tableau4[[#This Row],[Nom_Beneficiaire]]&amp;H185,Classes!$D$2:$D$12000&amp;Classes!$E$2:$E$12000,Classes!$A$2:$A$12000)</f>
        <v>CLA008</v>
      </c>
      <c r="G185" s="17" t="str">
        <f>VLOOKUP(D185,Consolidation!B:AA,25,FALSE)</f>
        <v>54ZU</v>
      </c>
      <c r="H185" s="40">
        <f>VLOOKUP(D185,Consolidation!$B$2:$AH$11999,23,FALSE)</f>
        <v>5</v>
      </c>
      <c r="I185" s="65" t="str">
        <f>IF(Tableau4[[#This Row],[Cohorte]]="", "Inactif",
    IF(Tableau4[[#This Row],[Cohorte]]&gt;=30%, "Actif",
       IF(Tableau4[[#This Row],[Cohorte]]&lt;=25%, "Inactif", "À Vérifier")))</f>
        <v>Actif</v>
      </c>
    </row>
    <row r="186" spans="1:9" ht="29.5" customHeight="1" x14ac:dyDescent="0.35">
      <c r="A186" s="16" t="str">
        <f>IF(D186&lt;&gt;"","APP"&amp;TEXT(COUNTA($D$2:D186),"000"),"")</f>
        <v>APP185</v>
      </c>
      <c r="B186" s="17" t="str">
        <f>Individus[[#This Row],[ID_Individu]]</f>
        <v>IND185</v>
      </c>
      <c r="C186" s="17" t="str">
        <f>IFERROR(VLOOKUP(E186,Beneficiaires!B:C,2,FALSE),"Non trouvé")</f>
        <v>BEN018</v>
      </c>
      <c r="D186" s="17" t="str">
        <f>Consolication[[#This Row],[Nom et prénom 0 Name &amp; first name]]</f>
        <v>ripori fouda marie</v>
      </c>
      <c r="E186" s="17" t="str">
        <f>VLOOKUP(D186,Consolidation!B:AA,2,FALSE)</f>
        <v>WOMEN ENTREPRENEURSHIP FACILITATION NETWORK (WEFN)</v>
      </c>
      <c r="F186" s="24" t="str" cm="1">
        <f t="array" ref="F186">_xlfn.XLOOKUP(Tableau4[[#This Row],[Nom_Beneficiaire]]&amp;H186,Classes!$D$2:$D$12000&amp;Classes!$E$2:$E$12000,Classes!$A$2:$A$12000)</f>
        <v>CLA008</v>
      </c>
      <c r="G186" s="17" t="str">
        <f>VLOOKUP(D186,Consolidation!B:AA,25,FALSE)</f>
        <v>LWS3</v>
      </c>
      <c r="H186" s="40">
        <f>VLOOKUP(D186,Consolidation!$B$2:$AH$11999,23,FALSE)</f>
        <v>5</v>
      </c>
      <c r="I186" s="65" t="str">
        <f>IF(Tableau4[[#This Row],[Cohorte]]="", "Inactif",
    IF(Tableau4[[#This Row],[Cohorte]]&gt;=30%, "Actif",
       IF(Tableau4[[#This Row],[Cohorte]]&lt;=25%, "Inactif", "À Vérifier")))</f>
        <v>Actif</v>
      </c>
    </row>
    <row r="187" spans="1:9" ht="29.5" customHeight="1" x14ac:dyDescent="0.35">
      <c r="A187" s="16" t="str">
        <f>IF(D187&lt;&gt;"","APP"&amp;TEXT(COUNTA($D$2:D187),"000"),"")</f>
        <v>APP186</v>
      </c>
      <c r="B187" s="17" t="str">
        <f>Individus[[#This Row],[ID_Individu]]</f>
        <v>IND186</v>
      </c>
      <c r="C187" s="17" t="str">
        <f>IFERROR(VLOOKUP(E187,Beneficiaires!B:C,2,FALSE),"Non trouvé")</f>
        <v>BEN018</v>
      </c>
      <c r="D187" s="17" t="str">
        <f>Consolication[[#This Row],[Nom et prénom 0 Name &amp; first name]]</f>
        <v>magne meudjo rose</v>
      </c>
      <c r="E187" s="17" t="str">
        <f>VLOOKUP(D187,Consolidation!B:AA,2,FALSE)</f>
        <v>WOMEN ENTREPRENEURSHIP FACILITATION NETWORK (WEFN)</v>
      </c>
      <c r="F187" s="24" t="str" cm="1">
        <f t="array" ref="F187">_xlfn.XLOOKUP(Tableau4[[#This Row],[Nom_Beneficiaire]]&amp;H187,Classes!$D$2:$D$12000&amp;Classes!$E$2:$E$12000,Classes!$A$2:$A$12000)</f>
        <v>CLA008</v>
      </c>
      <c r="G187" s="17" t="str">
        <f>VLOOKUP(D187,Consolidation!B:AA,25,FALSE)</f>
        <v>YT6A</v>
      </c>
      <c r="H187" s="40">
        <f>VLOOKUP(D187,Consolidation!$B$2:$AH$11999,23,FALSE)</f>
        <v>5</v>
      </c>
      <c r="I187" s="65" t="str">
        <f>IF(Tableau4[[#This Row],[Cohorte]]="", "Inactif",
    IF(Tableau4[[#This Row],[Cohorte]]&gt;=30%, "Actif",
       IF(Tableau4[[#This Row],[Cohorte]]&lt;=25%, "Inactif", "À Vérifier")))</f>
        <v>Actif</v>
      </c>
    </row>
    <row r="188" spans="1:9" ht="29.5" customHeight="1" x14ac:dyDescent="0.35">
      <c r="A188" s="16" t="str">
        <f>IF(D188&lt;&gt;"","APP"&amp;TEXT(COUNTA($D$2:D188),"000"),"")</f>
        <v>APP187</v>
      </c>
      <c r="B188" s="17" t="str">
        <f>Individus[[#This Row],[ID_Individu]]</f>
        <v>IND187</v>
      </c>
      <c r="C188" s="17" t="str">
        <f>IFERROR(VLOOKUP(E188,Beneficiaires!B:C,2,FALSE),"Non trouvé")</f>
        <v>BEN018</v>
      </c>
      <c r="D188" s="17" t="str">
        <f>Consolication[[#This Row],[Nom et prénom 0 Name &amp; first name]]</f>
        <v>NGAH ABEGA SALOME</v>
      </c>
      <c r="E188" s="17" t="str">
        <f>VLOOKUP(D188,Consolidation!B:AA,2,FALSE)</f>
        <v>WOMEN ENTREPRENEURSHIP FACILITATION NETWORK (WEFN)</v>
      </c>
      <c r="F188" s="24" t="str" cm="1">
        <f t="array" ref="F188">_xlfn.XLOOKUP(Tableau4[[#This Row],[Nom_Beneficiaire]]&amp;H188,Classes!$D$2:$D$12000&amp;Classes!$E$2:$E$12000,Classes!$A$2:$A$12000)</f>
        <v>CLA008</v>
      </c>
      <c r="G188" s="17" t="str">
        <f>VLOOKUP(D188,Consolidation!B:AA,25,FALSE)</f>
        <v>URBD</v>
      </c>
      <c r="H188" s="40">
        <f>VLOOKUP(D188,Consolidation!$B$2:$AH$11999,23,FALSE)</f>
        <v>5</v>
      </c>
      <c r="I188" s="65" t="str">
        <f>IF(Tableau4[[#This Row],[Cohorte]]="", "Inactif",
    IF(Tableau4[[#This Row],[Cohorte]]&gt;=30%, "Actif",
       IF(Tableau4[[#This Row],[Cohorte]]&lt;=25%, "Inactif", "À Vérifier")))</f>
        <v>Actif</v>
      </c>
    </row>
    <row r="189" spans="1:9" ht="29.5" customHeight="1" x14ac:dyDescent="0.35">
      <c r="A189" s="16" t="str">
        <f>IF(D189&lt;&gt;"","APP"&amp;TEXT(COUNTA($D$2:D189),"000"),"")</f>
        <v>APP188</v>
      </c>
      <c r="B189" s="17" t="str">
        <f>Individus[[#This Row],[ID_Individu]]</f>
        <v>IND188</v>
      </c>
      <c r="C189" s="17" t="str">
        <f>IFERROR(VLOOKUP(E189,Beneficiaires!B:C,2,FALSE),"Non trouvé")</f>
        <v>BEN018</v>
      </c>
      <c r="D189" s="17" t="str">
        <f>Consolication[[#This Row],[Nom et prénom 0 Name &amp; first name]]</f>
        <v>MABEH CHARLOTTE</v>
      </c>
      <c r="E189" s="17" t="str">
        <f>VLOOKUP(D189,Consolidation!B:AA,2,FALSE)</f>
        <v>WOMEN ENTREPRENEURSHIP FACILITATION NETWORK (WEFN)</v>
      </c>
      <c r="F189" s="24" t="str" cm="1">
        <f t="array" ref="F189">_xlfn.XLOOKUP(Tableau4[[#This Row],[Nom_Beneficiaire]]&amp;H189,Classes!$D$2:$D$12000&amp;Classes!$E$2:$E$12000,Classes!$A$2:$A$12000)</f>
        <v>CLA008</v>
      </c>
      <c r="G189" s="17" t="str">
        <f>VLOOKUP(D189,Consolidation!B:AA,25,FALSE)</f>
        <v>68V1</v>
      </c>
      <c r="H189" s="40">
        <f>VLOOKUP(D189,Consolidation!$B$2:$AH$11999,23,FALSE)</f>
        <v>5</v>
      </c>
      <c r="I189" s="65" t="str">
        <f>IF(Tableau4[[#This Row],[Cohorte]]="", "Inactif",
    IF(Tableau4[[#This Row],[Cohorte]]&gt;=30%, "Actif",
       IF(Tableau4[[#This Row],[Cohorte]]&lt;=25%, "Inactif", "À Vérifier")))</f>
        <v>Actif</v>
      </c>
    </row>
    <row r="190" spans="1:9" ht="29.5" customHeight="1" x14ac:dyDescent="0.35">
      <c r="A190" s="16" t="str">
        <f>IF(D190&lt;&gt;"","APP"&amp;TEXT(COUNTA($D$2:D190),"000"),"")</f>
        <v>APP189</v>
      </c>
      <c r="B190" s="17" t="str">
        <f>Individus[[#This Row],[ID_Individu]]</f>
        <v>IND189</v>
      </c>
      <c r="C190" s="17" t="str">
        <f>IFERROR(VLOOKUP(E190,Beneficiaires!B:C,2,FALSE),"Non trouvé")</f>
        <v>BEN018</v>
      </c>
      <c r="D190" s="17" t="str">
        <f>Consolication[[#This Row],[Nom et prénom 0 Name &amp; first name]]</f>
        <v>ngazang catherine</v>
      </c>
      <c r="E190" s="17" t="str">
        <f>VLOOKUP(D190,Consolidation!B:AA,2,FALSE)</f>
        <v>WOMEN ENTREPRENEURSHIP FACILITATION NETWORK (WEFN)</v>
      </c>
      <c r="F190" s="24" t="str" cm="1">
        <f t="array" ref="F190">_xlfn.XLOOKUP(Tableau4[[#This Row],[Nom_Beneficiaire]]&amp;H190,Classes!$D$2:$D$12000&amp;Classes!$E$2:$E$12000,Classes!$A$2:$A$12000)</f>
        <v>CLA008</v>
      </c>
      <c r="G190" s="17" t="str">
        <f>VLOOKUP(D190,Consolidation!B:AA,25,FALSE)</f>
        <v>R5U9</v>
      </c>
      <c r="H190" s="40">
        <f>VLOOKUP(D190,Consolidation!$B$2:$AH$11999,23,FALSE)</f>
        <v>5</v>
      </c>
      <c r="I190" s="65" t="str">
        <f>IF(Tableau4[[#This Row],[Cohorte]]="", "Inactif",
    IF(Tableau4[[#This Row],[Cohorte]]&gt;=30%, "Actif",
       IF(Tableau4[[#This Row],[Cohorte]]&lt;=25%, "Inactif", "À Vérifier")))</f>
        <v>Actif</v>
      </c>
    </row>
    <row r="191" spans="1:9" ht="29.5" customHeight="1" x14ac:dyDescent="0.35">
      <c r="A191" s="16" t="str">
        <f>IF(D191&lt;&gt;"","APP"&amp;TEXT(COUNTA($D$2:D191),"000"),"")</f>
        <v>APP190</v>
      </c>
      <c r="B191" s="17" t="str">
        <f>Individus[[#This Row],[ID_Individu]]</f>
        <v>IND190</v>
      </c>
      <c r="C191" s="17" t="str">
        <f>IFERROR(VLOOKUP(E191,Beneficiaires!B:C,2,FALSE),"Non trouvé")</f>
        <v>BEN018</v>
      </c>
      <c r="D191" s="17" t="str">
        <f>Consolication[[#This Row],[Nom et prénom 0 Name &amp; first name]]</f>
        <v>BALLA CHRISTIANNE</v>
      </c>
      <c r="E191" s="17" t="str">
        <f>VLOOKUP(D191,Consolidation!B:AA,2,FALSE)</f>
        <v>WOMEN ENTREPRENEURSHIP FACILITATION NETWORK (WEFN)</v>
      </c>
      <c r="F191" s="24" t="str" cm="1">
        <f t="array" ref="F191">_xlfn.XLOOKUP(Tableau4[[#This Row],[Nom_Beneficiaire]]&amp;H191,Classes!$D$2:$D$12000&amp;Classes!$E$2:$E$12000,Classes!$A$2:$A$12000)</f>
        <v>CLA008</v>
      </c>
      <c r="G191" s="17" t="str">
        <f>VLOOKUP(D191,Consolidation!B:AA,25,FALSE)</f>
        <v>317X</v>
      </c>
      <c r="H191" s="40">
        <f>VLOOKUP(D191,Consolidation!$B$2:$AH$11999,23,FALSE)</f>
        <v>5</v>
      </c>
      <c r="I191" s="65" t="str">
        <f>IF(Tableau4[[#This Row],[Cohorte]]="", "Inactif",
    IF(Tableau4[[#This Row],[Cohorte]]&gt;=30%, "Actif",
       IF(Tableau4[[#This Row],[Cohorte]]&lt;=25%, "Inactif", "À Vérifier")))</f>
        <v>Actif</v>
      </c>
    </row>
    <row r="192" spans="1:9" ht="29.5" customHeight="1" x14ac:dyDescent="0.35">
      <c r="A192" s="16" t="str">
        <f>IF(D192&lt;&gt;"","APP"&amp;TEXT(COUNTA($D$2:D192),"000"),"")</f>
        <v>APP191</v>
      </c>
      <c r="B192" s="17" t="str">
        <f>Individus[[#This Row],[ID_Individu]]</f>
        <v>IND191</v>
      </c>
      <c r="C192" s="17" t="str">
        <f>IFERROR(VLOOKUP(E192,Beneficiaires!B:C,2,FALSE),"Non trouvé")</f>
        <v>BEN018</v>
      </c>
      <c r="D192" s="17" t="str">
        <f>Consolication[[#This Row],[Nom et prénom 0 Name &amp; first name]]</f>
        <v>SOKENG LOKENG MURIELLE</v>
      </c>
      <c r="E192" s="17" t="str">
        <f>VLOOKUP(D192,Consolidation!B:AA,2,FALSE)</f>
        <v>WOMEN ENTREPRENEURSHIP FACILITATION NETWORK (WEFN)</v>
      </c>
      <c r="F192" s="24" t="str" cm="1">
        <f t="array" ref="F192">_xlfn.XLOOKUP(Tableau4[[#This Row],[Nom_Beneficiaire]]&amp;H192,Classes!$D$2:$D$12000&amp;Classes!$E$2:$E$12000,Classes!$A$2:$A$12000)</f>
        <v>CLA008</v>
      </c>
      <c r="G192" s="17" t="str">
        <f>VLOOKUP(D192,Consolidation!B:AA,25,FALSE)</f>
        <v>UN64</v>
      </c>
      <c r="H192" s="40">
        <f>VLOOKUP(D192,Consolidation!$B$2:$AH$11999,23,FALSE)</f>
        <v>5</v>
      </c>
      <c r="I192" s="65" t="str">
        <f>IF(Tableau4[[#This Row],[Cohorte]]="", "Inactif",
    IF(Tableau4[[#This Row],[Cohorte]]&gt;=30%, "Actif",
       IF(Tableau4[[#This Row],[Cohorte]]&lt;=25%, "Inactif", "À Vérifier")))</f>
        <v>Actif</v>
      </c>
    </row>
    <row r="193" spans="1:9" ht="29.5" customHeight="1" x14ac:dyDescent="0.35">
      <c r="A193" s="16" t="str">
        <f>IF(D193&lt;&gt;"","APP"&amp;TEXT(COUNTA($D$2:D193),"000"),"")</f>
        <v>APP192</v>
      </c>
      <c r="B193" s="17" t="str">
        <f>Individus[[#This Row],[ID_Individu]]</f>
        <v>IND192</v>
      </c>
      <c r="C193" s="17" t="str">
        <f>IFERROR(VLOOKUP(E193,Beneficiaires!B:C,2,FALSE),"Non trouvé")</f>
        <v>BEN018</v>
      </c>
      <c r="D193" s="17" t="str">
        <f>Consolication[[#This Row],[Nom et prénom 0 Name &amp; first name]]</f>
        <v>MESSINA MARIE THERESE</v>
      </c>
      <c r="E193" s="17" t="str">
        <f>VLOOKUP(D193,Consolidation!B:AA,2,FALSE)</f>
        <v>WOMEN ENTREPRENEURSHIP FACILITATION NETWORK (WEFN)</v>
      </c>
      <c r="F193" s="24" t="str" cm="1">
        <f t="array" ref="F193">_xlfn.XLOOKUP(Tableau4[[#This Row],[Nom_Beneficiaire]]&amp;H193,Classes!$D$2:$D$12000&amp;Classes!$E$2:$E$12000,Classes!$A$2:$A$12000)</f>
        <v>CLA008</v>
      </c>
      <c r="G193" s="17" t="str">
        <f>VLOOKUP(D193,Consolidation!B:AA,25,FALSE)</f>
        <v>451H</v>
      </c>
      <c r="H193" s="40">
        <f>VLOOKUP(D193,Consolidation!$B$2:$AH$11999,23,FALSE)</f>
        <v>5</v>
      </c>
      <c r="I193" s="65" t="str">
        <f>IF(Tableau4[[#This Row],[Cohorte]]="", "Inactif",
    IF(Tableau4[[#This Row],[Cohorte]]&gt;=30%, "Actif",
       IF(Tableau4[[#This Row],[Cohorte]]&lt;=25%, "Inactif", "À Vérifier")))</f>
        <v>Actif</v>
      </c>
    </row>
    <row r="194" spans="1:9" ht="29.5" customHeight="1" x14ac:dyDescent="0.35">
      <c r="A194" s="16" t="str">
        <f>IF(D194&lt;&gt;"","APP"&amp;TEXT(COUNTA($D$2:D194),"000"),"")</f>
        <v>APP193</v>
      </c>
      <c r="B194" s="17" t="str">
        <f>Individus[[#This Row],[ID_Individu]]</f>
        <v>IND193</v>
      </c>
      <c r="C194" s="17" t="str">
        <f>IFERROR(VLOOKUP(E194,Beneficiaires!B:C,2,FALSE),"Non trouvé")</f>
        <v>BEN018</v>
      </c>
      <c r="D194" s="17" t="str">
        <f>Consolication[[#This Row],[Nom et prénom 0 Name &amp; first name]]</f>
        <v>akombo eboo rose</v>
      </c>
      <c r="E194" s="17" t="str">
        <f>VLOOKUP(D194,Consolidation!B:AA,2,FALSE)</f>
        <v>WOMEN ENTREPRENEURSHIP FACILITATION NETWORK (WEFN)</v>
      </c>
      <c r="F194" s="24" t="str" cm="1">
        <f t="array" ref="F194">_xlfn.XLOOKUP(Tableau4[[#This Row],[Nom_Beneficiaire]]&amp;H194,Classes!$D$2:$D$12000&amp;Classes!$E$2:$E$12000,Classes!$A$2:$A$12000)</f>
        <v>CLA008</v>
      </c>
      <c r="G194" s="17" t="str">
        <f>VLOOKUP(D194,Consolidation!B:AA,25,FALSE)</f>
        <v>253X</v>
      </c>
      <c r="H194" s="40">
        <f>VLOOKUP(D194,Consolidation!$B$2:$AH$11999,23,FALSE)</f>
        <v>5</v>
      </c>
      <c r="I194" s="65" t="str">
        <f>IF(Tableau4[[#This Row],[Cohorte]]="", "Inactif",
    IF(Tableau4[[#This Row],[Cohorte]]&gt;=30%, "Actif",
       IF(Tableau4[[#This Row],[Cohorte]]&lt;=25%, "Inactif", "À Vérifier")))</f>
        <v>Actif</v>
      </c>
    </row>
    <row r="195" spans="1:9" ht="29.5" customHeight="1" x14ac:dyDescent="0.35">
      <c r="A195" s="16" t="str">
        <f>IF(D195&lt;&gt;"","APP"&amp;TEXT(COUNTA($D$2:D195),"000"),"")</f>
        <v>APP194</v>
      </c>
      <c r="B195" s="17" t="str">
        <f>Individus[[#This Row],[ID_Individu]]</f>
        <v>IND194</v>
      </c>
      <c r="C195" s="17" t="str">
        <f>IFERROR(VLOOKUP(E195,Beneficiaires!B:C,2,FALSE),"Non trouvé")</f>
        <v>BEN018</v>
      </c>
      <c r="D195" s="17" t="str">
        <f>Consolication[[#This Row],[Nom et prénom 0 Name &amp; first name]]</f>
        <v>akamba ondoua estelle</v>
      </c>
      <c r="E195" s="17" t="str">
        <f>VLOOKUP(D195,Consolidation!B:AA,2,FALSE)</f>
        <v>WOMEN ENTREPRENEURSHIP FACILITATION NETWORK (WEFN)</v>
      </c>
      <c r="F195" s="24" t="str" cm="1">
        <f t="array" ref="F195">_xlfn.XLOOKUP(Tableau4[[#This Row],[Nom_Beneficiaire]]&amp;H195,Classes!$D$2:$D$12000&amp;Classes!$E$2:$E$12000,Classes!$A$2:$A$12000)</f>
        <v>CLA008</v>
      </c>
      <c r="G195" s="17" t="str">
        <f>VLOOKUP(D195,Consolidation!B:AA,25,FALSE)</f>
        <v>BE39</v>
      </c>
      <c r="H195" s="40">
        <f>VLOOKUP(D195,Consolidation!$B$2:$AH$11999,23,FALSE)</f>
        <v>5</v>
      </c>
      <c r="I195" s="65" t="str">
        <f>IF(Tableau4[[#This Row],[Cohorte]]="", "Inactif",
    IF(Tableau4[[#This Row],[Cohorte]]&gt;=30%, "Actif",
       IF(Tableau4[[#This Row],[Cohorte]]&lt;=25%, "Inactif", "À Vérifier")))</f>
        <v>Actif</v>
      </c>
    </row>
    <row r="196" spans="1:9" ht="29.5" customHeight="1" x14ac:dyDescent="0.35">
      <c r="A196" s="16" t="str">
        <f>IF(D196&lt;&gt;"","APP"&amp;TEXT(COUNTA($D$2:D196),"000"),"")</f>
        <v>APP195</v>
      </c>
      <c r="B196" s="17" t="str">
        <f>Individus[[#This Row],[ID_Individu]]</f>
        <v>IND195</v>
      </c>
      <c r="C196" s="17" t="str">
        <f>IFERROR(VLOOKUP(E196,Beneficiaires!B:C,2,FALSE),"Non trouvé")</f>
        <v>BEN018</v>
      </c>
      <c r="D196" s="17" t="str">
        <f>Consolication[[#This Row],[Nom et prénom 0 Name &amp; first name]]</f>
        <v>tiotsia linda stella</v>
      </c>
      <c r="E196" s="17" t="str">
        <f>VLOOKUP(D196,Consolidation!B:AA,2,FALSE)</f>
        <v>WOMEN ENTREPRENEURSHIP FACILITATION NETWORK (WEFN)</v>
      </c>
      <c r="F196" s="24" t="str" cm="1">
        <f t="array" ref="F196">_xlfn.XLOOKUP(Tableau4[[#This Row],[Nom_Beneficiaire]]&amp;H196,Classes!$D$2:$D$12000&amp;Classes!$E$2:$E$12000,Classes!$A$2:$A$12000)</f>
        <v>CLA008</v>
      </c>
      <c r="G196" s="17" t="str">
        <f>VLOOKUP(D196,Consolidation!B:AA,25,FALSE)</f>
        <v>9NCM</v>
      </c>
      <c r="H196" s="40">
        <f>VLOOKUP(D196,Consolidation!$B$2:$AH$11999,23,FALSE)</f>
        <v>5</v>
      </c>
      <c r="I196" s="65" t="str">
        <f>IF(Tableau4[[#This Row],[Cohorte]]="", "Inactif",
    IF(Tableau4[[#This Row],[Cohorte]]&gt;=30%, "Actif",
       IF(Tableau4[[#This Row],[Cohorte]]&lt;=25%, "Inactif", "À Vérifier")))</f>
        <v>Actif</v>
      </c>
    </row>
    <row r="197" spans="1:9" ht="29.5" customHeight="1" x14ac:dyDescent="0.35">
      <c r="A197" s="16" t="str">
        <f>IF(D197&lt;&gt;"","APP"&amp;TEXT(COUNTA($D$2:D197),"000"),"")</f>
        <v>APP196</v>
      </c>
      <c r="B197" s="17" t="str">
        <f>Individus[[#This Row],[ID_Individu]]</f>
        <v>IND196</v>
      </c>
      <c r="C197" s="17" t="str">
        <f>IFERROR(VLOOKUP(E197,Beneficiaires!B:C,2,FALSE),"Non trouvé")</f>
        <v>BEN018</v>
      </c>
      <c r="D197" s="17" t="str">
        <f>Consolication[[#This Row],[Nom et prénom 0 Name &amp; first name]]</f>
        <v>effoudou akouo ingrid</v>
      </c>
      <c r="E197" s="17" t="str">
        <f>VLOOKUP(D197,Consolidation!B:AA,2,FALSE)</f>
        <v>WOMEN ENTREPRENEURSHIP FACILITATION NETWORK (WEFN)</v>
      </c>
      <c r="F197" s="24" t="str" cm="1">
        <f t="array" ref="F197">_xlfn.XLOOKUP(Tableau4[[#This Row],[Nom_Beneficiaire]]&amp;H197,Classes!$D$2:$D$12000&amp;Classes!$E$2:$E$12000,Classes!$A$2:$A$12000)</f>
        <v>CLA008</v>
      </c>
      <c r="G197" s="17" t="str">
        <f>VLOOKUP(D197,Consolidation!B:AA,25,FALSE)</f>
        <v>SMU3</v>
      </c>
      <c r="H197" s="40">
        <f>VLOOKUP(D197,Consolidation!$B$2:$AH$11999,23,FALSE)</f>
        <v>5</v>
      </c>
      <c r="I197" s="65" t="str">
        <f>IF(Tableau4[[#This Row],[Cohorte]]="", "Inactif",
    IF(Tableau4[[#This Row],[Cohorte]]&gt;=30%, "Actif",
       IF(Tableau4[[#This Row],[Cohorte]]&lt;=25%, "Inactif", "À Vérifier")))</f>
        <v>Actif</v>
      </c>
    </row>
    <row r="198" spans="1:9" ht="29.5" customHeight="1" x14ac:dyDescent="0.35">
      <c r="A198" s="16" t="str">
        <f>IF(D198&lt;&gt;"","APP"&amp;TEXT(COUNTA($D$2:D198),"000"),"")</f>
        <v>APP197</v>
      </c>
      <c r="B198" s="17" t="str">
        <f>Individus[[#This Row],[ID_Individu]]</f>
        <v>IND197</v>
      </c>
      <c r="C198" s="17" t="str">
        <f>IFERROR(VLOOKUP(E198,Beneficiaires!B:C,2,FALSE),"Non trouvé")</f>
        <v>BEN018</v>
      </c>
      <c r="D198" s="17" t="str">
        <f>Consolication[[#This Row],[Nom et prénom 0 Name &amp; first name]]</f>
        <v>andene bequie</v>
      </c>
      <c r="E198" s="17" t="str">
        <f>VLOOKUP(D198,Consolidation!B:AA,2,FALSE)</f>
        <v>WOMEN ENTREPRENEURSHIP FACILITATION NETWORK (WEFN)</v>
      </c>
      <c r="F198" s="24" t="str" cm="1">
        <f t="array" ref="F198">_xlfn.XLOOKUP(Tableau4[[#This Row],[Nom_Beneficiaire]]&amp;H198,Classes!$D$2:$D$12000&amp;Classes!$E$2:$E$12000,Classes!$A$2:$A$12000)</f>
        <v>CLA008</v>
      </c>
      <c r="G198" s="17" t="str">
        <f>VLOOKUP(D198,Consolidation!B:AA,25,FALSE)</f>
        <v>1K5M</v>
      </c>
      <c r="H198" s="40">
        <f>VLOOKUP(D198,Consolidation!$B$2:$AH$11999,23,FALSE)</f>
        <v>5</v>
      </c>
      <c r="I198" s="65" t="str">
        <f>IF(Tableau4[[#This Row],[Cohorte]]="", "Inactif",
    IF(Tableau4[[#This Row],[Cohorte]]&gt;=30%, "Actif",
       IF(Tableau4[[#This Row],[Cohorte]]&lt;=25%, "Inactif", "À Vérifier")))</f>
        <v>Actif</v>
      </c>
    </row>
    <row r="199" spans="1:9" ht="29.5" customHeight="1" x14ac:dyDescent="0.35">
      <c r="A199" s="16" t="str">
        <f>IF(D199&lt;&gt;"","APP"&amp;TEXT(COUNTA($D$2:D199),"000"),"")</f>
        <v>APP198</v>
      </c>
      <c r="B199" s="17" t="str">
        <f>Individus[[#This Row],[ID_Individu]]</f>
        <v>IND198</v>
      </c>
      <c r="C199" s="17" t="str">
        <f>IFERROR(VLOOKUP(E199,Beneficiaires!B:C,2,FALSE),"Non trouvé")</f>
        <v>BEN018</v>
      </c>
      <c r="D199" s="17" t="str">
        <f>Consolication[[#This Row],[Nom et prénom 0 Name &amp; first name]]</f>
        <v>ngambi marie therese</v>
      </c>
      <c r="E199" s="17" t="str">
        <f>VLOOKUP(D199,Consolidation!B:AA,2,FALSE)</f>
        <v>WOMEN ENTREPRENEURSHIP FACILITATION NETWORK (WEFN)</v>
      </c>
      <c r="F199" s="24" t="str" cm="1">
        <f t="array" ref="F199">_xlfn.XLOOKUP(Tableau4[[#This Row],[Nom_Beneficiaire]]&amp;H199,Classes!$D$2:$D$12000&amp;Classes!$E$2:$E$12000,Classes!$A$2:$A$12000)</f>
        <v>CLA008</v>
      </c>
      <c r="G199" s="17" t="str">
        <f>VLOOKUP(D199,Consolidation!B:AA,25,FALSE)</f>
        <v>0F4L</v>
      </c>
      <c r="H199" s="40">
        <f>VLOOKUP(D199,Consolidation!$B$2:$AH$11999,23,FALSE)</f>
        <v>5</v>
      </c>
      <c r="I199" s="65" t="str">
        <f>IF(Tableau4[[#This Row],[Cohorte]]="", "Inactif",
    IF(Tableau4[[#This Row],[Cohorte]]&gt;=30%, "Actif",
       IF(Tableau4[[#This Row],[Cohorte]]&lt;=25%, "Inactif", "À Vérifier")))</f>
        <v>Actif</v>
      </c>
    </row>
    <row r="200" spans="1:9" ht="29.5" customHeight="1" x14ac:dyDescent="0.35">
      <c r="A200" s="16" t="str">
        <f>IF(D200&lt;&gt;"","APP"&amp;TEXT(COUNTA($D$2:D200),"000"),"")</f>
        <v>APP199</v>
      </c>
      <c r="B200" s="17" t="str">
        <f>Individus[[#This Row],[ID_Individu]]</f>
        <v>IND199</v>
      </c>
      <c r="C200" s="17" t="str">
        <f>IFERROR(VLOOKUP(E200,Beneficiaires!B:C,2,FALSE),"Non trouvé")</f>
        <v>BEN018</v>
      </c>
      <c r="D200" s="17" t="str">
        <f>Consolication[[#This Row],[Nom et prénom 0 Name &amp; first name]]</f>
        <v>larlem goto irene</v>
      </c>
      <c r="E200" s="17" t="str">
        <f>VLOOKUP(D200,Consolidation!B:AA,2,FALSE)</f>
        <v>WOMEN ENTREPRENEURSHIP FACILITATION NETWORK (WEFN)</v>
      </c>
      <c r="F200" s="24" t="str" cm="1">
        <f t="array" ref="F200">_xlfn.XLOOKUP(Tableau4[[#This Row],[Nom_Beneficiaire]]&amp;H200,Classes!$D$2:$D$12000&amp;Classes!$E$2:$E$12000,Classes!$A$2:$A$12000)</f>
        <v>CLA008</v>
      </c>
      <c r="G200" s="17" t="str">
        <f>VLOOKUP(D200,Consolidation!B:AA,25,FALSE)</f>
        <v>16AB</v>
      </c>
      <c r="H200" s="40">
        <f>VLOOKUP(D200,Consolidation!$B$2:$AH$11999,23,FALSE)</f>
        <v>5</v>
      </c>
      <c r="I200" s="65" t="str">
        <f>IF(Tableau4[[#This Row],[Cohorte]]="", "Inactif",
    IF(Tableau4[[#This Row],[Cohorte]]&gt;=30%, "Actif",
       IF(Tableau4[[#This Row],[Cohorte]]&lt;=25%, "Inactif", "À Vérifier")))</f>
        <v>Actif</v>
      </c>
    </row>
    <row r="201" spans="1:9" ht="29.5" customHeight="1" x14ac:dyDescent="0.35">
      <c r="A201" s="16" t="str">
        <f>IF(D201&lt;&gt;"","APP"&amp;TEXT(COUNTA($D$2:D201),"000"),"")</f>
        <v>APP200</v>
      </c>
      <c r="B201" s="17" t="str">
        <f>Individus[[#This Row],[ID_Individu]]</f>
        <v>IND200</v>
      </c>
      <c r="C201" s="17" t="str">
        <f>IFERROR(VLOOKUP(E201,Beneficiaires!B:C,2,FALSE),"Non trouvé")</f>
        <v>BEN018</v>
      </c>
      <c r="D201" s="17" t="str">
        <f>Consolication[[#This Row],[Nom et prénom 0 Name &amp; first name]]</f>
        <v>aye jeanne merveille</v>
      </c>
      <c r="E201" s="17" t="str">
        <f>VLOOKUP(D201,Consolidation!B:AA,2,FALSE)</f>
        <v>WOMEN ENTREPRENEURSHIP FACILITATION NETWORK (WEFN)</v>
      </c>
      <c r="F201" s="24" t="str" cm="1">
        <f t="array" ref="F201">_xlfn.XLOOKUP(Tableau4[[#This Row],[Nom_Beneficiaire]]&amp;H201,Classes!$D$2:$D$12000&amp;Classes!$E$2:$E$12000,Classes!$A$2:$A$12000)</f>
        <v>CLA008</v>
      </c>
      <c r="G201" s="17" t="str">
        <f>VLOOKUP(D201,Consolidation!B:AA,25,FALSE)</f>
        <v>R89N</v>
      </c>
      <c r="H201" s="40">
        <f>VLOOKUP(D201,Consolidation!$B$2:$AH$11999,23,FALSE)</f>
        <v>5</v>
      </c>
      <c r="I201" s="65" t="str">
        <f>IF(Tableau4[[#This Row],[Cohorte]]="", "Inactif",
    IF(Tableau4[[#This Row],[Cohorte]]&gt;=30%, "Actif",
       IF(Tableau4[[#This Row],[Cohorte]]&lt;=25%, "Inactif", "À Vérifier")))</f>
        <v>Actif</v>
      </c>
    </row>
    <row r="202" spans="1:9" ht="29.5" customHeight="1" x14ac:dyDescent="0.35">
      <c r="A202" s="16" t="str">
        <f>IF(D202&lt;&gt;"","APP"&amp;TEXT(COUNTA($D$2:D202),"000"),"")</f>
        <v>APP201</v>
      </c>
      <c r="B202" s="17" t="str">
        <f>Individus[[#This Row],[ID_Individu]]</f>
        <v>IND201</v>
      </c>
      <c r="C202" s="17" t="str">
        <f>IFERROR(VLOOKUP(E202,Beneficiaires!B:C,2,FALSE),"Non trouvé")</f>
        <v>BEN018</v>
      </c>
      <c r="D202" s="17" t="str">
        <f>Consolication[[#This Row],[Nom et prénom 0 Name &amp; first name]]</f>
        <v>WETFANG TSENET MAIVA</v>
      </c>
      <c r="E202" s="17" t="str">
        <f>VLOOKUP(D202,Consolidation!B:AA,2,FALSE)</f>
        <v>WOMEN ENTREPRENEURSHIP FACILITATION NETWORK (WEFN)</v>
      </c>
      <c r="F202" s="24" t="str" cm="1">
        <f t="array" ref="F202">_xlfn.XLOOKUP(Tableau4[[#This Row],[Nom_Beneficiaire]]&amp;H202,Classes!$D$2:$D$12000&amp;Classes!$E$2:$E$12000,Classes!$A$2:$A$12000)</f>
        <v>CLA008</v>
      </c>
      <c r="G202" s="17" t="str">
        <f>VLOOKUP(D202,Consolidation!B:AA,25,FALSE)</f>
        <v>H418</v>
      </c>
      <c r="H202" s="40">
        <f>VLOOKUP(D202,Consolidation!$B$2:$AH$11999,23,FALSE)</f>
        <v>5</v>
      </c>
      <c r="I202" s="65" t="str">
        <f>IF(Tableau4[[#This Row],[Cohorte]]="", "Inactif",
    IF(Tableau4[[#This Row],[Cohorte]]&gt;=30%, "Actif",
       IF(Tableau4[[#This Row],[Cohorte]]&lt;=25%, "Inactif", "À Vérifier")))</f>
        <v>Actif</v>
      </c>
    </row>
    <row r="203" spans="1:9" ht="29.5" customHeight="1" x14ac:dyDescent="0.35">
      <c r="A203" s="16" t="str">
        <f>IF(D203&lt;&gt;"","APP"&amp;TEXT(COUNTA($D$2:D203),"000"),"")</f>
        <v>APP202</v>
      </c>
      <c r="B203" s="17" t="str">
        <f>Individus[[#This Row],[ID_Individu]]</f>
        <v>IND202</v>
      </c>
      <c r="C203" s="17" t="str">
        <f>IFERROR(VLOOKUP(E203,Beneficiaires!B:C,2,FALSE),"Non trouvé")</f>
        <v>BEN018</v>
      </c>
      <c r="D203" s="17" t="str">
        <f>Consolication[[#This Row],[Nom et prénom 0 Name &amp; first name]]</f>
        <v>nji glenis chung</v>
      </c>
      <c r="E203" s="17" t="str">
        <f>VLOOKUP(D203,Consolidation!B:AA,2,FALSE)</f>
        <v>WOMEN ENTREPRENEURSHIP FACILITATION NETWORK (WEFN)</v>
      </c>
      <c r="F203" s="24" t="str" cm="1">
        <f t="array" ref="F203">_xlfn.XLOOKUP(Tableau4[[#This Row],[Nom_Beneficiaire]]&amp;H203,Classes!$D$2:$D$12000&amp;Classes!$E$2:$E$12000,Classes!$A$2:$A$12000)</f>
        <v>CLA008</v>
      </c>
      <c r="G203" s="17" t="str">
        <f>VLOOKUP(D203,Consolidation!B:AA,25,FALSE)</f>
        <v>93BE</v>
      </c>
      <c r="H203" s="40">
        <f>VLOOKUP(D203,Consolidation!$B$2:$AH$11999,23,FALSE)</f>
        <v>5</v>
      </c>
      <c r="I203" s="65" t="str">
        <f>IF(Tableau4[[#This Row],[Cohorte]]="", "Inactif",
    IF(Tableau4[[#This Row],[Cohorte]]&gt;=30%, "Actif",
       IF(Tableau4[[#This Row],[Cohorte]]&lt;=25%, "Inactif", "À Vérifier")))</f>
        <v>Actif</v>
      </c>
    </row>
    <row r="204" spans="1:9" ht="29.5" customHeight="1" x14ac:dyDescent="0.35">
      <c r="A204" s="16" t="str">
        <f>IF(D204&lt;&gt;"","APP"&amp;TEXT(COUNTA($D$2:D204),"000"),"")</f>
        <v>APP203</v>
      </c>
      <c r="B204" s="17" t="str">
        <f>Individus[[#This Row],[ID_Individu]]</f>
        <v>IND203</v>
      </c>
      <c r="C204" s="17" t="str">
        <f>IFERROR(VLOOKUP(E204,Beneficiaires!B:C,2,FALSE),"Non trouvé")</f>
        <v>BEN018</v>
      </c>
      <c r="D204" s="17" t="str">
        <f>Consolication[[#This Row],[Nom et prénom 0 Name &amp; first name]]</f>
        <v>nkengne vivica</v>
      </c>
      <c r="E204" s="17" t="str">
        <f>VLOOKUP(D204,Consolidation!B:AA,2,FALSE)</f>
        <v>WOMEN ENTREPRENEURSHIP FACILITATION NETWORK (WEFN)</v>
      </c>
      <c r="F204" s="24" t="str" cm="1">
        <f t="array" ref="F204">_xlfn.XLOOKUP(Tableau4[[#This Row],[Nom_Beneficiaire]]&amp;H204,Classes!$D$2:$D$12000&amp;Classes!$E$2:$E$12000,Classes!$A$2:$A$12000)</f>
        <v>CLA008</v>
      </c>
      <c r="G204" s="17" t="str">
        <f>VLOOKUP(D204,Consolidation!B:AA,25,FALSE)</f>
        <v>IOR8</v>
      </c>
      <c r="H204" s="40">
        <f>VLOOKUP(D204,Consolidation!$B$2:$AH$11999,23,FALSE)</f>
        <v>5</v>
      </c>
      <c r="I204" s="65" t="str">
        <f>IF(Tableau4[[#This Row],[Cohorte]]="", "Inactif",
    IF(Tableau4[[#This Row],[Cohorte]]&gt;=30%, "Actif",
       IF(Tableau4[[#This Row],[Cohorte]]&lt;=25%, "Inactif", "À Vérifier")))</f>
        <v>Actif</v>
      </c>
    </row>
    <row r="205" spans="1:9" ht="29.5" customHeight="1" x14ac:dyDescent="0.35">
      <c r="A205" s="16" t="str">
        <f>IF(D205&lt;&gt;"","APP"&amp;TEXT(COUNTA($D$2:D205),"000"),"")</f>
        <v>APP204</v>
      </c>
      <c r="B205" s="17" t="str">
        <f>Individus[[#This Row],[ID_Individu]]</f>
        <v>IND204</v>
      </c>
      <c r="C205" s="17" t="str">
        <f>IFERROR(VLOOKUP(E205,Beneficiaires!B:C,2,FALSE),"Non trouvé")</f>
        <v>BEN018</v>
      </c>
      <c r="D205" s="17" t="str">
        <f>Consolication[[#This Row],[Nom et prénom 0 Name &amp; first name]]</f>
        <v>matoukam atcheghe merveille</v>
      </c>
      <c r="E205" s="17" t="str">
        <f>VLOOKUP(D205,Consolidation!B:AA,2,FALSE)</f>
        <v>WOMEN ENTREPRENEURSHIP FACILITATION NETWORK (WEFN)</v>
      </c>
      <c r="F205" s="24" t="str" cm="1">
        <f t="array" ref="F205">_xlfn.XLOOKUP(Tableau4[[#This Row],[Nom_Beneficiaire]]&amp;H205,Classes!$D$2:$D$12000&amp;Classes!$E$2:$E$12000,Classes!$A$2:$A$12000)</f>
        <v>CLA008</v>
      </c>
      <c r="G205" s="17" t="str">
        <f>VLOOKUP(D205,Consolidation!B:AA,25,FALSE)</f>
        <v>2ZIL</v>
      </c>
      <c r="H205" s="40">
        <f>VLOOKUP(D205,Consolidation!$B$2:$AH$11999,23,FALSE)</f>
        <v>5</v>
      </c>
      <c r="I205" s="65" t="str">
        <f>IF(Tableau4[[#This Row],[Cohorte]]="", "Inactif",
    IF(Tableau4[[#This Row],[Cohorte]]&gt;=30%, "Actif",
       IF(Tableau4[[#This Row],[Cohorte]]&lt;=25%, "Inactif", "À Vérifier")))</f>
        <v>Actif</v>
      </c>
    </row>
    <row r="206" spans="1:9" ht="29.5" customHeight="1" x14ac:dyDescent="0.35">
      <c r="A206" s="16" t="str">
        <f>IF(D206&lt;&gt;"","APP"&amp;TEXT(COUNTA($D$2:D206),"000"),"")</f>
        <v>APP205</v>
      </c>
      <c r="B206" s="17" t="str">
        <f>Individus[[#This Row],[ID_Individu]]</f>
        <v>IND205</v>
      </c>
      <c r="C206" s="17" t="str">
        <f>IFERROR(VLOOKUP(E206,Beneficiaires!B:C,2,FALSE),"Non trouvé")</f>
        <v>BEN018</v>
      </c>
      <c r="D206" s="17" t="str">
        <f>Consolication[[#This Row],[Nom et prénom 0 Name &amp; first name]]</f>
        <v>ngaffi menou brunelle</v>
      </c>
      <c r="E206" s="17" t="str">
        <f>VLOOKUP(D206,Consolidation!B:AA,2,FALSE)</f>
        <v>WOMEN ENTREPRENEURSHIP FACILITATION NETWORK (WEFN)</v>
      </c>
      <c r="F206" s="24" t="str" cm="1">
        <f t="array" ref="F206">_xlfn.XLOOKUP(Tableau4[[#This Row],[Nom_Beneficiaire]]&amp;H206,Classes!$D$2:$D$12000&amp;Classes!$E$2:$E$12000,Classes!$A$2:$A$12000)</f>
        <v>CLA008</v>
      </c>
      <c r="G206" s="17" t="str">
        <f>VLOOKUP(D206,Consolidation!B:AA,25,FALSE)</f>
        <v>R2Y1</v>
      </c>
      <c r="H206" s="40">
        <f>VLOOKUP(D206,Consolidation!$B$2:$AH$11999,23,FALSE)</f>
        <v>5</v>
      </c>
      <c r="I206" s="65" t="str">
        <f>IF(Tableau4[[#This Row],[Cohorte]]="", "Inactif",
    IF(Tableau4[[#This Row],[Cohorte]]&gt;=30%, "Actif",
       IF(Tableau4[[#This Row],[Cohorte]]&lt;=25%, "Inactif", "À Vérifier")))</f>
        <v>Actif</v>
      </c>
    </row>
    <row r="207" spans="1:9" ht="29.5" customHeight="1" x14ac:dyDescent="0.35">
      <c r="A207" s="16" t="str">
        <f>IF(D207&lt;&gt;"","APP"&amp;TEXT(COUNTA($D$2:D207),"000"),"")</f>
        <v>APP206</v>
      </c>
      <c r="B207" s="17" t="str">
        <f>Individus[[#This Row],[ID_Individu]]</f>
        <v>IND206</v>
      </c>
      <c r="C207" s="17" t="str">
        <f>IFERROR(VLOOKUP(E207,Beneficiaires!B:C,2,FALSE),"Non trouvé")</f>
        <v>BEN018</v>
      </c>
      <c r="D207" s="17" t="str">
        <f>Consolication[[#This Row],[Nom et prénom 0 Name &amp; first name]]</f>
        <v>ngono marie reine</v>
      </c>
      <c r="E207" s="17" t="str">
        <f>VLOOKUP(D207,Consolidation!B:AA,2,FALSE)</f>
        <v>WOMEN ENTREPRENEURSHIP FACILITATION NETWORK (WEFN)</v>
      </c>
      <c r="F207" s="24" t="str" cm="1">
        <f t="array" ref="F207">_xlfn.XLOOKUP(Tableau4[[#This Row],[Nom_Beneficiaire]]&amp;H207,Classes!$D$2:$D$12000&amp;Classes!$E$2:$E$12000,Classes!$A$2:$A$12000)</f>
        <v>CLA008</v>
      </c>
      <c r="G207" s="17" t="str">
        <f>VLOOKUP(D207,Consolidation!B:AA,25,FALSE)</f>
        <v>318G</v>
      </c>
      <c r="H207" s="40">
        <f>VLOOKUP(D207,Consolidation!$B$2:$AH$11999,23,FALSE)</f>
        <v>5</v>
      </c>
      <c r="I207" s="65" t="str">
        <f>IF(Tableau4[[#This Row],[Cohorte]]="", "Inactif",
    IF(Tableau4[[#This Row],[Cohorte]]&gt;=30%, "Actif",
       IF(Tableau4[[#This Row],[Cohorte]]&lt;=25%, "Inactif", "À Vérifier")))</f>
        <v>Actif</v>
      </c>
    </row>
    <row r="208" spans="1:9" ht="29.5" customHeight="1" x14ac:dyDescent="0.35">
      <c r="A208" s="16" t="str">
        <f>IF(D208&lt;&gt;"","APP"&amp;TEXT(COUNTA($D$2:D208),"000"),"")</f>
        <v>APP207</v>
      </c>
      <c r="B208" s="17" t="str">
        <f>Individus[[#This Row],[ID_Individu]]</f>
        <v>IND207</v>
      </c>
      <c r="C208" s="17" t="str">
        <f>IFERROR(VLOOKUP(E208,Beneficiaires!B:C,2,FALSE),"Non trouvé")</f>
        <v>BEN018</v>
      </c>
      <c r="D208" s="17" t="str">
        <f>Consolication[[#This Row],[Nom et prénom 0 Name &amp; first name]]</f>
        <v>koubiteke josianne</v>
      </c>
      <c r="E208" s="17" t="str">
        <f>VLOOKUP(D208,Consolidation!B:AA,2,FALSE)</f>
        <v>WOMEN ENTREPRENEURSHIP FACILITATION NETWORK (WEFN)</v>
      </c>
      <c r="F208" s="24" t="str" cm="1">
        <f t="array" ref="F208">_xlfn.XLOOKUP(Tableau4[[#This Row],[Nom_Beneficiaire]]&amp;H208,Classes!$D$2:$D$12000&amp;Classes!$E$2:$E$12000,Classes!$A$2:$A$12000)</f>
        <v>CLA008</v>
      </c>
      <c r="G208" s="17" t="str">
        <f>VLOOKUP(D208,Consolidation!B:AA,25,FALSE)</f>
        <v>OD83</v>
      </c>
      <c r="H208" s="40">
        <f>VLOOKUP(D208,Consolidation!$B$2:$AH$11999,23,FALSE)</f>
        <v>5</v>
      </c>
      <c r="I208" s="65" t="str">
        <f>IF(Tableau4[[#This Row],[Cohorte]]="", "Inactif",
    IF(Tableau4[[#This Row],[Cohorte]]&gt;=30%, "Actif",
       IF(Tableau4[[#This Row],[Cohorte]]&lt;=25%, "Inactif", "À Vérifier")))</f>
        <v>Actif</v>
      </c>
    </row>
    <row r="209" spans="1:9" ht="29.5" customHeight="1" x14ac:dyDescent="0.35">
      <c r="A209" s="16" t="str">
        <f>IF(D209&lt;&gt;"","APP"&amp;TEXT(COUNTA($D$2:D209),"000"),"")</f>
        <v>APP208</v>
      </c>
      <c r="B209" s="17" t="str">
        <f>Individus[[#This Row],[ID_Individu]]</f>
        <v>IND208</v>
      </c>
      <c r="C209" s="17" t="str">
        <f>IFERROR(VLOOKUP(E209,Beneficiaires!B:C,2,FALSE),"Non trouvé")</f>
        <v>BEN018</v>
      </c>
      <c r="D209" s="17" t="str">
        <f>Consolication[[#This Row],[Nom et prénom 0 Name &amp; first name]]</f>
        <v>ndemba bouli yvette</v>
      </c>
      <c r="E209" s="17" t="str">
        <f>VLOOKUP(D209,Consolidation!B:AA,2,FALSE)</f>
        <v>WOMEN ENTREPRENEURSHIP FACILITATION NETWORK (WEFN)</v>
      </c>
      <c r="F209" s="24" t="str" cm="1">
        <f t="array" ref="F209">_xlfn.XLOOKUP(Tableau4[[#This Row],[Nom_Beneficiaire]]&amp;H209,Classes!$D$2:$D$12000&amp;Classes!$E$2:$E$12000,Classes!$A$2:$A$12000)</f>
        <v>CLA008</v>
      </c>
      <c r="G209" s="17" t="str">
        <f>VLOOKUP(D209,Consolidation!B:AA,25,FALSE)</f>
        <v>7RYO</v>
      </c>
      <c r="H209" s="40">
        <f>VLOOKUP(D209,Consolidation!$B$2:$AH$11999,23,FALSE)</f>
        <v>5</v>
      </c>
      <c r="I209" s="65" t="str">
        <f>IF(Tableau4[[#This Row],[Cohorte]]="", "Inactif",
    IF(Tableau4[[#This Row],[Cohorte]]&gt;=30%, "Actif",
       IF(Tableau4[[#This Row],[Cohorte]]&lt;=25%, "Inactif", "À Vérifier")))</f>
        <v>Actif</v>
      </c>
    </row>
    <row r="210" spans="1:9" ht="29.5" customHeight="1" x14ac:dyDescent="0.35">
      <c r="A210" s="16" t="str">
        <f>IF(D210&lt;&gt;"","APP"&amp;TEXT(COUNTA($D$2:D210),"000"),"")</f>
        <v>APP209</v>
      </c>
      <c r="B210" s="17" t="str">
        <f>Individus[[#This Row],[ID_Individu]]</f>
        <v>IND209</v>
      </c>
      <c r="C210" s="17" t="str">
        <f>IFERROR(VLOOKUP(E210,Beneficiaires!B:C,2,FALSE),"Non trouvé")</f>
        <v>BEN018</v>
      </c>
      <c r="D210" s="17" t="str">
        <f>Consolication[[#This Row],[Nom et prénom 0 Name &amp; first name]]</f>
        <v>MESSINI jeanne</v>
      </c>
      <c r="E210" s="17" t="str">
        <f>VLOOKUP(D210,Consolidation!B:AA,2,FALSE)</f>
        <v>WOMEN ENTREPRENEURSHIP FACILITATION NETWORK (WEFN)</v>
      </c>
      <c r="F210" s="24" t="str" cm="1">
        <f t="array" ref="F210">_xlfn.XLOOKUP(Tableau4[[#This Row],[Nom_Beneficiaire]]&amp;H210,Classes!$D$2:$D$12000&amp;Classes!$E$2:$E$12000,Classes!$A$2:$A$12000)</f>
        <v>CLA008</v>
      </c>
      <c r="G210" s="17" t="str">
        <f>VLOOKUP(D210,Consolidation!B:AA,25,FALSE)</f>
        <v>AD5A</v>
      </c>
      <c r="H210" s="40">
        <f>VLOOKUP(D210,Consolidation!$B$2:$AH$11999,23,FALSE)</f>
        <v>5</v>
      </c>
      <c r="I210" s="65" t="str">
        <f>IF(Tableau4[[#This Row],[Cohorte]]="", "Inactif",
    IF(Tableau4[[#This Row],[Cohorte]]&gt;=30%, "Actif",
       IF(Tableau4[[#This Row],[Cohorte]]&lt;=25%, "Inactif", "À Vérifier")))</f>
        <v>Actif</v>
      </c>
    </row>
    <row r="211" spans="1:9" ht="29.5" customHeight="1" x14ac:dyDescent="0.35">
      <c r="A211" s="16" t="str">
        <f>IF(D211&lt;&gt;"","APP"&amp;TEXT(COUNTA($D$2:D211),"000"),"")</f>
        <v>APP210</v>
      </c>
      <c r="B211" s="17" t="str">
        <f>Individus[[#This Row],[ID_Individu]]</f>
        <v>IND210</v>
      </c>
      <c r="C211" s="17" t="str">
        <f>IFERROR(VLOOKUP(E211,Beneficiaires!B:C,2,FALSE),"Non trouvé")</f>
        <v>BEN017</v>
      </c>
      <c r="D211" s="17" t="str">
        <f>Consolication[[#This Row],[Nom et prénom 0 Name &amp; first name]]</f>
        <v>maroua madeleine</v>
      </c>
      <c r="E211" s="17" t="str">
        <f>VLOOKUP(D211,Consolidation!B:AA,2,FALSE)</f>
        <v>SCOOP YILLAGA YAOURT DU MAYO-KANI (COOP SYYMK)</v>
      </c>
      <c r="F211" s="24" t="str" cm="1">
        <f t="array" ref="F211">_xlfn.XLOOKUP(Tableau4[[#This Row],[Nom_Beneficiaire]]&amp;H211,Classes!$D$2:$D$12000&amp;Classes!$E$2:$E$12000,Classes!$A$2:$A$12000)</f>
        <v>CLA009</v>
      </c>
      <c r="G211" s="17" t="str">
        <f>VLOOKUP(D211,Consolidation!B:AA,25,FALSE)</f>
        <v>LF4L</v>
      </c>
      <c r="H211" s="40">
        <f>VLOOKUP(D211,Consolidation!$B$2:$AH$11999,23,FALSE)</f>
        <v>4</v>
      </c>
      <c r="I211" s="65" t="str">
        <f>IF(Tableau4[[#This Row],[Cohorte]]="", "Inactif",
    IF(Tableau4[[#This Row],[Cohorte]]&gt;=30%, "Actif",
       IF(Tableau4[[#This Row],[Cohorte]]&lt;=25%, "Inactif", "À Vérifier")))</f>
        <v>Actif</v>
      </c>
    </row>
    <row r="212" spans="1:9" ht="29.5" customHeight="1" x14ac:dyDescent="0.35">
      <c r="A212" s="16" t="str">
        <f>IF(D212&lt;&gt;"","APP"&amp;TEXT(COUNTA($D$2:D212),"000"),"")</f>
        <v>APP211</v>
      </c>
      <c r="B212" s="17" t="str">
        <f>Individus[[#This Row],[ID_Individu]]</f>
        <v>IND211</v>
      </c>
      <c r="C212" s="17" t="str">
        <f>IFERROR(VLOOKUP(E212,Beneficiaires!B:C,2,FALSE),"Non trouvé")</f>
        <v>BEN017</v>
      </c>
      <c r="D212" s="17" t="str">
        <f>Consolication[[#This Row],[Nom et prénom 0 Name &amp; first name]]</f>
        <v>aichatou abicha</v>
      </c>
      <c r="E212" s="17" t="str">
        <f>VLOOKUP(D212,Consolidation!B:AA,2,FALSE)</f>
        <v>SCOOP YILLAGA YAOURT DU MAYO-KANI (COOP SYYMK)</v>
      </c>
      <c r="F212" s="24" t="str" cm="1">
        <f t="array" ref="F212">_xlfn.XLOOKUP(Tableau4[[#This Row],[Nom_Beneficiaire]]&amp;H212,Classes!$D$2:$D$12000&amp;Classes!$E$2:$E$12000,Classes!$A$2:$A$12000)</f>
        <v>CLA009</v>
      </c>
      <c r="G212" s="17" t="str">
        <f>VLOOKUP(D212,Consolidation!B:AA,25,FALSE)</f>
        <v>967O</v>
      </c>
      <c r="H212" s="40">
        <f>VLOOKUP(D212,Consolidation!$B$2:$AH$11999,23,FALSE)</f>
        <v>4</v>
      </c>
      <c r="I212" s="65" t="str">
        <f>IF(Tableau4[[#This Row],[Cohorte]]="", "Inactif",
    IF(Tableau4[[#This Row],[Cohorte]]&gt;=30%, "Actif",
       IF(Tableau4[[#This Row],[Cohorte]]&lt;=25%, "Inactif", "À Vérifier")))</f>
        <v>Actif</v>
      </c>
    </row>
    <row r="213" spans="1:9" ht="29.5" customHeight="1" x14ac:dyDescent="0.35">
      <c r="A213" s="16" t="str">
        <f>IF(D213&lt;&gt;"","APP"&amp;TEXT(COUNTA($D$2:D213),"000"),"")</f>
        <v>APP212</v>
      </c>
      <c r="B213" s="17" t="str">
        <f>Individus[[#This Row],[ID_Individu]]</f>
        <v>IND212</v>
      </c>
      <c r="C213" s="17" t="str">
        <f>IFERROR(VLOOKUP(E213,Beneficiaires!B:C,2,FALSE),"Non trouvé")</f>
        <v>BEN017</v>
      </c>
      <c r="D213" s="17" t="str">
        <f>Consolication[[#This Row],[Nom et prénom 0 Name &amp; first name]]</f>
        <v>mairamou bouba</v>
      </c>
      <c r="E213" s="17" t="str">
        <f>VLOOKUP(D213,Consolidation!B:AA,2,FALSE)</f>
        <v>SCOOP YILLAGA YAOURT DU MAYO-KANI (COOP SYYMK)</v>
      </c>
      <c r="F213" s="24" t="str" cm="1">
        <f t="array" ref="F213">_xlfn.XLOOKUP(Tableau4[[#This Row],[Nom_Beneficiaire]]&amp;H213,Classes!$D$2:$D$12000&amp;Classes!$E$2:$E$12000,Classes!$A$2:$A$12000)</f>
        <v>CLA009</v>
      </c>
      <c r="G213" s="17" t="str">
        <f>VLOOKUP(D213,Consolidation!B:AA,25,FALSE)</f>
        <v>F8Q3</v>
      </c>
      <c r="H213" s="40">
        <f>VLOOKUP(D213,Consolidation!$B$2:$AH$11999,23,FALSE)</f>
        <v>4</v>
      </c>
      <c r="I213" s="65" t="str">
        <f>IF(Tableau4[[#This Row],[Cohorte]]="", "Inactif",
    IF(Tableau4[[#This Row],[Cohorte]]&gt;=30%, "Actif",
       IF(Tableau4[[#This Row],[Cohorte]]&lt;=25%, "Inactif", "À Vérifier")))</f>
        <v>Actif</v>
      </c>
    </row>
    <row r="214" spans="1:9" ht="29.5" customHeight="1" x14ac:dyDescent="0.35">
      <c r="A214" s="16" t="str">
        <f>IF(D214&lt;&gt;"","APP"&amp;TEXT(COUNTA($D$2:D214),"000"),"")</f>
        <v>APP213</v>
      </c>
      <c r="B214" s="17" t="str">
        <f>Individus[[#This Row],[ID_Individu]]</f>
        <v>IND213</v>
      </c>
      <c r="C214" s="17" t="str">
        <f>IFERROR(VLOOKUP(E214,Beneficiaires!B:C,2,FALSE),"Non trouvé")</f>
        <v>BEN017</v>
      </c>
      <c r="D214" s="17" t="str">
        <f>Consolication[[#This Row],[Nom et prénom 0 Name &amp; first name]]</f>
        <v>mairamou bobo</v>
      </c>
      <c r="E214" s="17" t="str">
        <f>VLOOKUP(D214,Consolidation!B:AA,2,FALSE)</f>
        <v>SCOOP YILLAGA YAOURT DU MAYO-KANI (COOP SYYMK)</v>
      </c>
      <c r="F214" s="24" t="str" cm="1">
        <f t="array" ref="F214">_xlfn.XLOOKUP(Tableau4[[#This Row],[Nom_Beneficiaire]]&amp;H214,Classes!$D$2:$D$12000&amp;Classes!$E$2:$E$12000,Classes!$A$2:$A$12000)</f>
        <v>CLA009</v>
      </c>
      <c r="G214" s="17" t="str">
        <f>VLOOKUP(D214,Consolidation!B:AA,25,FALSE)</f>
        <v>311N</v>
      </c>
      <c r="H214" s="40">
        <f>VLOOKUP(D214,Consolidation!$B$2:$AH$11999,23,FALSE)</f>
        <v>4</v>
      </c>
      <c r="I214" s="65" t="str">
        <f>IF(Tableau4[[#This Row],[Cohorte]]="", "Inactif",
    IF(Tableau4[[#This Row],[Cohorte]]&gt;=30%, "Actif",
       IF(Tableau4[[#This Row],[Cohorte]]&lt;=25%, "Inactif", "À Vérifier")))</f>
        <v>Actif</v>
      </c>
    </row>
    <row r="215" spans="1:9" ht="29.5" customHeight="1" x14ac:dyDescent="0.35">
      <c r="A215" s="16" t="str">
        <f>IF(D215&lt;&gt;"","APP"&amp;TEXT(COUNTA($D$2:D215),"000"),"")</f>
        <v>APP214</v>
      </c>
      <c r="B215" s="17" t="str">
        <f>Individus[[#This Row],[ID_Individu]]</f>
        <v>IND214</v>
      </c>
      <c r="C215" s="17" t="str">
        <f>IFERROR(VLOOKUP(E215,Beneficiaires!B:C,2,FALSE),"Non trouvé")</f>
        <v>BEN017</v>
      </c>
      <c r="D215" s="17" t="str">
        <f>Consolication[[#This Row],[Nom et prénom 0 Name &amp; first name]]</f>
        <v>haoua siddi</v>
      </c>
      <c r="E215" s="17" t="str">
        <f>VLOOKUP(D215,Consolidation!B:AA,2,FALSE)</f>
        <v>SCOOP YILLAGA YAOURT DU MAYO-KANI (COOP SYYMK)</v>
      </c>
      <c r="F215" s="24" t="str" cm="1">
        <f t="array" ref="F215">_xlfn.XLOOKUP(Tableau4[[#This Row],[Nom_Beneficiaire]]&amp;H215,Classes!$D$2:$D$12000&amp;Classes!$E$2:$E$12000,Classes!$A$2:$A$12000)</f>
        <v>CLA009</v>
      </c>
      <c r="G215" s="17" t="str">
        <f>VLOOKUP(D215,Consolidation!B:AA,25,FALSE)</f>
        <v>72M4</v>
      </c>
      <c r="H215" s="40">
        <f>VLOOKUP(D215,Consolidation!$B$2:$AH$11999,23,FALSE)</f>
        <v>4</v>
      </c>
      <c r="I215" s="65" t="str">
        <f>IF(Tableau4[[#This Row],[Cohorte]]="", "Inactif",
    IF(Tableau4[[#This Row],[Cohorte]]&gt;=30%, "Actif",
       IF(Tableau4[[#This Row],[Cohorte]]&lt;=25%, "Inactif", "À Vérifier")))</f>
        <v>Actif</v>
      </c>
    </row>
    <row r="216" spans="1:9" ht="29.5" customHeight="1" x14ac:dyDescent="0.35">
      <c r="A216" s="16" t="str">
        <f>IF(D216&lt;&gt;"","APP"&amp;TEXT(COUNTA($D$2:D216),"000"),"")</f>
        <v>APP215</v>
      </c>
      <c r="B216" s="17" t="str">
        <f>Individus[[#This Row],[ID_Individu]]</f>
        <v>IND215</v>
      </c>
      <c r="C216" s="17" t="str">
        <f>IFERROR(VLOOKUP(E216,Beneficiaires!B:C,2,FALSE),"Non trouvé")</f>
        <v>BEN017</v>
      </c>
      <c r="D216" s="17" t="str">
        <f>Consolication[[#This Row],[Nom et prénom 0 Name &amp; first name]]</f>
        <v>oumoul baba</v>
      </c>
      <c r="E216" s="17" t="str">
        <f>VLOOKUP(D216,Consolidation!B:AA,2,FALSE)</f>
        <v>SCOOP YILLAGA YAOURT DU MAYO-KANI (COOP SYYMK)</v>
      </c>
      <c r="F216" s="24" t="str" cm="1">
        <f t="array" ref="F216">_xlfn.XLOOKUP(Tableau4[[#This Row],[Nom_Beneficiaire]]&amp;H216,Classes!$D$2:$D$12000&amp;Classes!$E$2:$E$12000,Classes!$A$2:$A$12000)</f>
        <v>CLA009</v>
      </c>
      <c r="G216" s="17" t="str">
        <f>VLOOKUP(D216,Consolidation!B:AA,25,FALSE)</f>
        <v>Y42K</v>
      </c>
      <c r="H216" s="40">
        <f>VLOOKUP(D216,Consolidation!$B$2:$AH$11999,23,FALSE)</f>
        <v>4</v>
      </c>
      <c r="I216" s="65" t="str">
        <f>IF(Tableau4[[#This Row],[Cohorte]]="", "Inactif",
    IF(Tableau4[[#This Row],[Cohorte]]&gt;=30%, "Actif",
       IF(Tableau4[[#This Row],[Cohorte]]&lt;=25%, "Inactif", "À Vérifier")))</f>
        <v>Actif</v>
      </c>
    </row>
    <row r="217" spans="1:9" ht="29.5" customHeight="1" x14ac:dyDescent="0.35">
      <c r="A217" s="16" t="str">
        <f>IF(D217&lt;&gt;"","APP"&amp;TEXT(COUNTA($D$2:D217),"000"),"")</f>
        <v>APP216</v>
      </c>
      <c r="B217" s="17" t="str">
        <f>Individus[[#This Row],[ID_Individu]]</f>
        <v>IND216</v>
      </c>
      <c r="C217" s="17" t="str">
        <f>IFERROR(VLOOKUP(E217,Beneficiaires!B:C,2,FALSE),"Non trouvé")</f>
        <v>BEN017</v>
      </c>
      <c r="D217" s="17" t="str">
        <f>Consolication[[#This Row],[Nom et prénom 0 Name &amp; first name]]</f>
        <v>mboukoulou florence</v>
      </c>
      <c r="E217" s="17" t="str">
        <f>VLOOKUP(D217,Consolidation!B:AA,2,FALSE)</f>
        <v>SCOOP YILLAGA YAOURT DU MAYO-KANI (COOP SYYMK)</v>
      </c>
      <c r="F217" s="24" t="str" cm="1">
        <f t="array" ref="F217">_xlfn.XLOOKUP(Tableau4[[#This Row],[Nom_Beneficiaire]]&amp;H217,Classes!$D$2:$D$12000&amp;Classes!$E$2:$E$12000,Classes!$A$2:$A$12000)</f>
        <v>CLA009</v>
      </c>
      <c r="G217" s="17" t="str">
        <f>VLOOKUP(D217,Consolidation!B:AA,25,FALSE)</f>
        <v>SWH8</v>
      </c>
      <c r="H217" s="40">
        <f>VLOOKUP(D217,Consolidation!$B$2:$AH$11999,23,FALSE)</f>
        <v>4</v>
      </c>
      <c r="I217" s="65" t="str">
        <f>IF(Tableau4[[#This Row],[Cohorte]]="", "Inactif",
    IF(Tableau4[[#This Row],[Cohorte]]&gt;=30%, "Actif",
       IF(Tableau4[[#This Row],[Cohorte]]&lt;=25%, "Inactif", "À Vérifier")))</f>
        <v>Actif</v>
      </c>
    </row>
    <row r="218" spans="1:9" ht="29.5" customHeight="1" x14ac:dyDescent="0.35">
      <c r="A218" s="16" t="str">
        <f>IF(D218&lt;&gt;"","APP"&amp;TEXT(COUNTA($D$2:D218),"000"),"")</f>
        <v>APP217</v>
      </c>
      <c r="B218" s="17" t="str">
        <f>Individus[[#This Row],[ID_Individu]]</f>
        <v>IND217</v>
      </c>
      <c r="C218" s="17" t="str">
        <f>IFERROR(VLOOKUP(E218,Beneficiaires!B:C,2,FALSE),"Non trouvé")</f>
        <v>BEN017</v>
      </c>
      <c r="D218" s="17" t="str">
        <f>Consolication[[#This Row],[Nom et prénom 0 Name &amp; first name]]</f>
        <v>maimouna haman adji</v>
      </c>
      <c r="E218" s="17" t="str">
        <f>VLOOKUP(D218,Consolidation!B:AA,2,FALSE)</f>
        <v>SCOOP YILLAGA YAOURT DU MAYO-KANI (COOP SYYMK)</v>
      </c>
      <c r="F218" s="24" t="str" cm="1">
        <f t="array" ref="F218">_xlfn.XLOOKUP(Tableau4[[#This Row],[Nom_Beneficiaire]]&amp;H218,Classes!$D$2:$D$12000&amp;Classes!$E$2:$E$12000,Classes!$A$2:$A$12000)</f>
        <v>CLA009</v>
      </c>
      <c r="G218" s="17" t="str">
        <f>VLOOKUP(D218,Consolidation!B:AA,25,FALSE)</f>
        <v>967N</v>
      </c>
      <c r="H218" s="40">
        <f>VLOOKUP(D218,Consolidation!$B$2:$AH$11999,23,FALSE)</f>
        <v>4</v>
      </c>
      <c r="I218" s="65" t="str">
        <f>IF(Tableau4[[#This Row],[Cohorte]]="", "Inactif",
    IF(Tableau4[[#This Row],[Cohorte]]&gt;=30%, "Actif",
       IF(Tableau4[[#This Row],[Cohorte]]&lt;=25%, "Inactif", "À Vérifier")))</f>
        <v>Actif</v>
      </c>
    </row>
    <row r="219" spans="1:9" ht="29.5" customHeight="1" x14ac:dyDescent="0.35">
      <c r="A219" s="16" t="str">
        <f>IF(D219&lt;&gt;"","APP"&amp;TEXT(COUNTA($D$2:D219),"000"),"")</f>
        <v>APP218</v>
      </c>
      <c r="B219" s="17" t="str">
        <f>Individus[[#This Row],[ID_Individu]]</f>
        <v>IND218</v>
      </c>
      <c r="C219" s="17" t="str">
        <f>IFERROR(VLOOKUP(E219,Beneficiaires!B:C,2,FALSE),"Non trouvé")</f>
        <v>BEN017</v>
      </c>
      <c r="D219" s="17" t="str">
        <f>Consolication[[#This Row],[Nom et prénom 0 Name &amp; first name]]</f>
        <v>diele albertine</v>
      </c>
      <c r="E219" s="17" t="str">
        <f>VLOOKUP(D219,Consolidation!B:AA,2,FALSE)</f>
        <v>SCOOP YILLAGA YAOURT DU MAYO-KANI (COOP SYYMK)</v>
      </c>
      <c r="F219" s="24" t="str" cm="1">
        <f t="array" ref="F219">_xlfn.XLOOKUP(Tableau4[[#This Row],[Nom_Beneficiaire]]&amp;H219,Classes!$D$2:$D$12000&amp;Classes!$E$2:$E$12000,Classes!$A$2:$A$12000)</f>
        <v>CLA009</v>
      </c>
      <c r="G219" s="17" t="str">
        <f>VLOOKUP(D219,Consolidation!B:AA,25,FALSE)</f>
        <v>U5UI</v>
      </c>
      <c r="H219" s="40">
        <f>VLOOKUP(D219,Consolidation!$B$2:$AH$11999,23,FALSE)</f>
        <v>4</v>
      </c>
      <c r="I219" s="65" t="str">
        <f>IF(Tableau4[[#This Row],[Cohorte]]="", "Inactif",
    IF(Tableau4[[#This Row],[Cohorte]]&gt;=30%, "Actif",
       IF(Tableau4[[#This Row],[Cohorte]]&lt;=25%, "Inactif", "À Vérifier")))</f>
        <v>Actif</v>
      </c>
    </row>
    <row r="220" spans="1:9" ht="29.5" customHeight="1" x14ac:dyDescent="0.35">
      <c r="A220" s="16" t="str">
        <f>IF(D220&lt;&gt;"","APP"&amp;TEXT(COUNTA($D$2:D220),"000"),"")</f>
        <v>APP219</v>
      </c>
      <c r="B220" s="17" t="str">
        <f>Individus[[#This Row],[ID_Individu]]</f>
        <v>IND219</v>
      </c>
      <c r="C220" s="17" t="str">
        <f>IFERROR(VLOOKUP(E220,Beneficiaires!B:C,2,FALSE),"Non trouvé")</f>
        <v>BEN017</v>
      </c>
      <c r="D220" s="17" t="str">
        <f>Consolication[[#This Row],[Nom et prénom 0 Name &amp; first name]]</f>
        <v>djebba haman</v>
      </c>
      <c r="E220" s="17" t="str">
        <f>VLOOKUP(D220,Consolidation!B:AA,2,FALSE)</f>
        <v>SCOOP YILLAGA YAOURT DU MAYO-KANI (COOP SYYMK)</v>
      </c>
      <c r="F220" s="24" t="str" cm="1">
        <f t="array" ref="F220">_xlfn.XLOOKUP(Tableau4[[#This Row],[Nom_Beneficiaire]]&amp;H220,Classes!$D$2:$D$12000&amp;Classes!$E$2:$E$12000,Classes!$A$2:$A$12000)</f>
        <v>CLA009</v>
      </c>
      <c r="G220" s="17" t="str">
        <f>VLOOKUP(D220,Consolidation!B:AA,25,FALSE)</f>
        <v>WQOV</v>
      </c>
      <c r="H220" s="40">
        <f>VLOOKUP(D220,Consolidation!$B$2:$AH$11999,23,FALSE)</f>
        <v>4</v>
      </c>
      <c r="I220" s="65" t="str">
        <f>IF(Tableau4[[#This Row],[Cohorte]]="", "Inactif",
    IF(Tableau4[[#This Row],[Cohorte]]&gt;=30%, "Actif",
       IF(Tableau4[[#This Row],[Cohorte]]&lt;=25%, "Inactif", "À Vérifier")))</f>
        <v>Actif</v>
      </c>
    </row>
    <row r="221" spans="1:9" ht="29.5" customHeight="1" x14ac:dyDescent="0.35">
      <c r="A221" s="16" t="str">
        <f>IF(D221&lt;&gt;"","APP"&amp;TEXT(COUNTA($D$2:D221),"000"),"")</f>
        <v>APP220</v>
      </c>
      <c r="B221" s="17" t="str">
        <f>Individus[[#This Row],[ID_Individu]]</f>
        <v>IND220</v>
      </c>
      <c r="C221" s="17" t="str">
        <f>IFERROR(VLOOKUP(E221,Beneficiaires!B:C,2,FALSE),"Non trouvé")</f>
        <v>BEN017</v>
      </c>
      <c r="D221" s="17" t="str">
        <f>Consolication[[#This Row],[Nom et prénom 0 Name &amp; first name]]</f>
        <v>didju bakarou</v>
      </c>
      <c r="E221" s="17" t="str">
        <f>VLOOKUP(D221,Consolidation!B:AA,2,FALSE)</f>
        <v>SCOOP YILLAGA YAOURT DU MAYO-KANI (COOP SYYMK)</v>
      </c>
      <c r="F221" s="24" t="str" cm="1">
        <f t="array" ref="F221">_xlfn.XLOOKUP(Tableau4[[#This Row],[Nom_Beneficiaire]]&amp;H221,Classes!$D$2:$D$12000&amp;Classes!$E$2:$E$12000,Classes!$A$2:$A$12000)</f>
        <v>CLA009</v>
      </c>
      <c r="G221" s="17" t="str">
        <f>VLOOKUP(D221,Consolidation!B:AA,25,FALSE)</f>
        <v>IU53</v>
      </c>
      <c r="H221" s="40">
        <f>VLOOKUP(D221,Consolidation!$B$2:$AH$11999,23,FALSE)</f>
        <v>4</v>
      </c>
      <c r="I221" s="65" t="str">
        <f>IF(Tableau4[[#This Row],[Cohorte]]="", "Inactif",
    IF(Tableau4[[#This Row],[Cohorte]]&gt;=30%, "Actif",
       IF(Tableau4[[#This Row],[Cohorte]]&lt;=25%, "Inactif", "À Vérifier")))</f>
        <v>Actif</v>
      </c>
    </row>
    <row r="222" spans="1:9" ht="29.5" customHeight="1" x14ac:dyDescent="0.35">
      <c r="A222" s="16" t="str">
        <f>IF(D222&lt;&gt;"","APP"&amp;TEXT(COUNTA($D$2:D222),"000"),"")</f>
        <v>APP221</v>
      </c>
      <c r="B222" s="17" t="str">
        <f>Individus[[#This Row],[ID_Individu]]</f>
        <v>IND221</v>
      </c>
      <c r="C222" s="17" t="str">
        <f>IFERROR(VLOOKUP(E222,Beneficiaires!B:C,2,FALSE),"Non trouvé")</f>
        <v>BEN017</v>
      </c>
      <c r="D222" s="17" t="str">
        <f>Consolication[[#This Row],[Nom et prénom 0 Name &amp; first name]]</f>
        <v>asta jeanette</v>
      </c>
      <c r="E222" s="17" t="str">
        <f>VLOOKUP(D222,Consolidation!B:AA,2,FALSE)</f>
        <v>SCOOP YILLAGA YAOURT DU MAYO-KANI (COOP SYYMK)</v>
      </c>
      <c r="F222" s="24" t="str" cm="1">
        <f t="array" ref="F222">_xlfn.XLOOKUP(Tableau4[[#This Row],[Nom_Beneficiaire]]&amp;H222,Classes!$D$2:$D$12000&amp;Classes!$E$2:$E$12000,Classes!$A$2:$A$12000)</f>
        <v>CLA009</v>
      </c>
      <c r="G222" s="17" t="str">
        <f>VLOOKUP(D222,Consolidation!B:AA,25,FALSE)</f>
        <v>0G5B</v>
      </c>
      <c r="H222" s="40">
        <f>VLOOKUP(D222,Consolidation!$B$2:$AH$11999,23,FALSE)</f>
        <v>4</v>
      </c>
      <c r="I222" s="65" t="str">
        <f>IF(Tableau4[[#This Row],[Cohorte]]="", "Inactif",
    IF(Tableau4[[#This Row],[Cohorte]]&gt;=30%, "Actif",
       IF(Tableau4[[#This Row],[Cohorte]]&lt;=25%, "Inactif", "À Vérifier")))</f>
        <v>Actif</v>
      </c>
    </row>
    <row r="223" spans="1:9" ht="29.5" customHeight="1" x14ac:dyDescent="0.35">
      <c r="A223" s="16" t="str">
        <f>IF(D223&lt;&gt;"","APP"&amp;TEXT(COUNTA($D$2:D223),"000"),"")</f>
        <v>APP222</v>
      </c>
      <c r="B223" s="17" t="str">
        <f>Individus[[#This Row],[ID_Individu]]</f>
        <v>IND222</v>
      </c>
      <c r="C223" s="17" t="str">
        <f>IFERROR(VLOOKUP(E223,Beneficiaires!B:C,2,FALSE),"Non trouvé")</f>
        <v>BEN017</v>
      </c>
      <c r="D223" s="17" t="str">
        <f>Consolication[[#This Row],[Nom et prénom 0 Name &amp; first name]]</f>
        <v>aminatou adama</v>
      </c>
      <c r="E223" s="17" t="str">
        <f>VLOOKUP(D223,Consolidation!B:AA,2,FALSE)</f>
        <v>SCOOP YILLAGA YAOURT DU MAYO-KANI (COOP SYYMK)</v>
      </c>
      <c r="F223" s="24" t="str" cm="1">
        <f t="array" ref="F223">_xlfn.XLOOKUP(Tableau4[[#This Row],[Nom_Beneficiaire]]&amp;H223,Classes!$D$2:$D$12000&amp;Classes!$E$2:$E$12000,Classes!$A$2:$A$12000)</f>
        <v>CLA009</v>
      </c>
      <c r="G223" s="17" t="str">
        <f>VLOOKUP(D223,Consolidation!B:AA,25,FALSE)</f>
        <v>WS41</v>
      </c>
      <c r="H223" s="40">
        <f>VLOOKUP(D223,Consolidation!$B$2:$AH$11999,23,FALSE)</f>
        <v>4</v>
      </c>
      <c r="I223" s="65" t="str">
        <f>IF(Tableau4[[#This Row],[Cohorte]]="", "Inactif",
    IF(Tableau4[[#This Row],[Cohorte]]&gt;=30%, "Actif",
       IF(Tableau4[[#This Row],[Cohorte]]&lt;=25%, "Inactif", "À Vérifier")))</f>
        <v>Actif</v>
      </c>
    </row>
    <row r="224" spans="1:9" ht="29.5" customHeight="1" x14ac:dyDescent="0.35">
      <c r="A224" s="16" t="str">
        <f>IF(D224&lt;&gt;"","APP"&amp;TEXT(COUNTA($D$2:D224),"000"),"")</f>
        <v>APP223</v>
      </c>
      <c r="B224" s="17" t="str">
        <f>Individus[[#This Row],[ID_Individu]]</f>
        <v>IND223</v>
      </c>
      <c r="C224" s="17" t="str">
        <f>IFERROR(VLOOKUP(E224,Beneficiaires!B:C,2,FALSE),"Non trouvé")</f>
        <v>BEN017</v>
      </c>
      <c r="D224" s="17" t="str">
        <f>Consolication[[#This Row],[Nom et prénom 0 Name &amp; first name]]</f>
        <v>waida therese</v>
      </c>
      <c r="E224" s="17" t="str">
        <f>VLOOKUP(D224,Consolidation!B:AA,2,FALSE)</f>
        <v>SCOOP YILLAGA YAOURT DU MAYO-KANI (COOP SYYMK)</v>
      </c>
      <c r="F224" s="24" t="str" cm="1">
        <f t="array" ref="F224">_xlfn.XLOOKUP(Tableau4[[#This Row],[Nom_Beneficiaire]]&amp;H224,Classes!$D$2:$D$12000&amp;Classes!$E$2:$E$12000,Classes!$A$2:$A$12000)</f>
        <v>CLA009</v>
      </c>
      <c r="G224" s="17" t="str">
        <f>VLOOKUP(D224,Consolidation!B:AA,25,FALSE)</f>
        <v>116M</v>
      </c>
      <c r="H224" s="40">
        <f>VLOOKUP(D224,Consolidation!$B$2:$AH$11999,23,FALSE)</f>
        <v>4</v>
      </c>
      <c r="I224" s="65" t="str">
        <f>IF(Tableau4[[#This Row],[Cohorte]]="", "Inactif",
    IF(Tableau4[[#This Row],[Cohorte]]&gt;=30%, "Actif",
       IF(Tableau4[[#This Row],[Cohorte]]&lt;=25%, "Inactif", "À Vérifier")))</f>
        <v>Actif</v>
      </c>
    </row>
    <row r="225" spans="1:9" ht="29.5" customHeight="1" x14ac:dyDescent="0.35">
      <c r="A225" s="16" t="str">
        <f>IF(D225&lt;&gt;"","APP"&amp;TEXT(COUNTA($D$2:D225),"000"),"")</f>
        <v>APP224</v>
      </c>
      <c r="B225" s="17" t="str">
        <f>Individus[[#This Row],[ID_Individu]]</f>
        <v>IND224</v>
      </c>
      <c r="C225" s="17" t="str">
        <f>IFERROR(VLOOKUP(E225,Beneficiaires!B:C,2,FALSE),"Non trouvé")</f>
        <v>BEN017</v>
      </c>
      <c r="D225" s="17" t="str">
        <f>Consolication[[#This Row],[Nom et prénom 0 Name &amp; first name]]</f>
        <v>fanta haman</v>
      </c>
      <c r="E225" s="17" t="str">
        <f>VLOOKUP(D225,Consolidation!B:AA,2,FALSE)</f>
        <v>SCOOP YILLAGA YAOURT DU MAYO-KANI (COOP SYYMK)</v>
      </c>
      <c r="F225" s="24" t="str" cm="1">
        <f t="array" ref="F225">_xlfn.XLOOKUP(Tableau4[[#This Row],[Nom_Beneficiaire]]&amp;H225,Classes!$D$2:$D$12000&amp;Classes!$E$2:$E$12000,Classes!$A$2:$A$12000)</f>
        <v>CLA009</v>
      </c>
      <c r="G225" s="17" t="str">
        <f>VLOOKUP(D225,Consolidation!B:AA,25,FALSE)</f>
        <v>BF0H</v>
      </c>
      <c r="H225" s="40">
        <f>VLOOKUP(D225,Consolidation!$B$2:$AH$11999,23,FALSE)</f>
        <v>4</v>
      </c>
      <c r="I225" s="65" t="str">
        <f>IF(Tableau4[[#This Row],[Cohorte]]="", "Inactif",
    IF(Tableau4[[#This Row],[Cohorte]]&gt;=30%, "Actif",
       IF(Tableau4[[#This Row],[Cohorte]]&lt;=25%, "Inactif", "À Vérifier")))</f>
        <v>Actif</v>
      </c>
    </row>
    <row r="226" spans="1:9" ht="29.5" customHeight="1" x14ac:dyDescent="0.35">
      <c r="A226" s="16" t="str">
        <f>IF(D226&lt;&gt;"","APP"&amp;TEXT(COUNTA($D$2:D226),"000"),"")</f>
        <v>APP225</v>
      </c>
      <c r="B226" s="17" t="str">
        <f>Individus[[#This Row],[ID_Individu]]</f>
        <v>IND225</v>
      </c>
      <c r="C226" s="17" t="str">
        <f>IFERROR(VLOOKUP(E226,Beneficiaires!B:C,2,FALSE),"Non trouvé")</f>
        <v>BEN017</v>
      </c>
      <c r="D226" s="17" t="str">
        <f>Consolication[[#This Row],[Nom et prénom 0 Name &amp; first name]]</f>
        <v>oumoul bouhari</v>
      </c>
      <c r="E226" s="17" t="str">
        <f>VLOOKUP(D226,Consolidation!B:AA,2,FALSE)</f>
        <v>SCOOP YILLAGA YAOURT DU MAYO-KANI (COOP SYYMK)</v>
      </c>
      <c r="F226" s="24" t="str" cm="1">
        <f t="array" ref="F226">_xlfn.XLOOKUP(Tableau4[[#This Row],[Nom_Beneficiaire]]&amp;H226,Classes!$D$2:$D$12000&amp;Classes!$E$2:$E$12000,Classes!$A$2:$A$12000)</f>
        <v>CLA009</v>
      </c>
      <c r="G226" s="17" t="str">
        <f>VLOOKUP(D226,Consolidation!B:AA,25,FALSE)</f>
        <v>KYVM</v>
      </c>
      <c r="H226" s="40">
        <f>VLOOKUP(D226,Consolidation!$B$2:$AH$11999,23,FALSE)</f>
        <v>4</v>
      </c>
      <c r="I226" s="65" t="str">
        <f>IF(Tableau4[[#This Row],[Cohorte]]="", "Inactif",
    IF(Tableau4[[#This Row],[Cohorte]]&gt;=30%, "Actif",
       IF(Tableau4[[#This Row],[Cohorte]]&lt;=25%, "Inactif", "À Vérifier")))</f>
        <v>Actif</v>
      </c>
    </row>
    <row r="227" spans="1:9" ht="29.5" customHeight="1" x14ac:dyDescent="0.35">
      <c r="A227" s="16" t="str">
        <f>IF(D227&lt;&gt;"","APP"&amp;TEXT(COUNTA($D$2:D227),"000"),"")</f>
        <v>APP226</v>
      </c>
      <c r="B227" s="17" t="str">
        <f>Individus[[#This Row],[ID_Individu]]</f>
        <v>IND226</v>
      </c>
      <c r="C227" s="17" t="str">
        <f>IFERROR(VLOOKUP(E227,Beneficiaires!B:C,2,FALSE),"Non trouvé")</f>
        <v>BEN017</v>
      </c>
      <c r="D227" s="17" t="str">
        <f>Consolication[[#This Row],[Nom et prénom 0 Name &amp; first name]]</f>
        <v>haoua madi</v>
      </c>
      <c r="E227" s="17" t="str">
        <f>VLOOKUP(D227,Consolidation!B:AA,2,FALSE)</f>
        <v>SCOOP YILLAGA YAOURT DU MAYO-KANI (COOP SYYMK)</v>
      </c>
      <c r="F227" s="24" t="str" cm="1">
        <f t="array" ref="F227">_xlfn.XLOOKUP(Tableau4[[#This Row],[Nom_Beneficiaire]]&amp;H227,Classes!$D$2:$D$12000&amp;Classes!$E$2:$E$12000,Classes!$A$2:$A$12000)</f>
        <v>CLA009</v>
      </c>
      <c r="G227" s="17" t="str">
        <f>VLOOKUP(D227,Consolidation!B:AA,25,FALSE)</f>
        <v>424H</v>
      </c>
      <c r="H227" s="40">
        <f>VLOOKUP(D227,Consolidation!$B$2:$AH$11999,23,FALSE)</f>
        <v>4</v>
      </c>
      <c r="I227" s="65" t="str">
        <f>IF(Tableau4[[#This Row],[Cohorte]]="", "Inactif",
    IF(Tableau4[[#This Row],[Cohorte]]&gt;=30%, "Actif",
       IF(Tableau4[[#This Row],[Cohorte]]&lt;=25%, "Inactif", "À Vérifier")))</f>
        <v>Actif</v>
      </c>
    </row>
    <row r="228" spans="1:9" ht="29.5" customHeight="1" x14ac:dyDescent="0.35">
      <c r="A228" s="16" t="str">
        <f>IF(D228&lt;&gt;"","APP"&amp;TEXT(COUNTA($D$2:D228),"000"),"")</f>
        <v>APP227</v>
      </c>
      <c r="B228" s="17" t="str">
        <f>Individus[[#This Row],[ID_Individu]]</f>
        <v>IND227</v>
      </c>
      <c r="C228" s="17" t="str">
        <f>IFERROR(VLOOKUP(E228,Beneficiaires!B:C,2,FALSE),"Non trouvé")</f>
        <v>BEN017</v>
      </c>
      <c r="D228" s="17" t="str">
        <f>Consolication[[#This Row],[Nom et prénom 0 Name &amp; first name]]</f>
        <v>nadege massa</v>
      </c>
      <c r="E228" s="17" t="str">
        <f>VLOOKUP(D228,Consolidation!B:AA,2,FALSE)</f>
        <v>SCOOP YILLAGA YAOURT DU MAYO-KANI (COOP SYYMK)</v>
      </c>
      <c r="F228" s="24" t="str" cm="1">
        <f t="array" ref="F228">_xlfn.XLOOKUP(Tableau4[[#This Row],[Nom_Beneficiaire]]&amp;H228,Classes!$D$2:$D$12000&amp;Classes!$E$2:$E$12000,Classes!$A$2:$A$12000)</f>
        <v>CLA009</v>
      </c>
      <c r="G228" s="17" t="str">
        <f>VLOOKUP(D228,Consolidation!B:AA,25,FALSE)</f>
        <v>2K93</v>
      </c>
      <c r="H228" s="40">
        <f>VLOOKUP(D228,Consolidation!$B$2:$AH$11999,23,FALSE)</f>
        <v>4</v>
      </c>
      <c r="I228" s="65" t="str">
        <f>IF(Tableau4[[#This Row],[Cohorte]]="", "Inactif",
    IF(Tableau4[[#This Row],[Cohorte]]&gt;=30%, "Actif",
       IF(Tableau4[[#This Row],[Cohorte]]&lt;=25%, "Inactif", "À Vérifier")))</f>
        <v>Actif</v>
      </c>
    </row>
    <row r="229" spans="1:9" ht="29.5" customHeight="1" x14ac:dyDescent="0.35">
      <c r="A229" s="16" t="str">
        <f>IF(D229&lt;&gt;"","APP"&amp;TEXT(COUNTA($D$2:D229),"000"),"")</f>
        <v>APP228</v>
      </c>
      <c r="B229" s="17" t="str">
        <f>Individus[[#This Row],[ID_Individu]]</f>
        <v>IND228</v>
      </c>
      <c r="C229" s="17" t="str">
        <f>IFERROR(VLOOKUP(E229,Beneficiaires!B:C,2,FALSE),"Non trouvé")</f>
        <v>BEN017</v>
      </c>
      <c r="D229" s="17" t="str">
        <f>Consolication[[#This Row],[Nom et prénom 0 Name &amp; first name]]</f>
        <v>mairamou oumarou</v>
      </c>
      <c r="E229" s="17" t="str">
        <f>VLOOKUP(D229,Consolidation!B:AA,2,FALSE)</f>
        <v>SCOOP YILLAGA YAOURT DU MAYO-KANI (COOP SYYMK)</v>
      </c>
      <c r="F229" s="24" t="str" cm="1">
        <f t="array" ref="F229">_xlfn.XLOOKUP(Tableau4[[#This Row],[Nom_Beneficiaire]]&amp;H229,Classes!$D$2:$D$12000&amp;Classes!$E$2:$E$12000,Classes!$A$2:$A$12000)</f>
        <v>CLA009</v>
      </c>
      <c r="G229" s="17" t="str">
        <f>VLOOKUP(D229,Consolidation!B:AA,25,FALSE)</f>
        <v>N326</v>
      </c>
      <c r="H229" s="40">
        <f>VLOOKUP(D229,Consolidation!$B$2:$AH$11999,23,FALSE)</f>
        <v>4</v>
      </c>
      <c r="I229" s="65" t="str">
        <f>IF(Tableau4[[#This Row],[Cohorte]]="", "Inactif",
    IF(Tableau4[[#This Row],[Cohorte]]&gt;=30%, "Actif",
       IF(Tableau4[[#This Row],[Cohorte]]&lt;=25%, "Inactif", "À Vérifier")))</f>
        <v>Actif</v>
      </c>
    </row>
    <row r="230" spans="1:9" ht="29.5" customHeight="1" x14ac:dyDescent="0.35">
      <c r="A230" s="16" t="str">
        <f>IF(D230&lt;&gt;"","APP"&amp;TEXT(COUNTA($D$2:D230),"000"),"")</f>
        <v>APP229</v>
      </c>
      <c r="B230" s="17" t="str">
        <f>Individus[[#This Row],[ID_Individu]]</f>
        <v>IND229</v>
      </c>
      <c r="C230" s="17" t="str">
        <f>IFERROR(VLOOKUP(E230,Beneficiaires!B:C,2,FALSE),"Non trouvé")</f>
        <v>BEN017</v>
      </c>
      <c r="D230" s="17" t="str">
        <f>Consolication[[#This Row],[Nom et prénom 0 Name &amp; first name]]</f>
        <v>aissatou bappa ibrahim</v>
      </c>
      <c r="E230" s="17" t="str">
        <f>VLOOKUP(D230,Consolidation!B:AA,2,FALSE)</f>
        <v>SCOOP YILLAGA YAOURT DU MAYO-KANI (COOP SYYMK)</v>
      </c>
      <c r="F230" s="24" t="str" cm="1">
        <f t="array" ref="F230">_xlfn.XLOOKUP(Tableau4[[#This Row],[Nom_Beneficiaire]]&amp;H230,Classes!$D$2:$D$12000&amp;Classes!$E$2:$E$12000,Classes!$A$2:$A$12000)</f>
        <v>CLA009</v>
      </c>
      <c r="G230" s="17" t="str">
        <f>VLOOKUP(D230,Consolidation!B:AA,25,FALSE)</f>
        <v>885V</v>
      </c>
      <c r="H230" s="40">
        <f>VLOOKUP(D230,Consolidation!$B$2:$AH$11999,23,FALSE)</f>
        <v>4</v>
      </c>
      <c r="I230" s="65" t="str">
        <f>IF(Tableau4[[#This Row],[Cohorte]]="", "Inactif",
    IF(Tableau4[[#This Row],[Cohorte]]&gt;=30%, "Actif",
       IF(Tableau4[[#This Row],[Cohorte]]&lt;=25%, "Inactif", "À Vérifier")))</f>
        <v>Actif</v>
      </c>
    </row>
    <row r="231" spans="1:9" ht="29.5" customHeight="1" x14ac:dyDescent="0.35">
      <c r="A231" s="16" t="str">
        <f>IF(D231&lt;&gt;"","APP"&amp;TEXT(COUNTA($D$2:D231),"000"),"")</f>
        <v>APP230</v>
      </c>
      <c r="B231" s="17" t="str">
        <f>Individus[[#This Row],[ID_Individu]]</f>
        <v>IND230</v>
      </c>
      <c r="C231" s="17" t="str">
        <f>IFERROR(VLOOKUP(E231,Beneficiaires!B:C,2,FALSE),"Non trouvé")</f>
        <v>BEN017</v>
      </c>
      <c r="D231" s="17" t="str">
        <f>Consolication[[#This Row],[Nom et prénom 0 Name &amp; first name]]</f>
        <v>raihana abdoulaye</v>
      </c>
      <c r="E231" s="17" t="str">
        <f>VLOOKUP(D231,Consolidation!B:AA,2,FALSE)</f>
        <v>SCOOP YILLAGA YAOURT DU MAYO-KANI (COOP SYYMK)</v>
      </c>
      <c r="F231" s="24" t="str" cm="1">
        <f t="array" ref="F231">_xlfn.XLOOKUP(Tableau4[[#This Row],[Nom_Beneficiaire]]&amp;H231,Classes!$D$2:$D$12000&amp;Classes!$E$2:$E$12000,Classes!$A$2:$A$12000)</f>
        <v>CLA009</v>
      </c>
      <c r="G231" s="17" t="str">
        <f>VLOOKUP(D231,Consolidation!B:AA,25,FALSE)</f>
        <v>926K</v>
      </c>
      <c r="H231" s="40">
        <f>VLOOKUP(D231,Consolidation!$B$2:$AH$11999,23,FALSE)</f>
        <v>4</v>
      </c>
      <c r="I231" s="65" t="str">
        <f>IF(Tableau4[[#This Row],[Cohorte]]="", "Inactif",
    IF(Tableau4[[#This Row],[Cohorte]]&gt;=30%, "Actif",
       IF(Tableau4[[#This Row],[Cohorte]]&lt;=25%, "Inactif", "À Vérifier")))</f>
        <v>Actif</v>
      </c>
    </row>
    <row r="232" spans="1:9" ht="29.5" customHeight="1" x14ac:dyDescent="0.35">
      <c r="A232" s="16" t="str">
        <f>IF(D232&lt;&gt;"","APP"&amp;TEXT(COUNTA($D$2:D232),"000"),"")</f>
        <v>APP231</v>
      </c>
      <c r="B232" s="17" t="str">
        <f>Individus[[#This Row],[ID_Individu]]</f>
        <v>IND231</v>
      </c>
      <c r="C232" s="17" t="str">
        <f>IFERROR(VLOOKUP(E232,Beneficiaires!B:C,2,FALSE),"Non trouvé")</f>
        <v>BEN017</v>
      </c>
      <c r="D232" s="17" t="str">
        <f>Consolication[[#This Row],[Nom et prénom 0 Name &amp; first name]]</f>
        <v>haoua souley</v>
      </c>
      <c r="E232" s="17" t="str">
        <f>VLOOKUP(D232,Consolidation!B:AA,2,FALSE)</f>
        <v>SCOOP YILLAGA YAOURT DU MAYO-KANI (COOP SYYMK)</v>
      </c>
      <c r="F232" s="24" t="str" cm="1">
        <f t="array" ref="F232">_xlfn.XLOOKUP(Tableau4[[#This Row],[Nom_Beneficiaire]]&amp;H232,Classes!$D$2:$D$12000&amp;Classes!$E$2:$E$12000,Classes!$A$2:$A$12000)</f>
        <v>CLA009</v>
      </c>
      <c r="G232" s="17" t="str">
        <f>VLOOKUP(D232,Consolidation!B:AA,25,FALSE)</f>
        <v>Y4I5</v>
      </c>
      <c r="H232" s="40">
        <f>VLOOKUP(D232,Consolidation!$B$2:$AH$11999,23,FALSE)</f>
        <v>4</v>
      </c>
      <c r="I232" s="65" t="str">
        <f>IF(Tableau4[[#This Row],[Cohorte]]="", "Inactif",
    IF(Tableau4[[#This Row],[Cohorte]]&gt;=30%, "Actif",
       IF(Tableau4[[#This Row],[Cohorte]]&lt;=25%, "Inactif", "À Vérifier")))</f>
        <v>Actif</v>
      </c>
    </row>
    <row r="233" spans="1:9" ht="29.5" customHeight="1" x14ac:dyDescent="0.35">
      <c r="A233" s="16" t="str">
        <f>IF(D233&lt;&gt;"","APP"&amp;TEXT(COUNTA($D$2:D233),"000"),"")</f>
        <v>APP232</v>
      </c>
      <c r="B233" s="17" t="str">
        <f>Individus[[#This Row],[ID_Individu]]</f>
        <v>IND232</v>
      </c>
      <c r="C233" s="17" t="str">
        <f>IFERROR(VLOOKUP(E233,Beneficiaires!B:C,2,FALSE),"Non trouvé")</f>
        <v>BEN017</v>
      </c>
      <c r="D233" s="17" t="str">
        <f>Consolication[[#This Row],[Nom et prénom 0 Name &amp; first name]]</f>
        <v>hapsatou boubakary</v>
      </c>
      <c r="E233" s="17" t="str">
        <f>VLOOKUP(D233,Consolidation!B:AA,2,FALSE)</f>
        <v>SCOOP YILLAGA YAOURT DU MAYO-KANI (COOP SYYMK)</v>
      </c>
      <c r="F233" s="24" t="str" cm="1">
        <f t="array" ref="F233">_xlfn.XLOOKUP(Tableau4[[#This Row],[Nom_Beneficiaire]]&amp;H233,Classes!$D$2:$D$12000&amp;Classes!$E$2:$E$12000,Classes!$A$2:$A$12000)</f>
        <v>CLA009</v>
      </c>
      <c r="G233" s="17" t="str">
        <f>VLOOKUP(D233,Consolidation!B:AA,25,FALSE)</f>
        <v>85JJ</v>
      </c>
      <c r="H233" s="40">
        <f>VLOOKUP(D233,Consolidation!$B$2:$AH$11999,23,FALSE)</f>
        <v>4</v>
      </c>
      <c r="I233" s="65" t="str">
        <f>IF(Tableau4[[#This Row],[Cohorte]]="", "Inactif",
    IF(Tableau4[[#This Row],[Cohorte]]&gt;=30%, "Actif",
       IF(Tableau4[[#This Row],[Cohorte]]&lt;=25%, "Inactif", "À Vérifier")))</f>
        <v>Actif</v>
      </c>
    </row>
    <row r="234" spans="1:9" ht="29.5" customHeight="1" x14ac:dyDescent="0.35">
      <c r="A234" s="16" t="str">
        <f>IF(D234&lt;&gt;"","APP"&amp;TEXT(COUNTA($D$2:D234),"000"),"")</f>
        <v>APP233</v>
      </c>
      <c r="B234" s="17" t="str">
        <f>Individus[[#This Row],[ID_Individu]]</f>
        <v>IND233</v>
      </c>
      <c r="C234" s="17" t="str">
        <f>IFERROR(VLOOKUP(E234,Beneficiaires!B:C,2,FALSE),"Non trouvé")</f>
        <v>BEN017</v>
      </c>
      <c r="D234" s="17" t="str">
        <f>Consolication[[#This Row],[Nom et prénom 0 Name &amp; first name]]</f>
        <v>rougayatou alioum</v>
      </c>
      <c r="E234" s="17" t="str">
        <f>VLOOKUP(D234,Consolidation!B:AA,2,FALSE)</f>
        <v>SCOOP YILLAGA YAOURT DU MAYO-KANI (COOP SYYMK)</v>
      </c>
      <c r="F234" s="24" t="str" cm="1">
        <f t="array" ref="F234">_xlfn.XLOOKUP(Tableau4[[#This Row],[Nom_Beneficiaire]]&amp;H234,Classes!$D$2:$D$12000&amp;Classes!$E$2:$E$12000,Classes!$A$2:$A$12000)</f>
        <v>CLA009</v>
      </c>
      <c r="G234" s="17" t="str">
        <f>VLOOKUP(D234,Consolidation!B:AA,25,FALSE)</f>
        <v>MM55</v>
      </c>
      <c r="H234" s="40">
        <f>VLOOKUP(D234,Consolidation!$B$2:$AH$11999,23,FALSE)</f>
        <v>4</v>
      </c>
      <c r="I234" s="65" t="str">
        <f>IF(Tableau4[[#This Row],[Cohorte]]="", "Inactif",
    IF(Tableau4[[#This Row],[Cohorte]]&gt;=30%, "Actif",
       IF(Tableau4[[#This Row],[Cohorte]]&lt;=25%, "Inactif", "À Vérifier")))</f>
        <v>Actif</v>
      </c>
    </row>
    <row r="235" spans="1:9" ht="29.5" customHeight="1" x14ac:dyDescent="0.35">
      <c r="A235" s="16" t="str">
        <f>IF(D235&lt;&gt;"","APP"&amp;TEXT(COUNTA($D$2:D235),"000"),"")</f>
        <v>APP234</v>
      </c>
      <c r="B235" s="17" t="str">
        <f>Individus[[#This Row],[ID_Individu]]</f>
        <v>IND234</v>
      </c>
      <c r="C235" s="17" t="str">
        <f>IFERROR(VLOOKUP(E235,Beneficiaires!B:C,2,FALSE),"Non trouvé")</f>
        <v>BEN017</v>
      </c>
      <c r="D235" s="17" t="str">
        <f>Consolication[[#This Row],[Nom et prénom 0 Name &amp; first name]]</f>
        <v>maimouna madi</v>
      </c>
      <c r="E235" s="17" t="str">
        <f>VLOOKUP(D235,Consolidation!B:AA,2,FALSE)</f>
        <v>SCOOP YILLAGA YAOURT DU MAYO-KANI (COOP SYYMK)</v>
      </c>
      <c r="F235" s="24" t="str" cm="1">
        <f t="array" ref="F235">_xlfn.XLOOKUP(Tableau4[[#This Row],[Nom_Beneficiaire]]&amp;H235,Classes!$D$2:$D$12000&amp;Classes!$E$2:$E$12000,Classes!$A$2:$A$12000)</f>
        <v>CLA009</v>
      </c>
      <c r="G235" s="17" t="str">
        <f>VLOOKUP(D235,Consolidation!B:AA,25,FALSE)</f>
        <v>5Y3D</v>
      </c>
      <c r="H235" s="40">
        <f>VLOOKUP(D235,Consolidation!$B$2:$AH$11999,23,FALSE)</f>
        <v>4</v>
      </c>
      <c r="I235" s="65" t="str">
        <f>IF(Tableau4[[#This Row],[Cohorte]]="", "Inactif",
    IF(Tableau4[[#This Row],[Cohorte]]&gt;=30%, "Actif",
       IF(Tableau4[[#This Row],[Cohorte]]&lt;=25%, "Inactif", "À Vérifier")))</f>
        <v>Actif</v>
      </c>
    </row>
    <row r="236" spans="1:9" ht="29.5" customHeight="1" x14ac:dyDescent="0.35">
      <c r="A236" s="16" t="str">
        <f>IF(D236&lt;&gt;"","APP"&amp;TEXT(COUNTA($D$2:D236),"000"),"")</f>
        <v>APP235</v>
      </c>
      <c r="B236" s="17" t="str">
        <f>Individus[[#This Row],[ID_Individu]]</f>
        <v>IND235</v>
      </c>
      <c r="C236" s="17" t="str">
        <f>IFERROR(VLOOKUP(E236,Beneficiaires!B:C,2,FALSE),"Non trouvé")</f>
        <v>BEN017</v>
      </c>
      <c r="D236" s="17" t="str">
        <f>Consolication[[#This Row],[Nom et prénom 0 Name &amp; first name]]</f>
        <v>kalimatou hamadou</v>
      </c>
      <c r="E236" s="17" t="str">
        <f>VLOOKUP(D236,Consolidation!B:AA,2,FALSE)</f>
        <v>SCOOP YILLAGA YAOURT DU MAYO-KANI (COOP SYYMK)</v>
      </c>
      <c r="F236" s="24" t="str" cm="1">
        <f t="array" ref="F236">_xlfn.XLOOKUP(Tableau4[[#This Row],[Nom_Beneficiaire]]&amp;H236,Classes!$D$2:$D$12000&amp;Classes!$E$2:$E$12000,Classes!$A$2:$A$12000)</f>
        <v>CLA009</v>
      </c>
      <c r="G236" s="17" t="str">
        <f>VLOOKUP(D236,Consolidation!B:AA,25,FALSE)</f>
        <v>O686</v>
      </c>
      <c r="H236" s="40">
        <f>VLOOKUP(D236,Consolidation!$B$2:$AH$11999,23,FALSE)</f>
        <v>4</v>
      </c>
      <c r="I236" s="65" t="str">
        <f>IF(Tableau4[[#This Row],[Cohorte]]="", "Inactif",
    IF(Tableau4[[#This Row],[Cohorte]]&gt;=30%, "Actif",
       IF(Tableau4[[#This Row],[Cohorte]]&lt;=25%, "Inactif", "À Vérifier")))</f>
        <v>Actif</v>
      </c>
    </row>
    <row r="237" spans="1:9" ht="29.5" customHeight="1" x14ac:dyDescent="0.35">
      <c r="A237" s="16" t="str">
        <f>IF(D237&lt;&gt;"","APP"&amp;TEXT(COUNTA($D$2:D237),"000"),"")</f>
        <v>APP236</v>
      </c>
      <c r="B237" s="17" t="str">
        <f>Individus[[#This Row],[ID_Individu]]</f>
        <v>IND236</v>
      </c>
      <c r="C237" s="17" t="str">
        <f>IFERROR(VLOOKUP(E237,Beneficiaires!B:C,2,FALSE),"Non trouvé")</f>
        <v>BEN017</v>
      </c>
      <c r="D237" s="17" t="str">
        <f>Consolication[[#This Row],[Nom et prénom 0 Name &amp; first name]]</f>
        <v>matouki assiri</v>
      </c>
      <c r="E237" s="17" t="str">
        <f>VLOOKUP(D237,Consolidation!B:AA,2,FALSE)</f>
        <v>SCOOP YILLAGA YAOURT DU MAYO-KANI (COOP SYYMK)</v>
      </c>
      <c r="F237" s="24" t="str" cm="1">
        <f t="array" ref="F237">_xlfn.XLOOKUP(Tableau4[[#This Row],[Nom_Beneficiaire]]&amp;H237,Classes!$D$2:$D$12000&amp;Classes!$E$2:$E$12000,Classes!$A$2:$A$12000)</f>
        <v>CLA009</v>
      </c>
      <c r="G237" s="17" t="str">
        <f>VLOOKUP(D237,Consolidation!B:AA,25,FALSE)</f>
        <v>2CQV</v>
      </c>
      <c r="H237" s="40">
        <f>VLOOKUP(D237,Consolidation!$B$2:$AH$11999,23,FALSE)</f>
        <v>4</v>
      </c>
      <c r="I237" s="65" t="str">
        <f>IF(Tableau4[[#This Row],[Cohorte]]="", "Inactif",
    IF(Tableau4[[#This Row],[Cohorte]]&gt;=30%, "Actif",
       IF(Tableau4[[#This Row],[Cohorte]]&lt;=25%, "Inactif", "À Vérifier")))</f>
        <v>Actif</v>
      </c>
    </row>
    <row r="238" spans="1:9" ht="29.5" customHeight="1" x14ac:dyDescent="0.35">
      <c r="A238" s="16" t="str">
        <f>IF(D238&lt;&gt;"","APP"&amp;TEXT(COUNTA($D$2:D238),"000"),"")</f>
        <v>APP237</v>
      </c>
      <c r="B238" s="17" t="str">
        <f>Individus[[#This Row],[ID_Individu]]</f>
        <v>IND237</v>
      </c>
      <c r="C238" s="17" t="str">
        <f>IFERROR(VLOOKUP(E238,Beneficiaires!B:C,2,FALSE),"Non trouvé")</f>
        <v>BEN017</v>
      </c>
      <c r="D238" s="17" t="str">
        <f>Consolication[[#This Row],[Nom et prénom 0 Name &amp; first name]]</f>
        <v>massah beatrice</v>
      </c>
      <c r="E238" s="17" t="str">
        <f>VLOOKUP(D238,Consolidation!B:AA,2,FALSE)</f>
        <v>SCOOP YILLAGA YAOURT DU MAYO-KANI (COOP SYYMK)</v>
      </c>
      <c r="F238" s="24" t="str" cm="1">
        <f t="array" ref="F238">_xlfn.XLOOKUP(Tableau4[[#This Row],[Nom_Beneficiaire]]&amp;H238,Classes!$D$2:$D$12000&amp;Classes!$E$2:$E$12000,Classes!$A$2:$A$12000)</f>
        <v>CLA009</v>
      </c>
      <c r="G238" s="17" t="str">
        <f>VLOOKUP(D238,Consolidation!B:AA,25,FALSE)</f>
        <v>TI1S</v>
      </c>
      <c r="H238" s="40">
        <f>VLOOKUP(D238,Consolidation!$B$2:$AH$11999,23,FALSE)</f>
        <v>4</v>
      </c>
      <c r="I238" s="65" t="str">
        <f>IF(Tableau4[[#This Row],[Cohorte]]="", "Inactif",
    IF(Tableau4[[#This Row],[Cohorte]]&gt;=30%, "Actif",
       IF(Tableau4[[#This Row],[Cohorte]]&lt;=25%, "Inactif", "À Vérifier")))</f>
        <v>Actif</v>
      </c>
    </row>
    <row r="239" spans="1:9" ht="29.5" customHeight="1" x14ac:dyDescent="0.35">
      <c r="A239" s="16" t="str">
        <f>IF(D239&lt;&gt;"","APP"&amp;TEXT(COUNTA($D$2:D239),"000"),"")</f>
        <v>APP238</v>
      </c>
      <c r="B239" s="17" t="str">
        <f>Individus[[#This Row],[ID_Individu]]</f>
        <v>IND238</v>
      </c>
      <c r="C239" s="17" t="str">
        <f>IFERROR(VLOOKUP(E239,Beneficiaires!B:C,2,FALSE),"Non trouvé")</f>
        <v>BEN017</v>
      </c>
      <c r="D239" s="17" t="str">
        <f>Consolication[[#This Row],[Nom et prénom 0 Name &amp; first name]]</f>
        <v>mairamou abba</v>
      </c>
      <c r="E239" s="17" t="str">
        <f>VLOOKUP(D239,Consolidation!B:AA,2,FALSE)</f>
        <v>SCOOP YILLAGA YAOURT DU MAYO-KANI (COOP SYYMK)</v>
      </c>
      <c r="F239" s="24" t="str" cm="1">
        <f t="array" ref="F239">_xlfn.XLOOKUP(Tableau4[[#This Row],[Nom_Beneficiaire]]&amp;H239,Classes!$D$2:$D$12000&amp;Classes!$E$2:$E$12000,Classes!$A$2:$A$12000)</f>
        <v>CLA009</v>
      </c>
      <c r="G239" s="17" t="str">
        <f>VLOOKUP(D239,Consolidation!B:AA,25,FALSE)</f>
        <v>445M</v>
      </c>
      <c r="H239" s="40">
        <f>VLOOKUP(D239,Consolidation!$B$2:$AH$11999,23,FALSE)</f>
        <v>4</v>
      </c>
      <c r="I239" s="65" t="str">
        <f>IF(Tableau4[[#This Row],[Cohorte]]="", "Inactif",
    IF(Tableau4[[#This Row],[Cohorte]]&gt;=30%, "Actif",
       IF(Tableau4[[#This Row],[Cohorte]]&lt;=25%, "Inactif", "À Vérifier")))</f>
        <v>Actif</v>
      </c>
    </row>
    <row r="240" spans="1:9" ht="29.5" customHeight="1" x14ac:dyDescent="0.35">
      <c r="A240" s="16" t="str">
        <f>IF(D240&lt;&gt;"","APP"&amp;TEXT(COUNTA($D$2:D240),"000"),"")</f>
        <v>APP239</v>
      </c>
      <c r="B240" s="17" t="str">
        <f>Individus[[#This Row],[ID_Individu]]</f>
        <v>IND239</v>
      </c>
      <c r="C240" s="17" t="str">
        <f>IFERROR(VLOOKUP(E240,Beneficiaires!B:C,2,FALSE),"Non trouvé")</f>
        <v>BEN017</v>
      </c>
      <c r="D240" s="17" t="str">
        <f>Consolication[[#This Row],[Nom et prénom 0 Name &amp; first name]]</f>
        <v>falmatou oumarou</v>
      </c>
      <c r="E240" s="17" t="str">
        <f>VLOOKUP(D240,Consolidation!B:AA,2,FALSE)</f>
        <v>SCOOP YILLAGA YAOURT DU MAYO-KANI (COOP SYYMK)</v>
      </c>
      <c r="F240" s="24" t="str" cm="1">
        <f t="array" ref="F240">_xlfn.XLOOKUP(Tableau4[[#This Row],[Nom_Beneficiaire]]&amp;H240,Classes!$D$2:$D$12000&amp;Classes!$E$2:$E$12000,Classes!$A$2:$A$12000)</f>
        <v>CLA009</v>
      </c>
      <c r="G240" s="17" t="str">
        <f>VLOOKUP(D240,Consolidation!B:AA,25,FALSE)</f>
        <v>020Y</v>
      </c>
      <c r="H240" s="40">
        <f>VLOOKUP(D240,Consolidation!$B$2:$AH$11999,23,FALSE)</f>
        <v>4</v>
      </c>
      <c r="I240" s="65" t="str">
        <f>IF(Tableau4[[#This Row],[Cohorte]]="", "Inactif",
    IF(Tableau4[[#This Row],[Cohorte]]&gt;=30%, "Actif",
       IF(Tableau4[[#This Row],[Cohorte]]&lt;=25%, "Inactif", "À Vérifier")))</f>
        <v>Actif</v>
      </c>
    </row>
    <row r="241" spans="1:9" ht="29.5" customHeight="1" x14ac:dyDescent="0.35">
      <c r="A241" s="16" t="str">
        <f>IF(D241&lt;&gt;"","APP"&amp;TEXT(COUNTA($D$2:D241),"000"),"")</f>
        <v>APP240</v>
      </c>
      <c r="B241" s="17" t="str">
        <f>Individus[[#This Row],[ID_Individu]]</f>
        <v>IND240</v>
      </c>
      <c r="C241" s="17" t="str">
        <f>IFERROR(VLOOKUP(E241,Beneficiaires!B:C,2,FALSE),"Non trouvé")</f>
        <v>BEN017</v>
      </c>
      <c r="D241" s="17" t="str">
        <f>Consolication[[#This Row],[Nom et prénom 0 Name &amp; first name]]</f>
        <v>hadjara adji</v>
      </c>
      <c r="E241" s="17" t="str">
        <f>VLOOKUP(D241,Consolidation!B:AA,2,FALSE)</f>
        <v>SCOOP YILLAGA YAOURT DU MAYO-KANI (COOP SYYMK)</v>
      </c>
      <c r="F241" s="24" t="str" cm="1">
        <f t="array" ref="F241">_xlfn.XLOOKUP(Tableau4[[#This Row],[Nom_Beneficiaire]]&amp;H241,Classes!$D$2:$D$12000&amp;Classes!$E$2:$E$12000,Classes!$A$2:$A$12000)</f>
        <v>CLA010</v>
      </c>
      <c r="G241" s="17" t="str">
        <f>VLOOKUP(D241,Consolidation!B:AA,25,FALSE)</f>
        <v>8AN1</v>
      </c>
      <c r="H241" s="40">
        <f>VLOOKUP(D241,Consolidation!$B$2:$AH$11999,23,FALSE)</f>
        <v>3</v>
      </c>
      <c r="I241" s="65" t="str">
        <f>IF(Tableau4[[#This Row],[Cohorte]]="", "Inactif",
    IF(Tableau4[[#This Row],[Cohorte]]&gt;=30%, "Actif",
       IF(Tableau4[[#This Row],[Cohorte]]&lt;=25%, "Inactif", "À Vérifier")))</f>
        <v>Actif</v>
      </c>
    </row>
    <row r="242" spans="1:9" ht="29.5" customHeight="1" x14ac:dyDescent="0.35">
      <c r="A242" s="16" t="str">
        <f>IF(D242&lt;&gt;"","APP"&amp;TEXT(COUNTA($D$2:D242),"000"),"")</f>
        <v>APP241</v>
      </c>
      <c r="B242" s="17" t="str">
        <f>Individus[[#This Row],[ID_Individu]]</f>
        <v>IND241</v>
      </c>
      <c r="C242" s="17" t="str">
        <f>IFERROR(VLOOKUP(E242,Beneficiaires!B:C,2,FALSE),"Non trouvé")</f>
        <v>BEN017</v>
      </c>
      <c r="D242" s="17" t="str">
        <f>Consolication[[#This Row],[Nom et prénom 0 Name &amp; first name]]</f>
        <v>aissatou souleyman</v>
      </c>
      <c r="E242" s="17" t="str">
        <f>VLOOKUP(D242,Consolidation!B:AA,2,FALSE)</f>
        <v>SCOOP YILLAGA YAOURT DU MAYO-KANI (COOP SYYMK)</v>
      </c>
      <c r="F242" s="24" t="str" cm="1">
        <f t="array" ref="F242">_xlfn.XLOOKUP(Tableau4[[#This Row],[Nom_Beneficiaire]]&amp;H242,Classes!$D$2:$D$12000&amp;Classes!$E$2:$E$12000,Classes!$A$2:$A$12000)</f>
        <v>CLA010</v>
      </c>
      <c r="G242" s="17" t="str">
        <f>VLOOKUP(D242,Consolidation!B:AA,25,FALSE)</f>
        <v>915R</v>
      </c>
      <c r="H242" s="40">
        <f>VLOOKUP(D242,Consolidation!$B$2:$AH$11999,23,FALSE)</f>
        <v>3</v>
      </c>
      <c r="I242" s="65" t="str">
        <f>IF(Tableau4[[#This Row],[Cohorte]]="", "Inactif",
    IF(Tableau4[[#This Row],[Cohorte]]&gt;=30%, "Actif",
       IF(Tableau4[[#This Row],[Cohorte]]&lt;=25%, "Inactif", "À Vérifier")))</f>
        <v>Actif</v>
      </c>
    </row>
    <row r="243" spans="1:9" ht="29.5" customHeight="1" x14ac:dyDescent="0.35">
      <c r="A243" s="16" t="str">
        <f>IF(D243&lt;&gt;"","APP"&amp;TEXT(COUNTA($D$2:D243),"000"),"")</f>
        <v>APP242</v>
      </c>
      <c r="B243" s="17" t="str">
        <f>Individus[[#This Row],[ID_Individu]]</f>
        <v>IND242</v>
      </c>
      <c r="C243" s="17" t="str">
        <f>IFERROR(VLOOKUP(E243,Beneficiaires!B:C,2,FALSE),"Non trouvé")</f>
        <v>BEN017</v>
      </c>
      <c r="D243" s="17" t="str">
        <f>Consolication[[#This Row],[Nom et prénom 0 Name &amp; first name]]</f>
        <v>aissatou djidda</v>
      </c>
      <c r="E243" s="17" t="str">
        <f>VLOOKUP(D243,Consolidation!B:AA,2,FALSE)</f>
        <v>SCOOP YILLAGA YAOURT DU MAYO-KANI (COOP SYYMK)</v>
      </c>
      <c r="F243" s="24" t="str" cm="1">
        <f t="array" ref="F243">_xlfn.XLOOKUP(Tableau4[[#This Row],[Nom_Beneficiaire]]&amp;H243,Classes!$D$2:$D$12000&amp;Classes!$E$2:$E$12000,Classes!$A$2:$A$12000)</f>
        <v>CLA010</v>
      </c>
      <c r="G243" s="17" t="str">
        <f>VLOOKUP(D243,Consolidation!B:AA,25,FALSE)</f>
        <v>7J6X</v>
      </c>
      <c r="H243" s="40">
        <f>VLOOKUP(D243,Consolidation!$B$2:$AH$11999,23,FALSE)</f>
        <v>3</v>
      </c>
      <c r="I243" s="65" t="str">
        <f>IF(Tableau4[[#This Row],[Cohorte]]="", "Inactif",
    IF(Tableau4[[#This Row],[Cohorte]]&gt;=30%, "Actif",
       IF(Tableau4[[#This Row],[Cohorte]]&lt;=25%, "Inactif", "À Vérifier")))</f>
        <v>Actif</v>
      </c>
    </row>
    <row r="244" spans="1:9" ht="29.5" customHeight="1" x14ac:dyDescent="0.35">
      <c r="A244" s="16" t="str">
        <f>IF(D244&lt;&gt;"","APP"&amp;TEXT(COUNTA($D$2:D244),"000"),"")</f>
        <v>APP243</v>
      </c>
      <c r="B244" s="17" t="str">
        <f>Individus[[#This Row],[ID_Individu]]</f>
        <v>IND243</v>
      </c>
      <c r="C244" s="17" t="str">
        <f>IFERROR(VLOOKUP(E244,Beneficiaires!B:C,2,FALSE),"Non trouvé")</f>
        <v>BEN017</v>
      </c>
      <c r="D244" s="17" t="str">
        <f>Consolication[[#This Row],[Nom et prénom 0 Name &amp; first name]]</f>
        <v>boussoura oumarou</v>
      </c>
      <c r="E244" s="17" t="str">
        <f>VLOOKUP(D244,Consolidation!B:AA,2,FALSE)</f>
        <v>SCOOP YILLAGA YAOURT DU MAYO-KANI (COOP SYYMK)</v>
      </c>
      <c r="F244" s="24" t="str" cm="1">
        <f t="array" ref="F244">_xlfn.XLOOKUP(Tableau4[[#This Row],[Nom_Beneficiaire]]&amp;H244,Classes!$D$2:$D$12000&amp;Classes!$E$2:$E$12000,Classes!$A$2:$A$12000)</f>
        <v>CLA010</v>
      </c>
      <c r="G244" s="17" t="str">
        <f>VLOOKUP(D244,Consolidation!B:AA,25,FALSE)</f>
        <v>8DC3</v>
      </c>
      <c r="H244" s="40">
        <f>VLOOKUP(D244,Consolidation!$B$2:$AH$11999,23,FALSE)</f>
        <v>3</v>
      </c>
      <c r="I244" s="65" t="str">
        <f>IF(Tableau4[[#This Row],[Cohorte]]="", "Inactif",
    IF(Tableau4[[#This Row],[Cohorte]]&gt;=30%, "Actif",
       IF(Tableau4[[#This Row],[Cohorte]]&lt;=25%, "Inactif", "À Vérifier")))</f>
        <v>Actif</v>
      </c>
    </row>
    <row r="245" spans="1:9" ht="29.5" customHeight="1" x14ac:dyDescent="0.35">
      <c r="A245" s="16" t="str">
        <f>IF(D245&lt;&gt;"","APP"&amp;TEXT(COUNTA($D$2:D245),"000"),"")</f>
        <v>APP244</v>
      </c>
      <c r="B245" s="17" t="str">
        <f>Individus[[#This Row],[ID_Individu]]</f>
        <v>IND244</v>
      </c>
      <c r="C245" s="17" t="str">
        <f>IFERROR(VLOOKUP(E245,Beneficiaires!B:C,2,FALSE),"Non trouvé")</f>
        <v>BEN017</v>
      </c>
      <c r="D245" s="17" t="str">
        <f>Consolication[[#This Row],[Nom et prénom 0 Name &amp; first name]]</f>
        <v>ache djoulde</v>
      </c>
      <c r="E245" s="17" t="str">
        <f>VLOOKUP(D245,Consolidation!B:AA,2,FALSE)</f>
        <v>SCOOP YILLAGA YAOURT DU MAYO-KANI (COOP SYYMK)</v>
      </c>
      <c r="F245" s="24" t="str" cm="1">
        <f t="array" ref="F245">_xlfn.XLOOKUP(Tableau4[[#This Row],[Nom_Beneficiaire]]&amp;H245,Classes!$D$2:$D$12000&amp;Classes!$E$2:$E$12000,Classes!$A$2:$A$12000)</f>
        <v>CLA010</v>
      </c>
      <c r="G245" s="17" t="str">
        <f>VLOOKUP(D245,Consolidation!B:AA,25,FALSE)</f>
        <v>I8PL</v>
      </c>
      <c r="H245" s="40">
        <f>VLOOKUP(D245,Consolidation!$B$2:$AH$11999,23,FALSE)</f>
        <v>3</v>
      </c>
      <c r="I245" s="65" t="str">
        <f>IF(Tableau4[[#This Row],[Cohorte]]="", "Inactif",
    IF(Tableau4[[#This Row],[Cohorte]]&gt;=30%, "Actif",
       IF(Tableau4[[#This Row],[Cohorte]]&lt;=25%, "Inactif", "À Vérifier")))</f>
        <v>Actif</v>
      </c>
    </row>
    <row r="246" spans="1:9" ht="29.5" customHeight="1" x14ac:dyDescent="0.35">
      <c r="A246" s="16" t="str">
        <f>IF(D246&lt;&gt;"","APP"&amp;TEXT(COUNTA($D$2:D246),"000"),"")</f>
        <v>APP245</v>
      </c>
      <c r="B246" s="17" t="str">
        <f>Individus[[#This Row],[ID_Individu]]</f>
        <v>IND245</v>
      </c>
      <c r="C246" s="17" t="str">
        <f>IFERROR(VLOOKUP(E246,Beneficiaires!B:C,2,FALSE),"Non trouvé")</f>
        <v>BEN017</v>
      </c>
      <c r="D246" s="17" t="str">
        <f>Consolication[[#This Row],[Nom et prénom 0 Name &amp; first name]]</f>
        <v>fadimatou martine</v>
      </c>
      <c r="E246" s="17" t="str">
        <f>VLOOKUP(D246,Consolidation!B:AA,2,FALSE)</f>
        <v>SCOOP YILLAGA YAOURT DU MAYO-KANI (COOP SYYMK)</v>
      </c>
      <c r="F246" s="24" t="str" cm="1">
        <f t="array" ref="F246">_xlfn.XLOOKUP(Tableau4[[#This Row],[Nom_Beneficiaire]]&amp;H246,Classes!$D$2:$D$12000&amp;Classes!$E$2:$E$12000,Classes!$A$2:$A$12000)</f>
        <v>CLA010</v>
      </c>
      <c r="G246" s="17" t="str">
        <f>VLOOKUP(D246,Consolidation!B:AA,25,FALSE)</f>
        <v>07RO</v>
      </c>
      <c r="H246" s="40">
        <f>VLOOKUP(D246,Consolidation!$B$2:$AH$11999,23,FALSE)</f>
        <v>3</v>
      </c>
      <c r="I246" s="65" t="str">
        <f>IF(Tableau4[[#This Row],[Cohorte]]="", "Inactif",
    IF(Tableau4[[#This Row],[Cohorte]]&gt;=30%, "Actif",
       IF(Tableau4[[#This Row],[Cohorte]]&lt;=25%, "Inactif", "À Vérifier")))</f>
        <v>Actif</v>
      </c>
    </row>
    <row r="247" spans="1:9" ht="29.5" customHeight="1" x14ac:dyDescent="0.35">
      <c r="A247" s="16" t="str">
        <f>IF(D247&lt;&gt;"","APP"&amp;TEXT(COUNTA($D$2:D247),"000"),"")</f>
        <v>APP246</v>
      </c>
      <c r="B247" s="17" t="str">
        <f>Individus[[#This Row],[ID_Individu]]</f>
        <v>IND246</v>
      </c>
      <c r="C247" s="17" t="str">
        <f>IFERROR(VLOOKUP(E247,Beneficiaires!B:C,2,FALSE),"Non trouvé")</f>
        <v>BEN017</v>
      </c>
      <c r="D247" s="17" t="str">
        <f>Consolication[[#This Row],[Nom et prénom 0 Name &amp; first name]]</f>
        <v>hafiyatou soudi</v>
      </c>
      <c r="E247" s="17" t="str">
        <f>VLOOKUP(D247,Consolidation!B:AA,2,FALSE)</f>
        <v>SCOOP YILLAGA YAOURT DU MAYO-KANI (COOP SYYMK)</v>
      </c>
      <c r="F247" s="24" t="str" cm="1">
        <f t="array" ref="F247">_xlfn.XLOOKUP(Tableau4[[#This Row],[Nom_Beneficiaire]]&amp;H247,Classes!$D$2:$D$12000&amp;Classes!$E$2:$E$12000,Classes!$A$2:$A$12000)</f>
        <v>CLA010</v>
      </c>
      <c r="G247" s="17" t="str">
        <f>VLOOKUP(D247,Consolidation!B:AA,25,FALSE)</f>
        <v>PQ48</v>
      </c>
      <c r="H247" s="40">
        <f>VLOOKUP(D247,Consolidation!$B$2:$AH$11999,23,FALSE)</f>
        <v>3</v>
      </c>
      <c r="I247" s="65" t="str">
        <f>IF(Tableau4[[#This Row],[Cohorte]]="", "Inactif",
    IF(Tableau4[[#This Row],[Cohorte]]&gt;=30%, "Actif",
       IF(Tableau4[[#This Row],[Cohorte]]&lt;=25%, "Inactif", "À Vérifier")))</f>
        <v>Actif</v>
      </c>
    </row>
    <row r="248" spans="1:9" ht="29.5" customHeight="1" x14ac:dyDescent="0.35">
      <c r="A248" s="16" t="str">
        <f>IF(D248&lt;&gt;"","APP"&amp;TEXT(COUNTA($D$2:D248),"000"),"")</f>
        <v>APP247</v>
      </c>
      <c r="B248" s="17" t="str">
        <f>Individus[[#This Row],[ID_Individu]]</f>
        <v>IND247</v>
      </c>
      <c r="C248" s="17" t="str">
        <f>IFERROR(VLOOKUP(E248,Beneficiaires!B:C,2,FALSE),"Non trouvé")</f>
        <v>BEN017</v>
      </c>
      <c r="D248" s="17" t="str">
        <f>Consolication[[#This Row],[Nom et prénom 0 Name &amp; first name]]</f>
        <v>djamila moustapha</v>
      </c>
      <c r="E248" s="17" t="str">
        <f>VLOOKUP(D248,Consolidation!B:AA,2,FALSE)</f>
        <v>SCOOP YILLAGA YAOURT DU MAYO-KANI (COOP SYYMK)</v>
      </c>
      <c r="F248" s="24" t="str" cm="1">
        <f t="array" ref="F248">_xlfn.XLOOKUP(Tableau4[[#This Row],[Nom_Beneficiaire]]&amp;H248,Classes!$D$2:$D$12000&amp;Classes!$E$2:$E$12000,Classes!$A$2:$A$12000)</f>
        <v>CLA010</v>
      </c>
      <c r="G248" s="17" t="str">
        <f>VLOOKUP(D248,Consolidation!B:AA,25,FALSE)</f>
        <v>581T</v>
      </c>
      <c r="H248" s="40">
        <f>VLOOKUP(D248,Consolidation!$B$2:$AH$11999,23,FALSE)</f>
        <v>3</v>
      </c>
      <c r="I248" s="65" t="str">
        <f>IF(Tableau4[[#This Row],[Cohorte]]="", "Inactif",
    IF(Tableau4[[#This Row],[Cohorte]]&gt;=30%, "Actif",
       IF(Tableau4[[#This Row],[Cohorte]]&lt;=25%, "Inactif", "À Vérifier")))</f>
        <v>Actif</v>
      </c>
    </row>
    <row r="249" spans="1:9" ht="29.5" customHeight="1" x14ac:dyDescent="0.35">
      <c r="A249" s="16" t="str">
        <f>IF(D249&lt;&gt;"","APP"&amp;TEXT(COUNTA($D$2:D249),"000"),"")</f>
        <v>APP248</v>
      </c>
      <c r="B249" s="17" t="str">
        <f>Individus[[#This Row],[ID_Individu]]</f>
        <v>IND248</v>
      </c>
      <c r="C249" s="17" t="str">
        <f>IFERROR(VLOOKUP(E249,Beneficiaires!B:C,2,FALSE),"Non trouvé")</f>
        <v>BEN017</v>
      </c>
      <c r="D249" s="17" t="str">
        <f>Consolication[[#This Row],[Nom et prénom 0 Name &amp; first name]]</f>
        <v>raihana bouba</v>
      </c>
      <c r="E249" s="17" t="str">
        <f>VLOOKUP(D249,Consolidation!B:AA,2,FALSE)</f>
        <v>SCOOP YILLAGA YAOURT DU MAYO-KANI (COOP SYYMK)</v>
      </c>
      <c r="F249" s="24" t="str" cm="1">
        <f t="array" ref="F249">_xlfn.XLOOKUP(Tableau4[[#This Row],[Nom_Beneficiaire]]&amp;H249,Classes!$D$2:$D$12000&amp;Classes!$E$2:$E$12000,Classes!$A$2:$A$12000)</f>
        <v>CLA010</v>
      </c>
      <c r="G249" s="17" t="str">
        <f>VLOOKUP(D249,Consolidation!B:AA,25,FALSE)</f>
        <v>4M8O</v>
      </c>
      <c r="H249" s="40">
        <f>VLOOKUP(D249,Consolidation!$B$2:$AH$11999,23,FALSE)</f>
        <v>3</v>
      </c>
      <c r="I249" s="65" t="str">
        <f>IF(Tableau4[[#This Row],[Cohorte]]="", "Inactif",
    IF(Tableau4[[#This Row],[Cohorte]]&gt;=30%, "Actif",
       IF(Tableau4[[#This Row],[Cohorte]]&lt;=25%, "Inactif", "À Vérifier")))</f>
        <v>Actif</v>
      </c>
    </row>
    <row r="250" spans="1:9" ht="29.5" customHeight="1" x14ac:dyDescent="0.35">
      <c r="A250" s="16" t="str">
        <f>IF(D250&lt;&gt;"","APP"&amp;TEXT(COUNTA($D$2:D250),"000"),"")</f>
        <v>APP249</v>
      </c>
      <c r="B250" s="17" t="str">
        <f>Individus[[#This Row],[ID_Individu]]</f>
        <v>IND249</v>
      </c>
      <c r="C250" s="17" t="str">
        <f>IFERROR(VLOOKUP(E250,Beneficiaires!B:C,2,FALSE),"Non trouvé")</f>
        <v>BEN017</v>
      </c>
      <c r="D250" s="17" t="str">
        <f>Consolication[[#This Row],[Nom et prénom 0 Name &amp; first name]]</f>
        <v>marie gawar</v>
      </c>
      <c r="E250" s="17" t="str">
        <f>VLOOKUP(D250,Consolidation!B:AA,2,FALSE)</f>
        <v>SCOOP YILLAGA YAOURT DU MAYO-KANI (COOP SYYMK)</v>
      </c>
      <c r="F250" s="24" t="str" cm="1">
        <f t="array" ref="F250">_xlfn.XLOOKUP(Tableau4[[#This Row],[Nom_Beneficiaire]]&amp;H250,Classes!$D$2:$D$12000&amp;Classes!$E$2:$E$12000,Classes!$A$2:$A$12000)</f>
        <v>CLA010</v>
      </c>
      <c r="G250" s="17" t="str">
        <f>VLOOKUP(D250,Consolidation!B:AA,25,FALSE)</f>
        <v>HD66</v>
      </c>
      <c r="H250" s="40">
        <f>VLOOKUP(D250,Consolidation!$B$2:$AH$11999,23,FALSE)</f>
        <v>3</v>
      </c>
      <c r="I250" s="65" t="str">
        <f>IF(Tableau4[[#This Row],[Cohorte]]="", "Inactif",
    IF(Tableau4[[#This Row],[Cohorte]]&gt;=30%, "Actif",
       IF(Tableau4[[#This Row],[Cohorte]]&lt;=25%, "Inactif", "À Vérifier")))</f>
        <v>Actif</v>
      </c>
    </row>
    <row r="251" spans="1:9" ht="29.5" customHeight="1" x14ac:dyDescent="0.35">
      <c r="A251" s="16" t="str">
        <f>IF(D251&lt;&gt;"","APP"&amp;TEXT(COUNTA($D$2:D251),"000"),"")</f>
        <v>APP250</v>
      </c>
      <c r="B251" s="17" t="str">
        <f>Individus[[#This Row],[ID_Individu]]</f>
        <v>IND250</v>
      </c>
      <c r="C251" s="17" t="str">
        <f>IFERROR(VLOOKUP(E251,Beneficiaires!B:C,2,FALSE),"Non trouvé")</f>
        <v>BEN017</v>
      </c>
      <c r="D251" s="17" t="str">
        <f>Consolication[[#This Row],[Nom et prénom 0 Name &amp; first name]]</f>
        <v>safia awakou</v>
      </c>
      <c r="E251" s="17" t="str">
        <f>VLOOKUP(D251,Consolidation!B:AA,2,FALSE)</f>
        <v>SCOOP YILLAGA YAOURT DU MAYO-KANI (COOP SYYMK)</v>
      </c>
      <c r="F251" s="24" t="str" cm="1">
        <f t="array" ref="F251">_xlfn.XLOOKUP(Tableau4[[#This Row],[Nom_Beneficiaire]]&amp;H251,Classes!$D$2:$D$12000&amp;Classes!$E$2:$E$12000,Classes!$A$2:$A$12000)</f>
        <v>CLA010</v>
      </c>
      <c r="G251" s="17" t="str">
        <f>VLOOKUP(D251,Consolidation!B:AA,25,FALSE)</f>
        <v>KUOW</v>
      </c>
      <c r="H251" s="40">
        <f>VLOOKUP(D251,Consolidation!$B$2:$AH$11999,23,FALSE)</f>
        <v>3</v>
      </c>
      <c r="I251" s="65" t="str">
        <f>IF(Tableau4[[#This Row],[Cohorte]]="", "Inactif",
    IF(Tableau4[[#This Row],[Cohorte]]&gt;=30%, "Actif",
       IF(Tableau4[[#This Row],[Cohorte]]&lt;=25%, "Inactif", "À Vérifier")))</f>
        <v>Actif</v>
      </c>
    </row>
    <row r="252" spans="1:9" ht="29.5" customHeight="1" x14ac:dyDescent="0.35">
      <c r="A252" s="16" t="str">
        <f>IF(D252&lt;&gt;"","APP"&amp;TEXT(COUNTA($D$2:D252),"000"),"")</f>
        <v>APP251</v>
      </c>
      <c r="B252" s="17" t="str">
        <f>Individus[[#This Row],[ID_Individu]]</f>
        <v>IND251</v>
      </c>
      <c r="C252" s="17" t="str">
        <f>IFERROR(VLOOKUP(E252,Beneficiaires!B:C,2,FALSE),"Non trouvé")</f>
        <v>BEN017</v>
      </c>
      <c r="D252" s="17" t="str">
        <f>Consolication[[#This Row],[Nom et prénom 0 Name &amp; first name]]</f>
        <v>houratou ibrahim</v>
      </c>
      <c r="E252" s="17" t="str">
        <f>VLOOKUP(D252,Consolidation!B:AA,2,FALSE)</f>
        <v>SCOOP YILLAGA YAOURT DU MAYO-KANI (COOP SYYMK)</v>
      </c>
      <c r="F252" s="24" t="str" cm="1">
        <f t="array" ref="F252">_xlfn.XLOOKUP(Tableau4[[#This Row],[Nom_Beneficiaire]]&amp;H252,Classes!$D$2:$D$12000&amp;Classes!$E$2:$E$12000,Classes!$A$2:$A$12000)</f>
        <v>CLA010</v>
      </c>
      <c r="G252" s="17" t="str">
        <f>VLOOKUP(D252,Consolidation!B:AA,25,FALSE)</f>
        <v>QT22</v>
      </c>
      <c r="H252" s="40">
        <f>VLOOKUP(D252,Consolidation!$B$2:$AH$11999,23,FALSE)</f>
        <v>3</v>
      </c>
      <c r="I252" s="65" t="str">
        <f>IF(Tableau4[[#This Row],[Cohorte]]="", "Inactif",
    IF(Tableau4[[#This Row],[Cohorte]]&gt;=30%, "Actif",
       IF(Tableau4[[#This Row],[Cohorte]]&lt;=25%, "Inactif", "À Vérifier")))</f>
        <v>Actif</v>
      </c>
    </row>
    <row r="253" spans="1:9" ht="29.5" customHeight="1" x14ac:dyDescent="0.35">
      <c r="A253" s="16" t="str">
        <f>IF(D253&lt;&gt;"","APP"&amp;TEXT(COUNTA($D$2:D253),"000"),"")</f>
        <v>APP252</v>
      </c>
      <c r="B253" s="17" t="str">
        <f>Individus[[#This Row],[ID_Individu]]</f>
        <v>IND252</v>
      </c>
      <c r="C253" s="17" t="str">
        <f>IFERROR(VLOOKUP(E253,Beneficiaires!B:C,2,FALSE),"Non trouvé")</f>
        <v>BEN017</v>
      </c>
      <c r="D253" s="17" t="str">
        <f>Consolication[[#This Row],[Nom et prénom 0 Name &amp; first name]]</f>
        <v>sakina souley</v>
      </c>
      <c r="E253" s="17" t="str">
        <f>VLOOKUP(D253,Consolidation!B:AA,2,FALSE)</f>
        <v>SCOOP YILLAGA YAOURT DU MAYO-KANI (COOP SYYMK)</v>
      </c>
      <c r="F253" s="24" t="str" cm="1">
        <f t="array" ref="F253">_xlfn.XLOOKUP(Tableau4[[#This Row],[Nom_Beneficiaire]]&amp;H253,Classes!$D$2:$D$12000&amp;Classes!$E$2:$E$12000,Classes!$A$2:$A$12000)</f>
        <v>CLA010</v>
      </c>
      <c r="G253" s="17" t="str">
        <f>VLOOKUP(D253,Consolidation!B:AA,25,FALSE)</f>
        <v>976Z</v>
      </c>
      <c r="H253" s="40">
        <f>VLOOKUP(D253,Consolidation!$B$2:$AH$11999,23,FALSE)</f>
        <v>3</v>
      </c>
      <c r="I253" s="65" t="str">
        <f>IF(Tableau4[[#This Row],[Cohorte]]="", "Inactif",
    IF(Tableau4[[#This Row],[Cohorte]]&gt;=30%, "Actif",
       IF(Tableau4[[#This Row],[Cohorte]]&lt;=25%, "Inactif", "À Vérifier")))</f>
        <v>Actif</v>
      </c>
    </row>
    <row r="254" spans="1:9" ht="29.5" customHeight="1" x14ac:dyDescent="0.35">
      <c r="A254" s="16" t="str">
        <f>IF(D254&lt;&gt;"","APP"&amp;TEXT(COUNTA($D$2:D254),"000"),"")</f>
        <v>APP253</v>
      </c>
      <c r="B254" s="17" t="str">
        <f>Individus[[#This Row],[ID_Individu]]</f>
        <v>IND253</v>
      </c>
      <c r="C254" s="17" t="str">
        <f>IFERROR(VLOOKUP(E254,Beneficiaires!B:C,2,FALSE),"Non trouvé")</f>
        <v>BEN017</v>
      </c>
      <c r="D254" s="17" t="str">
        <f>Consolication[[#This Row],[Nom et prénom 0 Name &amp; first name]]</f>
        <v>sakina mana</v>
      </c>
      <c r="E254" s="17" t="str">
        <f>VLOOKUP(D254,Consolidation!B:AA,2,FALSE)</f>
        <v>SCOOP YILLAGA YAOURT DU MAYO-KANI (COOP SYYMK)</v>
      </c>
      <c r="F254" s="24" t="str" cm="1">
        <f t="array" ref="F254">_xlfn.XLOOKUP(Tableau4[[#This Row],[Nom_Beneficiaire]]&amp;H254,Classes!$D$2:$D$12000&amp;Classes!$E$2:$E$12000,Classes!$A$2:$A$12000)</f>
        <v>CLA010</v>
      </c>
      <c r="G254" s="17" t="str">
        <f>VLOOKUP(D254,Consolidation!B:AA,25,FALSE)</f>
        <v>5XS6</v>
      </c>
      <c r="H254" s="40">
        <f>VLOOKUP(D254,Consolidation!$B$2:$AH$11999,23,FALSE)</f>
        <v>3</v>
      </c>
      <c r="I254" s="65" t="str">
        <f>IF(Tableau4[[#This Row],[Cohorte]]="", "Inactif",
    IF(Tableau4[[#This Row],[Cohorte]]&gt;=30%, "Actif",
       IF(Tableau4[[#This Row],[Cohorte]]&lt;=25%, "Inactif", "À Vérifier")))</f>
        <v>Actif</v>
      </c>
    </row>
    <row r="255" spans="1:9" ht="29.5" customHeight="1" x14ac:dyDescent="0.35">
      <c r="A255" s="16" t="str">
        <f>IF(D255&lt;&gt;"","APP"&amp;TEXT(COUNTA($D$2:D255),"000"),"")</f>
        <v>APP254</v>
      </c>
      <c r="B255" s="17" t="str">
        <f>Individus[[#This Row],[ID_Individu]]</f>
        <v>IND254</v>
      </c>
      <c r="C255" s="17" t="str">
        <f>IFERROR(VLOOKUP(E255,Beneficiaires!B:C,2,FALSE),"Non trouvé")</f>
        <v>BEN017</v>
      </c>
      <c r="D255" s="17" t="str">
        <f>Consolication[[#This Row],[Nom et prénom 0 Name &amp; first name]]</f>
        <v>tenone elise</v>
      </c>
      <c r="E255" s="17" t="str">
        <f>VLOOKUP(D255,Consolidation!B:AA,2,FALSE)</f>
        <v>SCOOP YILLAGA YAOURT DU MAYO-KANI (COOP SYYMK)</v>
      </c>
      <c r="F255" s="24" t="str" cm="1">
        <f t="array" ref="F255">_xlfn.XLOOKUP(Tableau4[[#This Row],[Nom_Beneficiaire]]&amp;H255,Classes!$D$2:$D$12000&amp;Classes!$E$2:$E$12000,Classes!$A$2:$A$12000)</f>
        <v>CLA010</v>
      </c>
      <c r="G255" s="17" t="str">
        <f>VLOOKUP(D255,Consolidation!B:AA,25,FALSE)</f>
        <v>D77T</v>
      </c>
      <c r="H255" s="40">
        <f>VLOOKUP(D255,Consolidation!$B$2:$AH$11999,23,FALSE)</f>
        <v>3</v>
      </c>
      <c r="I255" s="65" t="str">
        <f>IF(Tableau4[[#This Row],[Cohorte]]="", "Inactif",
    IF(Tableau4[[#This Row],[Cohorte]]&gt;=30%, "Actif",
       IF(Tableau4[[#This Row],[Cohorte]]&lt;=25%, "Inactif", "À Vérifier")))</f>
        <v>Actif</v>
      </c>
    </row>
    <row r="256" spans="1:9" ht="29.5" customHeight="1" x14ac:dyDescent="0.35">
      <c r="A256" s="16" t="str">
        <f>IF(D256&lt;&gt;"","APP"&amp;TEXT(COUNTA($D$2:D256),"000"),"")</f>
        <v>APP255</v>
      </c>
      <c r="B256" s="17" t="str">
        <f>Individus[[#This Row],[ID_Individu]]</f>
        <v>IND255</v>
      </c>
      <c r="C256" s="17" t="str">
        <f>IFERROR(VLOOKUP(E256,Beneficiaires!B:C,2,FALSE),"Non trouvé")</f>
        <v>BEN017</v>
      </c>
      <c r="D256" s="17" t="str">
        <f>Consolication[[#This Row],[Nom et prénom 0 Name &amp; first name]]</f>
        <v>kiossi odette</v>
      </c>
      <c r="E256" s="17" t="str">
        <f>VLOOKUP(D256,Consolidation!B:AA,2,FALSE)</f>
        <v>SCOOP YILLAGA YAOURT DU MAYO-KANI (COOP SYYMK)</v>
      </c>
      <c r="F256" s="24" t="str" cm="1">
        <f t="array" ref="F256">_xlfn.XLOOKUP(Tableau4[[#This Row],[Nom_Beneficiaire]]&amp;H256,Classes!$D$2:$D$12000&amp;Classes!$E$2:$E$12000,Classes!$A$2:$A$12000)</f>
        <v>CLA010</v>
      </c>
      <c r="G256" s="17" t="str">
        <f>VLOOKUP(D256,Consolidation!B:AA,25,FALSE)</f>
        <v>TV16</v>
      </c>
      <c r="H256" s="40">
        <f>VLOOKUP(D256,Consolidation!$B$2:$AH$11999,23,FALSE)</f>
        <v>3</v>
      </c>
      <c r="I256" s="65" t="str">
        <f>IF(Tableau4[[#This Row],[Cohorte]]="", "Inactif",
    IF(Tableau4[[#This Row],[Cohorte]]&gt;=30%, "Actif",
       IF(Tableau4[[#This Row],[Cohorte]]&lt;=25%, "Inactif", "À Vérifier")))</f>
        <v>Actif</v>
      </c>
    </row>
    <row r="257" spans="1:9" ht="29.5" customHeight="1" x14ac:dyDescent="0.35">
      <c r="A257" s="16" t="str">
        <f>IF(D257&lt;&gt;"","APP"&amp;TEXT(COUNTA($D$2:D257),"000"),"")</f>
        <v>APP256</v>
      </c>
      <c r="B257" s="17" t="str">
        <f>Individus[[#This Row],[ID_Individu]]</f>
        <v>IND256</v>
      </c>
      <c r="C257" s="17" t="str">
        <f>IFERROR(VLOOKUP(E257,Beneficiaires!B:C,2,FALSE),"Non trouvé")</f>
        <v>BEN017</v>
      </c>
      <c r="D257" s="17" t="str">
        <f>Consolication[[#This Row],[Nom et prénom 0 Name &amp; first name]]</f>
        <v>fadi hamman</v>
      </c>
      <c r="E257" s="17" t="str">
        <f>VLOOKUP(D257,Consolidation!B:AA,2,FALSE)</f>
        <v>SCOOP YILLAGA YAOURT DU MAYO-KANI (COOP SYYMK)</v>
      </c>
      <c r="F257" s="24" t="str" cm="1">
        <f t="array" ref="F257">_xlfn.XLOOKUP(Tableau4[[#This Row],[Nom_Beneficiaire]]&amp;H257,Classes!$D$2:$D$12000&amp;Classes!$E$2:$E$12000,Classes!$A$2:$A$12000)</f>
        <v>CLA010</v>
      </c>
      <c r="G257" s="17" t="str">
        <f>VLOOKUP(D257,Consolidation!B:AA,25,FALSE)</f>
        <v>FXGV</v>
      </c>
      <c r="H257" s="40">
        <f>VLOOKUP(D257,Consolidation!$B$2:$AH$11999,23,FALSE)</f>
        <v>3</v>
      </c>
      <c r="I257" s="65" t="str">
        <f>IF(Tableau4[[#This Row],[Cohorte]]="", "Inactif",
    IF(Tableau4[[#This Row],[Cohorte]]&gt;=30%, "Actif",
       IF(Tableau4[[#This Row],[Cohorte]]&lt;=25%, "Inactif", "À Vérifier")))</f>
        <v>Actif</v>
      </c>
    </row>
    <row r="258" spans="1:9" ht="29.5" customHeight="1" x14ac:dyDescent="0.35">
      <c r="A258" s="16" t="str">
        <f>IF(D258&lt;&gt;"","APP"&amp;TEXT(COUNTA($D$2:D258),"000"),"")</f>
        <v>APP257</v>
      </c>
      <c r="B258" s="17" t="str">
        <f>Individus[[#This Row],[ID_Individu]]</f>
        <v>IND257</v>
      </c>
      <c r="C258" s="17" t="str">
        <f>IFERROR(VLOOKUP(E258,Beneficiaires!B:C,2,FALSE),"Non trouvé")</f>
        <v>BEN017</v>
      </c>
      <c r="D258" s="17" t="str">
        <f>Consolication[[#This Row],[Nom et prénom 0 Name &amp; first name]]</f>
        <v>djamdoudou nassourou</v>
      </c>
      <c r="E258" s="17" t="str">
        <f>VLOOKUP(D258,Consolidation!B:AA,2,FALSE)</f>
        <v>SCOOP YILLAGA YAOURT DU MAYO-KANI (COOP SYYMK)</v>
      </c>
      <c r="F258" s="24" t="str" cm="1">
        <f t="array" ref="F258">_xlfn.XLOOKUP(Tableau4[[#This Row],[Nom_Beneficiaire]]&amp;H258,Classes!$D$2:$D$12000&amp;Classes!$E$2:$E$12000,Classes!$A$2:$A$12000)</f>
        <v>CLA010</v>
      </c>
      <c r="G258" s="17" t="str">
        <f>VLOOKUP(D258,Consolidation!B:AA,25,FALSE)</f>
        <v>9L8M</v>
      </c>
      <c r="H258" s="40">
        <f>VLOOKUP(D258,Consolidation!$B$2:$AH$11999,23,FALSE)</f>
        <v>3</v>
      </c>
      <c r="I258" s="65" t="str">
        <f>IF(Tableau4[[#This Row],[Cohorte]]="", "Inactif",
    IF(Tableau4[[#This Row],[Cohorte]]&gt;=30%, "Actif",
       IF(Tableau4[[#This Row],[Cohorte]]&lt;=25%, "Inactif", "À Vérifier")))</f>
        <v>Actif</v>
      </c>
    </row>
    <row r="259" spans="1:9" ht="29.5" customHeight="1" x14ac:dyDescent="0.35">
      <c r="A259" s="16" t="str">
        <f>IF(D259&lt;&gt;"","APP"&amp;TEXT(COUNTA($D$2:D259),"000"),"")</f>
        <v>APP258</v>
      </c>
      <c r="B259" s="17" t="str">
        <f>Individus[[#This Row],[ID_Individu]]</f>
        <v>IND258</v>
      </c>
      <c r="C259" s="17" t="str">
        <f>IFERROR(VLOOKUP(E259,Beneficiaires!B:C,2,FALSE),"Non trouvé")</f>
        <v>BEN017</v>
      </c>
      <c r="D259" s="17" t="str">
        <f>Consolication[[#This Row],[Nom et prénom 0 Name &amp; first name]]</f>
        <v>astadjouma seine</v>
      </c>
      <c r="E259" s="17" t="str">
        <f>VLOOKUP(D259,Consolidation!B:AA,2,FALSE)</f>
        <v>SCOOP YILLAGA YAOURT DU MAYO-KANI (COOP SYYMK)</v>
      </c>
      <c r="F259" s="24" t="str" cm="1">
        <f t="array" ref="F259">_xlfn.XLOOKUP(Tableau4[[#This Row],[Nom_Beneficiaire]]&amp;H259,Classes!$D$2:$D$12000&amp;Classes!$E$2:$E$12000,Classes!$A$2:$A$12000)</f>
        <v>CLA010</v>
      </c>
      <c r="G259" s="17" t="str">
        <f>VLOOKUP(D259,Consolidation!B:AA,25,FALSE)</f>
        <v>07B0</v>
      </c>
      <c r="H259" s="40">
        <f>VLOOKUP(D259,Consolidation!$B$2:$AH$11999,23,FALSE)</f>
        <v>3</v>
      </c>
      <c r="I259" s="65" t="str">
        <f>IF(Tableau4[[#This Row],[Cohorte]]="", "Inactif",
    IF(Tableau4[[#This Row],[Cohorte]]&gt;=30%, "Actif",
       IF(Tableau4[[#This Row],[Cohorte]]&lt;=25%, "Inactif", "À Vérifier")))</f>
        <v>Actif</v>
      </c>
    </row>
    <row r="260" spans="1:9" ht="29.5" customHeight="1" x14ac:dyDescent="0.35">
      <c r="A260" s="16" t="str">
        <f>IF(D260&lt;&gt;"","APP"&amp;TEXT(COUNTA($D$2:D260),"000"),"")</f>
        <v>APP259</v>
      </c>
      <c r="B260" s="17" t="str">
        <f>Individus[[#This Row],[ID_Individu]]</f>
        <v>IND259</v>
      </c>
      <c r="C260" s="17" t="str">
        <f>IFERROR(VLOOKUP(E260,Beneficiaires!B:C,2,FALSE),"Non trouvé")</f>
        <v>BEN017</v>
      </c>
      <c r="D260" s="17" t="str">
        <f>Consolication[[#This Row],[Nom et prénom 0 Name &amp; first name]]</f>
        <v>djamila hamadou</v>
      </c>
      <c r="E260" s="17" t="str">
        <f>VLOOKUP(D260,Consolidation!B:AA,2,FALSE)</f>
        <v>SCOOP YILLAGA YAOURT DU MAYO-KANI (COOP SYYMK)</v>
      </c>
      <c r="F260" s="24" t="str" cm="1">
        <f t="array" ref="F260">_xlfn.XLOOKUP(Tableau4[[#This Row],[Nom_Beneficiaire]]&amp;H260,Classes!$D$2:$D$12000&amp;Classes!$E$2:$E$12000,Classes!$A$2:$A$12000)</f>
        <v>CLA010</v>
      </c>
      <c r="G260" s="17" t="str">
        <f>VLOOKUP(D260,Consolidation!B:AA,25,FALSE)</f>
        <v>0NLO</v>
      </c>
      <c r="H260" s="40">
        <f>VLOOKUP(D260,Consolidation!$B$2:$AH$11999,23,FALSE)</f>
        <v>3</v>
      </c>
      <c r="I260" s="65" t="str">
        <f>IF(Tableau4[[#This Row],[Cohorte]]="", "Inactif",
    IF(Tableau4[[#This Row],[Cohorte]]&gt;=30%, "Actif",
       IF(Tableau4[[#This Row],[Cohorte]]&lt;=25%, "Inactif", "À Vérifier")))</f>
        <v>Actif</v>
      </c>
    </row>
    <row r="261" spans="1:9" ht="29.5" customHeight="1" x14ac:dyDescent="0.35">
      <c r="A261" s="16" t="str">
        <f>IF(D261&lt;&gt;"","APP"&amp;TEXT(COUNTA($D$2:D261),"000"),"")</f>
        <v>APP260</v>
      </c>
      <c r="B261" s="17" t="str">
        <f>Individus[[#This Row],[ID_Individu]]</f>
        <v>IND260</v>
      </c>
      <c r="C261" s="17" t="str">
        <f>IFERROR(VLOOKUP(E261,Beneficiaires!B:C,2,FALSE),"Non trouvé")</f>
        <v>BEN017</v>
      </c>
      <c r="D261" s="17" t="str">
        <f>Consolication[[#This Row],[Nom et prénom 0 Name &amp; first name]]</f>
        <v>fanta souleyman</v>
      </c>
      <c r="E261" s="17" t="str">
        <f>VLOOKUP(D261,Consolidation!B:AA,2,FALSE)</f>
        <v>SCOOP YILLAGA YAOURT DU MAYO-KANI (COOP SYYMK)</v>
      </c>
      <c r="F261" s="24" t="str" cm="1">
        <f t="array" ref="F261">_xlfn.XLOOKUP(Tableau4[[#This Row],[Nom_Beneficiaire]]&amp;H261,Classes!$D$2:$D$12000&amp;Classes!$E$2:$E$12000,Classes!$A$2:$A$12000)</f>
        <v>CLA010</v>
      </c>
      <c r="G261" s="17" t="str">
        <f>VLOOKUP(D261,Consolidation!B:AA,25,FALSE)</f>
        <v>22DS</v>
      </c>
      <c r="H261" s="40">
        <f>VLOOKUP(D261,Consolidation!$B$2:$AH$11999,23,FALSE)</f>
        <v>3</v>
      </c>
      <c r="I261" s="65" t="str">
        <f>IF(Tableau4[[#This Row],[Cohorte]]="", "Inactif",
    IF(Tableau4[[#This Row],[Cohorte]]&gt;=30%, "Actif",
       IF(Tableau4[[#This Row],[Cohorte]]&lt;=25%, "Inactif", "À Vérifier")))</f>
        <v>Actif</v>
      </c>
    </row>
    <row r="262" spans="1:9" ht="29.5" customHeight="1" x14ac:dyDescent="0.35">
      <c r="A262" s="16" t="str">
        <f>IF(D262&lt;&gt;"","APP"&amp;TEXT(COUNTA($D$2:D262),"000"),"")</f>
        <v>APP261</v>
      </c>
      <c r="B262" s="17" t="str">
        <f>Individus[[#This Row],[ID_Individu]]</f>
        <v>IND261</v>
      </c>
      <c r="C262" s="17" t="str">
        <f>IFERROR(VLOOKUP(E262,Beneficiaires!B:C,2,FALSE),"Non trouvé")</f>
        <v>BEN017</v>
      </c>
      <c r="D262" s="17" t="str">
        <f>Consolication[[#This Row],[Nom et prénom 0 Name &amp; first name]]</f>
        <v>aissatou ibrahima</v>
      </c>
      <c r="E262" s="17" t="str">
        <f>VLOOKUP(D262,Consolidation!B:AA,2,FALSE)</f>
        <v>SCOOP YILLAGA YAOURT DU MAYO-KANI (COOP SYYMK)</v>
      </c>
      <c r="F262" s="24" t="str" cm="1">
        <f t="array" ref="F262">_xlfn.XLOOKUP(Tableau4[[#This Row],[Nom_Beneficiaire]]&amp;H262,Classes!$D$2:$D$12000&amp;Classes!$E$2:$E$12000,Classes!$A$2:$A$12000)</f>
        <v>CLA010</v>
      </c>
      <c r="G262" s="17" t="str">
        <f>VLOOKUP(D262,Consolidation!B:AA,25,FALSE)</f>
        <v>66HA</v>
      </c>
      <c r="H262" s="40">
        <f>VLOOKUP(D262,Consolidation!$B$2:$AH$11999,23,FALSE)</f>
        <v>3</v>
      </c>
      <c r="I262" s="65" t="str">
        <f>IF(Tableau4[[#This Row],[Cohorte]]="", "Inactif",
    IF(Tableau4[[#This Row],[Cohorte]]&gt;=30%, "Actif",
       IF(Tableau4[[#This Row],[Cohorte]]&lt;=25%, "Inactif", "À Vérifier")))</f>
        <v>Actif</v>
      </c>
    </row>
    <row r="263" spans="1:9" ht="29.5" customHeight="1" x14ac:dyDescent="0.35">
      <c r="A263" s="16" t="str">
        <f>IF(D263&lt;&gt;"","APP"&amp;TEXT(COUNTA($D$2:D263),"000"),"")</f>
        <v>APP262</v>
      </c>
      <c r="B263" s="17" t="str">
        <f>Individus[[#This Row],[ID_Individu]]</f>
        <v>IND262</v>
      </c>
      <c r="C263" s="17" t="str">
        <f>IFERROR(VLOOKUP(E263,Beneficiaires!B:C,2,FALSE),"Non trouvé")</f>
        <v>BEN017</v>
      </c>
      <c r="D263" s="17" t="str">
        <f>Consolication[[#This Row],[Nom et prénom 0 Name &amp; first name]]</f>
        <v>asmaou oumarou</v>
      </c>
      <c r="E263" s="17" t="str">
        <f>VLOOKUP(D263,Consolidation!B:AA,2,FALSE)</f>
        <v>SCOOP YILLAGA YAOURT DU MAYO-KANI (COOP SYYMK)</v>
      </c>
      <c r="F263" s="24" t="str" cm="1">
        <f t="array" ref="F263">_xlfn.XLOOKUP(Tableau4[[#This Row],[Nom_Beneficiaire]]&amp;H263,Classes!$D$2:$D$12000&amp;Classes!$E$2:$E$12000,Classes!$A$2:$A$12000)</f>
        <v>CLA010</v>
      </c>
      <c r="G263" s="17" t="str">
        <f>VLOOKUP(D263,Consolidation!B:AA,25,FALSE)</f>
        <v>NS1J</v>
      </c>
      <c r="H263" s="40">
        <f>VLOOKUP(D263,Consolidation!$B$2:$AH$11999,23,FALSE)</f>
        <v>3</v>
      </c>
      <c r="I263" s="65" t="str">
        <f>IF(Tableau4[[#This Row],[Cohorte]]="", "Inactif",
    IF(Tableau4[[#This Row],[Cohorte]]&gt;=30%, "Actif",
       IF(Tableau4[[#This Row],[Cohorte]]&lt;=25%, "Inactif", "À Vérifier")))</f>
        <v>Actif</v>
      </c>
    </row>
    <row r="264" spans="1:9" ht="29.5" customHeight="1" x14ac:dyDescent="0.35">
      <c r="A264" s="16" t="str">
        <f>IF(D264&lt;&gt;"","APP"&amp;TEXT(COUNTA($D$2:D264),"000"),"")</f>
        <v>APP263</v>
      </c>
      <c r="B264" s="17" t="str">
        <f>Individus[[#This Row],[ID_Individu]]</f>
        <v>IND263</v>
      </c>
      <c r="C264" s="17" t="str">
        <f>IFERROR(VLOOKUP(E264,Beneficiaires!B:C,2,FALSE),"Non trouvé")</f>
        <v>BEN017</v>
      </c>
      <c r="D264" s="17" t="str">
        <f>Consolication[[#This Row],[Nom et prénom 0 Name &amp; first name]]</f>
        <v>kaltoum mohamadou</v>
      </c>
      <c r="E264" s="17" t="str">
        <f>VLOOKUP(D264,Consolidation!B:AA,2,FALSE)</f>
        <v>SCOOP YILLAGA YAOURT DU MAYO-KANI (COOP SYYMK)</v>
      </c>
      <c r="F264" s="24" t="str" cm="1">
        <f t="array" ref="F264">_xlfn.XLOOKUP(Tableau4[[#This Row],[Nom_Beneficiaire]]&amp;H264,Classes!$D$2:$D$12000&amp;Classes!$E$2:$E$12000,Classes!$A$2:$A$12000)</f>
        <v>CLA010</v>
      </c>
      <c r="G264" s="17" t="str">
        <f>VLOOKUP(D264,Consolidation!B:AA,25,FALSE)</f>
        <v>O4FP</v>
      </c>
      <c r="H264" s="40">
        <f>VLOOKUP(D264,Consolidation!$B$2:$AH$11999,23,FALSE)</f>
        <v>3</v>
      </c>
      <c r="I264" s="65" t="str">
        <f>IF(Tableau4[[#This Row],[Cohorte]]="", "Inactif",
    IF(Tableau4[[#This Row],[Cohorte]]&gt;=30%, "Actif",
       IF(Tableau4[[#This Row],[Cohorte]]&lt;=25%, "Inactif", "À Vérifier")))</f>
        <v>Actif</v>
      </c>
    </row>
    <row r="265" spans="1:9" ht="29.5" customHeight="1" x14ac:dyDescent="0.35">
      <c r="A265" s="16" t="str">
        <f>IF(D265&lt;&gt;"","APP"&amp;TEXT(COUNTA($D$2:D265),"000"),"")</f>
        <v>APP264</v>
      </c>
      <c r="B265" s="17" t="str">
        <f>Individus[[#This Row],[ID_Individu]]</f>
        <v>IND264</v>
      </c>
      <c r="C265" s="17" t="str">
        <f>IFERROR(VLOOKUP(E265,Beneficiaires!B:C,2,FALSE),"Non trouvé")</f>
        <v>BEN017</v>
      </c>
      <c r="D265" s="17" t="str">
        <f>Consolication[[#This Row],[Nom et prénom 0 Name &amp; first name]]</f>
        <v>aissatou mahamat</v>
      </c>
      <c r="E265" s="17" t="str">
        <f>VLOOKUP(D265,Consolidation!B:AA,2,FALSE)</f>
        <v>SCOOP YILLAGA YAOURT DU MAYO-KANI (COOP SYYMK)</v>
      </c>
      <c r="F265" s="24" t="str" cm="1">
        <f t="array" ref="F265">_xlfn.XLOOKUP(Tableau4[[#This Row],[Nom_Beneficiaire]]&amp;H265,Classes!$D$2:$D$12000&amp;Classes!$E$2:$E$12000,Classes!$A$2:$A$12000)</f>
        <v>CLA010</v>
      </c>
      <c r="G265" s="17" t="str">
        <f>VLOOKUP(D265,Consolidation!B:AA,25,FALSE)</f>
        <v>0IAU</v>
      </c>
      <c r="H265" s="40">
        <f>VLOOKUP(D265,Consolidation!$B$2:$AH$11999,23,FALSE)</f>
        <v>3</v>
      </c>
      <c r="I265" s="65" t="str">
        <f>IF(Tableau4[[#This Row],[Cohorte]]="", "Inactif",
    IF(Tableau4[[#This Row],[Cohorte]]&gt;=30%, "Actif",
       IF(Tableau4[[#This Row],[Cohorte]]&lt;=25%, "Inactif", "À Vérifier")))</f>
        <v>Actif</v>
      </c>
    </row>
    <row r="266" spans="1:9" ht="29.5" customHeight="1" x14ac:dyDescent="0.35">
      <c r="A266" s="16" t="str">
        <f>IF(D266&lt;&gt;"","APP"&amp;TEXT(COUNTA($D$2:D266),"000"),"")</f>
        <v>APP265</v>
      </c>
      <c r="B266" s="17" t="str">
        <f>Individus[[#This Row],[ID_Individu]]</f>
        <v>IND265</v>
      </c>
      <c r="C266" s="17" t="str">
        <f>IFERROR(VLOOKUP(E266,Beneficiaires!B:C,2,FALSE),"Non trouvé")</f>
        <v>BEN017</v>
      </c>
      <c r="D266" s="17" t="str">
        <f>Consolication[[#This Row],[Nom et prénom 0 Name &amp; first name]]</f>
        <v>habbib sadjo</v>
      </c>
      <c r="E266" s="17" t="str">
        <f>VLOOKUP(D266,Consolidation!B:AA,2,FALSE)</f>
        <v>SCOOP YILLAGA YAOURT DU MAYO-KANI (COOP SYYMK)</v>
      </c>
      <c r="F266" s="24" t="str" cm="1">
        <f t="array" ref="F266">_xlfn.XLOOKUP(Tableau4[[#This Row],[Nom_Beneficiaire]]&amp;H266,Classes!$D$2:$D$12000&amp;Classes!$E$2:$E$12000,Classes!$A$2:$A$12000)</f>
        <v>CLA010</v>
      </c>
      <c r="G266" s="17" t="str">
        <f>VLOOKUP(D266,Consolidation!B:AA,25,FALSE)</f>
        <v>20S9</v>
      </c>
      <c r="H266" s="40">
        <f>VLOOKUP(D266,Consolidation!$B$2:$AH$11999,23,FALSE)</f>
        <v>3</v>
      </c>
      <c r="I266" s="65" t="str">
        <f>IF(Tableau4[[#This Row],[Cohorte]]="", "Inactif",
    IF(Tableau4[[#This Row],[Cohorte]]&gt;=30%, "Actif",
       IF(Tableau4[[#This Row],[Cohorte]]&lt;=25%, "Inactif", "À Vérifier")))</f>
        <v>Actif</v>
      </c>
    </row>
    <row r="267" spans="1:9" ht="29.5" customHeight="1" x14ac:dyDescent="0.35">
      <c r="A267" s="16" t="str">
        <f>IF(D267&lt;&gt;"","APP"&amp;TEXT(COUNTA($D$2:D267),"000"),"")</f>
        <v>APP266</v>
      </c>
      <c r="B267" s="17" t="str">
        <f>Individus[[#This Row],[ID_Individu]]</f>
        <v>IND266</v>
      </c>
      <c r="C267" s="17" t="str">
        <f>IFERROR(VLOOKUP(E267,Beneficiaires!B:C,2,FALSE),"Non trouvé")</f>
        <v>BEN017</v>
      </c>
      <c r="D267" s="17" t="str">
        <f>Consolication[[#This Row],[Nom et prénom 0 Name &amp; first name]]</f>
        <v>djebba hamadou</v>
      </c>
      <c r="E267" s="17" t="str">
        <f>VLOOKUP(D267,Consolidation!B:AA,2,FALSE)</f>
        <v>SCOOP YILLAGA YAOURT DU MAYO-KANI (COOP SYYMK)</v>
      </c>
      <c r="F267" s="24" t="str" cm="1">
        <f t="array" ref="F267">_xlfn.XLOOKUP(Tableau4[[#This Row],[Nom_Beneficiaire]]&amp;H267,Classes!$D$2:$D$12000&amp;Classes!$E$2:$E$12000,Classes!$A$2:$A$12000)</f>
        <v>CLA010</v>
      </c>
      <c r="G267" s="17" t="str">
        <f>VLOOKUP(D267,Consolidation!B:AA,25,FALSE)</f>
        <v>8X70</v>
      </c>
      <c r="H267" s="40">
        <f>VLOOKUP(D267,Consolidation!$B$2:$AH$11999,23,FALSE)</f>
        <v>3</v>
      </c>
      <c r="I267" s="65" t="str">
        <f>IF(Tableau4[[#This Row],[Cohorte]]="", "Inactif",
    IF(Tableau4[[#This Row],[Cohorte]]&gt;=30%, "Actif",
       IF(Tableau4[[#This Row],[Cohorte]]&lt;=25%, "Inactif", "À Vérifier")))</f>
        <v>Actif</v>
      </c>
    </row>
    <row r="268" spans="1:9" ht="29.5" customHeight="1" x14ac:dyDescent="0.35">
      <c r="A268" s="16" t="str">
        <f>IF(D268&lt;&gt;"","APP"&amp;TEXT(COUNTA($D$2:D268),"000"),"")</f>
        <v>APP267</v>
      </c>
      <c r="B268" s="17" t="str">
        <f>Individus[[#This Row],[ID_Individu]]</f>
        <v>IND267</v>
      </c>
      <c r="C268" s="17" t="str">
        <f>IFERROR(VLOOKUP(E268,Beneficiaires!B:C,2,FALSE),"Non trouvé")</f>
        <v>BEN036</v>
      </c>
      <c r="D268" s="17" t="str">
        <f>Consolication[[#This Row],[Nom et prénom 0 Name &amp; first name]]</f>
        <v>NGAKO Elise</v>
      </c>
      <c r="E268" s="17" t="str">
        <f>VLOOKUP(D268,Consolidation!B:AA,2,FALSE)</f>
        <v>GROUPEMENT INTERPROFESSIONNEL DES ARTISANS (GIPA)</v>
      </c>
      <c r="F268" s="24" t="str" cm="1">
        <f t="array" ref="F268">_xlfn.XLOOKUP(Tableau4[[#This Row],[Nom_Beneficiaire]]&amp;H268,Classes!$D$2:$D$12000&amp;Classes!$E$2:$E$12000,Classes!$A$2:$A$12000)</f>
        <v>CLA012</v>
      </c>
      <c r="G268" s="17" t="str">
        <f>VLOOKUP(D268,Consolidation!B:AA,25,FALSE)</f>
        <v>6OOY</v>
      </c>
      <c r="H268" s="40">
        <f>VLOOKUP(D268,Consolidation!$B$2:$AH$11999,23,FALSE)</f>
        <v>1</v>
      </c>
      <c r="I268" s="65" t="str">
        <f>IF(Tableau4[[#This Row],[Cohorte]]="", "Inactif",
    IF(Tableau4[[#This Row],[Cohorte]]&gt;=30%, "Actif",
       IF(Tableau4[[#This Row],[Cohorte]]&lt;=25%, "Inactif", "À Vérifier")))</f>
        <v>Actif</v>
      </c>
    </row>
    <row r="269" spans="1:9" ht="29.5" customHeight="1" x14ac:dyDescent="0.35">
      <c r="A269" s="16" t="str">
        <f>IF(D269&lt;&gt;"","APP"&amp;TEXT(COUNTA($D$2:D269),"000"),"")</f>
        <v>APP268</v>
      </c>
      <c r="B269" s="17" t="str">
        <f>Individus[[#This Row],[ID_Individu]]</f>
        <v>IND268</v>
      </c>
      <c r="C269" s="17" t="str">
        <f>IFERROR(VLOOKUP(E269,Beneficiaires!B:C,2,FALSE),"Non trouvé")</f>
        <v>BEN036</v>
      </c>
      <c r="D269" s="17" t="str">
        <f>Consolication[[#This Row],[Nom et prénom 0 Name &amp; first name]]</f>
        <v>WOUKENG Angel</v>
      </c>
      <c r="E269" s="17" t="str">
        <f>VLOOKUP(D269,Consolidation!B:AA,2,FALSE)</f>
        <v>GROUPEMENT INTERPROFESSIONNEL DES ARTISANS (GIPA)</v>
      </c>
      <c r="F269" s="24" t="str" cm="1">
        <f t="array" ref="F269">_xlfn.XLOOKUP(Tableau4[[#This Row],[Nom_Beneficiaire]]&amp;H269,Classes!$D$2:$D$12000&amp;Classes!$E$2:$E$12000,Classes!$A$2:$A$12000)</f>
        <v>CLA012</v>
      </c>
      <c r="G269" s="17" t="str">
        <f>VLOOKUP(D269,Consolidation!B:AA,25,FALSE)</f>
        <v>667Z</v>
      </c>
      <c r="H269" s="40">
        <f>VLOOKUP(D269,Consolidation!$B$2:$AH$11999,23,FALSE)</f>
        <v>1</v>
      </c>
      <c r="I269" s="65" t="str">
        <f>IF(Tableau4[[#This Row],[Cohorte]]="", "Inactif",
    IF(Tableau4[[#This Row],[Cohorte]]&gt;=30%, "Actif",
       IF(Tableau4[[#This Row],[Cohorte]]&lt;=25%, "Inactif", "À Vérifier")))</f>
        <v>Actif</v>
      </c>
    </row>
    <row r="270" spans="1:9" ht="29.5" customHeight="1" x14ac:dyDescent="0.35">
      <c r="A270" s="16" t="str">
        <f>IF(D270&lt;&gt;"","APP"&amp;TEXT(COUNTA($D$2:D270),"000"),"")</f>
        <v>APP269</v>
      </c>
      <c r="B270" s="17" t="str">
        <f>Individus[[#This Row],[ID_Individu]]</f>
        <v>IND269</v>
      </c>
      <c r="C270" s="17" t="str">
        <f>IFERROR(VLOOKUP(E270,Beneficiaires!B:C,2,FALSE),"Non trouvé")</f>
        <v>BEN036</v>
      </c>
      <c r="D270" s="17" t="str">
        <f>Consolication[[#This Row],[Nom et prénom 0 Name &amp; first name]]</f>
        <v>BIAYA epse TEGANTCHOUANG Olga ,G</v>
      </c>
      <c r="E270" s="17" t="str">
        <f>VLOOKUP(D270,Consolidation!B:AA,2,FALSE)</f>
        <v>GROUPEMENT INTERPROFESSIONNEL DES ARTISANS (GIPA)</v>
      </c>
      <c r="F270" s="24" t="str" cm="1">
        <f t="array" ref="F270">_xlfn.XLOOKUP(Tableau4[[#This Row],[Nom_Beneficiaire]]&amp;H270,Classes!$D$2:$D$12000&amp;Classes!$E$2:$E$12000,Classes!$A$2:$A$12000)</f>
        <v>CLA012</v>
      </c>
      <c r="G270" s="17" t="str">
        <f>VLOOKUP(D270,Consolidation!B:AA,25,FALSE)</f>
        <v>XEH8</v>
      </c>
      <c r="H270" s="40">
        <f>VLOOKUP(D270,Consolidation!$B$2:$AH$11999,23,FALSE)</f>
        <v>1</v>
      </c>
      <c r="I270" s="65" t="str">
        <f>IF(Tableau4[[#This Row],[Cohorte]]="", "Inactif",
    IF(Tableau4[[#This Row],[Cohorte]]&gt;=30%, "Actif",
       IF(Tableau4[[#This Row],[Cohorte]]&lt;=25%, "Inactif", "À Vérifier")))</f>
        <v>Actif</v>
      </c>
    </row>
    <row r="271" spans="1:9" ht="29.5" customHeight="1" x14ac:dyDescent="0.35">
      <c r="A271" s="16" t="str">
        <f>IF(D271&lt;&gt;"","APP"&amp;TEXT(COUNTA($D$2:D271),"000"),"")</f>
        <v>APP270</v>
      </c>
      <c r="B271" s="17" t="str">
        <f>Individus[[#This Row],[ID_Individu]]</f>
        <v>IND270</v>
      </c>
      <c r="C271" s="17" t="str">
        <f>IFERROR(VLOOKUP(E271,Beneficiaires!B:C,2,FALSE),"Non trouvé")</f>
        <v>BEN036</v>
      </c>
      <c r="D271" s="17" t="str">
        <f>Consolication[[#This Row],[Nom et prénom 0 Name &amp; first name]]</f>
        <v>BIKAI Clarice Eugénie</v>
      </c>
      <c r="E271" s="17" t="str">
        <f>VLOOKUP(D271,Consolidation!B:AA,2,FALSE)</f>
        <v>GROUPEMENT INTERPROFESSIONNEL DES ARTISANS (GIPA)</v>
      </c>
      <c r="F271" s="24" t="str" cm="1">
        <f t="array" ref="F271">_xlfn.XLOOKUP(Tableau4[[#This Row],[Nom_Beneficiaire]]&amp;H271,Classes!$D$2:$D$12000&amp;Classes!$E$2:$E$12000,Classes!$A$2:$A$12000)</f>
        <v>CLA012</v>
      </c>
      <c r="G271" s="17" t="str">
        <f>VLOOKUP(D271,Consolidation!B:AA,25,FALSE)</f>
        <v>EAYB</v>
      </c>
      <c r="H271" s="40">
        <f>VLOOKUP(D271,Consolidation!$B$2:$AH$11999,23,FALSE)</f>
        <v>1</v>
      </c>
      <c r="I271" s="65" t="str">
        <f>IF(Tableau4[[#This Row],[Cohorte]]="", "Inactif",
    IF(Tableau4[[#This Row],[Cohorte]]&gt;=30%, "Actif",
       IF(Tableau4[[#This Row],[Cohorte]]&lt;=25%, "Inactif", "À Vérifier")))</f>
        <v>Actif</v>
      </c>
    </row>
    <row r="272" spans="1:9" ht="29.5" customHeight="1" x14ac:dyDescent="0.35">
      <c r="A272" s="16" t="str">
        <f>IF(D272&lt;&gt;"","APP"&amp;TEXT(COUNTA($D$2:D272),"000"),"")</f>
        <v>APP271</v>
      </c>
      <c r="B272" s="17" t="str">
        <f>Individus[[#This Row],[ID_Individu]]</f>
        <v>IND271</v>
      </c>
      <c r="C272" s="17" t="str">
        <f>IFERROR(VLOOKUP(E272,Beneficiaires!B:C,2,FALSE),"Non trouvé")</f>
        <v>BEN036</v>
      </c>
      <c r="D272" s="17" t="str">
        <f>Consolication[[#This Row],[Nom et prénom 0 Name &amp; first name]]</f>
        <v>MONGANG Pauline</v>
      </c>
      <c r="E272" s="17" t="str">
        <f>VLOOKUP(D272,Consolidation!B:AA,2,FALSE)</f>
        <v>GROUPEMENT INTERPROFESSIONNEL DES ARTISANS (GIPA)</v>
      </c>
      <c r="F272" s="24" t="str" cm="1">
        <f t="array" ref="F272">_xlfn.XLOOKUP(Tableau4[[#This Row],[Nom_Beneficiaire]]&amp;H272,Classes!$D$2:$D$12000&amp;Classes!$E$2:$E$12000,Classes!$A$2:$A$12000)</f>
        <v>CLA012</v>
      </c>
      <c r="G272" s="17" t="str">
        <f>VLOOKUP(D272,Consolidation!B:AA,25,FALSE)</f>
        <v>56ND</v>
      </c>
      <c r="H272" s="40">
        <f>VLOOKUP(D272,Consolidation!$B$2:$AH$11999,23,FALSE)</f>
        <v>1</v>
      </c>
      <c r="I272" s="65" t="str">
        <f>IF(Tableau4[[#This Row],[Cohorte]]="", "Inactif",
    IF(Tableau4[[#This Row],[Cohorte]]&gt;=30%, "Actif",
       IF(Tableau4[[#This Row],[Cohorte]]&lt;=25%, "Inactif", "À Vérifier")))</f>
        <v>Actif</v>
      </c>
    </row>
    <row r="273" spans="1:9" ht="29.5" customHeight="1" x14ac:dyDescent="0.35">
      <c r="A273" s="16" t="str">
        <f>IF(D273&lt;&gt;"","APP"&amp;TEXT(COUNTA($D$2:D273),"000"),"")</f>
        <v>APP272</v>
      </c>
      <c r="B273" s="17" t="str">
        <f>Individus[[#This Row],[ID_Individu]]</f>
        <v>IND272</v>
      </c>
      <c r="C273" s="17" t="str">
        <f>IFERROR(VLOOKUP(E273,Beneficiaires!B:C,2,FALSE),"Non trouvé")</f>
        <v>BEN036</v>
      </c>
      <c r="D273" s="17" t="str">
        <f>Consolication[[#This Row],[Nom et prénom 0 Name &amp; first name]]</f>
        <v>DJUIKOUO SIPOFO</v>
      </c>
      <c r="E273" s="17" t="str">
        <f>VLOOKUP(D273,Consolidation!B:AA,2,FALSE)</f>
        <v>GROUPEMENT INTERPROFESSIONNEL DES ARTISANS (GIPA)</v>
      </c>
      <c r="F273" s="24" t="str" cm="1">
        <f t="array" ref="F273">_xlfn.XLOOKUP(Tableau4[[#This Row],[Nom_Beneficiaire]]&amp;H273,Classes!$D$2:$D$12000&amp;Classes!$E$2:$E$12000,Classes!$A$2:$A$12000)</f>
        <v>CLA012</v>
      </c>
      <c r="G273" s="17" t="str">
        <f>VLOOKUP(D273,Consolidation!B:AA,25,FALSE)</f>
        <v>9J4L</v>
      </c>
      <c r="H273" s="40">
        <f>VLOOKUP(D273,Consolidation!$B$2:$AH$11999,23,FALSE)</f>
        <v>1</v>
      </c>
      <c r="I273" s="65" t="str">
        <f>IF(Tableau4[[#This Row],[Cohorte]]="", "Inactif",
    IF(Tableau4[[#This Row],[Cohorte]]&gt;=30%, "Actif",
       IF(Tableau4[[#This Row],[Cohorte]]&lt;=25%, "Inactif", "À Vérifier")))</f>
        <v>Actif</v>
      </c>
    </row>
    <row r="274" spans="1:9" ht="29.5" customHeight="1" x14ac:dyDescent="0.35">
      <c r="A274" s="16" t="str">
        <f>IF(D274&lt;&gt;"","APP"&amp;TEXT(COUNTA($D$2:D274),"000"),"")</f>
        <v>APP273</v>
      </c>
      <c r="B274" s="17" t="str">
        <f>Individus[[#This Row],[ID_Individu]]</f>
        <v>IND273</v>
      </c>
      <c r="C274" s="17" t="str">
        <f>IFERROR(VLOOKUP(E274,Beneficiaires!B:C,2,FALSE),"Non trouvé")</f>
        <v>BEN036</v>
      </c>
      <c r="D274" s="17" t="str">
        <f>Consolication[[#This Row],[Nom et prénom 0 Name &amp; first name]]</f>
        <v>DONGHO DONGMO Juliette Stéphanie</v>
      </c>
      <c r="E274" s="17" t="str">
        <f>VLOOKUP(D274,Consolidation!B:AA,2,FALSE)</f>
        <v>GROUPEMENT INTERPROFESSIONNEL DES ARTISANS (GIPA)</v>
      </c>
      <c r="F274" s="24" t="str" cm="1">
        <f t="array" ref="F274">_xlfn.XLOOKUP(Tableau4[[#This Row],[Nom_Beneficiaire]]&amp;H274,Classes!$D$2:$D$12000&amp;Classes!$E$2:$E$12000,Classes!$A$2:$A$12000)</f>
        <v>CLA012</v>
      </c>
      <c r="G274" s="17" t="str">
        <f>VLOOKUP(D274,Consolidation!B:AA,25,FALSE)</f>
        <v>29H6</v>
      </c>
      <c r="H274" s="40">
        <f>VLOOKUP(D274,Consolidation!$B$2:$AH$11999,23,FALSE)</f>
        <v>1</v>
      </c>
      <c r="I274" s="65" t="str">
        <f>IF(Tableau4[[#This Row],[Cohorte]]="", "Inactif",
    IF(Tableau4[[#This Row],[Cohorte]]&gt;=30%, "Actif",
       IF(Tableau4[[#This Row],[Cohorte]]&lt;=25%, "Inactif", "À Vérifier")))</f>
        <v>Actif</v>
      </c>
    </row>
    <row r="275" spans="1:9" ht="29.5" customHeight="1" x14ac:dyDescent="0.35">
      <c r="A275" s="16" t="str">
        <f>IF(D275&lt;&gt;"","APP"&amp;TEXT(COUNTA($D$2:D275),"000"),"")</f>
        <v>APP274</v>
      </c>
      <c r="B275" s="17" t="str">
        <f>Individus[[#This Row],[ID_Individu]]</f>
        <v>IND274</v>
      </c>
      <c r="C275" s="17" t="str">
        <f>IFERROR(VLOOKUP(E275,Beneficiaires!B:C,2,FALSE),"Non trouvé")</f>
        <v>BEN036</v>
      </c>
      <c r="D275" s="17" t="str">
        <f>Consolication[[#This Row],[Nom et prénom 0 Name &amp; first name]]</f>
        <v>KONDJOUA MANE Anelle</v>
      </c>
      <c r="E275" s="17" t="str">
        <f>VLOOKUP(D275,Consolidation!B:AA,2,FALSE)</f>
        <v>GROUPEMENT INTERPROFESSIONNEL DES ARTISANS (GIPA)</v>
      </c>
      <c r="F275" s="24" t="str" cm="1">
        <f t="array" ref="F275">_xlfn.XLOOKUP(Tableau4[[#This Row],[Nom_Beneficiaire]]&amp;H275,Classes!$D$2:$D$12000&amp;Classes!$E$2:$E$12000,Classes!$A$2:$A$12000)</f>
        <v>CLA012</v>
      </c>
      <c r="G275" s="17" t="str">
        <f>VLOOKUP(D275,Consolidation!B:AA,25,FALSE)</f>
        <v>086K</v>
      </c>
      <c r="H275" s="40">
        <f>VLOOKUP(D275,Consolidation!$B$2:$AH$11999,23,FALSE)</f>
        <v>1</v>
      </c>
      <c r="I275" s="65" t="str">
        <f>IF(Tableau4[[#This Row],[Cohorte]]="", "Inactif",
    IF(Tableau4[[#This Row],[Cohorte]]&gt;=30%, "Actif",
       IF(Tableau4[[#This Row],[Cohorte]]&lt;=25%, "Inactif", "À Vérifier")))</f>
        <v>Actif</v>
      </c>
    </row>
    <row r="276" spans="1:9" ht="29.5" customHeight="1" x14ac:dyDescent="0.35">
      <c r="A276" s="16" t="str">
        <f>IF(D276&lt;&gt;"","APP"&amp;TEXT(COUNTA($D$2:D276),"000"),"")</f>
        <v>APP275</v>
      </c>
      <c r="B276" s="17" t="str">
        <f>Individus[[#This Row],[ID_Individu]]</f>
        <v>IND275</v>
      </c>
      <c r="C276" s="17" t="str">
        <f>IFERROR(VLOOKUP(E276,Beneficiaires!B:C,2,FALSE),"Non trouvé")</f>
        <v>BEN036</v>
      </c>
      <c r="D276" s="17" t="str">
        <f>Consolication[[#This Row],[Nom et prénom 0 Name &amp; first name]]</f>
        <v>KOUSSU KOM Judith, F</v>
      </c>
      <c r="E276" s="17" t="str">
        <f>VLOOKUP(D276,Consolidation!B:AA,2,FALSE)</f>
        <v>GROUPEMENT INTERPROFESSIONNEL DES ARTISANS (GIPA)</v>
      </c>
      <c r="F276" s="24" t="str" cm="1">
        <f t="array" ref="F276">_xlfn.XLOOKUP(Tableau4[[#This Row],[Nom_Beneficiaire]]&amp;H276,Classes!$D$2:$D$12000&amp;Classes!$E$2:$E$12000,Classes!$A$2:$A$12000)</f>
        <v>CLA012</v>
      </c>
      <c r="G276" s="17" t="str">
        <f>VLOOKUP(D276,Consolidation!B:AA,25,FALSE)</f>
        <v>5ZS9</v>
      </c>
      <c r="H276" s="40">
        <f>VLOOKUP(D276,Consolidation!$B$2:$AH$11999,23,FALSE)</f>
        <v>1</v>
      </c>
      <c r="I276" s="65" t="str">
        <f>IF(Tableau4[[#This Row],[Cohorte]]="", "Inactif",
    IF(Tableau4[[#This Row],[Cohorte]]&gt;=30%, "Actif",
       IF(Tableau4[[#This Row],[Cohorte]]&lt;=25%, "Inactif", "À Vérifier")))</f>
        <v>Actif</v>
      </c>
    </row>
    <row r="277" spans="1:9" ht="29.5" customHeight="1" x14ac:dyDescent="0.35">
      <c r="A277" s="16" t="str">
        <f>IF(D277&lt;&gt;"","APP"&amp;TEXT(COUNTA($D$2:D277),"000"),"")</f>
        <v>APP276</v>
      </c>
      <c r="B277" s="17" t="str">
        <f>Individus[[#This Row],[ID_Individu]]</f>
        <v>IND276</v>
      </c>
      <c r="C277" s="17" t="str">
        <f>IFERROR(VLOOKUP(E277,Beneficiaires!B:C,2,FALSE),"Non trouvé")</f>
        <v>BEN036</v>
      </c>
      <c r="D277" s="17" t="str">
        <f>Consolication[[#This Row],[Nom et prénom 0 Name &amp; first name]]</f>
        <v>KOSEN A BABA Joséphine</v>
      </c>
      <c r="E277" s="17" t="str">
        <f>VLOOKUP(D277,Consolidation!B:AA,2,FALSE)</f>
        <v>GROUPEMENT INTERPROFESSIONNEL DES ARTISANS (GIPA)</v>
      </c>
      <c r="F277" s="24" t="str" cm="1">
        <f t="array" ref="F277">_xlfn.XLOOKUP(Tableau4[[#This Row],[Nom_Beneficiaire]]&amp;H277,Classes!$D$2:$D$12000&amp;Classes!$E$2:$E$12000,Classes!$A$2:$A$12000)</f>
        <v>CLA012</v>
      </c>
      <c r="G277" s="17" t="str">
        <f>VLOOKUP(D277,Consolidation!B:AA,25,FALSE)</f>
        <v>TG4Z</v>
      </c>
      <c r="H277" s="40">
        <f>VLOOKUP(D277,Consolidation!$B$2:$AH$11999,23,FALSE)</f>
        <v>1</v>
      </c>
      <c r="I277" s="65" t="str">
        <f>IF(Tableau4[[#This Row],[Cohorte]]="", "Inactif",
    IF(Tableau4[[#This Row],[Cohorte]]&gt;=30%, "Actif",
       IF(Tableau4[[#This Row],[Cohorte]]&lt;=25%, "Inactif", "À Vérifier")))</f>
        <v>Actif</v>
      </c>
    </row>
    <row r="278" spans="1:9" ht="29.5" customHeight="1" x14ac:dyDescent="0.35">
      <c r="A278" s="16" t="str">
        <f>IF(D278&lt;&gt;"","APP"&amp;TEXT(COUNTA($D$2:D278),"000"),"")</f>
        <v>APP277</v>
      </c>
      <c r="B278" s="17" t="str">
        <f>Individus[[#This Row],[ID_Individu]]</f>
        <v>IND277</v>
      </c>
      <c r="C278" s="17" t="str">
        <f>IFERROR(VLOOKUP(E278,Beneficiaires!B:C,2,FALSE),"Non trouvé")</f>
        <v>BEN036</v>
      </c>
      <c r="D278" s="17" t="str">
        <f>Consolication[[#This Row],[Nom et prénom 0 Name &amp; first name]]</f>
        <v>ESSO TOUKOU Rébecca</v>
      </c>
      <c r="E278" s="17" t="str">
        <f>VLOOKUP(D278,Consolidation!B:AA,2,FALSE)</f>
        <v>GROUPEMENT INTERPROFESSIONNEL DES ARTISANS (GIPA)</v>
      </c>
      <c r="F278" s="24" t="str" cm="1">
        <f t="array" ref="F278">_xlfn.XLOOKUP(Tableau4[[#This Row],[Nom_Beneficiaire]]&amp;H278,Classes!$D$2:$D$12000&amp;Classes!$E$2:$E$12000,Classes!$A$2:$A$12000)</f>
        <v>CLA012</v>
      </c>
      <c r="G278" s="17" t="str">
        <f>VLOOKUP(D278,Consolidation!B:AA,25,FALSE)</f>
        <v>SV39</v>
      </c>
      <c r="H278" s="40">
        <f>VLOOKUP(D278,Consolidation!$B$2:$AH$11999,23,FALSE)</f>
        <v>1</v>
      </c>
      <c r="I278" s="65" t="str">
        <f>IF(Tableau4[[#This Row],[Cohorte]]="", "Inactif",
    IF(Tableau4[[#This Row],[Cohorte]]&gt;=30%, "Actif",
       IF(Tableau4[[#This Row],[Cohorte]]&lt;=25%, "Inactif", "À Vérifier")))</f>
        <v>Actif</v>
      </c>
    </row>
    <row r="279" spans="1:9" ht="29.5" customHeight="1" x14ac:dyDescent="0.35">
      <c r="A279" s="16" t="str">
        <f>IF(D279&lt;&gt;"","APP"&amp;TEXT(COUNTA($D$2:D279),"000"),"")</f>
        <v>APP278</v>
      </c>
      <c r="B279" s="17" t="str">
        <f>Individus[[#This Row],[ID_Individu]]</f>
        <v>IND278</v>
      </c>
      <c r="C279" s="17" t="str">
        <f>IFERROR(VLOOKUP(E279,Beneficiaires!B:C,2,FALSE),"Non trouvé")</f>
        <v>BEN036</v>
      </c>
      <c r="D279" s="17" t="str">
        <f>Consolication[[#This Row],[Nom et prénom 0 Name &amp; first name]]</f>
        <v>MAKOUDJOU Elisabeth</v>
      </c>
      <c r="E279" s="17" t="str">
        <f>VLOOKUP(D279,Consolidation!B:AA,2,FALSE)</f>
        <v>GROUPEMENT INTERPROFESSIONNEL DES ARTISANS (GIPA)</v>
      </c>
      <c r="F279" s="24" t="str" cm="1">
        <f t="array" ref="F279">_xlfn.XLOOKUP(Tableau4[[#This Row],[Nom_Beneficiaire]]&amp;H279,Classes!$D$2:$D$12000&amp;Classes!$E$2:$E$12000,Classes!$A$2:$A$12000)</f>
        <v>CLA012</v>
      </c>
      <c r="G279" s="17" t="str">
        <f>VLOOKUP(D279,Consolidation!B:AA,25,FALSE)</f>
        <v>3I11</v>
      </c>
      <c r="H279" s="40">
        <f>VLOOKUP(D279,Consolidation!$B$2:$AH$11999,23,FALSE)</f>
        <v>1</v>
      </c>
      <c r="I279" s="65" t="str">
        <f>IF(Tableau4[[#This Row],[Cohorte]]="", "Inactif",
    IF(Tableau4[[#This Row],[Cohorte]]&gt;=30%, "Actif",
       IF(Tableau4[[#This Row],[Cohorte]]&lt;=25%, "Inactif", "À Vérifier")))</f>
        <v>Actif</v>
      </c>
    </row>
    <row r="280" spans="1:9" ht="29.5" customHeight="1" x14ac:dyDescent="0.35">
      <c r="A280" s="16" t="str">
        <f>IF(D280&lt;&gt;"","APP"&amp;TEXT(COUNTA($D$2:D280),"000"),"")</f>
        <v>APP279</v>
      </c>
      <c r="B280" s="17" t="str">
        <f>Individus[[#This Row],[ID_Individu]]</f>
        <v>IND279</v>
      </c>
      <c r="C280" s="17" t="str">
        <f>IFERROR(VLOOKUP(E280,Beneficiaires!B:C,2,FALSE),"Non trouvé")</f>
        <v>BEN036</v>
      </c>
      <c r="D280" s="17" t="str">
        <f>Consolication[[#This Row],[Nom et prénom 0 Name &amp; first name]]</f>
        <v>BANGKOU LEKEMI Laure</v>
      </c>
      <c r="E280" s="17" t="str">
        <f>VLOOKUP(D280,Consolidation!B:AA,2,FALSE)</f>
        <v>GROUPEMENT INTERPROFESSIONNEL DES ARTISANS (GIPA)</v>
      </c>
      <c r="F280" s="24" t="str" cm="1">
        <f t="array" ref="F280">_xlfn.XLOOKUP(Tableau4[[#This Row],[Nom_Beneficiaire]]&amp;H280,Classes!$D$2:$D$12000&amp;Classes!$E$2:$E$12000,Classes!$A$2:$A$12000)</f>
        <v>CLA012</v>
      </c>
      <c r="G280" s="17" t="str">
        <f>VLOOKUP(D280,Consolidation!B:AA,25,FALSE)</f>
        <v>I022</v>
      </c>
      <c r="H280" s="40">
        <f>VLOOKUP(D280,Consolidation!$B$2:$AH$11999,23,FALSE)</f>
        <v>1</v>
      </c>
      <c r="I280" s="65" t="str">
        <f>IF(Tableau4[[#This Row],[Cohorte]]="", "Inactif",
    IF(Tableau4[[#This Row],[Cohorte]]&gt;=30%, "Actif",
       IF(Tableau4[[#This Row],[Cohorte]]&lt;=25%, "Inactif", "À Vérifier")))</f>
        <v>Actif</v>
      </c>
    </row>
    <row r="281" spans="1:9" ht="29.5" customHeight="1" x14ac:dyDescent="0.35">
      <c r="A281" s="16" t="str">
        <f>IF(D281&lt;&gt;"","APP"&amp;TEXT(COUNTA($D$2:D281),"000"),"")</f>
        <v>APP280</v>
      </c>
      <c r="B281" s="17" t="str">
        <f>Individus[[#This Row],[ID_Individu]]</f>
        <v>IND280</v>
      </c>
      <c r="C281" s="17" t="str">
        <f>IFERROR(VLOOKUP(E281,Beneficiaires!B:C,2,FALSE),"Non trouvé")</f>
        <v>BEN036</v>
      </c>
      <c r="D281" s="17" t="str">
        <f>Consolication[[#This Row],[Nom et prénom 0 Name &amp; first name]]</f>
        <v>EVOUNA Pascale Florence</v>
      </c>
      <c r="E281" s="17" t="str">
        <f>VLOOKUP(D281,Consolidation!B:AA,2,FALSE)</f>
        <v>GROUPEMENT INTERPROFESSIONNEL DES ARTISANS (GIPA)</v>
      </c>
      <c r="F281" s="24" t="str" cm="1">
        <f t="array" ref="F281">_xlfn.XLOOKUP(Tableau4[[#This Row],[Nom_Beneficiaire]]&amp;H281,Classes!$D$2:$D$12000&amp;Classes!$E$2:$E$12000,Classes!$A$2:$A$12000)</f>
        <v>CLA012</v>
      </c>
      <c r="G281" s="17" t="str">
        <f>VLOOKUP(D281,Consolidation!B:AA,25,FALSE)</f>
        <v>F4U4</v>
      </c>
      <c r="H281" s="40">
        <f>VLOOKUP(D281,Consolidation!$B$2:$AH$11999,23,FALSE)</f>
        <v>1</v>
      </c>
      <c r="I281" s="65" t="str">
        <f>IF(Tableau4[[#This Row],[Cohorte]]="", "Inactif",
    IF(Tableau4[[#This Row],[Cohorte]]&gt;=30%, "Actif",
       IF(Tableau4[[#This Row],[Cohorte]]&lt;=25%, "Inactif", "À Vérifier")))</f>
        <v>Actif</v>
      </c>
    </row>
    <row r="282" spans="1:9" ht="29.5" customHeight="1" x14ac:dyDescent="0.35">
      <c r="A282" s="16" t="str">
        <f>IF(D282&lt;&gt;"","APP"&amp;TEXT(COUNTA($D$2:D282),"000"),"")</f>
        <v>APP281</v>
      </c>
      <c r="B282" s="17" t="str">
        <f>Individus[[#This Row],[ID_Individu]]</f>
        <v>IND281</v>
      </c>
      <c r="C282" s="17" t="str">
        <f>IFERROR(VLOOKUP(E282,Beneficiaires!B:C,2,FALSE),"Non trouvé")</f>
        <v>BEN036</v>
      </c>
      <c r="D282" s="17" t="str">
        <f>Consolication[[#This Row],[Nom et prénom 0 Name &amp; first name]]</f>
        <v>MESSOP NGANKAM Bérénisse Laure</v>
      </c>
      <c r="E282" s="17" t="str">
        <f>VLOOKUP(D282,Consolidation!B:AA,2,FALSE)</f>
        <v>GROUPEMENT INTERPROFESSIONNEL DES ARTISANS (GIPA)</v>
      </c>
      <c r="F282" s="24" t="str" cm="1">
        <f t="array" ref="F282">_xlfn.XLOOKUP(Tableau4[[#This Row],[Nom_Beneficiaire]]&amp;H282,Classes!$D$2:$D$12000&amp;Classes!$E$2:$E$12000,Classes!$A$2:$A$12000)</f>
        <v>CLA012</v>
      </c>
      <c r="G282" s="17" t="str">
        <f>VLOOKUP(D282,Consolidation!B:AA,25,FALSE)</f>
        <v>H83R</v>
      </c>
      <c r="H282" s="40">
        <f>VLOOKUP(D282,Consolidation!$B$2:$AH$11999,23,FALSE)</f>
        <v>1</v>
      </c>
      <c r="I282" s="65" t="str">
        <f>IF(Tableau4[[#This Row],[Cohorte]]="", "Inactif",
    IF(Tableau4[[#This Row],[Cohorte]]&gt;=30%, "Actif",
       IF(Tableau4[[#This Row],[Cohorte]]&lt;=25%, "Inactif", "À Vérifier")))</f>
        <v>Actif</v>
      </c>
    </row>
    <row r="283" spans="1:9" ht="29.5" customHeight="1" x14ac:dyDescent="0.35">
      <c r="A283" s="16" t="str">
        <f>IF(D283&lt;&gt;"","APP"&amp;TEXT(COUNTA($D$2:D283),"000"),"")</f>
        <v>APP282</v>
      </c>
      <c r="B283" s="17" t="str">
        <f>Individus[[#This Row],[ID_Individu]]</f>
        <v>IND282</v>
      </c>
      <c r="C283" s="17" t="str">
        <f>IFERROR(VLOOKUP(E283,Beneficiaires!B:C,2,FALSE),"Non trouvé")</f>
        <v>BEN036</v>
      </c>
      <c r="D283" s="17" t="str">
        <f>Consolication[[#This Row],[Nom et prénom 0 Name &amp; first name]]</f>
        <v>WANKO Merline</v>
      </c>
      <c r="E283" s="17" t="str">
        <f>VLOOKUP(D283,Consolidation!B:AA,2,FALSE)</f>
        <v>GROUPEMENT INTERPROFESSIONNEL DES ARTISANS (GIPA)</v>
      </c>
      <c r="F283" s="24" t="str" cm="1">
        <f t="array" ref="F283">_xlfn.XLOOKUP(Tableau4[[#This Row],[Nom_Beneficiaire]]&amp;H283,Classes!$D$2:$D$12000&amp;Classes!$E$2:$E$12000,Classes!$A$2:$A$12000)</f>
        <v>CLA012</v>
      </c>
      <c r="G283" s="17" t="str">
        <f>VLOOKUP(D283,Consolidation!B:AA,25,FALSE)</f>
        <v>TR41</v>
      </c>
      <c r="H283" s="40">
        <f>VLOOKUP(D283,Consolidation!$B$2:$AH$11999,23,FALSE)</f>
        <v>1</v>
      </c>
      <c r="I283" s="65" t="str">
        <f>IF(Tableau4[[#This Row],[Cohorte]]="", "Inactif",
    IF(Tableau4[[#This Row],[Cohorte]]&gt;=30%, "Actif",
       IF(Tableau4[[#This Row],[Cohorte]]&lt;=25%, "Inactif", "À Vérifier")))</f>
        <v>Actif</v>
      </c>
    </row>
    <row r="284" spans="1:9" ht="29.5" customHeight="1" x14ac:dyDescent="0.35">
      <c r="A284" s="16" t="str">
        <f>IF(D284&lt;&gt;"","APP"&amp;TEXT(COUNTA($D$2:D284),"000"),"")</f>
        <v>APP283</v>
      </c>
      <c r="B284" s="17" t="str">
        <f>Individus[[#This Row],[ID_Individu]]</f>
        <v>IND283</v>
      </c>
      <c r="C284" s="17" t="str">
        <f>IFERROR(VLOOKUP(E284,Beneficiaires!B:C,2,FALSE),"Non trouvé")</f>
        <v>BEN036</v>
      </c>
      <c r="D284" s="17" t="str">
        <f>Consolication[[#This Row],[Nom et prénom 0 Name &amp; first name]]</f>
        <v>KAMSU Martine</v>
      </c>
      <c r="E284" s="17" t="str">
        <f>VLOOKUP(D284,Consolidation!B:AA,2,FALSE)</f>
        <v>GROUPEMENT INTERPROFESSIONNEL DES ARTISANS (GIPA)</v>
      </c>
      <c r="F284" s="24" t="str" cm="1">
        <f t="array" ref="F284">_xlfn.XLOOKUP(Tableau4[[#This Row],[Nom_Beneficiaire]]&amp;H284,Classes!$D$2:$D$12000&amp;Classes!$E$2:$E$12000,Classes!$A$2:$A$12000)</f>
        <v>CLA012</v>
      </c>
      <c r="G284" s="17" t="str">
        <f>VLOOKUP(D284,Consolidation!B:AA,25,FALSE)</f>
        <v>X072</v>
      </c>
      <c r="H284" s="40">
        <f>VLOOKUP(D284,Consolidation!$B$2:$AH$11999,23,FALSE)</f>
        <v>1</v>
      </c>
      <c r="I284" s="65" t="str">
        <f>IF(Tableau4[[#This Row],[Cohorte]]="", "Inactif",
    IF(Tableau4[[#This Row],[Cohorte]]&gt;=30%, "Actif",
       IF(Tableau4[[#This Row],[Cohorte]]&lt;=25%, "Inactif", "À Vérifier")))</f>
        <v>Actif</v>
      </c>
    </row>
    <row r="285" spans="1:9" ht="29.5" customHeight="1" x14ac:dyDescent="0.35">
      <c r="A285" s="16" t="str">
        <f>IF(D285&lt;&gt;"","APP"&amp;TEXT(COUNTA($D$2:D285),"000"),"")</f>
        <v>APP284</v>
      </c>
      <c r="B285" s="17" t="str">
        <f>Individus[[#This Row],[ID_Individu]]</f>
        <v>IND284</v>
      </c>
      <c r="C285" s="17" t="str">
        <f>IFERROR(VLOOKUP(E285,Beneficiaires!B:C,2,FALSE),"Non trouvé")</f>
        <v>BEN036</v>
      </c>
      <c r="D285" s="17" t="str">
        <f>Consolication[[#This Row],[Nom et prénom 0 Name &amp; first name]]</f>
        <v>PALOH Genviève</v>
      </c>
      <c r="E285" s="17" t="str">
        <f>VLOOKUP(D285,Consolidation!B:AA,2,FALSE)</f>
        <v>GROUPEMENT INTERPROFESSIONNEL DES ARTISANS (GIPA)</v>
      </c>
      <c r="F285" s="24" t="str" cm="1">
        <f t="array" ref="F285">_xlfn.XLOOKUP(Tableau4[[#This Row],[Nom_Beneficiaire]]&amp;H285,Classes!$D$2:$D$12000&amp;Classes!$E$2:$E$12000,Classes!$A$2:$A$12000)</f>
        <v>CLA012</v>
      </c>
      <c r="G285" s="17" t="str">
        <f>VLOOKUP(D285,Consolidation!B:AA,25,FALSE)</f>
        <v>18BQ</v>
      </c>
      <c r="H285" s="40">
        <f>VLOOKUP(D285,Consolidation!$B$2:$AH$11999,23,FALSE)</f>
        <v>1</v>
      </c>
      <c r="I285" s="65" t="str">
        <f>IF(Tableau4[[#This Row],[Cohorte]]="", "Inactif",
    IF(Tableau4[[#This Row],[Cohorte]]&gt;=30%, "Actif",
       IF(Tableau4[[#This Row],[Cohorte]]&lt;=25%, "Inactif", "À Vérifier")))</f>
        <v>Actif</v>
      </c>
    </row>
    <row r="286" spans="1:9" ht="29.5" customHeight="1" x14ac:dyDescent="0.35">
      <c r="A286" s="16" t="str">
        <f>IF(D286&lt;&gt;"","APP"&amp;TEXT(COUNTA($D$2:D286),"000"),"")</f>
        <v>APP285</v>
      </c>
      <c r="B286" s="17" t="str">
        <f>Individus[[#This Row],[ID_Individu]]</f>
        <v>IND285</v>
      </c>
      <c r="C286" s="17" t="str">
        <f>IFERROR(VLOOKUP(E286,Beneficiaires!B:C,2,FALSE),"Non trouvé")</f>
        <v>BEN036</v>
      </c>
      <c r="D286" s="17" t="str">
        <f>Consolication[[#This Row],[Nom et prénom 0 Name &amp; first name]]</f>
        <v>SHENEH Ruth</v>
      </c>
      <c r="E286" s="17" t="str">
        <f>VLOOKUP(D286,Consolidation!B:AA,2,FALSE)</f>
        <v>GROUPEMENT INTERPROFESSIONNEL DES ARTISANS (GIPA)</v>
      </c>
      <c r="F286" s="24" t="str" cm="1">
        <f t="array" ref="F286">_xlfn.XLOOKUP(Tableau4[[#This Row],[Nom_Beneficiaire]]&amp;H286,Classes!$D$2:$D$12000&amp;Classes!$E$2:$E$12000,Classes!$A$2:$A$12000)</f>
        <v>CLA012</v>
      </c>
      <c r="G286" s="17" t="str">
        <f>VLOOKUP(D286,Consolidation!B:AA,25,FALSE)</f>
        <v>ODU5</v>
      </c>
      <c r="H286" s="40">
        <f>VLOOKUP(D286,Consolidation!$B$2:$AH$11999,23,FALSE)</f>
        <v>1</v>
      </c>
      <c r="I286" s="65" t="str">
        <f>IF(Tableau4[[#This Row],[Cohorte]]="", "Inactif",
    IF(Tableau4[[#This Row],[Cohorte]]&gt;=30%, "Actif",
       IF(Tableau4[[#This Row],[Cohorte]]&lt;=25%, "Inactif", "À Vérifier")))</f>
        <v>Actif</v>
      </c>
    </row>
    <row r="287" spans="1:9" ht="29.5" customHeight="1" x14ac:dyDescent="0.35">
      <c r="A287" s="16" t="str">
        <f>IF(D287&lt;&gt;"","APP"&amp;TEXT(COUNTA($D$2:D287),"000"),"")</f>
        <v>APP286</v>
      </c>
      <c r="B287" s="17" t="str">
        <f>Individus[[#This Row],[ID_Individu]]</f>
        <v>IND286</v>
      </c>
      <c r="C287" s="17" t="str">
        <f>IFERROR(VLOOKUP(E287,Beneficiaires!B:C,2,FALSE),"Non trouvé")</f>
        <v>BEN036</v>
      </c>
      <c r="D287" s="17" t="str">
        <f>Consolication[[#This Row],[Nom et prénom 0 Name &amp; first name]]</f>
        <v>SIAWE Diane</v>
      </c>
      <c r="E287" s="17" t="str">
        <f>VLOOKUP(D287,Consolidation!B:AA,2,FALSE)</f>
        <v>GROUPEMENT INTERPROFESSIONNEL DES ARTISANS (GIPA)</v>
      </c>
      <c r="F287" s="24" t="str" cm="1">
        <f t="array" ref="F287">_xlfn.XLOOKUP(Tableau4[[#This Row],[Nom_Beneficiaire]]&amp;H287,Classes!$D$2:$D$12000&amp;Classes!$E$2:$E$12000,Classes!$A$2:$A$12000)</f>
        <v>CLA012</v>
      </c>
      <c r="G287" s="17" t="str">
        <f>VLOOKUP(D287,Consolidation!B:AA,25,FALSE)</f>
        <v>ZXYY</v>
      </c>
      <c r="H287" s="40">
        <f>VLOOKUP(D287,Consolidation!$B$2:$AH$11999,23,FALSE)</f>
        <v>1</v>
      </c>
      <c r="I287" s="65" t="str">
        <f>IF(Tableau4[[#This Row],[Cohorte]]="", "Inactif",
    IF(Tableau4[[#This Row],[Cohorte]]&gt;=30%, "Actif",
       IF(Tableau4[[#This Row],[Cohorte]]&lt;=25%, "Inactif", "À Vérifier")))</f>
        <v>Actif</v>
      </c>
    </row>
    <row r="288" spans="1:9" ht="29.5" customHeight="1" x14ac:dyDescent="0.35">
      <c r="A288" s="16" t="str">
        <f>IF(D288&lt;&gt;"","APP"&amp;TEXT(COUNTA($D$2:D288),"000"),"")</f>
        <v>APP287</v>
      </c>
      <c r="B288" s="17" t="str">
        <f>Individus[[#This Row],[ID_Individu]]</f>
        <v>IND287</v>
      </c>
      <c r="C288" s="17" t="str">
        <f>IFERROR(VLOOKUP(E288,Beneficiaires!B:C,2,FALSE),"Non trouvé")</f>
        <v>BEN036</v>
      </c>
      <c r="D288" s="17" t="str">
        <f>Consolication[[#This Row],[Nom et prénom 0 Name &amp; first name]]</f>
        <v>MBEUDA Castelle Miriane</v>
      </c>
      <c r="E288" s="17" t="str">
        <f>VLOOKUP(D288,Consolidation!B:AA,2,FALSE)</f>
        <v>GROUPEMENT INTERPROFESSIONNEL DES ARTISANS (GIPA)</v>
      </c>
      <c r="F288" s="24" t="str" cm="1">
        <f t="array" ref="F288">_xlfn.XLOOKUP(Tableau4[[#This Row],[Nom_Beneficiaire]]&amp;H288,Classes!$D$2:$D$12000&amp;Classes!$E$2:$E$12000,Classes!$A$2:$A$12000)</f>
        <v>CLA012</v>
      </c>
      <c r="G288" s="17" t="str">
        <f>VLOOKUP(D288,Consolidation!B:AA,25,FALSE)</f>
        <v>28VT</v>
      </c>
      <c r="H288" s="40">
        <f>VLOOKUP(D288,Consolidation!$B$2:$AH$11999,23,FALSE)</f>
        <v>1</v>
      </c>
      <c r="I288" s="65" t="str">
        <f>IF(Tableau4[[#This Row],[Cohorte]]="", "Inactif",
    IF(Tableau4[[#This Row],[Cohorte]]&gt;=30%, "Actif",
       IF(Tableau4[[#This Row],[Cohorte]]&lt;=25%, "Inactif", "À Vérifier")))</f>
        <v>Actif</v>
      </c>
    </row>
    <row r="289" spans="1:9" ht="29.5" customHeight="1" x14ac:dyDescent="0.35">
      <c r="A289" s="16" t="str">
        <f>IF(D289&lt;&gt;"","APP"&amp;TEXT(COUNTA($D$2:D289),"000"),"")</f>
        <v>APP288</v>
      </c>
      <c r="B289" s="17" t="str">
        <f>Individus[[#This Row],[ID_Individu]]</f>
        <v>IND288</v>
      </c>
      <c r="C289" s="17" t="str">
        <f>IFERROR(VLOOKUP(E289,Beneficiaires!B:C,2,FALSE),"Non trouvé")</f>
        <v>BEN036</v>
      </c>
      <c r="D289" s="17" t="str">
        <f>Consolication[[#This Row],[Nom et prénom 0 Name &amp; first name]]</f>
        <v>TCHEMEGNE NJENTEM Julie Danielle</v>
      </c>
      <c r="E289" s="17" t="str">
        <f>VLOOKUP(D289,Consolidation!B:AA,2,FALSE)</f>
        <v>GROUPEMENT INTERPROFESSIONNEL DES ARTISANS (GIPA)</v>
      </c>
      <c r="F289" s="24" t="str" cm="1">
        <f t="array" ref="F289">_xlfn.XLOOKUP(Tableau4[[#This Row],[Nom_Beneficiaire]]&amp;H289,Classes!$D$2:$D$12000&amp;Classes!$E$2:$E$12000,Classes!$A$2:$A$12000)</f>
        <v>CLA012</v>
      </c>
      <c r="G289" s="17" t="str">
        <f>VLOOKUP(D289,Consolidation!B:AA,25,FALSE)</f>
        <v>5Y75</v>
      </c>
      <c r="H289" s="40">
        <f>VLOOKUP(D289,Consolidation!$B$2:$AH$11999,23,FALSE)</f>
        <v>1</v>
      </c>
      <c r="I289" s="65" t="str">
        <f>IF(Tableau4[[#This Row],[Cohorte]]="", "Inactif",
    IF(Tableau4[[#This Row],[Cohorte]]&gt;=30%, "Actif",
       IF(Tableau4[[#This Row],[Cohorte]]&lt;=25%, "Inactif", "À Vérifier")))</f>
        <v>Actif</v>
      </c>
    </row>
    <row r="290" spans="1:9" ht="29.5" customHeight="1" x14ac:dyDescent="0.35">
      <c r="A290" s="16" t="str">
        <f>IF(D290&lt;&gt;"","APP"&amp;TEXT(COUNTA($D$2:D290),"000"),"")</f>
        <v>APP289</v>
      </c>
      <c r="B290" s="17" t="str">
        <f>Individus[[#This Row],[ID_Individu]]</f>
        <v>IND289</v>
      </c>
      <c r="C290" s="17" t="str">
        <f>IFERROR(VLOOKUP(E290,Beneficiaires!B:C,2,FALSE),"Non trouvé")</f>
        <v>BEN036</v>
      </c>
      <c r="D290" s="17" t="str">
        <f>Consolication[[#This Row],[Nom et prénom 0 Name &amp; first name]]</f>
        <v>GUEYAP NGOUABOU Annie Marie</v>
      </c>
      <c r="E290" s="17" t="str">
        <f>VLOOKUP(D290,Consolidation!B:AA,2,FALSE)</f>
        <v>GROUPEMENT INTERPROFESSIONNEL DES ARTISANS (GIPA)</v>
      </c>
      <c r="F290" s="24" t="str" cm="1">
        <f t="array" ref="F290">_xlfn.XLOOKUP(Tableau4[[#This Row],[Nom_Beneficiaire]]&amp;H290,Classes!$D$2:$D$12000&amp;Classes!$E$2:$E$12000,Classes!$A$2:$A$12000)</f>
        <v>CLA012</v>
      </c>
      <c r="G290" s="17" t="str">
        <f>VLOOKUP(D290,Consolidation!B:AA,25,FALSE)</f>
        <v>S77J</v>
      </c>
      <c r="H290" s="40">
        <f>VLOOKUP(D290,Consolidation!$B$2:$AH$11999,23,FALSE)</f>
        <v>1</v>
      </c>
      <c r="I290" s="65" t="str">
        <f>IF(Tableau4[[#This Row],[Cohorte]]="", "Inactif",
    IF(Tableau4[[#This Row],[Cohorte]]&gt;=30%, "Actif",
       IF(Tableau4[[#This Row],[Cohorte]]&lt;=25%, "Inactif", "À Vérifier")))</f>
        <v>Actif</v>
      </c>
    </row>
    <row r="291" spans="1:9" ht="29.5" customHeight="1" x14ac:dyDescent="0.35">
      <c r="A291" s="16" t="str">
        <f>IF(D291&lt;&gt;"","APP"&amp;TEXT(COUNTA($D$2:D291),"000"),"")</f>
        <v>APP290</v>
      </c>
      <c r="B291" s="17" t="str">
        <f>Individus[[#This Row],[ID_Individu]]</f>
        <v>IND290</v>
      </c>
      <c r="C291" s="17" t="str">
        <f>IFERROR(VLOOKUP(E291,Beneficiaires!B:C,2,FALSE),"Non trouvé")</f>
        <v>BEN036</v>
      </c>
      <c r="D291" s="17" t="str">
        <f>Consolication[[#This Row],[Nom et prénom 0 Name &amp; first name]]</f>
        <v>TCHIAZE Agnès</v>
      </c>
      <c r="E291" s="17" t="str">
        <f>VLOOKUP(D291,Consolidation!B:AA,2,FALSE)</f>
        <v>GROUPEMENT INTERPROFESSIONNEL DES ARTISANS (GIPA)</v>
      </c>
      <c r="F291" s="24" t="str" cm="1">
        <f t="array" ref="F291">_xlfn.XLOOKUP(Tableau4[[#This Row],[Nom_Beneficiaire]]&amp;H291,Classes!$D$2:$D$12000&amp;Classes!$E$2:$E$12000,Classes!$A$2:$A$12000)</f>
        <v>CLA012</v>
      </c>
      <c r="G291" s="17" t="str">
        <f>VLOOKUP(D291,Consolidation!B:AA,25,FALSE)</f>
        <v>E3RO</v>
      </c>
      <c r="H291" s="40">
        <f>VLOOKUP(D291,Consolidation!$B$2:$AH$11999,23,FALSE)</f>
        <v>1</v>
      </c>
      <c r="I291" s="65" t="str">
        <f>IF(Tableau4[[#This Row],[Cohorte]]="", "Inactif",
    IF(Tableau4[[#This Row],[Cohorte]]&gt;=30%, "Actif",
       IF(Tableau4[[#This Row],[Cohorte]]&lt;=25%, "Inactif", "À Vérifier")))</f>
        <v>Actif</v>
      </c>
    </row>
    <row r="292" spans="1:9" ht="29.5" customHeight="1" x14ac:dyDescent="0.35">
      <c r="A292" s="16" t="str">
        <f>IF(D292&lt;&gt;"","APP"&amp;TEXT(COUNTA($D$2:D292),"000"),"")</f>
        <v>APP291</v>
      </c>
      <c r="B292" s="17" t="str">
        <f>Individus[[#This Row],[ID_Individu]]</f>
        <v>IND291</v>
      </c>
      <c r="C292" s="17" t="str">
        <f>IFERROR(VLOOKUP(E292,Beneficiaires!B:C,2,FALSE),"Non trouvé")</f>
        <v>BEN036</v>
      </c>
      <c r="D292" s="17" t="str">
        <f>Consolication[[#This Row],[Nom et prénom 0 Name &amp; first name]]</f>
        <v>TEKUI MAGNE</v>
      </c>
      <c r="E292" s="17" t="str">
        <f>VLOOKUP(D292,Consolidation!B:AA,2,FALSE)</f>
        <v>GROUPEMENT INTERPROFESSIONNEL DES ARTISANS (GIPA)</v>
      </c>
      <c r="F292" s="24" t="str" cm="1">
        <f t="array" ref="F292">_xlfn.XLOOKUP(Tableau4[[#This Row],[Nom_Beneficiaire]]&amp;H292,Classes!$D$2:$D$12000&amp;Classes!$E$2:$E$12000,Classes!$A$2:$A$12000)</f>
        <v>CLA012</v>
      </c>
      <c r="G292" s="17" t="str">
        <f>VLOOKUP(D292,Consolidation!B:AA,25,FALSE)</f>
        <v>71DG</v>
      </c>
      <c r="H292" s="40">
        <f>VLOOKUP(D292,Consolidation!$B$2:$AH$11999,23,FALSE)</f>
        <v>1</v>
      </c>
      <c r="I292" s="65" t="str">
        <f>IF(Tableau4[[#This Row],[Cohorte]]="", "Inactif",
    IF(Tableau4[[#This Row],[Cohorte]]&gt;=30%, "Actif",
       IF(Tableau4[[#This Row],[Cohorte]]&lt;=25%, "Inactif", "À Vérifier")))</f>
        <v>Actif</v>
      </c>
    </row>
    <row r="293" spans="1:9" ht="29.5" customHeight="1" x14ac:dyDescent="0.35">
      <c r="A293" s="16" t="str">
        <f>IF(D293&lt;&gt;"","APP"&amp;TEXT(COUNTA($D$2:D293),"000"),"")</f>
        <v>APP292</v>
      </c>
      <c r="B293" s="17" t="str">
        <f>Individus[[#This Row],[ID_Individu]]</f>
        <v>IND292</v>
      </c>
      <c r="C293" s="17" t="str">
        <f>IFERROR(VLOOKUP(E293,Beneficiaires!B:C,2,FALSE),"Non trouvé")</f>
        <v>BEN036</v>
      </c>
      <c r="D293" s="17" t="str">
        <f>Consolication[[#This Row],[Nom et prénom 0 Name &amp; first name]]</f>
        <v>TCHUIGOUA FANGZOU Flore Jackie</v>
      </c>
      <c r="E293" s="17" t="str">
        <f>VLOOKUP(D293,Consolidation!B:AA,2,FALSE)</f>
        <v>GROUPEMENT INTERPROFESSIONNEL DES ARTISANS (GIPA)</v>
      </c>
      <c r="F293" s="24" t="str" cm="1">
        <f t="array" ref="F293">_xlfn.XLOOKUP(Tableau4[[#This Row],[Nom_Beneficiaire]]&amp;H293,Classes!$D$2:$D$12000&amp;Classes!$E$2:$E$12000,Classes!$A$2:$A$12000)</f>
        <v>CLA012</v>
      </c>
      <c r="G293" s="17" t="str">
        <f>VLOOKUP(D293,Consolidation!B:AA,25,FALSE)</f>
        <v>2B61</v>
      </c>
      <c r="H293" s="40">
        <f>VLOOKUP(D293,Consolidation!$B$2:$AH$11999,23,FALSE)</f>
        <v>1</v>
      </c>
      <c r="I293" s="65" t="str">
        <f>IF(Tableau4[[#This Row],[Cohorte]]="", "Inactif",
    IF(Tableau4[[#This Row],[Cohorte]]&gt;=30%, "Actif",
       IF(Tableau4[[#This Row],[Cohorte]]&lt;=25%, "Inactif", "À Vérifier")))</f>
        <v>Actif</v>
      </c>
    </row>
    <row r="294" spans="1:9" ht="29.5" customHeight="1" x14ac:dyDescent="0.35">
      <c r="A294" s="16" t="str">
        <f>IF(D294&lt;&gt;"","APP"&amp;TEXT(COUNTA($D$2:D294),"000"),"")</f>
        <v>APP293</v>
      </c>
      <c r="B294" s="17" t="str">
        <f>Individus[[#This Row],[ID_Individu]]</f>
        <v>IND293</v>
      </c>
      <c r="C294" s="17" t="str">
        <f>IFERROR(VLOOKUP(E294,Beneficiaires!B:C,2,FALSE),"Non trouvé")</f>
        <v>BEN036</v>
      </c>
      <c r="D294" s="17" t="str">
        <f>Consolication[[#This Row],[Nom et prénom 0 Name &amp; first name]]</f>
        <v>WAINKEM Chanceline</v>
      </c>
      <c r="E294" s="17" t="str">
        <f>VLOOKUP(D294,Consolidation!B:AA,2,FALSE)</f>
        <v>GROUPEMENT INTERPROFESSIONNEL DES ARTISANS (GIPA)</v>
      </c>
      <c r="F294" s="24" t="str" cm="1">
        <f t="array" ref="F294">_xlfn.XLOOKUP(Tableau4[[#This Row],[Nom_Beneficiaire]]&amp;H294,Classes!$D$2:$D$12000&amp;Classes!$E$2:$E$12000,Classes!$A$2:$A$12000)</f>
        <v>CLA012</v>
      </c>
      <c r="G294" s="17" t="str">
        <f>VLOOKUP(D294,Consolidation!B:AA,25,FALSE)</f>
        <v>702P</v>
      </c>
      <c r="H294" s="40">
        <f>VLOOKUP(D294,Consolidation!$B$2:$AH$11999,23,FALSE)</f>
        <v>1</v>
      </c>
      <c r="I294" s="65" t="str">
        <f>IF(Tableau4[[#This Row],[Cohorte]]="", "Inactif",
    IF(Tableau4[[#This Row],[Cohorte]]&gt;=30%, "Actif",
       IF(Tableau4[[#This Row],[Cohorte]]&lt;=25%, "Inactif", "À Vérifier")))</f>
        <v>Actif</v>
      </c>
    </row>
    <row r="295" spans="1:9" ht="29.5" customHeight="1" x14ac:dyDescent="0.35">
      <c r="A295" s="16" t="str">
        <f>IF(D295&lt;&gt;"","APP"&amp;TEXT(COUNTA($D$2:D295),"000"),"")</f>
        <v>APP294</v>
      </c>
      <c r="B295" s="17" t="str">
        <f>Individus[[#This Row],[ID_Individu]]</f>
        <v>IND294</v>
      </c>
      <c r="C295" s="17" t="str">
        <f>IFERROR(VLOOKUP(E295,Beneficiaires!B:C,2,FALSE),"Non trouvé")</f>
        <v>BEN036</v>
      </c>
      <c r="D295" s="17" t="str">
        <f>Consolication[[#This Row],[Nom et prénom 0 Name &amp; first name]]</f>
        <v>YOMI TCHA Diane</v>
      </c>
      <c r="E295" s="17" t="str">
        <f>VLOOKUP(D295,Consolidation!B:AA,2,FALSE)</f>
        <v>GROUPEMENT INTERPROFESSIONNEL DES ARTISANS (GIPA)</v>
      </c>
      <c r="F295" s="24" t="str" cm="1">
        <f t="array" ref="F295">_xlfn.XLOOKUP(Tableau4[[#This Row],[Nom_Beneficiaire]]&amp;H295,Classes!$D$2:$D$12000&amp;Classes!$E$2:$E$12000,Classes!$A$2:$A$12000)</f>
        <v>CLA012</v>
      </c>
      <c r="G295" s="17" t="str">
        <f>VLOOKUP(D295,Consolidation!B:AA,25,FALSE)</f>
        <v>U950</v>
      </c>
      <c r="H295" s="40">
        <f>VLOOKUP(D295,Consolidation!$B$2:$AH$11999,23,FALSE)</f>
        <v>1</v>
      </c>
      <c r="I295" s="65" t="str">
        <f>IF(Tableau4[[#This Row],[Cohorte]]="", "Inactif",
    IF(Tableau4[[#This Row],[Cohorte]]&gt;=30%, "Actif",
       IF(Tableau4[[#This Row],[Cohorte]]&lt;=25%, "Inactif", "À Vérifier")))</f>
        <v>Actif</v>
      </c>
    </row>
    <row r="296" spans="1:9" ht="29.5" customHeight="1" x14ac:dyDescent="0.35">
      <c r="A296" s="16" t="str">
        <f>IF(D296&lt;&gt;"","APP"&amp;TEXT(COUNTA($D$2:D296),"000"),"")</f>
        <v>APP295</v>
      </c>
      <c r="B296" s="17" t="str">
        <f>Individus[[#This Row],[ID_Individu]]</f>
        <v>IND295</v>
      </c>
      <c r="C296" s="17" t="str">
        <f>IFERROR(VLOOKUP(E296,Beneficiaires!B:C,2,FALSE),"Non trouvé")</f>
        <v>BEN036</v>
      </c>
      <c r="D296" s="17" t="str">
        <f>Consolication[[#This Row],[Nom et prénom 0 Name &amp; first name]]</f>
        <v>MAKOUGANG FONGANG Annie</v>
      </c>
      <c r="E296" s="17" t="str">
        <f>VLOOKUP(D296,Consolidation!B:AA,2,FALSE)</f>
        <v>GROUPEMENT INTERPROFESSIONNEL DES ARTISANS (GIPA)</v>
      </c>
      <c r="F296" s="24" t="str" cm="1">
        <f t="array" ref="F296">_xlfn.XLOOKUP(Tableau4[[#This Row],[Nom_Beneficiaire]]&amp;H296,Classes!$D$2:$D$12000&amp;Classes!$E$2:$E$12000,Classes!$A$2:$A$12000)</f>
        <v>CLA012</v>
      </c>
      <c r="G296" s="17" t="str">
        <f>VLOOKUP(D296,Consolidation!B:AA,25,FALSE)</f>
        <v>02GT</v>
      </c>
      <c r="H296" s="40">
        <f>VLOOKUP(D296,Consolidation!$B$2:$AH$11999,23,FALSE)</f>
        <v>1</v>
      </c>
      <c r="I296" s="65" t="str">
        <f>IF(Tableau4[[#This Row],[Cohorte]]="", "Inactif",
    IF(Tableau4[[#This Row],[Cohorte]]&gt;=30%, "Actif",
       IF(Tableau4[[#This Row],[Cohorte]]&lt;=25%, "Inactif", "À Vérifier")))</f>
        <v>Actif</v>
      </c>
    </row>
    <row r="297" spans="1:9" ht="29.5" customHeight="1" x14ac:dyDescent="0.35">
      <c r="A297" s="16" t="str">
        <f>IF(D297&lt;&gt;"","APP"&amp;TEXT(COUNTA($D$2:D297),"000"),"")</f>
        <v>APP296</v>
      </c>
      <c r="B297" s="17" t="str">
        <f>Individus[[#This Row],[ID_Individu]]</f>
        <v>IND296</v>
      </c>
      <c r="C297" s="17" t="str">
        <f>IFERROR(VLOOKUP(E297,Beneficiaires!B:C,2,FALSE),"Non trouvé")</f>
        <v>BEN036</v>
      </c>
      <c r="D297" s="17" t="str">
        <f>Consolication[[#This Row],[Nom et prénom 0 Name &amp; first name]]</f>
        <v>BEA KALEU MONIQUE</v>
      </c>
      <c r="E297" s="17" t="str">
        <f>VLOOKUP(D297,Consolidation!B:AA,2,FALSE)</f>
        <v>GROUPEMENT INTERPROFESSIONNEL DES ARTISANS (GIPA)</v>
      </c>
      <c r="F297" s="24" t="str" cm="1">
        <f t="array" ref="F297">_xlfn.XLOOKUP(Tableau4[[#This Row],[Nom_Beneficiaire]]&amp;H297,Classes!$D$2:$D$12000&amp;Classes!$E$2:$E$12000,Classes!$A$2:$A$12000)</f>
        <v>CLA012</v>
      </c>
      <c r="G297" s="17" t="str">
        <f>VLOOKUP(D297,Consolidation!B:AA,25,FALSE)</f>
        <v>697R</v>
      </c>
      <c r="H297" s="40">
        <f>VLOOKUP(D297,Consolidation!$B$2:$AH$11999,23,FALSE)</f>
        <v>1</v>
      </c>
      <c r="I297" s="65" t="str">
        <f>IF(Tableau4[[#This Row],[Cohorte]]="", "Inactif",
    IF(Tableau4[[#This Row],[Cohorte]]&gt;=30%, "Actif",
       IF(Tableau4[[#This Row],[Cohorte]]&lt;=25%, "Inactif", "À Vérifier")))</f>
        <v>Actif</v>
      </c>
    </row>
    <row r="298" spans="1:9" ht="29.5" customHeight="1" x14ac:dyDescent="0.35">
      <c r="A298" s="16" t="str">
        <f>IF(D298&lt;&gt;"","APP"&amp;TEXT(COUNTA($D$2:D298),"000"),"")</f>
        <v>APP297</v>
      </c>
      <c r="B298" s="17" t="str">
        <f>Individus[[#This Row],[ID_Individu]]</f>
        <v>IND297</v>
      </c>
      <c r="C298" s="17" t="str">
        <f>IFERROR(VLOOKUP(E298,Beneficiaires!B:C,2,FALSE),"Non trouvé")</f>
        <v>BEN012</v>
      </c>
      <c r="D298" s="17" t="str">
        <f>Consolication[[#This Row],[Nom et prénom 0 Name &amp; first name]]</f>
        <v>ABOH A BETSEM</v>
      </c>
      <c r="E298" s="17" t="str">
        <f>VLOOKUP(D298,Consolidation!B:AA,2,FALSE)</f>
        <v>INNOVATION &amp; TECH HUB (IT KOLA)</v>
      </c>
      <c r="F298" s="24" t="str" cm="1">
        <f t="array" ref="F298">_xlfn.XLOOKUP(Tableau4[[#This Row],[Nom_Beneficiaire]]&amp;H298,Classes!$D$2:$D$12000&amp;Classes!$E$2:$E$12000,Classes!$A$2:$A$12000)</f>
        <v>CLA013</v>
      </c>
      <c r="G298" s="17" t="str">
        <f>VLOOKUP(D298,Consolidation!B:AA,25,FALSE)</f>
        <v>RSC2</v>
      </c>
      <c r="H298" s="40">
        <f>VLOOKUP(D298,Consolidation!$B$2:$AH$11999,23,FALSE)</f>
        <v>1</v>
      </c>
      <c r="I298" s="65" t="str">
        <f>IF(Tableau4[[#This Row],[Cohorte]]="", "Inactif",
    IF(Tableau4[[#This Row],[Cohorte]]&gt;=30%, "Actif",
       IF(Tableau4[[#This Row],[Cohorte]]&lt;=25%, "Inactif", "À Vérifier")))</f>
        <v>Actif</v>
      </c>
    </row>
    <row r="299" spans="1:9" ht="29.5" customHeight="1" x14ac:dyDescent="0.35">
      <c r="A299" s="16" t="str">
        <f>IF(D299&lt;&gt;"","APP"&amp;TEXT(COUNTA($D$2:D299),"000"),"")</f>
        <v>APP298</v>
      </c>
      <c r="B299" s="17" t="str">
        <f>Individus[[#This Row],[ID_Individu]]</f>
        <v>IND298</v>
      </c>
      <c r="C299" s="17" t="str">
        <f>IFERROR(VLOOKUP(E299,Beneficiaires!B:C,2,FALSE),"Non trouvé")</f>
        <v>BEN012</v>
      </c>
      <c r="D299" s="17" t="str">
        <f>Consolication[[#This Row],[Nom et prénom 0 Name &amp; first name]]</f>
        <v>CHE Odette</v>
      </c>
      <c r="E299" s="17" t="str">
        <f>VLOOKUP(D299,Consolidation!B:AA,2,FALSE)</f>
        <v>INNOVATION &amp; TECH HUB (IT KOLA)</v>
      </c>
      <c r="F299" s="24" t="str" cm="1">
        <f t="array" ref="F299">_xlfn.XLOOKUP(Tableau4[[#This Row],[Nom_Beneficiaire]]&amp;H299,Classes!$D$2:$D$12000&amp;Classes!$E$2:$E$12000,Classes!$A$2:$A$12000)</f>
        <v>CLA013</v>
      </c>
      <c r="G299" s="17" t="str">
        <f>VLOOKUP(D299,Consolidation!B:AA,25,FALSE)</f>
        <v>1BAQ</v>
      </c>
      <c r="H299" s="40">
        <f>VLOOKUP(D299,Consolidation!$B$2:$AH$11999,23,FALSE)</f>
        <v>1</v>
      </c>
      <c r="I299" s="65" t="str">
        <f>IF(Tableau4[[#This Row],[Cohorte]]="", "Inactif",
    IF(Tableau4[[#This Row],[Cohorte]]&gt;=30%, "Actif",
       IF(Tableau4[[#This Row],[Cohorte]]&lt;=25%, "Inactif", "À Vérifier")))</f>
        <v>Actif</v>
      </c>
    </row>
    <row r="300" spans="1:9" ht="29.5" customHeight="1" x14ac:dyDescent="0.35">
      <c r="A300" s="16" t="str">
        <f>IF(D300&lt;&gt;"","APP"&amp;TEXT(COUNTA($D$2:D300),"000"),"")</f>
        <v>APP299</v>
      </c>
      <c r="B300" s="17" t="str">
        <f>Individus[[#This Row],[ID_Individu]]</f>
        <v>IND299</v>
      </c>
      <c r="C300" s="17" t="str">
        <f>IFERROR(VLOOKUP(E300,Beneficiaires!B:C,2,FALSE),"Non trouvé")</f>
        <v>BEN012</v>
      </c>
      <c r="D300" s="17" t="str">
        <f>Consolication[[#This Row],[Nom et prénom 0 Name &amp; first name]]</f>
        <v>ELENE MPESSE FIDELE EDWIDE</v>
      </c>
      <c r="E300" s="17" t="str">
        <f>VLOOKUP(D300,Consolidation!B:AA,2,FALSE)</f>
        <v>INNOVATION &amp; TECH HUB (IT KOLA)</v>
      </c>
      <c r="F300" s="24" t="str" cm="1">
        <f t="array" ref="F300">_xlfn.XLOOKUP(Tableau4[[#This Row],[Nom_Beneficiaire]]&amp;H300,Classes!$D$2:$D$12000&amp;Classes!$E$2:$E$12000,Classes!$A$2:$A$12000)</f>
        <v>CLA013</v>
      </c>
      <c r="G300" s="17" t="str">
        <f>VLOOKUP(D300,Consolidation!B:AA,25,FALSE)</f>
        <v>0VGF</v>
      </c>
      <c r="H300" s="40">
        <f>VLOOKUP(D300,Consolidation!$B$2:$AH$11999,23,FALSE)</f>
        <v>1</v>
      </c>
      <c r="I300" s="65" t="str">
        <f>IF(Tableau4[[#This Row],[Cohorte]]="", "Inactif",
    IF(Tableau4[[#This Row],[Cohorte]]&gt;=30%, "Actif",
       IF(Tableau4[[#This Row],[Cohorte]]&lt;=25%, "Inactif", "À Vérifier")))</f>
        <v>Actif</v>
      </c>
    </row>
    <row r="301" spans="1:9" ht="29.5" customHeight="1" x14ac:dyDescent="0.35">
      <c r="A301" s="16" t="str">
        <f>IF(D301&lt;&gt;"","APP"&amp;TEXT(COUNTA($D$2:D301),"000"),"")</f>
        <v>APP300</v>
      </c>
      <c r="B301" s="17" t="str">
        <f>Individus[[#This Row],[ID_Individu]]</f>
        <v>IND300</v>
      </c>
      <c r="C301" s="17" t="str">
        <f>IFERROR(VLOOKUP(E301,Beneficiaires!B:C,2,FALSE),"Non trouvé")</f>
        <v>BEN012</v>
      </c>
      <c r="D301" s="17" t="str">
        <f>Consolication[[#This Row],[Nom et prénom 0 Name &amp; first name]]</f>
        <v>NGUEFACK Heryka</v>
      </c>
      <c r="E301" s="17" t="str">
        <f>VLOOKUP(D301,Consolidation!B:AA,2,FALSE)</f>
        <v>INNOVATION &amp; TECH HUB (IT KOLA)</v>
      </c>
      <c r="F301" s="24" t="str" cm="1">
        <f t="array" ref="F301">_xlfn.XLOOKUP(Tableau4[[#This Row],[Nom_Beneficiaire]]&amp;H301,Classes!$D$2:$D$12000&amp;Classes!$E$2:$E$12000,Classes!$A$2:$A$12000)</f>
        <v>CLA013</v>
      </c>
      <c r="G301" s="17" t="str">
        <f>VLOOKUP(D301,Consolidation!B:AA,25,FALSE)</f>
        <v>E6CD</v>
      </c>
      <c r="H301" s="40">
        <f>VLOOKUP(D301,Consolidation!$B$2:$AH$11999,23,FALSE)</f>
        <v>1</v>
      </c>
      <c r="I301" s="65" t="str">
        <f>IF(Tableau4[[#This Row],[Cohorte]]="", "Inactif",
    IF(Tableau4[[#This Row],[Cohorte]]&gt;=30%, "Actif",
       IF(Tableau4[[#This Row],[Cohorte]]&lt;=25%, "Inactif", "À Vérifier")))</f>
        <v>Actif</v>
      </c>
    </row>
    <row r="302" spans="1:9" ht="29.5" customHeight="1" x14ac:dyDescent="0.35">
      <c r="A302" s="16" t="str">
        <f>IF(D302&lt;&gt;"","APP"&amp;TEXT(COUNTA($D$2:D302),"000"),"")</f>
        <v>APP301</v>
      </c>
      <c r="B302" s="17" t="str">
        <f>Individus[[#This Row],[ID_Individu]]</f>
        <v>IND301</v>
      </c>
      <c r="C302" s="17" t="str">
        <f>IFERROR(VLOOKUP(E302,Beneficiaires!B:C,2,FALSE),"Non trouvé")</f>
        <v>BEN012</v>
      </c>
      <c r="D302" s="17" t="str">
        <f>Consolication[[#This Row],[Nom et prénom 0 Name &amp; first name]]</f>
        <v>FOLONG TCHOFFO VIANEL TATIANA</v>
      </c>
      <c r="E302" s="17" t="str">
        <f>VLOOKUP(D302,Consolidation!B:AA,2,FALSE)</f>
        <v>INNOVATION &amp; TECH HUB (IT KOLA)</v>
      </c>
      <c r="F302" s="24" t="str" cm="1">
        <f t="array" ref="F302">_xlfn.XLOOKUP(Tableau4[[#This Row],[Nom_Beneficiaire]]&amp;H302,Classes!$D$2:$D$12000&amp;Classes!$E$2:$E$12000,Classes!$A$2:$A$12000)</f>
        <v>CLA013</v>
      </c>
      <c r="G302" s="17" t="str">
        <f>VLOOKUP(D302,Consolidation!B:AA,25,FALSE)</f>
        <v>USF7</v>
      </c>
      <c r="H302" s="40">
        <f>VLOOKUP(D302,Consolidation!$B$2:$AH$11999,23,FALSE)</f>
        <v>1</v>
      </c>
      <c r="I302" s="65" t="str">
        <f>IF(Tableau4[[#This Row],[Cohorte]]="", "Inactif",
    IF(Tableau4[[#This Row],[Cohorte]]&gt;=30%, "Actif",
       IF(Tableau4[[#This Row],[Cohorte]]&lt;=25%, "Inactif", "À Vérifier")))</f>
        <v>Actif</v>
      </c>
    </row>
    <row r="303" spans="1:9" ht="29.5" customHeight="1" x14ac:dyDescent="0.35">
      <c r="A303" s="16" t="str">
        <f>IF(D303&lt;&gt;"","APP"&amp;TEXT(COUNTA($D$2:D303),"000"),"")</f>
        <v>APP302</v>
      </c>
      <c r="B303" s="17" t="str">
        <f>Individus[[#This Row],[ID_Individu]]</f>
        <v>IND302</v>
      </c>
      <c r="C303" s="17" t="str">
        <f>IFERROR(VLOOKUP(E303,Beneficiaires!B:C,2,FALSE),"Non trouvé")</f>
        <v>BEN012</v>
      </c>
      <c r="D303" s="17" t="str">
        <f>Consolication[[#This Row],[Nom et prénom 0 Name &amp; first name]]</f>
        <v>MBENE NTSABA CASIMIR OLIVIER</v>
      </c>
      <c r="E303" s="17" t="str">
        <f>VLOOKUP(D303,Consolidation!B:AA,2,FALSE)</f>
        <v>INNOVATION &amp; TECH HUB (IT KOLA)</v>
      </c>
      <c r="F303" s="24" t="str" cm="1">
        <f t="array" ref="F303">_xlfn.XLOOKUP(Tableau4[[#This Row],[Nom_Beneficiaire]]&amp;H303,Classes!$D$2:$D$12000&amp;Classes!$E$2:$E$12000,Classes!$A$2:$A$12000)</f>
        <v>CLA013</v>
      </c>
      <c r="G303" s="17" t="str">
        <f>VLOOKUP(D303,Consolidation!B:AA,25,FALSE)</f>
        <v>BRDV</v>
      </c>
      <c r="H303" s="40">
        <f>VLOOKUP(D303,Consolidation!$B$2:$AH$11999,23,FALSE)</f>
        <v>1</v>
      </c>
      <c r="I303" s="65" t="str">
        <f>IF(Tableau4[[#This Row],[Cohorte]]="", "Inactif",
    IF(Tableau4[[#This Row],[Cohorte]]&gt;=30%, "Actif",
       IF(Tableau4[[#This Row],[Cohorte]]&lt;=25%, "Inactif", "À Vérifier")))</f>
        <v>Actif</v>
      </c>
    </row>
    <row r="304" spans="1:9" ht="29.5" customHeight="1" x14ac:dyDescent="0.35">
      <c r="A304" s="16" t="str">
        <f>IF(D304&lt;&gt;"","APP"&amp;TEXT(COUNTA($D$2:D304),"000"),"")</f>
        <v>APP303</v>
      </c>
      <c r="B304" s="17" t="str">
        <f>Individus[[#This Row],[ID_Individu]]</f>
        <v>IND303</v>
      </c>
      <c r="C304" s="17" t="str">
        <f>IFERROR(VLOOKUP(E304,Beneficiaires!B:C,2,FALSE),"Non trouvé")</f>
        <v>BEN012</v>
      </c>
      <c r="D304" s="17" t="str">
        <f>Consolication[[#This Row],[Nom et prénom 0 Name &amp; first name]]</f>
        <v>KANA ONGUENE FLORENT HERNANDEZ</v>
      </c>
      <c r="E304" s="17" t="str">
        <f>VLOOKUP(D304,Consolidation!B:AA,2,FALSE)</f>
        <v>INNOVATION &amp; TECH HUB (IT KOLA)</v>
      </c>
      <c r="F304" s="24" t="str" cm="1">
        <f t="array" ref="F304">_xlfn.XLOOKUP(Tableau4[[#This Row],[Nom_Beneficiaire]]&amp;H304,Classes!$D$2:$D$12000&amp;Classes!$E$2:$E$12000,Classes!$A$2:$A$12000)</f>
        <v>CLA013</v>
      </c>
      <c r="G304" s="17" t="str">
        <f>VLOOKUP(D304,Consolidation!B:AA,25,FALSE)</f>
        <v>I290</v>
      </c>
      <c r="H304" s="40">
        <f>VLOOKUP(D304,Consolidation!$B$2:$AH$11999,23,FALSE)</f>
        <v>1</v>
      </c>
      <c r="I304" s="65" t="str">
        <f>IF(Tableau4[[#This Row],[Cohorte]]="", "Inactif",
    IF(Tableau4[[#This Row],[Cohorte]]&gt;=30%, "Actif",
       IF(Tableau4[[#This Row],[Cohorte]]&lt;=25%, "Inactif", "À Vérifier")))</f>
        <v>Actif</v>
      </c>
    </row>
    <row r="305" spans="1:9" ht="29.5" customHeight="1" x14ac:dyDescent="0.35">
      <c r="A305" s="16" t="str">
        <f>IF(D305&lt;&gt;"","APP"&amp;TEXT(COUNTA($D$2:D305),"000"),"")</f>
        <v>APP304</v>
      </c>
      <c r="B305" s="17" t="str">
        <f>Individus[[#This Row],[ID_Individu]]</f>
        <v>IND304</v>
      </c>
      <c r="C305" s="17" t="str">
        <f>IFERROR(VLOOKUP(E305,Beneficiaires!B:C,2,FALSE),"Non trouvé")</f>
        <v>BEN012</v>
      </c>
      <c r="D305" s="17" t="str">
        <f>Consolication[[#This Row],[Nom et prénom 0 Name &amp; first name]]</f>
        <v>NGONO BELLA</v>
      </c>
      <c r="E305" s="17" t="str">
        <f>VLOOKUP(D305,Consolidation!B:AA,2,FALSE)</f>
        <v>INNOVATION &amp; TECH HUB (IT KOLA)</v>
      </c>
      <c r="F305" s="24" t="str" cm="1">
        <f t="array" ref="F305">_xlfn.XLOOKUP(Tableau4[[#This Row],[Nom_Beneficiaire]]&amp;H305,Classes!$D$2:$D$12000&amp;Classes!$E$2:$E$12000,Classes!$A$2:$A$12000)</f>
        <v>CLA013</v>
      </c>
      <c r="G305" s="17" t="str">
        <f>VLOOKUP(D305,Consolidation!B:AA,25,FALSE)</f>
        <v>RZNQ</v>
      </c>
      <c r="H305" s="40">
        <f>VLOOKUP(D305,Consolidation!$B$2:$AH$11999,23,FALSE)</f>
        <v>1</v>
      </c>
      <c r="I305" s="65" t="str">
        <f>IF(Tableau4[[#This Row],[Cohorte]]="", "Inactif",
    IF(Tableau4[[#This Row],[Cohorte]]&gt;=30%, "Actif",
       IF(Tableau4[[#This Row],[Cohorte]]&lt;=25%, "Inactif", "À Vérifier")))</f>
        <v>Actif</v>
      </c>
    </row>
    <row r="306" spans="1:9" ht="29.5" customHeight="1" x14ac:dyDescent="0.35">
      <c r="A306" s="16" t="str">
        <f>IF(D306&lt;&gt;"","APP"&amp;TEXT(COUNTA($D$2:D306),"000"),"")</f>
        <v>APP305</v>
      </c>
      <c r="B306" s="17" t="str">
        <f>Individus[[#This Row],[ID_Individu]]</f>
        <v>IND305</v>
      </c>
      <c r="C306" s="17" t="str">
        <f>IFERROR(VLOOKUP(E306,Beneficiaires!B:C,2,FALSE),"Non trouvé")</f>
        <v>BEN012</v>
      </c>
      <c r="D306" s="17" t="str">
        <f>Consolication[[#This Row],[Nom et prénom 0 Name &amp; first name]]</f>
        <v>NEME MARIE VERLANDE</v>
      </c>
      <c r="E306" s="17" t="str">
        <f>VLOOKUP(D306,Consolidation!B:AA,2,FALSE)</f>
        <v>INNOVATION &amp; TECH HUB (IT KOLA)</v>
      </c>
      <c r="F306" s="24" t="str" cm="1">
        <f t="array" ref="F306">_xlfn.XLOOKUP(Tableau4[[#This Row],[Nom_Beneficiaire]]&amp;H306,Classes!$D$2:$D$12000&amp;Classes!$E$2:$E$12000,Classes!$A$2:$A$12000)</f>
        <v>CLA013</v>
      </c>
      <c r="G306" s="17" t="str">
        <f>VLOOKUP(D306,Consolidation!B:AA,25,FALSE)</f>
        <v>P2YL</v>
      </c>
      <c r="H306" s="40">
        <f>VLOOKUP(D306,Consolidation!$B$2:$AH$11999,23,FALSE)</f>
        <v>1</v>
      </c>
      <c r="I306" s="65" t="str">
        <f>IF(Tableau4[[#This Row],[Cohorte]]="", "Inactif",
    IF(Tableau4[[#This Row],[Cohorte]]&gt;=30%, "Actif",
       IF(Tableau4[[#This Row],[Cohorte]]&lt;=25%, "Inactif", "À Vérifier")))</f>
        <v>Actif</v>
      </c>
    </row>
    <row r="307" spans="1:9" ht="29.5" customHeight="1" x14ac:dyDescent="0.35">
      <c r="A307" s="16" t="str">
        <f>IF(D307&lt;&gt;"","APP"&amp;TEXT(COUNTA($D$2:D307),"000"),"")</f>
        <v>APP306</v>
      </c>
      <c r="B307" s="17" t="str">
        <f>Individus[[#This Row],[ID_Individu]]</f>
        <v>IND306</v>
      </c>
      <c r="C307" s="17" t="str">
        <f>IFERROR(VLOOKUP(E307,Beneficiaires!B:C,2,FALSE),"Non trouvé")</f>
        <v>BEN012</v>
      </c>
      <c r="D307" s="17" t="str">
        <f>Consolication[[#This Row],[Nom et prénom 0 Name &amp; first name]]</f>
        <v>ANABA Manuella</v>
      </c>
      <c r="E307" s="17" t="str">
        <f>VLOOKUP(D307,Consolidation!B:AA,2,FALSE)</f>
        <v>INNOVATION &amp; TECH HUB (IT KOLA)</v>
      </c>
      <c r="F307" s="24" t="str" cm="1">
        <f t="array" ref="F307">_xlfn.XLOOKUP(Tableau4[[#This Row],[Nom_Beneficiaire]]&amp;H307,Classes!$D$2:$D$12000&amp;Classes!$E$2:$E$12000,Classes!$A$2:$A$12000)</f>
        <v>CLA013</v>
      </c>
      <c r="G307" s="17" t="str">
        <f>VLOOKUP(D307,Consolidation!B:AA,25,FALSE)</f>
        <v>JS5G</v>
      </c>
      <c r="H307" s="40">
        <f>VLOOKUP(D307,Consolidation!$B$2:$AH$11999,23,FALSE)</f>
        <v>1</v>
      </c>
      <c r="I307" s="65" t="str">
        <f>IF(Tableau4[[#This Row],[Cohorte]]="", "Inactif",
    IF(Tableau4[[#This Row],[Cohorte]]&gt;=30%, "Actif",
       IF(Tableau4[[#This Row],[Cohorte]]&lt;=25%, "Inactif", "À Vérifier")))</f>
        <v>Actif</v>
      </c>
    </row>
    <row r="308" spans="1:9" ht="29.5" customHeight="1" x14ac:dyDescent="0.35">
      <c r="A308" s="16" t="str">
        <f>IF(D308&lt;&gt;"","APP"&amp;TEXT(COUNTA($D$2:D308),"000"),"")</f>
        <v>APP307</v>
      </c>
      <c r="B308" s="17" t="str">
        <f>Individus[[#This Row],[ID_Individu]]</f>
        <v>IND307</v>
      </c>
      <c r="C308" s="17" t="str">
        <f>IFERROR(VLOOKUP(E308,Beneficiaires!B:C,2,FALSE),"Non trouvé")</f>
        <v>BEN012</v>
      </c>
      <c r="D308" s="17" t="str">
        <f>Consolication[[#This Row],[Nom et prénom 0 Name &amp; first name]]</f>
        <v>NGAH TSALA BRIGITTE VANESSA</v>
      </c>
      <c r="E308" s="17" t="str">
        <f>VLOOKUP(D308,Consolidation!B:AA,2,FALSE)</f>
        <v>INNOVATION &amp; TECH HUB (IT KOLA)</v>
      </c>
      <c r="F308" s="24" t="str" cm="1">
        <f t="array" ref="F308">_xlfn.XLOOKUP(Tableau4[[#This Row],[Nom_Beneficiaire]]&amp;H308,Classes!$D$2:$D$12000&amp;Classes!$E$2:$E$12000,Classes!$A$2:$A$12000)</f>
        <v>CLA013</v>
      </c>
      <c r="G308" s="17" t="str">
        <f>VLOOKUP(D308,Consolidation!B:AA,25,FALSE)</f>
        <v>2OXM</v>
      </c>
      <c r="H308" s="40">
        <f>VLOOKUP(D308,Consolidation!$B$2:$AH$11999,23,FALSE)</f>
        <v>1</v>
      </c>
      <c r="I308" s="65" t="str">
        <f>IF(Tableau4[[#This Row],[Cohorte]]="", "Inactif",
    IF(Tableau4[[#This Row],[Cohorte]]&gt;=30%, "Actif",
       IF(Tableau4[[#This Row],[Cohorte]]&lt;=25%, "Inactif", "À Vérifier")))</f>
        <v>Actif</v>
      </c>
    </row>
    <row r="309" spans="1:9" ht="29.5" customHeight="1" x14ac:dyDescent="0.35">
      <c r="A309" s="16" t="str">
        <f>IF(D309&lt;&gt;"","APP"&amp;TEXT(COUNTA($D$2:D309),"000"),"")</f>
        <v>APP308</v>
      </c>
      <c r="B309" s="17" t="str">
        <f>Individus[[#This Row],[ID_Individu]]</f>
        <v>IND308</v>
      </c>
      <c r="C309" s="17" t="str">
        <f>IFERROR(VLOOKUP(E309,Beneficiaires!B:C,2,FALSE),"Non trouvé")</f>
        <v>BEN012</v>
      </c>
      <c r="D309" s="17" t="str">
        <f>Consolication[[#This Row],[Nom et prénom 0 Name &amp; first name]]</f>
        <v>ATANGANA Charles</v>
      </c>
      <c r="E309" s="17" t="str">
        <f>VLOOKUP(D309,Consolidation!B:AA,2,FALSE)</f>
        <v>INNOVATION &amp; TECH HUB (IT KOLA)</v>
      </c>
      <c r="F309" s="24" t="str" cm="1">
        <f t="array" ref="F309">_xlfn.XLOOKUP(Tableau4[[#This Row],[Nom_Beneficiaire]]&amp;H309,Classes!$D$2:$D$12000&amp;Classes!$E$2:$E$12000,Classes!$A$2:$A$12000)</f>
        <v>CLA013</v>
      </c>
      <c r="G309" s="17" t="str">
        <f>VLOOKUP(D309,Consolidation!B:AA,25,FALSE)</f>
        <v>8K66</v>
      </c>
      <c r="H309" s="40">
        <f>VLOOKUP(D309,Consolidation!$B$2:$AH$11999,23,FALSE)</f>
        <v>1</v>
      </c>
      <c r="I309" s="65" t="str">
        <f>IF(Tableau4[[#This Row],[Cohorte]]="", "Inactif",
    IF(Tableau4[[#This Row],[Cohorte]]&gt;=30%, "Actif",
       IF(Tableau4[[#This Row],[Cohorte]]&lt;=25%, "Inactif", "À Vérifier")))</f>
        <v>Actif</v>
      </c>
    </row>
    <row r="310" spans="1:9" ht="29.5" customHeight="1" x14ac:dyDescent="0.35">
      <c r="A310" s="16" t="str">
        <f>IF(D310&lt;&gt;"","APP"&amp;TEXT(COUNTA($D$2:D310),"000"),"")</f>
        <v>APP309</v>
      </c>
      <c r="B310" s="17" t="str">
        <f>Individus[[#This Row],[ID_Individu]]</f>
        <v>IND309</v>
      </c>
      <c r="C310" s="17" t="str">
        <f>IFERROR(VLOOKUP(E310,Beneficiaires!B:C,2,FALSE),"Non trouvé")</f>
        <v>BEN012</v>
      </c>
      <c r="D310" s="17" t="str">
        <f>Consolication[[#This Row],[Nom et prénom 0 Name &amp; first name]]</f>
        <v>TALAE HGUETTE FLORE</v>
      </c>
      <c r="E310" s="17" t="str">
        <f>VLOOKUP(D310,Consolidation!B:AA,2,FALSE)</f>
        <v>INNOVATION &amp; TECH HUB (IT KOLA)</v>
      </c>
      <c r="F310" s="24" t="str" cm="1">
        <f t="array" ref="F310">_xlfn.XLOOKUP(Tableau4[[#This Row],[Nom_Beneficiaire]]&amp;H310,Classes!$D$2:$D$12000&amp;Classes!$E$2:$E$12000,Classes!$A$2:$A$12000)</f>
        <v>CLA013</v>
      </c>
      <c r="G310" s="17" t="str">
        <f>VLOOKUP(D310,Consolidation!B:AA,25,FALSE)</f>
        <v>9D1T</v>
      </c>
      <c r="H310" s="40">
        <f>VLOOKUP(D310,Consolidation!$B$2:$AH$11999,23,FALSE)</f>
        <v>1</v>
      </c>
      <c r="I310" s="65" t="str">
        <f>IF(Tableau4[[#This Row],[Cohorte]]="", "Inactif",
    IF(Tableau4[[#This Row],[Cohorte]]&gt;=30%, "Actif",
       IF(Tableau4[[#This Row],[Cohorte]]&lt;=25%, "Inactif", "À Vérifier")))</f>
        <v>Actif</v>
      </c>
    </row>
    <row r="311" spans="1:9" ht="29.5" customHeight="1" x14ac:dyDescent="0.35">
      <c r="A311" s="16" t="str">
        <f>IF(D311&lt;&gt;"","APP"&amp;TEXT(COUNTA($D$2:D311),"000"),"")</f>
        <v>APP310</v>
      </c>
      <c r="B311" s="17" t="str">
        <f>Individus[[#This Row],[ID_Individu]]</f>
        <v>IND310</v>
      </c>
      <c r="C311" s="17" t="str">
        <f>IFERROR(VLOOKUP(E311,Beneficiaires!B:C,2,FALSE),"Non trouvé")</f>
        <v>BEN012</v>
      </c>
      <c r="D311" s="17" t="str">
        <f>Consolication[[#This Row],[Nom et prénom 0 Name &amp; first name]]</f>
        <v>NBOUA AVELE Aristide Joel</v>
      </c>
      <c r="E311" s="17" t="str">
        <f>VLOOKUP(D311,Consolidation!B:AA,2,FALSE)</f>
        <v>INNOVATION &amp; TECH HUB (IT KOLA)</v>
      </c>
      <c r="F311" s="24" t="str" cm="1">
        <f t="array" ref="F311">_xlfn.XLOOKUP(Tableau4[[#This Row],[Nom_Beneficiaire]]&amp;H311,Classes!$D$2:$D$12000&amp;Classes!$E$2:$E$12000,Classes!$A$2:$A$12000)</f>
        <v>CLA013</v>
      </c>
      <c r="G311" s="17" t="str">
        <f>VLOOKUP(D311,Consolidation!B:AA,25,FALSE)</f>
        <v>8MC9</v>
      </c>
      <c r="H311" s="40">
        <f>VLOOKUP(D311,Consolidation!$B$2:$AH$11999,23,FALSE)</f>
        <v>1</v>
      </c>
      <c r="I311" s="65" t="str">
        <f>IF(Tableau4[[#This Row],[Cohorte]]="", "Inactif",
    IF(Tableau4[[#This Row],[Cohorte]]&gt;=30%, "Actif",
       IF(Tableau4[[#This Row],[Cohorte]]&lt;=25%, "Inactif", "À Vérifier")))</f>
        <v>Actif</v>
      </c>
    </row>
    <row r="312" spans="1:9" ht="29.5" customHeight="1" x14ac:dyDescent="0.35">
      <c r="A312" s="16" t="str">
        <f>IF(D312&lt;&gt;"","APP"&amp;TEXT(COUNTA($D$2:D312),"000"),"")</f>
        <v>APP311</v>
      </c>
      <c r="B312" s="17" t="str">
        <f>Individus[[#This Row],[ID_Individu]]</f>
        <v>IND311</v>
      </c>
      <c r="C312" s="17" t="str">
        <f>IFERROR(VLOOKUP(E312,Beneficiaires!B:C,2,FALSE),"Non trouvé")</f>
        <v>BEN012</v>
      </c>
      <c r="D312" s="17" t="str">
        <f>Consolication[[#This Row],[Nom et prénom 0 Name &amp; first name]]</f>
        <v>TOMO ANDO MARC JUNIOR</v>
      </c>
      <c r="E312" s="17" t="str">
        <f>VLOOKUP(D312,Consolidation!B:AA,2,FALSE)</f>
        <v>INNOVATION &amp; TECH HUB (IT KOLA)</v>
      </c>
      <c r="F312" s="24" t="str" cm="1">
        <f t="array" ref="F312">_xlfn.XLOOKUP(Tableau4[[#This Row],[Nom_Beneficiaire]]&amp;H312,Classes!$D$2:$D$12000&amp;Classes!$E$2:$E$12000,Classes!$A$2:$A$12000)</f>
        <v>CLA013</v>
      </c>
      <c r="G312" s="17" t="str">
        <f>VLOOKUP(D312,Consolidation!B:AA,25,FALSE)</f>
        <v>OXG1</v>
      </c>
      <c r="H312" s="40">
        <f>VLOOKUP(D312,Consolidation!$B$2:$AH$11999,23,FALSE)</f>
        <v>1</v>
      </c>
      <c r="I312" s="65" t="str">
        <f>IF(Tableau4[[#This Row],[Cohorte]]="", "Inactif",
    IF(Tableau4[[#This Row],[Cohorte]]&gt;=30%, "Actif",
       IF(Tableau4[[#This Row],[Cohorte]]&lt;=25%, "Inactif", "À Vérifier")))</f>
        <v>Actif</v>
      </c>
    </row>
    <row r="313" spans="1:9" ht="29.5" customHeight="1" x14ac:dyDescent="0.35">
      <c r="A313" s="16" t="str">
        <f>IF(D313&lt;&gt;"","APP"&amp;TEXT(COUNTA($D$2:D313),"000"),"")</f>
        <v>APP312</v>
      </c>
      <c r="B313" s="17" t="str">
        <f>Individus[[#This Row],[ID_Individu]]</f>
        <v>IND312</v>
      </c>
      <c r="C313" s="17" t="str">
        <f>IFERROR(VLOOKUP(E313,Beneficiaires!B:C,2,FALSE),"Non trouvé")</f>
        <v>BEN012</v>
      </c>
      <c r="D313" s="17" t="str">
        <f>Consolication[[#This Row],[Nom et prénom 0 Name &amp; first name]]</f>
        <v>ABIDA OKALA HELEINE</v>
      </c>
      <c r="E313" s="17" t="str">
        <f>VLOOKUP(D313,Consolidation!B:AA,2,FALSE)</f>
        <v>INNOVATION &amp; TECH HUB (IT KOLA)</v>
      </c>
      <c r="F313" s="24" t="str" cm="1">
        <f t="array" ref="F313">_xlfn.XLOOKUP(Tableau4[[#This Row],[Nom_Beneficiaire]]&amp;H313,Classes!$D$2:$D$12000&amp;Classes!$E$2:$E$12000,Classes!$A$2:$A$12000)</f>
        <v>CLA013</v>
      </c>
      <c r="G313" s="17" t="str">
        <f>VLOOKUP(D313,Consolidation!B:AA,25,FALSE)</f>
        <v>OJ23</v>
      </c>
      <c r="H313" s="40">
        <f>VLOOKUP(D313,Consolidation!$B$2:$AH$11999,23,FALSE)</f>
        <v>1</v>
      </c>
      <c r="I313" s="65" t="str">
        <f>IF(Tableau4[[#This Row],[Cohorte]]="", "Inactif",
    IF(Tableau4[[#This Row],[Cohorte]]&gt;=30%, "Actif",
       IF(Tableau4[[#This Row],[Cohorte]]&lt;=25%, "Inactif", "À Vérifier")))</f>
        <v>Actif</v>
      </c>
    </row>
    <row r="314" spans="1:9" ht="29.5" customHeight="1" x14ac:dyDescent="0.35">
      <c r="A314" s="16" t="str">
        <f>IF(D314&lt;&gt;"","APP"&amp;TEXT(COUNTA($D$2:D314),"000"),"")</f>
        <v>APP313</v>
      </c>
      <c r="B314" s="17" t="str">
        <f>Individus[[#This Row],[ID_Individu]]</f>
        <v>IND313</v>
      </c>
      <c r="C314" s="17" t="str">
        <f>IFERROR(VLOOKUP(E314,Beneficiaires!B:C,2,FALSE),"Non trouvé")</f>
        <v>BEN012</v>
      </c>
      <c r="D314" s="17" t="str">
        <f>Consolication[[#This Row],[Nom et prénom 0 Name &amp; first name]]</f>
        <v>ATE ATE JEROME</v>
      </c>
      <c r="E314" s="17" t="str">
        <f>VLOOKUP(D314,Consolidation!B:AA,2,FALSE)</f>
        <v>INNOVATION &amp; TECH HUB (IT KOLA)</v>
      </c>
      <c r="F314" s="24" t="str" cm="1">
        <f t="array" ref="F314">_xlfn.XLOOKUP(Tableau4[[#This Row],[Nom_Beneficiaire]]&amp;H314,Classes!$D$2:$D$12000&amp;Classes!$E$2:$E$12000,Classes!$A$2:$A$12000)</f>
        <v>CLA013</v>
      </c>
      <c r="G314" s="17" t="str">
        <f>VLOOKUP(D314,Consolidation!B:AA,25,FALSE)</f>
        <v>SE91</v>
      </c>
      <c r="H314" s="40">
        <f>VLOOKUP(D314,Consolidation!$B$2:$AH$11999,23,FALSE)</f>
        <v>1</v>
      </c>
      <c r="I314" s="65" t="str">
        <f>IF(Tableau4[[#This Row],[Cohorte]]="", "Inactif",
    IF(Tableau4[[#This Row],[Cohorte]]&gt;=30%, "Actif",
       IF(Tableau4[[#This Row],[Cohorte]]&lt;=25%, "Inactif", "À Vérifier")))</f>
        <v>Actif</v>
      </c>
    </row>
    <row r="315" spans="1:9" ht="29.5" customHeight="1" x14ac:dyDescent="0.35">
      <c r="A315" s="16" t="str">
        <f>IF(D315&lt;&gt;"","APP"&amp;TEXT(COUNTA($D$2:D315),"000"),"")</f>
        <v>APP314</v>
      </c>
      <c r="B315" s="17" t="str">
        <f>Individus[[#This Row],[ID_Individu]]</f>
        <v>IND314</v>
      </c>
      <c r="C315" s="17" t="str">
        <f>IFERROR(VLOOKUP(E315,Beneficiaires!B:C,2,FALSE),"Non trouvé")</f>
        <v>BEN012</v>
      </c>
      <c r="D315" s="17" t="str">
        <f>Consolication[[#This Row],[Nom et prénom 0 Name &amp; first name]]</f>
        <v>KADJI BAMOU Pierre Fernand</v>
      </c>
      <c r="E315" s="17" t="str">
        <f>VLOOKUP(D315,Consolidation!B:AA,2,FALSE)</f>
        <v>INNOVATION &amp; TECH HUB (IT KOLA)</v>
      </c>
      <c r="F315" s="24" t="str" cm="1">
        <f t="array" ref="F315">_xlfn.XLOOKUP(Tableau4[[#This Row],[Nom_Beneficiaire]]&amp;H315,Classes!$D$2:$D$12000&amp;Classes!$E$2:$E$12000,Classes!$A$2:$A$12000)</f>
        <v>CLA013</v>
      </c>
      <c r="G315" s="17" t="str">
        <f>VLOOKUP(D315,Consolidation!B:AA,25,FALSE)</f>
        <v>WZ7E</v>
      </c>
      <c r="H315" s="40">
        <f>VLOOKUP(D315,Consolidation!$B$2:$AH$11999,23,FALSE)</f>
        <v>1</v>
      </c>
      <c r="I315" s="65" t="str">
        <f>IF(Tableau4[[#This Row],[Cohorte]]="", "Inactif",
    IF(Tableau4[[#This Row],[Cohorte]]&gt;=30%, "Actif",
       IF(Tableau4[[#This Row],[Cohorte]]&lt;=25%, "Inactif", "À Vérifier")))</f>
        <v>Actif</v>
      </c>
    </row>
    <row r="316" spans="1:9" ht="29.5" customHeight="1" x14ac:dyDescent="0.35">
      <c r="A316" s="16" t="str">
        <f>IF(D316&lt;&gt;"","APP"&amp;TEXT(COUNTA($D$2:D316),"000"),"")</f>
        <v>APP315</v>
      </c>
      <c r="B316" s="17" t="str">
        <f>Individus[[#This Row],[ID_Individu]]</f>
        <v>IND315</v>
      </c>
      <c r="C316" s="17" t="str">
        <f>IFERROR(VLOOKUP(E316,Beneficiaires!B:C,2,FALSE),"Non trouvé")</f>
        <v>BEN012</v>
      </c>
      <c r="D316" s="17" t="str">
        <f>Consolication[[#This Row],[Nom et prénom 0 Name &amp; first name]]</f>
        <v>FOTSO ULRICH AURELIEN</v>
      </c>
      <c r="E316" s="17" t="str">
        <f>VLOOKUP(D316,Consolidation!B:AA,2,FALSE)</f>
        <v>INNOVATION &amp; TECH HUB (IT KOLA)</v>
      </c>
      <c r="F316" s="24" t="str" cm="1">
        <f t="array" ref="F316">_xlfn.XLOOKUP(Tableau4[[#This Row],[Nom_Beneficiaire]]&amp;H316,Classes!$D$2:$D$12000&amp;Classes!$E$2:$E$12000,Classes!$A$2:$A$12000)</f>
        <v>CLA013</v>
      </c>
      <c r="G316" s="17" t="str">
        <f>VLOOKUP(D316,Consolidation!B:AA,25,FALSE)</f>
        <v>3OI0</v>
      </c>
      <c r="H316" s="40">
        <f>VLOOKUP(D316,Consolidation!$B$2:$AH$11999,23,FALSE)</f>
        <v>1</v>
      </c>
      <c r="I316" s="65" t="str">
        <f>IF(Tableau4[[#This Row],[Cohorte]]="", "Inactif",
    IF(Tableau4[[#This Row],[Cohorte]]&gt;=30%, "Actif",
       IF(Tableau4[[#This Row],[Cohorte]]&lt;=25%, "Inactif", "À Vérifier")))</f>
        <v>Actif</v>
      </c>
    </row>
    <row r="317" spans="1:9" ht="29.5" customHeight="1" x14ac:dyDescent="0.35">
      <c r="A317" s="16" t="str">
        <f>IF(D317&lt;&gt;"","APP"&amp;TEXT(COUNTA($D$2:D317),"000"),"")</f>
        <v>APP316</v>
      </c>
      <c r="B317" s="17" t="str">
        <f>Individus[[#This Row],[ID_Individu]]</f>
        <v>IND316</v>
      </c>
      <c r="C317" s="17" t="str">
        <f>IFERROR(VLOOKUP(E317,Beneficiaires!B:C,2,FALSE),"Non trouvé")</f>
        <v>BEN012</v>
      </c>
      <c r="D317" s="17" t="str">
        <f>Consolication[[#This Row],[Nom et prénom 0 Name &amp; first name]]</f>
        <v>NKOTO ONANA Simone</v>
      </c>
      <c r="E317" s="17" t="str">
        <f>VLOOKUP(D317,Consolidation!B:AA,2,FALSE)</f>
        <v>INNOVATION &amp; TECH HUB (IT KOLA)</v>
      </c>
      <c r="F317" s="24" t="str" cm="1">
        <f t="array" ref="F317">_xlfn.XLOOKUP(Tableau4[[#This Row],[Nom_Beneficiaire]]&amp;H317,Classes!$D$2:$D$12000&amp;Classes!$E$2:$E$12000,Classes!$A$2:$A$12000)</f>
        <v>CLA013</v>
      </c>
      <c r="G317" s="17" t="str">
        <f>VLOOKUP(D317,Consolidation!B:AA,25,FALSE)</f>
        <v>S6ED</v>
      </c>
      <c r="H317" s="40">
        <f>VLOOKUP(D317,Consolidation!$B$2:$AH$11999,23,FALSE)</f>
        <v>1</v>
      </c>
      <c r="I317" s="65" t="str">
        <f>IF(Tableau4[[#This Row],[Cohorte]]="", "Inactif",
    IF(Tableau4[[#This Row],[Cohorte]]&gt;=30%, "Actif",
       IF(Tableau4[[#This Row],[Cohorte]]&lt;=25%, "Inactif", "À Vérifier")))</f>
        <v>Actif</v>
      </c>
    </row>
    <row r="318" spans="1:9" ht="29.5" customHeight="1" x14ac:dyDescent="0.35">
      <c r="A318" s="16" t="str">
        <f>IF(D318&lt;&gt;"","APP"&amp;TEXT(COUNTA($D$2:D318),"000"),"")</f>
        <v>APP317</v>
      </c>
      <c r="B318" s="17" t="str">
        <f>Individus[[#This Row],[ID_Individu]]</f>
        <v>IND317</v>
      </c>
      <c r="C318" s="17" t="str">
        <f>IFERROR(VLOOKUP(E318,Beneficiaires!B:C,2,FALSE),"Non trouvé")</f>
        <v>BEN012</v>
      </c>
      <c r="D318" s="17" t="str">
        <f>Consolication[[#This Row],[Nom et prénom 0 Name &amp; first name]]</f>
        <v>ELOUNDOU NGONO SERGES JOSEPH</v>
      </c>
      <c r="E318" s="17" t="str">
        <f>VLOOKUP(D318,Consolidation!B:AA,2,FALSE)</f>
        <v>INNOVATION &amp; TECH HUB (IT KOLA)</v>
      </c>
      <c r="F318" s="24" t="str" cm="1">
        <f t="array" ref="F318">_xlfn.XLOOKUP(Tableau4[[#This Row],[Nom_Beneficiaire]]&amp;H318,Classes!$D$2:$D$12000&amp;Classes!$E$2:$E$12000,Classes!$A$2:$A$12000)</f>
        <v>CLA013</v>
      </c>
      <c r="G318" s="17" t="str">
        <f>VLOOKUP(D318,Consolidation!B:AA,25,FALSE)</f>
        <v>1M87</v>
      </c>
      <c r="H318" s="40">
        <f>VLOOKUP(D318,Consolidation!$B$2:$AH$11999,23,FALSE)</f>
        <v>1</v>
      </c>
      <c r="I318" s="65" t="str">
        <f>IF(Tableau4[[#This Row],[Cohorte]]="", "Inactif",
    IF(Tableau4[[#This Row],[Cohorte]]&gt;=30%, "Actif",
       IF(Tableau4[[#This Row],[Cohorte]]&lt;=25%, "Inactif", "À Vérifier")))</f>
        <v>Actif</v>
      </c>
    </row>
    <row r="319" spans="1:9" ht="29.5" customHeight="1" x14ac:dyDescent="0.35">
      <c r="A319" s="16" t="str">
        <f>IF(D319&lt;&gt;"","APP"&amp;TEXT(COUNTA($D$2:D319),"000"),"")</f>
        <v>APP318</v>
      </c>
      <c r="B319" s="17" t="str">
        <f>Individus[[#This Row],[ID_Individu]]</f>
        <v>IND318</v>
      </c>
      <c r="C319" s="17" t="str">
        <f>IFERROR(VLOOKUP(E319,Beneficiaires!B:C,2,FALSE),"Non trouvé")</f>
        <v>BEN012</v>
      </c>
      <c r="D319" s="17" t="str">
        <f>Consolication[[#This Row],[Nom et prénom 0 Name &amp; first name]]</f>
        <v>MANTO TONGUEMBOU Vanelle</v>
      </c>
      <c r="E319" s="17" t="str">
        <f>VLOOKUP(D319,Consolidation!B:AA,2,FALSE)</f>
        <v>INNOVATION &amp; TECH HUB (IT KOLA)</v>
      </c>
      <c r="F319" s="24" t="str" cm="1">
        <f t="array" ref="F319">_xlfn.XLOOKUP(Tableau4[[#This Row],[Nom_Beneficiaire]]&amp;H319,Classes!$D$2:$D$12000&amp;Classes!$E$2:$E$12000,Classes!$A$2:$A$12000)</f>
        <v>CLA013</v>
      </c>
      <c r="G319" s="17" t="str">
        <f>VLOOKUP(D319,Consolidation!B:AA,25,FALSE)</f>
        <v>J361</v>
      </c>
      <c r="H319" s="40">
        <f>VLOOKUP(D319,Consolidation!$B$2:$AH$11999,23,FALSE)</f>
        <v>1</v>
      </c>
      <c r="I319" s="65" t="str">
        <f>IF(Tableau4[[#This Row],[Cohorte]]="", "Inactif",
    IF(Tableau4[[#This Row],[Cohorte]]&gt;=30%, "Actif",
       IF(Tableau4[[#This Row],[Cohorte]]&lt;=25%, "Inactif", "À Vérifier")))</f>
        <v>Actif</v>
      </c>
    </row>
    <row r="320" spans="1:9" ht="29.5" customHeight="1" x14ac:dyDescent="0.35">
      <c r="A320" s="16" t="str">
        <f>IF(D320&lt;&gt;"","APP"&amp;TEXT(COUNTA($D$2:D320),"000"),"")</f>
        <v>APP319</v>
      </c>
      <c r="B320" s="17" t="str">
        <f>Individus[[#This Row],[ID_Individu]]</f>
        <v>IND319</v>
      </c>
      <c r="C320" s="17" t="str">
        <f>IFERROR(VLOOKUP(E320,Beneficiaires!B:C,2,FALSE),"Non trouvé")</f>
        <v>BEN012</v>
      </c>
      <c r="D320" s="17" t="str">
        <f>Consolication[[#This Row],[Nom et prénom 0 Name &amp; first name]]</f>
        <v>ETOUNDI ALIMA ANGELLE THAMAR</v>
      </c>
      <c r="E320" s="17" t="str">
        <f>VLOOKUP(D320,Consolidation!B:AA,2,FALSE)</f>
        <v>INNOVATION &amp; TECH HUB (IT KOLA)</v>
      </c>
      <c r="F320" s="24" t="str" cm="1">
        <f t="array" ref="F320">_xlfn.XLOOKUP(Tableau4[[#This Row],[Nom_Beneficiaire]]&amp;H320,Classes!$D$2:$D$12000&amp;Classes!$E$2:$E$12000,Classes!$A$2:$A$12000)</f>
        <v>CLA013</v>
      </c>
      <c r="G320" s="17" t="str">
        <f>VLOOKUP(D320,Consolidation!B:AA,25,FALSE)</f>
        <v>8ZUG</v>
      </c>
      <c r="H320" s="40">
        <f>VLOOKUP(D320,Consolidation!$B$2:$AH$11999,23,FALSE)</f>
        <v>1</v>
      </c>
      <c r="I320" s="65" t="str">
        <f>IF(Tableau4[[#This Row],[Cohorte]]="", "Inactif",
    IF(Tableau4[[#This Row],[Cohorte]]&gt;=30%, "Actif",
       IF(Tableau4[[#This Row],[Cohorte]]&lt;=25%, "Inactif", "À Vérifier")))</f>
        <v>Actif</v>
      </c>
    </row>
    <row r="321" spans="1:9" ht="29.5" customHeight="1" x14ac:dyDescent="0.35">
      <c r="A321" s="16" t="str">
        <f>IF(D321&lt;&gt;"","APP"&amp;TEXT(COUNTA($D$2:D321),"000"),"")</f>
        <v>APP320</v>
      </c>
      <c r="B321" s="17" t="str">
        <f>Individus[[#This Row],[ID_Individu]]</f>
        <v>IND320</v>
      </c>
      <c r="C321" s="17" t="str">
        <f>IFERROR(VLOOKUP(E321,Beneficiaires!B:C,2,FALSE),"Non trouvé")</f>
        <v>BEN012</v>
      </c>
      <c r="D321" s="17" t="str">
        <f>Consolication[[#This Row],[Nom et prénom 0 Name &amp; first name]]</f>
        <v>BEDIANG Ulrich Cédric</v>
      </c>
      <c r="E321" s="17" t="str">
        <f>VLOOKUP(D321,Consolidation!B:AA,2,FALSE)</f>
        <v>INNOVATION &amp; TECH HUB (IT KOLA)</v>
      </c>
      <c r="F321" s="24" t="str" cm="1">
        <f t="array" ref="F321">_xlfn.XLOOKUP(Tableau4[[#This Row],[Nom_Beneficiaire]]&amp;H321,Classes!$D$2:$D$12000&amp;Classes!$E$2:$E$12000,Classes!$A$2:$A$12000)</f>
        <v>CLA013</v>
      </c>
      <c r="G321" s="17" t="str">
        <f>VLOOKUP(D321,Consolidation!B:AA,25,FALSE)</f>
        <v>3W49</v>
      </c>
      <c r="H321" s="40">
        <f>VLOOKUP(D321,Consolidation!$B$2:$AH$11999,23,FALSE)</f>
        <v>1</v>
      </c>
      <c r="I321" s="65" t="str">
        <f>IF(Tableau4[[#This Row],[Cohorte]]="", "Inactif",
    IF(Tableau4[[#This Row],[Cohorte]]&gt;=30%, "Actif",
       IF(Tableau4[[#This Row],[Cohorte]]&lt;=25%, "Inactif", "À Vérifier")))</f>
        <v>Actif</v>
      </c>
    </row>
    <row r="322" spans="1:9" ht="29.5" customHeight="1" x14ac:dyDescent="0.35">
      <c r="A322" s="16" t="str">
        <f>IF(D322&lt;&gt;"","APP"&amp;TEXT(COUNTA($D$2:D322),"000"),"")</f>
        <v>APP321</v>
      </c>
      <c r="B322" s="17" t="str">
        <f>Individus[[#This Row],[ID_Individu]]</f>
        <v>IND321</v>
      </c>
      <c r="C322" s="17" t="str">
        <f>IFERROR(VLOOKUP(E322,Beneficiaires!B:C,2,FALSE),"Non trouvé")</f>
        <v>BEN012</v>
      </c>
      <c r="D322" s="17" t="str">
        <f>Consolication[[#This Row],[Nom et prénom 0 Name &amp; first name]]</f>
        <v>ZANKIA Daïna</v>
      </c>
      <c r="E322" s="17" t="str">
        <f>VLOOKUP(D322,Consolidation!B:AA,2,FALSE)</f>
        <v>INNOVATION &amp; TECH HUB (IT KOLA)</v>
      </c>
      <c r="F322" s="24" t="str" cm="1">
        <f t="array" ref="F322">_xlfn.XLOOKUP(Tableau4[[#This Row],[Nom_Beneficiaire]]&amp;H322,Classes!$D$2:$D$12000&amp;Classes!$E$2:$E$12000,Classes!$A$2:$A$12000)</f>
        <v>CLA013</v>
      </c>
      <c r="G322" s="17" t="str">
        <f>VLOOKUP(D322,Consolidation!B:AA,25,FALSE)</f>
        <v>0T4I</v>
      </c>
      <c r="H322" s="40">
        <f>VLOOKUP(D322,Consolidation!$B$2:$AH$11999,23,FALSE)</f>
        <v>1</v>
      </c>
      <c r="I322" s="65" t="str">
        <f>IF(Tableau4[[#This Row],[Cohorte]]="", "Inactif",
    IF(Tableau4[[#This Row],[Cohorte]]&gt;=30%, "Actif",
       IF(Tableau4[[#This Row],[Cohorte]]&lt;=25%, "Inactif", "À Vérifier")))</f>
        <v>Actif</v>
      </c>
    </row>
    <row r="323" spans="1:9" ht="29.5" customHeight="1" x14ac:dyDescent="0.35">
      <c r="A323" s="16" t="str">
        <f>IF(D323&lt;&gt;"","APP"&amp;TEXT(COUNTA($D$2:D323),"000"),"")</f>
        <v>APP322</v>
      </c>
      <c r="B323" s="17" t="str">
        <f>Individus[[#This Row],[ID_Individu]]</f>
        <v>IND322</v>
      </c>
      <c r="C323" s="17" t="str">
        <f>IFERROR(VLOOKUP(E323,Beneficiaires!B:C,2,FALSE),"Non trouvé")</f>
        <v>BEN012</v>
      </c>
      <c r="D323" s="17" t="str">
        <f>Consolication[[#This Row],[Nom et prénom 0 Name &amp; first name]]</f>
        <v>MAGAMGO CHOUPE SORELLE</v>
      </c>
      <c r="E323" s="17" t="str">
        <f>VLOOKUP(D323,Consolidation!B:AA,2,FALSE)</f>
        <v>INNOVATION &amp; TECH HUB (IT KOLA)</v>
      </c>
      <c r="F323" s="24" t="str" cm="1">
        <f t="array" ref="F323">_xlfn.XLOOKUP(Tableau4[[#This Row],[Nom_Beneficiaire]]&amp;H323,Classes!$D$2:$D$12000&amp;Classes!$E$2:$E$12000,Classes!$A$2:$A$12000)</f>
        <v>CLA013</v>
      </c>
      <c r="G323" s="17" t="str">
        <f>VLOOKUP(D323,Consolidation!B:AA,25,FALSE)</f>
        <v>L95B</v>
      </c>
      <c r="H323" s="40">
        <f>VLOOKUP(D323,Consolidation!$B$2:$AH$11999,23,FALSE)</f>
        <v>1</v>
      </c>
      <c r="I323" s="65" t="str">
        <f>IF(Tableau4[[#This Row],[Cohorte]]="", "Inactif",
    IF(Tableau4[[#This Row],[Cohorte]]&gt;=30%, "Actif",
       IF(Tableau4[[#This Row],[Cohorte]]&lt;=25%, "Inactif", "À Vérifier")))</f>
        <v>Actif</v>
      </c>
    </row>
    <row r="324" spans="1:9" ht="29.5" customHeight="1" x14ac:dyDescent="0.35">
      <c r="A324" s="16" t="str">
        <f>IF(D324&lt;&gt;"","APP"&amp;TEXT(COUNTA($D$2:D324),"000"),"")</f>
        <v>APP323</v>
      </c>
      <c r="B324" s="17" t="str">
        <f>Individus[[#This Row],[ID_Individu]]</f>
        <v>IND323</v>
      </c>
      <c r="C324" s="17" t="str">
        <f>IFERROR(VLOOKUP(E324,Beneficiaires!B:C,2,FALSE),"Non trouvé")</f>
        <v>BEN012</v>
      </c>
      <c r="D324" s="17" t="str">
        <f>Consolication[[#This Row],[Nom et prénom 0 Name &amp; first name]]</f>
        <v>PISSARE NDAITOUROUM Franck Muller</v>
      </c>
      <c r="E324" s="17" t="str">
        <f>VLOOKUP(D324,Consolidation!B:AA,2,FALSE)</f>
        <v>INNOVATION &amp; TECH HUB (IT KOLA)</v>
      </c>
      <c r="F324" s="24" t="str" cm="1">
        <f t="array" ref="F324">_xlfn.XLOOKUP(Tableau4[[#This Row],[Nom_Beneficiaire]]&amp;H324,Classes!$D$2:$D$12000&amp;Classes!$E$2:$E$12000,Classes!$A$2:$A$12000)</f>
        <v>CLA013</v>
      </c>
      <c r="G324" s="17" t="str">
        <f>VLOOKUP(D324,Consolidation!B:AA,25,FALSE)</f>
        <v>LAI9</v>
      </c>
      <c r="H324" s="40">
        <f>VLOOKUP(D324,Consolidation!$B$2:$AH$11999,23,FALSE)</f>
        <v>1</v>
      </c>
      <c r="I324" s="65" t="str">
        <f>IF(Tableau4[[#This Row],[Cohorte]]="", "Inactif",
    IF(Tableau4[[#This Row],[Cohorte]]&gt;=30%, "Actif",
       IF(Tableau4[[#This Row],[Cohorte]]&lt;=25%, "Inactif", "À Vérifier")))</f>
        <v>Actif</v>
      </c>
    </row>
    <row r="325" spans="1:9" ht="29.5" customHeight="1" x14ac:dyDescent="0.35">
      <c r="A325" s="16" t="str">
        <f>IF(D325&lt;&gt;"","APP"&amp;TEXT(COUNTA($D$2:D325),"000"),"")</f>
        <v>APP324</v>
      </c>
      <c r="B325" s="17" t="str">
        <f>Individus[[#This Row],[ID_Individu]]</f>
        <v>IND324</v>
      </c>
      <c r="C325" s="17" t="str">
        <f>IFERROR(VLOOKUP(E325,Beneficiaires!B:C,2,FALSE),"Non trouvé")</f>
        <v>BEN012</v>
      </c>
      <c r="D325" s="17" t="str">
        <f>Consolication[[#This Row],[Nom et prénom 0 Name &amp; first name]]</f>
        <v>NYEBE EBENE Antoinette Christelle</v>
      </c>
      <c r="E325" s="17" t="str">
        <f>VLOOKUP(D325,Consolidation!B:AA,2,FALSE)</f>
        <v>INNOVATION &amp; TECH HUB (IT KOLA)</v>
      </c>
      <c r="F325" s="24" t="str" cm="1">
        <f t="array" ref="F325">_xlfn.XLOOKUP(Tableau4[[#This Row],[Nom_Beneficiaire]]&amp;H325,Classes!$D$2:$D$12000&amp;Classes!$E$2:$E$12000,Classes!$A$2:$A$12000)</f>
        <v>CLA013</v>
      </c>
      <c r="G325" s="17" t="str">
        <f>VLOOKUP(D325,Consolidation!B:AA,25,FALSE)</f>
        <v>P27O</v>
      </c>
      <c r="H325" s="40">
        <f>VLOOKUP(D325,Consolidation!$B$2:$AH$11999,23,FALSE)</f>
        <v>1</v>
      </c>
      <c r="I325" s="65" t="str">
        <f>IF(Tableau4[[#This Row],[Cohorte]]="", "Inactif",
    IF(Tableau4[[#This Row],[Cohorte]]&gt;=30%, "Actif",
       IF(Tableau4[[#This Row],[Cohorte]]&lt;=25%, "Inactif", "À Vérifier")))</f>
        <v>Actif</v>
      </c>
    </row>
    <row r="326" spans="1:9" ht="29.5" customHeight="1" x14ac:dyDescent="0.35">
      <c r="A326" s="16" t="str">
        <f>IF(D326&lt;&gt;"","APP"&amp;TEXT(COUNTA($D$2:D326),"000"),"")</f>
        <v>APP325</v>
      </c>
      <c r="B326" s="17" t="str">
        <f>Individus[[#This Row],[ID_Individu]]</f>
        <v>IND325</v>
      </c>
      <c r="C326" s="17" t="str">
        <f>IFERROR(VLOOKUP(E326,Beneficiaires!B:C,2,FALSE),"Non trouvé")</f>
        <v>BEN012</v>
      </c>
      <c r="D326" s="17" t="str">
        <f>Consolication[[#This Row],[Nom et prénom 0 Name &amp; first name]]</f>
        <v>NLEND BOUMSONG Patrick</v>
      </c>
      <c r="E326" s="17" t="str">
        <f>VLOOKUP(D326,Consolidation!B:AA,2,FALSE)</f>
        <v>INNOVATION &amp; TECH HUB (IT KOLA)</v>
      </c>
      <c r="F326" s="24" t="str" cm="1">
        <f t="array" ref="F326">_xlfn.XLOOKUP(Tableau4[[#This Row],[Nom_Beneficiaire]]&amp;H326,Classes!$D$2:$D$12000&amp;Classes!$E$2:$E$12000,Classes!$A$2:$A$12000)</f>
        <v>CLA013</v>
      </c>
      <c r="G326" s="17" t="str">
        <f>VLOOKUP(D326,Consolidation!B:AA,25,FALSE)</f>
        <v>O635</v>
      </c>
      <c r="H326" s="40">
        <f>VLOOKUP(D326,Consolidation!$B$2:$AH$11999,23,FALSE)</f>
        <v>1</v>
      </c>
      <c r="I326" s="65" t="str">
        <f>IF(Tableau4[[#This Row],[Cohorte]]="", "Inactif",
    IF(Tableau4[[#This Row],[Cohorte]]&gt;=30%, "Actif",
       IF(Tableau4[[#This Row],[Cohorte]]&lt;=25%, "Inactif", "À Vérifier")))</f>
        <v>Actif</v>
      </c>
    </row>
    <row r="327" spans="1:9" ht="29.5" customHeight="1" x14ac:dyDescent="0.35">
      <c r="A327" s="16" t="str">
        <f>IF(D327&lt;&gt;"","APP"&amp;TEXT(COUNTA($D$2:D327),"000"),"")</f>
        <v>APP326</v>
      </c>
      <c r="B327" s="17" t="str">
        <f>Individus[[#This Row],[ID_Individu]]</f>
        <v>IND326</v>
      </c>
      <c r="C327" s="17" t="str">
        <f>IFERROR(VLOOKUP(E327,Beneficiaires!B:C,2,FALSE),"Non trouvé")</f>
        <v>BEN012</v>
      </c>
      <c r="D327" s="17" t="str">
        <f>Consolication[[#This Row],[Nom et prénom 0 Name &amp; first name]]</f>
        <v>ABOMO Jeanne Séphora</v>
      </c>
      <c r="E327" s="17" t="str">
        <f>VLOOKUP(D327,Consolidation!B:AA,2,FALSE)</f>
        <v>INNOVATION &amp; TECH HUB (IT KOLA)</v>
      </c>
      <c r="F327" s="24" t="str" cm="1">
        <f t="array" ref="F327">_xlfn.XLOOKUP(Tableau4[[#This Row],[Nom_Beneficiaire]]&amp;H327,Classes!$D$2:$D$12000&amp;Classes!$E$2:$E$12000,Classes!$A$2:$A$12000)</f>
        <v>CLA013</v>
      </c>
      <c r="G327" s="17" t="str">
        <f>VLOOKUP(D327,Consolidation!B:AA,25,FALSE)</f>
        <v>134U</v>
      </c>
      <c r="H327" s="40">
        <f>VLOOKUP(D327,Consolidation!$B$2:$AH$11999,23,FALSE)</f>
        <v>1</v>
      </c>
      <c r="I327" s="65" t="str">
        <f>IF(Tableau4[[#This Row],[Cohorte]]="", "Inactif",
    IF(Tableau4[[#This Row],[Cohorte]]&gt;=30%, "Actif",
       IF(Tableau4[[#This Row],[Cohorte]]&lt;=25%, "Inactif", "À Vérifier")))</f>
        <v>Actif</v>
      </c>
    </row>
    <row r="328" spans="1:9" ht="29.5" customHeight="1" x14ac:dyDescent="0.35">
      <c r="A328" s="16" t="str">
        <f>IF(D328&lt;&gt;"","APP"&amp;TEXT(COUNTA($D$2:D328),"000"),"")</f>
        <v>APP327</v>
      </c>
      <c r="B328" s="17" t="str">
        <f>Individus[[#This Row],[ID_Individu]]</f>
        <v>IND327</v>
      </c>
      <c r="C328" s="17" t="str">
        <f>IFERROR(VLOOKUP(E328,Beneficiaires!B:C,2,FALSE),"Non trouvé")</f>
        <v>BEN012</v>
      </c>
      <c r="D328" s="17" t="str">
        <f>Consolication[[#This Row],[Nom et prénom 0 Name &amp; first name]]</f>
        <v>WAMBA WILLIAM Dellanot</v>
      </c>
      <c r="E328" s="17" t="str">
        <f>VLOOKUP(D328,Consolidation!B:AA,2,FALSE)</f>
        <v>INNOVATION &amp; TECH HUB (IT KOLA)</v>
      </c>
      <c r="F328" s="24" t="str" cm="1">
        <f t="array" ref="F328">_xlfn.XLOOKUP(Tableau4[[#This Row],[Nom_Beneficiaire]]&amp;H328,Classes!$D$2:$D$12000&amp;Classes!$E$2:$E$12000,Classes!$A$2:$A$12000)</f>
        <v>CLA013</v>
      </c>
      <c r="G328" s="17" t="str">
        <f>VLOOKUP(D328,Consolidation!B:AA,25,FALSE)</f>
        <v>5HE1</v>
      </c>
      <c r="H328" s="40">
        <f>VLOOKUP(D328,Consolidation!$B$2:$AH$11999,23,FALSE)</f>
        <v>1</v>
      </c>
      <c r="I328" s="65" t="str">
        <f>IF(Tableau4[[#This Row],[Cohorte]]="", "Inactif",
    IF(Tableau4[[#This Row],[Cohorte]]&gt;=30%, "Actif",
       IF(Tableau4[[#This Row],[Cohorte]]&lt;=25%, "Inactif", "À Vérifier")))</f>
        <v>Actif</v>
      </c>
    </row>
    <row r="329" spans="1:9" ht="29.5" customHeight="1" x14ac:dyDescent="0.35">
      <c r="A329" s="16" t="str">
        <f>IF(D329&lt;&gt;"","APP"&amp;TEXT(COUNTA($D$2:D329),"000"),"")</f>
        <v>APP328</v>
      </c>
      <c r="B329" s="17" t="str">
        <f>Individus[[#This Row],[ID_Individu]]</f>
        <v>IND328</v>
      </c>
      <c r="C329" s="17" t="str">
        <f>IFERROR(VLOOKUP(E329,Beneficiaires!B:C,2,FALSE),"Non trouvé")</f>
        <v>BEN012</v>
      </c>
      <c r="D329" s="17" t="str">
        <f>Consolication[[#This Row],[Nom et prénom 0 Name &amp; first name]]</f>
        <v>MVOGO BOUNI Pierre Cyrille</v>
      </c>
      <c r="E329" s="17" t="str">
        <f>VLOOKUP(D329,Consolidation!B:AA,2,FALSE)</f>
        <v>INNOVATION &amp; TECH HUB (IT KOLA)</v>
      </c>
      <c r="F329" s="24" t="str" cm="1">
        <f t="array" ref="F329">_xlfn.XLOOKUP(Tableau4[[#This Row],[Nom_Beneficiaire]]&amp;H329,Classes!$D$2:$D$12000&amp;Classes!$E$2:$E$12000,Classes!$A$2:$A$12000)</f>
        <v>CLA013</v>
      </c>
      <c r="G329" s="17" t="str">
        <f>VLOOKUP(D329,Consolidation!B:AA,25,FALSE)</f>
        <v>LTG9</v>
      </c>
      <c r="H329" s="40">
        <f>VLOOKUP(D329,Consolidation!$B$2:$AH$11999,23,FALSE)</f>
        <v>1</v>
      </c>
      <c r="I329" s="65" t="str">
        <f>IF(Tableau4[[#This Row],[Cohorte]]="", "Inactif",
    IF(Tableau4[[#This Row],[Cohorte]]&gt;=30%, "Actif",
       IF(Tableau4[[#This Row],[Cohorte]]&lt;=25%, "Inactif", "À Vérifier")))</f>
        <v>Actif</v>
      </c>
    </row>
    <row r="330" spans="1:9" ht="29.5" customHeight="1" x14ac:dyDescent="0.35">
      <c r="A330" s="16" t="str">
        <f>IF(D330&lt;&gt;"","APP"&amp;TEXT(COUNTA($D$2:D330),"000"),"")</f>
        <v>APP329</v>
      </c>
      <c r="B330" s="17" t="str">
        <f>Individus[[#This Row],[ID_Individu]]</f>
        <v>IND329</v>
      </c>
      <c r="C330" s="17" t="str">
        <f>IFERROR(VLOOKUP(E330,Beneficiaires!B:C,2,FALSE),"Non trouvé")</f>
        <v>BEN012</v>
      </c>
      <c r="D330" s="17" t="str">
        <f>Consolication[[#This Row],[Nom et prénom 0 Name &amp; first name]]</f>
        <v>FEUDJO FEULEFACK Esther</v>
      </c>
      <c r="E330" s="17" t="str">
        <f>VLOOKUP(D330,Consolidation!B:AA,2,FALSE)</f>
        <v>INNOVATION &amp; TECH HUB (IT KOLA)</v>
      </c>
      <c r="F330" s="24" t="str" cm="1">
        <f t="array" ref="F330">_xlfn.XLOOKUP(Tableau4[[#This Row],[Nom_Beneficiaire]]&amp;H330,Classes!$D$2:$D$12000&amp;Classes!$E$2:$E$12000,Classes!$A$2:$A$12000)</f>
        <v>CLA013</v>
      </c>
      <c r="G330" s="17" t="str">
        <f>VLOOKUP(D330,Consolidation!B:AA,25,FALSE)</f>
        <v>1WMG</v>
      </c>
      <c r="H330" s="40">
        <f>VLOOKUP(D330,Consolidation!$B$2:$AH$11999,23,FALSE)</f>
        <v>1</v>
      </c>
      <c r="I330" s="65" t="str">
        <f>IF(Tableau4[[#This Row],[Cohorte]]="", "Inactif",
    IF(Tableau4[[#This Row],[Cohorte]]&gt;=30%, "Actif",
       IF(Tableau4[[#This Row],[Cohorte]]&lt;=25%, "Inactif", "À Vérifier")))</f>
        <v>Actif</v>
      </c>
    </row>
    <row r="331" spans="1:9" ht="29.5" customHeight="1" x14ac:dyDescent="0.35">
      <c r="A331" s="16" t="str">
        <f>IF(D331&lt;&gt;"","APP"&amp;TEXT(COUNTA($D$2:D331),"000"),"")</f>
        <v>APP330</v>
      </c>
      <c r="B331" s="17" t="str">
        <f>Individus[[#This Row],[ID_Individu]]</f>
        <v>IND330</v>
      </c>
      <c r="C331" s="17" t="str">
        <f>IFERROR(VLOOKUP(E331,Beneficiaires!B:C,2,FALSE),"Non trouvé")</f>
        <v>BEN012</v>
      </c>
      <c r="D331" s="17" t="str">
        <f>Consolication[[#This Row],[Nom et prénom 0 Name &amp; first name]]</f>
        <v>AKINI Marie Thérèse</v>
      </c>
      <c r="E331" s="17" t="str">
        <f>VLOOKUP(D331,Consolidation!B:AA,2,FALSE)</f>
        <v>INNOVATION &amp; TECH HUB (IT KOLA)</v>
      </c>
      <c r="F331" s="24" t="str" cm="1">
        <f t="array" ref="F331">_xlfn.XLOOKUP(Tableau4[[#This Row],[Nom_Beneficiaire]]&amp;H331,Classes!$D$2:$D$12000&amp;Classes!$E$2:$E$12000,Classes!$A$2:$A$12000)</f>
        <v>CLA013</v>
      </c>
      <c r="G331" s="17" t="str">
        <f>VLOOKUP(D331,Consolidation!B:AA,25,FALSE)</f>
        <v>WS1T</v>
      </c>
      <c r="H331" s="40">
        <f>VLOOKUP(D331,Consolidation!$B$2:$AH$11999,23,FALSE)</f>
        <v>1</v>
      </c>
      <c r="I331" s="65" t="str">
        <f>IF(Tableau4[[#This Row],[Cohorte]]="", "Inactif",
    IF(Tableau4[[#This Row],[Cohorte]]&gt;=30%, "Actif",
       IF(Tableau4[[#This Row],[Cohorte]]&lt;=25%, "Inactif", "À Vérifier")))</f>
        <v>Actif</v>
      </c>
    </row>
    <row r="332" spans="1:9" ht="29.5" customHeight="1" x14ac:dyDescent="0.35">
      <c r="A332" s="16" t="str">
        <f>IF(D332&lt;&gt;"","APP"&amp;TEXT(COUNTA($D$2:D332),"000"),"")</f>
        <v>APP331</v>
      </c>
      <c r="B332" s="17" t="str">
        <f>Individus[[#This Row],[ID_Individu]]</f>
        <v>IND331</v>
      </c>
      <c r="C332" s="17" t="str">
        <f>IFERROR(VLOOKUP(E332,Beneficiaires!B:C,2,FALSE),"Non trouvé")</f>
        <v>BEN012</v>
      </c>
      <c r="D332" s="17" t="str">
        <f>Consolication[[#This Row],[Nom et prénom 0 Name &amp; first name]]</f>
        <v>ZOBO MODO Léger</v>
      </c>
      <c r="E332" s="17" t="str">
        <f>VLOOKUP(D332,Consolidation!B:AA,2,FALSE)</f>
        <v>INNOVATION &amp; TECH HUB (IT KOLA)</v>
      </c>
      <c r="F332" s="24" t="str" cm="1">
        <f t="array" ref="F332">_xlfn.XLOOKUP(Tableau4[[#This Row],[Nom_Beneficiaire]]&amp;H332,Classes!$D$2:$D$12000&amp;Classes!$E$2:$E$12000,Classes!$A$2:$A$12000)</f>
        <v>CLA013</v>
      </c>
      <c r="G332" s="17" t="str">
        <f>VLOOKUP(D332,Consolidation!B:AA,25,FALSE)</f>
        <v>56BO</v>
      </c>
      <c r="H332" s="40">
        <f>VLOOKUP(D332,Consolidation!$B$2:$AH$11999,23,FALSE)</f>
        <v>1</v>
      </c>
      <c r="I332" s="65" t="str">
        <f>IF(Tableau4[[#This Row],[Cohorte]]="", "Inactif",
    IF(Tableau4[[#This Row],[Cohorte]]&gt;=30%, "Actif",
       IF(Tableau4[[#This Row],[Cohorte]]&lt;=25%, "Inactif", "À Vérifier")))</f>
        <v>Actif</v>
      </c>
    </row>
    <row r="333" spans="1:9" ht="29.5" customHeight="1" x14ac:dyDescent="0.35">
      <c r="A333" s="16" t="str">
        <f>IF(D333&lt;&gt;"","APP"&amp;TEXT(COUNTA($D$2:D333),"000"),"")</f>
        <v>APP332</v>
      </c>
      <c r="B333" s="17" t="str">
        <f>Individus[[#This Row],[ID_Individu]]</f>
        <v>IND332</v>
      </c>
      <c r="C333" s="17" t="str">
        <f>IFERROR(VLOOKUP(E333,Beneficiaires!B:C,2,FALSE),"Non trouvé")</f>
        <v>BEN012</v>
      </c>
      <c r="D333" s="17" t="str">
        <f>Consolication[[#This Row],[Nom et prénom 0 Name &amp; first name]]</f>
        <v>BABONG NGWA Jean</v>
      </c>
      <c r="E333" s="17" t="str">
        <f>VLOOKUP(D333,Consolidation!B:AA,2,FALSE)</f>
        <v>INNOVATION &amp; TECH HUB (IT KOLA)</v>
      </c>
      <c r="F333" s="24" t="str" cm="1">
        <f t="array" ref="F333">_xlfn.XLOOKUP(Tableau4[[#This Row],[Nom_Beneficiaire]]&amp;H333,Classes!$D$2:$D$12000&amp;Classes!$E$2:$E$12000,Classes!$A$2:$A$12000)</f>
        <v>CLA013</v>
      </c>
      <c r="G333" s="17" t="str">
        <f>VLOOKUP(D333,Consolidation!B:AA,25,FALSE)</f>
        <v>778K</v>
      </c>
      <c r="H333" s="40">
        <f>VLOOKUP(D333,Consolidation!$B$2:$AH$11999,23,FALSE)</f>
        <v>1</v>
      </c>
      <c r="I333" s="65" t="str">
        <f>IF(Tableau4[[#This Row],[Cohorte]]="", "Inactif",
    IF(Tableau4[[#This Row],[Cohorte]]&gt;=30%, "Actif",
       IF(Tableau4[[#This Row],[Cohorte]]&lt;=25%, "Inactif", "À Vérifier")))</f>
        <v>Actif</v>
      </c>
    </row>
    <row r="334" spans="1:9" ht="29.5" customHeight="1" x14ac:dyDescent="0.35">
      <c r="A334" s="16" t="str">
        <f>IF(D334&lt;&gt;"","APP"&amp;TEXT(COUNTA($D$2:D334),"000"),"")</f>
        <v>APP333</v>
      </c>
      <c r="B334" s="17" t="str">
        <f>Individus[[#This Row],[ID_Individu]]</f>
        <v>IND333</v>
      </c>
      <c r="C334" s="17" t="str">
        <f>IFERROR(VLOOKUP(E334,Beneficiaires!B:C,2,FALSE),"Non trouvé")</f>
        <v>BEN012</v>
      </c>
      <c r="D334" s="17" t="str">
        <f>Consolication[[#This Row],[Nom et prénom 0 Name &amp; first name]]</f>
        <v>ELOUNDOU LAZARE DIEUDONNE</v>
      </c>
      <c r="E334" s="17" t="str">
        <f>VLOOKUP(D334,Consolidation!B:AA,2,FALSE)</f>
        <v>INNOVATION &amp; TECH HUB (IT KOLA)</v>
      </c>
      <c r="F334" s="24" t="str" cm="1">
        <f t="array" ref="F334">_xlfn.XLOOKUP(Tableau4[[#This Row],[Nom_Beneficiaire]]&amp;H334,Classes!$D$2:$D$12000&amp;Classes!$E$2:$E$12000,Classes!$A$2:$A$12000)</f>
        <v>CLA013</v>
      </c>
      <c r="G334" s="17" t="str">
        <f>VLOOKUP(D334,Consolidation!B:AA,25,FALSE)</f>
        <v>G11O</v>
      </c>
      <c r="H334" s="40">
        <f>VLOOKUP(D334,Consolidation!$B$2:$AH$11999,23,FALSE)</f>
        <v>1</v>
      </c>
      <c r="I334" s="65" t="str">
        <f>IF(Tableau4[[#This Row],[Cohorte]]="", "Inactif",
    IF(Tableau4[[#This Row],[Cohorte]]&gt;=30%, "Actif",
       IF(Tableau4[[#This Row],[Cohorte]]&lt;=25%, "Inactif", "À Vérifier")))</f>
        <v>Actif</v>
      </c>
    </row>
    <row r="335" spans="1:9" ht="29.5" customHeight="1" x14ac:dyDescent="0.35">
      <c r="A335" s="16" t="str">
        <f>IF(D335&lt;&gt;"","APP"&amp;TEXT(COUNTA($D$2:D335),"000"),"")</f>
        <v>APP334</v>
      </c>
      <c r="B335" s="17" t="str">
        <f>Individus[[#This Row],[ID_Individu]]</f>
        <v>IND334</v>
      </c>
      <c r="C335" s="17" t="str">
        <f>IFERROR(VLOOKUP(E335,Beneficiaires!B:C,2,FALSE),"Non trouvé")</f>
        <v>BEN012</v>
      </c>
      <c r="D335" s="17" t="str">
        <f>Consolication[[#This Row],[Nom et prénom 0 Name &amp; first name]]</f>
        <v>ELOUNDOU NGA LOIC</v>
      </c>
      <c r="E335" s="17" t="str">
        <f>VLOOKUP(D335,Consolidation!B:AA,2,FALSE)</f>
        <v>INNOVATION &amp; TECH HUB (IT KOLA)</v>
      </c>
      <c r="F335" s="24" t="str" cm="1">
        <f t="array" ref="F335">_xlfn.XLOOKUP(Tableau4[[#This Row],[Nom_Beneficiaire]]&amp;H335,Classes!$D$2:$D$12000&amp;Classes!$E$2:$E$12000,Classes!$A$2:$A$12000)</f>
        <v>CLA013</v>
      </c>
      <c r="G335" s="17" t="str">
        <f>VLOOKUP(D335,Consolidation!B:AA,25,FALSE)</f>
        <v>YBJ0</v>
      </c>
      <c r="H335" s="40">
        <f>VLOOKUP(D335,Consolidation!$B$2:$AH$11999,23,FALSE)</f>
        <v>1</v>
      </c>
      <c r="I335" s="65" t="str">
        <f>IF(Tableau4[[#This Row],[Cohorte]]="", "Inactif",
    IF(Tableau4[[#This Row],[Cohorte]]&gt;=30%, "Actif",
       IF(Tableau4[[#This Row],[Cohorte]]&lt;=25%, "Inactif", "À Vérifier")))</f>
        <v>Actif</v>
      </c>
    </row>
    <row r="336" spans="1:9" ht="29.5" customHeight="1" x14ac:dyDescent="0.35">
      <c r="A336" s="16" t="str">
        <f>IF(D336&lt;&gt;"","APP"&amp;TEXT(COUNTA($D$2:D336),"000"),"")</f>
        <v>APP335</v>
      </c>
      <c r="B336" s="17" t="str">
        <f>Individus[[#This Row],[ID_Individu]]</f>
        <v>IND335</v>
      </c>
      <c r="C336" s="17" t="str">
        <f>IFERROR(VLOOKUP(E336,Beneficiaires!B:C,2,FALSE),"Non trouvé")</f>
        <v>BEN012</v>
      </c>
      <c r="D336" s="17" t="str">
        <f>Consolication[[#This Row],[Nom et prénom 0 Name &amp; first name]]</f>
        <v>MOUOFO WEMBE Stive Loic</v>
      </c>
      <c r="E336" s="17" t="str">
        <f>VLOOKUP(D336,Consolidation!B:AA,2,FALSE)</f>
        <v>INNOVATION &amp; TECH HUB (IT KOLA)</v>
      </c>
      <c r="F336" s="24" t="str" cm="1">
        <f t="array" ref="F336">_xlfn.XLOOKUP(Tableau4[[#This Row],[Nom_Beneficiaire]]&amp;H336,Classes!$D$2:$D$12000&amp;Classes!$E$2:$E$12000,Classes!$A$2:$A$12000)</f>
        <v>CLA013</v>
      </c>
      <c r="G336" s="17" t="str">
        <f>VLOOKUP(D336,Consolidation!B:AA,25,FALSE)</f>
        <v>EJ5Y</v>
      </c>
      <c r="H336" s="40">
        <f>VLOOKUP(D336,Consolidation!$B$2:$AH$11999,23,FALSE)</f>
        <v>1</v>
      </c>
      <c r="I336" s="65" t="str">
        <f>IF(Tableau4[[#This Row],[Cohorte]]="", "Inactif",
    IF(Tableau4[[#This Row],[Cohorte]]&gt;=30%, "Actif",
       IF(Tableau4[[#This Row],[Cohorte]]&lt;=25%, "Inactif", "À Vérifier")))</f>
        <v>Actif</v>
      </c>
    </row>
    <row r="337" spans="1:9" ht="29.5" customHeight="1" x14ac:dyDescent="0.35">
      <c r="A337" s="16" t="str">
        <f>IF(D337&lt;&gt;"","APP"&amp;TEXT(COUNTA($D$2:D337),"000"),"")</f>
        <v>APP336</v>
      </c>
      <c r="B337" s="17" t="str">
        <f>Individus[[#This Row],[ID_Individu]]</f>
        <v>IND336</v>
      </c>
      <c r="C337" s="17" t="str">
        <f>IFERROR(VLOOKUP(E337,Beneficiaires!B:C,2,FALSE),"Non trouvé")</f>
        <v>BEN012</v>
      </c>
      <c r="D337" s="17" t="str">
        <f>Consolication[[#This Row],[Nom et prénom 0 Name &amp; first name]]</f>
        <v>EZONG ELLO PATRICE</v>
      </c>
      <c r="E337" s="17" t="str">
        <f>VLOOKUP(D337,Consolidation!B:AA,2,FALSE)</f>
        <v>INNOVATION &amp; TECH HUB (IT KOLA)</v>
      </c>
      <c r="F337" s="24" t="str" cm="1">
        <f t="array" ref="F337">_xlfn.XLOOKUP(Tableau4[[#This Row],[Nom_Beneficiaire]]&amp;H337,Classes!$D$2:$D$12000&amp;Classes!$E$2:$E$12000,Classes!$A$2:$A$12000)</f>
        <v>CLA013</v>
      </c>
      <c r="G337" s="17" t="str">
        <f>VLOOKUP(D337,Consolidation!B:AA,25,FALSE)</f>
        <v>25Z9</v>
      </c>
      <c r="H337" s="40">
        <f>VLOOKUP(D337,Consolidation!$B$2:$AH$11999,23,FALSE)</f>
        <v>1</v>
      </c>
      <c r="I337" s="65" t="str">
        <f>IF(Tableau4[[#This Row],[Cohorte]]="", "Inactif",
    IF(Tableau4[[#This Row],[Cohorte]]&gt;=30%, "Actif",
       IF(Tableau4[[#This Row],[Cohorte]]&lt;=25%, "Inactif", "À Vérifier")))</f>
        <v>Actif</v>
      </c>
    </row>
    <row r="338" spans="1:9" ht="29.5" customHeight="1" x14ac:dyDescent="0.35">
      <c r="A338" s="16" t="str">
        <f>IF(D338&lt;&gt;"","APP"&amp;TEXT(COUNTA($D$2:D338),"000"),"")</f>
        <v>APP337</v>
      </c>
      <c r="B338" s="17" t="str">
        <f>Individus[[#This Row],[ID_Individu]]</f>
        <v>IND337</v>
      </c>
      <c r="C338" s="17" t="str">
        <f>IFERROR(VLOOKUP(E338,Beneficiaires!B:C,2,FALSE),"Non trouvé")</f>
        <v>BEN012</v>
      </c>
      <c r="D338" s="17" t="str">
        <f>Consolication[[#This Row],[Nom et prénom 0 Name &amp; first name]]</f>
        <v>KENGNE MOUMBE SOH Raoul Brayen</v>
      </c>
      <c r="E338" s="17" t="str">
        <f>VLOOKUP(D338,Consolidation!B:AA,2,FALSE)</f>
        <v>INNOVATION &amp; TECH HUB (IT KOLA)</v>
      </c>
      <c r="F338" s="24" t="str" cm="1">
        <f t="array" ref="F338">_xlfn.XLOOKUP(Tableau4[[#This Row],[Nom_Beneficiaire]]&amp;H338,Classes!$D$2:$D$12000&amp;Classes!$E$2:$E$12000,Classes!$A$2:$A$12000)</f>
        <v>CLA013</v>
      </c>
      <c r="G338" s="17" t="str">
        <f>VLOOKUP(D338,Consolidation!B:AA,25,FALSE)</f>
        <v>H921</v>
      </c>
      <c r="H338" s="40">
        <f>VLOOKUP(D338,Consolidation!$B$2:$AH$11999,23,FALSE)</f>
        <v>1</v>
      </c>
      <c r="I338" s="65" t="str">
        <f>IF(Tableau4[[#This Row],[Cohorte]]="", "Inactif",
    IF(Tableau4[[#This Row],[Cohorte]]&gt;=30%, "Actif",
       IF(Tableau4[[#This Row],[Cohorte]]&lt;=25%, "Inactif", "À Vérifier")))</f>
        <v>Actif</v>
      </c>
    </row>
    <row r="339" spans="1:9" ht="29.5" customHeight="1" x14ac:dyDescent="0.35">
      <c r="A339" s="16" t="str">
        <f>IF(D339&lt;&gt;"","APP"&amp;TEXT(COUNTA($D$2:D339),"000"),"")</f>
        <v>APP338</v>
      </c>
      <c r="B339" s="17" t="str">
        <f>Individus[[#This Row],[ID_Individu]]</f>
        <v>IND338</v>
      </c>
      <c r="C339" s="17" t="str">
        <f>IFERROR(VLOOKUP(E339,Beneficiaires!B:C,2,FALSE),"Non trouvé")</f>
        <v>BEN012</v>
      </c>
      <c r="D339" s="17" t="str">
        <f>Consolication[[#This Row],[Nom et prénom 0 Name &amp; first name]]</f>
        <v>BINGAN Sammy David</v>
      </c>
      <c r="E339" s="17" t="str">
        <f>VLOOKUP(D339,Consolidation!B:AA,2,FALSE)</f>
        <v>INNOVATION &amp; TECH HUB (IT KOLA)</v>
      </c>
      <c r="F339" s="24" t="str" cm="1">
        <f t="array" ref="F339">_xlfn.XLOOKUP(Tableau4[[#This Row],[Nom_Beneficiaire]]&amp;H339,Classes!$D$2:$D$12000&amp;Classes!$E$2:$E$12000,Classes!$A$2:$A$12000)</f>
        <v>CLA013</v>
      </c>
      <c r="G339" s="17" t="str">
        <f>VLOOKUP(D339,Consolidation!B:AA,25,FALSE)</f>
        <v>L5AK</v>
      </c>
      <c r="H339" s="40">
        <f>VLOOKUP(D339,Consolidation!$B$2:$AH$11999,23,FALSE)</f>
        <v>1</v>
      </c>
      <c r="I339" s="65" t="str">
        <f>IF(Tableau4[[#This Row],[Cohorte]]="", "Inactif",
    IF(Tableau4[[#This Row],[Cohorte]]&gt;=30%, "Actif",
       IF(Tableau4[[#This Row],[Cohorte]]&lt;=25%, "Inactif", "À Vérifier")))</f>
        <v>Actif</v>
      </c>
    </row>
    <row r="340" spans="1:9" ht="29.5" customHeight="1" x14ac:dyDescent="0.35">
      <c r="A340" s="16" t="str">
        <f>IF(D340&lt;&gt;"","APP"&amp;TEXT(COUNTA($D$2:D340),"000"),"")</f>
        <v>APP339</v>
      </c>
      <c r="B340" s="17" t="str">
        <f>Individus[[#This Row],[ID_Individu]]</f>
        <v>IND339</v>
      </c>
      <c r="C340" s="17" t="str">
        <f>IFERROR(VLOOKUP(E340,Beneficiaires!B:C,2,FALSE),"Non trouvé")</f>
        <v>BEN012</v>
      </c>
      <c r="D340" s="17" t="str">
        <f>Consolication[[#This Row],[Nom et prénom 0 Name &amp; first name]]</f>
        <v>DJUINE TAMOYEM Pechelle Flora</v>
      </c>
      <c r="E340" s="17" t="str">
        <f>VLOOKUP(D340,Consolidation!B:AA,2,FALSE)</f>
        <v>INNOVATION &amp; TECH HUB (IT KOLA)</v>
      </c>
      <c r="F340" s="24" t="str" cm="1">
        <f t="array" ref="F340">_xlfn.XLOOKUP(Tableau4[[#This Row],[Nom_Beneficiaire]]&amp;H340,Classes!$D$2:$D$12000&amp;Classes!$E$2:$E$12000,Classes!$A$2:$A$12000)</f>
        <v>CLA013</v>
      </c>
      <c r="G340" s="17" t="str">
        <f>VLOOKUP(D340,Consolidation!B:AA,25,FALSE)</f>
        <v>G6N2</v>
      </c>
      <c r="H340" s="40">
        <f>VLOOKUP(D340,Consolidation!$B$2:$AH$11999,23,FALSE)</f>
        <v>1</v>
      </c>
      <c r="I340" s="65" t="str">
        <f>IF(Tableau4[[#This Row],[Cohorte]]="", "Inactif",
    IF(Tableau4[[#This Row],[Cohorte]]&gt;=30%, "Actif",
       IF(Tableau4[[#This Row],[Cohorte]]&lt;=25%, "Inactif", "À Vérifier")))</f>
        <v>Actif</v>
      </c>
    </row>
    <row r="341" spans="1:9" ht="29.5" customHeight="1" x14ac:dyDescent="0.35">
      <c r="A341" s="16" t="str">
        <f>IF(D341&lt;&gt;"","APP"&amp;TEXT(COUNTA($D$2:D341),"000"),"")</f>
        <v>APP340</v>
      </c>
      <c r="B341" s="17" t="str">
        <f>Individus[[#This Row],[ID_Individu]]</f>
        <v>IND340</v>
      </c>
      <c r="C341" s="17" t="str">
        <f>IFERROR(VLOOKUP(E341,Beneficiaires!B:C,2,FALSE),"Non trouvé")</f>
        <v>BEN012</v>
      </c>
      <c r="D341" s="17" t="str">
        <f>Consolication[[#This Row],[Nom et prénom 0 Name &amp; first name]]</f>
        <v>ANABA Perpétue Manuela</v>
      </c>
      <c r="E341" s="17" t="str">
        <f>VLOOKUP(D341,Consolidation!B:AA,2,FALSE)</f>
        <v>INNOVATION &amp; TECH HUB (IT KOLA)</v>
      </c>
      <c r="F341" s="24" t="str" cm="1">
        <f t="array" ref="F341">_xlfn.XLOOKUP(Tableau4[[#This Row],[Nom_Beneficiaire]]&amp;H341,Classes!$D$2:$D$12000&amp;Classes!$E$2:$E$12000,Classes!$A$2:$A$12000)</f>
        <v>CLA013</v>
      </c>
      <c r="G341" s="17" t="str">
        <f>VLOOKUP(D341,Consolidation!B:AA,25,FALSE)</f>
        <v>J1S5</v>
      </c>
      <c r="H341" s="40">
        <f>VLOOKUP(D341,Consolidation!$B$2:$AH$11999,23,FALSE)</f>
        <v>1</v>
      </c>
      <c r="I341" s="65" t="str">
        <f>IF(Tableau4[[#This Row],[Cohorte]]="", "Inactif",
    IF(Tableau4[[#This Row],[Cohorte]]&gt;=30%, "Actif",
       IF(Tableau4[[#This Row],[Cohorte]]&lt;=25%, "Inactif", "À Vérifier")))</f>
        <v>Actif</v>
      </c>
    </row>
    <row r="342" spans="1:9" ht="29.5" customHeight="1" x14ac:dyDescent="0.35">
      <c r="A342" s="16" t="str">
        <f>IF(D342&lt;&gt;"","APP"&amp;TEXT(COUNTA($D$2:D342),"000"),"")</f>
        <v>APP341</v>
      </c>
      <c r="B342" s="17" t="str">
        <f>Individus[[#This Row],[ID_Individu]]</f>
        <v>IND341</v>
      </c>
      <c r="C342" s="17" t="str">
        <f>IFERROR(VLOOKUP(E342,Beneficiaires!B:C,2,FALSE),"Non trouvé")</f>
        <v>BEN012</v>
      </c>
      <c r="D342" s="17" t="str">
        <f>Consolication[[#This Row],[Nom et prénom 0 Name &amp; first name]]</f>
        <v>KAMDEM Emerand Landry</v>
      </c>
      <c r="E342" s="17" t="str">
        <f>VLOOKUP(D342,Consolidation!B:AA,2,FALSE)</f>
        <v>INNOVATION &amp; TECH HUB (IT KOLA)</v>
      </c>
      <c r="F342" s="24" t="str" cm="1">
        <f t="array" ref="F342">_xlfn.XLOOKUP(Tableau4[[#This Row],[Nom_Beneficiaire]]&amp;H342,Classes!$D$2:$D$12000&amp;Classes!$E$2:$E$12000,Classes!$A$2:$A$12000)</f>
        <v>CLA013</v>
      </c>
      <c r="G342" s="17" t="str">
        <f>VLOOKUP(D342,Consolidation!B:AA,25,FALSE)</f>
        <v>L6S9</v>
      </c>
      <c r="H342" s="40">
        <f>VLOOKUP(D342,Consolidation!$B$2:$AH$11999,23,FALSE)</f>
        <v>1</v>
      </c>
      <c r="I342" s="65" t="str">
        <f>IF(Tableau4[[#This Row],[Cohorte]]="", "Inactif",
    IF(Tableau4[[#This Row],[Cohorte]]&gt;=30%, "Actif",
       IF(Tableau4[[#This Row],[Cohorte]]&lt;=25%, "Inactif", "À Vérifier")))</f>
        <v>Actif</v>
      </c>
    </row>
    <row r="343" spans="1:9" ht="29.5" customHeight="1" x14ac:dyDescent="0.35">
      <c r="A343" s="16" t="str">
        <f>IF(D343&lt;&gt;"","APP"&amp;TEXT(COUNTA($D$2:D343),"000"),"")</f>
        <v>APP342</v>
      </c>
      <c r="B343" s="17" t="str">
        <f>Individus[[#This Row],[ID_Individu]]</f>
        <v>IND342</v>
      </c>
      <c r="C343" s="17" t="str">
        <f>IFERROR(VLOOKUP(E343,Beneficiaires!B:C,2,FALSE),"Non trouvé")</f>
        <v>BEN012</v>
      </c>
      <c r="D343" s="17" t="str">
        <f>Consolication[[#This Row],[Nom et prénom 0 Name &amp; first name]]</f>
        <v>FOE Clémence Liboire</v>
      </c>
      <c r="E343" s="17" t="str">
        <f>VLOOKUP(D343,Consolidation!B:AA,2,FALSE)</f>
        <v>INNOVATION &amp; TECH HUB (IT KOLA)</v>
      </c>
      <c r="F343" s="24" t="str" cm="1">
        <f t="array" ref="F343">_xlfn.XLOOKUP(Tableau4[[#This Row],[Nom_Beneficiaire]]&amp;H343,Classes!$D$2:$D$12000&amp;Classes!$E$2:$E$12000,Classes!$A$2:$A$12000)</f>
        <v>CLA013</v>
      </c>
      <c r="G343" s="17" t="str">
        <f>VLOOKUP(D343,Consolidation!B:AA,25,FALSE)</f>
        <v>7E88</v>
      </c>
      <c r="H343" s="40">
        <f>VLOOKUP(D343,Consolidation!$B$2:$AH$11999,23,FALSE)</f>
        <v>1</v>
      </c>
      <c r="I343" s="65" t="str">
        <f>IF(Tableau4[[#This Row],[Cohorte]]="", "Inactif",
    IF(Tableau4[[#This Row],[Cohorte]]&gt;=30%, "Actif",
       IF(Tableau4[[#This Row],[Cohorte]]&lt;=25%, "Inactif", "À Vérifier")))</f>
        <v>Actif</v>
      </c>
    </row>
    <row r="344" spans="1:9" ht="29.5" customHeight="1" x14ac:dyDescent="0.35">
      <c r="A344" s="16" t="str">
        <f>IF(D344&lt;&gt;"","APP"&amp;TEXT(COUNTA($D$2:D344),"000"),"")</f>
        <v>APP343</v>
      </c>
      <c r="B344" s="17" t="str">
        <f>Individus[[#This Row],[ID_Individu]]</f>
        <v>IND343</v>
      </c>
      <c r="C344" s="17" t="str">
        <f>IFERROR(VLOOKUP(E344,Beneficiaires!B:C,2,FALSE),"Non trouvé")</f>
        <v>BEN012</v>
      </c>
      <c r="D344" s="17" t="str">
        <f>Consolication[[#This Row],[Nom et prénom 0 Name &amp; first name]]</f>
        <v>AMOUGOU NDI Basile Oranger</v>
      </c>
      <c r="E344" s="17" t="str">
        <f>VLOOKUP(D344,Consolidation!B:AA,2,FALSE)</f>
        <v>INNOVATION &amp; TECH HUB (IT KOLA)</v>
      </c>
      <c r="F344" s="24" t="str" cm="1">
        <f t="array" ref="F344">_xlfn.XLOOKUP(Tableau4[[#This Row],[Nom_Beneficiaire]]&amp;H344,Classes!$D$2:$D$12000&amp;Classes!$E$2:$E$12000,Classes!$A$2:$A$12000)</f>
        <v>CLA013</v>
      </c>
      <c r="G344" s="17" t="str">
        <f>VLOOKUP(D344,Consolidation!B:AA,25,FALSE)</f>
        <v>0FJS</v>
      </c>
      <c r="H344" s="40">
        <f>VLOOKUP(D344,Consolidation!$B$2:$AH$11999,23,FALSE)</f>
        <v>1</v>
      </c>
      <c r="I344" s="65" t="str">
        <f>IF(Tableau4[[#This Row],[Cohorte]]="", "Inactif",
    IF(Tableau4[[#This Row],[Cohorte]]&gt;=30%, "Actif",
       IF(Tableau4[[#This Row],[Cohorte]]&lt;=25%, "Inactif", "À Vérifier")))</f>
        <v>Actif</v>
      </c>
    </row>
    <row r="345" spans="1:9" ht="29.5" customHeight="1" x14ac:dyDescent="0.35">
      <c r="A345" s="16" t="str">
        <f>IF(D345&lt;&gt;"","APP"&amp;TEXT(COUNTA($D$2:D345),"000"),"")</f>
        <v>APP344</v>
      </c>
      <c r="B345" s="17" t="str">
        <f>Individus[[#This Row],[ID_Individu]]</f>
        <v>IND344</v>
      </c>
      <c r="C345" s="17" t="str">
        <f>IFERROR(VLOOKUP(E345,Beneficiaires!B:C,2,FALSE),"Non trouvé")</f>
        <v>BEN012</v>
      </c>
      <c r="D345" s="17" t="str">
        <f>Consolication[[#This Row],[Nom et prénom 0 Name &amp; first name]]</f>
        <v>MGBASSA ENGOLO Mariane</v>
      </c>
      <c r="E345" s="17" t="str">
        <f>VLOOKUP(D345,Consolidation!B:AA,2,FALSE)</f>
        <v>INNOVATION &amp; TECH HUB (IT KOLA)</v>
      </c>
      <c r="F345" s="24" t="str" cm="1">
        <f t="array" ref="F345">_xlfn.XLOOKUP(Tableau4[[#This Row],[Nom_Beneficiaire]]&amp;H345,Classes!$D$2:$D$12000&amp;Classes!$E$2:$E$12000,Classes!$A$2:$A$12000)</f>
        <v>CLA013</v>
      </c>
      <c r="G345" s="17" t="str">
        <f>VLOOKUP(D345,Consolidation!B:AA,25,FALSE)</f>
        <v>XW77</v>
      </c>
      <c r="H345" s="40">
        <f>VLOOKUP(D345,Consolidation!$B$2:$AH$11999,23,FALSE)</f>
        <v>1</v>
      </c>
      <c r="I345" s="65" t="str">
        <f>IF(Tableau4[[#This Row],[Cohorte]]="", "Inactif",
    IF(Tableau4[[#This Row],[Cohorte]]&gt;=30%, "Actif",
       IF(Tableau4[[#This Row],[Cohorte]]&lt;=25%, "Inactif", "À Vérifier")))</f>
        <v>Actif</v>
      </c>
    </row>
    <row r="346" spans="1:9" ht="29.5" customHeight="1" x14ac:dyDescent="0.35">
      <c r="A346" s="16" t="str">
        <f>IF(D346&lt;&gt;"","APP"&amp;TEXT(COUNTA($D$2:D346),"000"),"")</f>
        <v>APP345</v>
      </c>
      <c r="B346" s="17" t="str">
        <f>Individus[[#This Row],[ID_Individu]]</f>
        <v>IND345</v>
      </c>
      <c r="C346" s="17" t="str">
        <f>IFERROR(VLOOKUP(E346,Beneficiaires!B:C,2,FALSE),"Non trouvé")</f>
        <v>BEN012</v>
      </c>
      <c r="D346" s="17" t="str">
        <f>Consolication[[#This Row],[Nom et prénom 0 Name &amp; first name]]</f>
        <v>MOUBITANG Francky loic</v>
      </c>
      <c r="E346" s="17" t="str">
        <f>VLOOKUP(D346,Consolidation!B:AA,2,FALSE)</f>
        <v>INNOVATION &amp; TECH HUB (IT KOLA)</v>
      </c>
      <c r="F346" s="24" t="str" cm="1">
        <f t="array" ref="F346">_xlfn.XLOOKUP(Tableau4[[#This Row],[Nom_Beneficiaire]]&amp;H346,Classes!$D$2:$D$12000&amp;Classes!$E$2:$E$12000,Classes!$A$2:$A$12000)</f>
        <v>CLA013</v>
      </c>
      <c r="G346" s="17" t="str">
        <f>VLOOKUP(D346,Consolidation!B:AA,25,FALSE)</f>
        <v>-1L</v>
      </c>
      <c r="H346" s="40">
        <f>VLOOKUP(D346,Consolidation!$B$2:$AH$11999,23,FALSE)</f>
        <v>1</v>
      </c>
      <c r="I346" s="65" t="str">
        <f>IF(Tableau4[[#This Row],[Cohorte]]="", "Inactif",
    IF(Tableau4[[#This Row],[Cohorte]]&gt;=30%, "Actif",
       IF(Tableau4[[#This Row],[Cohorte]]&lt;=25%, "Inactif", "À Vérifier")))</f>
        <v>Actif</v>
      </c>
    </row>
    <row r="347" spans="1:9" ht="29.5" customHeight="1" x14ac:dyDescent="0.35">
      <c r="A347" s="16" t="str">
        <f>IF(D347&lt;&gt;"","APP"&amp;TEXT(COUNTA($D$2:D347),"000"),"")</f>
        <v>APP346</v>
      </c>
      <c r="B347" s="17" t="str">
        <f>Individus[[#This Row],[ID_Individu]]</f>
        <v>IND346</v>
      </c>
      <c r="C347" s="17" t="str">
        <f>IFERROR(VLOOKUP(E347,Beneficiaires!B:C,2,FALSE),"Non trouvé")</f>
        <v>BEN012</v>
      </c>
      <c r="D347" s="17" t="str">
        <f>Consolication[[#This Row],[Nom et prénom 0 Name &amp; first name]]</f>
        <v>Claude Michelle NLATTE</v>
      </c>
      <c r="E347" s="17" t="str">
        <f>VLOOKUP(D347,Consolidation!B:AA,2,FALSE)</f>
        <v>INNOVATION &amp; TECH HUB (IT KOLA)</v>
      </c>
      <c r="F347" s="24" t="str" cm="1">
        <f t="array" ref="F347">_xlfn.XLOOKUP(Tableau4[[#This Row],[Nom_Beneficiaire]]&amp;H347,Classes!$D$2:$D$12000&amp;Classes!$E$2:$E$12000,Classes!$A$2:$A$12000)</f>
        <v>CLA013</v>
      </c>
      <c r="G347" s="17" t="str">
        <f>VLOOKUP(D347,Consolidation!B:AA,25,FALSE)</f>
        <v>0GH9</v>
      </c>
      <c r="H347" s="40">
        <f>VLOOKUP(D347,Consolidation!$B$2:$AH$11999,23,FALSE)</f>
        <v>1</v>
      </c>
      <c r="I347" s="65" t="str">
        <f>IF(Tableau4[[#This Row],[Cohorte]]="", "Inactif",
    IF(Tableau4[[#This Row],[Cohorte]]&gt;=30%, "Actif",
       IF(Tableau4[[#This Row],[Cohorte]]&lt;=25%, "Inactif", "À Vérifier")))</f>
        <v>Actif</v>
      </c>
    </row>
    <row r="348" spans="1:9" ht="29.5" customHeight="1" x14ac:dyDescent="0.35">
      <c r="A348" s="16" t="str">
        <f>IF(D348&lt;&gt;"","APP"&amp;TEXT(COUNTA($D$2:D348),"000"),"")</f>
        <v>APP347</v>
      </c>
      <c r="B348" s="17" t="str">
        <f>Individus[[#This Row],[ID_Individu]]</f>
        <v>IND347</v>
      </c>
      <c r="C348" s="17" t="str">
        <f>IFERROR(VLOOKUP(E348,Beneficiaires!B:C,2,FALSE),"Non trouvé")</f>
        <v>BEN012</v>
      </c>
      <c r="D348" s="17" t="str">
        <f>Consolication[[#This Row],[Nom et prénom 0 Name &amp; first name]]</f>
        <v>NDZANA BILOA YOLLANDE</v>
      </c>
      <c r="E348" s="17" t="str">
        <f>VLOOKUP(D348,Consolidation!B:AA,2,FALSE)</f>
        <v>INNOVATION &amp; TECH HUB (IT KOLA)</v>
      </c>
      <c r="F348" s="24" t="str" cm="1">
        <f t="array" ref="F348">_xlfn.XLOOKUP(Tableau4[[#This Row],[Nom_Beneficiaire]]&amp;H348,Classes!$D$2:$D$12000&amp;Classes!$E$2:$E$12000,Classes!$A$2:$A$12000)</f>
        <v>CLA013</v>
      </c>
      <c r="G348" s="17" t="str">
        <f>VLOOKUP(D348,Consolidation!B:AA,25,FALSE)</f>
        <v>9C89</v>
      </c>
      <c r="H348" s="40">
        <f>VLOOKUP(D348,Consolidation!$B$2:$AH$11999,23,FALSE)</f>
        <v>1</v>
      </c>
      <c r="I348" s="65" t="str">
        <f>IF(Tableau4[[#This Row],[Cohorte]]="", "Inactif",
    IF(Tableau4[[#This Row],[Cohorte]]&gt;=30%, "Actif",
       IF(Tableau4[[#This Row],[Cohorte]]&lt;=25%, "Inactif", "À Vérifier")))</f>
        <v>Actif</v>
      </c>
    </row>
    <row r="349" spans="1:9" ht="29.5" customHeight="1" x14ac:dyDescent="0.35">
      <c r="A349" s="16" t="str">
        <f>IF(D349&lt;&gt;"","APP"&amp;TEXT(COUNTA($D$2:D349),"000"),"")</f>
        <v>APP348</v>
      </c>
      <c r="B349" s="17" t="str">
        <f>Individus[[#This Row],[ID_Individu]]</f>
        <v>IND348</v>
      </c>
      <c r="C349" s="17" t="str">
        <f>IFERROR(VLOOKUP(E349,Beneficiaires!B:C,2,FALSE),"Non trouvé")</f>
        <v>BEN012</v>
      </c>
      <c r="D349" s="17" t="str">
        <f>Consolication[[#This Row],[Nom et prénom 0 Name &amp; first name]]</f>
        <v>MBIANDA Marios Stephane</v>
      </c>
      <c r="E349" s="17" t="str">
        <f>VLOOKUP(D349,Consolidation!B:AA,2,FALSE)</f>
        <v>INNOVATION &amp; TECH HUB (IT KOLA)</v>
      </c>
      <c r="F349" s="24" t="str" cm="1">
        <f t="array" ref="F349">_xlfn.XLOOKUP(Tableau4[[#This Row],[Nom_Beneficiaire]]&amp;H349,Classes!$D$2:$D$12000&amp;Classes!$E$2:$E$12000,Classes!$A$2:$A$12000)</f>
        <v>CLA013</v>
      </c>
      <c r="G349" s="17" t="str">
        <f>VLOOKUP(D349,Consolidation!B:AA,25,FALSE)</f>
        <v>7PN0</v>
      </c>
      <c r="H349" s="40">
        <f>VLOOKUP(D349,Consolidation!$B$2:$AH$11999,23,FALSE)</f>
        <v>1</v>
      </c>
      <c r="I349" s="65" t="str">
        <f>IF(Tableau4[[#This Row],[Cohorte]]="", "Inactif",
    IF(Tableau4[[#This Row],[Cohorte]]&gt;=30%, "Actif",
       IF(Tableau4[[#This Row],[Cohorte]]&lt;=25%, "Inactif", "À Vérifier")))</f>
        <v>Actif</v>
      </c>
    </row>
    <row r="350" spans="1:9" ht="29.5" customHeight="1" x14ac:dyDescent="0.35">
      <c r="A350" s="16" t="str">
        <f>IF(D350&lt;&gt;"","APP"&amp;TEXT(COUNTA($D$2:D350),"000"),"")</f>
        <v>APP349</v>
      </c>
      <c r="B350" s="17" t="str">
        <f>Individus[[#This Row],[ID_Individu]]</f>
        <v>IND349</v>
      </c>
      <c r="C350" s="17" t="str">
        <f>IFERROR(VLOOKUP(E350,Beneficiaires!B:C,2,FALSE),"Non trouvé")</f>
        <v>BEN012</v>
      </c>
      <c r="D350" s="17" t="str">
        <f>Consolication[[#This Row],[Nom et prénom 0 Name &amp; first name]]</f>
        <v>MBEFFO SAATCHOU Corentin</v>
      </c>
      <c r="E350" s="17" t="str">
        <f>VLOOKUP(D350,Consolidation!B:AA,2,FALSE)</f>
        <v>INNOVATION &amp; TECH HUB (IT KOLA)</v>
      </c>
      <c r="F350" s="24" t="str" cm="1">
        <f t="array" ref="F350">_xlfn.XLOOKUP(Tableau4[[#This Row],[Nom_Beneficiaire]]&amp;H350,Classes!$D$2:$D$12000&amp;Classes!$E$2:$E$12000,Classes!$A$2:$A$12000)</f>
        <v>CLA013</v>
      </c>
      <c r="G350" s="17" t="str">
        <f>VLOOKUP(D350,Consolidation!B:AA,25,FALSE)</f>
        <v>986D</v>
      </c>
      <c r="H350" s="40">
        <f>VLOOKUP(D350,Consolidation!$B$2:$AH$11999,23,FALSE)</f>
        <v>1</v>
      </c>
      <c r="I350" s="65" t="str">
        <f>IF(Tableau4[[#This Row],[Cohorte]]="", "Inactif",
    IF(Tableau4[[#This Row],[Cohorte]]&gt;=30%, "Actif",
       IF(Tableau4[[#This Row],[Cohorte]]&lt;=25%, "Inactif", "À Vérifier")))</f>
        <v>Actif</v>
      </c>
    </row>
    <row r="351" spans="1:9" ht="29.5" customHeight="1" x14ac:dyDescent="0.35">
      <c r="A351" s="16" t="str">
        <f>IF(D351&lt;&gt;"","APP"&amp;TEXT(COUNTA($D$2:D351),"000"),"")</f>
        <v>APP350</v>
      </c>
      <c r="B351" s="17" t="str">
        <f>Individus[[#This Row],[ID_Individu]]</f>
        <v>IND350</v>
      </c>
      <c r="C351" s="17" t="str">
        <f>IFERROR(VLOOKUP(E351,Beneficiaires!B:C,2,FALSE),"Non trouvé")</f>
        <v>BEN012</v>
      </c>
      <c r="D351" s="17" t="str">
        <f>Consolication[[#This Row],[Nom et prénom 0 Name &amp; first name]]</f>
        <v>ARISTOPHANE MBENGUE THOMAS CHRISTIAN</v>
      </c>
      <c r="E351" s="17" t="str">
        <f>VLOOKUP(D351,Consolidation!B:AA,2,FALSE)</f>
        <v>INNOVATION &amp; TECH HUB (IT KOLA)</v>
      </c>
      <c r="F351" s="24" t="str" cm="1">
        <f t="array" ref="F351">_xlfn.XLOOKUP(Tableau4[[#This Row],[Nom_Beneficiaire]]&amp;H351,Classes!$D$2:$D$12000&amp;Classes!$E$2:$E$12000,Classes!$A$2:$A$12000)</f>
        <v>CLA013</v>
      </c>
      <c r="G351" s="17" t="str">
        <f>VLOOKUP(D351,Consolidation!B:AA,25,FALSE)</f>
        <v>OT9B</v>
      </c>
      <c r="H351" s="40">
        <f>VLOOKUP(D351,Consolidation!$B$2:$AH$11999,23,FALSE)</f>
        <v>1</v>
      </c>
      <c r="I351" s="65" t="str">
        <f>IF(Tableau4[[#This Row],[Cohorte]]="", "Inactif",
    IF(Tableau4[[#This Row],[Cohorte]]&gt;=30%, "Actif",
       IF(Tableau4[[#This Row],[Cohorte]]&lt;=25%, "Inactif", "À Vérifier")))</f>
        <v>Actif</v>
      </c>
    </row>
    <row r="352" spans="1:9" ht="29.5" customHeight="1" x14ac:dyDescent="0.35">
      <c r="A352" s="16" t="str">
        <f>IF(D352&lt;&gt;"","APP"&amp;TEXT(COUNTA($D$2:D352),"000"),"")</f>
        <v>APP351</v>
      </c>
      <c r="B352" s="17" t="str">
        <f>Individus[[#This Row],[ID_Individu]]</f>
        <v>IND351</v>
      </c>
      <c r="C352" s="17" t="str">
        <f>IFERROR(VLOOKUP(E352,Beneficiaires!B:C,2,FALSE),"Non trouvé")</f>
        <v>BEN012</v>
      </c>
      <c r="D352" s="17" t="str">
        <f>Consolication[[#This Row],[Nom et prénom 0 Name &amp; first name]]</f>
        <v>DJUIGNE TEFONO CARELLE</v>
      </c>
      <c r="E352" s="17" t="str">
        <f>VLOOKUP(D352,Consolidation!B:AA,2,FALSE)</f>
        <v>INNOVATION &amp; TECH HUB (IT KOLA)</v>
      </c>
      <c r="F352" s="24" t="str" cm="1">
        <f t="array" ref="F352">_xlfn.XLOOKUP(Tableau4[[#This Row],[Nom_Beneficiaire]]&amp;H352,Classes!$D$2:$D$12000&amp;Classes!$E$2:$E$12000,Classes!$A$2:$A$12000)</f>
        <v>CLA013</v>
      </c>
      <c r="G352" s="17" t="str">
        <f>VLOOKUP(D352,Consolidation!B:AA,25,FALSE)</f>
        <v>406U</v>
      </c>
      <c r="H352" s="40">
        <f>VLOOKUP(D352,Consolidation!$B$2:$AH$11999,23,FALSE)</f>
        <v>1</v>
      </c>
      <c r="I352" s="65" t="str">
        <f>IF(Tableau4[[#This Row],[Cohorte]]="", "Inactif",
    IF(Tableau4[[#This Row],[Cohorte]]&gt;=30%, "Actif",
       IF(Tableau4[[#This Row],[Cohorte]]&lt;=25%, "Inactif", "À Vérifier")))</f>
        <v>Actif</v>
      </c>
    </row>
    <row r="353" spans="1:9" ht="29.5" customHeight="1" x14ac:dyDescent="0.35">
      <c r="A353" s="16" t="str">
        <f>IF(D353&lt;&gt;"","APP"&amp;TEXT(COUNTA($D$2:D353),"000"),"")</f>
        <v>APP352</v>
      </c>
      <c r="B353" s="17" t="str">
        <f>Individus[[#This Row],[ID_Individu]]</f>
        <v>IND352</v>
      </c>
      <c r="C353" s="17" t="str">
        <f>IFERROR(VLOOKUP(E353,Beneficiaires!B:C,2,FALSE),"Non trouvé")</f>
        <v>BEN012</v>
      </c>
      <c r="D353" s="17" t="str">
        <f>Consolication[[#This Row],[Nom et prénom 0 Name &amp; first name]]</f>
        <v>DJOUMESSI ARNAUD</v>
      </c>
      <c r="E353" s="17" t="str">
        <f>VLOOKUP(D353,Consolidation!B:AA,2,FALSE)</f>
        <v>INNOVATION &amp; TECH HUB (IT KOLA)</v>
      </c>
      <c r="F353" s="24" t="str" cm="1">
        <f t="array" ref="F353">_xlfn.XLOOKUP(Tableau4[[#This Row],[Nom_Beneficiaire]]&amp;H353,Classes!$D$2:$D$12000&amp;Classes!$E$2:$E$12000,Classes!$A$2:$A$12000)</f>
        <v>CLA013</v>
      </c>
      <c r="G353" s="17" t="str">
        <f>VLOOKUP(D353,Consolidation!B:AA,25,FALSE)</f>
        <v>71UP</v>
      </c>
      <c r="H353" s="40">
        <f>VLOOKUP(D353,Consolidation!$B$2:$AH$11999,23,FALSE)</f>
        <v>1</v>
      </c>
      <c r="I353" s="65" t="str">
        <f>IF(Tableau4[[#This Row],[Cohorte]]="", "Inactif",
    IF(Tableau4[[#This Row],[Cohorte]]&gt;=30%, "Actif",
       IF(Tableau4[[#This Row],[Cohorte]]&lt;=25%, "Inactif", "À Vérifier")))</f>
        <v>Actif</v>
      </c>
    </row>
    <row r="354" spans="1:9" ht="29.5" customHeight="1" x14ac:dyDescent="0.35">
      <c r="A354" s="16" t="str">
        <f>IF(D354&lt;&gt;"","APP"&amp;TEXT(COUNTA($D$2:D354),"000"),"")</f>
        <v>APP353</v>
      </c>
      <c r="B354" s="17" t="str">
        <f>Individus[[#This Row],[ID_Individu]]</f>
        <v>IND353</v>
      </c>
      <c r="C354" s="17" t="str">
        <f>IFERROR(VLOOKUP(E354,Beneficiaires!B:C,2,FALSE),"Non trouvé")</f>
        <v>BEN012</v>
      </c>
      <c r="D354" s="17" t="str">
        <f>Consolication[[#This Row],[Nom et prénom 0 Name &amp; first name]]</f>
        <v>BONKOUM GUEDOGO GINOLA</v>
      </c>
      <c r="E354" s="17" t="str">
        <f>VLOOKUP(D354,Consolidation!B:AA,2,FALSE)</f>
        <v>INNOVATION &amp; TECH HUB (IT KOLA)</v>
      </c>
      <c r="F354" s="24" t="str" cm="1">
        <f t="array" ref="F354">_xlfn.XLOOKUP(Tableau4[[#This Row],[Nom_Beneficiaire]]&amp;H354,Classes!$D$2:$D$12000&amp;Classes!$E$2:$E$12000,Classes!$A$2:$A$12000)</f>
        <v>CLA013</v>
      </c>
      <c r="G354" s="17" t="str">
        <f>VLOOKUP(D354,Consolidation!B:AA,25,FALSE)</f>
        <v>2B67</v>
      </c>
      <c r="H354" s="40">
        <f>VLOOKUP(D354,Consolidation!$B$2:$AH$11999,23,FALSE)</f>
        <v>1</v>
      </c>
      <c r="I354" s="65" t="str">
        <f>IF(Tableau4[[#This Row],[Cohorte]]="", "Inactif",
    IF(Tableau4[[#This Row],[Cohorte]]&gt;=30%, "Actif",
       IF(Tableau4[[#This Row],[Cohorte]]&lt;=25%, "Inactif", "À Vérifier")))</f>
        <v>Actif</v>
      </c>
    </row>
    <row r="355" spans="1:9" ht="29.5" customHeight="1" x14ac:dyDescent="0.35">
      <c r="A355" s="16" t="str">
        <f>IF(D355&lt;&gt;"","APP"&amp;TEXT(COUNTA($D$2:D355),"000"),"")</f>
        <v>APP354</v>
      </c>
      <c r="B355" s="17" t="str">
        <f>Individus[[#This Row],[ID_Individu]]</f>
        <v>IND354</v>
      </c>
      <c r="C355" s="17" t="str">
        <f>IFERROR(VLOOKUP(E355,Beneficiaires!B:C,2,FALSE),"Non trouvé")</f>
        <v>BEN012</v>
      </c>
      <c r="D355" s="17" t="str">
        <f>Consolication[[#This Row],[Nom et prénom 0 Name &amp; first name]]</f>
        <v>ONANA AKOA Christophe Abraham</v>
      </c>
      <c r="E355" s="17" t="str">
        <f>VLOOKUP(D355,Consolidation!B:AA,2,FALSE)</f>
        <v>INNOVATION &amp; TECH HUB (IT KOLA)</v>
      </c>
      <c r="F355" s="24" t="str" cm="1">
        <f t="array" ref="F355">_xlfn.XLOOKUP(Tableau4[[#This Row],[Nom_Beneficiaire]]&amp;H355,Classes!$D$2:$D$12000&amp;Classes!$E$2:$E$12000,Classes!$A$2:$A$12000)</f>
        <v>CLA013</v>
      </c>
      <c r="G355" s="17" t="str">
        <f>VLOOKUP(D355,Consolidation!B:AA,25,FALSE)</f>
        <v>VX7P</v>
      </c>
      <c r="H355" s="40">
        <f>VLOOKUP(D355,Consolidation!$B$2:$AH$11999,23,FALSE)</f>
        <v>1</v>
      </c>
      <c r="I355" s="65" t="str">
        <f>IF(Tableau4[[#This Row],[Cohorte]]="", "Inactif",
    IF(Tableau4[[#This Row],[Cohorte]]&gt;=30%, "Actif",
       IF(Tableau4[[#This Row],[Cohorte]]&lt;=25%, "Inactif", "À Vérifier")))</f>
        <v>Actif</v>
      </c>
    </row>
    <row r="356" spans="1:9" ht="29.5" customHeight="1" x14ac:dyDescent="0.35">
      <c r="A356" s="16" t="str">
        <f>IF(D356&lt;&gt;"","APP"&amp;TEXT(COUNTA($D$2:D356),"000"),"")</f>
        <v>APP355</v>
      </c>
      <c r="B356" s="17" t="str">
        <f>Individus[[#This Row],[ID_Individu]]</f>
        <v>IND355</v>
      </c>
      <c r="C356" s="17" t="str">
        <f>IFERROR(VLOOKUP(E356,Beneficiaires!B:C,2,FALSE),"Non trouvé")</f>
        <v>BEN012</v>
      </c>
      <c r="D356" s="17" t="str">
        <f>Consolication[[#This Row],[Nom et prénom 0 Name &amp; first name]]</f>
        <v>MBA Paul Christian</v>
      </c>
      <c r="E356" s="17" t="str">
        <f>VLOOKUP(D356,Consolidation!B:AA,2,FALSE)</f>
        <v>INNOVATION &amp; TECH HUB (IT KOLA)</v>
      </c>
      <c r="F356" s="24" t="str" cm="1">
        <f t="array" ref="F356">_xlfn.XLOOKUP(Tableau4[[#This Row],[Nom_Beneficiaire]]&amp;H356,Classes!$D$2:$D$12000&amp;Classes!$E$2:$E$12000,Classes!$A$2:$A$12000)</f>
        <v>CLA013</v>
      </c>
      <c r="G356" s="17" t="str">
        <f>VLOOKUP(D356,Consolidation!B:AA,25,FALSE)</f>
        <v>U11P</v>
      </c>
      <c r="H356" s="40">
        <f>VLOOKUP(D356,Consolidation!$B$2:$AH$11999,23,FALSE)</f>
        <v>1</v>
      </c>
      <c r="I356" s="65" t="str">
        <f>IF(Tableau4[[#This Row],[Cohorte]]="", "Inactif",
    IF(Tableau4[[#This Row],[Cohorte]]&gt;=30%, "Actif",
       IF(Tableau4[[#This Row],[Cohorte]]&lt;=25%, "Inactif", "À Vérifier")))</f>
        <v>Actif</v>
      </c>
    </row>
    <row r="357" spans="1:9" ht="29.5" customHeight="1" x14ac:dyDescent="0.35">
      <c r="A357" s="16" t="str">
        <f>IF(D357&lt;&gt;"","APP"&amp;TEXT(COUNTA($D$2:D357),"000"),"")</f>
        <v>APP356</v>
      </c>
      <c r="B357" s="17" t="str">
        <f>Individus[[#This Row],[ID_Individu]]</f>
        <v>IND356</v>
      </c>
      <c r="C357" s="17" t="str">
        <f>IFERROR(VLOOKUP(E357,Beneficiaires!B:C,2,FALSE),"Non trouvé")</f>
        <v>BEN012</v>
      </c>
      <c r="D357" s="17" t="str">
        <f>Consolication[[#This Row],[Nom et prénom 0 Name &amp; first name]]</f>
        <v>GALLA YVETTE MAMBO</v>
      </c>
      <c r="E357" s="17" t="str">
        <f>VLOOKUP(D357,Consolidation!B:AA,2,FALSE)</f>
        <v>INNOVATION &amp; TECH HUB (IT KOLA)</v>
      </c>
      <c r="F357" s="24" t="str" cm="1">
        <f t="array" ref="F357">_xlfn.XLOOKUP(Tableau4[[#This Row],[Nom_Beneficiaire]]&amp;H357,Classes!$D$2:$D$12000&amp;Classes!$E$2:$E$12000,Classes!$A$2:$A$12000)</f>
        <v>CLA013</v>
      </c>
      <c r="G357" s="17" t="str">
        <f>VLOOKUP(D357,Consolidation!B:AA,25,FALSE)</f>
        <v>W598</v>
      </c>
      <c r="H357" s="40">
        <f>VLOOKUP(D357,Consolidation!$B$2:$AH$11999,23,FALSE)</f>
        <v>1</v>
      </c>
      <c r="I357" s="65" t="str">
        <f>IF(Tableau4[[#This Row],[Cohorte]]="", "Inactif",
    IF(Tableau4[[#This Row],[Cohorte]]&gt;=30%, "Actif",
       IF(Tableau4[[#This Row],[Cohorte]]&lt;=25%, "Inactif", "À Vérifier")))</f>
        <v>Actif</v>
      </c>
    </row>
    <row r="358" spans="1:9" ht="29.5" customHeight="1" x14ac:dyDescent="0.35">
      <c r="A358" s="16" t="str">
        <f>IF(D358&lt;&gt;"","APP"&amp;TEXT(COUNTA($D$2:D358),"000"),"")</f>
        <v>APP357</v>
      </c>
      <c r="B358" s="17" t="str">
        <f>Individus[[#This Row],[ID_Individu]]</f>
        <v>IND357</v>
      </c>
      <c r="C358" s="17" t="str">
        <f>IFERROR(VLOOKUP(E358,Beneficiaires!B:C,2,FALSE),"Non trouvé")</f>
        <v>BEN012</v>
      </c>
      <c r="D358" s="17" t="str">
        <f>Consolication[[#This Row],[Nom et prénom 0 Name &amp; first name]]</f>
        <v>MOUBE TENE JEPHTE</v>
      </c>
      <c r="E358" s="17" t="str">
        <f>VLOOKUP(D358,Consolidation!B:AA,2,FALSE)</f>
        <v>INNOVATION &amp; TECH HUB (IT KOLA)</v>
      </c>
      <c r="F358" s="24" t="str" cm="1">
        <f t="array" ref="F358">_xlfn.XLOOKUP(Tableau4[[#This Row],[Nom_Beneficiaire]]&amp;H358,Classes!$D$2:$D$12000&amp;Classes!$E$2:$E$12000,Classes!$A$2:$A$12000)</f>
        <v>CLA013</v>
      </c>
      <c r="G358" s="17" t="str">
        <f>VLOOKUP(D358,Consolidation!B:AA,25,FALSE)</f>
        <v>4H5M</v>
      </c>
      <c r="H358" s="40">
        <f>VLOOKUP(D358,Consolidation!$B$2:$AH$11999,23,FALSE)</f>
        <v>1</v>
      </c>
      <c r="I358" s="65" t="str">
        <f>IF(Tableau4[[#This Row],[Cohorte]]="", "Inactif",
    IF(Tableau4[[#This Row],[Cohorte]]&gt;=30%, "Actif",
       IF(Tableau4[[#This Row],[Cohorte]]&lt;=25%, "Inactif", "À Vérifier")))</f>
        <v>Actif</v>
      </c>
    </row>
    <row r="359" spans="1:9" ht="29.5" customHeight="1" x14ac:dyDescent="0.35">
      <c r="A359" s="16" t="str">
        <f>IF(D359&lt;&gt;"","APP"&amp;TEXT(COUNTA($D$2:D359),"000"),"")</f>
        <v>APP358</v>
      </c>
      <c r="B359" s="17" t="str">
        <f>Individus[[#This Row],[ID_Individu]]</f>
        <v>IND358</v>
      </c>
      <c r="C359" s="17" t="str">
        <f>IFERROR(VLOOKUP(E359,Beneficiaires!B:C,2,FALSE),"Non trouvé")</f>
        <v>BEN012</v>
      </c>
      <c r="D359" s="17" t="str">
        <f>Consolication[[#This Row],[Nom et prénom 0 Name &amp; first name]]</f>
        <v>MOUBIANG FRANCKY LOIC</v>
      </c>
      <c r="E359" s="17" t="str">
        <f>VLOOKUP(D359,Consolidation!B:AA,2,FALSE)</f>
        <v>INNOVATION &amp; TECH HUB (IT KOLA)</v>
      </c>
      <c r="F359" s="24" t="str" cm="1">
        <f t="array" ref="F359">_xlfn.XLOOKUP(Tableau4[[#This Row],[Nom_Beneficiaire]]&amp;H359,Classes!$D$2:$D$12000&amp;Classes!$E$2:$E$12000,Classes!$A$2:$A$12000)</f>
        <v>CLA013</v>
      </c>
      <c r="G359" s="17" t="str">
        <f>VLOOKUP(D359,Consolidation!B:AA,25,FALSE)</f>
        <v>779C</v>
      </c>
      <c r="H359" s="40">
        <f>VLOOKUP(D359,Consolidation!$B$2:$AH$11999,23,FALSE)</f>
        <v>1</v>
      </c>
      <c r="I359" s="65" t="str">
        <f>IF(Tableau4[[#This Row],[Cohorte]]="", "Inactif",
    IF(Tableau4[[#This Row],[Cohorte]]&gt;=30%, "Actif",
       IF(Tableau4[[#This Row],[Cohorte]]&lt;=25%, "Inactif", "À Vérifier")))</f>
        <v>Actif</v>
      </c>
    </row>
    <row r="360" spans="1:9" ht="29.5" customHeight="1" x14ac:dyDescent="0.35">
      <c r="A360" s="16" t="str">
        <f>IF(D360&lt;&gt;"","APP"&amp;TEXT(COUNTA($D$2:D360),"000"),"")</f>
        <v>APP359</v>
      </c>
      <c r="B360" s="17" t="str">
        <f>Individus[[#This Row],[ID_Individu]]</f>
        <v>IND359</v>
      </c>
      <c r="C360" s="17" t="str">
        <f>IFERROR(VLOOKUP(E360,Beneficiaires!B:C,2,FALSE),"Non trouvé")</f>
        <v>BEN012</v>
      </c>
      <c r="D360" s="17" t="str">
        <f>Consolication[[#This Row],[Nom et prénom 0 Name &amp; first name]]</f>
        <v>NGONO MVOGO Roland</v>
      </c>
      <c r="E360" s="17" t="str">
        <f>VLOOKUP(D360,Consolidation!B:AA,2,FALSE)</f>
        <v>INNOVATION &amp; TECH HUB (IT KOLA)</v>
      </c>
      <c r="F360" s="24" t="str" cm="1">
        <f t="array" ref="F360">_xlfn.XLOOKUP(Tableau4[[#This Row],[Nom_Beneficiaire]]&amp;H360,Classes!$D$2:$D$12000&amp;Classes!$E$2:$E$12000,Classes!$A$2:$A$12000)</f>
        <v>CLA013</v>
      </c>
      <c r="G360" s="17" t="str">
        <f>VLOOKUP(D360,Consolidation!B:AA,25,FALSE)</f>
        <v>63TR</v>
      </c>
      <c r="H360" s="40">
        <f>VLOOKUP(D360,Consolidation!$B$2:$AH$11999,23,FALSE)</f>
        <v>1</v>
      </c>
      <c r="I360" s="65" t="str">
        <f>IF(Tableau4[[#This Row],[Cohorte]]="", "Inactif",
    IF(Tableau4[[#This Row],[Cohorte]]&gt;=30%, "Actif",
       IF(Tableau4[[#This Row],[Cohorte]]&lt;=25%, "Inactif", "À Vérifier")))</f>
        <v>Actif</v>
      </c>
    </row>
    <row r="361" spans="1:9" ht="29.5" customHeight="1" x14ac:dyDescent="0.35">
      <c r="A361" s="16" t="str">
        <f>IF(D361&lt;&gt;"","APP"&amp;TEXT(COUNTA($D$2:D361),"000"),"")</f>
        <v>APP360</v>
      </c>
      <c r="B361" s="17" t="str">
        <f>Individus[[#This Row],[ID_Individu]]</f>
        <v>IND360</v>
      </c>
      <c r="C361" s="17" t="str">
        <f>IFERROR(VLOOKUP(E361,Beneficiaires!B:C,2,FALSE),"Non trouvé")</f>
        <v>BEN012</v>
      </c>
      <c r="D361" s="17" t="str">
        <f>Consolication[[#This Row],[Nom et prénom 0 Name &amp; first name]]</f>
        <v>PATSA DANGANA HABIB MARIUS</v>
      </c>
      <c r="E361" s="17" t="str">
        <f>VLOOKUP(D361,Consolidation!B:AA,2,FALSE)</f>
        <v>INNOVATION &amp; TECH HUB (IT KOLA)</v>
      </c>
      <c r="F361" s="24" t="str" cm="1">
        <f t="array" ref="F361">_xlfn.XLOOKUP(Tableau4[[#This Row],[Nom_Beneficiaire]]&amp;H361,Classes!$D$2:$D$12000&amp;Classes!$E$2:$E$12000,Classes!$A$2:$A$12000)</f>
        <v>CLA013</v>
      </c>
      <c r="G361" s="17" t="str">
        <f>VLOOKUP(D361,Consolidation!B:AA,25,FALSE)</f>
        <v>BKR1</v>
      </c>
      <c r="H361" s="40">
        <f>VLOOKUP(D361,Consolidation!$B$2:$AH$11999,23,FALSE)</f>
        <v>1</v>
      </c>
      <c r="I361" s="65" t="str">
        <f>IF(Tableau4[[#This Row],[Cohorte]]="", "Inactif",
    IF(Tableau4[[#This Row],[Cohorte]]&gt;=30%, "Actif",
       IF(Tableau4[[#This Row],[Cohorte]]&lt;=25%, "Inactif", "À Vérifier")))</f>
        <v>Actif</v>
      </c>
    </row>
    <row r="362" spans="1:9" ht="29.5" customHeight="1" x14ac:dyDescent="0.35">
      <c r="A362" s="16" t="str">
        <f>IF(D362&lt;&gt;"","APP"&amp;TEXT(COUNTA($D$2:D362),"000"),"")</f>
        <v>APP361</v>
      </c>
      <c r="B362" s="17" t="str">
        <f>Individus[[#This Row],[ID_Individu]]</f>
        <v>IND361</v>
      </c>
      <c r="C362" s="17" t="str">
        <f>IFERROR(VLOOKUP(E362,Beneficiaires!B:C,2,FALSE),"Non trouvé")</f>
        <v>BEN012</v>
      </c>
      <c r="D362" s="17" t="str">
        <f>Consolication[[#This Row],[Nom et prénom 0 Name &amp; first name]]</f>
        <v>SONWA KOUNGOUM EPIPHANIE ULRICH</v>
      </c>
      <c r="E362" s="17" t="str">
        <f>VLOOKUP(D362,Consolidation!B:AA,2,FALSE)</f>
        <v>INNOVATION &amp; TECH HUB (IT KOLA)</v>
      </c>
      <c r="F362" s="24" t="str" cm="1">
        <f t="array" ref="F362">_xlfn.XLOOKUP(Tableau4[[#This Row],[Nom_Beneficiaire]]&amp;H362,Classes!$D$2:$D$12000&amp;Classes!$E$2:$E$12000,Classes!$A$2:$A$12000)</f>
        <v>CLA013</v>
      </c>
      <c r="G362" s="17" t="str">
        <f>VLOOKUP(D362,Consolidation!B:AA,25,FALSE)</f>
        <v>9ACN</v>
      </c>
      <c r="H362" s="40">
        <f>VLOOKUP(D362,Consolidation!$B$2:$AH$11999,23,FALSE)</f>
        <v>1</v>
      </c>
      <c r="I362" s="65" t="str">
        <f>IF(Tableau4[[#This Row],[Cohorte]]="", "Inactif",
    IF(Tableau4[[#This Row],[Cohorte]]&gt;=30%, "Actif",
       IF(Tableau4[[#This Row],[Cohorte]]&lt;=25%, "Inactif", "À Vérifier")))</f>
        <v>Actif</v>
      </c>
    </row>
    <row r="363" spans="1:9" ht="29.5" customHeight="1" x14ac:dyDescent="0.35">
      <c r="A363" s="16" t="str">
        <f>IF(D363&lt;&gt;"","APP"&amp;TEXT(COUNTA($D$2:D363),"000"),"")</f>
        <v>APP362</v>
      </c>
      <c r="B363" s="17" t="str">
        <f>Individus[[#This Row],[ID_Individu]]</f>
        <v>IND362</v>
      </c>
      <c r="C363" s="17" t="str">
        <f>IFERROR(VLOOKUP(E363,Beneficiaires!B:C,2,FALSE),"Non trouvé")</f>
        <v>BEN012</v>
      </c>
      <c r="D363" s="17" t="str">
        <f>Consolication[[#This Row],[Nom et prénom 0 Name &amp; first name]]</f>
        <v>TCHAYA PATCHA STEPHANE</v>
      </c>
      <c r="E363" s="17" t="str">
        <f>VLOOKUP(D363,Consolidation!B:AA,2,FALSE)</f>
        <v>INNOVATION &amp; TECH HUB (IT KOLA)</v>
      </c>
      <c r="F363" s="24" t="str" cm="1">
        <f t="array" ref="F363">_xlfn.XLOOKUP(Tableau4[[#This Row],[Nom_Beneficiaire]]&amp;H363,Classes!$D$2:$D$12000&amp;Classes!$E$2:$E$12000,Classes!$A$2:$A$12000)</f>
        <v>CLA013</v>
      </c>
      <c r="G363" s="17" t="str">
        <f>VLOOKUP(D363,Consolidation!B:AA,25,FALSE)</f>
        <v>247H</v>
      </c>
      <c r="H363" s="40">
        <f>VLOOKUP(D363,Consolidation!$B$2:$AH$11999,23,FALSE)</f>
        <v>1</v>
      </c>
      <c r="I363" s="65" t="str">
        <f>IF(Tableau4[[#This Row],[Cohorte]]="", "Inactif",
    IF(Tableau4[[#This Row],[Cohorte]]&gt;=30%, "Actif",
       IF(Tableau4[[#This Row],[Cohorte]]&lt;=25%, "Inactif", "À Vérifier")))</f>
        <v>Actif</v>
      </c>
    </row>
    <row r="364" spans="1:9" ht="29.5" customHeight="1" x14ac:dyDescent="0.35">
      <c r="A364" s="16" t="str">
        <f>IF(D364&lt;&gt;"","APP"&amp;TEXT(COUNTA($D$2:D364),"000"),"")</f>
        <v>APP363</v>
      </c>
      <c r="B364" s="17" t="str">
        <f>Individus[[#This Row],[ID_Individu]]</f>
        <v>IND363</v>
      </c>
      <c r="C364" s="17" t="str">
        <f>IFERROR(VLOOKUP(E364,Beneficiaires!B:C,2,FALSE),"Non trouvé")</f>
        <v>BEN012</v>
      </c>
      <c r="D364" s="17" t="str">
        <f>Consolication[[#This Row],[Nom et prénom 0 Name &amp; first name]]</f>
        <v>NYOBE PAGBE Francois Xavier Thibaut</v>
      </c>
      <c r="E364" s="17" t="str">
        <f>VLOOKUP(D364,Consolidation!B:AA,2,FALSE)</f>
        <v>INNOVATION &amp; TECH HUB (IT KOLA)</v>
      </c>
      <c r="F364" s="24" t="str" cm="1">
        <f t="array" ref="F364">_xlfn.XLOOKUP(Tableau4[[#This Row],[Nom_Beneficiaire]]&amp;H364,Classes!$D$2:$D$12000&amp;Classes!$E$2:$E$12000,Classes!$A$2:$A$12000)</f>
        <v>CLA013</v>
      </c>
      <c r="G364" s="17" t="str">
        <f>VLOOKUP(D364,Consolidation!B:AA,25,FALSE)</f>
        <v>ZG8O</v>
      </c>
      <c r="H364" s="40">
        <f>VLOOKUP(D364,Consolidation!$B$2:$AH$11999,23,FALSE)</f>
        <v>1</v>
      </c>
      <c r="I364" s="65" t="str">
        <f>IF(Tableau4[[#This Row],[Cohorte]]="", "Inactif",
    IF(Tableau4[[#This Row],[Cohorte]]&gt;=30%, "Actif",
       IF(Tableau4[[#This Row],[Cohorte]]&lt;=25%, "Inactif", "À Vérifier")))</f>
        <v>Actif</v>
      </c>
    </row>
    <row r="365" spans="1:9" ht="29.5" customHeight="1" x14ac:dyDescent="0.35">
      <c r="A365" s="16" t="str">
        <f>IF(D365&lt;&gt;"","APP"&amp;TEXT(COUNTA($D$2:D365),"000"),"")</f>
        <v>APP364</v>
      </c>
      <c r="B365" s="17" t="str">
        <f>Individus[[#This Row],[ID_Individu]]</f>
        <v>IND364</v>
      </c>
      <c r="C365" s="17" t="str">
        <f>IFERROR(VLOOKUP(E365,Beneficiaires!B:C,2,FALSE),"Non trouvé")</f>
        <v>BEN012</v>
      </c>
      <c r="D365" s="17" t="str">
        <f>Consolication[[#This Row],[Nom et prénom 0 Name &amp; first name]]</f>
        <v>MOUMBAIN Merlin</v>
      </c>
      <c r="E365" s="17" t="str">
        <f>VLOOKUP(D365,Consolidation!B:AA,2,FALSE)</f>
        <v>INNOVATION &amp; TECH HUB (IT KOLA)</v>
      </c>
      <c r="F365" s="24" t="str" cm="1">
        <f t="array" ref="F365">_xlfn.XLOOKUP(Tableau4[[#This Row],[Nom_Beneficiaire]]&amp;H365,Classes!$D$2:$D$12000&amp;Classes!$E$2:$E$12000,Classes!$A$2:$A$12000)</f>
        <v>CLA013</v>
      </c>
      <c r="G365" s="17" t="str">
        <f>VLOOKUP(D365,Consolidation!B:AA,25,FALSE)</f>
        <v>12Z8</v>
      </c>
      <c r="H365" s="40">
        <f>VLOOKUP(D365,Consolidation!$B$2:$AH$11999,23,FALSE)</f>
        <v>1</v>
      </c>
      <c r="I365" s="65" t="str">
        <f>IF(Tableau4[[#This Row],[Cohorte]]="", "Inactif",
    IF(Tableau4[[#This Row],[Cohorte]]&gt;=30%, "Actif",
       IF(Tableau4[[#This Row],[Cohorte]]&lt;=25%, "Inactif", "À Vérifier")))</f>
        <v>Actif</v>
      </c>
    </row>
    <row r="366" spans="1:9" ht="29.5" customHeight="1" x14ac:dyDescent="0.35">
      <c r="A366" s="16" t="str">
        <f>IF(D366&lt;&gt;"","APP"&amp;TEXT(COUNTA($D$2:D366),"000"),"")</f>
        <v>APP365</v>
      </c>
      <c r="B366" s="17" t="str">
        <f>Individus[[#This Row],[ID_Individu]]</f>
        <v>IND365</v>
      </c>
      <c r="C366" s="17" t="str">
        <f>IFERROR(VLOOKUP(E366,Beneficiaires!B:C,2,FALSE),"Non trouvé")</f>
        <v>BEN012</v>
      </c>
      <c r="D366" s="17" t="str">
        <f>Consolication[[#This Row],[Nom et prénom 0 Name &amp; first name]]</f>
        <v>ZEINABOU TIJA</v>
      </c>
      <c r="E366" s="17" t="str">
        <f>VLOOKUP(D366,Consolidation!B:AA,2,FALSE)</f>
        <v>INNOVATION &amp; TECH HUB (IT KOLA)</v>
      </c>
      <c r="F366" s="24" t="str" cm="1">
        <f t="array" ref="F366">_xlfn.XLOOKUP(Tableau4[[#This Row],[Nom_Beneficiaire]]&amp;H366,Classes!$D$2:$D$12000&amp;Classes!$E$2:$E$12000,Classes!$A$2:$A$12000)</f>
        <v>CLA013</v>
      </c>
      <c r="G366" s="17" t="str">
        <f>VLOOKUP(D366,Consolidation!B:AA,25,FALSE)</f>
        <v>G18S</v>
      </c>
      <c r="H366" s="40">
        <f>VLOOKUP(D366,Consolidation!$B$2:$AH$11999,23,FALSE)</f>
        <v>1</v>
      </c>
      <c r="I366" s="65" t="str">
        <f>IF(Tableau4[[#This Row],[Cohorte]]="", "Inactif",
    IF(Tableau4[[#This Row],[Cohorte]]&gt;=30%, "Actif",
       IF(Tableau4[[#This Row],[Cohorte]]&lt;=25%, "Inactif", "À Vérifier")))</f>
        <v>Actif</v>
      </c>
    </row>
    <row r="367" spans="1:9" ht="29.5" customHeight="1" x14ac:dyDescent="0.35">
      <c r="A367" s="16" t="str">
        <f>IF(D367&lt;&gt;"","APP"&amp;TEXT(COUNTA($D$2:D367),"000"),"")</f>
        <v>APP366</v>
      </c>
      <c r="B367" s="17" t="str">
        <f>Individus[[#This Row],[ID_Individu]]</f>
        <v>IND366</v>
      </c>
      <c r="C367" s="17" t="str">
        <f>IFERROR(VLOOKUP(E367,Beneficiaires!B:C,2,FALSE),"Non trouvé")</f>
        <v>BEN012</v>
      </c>
      <c r="D367" s="17" t="str">
        <f>Consolication[[#This Row],[Nom et prénom 0 Name &amp; first name]]</f>
        <v>MOTCHUE KAMGA Vanessa</v>
      </c>
      <c r="E367" s="17" t="str">
        <f>VLOOKUP(D367,Consolidation!B:AA,2,FALSE)</f>
        <v>INNOVATION &amp; TECH HUB (IT KOLA)</v>
      </c>
      <c r="F367" s="24" t="str" cm="1">
        <f t="array" ref="F367">_xlfn.XLOOKUP(Tableau4[[#This Row],[Nom_Beneficiaire]]&amp;H367,Classes!$D$2:$D$12000&amp;Classes!$E$2:$E$12000,Classes!$A$2:$A$12000)</f>
        <v>CLA013</v>
      </c>
      <c r="G367" s="17" t="str">
        <f>VLOOKUP(D367,Consolidation!B:AA,25,FALSE)</f>
        <v>S0SF</v>
      </c>
      <c r="H367" s="40">
        <f>VLOOKUP(D367,Consolidation!$B$2:$AH$11999,23,FALSE)</f>
        <v>1</v>
      </c>
      <c r="I367" s="65" t="str">
        <f>IF(Tableau4[[#This Row],[Cohorte]]="", "Inactif",
    IF(Tableau4[[#This Row],[Cohorte]]&gt;=30%, "Actif",
       IF(Tableau4[[#This Row],[Cohorte]]&lt;=25%, "Inactif", "À Vérifier")))</f>
        <v>Actif</v>
      </c>
    </row>
    <row r="368" spans="1:9" ht="29.5" customHeight="1" x14ac:dyDescent="0.35">
      <c r="A368" s="16" t="str">
        <f>IF(D368&lt;&gt;"","APP"&amp;TEXT(COUNTA($D$2:D368),"000"),"")</f>
        <v>APP367</v>
      </c>
      <c r="B368" s="17" t="str">
        <f>Individus[[#This Row],[ID_Individu]]</f>
        <v>IND367</v>
      </c>
      <c r="C368" s="17" t="str">
        <f>IFERROR(VLOOKUP(E368,Beneficiaires!B:C,2,FALSE),"Non trouvé")</f>
        <v>BEN012</v>
      </c>
      <c r="D368" s="17" t="str">
        <f>Consolication[[#This Row],[Nom et prénom 0 Name &amp; first name]]</f>
        <v>ZOGO ELOUNA TIMOLEON</v>
      </c>
      <c r="E368" s="17" t="str">
        <f>VLOOKUP(D368,Consolidation!B:AA,2,FALSE)</f>
        <v>INNOVATION &amp; TECH HUB (IT KOLA)</v>
      </c>
      <c r="F368" s="24" t="str" cm="1">
        <f t="array" ref="F368">_xlfn.XLOOKUP(Tableau4[[#This Row],[Nom_Beneficiaire]]&amp;H368,Classes!$D$2:$D$12000&amp;Classes!$E$2:$E$12000,Classes!$A$2:$A$12000)</f>
        <v>CLA013</v>
      </c>
      <c r="G368" s="17" t="str">
        <f>VLOOKUP(D368,Consolidation!B:AA,25,FALSE)</f>
        <v>7A3Q</v>
      </c>
      <c r="H368" s="40">
        <f>VLOOKUP(D368,Consolidation!$B$2:$AH$11999,23,FALSE)</f>
        <v>1</v>
      </c>
      <c r="I368" s="65" t="str">
        <f>IF(Tableau4[[#This Row],[Cohorte]]="", "Inactif",
    IF(Tableau4[[#This Row],[Cohorte]]&gt;=30%, "Actif",
       IF(Tableau4[[#This Row],[Cohorte]]&lt;=25%, "Inactif", "À Vérifier")))</f>
        <v>Actif</v>
      </c>
    </row>
    <row r="369" spans="1:9" ht="29.5" customHeight="1" x14ac:dyDescent="0.35">
      <c r="A369" s="16" t="str">
        <f>IF(D369&lt;&gt;"","APP"&amp;TEXT(COUNTA($D$2:D369),"000"),"")</f>
        <v>APP368</v>
      </c>
      <c r="B369" s="17" t="str">
        <f>Individus[[#This Row],[ID_Individu]]</f>
        <v>IND368</v>
      </c>
      <c r="C369" s="17" t="str">
        <f>IFERROR(VLOOKUP(E369,Beneficiaires!B:C,2,FALSE),"Non trouvé")</f>
        <v>BEN012</v>
      </c>
      <c r="D369" s="17" t="str">
        <f>Consolication[[#This Row],[Nom et prénom 0 Name &amp; first name]]</f>
        <v>AYISSI Symplice</v>
      </c>
      <c r="E369" s="17" t="str">
        <f>VLOOKUP(D369,Consolidation!B:AA,2,FALSE)</f>
        <v>INNOVATION &amp; TECH HUB (IT KOLA)</v>
      </c>
      <c r="F369" s="24" t="str" cm="1">
        <f t="array" ref="F369">_xlfn.XLOOKUP(Tableau4[[#This Row],[Nom_Beneficiaire]]&amp;H369,Classes!$D$2:$D$12000&amp;Classes!$E$2:$E$12000,Classes!$A$2:$A$12000)</f>
        <v>CLA013</v>
      </c>
      <c r="G369" s="17" t="str">
        <f>VLOOKUP(D369,Consolidation!B:AA,25,FALSE)</f>
        <v>W0Q2</v>
      </c>
      <c r="H369" s="40">
        <f>VLOOKUP(D369,Consolidation!$B$2:$AH$11999,23,FALSE)</f>
        <v>1</v>
      </c>
      <c r="I369" s="65" t="str">
        <f>IF(Tableau4[[#This Row],[Cohorte]]="", "Inactif",
    IF(Tableau4[[#This Row],[Cohorte]]&gt;=30%, "Actif",
       IF(Tableau4[[#This Row],[Cohorte]]&lt;=25%, "Inactif", "À Vérifier")))</f>
        <v>Actif</v>
      </c>
    </row>
    <row r="370" spans="1:9" ht="29.5" customHeight="1" x14ac:dyDescent="0.35">
      <c r="A370" s="16" t="str">
        <f>IF(D370&lt;&gt;"","APP"&amp;TEXT(COUNTA($D$2:D370),"000"),"")</f>
        <v>APP369</v>
      </c>
      <c r="B370" s="17" t="str">
        <f>Individus[[#This Row],[ID_Individu]]</f>
        <v>IND369</v>
      </c>
      <c r="C370" s="17" t="str">
        <f>IFERROR(VLOOKUP(E370,Beneficiaires!B:C,2,FALSE),"Non trouvé")</f>
        <v>BEN012</v>
      </c>
      <c r="D370" s="17" t="str">
        <f>Consolication[[#This Row],[Nom et prénom 0 Name &amp; first name]]</f>
        <v>ABE KEDE Lucien</v>
      </c>
      <c r="E370" s="17" t="str">
        <f>VLOOKUP(D370,Consolidation!B:AA,2,FALSE)</f>
        <v>INNOVATION &amp; TECH HUB (IT KOLA)</v>
      </c>
      <c r="F370" s="24" t="str" cm="1">
        <f t="array" ref="F370">_xlfn.XLOOKUP(Tableau4[[#This Row],[Nom_Beneficiaire]]&amp;H370,Classes!$D$2:$D$12000&amp;Classes!$E$2:$E$12000,Classes!$A$2:$A$12000)</f>
        <v>CLA013</v>
      </c>
      <c r="G370" s="17" t="str">
        <f>VLOOKUP(D370,Consolidation!B:AA,25,FALSE)</f>
        <v>6R1F</v>
      </c>
      <c r="H370" s="40">
        <f>VLOOKUP(D370,Consolidation!$B$2:$AH$11999,23,FALSE)</f>
        <v>1</v>
      </c>
      <c r="I370" s="65" t="str">
        <f>IF(Tableau4[[#This Row],[Cohorte]]="", "Inactif",
    IF(Tableau4[[#This Row],[Cohorte]]&gt;=30%, "Actif",
       IF(Tableau4[[#This Row],[Cohorte]]&lt;=25%, "Inactif", "À Vérifier")))</f>
        <v>Actif</v>
      </c>
    </row>
    <row r="371" spans="1:9" ht="29.5" customHeight="1" x14ac:dyDescent="0.35">
      <c r="A371" s="16" t="str">
        <f>IF(D371&lt;&gt;"","APP"&amp;TEXT(COUNTA($D$2:D371),"000"),"")</f>
        <v>APP370</v>
      </c>
      <c r="B371" s="17" t="str">
        <f>Individus[[#This Row],[ID_Individu]]</f>
        <v>IND370</v>
      </c>
      <c r="C371" s="17" t="str">
        <f>IFERROR(VLOOKUP(E371,Beneficiaires!B:C,2,FALSE),"Non trouvé")</f>
        <v>BEN012</v>
      </c>
      <c r="D371" s="17" t="str">
        <f>Consolication[[#This Row],[Nom et prénom 0 Name &amp; first name]]</f>
        <v>BIDJOGO Brigitte Rosine</v>
      </c>
      <c r="E371" s="17" t="str">
        <f>VLOOKUP(D371,Consolidation!B:AA,2,FALSE)</f>
        <v>INNOVATION &amp; TECH HUB (IT KOLA)</v>
      </c>
      <c r="F371" s="24" t="str" cm="1">
        <f t="array" ref="F371">_xlfn.XLOOKUP(Tableau4[[#This Row],[Nom_Beneficiaire]]&amp;H371,Classes!$D$2:$D$12000&amp;Classes!$E$2:$E$12000,Classes!$A$2:$A$12000)</f>
        <v>CLA013</v>
      </c>
      <c r="G371" s="17" t="str">
        <f>VLOOKUP(D371,Consolidation!B:AA,25,FALSE)</f>
        <v>MP20</v>
      </c>
      <c r="H371" s="40">
        <f>VLOOKUP(D371,Consolidation!$B$2:$AH$11999,23,FALSE)</f>
        <v>1</v>
      </c>
      <c r="I371" s="65" t="str">
        <f>IF(Tableau4[[#This Row],[Cohorte]]="", "Inactif",
    IF(Tableau4[[#This Row],[Cohorte]]&gt;=30%, "Actif",
       IF(Tableau4[[#This Row],[Cohorte]]&lt;=25%, "Inactif", "À Vérifier")))</f>
        <v>Actif</v>
      </c>
    </row>
    <row r="372" spans="1:9" ht="29.5" customHeight="1" x14ac:dyDescent="0.35">
      <c r="A372" s="16" t="str">
        <f>IF(D372&lt;&gt;"","APP"&amp;TEXT(COUNTA($D$2:D372),"000"),"")</f>
        <v>APP371</v>
      </c>
      <c r="B372" s="17" t="str">
        <f>Individus[[#This Row],[ID_Individu]]</f>
        <v>IND371</v>
      </c>
      <c r="C372" s="17" t="str">
        <f>IFERROR(VLOOKUP(E372,Beneficiaires!B:C,2,FALSE),"Non trouvé")</f>
        <v>BEN012</v>
      </c>
      <c r="D372" s="17" t="str">
        <f>Consolication[[#This Row],[Nom et prénom 0 Name &amp; first name]]</f>
        <v>NDZOMO MANGA Cédric</v>
      </c>
      <c r="E372" s="17" t="str">
        <f>VLOOKUP(D372,Consolidation!B:AA,2,FALSE)</f>
        <v>INNOVATION &amp; TECH HUB (IT KOLA)</v>
      </c>
      <c r="F372" s="24" t="str" cm="1">
        <f t="array" ref="F372">_xlfn.XLOOKUP(Tableau4[[#This Row],[Nom_Beneficiaire]]&amp;H372,Classes!$D$2:$D$12000&amp;Classes!$E$2:$E$12000,Classes!$A$2:$A$12000)</f>
        <v>CLA013</v>
      </c>
      <c r="G372" s="17" t="str">
        <f>VLOOKUP(D372,Consolidation!B:AA,25,FALSE)</f>
        <v>605L</v>
      </c>
      <c r="H372" s="40">
        <f>VLOOKUP(D372,Consolidation!$B$2:$AH$11999,23,FALSE)</f>
        <v>1</v>
      </c>
      <c r="I372" s="65" t="str">
        <f>IF(Tableau4[[#This Row],[Cohorte]]="", "Inactif",
    IF(Tableau4[[#This Row],[Cohorte]]&gt;=30%, "Actif",
       IF(Tableau4[[#This Row],[Cohorte]]&lt;=25%, "Inactif", "À Vérifier")))</f>
        <v>Actif</v>
      </c>
    </row>
    <row r="373" spans="1:9" ht="29.5" customHeight="1" x14ac:dyDescent="0.35">
      <c r="A373" s="16" t="str">
        <f>IF(D373&lt;&gt;"","APP"&amp;TEXT(COUNTA($D$2:D373),"000"),"")</f>
        <v>APP372</v>
      </c>
      <c r="B373" s="17" t="str">
        <f>Individus[[#This Row],[ID_Individu]]</f>
        <v>IND372</v>
      </c>
      <c r="C373" s="17" t="str">
        <f>IFERROR(VLOOKUP(E373,Beneficiaires!B:C,2,FALSE),"Non trouvé")</f>
        <v>BEN012</v>
      </c>
      <c r="D373" s="17" t="str">
        <f>Consolication[[#This Row],[Nom et prénom 0 Name &amp; first name]]</f>
        <v>BETOUGDA ATAH</v>
      </c>
      <c r="E373" s="17" t="str">
        <f>VLOOKUP(D373,Consolidation!B:AA,2,FALSE)</f>
        <v>INNOVATION &amp; TECH HUB (IT KOLA)</v>
      </c>
      <c r="F373" s="24" t="str" cm="1">
        <f t="array" ref="F373">_xlfn.XLOOKUP(Tableau4[[#This Row],[Nom_Beneficiaire]]&amp;H373,Classes!$D$2:$D$12000&amp;Classes!$E$2:$E$12000,Classes!$A$2:$A$12000)</f>
        <v>CLA013</v>
      </c>
      <c r="G373" s="17" t="str">
        <f>VLOOKUP(D373,Consolidation!B:AA,25,FALSE)</f>
        <v>Y723</v>
      </c>
      <c r="H373" s="40">
        <f>VLOOKUP(D373,Consolidation!$B$2:$AH$11999,23,FALSE)</f>
        <v>1</v>
      </c>
      <c r="I373" s="65" t="str">
        <f>IF(Tableau4[[#This Row],[Cohorte]]="", "Inactif",
    IF(Tableau4[[#This Row],[Cohorte]]&gt;=30%, "Actif",
       IF(Tableau4[[#This Row],[Cohorte]]&lt;=25%, "Inactif", "À Vérifier")))</f>
        <v>Actif</v>
      </c>
    </row>
    <row r="374" spans="1:9" ht="29.5" customHeight="1" x14ac:dyDescent="0.35">
      <c r="A374" s="16" t="str">
        <f>IF(D374&lt;&gt;"","APP"&amp;TEXT(COUNTA($D$2:D374),"000"),"")</f>
        <v>APP373</v>
      </c>
      <c r="B374" s="17" t="str">
        <f>Individus[[#This Row],[ID_Individu]]</f>
        <v>IND373</v>
      </c>
      <c r="C374" s="17" t="str">
        <f>IFERROR(VLOOKUP(E374,Beneficiaires!B:C,2,FALSE),"Non trouvé")</f>
        <v>BEN012</v>
      </c>
      <c r="D374" s="17" t="str">
        <f>Consolication[[#This Row],[Nom et prénom 0 Name &amp; first name]]</f>
        <v>DZENEU CHIMI</v>
      </c>
      <c r="E374" s="17" t="str">
        <f>VLOOKUP(D374,Consolidation!B:AA,2,FALSE)</f>
        <v>INNOVATION &amp; TECH HUB (IT KOLA)</v>
      </c>
      <c r="F374" s="24" t="str" cm="1">
        <f t="array" ref="F374">_xlfn.XLOOKUP(Tableau4[[#This Row],[Nom_Beneficiaire]]&amp;H374,Classes!$D$2:$D$12000&amp;Classes!$E$2:$E$12000,Classes!$A$2:$A$12000)</f>
        <v>CLA013</v>
      </c>
      <c r="G374" s="17" t="str">
        <f>VLOOKUP(D374,Consolidation!B:AA,25,FALSE)</f>
        <v>7T9U</v>
      </c>
      <c r="H374" s="40">
        <f>VLOOKUP(D374,Consolidation!$B$2:$AH$11999,23,FALSE)</f>
        <v>1</v>
      </c>
      <c r="I374" s="65" t="str">
        <f>IF(Tableau4[[#This Row],[Cohorte]]="", "Inactif",
    IF(Tableau4[[#This Row],[Cohorte]]&gt;=30%, "Actif",
       IF(Tableau4[[#This Row],[Cohorte]]&lt;=25%, "Inactif", "À Vérifier")))</f>
        <v>Actif</v>
      </c>
    </row>
    <row r="375" spans="1:9" ht="29.5" customHeight="1" x14ac:dyDescent="0.35">
      <c r="A375" s="16" t="str">
        <f>IF(D375&lt;&gt;"","APP"&amp;TEXT(COUNTA($D$2:D375),"000"),"")</f>
        <v>APP374</v>
      </c>
      <c r="B375" s="17" t="str">
        <f>Individus[[#This Row],[ID_Individu]]</f>
        <v>IND374</v>
      </c>
      <c r="C375" s="17" t="str">
        <f>IFERROR(VLOOKUP(E375,Beneficiaires!B:C,2,FALSE),"Non trouvé")</f>
        <v>BEN012</v>
      </c>
      <c r="D375" s="17" t="str">
        <f>Consolication[[#This Row],[Nom et prénom 0 Name &amp; first name]]</f>
        <v>FEUSSI TAKAM GHISLAIN</v>
      </c>
      <c r="E375" s="17" t="str">
        <f>VLOOKUP(D375,Consolidation!B:AA,2,FALSE)</f>
        <v>INNOVATION &amp; TECH HUB (IT KOLA)</v>
      </c>
      <c r="F375" s="24" t="str" cm="1">
        <f t="array" ref="F375">_xlfn.XLOOKUP(Tableau4[[#This Row],[Nom_Beneficiaire]]&amp;H375,Classes!$D$2:$D$12000&amp;Classes!$E$2:$E$12000,Classes!$A$2:$A$12000)</f>
        <v>CLA013</v>
      </c>
      <c r="G375" s="17" t="str">
        <f>VLOOKUP(D375,Consolidation!B:AA,25,FALSE)</f>
        <v>466T</v>
      </c>
      <c r="H375" s="40">
        <f>VLOOKUP(D375,Consolidation!$B$2:$AH$11999,23,FALSE)</f>
        <v>1</v>
      </c>
      <c r="I375" s="65" t="str">
        <f>IF(Tableau4[[#This Row],[Cohorte]]="", "Inactif",
    IF(Tableau4[[#This Row],[Cohorte]]&gt;=30%, "Actif",
       IF(Tableau4[[#This Row],[Cohorte]]&lt;=25%, "Inactif", "À Vérifier")))</f>
        <v>Actif</v>
      </c>
    </row>
    <row r="376" spans="1:9" ht="29.5" customHeight="1" x14ac:dyDescent="0.35">
      <c r="A376" s="16" t="str">
        <f>IF(D376&lt;&gt;"","APP"&amp;TEXT(COUNTA($D$2:D376),"000"),"")</f>
        <v>APP375</v>
      </c>
      <c r="B376" s="17" t="str">
        <f>Individus[[#This Row],[ID_Individu]]</f>
        <v>IND375</v>
      </c>
      <c r="C376" s="17" t="str">
        <f>IFERROR(VLOOKUP(E376,Beneficiaires!B:C,2,FALSE),"Non trouvé")</f>
        <v>BEN012</v>
      </c>
      <c r="D376" s="17" t="str">
        <f>Consolication[[#This Row],[Nom et prénom 0 Name &amp; first name]]</f>
        <v>FOTSING VICLANE DALVIRA</v>
      </c>
      <c r="E376" s="17" t="str">
        <f>VLOOKUP(D376,Consolidation!B:AA,2,FALSE)</f>
        <v>INNOVATION &amp; TECH HUB (IT KOLA)</v>
      </c>
      <c r="F376" s="24" t="str" cm="1">
        <f t="array" ref="F376">_xlfn.XLOOKUP(Tableau4[[#This Row],[Nom_Beneficiaire]]&amp;H376,Classes!$D$2:$D$12000&amp;Classes!$E$2:$E$12000,Classes!$A$2:$A$12000)</f>
        <v>CLA013</v>
      </c>
      <c r="G376" s="17" t="str">
        <f>VLOOKUP(D376,Consolidation!B:AA,25,FALSE)</f>
        <v>6S14</v>
      </c>
      <c r="H376" s="40">
        <f>VLOOKUP(D376,Consolidation!$B$2:$AH$11999,23,FALSE)</f>
        <v>1</v>
      </c>
      <c r="I376" s="65" t="str">
        <f>IF(Tableau4[[#This Row],[Cohorte]]="", "Inactif",
    IF(Tableau4[[#This Row],[Cohorte]]&gt;=30%, "Actif",
       IF(Tableau4[[#This Row],[Cohorte]]&lt;=25%, "Inactif", "À Vérifier")))</f>
        <v>Actif</v>
      </c>
    </row>
    <row r="377" spans="1:9" ht="29.5" customHeight="1" x14ac:dyDescent="0.35">
      <c r="A377" s="16" t="str">
        <f>IF(D377&lt;&gt;"","APP"&amp;TEXT(COUNTA($D$2:D377),"000"),"")</f>
        <v>APP376</v>
      </c>
      <c r="B377" s="17" t="str">
        <f>Individus[[#This Row],[ID_Individu]]</f>
        <v>IND376</v>
      </c>
      <c r="C377" s="17" t="str">
        <f>IFERROR(VLOOKUP(E377,Beneficiaires!B:C,2,FALSE),"Non trouvé")</f>
        <v>BEN012</v>
      </c>
      <c r="D377" s="17" t="str">
        <f>Consolication[[#This Row],[Nom et prénom 0 Name &amp; first name]]</f>
        <v>NTEDE BOUMI Paul</v>
      </c>
      <c r="E377" s="17" t="str">
        <f>VLOOKUP(D377,Consolidation!B:AA,2,FALSE)</f>
        <v>INNOVATION &amp; TECH HUB (IT KOLA)</v>
      </c>
      <c r="F377" s="24" t="str" cm="1">
        <f t="array" ref="F377">_xlfn.XLOOKUP(Tableau4[[#This Row],[Nom_Beneficiaire]]&amp;H377,Classes!$D$2:$D$12000&amp;Classes!$E$2:$E$12000,Classes!$A$2:$A$12000)</f>
        <v>CLA013</v>
      </c>
      <c r="G377" s="17" t="str">
        <f>VLOOKUP(D377,Consolidation!B:AA,25,FALSE)</f>
        <v>UP99</v>
      </c>
      <c r="H377" s="40">
        <f>VLOOKUP(D377,Consolidation!$B$2:$AH$11999,23,FALSE)</f>
        <v>1</v>
      </c>
      <c r="I377" s="65" t="str">
        <f>IF(Tableau4[[#This Row],[Cohorte]]="", "Inactif",
    IF(Tableau4[[#This Row],[Cohorte]]&gt;=30%, "Actif",
       IF(Tableau4[[#This Row],[Cohorte]]&lt;=25%, "Inactif", "À Vérifier")))</f>
        <v>Actif</v>
      </c>
    </row>
    <row r="378" spans="1:9" ht="29.5" customHeight="1" x14ac:dyDescent="0.35">
      <c r="A378" s="16" t="str">
        <f>IF(D378&lt;&gt;"","APP"&amp;TEXT(COUNTA($D$2:D378),"000"),"")</f>
        <v>APP377</v>
      </c>
      <c r="B378" s="17" t="str">
        <f>Individus[[#This Row],[ID_Individu]]</f>
        <v>IND377</v>
      </c>
      <c r="C378" s="17" t="str">
        <f>IFERROR(VLOOKUP(E378,Beneficiaires!B:C,2,FALSE),"Non trouvé")</f>
        <v>BEN012</v>
      </c>
      <c r="D378" s="17" t="str">
        <f>Consolication[[#This Row],[Nom et prénom 0 Name &amp; first name]]</f>
        <v>MBOUA AVELE Aristide Joel</v>
      </c>
      <c r="E378" s="17" t="str">
        <f>VLOOKUP(D378,Consolidation!B:AA,2,FALSE)</f>
        <v>INNOVATION &amp; TECH HUB (IT KOLA)</v>
      </c>
      <c r="F378" s="24" t="str" cm="1">
        <f t="array" ref="F378">_xlfn.XLOOKUP(Tableau4[[#This Row],[Nom_Beneficiaire]]&amp;H378,Classes!$D$2:$D$12000&amp;Classes!$E$2:$E$12000,Classes!$A$2:$A$12000)</f>
        <v>CLA013</v>
      </c>
      <c r="G378" s="17" t="str">
        <f>VLOOKUP(D378,Consolidation!B:AA,25,FALSE)</f>
        <v>N302</v>
      </c>
      <c r="H378" s="40">
        <f>VLOOKUP(D378,Consolidation!$B$2:$AH$11999,23,FALSE)</f>
        <v>1</v>
      </c>
      <c r="I378" s="65" t="str">
        <f>IF(Tableau4[[#This Row],[Cohorte]]="", "Inactif",
    IF(Tableau4[[#This Row],[Cohorte]]&gt;=30%, "Actif",
       IF(Tableau4[[#This Row],[Cohorte]]&lt;=25%, "Inactif", "À Vérifier")))</f>
        <v>Actif</v>
      </c>
    </row>
    <row r="379" spans="1:9" ht="29.5" customHeight="1" x14ac:dyDescent="0.35">
      <c r="A379" s="16" t="str">
        <f>IF(D379&lt;&gt;"","APP"&amp;TEXT(COUNTA($D$2:D379),"000"),"")</f>
        <v>APP378</v>
      </c>
      <c r="B379" s="17" t="str">
        <f>Individus[[#This Row],[ID_Individu]]</f>
        <v>IND378</v>
      </c>
      <c r="C379" s="17" t="str">
        <f>IFERROR(VLOOKUP(E379,Beneficiaires!B:C,2,FALSE),"Non trouvé")</f>
        <v>BEN012</v>
      </c>
      <c r="D379" s="17" t="str">
        <f>Consolication[[#This Row],[Nom et prénom 0 Name &amp; first name]]</f>
        <v>MENGUEDE Salomond Fabrice</v>
      </c>
      <c r="E379" s="17" t="str">
        <f>VLOOKUP(D379,Consolidation!B:AA,2,FALSE)</f>
        <v>INNOVATION &amp; TECH HUB (IT KOLA)</v>
      </c>
      <c r="F379" s="24" t="str" cm="1">
        <f t="array" ref="F379">_xlfn.XLOOKUP(Tableau4[[#This Row],[Nom_Beneficiaire]]&amp;H379,Classes!$D$2:$D$12000&amp;Classes!$E$2:$E$12000,Classes!$A$2:$A$12000)</f>
        <v>CLA013</v>
      </c>
      <c r="G379" s="17" t="str">
        <f>VLOOKUP(D379,Consolidation!B:AA,25,FALSE)</f>
        <v>595F</v>
      </c>
      <c r="H379" s="40">
        <f>VLOOKUP(D379,Consolidation!$B$2:$AH$11999,23,FALSE)</f>
        <v>1</v>
      </c>
      <c r="I379" s="65" t="str">
        <f>IF(Tableau4[[#This Row],[Cohorte]]="", "Inactif",
    IF(Tableau4[[#This Row],[Cohorte]]&gt;=30%, "Actif",
       IF(Tableau4[[#This Row],[Cohorte]]&lt;=25%, "Inactif", "À Vérifier")))</f>
        <v>Actif</v>
      </c>
    </row>
    <row r="380" spans="1:9" ht="29.5" customHeight="1" x14ac:dyDescent="0.35">
      <c r="A380" s="16" t="str">
        <f>IF(D380&lt;&gt;"","APP"&amp;TEXT(COUNTA($D$2:D380),"000"),"")</f>
        <v>APP379</v>
      </c>
      <c r="B380" s="17" t="str">
        <f>Individus[[#This Row],[ID_Individu]]</f>
        <v>IND379</v>
      </c>
      <c r="C380" s="17" t="str">
        <f>IFERROR(VLOOKUP(E380,Beneficiaires!B:C,2,FALSE),"Non trouvé")</f>
        <v>BEN012</v>
      </c>
      <c r="D380" s="17" t="str">
        <f>Consolication[[#This Row],[Nom et prénom 0 Name &amp; first name]]</f>
        <v>MBASSI MBASSI CHRISTOPHE</v>
      </c>
      <c r="E380" s="17" t="str">
        <f>VLOOKUP(D380,Consolidation!B:AA,2,FALSE)</f>
        <v>INNOVATION &amp; TECH HUB (IT KOLA)</v>
      </c>
      <c r="F380" s="24" t="str" cm="1">
        <f t="array" ref="F380">_xlfn.XLOOKUP(Tableau4[[#This Row],[Nom_Beneficiaire]]&amp;H380,Classes!$D$2:$D$12000&amp;Classes!$E$2:$E$12000,Classes!$A$2:$A$12000)</f>
        <v>CLA013</v>
      </c>
      <c r="G380" s="17" t="str">
        <f>VLOOKUP(D380,Consolidation!B:AA,25,FALSE)</f>
        <v>57VZ</v>
      </c>
      <c r="H380" s="40">
        <f>VLOOKUP(D380,Consolidation!$B$2:$AH$11999,23,FALSE)</f>
        <v>1</v>
      </c>
      <c r="I380" s="65" t="str">
        <f>IF(Tableau4[[#This Row],[Cohorte]]="", "Inactif",
    IF(Tableau4[[#This Row],[Cohorte]]&gt;=30%, "Actif",
       IF(Tableau4[[#This Row],[Cohorte]]&lt;=25%, "Inactif", "À Vérifier")))</f>
        <v>Actif</v>
      </c>
    </row>
    <row r="381" spans="1:9" ht="29.5" customHeight="1" x14ac:dyDescent="0.35">
      <c r="A381" s="16" t="str">
        <f>IF(D381&lt;&gt;"","APP"&amp;TEXT(COUNTA($D$2:D381),"000"),"")</f>
        <v>APP380</v>
      </c>
      <c r="B381" s="17" t="str">
        <f>Individus[[#This Row],[ID_Individu]]</f>
        <v>IND380</v>
      </c>
      <c r="C381" s="17" t="str">
        <f>IFERROR(VLOOKUP(E381,Beneficiaires!B:C,2,FALSE),"Non trouvé")</f>
        <v>BEN012</v>
      </c>
      <c r="D381" s="17" t="str">
        <f>Consolication[[#This Row],[Nom et prénom 0 Name &amp; first name]]</f>
        <v>TAMNING TALLA Rudolf</v>
      </c>
      <c r="E381" s="17" t="str">
        <f>VLOOKUP(D381,Consolidation!B:AA,2,FALSE)</f>
        <v>INNOVATION &amp; TECH HUB (IT KOLA)</v>
      </c>
      <c r="F381" s="24" t="str" cm="1">
        <f t="array" ref="F381">_xlfn.XLOOKUP(Tableau4[[#This Row],[Nom_Beneficiaire]]&amp;H381,Classes!$D$2:$D$12000&amp;Classes!$E$2:$E$12000,Classes!$A$2:$A$12000)</f>
        <v>CLA013</v>
      </c>
      <c r="G381" s="17" t="str">
        <f>VLOOKUP(D381,Consolidation!B:AA,25,FALSE)</f>
        <v>JC6D</v>
      </c>
      <c r="H381" s="40">
        <f>VLOOKUP(D381,Consolidation!$B$2:$AH$11999,23,FALSE)</f>
        <v>1</v>
      </c>
      <c r="I381" s="65" t="str">
        <f>IF(Tableau4[[#This Row],[Cohorte]]="", "Inactif",
    IF(Tableau4[[#This Row],[Cohorte]]&gt;=30%, "Actif",
       IF(Tableau4[[#This Row],[Cohorte]]&lt;=25%, "Inactif", "À Vérifier")))</f>
        <v>Actif</v>
      </c>
    </row>
    <row r="382" spans="1:9" ht="29.5" customHeight="1" x14ac:dyDescent="0.35">
      <c r="A382" s="16" t="str">
        <f>IF(D382&lt;&gt;"","APP"&amp;TEXT(COUNTA($D$2:D382),"000"),"")</f>
        <v>APP381</v>
      </c>
      <c r="B382" s="17" t="str">
        <f>Individus[[#This Row],[ID_Individu]]</f>
        <v>IND381</v>
      </c>
      <c r="C382" s="17" t="str">
        <f>IFERROR(VLOOKUP(E382,Beneficiaires!B:C,2,FALSE),"Non trouvé")</f>
        <v>BEN012</v>
      </c>
      <c r="D382" s="17" t="str">
        <f>Consolication[[#This Row],[Nom et prénom 0 Name &amp; first name]]</f>
        <v>ZE EKANI Ulrich Romuald</v>
      </c>
      <c r="E382" s="17" t="str">
        <f>VLOOKUP(D382,Consolidation!B:AA,2,FALSE)</f>
        <v>INNOVATION &amp; TECH HUB (IT KOLA)</v>
      </c>
      <c r="F382" s="24" t="str" cm="1">
        <f t="array" ref="F382">_xlfn.XLOOKUP(Tableau4[[#This Row],[Nom_Beneficiaire]]&amp;H382,Classes!$D$2:$D$12000&amp;Classes!$E$2:$E$12000,Classes!$A$2:$A$12000)</f>
        <v>CLA013</v>
      </c>
      <c r="G382" s="17" t="str">
        <f>VLOOKUP(D382,Consolidation!B:AA,25,FALSE)</f>
        <v>XYX2</v>
      </c>
      <c r="H382" s="40">
        <f>VLOOKUP(D382,Consolidation!$B$2:$AH$11999,23,FALSE)</f>
        <v>1</v>
      </c>
      <c r="I382" s="65" t="str">
        <f>IF(Tableau4[[#This Row],[Cohorte]]="", "Inactif",
    IF(Tableau4[[#This Row],[Cohorte]]&gt;=30%, "Actif",
       IF(Tableau4[[#This Row],[Cohorte]]&lt;=25%, "Inactif", "À Vérifier")))</f>
        <v>Actif</v>
      </c>
    </row>
    <row r="383" spans="1:9" ht="29.5" customHeight="1" x14ac:dyDescent="0.35">
      <c r="A383" s="16" t="str">
        <f>IF(D383&lt;&gt;"","APP"&amp;TEXT(COUNTA($D$2:D383),"000"),"")</f>
        <v>APP382</v>
      </c>
      <c r="B383" s="17" t="str">
        <f>Individus[[#This Row],[ID_Individu]]</f>
        <v>IND382</v>
      </c>
      <c r="C383" s="17" t="str">
        <f>IFERROR(VLOOKUP(E383,Beneficiaires!B:C,2,FALSE),"Non trouvé")</f>
        <v>BEN012</v>
      </c>
      <c r="D383" s="17" t="str">
        <f>Consolication[[#This Row],[Nom et prénom 0 Name &amp; first name]]</f>
        <v>ESSAMA Parfait Rolly</v>
      </c>
      <c r="E383" s="17" t="str">
        <f>VLOOKUP(D383,Consolidation!B:AA,2,FALSE)</f>
        <v>INNOVATION &amp; TECH HUB (IT KOLA)</v>
      </c>
      <c r="F383" s="24" t="str" cm="1">
        <f t="array" ref="F383">_xlfn.XLOOKUP(Tableau4[[#This Row],[Nom_Beneficiaire]]&amp;H383,Classes!$D$2:$D$12000&amp;Classes!$E$2:$E$12000,Classes!$A$2:$A$12000)</f>
        <v>CLA013</v>
      </c>
      <c r="G383" s="17" t="str">
        <f>VLOOKUP(D383,Consolidation!B:AA,25,FALSE)</f>
        <v>QYQ4</v>
      </c>
      <c r="H383" s="40">
        <f>VLOOKUP(D383,Consolidation!$B$2:$AH$11999,23,FALSE)</f>
        <v>1</v>
      </c>
      <c r="I383" s="65" t="str">
        <f>IF(Tableau4[[#This Row],[Cohorte]]="", "Inactif",
    IF(Tableau4[[#This Row],[Cohorte]]&gt;=30%, "Actif",
       IF(Tableau4[[#This Row],[Cohorte]]&lt;=25%, "Inactif", "À Vérifier")))</f>
        <v>Actif</v>
      </c>
    </row>
    <row r="384" spans="1:9" ht="29.5" customHeight="1" x14ac:dyDescent="0.35">
      <c r="A384" s="16" t="str">
        <f>IF(D384&lt;&gt;"","APP"&amp;TEXT(COUNTA($D$2:D384),"000"),"")</f>
        <v>APP383</v>
      </c>
      <c r="B384" s="17" t="str">
        <f>Individus[[#This Row],[ID_Individu]]</f>
        <v>IND383</v>
      </c>
      <c r="C384" s="17" t="str">
        <f>IFERROR(VLOOKUP(E384,Beneficiaires!B:C,2,FALSE),"Non trouvé")</f>
        <v>BEN012</v>
      </c>
      <c r="D384" s="17" t="str">
        <f>Consolication[[#This Row],[Nom et prénom 0 Name &amp; first name]]</f>
        <v>DIM LETOU LINDA</v>
      </c>
      <c r="E384" s="17" t="str">
        <f>VLOOKUP(D384,Consolidation!B:AA,2,FALSE)</f>
        <v>INNOVATION &amp; TECH HUB (IT KOLA)</v>
      </c>
      <c r="F384" s="24" t="str" cm="1">
        <f t="array" ref="F384">_xlfn.XLOOKUP(Tableau4[[#This Row],[Nom_Beneficiaire]]&amp;H384,Classes!$D$2:$D$12000&amp;Classes!$E$2:$E$12000,Classes!$A$2:$A$12000)</f>
        <v>CLA013</v>
      </c>
      <c r="G384" s="17" t="str">
        <f>VLOOKUP(D384,Consolidation!B:AA,25,FALSE)</f>
        <v>R8G9</v>
      </c>
      <c r="H384" s="40">
        <f>VLOOKUP(D384,Consolidation!$B$2:$AH$11999,23,FALSE)</f>
        <v>1</v>
      </c>
      <c r="I384" s="65" t="str">
        <f>IF(Tableau4[[#This Row],[Cohorte]]="", "Inactif",
    IF(Tableau4[[#This Row],[Cohorte]]&gt;=30%, "Actif",
       IF(Tableau4[[#This Row],[Cohorte]]&lt;=25%, "Inactif", "À Vérifier")))</f>
        <v>Actif</v>
      </c>
    </row>
    <row r="385" spans="1:9" ht="29.5" customHeight="1" x14ac:dyDescent="0.35">
      <c r="A385" s="16" t="str">
        <f>IF(D385&lt;&gt;"","APP"&amp;TEXT(COUNTA($D$2:D385),"000"),"")</f>
        <v>APP384</v>
      </c>
      <c r="B385" s="17" t="str">
        <f>Individus[[#This Row],[ID_Individu]]</f>
        <v>IND384</v>
      </c>
      <c r="C385" s="17" t="str">
        <f>IFERROR(VLOOKUP(E385,Beneficiaires!B:C,2,FALSE),"Non trouvé")</f>
        <v>BEN012</v>
      </c>
      <c r="D385" s="17" t="str">
        <f>Consolication[[#This Row],[Nom et prénom 0 Name &amp; first name]]</f>
        <v>ETOMBE Paul Wilfried</v>
      </c>
      <c r="E385" s="17" t="str">
        <f>VLOOKUP(D385,Consolidation!B:AA,2,FALSE)</f>
        <v>INNOVATION &amp; TECH HUB (IT KOLA)</v>
      </c>
      <c r="F385" s="24" t="str" cm="1">
        <f t="array" ref="F385">_xlfn.XLOOKUP(Tableau4[[#This Row],[Nom_Beneficiaire]]&amp;H385,Classes!$D$2:$D$12000&amp;Classes!$E$2:$E$12000,Classes!$A$2:$A$12000)</f>
        <v>CLA013</v>
      </c>
      <c r="G385" s="17" t="str">
        <f>VLOOKUP(D385,Consolidation!B:AA,25,FALSE)</f>
        <v>Z67V</v>
      </c>
      <c r="H385" s="40">
        <f>VLOOKUP(D385,Consolidation!$B$2:$AH$11999,23,FALSE)</f>
        <v>1</v>
      </c>
      <c r="I385" s="65" t="str">
        <f>IF(Tableau4[[#This Row],[Cohorte]]="", "Inactif",
    IF(Tableau4[[#This Row],[Cohorte]]&gt;=30%, "Actif",
       IF(Tableau4[[#This Row],[Cohorte]]&lt;=25%, "Inactif", "À Vérifier")))</f>
        <v>Actif</v>
      </c>
    </row>
    <row r="386" spans="1:9" ht="29.5" customHeight="1" x14ac:dyDescent="0.35">
      <c r="A386" s="16" t="str">
        <f>IF(D386&lt;&gt;"","APP"&amp;TEXT(COUNTA($D$2:D386),"000"),"")</f>
        <v>APP385</v>
      </c>
      <c r="B386" s="17" t="str">
        <f>Individus[[#This Row],[ID_Individu]]</f>
        <v>IND385</v>
      </c>
      <c r="C386" s="17" t="str">
        <f>IFERROR(VLOOKUP(E386,Beneficiaires!B:C,2,FALSE),"Non trouvé")</f>
        <v>BEN012</v>
      </c>
      <c r="D386" s="17" t="str">
        <f>Consolication[[#This Row],[Nom et prénom 0 Name &amp; first name]]</f>
        <v>DORA Elise Kilem</v>
      </c>
      <c r="E386" s="17" t="str">
        <f>VLOOKUP(D386,Consolidation!B:AA,2,FALSE)</f>
        <v>INNOVATION &amp; TECH HUB (IT KOLA)</v>
      </c>
      <c r="F386" s="24" t="str" cm="1">
        <f t="array" ref="F386">_xlfn.XLOOKUP(Tableau4[[#This Row],[Nom_Beneficiaire]]&amp;H386,Classes!$D$2:$D$12000&amp;Classes!$E$2:$E$12000,Classes!$A$2:$A$12000)</f>
        <v>CLA013</v>
      </c>
      <c r="G386" s="17" t="str">
        <f>VLOOKUP(D386,Consolidation!B:AA,25,FALSE)</f>
        <v>Q5L2</v>
      </c>
      <c r="H386" s="40">
        <f>VLOOKUP(D386,Consolidation!$B$2:$AH$11999,23,FALSE)</f>
        <v>1</v>
      </c>
      <c r="I386" s="65" t="str">
        <f>IF(Tableau4[[#This Row],[Cohorte]]="", "Inactif",
    IF(Tableau4[[#This Row],[Cohorte]]&gt;=30%, "Actif",
       IF(Tableau4[[#This Row],[Cohorte]]&lt;=25%, "Inactif", "À Vérifier")))</f>
        <v>Actif</v>
      </c>
    </row>
    <row r="387" spans="1:9" ht="29.5" customHeight="1" x14ac:dyDescent="0.35">
      <c r="A387" s="16" t="str">
        <f>IF(D387&lt;&gt;"","APP"&amp;TEXT(COUNTA($D$2:D387),"000"),"")</f>
        <v>APP386</v>
      </c>
      <c r="B387" s="17" t="str">
        <f>Individus[[#This Row],[ID_Individu]]</f>
        <v>IND386</v>
      </c>
      <c r="C387" s="17" t="str">
        <f>IFERROR(VLOOKUP(E387,Beneficiaires!B:C,2,FALSE),"Non trouvé")</f>
        <v>BEN012</v>
      </c>
      <c r="D387" s="17" t="str">
        <f>Consolication[[#This Row],[Nom et prénom 0 Name &amp; first name]]</f>
        <v>MBIA BAWOUA QUENTIN Jeannot</v>
      </c>
      <c r="E387" s="17" t="str">
        <f>VLOOKUP(D387,Consolidation!B:AA,2,FALSE)</f>
        <v>INNOVATION &amp; TECH HUB (IT KOLA)</v>
      </c>
      <c r="F387" s="24" t="str" cm="1">
        <f t="array" ref="F387">_xlfn.XLOOKUP(Tableau4[[#This Row],[Nom_Beneficiaire]]&amp;H387,Classes!$D$2:$D$12000&amp;Classes!$E$2:$E$12000,Classes!$A$2:$A$12000)</f>
        <v>CLA013</v>
      </c>
      <c r="G387" s="17" t="str">
        <f>VLOOKUP(D387,Consolidation!B:AA,25,FALSE)</f>
        <v>KQL0</v>
      </c>
      <c r="H387" s="40">
        <f>VLOOKUP(D387,Consolidation!$B$2:$AH$11999,23,FALSE)</f>
        <v>1</v>
      </c>
      <c r="I387" s="65" t="str">
        <f>IF(Tableau4[[#This Row],[Cohorte]]="", "Inactif",
    IF(Tableau4[[#This Row],[Cohorte]]&gt;=30%, "Actif",
       IF(Tableau4[[#This Row],[Cohorte]]&lt;=25%, "Inactif", "À Vérifier")))</f>
        <v>Actif</v>
      </c>
    </row>
    <row r="388" spans="1:9" ht="29.5" customHeight="1" x14ac:dyDescent="0.35">
      <c r="A388" s="16" t="str">
        <f>IF(D388&lt;&gt;"","APP"&amp;TEXT(COUNTA($D$2:D388),"000"),"")</f>
        <v>APP387</v>
      </c>
      <c r="B388" s="17" t="str">
        <f>Individus[[#This Row],[ID_Individu]]</f>
        <v>IND387</v>
      </c>
      <c r="C388" s="17" t="str">
        <f>IFERROR(VLOOKUP(E388,Beneficiaires!B:C,2,FALSE),"Non trouvé")</f>
        <v>BEN012</v>
      </c>
      <c r="D388" s="17" t="str">
        <f>Consolication[[#This Row],[Nom et prénom 0 Name &amp; first name]]</f>
        <v>LEMANA BESSALA Emmanuelle Grace</v>
      </c>
      <c r="E388" s="17" t="str">
        <f>VLOOKUP(D388,Consolidation!B:AA,2,FALSE)</f>
        <v>INNOVATION &amp; TECH HUB (IT KOLA)</v>
      </c>
      <c r="F388" s="24" t="str" cm="1">
        <f t="array" ref="F388">_xlfn.XLOOKUP(Tableau4[[#This Row],[Nom_Beneficiaire]]&amp;H388,Classes!$D$2:$D$12000&amp;Classes!$E$2:$E$12000,Classes!$A$2:$A$12000)</f>
        <v>CLA013</v>
      </c>
      <c r="G388" s="17" t="str">
        <f>VLOOKUP(D388,Consolidation!B:AA,25,FALSE)</f>
        <v>065V</v>
      </c>
      <c r="H388" s="40">
        <f>VLOOKUP(D388,Consolidation!$B$2:$AH$11999,23,FALSE)</f>
        <v>1</v>
      </c>
      <c r="I388" s="65" t="str">
        <f>IF(Tableau4[[#This Row],[Cohorte]]="", "Inactif",
    IF(Tableau4[[#This Row],[Cohorte]]&gt;=30%, "Actif",
       IF(Tableau4[[#This Row],[Cohorte]]&lt;=25%, "Inactif", "À Vérifier")))</f>
        <v>Actif</v>
      </c>
    </row>
    <row r="389" spans="1:9" ht="29.5" customHeight="1" x14ac:dyDescent="0.35">
      <c r="A389" s="16" t="str">
        <f>IF(D389&lt;&gt;"","APP"&amp;TEXT(COUNTA($D$2:D389),"000"),"")</f>
        <v>APP388</v>
      </c>
      <c r="B389" s="17" t="str">
        <f>Individus[[#This Row],[ID_Individu]]</f>
        <v>IND388</v>
      </c>
      <c r="C389" s="17" t="str">
        <f>IFERROR(VLOOKUP(E389,Beneficiaires!B:C,2,FALSE),"Non trouvé")</f>
        <v>BEN012</v>
      </c>
      <c r="D389" s="17" t="str">
        <f>Consolication[[#This Row],[Nom et prénom 0 Name &amp; first name]]</f>
        <v>WI OUM Simon Jonas</v>
      </c>
      <c r="E389" s="17" t="str">
        <f>VLOOKUP(D389,Consolidation!B:AA,2,FALSE)</f>
        <v>INNOVATION &amp; TECH HUB (IT KOLA)</v>
      </c>
      <c r="F389" s="24" t="str" cm="1">
        <f t="array" ref="F389">_xlfn.XLOOKUP(Tableau4[[#This Row],[Nom_Beneficiaire]]&amp;H389,Classes!$D$2:$D$12000&amp;Classes!$E$2:$E$12000,Classes!$A$2:$A$12000)</f>
        <v>CLA013</v>
      </c>
      <c r="G389" s="17" t="str">
        <f>VLOOKUP(D389,Consolidation!B:AA,25,FALSE)</f>
        <v>581C</v>
      </c>
      <c r="H389" s="40">
        <f>VLOOKUP(D389,Consolidation!$B$2:$AH$11999,23,FALSE)</f>
        <v>1</v>
      </c>
      <c r="I389" s="65" t="str">
        <f>IF(Tableau4[[#This Row],[Cohorte]]="", "Inactif",
    IF(Tableau4[[#This Row],[Cohorte]]&gt;=30%, "Actif",
       IF(Tableau4[[#This Row],[Cohorte]]&lt;=25%, "Inactif", "À Vérifier")))</f>
        <v>Actif</v>
      </c>
    </row>
    <row r="390" spans="1:9" ht="29.5" customHeight="1" x14ac:dyDescent="0.35">
      <c r="A390" s="16" t="str">
        <f>IF(D390&lt;&gt;"","APP"&amp;TEXT(COUNTA($D$2:D390),"000"),"")</f>
        <v>APP389</v>
      </c>
      <c r="B390" s="17" t="str">
        <f>Individus[[#This Row],[ID_Individu]]</f>
        <v>IND389</v>
      </c>
      <c r="C390" s="17" t="str">
        <f>IFERROR(VLOOKUP(E390,Beneficiaires!B:C,2,FALSE),"Non trouvé")</f>
        <v>BEN012</v>
      </c>
      <c r="D390" s="17" t="str">
        <f>Consolication[[#This Row],[Nom et prénom 0 Name &amp; first name]]</f>
        <v>MEMANG ELOMA André Randal</v>
      </c>
      <c r="E390" s="17" t="str">
        <f>VLOOKUP(D390,Consolidation!B:AA,2,FALSE)</f>
        <v>INNOVATION &amp; TECH HUB (IT KOLA)</v>
      </c>
      <c r="F390" s="24" t="str" cm="1">
        <f t="array" ref="F390">_xlfn.XLOOKUP(Tableau4[[#This Row],[Nom_Beneficiaire]]&amp;H390,Classes!$D$2:$D$12000&amp;Classes!$E$2:$E$12000,Classes!$A$2:$A$12000)</f>
        <v>CLA013</v>
      </c>
      <c r="G390" s="17" t="str">
        <f>VLOOKUP(D390,Consolidation!B:AA,25,FALSE)</f>
        <v>85H1</v>
      </c>
      <c r="H390" s="40">
        <f>VLOOKUP(D390,Consolidation!$B$2:$AH$11999,23,FALSE)</f>
        <v>1</v>
      </c>
      <c r="I390" s="65" t="str">
        <f>IF(Tableau4[[#This Row],[Cohorte]]="", "Inactif",
    IF(Tableau4[[#This Row],[Cohorte]]&gt;=30%, "Actif",
       IF(Tableau4[[#This Row],[Cohorte]]&lt;=25%, "Inactif", "À Vérifier")))</f>
        <v>Actif</v>
      </c>
    </row>
    <row r="391" spans="1:9" ht="29.5" customHeight="1" x14ac:dyDescent="0.35">
      <c r="A391" s="16" t="str">
        <f>IF(D391&lt;&gt;"","APP"&amp;TEXT(COUNTA($D$2:D391),"000"),"")</f>
        <v>APP390</v>
      </c>
      <c r="B391" s="17" t="str">
        <f>Individus[[#This Row],[ID_Individu]]</f>
        <v>IND390</v>
      </c>
      <c r="C391" s="17" t="str">
        <f>IFERROR(VLOOKUP(E391,Beneficiaires!B:C,2,FALSE),"Non trouvé")</f>
        <v>BEN012</v>
      </c>
      <c r="D391" s="17" t="str">
        <f>Consolication[[#This Row],[Nom et prénom 0 Name &amp; first name]]</f>
        <v>KENGNE MIKE Jordan</v>
      </c>
      <c r="E391" s="17" t="str">
        <f>VLOOKUP(D391,Consolidation!B:AA,2,FALSE)</f>
        <v>INNOVATION &amp; TECH HUB (IT KOLA)</v>
      </c>
      <c r="F391" s="24" t="str" cm="1">
        <f t="array" ref="F391">_xlfn.XLOOKUP(Tableau4[[#This Row],[Nom_Beneficiaire]]&amp;H391,Classes!$D$2:$D$12000&amp;Classes!$E$2:$E$12000,Classes!$A$2:$A$12000)</f>
        <v>CLA013</v>
      </c>
      <c r="G391" s="17" t="str">
        <f>VLOOKUP(D391,Consolidation!B:AA,25,FALSE)</f>
        <v>QZ83</v>
      </c>
      <c r="H391" s="40">
        <f>VLOOKUP(D391,Consolidation!$B$2:$AH$11999,23,FALSE)</f>
        <v>1</v>
      </c>
      <c r="I391" s="65" t="str">
        <f>IF(Tableau4[[#This Row],[Cohorte]]="", "Inactif",
    IF(Tableau4[[#This Row],[Cohorte]]&gt;=30%, "Actif",
       IF(Tableau4[[#This Row],[Cohorte]]&lt;=25%, "Inactif", "À Vérifier")))</f>
        <v>Actif</v>
      </c>
    </row>
    <row r="392" spans="1:9" ht="29.5" customHeight="1" x14ac:dyDescent="0.35">
      <c r="A392" s="16" t="str">
        <f>IF(D392&lt;&gt;"","APP"&amp;TEXT(COUNTA($D$2:D392),"000"),"")</f>
        <v>APP391</v>
      </c>
      <c r="B392" s="17" t="str">
        <f>Individus[[#This Row],[ID_Individu]]</f>
        <v>IND391</v>
      </c>
      <c r="C392" s="17" t="str">
        <f>IFERROR(VLOOKUP(E392,Beneficiaires!B:C,2,FALSE),"Non trouvé")</f>
        <v>BEN012</v>
      </c>
      <c r="D392" s="17" t="str">
        <f>Consolication[[#This Row],[Nom et prénom 0 Name &amp; first name]]</f>
        <v>MBESSA TSIMI Sosthéne</v>
      </c>
      <c r="E392" s="17" t="str">
        <f>VLOOKUP(D392,Consolidation!B:AA,2,FALSE)</f>
        <v>INNOVATION &amp; TECH HUB (IT KOLA)</v>
      </c>
      <c r="F392" s="24" t="str" cm="1">
        <f t="array" ref="F392">_xlfn.XLOOKUP(Tableau4[[#This Row],[Nom_Beneficiaire]]&amp;H392,Classes!$D$2:$D$12000&amp;Classes!$E$2:$E$12000,Classes!$A$2:$A$12000)</f>
        <v>CLA013</v>
      </c>
      <c r="G392" s="17" t="str">
        <f>VLOOKUP(D392,Consolidation!B:AA,25,FALSE)</f>
        <v>39FC</v>
      </c>
      <c r="H392" s="40">
        <f>VLOOKUP(D392,Consolidation!$B$2:$AH$11999,23,FALSE)</f>
        <v>1</v>
      </c>
      <c r="I392" s="65" t="str">
        <f>IF(Tableau4[[#This Row],[Cohorte]]="", "Inactif",
    IF(Tableau4[[#This Row],[Cohorte]]&gt;=30%, "Actif",
       IF(Tableau4[[#This Row],[Cohorte]]&lt;=25%, "Inactif", "À Vérifier")))</f>
        <v>Actif</v>
      </c>
    </row>
    <row r="393" spans="1:9" ht="29.5" customHeight="1" x14ac:dyDescent="0.35">
      <c r="A393" s="16" t="str">
        <f>IF(D393&lt;&gt;"","APP"&amp;TEXT(COUNTA($D$2:D393),"000"),"")</f>
        <v>APP392</v>
      </c>
      <c r="B393" s="17" t="str">
        <f>Individus[[#This Row],[ID_Individu]]</f>
        <v>IND392</v>
      </c>
      <c r="C393" s="17" t="str">
        <f>IFERROR(VLOOKUP(E393,Beneficiaires!B:C,2,FALSE),"Non trouvé")</f>
        <v>BEN012</v>
      </c>
      <c r="D393" s="17" t="str">
        <f>Consolication[[#This Row],[Nom et prénom 0 Name &amp; first name]]</f>
        <v>EVINA AZO'O Michel Franck</v>
      </c>
      <c r="E393" s="17" t="str">
        <f>VLOOKUP(D393,Consolidation!B:AA,2,FALSE)</f>
        <v>INNOVATION &amp; TECH HUB (IT KOLA)</v>
      </c>
      <c r="F393" s="24" t="str" cm="1">
        <f t="array" ref="F393">_xlfn.XLOOKUP(Tableau4[[#This Row],[Nom_Beneficiaire]]&amp;H393,Classes!$D$2:$D$12000&amp;Classes!$E$2:$E$12000,Classes!$A$2:$A$12000)</f>
        <v>CLA013</v>
      </c>
      <c r="G393" s="17" t="str">
        <f>VLOOKUP(D393,Consolidation!B:AA,25,FALSE)</f>
        <v>S5JQ</v>
      </c>
      <c r="H393" s="40">
        <f>VLOOKUP(D393,Consolidation!$B$2:$AH$11999,23,FALSE)</f>
        <v>1</v>
      </c>
      <c r="I393" s="65" t="str">
        <f>IF(Tableau4[[#This Row],[Cohorte]]="", "Inactif",
    IF(Tableau4[[#This Row],[Cohorte]]&gt;=30%, "Actif",
       IF(Tableau4[[#This Row],[Cohorte]]&lt;=25%, "Inactif", "À Vérifier")))</f>
        <v>Actif</v>
      </c>
    </row>
    <row r="394" spans="1:9" ht="29.5" customHeight="1" x14ac:dyDescent="0.35">
      <c r="A394" s="16" t="str">
        <f>IF(D394&lt;&gt;"","APP"&amp;TEXT(COUNTA($D$2:D394),"000"),"")</f>
        <v>APP393</v>
      </c>
      <c r="B394" s="17" t="str">
        <f>Individus[[#This Row],[ID_Individu]]</f>
        <v>IND393</v>
      </c>
      <c r="C394" s="17" t="str">
        <f>IFERROR(VLOOKUP(E394,Beneficiaires!B:C,2,FALSE),"Non trouvé")</f>
        <v>BEN012</v>
      </c>
      <c r="D394" s="17" t="str">
        <f>Consolication[[#This Row],[Nom et prénom 0 Name &amp; first name]]</f>
        <v>ELADA ELOUNDOU Barnabé Armel Yannick</v>
      </c>
      <c r="E394" s="17" t="str">
        <f>VLOOKUP(D394,Consolidation!B:AA,2,FALSE)</f>
        <v>INNOVATION &amp; TECH HUB (IT KOLA)</v>
      </c>
      <c r="F394" s="24" t="str" cm="1">
        <f t="array" ref="F394">_xlfn.XLOOKUP(Tableau4[[#This Row],[Nom_Beneficiaire]]&amp;H394,Classes!$D$2:$D$12000&amp;Classes!$E$2:$E$12000,Classes!$A$2:$A$12000)</f>
        <v>CLA013</v>
      </c>
      <c r="G394" s="17" t="str">
        <f>VLOOKUP(D394,Consolidation!B:AA,25,FALSE)</f>
        <v>8P1X</v>
      </c>
      <c r="H394" s="40">
        <f>VLOOKUP(D394,Consolidation!$B$2:$AH$11999,23,FALSE)</f>
        <v>1</v>
      </c>
      <c r="I394" s="65" t="str">
        <f>IF(Tableau4[[#This Row],[Cohorte]]="", "Inactif",
    IF(Tableau4[[#This Row],[Cohorte]]&gt;=30%, "Actif",
       IF(Tableau4[[#This Row],[Cohorte]]&lt;=25%, "Inactif", "À Vérifier")))</f>
        <v>Actif</v>
      </c>
    </row>
    <row r="395" spans="1:9" ht="29.5" customHeight="1" x14ac:dyDescent="0.35">
      <c r="A395" s="16" t="str">
        <f>IF(D395&lt;&gt;"","APP"&amp;TEXT(COUNTA($D$2:D395),"000"),"")</f>
        <v>APP394</v>
      </c>
      <c r="B395" s="17" t="str">
        <f>Individus[[#This Row],[ID_Individu]]</f>
        <v>IND394</v>
      </c>
      <c r="C395" s="17" t="str">
        <f>IFERROR(VLOOKUP(E395,Beneficiaires!B:C,2,FALSE),"Non trouvé")</f>
        <v>BEN012</v>
      </c>
      <c r="D395" s="17" t="str">
        <f>Consolication[[#This Row],[Nom et prénom 0 Name &amp; first name]]</f>
        <v>KOS EBONDOU Clémence</v>
      </c>
      <c r="E395" s="17" t="str">
        <f>VLOOKUP(D395,Consolidation!B:AA,2,FALSE)</f>
        <v>INNOVATION &amp; TECH HUB (IT KOLA)</v>
      </c>
      <c r="F395" s="24" t="str" cm="1">
        <f t="array" ref="F395">_xlfn.XLOOKUP(Tableau4[[#This Row],[Nom_Beneficiaire]]&amp;H395,Classes!$D$2:$D$12000&amp;Classes!$E$2:$E$12000,Classes!$A$2:$A$12000)</f>
        <v>CLA013</v>
      </c>
      <c r="G395" s="17" t="str">
        <f>VLOOKUP(D395,Consolidation!B:AA,25,FALSE)</f>
        <v>KWWO</v>
      </c>
      <c r="H395" s="40">
        <f>VLOOKUP(D395,Consolidation!$B$2:$AH$11999,23,FALSE)</f>
        <v>1</v>
      </c>
      <c r="I395" s="65" t="str">
        <f>IF(Tableau4[[#This Row],[Cohorte]]="", "Inactif",
    IF(Tableau4[[#This Row],[Cohorte]]&gt;=30%, "Actif",
       IF(Tableau4[[#This Row],[Cohorte]]&lt;=25%, "Inactif", "À Vérifier")))</f>
        <v>Actif</v>
      </c>
    </row>
    <row r="396" spans="1:9" ht="29.5" customHeight="1" x14ac:dyDescent="0.35">
      <c r="A396" s="16" t="str">
        <f>IF(D396&lt;&gt;"","APP"&amp;TEXT(COUNTA($D$2:D396),"000"),"")</f>
        <v>APP395</v>
      </c>
      <c r="B396" s="17" t="str">
        <f>Individus[[#This Row],[ID_Individu]]</f>
        <v>IND395</v>
      </c>
      <c r="C396" s="17" t="str">
        <f>IFERROR(VLOOKUP(E396,Beneficiaires!B:C,2,FALSE),"Non trouvé")</f>
        <v>BEN012</v>
      </c>
      <c r="D396" s="17" t="str">
        <f>Consolication[[#This Row],[Nom et prénom 0 Name &amp; first name]]</f>
        <v>MOUKO BEBINE Ferdinand</v>
      </c>
      <c r="E396" s="17" t="str">
        <f>VLOOKUP(D396,Consolidation!B:AA,2,FALSE)</f>
        <v>INNOVATION &amp; TECH HUB (IT KOLA)</v>
      </c>
      <c r="F396" s="24" t="str" cm="1">
        <f t="array" ref="F396">_xlfn.XLOOKUP(Tableau4[[#This Row],[Nom_Beneficiaire]]&amp;H396,Classes!$D$2:$D$12000&amp;Classes!$E$2:$E$12000,Classes!$A$2:$A$12000)</f>
        <v>CLA013</v>
      </c>
      <c r="G396" s="17" t="str">
        <f>VLOOKUP(D396,Consolidation!B:AA,25,FALSE)</f>
        <v>O071</v>
      </c>
      <c r="H396" s="40">
        <f>VLOOKUP(D396,Consolidation!$B$2:$AH$11999,23,FALSE)</f>
        <v>1</v>
      </c>
      <c r="I396" s="65" t="str">
        <f>IF(Tableau4[[#This Row],[Cohorte]]="", "Inactif",
    IF(Tableau4[[#This Row],[Cohorte]]&gt;=30%, "Actif",
       IF(Tableau4[[#This Row],[Cohorte]]&lt;=25%, "Inactif", "À Vérifier")))</f>
        <v>Actif</v>
      </c>
    </row>
    <row r="397" spans="1:9" ht="29.5" customHeight="1" x14ac:dyDescent="0.35">
      <c r="A397" s="16" t="str">
        <f>IF(D397&lt;&gt;"","APP"&amp;TEXT(COUNTA($D$2:D397),"000"),"")</f>
        <v>APP396</v>
      </c>
      <c r="B397" s="17" t="str">
        <f>Individus[[#This Row],[ID_Individu]]</f>
        <v>IND396</v>
      </c>
      <c r="C397" s="17" t="str">
        <f>IFERROR(VLOOKUP(E397,Beneficiaires!B:C,2,FALSE),"Non trouvé")</f>
        <v>BEN012</v>
      </c>
      <c r="D397" s="17" t="str">
        <f>Consolication[[#This Row],[Nom et prénom 0 Name &amp; first name]]</f>
        <v>KOUNA NTSE Véronique Blanche</v>
      </c>
      <c r="E397" s="17" t="str">
        <f>VLOOKUP(D397,Consolidation!B:AA,2,FALSE)</f>
        <v>INNOVATION &amp; TECH HUB (IT KOLA)</v>
      </c>
      <c r="F397" s="24" t="str" cm="1">
        <f t="array" ref="F397">_xlfn.XLOOKUP(Tableau4[[#This Row],[Nom_Beneficiaire]]&amp;H397,Classes!$D$2:$D$12000&amp;Classes!$E$2:$E$12000,Classes!$A$2:$A$12000)</f>
        <v>CLA013</v>
      </c>
      <c r="G397" s="17" t="str">
        <f>VLOOKUP(D397,Consolidation!B:AA,25,FALSE)</f>
        <v>W213</v>
      </c>
      <c r="H397" s="40">
        <f>VLOOKUP(D397,Consolidation!$B$2:$AH$11999,23,FALSE)</f>
        <v>1</v>
      </c>
      <c r="I397" s="65" t="str">
        <f>IF(Tableau4[[#This Row],[Cohorte]]="", "Inactif",
    IF(Tableau4[[#This Row],[Cohorte]]&gt;=30%, "Actif",
       IF(Tableau4[[#This Row],[Cohorte]]&lt;=25%, "Inactif", "À Vérifier")))</f>
        <v>Actif</v>
      </c>
    </row>
    <row r="398" spans="1:9" ht="29.5" customHeight="1" x14ac:dyDescent="0.35">
      <c r="A398" s="16" t="str">
        <f>IF(D398&lt;&gt;"","APP"&amp;TEXT(COUNTA($D$2:D398),"000"),"")</f>
        <v>APP397</v>
      </c>
      <c r="B398" s="17" t="str">
        <f>Individus[[#This Row],[ID_Individu]]</f>
        <v>IND397</v>
      </c>
      <c r="C398" s="17" t="str">
        <f>IFERROR(VLOOKUP(E398,Beneficiaires!B:C,2,FALSE),"Non trouvé")</f>
        <v>BEN012</v>
      </c>
      <c r="D398" s="17" t="str">
        <f>Consolication[[#This Row],[Nom et prénom 0 Name &amp; first name]]</f>
        <v>KOA AYINA</v>
      </c>
      <c r="E398" s="17" t="str">
        <f>VLOOKUP(D398,Consolidation!B:AA,2,FALSE)</f>
        <v>INNOVATION &amp; TECH HUB (IT KOLA)</v>
      </c>
      <c r="F398" s="24" t="str" cm="1">
        <f t="array" ref="F398">_xlfn.XLOOKUP(Tableau4[[#This Row],[Nom_Beneficiaire]]&amp;H398,Classes!$D$2:$D$12000&amp;Classes!$E$2:$E$12000,Classes!$A$2:$A$12000)</f>
        <v>CLA013</v>
      </c>
      <c r="G398" s="17" t="str">
        <f>VLOOKUP(D398,Consolidation!B:AA,25,FALSE)</f>
        <v>EQX3</v>
      </c>
      <c r="H398" s="40">
        <f>VLOOKUP(D398,Consolidation!$B$2:$AH$11999,23,FALSE)</f>
        <v>1</v>
      </c>
      <c r="I398" s="65" t="str">
        <f>IF(Tableau4[[#This Row],[Cohorte]]="", "Inactif",
    IF(Tableau4[[#This Row],[Cohorte]]&gt;=30%, "Actif",
       IF(Tableau4[[#This Row],[Cohorte]]&lt;=25%, "Inactif", "À Vérifier")))</f>
        <v>Actif</v>
      </c>
    </row>
    <row r="399" spans="1:9" ht="29.5" customHeight="1" x14ac:dyDescent="0.35">
      <c r="A399" s="16" t="str">
        <f>IF(D399&lt;&gt;"","APP"&amp;TEXT(COUNTA($D$2:D399),"000"),"")</f>
        <v>APP398</v>
      </c>
      <c r="B399" s="17" t="str">
        <f>Individus[[#This Row],[ID_Individu]]</f>
        <v>IND398</v>
      </c>
      <c r="C399" s="17" t="str">
        <f>IFERROR(VLOOKUP(E399,Beneficiaires!B:C,2,FALSE),"Non trouvé")</f>
        <v>BEN012</v>
      </c>
      <c r="D399" s="17" t="str">
        <f>Consolication[[#This Row],[Nom et prénom 0 Name &amp; first name]]</f>
        <v>ATAMBA Josephine</v>
      </c>
      <c r="E399" s="17" t="str">
        <f>VLOOKUP(D399,Consolidation!B:AA,2,FALSE)</f>
        <v>INNOVATION &amp; TECH HUB (IT KOLA)</v>
      </c>
      <c r="F399" s="24" t="str" cm="1">
        <f t="array" ref="F399">_xlfn.XLOOKUP(Tableau4[[#This Row],[Nom_Beneficiaire]]&amp;H399,Classes!$D$2:$D$12000&amp;Classes!$E$2:$E$12000,Classes!$A$2:$A$12000)</f>
        <v>CLA013</v>
      </c>
      <c r="G399" s="17" t="str">
        <f>VLOOKUP(D399,Consolidation!B:AA,25,FALSE)</f>
        <v>599R</v>
      </c>
      <c r="H399" s="40">
        <f>VLOOKUP(D399,Consolidation!$B$2:$AH$11999,23,FALSE)</f>
        <v>1</v>
      </c>
      <c r="I399" s="65" t="str">
        <f>IF(Tableau4[[#This Row],[Cohorte]]="", "Inactif",
    IF(Tableau4[[#This Row],[Cohorte]]&gt;=30%, "Actif",
       IF(Tableau4[[#This Row],[Cohorte]]&lt;=25%, "Inactif", "À Vérifier")))</f>
        <v>Actif</v>
      </c>
    </row>
    <row r="400" spans="1:9" ht="29.5" customHeight="1" x14ac:dyDescent="0.35">
      <c r="A400" s="16" t="str">
        <f>IF(D400&lt;&gt;"","APP"&amp;TEXT(COUNTA($D$2:D400),"000"),"")</f>
        <v>APP399</v>
      </c>
      <c r="B400" s="17" t="str">
        <f>Individus[[#This Row],[ID_Individu]]</f>
        <v>IND399</v>
      </c>
      <c r="C400" s="17" t="str">
        <f>IFERROR(VLOOKUP(E400,Beneficiaires!B:C,2,FALSE),"Non trouvé")</f>
        <v>BEN012</v>
      </c>
      <c r="D400" s="17" t="str">
        <f>Consolication[[#This Row],[Nom et prénom 0 Name &amp; first name]]</f>
        <v>MOKAM WACHOU Charlene Kassandra</v>
      </c>
      <c r="E400" s="17" t="str">
        <f>VLOOKUP(D400,Consolidation!B:AA,2,FALSE)</f>
        <v>INNOVATION &amp; TECH HUB (IT KOLA)</v>
      </c>
      <c r="F400" s="24" t="str" cm="1">
        <f t="array" ref="F400">_xlfn.XLOOKUP(Tableau4[[#This Row],[Nom_Beneficiaire]]&amp;H400,Classes!$D$2:$D$12000&amp;Classes!$E$2:$E$12000,Classes!$A$2:$A$12000)</f>
        <v>CLA013</v>
      </c>
      <c r="G400" s="17" t="str">
        <f>VLOOKUP(D400,Consolidation!B:AA,25,FALSE)</f>
        <v>2JQG</v>
      </c>
      <c r="H400" s="40">
        <f>VLOOKUP(D400,Consolidation!$B$2:$AH$11999,23,FALSE)</f>
        <v>1</v>
      </c>
      <c r="I400" s="65" t="str">
        <f>IF(Tableau4[[#This Row],[Cohorte]]="", "Inactif",
    IF(Tableau4[[#This Row],[Cohorte]]&gt;=30%, "Actif",
       IF(Tableau4[[#This Row],[Cohorte]]&lt;=25%, "Inactif", "À Vérifier")))</f>
        <v>Actif</v>
      </c>
    </row>
    <row r="401" spans="1:9" ht="29.5" customHeight="1" x14ac:dyDescent="0.35">
      <c r="A401" s="16" t="str">
        <f>IF(D401&lt;&gt;"","APP"&amp;TEXT(COUNTA($D$2:D401),"000"),"")</f>
        <v>APP400</v>
      </c>
      <c r="B401" s="17" t="str">
        <f>Individus[[#This Row],[ID_Individu]]</f>
        <v>IND400</v>
      </c>
      <c r="C401" s="17" t="str">
        <f>IFERROR(VLOOKUP(E401,Beneficiaires!B:C,2,FALSE),"Non trouvé")</f>
        <v>BEN012</v>
      </c>
      <c r="D401" s="17" t="str">
        <f>Consolication[[#This Row],[Nom et prénom 0 Name &amp; first name]]</f>
        <v>PENKA FANY Brinda</v>
      </c>
      <c r="E401" s="17" t="str">
        <f>VLOOKUP(D401,Consolidation!B:AA,2,FALSE)</f>
        <v>INNOVATION &amp; TECH HUB (IT KOLA)</v>
      </c>
      <c r="F401" s="24" t="str" cm="1">
        <f t="array" ref="F401">_xlfn.XLOOKUP(Tableau4[[#This Row],[Nom_Beneficiaire]]&amp;H401,Classes!$D$2:$D$12000&amp;Classes!$E$2:$E$12000,Classes!$A$2:$A$12000)</f>
        <v>CLA013</v>
      </c>
      <c r="G401" s="17" t="str">
        <f>VLOOKUP(D401,Consolidation!B:AA,25,FALSE)</f>
        <v>B443</v>
      </c>
      <c r="H401" s="40">
        <f>VLOOKUP(D401,Consolidation!$B$2:$AH$11999,23,FALSE)</f>
        <v>1</v>
      </c>
      <c r="I401" s="65" t="str">
        <f>IF(Tableau4[[#This Row],[Cohorte]]="", "Inactif",
    IF(Tableau4[[#This Row],[Cohorte]]&gt;=30%, "Actif",
       IF(Tableau4[[#This Row],[Cohorte]]&lt;=25%, "Inactif", "À Vérifier")))</f>
        <v>Actif</v>
      </c>
    </row>
    <row r="402" spans="1:9" ht="29.5" customHeight="1" x14ac:dyDescent="0.35">
      <c r="A402" s="16" t="str">
        <f>IF(D402&lt;&gt;"","APP"&amp;TEXT(COUNTA($D$2:D402),"000"),"")</f>
        <v>APP401</v>
      </c>
      <c r="B402" s="17" t="str">
        <f>Individus[[#This Row],[ID_Individu]]</f>
        <v>IND401</v>
      </c>
      <c r="C402" s="17" t="str">
        <f>IFERROR(VLOOKUP(E402,Beneficiaires!B:C,2,FALSE),"Non trouvé")</f>
        <v>BEN012</v>
      </c>
      <c r="D402" s="17" t="str">
        <f>Consolication[[#This Row],[Nom et prénom 0 Name &amp; first name]]</f>
        <v>YEBI ASSE Alexis Claire</v>
      </c>
      <c r="E402" s="17" t="str">
        <f>VLOOKUP(D402,Consolidation!B:AA,2,FALSE)</f>
        <v>INNOVATION &amp; TECH HUB (IT KOLA)</v>
      </c>
      <c r="F402" s="24" t="str" cm="1">
        <f t="array" ref="F402">_xlfn.XLOOKUP(Tableau4[[#This Row],[Nom_Beneficiaire]]&amp;H402,Classes!$D$2:$D$12000&amp;Classes!$E$2:$E$12000,Classes!$A$2:$A$12000)</f>
        <v>CLA013</v>
      </c>
      <c r="G402" s="17" t="str">
        <f>VLOOKUP(D402,Consolidation!B:AA,25,FALSE)</f>
        <v>68B4</v>
      </c>
      <c r="H402" s="40">
        <f>VLOOKUP(D402,Consolidation!$B$2:$AH$11999,23,FALSE)</f>
        <v>1</v>
      </c>
      <c r="I402" s="65" t="str">
        <f>IF(Tableau4[[#This Row],[Cohorte]]="", "Inactif",
    IF(Tableau4[[#This Row],[Cohorte]]&gt;=30%, "Actif",
       IF(Tableau4[[#This Row],[Cohorte]]&lt;=25%, "Inactif", "À Vérifier")))</f>
        <v>Actif</v>
      </c>
    </row>
    <row r="403" spans="1:9" ht="29.5" customHeight="1" x14ac:dyDescent="0.35">
      <c r="A403" s="16" t="str">
        <f>IF(D403&lt;&gt;"","APP"&amp;TEXT(COUNTA($D$2:D403),"000"),"")</f>
        <v>APP402</v>
      </c>
      <c r="B403" s="17" t="str">
        <f>Individus[[#This Row],[ID_Individu]]</f>
        <v>IND402</v>
      </c>
      <c r="C403" s="17" t="str">
        <f>IFERROR(VLOOKUP(E403,Beneficiaires!B:C,2,FALSE),"Non trouvé")</f>
        <v>BEN012</v>
      </c>
      <c r="D403" s="17" t="str">
        <f>Consolication[[#This Row],[Nom et prénom 0 Name &amp; first name]]</f>
        <v>FOTSO DJOUSSE Nesline</v>
      </c>
      <c r="E403" s="17" t="str">
        <f>VLOOKUP(D403,Consolidation!B:AA,2,FALSE)</f>
        <v>INNOVATION &amp; TECH HUB (IT KOLA)</v>
      </c>
      <c r="F403" s="24" t="str" cm="1">
        <f t="array" ref="F403">_xlfn.XLOOKUP(Tableau4[[#This Row],[Nom_Beneficiaire]]&amp;H403,Classes!$D$2:$D$12000&amp;Classes!$E$2:$E$12000,Classes!$A$2:$A$12000)</f>
        <v>CLA013</v>
      </c>
      <c r="G403" s="17" t="str">
        <f>VLOOKUP(D403,Consolidation!B:AA,25,FALSE)</f>
        <v>R6NZ</v>
      </c>
      <c r="H403" s="40">
        <f>VLOOKUP(D403,Consolidation!$B$2:$AH$11999,23,FALSE)</f>
        <v>1</v>
      </c>
      <c r="I403" s="65" t="str">
        <f>IF(Tableau4[[#This Row],[Cohorte]]="", "Inactif",
    IF(Tableau4[[#This Row],[Cohorte]]&gt;=30%, "Actif",
       IF(Tableau4[[#This Row],[Cohorte]]&lt;=25%, "Inactif", "À Vérifier")))</f>
        <v>Actif</v>
      </c>
    </row>
    <row r="404" spans="1:9" ht="29.5" customHeight="1" x14ac:dyDescent="0.35">
      <c r="A404" s="16" t="str">
        <f>IF(D404&lt;&gt;"","APP"&amp;TEXT(COUNTA($D$2:D404),"000"),"")</f>
        <v>APP403</v>
      </c>
      <c r="B404" s="17" t="str">
        <f>Individus[[#This Row],[ID_Individu]]</f>
        <v>IND403</v>
      </c>
      <c r="C404" s="17" t="str">
        <f>IFERROR(VLOOKUP(E404,Beneficiaires!B:C,2,FALSE),"Non trouvé")</f>
        <v>BEN012</v>
      </c>
      <c r="D404" s="17" t="str">
        <f>Consolication[[#This Row],[Nom et prénom 0 Name &amp; first name]]</f>
        <v>TANKEU SONWA Franck Loïc</v>
      </c>
      <c r="E404" s="17" t="str">
        <f>VLOOKUP(D404,Consolidation!B:AA,2,FALSE)</f>
        <v>INNOVATION &amp; TECH HUB (IT KOLA)</v>
      </c>
      <c r="F404" s="24" t="str" cm="1">
        <f t="array" ref="F404">_xlfn.XLOOKUP(Tableau4[[#This Row],[Nom_Beneficiaire]]&amp;H404,Classes!$D$2:$D$12000&amp;Classes!$E$2:$E$12000,Classes!$A$2:$A$12000)</f>
        <v>CLA013</v>
      </c>
      <c r="G404" s="17" t="str">
        <f>VLOOKUP(D404,Consolidation!B:AA,25,FALSE)</f>
        <v>PJPN</v>
      </c>
      <c r="H404" s="40">
        <f>VLOOKUP(D404,Consolidation!$B$2:$AH$11999,23,FALSE)</f>
        <v>1</v>
      </c>
      <c r="I404" s="65" t="str">
        <f>IF(Tableau4[[#This Row],[Cohorte]]="", "Inactif",
    IF(Tableau4[[#This Row],[Cohorte]]&gt;=30%, "Actif",
       IF(Tableau4[[#This Row],[Cohorte]]&lt;=25%, "Inactif", "À Vérifier")))</f>
        <v>Actif</v>
      </c>
    </row>
    <row r="405" spans="1:9" ht="29.5" customHeight="1" x14ac:dyDescent="0.35">
      <c r="A405" s="16" t="str">
        <f>IF(D405&lt;&gt;"","APP"&amp;TEXT(COUNTA($D$2:D405),"000"),"")</f>
        <v>APP404</v>
      </c>
      <c r="B405" s="17" t="str">
        <f>Individus[[#This Row],[ID_Individu]]</f>
        <v>IND404</v>
      </c>
      <c r="C405" s="17" t="str">
        <f>IFERROR(VLOOKUP(E405,Beneficiaires!B:C,2,FALSE),"Non trouvé")</f>
        <v>BEN012</v>
      </c>
      <c r="D405" s="17" t="str">
        <f>Consolication[[#This Row],[Nom et prénom 0 Name &amp; first name]]</f>
        <v>NDENGA DIMALLA Pauline Belladone</v>
      </c>
      <c r="E405" s="17" t="str">
        <f>VLOOKUP(D405,Consolidation!B:AA,2,FALSE)</f>
        <v>INNOVATION &amp; TECH HUB (IT KOLA)</v>
      </c>
      <c r="F405" s="24" t="str" cm="1">
        <f t="array" ref="F405">_xlfn.XLOOKUP(Tableau4[[#This Row],[Nom_Beneficiaire]]&amp;H405,Classes!$D$2:$D$12000&amp;Classes!$E$2:$E$12000,Classes!$A$2:$A$12000)</f>
        <v>CLA013</v>
      </c>
      <c r="G405" s="17" t="str">
        <f>VLOOKUP(D405,Consolidation!B:AA,25,FALSE)</f>
        <v>XBQU</v>
      </c>
      <c r="H405" s="40">
        <f>VLOOKUP(D405,Consolidation!$B$2:$AH$11999,23,FALSE)</f>
        <v>1</v>
      </c>
      <c r="I405" s="65" t="str">
        <f>IF(Tableau4[[#This Row],[Cohorte]]="", "Inactif",
    IF(Tableau4[[#This Row],[Cohorte]]&gt;=30%, "Actif",
       IF(Tableau4[[#This Row],[Cohorte]]&lt;=25%, "Inactif", "À Vérifier")))</f>
        <v>Actif</v>
      </c>
    </row>
    <row r="406" spans="1:9" ht="29.5" customHeight="1" x14ac:dyDescent="0.35">
      <c r="A406" s="16" t="str">
        <f>IF(D406&lt;&gt;"","APP"&amp;TEXT(COUNTA($D$2:D406),"000"),"")</f>
        <v>APP405</v>
      </c>
      <c r="B406" s="17" t="str">
        <f>Individus[[#This Row],[ID_Individu]]</f>
        <v>IND405</v>
      </c>
      <c r="C406" s="17" t="str">
        <f>IFERROR(VLOOKUP(E406,Beneficiaires!B:C,2,FALSE),"Non trouvé")</f>
        <v>BEN012</v>
      </c>
      <c r="D406" s="17" t="str">
        <f>Consolication[[#This Row],[Nom et prénom 0 Name &amp; first name]]</f>
        <v>MEGUE YOUMBI Andy</v>
      </c>
      <c r="E406" s="17" t="str">
        <f>VLOOKUP(D406,Consolidation!B:AA,2,FALSE)</f>
        <v>INNOVATION &amp; TECH HUB (IT KOLA)</v>
      </c>
      <c r="F406" s="24" t="str" cm="1">
        <f t="array" ref="F406">_xlfn.XLOOKUP(Tableau4[[#This Row],[Nom_Beneficiaire]]&amp;H406,Classes!$D$2:$D$12000&amp;Classes!$E$2:$E$12000,Classes!$A$2:$A$12000)</f>
        <v>CLA013</v>
      </c>
      <c r="G406" s="17" t="str">
        <f>VLOOKUP(D406,Consolidation!B:AA,25,FALSE)</f>
        <v>O3SG</v>
      </c>
      <c r="H406" s="40">
        <f>VLOOKUP(D406,Consolidation!$B$2:$AH$11999,23,FALSE)</f>
        <v>1</v>
      </c>
      <c r="I406" s="65" t="str">
        <f>IF(Tableau4[[#This Row],[Cohorte]]="", "Inactif",
    IF(Tableau4[[#This Row],[Cohorte]]&gt;=30%, "Actif",
       IF(Tableau4[[#This Row],[Cohorte]]&lt;=25%, "Inactif", "À Vérifier")))</f>
        <v>Actif</v>
      </c>
    </row>
    <row r="407" spans="1:9" ht="29.5" customHeight="1" x14ac:dyDescent="0.35">
      <c r="A407" s="16" t="str">
        <f>IF(D407&lt;&gt;"","APP"&amp;TEXT(COUNTA($D$2:D407),"000"),"")</f>
        <v>APP406</v>
      </c>
      <c r="B407" s="17" t="str">
        <f>Individus[[#This Row],[ID_Individu]]</f>
        <v>IND406</v>
      </c>
      <c r="C407" s="17" t="str">
        <f>IFERROR(VLOOKUP(E407,Beneficiaires!B:C,2,FALSE),"Non trouvé")</f>
        <v>BEN012</v>
      </c>
      <c r="D407" s="17" t="str">
        <f>Consolication[[#This Row],[Nom et prénom 0 Name &amp; first name]]</f>
        <v>ELOUNDOU SOUOH Roland Berthand</v>
      </c>
      <c r="E407" s="17" t="str">
        <f>VLOOKUP(D407,Consolidation!B:AA,2,FALSE)</f>
        <v>INNOVATION &amp; TECH HUB (IT KOLA)</v>
      </c>
      <c r="F407" s="24" t="str" cm="1">
        <f t="array" ref="F407">_xlfn.XLOOKUP(Tableau4[[#This Row],[Nom_Beneficiaire]]&amp;H407,Classes!$D$2:$D$12000&amp;Classes!$E$2:$E$12000,Classes!$A$2:$A$12000)</f>
        <v>CLA013</v>
      </c>
      <c r="G407" s="17" t="str">
        <f>VLOOKUP(D407,Consolidation!B:AA,25,FALSE)</f>
        <v>9LTF</v>
      </c>
      <c r="H407" s="40">
        <f>VLOOKUP(D407,Consolidation!$B$2:$AH$11999,23,FALSE)</f>
        <v>1</v>
      </c>
      <c r="I407" s="65" t="str">
        <f>IF(Tableau4[[#This Row],[Cohorte]]="", "Inactif",
    IF(Tableau4[[#This Row],[Cohorte]]&gt;=30%, "Actif",
       IF(Tableau4[[#This Row],[Cohorte]]&lt;=25%, "Inactif", "À Vérifier")))</f>
        <v>Actif</v>
      </c>
    </row>
    <row r="408" spans="1:9" ht="29.5" customHeight="1" x14ac:dyDescent="0.35">
      <c r="A408" s="16" t="str">
        <f>IF(D408&lt;&gt;"","APP"&amp;TEXT(COUNTA($D$2:D408),"000"),"")</f>
        <v>APP407</v>
      </c>
      <c r="B408" s="17" t="str">
        <f>Individus[[#This Row],[ID_Individu]]</f>
        <v>IND407</v>
      </c>
      <c r="C408" s="17" t="str">
        <f>IFERROR(VLOOKUP(E408,Beneficiaires!B:C,2,FALSE),"Non trouvé")</f>
        <v>BEN012</v>
      </c>
      <c r="D408" s="17" t="str">
        <f>Consolication[[#This Row],[Nom et prénom 0 Name &amp; first name]]</f>
        <v>TCHAMENI MOUGNOL WAMMEM</v>
      </c>
      <c r="E408" s="17" t="str">
        <f>VLOOKUP(D408,Consolidation!B:AA,2,FALSE)</f>
        <v>INNOVATION &amp; TECH HUB (IT KOLA)</v>
      </c>
      <c r="F408" s="24" t="str" cm="1">
        <f t="array" ref="F408">_xlfn.XLOOKUP(Tableau4[[#This Row],[Nom_Beneficiaire]]&amp;H408,Classes!$D$2:$D$12000&amp;Classes!$E$2:$E$12000,Classes!$A$2:$A$12000)</f>
        <v>CLA013</v>
      </c>
      <c r="G408" s="17" t="str">
        <f>VLOOKUP(D408,Consolidation!B:AA,25,FALSE)</f>
        <v>4FU6</v>
      </c>
      <c r="H408" s="40">
        <f>VLOOKUP(D408,Consolidation!$B$2:$AH$11999,23,FALSE)</f>
        <v>1</v>
      </c>
      <c r="I408" s="65" t="str">
        <f>IF(Tableau4[[#This Row],[Cohorte]]="", "Inactif",
    IF(Tableau4[[#This Row],[Cohorte]]&gt;=30%, "Actif",
       IF(Tableau4[[#This Row],[Cohorte]]&lt;=25%, "Inactif", "À Vérifier")))</f>
        <v>Actif</v>
      </c>
    </row>
    <row r="409" spans="1:9" ht="29.5" customHeight="1" x14ac:dyDescent="0.35">
      <c r="A409" s="16" t="str">
        <f>IF(D409&lt;&gt;"","APP"&amp;TEXT(COUNTA($D$2:D409),"000"),"")</f>
        <v>APP408</v>
      </c>
      <c r="B409" s="17" t="str">
        <f>Individus[[#This Row],[ID_Individu]]</f>
        <v>IND408</v>
      </c>
      <c r="C409" s="17" t="str">
        <f>IFERROR(VLOOKUP(E409,Beneficiaires!B:C,2,FALSE),"Non trouvé")</f>
        <v>BEN012</v>
      </c>
      <c r="D409" s="17" t="str">
        <f>Consolication[[#This Row],[Nom et prénom 0 Name &amp; first name]]</f>
        <v>BESSALA EBOGO Proscilla</v>
      </c>
      <c r="E409" s="17" t="str">
        <f>VLOOKUP(D409,Consolidation!B:AA,2,FALSE)</f>
        <v>INNOVATION &amp; TECH HUB (IT KOLA)</v>
      </c>
      <c r="F409" s="24" t="str" cm="1">
        <f t="array" ref="F409">_xlfn.XLOOKUP(Tableau4[[#This Row],[Nom_Beneficiaire]]&amp;H409,Classes!$D$2:$D$12000&amp;Classes!$E$2:$E$12000,Classes!$A$2:$A$12000)</f>
        <v>CLA013</v>
      </c>
      <c r="G409" s="17" t="str">
        <f>VLOOKUP(D409,Consolidation!B:AA,25,FALSE)</f>
        <v>WF7P</v>
      </c>
      <c r="H409" s="40">
        <f>VLOOKUP(D409,Consolidation!$B$2:$AH$11999,23,FALSE)</f>
        <v>1</v>
      </c>
      <c r="I409" s="65" t="str">
        <f>IF(Tableau4[[#This Row],[Cohorte]]="", "Inactif",
    IF(Tableau4[[#This Row],[Cohorte]]&gt;=30%, "Actif",
       IF(Tableau4[[#This Row],[Cohorte]]&lt;=25%, "Inactif", "À Vérifier")))</f>
        <v>Actif</v>
      </c>
    </row>
    <row r="410" spans="1:9" ht="29.5" customHeight="1" x14ac:dyDescent="0.35">
      <c r="A410" s="16" t="str">
        <f>IF(D410&lt;&gt;"","APP"&amp;TEXT(COUNTA($D$2:D410),"000"),"")</f>
        <v>APP409</v>
      </c>
      <c r="B410" s="17" t="str">
        <f>Individus[[#This Row],[ID_Individu]]</f>
        <v>IND409</v>
      </c>
      <c r="C410" s="17" t="str">
        <f>IFERROR(VLOOKUP(E410,Beneficiaires!B:C,2,FALSE),"Non trouvé")</f>
        <v>BEN012</v>
      </c>
      <c r="D410" s="17" t="str">
        <f>Consolication[[#This Row],[Nom et prénom 0 Name &amp; first name]]</f>
        <v>ATANGANA CHARLES</v>
      </c>
      <c r="E410" s="17" t="str">
        <f>VLOOKUP(D410,Consolidation!B:AA,2,FALSE)</f>
        <v>INNOVATION &amp; TECH HUB (IT KOLA)</v>
      </c>
      <c r="F410" s="24" t="str" cm="1">
        <f t="array" ref="F410">_xlfn.XLOOKUP(Tableau4[[#This Row],[Nom_Beneficiaire]]&amp;H410,Classes!$D$2:$D$12000&amp;Classes!$E$2:$E$12000,Classes!$A$2:$A$12000)</f>
        <v>CLA013</v>
      </c>
      <c r="G410" s="17" t="str">
        <f>VLOOKUP(D410,Consolidation!B:AA,25,FALSE)</f>
        <v>8K66</v>
      </c>
      <c r="H410" s="40">
        <f>VLOOKUP(D410,Consolidation!$B$2:$AH$11999,23,FALSE)</f>
        <v>1</v>
      </c>
      <c r="I410" s="65" t="str">
        <f>IF(Tableau4[[#This Row],[Cohorte]]="", "Inactif",
    IF(Tableau4[[#This Row],[Cohorte]]&gt;=30%, "Actif",
       IF(Tableau4[[#This Row],[Cohorte]]&lt;=25%, "Inactif", "À Vérifier")))</f>
        <v>Actif</v>
      </c>
    </row>
    <row r="411" spans="1:9" ht="29.5" customHeight="1" x14ac:dyDescent="0.35">
      <c r="A411" s="16" t="str">
        <f>IF(D411&lt;&gt;"","APP"&amp;TEXT(COUNTA($D$2:D411),"000"),"")</f>
        <v>APP410</v>
      </c>
      <c r="B411" s="17" t="str">
        <f>Individus[[#This Row],[ID_Individu]]</f>
        <v>IND410</v>
      </c>
      <c r="C411" s="17" t="str">
        <f>IFERROR(VLOOKUP(E411,Beneficiaires!B:C,2,FALSE),"Non trouvé")</f>
        <v>BEN012</v>
      </c>
      <c r="D411" s="17" t="str">
        <f>Consolication[[#This Row],[Nom et prénom 0 Name &amp; first name]]</f>
        <v>BADOUIDANA Alain Junior</v>
      </c>
      <c r="E411" s="17" t="str">
        <f>VLOOKUP(D411,Consolidation!B:AA,2,FALSE)</f>
        <v>INNOVATION &amp; TECH HUB (IT KOLA)</v>
      </c>
      <c r="F411" s="24" t="str" cm="1">
        <f t="array" ref="F411">_xlfn.XLOOKUP(Tableau4[[#This Row],[Nom_Beneficiaire]]&amp;H411,Classes!$D$2:$D$12000&amp;Classes!$E$2:$E$12000,Classes!$A$2:$A$12000)</f>
        <v>CLA013</v>
      </c>
      <c r="G411" s="17" t="str">
        <f>VLOOKUP(D411,Consolidation!B:AA,25,FALSE)</f>
        <v>9JU7</v>
      </c>
      <c r="H411" s="40">
        <f>VLOOKUP(D411,Consolidation!$B$2:$AH$11999,23,FALSE)</f>
        <v>1</v>
      </c>
      <c r="I411" s="65" t="str">
        <f>IF(Tableau4[[#This Row],[Cohorte]]="", "Inactif",
    IF(Tableau4[[#This Row],[Cohorte]]&gt;=30%, "Actif",
       IF(Tableau4[[#This Row],[Cohorte]]&lt;=25%, "Inactif", "À Vérifier")))</f>
        <v>Actif</v>
      </c>
    </row>
    <row r="412" spans="1:9" ht="29.5" customHeight="1" x14ac:dyDescent="0.35">
      <c r="A412" s="16" t="str">
        <f>IF(D412&lt;&gt;"","APP"&amp;TEXT(COUNTA($D$2:D412),"000"),"")</f>
        <v>APP411</v>
      </c>
      <c r="B412" s="17" t="str">
        <f>Individus[[#This Row],[ID_Individu]]</f>
        <v>IND411</v>
      </c>
      <c r="C412" s="17" t="str">
        <f>IFERROR(VLOOKUP(E412,Beneficiaires!B:C,2,FALSE),"Non trouvé")</f>
        <v>BEN012</v>
      </c>
      <c r="D412" s="17" t="str">
        <f>Consolication[[#This Row],[Nom et prénom 0 Name &amp; first name]]</f>
        <v>BELLA GERMAINE</v>
      </c>
      <c r="E412" s="17" t="str">
        <f>VLOOKUP(D412,Consolidation!B:AA,2,FALSE)</f>
        <v>INNOVATION &amp; TECH HUB (IT KOLA)</v>
      </c>
      <c r="F412" s="24" t="str" cm="1">
        <f t="array" ref="F412">_xlfn.XLOOKUP(Tableau4[[#This Row],[Nom_Beneficiaire]]&amp;H412,Classes!$D$2:$D$12000&amp;Classes!$E$2:$E$12000,Classes!$A$2:$A$12000)</f>
        <v>CLA013</v>
      </c>
      <c r="G412" s="17" t="str">
        <f>VLOOKUP(D412,Consolidation!B:AA,25,FALSE)</f>
        <v>B21D</v>
      </c>
      <c r="H412" s="40">
        <f>VLOOKUP(D412,Consolidation!$B$2:$AH$11999,23,FALSE)</f>
        <v>1</v>
      </c>
      <c r="I412" s="65" t="str">
        <f>IF(Tableau4[[#This Row],[Cohorte]]="", "Inactif",
    IF(Tableau4[[#This Row],[Cohorte]]&gt;=30%, "Actif",
       IF(Tableau4[[#This Row],[Cohorte]]&lt;=25%, "Inactif", "À Vérifier")))</f>
        <v>Actif</v>
      </c>
    </row>
    <row r="413" spans="1:9" ht="29.5" customHeight="1" x14ac:dyDescent="0.35">
      <c r="A413" s="16" t="str">
        <f>IF(D413&lt;&gt;"","APP"&amp;TEXT(COUNTA($D$2:D413),"000"),"")</f>
        <v>APP412</v>
      </c>
      <c r="B413" s="17" t="str">
        <f>Individus[[#This Row],[ID_Individu]]</f>
        <v>IND412</v>
      </c>
      <c r="C413" s="17" t="str">
        <f>IFERROR(VLOOKUP(E413,Beneficiaires!B:C,2,FALSE),"Non trouvé")</f>
        <v>BEN012</v>
      </c>
      <c r="D413" s="17" t="str">
        <f>Consolication[[#This Row],[Nom et prénom 0 Name &amp; first name]]</f>
        <v>BILOA PRUDENCIENNE</v>
      </c>
      <c r="E413" s="17" t="str">
        <f>VLOOKUP(D413,Consolidation!B:AA,2,FALSE)</f>
        <v>INNOVATION &amp; TECH HUB (IT KOLA)</v>
      </c>
      <c r="F413" s="24" t="str" cm="1">
        <f t="array" ref="F413">_xlfn.XLOOKUP(Tableau4[[#This Row],[Nom_Beneficiaire]]&amp;H413,Classes!$D$2:$D$12000&amp;Classes!$E$2:$E$12000,Classes!$A$2:$A$12000)</f>
        <v>CLA013</v>
      </c>
      <c r="G413" s="17" t="str">
        <f>VLOOKUP(D413,Consolidation!B:AA,25,FALSE)</f>
        <v>AZ4F</v>
      </c>
      <c r="H413" s="40">
        <f>VLOOKUP(D413,Consolidation!$B$2:$AH$11999,23,FALSE)</f>
        <v>1</v>
      </c>
      <c r="I413" s="65" t="str">
        <f>IF(Tableau4[[#This Row],[Cohorte]]="", "Inactif",
    IF(Tableau4[[#This Row],[Cohorte]]&gt;=30%, "Actif",
       IF(Tableau4[[#This Row],[Cohorte]]&lt;=25%, "Inactif", "À Vérifier")))</f>
        <v>Actif</v>
      </c>
    </row>
    <row r="414" spans="1:9" ht="29.5" customHeight="1" x14ac:dyDescent="0.35">
      <c r="A414" s="16" t="str">
        <f>IF(D414&lt;&gt;"","APP"&amp;TEXT(COUNTA($D$2:D414),"000"),"")</f>
        <v>APP413</v>
      </c>
      <c r="B414" s="17" t="str">
        <f>Individus[[#This Row],[ID_Individu]]</f>
        <v>IND413</v>
      </c>
      <c r="C414" s="17" t="str">
        <f>IFERROR(VLOOKUP(E414,Beneficiaires!B:C,2,FALSE),"Non trouvé")</f>
        <v>BEN012</v>
      </c>
      <c r="D414" s="17" t="str">
        <f>Consolication[[#This Row],[Nom et prénom 0 Name &amp; first name]]</f>
        <v>ELUNDA BONYEME Emmanuel</v>
      </c>
      <c r="E414" s="17" t="str">
        <f>VLOOKUP(D414,Consolidation!B:AA,2,FALSE)</f>
        <v>INNOVATION &amp; TECH HUB (IT KOLA)</v>
      </c>
      <c r="F414" s="24" t="str" cm="1">
        <f t="array" ref="F414">_xlfn.XLOOKUP(Tableau4[[#This Row],[Nom_Beneficiaire]]&amp;H414,Classes!$D$2:$D$12000&amp;Classes!$E$2:$E$12000,Classes!$A$2:$A$12000)</f>
        <v>CLA013</v>
      </c>
      <c r="G414" s="17" t="str">
        <f>VLOOKUP(D414,Consolidation!B:AA,25,FALSE)</f>
        <v>EW17</v>
      </c>
      <c r="H414" s="40">
        <f>VLOOKUP(D414,Consolidation!$B$2:$AH$11999,23,FALSE)</f>
        <v>1</v>
      </c>
      <c r="I414" s="65" t="str">
        <f>IF(Tableau4[[#This Row],[Cohorte]]="", "Inactif",
    IF(Tableau4[[#This Row],[Cohorte]]&gt;=30%, "Actif",
       IF(Tableau4[[#This Row],[Cohorte]]&lt;=25%, "Inactif", "À Vérifier")))</f>
        <v>Actif</v>
      </c>
    </row>
    <row r="415" spans="1:9" ht="29.5" customHeight="1" x14ac:dyDescent="0.35">
      <c r="A415" s="16" t="str">
        <f>IF(D415&lt;&gt;"","APP"&amp;TEXT(COUNTA($D$2:D415),"000"),"")</f>
        <v>APP414</v>
      </c>
      <c r="B415" s="17" t="str">
        <f>Individus[[#This Row],[ID_Individu]]</f>
        <v>IND414</v>
      </c>
      <c r="C415" s="17" t="str">
        <f>IFERROR(VLOOKUP(E415,Beneficiaires!B:C,2,FALSE),"Non trouvé")</f>
        <v>BEN012</v>
      </c>
      <c r="D415" s="17" t="str">
        <f>Consolication[[#This Row],[Nom et prénom 0 Name &amp; first name]]</f>
        <v>KOUAM KAMWA Yannick Ulrich</v>
      </c>
      <c r="E415" s="17" t="str">
        <f>VLOOKUP(D415,Consolidation!B:AA,2,FALSE)</f>
        <v>INNOVATION &amp; TECH HUB (IT KOLA)</v>
      </c>
      <c r="F415" s="24" t="str" cm="1">
        <f t="array" ref="F415">_xlfn.XLOOKUP(Tableau4[[#This Row],[Nom_Beneficiaire]]&amp;H415,Classes!$D$2:$D$12000&amp;Classes!$E$2:$E$12000,Classes!$A$2:$A$12000)</f>
        <v>CLA013</v>
      </c>
      <c r="G415" s="17" t="str">
        <f>VLOOKUP(D415,Consolidation!B:AA,25,FALSE)</f>
        <v>Q5V3</v>
      </c>
      <c r="H415" s="40">
        <f>VLOOKUP(D415,Consolidation!$B$2:$AH$11999,23,FALSE)</f>
        <v>1</v>
      </c>
      <c r="I415" s="65" t="str">
        <f>IF(Tableau4[[#This Row],[Cohorte]]="", "Inactif",
    IF(Tableau4[[#This Row],[Cohorte]]&gt;=30%, "Actif",
       IF(Tableau4[[#This Row],[Cohorte]]&lt;=25%, "Inactif", "À Vérifier")))</f>
        <v>Actif</v>
      </c>
    </row>
    <row r="416" spans="1:9" ht="29.5" customHeight="1" x14ac:dyDescent="0.35">
      <c r="A416" s="16" t="str">
        <f>IF(D416&lt;&gt;"","APP"&amp;TEXT(COUNTA($D$2:D416),"000"),"")</f>
        <v>APP415</v>
      </c>
      <c r="B416" s="17" t="str">
        <f>Individus[[#This Row],[ID_Individu]]</f>
        <v>IND415</v>
      </c>
      <c r="C416" s="17" t="str">
        <f>IFERROR(VLOOKUP(E416,Beneficiaires!B:C,2,FALSE),"Non trouvé")</f>
        <v>BEN012</v>
      </c>
      <c r="D416" s="17" t="str">
        <f>Consolication[[#This Row],[Nom et prénom 0 Name &amp; first name]]</f>
        <v>BOLE MBALLA Gabrielle Loïse</v>
      </c>
      <c r="E416" s="17" t="str">
        <f>VLOOKUP(D416,Consolidation!B:AA,2,FALSE)</f>
        <v>INNOVATION &amp; TECH HUB (IT KOLA)</v>
      </c>
      <c r="F416" s="24" t="str" cm="1">
        <f t="array" ref="F416">_xlfn.XLOOKUP(Tableau4[[#This Row],[Nom_Beneficiaire]]&amp;H416,Classes!$D$2:$D$12000&amp;Classes!$E$2:$E$12000,Classes!$A$2:$A$12000)</f>
        <v>CLA013</v>
      </c>
      <c r="G416" s="17" t="str">
        <f>VLOOKUP(D416,Consolidation!B:AA,25,FALSE)</f>
        <v>MK9E</v>
      </c>
      <c r="H416" s="40">
        <f>VLOOKUP(D416,Consolidation!$B$2:$AH$11999,23,FALSE)</f>
        <v>1</v>
      </c>
      <c r="I416" s="65" t="str">
        <f>IF(Tableau4[[#This Row],[Cohorte]]="", "Inactif",
    IF(Tableau4[[#This Row],[Cohorte]]&gt;=30%, "Actif",
       IF(Tableau4[[#This Row],[Cohorte]]&lt;=25%, "Inactif", "À Vérifier")))</f>
        <v>Actif</v>
      </c>
    </row>
    <row r="417" spans="1:9" ht="29.5" customHeight="1" x14ac:dyDescent="0.35">
      <c r="A417" s="16" t="str">
        <f>IF(D417&lt;&gt;"","APP"&amp;TEXT(COUNTA($D$2:D417),"000"),"")</f>
        <v>APP416</v>
      </c>
      <c r="B417" s="17" t="str">
        <f>Individus[[#This Row],[ID_Individu]]</f>
        <v>IND416</v>
      </c>
      <c r="C417" s="17" t="str">
        <f>IFERROR(VLOOKUP(E417,Beneficiaires!B:C,2,FALSE),"Non trouvé")</f>
        <v>BEN012</v>
      </c>
      <c r="D417" s="17" t="str">
        <f>Consolication[[#This Row],[Nom et prénom 0 Name &amp; first name]]</f>
        <v>SIME JULES</v>
      </c>
      <c r="E417" s="17" t="str">
        <f>VLOOKUP(D417,Consolidation!B:AA,2,FALSE)</f>
        <v>INNOVATION &amp; TECH HUB (IT KOLA)</v>
      </c>
      <c r="F417" s="24" t="str" cm="1">
        <f t="array" ref="F417">_xlfn.XLOOKUP(Tableau4[[#This Row],[Nom_Beneficiaire]]&amp;H417,Classes!$D$2:$D$12000&amp;Classes!$E$2:$E$12000,Classes!$A$2:$A$12000)</f>
        <v>CLA013</v>
      </c>
      <c r="G417" s="17" t="str">
        <f>VLOOKUP(D417,Consolidation!B:AA,25,FALSE)</f>
        <v>087L</v>
      </c>
      <c r="H417" s="40">
        <f>VLOOKUP(D417,Consolidation!$B$2:$AH$11999,23,FALSE)</f>
        <v>1</v>
      </c>
      <c r="I417" s="65" t="str">
        <f>IF(Tableau4[[#This Row],[Cohorte]]="", "Inactif",
    IF(Tableau4[[#This Row],[Cohorte]]&gt;=30%, "Actif",
       IF(Tableau4[[#This Row],[Cohorte]]&lt;=25%, "Inactif", "À Vérifier")))</f>
        <v>Actif</v>
      </c>
    </row>
    <row r="418" spans="1:9" ht="29.5" customHeight="1" x14ac:dyDescent="0.35">
      <c r="A418" s="16" t="str">
        <f>IF(D418&lt;&gt;"","APP"&amp;TEXT(COUNTA($D$2:D418),"000"),"")</f>
        <v>APP417</v>
      </c>
      <c r="B418" s="17" t="str">
        <f>Individus[[#This Row],[ID_Individu]]</f>
        <v>IND417</v>
      </c>
      <c r="C418" s="17" t="str">
        <f>IFERROR(VLOOKUP(E418,Beneficiaires!B:C,2,FALSE),"Non trouvé")</f>
        <v>BEN012</v>
      </c>
      <c r="D418" s="17" t="str">
        <f>Consolication[[#This Row],[Nom et prénom 0 Name &amp; first name]]</f>
        <v>MBIENE Albert Dilane</v>
      </c>
      <c r="E418" s="17" t="str">
        <f>VLOOKUP(D418,Consolidation!B:AA,2,FALSE)</f>
        <v>INNOVATION &amp; TECH HUB (IT KOLA)</v>
      </c>
      <c r="F418" s="24" t="str" cm="1">
        <f t="array" ref="F418">_xlfn.XLOOKUP(Tableau4[[#This Row],[Nom_Beneficiaire]]&amp;H418,Classes!$D$2:$D$12000&amp;Classes!$E$2:$E$12000,Classes!$A$2:$A$12000)</f>
        <v>CLA013</v>
      </c>
      <c r="G418" s="17" t="str">
        <f>VLOOKUP(D418,Consolidation!B:AA,25,FALSE)</f>
        <v>NZHR</v>
      </c>
      <c r="H418" s="40">
        <f>VLOOKUP(D418,Consolidation!$B$2:$AH$11999,23,FALSE)</f>
        <v>1</v>
      </c>
      <c r="I418" s="65" t="str">
        <f>IF(Tableau4[[#This Row],[Cohorte]]="", "Inactif",
    IF(Tableau4[[#This Row],[Cohorte]]&gt;=30%, "Actif",
       IF(Tableau4[[#This Row],[Cohorte]]&lt;=25%, "Inactif", "À Vérifier")))</f>
        <v>Actif</v>
      </c>
    </row>
    <row r="419" spans="1:9" ht="29.5" customHeight="1" x14ac:dyDescent="0.35">
      <c r="A419" s="16" t="str">
        <f>IF(D419&lt;&gt;"","APP"&amp;TEXT(COUNTA($D$2:D419),"000"),"")</f>
        <v>APP418</v>
      </c>
      <c r="B419" s="17" t="str">
        <f>Individus[[#This Row],[ID_Individu]]</f>
        <v>IND418</v>
      </c>
      <c r="C419" s="17" t="str">
        <f>IFERROR(VLOOKUP(E419,Beneficiaires!B:C,2,FALSE),"Non trouvé")</f>
        <v>BEN012</v>
      </c>
      <c r="D419" s="17" t="str">
        <f>Consolication[[#This Row],[Nom et prénom 0 Name &amp; first name]]</f>
        <v>AMANG GUEHOADA Kevy Junior</v>
      </c>
      <c r="E419" s="17" t="str">
        <f>VLOOKUP(D419,Consolidation!B:AA,2,FALSE)</f>
        <v>INNOVATION &amp; TECH HUB (IT KOLA)</v>
      </c>
      <c r="F419" s="24" t="str" cm="1">
        <f t="array" ref="F419">_xlfn.XLOOKUP(Tableau4[[#This Row],[Nom_Beneficiaire]]&amp;H419,Classes!$D$2:$D$12000&amp;Classes!$E$2:$E$12000,Classes!$A$2:$A$12000)</f>
        <v>CLA013</v>
      </c>
      <c r="G419" s="17" t="str">
        <f>VLOOKUP(D419,Consolidation!B:AA,25,FALSE)</f>
        <v>N31B</v>
      </c>
      <c r="H419" s="40">
        <f>VLOOKUP(D419,Consolidation!$B$2:$AH$11999,23,FALSE)</f>
        <v>1</v>
      </c>
      <c r="I419" s="65" t="str">
        <f>IF(Tableau4[[#This Row],[Cohorte]]="", "Inactif",
    IF(Tableau4[[#This Row],[Cohorte]]&gt;=30%, "Actif",
       IF(Tableau4[[#This Row],[Cohorte]]&lt;=25%, "Inactif", "À Vérifier")))</f>
        <v>Actif</v>
      </c>
    </row>
    <row r="420" spans="1:9" ht="29.5" customHeight="1" x14ac:dyDescent="0.35">
      <c r="A420" s="16" t="str">
        <f>IF(D420&lt;&gt;"","APP"&amp;TEXT(COUNTA($D$2:D420),"000"),"")</f>
        <v>APP419</v>
      </c>
      <c r="B420" s="17" t="str">
        <f>Individus[[#This Row],[ID_Individu]]</f>
        <v>IND419</v>
      </c>
      <c r="C420" s="17" t="str">
        <f>IFERROR(VLOOKUP(E420,Beneficiaires!B:C,2,FALSE),"Non trouvé")</f>
        <v>BEN012</v>
      </c>
      <c r="D420" s="17" t="str">
        <f>Consolication[[#This Row],[Nom et prénom 0 Name &amp; first name]]</f>
        <v>EVOUNA Pascale Diane</v>
      </c>
      <c r="E420" s="17" t="str">
        <f>VLOOKUP(D420,Consolidation!B:AA,2,FALSE)</f>
        <v>INNOVATION &amp; TECH HUB (IT KOLA)</v>
      </c>
      <c r="F420" s="24" t="str" cm="1">
        <f t="array" ref="F420">_xlfn.XLOOKUP(Tableau4[[#This Row],[Nom_Beneficiaire]]&amp;H420,Classes!$D$2:$D$12000&amp;Classes!$E$2:$E$12000,Classes!$A$2:$A$12000)</f>
        <v>CLA013</v>
      </c>
      <c r="G420" s="17" t="str">
        <f>VLOOKUP(D420,Consolidation!B:AA,25,FALSE)</f>
        <v>0B9N</v>
      </c>
      <c r="H420" s="40">
        <f>VLOOKUP(D420,Consolidation!$B$2:$AH$11999,23,FALSE)</f>
        <v>1</v>
      </c>
      <c r="I420" s="65" t="str">
        <f>IF(Tableau4[[#This Row],[Cohorte]]="", "Inactif",
    IF(Tableau4[[#This Row],[Cohorte]]&gt;=30%, "Actif",
       IF(Tableau4[[#This Row],[Cohorte]]&lt;=25%, "Inactif", "À Vérifier")))</f>
        <v>Actif</v>
      </c>
    </row>
    <row r="421" spans="1:9" ht="29.5" customHeight="1" x14ac:dyDescent="0.35">
      <c r="A421" s="16" t="str">
        <f>IF(D421&lt;&gt;"","APP"&amp;TEXT(COUNTA($D$2:D421),"000"),"")</f>
        <v>APP420</v>
      </c>
      <c r="B421" s="17" t="str">
        <f>Individus[[#This Row],[ID_Individu]]</f>
        <v>IND420</v>
      </c>
      <c r="C421" s="17" t="str">
        <f>IFERROR(VLOOKUP(E421,Beneficiaires!B:C,2,FALSE),"Non trouvé")</f>
        <v>BEN012</v>
      </c>
      <c r="D421" s="17" t="str">
        <f>Consolication[[#This Row],[Nom et prénom 0 Name &amp; first name]]</f>
        <v>NGONO EBENE Rosette Schella</v>
      </c>
      <c r="E421" s="17" t="str">
        <f>VLOOKUP(D421,Consolidation!B:AA,2,FALSE)</f>
        <v>INNOVATION &amp; TECH HUB (IT KOLA)</v>
      </c>
      <c r="F421" s="24" t="str" cm="1">
        <f t="array" ref="F421">_xlfn.XLOOKUP(Tableau4[[#This Row],[Nom_Beneficiaire]]&amp;H421,Classes!$D$2:$D$12000&amp;Classes!$E$2:$E$12000,Classes!$A$2:$A$12000)</f>
        <v>CLA013</v>
      </c>
      <c r="G421" s="17" t="str">
        <f>VLOOKUP(D421,Consolidation!B:AA,25,FALSE)</f>
        <v>F773</v>
      </c>
      <c r="H421" s="40">
        <f>VLOOKUP(D421,Consolidation!$B$2:$AH$11999,23,FALSE)</f>
        <v>1</v>
      </c>
      <c r="I421" s="65" t="str">
        <f>IF(Tableau4[[#This Row],[Cohorte]]="", "Inactif",
    IF(Tableau4[[#This Row],[Cohorte]]&gt;=30%, "Actif",
       IF(Tableau4[[#This Row],[Cohorte]]&lt;=25%, "Inactif", "À Vérifier")))</f>
        <v>Actif</v>
      </c>
    </row>
    <row r="422" spans="1:9" ht="29.5" customHeight="1" x14ac:dyDescent="0.35">
      <c r="A422" s="16" t="str">
        <f>IF(D422&lt;&gt;"","APP"&amp;TEXT(COUNTA($D$2:D422),"000"),"")</f>
        <v>APP421</v>
      </c>
      <c r="B422" s="17" t="str">
        <f>Individus[[#This Row],[ID_Individu]]</f>
        <v>IND421</v>
      </c>
      <c r="C422" s="17" t="str">
        <f>IFERROR(VLOOKUP(E422,Beneficiaires!B:C,2,FALSE),"Non trouvé")</f>
        <v>BEN012</v>
      </c>
      <c r="D422" s="17" t="str">
        <f>Consolication[[#This Row],[Nom et prénom 0 Name &amp; first name]]</f>
        <v>HALPHA DANATA ABBO</v>
      </c>
      <c r="E422" s="17" t="str">
        <f>VLOOKUP(D422,Consolidation!B:AA,2,FALSE)</f>
        <v>INNOVATION &amp; TECH HUB (IT KOLA)</v>
      </c>
      <c r="F422" s="24" t="str" cm="1">
        <f t="array" ref="F422">_xlfn.XLOOKUP(Tableau4[[#This Row],[Nom_Beneficiaire]]&amp;H422,Classes!$D$2:$D$12000&amp;Classes!$E$2:$E$12000,Classes!$A$2:$A$12000)</f>
        <v>CLA013</v>
      </c>
      <c r="G422" s="17" t="str">
        <f>VLOOKUP(D422,Consolidation!B:AA,25,FALSE)</f>
        <v>6L6T</v>
      </c>
      <c r="H422" s="40">
        <f>VLOOKUP(D422,Consolidation!$B$2:$AH$11999,23,FALSE)</f>
        <v>1</v>
      </c>
      <c r="I422" s="65" t="str">
        <f>IF(Tableau4[[#This Row],[Cohorte]]="", "Inactif",
    IF(Tableau4[[#This Row],[Cohorte]]&gt;=30%, "Actif",
       IF(Tableau4[[#This Row],[Cohorte]]&lt;=25%, "Inactif", "À Vérifier")))</f>
        <v>Actif</v>
      </c>
    </row>
    <row r="423" spans="1:9" ht="29.5" customHeight="1" x14ac:dyDescent="0.35">
      <c r="A423" s="16" t="str">
        <f>IF(D423&lt;&gt;"","APP"&amp;TEXT(COUNTA($D$2:D423),"000"),"")</f>
        <v>APP422</v>
      </c>
      <c r="B423" s="17" t="str">
        <f>Individus[[#This Row],[ID_Individu]]</f>
        <v>IND422</v>
      </c>
      <c r="C423" s="17" t="str">
        <f>IFERROR(VLOOKUP(E423,Beneficiaires!B:C,2,FALSE),"Non trouvé")</f>
        <v>BEN012</v>
      </c>
      <c r="D423" s="17" t="str">
        <f>Consolication[[#This Row],[Nom et prénom 0 Name &amp; first name]]</f>
        <v>BETANGA POUTHA Archange Roger</v>
      </c>
      <c r="E423" s="17" t="str">
        <f>VLOOKUP(D423,Consolidation!B:AA,2,FALSE)</f>
        <v>INNOVATION &amp; TECH HUB (IT KOLA)</v>
      </c>
      <c r="F423" s="24" t="str" cm="1">
        <f t="array" ref="F423">_xlfn.XLOOKUP(Tableau4[[#This Row],[Nom_Beneficiaire]]&amp;H423,Classes!$D$2:$D$12000&amp;Classes!$E$2:$E$12000,Classes!$A$2:$A$12000)</f>
        <v>CLA013</v>
      </c>
      <c r="G423" s="17" t="str">
        <f>VLOOKUP(D423,Consolidation!B:AA,25,FALSE)</f>
        <v>BQ68</v>
      </c>
      <c r="H423" s="40">
        <f>VLOOKUP(D423,Consolidation!$B$2:$AH$11999,23,FALSE)</f>
        <v>1</v>
      </c>
      <c r="I423" s="65" t="str">
        <f>IF(Tableau4[[#This Row],[Cohorte]]="", "Inactif",
    IF(Tableau4[[#This Row],[Cohorte]]&gt;=30%, "Actif",
       IF(Tableau4[[#This Row],[Cohorte]]&lt;=25%, "Inactif", "À Vérifier")))</f>
        <v>Actif</v>
      </c>
    </row>
    <row r="424" spans="1:9" ht="29.5" customHeight="1" x14ac:dyDescent="0.35">
      <c r="A424" s="16" t="str">
        <f>IF(D424&lt;&gt;"","APP"&amp;TEXT(COUNTA($D$2:D424),"000"),"")</f>
        <v>APP423</v>
      </c>
      <c r="B424" s="17" t="str">
        <f>Individus[[#This Row],[ID_Individu]]</f>
        <v>IND423</v>
      </c>
      <c r="C424" s="17" t="str">
        <f>IFERROR(VLOOKUP(E424,Beneficiaires!B:C,2,FALSE),"Non trouvé")</f>
        <v>BEN012</v>
      </c>
      <c r="D424" s="17" t="str">
        <f>Consolication[[#This Row],[Nom et prénom 0 Name &amp; first name]]</f>
        <v>GOUSTARY Doublar Sabrina</v>
      </c>
      <c r="E424" s="17" t="str">
        <f>VLOOKUP(D424,Consolidation!B:AA,2,FALSE)</f>
        <v>INNOVATION &amp; TECH HUB (IT KOLA)</v>
      </c>
      <c r="F424" s="24" t="str" cm="1">
        <f t="array" ref="F424">_xlfn.XLOOKUP(Tableau4[[#This Row],[Nom_Beneficiaire]]&amp;H424,Classes!$D$2:$D$12000&amp;Classes!$E$2:$E$12000,Classes!$A$2:$A$12000)</f>
        <v>CLA013</v>
      </c>
      <c r="G424" s="17" t="str">
        <f>VLOOKUP(D424,Consolidation!B:AA,25,FALSE)</f>
        <v>17T4</v>
      </c>
      <c r="H424" s="40">
        <f>VLOOKUP(D424,Consolidation!$B$2:$AH$11999,23,FALSE)</f>
        <v>1</v>
      </c>
      <c r="I424" s="65" t="str">
        <f>IF(Tableau4[[#This Row],[Cohorte]]="", "Inactif",
    IF(Tableau4[[#This Row],[Cohorte]]&gt;=30%, "Actif",
       IF(Tableau4[[#This Row],[Cohorte]]&lt;=25%, "Inactif", "À Vérifier")))</f>
        <v>Actif</v>
      </c>
    </row>
    <row r="425" spans="1:9" ht="29.5" customHeight="1" x14ac:dyDescent="0.35">
      <c r="A425" s="16" t="str">
        <f>IF(D425&lt;&gt;"","APP"&amp;TEXT(COUNTA($D$2:D425),"000"),"")</f>
        <v>APP424</v>
      </c>
      <c r="B425" s="17" t="str">
        <f>Individus[[#This Row],[ID_Individu]]</f>
        <v>IND424</v>
      </c>
      <c r="C425" s="17" t="str">
        <f>IFERROR(VLOOKUP(E425,Beneficiaires!B:C,2,FALSE),"Non trouvé")</f>
        <v>BEN012</v>
      </c>
      <c r="D425" s="17" t="str">
        <f>Consolication[[#This Row],[Nom et prénom 0 Name &amp; first name]]</f>
        <v>BETAYENE Cathia Audrye</v>
      </c>
      <c r="E425" s="17" t="str">
        <f>VLOOKUP(D425,Consolidation!B:AA,2,FALSE)</f>
        <v>INNOVATION &amp; TECH HUB (IT KOLA)</v>
      </c>
      <c r="F425" s="24" t="str" cm="1">
        <f t="array" ref="F425">_xlfn.XLOOKUP(Tableau4[[#This Row],[Nom_Beneficiaire]]&amp;H425,Classes!$D$2:$D$12000&amp;Classes!$E$2:$E$12000,Classes!$A$2:$A$12000)</f>
        <v>CLA013</v>
      </c>
      <c r="G425" s="17" t="str">
        <f>VLOOKUP(D425,Consolidation!B:AA,25,FALSE)</f>
        <v>060Q</v>
      </c>
      <c r="H425" s="40">
        <f>VLOOKUP(D425,Consolidation!$B$2:$AH$11999,23,FALSE)</f>
        <v>1</v>
      </c>
      <c r="I425" s="65" t="str">
        <f>IF(Tableau4[[#This Row],[Cohorte]]="", "Inactif",
    IF(Tableau4[[#This Row],[Cohorte]]&gt;=30%, "Actif",
       IF(Tableau4[[#This Row],[Cohorte]]&lt;=25%, "Inactif", "À Vérifier")))</f>
        <v>Actif</v>
      </c>
    </row>
    <row r="426" spans="1:9" ht="29.5" customHeight="1" x14ac:dyDescent="0.35">
      <c r="A426" s="16" t="str">
        <f>IF(D426&lt;&gt;"","APP"&amp;TEXT(COUNTA($D$2:D426),"000"),"")</f>
        <v>APP425</v>
      </c>
      <c r="B426" s="17" t="str">
        <f>Individus[[#This Row],[ID_Individu]]</f>
        <v>IND425</v>
      </c>
      <c r="C426" s="17" t="str">
        <f>IFERROR(VLOOKUP(E426,Beneficiaires!B:C,2,FALSE),"Non trouvé")</f>
        <v>BEN012</v>
      </c>
      <c r="D426" s="17" t="str">
        <f>Consolication[[#This Row],[Nom et prénom 0 Name &amp; first name]]</f>
        <v>BIKOÏ MATOÏ Eugène Désiré</v>
      </c>
      <c r="E426" s="17" t="str">
        <f>VLOOKUP(D426,Consolidation!B:AA,2,FALSE)</f>
        <v>INNOVATION &amp; TECH HUB (IT KOLA)</v>
      </c>
      <c r="F426" s="24" t="str" cm="1">
        <f t="array" ref="F426">_xlfn.XLOOKUP(Tableau4[[#This Row],[Nom_Beneficiaire]]&amp;H426,Classes!$D$2:$D$12000&amp;Classes!$E$2:$E$12000,Classes!$A$2:$A$12000)</f>
        <v>CLA013</v>
      </c>
      <c r="G426" s="17" t="str">
        <f>VLOOKUP(D426,Consolidation!B:AA,25,FALSE)</f>
        <v>3R98</v>
      </c>
      <c r="H426" s="40">
        <f>VLOOKUP(D426,Consolidation!$B$2:$AH$11999,23,FALSE)</f>
        <v>1</v>
      </c>
      <c r="I426" s="65" t="str">
        <f>IF(Tableau4[[#This Row],[Cohorte]]="", "Inactif",
    IF(Tableau4[[#This Row],[Cohorte]]&gt;=30%, "Actif",
       IF(Tableau4[[#This Row],[Cohorte]]&lt;=25%, "Inactif", "À Vérifier")))</f>
        <v>Actif</v>
      </c>
    </row>
    <row r="427" spans="1:9" ht="29.5" customHeight="1" x14ac:dyDescent="0.35">
      <c r="A427" s="16" t="str">
        <f>IF(D427&lt;&gt;"","APP"&amp;TEXT(COUNTA($D$2:D427),"000"),"")</f>
        <v>APP426</v>
      </c>
      <c r="B427" s="17" t="str">
        <f>Individus[[#This Row],[ID_Individu]]</f>
        <v>IND426</v>
      </c>
      <c r="C427" s="17" t="str">
        <f>IFERROR(VLOOKUP(E427,Beneficiaires!B:C,2,FALSE),"Non trouvé")</f>
        <v>BEN012</v>
      </c>
      <c r="D427" s="17" t="str">
        <f>Consolication[[#This Row],[Nom et prénom 0 Name &amp; first name]]</f>
        <v>ATEBA BIKOBO Norbert</v>
      </c>
      <c r="E427" s="17" t="str">
        <f>VLOOKUP(D427,Consolidation!B:AA,2,FALSE)</f>
        <v>INNOVATION &amp; TECH HUB (IT KOLA)</v>
      </c>
      <c r="F427" s="24" t="str" cm="1">
        <f t="array" ref="F427">_xlfn.XLOOKUP(Tableau4[[#This Row],[Nom_Beneficiaire]]&amp;H427,Classes!$D$2:$D$12000&amp;Classes!$E$2:$E$12000,Classes!$A$2:$A$12000)</f>
        <v>CLA013</v>
      </c>
      <c r="G427" s="17" t="str">
        <f>VLOOKUP(D427,Consolidation!B:AA,25,FALSE)</f>
        <v>95M5</v>
      </c>
      <c r="H427" s="40">
        <f>VLOOKUP(D427,Consolidation!$B$2:$AH$11999,23,FALSE)</f>
        <v>1</v>
      </c>
      <c r="I427" s="65" t="str">
        <f>IF(Tableau4[[#This Row],[Cohorte]]="", "Inactif",
    IF(Tableau4[[#This Row],[Cohorte]]&gt;=30%, "Actif",
       IF(Tableau4[[#This Row],[Cohorte]]&lt;=25%, "Inactif", "À Vérifier")))</f>
        <v>Actif</v>
      </c>
    </row>
    <row r="428" spans="1:9" ht="29.5" customHeight="1" x14ac:dyDescent="0.35">
      <c r="A428" s="16" t="str">
        <f>IF(D428&lt;&gt;"","APP"&amp;TEXT(COUNTA($D$2:D428),"000"),"")</f>
        <v>APP427</v>
      </c>
      <c r="B428" s="17" t="str">
        <f>Individus[[#This Row],[ID_Individu]]</f>
        <v>IND427</v>
      </c>
      <c r="C428" s="17" t="str">
        <f>IFERROR(VLOOKUP(E428,Beneficiaires!B:C,2,FALSE),"Non trouvé")</f>
        <v>BEN012</v>
      </c>
      <c r="D428" s="17" t="str">
        <f>Consolication[[#This Row],[Nom et prénom 0 Name &amp; first name]]</f>
        <v>NIDHA Christ Laurent</v>
      </c>
      <c r="E428" s="17" t="str">
        <f>VLOOKUP(D428,Consolidation!B:AA,2,FALSE)</f>
        <v>INNOVATION &amp; TECH HUB (IT KOLA)</v>
      </c>
      <c r="F428" s="24" t="str" cm="1">
        <f t="array" ref="F428">_xlfn.XLOOKUP(Tableau4[[#This Row],[Nom_Beneficiaire]]&amp;H428,Classes!$D$2:$D$12000&amp;Classes!$E$2:$E$12000,Classes!$A$2:$A$12000)</f>
        <v>CLA013</v>
      </c>
      <c r="G428" s="17" t="str">
        <f>VLOOKUP(D428,Consolidation!B:AA,25,FALSE)</f>
        <v>6BG4</v>
      </c>
      <c r="H428" s="40">
        <f>VLOOKUP(D428,Consolidation!$B$2:$AH$11999,23,FALSE)</f>
        <v>1</v>
      </c>
      <c r="I428" s="65" t="str">
        <f>IF(Tableau4[[#This Row],[Cohorte]]="", "Inactif",
    IF(Tableau4[[#This Row],[Cohorte]]&gt;=30%, "Actif",
       IF(Tableau4[[#This Row],[Cohorte]]&lt;=25%, "Inactif", "À Vérifier")))</f>
        <v>Actif</v>
      </c>
    </row>
    <row r="429" spans="1:9" ht="29.5" customHeight="1" x14ac:dyDescent="0.35">
      <c r="A429" s="16" t="str">
        <f>IF(D429&lt;&gt;"","APP"&amp;TEXT(COUNTA($D$2:D429),"000"),"")</f>
        <v>APP428</v>
      </c>
      <c r="B429" s="17" t="str">
        <f>Individus[[#This Row],[ID_Individu]]</f>
        <v>IND428</v>
      </c>
      <c r="C429" s="17" t="str">
        <f>IFERROR(VLOOKUP(E429,Beneficiaires!B:C,2,FALSE),"Non trouvé")</f>
        <v>BEN012</v>
      </c>
      <c r="D429" s="17" t="str">
        <f>Consolication[[#This Row],[Nom et prénom 0 Name &amp; first name]]</f>
        <v>MEFFO TAKAMGNO Trecy Hilary</v>
      </c>
      <c r="E429" s="17" t="str">
        <f>VLOOKUP(D429,Consolidation!B:AA,2,FALSE)</f>
        <v>INNOVATION &amp; TECH HUB (IT KOLA)</v>
      </c>
      <c r="F429" s="24" t="str" cm="1">
        <f t="array" ref="F429">_xlfn.XLOOKUP(Tableau4[[#This Row],[Nom_Beneficiaire]]&amp;H429,Classes!$D$2:$D$12000&amp;Classes!$E$2:$E$12000,Classes!$A$2:$A$12000)</f>
        <v>CLA013</v>
      </c>
      <c r="G429" s="17" t="str">
        <f>VLOOKUP(D429,Consolidation!B:AA,25,FALSE)</f>
        <v>2GM7</v>
      </c>
      <c r="H429" s="40">
        <f>VLOOKUP(D429,Consolidation!$B$2:$AH$11999,23,FALSE)</f>
        <v>1</v>
      </c>
      <c r="I429" s="65" t="str">
        <f>IF(Tableau4[[#This Row],[Cohorte]]="", "Inactif",
    IF(Tableau4[[#This Row],[Cohorte]]&gt;=30%, "Actif",
       IF(Tableau4[[#This Row],[Cohorte]]&lt;=25%, "Inactif", "À Vérifier")))</f>
        <v>Actif</v>
      </c>
    </row>
    <row r="430" spans="1:9" ht="29.5" customHeight="1" x14ac:dyDescent="0.35">
      <c r="A430" s="16" t="str">
        <f>IF(D430&lt;&gt;"","APP"&amp;TEXT(COUNTA($D$2:D430),"000"),"")</f>
        <v>APP429</v>
      </c>
      <c r="B430" s="17" t="str">
        <f>Individus[[#This Row],[ID_Individu]]</f>
        <v>IND429</v>
      </c>
      <c r="C430" s="17" t="str">
        <f>IFERROR(VLOOKUP(E430,Beneficiaires!B:C,2,FALSE),"Non trouvé")</f>
        <v>BEN012</v>
      </c>
      <c r="D430" s="17" t="str">
        <f>Consolication[[#This Row],[Nom et prénom 0 Name &amp; first name]]</f>
        <v>TCHANA Juvenal</v>
      </c>
      <c r="E430" s="17" t="str">
        <f>VLOOKUP(D430,Consolidation!B:AA,2,FALSE)</f>
        <v>INNOVATION &amp; TECH HUB (IT KOLA)</v>
      </c>
      <c r="F430" s="24" t="str" cm="1">
        <f t="array" ref="F430">_xlfn.XLOOKUP(Tableau4[[#This Row],[Nom_Beneficiaire]]&amp;H430,Classes!$D$2:$D$12000&amp;Classes!$E$2:$E$12000,Classes!$A$2:$A$12000)</f>
        <v>CLA013</v>
      </c>
      <c r="G430" s="17" t="str">
        <f>VLOOKUP(D430,Consolidation!B:AA,25,FALSE)</f>
        <v>M2HK</v>
      </c>
      <c r="H430" s="40">
        <f>VLOOKUP(D430,Consolidation!$B$2:$AH$11999,23,FALSE)</f>
        <v>1</v>
      </c>
      <c r="I430" s="65" t="str">
        <f>IF(Tableau4[[#This Row],[Cohorte]]="", "Inactif",
    IF(Tableau4[[#This Row],[Cohorte]]&gt;=30%, "Actif",
       IF(Tableau4[[#This Row],[Cohorte]]&lt;=25%, "Inactif", "À Vérifier")))</f>
        <v>Actif</v>
      </c>
    </row>
    <row r="431" spans="1:9" ht="29.5" customHeight="1" x14ac:dyDescent="0.35">
      <c r="A431" s="16" t="str">
        <f>IF(D431&lt;&gt;"","APP"&amp;TEXT(COUNTA($D$2:D431),"000"),"")</f>
        <v>APP430</v>
      </c>
      <c r="B431" s="17" t="str">
        <f>Individus[[#This Row],[ID_Individu]]</f>
        <v>IND430</v>
      </c>
      <c r="C431" s="17" t="str">
        <f>IFERROR(VLOOKUP(E431,Beneficiaires!B:C,2,FALSE),"Non trouvé")</f>
        <v>BEN012</v>
      </c>
      <c r="D431" s="17" t="str">
        <f>Consolication[[#This Row],[Nom et prénom 0 Name &amp; first name]]</f>
        <v>FOUDA MVOGO Gladys</v>
      </c>
      <c r="E431" s="17" t="str">
        <f>VLOOKUP(D431,Consolidation!B:AA,2,FALSE)</f>
        <v>INNOVATION &amp; TECH HUB (IT KOLA)</v>
      </c>
      <c r="F431" s="24" t="str" cm="1">
        <f t="array" ref="F431">_xlfn.XLOOKUP(Tableau4[[#This Row],[Nom_Beneficiaire]]&amp;H431,Classes!$D$2:$D$12000&amp;Classes!$E$2:$E$12000,Classes!$A$2:$A$12000)</f>
        <v>CLA013</v>
      </c>
      <c r="G431" s="17" t="str">
        <f>VLOOKUP(D431,Consolidation!B:AA,25,FALSE)</f>
        <v>BB87</v>
      </c>
      <c r="H431" s="40">
        <f>VLOOKUP(D431,Consolidation!$B$2:$AH$11999,23,FALSE)</f>
        <v>1</v>
      </c>
      <c r="I431" s="65" t="str">
        <f>IF(Tableau4[[#This Row],[Cohorte]]="", "Inactif",
    IF(Tableau4[[#This Row],[Cohorte]]&gt;=30%, "Actif",
       IF(Tableau4[[#This Row],[Cohorte]]&lt;=25%, "Inactif", "À Vérifier")))</f>
        <v>Actif</v>
      </c>
    </row>
    <row r="432" spans="1:9" ht="29.5" customHeight="1" x14ac:dyDescent="0.35">
      <c r="A432" s="16" t="str">
        <f>IF(D432&lt;&gt;"","APP"&amp;TEXT(COUNTA($D$2:D432),"000"),"")</f>
        <v>APP431</v>
      </c>
      <c r="B432" s="17" t="str">
        <f>Individus[[#This Row],[ID_Individu]]</f>
        <v>IND431</v>
      </c>
      <c r="C432" s="17" t="str">
        <f>IFERROR(VLOOKUP(E432,Beneficiaires!B:C,2,FALSE),"Non trouvé")</f>
        <v>BEN012</v>
      </c>
      <c r="D432" s="17" t="str">
        <f>Consolication[[#This Row],[Nom et prénom 0 Name &amp; first name]]</f>
        <v>BIDZOGO Martine</v>
      </c>
      <c r="E432" s="17" t="str">
        <f>VLOOKUP(D432,Consolidation!B:AA,2,FALSE)</f>
        <v>INNOVATION &amp; TECH HUB (IT KOLA)</v>
      </c>
      <c r="F432" s="24" t="str" cm="1">
        <f t="array" ref="F432">_xlfn.XLOOKUP(Tableau4[[#This Row],[Nom_Beneficiaire]]&amp;H432,Classes!$D$2:$D$12000&amp;Classes!$E$2:$E$12000,Classes!$A$2:$A$12000)</f>
        <v>CLA013</v>
      </c>
      <c r="G432" s="17" t="str">
        <f>VLOOKUP(D432,Consolidation!B:AA,25,FALSE)</f>
        <v>4BO2</v>
      </c>
      <c r="H432" s="40">
        <f>VLOOKUP(D432,Consolidation!$B$2:$AH$11999,23,FALSE)</f>
        <v>1</v>
      </c>
      <c r="I432" s="65" t="str">
        <f>IF(Tableau4[[#This Row],[Cohorte]]="", "Inactif",
    IF(Tableau4[[#This Row],[Cohorte]]&gt;=30%, "Actif",
       IF(Tableau4[[#This Row],[Cohorte]]&lt;=25%, "Inactif", "À Vérifier")))</f>
        <v>Actif</v>
      </c>
    </row>
    <row r="433" spans="1:9" ht="29.5" customHeight="1" x14ac:dyDescent="0.35">
      <c r="A433" s="16" t="str">
        <f>IF(D433&lt;&gt;"","APP"&amp;TEXT(COUNTA($D$2:D433),"000"),"")</f>
        <v>APP432</v>
      </c>
      <c r="B433" s="17" t="str">
        <f>Individus[[#This Row],[ID_Individu]]</f>
        <v>IND432</v>
      </c>
      <c r="C433" s="17" t="str">
        <f>IFERROR(VLOOKUP(E433,Beneficiaires!B:C,2,FALSE),"Non trouvé")</f>
        <v>BEN012</v>
      </c>
      <c r="D433" s="17" t="str">
        <f>Consolication[[#This Row],[Nom et prénom 0 Name &amp; first name]]</f>
        <v>NDAM YIENGOUONDA Fatima</v>
      </c>
      <c r="E433" s="17" t="str">
        <f>VLOOKUP(D433,Consolidation!B:AA,2,FALSE)</f>
        <v>INNOVATION &amp; TECH HUB (IT KOLA)</v>
      </c>
      <c r="F433" s="24" t="str" cm="1">
        <f t="array" ref="F433">_xlfn.XLOOKUP(Tableau4[[#This Row],[Nom_Beneficiaire]]&amp;H433,Classes!$D$2:$D$12000&amp;Classes!$E$2:$E$12000,Classes!$A$2:$A$12000)</f>
        <v>CLA013</v>
      </c>
      <c r="G433" s="17" t="str">
        <f>VLOOKUP(D433,Consolidation!B:AA,25,FALSE)</f>
        <v>39SR</v>
      </c>
      <c r="H433" s="40">
        <f>VLOOKUP(D433,Consolidation!$B$2:$AH$11999,23,FALSE)</f>
        <v>1</v>
      </c>
      <c r="I433" s="65" t="str">
        <f>IF(Tableau4[[#This Row],[Cohorte]]="", "Inactif",
    IF(Tableau4[[#This Row],[Cohorte]]&gt;=30%, "Actif",
       IF(Tableau4[[#This Row],[Cohorte]]&lt;=25%, "Inactif", "À Vérifier")))</f>
        <v>Actif</v>
      </c>
    </row>
    <row r="434" spans="1:9" ht="29.5" customHeight="1" x14ac:dyDescent="0.35">
      <c r="A434" s="16" t="str">
        <f>IF(D434&lt;&gt;"","APP"&amp;TEXT(COUNTA($D$2:D434),"000"),"")</f>
        <v>APP433</v>
      </c>
      <c r="B434" s="17" t="str">
        <f>Individus[[#This Row],[ID_Individu]]</f>
        <v>IND433</v>
      </c>
      <c r="C434" s="17" t="str">
        <f>IFERROR(VLOOKUP(E434,Beneficiaires!B:C,2,FALSE),"Non trouvé")</f>
        <v>BEN012</v>
      </c>
      <c r="D434" s="17" t="str">
        <f>Consolication[[#This Row],[Nom et prénom 0 Name &amp; first name]]</f>
        <v>KAMDEM FOUTE Ghislain Lincoln</v>
      </c>
      <c r="E434" s="17" t="str">
        <f>VLOOKUP(D434,Consolidation!B:AA,2,FALSE)</f>
        <v>INNOVATION &amp; TECH HUB (IT KOLA)</v>
      </c>
      <c r="F434" s="24" t="str" cm="1">
        <f t="array" ref="F434">_xlfn.XLOOKUP(Tableau4[[#This Row],[Nom_Beneficiaire]]&amp;H434,Classes!$D$2:$D$12000&amp;Classes!$E$2:$E$12000,Classes!$A$2:$A$12000)</f>
        <v>CLA013</v>
      </c>
      <c r="G434" s="17" t="str">
        <f>VLOOKUP(D434,Consolidation!B:AA,25,FALSE)</f>
        <v>F1VK</v>
      </c>
      <c r="H434" s="40">
        <f>VLOOKUP(D434,Consolidation!$B$2:$AH$11999,23,FALSE)</f>
        <v>1</v>
      </c>
      <c r="I434" s="65" t="str">
        <f>IF(Tableau4[[#This Row],[Cohorte]]="", "Inactif",
    IF(Tableau4[[#This Row],[Cohorte]]&gt;=30%, "Actif",
       IF(Tableau4[[#This Row],[Cohorte]]&lt;=25%, "Inactif", "À Vérifier")))</f>
        <v>Actif</v>
      </c>
    </row>
    <row r="435" spans="1:9" ht="29.5" customHeight="1" x14ac:dyDescent="0.35">
      <c r="A435" s="16" t="str">
        <f>IF(D435&lt;&gt;"","APP"&amp;TEXT(COUNTA($D$2:D435),"000"),"")</f>
        <v>APP434</v>
      </c>
      <c r="B435" s="17" t="str">
        <f>Individus[[#This Row],[ID_Individu]]</f>
        <v>IND434</v>
      </c>
      <c r="C435" s="17" t="str">
        <f>IFERROR(VLOOKUP(E435,Beneficiaires!B:C,2,FALSE),"Non trouvé")</f>
        <v>BEN012</v>
      </c>
      <c r="D435" s="17" t="str">
        <f>Consolication[[#This Row],[Nom et prénom 0 Name &amp; first name]]</f>
        <v>MAFIYA Ibrahim</v>
      </c>
      <c r="E435" s="17" t="str">
        <f>VLOOKUP(D435,Consolidation!B:AA,2,FALSE)</f>
        <v>INNOVATION &amp; TECH HUB (IT KOLA)</v>
      </c>
      <c r="F435" s="24" t="str" cm="1">
        <f t="array" ref="F435">_xlfn.XLOOKUP(Tableau4[[#This Row],[Nom_Beneficiaire]]&amp;H435,Classes!$D$2:$D$12000&amp;Classes!$E$2:$E$12000,Classes!$A$2:$A$12000)</f>
        <v>CLA013</v>
      </c>
      <c r="G435" s="17" t="str">
        <f>VLOOKUP(D435,Consolidation!B:AA,25,FALSE)</f>
        <v>7T3Z</v>
      </c>
      <c r="H435" s="40">
        <f>VLOOKUP(D435,Consolidation!$B$2:$AH$11999,23,FALSE)</f>
        <v>1</v>
      </c>
      <c r="I435" s="65" t="str">
        <f>IF(Tableau4[[#This Row],[Cohorte]]="", "Inactif",
    IF(Tableau4[[#This Row],[Cohorte]]&gt;=30%, "Actif",
       IF(Tableau4[[#This Row],[Cohorte]]&lt;=25%, "Inactif", "À Vérifier")))</f>
        <v>Actif</v>
      </c>
    </row>
    <row r="436" spans="1:9" ht="29.5" customHeight="1" x14ac:dyDescent="0.35">
      <c r="A436" s="16" t="str">
        <f>IF(D436&lt;&gt;"","APP"&amp;TEXT(COUNTA($D$2:D436),"000"),"")</f>
        <v>APP435</v>
      </c>
      <c r="B436" s="17" t="str">
        <f>Individus[[#This Row],[ID_Individu]]</f>
        <v>IND435</v>
      </c>
      <c r="C436" s="17" t="str">
        <f>IFERROR(VLOOKUP(E436,Beneficiaires!B:C,2,FALSE),"Non trouvé")</f>
        <v>BEN012</v>
      </c>
      <c r="D436" s="17" t="str">
        <f>Consolication[[#This Row],[Nom et prénom 0 Name &amp; first name]]</f>
        <v>RIGG NDEM Daniel</v>
      </c>
      <c r="E436" s="17" t="str">
        <f>VLOOKUP(D436,Consolidation!B:AA,2,FALSE)</f>
        <v>INNOVATION &amp; TECH HUB (IT KOLA)</v>
      </c>
      <c r="F436" s="24" t="str" cm="1">
        <f t="array" ref="F436">_xlfn.XLOOKUP(Tableau4[[#This Row],[Nom_Beneficiaire]]&amp;H436,Classes!$D$2:$D$12000&amp;Classes!$E$2:$E$12000,Classes!$A$2:$A$12000)</f>
        <v>CLA013</v>
      </c>
      <c r="G436" s="17" t="str">
        <f>VLOOKUP(D436,Consolidation!B:AA,25,FALSE)</f>
        <v>DZ1S</v>
      </c>
      <c r="H436" s="40">
        <f>VLOOKUP(D436,Consolidation!$B$2:$AH$11999,23,FALSE)</f>
        <v>1</v>
      </c>
      <c r="I436" s="65" t="str">
        <f>IF(Tableau4[[#This Row],[Cohorte]]="", "Inactif",
    IF(Tableau4[[#This Row],[Cohorte]]&gt;=30%, "Actif",
       IF(Tableau4[[#This Row],[Cohorte]]&lt;=25%, "Inactif", "À Vérifier")))</f>
        <v>Actif</v>
      </c>
    </row>
    <row r="437" spans="1:9" ht="29.5" customHeight="1" x14ac:dyDescent="0.35">
      <c r="A437" s="16" t="str">
        <f>IF(D437&lt;&gt;"","APP"&amp;TEXT(COUNTA($D$2:D437),"000"),"")</f>
        <v>APP436</v>
      </c>
      <c r="B437" s="17" t="str">
        <f>Individus[[#This Row],[ID_Individu]]</f>
        <v>IND436</v>
      </c>
      <c r="C437" s="17" t="str">
        <f>IFERROR(VLOOKUP(E437,Beneficiaires!B:C,2,FALSE),"Non trouvé")</f>
        <v>BEN012</v>
      </c>
      <c r="D437" s="17" t="str">
        <f>Consolication[[#This Row],[Nom et prénom 0 Name &amp; first name]]</f>
        <v>EYI MOUYEME Junior</v>
      </c>
      <c r="E437" s="17" t="str">
        <f>VLOOKUP(D437,Consolidation!B:AA,2,FALSE)</f>
        <v>INNOVATION &amp; TECH HUB (IT KOLA)</v>
      </c>
      <c r="F437" s="24" t="str" cm="1">
        <f t="array" ref="F437">_xlfn.XLOOKUP(Tableau4[[#This Row],[Nom_Beneficiaire]]&amp;H437,Classes!$D$2:$D$12000&amp;Classes!$E$2:$E$12000,Classes!$A$2:$A$12000)</f>
        <v>CLA013</v>
      </c>
      <c r="G437" s="17" t="str">
        <f>VLOOKUP(D437,Consolidation!B:AA,25,FALSE)</f>
        <v>LK5R</v>
      </c>
      <c r="H437" s="40">
        <f>VLOOKUP(D437,Consolidation!$B$2:$AH$11999,23,FALSE)</f>
        <v>1</v>
      </c>
      <c r="I437" s="65" t="str">
        <f>IF(Tableau4[[#This Row],[Cohorte]]="", "Inactif",
    IF(Tableau4[[#This Row],[Cohorte]]&gt;=30%, "Actif",
       IF(Tableau4[[#This Row],[Cohorte]]&lt;=25%, "Inactif", "À Vérifier")))</f>
        <v>Actif</v>
      </c>
    </row>
    <row r="438" spans="1:9" ht="29.5" customHeight="1" x14ac:dyDescent="0.35">
      <c r="A438" s="16" t="str">
        <f>IF(D438&lt;&gt;"","APP"&amp;TEXT(COUNTA($D$2:D438),"000"),"")</f>
        <v>APP437</v>
      </c>
      <c r="B438" s="17" t="str">
        <f>Individus[[#This Row],[ID_Individu]]</f>
        <v>IND437</v>
      </c>
      <c r="C438" s="17" t="str">
        <f>IFERROR(VLOOKUP(E438,Beneficiaires!B:C,2,FALSE),"Non trouvé")</f>
        <v>BEN012</v>
      </c>
      <c r="D438" s="17" t="str">
        <f>Consolication[[#This Row],[Nom et prénom 0 Name &amp; first name]]</f>
        <v>OUZAIROU MOUHAMADOU Sani</v>
      </c>
      <c r="E438" s="17" t="str">
        <f>VLOOKUP(D438,Consolidation!B:AA,2,FALSE)</f>
        <v>INNOVATION &amp; TECH HUB (IT KOLA)</v>
      </c>
      <c r="F438" s="24" t="str" cm="1">
        <f t="array" ref="F438">_xlfn.XLOOKUP(Tableau4[[#This Row],[Nom_Beneficiaire]]&amp;H438,Classes!$D$2:$D$12000&amp;Classes!$E$2:$E$12000,Classes!$A$2:$A$12000)</f>
        <v>CLA013</v>
      </c>
      <c r="G438" s="17" t="str">
        <f>VLOOKUP(D438,Consolidation!B:AA,25,FALSE)</f>
        <v>Q1Y7</v>
      </c>
      <c r="H438" s="40">
        <f>VLOOKUP(D438,Consolidation!$B$2:$AH$11999,23,FALSE)</f>
        <v>1</v>
      </c>
      <c r="I438" s="65" t="str">
        <f>IF(Tableau4[[#This Row],[Cohorte]]="", "Inactif",
    IF(Tableau4[[#This Row],[Cohorte]]&gt;=30%, "Actif",
       IF(Tableau4[[#This Row],[Cohorte]]&lt;=25%, "Inactif", "À Vérifier")))</f>
        <v>Actif</v>
      </c>
    </row>
    <row r="439" spans="1:9" ht="29.5" customHeight="1" x14ac:dyDescent="0.35">
      <c r="A439" s="16" t="str">
        <f>IF(D439&lt;&gt;"","APP"&amp;TEXT(COUNTA($D$2:D439),"000"),"")</f>
        <v>APP438</v>
      </c>
      <c r="B439" s="17" t="str">
        <f>Individus[[#This Row],[ID_Individu]]</f>
        <v>IND438</v>
      </c>
      <c r="C439" s="17" t="str">
        <f>IFERROR(VLOOKUP(E439,Beneficiaires!B:C,2,FALSE),"Non trouvé")</f>
        <v>BEN012</v>
      </c>
      <c r="D439" s="17" t="str">
        <f>Consolication[[#This Row],[Nom et prénom 0 Name &amp; first name]]</f>
        <v>NGALA BELIBI Antoine</v>
      </c>
      <c r="E439" s="17" t="str">
        <f>VLOOKUP(D439,Consolidation!B:AA,2,FALSE)</f>
        <v>INNOVATION &amp; TECH HUB (IT KOLA)</v>
      </c>
      <c r="F439" s="24" t="str" cm="1">
        <f t="array" ref="F439">_xlfn.XLOOKUP(Tableau4[[#This Row],[Nom_Beneficiaire]]&amp;H439,Classes!$D$2:$D$12000&amp;Classes!$E$2:$E$12000,Classes!$A$2:$A$12000)</f>
        <v>CLA013</v>
      </c>
      <c r="G439" s="17" t="str">
        <f>VLOOKUP(D439,Consolidation!B:AA,25,FALSE)</f>
        <v>QP94</v>
      </c>
      <c r="H439" s="40">
        <f>VLOOKUP(D439,Consolidation!$B$2:$AH$11999,23,FALSE)</f>
        <v>1</v>
      </c>
      <c r="I439" s="65" t="str">
        <f>IF(Tableau4[[#This Row],[Cohorte]]="", "Inactif",
    IF(Tableau4[[#This Row],[Cohorte]]&gt;=30%, "Actif",
       IF(Tableau4[[#This Row],[Cohorte]]&lt;=25%, "Inactif", "À Vérifier")))</f>
        <v>Actif</v>
      </c>
    </row>
    <row r="440" spans="1:9" ht="29.5" customHeight="1" x14ac:dyDescent="0.35">
      <c r="A440" s="16" t="str">
        <f>IF(D440&lt;&gt;"","APP"&amp;TEXT(COUNTA($D$2:D440),"000"),"")</f>
        <v>APP439</v>
      </c>
      <c r="B440" s="17" t="str">
        <f>Individus[[#This Row],[ID_Individu]]</f>
        <v>IND439</v>
      </c>
      <c r="C440" s="17" t="str">
        <f>IFERROR(VLOOKUP(E440,Beneficiaires!B:C,2,FALSE),"Non trouvé")</f>
        <v>BEN012</v>
      </c>
      <c r="D440" s="17" t="str">
        <f>Consolication[[#This Row],[Nom et prénom 0 Name &amp; first name]]</f>
        <v>OKONABENG NLATE Edith Zita</v>
      </c>
      <c r="E440" s="17" t="str">
        <f>VLOOKUP(D440,Consolidation!B:AA,2,FALSE)</f>
        <v>INNOVATION &amp; TECH HUB (IT KOLA)</v>
      </c>
      <c r="F440" s="24" t="str" cm="1">
        <f t="array" ref="F440">_xlfn.XLOOKUP(Tableau4[[#This Row],[Nom_Beneficiaire]]&amp;H440,Classes!$D$2:$D$12000&amp;Classes!$E$2:$E$12000,Classes!$A$2:$A$12000)</f>
        <v>CLA013</v>
      </c>
      <c r="G440" s="17" t="str">
        <f>VLOOKUP(D440,Consolidation!B:AA,25,FALSE)</f>
        <v>5FYK</v>
      </c>
      <c r="H440" s="40">
        <f>VLOOKUP(D440,Consolidation!$B$2:$AH$11999,23,FALSE)</f>
        <v>1</v>
      </c>
      <c r="I440" s="65" t="str">
        <f>IF(Tableau4[[#This Row],[Cohorte]]="", "Inactif",
    IF(Tableau4[[#This Row],[Cohorte]]&gt;=30%, "Actif",
       IF(Tableau4[[#This Row],[Cohorte]]&lt;=25%, "Inactif", "À Vérifier")))</f>
        <v>Actif</v>
      </c>
    </row>
    <row r="441" spans="1:9" ht="29.5" customHeight="1" x14ac:dyDescent="0.35">
      <c r="A441" s="16" t="str">
        <f>IF(D441&lt;&gt;"","APP"&amp;TEXT(COUNTA($D$2:D441),"000"),"")</f>
        <v>APP440</v>
      </c>
      <c r="B441" s="17" t="str">
        <f>Individus[[#This Row],[ID_Individu]]</f>
        <v>IND440</v>
      </c>
      <c r="C441" s="17" t="str">
        <f>IFERROR(VLOOKUP(E441,Beneficiaires!B:C,2,FALSE),"Non trouvé")</f>
        <v>BEN012</v>
      </c>
      <c r="D441" s="17" t="str">
        <f>Consolication[[#This Row],[Nom et prénom 0 Name &amp; first name]]</f>
        <v>MAKA EKALE Désiré Ivan</v>
      </c>
      <c r="E441" s="17" t="str">
        <f>VLOOKUP(D441,Consolidation!B:AA,2,FALSE)</f>
        <v>INNOVATION &amp; TECH HUB (IT KOLA)</v>
      </c>
      <c r="F441" s="24" t="str" cm="1">
        <f t="array" ref="F441">_xlfn.XLOOKUP(Tableau4[[#This Row],[Nom_Beneficiaire]]&amp;H441,Classes!$D$2:$D$12000&amp;Classes!$E$2:$E$12000,Classes!$A$2:$A$12000)</f>
        <v>CLA013</v>
      </c>
      <c r="G441" s="17" t="str">
        <f>VLOOKUP(D441,Consolidation!B:AA,25,FALSE)</f>
        <v>UQ5Y</v>
      </c>
      <c r="H441" s="40">
        <f>VLOOKUP(D441,Consolidation!$B$2:$AH$11999,23,FALSE)</f>
        <v>1</v>
      </c>
      <c r="I441" s="65" t="str">
        <f>IF(Tableau4[[#This Row],[Cohorte]]="", "Inactif",
    IF(Tableau4[[#This Row],[Cohorte]]&gt;=30%, "Actif",
       IF(Tableau4[[#This Row],[Cohorte]]&lt;=25%, "Inactif", "À Vérifier")))</f>
        <v>Actif</v>
      </c>
    </row>
    <row r="442" spans="1:9" ht="29.5" customHeight="1" x14ac:dyDescent="0.35">
      <c r="A442" s="16" t="str">
        <f>IF(D442&lt;&gt;"","APP"&amp;TEXT(COUNTA($D$2:D442),"000"),"")</f>
        <v>APP441</v>
      </c>
      <c r="B442" s="17" t="str">
        <f>Individus[[#This Row],[ID_Individu]]</f>
        <v>IND441</v>
      </c>
      <c r="C442" s="17" t="str">
        <f>IFERROR(VLOOKUP(E442,Beneficiaires!B:C,2,FALSE),"Non trouvé")</f>
        <v>BEN012</v>
      </c>
      <c r="D442" s="17" t="str">
        <f>Consolication[[#This Row],[Nom et prénom 0 Name &amp; first name]]</f>
        <v>BABA YACOUBOU</v>
      </c>
      <c r="E442" s="17" t="str">
        <f>VLOOKUP(D442,Consolidation!B:AA,2,FALSE)</f>
        <v>INNOVATION &amp; TECH HUB (IT KOLA)</v>
      </c>
      <c r="F442" s="24" t="str" cm="1">
        <f t="array" ref="F442">_xlfn.XLOOKUP(Tableau4[[#This Row],[Nom_Beneficiaire]]&amp;H442,Classes!$D$2:$D$12000&amp;Classes!$E$2:$E$12000,Classes!$A$2:$A$12000)</f>
        <v>CLA013</v>
      </c>
      <c r="G442" s="17" t="str">
        <f>VLOOKUP(D442,Consolidation!B:AA,25,FALSE)</f>
        <v>1TL5</v>
      </c>
      <c r="H442" s="40">
        <f>VLOOKUP(D442,Consolidation!$B$2:$AH$11999,23,FALSE)</f>
        <v>1</v>
      </c>
      <c r="I442" s="65" t="str">
        <f>IF(Tableau4[[#This Row],[Cohorte]]="", "Inactif",
    IF(Tableau4[[#This Row],[Cohorte]]&gt;=30%, "Actif",
       IF(Tableau4[[#This Row],[Cohorte]]&lt;=25%, "Inactif", "À Vérifier")))</f>
        <v>Actif</v>
      </c>
    </row>
    <row r="443" spans="1:9" ht="29.5" customHeight="1" x14ac:dyDescent="0.35">
      <c r="A443" s="16" t="str">
        <f>IF(D443&lt;&gt;"","APP"&amp;TEXT(COUNTA($D$2:D443),"000"),"")</f>
        <v>APP442</v>
      </c>
      <c r="B443" s="17" t="str">
        <f>Individus[[#This Row],[ID_Individu]]</f>
        <v>IND442</v>
      </c>
      <c r="C443" s="17" t="str">
        <f>IFERROR(VLOOKUP(E443,Beneficiaires!B:C,2,FALSE),"Non trouvé")</f>
        <v>BEN012</v>
      </c>
      <c r="D443" s="17" t="str">
        <f>Consolication[[#This Row],[Nom et prénom 0 Name &amp; first name]]</f>
        <v>Ismaila NANA</v>
      </c>
      <c r="E443" s="17" t="str">
        <f>VLOOKUP(D443,Consolidation!B:AA,2,FALSE)</f>
        <v>INNOVATION &amp; TECH HUB (IT KOLA)</v>
      </c>
      <c r="F443" s="24" t="str" cm="1">
        <f t="array" ref="F443">_xlfn.XLOOKUP(Tableau4[[#This Row],[Nom_Beneficiaire]]&amp;H443,Classes!$D$2:$D$12000&amp;Classes!$E$2:$E$12000,Classes!$A$2:$A$12000)</f>
        <v>CLA013</v>
      </c>
      <c r="G443" s="17" t="str">
        <f>VLOOKUP(D443,Consolidation!B:AA,25,FALSE)</f>
        <v>GIJ3</v>
      </c>
      <c r="H443" s="40">
        <f>VLOOKUP(D443,Consolidation!$B$2:$AH$11999,23,FALSE)</f>
        <v>1</v>
      </c>
      <c r="I443" s="65" t="str">
        <f>IF(Tableau4[[#This Row],[Cohorte]]="", "Inactif",
    IF(Tableau4[[#This Row],[Cohorte]]&gt;=30%, "Actif",
       IF(Tableau4[[#This Row],[Cohorte]]&lt;=25%, "Inactif", "À Vérifier")))</f>
        <v>Actif</v>
      </c>
    </row>
    <row r="444" spans="1:9" ht="29.5" customHeight="1" x14ac:dyDescent="0.35">
      <c r="A444" s="16" t="str">
        <f>IF(D444&lt;&gt;"","APP"&amp;TEXT(COUNTA($D$2:D444),"000"),"")</f>
        <v>APP443</v>
      </c>
      <c r="B444" s="17" t="str">
        <f>Individus[[#This Row],[ID_Individu]]</f>
        <v>IND443</v>
      </c>
      <c r="C444" s="17" t="str">
        <f>IFERROR(VLOOKUP(E444,Beneficiaires!B:C,2,FALSE),"Non trouvé")</f>
        <v>BEN012</v>
      </c>
      <c r="D444" s="17" t="str">
        <f>Consolication[[#This Row],[Nom et prénom 0 Name &amp; first name]]</f>
        <v>WANGBA TEMWA Yvan Dimitri</v>
      </c>
      <c r="E444" s="17" t="str">
        <f>VLOOKUP(D444,Consolidation!B:AA,2,FALSE)</f>
        <v>INNOVATION &amp; TECH HUB (IT KOLA)</v>
      </c>
      <c r="F444" s="24" t="str" cm="1">
        <f t="array" ref="F444">_xlfn.XLOOKUP(Tableau4[[#This Row],[Nom_Beneficiaire]]&amp;H444,Classes!$D$2:$D$12000&amp;Classes!$E$2:$E$12000,Classes!$A$2:$A$12000)</f>
        <v>CLA013</v>
      </c>
      <c r="G444" s="17" t="str">
        <f>VLOOKUP(D444,Consolidation!B:AA,25,FALSE)</f>
        <v>188K</v>
      </c>
      <c r="H444" s="40">
        <f>VLOOKUP(D444,Consolidation!$B$2:$AH$11999,23,FALSE)</f>
        <v>1</v>
      </c>
      <c r="I444" s="65" t="str">
        <f>IF(Tableau4[[#This Row],[Cohorte]]="", "Inactif",
    IF(Tableau4[[#This Row],[Cohorte]]&gt;=30%, "Actif",
       IF(Tableau4[[#This Row],[Cohorte]]&lt;=25%, "Inactif", "À Vérifier")))</f>
        <v>Actif</v>
      </c>
    </row>
    <row r="445" spans="1:9" ht="29.5" customHeight="1" x14ac:dyDescent="0.35">
      <c r="A445" s="16" t="str">
        <f>IF(D445&lt;&gt;"","APP"&amp;TEXT(COUNTA($D$2:D445),"000"),"")</f>
        <v>APP444</v>
      </c>
      <c r="B445" s="17" t="str">
        <f>Individus[[#This Row],[ID_Individu]]</f>
        <v>IND444</v>
      </c>
      <c r="C445" s="17" t="str">
        <f>IFERROR(VLOOKUP(E445,Beneficiaires!B:C,2,FALSE),"Non trouvé")</f>
        <v>BEN012</v>
      </c>
      <c r="D445" s="17" t="str">
        <f>Consolication[[#This Row],[Nom et prénom 0 Name &amp; first name]]</f>
        <v>DJOMO NIAKOUMA Stéphanie</v>
      </c>
      <c r="E445" s="17" t="str">
        <f>VLOOKUP(D445,Consolidation!B:AA,2,FALSE)</f>
        <v>INNOVATION &amp; TECH HUB (IT KOLA)</v>
      </c>
      <c r="F445" s="24" t="str" cm="1">
        <f t="array" ref="F445">_xlfn.XLOOKUP(Tableau4[[#This Row],[Nom_Beneficiaire]]&amp;H445,Classes!$D$2:$D$12000&amp;Classes!$E$2:$E$12000,Classes!$A$2:$A$12000)</f>
        <v>CLA013</v>
      </c>
      <c r="G445" s="17" t="str">
        <f>VLOOKUP(D445,Consolidation!B:AA,25,FALSE)</f>
        <v>WB23</v>
      </c>
      <c r="H445" s="40">
        <f>VLOOKUP(D445,Consolidation!$B$2:$AH$11999,23,FALSE)</f>
        <v>1</v>
      </c>
      <c r="I445" s="65" t="str">
        <f>IF(Tableau4[[#This Row],[Cohorte]]="", "Inactif",
    IF(Tableau4[[#This Row],[Cohorte]]&gt;=30%, "Actif",
       IF(Tableau4[[#This Row],[Cohorte]]&lt;=25%, "Inactif", "À Vérifier")))</f>
        <v>Actif</v>
      </c>
    </row>
    <row r="446" spans="1:9" ht="29.5" customHeight="1" x14ac:dyDescent="0.35">
      <c r="A446" s="16" t="str">
        <f>IF(D446&lt;&gt;"","APP"&amp;TEXT(COUNTA($D$2:D446),"000"),"")</f>
        <v>APP445</v>
      </c>
      <c r="B446" s="17" t="str">
        <f>Individus[[#This Row],[ID_Individu]]</f>
        <v>IND445</v>
      </c>
      <c r="C446" s="17" t="str">
        <f>IFERROR(VLOOKUP(E446,Beneficiaires!B:C,2,FALSE),"Non trouvé")</f>
        <v>BEN012</v>
      </c>
      <c r="D446" s="17" t="str">
        <f>Consolication[[#This Row],[Nom et prénom 0 Name &amp; first name]]</f>
        <v>ESSINDI JEAN PAUL GAEL</v>
      </c>
      <c r="E446" s="17" t="str">
        <f>VLOOKUP(D446,Consolidation!B:AA,2,FALSE)</f>
        <v>INNOVATION &amp; TECH HUB (IT KOLA)</v>
      </c>
      <c r="F446" s="24" t="str" cm="1">
        <f t="array" ref="F446">_xlfn.XLOOKUP(Tableau4[[#This Row],[Nom_Beneficiaire]]&amp;H446,Classes!$D$2:$D$12000&amp;Classes!$E$2:$E$12000,Classes!$A$2:$A$12000)</f>
        <v>CLA013</v>
      </c>
      <c r="G446" s="17" t="str">
        <f>VLOOKUP(D446,Consolidation!B:AA,25,FALSE)</f>
        <v>VL37</v>
      </c>
      <c r="H446" s="40">
        <f>VLOOKUP(D446,Consolidation!$B$2:$AH$11999,23,FALSE)</f>
        <v>1</v>
      </c>
      <c r="I446" s="65" t="str">
        <f>IF(Tableau4[[#This Row],[Cohorte]]="", "Inactif",
    IF(Tableau4[[#This Row],[Cohorte]]&gt;=30%, "Actif",
       IF(Tableau4[[#This Row],[Cohorte]]&lt;=25%, "Inactif", "À Vérifier")))</f>
        <v>Actif</v>
      </c>
    </row>
    <row r="447" spans="1:9" ht="29.5" customHeight="1" x14ac:dyDescent="0.35">
      <c r="A447" s="16" t="str">
        <f>IF(D447&lt;&gt;"","APP"&amp;TEXT(COUNTA($D$2:D447),"000"),"")</f>
        <v>APP446</v>
      </c>
      <c r="B447" s="17" t="str">
        <f>Individus[[#This Row],[ID_Individu]]</f>
        <v>IND446</v>
      </c>
      <c r="C447" s="17" t="str">
        <f>IFERROR(VLOOKUP(E447,Beneficiaires!B:C,2,FALSE),"Non trouvé")</f>
        <v>BEN012</v>
      </c>
      <c r="D447" s="17" t="str">
        <f>Consolication[[#This Row],[Nom et prénom 0 Name &amp; first name]]</f>
        <v>GUY BERTRAND MONGO</v>
      </c>
      <c r="E447" s="17" t="str">
        <f>VLOOKUP(D447,Consolidation!B:AA,2,FALSE)</f>
        <v>INNOVATION &amp; TECH HUB (IT KOLA)</v>
      </c>
      <c r="F447" s="24" t="str" cm="1">
        <f t="array" ref="F447">_xlfn.XLOOKUP(Tableau4[[#This Row],[Nom_Beneficiaire]]&amp;H447,Classes!$D$2:$D$12000&amp;Classes!$E$2:$E$12000,Classes!$A$2:$A$12000)</f>
        <v>CLA013</v>
      </c>
      <c r="G447" s="17" t="str">
        <f>VLOOKUP(D447,Consolidation!B:AA,25,FALSE)</f>
        <v>2U0A</v>
      </c>
      <c r="H447" s="40">
        <f>VLOOKUP(D447,Consolidation!$B$2:$AH$11999,23,FALSE)</f>
        <v>1</v>
      </c>
      <c r="I447" s="65" t="str">
        <f>IF(Tableau4[[#This Row],[Cohorte]]="", "Inactif",
    IF(Tableau4[[#This Row],[Cohorte]]&gt;=30%, "Actif",
       IF(Tableau4[[#This Row],[Cohorte]]&lt;=25%, "Inactif", "À Vérifier")))</f>
        <v>Actif</v>
      </c>
    </row>
    <row r="448" spans="1:9" ht="29.5" customHeight="1" x14ac:dyDescent="0.35">
      <c r="A448" s="16" t="str">
        <f>IF(D448&lt;&gt;"","APP"&amp;TEXT(COUNTA($D$2:D448),"000"),"")</f>
        <v>APP447</v>
      </c>
      <c r="B448" s="17" t="str">
        <f>Individus[[#This Row],[ID_Individu]]</f>
        <v>IND447</v>
      </c>
      <c r="C448" s="17" t="str">
        <f>IFERROR(VLOOKUP(E448,Beneficiaires!B:C,2,FALSE),"Non trouvé")</f>
        <v>BEN059</v>
      </c>
      <c r="D448" s="17" t="str">
        <f>Consolication[[#This Row],[Nom et prénom 0 Name &amp; first name]]</f>
        <v>ALHADJI MEY ABAME</v>
      </c>
      <c r="E448" s="17" t="str">
        <f>VLOOKUP(D448,Consolidation!B:AA,2,FALSE)</f>
        <v>GLOBAL ENERGY SOLUTIONS</v>
      </c>
      <c r="F448" s="24" t="str" cm="1">
        <f t="array" ref="F448">_xlfn.XLOOKUP(Tableau4[[#This Row],[Nom_Beneficiaire]]&amp;H448,Classes!$D$2:$D$12000&amp;Classes!$E$2:$E$12000,Classes!$A$2:$A$12000)</f>
        <v>CLA014</v>
      </c>
      <c r="G448" s="17" t="str">
        <f>VLOOKUP(D448,Consolidation!B:AA,25,FALSE)</f>
        <v>ZZSW</v>
      </c>
      <c r="H448" s="40">
        <f>VLOOKUP(D448,Consolidation!$B$2:$AH$11999,23,FALSE)</f>
        <v>1</v>
      </c>
      <c r="I448" s="65" t="str">
        <f>IF(Tableau4[[#This Row],[Cohorte]]="", "Inactif",
    IF(Tableau4[[#This Row],[Cohorte]]&gt;=30%, "Actif",
       IF(Tableau4[[#This Row],[Cohorte]]&lt;=25%, "Inactif", "À Vérifier")))</f>
        <v>Actif</v>
      </c>
    </row>
    <row r="449" spans="1:9" ht="29.5" customHeight="1" x14ac:dyDescent="0.35">
      <c r="A449" s="16" t="str">
        <f>IF(D449&lt;&gt;"","APP"&amp;TEXT(COUNTA($D$2:D449),"000"),"")</f>
        <v>APP448</v>
      </c>
      <c r="B449" s="17" t="str">
        <f>Individus[[#This Row],[ID_Individu]]</f>
        <v>IND448</v>
      </c>
      <c r="C449" s="17" t="str">
        <f>IFERROR(VLOOKUP(E449,Beneficiaires!B:C,2,FALSE),"Non trouvé")</f>
        <v>BEN059</v>
      </c>
      <c r="D449" s="17" t="str">
        <f>Consolication[[#This Row],[Nom et prénom 0 Name &amp; first name]]</f>
        <v>LIMAN BRAHIM</v>
      </c>
      <c r="E449" s="17" t="str">
        <f>VLOOKUP(D449,Consolidation!B:AA,2,FALSE)</f>
        <v>GLOBAL ENERGY SOLUTIONS</v>
      </c>
      <c r="F449" s="24" t="str" cm="1">
        <f t="array" ref="F449">_xlfn.XLOOKUP(Tableau4[[#This Row],[Nom_Beneficiaire]]&amp;H449,Classes!$D$2:$D$12000&amp;Classes!$E$2:$E$12000,Classes!$A$2:$A$12000)</f>
        <v>CLA014</v>
      </c>
      <c r="G449" s="17" t="str">
        <f>VLOOKUP(D449,Consolidation!B:AA,25,FALSE)</f>
        <v>L4U3</v>
      </c>
      <c r="H449" s="40">
        <f>VLOOKUP(D449,Consolidation!$B$2:$AH$11999,23,FALSE)</f>
        <v>1</v>
      </c>
      <c r="I449" s="65" t="str">
        <f>IF(Tableau4[[#This Row],[Cohorte]]="", "Inactif",
    IF(Tableau4[[#This Row],[Cohorte]]&gt;=30%, "Actif",
       IF(Tableau4[[#This Row],[Cohorte]]&lt;=25%, "Inactif", "À Vérifier")))</f>
        <v>Actif</v>
      </c>
    </row>
    <row r="450" spans="1:9" ht="29.5" customHeight="1" x14ac:dyDescent="0.35">
      <c r="A450" s="16" t="str">
        <f>IF(D450&lt;&gt;"","APP"&amp;TEXT(COUNTA($D$2:D450),"000"),"")</f>
        <v>APP449</v>
      </c>
      <c r="B450" s="17" t="str">
        <f>Individus[[#This Row],[ID_Individu]]</f>
        <v>IND449</v>
      </c>
      <c r="C450" s="17" t="str">
        <f>IFERROR(VLOOKUP(E450,Beneficiaires!B:C,2,FALSE),"Non trouvé")</f>
        <v>BEN059</v>
      </c>
      <c r="D450" s="17" t="str">
        <f>Consolication[[#This Row],[Nom et prénom 0 Name &amp; first name]]</f>
        <v>VATMI JPSEPH</v>
      </c>
      <c r="E450" s="17" t="str">
        <f>VLOOKUP(D450,Consolidation!B:AA,2,FALSE)</f>
        <v>GLOBAL ENERGY SOLUTIONS</v>
      </c>
      <c r="F450" s="24" t="str" cm="1">
        <f t="array" ref="F450">_xlfn.XLOOKUP(Tableau4[[#This Row],[Nom_Beneficiaire]]&amp;H450,Classes!$D$2:$D$12000&amp;Classes!$E$2:$E$12000,Classes!$A$2:$A$12000)</f>
        <v>CLA014</v>
      </c>
      <c r="G450" s="17" t="str">
        <f>VLOOKUP(D450,Consolidation!B:AA,25,FALSE)</f>
        <v>2YVD</v>
      </c>
      <c r="H450" s="40">
        <f>VLOOKUP(D450,Consolidation!$B$2:$AH$11999,23,FALSE)</f>
        <v>1</v>
      </c>
      <c r="I450" s="65" t="str">
        <f>IF(Tableau4[[#This Row],[Cohorte]]="", "Inactif",
    IF(Tableau4[[#This Row],[Cohorte]]&gt;=30%, "Actif",
       IF(Tableau4[[#This Row],[Cohorte]]&lt;=25%, "Inactif", "À Vérifier")))</f>
        <v>Actif</v>
      </c>
    </row>
    <row r="451" spans="1:9" ht="29.5" customHeight="1" x14ac:dyDescent="0.35">
      <c r="A451" s="16" t="str">
        <f>IF(D451&lt;&gt;"","APP"&amp;TEXT(COUNTA($D$2:D451),"000"),"")</f>
        <v>APP450</v>
      </c>
      <c r="B451" s="17" t="str">
        <f>Individus[[#This Row],[ID_Individu]]</f>
        <v>IND450</v>
      </c>
      <c r="C451" s="17" t="str">
        <f>IFERROR(VLOOKUP(E451,Beneficiaires!B:C,2,FALSE),"Non trouvé")</f>
        <v>BEN059</v>
      </c>
      <c r="D451" s="17" t="str">
        <f>Consolication[[#This Row],[Nom et prénom 0 Name &amp; first name]]</f>
        <v>ADAM ABAME</v>
      </c>
      <c r="E451" s="17" t="str">
        <f>VLOOKUP(D451,Consolidation!B:AA,2,FALSE)</f>
        <v>GLOBAL ENERGY SOLUTIONS</v>
      </c>
      <c r="F451" s="24" t="str" cm="1">
        <f t="array" ref="F451">_xlfn.XLOOKUP(Tableau4[[#This Row],[Nom_Beneficiaire]]&amp;H451,Classes!$D$2:$D$12000&amp;Classes!$E$2:$E$12000,Classes!$A$2:$A$12000)</f>
        <v>CLA014</v>
      </c>
      <c r="G451" s="17" t="str">
        <f>VLOOKUP(D451,Consolidation!B:AA,25,FALSE)</f>
        <v>G8G8</v>
      </c>
      <c r="H451" s="40">
        <f>VLOOKUP(D451,Consolidation!$B$2:$AH$11999,23,FALSE)</f>
        <v>1</v>
      </c>
      <c r="I451" s="65" t="str">
        <f>IF(Tableau4[[#This Row],[Cohorte]]="", "Inactif",
    IF(Tableau4[[#This Row],[Cohorte]]&gt;=30%, "Actif",
       IF(Tableau4[[#This Row],[Cohorte]]&lt;=25%, "Inactif", "À Vérifier")))</f>
        <v>Actif</v>
      </c>
    </row>
    <row r="452" spans="1:9" ht="29.5" customHeight="1" x14ac:dyDescent="0.35">
      <c r="A452" s="16" t="str">
        <f>IF(D452&lt;&gt;"","APP"&amp;TEXT(COUNTA($D$2:D452),"000"),"")</f>
        <v>APP451</v>
      </c>
      <c r="B452" s="17" t="str">
        <f>Individus[[#This Row],[ID_Individu]]</f>
        <v>IND451</v>
      </c>
      <c r="C452" s="17" t="str">
        <f>IFERROR(VLOOKUP(E452,Beneficiaires!B:C,2,FALSE),"Non trouvé")</f>
        <v>BEN059</v>
      </c>
      <c r="D452" s="17" t="str">
        <f>Consolication[[#This Row],[Nom et prénom 0 Name &amp; first name]]</f>
        <v>ABDOUL KARIM</v>
      </c>
      <c r="E452" s="17" t="str">
        <f>VLOOKUP(D452,Consolidation!B:AA,2,FALSE)</f>
        <v>GLOBAL ENERGY SOLUTIONS</v>
      </c>
      <c r="F452" s="24" t="str" cm="1">
        <f t="array" ref="F452">_xlfn.XLOOKUP(Tableau4[[#This Row],[Nom_Beneficiaire]]&amp;H452,Classes!$D$2:$D$12000&amp;Classes!$E$2:$E$12000,Classes!$A$2:$A$12000)</f>
        <v>CLA014</v>
      </c>
      <c r="G452" s="17" t="str">
        <f>VLOOKUP(D452,Consolidation!B:AA,25,FALSE)</f>
        <v>2DNE</v>
      </c>
      <c r="H452" s="40">
        <f>VLOOKUP(D452,Consolidation!$B$2:$AH$11999,23,FALSE)</f>
        <v>1</v>
      </c>
      <c r="I452" s="65" t="str">
        <f>IF(Tableau4[[#This Row],[Cohorte]]="", "Inactif",
    IF(Tableau4[[#This Row],[Cohorte]]&gt;=30%, "Actif",
       IF(Tableau4[[#This Row],[Cohorte]]&lt;=25%, "Inactif", "À Vérifier")))</f>
        <v>Actif</v>
      </c>
    </row>
    <row r="453" spans="1:9" ht="29.5" customHeight="1" x14ac:dyDescent="0.35">
      <c r="A453" s="16" t="str">
        <f>IF(D453&lt;&gt;"","APP"&amp;TEXT(COUNTA($D$2:D453),"000"),"")</f>
        <v>APP452</v>
      </c>
      <c r="B453" s="17" t="str">
        <f>Individus[[#This Row],[ID_Individu]]</f>
        <v>IND452</v>
      </c>
      <c r="C453" s="17" t="str">
        <f>IFERROR(VLOOKUP(E453,Beneficiaires!B:C,2,FALSE),"Non trouvé")</f>
        <v>BEN059</v>
      </c>
      <c r="D453" s="17" t="str">
        <f>Consolication[[#This Row],[Nom et prénom 0 Name &amp; first name]]</f>
        <v>FADIMATOU YAYAH</v>
      </c>
      <c r="E453" s="17" t="str">
        <f>VLOOKUP(D453,Consolidation!B:AA,2,FALSE)</f>
        <v>GLOBAL ENERGY SOLUTIONS</v>
      </c>
      <c r="F453" s="24" t="str" cm="1">
        <f t="array" ref="F453">_xlfn.XLOOKUP(Tableau4[[#This Row],[Nom_Beneficiaire]]&amp;H453,Classes!$D$2:$D$12000&amp;Classes!$E$2:$E$12000,Classes!$A$2:$A$12000)</f>
        <v>CLA014</v>
      </c>
      <c r="G453" s="17" t="str">
        <f>VLOOKUP(D453,Consolidation!B:AA,25,FALSE)</f>
        <v>FX75</v>
      </c>
      <c r="H453" s="40">
        <f>VLOOKUP(D453,Consolidation!$B$2:$AH$11999,23,FALSE)</f>
        <v>1</v>
      </c>
      <c r="I453" s="65" t="str">
        <f>IF(Tableau4[[#This Row],[Cohorte]]="", "Inactif",
    IF(Tableau4[[#This Row],[Cohorte]]&gt;=30%, "Actif",
       IF(Tableau4[[#This Row],[Cohorte]]&lt;=25%, "Inactif", "À Vérifier")))</f>
        <v>Actif</v>
      </c>
    </row>
    <row r="454" spans="1:9" ht="29.5" customHeight="1" x14ac:dyDescent="0.35">
      <c r="A454" s="16" t="str">
        <f>IF(D454&lt;&gt;"","APP"&amp;TEXT(COUNTA($D$2:D454),"000"),"")</f>
        <v>APP453</v>
      </c>
      <c r="B454" s="17" t="str">
        <f>Individus[[#This Row],[ID_Individu]]</f>
        <v>IND453</v>
      </c>
      <c r="C454" s="17" t="str">
        <f>IFERROR(VLOOKUP(E454,Beneficiaires!B:C,2,FALSE),"Non trouvé")</f>
        <v>BEN059</v>
      </c>
      <c r="D454" s="17" t="str">
        <f>Consolication[[#This Row],[Nom et prénom 0 Name &amp; first name]]</f>
        <v>ADAMA MAHOULI NESTOT</v>
      </c>
      <c r="E454" s="17" t="str">
        <f>VLOOKUP(D454,Consolidation!B:AA,2,FALSE)</f>
        <v>GLOBAL ENERGY SOLUTIONS</v>
      </c>
      <c r="F454" s="24" t="str" cm="1">
        <f t="array" ref="F454">_xlfn.XLOOKUP(Tableau4[[#This Row],[Nom_Beneficiaire]]&amp;H454,Classes!$D$2:$D$12000&amp;Classes!$E$2:$E$12000,Classes!$A$2:$A$12000)</f>
        <v>CLA014</v>
      </c>
      <c r="G454" s="17" t="str">
        <f>VLOOKUP(D454,Consolidation!B:AA,25,FALSE)</f>
        <v>E0S6</v>
      </c>
      <c r="H454" s="40">
        <f>VLOOKUP(D454,Consolidation!$B$2:$AH$11999,23,FALSE)</f>
        <v>1</v>
      </c>
      <c r="I454" s="65" t="str">
        <f>IF(Tableau4[[#This Row],[Cohorte]]="", "Inactif",
    IF(Tableau4[[#This Row],[Cohorte]]&gt;=30%, "Actif",
       IF(Tableau4[[#This Row],[Cohorte]]&lt;=25%, "Inactif", "À Vérifier")))</f>
        <v>Actif</v>
      </c>
    </row>
    <row r="455" spans="1:9" ht="29.5" customHeight="1" x14ac:dyDescent="0.35">
      <c r="A455" s="16" t="str">
        <f>IF(D455&lt;&gt;"","APP"&amp;TEXT(COUNTA($D$2:D455),"000"),"")</f>
        <v>APP454</v>
      </c>
      <c r="B455" s="17" t="str">
        <f>Individus[[#This Row],[ID_Individu]]</f>
        <v>IND454</v>
      </c>
      <c r="C455" s="17" t="str">
        <f>IFERROR(VLOOKUP(E455,Beneficiaires!B:C,2,FALSE),"Non trouvé")</f>
        <v>BEN059</v>
      </c>
      <c r="D455" s="17" t="str">
        <f>Consolication[[#This Row],[Nom et prénom 0 Name &amp; first name]]</f>
        <v>BAKARI DJALLO</v>
      </c>
      <c r="E455" s="17" t="str">
        <f>VLOOKUP(D455,Consolidation!B:AA,2,FALSE)</f>
        <v>GLOBAL ENERGY SOLUTIONS</v>
      </c>
      <c r="F455" s="24" t="str" cm="1">
        <f t="array" ref="F455">_xlfn.XLOOKUP(Tableau4[[#This Row],[Nom_Beneficiaire]]&amp;H455,Classes!$D$2:$D$12000&amp;Classes!$E$2:$E$12000,Classes!$A$2:$A$12000)</f>
        <v>CLA014</v>
      </c>
      <c r="G455" s="17" t="str">
        <f>VLOOKUP(D455,Consolidation!B:AA,25,FALSE)</f>
        <v>EIP7</v>
      </c>
      <c r="H455" s="40">
        <f>VLOOKUP(D455,Consolidation!$B$2:$AH$11999,23,FALSE)</f>
        <v>1</v>
      </c>
      <c r="I455" s="65" t="str">
        <f>IF(Tableau4[[#This Row],[Cohorte]]="", "Inactif",
    IF(Tableau4[[#This Row],[Cohorte]]&gt;=30%, "Actif",
       IF(Tableau4[[#This Row],[Cohorte]]&lt;=25%, "Inactif", "À Vérifier")))</f>
        <v>Actif</v>
      </c>
    </row>
    <row r="456" spans="1:9" ht="29.5" customHeight="1" x14ac:dyDescent="0.35">
      <c r="A456" s="16" t="str">
        <f>IF(D456&lt;&gt;"","APP"&amp;TEXT(COUNTA($D$2:D456),"000"),"")</f>
        <v>APP455</v>
      </c>
      <c r="B456" s="17" t="str">
        <f>Individus[[#This Row],[ID_Individu]]</f>
        <v>IND455</v>
      </c>
      <c r="C456" s="17" t="str">
        <f>IFERROR(VLOOKUP(E456,Beneficiaires!B:C,2,FALSE),"Non trouvé")</f>
        <v>BEN059</v>
      </c>
      <c r="D456" s="17" t="str">
        <f>Consolication[[#This Row],[Nom et prénom 0 Name &amp; first name]]</f>
        <v>JOVANI</v>
      </c>
      <c r="E456" s="17" t="str">
        <f>VLOOKUP(D456,Consolidation!B:AA,2,FALSE)</f>
        <v>GLOBAL ENERGY SOLUTIONS</v>
      </c>
      <c r="F456" s="24" t="str" cm="1">
        <f t="array" ref="F456">_xlfn.XLOOKUP(Tableau4[[#This Row],[Nom_Beneficiaire]]&amp;H456,Classes!$D$2:$D$12000&amp;Classes!$E$2:$E$12000,Classes!$A$2:$A$12000)</f>
        <v>CLA014</v>
      </c>
      <c r="G456" s="17" t="str">
        <f>VLOOKUP(D456,Consolidation!B:AA,25,FALSE)</f>
        <v>KT40</v>
      </c>
      <c r="H456" s="40">
        <f>VLOOKUP(D456,Consolidation!$B$2:$AH$11999,23,FALSE)</f>
        <v>1</v>
      </c>
      <c r="I456" s="65" t="str">
        <f>IF(Tableau4[[#This Row],[Cohorte]]="", "Inactif",
    IF(Tableau4[[#This Row],[Cohorte]]&gt;=30%, "Actif",
       IF(Tableau4[[#This Row],[Cohorte]]&lt;=25%, "Inactif", "À Vérifier")))</f>
        <v>Actif</v>
      </c>
    </row>
    <row r="457" spans="1:9" ht="29.5" customHeight="1" x14ac:dyDescent="0.35">
      <c r="A457" s="16" t="str">
        <f>IF(D457&lt;&gt;"","APP"&amp;TEXT(COUNTA($D$2:D457),"000"),"")</f>
        <v>APP456</v>
      </c>
      <c r="B457" s="17" t="str">
        <f>Individus[[#This Row],[ID_Individu]]</f>
        <v>IND456</v>
      </c>
      <c r="C457" s="17" t="str">
        <f>IFERROR(VLOOKUP(E457,Beneficiaires!B:C,2,FALSE),"Non trouvé")</f>
        <v>BEN059</v>
      </c>
      <c r="D457" s="17" t="str">
        <f>Consolication[[#This Row],[Nom et prénom 0 Name &amp; first name]]</f>
        <v>LAINDRY</v>
      </c>
      <c r="E457" s="17" t="str">
        <f>VLOOKUP(D457,Consolidation!B:AA,2,FALSE)</f>
        <v>GLOBAL ENERGY SOLUTIONS</v>
      </c>
      <c r="F457" s="24" t="str" cm="1">
        <f t="array" ref="F457">_xlfn.XLOOKUP(Tableau4[[#This Row],[Nom_Beneficiaire]]&amp;H457,Classes!$D$2:$D$12000&amp;Classes!$E$2:$E$12000,Classes!$A$2:$A$12000)</f>
        <v>CLA014</v>
      </c>
      <c r="G457" s="17" t="str">
        <f>VLOOKUP(D457,Consolidation!B:AA,25,FALSE)</f>
        <v>75N1</v>
      </c>
      <c r="H457" s="40">
        <f>VLOOKUP(D457,Consolidation!$B$2:$AH$11999,23,FALSE)</f>
        <v>1</v>
      </c>
      <c r="I457" s="65" t="str">
        <f>IF(Tableau4[[#This Row],[Cohorte]]="", "Inactif",
    IF(Tableau4[[#This Row],[Cohorte]]&gt;=30%, "Actif",
       IF(Tableau4[[#This Row],[Cohorte]]&lt;=25%, "Inactif", "À Vérifier")))</f>
        <v>Actif</v>
      </c>
    </row>
    <row r="458" spans="1:9" ht="29.5" customHeight="1" x14ac:dyDescent="0.35">
      <c r="A458" s="16" t="str">
        <f>IF(D458&lt;&gt;"","APP"&amp;TEXT(COUNTA($D$2:D458),"000"),"")</f>
        <v>APP457</v>
      </c>
      <c r="B458" s="17" t="str">
        <f>Individus[[#This Row],[ID_Individu]]</f>
        <v>IND457</v>
      </c>
      <c r="C458" s="17" t="str">
        <f>IFERROR(VLOOKUP(E458,Beneficiaires!B:C,2,FALSE),"Non trouvé")</f>
        <v>BEN059</v>
      </c>
      <c r="D458" s="17" t="str">
        <f>Consolication[[#This Row],[Nom et prénom 0 Name &amp; first name]]</f>
        <v>OUMATE ILDOKO</v>
      </c>
      <c r="E458" s="17" t="str">
        <f>VLOOKUP(D458,Consolidation!B:AA,2,FALSE)</f>
        <v>GLOBAL ENERGY SOLUTIONS</v>
      </c>
      <c r="F458" s="24" t="str" cm="1">
        <f t="array" ref="F458">_xlfn.XLOOKUP(Tableau4[[#This Row],[Nom_Beneficiaire]]&amp;H458,Classes!$D$2:$D$12000&amp;Classes!$E$2:$E$12000,Classes!$A$2:$A$12000)</f>
        <v>CLA014</v>
      </c>
      <c r="G458" s="17" t="str">
        <f>VLOOKUP(D458,Consolidation!B:AA,25,FALSE)</f>
        <v>SP42</v>
      </c>
      <c r="H458" s="40">
        <f>VLOOKUP(D458,Consolidation!$B$2:$AH$11999,23,FALSE)</f>
        <v>1</v>
      </c>
      <c r="I458" s="65" t="str">
        <f>IF(Tableau4[[#This Row],[Cohorte]]="", "Inactif",
    IF(Tableau4[[#This Row],[Cohorte]]&gt;=30%, "Actif",
       IF(Tableau4[[#This Row],[Cohorte]]&lt;=25%, "Inactif", "À Vérifier")))</f>
        <v>Actif</v>
      </c>
    </row>
    <row r="459" spans="1:9" ht="29.5" customHeight="1" x14ac:dyDescent="0.35">
      <c r="A459" s="16" t="str">
        <f>IF(D459&lt;&gt;"","APP"&amp;TEXT(COUNTA($D$2:D459),"000"),"")</f>
        <v>APP458</v>
      </c>
      <c r="B459" s="17" t="str">
        <f>Individus[[#This Row],[ID_Individu]]</f>
        <v>IND458</v>
      </c>
      <c r="C459" s="17" t="str">
        <f>IFERROR(VLOOKUP(E459,Beneficiaires!B:C,2,FALSE),"Non trouvé")</f>
        <v>BEN059</v>
      </c>
      <c r="D459" s="17" t="str">
        <f>Consolication[[#This Row],[Nom et prénom 0 Name &amp; first name]]</f>
        <v>HADJI LIMAN</v>
      </c>
      <c r="E459" s="17" t="str">
        <f>VLOOKUP(D459,Consolidation!B:AA,2,FALSE)</f>
        <v>GLOBAL ENERGY SOLUTIONS</v>
      </c>
      <c r="F459" s="24" t="str" cm="1">
        <f t="array" ref="F459">_xlfn.XLOOKUP(Tableau4[[#This Row],[Nom_Beneficiaire]]&amp;H459,Classes!$D$2:$D$12000&amp;Classes!$E$2:$E$12000,Classes!$A$2:$A$12000)</f>
        <v>CLA014</v>
      </c>
      <c r="G459" s="17" t="str">
        <f>VLOOKUP(D459,Consolidation!B:AA,25,FALSE)</f>
        <v>40IT</v>
      </c>
      <c r="H459" s="40">
        <f>VLOOKUP(D459,Consolidation!$B$2:$AH$11999,23,FALSE)</f>
        <v>1</v>
      </c>
      <c r="I459" s="65" t="str">
        <f>IF(Tableau4[[#This Row],[Cohorte]]="", "Inactif",
    IF(Tableau4[[#This Row],[Cohorte]]&gt;=30%, "Actif",
       IF(Tableau4[[#This Row],[Cohorte]]&lt;=25%, "Inactif", "À Vérifier")))</f>
        <v>Actif</v>
      </c>
    </row>
    <row r="460" spans="1:9" ht="29.5" customHeight="1" x14ac:dyDescent="0.35">
      <c r="A460" s="16" t="str">
        <f>IF(D460&lt;&gt;"","APP"&amp;TEXT(COUNTA($D$2:D460),"000"),"")</f>
        <v>APP459</v>
      </c>
      <c r="B460" s="17" t="str">
        <f>Individus[[#This Row],[ID_Individu]]</f>
        <v>IND459</v>
      </c>
      <c r="C460" s="17" t="str">
        <f>IFERROR(VLOOKUP(E460,Beneficiaires!B:C,2,FALSE),"Non trouvé")</f>
        <v>BEN059</v>
      </c>
      <c r="D460" s="17" t="str">
        <f>Consolication[[#This Row],[Nom et prénom 0 Name &amp; first name]]</f>
        <v>YEDIA</v>
      </c>
      <c r="E460" s="17" t="str">
        <f>VLOOKUP(D460,Consolidation!B:AA,2,FALSE)</f>
        <v>GLOBAL ENERGY SOLUTIONS</v>
      </c>
      <c r="F460" s="24" t="str" cm="1">
        <f t="array" ref="F460">_xlfn.XLOOKUP(Tableau4[[#This Row],[Nom_Beneficiaire]]&amp;H460,Classes!$D$2:$D$12000&amp;Classes!$E$2:$E$12000,Classes!$A$2:$A$12000)</f>
        <v>CLA014</v>
      </c>
      <c r="G460" s="17" t="str">
        <f>VLOOKUP(D460,Consolidation!B:AA,25,FALSE)</f>
        <v>0HH1</v>
      </c>
      <c r="H460" s="40">
        <f>VLOOKUP(D460,Consolidation!$B$2:$AH$11999,23,FALSE)</f>
        <v>1</v>
      </c>
      <c r="I460" s="65" t="str">
        <f>IF(Tableau4[[#This Row],[Cohorte]]="", "Inactif",
    IF(Tableau4[[#This Row],[Cohorte]]&gt;=30%, "Actif",
       IF(Tableau4[[#This Row],[Cohorte]]&lt;=25%, "Inactif", "À Vérifier")))</f>
        <v>Actif</v>
      </c>
    </row>
    <row r="461" spans="1:9" ht="29.5" customHeight="1" x14ac:dyDescent="0.35">
      <c r="A461" s="16" t="str">
        <f>IF(D461&lt;&gt;"","APP"&amp;TEXT(COUNTA($D$2:D461),"000"),"")</f>
        <v>APP460</v>
      </c>
      <c r="B461" s="17" t="str">
        <f>Individus[[#This Row],[ID_Individu]]</f>
        <v>IND460</v>
      </c>
      <c r="C461" s="17" t="str">
        <f>IFERROR(VLOOKUP(E461,Beneficiaires!B:C,2,FALSE),"Non trouvé")</f>
        <v>BEN059</v>
      </c>
      <c r="D461" s="17" t="str">
        <f>Consolication[[#This Row],[Nom et prénom 0 Name &amp; first name]]</f>
        <v>LIMAN</v>
      </c>
      <c r="E461" s="17" t="str">
        <f>VLOOKUP(D461,Consolidation!B:AA,2,FALSE)</f>
        <v>GLOBAL ENERGY SOLUTIONS</v>
      </c>
      <c r="F461" s="24" t="str" cm="1">
        <f t="array" ref="F461">_xlfn.XLOOKUP(Tableau4[[#This Row],[Nom_Beneficiaire]]&amp;H461,Classes!$D$2:$D$12000&amp;Classes!$E$2:$E$12000,Classes!$A$2:$A$12000)</f>
        <v>CLA014</v>
      </c>
      <c r="G461" s="17" t="str">
        <f>VLOOKUP(D461,Consolidation!B:AA,25,FALSE)</f>
        <v>41BF</v>
      </c>
      <c r="H461" s="40">
        <f>VLOOKUP(D461,Consolidation!$B$2:$AH$11999,23,FALSE)</f>
        <v>1</v>
      </c>
      <c r="I461" s="65" t="str">
        <f>IF(Tableau4[[#This Row],[Cohorte]]="", "Inactif",
    IF(Tableau4[[#This Row],[Cohorte]]&gt;=30%, "Actif",
       IF(Tableau4[[#This Row],[Cohorte]]&lt;=25%, "Inactif", "À Vérifier")))</f>
        <v>Actif</v>
      </c>
    </row>
    <row r="462" spans="1:9" ht="29.5" customHeight="1" x14ac:dyDescent="0.35">
      <c r="A462" s="16" t="str">
        <f>IF(D462&lt;&gt;"","APP"&amp;TEXT(COUNTA($D$2:D462),"000"),"")</f>
        <v>APP461</v>
      </c>
      <c r="B462" s="17" t="str">
        <f>Individus[[#This Row],[ID_Individu]]</f>
        <v>IND461</v>
      </c>
      <c r="C462" s="17" t="str">
        <f>IFERROR(VLOOKUP(E462,Beneficiaires!B:C,2,FALSE),"Non trouvé")</f>
        <v>BEN059</v>
      </c>
      <c r="D462" s="17" t="str">
        <f>Consolication[[#This Row],[Nom et prénom 0 Name &amp; first name]]</f>
        <v>BADAWE</v>
      </c>
      <c r="E462" s="17" t="str">
        <f>VLOOKUP(D462,Consolidation!B:AA,2,FALSE)</f>
        <v>GLOBAL ENERGY SOLUTIONS</v>
      </c>
      <c r="F462" s="24" t="str" cm="1">
        <f t="array" ref="F462">_xlfn.XLOOKUP(Tableau4[[#This Row],[Nom_Beneficiaire]]&amp;H462,Classes!$D$2:$D$12000&amp;Classes!$E$2:$E$12000,Classes!$A$2:$A$12000)</f>
        <v>CLA014</v>
      </c>
      <c r="G462" s="17" t="str">
        <f>VLOOKUP(D462,Consolidation!B:AA,25,FALSE)</f>
        <v>4W30</v>
      </c>
      <c r="H462" s="40">
        <f>VLOOKUP(D462,Consolidation!$B$2:$AH$11999,23,FALSE)</f>
        <v>1</v>
      </c>
      <c r="I462" s="65" t="str">
        <f>IF(Tableau4[[#This Row],[Cohorte]]="", "Inactif",
    IF(Tableau4[[#This Row],[Cohorte]]&gt;=30%, "Actif",
       IF(Tableau4[[#This Row],[Cohorte]]&lt;=25%, "Inactif", "À Vérifier")))</f>
        <v>Actif</v>
      </c>
    </row>
    <row r="463" spans="1:9" ht="29.5" customHeight="1" x14ac:dyDescent="0.35">
      <c r="A463" s="16" t="str">
        <f>IF(D463&lt;&gt;"","APP"&amp;TEXT(COUNTA($D$2:D463),"000"),"")</f>
        <v>APP462</v>
      </c>
      <c r="B463" s="17" t="str">
        <f>Individus[[#This Row],[ID_Individu]]</f>
        <v>IND462</v>
      </c>
      <c r="C463" s="17" t="str">
        <f>IFERROR(VLOOKUP(E463,Beneficiaires!B:C,2,FALSE),"Non trouvé")</f>
        <v>BEN004</v>
      </c>
      <c r="D463" s="17" t="str">
        <f>Consolication[[#This Row],[Nom et prénom 0 Name &amp; first name]]</f>
        <v>BA'A ELE ZANGA Amazone</v>
      </c>
      <c r="E463" s="17" t="str">
        <f>VLOOKUP(D463,Consolidation!B:AA,2,FALSE)</f>
        <v>CHAMBRE D'AGRICULTURE, DES PÊCHES, DE L'ELEVAGE ET DES FORÊTS DU CAMEROUN (CAPEF)</v>
      </c>
      <c r="F463" s="24" t="str" cm="1">
        <f t="array" ref="F463">_xlfn.XLOOKUP(Tableau4[[#This Row],[Nom_Beneficiaire]]&amp;H463,Classes!$D$2:$D$12000&amp;Classes!$E$2:$E$12000,Classes!$A$2:$A$12000)</f>
        <v>CLA015</v>
      </c>
      <c r="G463" s="17" t="str">
        <f>VLOOKUP(D463,Consolidation!B:AA,25,FALSE)</f>
        <v>5Z74</v>
      </c>
      <c r="H463" s="40">
        <f>VLOOKUP(D463,Consolidation!$B$2:$AH$11999,23,FALSE)</f>
        <v>1</v>
      </c>
      <c r="I463" s="65" t="str">
        <f>IF(Tableau4[[#This Row],[Cohorte]]="", "Inactif",
    IF(Tableau4[[#This Row],[Cohorte]]&gt;=30%, "Actif",
       IF(Tableau4[[#This Row],[Cohorte]]&lt;=25%, "Inactif", "À Vérifier")))</f>
        <v>Actif</v>
      </c>
    </row>
    <row r="464" spans="1:9" ht="29.5" customHeight="1" x14ac:dyDescent="0.35">
      <c r="A464" s="16" t="str">
        <f>IF(D464&lt;&gt;"","APP"&amp;TEXT(COUNTA($D$2:D464),"000"),"")</f>
        <v>APP463</v>
      </c>
      <c r="B464" s="17" t="str">
        <f>Individus[[#This Row],[ID_Individu]]</f>
        <v>IND463</v>
      </c>
      <c r="C464" s="17" t="str">
        <f>IFERROR(VLOOKUP(E464,Beneficiaires!B:C,2,FALSE),"Non trouvé")</f>
        <v>BEN004</v>
      </c>
      <c r="D464" s="17" t="str">
        <f>Consolication[[#This Row],[Nom et prénom 0 Name &amp; first name]]</f>
        <v>BELLA Fleur Gastine</v>
      </c>
      <c r="E464" s="17" t="str">
        <f>VLOOKUP(D464,Consolidation!B:AA,2,FALSE)</f>
        <v>CHAMBRE D'AGRICULTURE, DES PÊCHES, DE L'ELEVAGE ET DES FORÊTS DU CAMEROUN (CAPEF)</v>
      </c>
      <c r="F464" s="24" t="str" cm="1">
        <f t="array" ref="F464">_xlfn.XLOOKUP(Tableau4[[#This Row],[Nom_Beneficiaire]]&amp;H464,Classes!$D$2:$D$12000&amp;Classes!$E$2:$E$12000,Classes!$A$2:$A$12000)</f>
        <v>CLA015</v>
      </c>
      <c r="G464" s="17" t="str">
        <f>VLOOKUP(D464,Consolidation!B:AA,25,FALSE)</f>
        <v>N7T7</v>
      </c>
      <c r="H464" s="40">
        <f>VLOOKUP(D464,Consolidation!$B$2:$AH$11999,23,FALSE)</f>
        <v>1</v>
      </c>
      <c r="I464" s="65" t="str">
        <f>IF(Tableau4[[#This Row],[Cohorte]]="", "Inactif",
    IF(Tableau4[[#This Row],[Cohorte]]&gt;=30%, "Actif",
       IF(Tableau4[[#This Row],[Cohorte]]&lt;=25%, "Inactif", "À Vérifier")))</f>
        <v>Actif</v>
      </c>
    </row>
    <row r="465" spans="1:9" ht="29.5" customHeight="1" x14ac:dyDescent="0.35">
      <c r="A465" s="16" t="str">
        <f>IF(D465&lt;&gt;"","APP"&amp;TEXT(COUNTA($D$2:D465),"000"),"")</f>
        <v>APP464</v>
      </c>
      <c r="B465" s="17" t="str">
        <f>Individus[[#This Row],[ID_Individu]]</f>
        <v>IND464</v>
      </c>
      <c r="C465" s="17" t="str">
        <f>IFERROR(VLOOKUP(E465,Beneficiaires!B:C,2,FALSE),"Non trouvé")</f>
        <v>BEN004</v>
      </c>
      <c r="D465" s="17" t="str">
        <f>Consolication[[#This Row],[Nom et prénom 0 Name &amp; first name]]</f>
        <v>BILOUNGA Aline</v>
      </c>
      <c r="E465" s="17" t="str">
        <f>VLOOKUP(D465,Consolidation!B:AA,2,FALSE)</f>
        <v>CHAMBRE D'AGRICULTURE, DES PÊCHES, DE L'ELEVAGE ET DES FORÊTS DU CAMEROUN (CAPEF)</v>
      </c>
      <c r="F465" s="24" t="str" cm="1">
        <f t="array" ref="F465">_xlfn.XLOOKUP(Tableau4[[#This Row],[Nom_Beneficiaire]]&amp;H465,Classes!$D$2:$D$12000&amp;Classes!$E$2:$E$12000,Classes!$A$2:$A$12000)</f>
        <v>CLA015</v>
      </c>
      <c r="G465" s="17" t="str">
        <f>VLOOKUP(D465,Consolidation!B:AA,25,FALSE)</f>
        <v>C011</v>
      </c>
      <c r="H465" s="40">
        <f>VLOOKUP(D465,Consolidation!$B$2:$AH$11999,23,FALSE)</f>
        <v>1</v>
      </c>
      <c r="I465" s="65" t="str">
        <f>IF(Tableau4[[#This Row],[Cohorte]]="", "Inactif",
    IF(Tableau4[[#This Row],[Cohorte]]&gt;=30%, "Actif",
       IF(Tableau4[[#This Row],[Cohorte]]&lt;=25%, "Inactif", "À Vérifier")))</f>
        <v>Actif</v>
      </c>
    </row>
    <row r="466" spans="1:9" ht="29.5" customHeight="1" x14ac:dyDescent="0.35">
      <c r="A466" s="16" t="str">
        <f>IF(D466&lt;&gt;"","APP"&amp;TEXT(COUNTA($D$2:D466),"000"),"")</f>
        <v>APP465</v>
      </c>
      <c r="B466" s="17" t="str">
        <f>Individus[[#This Row],[ID_Individu]]</f>
        <v>IND465</v>
      </c>
      <c r="C466" s="17" t="str">
        <f>IFERROR(VLOOKUP(E466,Beneficiaires!B:C,2,FALSE),"Non trouvé")</f>
        <v>BEN004</v>
      </c>
      <c r="D466" s="17" t="str">
        <f>Consolication[[#This Row],[Nom et prénom 0 Name &amp; first name]]</f>
        <v>DOMSA YOUBI Carole</v>
      </c>
      <c r="E466" s="17" t="str">
        <f>VLOOKUP(D466,Consolidation!B:AA,2,FALSE)</f>
        <v>CHAMBRE D'AGRICULTURE, DES PÊCHES, DE L'ELEVAGE ET DES FORÊTS DU CAMEROUN (CAPEF)</v>
      </c>
      <c r="F466" s="24" t="str" cm="1">
        <f t="array" ref="F466">_xlfn.XLOOKUP(Tableau4[[#This Row],[Nom_Beneficiaire]]&amp;H466,Classes!$D$2:$D$12000&amp;Classes!$E$2:$E$12000,Classes!$A$2:$A$12000)</f>
        <v>CLA015</v>
      </c>
      <c r="G466" s="17" t="str">
        <f>VLOOKUP(D466,Consolidation!B:AA,25,FALSE)</f>
        <v>1T2Y</v>
      </c>
      <c r="H466" s="40">
        <f>VLOOKUP(D466,Consolidation!$B$2:$AH$11999,23,FALSE)</f>
        <v>1</v>
      </c>
      <c r="I466" s="65" t="str">
        <f>IF(Tableau4[[#This Row],[Cohorte]]="", "Inactif",
    IF(Tableau4[[#This Row],[Cohorte]]&gt;=30%, "Actif",
       IF(Tableau4[[#This Row],[Cohorte]]&lt;=25%, "Inactif", "À Vérifier")))</f>
        <v>Actif</v>
      </c>
    </row>
    <row r="467" spans="1:9" ht="29.5" customHeight="1" x14ac:dyDescent="0.35">
      <c r="A467" s="16" t="str">
        <f>IF(D467&lt;&gt;"","APP"&amp;TEXT(COUNTA($D$2:D467),"000"),"")</f>
        <v>APP466</v>
      </c>
      <c r="B467" s="17" t="str">
        <f>Individus[[#This Row],[ID_Individu]]</f>
        <v>IND466</v>
      </c>
      <c r="C467" s="17" t="str">
        <f>IFERROR(VLOOKUP(E467,Beneficiaires!B:C,2,FALSE),"Non trouvé")</f>
        <v>BEN004</v>
      </c>
      <c r="D467" s="17" t="str">
        <f>Consolication[[#This Row],[Nom et prénom 0 Name &amp; first name]]</f>
        <v>EBA NKOLO Glwadys Raïssa</v>
      </c>
      <c r="E467" s="17" t="str">
        <f>VLOOKUP(D467,Consolidation!B:AA,2,FALSE)</f>
        <v>CHAMBRE D'AGRICULTURE, DES PÊCHES, DE L'ELEVAGE ET DES FORÊTS DU CAMEROUN (CAPEF)</v>
      </c>
      <c r="F467" s="24" t="str" cm="1">
        <f t="array" ref="F467">_xlfn.XLOOKUP(Tableau4[[#This Row],[Nom_Beneficiaire]]&amp;H467,Classes!$D$2:$D$12000&amp;Classes!$E$2:$E$12000,Classes!$A$2:$A$12000)</f>
        <v>CLA015</v>
      </c>
      <c r="G467" s="17" t="str">
        <f>VLOOKUP(D467,Consolidation!B:AA,25,FALSE)</f>
        <v>0NSK</v>
      </c>
      <c r="H467" s="40">
        <f>VLOOKUP(D467,Consolidation!$B$2:$AH$11999,23,FALSE)</f>
        <v>1</v>
      </c>
      <c r="I467" s="65" t="str">
        <f>IF(Tableau4[[#This Row],[Cohorte]]="", "Inactif",
    IF(Tableau4[[#This Row],[Cohorte]]&gt;=30%, "Actif",
       IF(Tableau4[[#This Row],[Cohorte]]&lt;=25%, "Inactif", "À Vérifier")))</f>
        <v>Actif</v>
      </c>
    </row>
    <row r="468" spans="1:9" ht="29.5" customHeight="1" x14ac:dyDescent="0.35">
      <c r="A468" s="16" t="str">
        <f>IF(D468&lt;&gt;"","APP"&amp;TEXT(COUNTA($D$2:D468),"000"),"")</f>
        <v>APP467</v>
      </c>
      <c r="B468" s="17" t="str">
        <f>Individus[[#This Row],[ID_Individu]]</f>
        <v>IND467</v>
      </c>
      <c r="C468" s="17" t="str">
        <f>IFERROR(VLOOKUP(E468,Beneficiaires!B:C,2,FALSE),"Non trouvé")</f>
        <v>BEN004</v>
      </c>
      <c r="D468" s="17" t="str">
        <f>Consolication[[#This Row],[Nom et prénom 0 Name &amp; first name]]</f>
        <v>EDA TOGOLO Calixte Audrey</v>
      </c>
      <c r="E468" s="17" t="str">
        <f>VLOOKUP(D468,Consolidation!B:AA,2,FALSE)</f>
        <v>CHAMBRE D'AGRICULTURE, DES PÊCHES, DE L'ELEVAGE ET DES FORÊTS DU CAMEROUN (CAPEF)</v>
      </c>
      <c r="F468" s="24" t="str" cm="1">
        <f t="array" ref="F468">_xlfn.XLOOKUP(Tableau4[[#This Row],[Nom_Beneficiaire]]&amp;H468,Classes!$D$2:$D$12000&amp;Classes!$E$2:$E$12000,Classes!$A$2:$A$12000)</f>
        <v>CLA015</v>
      </c>
      <c r="G468" s="17" t="str">
        <f>VLOOKUP(D468,Consolidation!B:AA,25,FALSE)</f>
        <v>082D</v>
      </c>
      <c r="H468" s="40">
        <f>VLOOKUP(D468,Consolidation!$B$2:$AH$11999,23,FALSE)</f>
        <v>1</v>
      </c>
      <c r="I468" s="65" t="str">
        <f>IF(Tableau4[[#This Row],[Cohorte]]="", "Inactif",
    IF(Tableau4[[#This Row],[Cohorte]]&gt;=30%, "Actif",
       IF(Tableau4[[#This Row],[Cohorte]]&lt;=25%, "Inactif", "À Vérifier")))</f>
        <v>Actif</v>
      </c>
    </row>
    <row r="469" spans="1:9" ht="29.5" customHeight="1" x14ac:dyDescent="0.35">
      <c r="A469" s="16" t="str">
        <f>IF(D469&lt;&gt;"","APP"&amp;TEXT(COUNTA($D$2:D469),"000"),"")</f>
        <v>APP468</v>
      </c>
      <c r="B469" s="17" t="str">
        <f>Individus[[#This Row],[ID_Individu]]</f>
        <v>IND468</v>
      </c>
      <c r="C469" s="17" t="str">
        <f>IFERROR(VLOOKUP(E469,Beneficiaires!B:C,2,FALSE),"Non trouvé")</f>
        <v>BEN004</v>
      </c>
      <c r="D469" s="17" t="str">
        <f>Consolication[[#This Row],[Nom et prénom 0 Name &amp; first name]]</f>
        <v>EDZIMBI ESSAMA Angèle</v>
      </c>
      <c r="E469" s="17" t="str">
        <f>VLOOKUP(D469,Consolidation!B:AA,2,FALSE)</f>
        <v>CHAMBRE D'AGRICULTURE, DES PÊCHES, DE L'ELEVAGE ET DES FORÊTS DU CAMEROUN (CAPEF)</v>
      </c>
      <c r="F469" s="24" t="str" cm="1">
        <f t="array" ref="F469">_xlfn.XLOOKUP(Tableau4[[#This Row],[Nom_Beneficiaire]]&amp;H469,Classes!$D$2:$D$12000&amp;Classes!$E$2:$E$12000,Classes!$A$2:$A$12000)</f>
        <v>CLA015</v>
      </c>
      <c r="G469" s="17" t="str">
        <f>VLOOKUP(D469,Consolidation!B:AA,25,FALSE)</f>
        <v>SM5O</v>
      </c>
      <c r="H469" s="40">
        <f>VLOOKUP(D469,Consolidation!$B$2:$AH$11999,23,FALSE)</f>
        <v>1</v>
      </c>
      <c r="I469" s="65" t="str">
        <f>IF(Tableau4[[#This Row],[Cohorte]]="", "Inactif",
    IF(Tableau4[[#This Row],[Cohorte]]&gt;=30%, "Actif",
       IF(Tableau4[[#This Row],[Cohorte]]&lt;=25%, "Inactif", "À Vérifier")))</f>
        <v>Actif</v>
      </c>
    </row>
    <row r="470" spans="1:9" ht="29.5" customHeight="1" x14ac:dyDescent="0.35">
      <c r="A470" s="16" t="str">
        <f>IF(D470&lt;&gt;"","APP"&amp;TEXT(COUNTA($D$2:D470),"000"),"")</f>
        <v>APP469</v>
      </c>
      <c r="B470" s="17" t="str">
        <f>Individus[[#This Row],[ID_Individu]]</f>
        <v>IND469</v>
      </c>
      <c r="C470" s="17" t="str">
        <f>IFERROR(VLOOKUP(E470,Beneficiaires!B:C,2,FALSE),"Non trouvé")</f>
        <v>BEN004</v>
      </c>
      <c r="D470" s="17" t="str">
        <f>Consolication[[#This Row],[Nom et prénom 0 Name &amp; first name]]</f>
        <v>EKOTO Jean Claude Gariel</v>
      </c>
      <c r="E470" s="17" t="str">
        <f>VLOOKUP(D470,Consolidation!B:AA,2,FALSE)</f>
        <v>CHAMBRE D'AGRICULTURE, DES PÊCHES, DE L'ELEVAGE ET DES FORÊTS DU CAMEROUN (CAPEF)</v>
      </c>
      <c r="F470" s="24" t="str" cm="1">
        <f t="array" ref="F470">_xlfn.XLOOKUP(Tableau4[[#This Row],[Nom_Beneficiaire]]&amp;H470,Classes!$D$2:$D$12000&amp;Classes!$E$2:$E$12000,Classes!$A$2:$A$12000)</f>
        <v>CLA015</v>
      </c>
      <c r="G470" s="17" t="str">
        <f>VLOOKUP(D470,Consolidation!B:AA,25,FALSE)</f>
        <v>GIYY</v>
      </c>
      <c r="H470" s="40">
        <f>VLOOKUP(D470,Consolidation!$B$2:$AH$11999,23,FALSE)</f>
        <v>1</v>
      </c>
      <c r="I470" s="65" t="str">
        <f>IF(Tableau4[[#This Row],[Cohorte]]="", "Inactif",
    IF(Tableau4[[#This Row],[Cohorte]]&gt;=30%, "Actif",
       IF(Tableau4[[#This Row],[Cohorte]]&lt;=25%, "Inactif", "À Vérifier")))</f>
        <v>Actif</v>
      </c>
    </row>
    <row r="471" spans="1:9" ht="29.5" customHeight="1" x14ac:dyDescent="0.35">
      <c r="A471" s="16" t="str">
        <f>IF(D471&lt;&gt;"","APP"&amp;TEXT(COUNTA($D$2:D471),"000"),"")</f>
        <v>APP470</v>
      </c>
      <c r="B471" s="17" t="str">
        <f>Individus[[#This Row],[ID_Individu]]</f>
        <v>IND470</v>
      </c>
      <c r="C471" s="17" t="str">
        <f>IFERROR(VLOOKUP(E471,Beneficiaires!B:C,2,FALSE),"Non trouvé")</f>
        <v>BEN004</v>
      </c>
      <c r="D471" s="17" t="str">
        <f>Consolication[[#This Row],[Nom et prénom 0 Name &amp; first name]]</f>
        <v>ESSIMI Alexis</v>
      </c>
      <c r="E471" s="17" t="str">
        <f>VLOOKUP(D471,Consolidation!B:AA,2,FALSE)</f>
        <v>CHAMBRE D'AGRICULTURE, DES PÊCHES, DE L'ELEVAGE ET DES FORÊTS DU CAMEROUN (CAPEF)</v>
      </c>
      <c r="F471" s="24" t="str" cm="1">
        <f t="array" ref="F471">_xlfn.XLOOKUP(Tableau4[[#This Row],[Nom_Beneficiaire]]&amp;H471,Classes!$D$2:$D$12000&amp;Classes!$E$2:$E$12000,Classes!$A$2:$A$12000)</f>
        <v>CLA015</v>
      </c>
      <c r="G471" s="17" t="str">
        <f>VLOOKUP(D471,Consolidation!B:AA,25,FALSE)</f>
        <v>T9T4</v>
      </c>
      <c r="H471" s="40">
        <f>VLOOKUP(D471,Consolidation!$B$2:$AH$11999,23,FALSE)</f>
        <v>1</v>
      </c>
      <c r="I471" s="65" t="str">
        <f>IF(Tableau4[[#This Row],[Cohorte]]="", "Inactif",
    IF(Tableau4[[#This Row],[Cohorte]]&gt;=30%, "Actif",
       IF(Tableau4[[#This Row],[Cohorte]]&lt;=25%, "Inactif", "À Vérifier")))</f>
        <v>Actif</v>
      </c>
    </row>
    <row r="472" spans="1:9" ht="29.5" customHeight="1" x14ac:dyDescent="0.35">
      <c r="A472" s="16" t="str">
        <f>IF(D472&lt;&gt;"","APP"&amp;TEXT(COUNTA($D$2:D472),"000"),"")</f>
        <v>APP471</v>
      </c>
      <c r="B472" s="17" t="str">
        <f>Individus[[#This Row],[ID_Individu]]</f>
        <v>IND471</v>
      </c>
      <c r="C472" s="17" t="str">
        <f>IFERROR(VLOOKUP(E472,Beneficiaires!B:C,2,FALSE),"Non trouvé")</f>
        <v>BEN004</v>
      </c>
      <c r="D472" s="17" t="str">
        <f>Consolication[[#This Row],[Nom et prénom 0 Name &amp; first name]]</f>
        <v>ENDEZOUMOU Brice Christian</v>
      </c>
      <c r="E472" s="17" t="str">
        <f>VLOOKUP(D472,Consolidation!B:AA,2,FALSE)</f>
        <v>CHAMBRE D'AGRICULTURE, DES PÊCHES, DE L'ELEVAGE ET DES FORÊTS DU CAMEROUN (CAPEF)</v>
      </c>
      <c r="F472" s="24" t="str" cm="1">
        <f t="array" ref="F472">_xlfn.XLOOKUP(Tableau4[[#This Row],[Nom_Beneficiaire]]&amp;H472,Classes!$D$2:$D$12000&amp;Classes!$E$2:$E$12000,Classes!$A$2:$A$12000)</f>
        <v>CLA015</v>
      </c>
      <c r="G472" s="17" t="str">
        <f>VLOOKUP(D472,Consolidation!B:AA,25,FALSE)</f>
        <v>2ER2</v>
      </c>
      <c r="H472" s="40">
        <f>VLOOKUP(D472,Consolidation!$B$2:$AH$11999,23,FALSE)</f>
        <v>1</v>
      </c>
      <c r="I472" s="65" t="str">
        <f>IF(Tableau4[[#This Row],[Cohorte]]="", "Inactif",
    IF(Tableau4[[#This Row],[Cohorte]]&gt;=30%, "Actif",
       IF(Tableau4[[#This Row],[Cohorte]]&lt;=25%, "Inactif", "À Vérifier")))</f>
        <v>Actif</v>
      </c>
    </row>
    <row r="473" spans="1:9" ht="29.5" customHeight="1" x14ac:dyDescent="0.35">
      <c r="A473" s="16" t="str">
        <f>IF(D473&lt;&gt;"","APP"&amp;TEXT(COUNTA($D$2:D473),"000"),"")</f>
        <v>APP472</v>
      </c>
      <c r="B473" s="17" t="str">
        <f>Individus[[#This Row],[ID_Individu]]</f>
        <v>IND472</v>
      </c>
      <c r="C473" s="17" t="str">
        <f>IFERROR(VLOOKUP(E473,Beneficiaires!B:C,2,FALSE),"Non trouvé")</f>
        <v>BEN062</v>
      </c>
      <c r="D473" s="17" t="str">
        <f>Consolication[[#This Row],[Nom et prénom 0 Name &amp; first name]]</f>
        <v>CHANDINI MIDELE CLAIRE</v>
      </c>
      <c r="E473" s="17" t="str">
        <f>VLOOKUP(D473,Consolidation!B:AA,2,FALSE)</f>
        <v>CASSAVA GOLD</v>
      </c>
      <c r="F473" s="24" t="str" cm="1">
        <f t="array" ref="F473">_xlfn.XLOOKUP(Tableau4[[#This Row],[Nom_Beneficiaire]]&amp;H473,Classes!$D$2:$D$12000&amp;Classes!$E$2:$E$12000,Classes!$A$2:$A$12000)</f>
        <v>CLA016</v>
      </c>
      <c r="G473" s="17" t="str">
        <f>VLOOKUP(D473,Consolidation!B:AA,25,FALSE)</f>
        <v>Z90L</v>
      </c>
      <c r="H473" s="40">
        <f>VLOOKUP(D473,Consolidation!$B$2:$AH$11999,23,FALSE)</f>
        <v>1</v>
      </c>
      <c r="I473" s="65" t="str">
        <f>IF(Tableau4[[#This Row],[Cohorte]]="", "Inactif",
    IF(Tableau4[[#This Row],[Cohorte]]&gt;=30%, "Actif",
       IF(Tableau4[[#This Row],[Cohorte]]&lt;=25%, "Inactif", "À Vérifier")))</f>
        <v>Actif</v>
      </c>
    </row>
    <row r="474" spans="1:9" ht="29.5" customHeight="1" x14ac:dyDescent="0.35">
      <c r="A474" s="16" t="str">
        <f>IF(D474&lt;&gt;"","APP"&amp;TEXT(COUNTA($D$2:D474),"000"),"")</f>
        <v>APP473</v>
      </c>
      <c r="B474" s="17" t="str">
        <f>Individus[[#This Row],[ID_Individu]]</f>
        <v>IND473</v>
      </c>
      <c r="C474" s="17" t="str">
        <f>IFERROR(VLOOKUP(E474,Beneficiaires!B:C,2,FALSE),"Non trouvé")</f>
        <v>BEN004</v>
      </c>
      <c r="D474" s="17" t="str">
        <f>Consolication[[#This Row],[Nom et prénom 0 Name &amp; first name]]</f>
        <v>EYONG ESSAMA Marie Nadège</v>
      </c>
      <c r="E474" s="17" t="str">
        <f>VLOOKUP(D474,Consolidation!B:AA,2,FALSE)</f>
        <v>CHAMBRE D'AGRICULTURE, DES PÊCHES, DE L'ELEVAGE ET DES FORÊTS DU CAMEROUN (CAPEF)</v>
      </c>
      <c r="F474" s="24" t="str" cm="1">
        <f t="array" ref="F474">_xlfn.XLOOKUP(Tableau4[[#This Row],[Nom_Beneficiaire]]&amp;H474,Classes!$D$2:$D$12000&amp;Classes!$E$2:$E$12000,Classes!$A$2:$A$12000)</f>
        <v>CLA015</v>
      </c>
      <c r="G474" s="17" t="str">
        <f>VLOOKUP(D474,Consolidation!B:AA,25,FALSE)</f>
        <v>X753</v>
      </c>
      <c r="H474" s="40">
        <f>VLOOKUP(D474,Consolidation!$B$2:$AH$11999,23,FALSE)</f>
        <v>1</v>
      </c>
      <c r="I474" s="65" t="str">
        <f>IF(Tableau4[[#This Row],[Cohorte]]="", "Inactif",
    IF(Tableau4[[#This Row],[Cohorte]]&gt;=30%, "Actif",
       IF(Tableau4[[#This Row],[Cohorte]]&lt;=25%, "Inactif", "À Vérifier")))</f>
        <v>Actif</v>
      </c>
    </row>
    <row r="475" spans="1:9" ht="29.5" customHeight="1" x14ac:dyDescent="0.35">
      <c r="A475" s="16" t="str">
        <f>IF(D475&lt;&gt;"","APP"&amp;TEXT(COUNTA($D$2:D475),"000"),"")</f>
        <v>APP474</v>
      </c>
      <c r="B475" s="17" t="str">
        <f>Individus[[#This Row],[ID_Individu]]</f>
        <v>IND474</v>
      </c>
      <c r="C475" s="17" t="str">
        <f>IFERROR(VLOOKUP(E475,Beneficiaires!B:C,2,FALSE),"Non trouvé")</f>
        <v>BEN062</v>
      </c>
      <c r="D475" s="17" t="str">
        <f>Consolication[[#This Row],[Nom et prénom 0 Name &amp; first name]]</f>
        <v>KOCHOUOP SAFIATOU</v>
      </c>
      <c r="E475" s="17" t="str">
        <f>VLOOKUP(D475,Consolidation!B:AA,2,FALSE)</f>
        <v>CASSAVA GOLD</v>
      </c>
      <c r="F475" s="24" t="str" cm="1">
        <f t="array" ref="F475">_xlfn.XLOOKUP(Tableau4[[#This Row],[Nom_Beneficiaire]]&amp;H475,Classes!$D$2:$D$12000&amp;Classes!$E$2:$E$12000,Classes!$A$2:$A$12000)</f>
        <v>CLA016</v>
      </c>
      <c r="G475" s="17" t="str">
        <f>VLOOKUP(D475,Consolidation!B:AA,25,FALSE)</f>
        <v>462A</v>
      </c>
      <c r="H475" s="40">
        <f>VLOOKUP(D475,Consolidation!$B$2:$AH$11999,23,FALSE)</f>
        <v>1</v>
      </c>
      <c r="I475" s="65" t="str">
        <f>IF(Tableau4[[#This Row],[Cohorte]]="", "Inactif",
    IF(Tableau4[[#This Row],[Cohorte]]&gt;=30%, "Actif",
       IF(Tableau4[[#This Row],[Cohorte]]&lt;=25%, "Inactif", "À Vérifier")))</f>
        <v>Actif</v>
      </c>
    </row>
    <row r="476" spans="1:9" ht="29.5" customHeight="1" x14ac:dyDescent="0.35">
      <c r="A476" s="16" t="str">
        <f>IF(D476&lt;&gt;"","APP"&amp;TEXT(COUNTA($D$2:D476),"000"),"")</f>
        <v>APP475</v>
      </c>
      <c r="B476" s="17" t="str">
        <f>Individus[[#This Row],[ID_Individu]]</f>
        <v>IND475</v>
      </c>
      <c r="C476" s="17" t="str">
        <f>IFERROR(VLOOKUP(E476,Beneficiaires!B:C,2,FALSE),"Non trouvé")</f>
        <v>BEN004</v>
      </c>
      <c r="D476" s="17" t="str">
        <f>Consolication[[#This Row],[Nom et prénom 0 Name &amp; first name]]</f>
        <v>MANDOKI A DJIBEN Blandine</v>
      </c>
      <c r="E476" s="17" t="str">
        <f>VLOOKUP(D476,Consolidation!B:AA,2,FALSE)</f>
        <v>CHAMBRE D'AGRICULTURE, DES PÊCHES, DE L'ELEVAGE ET DES FORÊTS DU CAMEROUN (CAPEF)</v>
      </c>
      <c r="F476" s="24" t="str" cm="1">
        <f t="array" ref="F476">_xlfn.XLOOKUP(Tableau4[[#This Row],[Nom_Beneficiaire]]&amp;H476,Classes!$D$2:$D$12000&amp;Classes!$E$2:$E$12000,Classes!$A$2:$A$12000)</f>
        <v>CLA015</v>
      </c>
      <c r="G476" s="17" t="str">
        <f>VLOOKUP(D476,Consolidation!B:AA,25,FALSE)</f>
        <v>56YV</v>
      </c>
      <c r="H476" s="40">
        <f>VLOOKUP(D476,Consolidation!$B$2:$AH$11999,23,FALSE)</f>
        <v>1</v>
      </c>
      <c r="I476" s="65" t="str">
        <f>IF(Tableau4[[#This Row],[Cohorte]]="", "Inactif",
    IF(Tableau4[[#This Row],[Cohorte]]&gt;=30%, "Actif",
       IF(Tableau4[[#This Row],[Cohorte]]&lt;=25%, "Inactif", "À Vérifier")))</f>
        <v>Actif</v>
      </c>
    </row>
    <row r="477" spans="1:9" ht="29.5" customHeight="1" x14ac:dyDescent="0.35">
      <c r="A477" s="16" t="str">
        <f>IF(D477&lt;&gt;"","APP"&amp;TEXT(COUNTA($D$2:D477),"000"),"")</f>
        <v>APP476</v>
      </c>
      <c r="B477" s="17" t="str">
        <f>Individus[[#This Row],[ID_Individu]]</f>
        <v>IND476</v>
      </c>
      <c r="C477" s="17" t="str">
        <f>IFERROR(VLOOKUP(E477,Beneficiaires!B:C,2,FALSE),"Non trouvé")</f>
        <v>BEN004</v>
      </c>
      <c r="D477" s="17" t="str">
        <f>Consolication[[#This Row],[Nom et prénom 0 Name &amp; first name]]</f>
        <v>MBIDA ZILLI Siméon Fabrice</v>
      </c>
      <c r="E477" s="17" t="str">
        <f>VLOOKUP(D477,Consolidation!B:AA,2,FALSE)</f>
        <v>CHAMBRE D'AGRICULTURE, DES PÊCHES, DE L'ELEVAGE ET DES FORÊTS DU CAMEROUN (CAPEF)</v>
      </c>
      <c r="F477" s="24" t="str" cm="1">
        <f t="array" ref="F477">_xlfn.XLOOKUP(Tableau4[[#This Row],[Nom_Beneficiaire]]&amp;H477,Classes!$D$2:$D$12000&amp;Classes!$E$2:$E$12000,Classes!$A$2:$A$12000)</f>
        <v>CLA015</v>
      </c>
      <c r="G477" s="17" t="str">
        <f>VLOOKUP(D477,Consolidation!B:AA,25,FALSE)</f>
        <v>ED98</v>
      </c>
      <c r="H477" s="40">
        <f>VLOOKUP(D477,Consolidation!$B$2:$AH$11999,23,FALSE)</f>
        <v>1</v>
      </c>
      <c r="I477" s="65" t="str">
        <f>IF(Tableau4[[#This Row],[Cohorte]]="", "Inactif",
    IF(Tableau4[[#This Row],[Cohorte]]&gt;=30%, "Actif",
       IF(Tableau4[[#This Row],[Cohorte]]&lt;=25%, "Inactif", "À Vérifier")))</f>
        <v>Actif</v>
      </c>
    </row>
    <row r="478" spans="1:9" ht="29.5" customHeight="1" x14ac:dyDescent="0.35">
      <c r="A478" s="16" t="str">
        <f>IF(D478&lt;&gt;"","APP"&amp;TEXT(COUNTA($D$2:D478),"000"),"")</f>
        <v>APP477</v>
      </c>
      <c r="B478" s="17" t="str">
        <f>Individus[[#This Row],[ID_Individu]]</f>
        <v>IND477</v>
      </c>
      <c r="C478" s="17" t="str">
        <f>IFERROR(VLOOKUP(E478,Beneficiaires!B:C,2,FALSE),"Non trouvé")</f>
        <v>BEN062</v>
      </c>
      <c r="D478" s="17" t="str">
        <f>Consolication[[#This Row],[Nom et prénom 0 Name &amp; first name]]</f>
        <v>MOUNCHILI ADIJA</v>
      </c>
      <c r="E478" s="17" t="str">
        <f>VLOOKUP(D478,Consolidation!B:AA,2,FALSE)</f>
        <v>CASSAVA GOLD</v>
      </c>
      <c r="F478" s="24" t="str" cm="1">
        <f t="array" ref="F478">_xlfn.XLOOKUP(Tableau4[[#This Row],[Nom_Beneficiaire]]&amp;H478,Classes!$D$2:$D$12000&amp;Classes!$E$2:$E$12000,Classes!$A$2:$A$12000)</f>
        <v>CLA016</v>
      </c>
      <c r="G478" s="17" t="str">
        <f>VLOOKUP(D478,Consolidation!B:AA,25,FALSE)</f>
        <v>4H75</v>
      </c>
      <c r="H478" s="40">
        <f>VLOOKUP(D478,Consolidation!$B$2:$AH$11999,23,FALSE)</f>
        <v>1</v>
      </c>
      <c r="I478" s="65" t="str">
        <f>IF(Tableau4[[#This Row],[Cohorte]]="", "Inactif",
    IF(Tableau4[[#This Row],[Cohorte]]&gt;=30%, "Actif",
       IF(Tableau4[[#This Row],[Cohorte]]&lt;=25%, "Inactif", "À Vérifier")))</f>
        <v>Actif</v>
      </c>
    </row>
    <row r="479" spans="1:9" ht="29.5" customHeight="1" x14ac:dyDescent="0.35">
      <c r="A479" s="16" t="str">
        <f>IF(D479&lt;&gt;"","APP"&amp;TEXT(COUNTA($D$2:D479),"000"),"")</f>
        <v>APP478</v>
      </c>
      <c r="B479" s="17" t="str">
        <f>Individus[[#This Row],[ID_Individu]]</f>
        <v>IND478</v>
      </c>
      <c r="C479" s="17" t="str">
        <f>IFERROR(VLOOKUP(E479,Beneficiaires!B:C,2,FALSE),"Non trouvé")</f>
        <v>BEN004</v>
      </c>
      <c r="D479" s="17" t="str">
        <f>Consolication[[#This Row],[Nom et prénom 0 Name &amp; first name]]</f>
        <v>MEYENANE Marie Laure</v>
      </c>
      <c r="E479" s="17" t="str">
        <f>VLOOKUP(D479,Consolidation!B:AA,2,FALSE)</f>
        <v>CHAMBRE D'AGRICULTURE, DES PÊCHES, DE L'ELEVAGE ET DES FORÊTS DU CAMEROUN (CAPEF)</v>
      </c>
      <c r="F479" s="24" t="str" cm="1">
        <f t="array" ref="F479">_xlfn.XLOOKUP(Tableau4[[#This Row],[Nom_Beneficiaire]]&amp;H479,Classes!$D$2:$D$12000&amp;Classes!$E$2:$E$12000,Classes!$A$2:$A$12000)</f>
        <v>CLA015</v>
      </c>
      <c r="G479" s="17" t="str">
        <f>VLOOKUP(D479,Consolidation!B:AA,25,FALSE)</f>
        <v>0A9G</v>
      </c>
      <c r="H479" s="40">
        <f>VLOOKUP(D479,Consolidation!$B$2:$AH$11999,23,FALSE)</f>
        <v>1</v>
      </c>
      <c r="I479" s="65" t="str">
        <f>IF(Tableau4[[#This Row],[Cohorte]]="", "Inactif",
    IF(Tableau4[[#This Row],[Cohorte]]&gt;=30%, "Actif",
       IF(Tableau4[[#This Row],[Cohorte]]&lt;=25%, "Inactif", "À Vérifier")))</f>
        <v>Actif</v>
      </c>
    </row>
    <row r="480" spans="1:9" ht="29.5" customHeight="1" x14ac:dyDescent="0.35">
      <c r="A480" s="16" t="str">
        <f>IF(D480&lt;&gt;"","APP"&amp;TEXT(COUNTA($D$2:D480),"000"),"")</f>
        <v>APP479</v>
      </c>
      <c r="B480" s="17" t="str">
        <f>Individus[[#This Row],[ID_Individu]]</f>
        <v>IND479</v>
      </c>
      <c r="C480" s="17" t="str">
        <f>IFERROR(VLOOKUP(E480,Beneficiaires!B:C,2,FALSE),"Non trouvé")</f>
        <v>BEN004</v>
      </c>
      <c r="D480" s="17" t="str">
        <f>Consolication[[#This Row],[Nom et prénom 0 Name &amp; first name]]</f>
        <v>MOUTO ZINGA Nadette Graziella</v>
      </c>
      <c r="E480" s="17" t="str">
        <f>VLOOKUP(D480,Consolidation!B:AA,2,FALSE)</f>
        <v>CHAMBRE D'AGRICULTURE, DES PÊCHES, DE L'ELEVAGE ET DES FORÊTS DU CAMEROUN (CAPEF)</v>
      </c>
      <c r="F480" s="24" t="str" cm="1">
        <f t="array" ref="F480">_xlfn.XLOOKUP(Tableau4[[#This Row],[Nom_Beneficiaire]]&amp;H480,Classes!$D$2:$D$12000&amp;Classes!$E$2:$E$12000,Classes!$A$2:$A$12000)</f>
        <v>CLA015</v>
      </c>
      <c r="G480" s="17" t="str">
        <f>VLOOKUP(D480,Consolidation!B:AA,25,FALSE)</f>
        <v>YXCR</v>
      </c>
      <c r="H480" s="40">
        <f>VLOOKUP(D480,Consolidation!$B$2:$AH$11999,23,FALSE)</f>
        <v>1</v>
      </c>
      <c r="I480" s="65" t="str">
        <f>IF(Tableau4[[#This Row],[Cohorte]]="", "Inactif",
    IF(Tableau4[[#This Row],[Cohorte]]&gt;=30%, "Actif",
       IF(Tableau4[[#This Row],[Cohorte]]&lt;=25%, "Inactif", "À Vérifier")))</f>
        <v>Actif</v>
      </c>
    </row>
    <row r="481" spans="1:9" ht="29.5" customHeight="1" x14ac:dyDescent="0.35">
      <c r="A481" s="16" t="str">
        <f>IF(D481&lt;&gt;"","APP"&amp;TEXT(COUNTA($D$2:D481),"000"),"")</f>
        <v>APP480</v>
      </c>
      <c r="B481" s="17" t="str">
        <f>Individus[[#This Row],[ID_Individu]]</f>
        <v>IND480</v>
      </c>
      <c r="C481" s="17" t="str">
        <f>IFERROR(VLOOKUP(E481,Beneficiaires!B:C,2,FALSE),"Non trouvé")</f>
        <v>BEN004</v>
      </c>
      <c r="D481" s="17" t="str">
        <f>Consolication[[#This Row],[Nom et prénom 0 Name &amp; first name]]</f>
        <v>MVOMO ESSOUMA Gaston Sedrique</v>
      </c>
      <c r="E481" s="17" t="str">
        <f>VLOOKUP(D481,Consolidation!B:AA,2,FALSE)</f>
        <v>CHAMBRE D'AGRICULTURE, DES PÊCHES, DE L'ELEVAGE ET DES FORÊTS DU CAMEROUN (CAPEF)</v>
      </c>
      <c r="F481" s="24" t="str" cm="1">
        <f t="array" ref="F481">_xlfn.XLOOKUP(Tableau4[[#This Row],[Nom_Beneficiaire]]&amp;H481,Classes!$D$2:$D$12000&amp;Classes!$E$2:$E$12000,Classes!$A$2:$A$12000)</f>
        <v>CLA015</v>
      </c>
      <c r="G481" s="17" t="str">
        <f>VLOOKUP(D481,Consolidation!B:AA,25,FALSE)</f>
        <v>0ME5</v>
      </c>
      <c r="H481" s="40">
        <f>VLOOKUP(D481,Consolidation!$B$2:$AH$11999,23,FALSE)</f>
        <v>1</v>
      </c>
      <c r="I481" s="65" t="str">
        <f>IF(Tableau4[[#This Row],[Cohorte]]="", "Inactif",
    IF(Tableau4[[#This Row],[Cohorte]]&gt;=30%, "Actif",
       IF(Tableau4[[#This Row],[Cohorte]]&lt;=25%, "Inactif", "À Vérifier")))</f>
        <v>Actif</v>
      </c>
    </row>
    <row r="482" spans="1:9" ht="29.5" customHeight="1" x14ac:dyDescent="0.35">
      <c r="A482" s="16" t="str">
        <f>IF(D482&lt;&gt;"","APP"&amp;TEXT(COUNTA($D$2:D482),"000"),"")</f>
        <v>APP481</v>
      </c>
      <c r="B482" s="17" t="str">
        <f>Individus[[#This Row],[ID_Individu]]</f>
        <v>IND481</v>
      </c>
      <c r="C482" s="17" t="str">
        <f>IFERROR(VLOOKUP(E482,Beneficiaires!B:C,2,FALSE),"Non trouvé")</f>
        <v>BEN004</v>
      </c>
      <c r="D482" s="17" t="str">
        <f>Consolication[[#This Row],[Nom et prénom 0 Name &amp; first name]]</f>
        <v>NGO BITJONG Marie La Belle</v>
      </c>
      <c r="E482" s="17" t="str">
        <f>VLOOKUP(D482,Consolidation!B:AA,2,FALSE)</f>
        <v>CHAMBRE D'AGRICULTURE, DES PÊCHES, DE L'ELEVAGE ET DES FORÊTS DU CAMEROUN (CAPEF)</v>
      </c>
      <c r="F482" s="24" t="str" cm="1">
        <f t="array" ref="F482">_xlfn.XLOOKUP(Tableau4[[#This Row],[Nom_Beneficiaire]]&amp;H482,Classes!$D$2:$D$12000&amp;Classes!$E$2:$E$12000,Classes!$A$2:$A$12000)</f>
        <v>CLA015</v>
      </c>
      <c r="G482" s="17" t="str">
        <f>VLOOKUP(D482,Consolidation!B:AA,25,FALSE)</f>
        <v>C3Y9</v>
      </c>
      <c r="H482" s="40">
        <f>VLOOKUP(D482,Consolidation!$B$2:$AH$11999,23,FALSE)</f>
        <v>1</v>
      </c>
      <c r="I482" s="65" t="str">
        <f>IF(Tableau4[[#This Row],[Cohorte]]="", "Inactif",
    IF(Tableau4[[#This Row],[Cohorte]]&gt;=30%, "Actif",
       IF(Tableau4[[#This Row],[Cohorte]]&lt;=25%, "Inactif", "À Vérifier")))</f>
        <v>Actif</v>
      </c>
    </row>
    <row r="483" spans="1:9" ht="29.5" customHeight="1" x14ac:dyDescent="0.35">
      <c r="A483" s="16" t="str">
        <f>IF(D483&lt;&gt;"","APP"&amp;TEXT(COUNTA($D$2:D483),"000"),"")</f>
        <v>APP482</v>
      </c>
      <c r="B483" s="17" t="str">
        <f>Individus[[#This Row],[ID_Individu]]</f>
        <v>IND482</v>
      </c>
      <c r="C483" s="17" t="str">
        <f>IFERROR(VLOOKUP(E483,Beneficiaires!B:C,2,FALSE),"Non trouvé")</f>
        <v>BEN004</v>
      </c>
      <c r="D483" s="17" t="str">
        <f>Consolication[[#This Row],[Nom et prénom 0 Name &amp; first name]]</f>
        <v>OBOUNOU Joseph René</v>
      </c>
      <c r="E483" s="17" t="str">
        <f>VLOOKUP(D483,Consolidation!B:AA,2,FALSE)</f>
        <v>CHAMBRE D'AGRICULTURE, DES PÊCHES, DE L'ELEVAGE ET DES FORÊTS DU CAMEROUN (CAPEF)</v>
      </c>
      <c r="F483" s="24" t="str" cm="1">
        <f t="array" ref="F483">_xlfn.XLOOKUP(Tableau4[[#This Row],[Nom_Beneficiaire]]&amp;H483,Classes!$D$2:$D$12000&amp;Classes!$E$2:$E$12000,Classes!$A$2:$A$12000)</f>
        <v>CLA015</v>
      </c>
      <c r="G483" s="17" t="str">
        <f>VLOOKUP(D483,Consolidation!B:AA,25,FALSE)</f>
        <v>H5Y6</v>
      </c>
      <c r="H483" s="40">
        <f>VLOOKUP(D483,Consolidation!$B$2:$AH$11999,23,FALSE)</f>
        <v>1</v>
      </c>
      <c r="I483" s="65" t="str">
        <f>IF(Tableau4[[#This Row],[Cohorte]]="", "Inactif",
    IF(Tableau4[[#This Row],[Cohorte]]&gt;=30%, "Actif",
       IF(Tableau4[[#This Row],[Cohorte]]&lt;=25%, "Inactif", "À Vérifier")))</f>
        <v>Actif</v>
      </c>
    </row>
    <row r="484" spans="1:9" ht="29.5" customHeight="1" x14ac:dyDescent="0.35">
      <c r="A484" s="16" t="str">
        <f>IF(D484&lt;&gt;"","APP"&amp;TEXT(COUNTA($D$2:D484),"000"),"")</f>
        <v>APP483</v>
      </c>
      <c r="B484" s="17" t="str">
        <f>Individus[[#This Row],[ID_Individu]]</f>
        <v>IND483</v>
      </c>
      <c r="C484" s="17" t="str">
        <f>IFERROR(VLOOKUP(E484,Beneficiaires!B:C,2,FALSE),"Non trouvé")</f>
        <v>BEN004</v>
      </c>
      <c r="D484" s="17" t="str">
        <f>Consolication[[#This Row],[Nom et prénom 0 Name &amp; first name]]</f>
        <v>REYMONDO Alevinat Théodore Auguste</v>
      </c>
      <c r="E484" s="17" t="str">
        <f>VLOOKUP(D484,Consolidation!B:AA,2,FALSE)</f>
        <v>CHAMBRE D'AGRICULTURE, DES PÊCHES, DE L'ELEVAGE ET DES FORÊTS DU CAMEROUN (CAPEF)</v>
      </c>
      <c r="F484" s="24" t="str" cm="1">
        <f t="array" ref="F484">_xlfn.XLOOKUP(Tableau4[[#This Row],[Nom_Beneficiaire]]&amp;H484,Classes!$D$2:$D$12000&amp;Classes!$E$2:$E$12000,Classes!$A$2:$A$12000)</f>
        <v>CLA015</v>
      </c>
      <c r="G484" s="17" t="str">
        <f>VLOOKUP(D484,Consolidation!B:AA,25,FALSE)</f>
        <v>15JS</v>
      </c>
      <c r="H484" s="40">
        <f>VLOOKUP(D484,Consolidation!$B$2:$AH$11999,23,FALSE)</f>
        <v>1</v>
      </c>
      <c r="I484" s="65" t="str">
        <f>IF(Tableau4[[#This Row],[Cohorte]]="", "Inactif",
    IF(Tableau4[[#This Row],[Cohorte]]&gt;=30%, "Actif",
       IF(Tableau4[[#This Row],[Cohorte]]&lt;=25%, "Inactif", "À Vérifier")))</f>
        <v>Actif</v>
      </c>
    </row>
    <row r="485" spans="1:9" ht="29.5" customHeight="1" x14ac:dyDescent="0.35">
      <c r="A485" s="16" t="str">
        <f>IF(D485&lt;&gt;"","APP"&amp;TEXT(COUNTA($D$2:D485),"000"),"")</f>
        <v>APP484</v>
      </c>
      <c r="B485" s="17" t="str">
        <f>Individus[[#This Row],[ID_Individu]]</f>
        <v>IND484</v>
      </c>
      <c r="C485" s="17" t="str">
        <f>IFERROR(VLOOKUP(E485,Beneficiaires!B:C,2,FALSE),"Non trouvé")</f>
        <v>BEN004</v>
      </c>
      <c r="D485" s="17" t="str">
        <f>Consolication[[#This Row],[Nom et prénom 0 Name &amp; first name]]</f>
        <v>TSOGO Rameline Olive</v>
      </c>
      <c r="E485" s="17" t="str">
        <f>VLOOKUP(D485,Consolidation!B:AA,2,FALSE)</f>
        <v>CHAMBRE D'AGRICULTURE, DES PÊCHES, DE L'ELEVAGE ET DES FORÊTS DU CAMEROUN (CAPEF)</v>
      </c>
      <c r="F485" s="24" t="str" cm="1">
        <f t="array" ref="F485">_xlfn.XLOOKUP(Tableau4[[#This Row],[Nom_Beneficiaire]]&amp;H485,Classes!$D$2:$D$12000&amp;Classes!$E$2:$E$12000,Classes!$A$2:$A$12000)</f>
        <v>CLA015</v>
      </c>
      <c r="G485" s="17" t="str">
        <f>VLOOKUP(D485,Consolidation!B:AA,25,FALSE)</f>
        <v>ZP99</v>
      </c>
      <c r="H485" s="40">
        <f>VLOOKUP(D485,Consolidation!$B$2:$AH$11999,23,FALSE)</f>
        <v>1</v>
      </c>
      <c r="I485" s="65" t="str">
        <f>IF(Tableau4[[#This Row],[Cohorte]]="", "Inactif",
    IF(Tableau4[[#This Row],[Cohorte]]&gt;=30%, "Actif",
       IF(Tableau4[[#This Row],[Cohorte]]&lt;=25%, "Inactif", "À Vérifier")))</f>
        <v>Actif</v>
      </c>
    </row>
    <row r="486" spans="1:9" ht="29.5" customHeight="1" x14ac:dyDescent="0.35">
      <c r="A486" s="16" t="str">
        <f>IF(D486&lt;&gt;"","APP"&amp;TEXT(COUNTA($D$2:D486),"000"),"")</f>
        <v>APP485</v>
      </c>
      <c r="B486" s="17" t="str">
        <f>Individus[[#This Row],[ID_Individu]]</f>
        <v>IND485</v>
      </c>
      <c r="C486" s="17" t="str">
        <f>IFERROR(VLOOKUP(E486,Beneficiaires!B:C,2,FALSE),"Non trouvé")</f>
        <v>BEN004</v>
      </c>
      <c r="D486" s="17" t="str">
        <f>Consolication[[#This Row],[Nom et prénom 0 Name &amp; first name]]</f>
        <v>YAKAM Clarisse Armande</v>
      </c>
      <c r="E486" s="17" t="str">
        <f>VLOOKUP(D486,Consolidation!B:AA,2,FALSE)</f>
        <v>CHAMBRE D'AGRICULTURE, DES PÊCHES, DE L'ELEVAGE ET DES FORÊTS DU CAMEROUN (CAPEF)</v>
      </c>
      <c r="F486" s="24" t="str" cm="1">
        <f t="array" ref="F486">_xlfn.XLOOKUP(Tableau4[[#This Row],[Nom_Beneficiaire]]&amp;H486,Classes!$D$2:$D$12000&amp;Classes!$E$2:$E$12000,Classes!$A$2:$A$12000)</f>
        <v>CLA015</v>
      </c>
      <c r="G486" s="17" t="str">
        <f>VLOOKUP(D486,Consolidation!B:AA,25,FALSE)</f>
        <v>I65Z</v>
      </c>
      <c r="H486" s="40">
        <f>VLOOKUP(D486,Consolidation!$B$2:$AH$11999,23,FALSE)</f>
        <v>1</v>
      </c>
      <c r="I486" s="65" t="str">
        <f>IF(Tableau4[[#This Row],[Cohorte]]="", "Inactif",
    IF(Tableau4[[#This Row],[Cohorte]]&gt;=30%, "Actif",
       IF(Tableau4[[#This Row],[Cohorte]]&lt;=25%, "Inactif", "À Vérifier")))</f>
        <v>Actif</v>
      </c>
    </row>
    <row r="487" spans="1:9" ht="29.5" customHeight="1" x14ac:dyDescent="0.35">
      <c r="A487" s="16" t="str">
        <f>IF(D487&lt;&gt;"","APP"&amp;TEXT(COUNTA($D$2:D487),"000"),"")</f>
        <v>APP486</v>
      </c>
      <c r="B487" s="17" t="str">
        <f>Individus[[#This Row],[ID_Individu]]</f>
        <v>IND486</v>
      </c>
      <c r="C487" s="17" t="str">
        <f>IFERROR(VLOOKUP(E487,Beneficiaires!B:C,2,FALSE),"Non trouvé")</f>
        <v>BEN004</v>
      </c>
      <c r="D487" s="17" t="str">
        <f>Consolication[[#This Row],[Nom et prénom 0 Name &amp; first name]]</f>
        <v>ZANGA ELE Remy Dylane</v>
      </c>
      <c r="E487" s="17" t="str">
        <f>VLOOKUP(D487,Consolidation!B:AA,2,FALSE)</f>
        <v>CHAMBRE D'AGRICULTURE, DES PÊCHES, DE L'ELEVAGE ET DES FORÊTS DU CAMEROUN (CAPEF)</v>
      </c>
      <c r="F487" s="24" t="str" cm="1">
        <f t="array" ref="F487">_xlfn.XLOOKUP(Tableau4[[#This Row],[Nom_Beneficiaire]]&amp;H487,Classes!$D$2:$D$12000&amp;Classes!$E$2:$E$12000,Classes!$A$2:$A$12000)</f>
        <v>CLA015</v>
      </c>
      <c r="G487" s="17" t="str">
        <f>VLOOKUP(D487,Consolidation!B:AA,25,FALSE)</f>
        <v>937J</v>
      </c>
      <c r="H487" s="40">
        <f>VLOOKUP(D487,Consolidation!$B$2:$AH$11999,23,FALSE)</f>
        <v>1</v>
      </c>
      <c r="I487" s="65" t="str">
        <f>IF(Tableau4[[#This Row],[Cohorte]]="", "Inactif",
    IF(Tableau4[[#This Row],[Cohorte]]&gt;=30%, "Actif",
       IF(Tableau4[[#This Row],[Cohorte]]&lt;=25%, "Inactif", "À Vérifier")))</f>
        <v>Actif</v>
      </c>
    </row>
    <row r="488" spans="1:9" ht="29.5" customHeight="1" x14ac:dyDescent="0.35">
      <c r="A488" s="16" t="str">
        <f>IF(D488&lt;&gt;"","APP"&amp;TEXT(COUNTA($D$2:D488),"000"),"")</f>
        <v>APP487</v>
      </c>
      <c r="B488" s="17" t="str">
        <f>Individus[[#This Row],[ID_Individu]]</f>
        <v>IND487</v>
      </c>
      <c r="C488" s="17" t="str">
        <f>IFERROR(VLOOKUP(E488,Beneficiaires!B:C,2,FALSE),"Non trouvé")</f>
        <v>BEN062</v>
      </c>
      <c r="D488" s="17" t="str">
        <f>Consolication[[#This Row],[Nom et prénom 0 Name &amp; first name]]</f>
        <v>MOUNCHILI LINDA</v>
      </c>
      <c r="E488" s="17" t="str">
        <f>VLOOKUP(D488,Consolidation!B:AA,2,FALSE)</f>
        <v>CASSAVA GOLD</v>
      </c>
      <c r="F488" s="24" t="str" cm="1">
        <f t="array" ref="F488">_xlfn.XLOOKUP(Tableau4[[#This Row],[Nom_Beneficiaire]]&amp;H488,Classes!$D$2:$D$12000&amp;Classes!$E$2:$E$12000,Classes!$A$2:$A$12000)</f>
        <v>CLA016</v>
      </c>
      <c r="G488" s="17" t="str">
        <f>VLOOKUP(D488,Consolidation!B:AA,25,FALSE)</f>
        <v>Q415</v>
      </c>
      <c r="H488" s="40">
        <f>VLOOKUP(D488,Consolidation!$B$2:$AH$11999,23,FALSE)</f>
        <v>1</v>
      </c>
      <c r="I488" s="65" t="str">
        <f>IF(Tableau4[[#This Row],[Cohorte]]="", "Inactif",
    IF(Tableau4[[#This Row],[Cohorte]]&gt;=30%, "Actif",
       IF(Tableau4[[#This Row],[Cohorte]]&lt;=25%, "Inactif", "À Vérifier")))</f>
        <v>Actif</v>
      </c>
    </row>
    <row r="489" spans="1:9" ht="29.5" customHeight="1" x14ac:dyDescent="0.35">
      <c r="A489" s="16" t="str">
        <f>IF(D489&lt;&gt;"","APP"&amp;TEXT(COUNTA($D$2:D489),"000"),"")</f>
        <v>APP488</v>
      </c>
      <c r="B489" s="17" t="str">
        <f>Individus[[#This Row],[ID_Individu]]</f>
        <v>IND488</v>
      </c>
      <c r="C489" s="17" t="str">
        <f>IFERROR(VLOOKUP(E489,Beneficiaires!B:C,2,FALSE),"Non trouvé")</f>
        <v>BEN062</v>
      </c>
      <c r="D489" s="17" t="str">
        <f>Consolication[[#This Row],[Nom et prénom 0 Name &amp; first name]]</f>
        <v>NFOUT OUSSENA</v>
      </c>
      <c r="E489" s="17" t="str">
        <f>VLOOKUP(D489,Consolidation!B:AA,2,FALSE)</f>
        <v>CASSAVA GOLD</v>
      </c>
      <c r="F489" s="24" t="str" cm="1">
        <f t="array" ref="F489">_xlfn.XLOOKUP(Tableau4[[#This Row],[Nom_Beneficiaire]]&amp;H489,Classes!$D$2:$D$12000&amp;Classes!$E$2:$E$12000,Classes!$A$2:$A$12000)</f>
        <v>CLA016</v>
      </c>
      <c r="G489" s="17" t="str">
        <f>VLOOKUP(D489,Consolidation!B:AA,25,FALSE)</f>
        <v>7SKN</v>
      </c>
      <c r="H489" s="40">
        <f>VLOOKUP(D489,Consolidation!$B$2:$AH$11999,23,FALSE)</f>
        <v>1</v>
      </c>
      <c r="I489" s="65" t="str">
        <f>IF(Tableau4[[#This Row],[Cohorte]]="", "Inactif",
    IF(Tableau4[[#This Row],[Cohorte]]&gt;=30%, "Actif",
       IF(Tableau4[[#This Row],[Cohorte]]&lt;=25%, "Inactif", "À Vérifier")))</f>
        <v>Actif</v>
      </c>
    </row>
    <row r="490" spans="1:9" ht="29.5" customHeight="1" x14ac:dyDescent="0.35">
      <c r="A490" s="16" t="str">
        <f>IF(D490&lt;&gt;"","APP"&amp;TEXT(COUNTA($D$2:D490),"000"),"")</f>
        <v>APP489</v>
      </c>
      <c r="B490" s="17" t="str">
        <f>Individus[[#This Row],[ID_Individu]]</f>
        <v>IND489</v>
      </c>
      <c r="C490" s="17" t="str">
        <f>IFERROR(VLOOKUP(E490,Beneficiaires!B:C,2,FALSE),"Non trouvé")</f>
        <v>BEN062</v>
      </c>
      <c r="D490" s="17" t="str">
        <f>Consolication[[#This Row],[Nom et prénom 0 Name &amp; first name]]</f>
        <v>NPOUMIE JOUERETOU</v>
      </c>
      <c r="E490" s="17" t="str">
        <f>VLOOKUP(D490,Consolidation!B:AA,2,FALSE)</f>
        <v>CASSAVA GOLD</v>
      </c>
      <c r="F490" s="24" t="str" cm="1">
        <f t="array" ref="F490">_xlfn.XLOOKUP(Tableau4[[#This Row],[Nom_Beneficiaire]]&amp;H490,Classes!$D$2:$D$12000&amp;Classes!$E$2:$E$12000,Classes!$A$2:$A$12000)</f>
        <v>CLA016</v>
      </c>
      <c r="G490" s="17" t="str">
        <f>VLOOKUP(D490,Consolidation!B:AA,25,FALSE)</f>
        <v>JICH</v>
      </c>
      <c r="H490" s="40">
        <f>VLOOKUP(D490,Consolidation!$B$2:$AH$11999,23,FALSE)</f>
        <v>1</v>
      </c>
      <c r="I490" s="65" t="str">
        <f>IF(Tableau4[[#This Row],[Cohorte]]="", "Inactif",
    IF(Tableau4[[#This Row],[Cohorte]]&gt;=30%, "Actif",
       IF(Tableau4[[#This Row],[Cohorte]]&lt;=25%, "Inactif", "À Vérifier")))</f>
        <v>Actif</v>
      </c>
    </row>
    <row r="491" spans="1:9" ht="29.5" customHeight="1" x14ac:dyDescent="0.35">
      <c r="A491" s="16" t="str">
        <f>IF(D491&lt;&gt;"","APP"&amp;TEXT(COUNTA($D$2:D491),"000"),"")</f>
        <v>APP490</v>
      </c>
      <c r="B491" s="17" t="str">
        <f>Individus[[#This Row],[ID_Individu]]</f>
        <v>IND490</v>
      </c>
      <c r="C491" s="17" t="str">
        <f>IFERROR(VLOOKUP(E491,Beneficiaires!B:C,2,FALSE),"Non trouvé")</f>
        <v>BEN062</v>
      </c>
      <c r="D491" s="17" t="str">
        <f>Consolication[[#This Row],[Nom et prénom 0 Name &amp; first name]]</f>
        <v>NJIENJOU MBOHOU FADIMATOU</v>
      </c>
      <c r="E491" s="17" t="str">
        <f>VLOOKUP(D491,Consolidation!B:AA,2,FALSE)</f>
        <v>CASSAVA GOLD</v>
      </c>
      <c r="F491" s="24" t="str" cm="1">
        <f t="array" ref="F491">_xlfn.XLOOKUP(Tableau4[[#This Row],[Nom_Beneficiaire]]&amp;H491,Classes!$D$2:$D$12000&amp;Classes!$E$2:$E$12000,Classes!$A$2:$A$12000)</f>
        <v>CLA016</v>
      </c>
      <c r="G491" s="17" t="str">
        <f>VLOOKUP(D491,Consolidation!B:AA,25,FALSE)</f>
        <v>BIU3</v>
      </c>
      <c r="H491" s="40">
        <f>VLOOKUP(D491,Consolidation!$B$2:$AH$11999,23,FALSE)</f>
        <v>1</v>
      </c>
      <c r="I491" s="65" t="str">
        <f>IF(Tableau4[[#This Row],[Cohorte]]="", "Inactif",
    IF(Tableau4[[#This Row],[Cohorte]]&gt;=30%, "Actif",
       IF(Tableau4[[#This Row],[Cohorte]]&lt;=25%, "Inactif", "À Vérifier")))</f>
        <v>Actif</v>
      </c>
    </row>
    <row r="492" spans="1:9" ht="29.5" customHeight="1" x14ac:dyDescent="0.35">
      <c r="A492" s="16" t="str">
        <f>IF(D492&lt;&gt;"","APP"&amp;TEXT(COUNTA($D$2:D492),"000"),"")</f>
        <v>APP491</v>
      </c>
      <c r="B492" s="17" t="str">
        <f>Individus[[#This Row],[ID_Individu]]</f>
        <v>IND491</v>
      </c>
      <c r="C492" s="17" t="str">
        <f>IFERROR(VLOOKUP(E492,Beneficiaires!B:C,2,FALSE),"Non trouvé")</f>
        <v>BEN062</v>
      </c>
      <c r="D492" s="17" t="str">
        <f>Consolication[[#This Row],[Nom et prénom 0 Name &amp; first name]]</f>
        <v>MBOUOMBOUO RAIMATOU</v>
      </c>
      <c r="E492" s="17" t="str">
        <f>VLOOKUP(D492,Consolidation!B:AA,2,FALSE)</f>
        <v>CASSAVA GOLD</v>
      </c>
      <c r="F492" s="24" t="str" cm="1">
        <f t="array" ref="F492">_xlfn.XLOOKUP(Tableau4[[#This Row],[Nom_Beneficiaire]]&amp;H492,Classes!$D$2:$D$12000&amp;Classes!$E$2:$E$12000,Classes!$A$2:$A$12000)</f>
        <v>CLA016</v>
      </c>
      <c r="G492" s="17" t="str">
        <f>VLOOKUP(D492,Consolidation!B:AA,25,FALSE)</f>
        <v>0L71</v>
      </c>
      <c r="H492" s="40">
        <f>VLOOKUP(D492,Consolidation!$B$2:$AH$11999,23,FALSE)</f>
        <v>1</v>
      </c>
      <c r="I492" s="65" t="str">
        <f>IF(Tableau4[[#This Row],[Cohorte]]="", "Inactif",
    IF(Tableau4[[#This Row],[Cohorte]]&gt;=30%, "Actif",
       IF(Tableau4[[#This Row],[Cohorte]]&lt;=25%, "Inactif", "À Vérifier")))</f>
        <v>Actif</v>
      </c>
    </row>
    <row r="493" spans="1:9" ht="29.5" customHeight="1" x14ac:dyDescent="0.35">
      <c r="A493" s="16" t="str">
        <f>IF(D493&lt;&gt;"","APP"&amp;TEXT(COUNTA($D$2:D493),"000"),"")</f>
        <v>APP492</v>
      </c>
      <c r="B493" s="17" t="str">
        <f>Individus[[#This Row],[ID_Individu]]</f>
        <v>IND492</v>
      </c>
      <c r="C493" s="17" t="str">
        <f>IFERROR(VLOOKUP(E493,Beneficiaires!B:C,2,FALSE),"Non trouvé")</f>
        <v>BEN062</v>
      </c>
      <c r="D493" s="17" t="str">
        <f>Consolication[[#This Row],[Nom et prénom 0 Name &amp; first name]]</f>
        <v>TEWOUO NJOYA ADIJA</v>
      </c>
      <c r="E493" s="17" t="str">
        <f>VLOOKUP(D493,Consolidation!B:AA,2,FALSE)</f>
        <v>CASSAVA GOLD</v>
      </c>
      <c r="F493" s="24" t="str" cm="1">
        <f t="array" ref="F493">_xlfn.XLOOKUP(Tableau4[[#This Row],[Nom_Beneficiaire]]&amp;H493,Classes!$D$2:$D$12000&amp;Classes!$E$2:$E$12000,Classes!$A$2:$A$12000)</f>
        <v>CLA016</v>
      </c>
      <c r="G493" s="17" t="str">
        <f>VLOOKUP(D493,Consolidation!B:AA,25,FALSE)</f>
        <v>8QJ4</v>
      </c>
      <c r="H493" s="40">
        <f>VLOOKUP(D493,Consolidation!$B$2:$AH$11999,23,FALSE)</f>
        <v>1</v>
      </c>
      <c r="I493" s="65" t="str">
        <f>IF(Tableau4[[#This Row],[Cohorte]]="", "Inactif",
    IF(Tableau4[[#This Row],[Cohorte]]&gt;=30%, "Actif",
       IF(Tableau4[[#This Row],[Cohorte]]&lt;=25%, "Inactif", "À Vérifier")))</f>
        <v>Actif</v>
      </c>
    </row>
    <row r="494" spans="1:9" ht="29.5" customHeight="1" x14ac:dyDescent="0.35">
      <c r="A494" s="16" t="str">
        <f>IF(D494&lt;&gt;"","APP"&amp;TEXT(COUNTA($D$2:D494),"000"),"")</f>
        <v>APP493</v>
      </c>
      <c r="B494" s="17" t="str">
        <f>Individus[[#This Row],[ID_Individu]]</f>
        <v>IND493</v>
      </c>
      <c r="C494" s="17" t="str">
        <f>IFERROR(VLOOKUP(E494,Beneficiaires!B:C,2,FALSE),"Non trouvé")</f>
        <v>BEN062</v>
      </c>
      <c r="D494" s="17" t="str">
        <f>Consolication[[#This Row],[Nom et prénom 0 Name &amp; first name]]</f>
        <v>MVEING MONDO VIOLAINE</v>
      </c>
      <c r="E494" s="17" t="str">
        <f>VLOOKUP(D494,Consolidation!B:AA,2,FALSE)</f>
        <v>CASSAVA GOLD</v>
      </c>
      <c r="F494" s="24" t="str" cm="1">
        <f t="array" ref="F494">_xlfn.XLOOKUP(Tableau4[[#This Row],[Nom_Beneficiaire]]&amp;H494,Classes!$D$2:$D$12000&amp;Classes!$E$2:$E$12000,Classes!$A$2:$A$12000)</f>
        <v>CLA016</v>
      </c>
      <c r="G494" s="17" t="str">
        <f>VLOOKUP(D494,Consolidation!B:AA,25,FALSE)</f>
        <v>Z9GD</v>
      </c>
      <c r="H494" s="40">
        <f>VLOOKUP(D494,Consolidation!$B$2:$AH$11999,23,FALSE)</f>
        <v>1</v>
      </c>
      <c r="I494" s="65" t="str">
        <f>IF(Tableau4[[#This Row],[Cohorte]]="", "Inactif",
    IF(Tableau4[[#This Row],[Cohorte]]&gt;=30%, "Actif",
       IF(Tableau4[[#This Row],[Cohorte]]&lt;=25%, "Inactif", "À Vérifier")))</f>
        <v>Actif</v>
      </c>
    </row>
    <row r="495" spans="1:9" ht="29.5" customHeight="1" x14ac:dyDescent="0.35">
      <c r="A495" s="16" t="str">
        <f>IF(D495&lt;&gt;"","APP"&amp;TEXT(COUNTA($D$2:D495),"000"),"")</f>
        <v>APP494</v>
      </c>
      <c r="B495" s="17" t="str">
        <f>Individus[[#This Row],[ID_Individu]]</f>
        <v>IND494</v>
      </c>
      <c r="C495" s="17" t="str">
        <f>IFERROR(VLOOKUP(E495,Beneficiaires!B:C,2,FALSE),"Non trouvé")</f>
        <v>BEN023</v>
      </c>
      <c r="D495" s="17" t="str">
        <f>Consolication[[#This Row],[Nom et prénom 0 Name &amp; first name]]</f>
        <v>ADA ARISTIDE .B</v>
      </c>
      <c r="E495" s="17" t="str">
        <f>VLOOKUP(D495,Consolidation!B:AA,2,FALSE)</f>
        <v>ASSOCIATION DES ENTREPRENEURS INGENIEUX D'AFRIQUE (ASENIA)</v>
      </c>
      <c r="F495" s="24" t="str" cm="1">
        <f t="array" ref="F495">_xlfn.XLOOKUP(Tableau4[[#This Row],[Nom_Beneficiaire]]&amp;H495,Classes!$D$2:$D$12000&amp;Classes!$E$2:$E$12000,Classes!$A$2:$A$12000)</f>
        <v>CLA017</v>
      </c>
      <c r="G495" s="17" t="str">
        <f>VLOOKUP(D495,Consolidation!B:AA,25,FALSE)</f>
        <v>M6C2</v>
      </c>
      <c r="H495" s="40">
        <f>VLOOKUP(D495,Consolidation!$B$2:$AH$11999,23,FALSE)</f>
        <v>1</v>
      </c>
      <c r="I495" s="65" t="str">
        <f>IF(Tableau4[[#This Row],[Cohorte]]="", "Inactif",
    IF(Tableau4[[#This Row],[Cohorte]]&gt;=30%, "Actif",
       IF(Tableau4[[#This Row],[Cohorte]]&lt;=25%, "Inactif", "À Vérifier")))</f>
        <v>Actif</v>
      </c>
    </row>
    <row r="496" spans="1:9" ht="29.5" customHeight="1" x14ac:dyDescent="0.35">
      <c r="A496" s="16" t="str">
        <f>IF(D496&lt;&gt;"","APP"&amp;TEXT(COUNTA($D$2:D496),"000"),"")</f>
        <v>APP495</v>
      </c>
      <c r="B496" s="17" t="str">
        <f>Individus[[#This Row],[ID_Individu]]</f>
        <v>IND495</v>
      </c>
      <c r="C496" s="17" t="str">
        <f>IFERROR(VLOOKUP(E496,Beneficiaires!B:C,2,FALSE),"Non trouvé")</f>
        <v>BEN062</v>
      </c>
      <c r="D496" s="17" t="str">
        <f>Consolication[[#This Row],[Nom et prénom 0 Name &amp; first name]]</f>
        <v>ZEKET NJOYA MARIAM</v>
      </c>
      <c r="E496" s="17" t="str">
        <f>VLOOKUP(D496,Consolidation!B:AA,2,FALSE)</f>
        <v>CASSAVA GOLD</v>
      </c>
      <c r="F496" s="24" t="str" cm="1">
        <f t="array" ref="F496">_xlfn.XLOOKUP(Tableau4[[#This Row],[Nom_Beneficiaire]]&amp;H496,Classes!$D$2:$D$12000&amp;Classes!$E$2:$E$12000,Classes!$A$2:$A$12000)</f>
        <v>CLA016</v>
      </c>
      <c r="G496" s="17" t="str">
        <f>VLOOKUP(D496,Consolidation!B:AA,25,FALSE)</f>
        <v>7NKO</v>
      </c>
      <c r="H496" s="40">
        <f>VLOOKUP(D496,Consolidation!$B$2:$AH$11999,23,FALSE)</f>
        <v>1</v>
      </c>
      <c r="I496" s="65" t="str">
        <f>IF(Tableau4[[#This Row],[Cohorte]]="", "Inactif",
    IF(Tableau4[[#This Row],[Cohorte]]&gt;=30%, "Actif",
       IF(Tableau4[[#This Row],[Cohorte]]&lt;=25%, "Inactif", "À Vérifier")))</f>
        <v>Actif</v>
      </c>
    </row>
    <row r="497" spans="1:9" ht="29.5" customHeight="1" x14ac:dyDescent="0.35">
      <c r="A497" s="16" t="str">
        <f>IF(D497&lt;&gt;"","APP"&amp;TEXT(COUNTA($D$2:D497),"000"),"")</f>
        <v>APP496</v>
      </c>
      <c r="B497" s="17" t="str">
        <f>Individus[[#This Row],[ID_Individu]]</f>
        <v>IND496</v>
      </c>
      <c r="C497" s="17" t="str">
        <f>IFERROR(VLOOKUP(E497,Beneficiaires!B:C,2,FALSE),"Non trouvé")</f>
        <v>BEN062</v>
      </c>
      <c r="D497" s="17" t="str">
        <f>Consolication[[#This Row],[Nom et prénom 0 Name &amp; first name]]</f>
        <v>ARETOYAP NJOYA AICHA</v>
      </c>
      <c r="E497" s="17" t="str">
        <f>VLOOKUP(D497,Consolidation!B:AA,2,FALSE)</f>
        <v>CASSAVA GOLD</v>
      </c>
      <c r="F497" s="24" t="str" cm="1">
        <f t="array" ref="F497">_xlfn.XLOOKUP(Tableau4[[#This Row],[Nom_Beneficiaire]]&amp;H497,Classes!$D$2:$D$12000&amp;Classes!$E$2:$E$12000,Classes!$A$2:$A$12000)</f>
        <v>CLA016</v>
      </c>
      <c r="G497" s="17" t="str">
        <f>VLOOKUP(D497,Consolidation!B:AA,25,FALSE)</f>
        <v>4C1M</v>
      </c>
      <c r="H497" s="40">
        <f>VLOOKUP(D497,Consolidation!$B$2:$AH$11999,23,FALSE)</f>
        <v>1</v>
      </c>
      <c r="I497" s="65" t="str">
        <f>IF(Tableau4[[#This Row],[Cohorte]]="", "Inactif",
    IF(Tableau4[[#This Row],[Cohorte]]&gt;=30%, "Actif",
       IF(Tableau4[[#This Row],[Cohorte]]&lt;=25%, "Inactif", "À Vérifier")))</f>
        <v>Actif</v>
      </c>
    </row>
    <row r="498" spans="1:9" ht="29.5" customHeight="1" x14ac:dyDescent="0.35">
      <c r="A498" s="16" t="str">
        <f>IF(D498&lt;&gt;"","APP"&amp;TEXT(COUNTA($D$2:D498),"000"),"")</f>
        <v>APP497</v>
      </c>
      <c r="B498" s="17" t="str">
        <f>Individus[[#This Row],[ID_Individu]]</f>
        <v>IND497</v>
      </c>
      <c r="C498" s="17" t="str">
        <f>IFERROR(VLOOKUP(E498,Beneficiaires!B:C,2,FALSE),"Non trouvé")</f>
        <v>BEN062</v>
      </c>
      <c r="D498" s="17" t="str">
        <f>Consolication[[#This Row],[Nom et prénom 0 Name &amp; first name]]</f>
        <v>SAIDA SOUMMAYAT AHMAD</v>
      </c>
      <c r="E498" s="17" t="str">
        <f>VLOOKUP(D498,Consolidation!B:AA,2,FALSE)</f>
        <v>CASSAVA GOLD</v>
      </c>
      <c r="F498" s="24" t="str" cm="1">
        <f t="array" ref="F498">_xlfn.XLOOKUP(Tableau4[[#This Row],[Nom_Beneficiaire]]&amp;H498,Classes!$D$2:$D$12000&amp;Classes!$E$2:$E$12000,Classes!$A$2:$A$12000)</f>
        <v>CLA016</v>
      </c>
      <c r="G498" s="17" t="str">
        <f>VLOOKUP(D498,Consolidation!B:AA,25,FALSE)</f>
        <v>WU45</v>
      </c>
      <c r="H498" s="40">
        <f>VLOOKUP(D498,Consolidation!$B$2:$AH$11999,23,FALSE)</f>
        <v>1</v>
      </c>
      <c r="I498" s="65" t="str">
        <f>IF(Tableau4[[#This Row],[Cohorte]]="", "Inactif",
    IF(Tableau4[[#This Row],[Cohorte]]&gt;=30%, "Actif",
       IF(Tableau4[[#This Row],[Cohorte]]&lt;=25%, "Inactif", "À Vérifier")))</f>
        <v>Actif</v>
      </c>
    </row>
    <row r="499" spans="1:9" ht="29.5" customHeight="1" x14ac:dyDescent="0.35">
      <c r="A499" s="16" t="str">
        <f>IF(D499&lt;&gt;"","APP"&amp;TEXT(COUNTA($D$2:D499),"000"),"")</f>
        <v>APP498</v>
      </c>
      <c r="B499" s="17" t="str">
        <f>Individus[[#This Row],[ID_Individu]]</f>
        <v>IND498</v>
      </c>
      <c r="C499" s="17" t="str">
        <f>IFERROR(VLOOKUP(E499,Beneficiaires!B:C,2,FALSE),"Non trouvé")</f>
        <v>BEN062</v>
      </c>
      <c r="D499" s="17" t="str">
        <f>Consolication[[#This Row],[Nom et prénom 0 Name &amp; first name]]</f>
        <v>LIETMBOUO NTOUMBE</v>
      </c>
      <c r="E499" s="17" t="str">
        <f>VLOOKUP(D499,Consolidation!B:AA,2,FALSE)</f>
        <v>CASSAVA GOLD</v>
      </c>
      <c r="F499" s="24" t="str" cm="1">
        <f t="array" ref="F499">_xlfn.XLOOKUP(Tableau4[[#This Row],[Nom_Beneficiaire]]&amp;H499,Classes!$D$2:$D$12000&amp;Classes!$E$2:$E$12000,Classes!$A$2:$A$12000)</f>
        <v>CLA016</v>
      </c>
      <c r="G499" s="17" t="str">
        <f>VLOOKUP(D499,Consolidation!B:AA,25,FALSE)</f>
        <v>7H1Y</v>
      </c>
      <c r="H499" s="40">
        <f>VLOOKUP(D499,Consolidation!$B$2:$AH$11999,23,FALSE)</f>
        <v>1</v>
      </c>
      <c r="I499" s="65" t="str">
        <f>IF(Tableau4[[#This Row],[Cohorte]]="", "Inactif",
    IF(Tableau4[[#This Row],[Cohorte]]&gt;=30%, "Actif",
       IF(Tableau4[[#This Row],[Cohorte]]&lt;=25%, "Inactif", "À Vérifier")))</f>
        <v>Actif</v>
      </c>
    </row>
    <row r="500" spans="1:9" ht="29.5" customHeight="1" x14ac:dyDescent="0.35">
      <c r="A500" s="16" t="str">
        <f>IF(D500&lt;&gt;"","APP"&amp;TEXT(COUNTA($D$2:D500),"000"),"")</f>
        <v>APP499</v>
      </c>
      <c r="B500" s="17" t="str">
        <f>Individus[[#This Row],[ID_Individu]]</f>
        <v>IND499</v>
      </c>
      <c r="C500" s="17" t="str">
        <f>IFERROR(VLOOKUP(E500,Beneficiaires!B:C,2,FALSE),"Non trouvé")</f>
        <v>BEN062</v>
      </c>
      <c r="D500" s="17" t="str">
        <f>Consolication[[#This Row],[Nom et prénom 0 Name &amp; first name]]</f>
        <v>MOHAMED RAMADAN</v>
      </c>
      <c r="E500" s="17" t="str">
        <f>VLOOKUP(D500,Consolidation!B:AA,2,FALSE)</f>
        <v>CASSAVA GOLD</v>
      </c>
      <c r="F500" s="24" t="str" cm="1">
        <f t="array" ref="F500">_xlfn.XLOOKUP(Tableau4[[#This Row],[Nom_Beneficiaire]]&amp;H500,Classes!$D$2:$D$12000&amp;Classes!$E$2:$E$12000,Classes!$A$2:$A$12000)</f>
        <v>CLA016</v>
      </c>
      <c r="G500" s="17" t="str">
        <f>VLOOKUP(D500,Consolidation!B:AA,25,FALSE)</f>
        <v>95I0</v>
      </c>
      <c r="H500" s="40">
        <f>VLOOKUP(D500,Consolidation!$B$2:$AH$11999,23,FALSE)</f>
        <v>1</v>
      </c>
      <c r="I500" s="65" t="str">
        <f>IF(Tableau4[[#This Row],[Cohorte]]="", "Inactif",
    IF(Tableau4[[#This Row],[Cohorte]]&gt;=30%, "Actif",
       IF(Tableau4[[#This Row],[Cohorte]]&lt;=25%, "Inactif", "À Vérifier")))</f>
        <v>Actif</v>
      </c>
    </row>
    <row r="501" spans="1:9" ht="29.5" customHeight="1" x14ac:dyDescent="0.35">
      <c r="A501" s="16" t="str">
        <f>IF(D501&lt;&gt;"","APP"&amp;TEXT(COUNTA($D$2:D501),"000"),"")</f>
        <v>APP500</v>
      </c>
      <c r="B501" s="17" t="str">
        <f>Individus[[#This Row],[ID_Individu]]</f>
        <v>IND500</v>
      </c>
      <c r="C501" s="17" t="str">
        <f>IFERROR(VLOOKUP(E501,Beneficiaires!B:C,2,FALSE),"Non trouvé")</f>
        <v>BEN062</v>
      </c>
      <c r="D501" s="17" t="str">
        <f>Consolication[[#This Row],[Nom et prénom 0 Name &amp; first name]]</f>
        <v>NDUEYAP SAMIRA</v>
      </c>
      <c r="E501" s="17" t="str">
        <f>VLOOKUP(D501,Consolidation!B:AA,2,FALSE)</f>
        <v>CASSAVA GOLD</v>
      </c>
      <c r="F501" s="24" t="str" cm="1">
        <f t="array" ref="F501">_xlfn.XLOOKUP(Tableau4[[#This Row],[Nom_Beneficiaire]]&amp;H501,Classes!$D$2:$D$12000&amp;Classes!$E$2:$E$12000,Classes!$A$2:$A$12000)</f>
        <v>CLA016</v>
      </c>
      <c r="G501" s="17" t="str">
        <f>VLOOKUP(D501,Consolidation!B:AA,25,FALSE)</f>
        <v>WA62</v>
      </c>
      <c r="H501" s="40">
        <f>VLOOKUP(D501,Consolidation!$B$2:$AH$11999,23,FALSE)</f>
        <v>1</v>
      </c>
      <c r="I501" s="65" t="str">
        <f>IF(Tableau4[[#This Row],[Cohorte]]="", "Inactif",
    IF(Tableau4[[#This Row],[Cohorte]]&gt;=30%, "Actif",
       IF(Tableau4[[#This Row],[Cohorte]]&lt;=25%, "Inactif", "À Vérifier")))</f>
        <v>Actif</v>
      </c>
    </row>
    <row r="502" spans="1:9" ht="29.5" customHeight="1" x14ac:dyDescent="0.35">
      <c r="A502" s="16" t="str">
        <f>IF(D502&lt;&gt;"","APP"&amp;TEXT(COUNTA($D$2:D502),"000"),"")</f>
        <v>APP501</v>
      </c>
      <c r="B502" s="17" t="str">
        <f>Individus[[#This Row],[ID_Individu]]</f>
        <v>IND501</v>
      </c>
      <c r="C502" s="17" t="str">
        <f>IFERROR(VLOOKUP(E502,Beneficiaires!B:C,2,FALSE),"Non trouvé")</f>
        <v>BEN062</v>
      </c>
      <c r="D502" s="17" t="str">
        <f>Consolication[[#This Row],[Nom et prénom 0 Name &amp; first name]]</f>
        <v>POUMBE NJOYA FADIMATOU</v>
      </c>
      <c r="E502" s="17" t="str">
        <f>VLOOKUP(D502,Consolidation!B:AA,2,FALSE)</f>
        <v>CASSAVA GOLD</v>
      </c>
      <c r="F502" s="24" t="str" cm="1">
        <f t="array" ref="F502">_xlfn.XLOOKUP(Tableau4[[#This Row],[Nom_Beneficiaire]]&amp;H502,Classes!$D$2:$D$12000&amp;Classes!$E$2:$E$12000,Classes!$A$2:$A$12000)</f>
        <v>CLA016</v>
      </c>
      <c r="G502" s="17" t="str">
        <f>VLOOKUP(D502,Consolidation!B:AA,25,FALSE)</f>
        <v>1C26</v>
      </c>
      <c r="H502" s="40">
        <f>VLOOKUP(D502,Consolidation!$B$2:$AH$11999,23,FALSE)</f>
        <v>1</v>
      </c>
      <c r="I502" s="65" t="str">
        <f>IF(Tableau4[[#This Row],[Cohorte]]="", "Inactif",
    IF(Tableau4[[#This Row],[Cohorte]]&gt;=30%, "Actif",
       IF(Tableau4[[#This Row],[Cohorte]]&lt;=25%, "Inactif", "À Vérifier")))</f>
        <v>Actif</v>
      </c>
    </row>
    <row r="503" spans="1:9" ht="29.5" customHeight="1" x14ac:dyDescent="0.35">
      <c r="A503" s="16" t="str">
        <f>IF(D503&lt;&gt;"","APP"&amp;TEXT(COUNTA($D$2:D503),"000"),"")</f>
        <v>APP502</v>
      </c>
      <c r="B503" s="17" t="str">
        <f>Individus[[#This Row],[ID_Individu]]</f>
        <v>IND502</v>
      </c>
      <c r="C503" s="17" t="str">
        <f>IFERROR(VLOOKUP(E503,Beneficiaires!B:C,2,FALSE),"Non trouvé")</f>
        <v>BEN062</v>
      </c>
      <c r="D503" s="17" t="str">
        <f>Consolication[[#This Row],[Nom et prénom 0 Name &amp; first name]]</f>
        <v>SIDICK NJIKAM ABOUBAKAR</v>
      </c>
      <c r="E503" s="17" t="str">
        <f>VLOOKUP(D503,Consolidation!B:AA,2,FALSE)</f>
        <v>CASSAVA GOLD</v>
      </c>
      <c r="F503" s="24" t="str" cm="1">
        <f t="array" ref="F503">_xlfn.XLOOKUP(Tableau4[[#This Row],[Nom_Beneficiaire]]&amp;H503,Classes!$D$2:$D$12000&amp;Classes!$E$2:$E$12000,Classes!$A$2:$A$12000)</f>
        <v>CLA016</v>
      </c>
      <c r="G503" s="17" t="str">
        <f>VLOOKUP(D503,Consolidation!B:AA,25,FALSE)</f>
        <v>381N</v>
      </c>
      <c r="H503" s="40">
        <f>VLOOKUP(D503,Consolidation!$B$2:$AH$11999,23,FALSE)</f>
        <v>1</v>
      </c>
      <c r="I503" s="65" t="str">
        <f>IF(Tableau4[[#This Row],[Cohorte]]="", "Inactif",
    IF(Tableau4[[#This Row],[Cohorte]]&gt;=30%, "Actif",
       IF(Tableau4[[#This Row],[Cohorte]]&lt;=25%, "Inactif", "À Vérifier")))</f>
        <v>Actif</v>
      </c>
    </row>
    <row r="504" spans="1:9" ht="29.5" customHeight="1" x14ac:dyDescent="0.35">
      <c r="A504" s="16" t="str">
        <f>IF(D504&lt;&gt;"","APP"&amp;TEXT(COUNTA($D$2:D504),"000"),"")</f>
        <v>APP503</v>
      </c>
      <c r="B504" s="17" t="str">
        <f>Individus[[#This Row],[ID_Individu]]</f>
        <v>IND503</v>
      </c>
      <c r="C504" s="17" t="str">
        <f>IFERROR(VLOOKUP(E504,Beneficiaires!B:C,2,FALSE),"Non trouvé")</f>
        <v>BEN023</v>
      </c>
      <c r="D504" s="17" t="str">
        <f>Consolication[[#This Row],[Nom et prénom 0 Name &amp; first name]]</f>
        <v>MBOGO MODO JEAN PAUL</v>
      </c>
      <c r="E504" s="17" t="str">
        <f>VLOOKUP(D504,Consolidation!B:AA,2,FALSE)</f>
        <v>ASSOCIATION DES ENTREPRENEURS INGENIEUX D'AFRIQUE (ASENIA)</v>
      </c>
      <c r="F504" s="24" t="str" cm="1">
        <f t="array" ref="F504">_xlfn.XLOOKUP(Tableau4[[#This Row],[Nom_Beneficiaire]]&amp;H504,Classes!$D$2:$D$12000&amp;Classes!$E$2:$E$12000,Classes!$A$2:$A$12000)</f>
        <v>CLA017</v>
      </c>
      <c r="G504" s="17" t="str">
        <f>VLOOKUP(D504,Consolidation!B:AA,25,FALSE)</f>
        <v>83X2</v>
      </c>
      <c r="H504" s="40">
        <f>VLOOKUP(D504,Consolidation!$B$2:$AH$11999,23,FALSE)</f>
        <v>1</v>
      </c>
      <c r="I504" s="65" t="str">
        <f>IF(Tableau4[[#This Row],[Cohorte]]="", "Inactif",
    IF(Tableau4[[#This Row],[Cohorte]]&gt;=30%, "Actif",
       IF(Tableau4[[#This Row],[Cohorte]]&lt;=25%, "Inactif", "À Vérifier")))</f>
        <v>Actif</v>
      </c>
    </row>
    <row r="505" spans="1:9" ht="29.5" customHeight="1" x14ac:dyDescent="0.35">
      <c r="A505" s="16" t="str">
        <f>IF(D505&lt;&gt;"","APP"&amp;TEXT(COUNTA($D$2:D505),"000"),"")</f>
        <v>APP504</v>
      </c>
      <c r="B505" s="17" t="str">
        <f>Individus[[#This Row],[ID_Individu]]</f>
        <v>IND504</v>
      </c>
      <c r="C505" s="17" t="str">
        <f>IFERROR(VLOOKUP(E505,Beneficiaires!B:C,2,FALSE),"Non trouvé")</f>
        <v>BEN062</v>
      </c>
      <c r="D505" s="17" t="str">
        <f>Consolication[[#This Row],[Nom et prénom 0 Name &amp; first name]]</f>
        <v>PNIDAM NKAINSA KADIJE</v>
      </c>
      <c r="E505" s="17" t="str">
        <f>VLOOKUP(D505,Consolidation!B:AA,2,FALSE)</f>
        <v>CASSAVA GOLD</v>
      </c>
      <c r="F505" s="24" t="str" cm="1">
        <f t="array" ref="F505">_xlfn.XLOOKUP(Tableau4[[#This Row],[Nom_Beneficiaire]]&amp;H505,Classes!$D$2:$D$12000&amp;Classes!$E$2:$E$12000,Classes!$A$2:$A$12000)</f>
        <v>CLA016</v>
      </c>
      <c r="G505" s="17" t="str">
        <f>VLOOKUP(D505,Consolidation!B:AA,25,FALSE)</f>
        <v>ER10</v>
      </c>
      <c r="H505" s="40">
        <f>VLOOKUP(D505,Consolidation!$B$2:$AH$11999,23,FALSE)</f>
        <v>1</v>
      </c>
      <c r="I505" s="65" t="str">
        <f>IF(Tableau4[[#This Row],[Cohorte]]="", "Inactif",
    IF(Tableau4[[#This Row],[Cohorte]]&gt;=30%, "Actif",
       IF(Tableau4[[#This Row],[Cohorte]]&lt;=25%, "Inactif", "À Vérifier")))</f>
        <v>Actif</v>
      </c>
    </row>
    <row r="506" spans="1:9" ht="29.5" customHeight="1" x14ac:dyDescent="0.35">
      <c r="A506" s="16" t="str">
        <f>IF(D506&lt;&gt;"","APP"&amp;TEXT(COUNTA($D$2:D506),"000"),"")</f>
        <v>APP505</v>
      </c>
      <c r="B506" s="17" t="str">
        <f>Individus[[#This Row],[ID_Individu]]</f>
        <v>IND505</v>
      </c>
      <c r="C506" s="17" t="str">
        <f>IFERROR(VLOOKUP(E506,Beneficiaires!B:C,2,FALSE),"Non trouvé")</f>
        <v>BEN062</v>
      </c>
      <c r="D506" s="17" t="str">
        <f>Consolication[[#This Row],[Nom et prénom 0 Name &amp; first name]]</f>
        <v>SELEK AHIMATOU</v>
      </c>
      <c r="E506" s="17" t="str">
        <f>VLOOKUP(D506,Consolidation!B:AA,2,FALSE)</f>
        <v>CASSAVA GOLD</v>
      </c>
      <c r="F506" s="24" t="str" cm="1">
        <f t="array" ref="F506">_xlfn.XLOOKUP(Tableau4[[#This Row],[Nom_Beneficiaire]]&amp;H506,Classes!$D$2:$D$12000&amp;Classes!$E$2:$E$12000,Classes!$A$2:$A$12000)</f>
        <v>CLA016</v>
      </c>
      <c r="G506" s="17" t="str">
        <f>VLOOKUP(D506,Consolidation!B:AA,25,FALSE)</f>
        <v>KO2P</v>
      </c>
      <c r="H506" s="40">
        <f>VLOOKUP(D506,Consolidation!$B$2:$AH$11999,23,FALSE)</f>
        <v>1</v>
      </c>
      <c r="I506" s="65" t="str">
        <f>IF(Tableau4[[#This Row],[Cohorte]]="", "Inactif",
    IF(Tableau4[[#This Row],[Cohorte]]&gt;=30%, "Actif",
       IF(Tableau4[[#This Row],[Cohorte]]&lt;=25%, "Inactif", "À Vérifier")))</f>
        <v>Actif</v>
      </c>
    </row>
    <row r="507" spans="1:9" ht="29.5" customHeight="1" x14ac:dyDescent="0.35">
      <c r="A507" s="16" t="str">
        <f>IF(D507&lt;&gt;"","APP"&amp;TEXT(COUNTA($D$2:D507),"000"),"")</f>
        <v>APP506</v>
      </c>
      <c r="B507" s="17" t="str">
        <f>Individus[[#This Row],[ID_Individu]]</f>
        <v>IND506</v>
      </c>
      <c r="C507" s="17" t="str">
        <f>IFERROR(VLOOKUP(E507,Beneficiaires!B:C,2,FALSE),"Non trouvé")</f>
        <v>BEN062</v>
      </c>
      <c r="D507" s="17" t="str">
        <f>Consolication[[#This Row],[Nom et prénom 0 Name &amp; first name]]</f>
        <v>MFOUT ASSANA</v>
      </c>
      <c r="E507" s="17" t="str">
        <f>VLOOKUP(D507,Consolidation!B:AA,2,FALSE)</f>
        <v>CASSAVA GOLD</v>
      </c>
      <c r="F507" s="24" t="str" cm="1">
        <f t="array" ref="F507">_xlfn.XLOOKUP(Tableau4[[#This Row],[Nom_Beneficiaire]]&amp;H507,Classes!$D$2:$D$12000&amp;Classes!$E$2:$E$12000,Classes!$A$2:$A$12000)</f>
        <v>CLA016</v>
      </c>
      <c r="G507" s="17" t="str">
        <f>VLOOKUP(D507,Consolidation!B:AA,25,FALSE)</f>
        <v>052L</v>
      </c>
      <c r="H507" s="40">
        <f>VLOOKUP(D507,Consolidation!$B$2:$AH$11999,23,FALSE)</f>
        <v>1</v>
      </c>
      <c r="I507" s="65" t="str">
        <f>IF(Tableau4[[#This Row],[Cohorte]]="", "Inactif",
    IF(Tableau4[[#This Row],[Cohorte]]&gt;=30%, "Actif",
       IF(Tableau4[[#This Row],[Cohorte]]&lt;=25%, "Inactif", "À Vérifier")))</f>
        <v>Actif</v>
      </c>
    </row>
    <row r="508" spans="1:9" ht="29.5" customHeight="1" x14ac:dyDescent="0.35">
      <c r="A508" s="16" t="str">
        <f>IF(D508&lt;&gt;"","APP"&amp;TEXT(COUNTA($D$2:D508),"000"),"")</f>
        <v>APP507</v>
      </c>
      <c r="B508" s="17" t="str">
        <f>Individus[[#This Row],[ID_Individu]]</f>
        <v>IND507</v>
      </c>
      <c r="C508" s="17" t="str">
        <f>IFERROR(VLOOKUP(E508,Beneficiaires!B:C,2,FALSE),"Non trouvé")</f>
        <v>BEN062</v>
      </c>
      <c r="D508" s="17" t="str">
        <f>Consolication[[#This Row],[Nom et prénom 0 Name &amp; first name]]</f>
        <v>MEWOUO MARIE</v>
      </c>
      <c r="E508" s="17" t="str">
        <f>VLOOKUP(D508,Consolidation!B:AA,2,FALSE)</f>
        <v>CASSAVA GOLD</v>
      </c>
      <c r="F508" s="24" t="str" cm="1">
        <f t="array" ref="F508">_xlfn.XLOOKUP(Tableau4[[#This Row],[Nom_Beneficiaire]]&amp;H508,Classes!$D$2:$D$12000&amp;Classes!$E$2:$E$12000,Classes!$A$2:$A$12000)</f>
        <v>CLA016</v>
      </c>
      <c r="G508" s="17" t="str">
        <f>VLOOKUP(D508,Consolidation!B:AA,25,FALSE)</f>
        <v>M2CL</v>
      </c>
      <c r="H508" s="40">
        <f>VLOOKUP(D508,Consolidation!$B$2:$AH$11999,23,FALSE)</f>
        <v>1</v>
      </c>
      <c r="I508" s="65" t="str">
        <f>IF(Tableau4[[#This Row],[Cohorte]]="", "Inactif",
    IF(Tableau4[[#This Row],[Cohorte]]&gt;=30%, "Actif",
       IF(Tableau4[[#This Row],[Cohorte]]&lt;=25%, "Inactif", "À Vérifier")))</f>
        <v>Actif</v>
      </c>
    </row>
    <row r="509" spans="1:9" ht="29.5" customHeight="1" x14ac:dyDescent="0.35">
      <c r="A509" s="16" t="str">
        <f>IF(D509&lt;&gt;"","APP"&amp;TEXT(COUNTA($D$2:D509),"000"),"")</f>
        <v>APP508</v>
      </c>
      <c r="B509" s="17" t="str">
        <f>Individus[[#This Row],[ID_Individu]]</f>
        <v>IND508</v>
      </c>
      <c r="C509" s="17" t="str">
        <f>IFERROR(VLOOKUP(E509,Beneficiaires!B:C,2,FALSE),"Non trouvé")</f>
        <v>BEN023</v>
      </c>
      <c r="D509" s="17" t="str">
        <f>Consolication[[#This Row],[Nom et prénom 0 Name &amp; first name]]</f>
        <v>MANEKENG WAMBA EPSE MBUMI</v>
      </c>
      <c r="E509" s="17" t="str">
        <f>VLOOKUP(D509,Consolidation!B:AA,2,FALSE)</f>
        <v>ASSOCIATION DES ENTREPRENEURS INGENIEUX D'AFRIQUE (ASENIA)</v>
      </c>
      <c r="F509" s="24" t="str" cm="1">
        <f t="array" ref="F509">_xlfn.XLOOKUP(Tableau4[[#This Row],[Nom_Beneficiaire]]&amp;H509,Classes!$D$2:$D$12000&amp;Classes!$E$2:$E$12000,Classes!$A$2:$A$12000)</f>
        <v>CLA018</v>
      </c>
      <c r="G509" s="17" t="str">
        <f>VLOOKUP(D509,Consolidation!B:AA,25,FALSE)</f>
        <v>QH1E</v>
      </c>
      <c r="H509" s="40">
        <f>VLOOKUP(D509,Consolidation!$B$2:$AH$11999,23,FALSE)</f>
        <v>5</v>
      </c>
      <c r="I509" s="65" t="str">
        <f>IF(Tableau4[[#This Row],[Cohorte]]="", "Inactif",
    IF(Tableau4[[#This Row],[Cohorte]]&gt;=30%, "Actif",
       IF(Tableau4[[#This Row],[Cohorte]]&lt;=25%, "Inactif", "À Vérifier")))</f>
        <v>Actif</v>
      </c>
    </row>
    <row r="510" spans="1:9" ht="29.5" customHeight="1" x14ac:dyDescent="0.35">
      <c r="A510" s="16" t="str">
        <f>IF(D510&lt;&gt;"","APP"&amp;TEXT(COUNTA($D$2:D510),"000"),"")</f>
        <v>APP509</v>
      </c>
      <c r="B510" s="17" t="str">
        <f>Individus[[#This Row],[ID_Individu]]</f>
        <v>IND509</v>
      </c>
      <c r="C510" s="17" t="str">
        <f>IFERROR(VLOOKUP(E510,Beneficiaires!B:C,2,FALSE),"Non trouvé")</f>
        <v>BEN023</v>
      </c>
      <c r="D510" s="17" t="str">
        <f>Consolication[[#This Row],[Nom et prénom 0 Name &amp; first name]]</f>
        <v>ANGONI RUPHINE CAROLE LYDIE</v>
      </c>
      <c r="E510" s="17" t="str">
        <f>VLOOKUP(D510,Consolidation!B:AA,2,FALSE)</f>
        <v>ASSOCIATION DES ENTREPRENEURS INGENIEUX D'AFRIQUE (ASENIA)</v>
      </c>
      <c r="F510" s="24" t="str" cm="1">
        <f t="array" ref="F510">_xlfn.XLOOKUP(Tableau4[[#This Row],[Nom_Beneficiaire]]&amp;H510,Classes!$D$2:$D$12000&amp;Classes!$E$2:$E$12000,Classes!$A$2:$A$12000)</f>
        <v>CLA018</v>
      </c>
      <c r="G510" s="17" t="str">
        <f>VLOOKUP(D510,Consolidation!B:AA,25,FALSE)</f>
        <v>8C51</v>
      </c>
      <c r="H510" s="40">
        <f>VLOOKUP(D510,Consolidation!$B$2:$AH$11999,23,FALSE)</f>
        <v>5</v>
      </c>
      <c r="I510" s="65" t="str">
        <f>IF(Tableau4[[#This Row],[Cohorte]]="", "Inactif",
    IF(Tableau4[[#This Row],[Cohorte]]&gt;=30%, "Actif",
       IF(Tableau4[[#This Row],[Cohorte]]&lt;=25%, "Inactif", "À Vérifier")))</f>
        <v>Actif</v>
      </c>
    </row>
    <row r="511" spans="1:9" ht="29.5" customHeight="1" x14ac:dyDescent="0.35">
      <c r="A511" s="16" t="str">
        <f>IF(D511&lt;&gt;"","APP"&amp;TEXT(COUNTA($D$2:D511),"000"),"")</f>
        <v>APP510</v>
      </c>
      <c r="B511" s="17" t="str">
        <f>Individus[[#This Row],[ID_Individu]]</f>
        <v>IND510</v>
      </c>
      <c r="C511" s="17" t="str">
        <f>IFERROR(VLOOKUP(E511,Beneficiaires!B:C,2,FALSE),"Non trouvé")</f>
        <v>BEN023</v>
      </c>
      <c r="D511" s="17" t="str">
        <f>Consolication[[#This Row],[Nom et prénom 0 Name &amp; first name]]</f>
        <v>MFOUMOU MARIE THERESE</v>
      </c>
      <c r="E511" s="17" t="str">
        <f>VLOOKUP(D511,Consolidation!B:AA,2,FALSE)</f>
        <v>ASSOCIATION DES ENTREPRENEURS INGENIEUX D'AFRIQUE (ASENIA)</v>
      </c>
      <c r="F511" s="24" t="str" cm="1">
        <f t="array" ref="F511">_xlfn.XLOOKUP(Tableau4[[#This Row],[Nom_Beneficiaire]]&amp;H511,Classes!$D$2:$D$12000&amp;Classes!$E$2:$E$12000,Classes!$A$2:$A$12000)</f>
        <v>CLA018</v>
      </c>
      <c r="G511" s="17" t="str">
        <f>VLOOKUP(D511,Consolidation!B:AA,25,FALSE)</f>
        <v>G1K9</v>
      </c>
      <c r="H511" s="40">
        <f>VLOOKUP(D511,Consolidation!$B$2:$AH$11999,23,FALSE)</f>
        <v>5</v>
      </c>
      <c r="I511" s="65" t="str">
        <f>IF(Tableau4[[#This Row],[Cohorte]]="", "Inactif",
    IF(Tableau4[[#This Row],[Cohorte]]&gt;=30%, "Actif",
       IF(Tableau4[[#This Row],[Cohorte]]&lt;=25%, "Inactif", "À Vérifier")))</f>
        <v>Actif</v>
      </c>
    </row>
    <row r="512" spans="1:9" ht="29.5" customHeight="1" x14ac:dyDescent="0.35">
      <c r="A512" s="16" t="str">
        <f>IF(D512&lt;&gt;"","APP"&amp;TEXT(COUNTA($D$2:D512),"000"),"")</f>
        <v>APP511</v>
      </c>
      <c r="B512" s="17" t="str">
        <f>Individus[[#This Row],[ID_Individu]]</f>
        <v>IND511</v>
      </c>
      <c r="C512" s="17" t="str">
        <f>IFERROR(VLOOKUP(E512,Beneficiaires!B:C,2,FALSE),"Non trouvé")</f>
        <v>BEN062</v>
      </c>
      <c r="D512" s="17" t="str">
        <f>Consolication[[#This Row],[Nom et prénom 0 Name &amp; first name]]</f>
        <v>PEKEKOUE AMINA</v>
      </c>
      <c r="E512" s="17" t="str">
        <f>VLOOKUP(D512,Consolidation!B:AA,2,FALSE)</f>
        <v>CASSAVA GOLD</v>
      </c>
      <c r="F512" s="24" t="str" cm="1">
        <f t="array" ref="F512">_xlfn.XLOOKUP(Tableau4[[#This Row],[Nom_Beneficiaire]]&amp;H512,Classes!$D$2:$D$12000&amp;Classes!$E$2:$E$12000,Classes!$A$2:$A$12000)</f>
        <v>CLA016</v>
      </c>
      <c r="G512" s="17" t="str">
        <f>VLOOKUP(D512,Consolidation!B:AA,25,FALSE)</f>
        <v>QAA4</v>
      </c>
      <c r="H512" s="40">
        <f>VLOOKUP(D512,Consolidation!$B$2:$AH$11999,23,FALSE)</f>
        <v>1</v>
      </c>
      <c r="I512" s="65" t="str">
        <f>IF(Tableau4[[#This Row],[Cohorte]]="", "Inactif",
    IF(Tableau4[[#This Row],[Cohorte]]&gt;=30%, "Actif",
       IF(Tableau4[[#This Row],[Cohorte]]&lt;=25%, "Inactif", "À Vérifier")))</f>
        <v>Actif</v>
      </c>
    </row>
    <row r="513" spans="1:9" ht="29.5" customHeight="1" x14ac:dyDescent="0.35">
      <c r="A513" s="16" t="str">
        <f>IF(D513&lt;&gt;"","APP"&amp;TEXT(COUNTA($D$2:D513),"000"),"")</f>
        <v>APP512</v>
      </c>
      <c r="B513" s="17" t="str">
        <f>Individus[[#This Row],[ID_Individu]]</f>
        <v>IND512</v>
      </c>
      <c r="C513" s="17" t="str">
        <f>IFERROR(VLOOKUP(E513,Beneficiaires!B:C,2,FALSE),"Non trouvé")</f>
        <v>BEN062</v>
      </c>
      <c r="D513" s="17" t="str">
        <f>Consolication[[#This Row],[Nom et prénom 0 Name &amp; first name]]</f>
        <v>MOUNCHILIGAM AWAWOO</v>
      </c>
      <c r="E513" s="17" t="str">
        <f>VLOOKUP(D513,Consolidation!B:AA,2,FALSE)</f>
        <v>CASSAVA GOLD</v>
      </c>
      <c r="F513" s="24" t="str" cm="1">
        <f t="array" ref="F513">_xlfn.XLOOKUP(Tableau4[[#This Row],[Nom_Beneficiaire]]&amp;H513,Classes!$D$2:$D$12000&amp;Classes!$E$2:$E$12000,Classes!$A$2:$A$12000)</f>
        <v>CLA016</v>
      </c>
      <c r="G513" s="17" t="str">
        <f>VLOOKUP(D513,Consolidation!B:AA,25,FALSE)</f>
        <v>O942</v>
      </c>
      <c r="H513" s="40">
        <f>VLOOKUP(D513,Consolidation!$B$2:$AH$11999,23,FALSE)</f>
        <v>1</v>
      </c>
      <c r="I513" s="65" t="str">
        <f>IF(Tableau4[[#This Row],[Cohorte]]="", "Inactif",
    IF(Tableau4[[#This Row],[Cohorte]]&gt;=30%, "Actif",
       IF(Tableau4[[#This Row],[Cohorte]]&lt;=25%, "Inactif", "À Vérifier")))</f>
        <v>Actif</v>
      </c>
    </row>
    <row r="514" spans="1:9" ht="29.5" customHeight="1" x14ac:dyDescent="0.35">
      <c r="A514" s="16" t="str">
        <f>IF(D514&lt;&gt;"","APP"&amp;TEXT(COUNTA($D$2:D514),"000"),"")</f>
        <v>APP513</v>
      </c>
      <c r="B514" s="17" t="str">
        <f>Individus[[#This Row],[ID_Individu]]</f>
        <v>IND513</v>
      </c>
      <c r="C514" s="17" t="str">
        <f>IFERROR(VLOOKUP(E514,Beneficiaires!B:C,2,FALSE),"Non trouvé")</f>
        <v>BEN023</v>
      </c>
      <c r="D514" s="17" t="str">
        <f>Consolication[[#This Row],[Nom et prénom 0 Name &amp; first name]]</f>
        <v>KOUMIGNE MARTHE</v>
      </c>
      <c r="E514" s="17" t="str">
        <f>VLOOKUP(D514,Consolidation!B:AA,2,FALSE)</f>
        <v>ASSOCIATION DES ENTREPRENEURS INGENIEUX D'AFRIQUE (ASENIA)</v>
      </c>
      <c r="F514" s="24" t="str" cm="1">
        <f t="array" ref="F514">_xlfn.XLOOKUP(Tableau4[[#This Row],[Nom_Beneficiaire]]&amp;H514,Classes!$D$2:$D$12000&amp;Classes!$E$2:$E$12000,Classes!$A$2:$A$12000)</f>
        <v>CLA019</v>
      </c>
      <c r="G514" s="17" t="str">
        <f>VLOOKUP(D514,Consolidation!B:AA,25,FALSE)</f>
        <v>7L9C</v>
      </c>
      <c r="H514" s="40">
        <f>VLOOKUP(D514,Consolidation!$B$2:$AH$11999,23,FALSE)</f>
        <v>6</v>
      </c>
      <c r="I514" s="65" t="str">
        <f>IF(Tableau4[[#This Row],[Cohorte]]="", "Inactif",
    IF(Tableau4[[#This Row],[Cohorte]]&gt;=30%, "Actif",
       IF(Tableau4[[#This Row],[Cohorte]]&lt;=25%, "Inactif", "À Vérifier")))</f>
        <v>Actif</v>
      </c>
    </row>
    <row r="515" spans="1:9" ht="29.5" customHeight="1" x14ac:dyDescent="0.35">
      <c r="A515" s="16" t="str">
        <f>IF(D515&lt;&gt;"","APP"&amp;TEXT(COUNTA($D$2:D515),"000"),"")</f>
        <v>APP514</v>
      </c>
      <c r="B515" s="17" t="str">
        <f>Individus[[#This Row],[ID_Individu]]</f>
        <v>IND514</v>
      </c>
      <c r="C515" s="17" t="str">
        <f>IFERROR(VLOOKUP(E515,Beneficiaires!B:C,2,FALSE),"Non trouvé")</f>
        <v>BEN062</v>
      </c>
      <c r="D515" s="17" t="str">
        <f>Consolication[[#This Row],[Nom et prénom 0 Name &amp; first name]]</f>
        <v>MEFIRE NJIFON F,</v>
      </c>
      <c r="E515" s="17" t="str">
        <f>VLOOKUP(D515,Consolidation!B:AA,2,FALSE)</f>
        <v>CASSAVA GOLD</v>
      </c>
      <c r="F515" s="24" t="str" cm="1">
        <f t="array" ref="F515">_xlfn.XLOOKUP(Tableau4[[#This Row],[Nom_Beneficiaire]]&amp;H515,Classes!$D$2:$D$12000&amp;Classes!$E$2:$E$12000,Classes!$A$2:$A$12000)</f>
        <v>CLA016</v>
      </c>
      <c r="G515" s="17" t="str">
        <f>VLOOKUP(D515,Consolidation!B:AA,25,FALSE)</f>
        <v>782B</v>
      </c>
      <c r="H515" s="40">
        <f>VLOOKUP(D515,Consolidation!$B$2:$AH$11999,23,FALSE)</f>
        <v>1</v>
      </c>
      <c r="I515" s="65" t="str">
        <f>IF(Tableau4[[#This Row],[Cohorte]]="", "Inactif",
    IF(Tableau4[[#This Row],[Cohorte]]&gt;=30%, "Actif",
       IF(Tableau4[[#This Row],[Cohorte]]&lt;=25%, "Inactif", "À Vérifier")))</f>
        <v>Actif</v>
      </c>
    </row>
    <row r="516" spans="1:9" ht="29.5" customHeight="1" x14ac:dyDescent="0.35">
      <c r="A516" s="16" t="str">
        <f>IF(D516&lt;&gt;"","APP"&amp;TEXT(COUNTA($D$2:D516),"000"),"")</f>
        <v>APP515</v>
      </c>
      <c r="B516" s="17" t="str">
        <f>Individus[[#This Row],[ID_Individu]]</f>
        <v>IND515</v>
      </c>
      <c r="C516" s="17" t="str">
        <f>IFERROR(VLOOKUP(E516,Beneficiaires!B:C,2,FALSE),"Non trouvé")</f>
        <v>BEN023</v>
      </c>
      <c r="D516" s="17" t="str">
        <f>Consolication[[#This Row],[Nom et prénom 0 Name &amp; first name]]</f>
        <v>ESSOMBE EWANE RICARDO GOTHA</v>
      </c>
      <c r="E516" s="17" t="str">
        <f>VLOOKUP(D516,Consolidation!B:AA,2,FALSE)</f>
        <v>ASSOCIATION DES ENTREPRENEURS INGENIEUX D'AFRIQUE (ASENIA)</v>
      </c>
      <c r="F516" s="24" t="str" cm="1">
        <f t="array" ref="F516">_xlfn.XLOOKUP(Tableau4[[#This Row],[Nom_Beneficiaire]]&amp;H516,Classes!$D$2:$D$12000&amp;Classes!$E$2:$E$12000,Classes!$A$2:$A$12000)</f>
        <v>CLA020</v>
      </c>
      <c r="G516" s="17" t="str">
        <f>VLOOKUP(D516,Consolidation!B:AA,25,FALSE)</f>
        <v>G248</v>
      </c>
      <c r="H516" s="40">
        <f>VLOOKUP(D516,Consolidation!$B$2:$AH$11999,23,FALSE)</f>
        <v>8</v>
      </c>
      <c r="I516" s="65" t="str">
        <f>IF(Tableau4[[#This Row],[Cohorte]]="", "Inactif",
    IF(Tableau4[[#This Row],[Cohorte]]&gt;=30%, "Actif",
       IF(Tableau4[[#This Row],[Cohorte]]&lt;=25%, "Inactif", "À Vérifier")))</f>
        <v>Actif</v>
      </c>
    </row>
    <row r="517" spans="1:9" ht="29.5" customHeight="1" x14ac:dyDescent="0.35">
      <c r="A517" s="16" t="str">
        <f>IF(D517&lt;&gt;"","APP"&amp;TEXT(COUNTA($D$2:D517),"000"),"")</f>
        <v>APP516</v>
      </c>
      <c r="B517" s="17" t="str">
        <f>Individus[[#This Row],[ID_Individu]]</f>
        <v>IND516</v>
      </c>
      <c r="C517" s="17" t="str">
        <f>IFERROR(VLOOKUP(E517,Beneficiaires!B:C,2,FALSE),"Non trouvé")</f>
        <v>BEN023</v>
      </c>
      <c r="D517" s="17" t="str">
        <f>Consolication[[#This Row],[Nom et prénom 0 Name &amp; first name]]</f>
        <v>ABOMO OWONO JACQUELINE ARMELLE</v>
      </c>
      <c r="E517" s="17" t="str">
        <f>VLOOKUP(D517,Consolidation!B:AA,2,FALSE)</f>
        <v>ASSOCIATION DES ENTREPRENEURS INGENIEUX D'AFRIQUE (ASENIA)</v>
      </c>
      <c r="F517" s="24" t="str" cm="1">
        <f t="array" ref="F517">_xlfn.XLOOKUP(Tableau4[[#This Row],[Nom_Beneficiaire]]&amp;H517,Classes!$D$2:$D$12000&amp;Classes!$E$2:$E$12000,Classes!$A$2:$A$12000)</f>
        <v>CLA021</v>
      </c>
      <c r="G517" s="17" t="str">
        <f>VLOOKUP(D517,Consolidation!B:AA,25,FALSE)</f>
        <v>ZI47</v>
      </c>
      <c r="H517" s="40">
        <f>VLOOKUP(D517,Consolidation!$B$2:$AH$11999,23,FALSE)</f>
        <v>4</v>
      </c>
      <c r="I517" s="65" t="str">
        <f>IF(Tableau4[[#This Row],[Cohorte]]="", "Inactif",
    IF(Tableau4[[#This Row],[Cohorte]]&gt;=30%, "Actif",
       IF(Tableau4[[#This Row],[Cohorte]]&lt;=25%, "Inactif", "À Vérifier")))</f>
        <v>Actif</v>
      </c>
    </row>
    <row r="518" spans="1:9" ht="29.5" customHeight="1" x14ac:dyDescent="0.35">
      <c r="A518" s="16" t="str">
        <f>IF(D518&lt;&gt;"","APP"&amp;TEXT(COUNTA($D$2:D518),"000"),"")</f>
        <v>APP517</v>
      </c>
      <c r="B518" s="17" t="str">
        <f>Individus[[#This Row],[ID_Individu]]</f>
        <v>IND517</v>
      </c>
      <c r="C518" s="17" t="str">
        <f>IFERROR(VLOOKUP(E518,Beneficiaires!B:C,2,FALSE),"Non trouvé")</f>
        <v>BEN043</v>
      </c>
      <c r="D518" s="17" t="str">
        <f>Consolication[[#This Row],[Nom et prénom 0 Name &amp; first name]]</f>
        <v>TIENTCHEU Jacqueline</v>
      </c>
      <c r="E518" s="17" t="str">
        <f>VLOOKUP(D518,Consolidation!B:AA,2,FALSE)</f>
        <v>GIPEC TOUKAM</v>
      </c>
      <c r="F518" s="24" t="str" cm="1">
        <f t="array" ref="F518">_xlfn.XLOOKUP(Tableau4[[#This Row],[Nom_Beneficiaire]]&amp;H518,Classes!$D$2:$D$12000&amp;Classes!$E$2:$E$12000,Classes!$A$2:$A$12000)</f>
        <v>CLA022</v>
      </c>
      <c r="G518" s="17" t="str">
        <f>VLOOKUP(D518,Consolidation!B:AA,25,FALSE)</f>
        <v>3ZGS</v>
      </c>
      <c r="H518" s="40">
        <f>VLOOKUP(D518,Consolidation!$B$2:$AH$11999,23,FALSE)</f>
        <v>1</v>
      </c>
      <c r="I518" s="65" t="str">
        <f>IF(Tableau4[[#This Row],[Cohorte]]="", "Inactif",
    IF(Tableau4[[#This Row],[Cohorte]]&gt;=30%, "Actif",
       IF(Tableau4[[#This Row],[Cohorte]]&lt;=25%, "Inactif", "À Vérifier")))</f>
        <v>Actif</v>
      </c>
    </row>
    <row r="519" spans="1:9" ht="29.5" customHeight="1" x14ac:dyDescent="0.35">
      <c r="A519" s="16" t="str">
        <f>IF(D519&lt;&gt;"","APP"&amp;TEXT(COUNTA($D$2:D519),"000"),"")</f>
        <v>APP518</v>
      </c>
      <c r="B519" s="17" t="str">
        <f>Individus[[#This Row],[ID_Individu]]</f>
        <v>IND518</v>
      </c>
      <c r="C519" s="17" t="str">
        <f>IFERROR(VLOOKUP(E519,Beneficiaires!B:C,2,FALSE),"Non trouvé")</f>
        <v>BEN043</v>
      </c>
      <c r="D519" s="17" t="str">
        <f>Consolication[[#This Row],[Nom et prénom 0 Name &amp; first name]]</f>
        <v>KEGNE Yvette</v>
      </c>
      <c r="E519" s="17" t="str">
        <f>VLOOKUP(D519,Consolidation!B:AA,2,FALSE)</f>
        <v>GIPEC TOUKAM</v>
      </c>
      <c r="F519" s="24" t="str" cm="1">
        <f t="array" ref="F519">_xlfn.XLOOKUP(Tableau4[[#This Row],[Nom_Beneficiaire]]&amp;H519,Classes!$D$2:$D$12000&amp;Classes!$E$2:$E$12000,Classes!$A$2:$A$12000)</f>
        <v>CLA022</v>
      </c>
      <c r="G519" s="17" t="str">
        <f>VLOOKUP(D519,Consolidation!B:AA,25,FALSE)</f>
        <v>22Z9</v>
      </c>
      <c r="H519" s="40">
        <f>VLOOKUP(D519,Consolidation!$B$2:$AH$11999,23,FALSE)</f>
        <v>1</v>
      </c>
      <c r="I519" s="65" t="str">
        <f>IF(Tableau4[[#This Row],[Cohorte]]="", "Inactif",
    IF(Tableau4[[#This Row],[Cohorte]]&gt;=30%, "Actif",
       IF(Tableau4[[#This Row],[Cohorte]]&lt;=25%, "Inactif", "À Vérifier")))</f>
        <v>Actif</v>
      </c>
    </row>
    <row r="520" spans="1:9" ht="29.5" customHeight="1" x14ac:dyDescent="0.35">
      <c r="A520" s="16" t="str">
        <f>IF(D520&lt;&gt;"","APP"&amp;TEXT(COUNTA($D$2:D520),"000"),"")</f>
        <v>APP519</v>
      </c>
      <c r="B520" s="17" t="str">
        <f>Individus[[#This Row],[ID_Individu]]</f>
        <v>IND519</v>
      </c>
      <c r="C520" s="17" t="str">
        <f>IFERROR(VLOOKUP(E520,Beneficiaires!B:C,2,FALSE),"Non trouvé")</f>
        <v>BEN043</v>
      </c>
      <c r="D520" s="17" t="str">
        <f>Consolication[[#This Row],[Nom et prénom 0 Name &amp; first name]]</f>
        <v>SOPI Bernadette</v>
      </c>
      <c r="E520" s="17" t="str">
        <f>VLOOKUP(D520,Consolidation!B:AA,2,FALSE)</f>
        <v>GIPEC TOUKAM</v>
      </c>
      <c r="F520" s="24" t="str" cm="1">
        <f t="array" ref="F520">_xlfn.XLOOKUP(Tableau4[[#This Row],[Nom_Beneficiaire]]&amp;H520,Classes!$D$2:$D$12000&amp;Classes!$E$2:$E$12000,Classes!$A$2:$A$12000)</f>
        <v>CLA022</v>
      </c>
      <c r="G520" s="17" t="str">
        <f>VLOOKUP(D520,Consolidation!B:AA,25,FALSE)</f>
        <v>YBT8</v>
      </c>
      <c r="H520" s="40">
        <f>VLOOKUP(D520,Consolidation!$B$2:$AH$11999,23,FALSE)</f>
        <v>1</v>
      </c>
      <c r="I520" s="65" t="str">
        <f>IF(Tableau4[[#This Row],[Cohorte]]="", "Inactif",
    IF(Tableau4[[#This Row],[Cohorte]]&gt;=30%, "Actif",
       IF(Tableau4[[#This Row],[Cohorte]]&lt;=25%, "Inactif", "À Vérifier")))</f>
        <v>Actif</v>
      </c>
    </row>
    <row r="521" spans="1:9" ht="29.5" customHeight="1" x14ac:dyDescent="0.35">
      <c r="A521" s="16" t="str">
        <f>IF(D521&lt;&gt;"","APP"&amp;TEXT(COUNTA($D$2:D521),"000"),"")</f>
        <v>APP520</v>
      </c>
      <c r="B521" s="17" t="str">
        <f>Individus[[#This Row],[ID_Individu]]</f>
        <v>IND520</v>
      </c>
      <c r="C521" s="17" t="str">
        <f>IFERROR(VLOOKUP(E521,Beneficiaires!B:C,2,FALSE),"Non trouvé")</f>
        <v>BEN043</v>
      </c>
      <c r="D521" s="17" t="str">
        <f>Consolication[[#This Row],[Nom et prénom 0 Name &amp; first name]]</f>
        <v>TCHOUASSI Agrippine</v>
      </c>
      <c r="E521" s="17" t="str">
        <f>VLOOKUP(D521,Consolidation!B:AA,2,FALSE)</f>
        <v>GIPEC TOUKAM</v>
      </c>
      <c r="F521" s="24" t="str" cm="1">
        <f t="array" ref="F521">_xlfn.XLOOKUP(Tableau4[[#This Row],[Nom_Beneficiaire]]&amp;H521,Classes!$D$2:$D$12000&amp;Classes!$E$2:$E$12000,Classes!$A$2:$A$12000)</f>
        <v>CLA022</v>
      </c>
      <c r="G521" s="17" t="str">
        <f>VLOOKUP(D521,Consolidation!B:AA,25,FALSE)</f>
        <v>WS57</v>
      </c>
      <c r="H521" s="40">
        <f>VLOOKUP(D521,Consolidation!$B$2:$AH$11999,23,FALSE)</f>
        <v>1</v>
      </c>
      <c r="I521" s="65" t="str">
        <f>IF(Tableau4[[#This Row],[Cohorte]]="", "Inactif",
    IF(Tableau4[[#This Row],[Cohorte]]&gt;=30%, "Actif",
       IF(Tableau4[[#This Row],[Cohorte]]&lt;=25%, "Inactif", "À Vérifier")))</f>
        <v>Actif</v>
      </c>
    </row>
    <row r="522" spans="1:9" ht="29.5" customHeight="1" x14ac:dyDescent="0.35">
      <c r="A522" s="16" t="str">
        <f>IF(D522&lt;&gt;"","APP"&amp;TEXT(COUNTA($D$2:D522),"000"),"")</f>
        <v>APP521</v>
      </c>
      <c r="B522" s="17" t="str">
        <f>Individus[[#This Row],[ID_Individu]]</f>
        <v>IND521</v>
      </c>
      <c r="C522" s="17" t="str">
        <f>IFERROR(VLOOKUP(E522,Beneficiaires!B:C,2,FALSE),"Non trouvé")</f>
        <v>BEN043</v>
      </c>
      <c r="D522" s="17" t="str">
        <f>Consolication[[#This Row],[Nom et prénom 0 Name &amp; first name]]</f>
        <v>ABOUI Marlise</v>
      </c>
      <c r="E522" s="17" t="str">
        <f>VLOOKUP(D522,Consolidation!B:AA,2,FALSE)</f>
        <v>GIPEC TOUKAM</v>
      </c>
      <c r="F522" s="24" t="str" cm="1">
        <f t="array" ref="F522">_xlfn.XLOOKUP(Tableau4[[#This Row],[Nom_Beneficiaire]]&amp;H522,Classes!$D$2:$D$12000&amp;Classes!$E$2:$E$12000,Classes!$A$2:$A$12000)</f>
        <v>CLA022</v>
      </c>
      <c r="G522" s="17" t="str">
        <f>VLOOKUP(D522,Consolidation!B:AA,25,FALSE)</f>
        <v>2U8J</v>
      </c>
      <c r="H522" s="40">
        <f>VLOOKUP(D522,Consolidation!$B$2:$AH$11999,23,FALSE)</f>
        <v>1</v>
      </c>
      <c r="I522" s="65" t="str">
        <f>IF(Tableau4[[#This Row],[Cohorte]]="", "Inactif",
    IF(Tableau4[[#This Row],[Cohorte]]&gt;=30%, "Actif",
       IF(Tableau4[[#This Row],[Cohorte]]&lt;=25%, "Inactif", "À Vérifier")))</f>
        <v>Actif</v>
      </c>
    </row>
    <row r="523" spans="1:9" ht="29.5" customHeight="1" x14ac:dyDescent="0.35">
      <c r="A523" s="16" t="str">
        <f>IF(D523&lt;&gt;"","APP"&amp;TEXT(COUNTA($D$2:D523),"000"),"")</f>
        <v>APP522</v>
      </c>
      <c r="B523" s="17" t="str">
        <f>Individus[[#This Row],[ID_Individu]]</f>
        <v>IND522</v>
      </c>
      <c r="C523" s="17" t="str">
        <f>IFERROR(VLOOKUP(E523,Beneficiaires!B:C,2,FALSE),"Non trouvé")</f>
        <v>BEN043</v>
      </c>
      <c r="D523" s="17" t="str">
        <f>Consolication[[#This Row],[Nom et prénom 0 Name &amp; first name]]</f>
        <v>KENFACK Yvette</v>
      </c>
      <c r="E523" s="17" t="str">
        <f>VLOOKUP(D523,Consolidation!B:AA,2,FALSE)</f>
        <v>GIPEC TOUKAM</v>
      </c>
      <c r="F523" s="24" t="str" cm="1">
        <f t="array" ref="F523">_xlfn.XLOOKUP(Tableau4[[#This Row],[Nom_Beneficiaire]]&amp;H523,Classes!$D$2:$D$12000&amp;Classes!$E$2:$E$12000,Classes!$A$2:$A$12000)</f>
        <v>CLA022</v>
      </c>
      <c r="G523" s="17" t="str">
        <f>VLOOKUP(D523,Consolidation!B:AA,25,FALSE)</f>
        <v>P6QO</v>
      </c>
      <c r="H523" s="40">
        <f>VLOOKUP(D523,Consolidation!$B$2:$AH$11999,23,FALSE)</f>
        <v>1</v>
      </c>
      <c r="I523" s="65" t="str">
        <f>IF(Tableau4[[#This Row],[Cohorte]]="", "Inactif",
    IF(Tableau4[[#This Row],[Cohorte]]&gt;=30%, "Actif",
       IF(Tableau4[[#This Row],[Cohorte]]&lt;=25%, "Inactif", "À Vérifier")))</f>
        <v>Actif</v>
      </c>
    </row>
    <row r="524" spans="1:9" ht="29.5" customHeight="1" x14ac:dyDescent="0.35">
      <c r="A524" s="16" t="str">
        <f>IF(D524&lt;&gt;"","APP"&amp;TEXT(COUNTA($D$2:D524),"000"),"")</f>
        <v>APP523</v>
      </c>
      <c r="B524" s="17" t="str">
        <f>Individus[[#This Row],[ID_Individu]]</f>
        <v>IND523</v>
      </c>
      <c r="C524" s="17" t="str">
        <f>IFERROR(VLOOKUP(E524,Beneficiaires!B:C,2,FALSE),"Non trouvé")</f>
        <v>BEN043</v>
      </c>
      <c r="D524" s="17" t="str">
        <f>Consolication[[#This Row],[Nom et prénom 0 Name &amp; first name]]</f>
        <v>BIWELE Brigitte</v>
      </c>
      <c r="E524" s="17" t="str">
        <f>VLOOKUP(D524,Consolidation!B:AA,2,FALSE)</f>
        <v>GIPEC TOUKAM</v>
      </c>
      <c r="F524" s="24" t="str" cm="1">
        <f t="array" ref="F524">_xlfn.XLOOKUP(Tableau4[[#This Row],[Nom_Beneficiaire]]&amp;H524,Classes!$D$2:$D$12000&amp;Classes!$E$2:$E$12000,Classes!$A$2:$A$12000)</f>
        <v>CLA022</v>
      </c>
      <c r="G524" s="17" t="str">
        <f>VLOOKUP(D524,Consolidation!B:AA,25,FALSE)</f>
        <v>12WN</v>
      </c>
      <c r="H524" s="40">
        <f>VLOOKUP(D524,Consolidation!$B$2:$AH$11999,23,FALSE)</f>
        <v>1</v>
      </c>
      <c r="I524" s="65" t="str">
        <f>IF(Tableau4[[#This Row],[Cohorte]]="", "Inactif",
    IF(Tableau4[[#This Row],[Cohorte]]&gt;=30%, "Actif",
       IF(Tableau4[[#This Row],[Cohorte]]&lt;=25%, "Inactif", "À Vérifier")))</f>
        <v>Actif</v>
      </c>
    </row>
    <row r="525" spans="1:9" ht="29.5" customHeight="1" x14ac:dyDescent="0.35">
      <c r="A525" s="16" t="str">
        <f>IF(D525&lt;&gt;"","APP"&amp;TEXT(COUNTA($D$2:D525),"000"),"")</f>
        <v>APP524</v>
      </c>
      <c r="B525" s="17" t="str">
        <f>Individus[[#This Row],[ID_Individu]]</f>
        <v>IND524</v>
      </c>
      <c r="C525" s="17" t="str">
        <f>IFERROR(VLOOKUP(E525,Beneficiaires!B:C,2,FALSE),"Non trouvé")</f>
        <v>BEN043</v>
      </c>
      <c r="D525" s="17" t="str">
        <f>Consolication[[#This Row],[Nom et prénom 0 Name &amp; first name]]</f>
        <v>DJUFFO Alvine</v>
      </c>
      <c r="E525" s="17" t="str">
        <f>VLOOKUP(D525,Consolidation!B:AA,2,FALSE)</f>
        <v>GIPEC TOUKAM</v>
      </c>
      <c r="F525" s="24" t="str" cm="1">
        <f t="array" ref="F525">_xlfn.XLOOKUP(Tableau4[[#This Row],[Nom_Beneficiaire]]&amp;H525,Classes!$D$2:$D$12000&amp;Classes!$E$2:$E$12000,Classes!$A$2:$A$12000)</f>
        <v>CLA022</v>
      </c>
      <c r="G525" s="17" t="str">
        <f>VLOOKUP(D525,Consolidation!B:AA,25,FALSE)</f>
        <v>U18Y</v>
      </c>
      <c r="H525" s="40">
        <f>VLOOKUP(D525,Consolidation!$B$2:$AH$11999,23,FALSE)</f>
        <v>1</v>
      </c>
      <c r="I525" s="65" t="str">
        <f>IF(Tableau4[[#This Row],[Cohorte]]="", "Inactif",
    IF(Tableau4[[#This Row],[Cohorte]]&gt;=30%, "Actif",
       IF(Tableau4[[#This Row],[Cohorte]]&lt;=25%, "Inactif", "À Vérifier")))</f>
        <v>Actif</v>
      </c>
    </row>
    <row r="526" spans="1:9" ht="29.5" customHeight="1" x14ac:dyDescent="0.35">
      <c r="A526" s="16" t="str">
        <f>IF(D526&lt;&gt;"","APP"&amp;TEXT(COUNTA($D$2:D526),"000"),"")</f>
        <v>APP525</v>
      </c>
      <c r="B526" s="17" t="str">
        <f>Individus[[#This Row],[ID_Individu]]</f>
        <v>IND525</v>
      </c>
      <c r="C526" s="17" t="str">
        <f>IFERROR(VLOOKUP(E526,Beneficiaires!B:C,2,FALSE),"Non trouvé")</f>
        <v>BEN043</v>
      </c>
      <c r="D526" s="17" t="str">
        <f>Consolication[[#This Row],[Nom et prénom 0 Name &amp; first name]]</f>
        <v>KENKOUO Elise</v>
      </c>
      <c r="E526" s="17" t="str">
        <f>VLOOKUP(D526,Consolidation!B:AA,2,FALSE)</f>
        <v>GIPEC TOUKAM</v>
      </c>
      <c r="F526" s="24" t="str" cm="1">
        <f t="array" ref="F526">_xlfn.XLOOKUP(Tableau4[[#This Row],[Nom_Beneficiaire]]&amp;H526,Classes!$D$2:$D$12000&amp;Classes!$E$2:$E$12000,Classes!$A$2:$A$12000)</f>
        <v>CLA022</v>
      </c>
      <c r="G526" s="17" t="str">
        <f>VLOOKUP(D526,Consolidation!B:AA,25,FALSE)</f>
        <v>694U</v>
      </c>
      <c r="H526" s="40">
        <f>VLOOKUP(D526,Consolidation!$B$2:$AH$11999,23,FALSE)</f>
        <v>1</v>
      </c>
      <c r="I526" s="65" t="str">
        <f>IF(Tableau4[[#This Row],[Cohorte]]="", "Inactif",
    IF(Tableau4[[#This Row],[Cohorte]]&gt;=30%, "Actif",
       IF(Tableau4[[#This Row],[Cohorte]]&lt;=25%, "Inactif", "À Vérifier")))</f>
        <v>Actif</v>
      </c>
    </row>
    <row r="527" spans="1:9" ht="29.5" customHeight="1" x14ac:dyDescent="0.35">
      <c r="A527" s="16" t="str">
        <f>IF(D527&lt;&gt;"","APP"&amp;TEXT(COUNTA($D$2:D527),"000"),"")</f>
        <v>APP526</v>
      </c>
      <c r="B527" s="17" t="str">
        <f>Individus[[#This Row],[ID_Individu]]</f>
        <v>IND526</v>
      </c>
      <c r="C527" s="17" t="str">
        <f>IFERROR(VLOOKUP(E527,Beneficiaires!B:C,2,FALSE),"Non trouvé")</f>
        <v>BEN043</v>
      </c>
      <c r="D527" s="17" t="str">
        <f>Consolication[[#This Row],[Nom et prénom 0 Name &amp; first name]]</f>
        <v>PIAM</v>
      </c>
      <c r="E527" s="17" t="str">
        <f>VLOOKUP(D527,Consolidation!B:AA,2,FALSE)</f>
        <v>GIPEC TOUKAM</v>
      </c>
      <c r="F527" s="24" t="str" cm="1">
        <f t="array" ref="F527">_xlfn.XLOOKUP(Tableau4[[#This Row],[Nom_Beneficiaire]]&amp;H527,Classes!$D$2:$D$12000&amp;Classes!$E$2:$E$12000,Classes!$A$2:$A$12000)</f>
        <v>CLA022</v>
      </c>
      <c r="G527" s="17" t="str">
        <f>VLOOKUP(D527,Consolidation!B:AA,25,FALSE)</f>
        <v>V10K</v>
      </c>
      <c r="H527" s="40">
        <f>VLOOKUP(D527,Consolidation!$B$2:$AH$11999,23,FALSE)</f>
        <v>1</v>
      </c>
      <c r="I527" s="65" t="str">
        <f>IF(Tableau4[[#This Row],[Cohorte]]="", "Inactif",
    IF(Tableau4[[#This Row],[Cohorte]]&gt;=30%, "Actif",
       IF(Tableau4[[#This Row],[Cohorte]]&lt;=25%, "Inactif", "À Vérifier")))</f>
        <v>Actif</v>
      </c>
    </row>
    <row r="528" spans="1:9" ht="29.5" customHeight="1" x14ac:dyDescent="0.35">
      <c r="A528" s="16" t="str">
        <f>IF(D528&lt;&gt;"","APP"&amp;TEXT(COUNTA($D$2:D528),"000"),"")</f>
        <v>APP527</v>
      </c>
      <c r="B528" s="17" t="str">
        <f>Individus[[#This Row],[ID_Individu]]</f>
        <v>IND527</v>
      </c>
      <c r="C528" s="17" t="str">
        <f>IFERROR(VLOOKUP(E528,Beneficiaires!B:C,2,FALSE),"Non trouvé")</f>
        <v>BEN043</v>
      </c>
      <c r="D528" s="17" t="str">
        <f>Consolication[[#This Row],[Nom et prénom 0 Name &amp; first name]]</f>
        <v>NOUBISSIE Gérard</v>
      </c>
      <c r="E528" s="17" t="str">
        <f>VLOOKUP(D528,Consolidation!B:AA,2,FALSE)</f>
        <v>GIPEC TOUKAM</v>
      </c>
      <c r="F528" s="24" t="str" cm="1">
        <f t="array" ref="F528">_xlfn.XLOOKUP(Tableau4[[#This Row],[Nom_Beneficiaire]]&amp;H528,Classes!$D$2:$D$12000&amp;Classes!$E$2:$E$12000,Classes!$A$2:$A$12000)</f>
        <v>CLA022</v>
      </c>
      <c r="G528" s="17" t="str">
        <f>VLOOKUP(D528,Consolidation!B:AA,25,FALSE)</f>
        <v>63X2</v>
      </c>
      <c r="H528" s="40">
        <f>VLOOKUP(D528,Consolidation!$B$2:$AH$11999,23,FALSE)</f>
        <v>1</v>
      </c>
      <c r="I528" s="65" t="str">
        <f>IF(Tableau4[[#This Row],[Cohorte]]="", "Inactif",
    IF(Tableau4[[#This Row],[Cohorte]]&gt;=30%, "Actif",
       IF(Tableau4[[#This Row],[Cohorte]]&lt;=25%, "Inactif", "À Vérifier")))</f>
        <v>Actif</v>
      </c>
    </row>
    <row r="529" spans="1:9" ht="29.5" customHeight="1" x14ac:dyDescent="0.35">
      <c r="A529" s="16" t="str">
        <f>IF(D529&lt;&gt;"","APP"&amp;TEXT(COUNTA($D$2:D529),"000"),"")</f>
        <v>APP528</v>
      </c>
      <c r="B529" s="17" t="str">
        <f>Individus[[#This Row],[ID_Individu]]</f>
        <v>IND528</v>
      </c>
      <c r="C529" s="17" t="str">
        <f>IFERROR(VLOOKUP(E529,Beneficiaires!B:C,2,FALSE),"Non trouvé")</f>
        <v>BEN043</v>
      </c>
      <c r="D529" s="17" t="str">
        <f>Consolication[[#This Row],[Nom et prénom 0 Name &amp; first name]]</f>
        <v>ETAH Gabriel</v>
      </c>
      <c r="E529" s="17" t="str">
        <f>VLOOKUP(D529,Consolidation!B:AA,2,FALSE)</f>
        <v>GIPEC TOUKAM</v>
      </c>
      <c r="F529" s="24" t="str" cm="1">
        <f t="array" ref="F529">_xlfn.XLOOKUP(Tableau4[[#This Row],[Nom_Beneficiaire]]&amp;H529,Classes!$D$2:$D$12000&amp;Classes!$E$2:$E$12000,Classes!$A$2:$A$12000)</f>
        <v>CLA022</v>
      </c>
      <c r="G529" s="17" t="str">
        <f>VLOOKUP(D529,Consolidation!B:AA,25,FALSE)</f>
        <v>4A04</v>
      </c>
      <c r="H529" s="40">
        <f>VLOOKUP(D529,Consolidation!$B$2:$AH$11999,23,FALSE)</f>
        <v>1</v>
      </c>
      <c r="I529" s="65" t="str">
        <f>IF(Tableau4[[#This Row],[Cohorte]]="", "Inactif",
    IF(Tableau4[[#This Row],[Cohorte]]&gt;=30%, "Actif",
       IF(Tableau4[[#This Row],[Cohorte]]&lt;=25%, "Inactif", "À Vérifier")))</f>
        <v>Actif</v>
      </c>
    </row>
    <row r="530" spans="1:9" ht="29.5" customHeight="1" x14ac:dyDescent="0.35">
      <c r="A530" s="16" t="str">
        <f>IF(D530&lt;&gt;"","APP"&amp;TEXT(COUNTA($D$2:D530),"000"),"")</f>
        <v>APP529</v>
      </c>
      <c r="B530" s="17" t="str">
        <f>Individus[[#This Row],[ID_Individu]]</f>
        <v>IND529</v>
      </c>
      <c r="C530" s="17" t="str">
        <f>IFERROR(VLOOKUP(E530,Beneficiaires!B:C,2,FALSE),"Non trouvé")</f>
        <v>BEN043</v>
      </c>
      <c r="D530" s="17" t="str">
        <f>Consolication[[#This Row],[Nom et prénom 0 Name &amp; first name]]</f>
        <v>AFANA EBIE Cyrille</v>
      </c>
      <c r="E530" s="17" t="str">
        <f>VLOOKUP(D530,Consolidation!B:AA,2,FALSE)</f>
        <v>GIPEC TOUKAM</v>
      </c>
      <c r="F530" s="24" t="str" cm="1">
        <f t="array" ref="F530">_xlfn.XLOOKUP(Tableau4[[#This Row],[Nom_Beneficiaire]]&amp;H530,Classes!$D$2:$D$12000&amp;Classes!$E$2:$E$12000,Classes!$A$2:$A$12000)</f>
        <v>CLA022</v>
      </c>
      <c r="G530" s="17" t="str">
        <f>VLOOKUP(D530,Consolidation!B:AA,25,FALSE)</f>
        <v>PIRX</v>
      </c>
      <c r="H530" s="40">
        <f>VLOOKUP(D530,Consolidation!$B$2:$AH$11999,23,FALSE)</f>
        <v>1</v>
      </c>
      <c r="I530" s="65" t="str">
        <f>IF(Tableau4[[#This Row],[Cohorte]]="", "Inactif",
    IF(Tableau4[[#This Row],[Cohorte]]&gt;=30%, "Actif",
       IF(Tableau4[[#This Row],[Cohorte]]&lt;=25%, "Inactif", "À Vérifier")))</f>
        <v>Actif</v>
      </c>
    </row>
    <row r="531" spans="1:9" ht="29.5" customHeight="1" x14ac:dyDescent="0.35">
      <c r="A531" s="16" t="str">
        <f>IF(D531&lt;&gt;"","APP"&amp;TEXT(COUNTA($D$2:D531),"000"),"")</f>
        <v>APP530</v>
      </c>
      <c r="B531" s="17" t="str">
        <f>Individus[[#This Row],[ID_Individu]]</f>
        <v>IND530</v>
      </c>
      <c r="C531" s="17" t="str">
        <f>IFERROR(VLOOKUP(E531,Beneficiaires!B:C,2,FALSE),"Non trouvé")</f>
        <v>BEN043</v>
      </c>
      <c r="D531" s="17" t="str">
        <f>Consolication[[#This Row],[Nom et prénom 0 Name &amp; first name]]</f>
        <v>SOBGUE</v>
      </c>
      <c r="E531" s="17" t="str">
        <f>VLOOKUP(D531,Consolidation!B:AA,2,FALSE)</f>
        <v>GIPEC TOUKAM</v>
      </c>
      <c r="F531" s="24" t="str" cm="1">
        <f t="array" ref="F531">_xlfn.XLOOKUP(Tableau4[[#This Row],[Nom_Beneficiaire]]&amp;H531,Classes!$D$2:$D$12000&amp;Classes!$E$2:$E$12000,Classes!$A$2:$A$12000)</f>
        <v>CLA022</v>
      </c>
      <c r="G531" s="17" t="str">
        <f>VLOOKUP(D531,Consolidation!B:AA,25,FALSE)</f>
        <v>Z513</v>
      </c>
      <c r="H531" s="40">
        <f>VLOOKUP(D531,Consolidation!$B$2:$AH$11999,23,FALSE)</f>
        <v>1</v>
      </c>
      <c r="I531" s="65" t="str">
        <f>IF(Tableau4[[#This Row],[Cohorte]]="", "Inactif",
    IF(Tableau4[[#This Row],[Cohorte]]&gt;=30%, "Actif",
       IF(Tableau4[[#This Row],[Cohorte]]&lt;=25%, "Inactif", "À Vérifier")))</f>
        <v>Actif</v>
      </c>
    </row>
    <row r="532" spans="1:9" ht="29.5" customHeight="1" x14ac:dyDescent="0.35">
      <c r="A532" s="16" t="str">
        <f>IF(D532&lt;&gt;"","APP"&amp;TEXT(COUNTA($D$2:D532),"000"),"")</f>
        <v>APP531</v>
      </c>
      <c r="B532" s="17" t="str">
        <f>Individus[[#This Row],[ID_Individu]]</f>
        <v>IND531</v>
      </c>
      <c r="C532" s="17" t="str">
        <f>IFERROR(VLOOKUP(E532,Beneficiaires!B:C,2,FALSE),"Non trouvé")</f>
        <v>BEN131</v>
      </c>
      <c r="D532" s="17" t="str">
        <f>Consolication[[#This Row],[Nom et prénom 0 Name &amp; first name]]</f>
        <v>KUETE JONAS</v>
      </c>
      <c r="E532" s="17" t="str">
        <f>VLOOKUP(D532,Consolidation!B:AA,2,FALSE)</f>
        <v>BELLE ETOILE SCOOPS</v>
      </c>
      <c r="F532" s="24" t="str" cm="1">
        <f t="array" ref="F532">_xlfn.XLOOKUP(Tableau4[[#This Row],[Nom_Beneficiaire]]&amp;H532,Classes!$D$2:$D$12000&amp;Classes!$E$2:$E$12000,Classes!$A$2:$A$12000)</f>
        <v>CLA023</v>
      </c>
      <c r="G532" s="17" t="str">
        <f>VLOOKUP(D532,Consolidation!B:AA,25,FALSE)</f>
        <v>5CUO</v>
      </c>
      <c r="H532" s="40">
        <f>VLOOKUP(D532,Consolidation!$B$2:$AH$11999,23,FALSE)</f>
        <v>1</v>
      </c>
      <c r="I532" s="65" t="str">
        <f>IF(Tableau4[[#This Row],[Cohorte]]="", "Inactif",
    IF(Tableau4[[#This Row],[Cohorte]]&gt;=30%, "Actif",
       IF(Tableau4[[#This Row],[Cohorte]]&lt;=25%, "Inactif", "À Vérifier")))</f>
        <v>Actif</v>
      </c>
    </row>
    <row r="533" spans="1:9" ht="29.5" customHeight="1" x14ac:dyDescent="0.35">
      <c r="A533" s="16" t="str">
        <f>IF(D533&lt;&gt;"","APP"&amp;TEXT(COUNTA($D$2:D533),"000"),"")</f>
        <v>APP532</v>
      </c>
      <c r="B533" s="17" t="str">
        <f>Individus[[#This Row],[ID_Individu]]</f>
        <v>IND532</v>
      </c>
      <c r="C533" s="17" t="str">
        <f>IFERROR(VLOOKUP(E533,Beneficiaires!B:C,2,FALSE),"Non trouvé")</f>
        <v>BEN131</v>
      </c>
      <c r="D533" s="17" t="str">
        <f>Consolication[[#This Row],[Nom et prénom 0 Name &amp; first name]]</f>
        <v>TCHOFFO BONAVENTURE</v>
      </c>
      <c r="E533" s="17" t="str">
        <f>VLOOKUP(D533,Consolidation!B:AA,2,FALSE)</f>
        <v>BELLE ETOILE SCOOPS</v>
      </c>
      <c r="F533" s="24" t="str" cm="1">
        <f t="array" ref="F533">_xlfn.XLOOKUP(Tableau4[[#This Row],[Nom_Beneficiaire]]&amp;H533,Classes!$D$2:$D$12000&amp;Classes!$E$2:$E$12000,Classes!$A$2:$A$12000)</f>
        <v>CLA023</v>
      </c>
      <c r="G533" s="17" t="str">
        <f>VLOOKUP(D533,Consolidation!B:AA,25,FALSE)</f>
        <v>944P</v>
      </c>
      <c r="H533" s="40">
        <f>VLOOKUP(D533,Consolidation!$B$2:$AH$11999,23,FALSE)</f>
        <v>1</v>
      </c>
      <c r="I533" s="65" t="str">
        <f>IF(Tableau4[[#This Row],[Cohorte]]="", "Inactif",
    IF(Tableau4[[#This Row],[Cohorte]]&gt;=30%, "Actif",
       IF(Tableau4[[#This Row],[Cohorte]]&lt;=25%, "Inactif", "À Vérifier")))</f>
        <v>Actif</v>
      </c>
    </row>
    <row r="534" spans="1:9" ht="29.5" customHeight="1" x14ac:dyDescent="0.35">
      <c r="A534" s="16" t="str">
        <f>IF(D534&lt;&gt;"","APP"&amp;TEXT(COUNTA($D$2:D534),"000"),"")</f>
        <v>APP533</v>
      </c>
      <c r="B534" s="17" t="str">
        <f>Individus[[#This Row],[ID_Individu]]</f>
        <v>IND533</v>
      </c>
      <c r="C534" s="17" t="str">
        <f>IFERROR(VLOOKUP(E534,Beneficiaires!B:C,2,FALSE),"Non trouvé")</f>
        <v>BEN131</v>
      </c>
      <c r="D534" s="17" t="str">
        <f>Consolication[[#This Row],[Nom et prénom 0 Name &amp; first name]]</f>
        <v>MOMENE CLEMENT</v>
      </c>
      <c r="E534" s="17" t="str">
        <f>VLOOKUP(D534,Consolidation!B:AA,2,FALSE)</f>
        <v>BELLE ETOILE SCOOPS</v>
      </c>
      <c r="F534" s="24" t="str" cm="1">
        <f t="array" ref="F534">_xlfn.XLOOKUP(Tableau4[[#This Row],[Nom_Beneficiaire]]&amp;H534,Classes!$D$2:$D$12000&amp;Classes!$E$2:$E$12000,Classes!$A$2:$A$12000)</f>
        <v>CLA023</v>
      </c>
      <c r="G534" s="17" t="str">
        <f>VLOOKUP(D534,Consolidation!B:AA,25,FALSE)</f>
        <v>73H9</v>
      </c>
      <c r="H534" s="40">
        <f>VLOOKUP(D534,Consolidation!$B$2:$AH$11999,23,FALSE)</f>
        <v>1</v>
      </c>
      <c r="I534" s="65" t="str">
        <f>IF(Tableau4[[#This Row],[Cohorte]]="", "Inactif",
    IF(Tableau4[[#This Row],[Cohorte]]&gt;=30%, "Actif",
       IF(Tableau4[[#This Row],[Cohorte]]&lt;=25%, "Inactif", "À Vérifier")))</f>
        <v>Actif</v>
      </c>
    </row>
    <row r="535" spans="1:9" ht="29.5" customHeight="1" x14ac:dyDescent="0.35">
      <c r="A535" s="16" t="str">
        <f>IF(D535&lt;&gt;"","APP"&amp;TEXT(COUNTA($D$2:D535),"000"),"")</f>
        <v>APP534</v>
      </c>
      <c r="B535" s="17" t="str">
        <f>Individus[[#This Row],[ID_Individu]]</f>
        <v>IND534</v>
      </c>
      <c r="C535" s="17" t="str">
        <f>IFERROR(VLOOKUP(E535,Beneficiaires!B:C,2,FALSE),"Non trouvé")</f>
        <v>BEN131</v>
      </c>
      <c r="D535" s="17" t="str">
        <f>Consolication[[#This Row],[Nom et prénom 0 Name &amp; first name]]</f>
        <v>LONTSIE LIBHERE</v>
      </c>
      <c r="E535" s="17" t="str">
        <f>VLOOKUP(D535,Consolidation!B:AA,2,FALSE)</f>
        <v>BELLE ETOILE SCOOPS</v>
      </c>
      <c r="F535" s="24" t="str" cm="1">
        <f t="array" ref="F535">_xlfn.XLOOKUP(Tableau4[[#This Row],[Nom_Beneficiaire]]&amp;H535,Classes!$D$2:$D$12000&amp;Classes!$E$2:$E$12000,Classes!$A$2:$A$12000)</f>
        <v>CLA023</v>
      </c>
      <c r="G535" s="17" t="str">
        <f>VLOOKUP(D535,Consolidation!B:AA,25,FALSE)</f>
        <v>2FYJ</v>
      </c>
      <c r="H535" s="40">
        <f>VLOOKUP(D535,Consolidation!$B$2:$AH$11999,23,FALSE)</f>
        <v>1</v>
      </c>
      <c r="I535" s="65" t="str">
        <f>IF(Tableau4[[#This Row],[Cohorte]]="", "Inactif",
    IF(Tableau4[[#This Row],[Cohorte]]&gt;=30%, "Actif",
       IF(Tableau4[[#This Row],[Cohorte]]&lt;=25%, "Inactif", "À Vérifier")))</f>
        <v>Actif</v>
      </c>
    </row>
    <row r="536" spans="1:9" ht="29.5" customHeight="1" x14ac:dyDescent="0.35">
      <c r="A536" s="16" t="str">
        <f>IF(D536&lt;&gt;"","APP"&amp;TEXT(COUNTA($D$2:D536),"000"),"")</f>
        <v>APP535</v>
      </c>
      <c r="B536" s="17" t="str">
        <f>Individus[[#This Row],[ID_Individu]]</f>
        <v>IND535</v>
      </c>
      <c r="C536" s="17" t="str">
        <f>IFERROR(VLOOKUP(E536,Beneficiaires!B:C,2,FALSE),"Non trouvé")</f>
        <v>BEN131</v>
      </c>
      <c r="D536" s="17" t="str">
        <f>Consolication[[#This Row],[Nom et prénom 0 Name &amp; first name]]</f>
        <v>TENNE BERTIN</v>
      </c>
      <c r="E536" s="17" t="str">
        <f>VLOOKUP(D536,Consolidation!B:AA,2,FALSE)</f>
        <v>BELLE ETOILE SCOOPS</v>
      </c>
      <c r="F536" s="24" t="str" cm="1">
        <f t="array" ref="F536">_xlfn.XLOOKUP(Tableau4[[#This Row],[Nom_Beneficiaire]]&amp;H536,Classes!$D$2:$D$12000&amp;Classes!$E$2:$E$12000,Classes!$A$2:$A$12000)</f>
        <v>CLA023</v>
      </c>
      <c r="G536" s="17" t="str">
        <f>VLOOKUP(D536,Consolidation!B:AA,25,FALSE)</f>
        <v>L267</v>
      </c>
      <c r="H536" s="40">
        <f>VLOOKUP(D536,Consolidation!$B$2:$AH$11999,23,FALSE)</f>
        <v>1</v>
      </c>
      <c r="I536" s="65" t="str">
        <f>IF(Tableau4[[#This Row],[Cohorte]]="", "Inactif",
    IF(Tableau4[[#This Row],[Cohorte]]&gt;=30%, "Actif",
       IF(Tableau4[[#This Row],[Cohorte]]&lt;=25%, "Inactif", "À Vérifier")))</f>
        <v>Actif</v>
      </c>
    </row>
    <row r="537" spans="1:9" ht="29.5" customHeight="1" x14ac:dyDescent="0.35">
      <c r="A537" s="16" t="str">
        <f>IF(D537&lt;&gt;"","APP"&amp;TEXT(COUNTA($D$2:D537),"000"),"")</f>
        <v>APP536</v>
      </c>
      <c r="B537" s="17" t="str">
        <f>Individus[[#This Row],[ID_Individu]]</f>
        <v>IND536</v>
      </c>
      <c r="C537" s="17" t="str">
        <f>IFERROR(VLOOKUP(E537,Beneficiaires!B:C,2,FALSE),"Non trouvé")</f>
        <v>BEN131</v>
      </c>
      <c r="D537" s="17" t="str">
        <f>Consolication[[#This Row],[Nom et prénom 0 Name &amp; first name]]</f>
        <v>LONTSIE RICHARD</v>
      </c>
      <c r="E537" s="17" t="str">
        <f>VLOOKUP(D537,Consolidation!B:AA,2,FALSE)</f>
        <v>BELLE ETOILE SCOOPS</v>
      </c>
      <c r="F537" s="24" t="str" cm="1">
        <f t="array" ref="F537">_xlfn.XLOOKUP(Tableau4[[#This Row],[Nom_Beneficiaire]]&amp;H537,Classes!$D$2:$D$12000&amp;Classes!$E$2:$E$12000,Classes!$A$2:$A$12000)</f>
        <v>CLA023</v>
      </c>
      <c r="G537" s="17" t="str">
        <f>VLOOKUP(D537,Consolidation!B:AA,25,FALSE)</f>
        <v>KX7O</v>
      </c>
      <c r="H537" s="40">
        <f>VLOOKUP(D537,Consolidation!$B$2:$AH$11999,23,FALSE)</f>
        <v>1</v>
      </c>
      <c r="I537" s="65" t="str">
        <f>IF(Tableau4[[#This Row],[Cohorte]]="", "Inactif",
    IF(Tableau4[[#This Row],[Cohorte]]&gt;=30%, "Actif",
       IF(Tableau4[[#This Row],[Cohorte]]&lt;=25%, "Inactif", "À Vérifier")))</f>
        <v>Actif</v>
      </c>
    </row>
    <row r="538" spans="1:9" ht="29.5" customHeight="1" x14ac:dyDescent="0.35">
      <c r="A538" s="16" t="str">
        <f>IF(D538&lt;&gt;"","APP"&amp;TEXT(COUNTA($D$2:D538),"000"),"")</f>
        <v>APP537</v>
      </c>
      <c r="B538" s="17" t="str">
        <f>Individus[[#This Row],[ID_Individu]]</f>
        <v>IND537</v>
      </c>
      <c r="C538" s="17" t="str">
        <f>IFERROR(VLOOKUP(E538,Beneficiaires!B:C,2,FALSE),"Non trouvé")</f>
        <v>BEN131</v>
      </c>
      <c r="D538" s="17" t="str">
        <f>Consolication[[#This Row],[Nom et prénom 0 Name &amp; first name]]</f>
        <v>MAKUETE HONORINE</v>
      </c>
      <c r="E538" s="17" t="str">
        <f>VLOOKUP(D538,Consolidation!B:AA,2,FALSE)</f>
        <v>BELLE ETOILE SCOOPS</v>
      </c>
      <c r="F538" s="24" t="str" cm="1">
        <f t="array" ref="F538">_xlfn.XLOOKUP(Tableau4[[#This Row],[Nom_Beneficiaire]]&amp;H538,Classes!$D$2:$D$12000&amp;Classes!$E$2:$E$12000,Classes!$A$2:$A$12000)</f>
        <v>CLA023</v>
      </c>
      <c r="G538" s="17" t="str">
        <f>VLOOKUP(D538,Consolidation!B:AA,25,FALSE)</f>
        <v>418E</v>
      </c>
      <c r="H538" s="40">
        <f>VLOOKUP(D538,Consolidation!$B$2:$AH$11999,23,FALSE)</f>
        <v>1</v>
      </c>
      <c r="I538" s="65" t="str">
        <f>IF(Tableau4[[#This Row],[Cohorte]]="", "Inactif",
    IF(Tableau4[[#This Row],[Cohorte]]&gt;=30%, "Actif",
       IF(Tableau4[[#This Row],[Cohorte]]&lt;=25%, "Inactif", "À Vérifier")))</f>
        <v>Actif</v>
      </c>
    </row>
    <row r="539" spans="1:9" ht="29.5" customHeight="1" x14ac:dyDescent="0.35">
      <c r="A539" s="16" t="str">
        <f>IF(D539&lt;&gt;"","APP"&amp;TEXT(COUNTA($D$2:D539),"000"),"")</f>
        <v>APP538</v>
      </c>
      <c r="B539" s="17" t="str">
        <f>Individus[[#This Row],[ID_Individu]]</f>
        <v>IND538</v>
      </c>
      <c r="C539" s="17" t="str">
        <f>IFERROR(VLOOKUP(E539,Beneficiaires!B:C,2,FALSE),"Non trouvé")</f>
        <v>BEN131</v>
      </c>
      <c r="D539" s="17" t="str">
        <f>Consolication[[#This Row],[Nom et prénom 0 Name &amp; first name]]</f>
        <v>YONTA KYCELLE</v>
      </c>
      <c r="E539" s="17" t="str">
        <f>VLOOKUP(D539,Consolidation!B:AA,2,FALSE)</f>
        <v>BELLE ETOILE SCOOPS</v>
      </c>
      <c r="F539" s="24" t="str" cm="1">
        <f t="array" ref="F539">_xlfn.XLOOKUP(Tableau4[[#This Row],[Nom_Beneficiaire]]&amp;H539,Classes!$D$2:$D$12000&amp;Classes!$E$2:$E$12000,Classes!$A$2:$A$12000)</f>
        <v>CLA023</v>
      </c>
      <c r="G539" s="17" t="str">
        <f>VLOOKUP(D539,Consolidation!B:AA,25,FALSE)</f>
        <v>0PNH</v>
      </c>
      <c r="H539" s="40">
        <f>VLOOKUP(D539,Consolidation!$B$2:$AH$11999,23,FALSE)</f>
        <v>1</v>
      </c>
      <c r="I539" s="65" t="str">
        <f>IF(Tableau4[[#This Row],[Cohorte]]="", "Inactif",
    IF(Tableau4[[#This Row],[Cohorte]]&gt;=30%, "Actif",
       IF(Tableau4[[#This Row],[Cohorte]]&lt;=25%, "Inactif", "À Vérifier")))</f>
        <v>Actif</v>
      </c>
    </row>
    <row r="540" spans="1:9" ht="29.5" customHeight="1" x14ac:dyDescent="0.35">
      <c r="A540" s="16" t="str">
        <f>IF(D540&lt;&gt;"","APP"&amp;TEXT(COUNTA($D$2:D540),"000"),"")</f>
        <v>APP539</v>
      </c>
      <c r="B540" s="17" t="str">
        <f>Individus[[#This Row],[ID_Individu]]</f>
        <v>IND539</v>
      </c>
      <c r="C540" s="17" t="str">
        <f>IFERROR(VLOOKUP(E540,Beneficiaires!B:C,2,FALSE),"Non trouvé")</f>
        <v>BEN131</v>
      </c>
      <c r="D540" s="17" t="str">
        <f>Consolication[[#This Row],[Nom et prénom 0 Name &amp; first name]]</f>
        <v>FODIE NGWALEM SERAPH</v>
      </c>
      <c r="E540" s="17" t="str">
        <f>VLOOKUP(D540,Consolidation!B:AA,2,FALSE)</f>
        <v>BELLE ETOILE SCOOPS</v>
      </c>
      <c r="F540" s="24" t="str" cm="1">
        <f t="array" ref="F540">_xlfn.XLOOKUP(Tableau4[[#This Row],[Nom_Beneficiaire]]&amp;H540,Classes!$D$2:$D$12000&amp;Classes!$E$2:$E$12000,Classes!$A$2:$A$12000)</f>
        <v>CLA023</v>
      </c>
      <c r="G540" s="17" t="str">
        <f>VLOOKUP(D540,Consolidation!B:AA,25,FALSE)</f>
        <v>SUGR</v>
      </c>
      <c r="H540" s="40">
        <f>VLOOKUP(D540,Consolidation!$B$2:$AH$11999,23,FALSE)</f>
        <v>1</v>
      </c>
      <c r="I540" s="65" t="str">
        <f>IF(Tableau4[[#This Row],[Cohorte]]="", "Inactif",
    IF(Tableau4[[#This Row],[Cohorte]]&gt;=30%, "Actif",
       IF(Tableau4[[#This Row],[Cohorte]]&lt;=25%, "Inactif", "À Vérifier")))</f>
        <v>Actif</v>
      </c>
    </row>
    <row r="541" spans="1:9" ht="29.5" customHeight="1" x14ac:dyDescent="0.35">
      <c r="A541" s="16" t="str">
        <f>IF(D541&lt;&gt;"","APP"&amp;TEXT(COUNTA($D$2:D541),"000"),"")</f>
        <v>APP540</v>
      </c>
      <c r="B541" s="17" t="str">
        <f>Individus[[#This Row],[ID_Individu]]</f>
        <v>IND540</v>
      </c>
      <c r="C541" s="17" t="str">
        <f>IFERROR(VLOOKUP(E541,Beneficiaires!B:C,2,FALSE),"Non trouvé")</f>
        <v>BEN131</v>
      </c>
      <c r="D541" s="17" t="str">
        <f>Consolication[[#This Row],[Nom et prénom 0 Name &amp; first name]]</f>
        <v>MELONG RIBECA</v>
      </c>
      <c r="E541" s="17" t="str">
        <f>VLOOKUP(D541,Consolidation!B:AA,2,FALSE)</f>
        <v>BELLE ETOILE SCOOPS</v>
      </c>
      <c r="F541" s="24" t="str" cm="1">
        <f t="array" ref="F541">_xlfn.XLOOKUP(Tableau4[[#This Row],[Nom_Beneficiaire]]&amp;H541,Classes!$D$2:$D$12000&amp;Classes!$E$2:$E$12000,Classes!$A$2:$A$12000)</f>
        <v>CLA023</v>
      </c>
      <c r="G541" s="17" t="str">
        <f>VLOOKUP(D541,Consolidation!B:AA,25,FALSE)</f>
        <v>8I5Q</v>
      </c>
      <c r="H541" s="40">
        <f>VLOOKUP(D541,Consolidation!$B$2:$AH$11999,23,FALSE)</f>
        <v>1</v>
      </c>
      <c r="I541" s="65" t="str">
        <f>IF(Tableau4[[#This Row],[Cohorte]]="", "Inactif",
    IF(Tableau4[[#This Row],[Cohorte]]&gt;=30%, "Actif",
       IF(Tableau4[[#This Row],[Cohorte]]&lt;=25%, "Inactif", "À Vérifier")))</f>
        <v>Actif</v>
      </c>
    </row>
    <row r="542" spans="1:9" ht="29.5" customHeight="1" x14ac:dyDescent="0.35">
      <c r="A542" s="16" t="str">
        <f>IF(D542&lt;&gt;"","APP"&amp;TEXT(COUNTA($D$2:D542),"000"),"")</f>
        <v>APP541</v>
      </c>
      <c r="B542" s="17" t="str">
        <f>Individus[[#This Row],[ID_Individu]]</f>
        <v>IND541</v>
      </c>
      <c r="C542" s="17" t="str">
        <f>IFERROR(VLOOKUP(E542,Beneficiaires!B:C,2,FALSE),"Non trouvé")</f>
        <v>BEN131</v>
      </c>
      <c r="D542" s="17" t="str">
        <f>Consolication[[#This Row],[Nom et prénom 0 Name &amp; first name]]</f>
        <v>MAWA ANNIE</v>
      </c>
      <c r="E542" s="17" t="str">
        <f>VLOOKUP(D542,Consolidation!B:AA,2,FALSE)</f>
        <v>BELLE ETOILE SCOOPS</v>
      </c>
      <c r="F542" s="24" t="str" cm="1">
        <f t="array" ref="F542">_xlfn.XLOOKUP(Tableau4[[#This Row],[Nom_Beneficiaire]]&amp;H542,Classes!$D$2:$D$12000&amp;Classes!$E$2:$E$12000,Classes!$A$2:$A$12000)</f>
        <v>CLA023</v>
      </c>
      <c r="G542" s="17" t="str">
        <f>VLOOKUP(D542,Consolidation!B:AA,25,FALSE)</f>
        <v>8H1N</v>
      </c>
      <c r="H542" s="40">
        <f>VLOOKUP(D542,Consolidation!$B$2:$AH$11999,23,FALSE)</f>
        <v>1</v>
      </c>
      <c r="I542" s="65" t="str">
        <f>IF(Tableau4[[#This Row],[Cohorte]]="", "Inactif",
    IF(Tableau4[[#This Row],[Cohorte]]&gt;=30%, "Actif",
       IF(Tableau4[[#This Row],[Cohorte]]&lt;=25%, "Inactif", "À Vérifier")))</f>
        <v>Actif</v>
      </c>
    </row>
    <row r="543" spans="1:9" ht="29.5" customHeight="1" x14ac:dyDescent="0.35">
      <c r="A543" s="16" t="str">
        <f>IF(D543&lt;&gt;"","APP"&amp;TEXT(COUNTA($D$2:D543),"000"),"")</f>
        <v>APP542</v>
      </c>
      <c r="B543" s="17" t="str">
        <f>Individus[[#This Row],[ID_Individu]]</f>
        <v>IND542</v>
      </c>
      <c r="C543" s="17" t="str">
        <f>IFERROR(VLOOKUP(E543,Beneficiaires!B:C,2,FALSE),"Non trouvé")</f>
        <v>BEN131</v>
      </c>
      <c r="D543" s="17" t="str">
        <f>Consolication[[#This Row],[Nom et prénom 0 Name &amp; first name]]</f>
        <v>DJIX JOVANIE</v>
      </c>
      <c r="E543" s="17" t="str">
        <f>VLOOKUP(D543,Consolidation!B:AA,2,FALSE)</f>
        <v>BELLE ETOILE SCOOPS</v>
      </c>
      <c r="F543" s="24" t="str" cm="1">
        <f t="array" ref="F543">_xlfn.XLOOKUP(Tableau4[[#This Row],[Nom_Beneficiaire]]&amp;H543,Classes!$D$2:$D$12000&amp;Classes!$E$2:$E$12000,Classes!$A$2:$A$12000)</f>
        <v>CLA023</v>
      </c>
      <c r="G543" s="17" t="str">
        <f>VLOOKUP(D543,Consolidation!B:AA,25,FALSE)</f>
        <v>8UOH</v>
      </c>
      <c r="H543" s="40">
        <f>VLOOKUP(D543,Consolidation!$B$2:$AH$11999,23,FALSE)</f>
        <v>1</v>
      </c>
      <c r="I543" s="65" t="str">
        <f>IF(Tableau4[[#This Row],[Cohorte]]="", "Inactif",
    IF(Tableau4[[#This Row],[Cohorte]]&gt;=30%, "Actif",
       IF(Tableau4[[#This Row],[Cohorte]]&lt;=25%, "Inactif", "À Vérifier")))</f>
        <v>Actif</v>
      </c>
    </row>
    <row r="544" spans="1:9" ht="29.5" customHeight="1" x14ac:dyDescent="0.35">
      <c r="A544" s="16" t="str">
        <f>IF(D544&lt;&gt;"","APP"&amp;TEXT(COUNTA($D$2:D544),"000"),"")</f>
        <v>APP543</v>
      </c>
      <c r="B544" s="17" t="str">
        <f>Individus[[#This Row],[ID_Individu]]</f>
        <v>IND543</v>
      </c>
      <c r="C544" s="17" t="str">
        <f>IFERROR(VLOOKUP(E544,Beneficiaires!B:C,2,FALSE),"Non trouvé")</f>
        <v>BEN131</v>
      </c>
      <c r="D544" s="17" t="str">
        <f>Consolication[[#This Row],[Nom et prénom 0 Name &amp; first name]]</f>
        <v>NGOULA JEANINE</v>
      </c>
      <c r="E544" s="17" t="str">
        <f>VLOOKUP(D544,Consolidation!B:AA,2,FALSE)</f>
        <v>BELLE ETOILE SCOOPS</v>
      </c>
      <c r="F544" s="24" t="str" cm="1">
        <f t="array" ref="F544">_xlfn.XLOOKUP(Tableau4[[#This Row],[Nom_Beneficiaire]]&amp;H544,Classes!$D$2:$D$12000&amp;Classes!$E$2:$E$12000,Classes!$A$2:$A$12000)</f>
        <v>CLA023</v>
      </c>
      <c r="G544" s="17" t="str">
        <f>VLOOKUP(D544,Consolidation!B:AA,25,FALSE)</f>
        <v>C9EX</v>
      </c>
      <c r="H544" s="40">
        <f>VLOOKUP(D544,Consolidation!$B$2:$AH$11999,23,FALSE)</f>
        <v>1</v>
      </c>
      <c r="I544" s="65" t="str">
        <f>IF(Tableau4[[#This Row],[Cohorte]]="", "Inactif",
    IF(Tableau4[[#This Row],[Cohorte]]&gt;=30%, "Actif",
       IF(Tableau4[[#This Row],[Cohorte]]&lt;=25%, "Inactif", "À Vérifier")))</f>
        <v>Actif</v>
      </c>
    </row>
    <row r="545" spans="1:9" ht="29.5" customHeight="1" x14ac:dyDescent="0.35">
      <c r="A545" s="16" t="str">
        <f>IF(D545&lt;&gt;"","APP"&amp;TEXT(COUNTA($D$2:D545),"000"),"")</f>
        <v>APP544</v>
      </c>
      <c r="B545" s="17" t="str">
        <f>Individus[[#This Row],[ID_Individu]]</f>
        <v>IND544</v>
      </c>
      <c r="C545" s="17" t="str">
        <f>IFERROR(VLOOKUP(E545,Beneficiaires!B:C,2,FALSE),"Non trouvé")</f>
        <v>BEN131</v>
      </c>
      <c r="D545" s="17" t="str">
        <f>Consolication[[#This Row],[Nom et prénom 0 Name &amp; first name]]</f>
        <v>MAKUETE CLEMENCE</v>
      </c>
      <c r="E545" s="17" t="str">
        <f>VLOOKUP(D545,Consolidation!B:AA,2,FALSE)</f>
        <v>BELLE ETOILE SCOOPS</v>
      </c>
      <c r="F545" s="24" t="str" cm="1">
        <f t="array" ref="F545">_xlfn.XLOOKUP(Tableau4[[#This Row],[Nom_Beneficiaire]]&amp;H545,Classes!$D$2:$D$12000&amp;Classes!$E$2:$E$12000,Classes!$A$2:$A$12000)</f>
        <v>CLA023</v>
      </c>
      <c r="G545" s="17" t="str">
        <f>VLOOKUP(D545,Consolidation!B:AA,25,FALSE)</f>
        <v>TNYY</v>
      </c>
      <c r="H545" s="40">
        <f>VLOOKUP(D545,Consolidation!$B$2:$AH$11999,23,FALSE)</f>
        <v>1</v>
      </c>
      <c r="I545" s="65" t="str">
        <f>IF(Tableau4[[#This Row],[Cohorte]]="", "Inactif",
    IF(Tableau4[[#This Row],[Cohorte]]&gt;=30%, "Actif",
       IF(Tableau4[[#This Row],[Cohorte]]&lt;=25%, "Inactif", "À Vérifier")))</f>
        <v>Actif</v>
      </c>
    </row>
    <row r="546" spans="1:9" ht="29.5" customHeight="1" x14ac:dyDescent="0.35">
      <c r="A546" s="16" t="str">
        <f>IF(D546&lt;&gt;"","APP"&amp;TEXT(COUNTA($D$2:D546),"000"),"")</f>
        <v>APP545</v>
      </c>
      <c r="B546" s="17" t="str">
        <f>Individus[[#This Row],[ID_Individu]]</f>
        <v>IND545</v>
      </c>
      <c r="C546" s="17" t="str">
        <f>IFERROR(VLOOKUP(E546,Beneficiaires!B:C,2,FALSE),"Non trouvé")</f>
        <v>BEN131</v>
      </c>
      <c r="D546" s="17" t="str">
        <f>Consolication[[#This Row],[Nom et prénom 0 Name &amp; first name]]</f>
        <v>TANNE LINDA</v>
      </c>
      <c r="E546" s="17" t="str">
        <f>VLOOKUP(D546,Consolidation!B:AA,2,FALSE)</f>
        <v>BELLE ETOILE SCOOPS</v>
      </c>
      <c r="F546" s="24" t="str" cm="1">
        <f t="array" ref="F546">_xlfn.XLOOKUP(Tableau4[[#This Row],[Nom_Beneficiaire]]&amp;H546,Classes!$D$2:$D$12000&amp;Classes!$E$2:$E$12000,Classes!$A$2:$A$12000)</f>
        <v>CLA023</v>
      </c>
      <c r="G546" s="17" t="str">
        <f>VLOOKUP(D546,Consolidation!B:AA,25,FALSE)</f>
        <v>5UB0</v>
      </c>
      <c r="H546" s="40">
        <f>VLOOKUP(D546,Consolidation!$B$2:$AH$11999,23,FALSE)</f>
        <v>1</v>
      </c>
      <c r="I546" s="65" t="str">
        <f>IF(Tableau4[[#This Row],[Cohorte]]="", "Inactif",
    IF(Tableau4[[#This Row],[Cohorte]]&gt;=30%, "Actif",
       IF(Tableau4[[#This Row],[Cohorte]]&lt;=25%, "Inactif", "À Vérifier")))</f>
        <v>Actif</v>
      </c>
    </row>
    <row r="547" spans="1:9" ht="29.5" customHeight="1" x14ac:dyDescent="0.35">
      <c r="A547" s="16" t="str">
        <f>IF(D547&lt;&gt;"","APP"&amp;TEXT(COUNTA($D$2:D547),"000"),"")</f>
        <v>APP546</v>
      </c>
      <c r="B547" s="17" t="str">
        <f>Individus[[#This Row],[ID_Individu]]</f>
        <v>IND546</v>
      </c>
      <c r="C547" s="17" t="str">
        <f>IFERROR(VLOOKUP(E547,Beneficiaires!B:C,2,FALSE),"Non trouvé")</f>
        <v>BEN131</v>
      </c>
      <c r="D547" s="17" t="str">
        <f>Consolication[[#This Row],[Nom et prénom 0 Name &amp; first name]]</f>
        <v>NGASSEU KUEMO CHANCEL</v>
      </c>
      <c r="E547" s="17" t="str">
        <f>VLOOKUP(D547,Consolidation!B:AA,2,FALSE)</f>
        <v>BELLE ETOILE SCOOPS</v>
      </c>
      <c r="F547" s="24" t="str" cm="1">
        <f t="array" ref="F547">_xlfn.XLOOKUP(Tableau4[[#This Row],[Nom_Beneficiaire]]&amp;H547,Classes!$D$2:$D$12000&amp;Classes!$E$2:$E$12000,Classes!$A$2:$A$12000)</f>
        <v>CLA023</v>
      </c>
      <c r="G547" s="17" t="str">
        <f>VLOOKUP(D547,Consolidation!B:AA,25,FALSE)</f>
        <v>X19K</v>
      </c>
      <c r="H547" s="40">
        <f>VLOOKUP(D547,Consolidation!$B$2:$AH$11999,23,FALSE)</f>
        <v>1</v>
      </c>
      <c r="I547" s="65" t="str">
        <f>IF(Tableau4[[#This Row],[Cohorte]]="", "Inactif",
    IF(Tableau4[[#This Row],[Cohorte]]&gt;=30%, "Actif",
       IF(Tableau4[[#This Row],[Cohorte]]&lt;=25%, "Inactif", "À Vérifier")))</f>
        <v>Actif</v>
      </c>
    </row>
    <row r="548" spans="1:9" ht="29.5" customHeight="1" x14ac:dyDescent="0.35">
      <c r="A548" s="16" t="str">
        <f>IF(D548&lt;&gt;"","APP"&amp;TEXT(COUNTA($D$2:D548),"000"),"")</f>
        <v>APP547</v>
      </c>
      <c r="B548" s="17" t="str">
        <f>Individus[[#This Row],[ID_Individu]]</f>
        <v>IND547</v>
      </c>
      <c r="C548" s="17" t="str">
        <f>IFERROR(VLOOKUP(E548,Beneficiaires!B:C,2,FALSE),"Non trouvé")</f>
        <v>BEN131</v>
      </c>
      <c r="D548" s="17" t="str">
        <f>Consolication[[#This Row],[Nom et prénom 0 Name &amp; first name]]</f>
        <v>TAMNWO GISELE</v>
      </c>
      <c r="E548" s="17" t="str">
        <f>VLOOKUP(D548,Consolidation!B:AA,2,FALSE)</f>
        <v>BELLE ETOILE SCOOPS</v>
      </c>
      <c r="F548" s="24" t="str" cm="1">
        <f t="array" ref="F548">_xlfn.XLOOKUP(Tableau4[[#This Row],[Nom_Beneficiaire]]&amp;H548,Classes!$D$2:$D$12000&amp;Classes!$E$2:$E$12000,Classes!$A$2:$A$12000)</f>
        <v>CLA023</v>
      </c>
      <c r="G548" s="17" t="str">
        <f>VLOOKUP(D548,Consolidation!B:AA,25,FALSE)</f>
        <v>29P3</v>
      </c>
      <c r="H548" s="40">
        <f>VLOOKUP(D548,Consolidation!$B$2:$AH$11999,23,FALSE)</f>
        <v>1</v>
      </c>
      <c r="I548" s="65" t="str">
        <f>IF(Tableau4[[#This Row],[Cohorte]]="", "Inactif",
    IF(Tableau4[[#This Row],[Cohorte]]&gt;=30%, "Actif",
       IF(Tableau4[[#This Row],[Cohorte]]&lt;=25%, "Inactif", "À Vérifier")))</f>
        <v>Actif</v>
      </c>
    </row>
    <row r="549" spans="1:9" ht="29.5" customHeight="1" x14ac:dyDescent="0.35">
      <c r="A549" s="16" t="str">
        <f>IF(D549&lt;&gt;"","APP"&amp;TEXT(COUNTA($D$2:D549),"000"),"")</f>
        <v>APP548</v>
      </c>
      <c r="B549" s="17" t="str">
        <f>Individus[[#This Row],[ID_Individu]]</f>
        <v>IND548</v>
      </c>
      <c r="C549" s="17" t="str">
        <f>IFERROR(VLOOKUP(E549,Beneficiaires!B:C,2,FALSE),"Non trouvé")</f>
        <v>BEN131</v>
      </c>
      <c r="D549" s="17" t="str">
        <f>Consolication[[#This Row],[Nom et prénom 0 Name &amp; first name]]</f>
        <v>NOUBOUDEM CHANCELINE</v>
      </c>
      <c r="E549" s="17" t="str">
        <f>VLOOKUP(D549,Consolidation!B:AA,2,FALSE)</f>
        <v>BELLE ETOILE SCOOPS</v>
      </c>
      <c r="F549" s="24" t="str" cm="1">
        <f t="array" ref="F549">_xlfn.XLOOKUP(Tableau4[[#This Row],[Nom_Beneficiaire]]&amp;H549,Classes!$D$2:$D$12000&amp;Classes!$E$2:$E$12000,Classes!$A$2:$A$12000)</f>
        <v>CLA023</v>
      </c>
      <c r="G549" s="17" t="str">
        <f>VLOOKUP(D549,Consolidation!B:AA,25,FALSE)</f>
        <v>M22O</v>
      </c>
      <c r="H549" s="40">
        <f>VLOOKUP(D549,Consolidation!$B$2:$AH$11999,23,FALSE)</f>
        <v>1</v>
      </c>
      <c r="I549" s="65" t="str">
        <f>IF(Tableau4[[#This Row],[Cohorte]]="", "Inactif",
    IF(Tableau4[[#This Row],[Cohorte]]&gt;=30%, "Actif",
       IF(Tableau4[[#This Row],[Cohorte]]&lt;=25%, "Inactif", "À Vérifier")))</f>
        <v>Actif</v>
      </c>
    </row>
    <row r="550" spans="1:9" ht="29.5" customHeight="1" x14ac:dyDescent="0.35">
      <c r="A550" s="16" t="str">
        <f>IF(D550&lt;&gt;"","APP"&amp;TEXT(COUNTA($D$2:D550),"000"),"")</f>
        <v>APP549</v>
      </c>
      <c r="B550" s="17" t="str">
        <f>Individus[[#This Row],[ID_Individu]]</f>
        <v>IND549</v>
      </c>
      <c r="C550" s="17" t="str">
        <f>IFERROR(VLOOKUP(E550,Beneficiaires!B:C,2,FALSE),"Non trouvé")</f>
        <v>BEN131</v>
      </c>
      <c r="D550" s="17" t="str">
        <f>Consolication[[#This Row],[Nom et prénom 0 Name &amp; first name]]</f>
        <v>MAGNE INES</v>
      </c>
      <c r="E550" s="17" t="str">
        <f>VLOOKUP(D550,Consolidation!B:AA,2,FALSE)</f>
        <v>BELLE ETOILE SCOOPS</v>
      </c>
      <c r="F550" s="24" t="str" cm="1">
        <f t="array" ref="F550">_xlfn.XLOOKUP(Tableau4[[#This Row],[Nom_Beneficiaire]]&amp;H550,Classes!$D$2:$D$12000&amp;Classes!$E$2:$E$12000,Classes!$A$2:$A$12000)</f>
        <v>CLA023</v>
      </c>
      <c r="G550" s="17" t="str">
        <f>VLOOKUP(D550,Consolidation!B:AA,25,FALSE)</f>
        <v>D171</v>
      </c>
      <c r="H550" s="40">
        <f>VLOOKUP(D550,Consolidation!$B$2:$AH$11999,23,FALSE)</f>
        <v>1</v>
      </c>
      <c r="I550" s="65" t="str">
        <f>IF(Tableau4[[#This Row],[Cohorte]]="", "Inactif",
    IF(Tableau4[[#This Row],[Cohorte]]&gt;=30%, "Actif",
       IF(Tableau4[[#This Row],[Cohorte]]&lt;=25%, "Inactif", "À Vérifier")))</f>
        <v>Actif</v>
      </c>
    </row>
    <row r="551" spans="1:9" ht="29.5" customHeight="1" x14ac:dyDescent="0.35">
      <c r="A551" s="16" t="str">
        <f>IF(D551&lt;&gt;"","APP"&amp;TEXT(COUNTA($D$2:D551),"000"),"")</f>
        <v>APP550</v>
      </c>
      <c r="B551" s="17" t="str">
        <f>Individus[[#This Row],[ID_Individu]]</f>
        <v>IND550</v>
      </c>
      <c r="C551" s="17" t="str">
        <f>IFERROR(VLOOKUP(E551,Beneficiaires!B:C,2,FALSE),"Non trouvé")</f>
        <v>BEN131</v>
      </c>
      <c r="D551" s="17" t="str">
        <f>Consolication[[#This Row],[Nom et prénom 0 Name &amp; first name]]</f>
        <v>DJOKENG VIRGINIE</v>
      </c>
      <c r="E551" s="17" t="str">
        <f>VLOOKUP(D551,Consolidation!B:AA,2,FALSE)</f>
        <v>BELLE ETOILE SCOOPS</v>
      </c>
      <c r="F551" s="24" t="str" cm="1">
        <f t="array" ref="F551">_xlfn.XLOOKUP(Tableau4[[#This Row],[Nom_Beneficiaire]]&amp;H551,Classes!$D$2:$D$12000&amp;Classes!$E$2:$E$12000,Classes!$A$2:$A$12000)</f>
        <v>CLA023</v>
      </c>
      <c r="G551" s="17" t="str">
        <f>VLOOKUP(D551,Consolidation!B:AA,25,FALSE)</f>
        <v>17HX</v>
      </c>
      <c r="H551" s="40">
        <f>VLOOKUP(D551,Consolidation!$B$2:$AH$11999,23,FALSE)</f>
        <v>1</v>
      </c>
      <c r="I551" s="65" t="str">
        <f>IF(Tableau4[[#This Row],[Cohorte]]="", "Inactif",
    IF(Tableau4[[#This Row],[Cohorte]]&gt;=30%, "Actif",
       IF(Tableau4[[#This Row],[Cohorte]]&lt;=25%, "Inactif", "À Vérifier")))</f>
        <v>Actif</v>
      </c>
    </row>
    <row r="552" spans="1:9" ht="29.5" customHeight="1" x14ac:dyDescent="0.35">
      <c r="A552" s="16" t="str">
        <f>IF(D552&lt;&gt;"","APP"&amp;TEXT(COUNTA($D$2:D552),"000"),"")</f>
        <v>APP551</v>
      </c>
      <c r="B552" s="17" t="str">
        <f>Individus[[#This Row],[ID_Individu]]</f>
        <v>IND551</v>
      </c>
      <c r="C552" s="17" t="str">
        <f>IFERROR(VLOOKUP(E552,Beneficiaires!B:C,2,FALSE),"Non trouvé")</f>
        <v>BEN131</v>
      </c>
      <c r="D552" s="17" t="str">
        <f>Consolication[[#This Row],[Nom et prénom 0 Name &amp; first name]]</f>
        <v>KANMENI HORTENSE MIRA</v>
      </c>
      <c r="E552" s="17" t="str">
        <f>VLOOKUP(D552,Consolidation!B:AA,2,FALSE)</f>
        <v>BELLE ETOILE SCOOPS</v>
      </c>
      <c r="F552" s="24" t="str" cm="1">
        <f t="array" ref="F552">_xlfn.XLOOKUP(Tableau4[[#This Row],[Nom_Beneficiaire]]&amp;H552,Classes!$D$2:$D$12000&amp;Classes!$E$2:$E$12000,Classes!$A$2:$A$12000)</f>
        <v>CLA023</v>
      </c>
      <c r="G552" s="17" t="str">
        <f>VLOOKUP(D552,Consolidation!B:AA,25,FALSE)</f>
        <v>7S60</v>
      </c>
      <c r="H552" s="40">
        <f>VLOOKUP(D552,Consolidation!$B$2:$AH$11999,23,FALSE)</f>
        <v>1</v>
      </c>
      <c r="I552" s="65" t="str">
        <f>IF(Tableau4[[#This Row],[Cohorte]]="", "Inactif",
    IF(Tableau4[[#This Row],[Cohorte]]&gt;=30%, "Actif",
       IF(Tableau4[[#This Row],[Cohorte]]&lt;=25%, "Inactif", "À Vérifier")))</f>
        <v>Actif</v>
      </c>
    </row>
    <row r="553" spans="1:9" ht="29.5" customHeight="1" x14ac:dyDescent="0.35">
      <c r="A553" s="16" t="str">
        <f>IF(D553&lt;&gt;"","APP"&amp;TEXT(COUNTA($D$2:D553),"000"),"")</f>
        <v>APP552</v>
      </c>
      <c r="B553" s="17" t="str">
        <f>Individus[[#This Row],[ID_Individu]]</f>
        <v>IND552</v>
      </c>
      <c r="C553" s="17" t="str">
        <f>IFERROR(VLOOKUP(E553,Beneficiaires!B:C,2,FALSE),"Non trouvé")</f>
        <v>BEN131</v>
      </c>
      <c r="D553" s="17" t="str">
        <f>Consolication[[#This Row],[Nom et prénom 0 Name &amp; first name]]</f>
        <v>YONTA DOROTHEE</v>
      </c>
      <c r="E553" s="17" t="str">
        <f>VLOOKUP(D553,Consolidation!B:AA,2,FALSE)</f>
        <v>BELLE ETOILE SCOOPS</v>
      </c>
      <c r="F553" s="24" t="str" cm="1">
        <f t="array" ref="F553">_xlfn.XLOOKUP(Tableau4[[#This Row],[Nom_Beneficiaire]]&amp;H553,Classes!$D$2:$D$12000&amp;Classes!$E$2:$E$12000,Classes!$A$2:$A$12000)</f>
        <v>CLA023</v>
      </c>
      <c r="G553" s="17" t="str">
        <f>VLOOKUP(D553,Consolidation!B:AA,25,FALSE)</f>
        <v>5T8K</v>
      </c>
      <c r="H553" s="40">
        <f>VLOOKUP(D553,Consolidation!$B$2:$AH$11999,23,FALSE)</f>
        <v>1</v>
      </c>
      <c r="I553" s="65" t="str">
        <f>IF(Tableau4[[#This Row],[Cohorte]]="", "Inactif",
    IF(Tableau4[[#This Row],[Cohorte]]&gt;=30%, "Actif",
       IF(Tableau4[[#This Row],[Cohorte]]&lt;=25%, "Inactif", "À Vérifier")))</f>
        <v>Actif</v>
      </c>
    </row>
    <row r="554" spans="1:9" ht="29.5" customHeight="1" x14ac:dyDescent="0.35">
      <c r="A554" s="16" t="str">
        <f>IF(D554&lt;&gt;"","APP"&amp;TEXT(COUNTA($D$2:D554),"000"),"")</f>
        <v>APP553</v>
      </c>
      <c r="B554" s="17" t="str">
        <f>Individus[[#This Row],[ID_Individu]]</f>
        <v>IND553</v>
      </c>
      <c r="C554" s="17" t="str">
        <f>IFERROR(VLOOKUP(E554,Beneficiaires!B:C,2,FALSE),"Non trouvé")</f>
        <v>BEN131</v>
      </c>
      <c r="D554" s="17" t="str">
        <f>Consolication[[#This Row],[Nom et prénom 0 Name &amp; first name]]</f>
        <v>KEYANFE CARINE</v>
      </c>
      <c r="E554" s="17" t="str">
        <f>VLOOKUP(D554,Consolidation!B:AA,2,FALSE)</f>
        <v>BELLE ETOILE SCOOPS</v>
      </c>
      <c r="F554" s="24" t="str" cm="1">
        <f t="array" ref="F554">_xlfn.XLOOKUP(Tableau4[[#This Row],[Nom_Beneficiaire]]&amp;H554,Classes!$D$2:$D$12000&amp;Classes!$E$2:$E$12000,Classes!$A$2:$A$12000)</f>
        <v>CLA023</v>
      </c>
      <c r="G554" s="17" t="str">
        <f>VLOOKUP(D554,Consolidation!B:AA,25,FALSE)</f>
        <v>24V2</v>
      </c>
      <c r="H554" s="40">
        <f>VLOOKUP(D554,Consolidation!$B$2:$AH$11999,23,FALSE)</f>
        <v>1</v>
      </c>
      <c r="I554" s="65" t="str">
        <f>IF(Tableau4[[#This Row],[Cohorte]]="", "Inactif",
    IF(Tableau4[[#This Row],[Cohorte]]&gt;=30%, "Actif",
       IF(Tableau4[[#This Row],[Cohorte]]&lt;=25%, "Inactif", "À Vérifier")))</f>
        <v>Actif</v>
      </c>
    </row>
    <row r="555" spans="1:9" ht="29.5" customHeight="1" x14ac:dyDescent="0.35">
      <c r="A555" s="16" t="str">
        <f>IF(D555&lt;&gt;"","APP"&amp;TEXT(COUNTA($D$2:D555),"000"),"")</f>
        <v>APP554</v>
      </c>
      <c r="B555" s="17" t="str">
        <f>Individus[[#This Row],[ID_Individu]]</f>
        <v>IND554</v>
      </c>
      <c r="C555" s="17" t="str">
        <f>IFERROR(VLOOKUP(E555,Beneficiaires!B:C,2,FALSE),"Non trouvé")</f>
        <v>BEN131</v>
      </c>
      <c r="D555" s="17" t="str">
        <f>Consolication[[#This Row],[Nom et prénom 0 Name &amp; first name]]</f>
        <v>MATCHINDA CLAIRE</v>
      </c>
      <c r="E555" s="17" t="str">
        <f>VLOOKUP(D555,Consolidation!B:AA,2,FALSE)</f>
        <v>BELLE ETOILE SCOOPS</v>
      </c>
      <c r="F555" s="24" t="str" cm="1">
        <f t="array" ref="F555">_xlfn.XLOOKUP(Tableau4[[#This Row],[Nom_Beneficiaire]]&amp;H555,Classes!$D$2:$D$12000&amp;Classes!$E$2:$E$12000,Classes!$A$2:$A$12000)</f>
        <v>CLA023</v>
      </c>
      <c r="G555" s="17" t="str">
        <f>VLOOKUP(D555,Consolidation!B:AA,25,FALSE)</f>
        <v>CH39</v>
      </c>
      <c r="H555" s="40">
        <f>VLOOKUP(D555,Consolidation!$B$2:$AH$11999,23,FALSE)</f>
        <v>1</v>
      </c>
      <c r="I555" s="65" t="str">
        <f>IF(Tableau4[[#This Row],[Cohorte]]="", "Inactif",
    IF(Tableau4[[#This Row],[Cohorte]]&gt;=30%, "Actif",
       IF(Tableau4[[#This Row],[Cohorte]]&lt;=25%, "Inactif", "À Vérifier")))</f>
        <v>Actif</v>
      </c>
    </row>
    <row r="556" spans="1:9" ht="29.5" customHeight="1" x14ac:dyDescent="0.35">
      <c r="A556" s="16" t="str">
        <f>IF(D556&lt;&gt;"","APP"&amp;TEXT(COUNTA($D$2:D556),"000"),"")</f>
        <v>APP555</v>
      </c>
      <c r="B556" s="17" t="str">
        <f>Individus[[#This Row],[ID_Individu]]</f>
        <v>IND555</v>
      </c>
      <c r="C556" s="17" t="str">
        <f>IFERROR(VLOOKUP(E556,Beneficiaires!B:C,2,FALSE),"Non trouvé")</f>
        <v>BEN131</v>
      </c>
      <c r="D556" s="17" t="str">
        <f>Consolication[[#This Row],[Nom et prénom 0 Name &amp; first name]]</f>
        <v>TSOMENE CHRISTIANE</v>
      </c>
      <c r="E556" s="17" t="str">
        <f>VLOOKUP(D556,Consolidation!B:AA,2,FALSE)</f>
        <v>BELLE ETOILE SCOOPS</v>
      </c>
      <c r="F556" s="24" t="str" cm="1">
        <f t="array" ref="F556">_xlfn.XLOOKUP(Tableau4[[#This Row],[Nom_Beneficiaire]]&amp;H556,Classes!$D$2:$D$12000&amp;Classes!$E$2:$E$12000,Classes!$A$2:$A$12000)</f>
        <v>CLA023</v>
      </c>
      <c r="G556" s="17" t="str">
        <f>VLOOKUP(D556,Consolidation!B:AA,25,FALSE)</f>
        <v>Z139</v>
      </c>
      <c r="H556" s="40">
        <f>VLOOKUP(D556,Consolidation!$B$2:$AH$11999,23,FALSE)</f>
        <v>1</v>
      </c>
      <c r="I556" s="65" t="str">
        <f>IF(Tableau4[[#This Row],[Cohorte]]="", "Inactif",
    IF(Tableau4[[#This Row],[Cohorte]]&gt;=30%, "Actif",
       IF(Tableau4[[#This Row],[Cohorte]]&lt;=25%, "Inactif", "À Vérifier")))</f>
        <v>Actif</v>
      </c>
    </row>
    <row r="557" spans="1:9" ht="29.5" customHeight="1" x14ac:dyDescent="0.35">
      <c r="A557" s="16" t="str">
        <f>IF(D557&lt;&gt;"","APP"&amp;TEXT(COUNTA($D$2:D557),"000"),"")</f>
        <v>APP556</v>
      </c>
      <c r="B557" s="17" t="str">
        <f>Individus[[#This Row],[ID_Individu]]</f>
        <v>IND556</v>
      </c>
      <c r="C557" s="17" t="str">
        <f>IFERROR(VLOOKUP(E557,Beneficiaires!B:C,2,FALSE),"Non trouvé")</f>
        <v>BEN131</v>
      </c>
      <c r="D557" s="17" t="str">
        <f>Consolication[[#This Row],[Nom et prénom 0 Name &amp; first name]]</f>
        <v>KENGNE BOPDA LAURE</v>
      </c>
      <c r="E557" s="17" t="str">
        <f>VLOOKUP(D557,Consolidation!B:AA,2,FALSE)</f>
        <v>BELLE ETOILE SCOOPS</v>
      </c>
      <c r="F557" s="24" t="str" cm="1">
        <f t="array" ref="F557">_xlfn.XLOOKUP(Tableau4[[#This Row],[Nom_Beneficiaire]]&amp;H557,Classes!$D$2:$D$12000&amp;Classes!$E$2:$E$12000,Classes!$A$2:$A$12000)</f>
        <v>CLA023</v>
      </c>
      <c r="G557" s="17" t="str">
        <f>VLOOKUP(D557,Consolidation!B:AA,25,FALSE)</f>
        <v>SHEK</v>
      </c>
      <c r="H557" s="40">
        <f>VLOOKUP(D557,Consolidation!$B$2:$AH$11999,23,FALSE)</f>
        <v>1</v>
      </c>
      <c r="I557" s="65" t="str">
        <f>IF(Tableau4[[#This Row],[Cohorte]]="", "Inactif",
    IF(Tableau4[[#This Row],[Cohorte]]&gt;=30%, "Actif",
       IF(Tableau4[[#This Row],[Cohorte]]&lt;=25%, "Inactif", "À Vérifier")))</f>
        <v>Actif</v>
      </c>
    </row>
    <row r="558" spans="1:9" ht="29.5" customHeight="1" x14ac:dyDescent="0.35">
      <c r="A558" s="16" t="str">
        <f>IF(D558&lt;&gt;"","APP"&amp;TEXT(COUNTA($D$2:D558),"000"),"")</f>
        <v>APP557</v>
      </c>
      <c r="B558" s="17" t="str">
        <f>Individus[[#This Row],[ID_Individu]]</f>
        <v>IND557</v>
      </c>
      <c r="C558" s="17" t="str">
        <f>IFERROR(VLOOKUP(E558,Beneficiaires!B:C,2,FALSE),"Non trouvé")</f>
        <v>BEN131</v>
      </c>
      <c r="D558" s="17" t="str">
        <f>Consolication[[#This Row],[Nom et prénom 0 Name &amp; first name]]</f>
        <v>TIAKOU FALONE</v>
      </c>
      <c r="E558" s="17" t="str">
        <f>VLOOKUP(D558,Consolidation!B:AA,2,FALSE)</f>
        <v>BELLE ETOILE SCOOPS</v>
      </c>
      <c r="F558" s="24" t="str" cm="1">
        <f t="array" ref="F558">_xlfn.XLOOKUP(Tableau4[[#This Row],[Nom_Beneficiaire]]&amp;H558,Classes!$D$2:$D$12000&amp;Classes!$E$2:$E$12000,Classes!$A$2:$A$12000)</f>
        <v>CLA023</v>
      </c>
      <c r="G558" s="17" t="str">
        <f>VLOOKUP(D558,Consolidation!B:AA,25,FALSE)</f>
        <v>7AOC</v>
      </c>
      <c r="H558" s="40">
        <f>VLOOKUP(D558,Consolidation!$B$2:$AH$11999,23,FALSE)</f>
        <v>1</v>
      </c>
      <c r="I558" s="65" t="str">
        <f>IF(Tableau4[[#This Row],[Cohorte]]="", "Inactif",
    IF(Tableau4[[#This Row],[Cohorte]]&gt;=30%, "Actif",
       IF(Tableau4[[#This Row],[Cohorte]]&lt;=25%, "Inactif", "À Vérifier")))</f>
        <v>Actif</v>
      </c>
    </row>
    <row r="559" spans="1:9" ht="29.5" customHeight="1" x14ac:dyDescent="0.35">
      <c r="A559" s="16" t="str">
        <f>IF(D559&lt;&gt;"","APP"&amp;TEXT(COUNTA($D$2:D559),"000"),"")</f>
        <v>APP558</v>
      </c>
      <c r="B559" s="17" t="str">
        <f>Individus[[#This Row],[ID_Individu]]</f>
        <v>IND558</v>
      </c>
      <c r="C559" s="17" t="str">
        <f>IFERROR(VLOOKUP(E559,Beneficiaires!B:C,2,FALSE),"Non trouvé")</f>
        <v>BEN131</v>
      </c>
      <c r="D559" s="17" t="str">
        <f>Consolication[[#This Row],[Nom et prénom 0 Name &amp; first name]]</f>
        <v>MEZEPO ODETTE</v>
      </c>
      <c r="E559" s="17" t="str">
        <f>VLOOKUP(D559,Consolidation!B:AA,2,FALSE)</f>
        <v>BELLE ETOILE SCOOPS</v>
      </c>
      <c r="F559" s="24" t="str" cm="1">
        <f t="array" ref="F559">_xlfn.XLOOKUP(Tableau4[[#This Row],[Nom_Beneficiaire]]&amp;H559,Classes!$D$2:$D$12000&amp;Classes!$E$2:$E$12000,Classes!$A$2:$A$12000)</f>
        <v>CLA023</v>
      </c>
      <c r="G559" s="17" t="str">
        <f>VLOOKUP(D559,Consolidation!B:AA,25,FALSE)</f>
        <v>R10M</v>
      </c>
      <c r="H559" s="40">
        <f>VLOOKUP(D559,Consolidation!$B$2:$AH$11999,23,FALSE)</f>
        <v>1</v>
      </c>
      <c r="I559" s="65" t="str">
        <f>IF(Tableau4[[#This Row],[Cohorte]]="", "Inactif",
    IF(Tableau4[[#This Row],[Cohorte]]&gt;=30%, "Actif",
       IF(Tableau4[[#This Row],[Cohorte]]&lt;=25%, "Inactif", "À Vérifier")))</f>
        <v>Actif</v>
      </c>
    </row>
    <row r="560" spans="1:9" ht="29.5" customHeight="1" x14ac:dyDescent="0.35">
      <c r="A560" s="16" t="str">
        <f>IF(D560&lt;&gt;"","APP"&amp;TEXT(COUNTA($D$2:D560),"000"),"")</f>
        <v>APP559</v>
      </c>
      <c r="B560" s="17" t="str">
        <f>Individus[[#This Row],[ID_Individu]]</f>
        <v>IND559</v>
      </c>
      <c r="C560" s="17" t="str">
        <f>IFERROR(VLOOKUP(E560,Beneficiaires!B:C,2,FALSE),"Non trouvé")</f>
        <v>BEN131</v>
      </c>
      <c r="D560" s="17" t="str">
        <f>Consolication[[#This Row],[Nom et prénom 0 Name &amp; first name]]</f>
        <v>NOUMWA SOLANGE</v>
      </c>
      <c r="E560" s="17" t="str">
        <f>VLOOKUP(D560,Consolidation!B:AA,2,FALSE)</f>
        <v>BELLE ETOILE SCOOPS</v>
      </c>
      <c r="F560" s="24" t="str" cm="1">
        <f t="array" ref="F560">_xlfn.XLOOKUP(Tableau4[[#This Row],[Nom_Beneficiaire]]&amp;H560,Classes!$D$2:$D$12000&amp;Classes!$E$2:$E$12000,Classes!$A$2:$A$12000)</f>
        <v>CLA023</v>
      </c>
      <c r="G560" s="17" t="str">
        <f>VLOOKUP(D560,Consolidation!B:AA,25,FALSE)</f>
        <v>KI53</v>
      </c>
      <c r="H560" s="40">
        <f>VLOOKUP(D560,Consolidation!$B$2:$AH$11999,23,FALSE)</f>
        <v>1</v>
      </c>
      <c r="I560" s="65" t="str">
        <f>IF(Tableau4[[#This Row],[Cohorte]]="", "Inactif",
    IF(Tableau4[[#This Row],[Cohorte]]&gt;=30%, "Actif",
       IF(Tableau4[[#This Row],[Cohorte]]&lt;=25%, "Inactif", "À Vérifier")))</f>
        <v>Actif</v>
      </c>
    </row>
    <row r="561" spans="1:9" ht="29.5" customHeight="1" x14ac:dyDescent="0.35">
      <c r="A561" s="16" t="str">
        <f>IF(D561&lt;&gt;"","APP"&amp;TEXT(COUNTA($D$2:D561),"000"),"")</f>
        <v>APP560</v>
      </c>
      <c r="B561" s="17" t="str">
        <f>Individus[[#This Row],[ID_Individu]]</f>
        <v>IND560</v>
      </c>
      <c r="C561" s="17" t="str">
        <f>IFERROR(VLOOKUP(E561,Beneficiaires!B:C,2,FALSE),"Non trouvé")</f>
        <v>BEN131</v>
      </c>
      <c r="D561" s="17" t="str">
        <f>Consolication[[#This Row],[Nom et prénom 0 Name &amp; first name]]</f>
        <v>WOCHE PAULINE</v>
      </c>
      <c r="E561" s="17" t="str">
        <f>VLOOKUP(D561,Consolidation!B:AA,2,FALSE)</f>
        <v>BELLE ETOILE SCOOPS</v>
      </c>
      <c r="F561" s="24" t="str" cm="1">
        <f t="array" ref="F561">_xlfn.XLOOKUP(Tableau4[[#This Row],[Nom_Beneficiaire]]&amp;H561,Classes!$D$2:$D$12000&amp;Classes!$E$2:$E$12000,Classes!$A$2:$A$12000)</f>
        <v>CLA023</v>
      </c>
      <c r="G561" s="17" t="str">
        <f>VLOOKUP(D561,Consolidation!B:AA,25,FALSE)</f>
        <v>8XVQ</v>
      </c>
      <c r="H561" s="40">
        <f>VLOOKUP(D561,Consolidation!$B$2:$AH$11999,23,FALSE)</f>
        <v>1</v>
      </c>
      <c r="I561" s="65" t="str">
        <f>IF(Tableau4[[#This Row],[Cohorte]]="", "Inactif",
    IF(Tableau4[[#This Row],[Cohorte]]&gt;=30%, "Actif",
       IF(Tableau4[[#This Row],[Cohorte]]&lt;=25%, "Inactif", "À Vérifier")))</f>
        <v>Actif</v>
      </c>
    </row>
    <row r="562" spans="1:9" ht="29.5" customHeight="1" x14ac:dyDescent="0.35">
      <c r="A562" s="16" t="str">
        <f>IF(D562&lt;&gt;"","APP"&amp;TEXT(COUNTA($D$2:D562),"000"),"")</f>
        <v>APP561</v>
      </c>
      <c r="B562" s="17" t="str">
        <f>Individus[[#This Row],[ID_Individu]]</f>
        <v>IND561</v>
      </c>
      <c r="C562" s="17" t="str">
        <f>IFERROR(VLOOKUP(E562,Beneficiaires!B:C,2,FALSE),"Non trouvé")</f>
        <v>BEN131</v>
      </c>
      <c r="D562" s="17" t="str">
        <f>Consolication[[#This Row],[Nom et prénom 0 Name &amp; first name]]</f>
        <v>FOWA ROSINE</v>
      </c>
      <c r="E562" s="17" t="str">
        <f>VLOOKUP(D562,Consolidation!B:AA,2,FALSE)</f>
        <v>BELLE ETOILE SCOOPS</v>
      </c>
      <c r="F562" s="24" t="str" cm="1">
        <f t="array" ref="F562">_xlfn.XLOOKUP(Tableau4[[#This Row],[Nom_Beneficiaire]]&amp;H562,Classes!$D$2:$D$12000&amp;Classes!$E$2:$E$12000,Classes!$A$2:$A$12000)</f>
        <v>CLA024</v>
      </c>
      <c r="G562" s="17" t="str">
        <f>VLOOKUP(D562,Consolidation!B:AA,25,FALSE)</f>
        <v>AS07</v>
      </c>
      <c r="H562" s="40">
        <f>VLOOKUP(D562,Consolidation!$B$2:$AH$11999,23,FALSE)</f>
        <v>2</v>
      </c>
      <c r="I562" s="65" t="str">
        <f>IF(Tableau4[[#This Row],[Cohorte]]="", "Inactif",
    IF(Tableau4[[#This Row],[Cohorte]]&gt;=30%, "Actif",
       IF(Tableau4[[#This Row],[Cohorte]]&lt;=25%, "Inactif", "À Vérifier")))</f>
        <v>Actif</v>
      </c>
    </row>
    <row r="563" spans="1:9" ht="29.5" customHeight="1" x14ac:dyDescent="0.35">
      <c r="A563" s="16" t="str">
        <f>IF(D563&lt;&gt;"","APP"&amp;TEXT(COUNTA($D$2:D563),"000"),"")</f>
        <v>APP562</v>
      </c>
      <c r="B563" s="17" t="str">
        <f>Individus[[#This Row],[ID_Individu]]</f>
        <v>IND562</v>
      </c>
      <c r="C563" s="17" t="str">
        <f>IFERROR(VLOOKUP(E563,Beneficiaires!B:C,2,FALSE),"Non trouvé")</f>
        <v>BEN131</v>
      </c>
      <c r="D563" s="17" t="str">
        <f>Consolication[[#This Row],[Nom et prénom 0 Name &amp; first name]]</f>
        <v>KENGNE ALICE</v>
      </c>
      <c r="E563" s="17" t="str">
        <f>VLOOKUP(D563,Consolidation!B:AA,2,FALSE)</f>
        <v>BELLE ETOILE SCOOPS</v>
      </c>
      <c r="F563" s="24" t="str" cm="1">
        <f t="array" ref="F563">_xlfn.XLOOKUP(Tableau4[[#This Row],[Nom_Beneficiaire]]&amp;H563,Classes!$D$2:$D$12000&amp;Classes!$E$2:$E$12000,Classes!$A$2:$A$12000)</f>
        <v>CLA024</v>
      </c>
      <c r="G563" s="17" t="str">
        <f>VLOOKUP(D563,Consolidation!B:AA,25,FALSE)</f>
        <v>EQW3</v>
      </c>
      <c r="H563" s="40">
        <f>VLOOKUP(D563,Consolidation!$B$2:$AH$11999,23,FALSE)</f>
        <v>2</v>
      </c>
      <c r="I563" s="65" t="str">
        <f>IF(Tableau4[[#This Row],[Cohorte]]="", "Inactif",
    IF(Tableau4[[#This Row],[Cohorte]]&gt;=30%, "Actif",
       IF(Tableau4[[#This Row],[Cohorte]]&lt;=25%, "Inactif", "À Vérifier")))</f>
        <v>Actif</v>
      </c>
    </row>
    <row r="564" spans="1:9" ht="29.5" customHeight="1" x14ac:dyDescent="0.35">
      <c r="A564" s="16" t="str">
        <f>IF(D564&lt;&gt;"","APP"&amp;TEXT(COUNTA($D$2:D564),"000"),"")</f>
        <v>APP563</v>
      </c>
      <c r="B564" s="17" t="str">
        <f>Individus[[#This Row],[ID_Individu]]</f>
        <v>IND563</v>
      </c>
      <c r="C564" s="17" t="str">
        <f>IFERROR(VLOOKUP(E564,Beneficiaires!B:C,2,FALSE),"Non trouvé")</f>
        <v>BEN131</v>
      </c>
      <c r="D564" s="17" t="str">
        <f>Consolication[[#This Row],[Nom et prénom 0 Name &amp; first name]]</f>
        <v>ZOGUEM PHILOMENE</v>
      </c>
      <c r="E564" s="17" t="str">
        <f>VLOOKUP(D564,Consolidation!B:AA,2,FALSE)</f>
        <v>BELLE ETOILE SCOOPS</v>
      </c>
      <c r="F564" s="24" t="str" cm="1">
        <f t="array" ref="F564">_xlfn.XLOOKUP(Tableau4[[#This Row],[Nom_Beneficiaire]]&amp;H564,Classes!$D$2:$D$12000&amp;Classes!$E$2:$E$12000,Classes!$A$2:$A$12000)</f>
        <v>CLA024</v>
      </c>
      <c r="G564" s="17" t="str">
        <f>VLOOKUP(D564,Consolidation!B:AA,25,FALSE)</f>
        <v>7XBN</v>
      </c>
      <c r="H564" s="40">
        <f>VLOOKUP(D564,Consolidation!$B$2:$AH$11999,23,FALSE)</f>
        <v>2</v>
      </c>
      <c r="I564" s="65" t="str">
        <f>IF(Tableau4[[#This Row],[Cohorte]]="", "Inactif",
    IF(Tableau4[[#This Row],[Cohorte]]&gt;=30%, "Actif",
       IF(Tableau4[[#This Row],[Cohorte]]&lt;=25%, "Inactif", "À Vérifier")))</f>
        <v>Actif</v>
      </c>
    </row>
    <row r="565" spans="1:9" ht="29.5" customHeight="1" x14ac:dyDescent="0.35">
      <c r="A565" s="16" t="str">
        <f>IF(D565&lt;&gt;"","APP"&amp;TEXT(COUNTA($D$2:D565),"000"),"")</f>
        <v>APP564</v>
      </c>
      <c r="B565" s="17" t="str">
        <f>Individus[[#This Row],[ID_Individu]]</f>
        <v>IND564</v>
      </c>
      <c r="C565" s="17" t="str">
        <f>IFERROR(VLOOKUP(E565,Beneficiaires!B:C,2,FALSE),"Non trouvé")</f>
        <v>BEN131</v>
      </c>
      <c r="D565" s="17" t="str">
        <f>Consolication[[#This Row],[Nom et prénom 0 Name &amp; first name]]</f>
        <v>MAGOU FABIOLA</v>
      </c>
      <c r="E565" s="17" t="str">
        <f>VLOOKUP(D565,Consolidation!B:AA,2,FALSE)</f>
        <v>BELLE ETOILE SCOOPS</v>
      </c>
      <c r="F565" s="24" t="str" cm="1">
        <f t="array" ref="F565">_xlfn.XLOOKUP(Tableau4[[#This Row],[Nom_Beneficiaire]]&amp;H565,Classes!$D$2:$D$12000&amp;Classes!$E$2:$E$12000,Classes!$A$2:$A$12000)</f>
        <v>CLA024</v>
      </c>
      <c r="G565" s="17" t="str">
        <f>VLOOKUP(D565,Consolidation!B:AA,25,FALSE)</f>
        <v>G424</v>
      </c>
      <c r="H565" s="40">
        <f>VLOOKUP(D565,Consolidation!$B$2:$AH$11999,23,FALSE)</f>
        <v>2</v>
      </c>
      <c r="I565" s="65" t="str">
        <f>IF(Tableau4[[#This Row],[Cohorte]]="", "Inactif",
    IF(Tableau4[[#This Row],[Cohorte]]&gt;=30%, "Actif",
       IF(Tableau4[[#This Row],[Cohorte]]&lt;=25%, "Inactif", "À Vérifier")))</f>
        <v>Actif</v>
      </c>
    </row>
    <row r="566" spans="1:9" ht="29.5" customHeight="1" x14ac:dyDescent="0.35">
      <c r="A566" s="16" t="str">
        <f>IF(D566&lt;&gt;"","APP"&amp;TEXT(COUNTA($D$2:D566),"000"),"")</f>
        <v>APP565</v>
      </c>
      <c r="B566" s="17" t="str">
        <f>Individus[[#This Row],[ID_Individu]]</f>
        <v>IND565</v>
      </c>
      <c r="C566" s="17" t="str">
        <f>IFERROR(VLOOKUP(E566,Beneficiaires!B:C,2,FALSE),"Non trouvé")</f>
        <v>BEN131</v>
      </c>
      <c r="D566" s="17" t="str">
        <f>Consolication[[#This Row],[Nom et prénom 0 Name &amp; first name]]</f>
        <v>FOMENA MARIE-CLAIRE</v>
      </c>
      <c r="E566" s="17" t="str">
        <f>VLOOKUP(D566,Consolidation!B:AA,2,FALSE)</f>
        <v>BELLE ETOILE SCOOPS</v>
      </c>
      <c r="F566" s="24" t="str" cm="1">
        <f t="array" ref="F566">_xlfn.XLOOKUP(Tableau4[[#This Row],[Nom_Beneficiaire]]&amp;H566,Classes!$D$2:$D$12000&amp;Classes!$E$2:$E$12000,Classes!$A$2:$A$12000)</f>
        <v>CLA024</v>
      </c>
      <c r="G566" s="17" t="str">
        <f>VLOOKUP(D566,Consolidation!B:AA,25,FALSE)</f>
        <v>DCD8</v>
      </c>
      <c r="H566" s="40">
        <f>VLOOKUP(D566,Consolidation!$B$2:$AH$11999,23,FALSE)</f>
        <v>2</v>
      </c>
      <c r="I566" s="65" t="str">
        <f>IF(Tableau4[[#This Row],[Cohorte]]="", "Inactif",
    IF(Tableau4[[#This Row],[Cohorte]]&gt;=30%, "Actif",
       IF(Tableau4[[#This Row],[Cohorte]]&lt;=25%, "Inactif", "À Vérifier")))</f>
        <v>Actif</v>
      </c>
    </row>
    <row r="567" spans="1:9" ht="29.5" customHeight="1" x14ac:dyDescent="0.35">
      <c r="A567" s="16" t="str">
        <f>IF(D567&lt;&gt;"","APP"&amp;TEXT(COUNTA($D$2:D567),"000"),"")</f>
        <v>APP566</v>
      </c>
      <c r="B567" s="17" t="str">
        <f>Individus[[#This Row],[ID_Individu]]</f>
        <v>IND566</v>
      </c>
      <c r="C567" s="17" t="str">
        <f>IFERROR(VLOOKUP(E567,Beneficiaires!B:C,2,FALSE),"Non trouvé")</f>
        <v>BEN131</v>
      </c>
      <c r="D567" s="17" t="str">
        <f>Consolication[[#This Row],[Nom et prénom 0 Name &amp; first name]]</f>
        <v>NZOFANG SUZANNE</v>
      </c>
      <c r="E567" s="17" t="str">
        <f>VLOOKUP(D567,Consolidation!B:AA,2,FALSE)</f>
        <v>BELLE ETOILE SCOOPS</v>
      </c>
      <c r="F567" s="24" t="str" cm="1">
        <f t="array" ref="F567">_xlfn.XLOOKUP(Tableau4[[#This Row],[Nom_Beneficiaire]]&amp;H567,Classes!$D$2:$D$12000&amp;Classes!$E$2:$E$12000,Classes!$A$2:$A$12000)</f>
        <v>CLA024</v>
      </c>
      <c r="G567" s="17" t="str">
        <f>VLOOKUP(D567,Consolidation!B:AA,25,FALSE)</f>
        <v>LY9Y</v>
      </c>
      <c r="H567" s="40">
        <f>VLOOKUP(D567,Consolidation!$B$2:$AH$11999,23,FALSE)</f>
        <v>2</v>
      </c>
      <c r="I567" s="65" t="str">
        <f>IF(Tableau4[[#This Row],[Cohorte]]="", "Inactif",
    IF(Tableau4[[#This Row],[Cohorte]]&gt;=30%, "Actif",
       IF(Tableau4[[#This Row],[Cohorte]]&lt;=25%, "Inactif", "À Vérifier")))</f>
        <v>Actif</v>
      </c>
    </row>
    <row r="568" spans="1:9" ht="29.5" customHeight="1" x14ac:dyDescent="0.35">
      <c r="A568" s="16" t="str">
        <f>IF(D568&lt;&gt;"","APP"&amp;TEXT(COUNTA($D$2:D568),"000"),"")</f>
        <v>APP567</v>
      </c>
      <c r="B568" s="17" t="str">
        <f>Individus[[#This Row],[ID_Individu]]</f>
        <v>IND567</v>
      </c>
      <c r="C568" s="17" t="str">
        <f>IFERROR(VLOOKUP(E568,Beneficiaires!B:C,2,FALSE),"Non trouvé")</f>
        <v>BEN131</v>
      </c>
      <c r="D568" s="17" t="str">
        <f>Consolication[[#This Row],[Nom et prénom 0 Name &amp; first name]]</f>
        <v>DONGMO CLAUVISTE</v>
      </c>
      <c r="E568" s="17" t="str">
        <f>VLOOKUP(D568,Consolidation!B:AA,2,FALSE)</f>
        <v>BELLE ETOILE SCOOPS</v>
      </c>
      <c r="F568" s="24" t="str" cm="1">
        <f t="array" ref="F568">_xlfn.XLOOKUP(Tableau4[[#This Row],[Nom_Beneficiaire]]&amp;H568,Classes!$D$2:$D$12000&amp;Classes!$E$2:$E$12000,Classes!$A$2:$A$12000)</f>
        <v>CLA024</v>
      </c>
      <c r="G568" s="17" t="str">
        <f>VLOOKUP(D568,Consolidation!B:AA,25,FALSE)</f>
        <v>OXPY</v>
      </c>
      <c r="H568" s="40">
        <f>VLOOKUP(D568,Consolidation!$B$2:$AH$11999,23,FALSE)</f>
        <v>2</v>
      </c>
      <c r="I568" s="65" t="str">
        <f>IF(Tableau4[[#This Row],[Cohorte]]="", "Inactif",
    IF(Tableau4[[#This Row],[Cohorte]]&gt;=30%, "Actif",
       IF(Tableau4[[#This Row],[Cohorte]]&lt;=25%, "Inactif", "À Vérifier")))</f>
        <v>Actif</v>
      </c>
    </row>
    <row r="569" spans="1:9" ht="29.5" customHeight="1" x14ac:dyDescent="0.35">
      <c r="A569" s="16" t="str">
        <f>IF(D569&lt;&gt;"","APP"&amp;TEXT(COUNTA($D$2:D569),"000"),"")</f>
        <v>APP568</v>
      </c>
      <c r="B569" s="17" t="str">
        <f>Individus[[#This Row],[ID_Individu]]</f>
        <v>IND568</v>
      </c>
      <c r="C569" s="17" t="str">
        <f>IFERROR(VLOOKUP(E569,Beneficiaires!B:C,2,FALSE),"Non trouvé")</f>
        <v>BEN131</v>
      </c>
      <c r="D569" s="17" t="str">
        <f>Consolication[[#This Row],[Nom et prénom 0 Name &amp; first name]]</f>
        <v>KENGNE ANASTASIE</v>
      </c>
      <c r="E569" s="17" t="str">
        <f>VLOOKUP(D569,Consolidation!B:AA,2,FALSE)</f>
        <v>BELLE ETOILE SCOOPS</v>
      </c>
      <c r="F569" s="24" t="str" cm="1">
        <f t="array" ref="F569">_xlfn.XLOOKUP(Tableau4[[#This Row],[Nom_Beneficiaire]]&amp;H569,Classes!$D$2:$D$12000&amp;Classes!$E$2:$E$12000,Classes!$A$2:$A$12000)</f>
        <v>CLA024</v>
      </c>
      <c r="G569" s="17" t="str">
        <f>VLOOKUP(D569,Consolidation!B:AA,25,FALSE)</f>
        <v>S92M</v>
      </c>
      <c r="H569" s="40">
        <f>VLOOKUP(D569,Consolidation!$B$2:$AH$11999,23,FALSE)</f>
        <v>2</v>
      </c>
      <c r="I569" s="65" t="str">
        <f>IF(Tableau4[[#This Row],[Cohorte]]="", "Inactif",
    IF(Tableau4[[#This Row],[Cohorte]]&gt;=30%, "Actif",
       IF(Tableau4[[#This Row],[Cohorte]]&lt;=25%, "Inactif", "À Vérifier")))</f>
        <v>Actif</v>
      </c>
    </row>
    <row r="570" spans="1:9" ht="29.5" customHeight="1" x14ac:dyDescent="0.35">
      <c r="A570" s="16" t="str">
        <f>IF(D570&lt;&gt;"","APP"&amp;TEXT(COUNTA($D$2:D570),"000"),"")</f>
        <v>APP569</v>
      </c>
      <c r="B570" s="17" t="str">
        <f>Individus[[#This Row],[ID_Individu]]</f>
        <v>IND569</v>
      </c>
      <c r="C570" s="17" t="str">
        <f>IFERROR(VLOOKUP(E570,Beneficiaires!B:C,2,FALSE),"Non trouvé")</f>
        <v>BEN131</v>
      </c>
      <c r="D570" s="17" t="str">
        <f>Consolication[[#This Row],[Nom et prénom 0 Name &amp; first name]]</f>
        <v>DJOUSSI MARIE</v>
      </c>
      <c r="E570" s="17" t="str">
        <f>VLOOKUP(D570,Consolidation!B:AA,2,FALSE)</f>
        <v>BELLE ETOILE SCOOPS</v>
      </c>
      <c r="F570" s="24" t="str" cm="1">
        <f t="array" ref="F570">_xlfn.XLOOKUP(Tableau4[[#This Row],[Nom_Beneficiaire]]&amp;H570,Classes!$D$2:$D$12000&amp;Classes!$E$2:$E$12000,Classes!$A$2:$A$12000)</f>
        <v>CLA024</v>
      </c>
      <c r="G570" s="17" t="str">
        <f>VLOOKUP(D570,Consolidation!B:AA,25,FALSE)</f>
        <v>65J9</v>
      </c>
      <c r="H570" s="40">
        <f>VLOOKUP(D570,Consolidation!$B$2:$AH$11999,23,FALSE)</f>
        <v>2</v>
      </c>
      <c r="I570" s="65" t="str">
        <f>IF(Tableau4[[#This Row],[Cohorte]]="", "Inactif",
    IF(Tableau4[[#This Row],[Cohorte]]&gt;=30%, "Actif",
       IF(Tableau4[[#This Row],[Cohorte]]&lt;=25%, "Inactif", "À Vérifier")))</f>
        <v>Actif</v>
      </c>
    </row>
    <row r="571" spans="1:9" ht="29.5" customHeight="1" x14ac:dyDescent="0.35">
      <c r="A571" s="16" t="str">
        <f>IF(D571&lt;&gt;"","APP"&amp;TEXT(COUNTA($D$2:D571),"000"),"")</f>
        <v>APP570</v>
      </c>
      <c r="B571" s="17" t="str">
        <f>Individus[[#This Row],[ID_Individu]]</f>
        <v>IND570</v>
      </c>
      <c r="C571" s="17" t="str">
        <f>IFERROR(VLOOKUP(E571,Beneficiaires!B:C,2,FALSE),"Non trouvé")</f>
        <v>BEN131</v>
      </c>
      <c r="D571" s="17" t="str">
        <f>Consolication[[#This Row],[Nom et prénom 0 Name &amp; first name]]</f>
        <v>MEGOUCHOUANG DOLIANE</v>
      </c>
      <c r="E571" s="17" t="str">
        <f>VLOOKUP(D571,Consolidation!B:AA,2,FALSE)</f>
        <v>BELLE ETOILE SCOOPS</v>
      </c>
      <c r="F571" s="24" t="str" cm="1">
        <f t="array" ref="F571">_xlfn.XLOOKUP(Tableau4[[#This Row],[Nom_Beneficiaire]]&amp;H571,Classes!$D$2:$D$12000&amp;Classes!$E$2:$E$12000,Classes!$A$2:$A$12000)</f>
        <v>CLA024</v>
      </c>
      <c r="G571" s="17" t="str">
        <f>VLOOKUP(D571,Consolidation!B:AA,25,FALSE)</f>
        <v>910J</v>
      </c>
      <c r="H571" s="40">
        <f>VLOOKUP(D571,Consolidation!$B$2:$AH$11999,23,FALSE)</f>
        <v>2</v>
      </c>
      <c r="I571" s="65" t="str">
        <f>IF(Tableau4[[#This Row],[Cohorte]]="", "Inactif",
    IF(Tableau4[[#This Row],[Cohorte]]&gt;=30%, "Actif",
       IF(Tableau4[[#This Row],[Cohorte]]&lt;=25%, "Inactif", "À Vérifier")))</f>
        <v>Actif</v>
      </c>
    </row>
    <row r="572" spans="1:9" ht="29.5" customHeight="1" x14ac:dyDescent="0.35">
      <c r="A572" s="16" t="str">
        <f>IF(D572&lt;&gt;"","APP"&amp;TEXT(COUNTA($D$2:D572),"000"),"")</f>
        <v>APP571</v>
      </c>
      <c r="B572" s="17" t="str">
        <f>Individus[[#This Row],[ID_Individu]]</f>
        <v>IND571</v>
      </c>
      <c r="C572" s="17" t="str">
        <f>IFERROR(VLOOKUP(E572,Beneficiaires!B:C,2,FALSE),"Non trouvé")</f>
        <v>BEN131</v>
      </c>
      <c r="D572" s="17" t="str">
        <f>Consolication[[#This Row],[Nom et prénom 0 Name &amp; first name]]</f>
        <v>NGUIAGA LEOPOLDINE</v>
      </c>
      <c r="E572" s="17" t="str">
        <f>VLOOKUP(D572,Consolidation!B:AA,2,FALSE)</f>
        <v>BELLE ETOILE SCOOPS</v>
      </c>
      <c r="F572" s="24" t="str" cm="1">
        <f t="array" ref="F572">_xlfn.XLOOKUP(Tableau4[[#This Row],[Nom_Beneficiaire]]&amp;H572,Classes!$D$2:$D$12000&amp;Classes!$E$2:$E$12000,Classes!$A$2:$A$12000)</f>
        <v>CLA024</v>
      </c>
      <c r="G572" s="17" t="str">
        <f>VLOOKUP(D572,Consolidation!B:AA,25,FALSE)</f>
        <v>BCU9</v>
      </c>
      <c r="H572" s="40">
        <f>VLOOKUP(D572,Consolidation!$B$2:$AH$11999,23,FALSE)</f>
        <v>2</v>
      </c>
      <c r="I572" s="65" t="str">
        <f>IF(Tableau4[[#This Row],[Cohorte]]="", "Inactif",
    IF(Tableau4[[#This Row],[Cohorte]]&gt;=30%, "Actif",
       IF(Tableau4[[#This Row],[Cohorte]]&lt;=25%, "Inactif", "À Vérifier")))</f>
        <v>Actif</v>
      </c>
    </row>
    <row r="573" spans="1:9" ht="29.5" customHeight="1" x14ac:dyDescent="0.35">
      <c r="A573" s="16" t="str">
        <f>IF(D573&lt;&gt;"","APP"&amp;TEXT(COUNTA($D$2:D573),"000"),"")</f>
        <v>APP572</v>
      </c>
      <c r="B573" s="17" t="str">
        <f>Individus[[#This Row],[ID_Individu]]</f>
        <v>IND572</v>
      </c>
      <c r="C573" s="17" t="str">
        <f>IFERROR(VLOOKUP(E573,Beneficiaires!B:C,2,FALSE),"Non trouvé")</f>
        <v>BEN131</v>
      </c>
      <c r="D573" s="17" t="str">
        <f>Consolication[[#This Row],[Nom et prénom 0 Name &amp; first name]]</f>
        <v>WENGANG FLORE</v>
      </c>
      <c r="E573" s="17" t="str">
        <f>VLOOKUP(D573,Consolidation!B:AA,2,FALSE)</f>
        <v>BELLE ETOILE SCOOPS</v>
      </c>
      <c r="F573" s="24" t="str" cm="1">
        <f t="array" ref="F573">_xlfn.XLOOKUP(Tableau4[[#This Row],[Nom_Beneficiaire]]&amp;H573,Classes!$D$2:$D$12000&amp;Classes!$E$2:$E$12000,Classes!$A$2:$A$12000)</f>
        <v>CLA024</v>
      </c>
      <c r="G573" s="17" t="str">
        <f>VLOOKUP(D573,Consolidation!B:AA,25,FALSE)</f>
        <v>108O</v>
      </c>
      <c r="H573" s="40">
        <f>VLOOKUP(D573,Consolidation!$B$2:$AH$11999,23,FALSE)</f>
        <v>2</v>
      </c>
      <c r="I573" s="65" t="str">
        <f>IF(Tableau4[[#This Row],[Cohorte]]="", "Inactif",
    IF(Tableau4[[#This Row],[Cohorte]]&gt;=30%, "Actif",
       IF(Tableau4[[#This Row],[Cohorte]]&lt;=25%, "Inactif", "À Vérifier")))</f>
        <v>Actif</v>
      </c>
    </row>
    <row r="574" spans="1:9" ht="29.5" customHeight="1" x14ac:dyDescent="0.35">
      <c r="A574" s="16" t="str">
        <f>IF(D574&lt;&gt;"","APP"&amp;TEXT(COUNTA($D$2:D574),"000"),"")</f>
        <v>APP573</v>
      </c>
      <c r="B574" s="17" t="str">
        <f>Individus[[#This Row],[ID_Individu]]</f>
        <v>IND573</v>
      </c>
      <c r="C574" s="17" t="str">
        <f>IFERROR(VLOOKUP(E574,Beneficiaires!B:C,2,FALSE),"Non trouvé")</f>
        <v>BEN131</v>
      </c>
      <c r="D574" s="17" t="str">
        <f>Consolication[[#This Row],[Nom et prénom 0 Name &amp; first name]]</f>
        <v>MAWOUT LEOKADINE</v>
      </c>
      <c r="E574" s="17" t="str">
        <f>VLOOKUP(D574,Consolidation!B:AA,2,FALSE)</f>
        <v>BELLE ETOILE SCOOPS</v>
      </c>
      <c r="F574" s="24" t="str" cm="1">
        <f t="array" ref="F574">_xlfn.XLOOKUP(Tableau4[[#This Row],[Nom_Beneficiaire]]&amp;H574,Classes!$D$2:$D$12000&amp;Classes!$E$2:$E$12000,Classes!$A$2:$A$12000)</f>
        <v>CLA024</v>
      </c>
      <c r="G574" s="17" t="str">
        <f>VLOOKUP(D574,Consolidation!B:AA,25,FALSE)</f>
        <v>Y5YQ</v>
      </c>
      <c r="H574" s="40">
        <f>VLOOKUP(D574,Consolidation!$B$2:$AH$11999,23,FALSE)</f>
        <v>2</v>
      </c>
      <c r="I574" s="65" t="str">
        <f>IF(Tableau4[[#This Row],[Cohorte]]="", "Inactif",
    IF(Tableau4[[#This Row],[Cohorte]]&gt;=30%, "Actif",
       IF(Tableau4[[#This Row],[Cohorte]]&lt;=25%, "Inactif", "À Vérifier")))</f>
        <v>Actif</v>
      </c>
    </row>
    <row r="575" spans="1:9" ht="29.5" customHeight="1" x14ac:dyDescent="0.35">
      <c r="A575" s="16" t="str">
        <f>IF(D575&lt;&gt;"","APP"&amp;TEXT(COUNTA($D$2:D575),"000"),"")</f>
        <v>APP574</v>
      </c>
      <c r="B575" s="17" t="str">
        <f>Individus[[#This Row],[ID_Individu]]</f>
        <v>IND574</v>
      </c>
      <c r="C575" s="17" t="str">
        <f>IFERROR(VLOOKUP(E575,Beneficiaires!B:C,2,FALSE),"Non trouvé")</f>
        <v>BEN131</v>
      </c>
      <c r="D575" s="17" t="str">
        <f>Consolication[[#This Row],[Nom et prénom 0 Name &amp; first name]]</f>
        <v>MALIA ELISABETH</v>
      </c>
      <c r="E575" s="17" t="str">
        <f>VLOOKUP(D575,Consolidation!B:AA,2,FALSE)</f>
        <v>BELLE ETOILE SCOOPS</v>
      </c>
      <c r="F575" s="24" t="str" cm="1">
        <f t="array" ref="F575">_xlfn.XLOOKUP(Tableau4[[#This Row],[Nom_Beneficiaire]]&amp;H575,Classes!$D$2:$D$12000&amp;Classes!$E$2:$E$12000,Classes!$A$2:$A$12000)</f>
        <v>CLA024</v>
      </c>
      <c r="G575" s="17" t="str">
        <f>VLOOKUP(D575,Consolidation!B:AA,25,FALSE)</f>
        <v>991S</v>
      </c>
      <c r="H575" s="40">
        <f>VLOOKUP(D575,Consolidation!$B$2:$AH$11999,23,FALSE)</f>
        <v>2</v>
      </c>
      <c r="I575" s="65" t="str">
        <f>IF(Tableau4[[#This Row],[Cohorte]]="", "Inactif",
    IF(Tableau4[[#This Row],[Cohorte]]&gt;=30%, "Actif",
       IF(Tableau4[[#This Row],[Cohorte]]&lt;=25%, "Inactif", "À Vérifier")))</f>
        <v>Actif</v>
      </c>
    </row>
    <row r="576" spans="1:9" ht="29.5" customHeight="1" x14ac:dyDescent="0.35">
      <c r="A576" s="16" t="str">
        <f>IF(D576&lt;&gt;"","APP"&amp;TEXT(COUNTA($D$2:D576),"000"),"")</f>
        <v>APP575</v>
      </c>
      <c r="B576" s="17" t="str">
        <f>Individus[[#This Row],[ID_Individu]]</f>
        <v>IND575</v>
      </c>
      <c r="C576" s="17" t="str">
        <f>IFERROR(VLOOKUP(E576,Beneficiaires!B:C,2,FALSE),"Non trouvé")</f>
        <v>BEN131</v>
      </c>
      <c r="D576" s="17" t="str">
        <f>Consolication[[#This Row],[Nom et prénom 0 Name &amp; first name]]</f>
        <v>SOUGOUA HELENE</v>
      </c>
      <c r="E576" s="17" t="str">
        <f>VLOOKUP(D576,Consolidation!B:AA,2,FALSE)</f>
        <v>BELLE ETOILE SCOOPS</v>
      </c>
      <c r="F576" s="24" t="str" cm="1">
        <f t="array" ref="F576">_xlfn.XLOOKUP(Tableau4[[#This Row],[Nom_Beneficiaire]]&amp;H576,Classes!$D$2:$D$12000&amp;Classes!$E$2:$E$12000,Classes!$A$2:$A$12000)</f>
        <v>CLA024</v>
      </c>
      <c r="G576" s="17" t="str">
        <f>VLOOKUP(D576,Consolidation!B:AA,25,FALSE)</f>
        <v>Z6D9</v>
      </c>
      <c r="H576" s="40">
        <f>VLOOKUP(D576,Consolidation!$B$2:$AH$11999,23,FALSE)</f>
        <v>2</v>
      </c>
      <c r="I576" s="65" t="str">
        <f>IF(Tableau4[[#This Row],[Cohorte]]="", "Inactif",
    IF(Tableau4[[#This Row],[Cohorte]]&gt;=30%, "Actif",
       IF(Tableau4[[#This Row],[Cohorte]]&lt;=25%, "Inactif", "À Vérifier")))</f>
        <v>Actif</v>
      </c>
    </row>
    <row r="577" spans="1:9" ht="29.5" customHeight="1" x14ac:dyDescent="0.35">
      <c r="A577" s="16" t="str">
        <f>IF(D577&lt;&gt;"","APP"&amp;TEXT(COUNTA($D$2:D577),"000"),"")</f>
        <v>APP576</v>
      </c>
      <c r="B577" s="17" t="str">
        <f>Individus[[#This Row],[ID_Individu]]</f>
        <v>IND576</v>
      </c>
      <c r="C577" s="17" t="str">
        <f>IFERROR(VLOOKUP(E577,Beneficiaires!B:C,2,FALSE),"Non trouvé")</f>
        <v>BEN131</v>
      </c>
      <c r="D577" s="17" t="str">
        <f>Consolication[[#This Row],[Nom et prénom 0 Name &amp; first name]]</f>
        <v>MABE JULINE</v>
      </c>
      <c r="E577" s="17" t="str">
        <f>VLOOKUP(D577,Consolidation!B:AA,2,FALSE)</f>
        <v>BELLE ETOILE SCOOPS</v>
      </c>
      <c r="F577" s="24" t="str" cm="1">
        <f t="array" ref="F577">_xlfn.XLOOKUP(Tableau4[[#This Row],[Nom_Beneficiaire]]&amp;H577,Classes!$D$2:$D$12000&amp;Classes!$E$2:$E$12000,Classes!$A$2:$A$12000)</f>
        <v>CLA024</v>
      </c>
      <c r="G577" s="17" t="str">
        <f>VLOOKUP(D577,Consolidation!B:AA,25,FALSE)</f>
        <v>26DL</v>
      </c>
      <c r="H577" s="40">
        <f>VLOOKUP(D577,Consolidation!$B$2:$AH$11999,23,FALSE)</f>
        <v>2</v>
      </c>
      <c r="I577" s="65" t="str">
        <f>IF(Tableau4[[#This Row],[Cohorte]]="", "Inactif",
    IF(Tableau4[[#This Row],[Cohorte]]&gt;=30%, "Actif",
       IF(Tableau4[[#This Row],[Cohorte]]&lt;=25%, "Inactif", "À Vérifier")))</f>
        <v>Actif</v>
      </c>
    </row>
    <row r="578" spans="1:9" ht="29.5" customHeight="1" x14ac:dyDescent="0.35">
      <c r="A578" s="16" t="str">
        <f>IF(D578&lt;&gt;"","APP"&amp;TEXT(COUNTA($D$2:D578),"000"),"")</f>
        <v>APP577</v>
      </c>
      <c r="B578" s="17" t="str">
        <f>Individus[[#This Row],[ID_Individu]]</f>
        <v>IND577</v>
      </c>
      <c r="C578" s="17" t="str">
        <f>IFERROR(VLOOKUP(E578,Beneficiaires!B:C,2,FALSE),"Non trouvé")</f>
        <v>BEN131</v>
      </c>
      <c r="D578" s="17" t="str">
        <f>Consolication[[#This Row],[Nom et prénom 0 Name &amp; first name]]</f>
        <v>MALIKE ROSE</v>
      </c>
      <c r="E578" s="17" t="str">
        <f>VLOOKUP(D578,Consolidation!B:AA,2,FALSE)</f>
        <v>BELLE ETOILE SCOOPS</v>
      </c>
      <c r="F578" s="24" t="str" cm="1">
        <f t="array" ref="F578">_xlfn.XLOOKUP(Tableau4[[#This Row],[Nom_Beneficiaire]]&amp;H578,Classes!$D$2:$D$12000&amp;Classes!$E$2:$E$12000,Classes!$A$2:$A$12000)</f>
        <v>CLA024</v>
      </c>
      <c r="G578" s="17" t="str">
        <f>VLOOKUP(D578,Consolidation!B:AA,25,FALSE)</f>
        <v>D891</v>
      </c>
      <c r="H578" s="40">
        <f>VLOOKUP(D578,Consolidation!$B$2:$AH$11999,23,FALSE)</f>
        <v>2</v>
      </c>
      <c r="I578" s="65" t="str">
        <f>IF(Tableau4[[#This Row],[Cohorte]]="", "Inactif",
    IF(Tableau4[[#This Row],[Cohorte]]&gt;=30%, "Actif",
       IF(Tableau4[[#This Row],[Cohorte]]&lt;=25%, "Inactif", "À Vérifier")))</f>
        <v>Actif</v>
      </c>
    </row>
    <row r="579" spans="1:9" ht="29.5" customHeight="1" x14ac:dyDescent="0.35">
      <c r="A579" s="16" t="str">
        <f>IF(D579&lt;&gt;"","APP"&amp;TEXT(COUNTA($D$2:D579),"000"),"")</f>
        <v>APP578</v>
      </c>
      <c r="B579" s="17" t="str">
        <f>Individus[[#This Row],[ID_Individu]]</f>
        <v>IND578</v>
      </c>
      <c r="C579" s="17" t="str">
        <f>IFERROR(VLOOKUP(E579,Beneficiaires!B:C,2,FALSE),"Non trouvé")</f>
        <v>BEN131</v>
      </c>
      <c r="D579" s="17" t="str">
        <f>Consolication[[#This Row],[Nom et prénom 0 Name &amp; first name]]</f>
        <v>DJUIDJE FLORE</v>
      </c>
      <c r="E579" s="17" t="str">
        <f>VLOOKUP(D579,Consolidation!B:AA,2,FALSE)</f>
        <v>BELLE ETOILE SCOOPS</v>
      </c>
      <c r="F579" s="24" t="str" cm="1">
        <f t="array" ref="F579">_xlfn.XLOOKUP(Tableau4[[#This Row],[Nom_Beneficiaire]]&amp;H579,Classes!$D$2:$D$12000&amp;Classes!$E$2:$E$12000,Classes!$A$2:$A$12000)</f>
        <v>CLA024</v>
      </c>
      <c r="G579" s="17" t="str">
        <f>VLOOKUP(D579,Consolidation!B:AA,25,FALSE)</f>
        <v>IUE9</v>
      </c>
      <c r="H579" s="40">
        <f>VLOOKUP(D579,Consolidation!$B$2:$AH$11999,23,FALSE)</f>
        <v>2</v>
      </c>
      <c r="I579" s="65" t="str">
        <f>IF(Tableau4[[#This Row],[Cohorte]]="", "Inactif",
    IF(Tableau4[[#This Row],[Cohorte]]&gt;=30%, "Actif",
       IF(Tableau4[[#This Row],[Cohorte]]&lt;=25%, "Inactif", "À Vérifier")))</f>
        <v>Actif</v>
      </c>
    </row>
    <row r="580" spans="1:9" ht="29.5" customHeight="1" x14ac:dyDescent="0.35">
      <c r="A580" s="16" t="str">
        <f>IF(D580&lt;&gt;"","APP"&amp;TEXT(COUNTA($D$2:D580),"000"),"")</f>
        <v>APP579</v>
      </c>
      <c r="B580" s="17" t="str">
        <f>Individus[[#This Row],[ID_Individu]]</f>
        <v>IND579</v>
      </c>
      <c r="C580" s="17" t="str">
        <f>IFERROR(VLOOKUP(E580,Beneficiaires!B:C,2,FALSE),"Non trouvé")</f>
        <v>BEN131</v>
      </c>
      <c r="D580" s="17" t="str">
        <f>Consolication[[#This Row],[Nom et prénom 0 Name &amp; first name]]</f>
        <v>FONGANG ELIANE</v>
      </c>
      <c r="E580" s="17" t="str">
        <f>VLOOKUP(D580,Consolidation!B:AA,2,FALSE)</f>
        <v>BELLE ETOILE SCOOPS</v>
      </c>
      <c r="F580" s="24" t="str" cm="1">
        <f t="array" ref="F580">_xlfn.XLOOKUP(Tableau4[[#This Row],[Nom_Beneficiaire]]&amp;H580,Classes!$D$2:$D$12000&amp;Classes!$E$2:$E$12000,Classes!$A$2:$A$12000)</f>
        <v>CLA024</v>
      </c>
      <c r="G580" s="17" t="str">
        <f>VLOOKUP(D580,Consolidation!B:AA,25,FALSE)</f>
        <v>607T</v>
      </c>
      <c r="H580" s="40">
        <f>VLOOKUP(D580,Consolidation!$B$2:$AH$11999,23,FALSE)</f>
        <v>2</v>
      </c>
      <c r="I580" s="65" t="str">
        <f>IF(Tableau4[[#This Row],[Cohorte]]="", "Inactif",
    IF(Tableau4[[#This Row],[Cohorte]]&gt;=30%, "Actif",
       IF(Tableau4[[#This Row],[Cohorte]]&lt;=25%, "Inactif", "À Vérifier")))</f>
        <v>Actif</v>
      </c>
    </row>
    <row r="581" spans="1:9" ht="29.5" customHeight="1" x14ac:dyDescent="0.35">
      <c r="A581" s="16" t="str">
        <f>IF(D581&lt;&gt;"","APP"&amp;TEXT(COUNTA($D$2:D581),"000"),"")</f>
        <v>APP580</v>
      </c>
      <c r="B581" s="17" t="str">
        <f>Individus[[#This Row],[ID_Individu]]</f>
        <v>IND580</v>
      </c>
      <c r="C581" s="17" t="str">
        <f>IFERROR(VLOOKUP(E581,Beneficiaires!B:C,2,FALSE),"Non trouvé")</f>
        <v>BEN131</v>
      </c>
      <c r="D581" s="17" t="str">
        <f>Consolication[[#This Row],[Nom et prénom 0 Name &amp; first name]]</f>
        <v>MAFOUTSI MARIE</v>
      </c>
      <c r="E581" s="17" t="str">
        <f>VLOOKUP(D581,Consolidation!B:AA,2,FALSE)</f>
        <v>BELLE ETOILE SCOOPS</v>
      </c>
      <c r="F581" s="24" t="str" cm="1">
        <f t="array" ref="F581">_xlfn.XLOOKUP(Tableau4[[#This Row],[Nom_Beneficiaire]]&amp;H581,Classes!$D$2:$D$12000&amp;Classes!$E$2:$E$12000,Classes!$A$2:$A$12000)</f>
        <v>CLA024</v>
      </c>
      <c r="G581" s="17" t="str">
        <f>VLOOKUP(D581,Consolidation!B:AA,25,FALSE)</f>
        <v>PH7I</v>
      </c>
      <c r="H581" s="40">
        <f>VLOOKUP(D581,Consolidation!$B$2:$AH$11999,23,FALSE)</f>
        <v>2</v>
      </c>
      <c r="I581" s="65" t="str">
        <f>IF(Tableau4[[#This Row],[Cohorte]]="", "Inactif",
    IF(Tableau4[[#This Row],[Cohorte]]&gt;=30%, "Actif",
       IF(Tableau4[[#This Row],[Cohorte]]&lt;=25%, "Inactif", "À Vérifier")))</f>
        <v>Actif</v>
      </c>
    </row>
    <row r="582" spans="1:9" ht="29.5" customHeight="1" x14ac:dyDescent="0.35">
      <c r="A582" s="16" t="str">
        <f>IF(D582&lt;&gt;"","APP"&amp;TEXT(COUNTA($D$2:D582),"000"),"")</f>
        <v>APP581</v>
      </c>
      <c r="B582" s="17" t="str">
        <f>Individus[[#This Row],[ID_Individu]]</f>
        <v>IND581</v>
      </c>
      <c r="C582" s="17" t="str">
        <f>IFERROR(VLOOKUP(E582,Beneficiaires!B:C,2,FALSE),"Non trouvé")</f>
        <v>BEN131</v>
      </c>
      <c r="D582" s="17" t="str">
        <f>Consolication[[#This Row],[Nom et prénom 0 Name &amp; first name]]</f>
        <v>TCHAPDA ENEROSE</v>
      </c>
      <c r="E582" s="17" t="str">
        <f>VLOOKUP(D582,Consolidation!B:AA,2,FALSE)</f>
        <v>BELLE ETOILE SCOOPS</v>
      </c>
      <c r="F582" s="24" t="str" cm="1">
        <f t="array" ref="F582">_xlfn.XLOOKUP(Tableau4[[#This Row],[Nom_Beneficiaire]]&amp;H582,Classes!$D$2:$D$12000&amp;Classes!$E$2:$E$12000,Classes!$A$2:$A$12000)</f>
        <v>CLA024</v>
      </c>
      <c r="G582" s="17" t="str">
        <f>VLOOKUP(D582,Consolidation!B:AA,25,FALSE)</f>
        <v>EEU4</v>
      </c>
      <c r="H582" s="40">
        <f>VLOOKUP(D582,Consolidation!$B$2:$AH$11999,23,FALSE)</f>
        <v>2</v>
      </c>
      <c r="I582" s="65" t="str">
        <f>IF(Tableau4[[#This Row],[Cohorte]]="", "Inactif",
    IF(Tableau4[[#This Row],[Cohorte]]&gt;=30%, "Actif",
       IF(Tableau4[[#This Row],[Cohorte]]&lt;=25%, "Inactif", "À Vérifier")))</f>
        <v>Actif</v>
      </c>
    </row>
    <row r="583" spans="1:9" ht="29.5" customHeight="1" x14ac:dyDescent="0.35">
      <c r="A583" s="16" t="str">
        <f>IF(D583&lt;&gt;"","APP"&amp;TEXT(COUNTA($D$2:D583),"000"),"")</f>
        <v>APP582</v>
      </c>
      <c r="B583" s="17" t="str">
        <f>Individus[[#This Row],[ID_Individu]]</f>
        <v>IND582</v>
      </c>
      <c r="C583" s="17" t="str">
        <f>IFERROR(VLOOKUP(E583,Beneficiaires!B:C,2,FALSE),"Non trouvé")</f>
        <v>BEN131</v>
      </c>
      <c r="D583" s="17" t="str">
        <f>Consolication[[#This Row],[Nom et prénom 0 Name &amp; first name]]</f>
        <v>MATIKOU FALONE</v>
      </c>
      <c r="E583" s="17" t="str">
        <f>VLOOKUP(D583,Consolidation!B:AA,2,FALSE)</f>
        <v>BELLE ETOILE SCOOPS</v>
      </c>
      <c r="F583" s="24" t="str" cm="1">
        <f t="array" ref="F583">_xlfn.XLOOKUP(Tableau4[[#This Row],[Nom_Beneficiaire]]&amp;H583,Classes!$D$2:$D$12000&amp;Classes!$E$2:$E$12000,Classes!$A$2:$A$12000)</f>
        <v>CLA024</v>
      </c>
      <c r="G583" s="17" t="str">
        <f>VLOOKUP(D583,Consolidation!B:AA,25,FALSE)</f>
        <v>OM40</v>
      </c>
      <c r="H583" s="40">
        <f>VLOOKUP(D583,Consolidation!$B$2:$AH$11999,23,FALSE)</f>
        <v>2</v>
      </c>
      <c r="I583" s="65" t="str">
        <f>IF(Tableau4[[#This Row],[Cohorte]]="", "Inactif",
    IF(Tableau4[[#This Row],[Cohorte]]&gt;=30%, "Actif",
       IF(Tableau4[[#This Row],[Cohorte]]&lt;=25%, "Inactif", "À Vérifier")))</f>
        <v>Actif</v>
      </c>
    </row>
    <row r="584" spans="1:9" ht="29.5" customHeight="1" x14ac:dyDescent="0.35">
      <c r="A584" s="16" t="str">
        <f>IF(D584&lt;&gt;"","APP"&amp;TEXT(COUNTA($D$2:D584),"000"),"")</f>
        <v>APP583</v>
      </c>
      <c r="B584" s="17" t="str">
        <f>Individus[[#This Row],[ID_Individu]]</f>
        <v>IND583</v>
      </c>
      <c r="C584" s="17" t="str">
        <f>IFERROR(VLOOKUP(E584,Beneficiaires!B:C,2,FALSE),"Non trouvé")</f>
        <v>BEN131</v>
      </c>
      <c r="D584" s="17" t="str">
        <f>Consolication[[#This Row],[Nom et prénom 0 Name &amp; first name]]</f>
        <v>MADEU YVONE</v>
      </c>
      <c r="E584" s="17" t="str">
        <f>VLOOKUP(D584,Consolidation!B:AA,2,FALSE)</f>
        <v>BELLE ETOILE SCOOPS</v>
      </c>
      <c r="F584" s="24" t="str" cm="1">
        <f t="array" ref="F584">_xlfn.XLOOKUP(Tableau4[[#This Row],[Nom_Beneficiaire]]&amp;H584,Classes!$D$2:$D$12000&amp;Classes!$E$2:$E$12000,Classes!$A$2:$A$12000)</f>
        <v>CLA024</v>
      </c>
      <c r="G584" s="17" t="str">
        <f>VLOOKUP(D584,Consolidation!B:AA,25,FALSE)</f>
        <v>469M</v>
      </c>
      <c r="H584" s="40">
        <f>VLOOKUP(D584,Consolidation!$B$2:$AH$11999,23,FALSE)</f>
        <v>2</v>
      </c>
      <c r="I584" s="65" t="str">
        <f>IF(Tableau4[[#This Row],[Cohorte]]="", "Inactif",
    IF(Tableau4[[#This Row],[Cohorte]]&gt;=30%, "Actif",
       IF(Tableau4[[#This Row],[Cohorte]]&lt;=25%, "Inactif", "À Vérifier")))</f>
        <v>Actif</v>
      </c>
    </row>
    <row r="585" spans="1:9" ht="29.5" customHeight="1" x14ac:dyDescent="0.35">
      <c r="A585" s="16" t="str">
        <f>IF(D585&lt;&gt;"","APP"&amp;TEXT(COUNTA($D$2:D585),"000"),"")</f>
        <v>APP584</v>
      </c>
      <c r="B585" s="17" t="str">
        <f>Individus[[#This Row],[ID_Individu]]</f>
        <v>IND584</v>
      </c>
      <c r="C585" s="17" t="str">
        <f>IFERROR(VLOOKUP(E585,Beneficiaires!B:C,2,FALSE),"Non trouvé")</f>
        <v>BEN131</v>
      </c>
      <c r="D585" s="17" t="str">
        <f>Consolication[[#This Row],[Nom et prénom 0 Name &amp; first name]]</f>
        <v>MAGUETO ADELAÏDE</v>
      </c>
      <c r="E585" s="17" t="str">
        <f>VLOOKUP(D585,Consolidation!B:AA,2,FALSE)</f>
        <v>BELLE ETOILE SCOOPS</v>
      </c>
      <c r="F585" s="24" t="str" cm="1">
        <f t="array" ref="F585">_xlfn.XLOOKUP(Tableau4[[#This Row],[Nom_Beneficiaire]]&amp;H585,Classes!$D$2:$D$12000&amp;Classes!$E$2:$E$12000,Classes!$A$2:$A$12000)</f>
        <v>CLA024</v>
      </c>
      <c r="G585" s="17" t="str">
        <f>VLOOKUP(D585,Consolidation!B:AA,25,FALSE)</f>
        <v>EP52</v>
      </c>
      <c r="H585" s="40">
        <f>VLOOKUP(D585,Consolidation!$B$2:$AH$11999,23,FALSE)</f>
        <v>2</v>
      </c>
      <c r="I585" s="65" t="str">
        <f>IF(Tableau4[[#This Row],[Cohorte]]="", "Inactif",
    IF(Tableau4[[#This Row],[Cohorte]]&gt;=30%, "Actif",
       IF(Tableau4[[#This Row],[Cohorte]]&lt;=25%, "Inactif", "À Vérifier")))</f>
        <v>Actif</v>
      </c>
    </row>
    <row r="586" spans="1:9" ht="29.5" customHeight="1" x14ac:dyDescent="0.35">
      <c r="A586" s="16" t="str">
        <f>IF(D586&lt;&gt;"","APP"&amp;TEXT(COUNTA($D$2:D586),"000"),"")</f>
        <v>APP585</v>
      </c>
      <c r="B586" s="17" t="str">
        <f>Individus[[#This Row],[ID_Individu]]</f>
        <v>IND585</v>
      </c>
      <c r="C586" s="17" t="str">
        <f>IFERROR(VLOOKUP(E586,Beneficiaires!B:C,2,FALSE),"Non trouvé")</f>
        <v>BEN131</v>
      </c>
      <c r="D586" s="17" t="str">
        <f>Consolication[[#This Row],[Nom et prénom 0 Name &amp; first name]]</f>
        <v>NGANDJO ROSE</v>
      </c>
      <c r="E586" s="17" t="str">
        <f>VLOOKUP(D586,Consolidation!B:AA,2,FALSE)</f>
        <v>BELLE ETOILE SCOOPS</v>
      </c>
      <c r="F586" s="24" t="str" cm="1">
        <f t="array" ref="F586">_xlfn.XLOOKUP(Tableau4[[#This Row],[Nom_Beneficiaire]]&amp;H586,Classes!$D$2:$D$12000&amp;Classes!$E$2:$E$12000,Classes!$A$2:$A$12000)</f>
        <v>CLA024</v>
      </c>
      <c r="G586" s="17" t="str">
        <f>VLOOKUP(D586,Consolidation!B:AA,25,FALSE)</f>
        <v>YRT5</v>
      </c>
      <c r="H586" s="40">
        <f>VLOOKUP(D586,Consolidation!$B$2:$AH$11999,23,FALSE)</f>
        <v>2</v>
      </c>
      <c r="I586" s="65" t="str">
        <f>IF(Tableau4[[#This Row],[Cohorte]]="", "Inactif",
    IF(Tableau4[[#This Row],[Cohorte]]&gt;=30%, "Actif",
       IF(Tableau4[[#This Row],[Cohorte]]&lt;=25%, "Inactif", "À Vérifier")))</f>
        <v>Actif</v>
      </c>
    </row>
    <row r="587" spans="1:9" ht="29.5" customHeight="1" x14ac:dyDescent="0.35">
      <c r="A587" s="16" t="str">
        <f>IF(D587&lt;&gt;"","APP"&amp;TEXT(COUNTA($D$2:D587),"000"),"")</f>
        <v>APP586</v>
      </c>
      <c r="B587" s="17" t="str">
        <f>Individus[[#This Row],[ID_Individu]]</f>
        <v>IND586</v>
      </c>
      <c r="C587" s="17" t="str">
        <f>IFERROR(VLOOKUP(E587,Beneficiaires!B:C,2,FALSE),"Non trouvé")</f>
        <v>BEN131</v>
      </c>
      <c r="D587" s="17" t="str">
        <f>Consolication[[#This Row],[Nom et prénom 0 Name &amp; first name]]</f>
        <v>TCHELEBOU CHANTALE</v>
      </c>
      <c r="E587" s="17" t="str">
        <f>VLOOKUP(D587,Consolidation!B:AA,2,FALSE)</f>
        <v>BELLE ETOILE SCOOPS</v>
      </c>
      <c r="F587" s="24" t="str" cm="1">
        <f t="array" ref="F587">_xlfn.XLOOKUP(Tableau4[[#This Row],[Nom_Beneficiaire]]&amp;H587,Classes!$D$2:$D$12000&amp;Classes!$E$2:$E$12000,Classes!$A$2:$A$12000)</f>
        <v>CLA024</v>
      </c>
      <c r="G587" s="17" t="str">
        <f>VLOOKUP(D587,Consolidation!B:AA,25,FALSE)</f>
        <v>E9VT</v>
      </c>
      <c r="H587" s="40">
        <f>VLOOKUP(D587,Consolidation!$B$2:$AH$11999,23,FALSE)</f>
        <v>2</v>
      </c>
      <c r="I587" s="65" t="str">
        <f>IF(Tableau4[[#This Row],[Cohorte]]="", "Inactif",
    IF(Tableau4[[#This Row],[Cohorte]]&gt;=30%, "Actif",
       IF(Tableau4[[#This Row],[Cohorte]]&lt;=25%, "Inactif", "À Vérifier")))</f>
        <v>Actif</v>
      </c>
    </row>
    <row r="588" spans="1:9" ht="29.5" customHeight="1" x14ac:dyDescent="0.35">
      <c r="A588" s="16" t="str">
        <f>IF(D588&lt;&gt;"","APP"&amp;TEXT(COUNTA($D$2:D588),"000"),"")</f>
        <v>APP587</v>
      </c>
      <c r="B588" s="17" t="str">
        <f>Individus[[#This Row],[ID_Individu]]</f>
        <v>IND587</v>
      </c>
      <c r="C588" s="17" t="str">
        <f>IFERROR(VLOOKUP(E588,Beneficiaires!B:C,2,FALSE),"Non trouvé")</f>
        <v>BEN131</v>
      </c>
      <c r="D588" s="17" t="str">
        <f>Consolication[[#This Row],[Nom et prénom 0 Name &amp; first name]]</f>
        <v>MATSINKOU LUSIE</v>
      </c>
      <c r="E588" s="17" t="str">
        <f>VLOOKUP(D588,Consolidation!B:AA,2,FALSE)</f>
        <v>BELLE ETOILE SCOOPS</v>
      </c>
      <c r="F588" s="24" t="str" cm="1">
        <f t="array" ref="F588">_xlfn.XLOOKUP(Tableau4[[#This Row],[Nom_Beneficiaire]]&amp;H588,Classes!$D$2:$D$12000&amp;Classes!$E$2:$E$12000,Classes!$A$2:$A$12000)</f>
        <v>CLA024</v>
      </c>
      <c r="G588" s="17" t="str">
        <f>VLOOKUP(D588,Consolidation!B:AA,25,FALSE)</f>
        <v>71I6</v>
      </c>
      <c r="H588" s="40">
        <f>VLOOKUP(D588,Consolidation!$B$2:$AH$11999,23,FALSE)</f>
        <v>2</v>
      </c>
      <c r="I588" s="65" t="str">
        <f>IF(Tableau4[[#This Row],[Cohorte]]="", "Inactif",
    IF(Tableau4[[#This Row],[Cohorte]]&gt;=30%, "Actif",
       IF(Tableau4[[#This Row],[Cohorte]]&lt;=25%, "Inactif", "À Vérifier")))</f>
        <v>Actif</v>
      </c>
    </row>
    <row r="589" spans="1:9" ht="29.5" customHeight="1" x14ac:dyDescent="0.35">
      <c r="A589" s="16" t="str">
        <f>IF(D589&lt;&gt;"","APP"&amp;TEXT(COUNTA($D$2:D589),"000"),"")</f>
        <v>APP588</v>
      </c>
      <c r="B589" s="17" t="str">
        <f>Individus[[#This Row],[ID_Individu]]</f>
        <v>IND588</v>
      </c>
      <c r="C589" s="17" t="str">
        <f>IFERROR(VLOOKUP(E589,Beneficiaires!B:C,2,FALSE),"Non trouvé")</f>
        <v>BEN131</v>
      </c>
      <c r="D589" s="17" t="str">
        <f>Consolication[[#This Row],[Nom et prénom 0 Name &amp; first name]]</f>
        <v>KZMNOUE EDITH</v>
      </c>
      <c r="E589" s="17" t="str">
        <f>VLOOKUP(D589,Consolidation!B:AA,2,FALSE)</f>
        <v>BELLE ETOILE SCOOPS</v>
      </c>
      <c r="F589" s="24" t="str" cm="1">
        <f t="array" ref="F589">_xlfn.XLOOKUP(Tableau4[[#This Row],[Nom_Beneficiaire]]&amp;H589,Classes!$D$2:$D$12000&amp;Classes!$E$2:$E$12000,Classes!$A$2:$A$12000)</f>
        <v>CLA024</v>
      </c>
      <c r="G589" s="17" t="str">
        <f>VLOOKUP(D589,Consolidation!B:AA,25,FALSE)</f>
        <v>ESCQ</v>
      </c>
      <c r="H589" s="40">
        <f>VLOOKUP(D589,Consolidation!$B$2:$AH$11999,23,FALSE)</f>
        <v>2</v>
      </c>
      <c r="I589" s="65" t="str">
        <f>IF(Tableau4[[#This Row],[Cohorte]]="", "Inactif",
    IF(Tableau4[[#This Row],[Cohorte]]&gt;=30%, "Actif",
       IF(Tableau4[[#This Row],[Cohorte]]&lt;=25%, "Inactif", "À Vérifier")))</f>
        <v>Actif</v>
      </c>
    </row>
    <row r="590" spans="1:9" ht="29.5" customHeight="1" x14ac:dyDescent="0.35">
      <c r="A590" s="16" t="str">
        <f>IF(D590&lt;&gt;"","APP"&amp;TEXT(COUNTA($D$2:D590),"000"),"")</f>
        <v>APP589</v>
      </c>
      <c r="B590" s="17" t="str">
        <f>Individus[[#This Row],[ID_Individu]]</f>
        <v>IND589</v>
      </c>
      <c r="C590" s="17" t="str">
        <f>IFERROR(VLOOKUP(E590,Beneficiaires!B:C,2,FALSE),"Non trouvé")</f>
        <v>BEN131</v>
      </c>
      <c r="D590" s="17" t="str">
        <f>Consolication[[#This Row],[Nom et prénom 0 Name &amp; first name]]</f>
        <v>TEATEU BENADETTE</v>
      </c>
      <c r="E590" s="17" t="str">
        <f>VLOOKUP(D590,Consolidation!B:AA,2,FALSE)</f>
        <v>BELLE ETOILE SCOOPS</v>
      </c>
      <c r="F590" s="24" t="str" cm="1">
        <f t="array" ref="F590">_xlfn.XLOOKUP(Tableau4[[#This Row],[Nom_Beneficiaire]]&amp;H590,Classes!$D$2:$D$12000&amp;Classes!$E$2:$E$12000,Classes!$A$2:$A$12000)</f>
        <v>CLA024</v>
      </c>
      <c r="G590" s="17" t="str">
        <f>VLOOKUP(D590,Consolidation!B:AA,25,FALSE)</f>
        <v>604I</v>
      </c>
      <c r="H590" s="40">
        <f>VLOOKUP(D590,Consolidation!$B$2:$AH$11999,23,FALSE)</f>
        <v>2</v>
      </c>
      <c r="I590" s="65" t="str">
        <f>IF(Tableau4[[#This Row],[Cohorte]]="", "Inactif",
    IF(Tableau4[[#This Row],[Cohorte]]&gt;=30%, "Actif",
       IF(Tableau4[[#This Row],[Cohorte]]&lt;=25%, "Inactif", "À Vérifier")))</f>
        <v>Actif</v>
      </c>
    </row>
    <row r="591" spans="1:9" ht="29.5" customHeight="1" x14ac:dyDescent="0.35">
      <c r="A591" s="16" t="str">
        <f>IF(D591&lt;&gt;"","APP"&amp;TEXT(COUNTA($D$2:D591),"000"),"")</f>
        <v>APP590</v>
      </c>
      <c r="B591" s="17" t="str">
        <f>Individus[[#This Row],[ID_Individu]]</f>
        <v>IND590</v>
      </c>
      <c r="C591" s="17" t="str">
        <f>IFERROR(VLOOKUP(E591,Beneficiaires!B:C,2,FALSE),"Non trouvé")</f>
        <v>BEN131</v>
      </c>
      <c r="D591" s="17" t="str">
        <f>Consolication[[#This Row],[Nom et prénom 0 Name &amp; first name]]</f>
        <v>METAFOU HELENE</v>
      </c>
      <c r="E591" s="17" t="str">
        <f>VLOOKUP(D591,Consolidation!B:AA,2,FALSE)</f>
        <v>BELLE ETOILE SCOOPS</v>
      </c>
      <c r="F591" s="24" t="str" cm="1">
        <f t="array" ref="F591">_xlfn.XLOOKUP(Tableau4[[#This Row],[Nom_Beneficiaire]]&amp;H591,Classes!$D$2:$D$12000&amp;Classes!$E$2:$E$12000,Classes!$A$2:$A$12000)</f>
        <v>CLA024</v>
      </c>
      <c r="G591" s="17" t="str">
        <f>VLOOKUP(D591,Consolidation!B:AA,25,FALSE)</f>
        <v>QRA8</v>
      </c>
      <c r="H591" s="40">
        <f>VLOOKUP(D591,Consolidation!$B$2:$AH$11999,23,FALSE)</f>
        <v>2</v>
      </c>
      <c r="I591" s="65" t="str">
        <f>IF(Tableau4[[#This Row],[Cohorte]]="", "Inactif",
    IF(Tableau4[[#This Row],[Cohorte]]&gt;=30%, "Actif",
       IF(Tableau4[[#This Row],[Cohorte]]&lt;=25%, "Inactif", "À Vérifier")))</f>
        <v>Actif</v>
      </c>
    </row>
    <row r="592" spans="1:9" ht="29.5" customHeight="1" x14ac:dyDescent="0.35">
      <c r="A592" s="16" t="str">
        <f>IF(D592&lt;&gt;"","APP"&amp;TEXT(COUNTA($D$2:D592),"000"),"")</f>
        <v>APP591</v>
      </c>
      <c r="B592" s="17" t="str">
        <f>Individus[[#This Row],[ID_Individu]]</f>
        <v>IND591</v>
      </c>
      <c r="C592" s="17" t="str">
        <f>IFERROR(VLOOKUP(E592,Beneficiaires!B:C,2,FALSE),"Non trouvé")</f>
        <v>BEN001</v>
      </c>
      <c r="D592" s="17" t="str">
        <f>Consolication[[#This Row],[Nom et prénom 0 Name &amp; first name]]</f>
        <v>ANJA GODLOVE ABUH</v>
      </c>
      <c r="E592" s="17" t="str">
        <f>VLOOKUP(D592,Consolidation!B:AA,2,FALSE)</f>
        <v>PROMINENT YOUTH FOR EFFICIENT DEVELOPMENT AND MUTUAL ASSISTANCE CIG</v>
      </c>
      <c r="F592" s="24" t="str" cm="1">
        <f t="array" ref="F592">_xlfn.XLOOKUP(Tableau4[[#This Row],[Nom_Beneficiaire]]&amp;H592,Classes!$D$2:$D$12000&amp;Classes!$E$2:$E$12000,Classes!$A$2:$A$12000)</f>
        <v>CLA025</v>
      </c>
      <c r="G592" s="17" t="str">
        <f>VLOOKUP(D592,Consolidation!B:AA,25,FALSE)</f>
        <v>0W85</v>
      </c>
      <c r="H592" s="40">
        <f>VLOOKUP(D592,Consolidation!$B$2:$AH$11999,23,FALSE)</f>
        <v>1</v>
      </c>
      <c r="I592" s="65" t="str">
        <f>IF(Tableau4[[#This Row],[Cohorte]]="", "Inactif",
    IF(Tableau4[[#This Row],[Cohorte]]&gt;=30%, "Actif",
       IF(Tableau4[[#This Row],[Cohorte]]&lt;=25%, "Inactif", "À Vérifier")))</f>
        <v>Actif</v>
      </c>
    </row>
    <row r="593" spans="1:9" ht="29.5" customHeight="1" x14ac:dyDescent="0.35">
      <c r="A593" s="16" t="str">
        <f>IF(D593&lt;&gt;"","APP"&amp;TEXT(COUNTA($D$2:D593),"000"),"")</f>
        <v>APP592</v>
      </c>
      <c r="B593" s="17" t="str">
        <f>Individus[[#This Row],[ID_Individu]]</f>
        <v>IND592</v>
      </c>
      <c r="C593" s="17" t="str">
        <f>IFERROR(VLOOKUP(E593,Beneficiaires!B:C,2,FALSE),"Non trouvé")</f>
        <v>BEN001</v>
      </c>
      <c r="D593" s="17" t="str">
        <f>Consolication[[#This Row],[Nom et prénom 0 Name &amp; first name]]</f>
        <v>NGALE CATHERINE IMBOLO</v>
      </c>
      <c r="E593" s="17" t="str">
        <f>VLOOKUP(D593,Consolidation!B:AA,2,FALSE)</f>
        <v>PROMINENT YOUTH FOR EFFICIENT DEVELOPMENT AND MUTUAL ASSISTANCE CIG</v>
      </c>
      <c r="F593" s="24" t="str" cm="1">
        <f t="array" ref="F593">_xlfn.XLOOKUP(Tableau4[[#This Row],[Nom_Beneficiaire]]&amp;H593,Classes!$D$2:$D$12000&amp;Classes!$E$2:$E$12000,Classes!$A$2:$A$12000)</f>
        <v>CLA025</v>
      </c>
      <c r="G593" s="17" t="str">
        <f>VLOOKUP(D593,Consolidation!B:AA,25,FALSE)</f>
        <v>2QGH</v>
      </c>
      <c r="H593" s="40">
        <f>VLOOKUP(D593,Consolidation!$B$2:$AH$11999,23,FALSE)</f>
        <v>1</v>
      </c>
      <c r="I593" s="65" t="str">
        <f>IF(Tableau4[[#This Row],[Cohorte]]="", "Inactif",
    IF(Tableau4[[#This Row],[Cohorte]]&gt;=30%, "Actif",
       IF(Tableau4[[#This Row],[Cohorte]]&lt;=25%, "Inactif", "À Vérifier")))</f>
        <v>Actif</v>
      </c>
    </row>
    <row r="594" spans="1:9" ht="29.5" customHeight="1" x14ac:dyDescent="0.35">
      <c r="A594" s="16" t="str">
        <f>IF(D594&lt;&gt;"","APP"&amp;TEXT(COUNTA($D$2:D594),"000"),"")</f>
        <v>APP593</v>
      </c>
      <c r="B594" s="17" t="str">
        <f>Individus[[#This Row],[ID_Individu]]</f>
        <v>IND593</v>
      </c>
      <c r="C594" s="17" t="str">
        <f>IFERROR(VLOOKUP(E594,Beneficiaires!B:C,2,FALSE),"Non trouvé")</f>
        <v>BEN001</v>
      </c>
      <c r="D594" s="17" t="str">
        <f>Consolication[[#This Row],[Nom et prénom 0 Name &amp; first name]]</f>
        <v>NJAH PRUDENCIA NGYEKA</v>
      </c>
      <c r="E594" s="17" t="str">
        <f>VLOOKUP(D594,Consolidation!B:AA,2,FALSE)</f>
        <v>PROMINENT YOUTH FOR EFFICIENT DEVELOPMENT AND MUTUAL ASSISTANCE CIG</v>
      </c>
      <c r="F594" s="24" t="str" cm="1">
        <f t="array" ref="F594">_xlfn.XLOOKUP(Tableau4[[#This Row],[Nom_Beneficiaire]]&amp;H594,Classes!$D$2:$D$12000&amp;Classes!$E$2:$E$12000,Classes!$A$2:$A$12000)</f>
        <v>CLA025</v>
      </c>
      <c r="G594" s="17" t="str">
        <f>VLOOKUP(D594,Consolidation!B:AA,25,FALSE)</f>
        <v>D21Z</v>
      </c>
      <c r="H594" s="40">
        <f>VLOOKUP(D594,Consolidation!$B$2:$AH$11999,23,FALSE)</f>
        <v>1</v>
      </c>
      <c r="I594" s="65" t="str">
        <f>IF(Tableau4[[#This Row],[Cohorte]]="", "Inactif",
    IF(Tableau4[[#This Row],[Cohorte]]&gt;=30%, "Actif",
       IF(Tableau4[[#This Row],[Cohorte]]&lt;=25%, "Inactif", "À Vérifier")))</f>
        <v>Actif</v>
      </c>
    </row>
    <row r="595" spans="1:9" ht="29.5" customHeight="1" x14ac:dyDescent="0.35">
      <c r="A595" s="16" t="str">
        <f>IF(D595&lt;&gt;"","APP"&amp;TEXT(COUNTA($D$2:D595),"000"),"")</f>
        <v>APP594</v>
      </c>
      <c r="B595" s="17" t="str">
        <f>Individus[[#This Row],[ID_Individu]]</f>
        <v>IND594</v>
      </c>
      <c r="C595" s="17" t="str">
        <f>IFERROR(VLOOKUP(E595,Beneficiaires!B:C,2,FALSE),"Non trouvé")</f>
        <v>BEN062</v>
      </c>
      <c r="D595" s="17" t="str">
        <f>Consolication[[#This Row],[Nom et prénom 0 Name &amp; first name]]</f>
        <v>ANIDA RAYE FADILA</v>
      </c>
      <c r="E595" s="17" t="str">
        <f>VLOOKUP(D595,Consolidation!B:AA,2,FALSE)</f>
        <v>CASSAVA GOLD</v>
      </c>
      <c r="F595" s="24" t="str" cm="1">
        <f t="array" ref="F595">_xlfn.XLOOKUP(Tableau4[[#This Row],[Nom_Beneficiaire]]&amp;H595,Classes!$D$2:$D$12000&amp;Classes!$E$2:$E$12000,Classes!$A$2:$A$12000)</f>
        <v>CLA016</v>
      </c>
      <c r="G595" s="17" t="str">
        <f>VLOOKUP(D595,Consolidation!B:AA,25,FALSE)</f>
        <v>M840</v>
      </c>
      <c r="H595" s="40">
        <f>VLOOKUP(D595,Consolidation!$B$2:$AH$11999,23,FALSE)</f>
        <v>1</v>
      </c>
      <c r="I595" s="65" t="str">
        <f>IF(Tableau4[[#This Row],[Cohorte]]="", "Inactif",
    IF(Tableau4[[#This Row],[Cohorte]]&gt;=30%, "Actif",
       IF(Tableau4[[#This Row],[Cohorte]]&lt;=25%, "Inactif", "À Vérifier")))</f>
        <v>Actif</v>
      </c>
    </row>
    <row r="596" spans="1:9" ht="29.5" customHeight="1" x14ac:dyDescent="0.35">
      <c r="A596" s="16" t="str">
        <f>IF(D596&lt;&gt;"","APP"&amp;TEXT(COUNTA($D$2:D596),"000"),"")</f>
        <v>APP595</v>
      </c>
      <c r="B596" s="17" t="str">
        <f>Individus[[#This Row],[ID_Individu]]</f>
        <v>IND595</v>
      </c>
      <c r="C596" s="17" t="str">
        <f>IFERROR(VLOOKUP(E596,Beneficiaires!B:C,2,FALSE),"Non trouvé")</f>
        <v>BEN001</v>
      </c>
      <c r="D596" s="17" t="str">
        <f>Consolication[[#This Row],[Nom et prénom 0 Name &amp; first name]]</f>
        <v>NGONG ANIVETTE TAH</v>
      </c>
      <c r="E596" s="17" t="str">
        <f>VLOOKUP(D596,Consolidation!B:AA,2,FALSE)</f>
        <v>PROMINENT YOUTH FOR EFFICIENT DEVELOPMENT AND MUTUAL ASSISTANCE CIG</v>
      </c>
      <c r="F596" s="24" t="str" cm="1">
        <f t="array" ref="F596">_xlfn.XLOOKUP(Tableau4[[#This Row],[Nom_Beneficiaire]]&amp;H596,Classes!$D$2:$D$12000&amp;Classes!$E$2:$E$12000,Classes!$A$2:$A$12000)</f>
        <v>CLA025</v>
      </c>
      <c r="G596" s="17" t="str">
        <f>VLOOKUP(D596,Consolidation!B:AA,25,FALSE)</f>
        <v>6GM7</v>
      </c>
      <c r="H596" s="40">
        <f>VLOOKUP(D596,Consolidation!$B$2:$AH$11999,23,FALSE)</f>
        <v>1</v>
      </c>
      <c r="I596" s="65" t="str">
        <f>IF(Tableau4[[#This Row],[Cohorte]]="", "Inactif",
    IF(Tableau4[[#This Row],[Cohorte]]&gt;=30%, "Actif",
       IF(Tableau4[[#This Row],[Cohorte]]&lt;=25%, "Inactif", "À Vérifier")))</f>
        <v>Actif</v>
      </c>
    </row>
    <row r="597" spans="1:9" ht="29.5" customHeight="1" x14ac:dyDescent="0.35">
      <c r="A597" s="16" t="str">
        <f>IF(D597&lt;&gt;"","APP"&amp;TEXT(COUNTA($D$2:D597),"000"),"")</f>
        <v>APP596</v>
      </c>
      <c r="B597" s="17" t="str">
        <f>Individus[[#This Row],[ID_Individu]]</f>
        <v>IND596</v>
      </c>
      <c r="C597" s="17" t="str">
        <f>IFERROR(VLOOKUP(E597,Beneficiaires!B:C,2,FALSE),"Non trouvé")</f>
        <v>BEN062</v>
      </c>
      <c r="D597" s="17" t="str">
        <f>Consolication[[#This Row],[Nom et prénom 0 Name &amp; first name]]</f>
        <v>MACHE MFOPOU HAMED ZIDANE TIJAN</v>
      </c>
      <c r="E597" s="17" t="str">
        <f>VLOOKUP(D597,Consolidation!B:AA,2,FALSE)</f>
        <v>CASSAVA GOLD</v>
      </c>
      <c r="F597" s="24" t="str" cm="1">
        <f t="array" ref="F597">_xlfn.XLOOKUP(Tableau4[[#This Row],[Nom_Beneficiaire]]&amp;H597,Classes!$D$2:$D$12000&amp;Classes!$E$2:$E$12000,Classes!$A$2:$A$12000)</f>
        <v>CLA016</v>
      </c>
      <c r="G597" s="17" t="str">
        <f>VLOOKUP(D597,Consolidation!B:AA,25,FALSE)</f>
        <v>FB0C</v>
      </c>
      <c r="H597" s="40">
        <f>VLOOKUP(D597,Consolidation!$B$2:$AH$11999,23,FALSE)</f>
        <v>1</v>
      </c>
      <c r="I597" s="65" t="str">
        <f>IF(Tableau4[[#This Row],[Cohorte]]="", "Inactif",
    IF(Tableau4[[#This Row],[Cohorte]]&gt;=30%, "Actif",
       IF(Tableau4[[#This Row],[Cohorte]]&lt;=25%, "Inactif", "À Vérifier")))</f>
        <v>Actif</v>
      </c>
    </row>
    <row r="598" spans="1:9" ht="29.5" customHeight="1" x14ac:dyDescent="0.35">
      <c r="A598" s="16" t="str">
        <f>IF(D598&lt;&gt;"","APP"&amp;TEXT(COUNTA($D$2:D598),"000"),"")</f>
        <v>APP597</v>
      </c>
      <c r="B598" s="17" t="str">
        <f>Individus[[#This Row],[ID_Individu]]</f>
        <v>IND597</v>
      </c>
      <c r="C598" s="17" t="str">
        <f>IFERROR(VLOOKUP(E598,Beneficiaires!B:C,2,FALSE),"Non trouvé")</f>
        <v>BEN001</v>
      </c>
      <c r="D598" s="17" t="str">
        <f>Consolication[[#This Row],[Nom et prénom 0 Name &amp; first name]]</f>
        <v>UKOH FLAVIENE</v>
      </c>
      <c r="E598" s="17" t="str">
        <f>VLOOKUP(D598,Consolidation!B:AA,2,FALSE)</f>
        <v>PROMINENT YOUTH FOR EFFICIENT DEVELOPMENT AND MUTUAL ASSISTANCE CIG</v>
      </c>
      <c r="F598" s="24" t="str" cm="1">
        <f t="array" ref="F598">_xlfn.XLOOKUP(Tableau4[[#This Row],[Nom_Beneficiaire]]&amp;H598,Classes!$D$2:$D$12000&amp;Classes!$E$2:$E$12000,Classes!$A$2:$A$12000)</f>
        <v>CLA025</v>
      </c>
      <c r="G598" s="17" t="str">
        <f>VLOOKUP(D598,Consolidation!B:AA,25,FALSE)</f>
        <v>HDDB</v>
      </c>
      <c r="H598" s="40">
        <f>VLOOKUP(D598,Consolidation!$B$2:$AH$11999,23,FALSE)</f>
        <v>1</v>
      </c>
      <c r="I598" s="65" t="str">
        <f>IF(Tableau4[[#This Row],[Cohorte]]="", "Inactif",
    IF(Tableau4[[#This Row],[Cohorte]]&gt;=30%, "Actif",
       IF(Tableau4[[#This Row],[Cohorte]]&lt;=25%, "Inactif", "À Vérifier")))</f>
        <v>Actif</v>
      </c>
    </row>
    <row r="599" spans="1:9" ht="29.5" customHeight="1" x14ac:dyDescent="0.35">
      <c r="A599" s="16" t="str">
        <f>IF(D599&lt;&gt;"","APP"&amp;TEXT(COUNTA($D$2:D599),"000"),"")</f>
        <v>APP598</v>
      </c>
      <c r="B599" s="17" t="str">
        <f>Individus[[#This Row],[ID_Individu]]</f>
        <v>IND598</v>
      </c>
      <c r="C599" s="17" t="str">
        <f>IFERROR(VLOOKUP(E599,Beneficiaires!B:C,2,FALSE),"Non trouvé")</f>
        <v>BEN062</v>
      </c>
      <c r="D599" s="17" t="str">
        <f>Consolication[[#This Row],[Nom et prénom 0 Name &amp; first name]]</f>
        <v>NGUEGNIGNI RACHI</v>
      </c>
      <c r="E599" s="17" t="str">
        <f>VLOOKUP(D599,Consolidation!B:AA,2,FALSE)</f>
        <v>CASSAVA GOLD</v>
      </c>
      <c r="F599" s="24" t="str" cm="1">
        <f t="array" ref="F599">_xlfn.XLOOKUP(Tableau4[[#This Row],[Nom_Beneficiaire]]&amp;H599,Classes!$D$2:$D$12000&amp;Classes!$E$2:$E$12000,Classes!$A$2:$A$12000)</f>
        <v>CLA016</v>
      </c>
      <c r="G599" s="17" t="str">
        <f>VLOOKUP(D599,Consolidation!B:AA,25,FALSE)</f>
        <v>98L0</v>
      </c>
      <c r="H599" s="40">
        <f>VLOOKUP(D599,Consolidation!$B$2:$AH$11999,23,FALSE)</f>
        <v>1</v>
      </c>
      <c r="I599" s="65" t="str">
        <f>IF(Tableau4[[#This Row],[Cohorte]]="", "Inactif",
    IF(Tableau4[[#This Row],[Cohorte]]&gt;=30%, "Actif",
       IF(Tableau4[[#This Row],[Cohorte]]&lt;=25%, "Inactif", "À Vérifier")))</f>
        <v>Actif</v>
      </c>
    </row>
    <row r="600" spans="1:9" ht="29.5" customHeight="1" x14ac:dyDescent="0.35">
      <c r="A600" s="16" t="str">
        <f>IF(D600&lt;&gt;"","APP"&amp;TEXT(COUNTA($D$2:D600),"000"),"")</f>
        <v>APP599</v>
      </c>
      <c r="B600" s="17" t="str">
        <f>Individus[[#This Row],[ID_Individu]]</f>
        <v>IND599</v>
      </c>
      <c r="C600" s="17" t="str">
        <f>IFERROR(VLOOKUP(E600,Beneficiaires!B:C,2,FALSE),"Non trouvé")</f>
        <v>BEN001</v>
      </c>
      <c r="D600" s="17" t="str">
        <f>Consolication[[#This Row],[Nom et prénom 0 Name &amp; first name]]</f>
        <v>CHIAKA BERLINDA</v>
      </c>
      <c r="E600" s="17" t="str">
        <f>VLOOKUP(D600,Consolidation!B:AA,2,FALSE)</f>
        <v>PROMINENT YOUTH FOR EFFICIENT DEVELOPMENT AND MUTUAL ASSISTANCE CIG</v>
      </c>
      <c r="F600" s="24" t="str" cm="1">
        <f t="array" ref="F600">_xlfn.XLOOKUP(Tableau4[[#This Row],[Nom_Beneficiaire]]&amp;H600,Classes!$D$2:$D$12000&amp;Classes!$E$2:$E$12000,Classes!$A$2:$A$12000)</f>
        <v>CLA025</v>
      </c>
      <c r="G600" s="17" t="str">
        <f>VLOOKUP(D600,Consolidation!B:AA,25,FALSE)</f>
        <v>938A</v>
      </c>
      <c r="H600" s="40">
        <f>VLOOKUP(D600,Consolidation!$B$2:$AH$11999,23,FALSE)</f>
        <v>1</v>
      </c>
      <c r="I600" s="65" t="str">
        <f>IF(Tableau4[[#This Row],[Cohorte]]="", "Inactif",
    IF(Tableau4[[#This Row],[Cohorte]]&gt;=30%, "Actif",
       IF(Tableau4[[#This Row],[Cohorte]]&lt;=25%, "Inactif", "À Vérifier")))</f>
        <v>Actif</v>
      </c>
    </row>
    <row r="601" spans="1:9" ht="29.5" customHeight="1" x14ac:dyDescent="0.35">
      <c r="A601" s="16" t="str">
        <f>IF(D601&lt;&gt;"","APP"&amp;TEXT(COUNTA($D$2:D601),"000"),"")</f>
        <v>APP600</v>
      </c>
      <c r="B601" s="17" t="str">
        <f>Individus[[#This Row],[ID_Individu]]</f>
        <v>IND600</v>
      </c>
      <c r="C601" s="17" t="str">
        <f>IFERROR(VLOOKUP(E601,Beneficiaires!B:C,2,FALSE),"Non trouvé")</f>
        <v>BEN001</v>
      </c>
      <c r="D601" s="17" t="str">
        <f>Consolication[[#This Row],[Nom et prénom 0 Name &amp; first name]]</f>
        <v>AYUK DORCAS EBOT</v>
      </c>
      <c r="E601" s="17" t="str">
        <f>VLOOKUP(D601,Consolidation!B:AA,2,FALSE)</f>
        <v>PROMINENT YOUTH FOR EFFICIENT DEVELOPMENT AND MUTUAL ASSISTANCE CIG</v>
      </c>
      <c r="F601" s="24" t="str" cm="1">
        <f t="array" ref="F601">_xlfn.XLOOKUP(Tableau4[[#This Row],[Nom_Beneficiaire]]&amp;H601,Classes!$D$2:$D$12000&amp;Classes!$E$2:$E$12000,Classes!$A$2:$A$12000)</f>
        <v>CLA025</v>
      </c>
      <c r="G601" s="17" t="str">
        <f>VLOOKUP(D601,Consolidation!B:AA,25,FALSE)</f>
        <v>07F0</v>
      </c>
      <c r="H601" s="40">
        <f>VLOOKUP(D601,Consolidation!$B$2:$AH$11999,23,FALSE)</f>
        <v>1</v>
      </c>
      <c r="I601" s="65" t="str">
        <f>IF(Tableau4[[#This Row],[Cohorte]]="", "Inactif",
    IF(Tableau4[[#This Row],[Cohorte]]&gt;=30%, "Actif",
       IF(Tableau4[[#This Row],[Cohorte]]&lt;=25%, "Inactif", "À Vérifier")))</f>
        <v>Actif</v>
      </c>
    </row>
    <row r="602" spans="1:9" ht="29.5" customHeight="1" x14ac:dyDescent="0.35">
      <c r="A602" s="16" t="str">
        <f>IF(D602&lt;&gt;"","APP"&amp;TEXT(COUNTA($D$2:D602),"000"),"")</f>
        <v>APP601</v>
      </c>
      <c r="B602" s="17" t="str">
        <f>Individus[[#This Row],[ID_Individu]]</f>
        <v>IND601</v>
      </c>
      <c r="C602" s="17" t="str">
        <f>IFERROR(VLOOKUP(E602,Beneficiaires!B:C,2,FALSE),"Non trouvé")</f>
        <v>BEN001</v>
      </c>
      <c r="D602" s="17" t="str">
        <f>Consolication[[#This Row],[Nom et prénom 0 Name &amp; first name]]</f>
        <v>AMBE VICTORINE</v>
      </c>
      <c r="E602" s="17" t="str">
        <f>VLOOKUP(D602,Consolidation!B:AA,2,FALSE)</f>
        <v>PROMINENT YOUTH FOR EFFICIENT DEVELOPMENT AND MUTUAL ASSISTANCE CIG</v>
      </c>
      <c r="F602" s="24" t="str" cm="1">
        <f t="array" ref="F602">_xlfn.XLOOKUP(Tableau4[[#This Row],[Nom_Beneficiaire]]&amp;H602,Classes!$D$2:$D$12000&amp;Classes!$E$2:$E$12000,Classes!$A$2:$A$12000)</f>
        <v>CLA025</v>
      </c>
      <c r="G602" s="17" t="str">
        <f>VLOOKUP(D602,Consolidation!B:AA,25,FALSE)</f>
        <v>46F0</v>
      </c>
      <c r="H602" s="40">
        <f>VLOOKUP(D602,Consolidation!$B$2:$AH$11999,23,FALSE)</f>
        <v>1</v>
      </c>
      <c r="I602" s="65" t="str">
        <f>IF(Tableau4[[#This Row],[Cohorte]]="", "Inactif",
    IF(Tableau4[[#This Row],[Cohorte]]&gt;=30%, "Actif",
       IF(Tableau4[[#This Row],[Cohorte]]&lt;=25%, "Inactif", "À Vérifier")))</f>
        <v>Actif</v>
      </c>
    </row>
    <row r="603" spans="1:9" ht="29.5" customHeight="1" x14ac:dyDescent="0.35">
      <c r="A603" s="16" t="str">
        <f>IF(D603&lt;&gt;"","APP"&amp;TEXT(COUNTA($D$2:D603),"000"),"")</f>
        <v>APP602</v>
      </c>
      <c r="B603" s="17" t="str">
        <f>Individus[[#This Row],[ID_Individu]]</f>
        <v>IND602</v>
      </c>
      <c r="C603" s="17" t="str">
        <f>IFERROR(VLOOKUP(E603,Beneficiaires!B:C,2,FALSE),"Non trouvé")</f>
        <v>BEN001</v>
      </c>
      <c r="D603" s="17" t="str">
        <f>Consolication[[#This Row],[Nom et prénom 0 Name &amp; first name]]</f>
        <v>NADINE OKIE EYANGO</v>
      </c>
      <c r="E603" s="17" t="str">
        <f>VLOOKUP(D603,Consolidation!B:AA,2,FALSE)</f>
        <v>PROMINENT YOUTH FOR EFFICIENT DEVELOPMENT AND MUTUAL ASSISTANCE CIG</v>
      </c>
      <c r="F603" s="24" t="str" cm="1">
        <f t="array" ref="F603">_xlfn.XLOOKUP(Tableau4[[#This Row],[Nom_Beneficiaire]]&amp;H603,Classes!$D$2:$D$12000&amp;Classes!$E$2:$E$12000,Classes!$A$2:$A$12000)</f>
        <v>CLA025</v>
      </c>
      <c r="G603" s="17" t="str">
        <f>VLOOKUP(D603,Consolidation!B:AA,25,FALSE)</f>
        <v>07H9</v>
      </c>
      <c r="H603" s="40">
        <f>VLOOKUP(D603,Consolidation!$B$2:$AH$11999,23,FALSE)</f>
        <v>1</v>
      </c>
      <c r="I603" s="65" t="str">
        <f>IF(Tableau4[[#This Row],[Cohorte]]="", "Inactif",
    IF(Tableau4[[#This Row],[Cohorte]]&gt;=30%, "Actif",
       IF(Tableau4[[#This Row],[Cohorte]]&lt;=25%, "Inactif", "À Vérifier")))</f>
        <v>Actif</v>
      </c>
    </row>
    <row r="604" spans="1:9" ht="29.5" customHeight="1" x14ac:dyDescent="0.35">
      <c r="A604" s="16" t="str">
        <f>IF(D604&lt;&gt;"","APP"&amp;TEXT(COUNTA($D$2:D604),"000"),"")</f>
        <v>APP603</v>
      </c>
      <c r="B604" s="17" t="str">
        <f>Individus[[#This Row],[ID_Individu]]</f>
        <v>IND603</v>
      </c>
      <c r="C604" s="17" t="str">
        <f>IFERROR(VLOOKUP(E604,Beneficiaires!B:C,2,FALSE),"Non trouvé")</f>
        <v>BEN023</v>
      </c>
      <c r="D604" s="17" t="str">
        <f>Consolication[[#This Row],[Nom et prénom 0 Name &amp; first name]]</f>
        <v>NJIFEN FADHIL</v>
      </c>
      <c r="E604" s="17" t="str">
        <f>VLOOKUP(D604,Consolidation!B:AA,2,FALSE)</f>
        <v>ASSOCIATION DES ENTREPRENEURS INGENIEUX D'AFRIQUE (ASENIA)</v>
      </c>
      <c r="F604" s="24" t="str" cm="1">
        <f t="array" ref="F604">_xlfn.XLOOKUP(Tableau4[[#This Row],[Nom_Beneficiaire]]&amp;H604,Classes!$D$2:$D$12000&amp;Classes!$E$2:$E$12000,Classes!$A$2:$A$12000)</f>
        <v>CLA026</v>
      </c>
      <c r="G604" s="17" t="str">
        <f>VLOOKUP(D604,Consolidation!B:AA,25,FALSE)</f>
        <v>590N</v>
      </c>
      <c r="H604" s="40">
        <f>VLOOKUP(D604,Consolidation!$B$2:$AH$11999,23,FALSE)</f>
        <v>3</v>
      </c>
      <c r="I604" s="65" t="str">
        <f>IF(Tableau4[[#This Row],[Cohorte]]="", "Inactif",
    IF(Tableau4[[#This Row],[Cohorte]]&gt;=30%, "Actif",
       IF(Tableau4[[#This Row],[Cohorte]]&lt;=25%, "Inactif", "À Vérifier")))</f>
        <v>Actif</v>
      </c>
    </row>
    <row r="605" spans="1:9" ht="29.5" customHeight="1" x14ac:dyDescent="0.35">
      <c r="A605" s="16" t="str">
        <f>IF(D605&lt;&gt;"","APP"&amp;TEXT(COUNTA($D$2:D605),"000"),"")</f>
        <v>APP604</v>
      </c>
      <c r="B605" s="17" t="str">
        <f>Individus[[#This Row],[ID_Individu]]</f>
        <v>IND604</v>
      </c>
      <c r="C605" s="17" t="str">
        <f>IFERROR(VLOOKUP(E605,Beneficiaires!B:C,2,FALSE),"Non trouvé")</f>
        <v>BEN002</v>
      </c>
      <c r="D605" s="17" t="str">
        <f>Consolication[[#This Row],[Nom et prénom 0 Name &amp; first name]]</f>
        <v>JULIUS BELLE EBANGE</v>
      </c>
      <c r="E605" s="17" t="str">
        <f>VLOOKUP(D605,Consolidation!B:AA,2,FALSE)</f>
        <v>WESTERN BAKOSSI LIVESTOCK AND ENVIRONMENTAL PRESERVATION CO-OPERATIVE SOCIETY (WEBALEPCO)</v>
      </c>
      <c r="F605" s="24" t="str" cm="1">
        <f t="array" ref="F605">_xlfn.XLOOKUP(Tableau4[[#This Row],[Nom_Beneficiaire]]&amp;H605,Classes!$D$2:$D$12000&amp;Classes!$E$2:$E$12000,Classes!$A$2:$A$12000)</f>
        <v>CLA027</v>
      </c>
      <c r="G605" s="17" t="str">
        <f>VLOOKUP(D605,Consolidation!B:AA,25,FALSE)</f>
        <v>6R3X</v>
      </c>
      <c r="H605" s="40">
        <f>VLOOKUP(D605,Consolidation!$B$2:$AH$11999,23,FALSE)</f>
        <v>2</v>
      </c>
      <c r="I605" s="65" t="str">
        <f>IF(Tableau4[[#This Row],[Cohorte]]="", "Inactif",
    IF(Tableau4[[#This Row],[Cohorte]]&gt;=30%, "Actif",
       IF(Tableau4[[#This Row],[Cohorte]]&lt;=25%, "Inactif", "À Vérifier")))</f>
        <v>Actif</v>
      </c>
    </row>
    <row r="606" spans="1:9" ht="29.5" customHeight="1" x14ac:dyDescent="0.35">
      <c r="A606" s="16" t="str">
        <f>IF(D606&lt;&gt;"","APP"&amp;TEXT(COUNTA($D$2:D606),"000"),"")</f>
        <v>APP605</v>
      </c>
      <c r="B606" s="17" t="str">
        <f>Individus[[#This Row],[ID_Individu]]</f>
        <v>IND605</v>
      </c>
      <c r="C606" s="17" t="str">
        <f>IFERROR(VLOOKUP(E606,Beneficiaires!B:C,2,FALSE),"Non trouvé")</f>
        <v>BEN002</v>
      </c>
      <c r="D606" s="17" t="str">
        <f>Consolication[[#This Row],[Nom et prénom 0 Name &amp; first name]]</f>
        <v>SOME ANASTASIA MOUDE</v>
      </c>
      <c r="E606" s="17" t="str">
        <f>VLOOKUP(D606,Consolidation!B:AA,2,FALSE)</f>
        <v>WESTERN BAKOSSI LIVESTOCK AND ENVIRONMENTAL PRESERVATION CO-OPERATIVE SOCIETY (WEBALEPCO)</v>
      </c>
      <c r="F606" s="24" t="str" cm="1">
        <f t="array" ref="F606">_xlfn.XLOOKUP(Tableau4[[#This Row],[Nom_Beneficiaire]]&amp;H606,Classes!$D$2:$D$12000&amp;Classes!$E$2:$E$12000,Classes!$A$2:$A$12000)</f>
        <v>CLA027</v>
      </c>
      <c r="G606" s="17" t="str">
        <f>VLOOKUP(D606,Consolidation!B:AA,25,FALSE)</f>
        <v>CPY9</v>
      </c>
      <c r="H606" s="40">
        <f>VLOOKUP(D606,Consolidation!$B$2:$AH$11999,23,FALSE)</f>
        <v>2</v>
      </c>
      <c r="I606" s="65" t="str">
        <f>IF(Tableau4[[#This Row],[Cohorte]]="", "Inactif",
    IF(Tableau4[[#This Row],[Cohorte]]&gt;=30%, "Actif",
       IF(Tableau4[[#This Row],[Cohorte]]&lt;=25%, "Inactif", "À Vérifier")))</f>
        <v>Actif</v>
      </c>
    </row>
    <row r="607" spans="1:9" ht="29.5" customHeight="1" x14ac:dyDescent="0.35">
      <c r="A607" s="16" t="str">
        <f>IF(D607&lt;&gt;"","APP"&amp;TEXT(COUNTA($D$2:D607),"000"),"")</f>
        <v>APP606</v>
      </c>
      <c r="B607" s="17" t="str">
        <f>Individus[[#This Row],[ID_Individu]]</f>
        <v>IND606</v>
      </c>
      <c r="C607" s="17" t="str">
        <f>IFERROR(VLOOKUP(E607,Beneficiaires!B:C,2,FALSE),"Non trouvé")</f>
        <v>BEN002</v>
      </c>
      <c r="D607" s="17" t="str">
        <f>Consolication[[#This Row],[Nom et prénom 0 Name &amp; first name]]</f>
        <v>ABWE SHANTA</v>
      </c>
      <c r="E607" s="17" t="str">
        <f>VLOOKUP(D607,Consolidation!B:AA,2,FALSE)</f>
        <v>WESTERN BAKOSSI LIVESTOCK AND ENVIRONMENTAL PRESERVATION CO-OPERATIVE SOCIETY (WEBALEPCO)</v>
      </c>
      <c r="F607" s="24" t="str" cm="1">
        <f t="array" ref="F607">_xlfn.XLOOKUP(Tableau4[[#This Row],[Nom_Beneficiaire]]&amp;H607,Classes!$D$2:$D$12000&amp;Classes!$E$2:$E$12000,Classes!$A$2:$A$12000)</f>
        <v>CLA027</v>
      </c>
      <c r="G607" s="17" t="str">
        <f>VLOOKUP(D607,Consolidation!B:AA,25,FALSE)</f>
        <v>RG91</v>
      </c>
      <c r="H607" s="40">
        <f>VLOOKUP(D607,Consolidation!$B$2:$AH$11999,23,FALSE)</f>
        <v>2</v>
      </c>
      <c r="I607" s="65" t="str">
        <f>IF(Tableau4[[#This Row],[Cohorte]]="", "Inactif",
    IF(Tableau4[[#This Row],[Cohorte]]&gt;=30%, "Actif",
       IF(Tableau4[[#This Row],[Cohorte]]&lt;=25%, "Inactif", "À Vérifier")))</f>
        <v>Actif</v>
      </c>
    </row>
    <row r="608" spans="1:9" ht="29.5" customHeight="1" x14ac:dyDescent="0.35">
      <c r="A608" s="16" t="str">
        <f>IF(D608&lt;&gt;"","APP"&amp;TEXT(COUNTA($D$2:D608),"000"),"")</f>
        <v>APP607</v>
      </c>
      <c r="B608" s="17" t="str">
        <f>Individus[[#This Row],[ID_Individu]]</f>
        <v>IND607</v>
      </c>
      <c r="C608" s="17" t="str">
        <f>IFERROR(VLOOKUP(E608,Beneficiaires!B:C,2,FALSE),"Non trouvé")</f>
        <v>BEN002</v>
      </c>
      <c r="D608" s="17" t="str">
        <f>Consolication[[#This Row],[Nom et prénom 0 Name &amp; first name]]</f>
        <v>NGEME KOLLE GEORGE</v>
      </c>
      <c r="E608" s="17" t="str">
        <f>VLOOKUP(D608,Consolidation!B:AA,2,FALSE)</f>
        <v>WESTERN BAKOSSI LIVESTOCK AND ENVIRONMENTAL PRESERVATION CO-OPERATIVE SOCIETY (WEBALEPCO)</v>
      </c>
      <c r="F608" s="24" t="str" cm="1">
        <f t="array" ref="F608">_xlfn.XLOOKUP(Tableau4[[#This Row],[Nom_Beneficiaire]]&amp;H608,Classes!$D$2:$D$12000&amp;Classes!$E$2:$E$12000,Classes!$A$2:$A$12000)</f>
        <v>CLA027</v>
      </c>
      <c r="G608" s="17" t="str">
        <f>VLOOKUP(D608,Consolidation!B:AA,25,FALSE)</f>
        <v>359W</v>
      </c>
      <c r="H608" s="40">
        <f>VLOOKUP(D608,Consolidation!$B$2:$AH$11999,23,FALSE)</f>
        <v>2</v>
      </c>
      <c r="I608" s="65" t="str">
        <f>IF(Tableau4[[#This Row],[Cohorte]]="", "Inactif",
    IF(Tableau4[[#This Row],[Cohorte]]&gt;=30%, "Actif",
       IF(Tableau4[[#This Row],[Cohorte]]&lt;=25%, "Inactif", "À Vérifier")))</f>
        <v>Actif</v>
      </c>
    </row>
    <row r="609" spans="1:9" ht="29.5" customHeight="1" x14ac:dyDescent="0.35">
      <c r="A609" s="16" t="str">
        <f>IF(D609&lt;&gt;"","APP"&amp;TEXT(COUNTA($D$2:D609),"000"),"")</f>
        <v>APP608</v>
      </c>
      <c r="B609" s="17" t="str">
        <f>Individus[[#This Row],[ID_Individu]]</f>
        <v>IND608</v>
      </c>
      <c r="C609" s="17" t="str">
        <f>IFERROR(VLOOKUP(E609,Beneficiaires!B:C,2,FALSE),"Non trouvé")</f>
        <v>BEN002</v>
      </c>
      <c r="D609" s="17" t="str">
        <f>Consolication[[#This Row],[Nom et prénom 0 Name &amp; first name]]</f>
        <v>THERSIA DIONE</v>
      </c>
      <c r="E609" s="17" t="str">
        <f>VLOOKUP(D609,Consolidation!B:AA,2,FALSE)</f>
        <v>WESTERN BAKOSSI LIVESTOCK AND ENVIRONMENTAL PRESERVATION CO-OPERATIVE SOCIETY (WEBALEPCO)</v>
      </c>
      <c r="F609" s="24" t="str" cm="1">
        <f t="array" ref="F609">_xlfn.XLOOKUP(Tableau4[[#This Row],[Nom_Beneficiaire]]&amp;H609,Classes!$D$2:$D$12000&amp;Classes!$E$2:$E$12000,Classes!$A$2:$A$12000)</f>
        <v>CLA027</v>
      </c>
      <c r="G609" s="17" t="str">
        <f>VLOOKUP(D609,Consolidation!B:AA,25,FALSE)</f>
        <v>UE3R</v>
      </c>
      <c r="H609" s="40">
        <f>VLOOKUP(D609,Consolidation!$B$2:$AH$11999,23,FALSE)</f>
        <v>2</v>
      </c>
      <c r="I609" s="65" t="str">
        <f>IF(Tableau4[[#This Row],[Cohorte]]="", "Inactif",
    IF(Tableau4[[#This Row],[Cohorte]]&gt;=30%, "Actif",
       IF(Tableau4[[#This Row],[Cohorte]]&lt;=25%, "Inactif", "À Vérifier")))</f>
        <v>Actif</v>
      </c>
    </row>
    <row r="610" spans="1:9" ht="29.5" customHeight="1" x14ac:dyDescent="0.35">
      <c r="A610" s="16" t="str">
        <f>IF(D610&lt;&gt;"","APP"&amp;TEXT(COUNTA($D$2:D610),"000"),"")</f>
        <v>APP609</v>
      </c>
      <c r="B610" s="17" t="str">
        <f>Individus[[#This Row],[ID_Individu]]</f>
        <v>IND609</v>
      </c>
      <c r="C610" s="17" t="str">
        <f>IFERROR(VLOOKUP(E610,Beneficiaires!B:C,2,FALSE),"Non trouvé")</f>
        <v>BEN002</v>
      </c>
      <c r="D610" s="17" t="str">
        <f>Consolication[[#This Row],[Nom et prénom 0 Name &amp; first name]]</f>
        <v>NTOKO NLEN E.</v>
      </c>
      <c r="E610" s="17" t="str">
        <f>VLOOKUP(D610,Consolidation!B:AA,2,FALSE)</f>
        <v>WESTERN BAKOSSI LIVESTOCK AND ENVIRONMENTAL PRESERVATION CO-OPERATIVE SOCIETY (WEBALEPCO)</v>
      </c>
      <c r="F610" s="24" t="str" cm="1">
        <f t="array" ref="F610">_xlfn.XLOOKUP(Tableau4[[#This Row],[Nom_Beneficiaire]]&amp;H610,Classes!$D$2:$D$12000&amp;Classes!$E$2:$E$12000,Classes!$A$2:$A$12000)</f>
        <v>CLA027</v>
      </c>
      <c r="G610" s="17" t="str">
        <f>VLOOKUP(D610,Consolidation!B:AA,25,FALSE)</f>
        <v>9O4T</v>
      </c>
      <c r="H610" s="40">
        <f>VLOOKUP(D610,Consolidation!$B$2:$AH$11999,23,FALSE)</f>
        <v>2</v>
      </c>
      <c r="I610" s="65" t="str">
        <f>IF(Tableau4[[#This Row],[Cohorte]]="", "Inactif",
    IF(Tableau4[[#This Row],[Cohorte]]&gt;=30%, "Actif",
       IF(Tableau4[[#This Row],[Cohorte]]&lt;=25%, "Inactif", "À Vérifier")))</f>
        <v>Actif</v>
      </c>
    </row>
    <row r="611" spans="1:9" ht="29.5" customHeight="1" x14ac:dyDescent="0.35">
      <c r="A611" s="16" t="str">
        <f>IF(D611&lt;&gt;"","APP"&amp;TEXT(COUNTA($D$2:D611),"000"),"")</f>
        <v>APP610</v>
      </c>
      <c r="B611" s="17" t="str">
        <f>Individus[[#This Row],[ID_Individu]]</f>
        <v>IND610</v>
      </c>
      <c r="C611" s="17" t="str">
        <f>IFERROR(VLOOKUP(E611,Beneficiaires!B:C,2,FALSE),"Non trouvé")</f>
        <v>BEN023</v>
      </c>
      <c r="D611" s="17" t="str">
        <f>Consolication[[#This Row],[Nom et prénom 0 Name &amp; first name]]</f>
        <v>FOKEM ETHEVISE FLORE</v>
      </c>
      <c r="E611" s="17" t="str">
        <f>VLOOKUP(D611,Consolidation!B:AA,2,FALSE)</f>
        <v>ASSOCIATION DES ENTREPRENEURS INGENIEUX D'AFRIQUE (ASENIA)</v>
      </c>
      <c r="F611" s="24" t="str" cm="1">
        <f t="array" ref="F611">_xlfn.XLOOKUP(Tableau4[[#This Row],[Nom_Beneficiaire]]&amp;H611,Classes!$D$2:$D$12000&amp;Classes!$E$2:$E$12000,Classes!$A$2:$A$12000)</f>
        <v>CLA021</v>
      </c>
      <c r="G611" s="17" t="str">
        <f>VLOOKUP(D611,Consolidation!B:AA,25,FALSE)</f>
        <v>346O</v>
      </c>
      <c r="H611" s="40">
        <f>VLOOKUP(D611,Consolidation!$B$2:$AH$11999,23,FALSE)</f>
        <v>4</v>
      </c>
      <c r="I611" s="65" t="str">
        <f>IF(Tableau4[[#This Row],[Cohorte]]="", "Inactif",
    IF(Tableau4[[#This Row],[Cohorte]]&gt;=30%, "Actif",
       IF(Tableau4[[#This Row],[Cohorte]]&lt;=25%, "Inactif", "À Vérifier")))</f>
        <v>Actif</v>
      </c>
    </row>
    <row r="612" spans="1:9" ht="29.5" customHeight="1" x14ac:dyDescent="0.35">
      <c r="A612" s="16" t="str">
        <f>IF(D612&lt;&gt;"","APP"&amp;TEXT(COUNTA($D$2:D612),"000"),"")</f>
        <v>APP611</v>
      </c>
      <c r="B612" s="17" t="str">
        <f>Individus[[#This Row],[ID_Individu]]</f>
        <v>IND611</v>
      </c>
      <c r="C612" s="17" t="str">
        <f>IFERROR(VLOOKUP(E612,Beneficiaires!B:C,2,FALSE),"Non trouvé")</f>
        <v>BEN023</v>
      </c>
      <c r="D612" s="17" t="str">
        <f>Consolication[[#This Row],[Nom et prénom 0 Name &amp; first name]]</f>
        <v>AVA AVA CHARLES HENRI FLORENT</v>
      </c>
      <c r="E612" s="17" t="str">
        <f>VLOOKUP(D612,Consolidation!B:AA,2,FALSE)</f>
        <v>ASSOCIATION DES ENTREPRENEURS INGENIEUX D'AFRIQUE (ASENIA)</v>
      </c>
      <c r="F612" s="24" t="str" cm="1">
        <f t="array" ref="F612">_xlfn.XLOOKUP(Tableau4[[#This Row],[Nom_Beneficiaire]]&amp;H612,Classes!$D$2:$D$12000&amp;Classes!$E$2:$E$12000,Classes!$A$2:$A$12000)</f>
        <v>CLA018</v>
      </c>
      <c r="G612" s="17" t="str">
        <f>VLOOKUP(D612,Consolidation!B:AA,25,FALSE)</f>
        <v>KF6V</v>
      </c>
      <c r="H612" s="40">
        <f>VLOOKUP(D612,Consolidation!$B$2:$AH$11999,23,FALSE)</f>
        <v>5</v>
      </c>
      <c r="I612" s="65" t="str">
        <f>IF(Tableau4[[#This Row],[Cohorte]]="", "Inactif",
    IF(Tableau4[[#This Row],[Cohorte]]&gt;=30%, "Actif",
       IF(Tableau4[[#This Row],[Cohorte]]&lt;=25%, "Inactif", "À Vérifier")))</f>
        <v>Actif</v>
      </c>
    </row>
    <row r="613" spans="1:9" ht="29.5" customHeight="1" x14ac:dyDescent="0.35">
      <c r="A613" s="16" t="str">
        <f>IF(D613&lt;&gt;"","APP"&amp;TEXT(COUNTA($D$2:D613),"000"),"")</f>
        <v>APP612</v>
      </c>
      <c r="B613" s="17" t="str">
        <f>Individus[[#This Row],[ID_Individu]]</f>
        <v>IND612</v>
      </c>
      <c r="C613" s="17" t="str">
        <f>IFERROR(VLOOKUP(E613,Beneficiaires!B:C,2,FALSE),"Non trouvé")</f>
        <v>BEN002</v>
      </c>
      <c r="D613" s="17" t="str">
        <f>Consolication[[#This Row],[Nom et prénom 0 Name &amp; first name]]</f>
        <v>EBANGE SHANNEL</v>
      </c>
      <c r="E613" s="17" t="str">
        <f>VLOOKUP(D613,Consolidation!B:AA,2,FALSE)</f>
        <v>WESTERN BAKOSSI LIVESTOCK AND ENVIRONMENTAL PRESERVATION CO-OPERATIVE SOCIETY (WEBALEPCO)</v>
      </c>
      <c r="F613" s="24" t="str" cm="1">
        <f t="array" ref="F613">_xlfn.XLOOKUP(Tableau4[[#This Row],[Nom_Beneficiaire]]&amp;H613,Classes!$D$2:$D$12000&amp;Classes!$E$2:$E$12000,Classes!$A$2:$A$12000)</f>
        <v>CLA027</v>
      </c>
      <c r="G613" s="17" t="str">
        <f>VLOOKUP(D613,Consolidation!B:AA,25,FALSE)</f>
        <v>8HS9</v>
      </c>
      <c r="H613" s="40">
        <f>VLOOKUP(D613,Consolidation!$B$2:$AH$11999,23,FALSE)</f>
        <v>2</v>
      </c>
      <c r="I613" s="65" t="str">
        <f>IF(Tableau4[[#This Row],[Cohorte]]="", "Inactif",
    IF(Tableau4[[#This Row],[Cohorte]]&gt;=30%, "Actif",
       IF(Tableau4[[#This Row],[Cohorte]]&lt;=25%, "Inactif", "À Vérifier")))</f>
        <v>Actif</v>
      </c>
    </row>
    <row r="614" spans="1:9" ht="29.5" customHeight="1" x14ac:dyDescent="0.35">
      <c r="A614" s="16" t="str">
        <f>IF(D614&lt;&gt;"","APP"&amp;TEXT(COUNTA($D$2:D614),"000"),"")</f>
        <v>APP613</v>
      </c>
      <c r="B614" s="17" t="str">
        <f>Individus[[#This Row],[ID_Individu]]</f>
        <v>IND613</v>
      </c>
      <c r="C614" s="17" t="str">
        <f>IFERROR(VLOOKUP(E614,Beneficiaires!B:C,2,FALSE),"Non trouvé")</f>
        <v>BEN002</v>
      </c>
      <c r="D614" s="17" t="str">
        <f>Consolication[[#This Row],[Nom et prénom 0 Name &amp; first name]]</f>
        <v>EBUGLE FRANKA ALOBWEDE</v>
      </c>
      <c r="E614" s="17" t="str">
        <f>VLOOKUP(D614,Consolidation!B:AA,2,FALSE)</f>
        <v>WESTERN BAKOSSI LIVESTOCK AND ENVIRONMENTAL PRESERVATION CO-OPERATIVE SOCIETY (WEBALEPCO)</v>
      </c>
      <c r="F614" s="24" t="str" cm="1">
        <f t="array" ref="F614">_xlfn.XLOOKUP(Tableau4[[#This Row],[Nom_Beneficiaire]]&amp;H614,Classes!$D$2:$D$12000&amp;Classes!$E$2:$E$12000,Classes!$A$2:$A$12000)</f>
        <v>CLA027</v>
      </c>
      <c r="G614" s="17" t="str">
        <f>VLOOKUP(D614,Consolidation!B:AA,25,FALSE)</f>
        <v>H3B6</v>
      </c>
      <c r="H614" s="40">
        <f>VLOOKUP(D614,Consolidation!$B$2:$AH$11999,23,FALSE)</f>
        <v>2</v>
      </c>
      <c r="I614" s="65" t="str">
        <f>IF(Tableau4[[#This Row],[Cohorte]]="", "Inactif",
    IF(Tableau4[[#This Row],[Cohorte]]&gt;=30%, "Actif",
       IF(Tableau4[[#This Row],[Cohorte]]&lt;=25%, "Inactif", "À Vérifier")))</f>
        <v>Actif</v>
      </c>
    </row>
    <row r="615" spans="1:9" ht="29.5" customHeight="1" x14ac:dyDescent="0.35">
      <c r="A615" s="16" t="str">
        <f>IF(D615&lt;&gt;"","APP"&amp;TEXT(COUNTA($D$2:D615),"000"),"")</f>
        <v>APP614</v>
      </c>
      <c r="B615" s="17" t="str">
        <f>Individus[[#This Row],[ID_Individu]]</f>
        <v>IND614</v>
      </c>
      <c r="C615" s="17" t="str">
        <f>IFERROR(VLOOKUP(E615,Beneficiaires!B:C,2,FALSE),"Non trouvé")</f>
        <v>BEN002</v>
      </c>
      <c r="D615" s="17" t="str">
        <f>Consolication[[#This Row],[Nom et prénom 0 Name &amp; first name]]</f>
        <v>ETONE MICHAEL MISAPE</v>
      </c>
      <c r="E615" s="17" t="str">
        <f>VLOOKUP(D615,Consolidation!B:AA,2,FALSE)</f>
        <v>WESTERN BAKOSSI LIVESTOCK AND ENVIRONMENTAL PRESERVATION CO-OPERATIVE SOCIETY (WEBALEPCO)</v>
      </c>
      <c r="F615" s="24" t="str" cm="1">
        <f t="array" ref="F615">_xlfn.XLOOKUP(Tableau4[[#This Row],[Nom_Beneficiaire]]&amp;H615,Classes!$D$2:$D$12000&amp;Classes!$E$2:$E$12000,Classes!$A$2:$A$12000)</f>
        <v>CLA027</v>
      </c>
      <c r="G615" s="17" t="str">
        <f>VLOOKUP(D615,Consolidation!B:AA,25,FALSE)</f>
        <v>4ST2</v>
      </c>
      <c r="H615" s="40">
        <f>VLOOKUP(D615,Consolidation!$B$2:$AH$11999,23,FALSE)</f>
        <v>2</v>
      </c>
      <c r="I615" s="65" t="str">
        <f>IF(Tableau4[[#This Row],[Cohorte]]="", "Inactif",
    IF(Tableau4[[#This Row],[Cohorte]]&gt;=30%, "Actif",
       IF(Tableau4[[#This Row],[Cohorte]]&lt;=25%, "Inactif", "À Vérifier")))</f>
        <v>Actif</v>
      </c>
    </row>
    <row r="616" spans="1:9" ht="29.5" customHeight="1" x14ac:dyDescent="0.35">
      <c r="A616" s="16" t="str">
        <f>IF(D616&lt;&gt;"","APP"&amp;TEXT(COUNTA($D$2:D616),"000"),"")</f>
        <v>APP615</v>
      </c>
      <c r="B616" s="17" t="str">
        <f>Individus[[#This Row],[ID_Individu]]</f>
        <v>IND615</v>
      </c>
      <c r="C616" s="17" t="str">
        <f>IFERROR(VLOOKUP(E616,Beneficiaires!B:C,2,FALSE),"Non trouvé")</f>
        <v>BEN023</v>
      </c>
      <c r="D616" s="17" t="str">
        <f>Consolication[[#This Row],[Nom et prénom 0 Name &amp; first name]]</f>
        <v>AFANA RODRIGUE P</v>
      </c>
      <c r="E616" s="17" t="str">
        <f>VLOOKUP(D616,Consolidation!B:AA,2,FALSE)</f>
        <v>ASSOCIATION DES ENTREPRENEURS INGENIEUX D'AFRIQUE (ASENIA)</v>
      </c>
      <c r="F616" s="24" t="str" cm="1">
        <f t="array" ref="F616">_xlfn.XLOOKUP(Tableau4[[#This Row],[Nom_Beneficiaire]]&amp;H616,Classes!$D$2:$D$12000&amp;Classes!$E$2:$E$12000,Classes!$A$2:$A$12000)</f>
        <v>CLA028</v>
      </c>
      <c r="G616" s="17" t="str">
        <f>VLOOKUP(D616,Consolidation!B:AA,25,FALSE)</f>
        <v>7JPZ</v>
      </c>
      <c r="H616" s="40">
        <f>VLOOKUP(D616,Consolidation!$B$2:$AH$11999,23,FALSE)</f>
        <v>7</v>
      </c>
      <c r="I616" s="65" t="str">
        <f>IF(Tableau4[[#This Row],[Cohorte]]="", "Inactif",
    IF(Tableau4[[#This Row],[Cohorte]]&gt;=30%, "Actif",
       IF(Tableau4[[#This Row],[Cohorte]]&lt;=25%, "Inactif", "À Vérifier")))</f>
        <v>Actif</v>
      </c>
    </row>
    <row r="617" spans="1:9" ht="29.5" customHeight="1" x14ac:dyDescent="0.35">
      <c r="A617" s="16" t="str">
        <f>IF(D617&lt;&gt;"","APP"&amp;TEXT(COUNTA($D$2:D617),"000"),"")</f>
        <v>APP616</v>
      </c>
      <c r="B617" s="17" t="str">
        <f>Individus[[#This Row],[ID_Individu]]</f>
        <v>IND616</v>
      </c>
      <c r="C617" s="17" t="str">
        <f>IFERROR(VLOOKUP(E617,Beneficiaires!B:C,2,FALSE),"Non trouvé")</f>
        <v>BEN002</v>
      </c>
      <c r="D617" s="17" t="str">
        <f>Consolication[[#This Row],[Nom et prénom 0 Name &amp; first name]]</f>
        <v>EBONG BELLE GISELLE</v>
      </c>
      <c r="E617" s="17" t="str">
        <f>VLOOKUP(D617,Consolidation!B:AA,2,FALSE)</f>
        <v>WESTERN BAKOSSI LIVESTOCK AND ENVIRONMENTAL PRESERVATION CO-OPERATIVE SOCIETY (WEBALEPCO)</v>
      </c>
      <c r="F617" s="24" t="str" cm="1">
        <f t="array" ref="F617">_xlfn.XLOOKUP(Tableau4[[#This Row],[Nom_Beneficiaire]]&amp;H617,Classes!$D$2:$D$12000&amp;Classes!$E$2:$E$12000,Classes!$A$2:$A$12000)</f>
        <v>CLA027</v>
      </c>
      <c r="G617" s="17" t="str">
        <f>VLOOKUP(D617,Consolidation!B:AA,25,FALSE)</f>
        <v>9G94</v>
      </c>
      <c r="H617" s="40">
        <f>VLOOKUP(D617,Consolidation!$B$2:$AH$11999,23,FALSE)</f>
        <v>2</v>
      </c>
      <c r="I617" s="65" t="str">
        <f>IF(Tableau4[[#This Row],[Cohorte]]="", "Inactif",
    IF(Tableau4[[#This Row],[Cohorte]]&gt;=30%, "Actif",
       IF(Tableau4[[#This Row],[Cohorte]]&lt;=25%, "Inactif", "À Vérifier")))</f>
        <v>Actif</v>
      </c>
    </row>
    <row r="618" spans="1:9" ht="29.5" customHeight="1" x14ac:dyDescent="0.35">
      <c r="A618" s="16" t="str">
        <f>IF(D618&lt;&gt;"","APP"&amp;TEXT(COUNTA($D$2:D618),"000"),"")</f>
        <v>APP617</v>
      </c>
      <c r="B618" s="17" t="str">
        <f>Individus[[#This Row],[ID_Individu]]</f>
        <v>IND617</v>
      </c>
      <c r="C618" s="17" t="str">
        <f>IFERROR(VLOOKUP(E618,Beneficiaires!B:C,2,FALSE),"Non trouvé")</f>
        <v>BEN002</v>
      </c>
      <c r="D618" s="17" t="str">
        <f>Consolication[[#This Row],[Nom et prénom 0 Name &amp; first name]]</f>
        <v>KOLLE MESUMBE SCRODER</v>
      </c>
      <c r="E618" s="17" t="str">
        <f>VLOOKUP(D618,Consolidation!B:AA,2,FALSE)</f>
        <v>WESTERN BAKOSSI LIVESTOCK AND ENVIRONMENTAL PRESERVATION CO-OPERATIVE SOCIETY (WEBALEPCO)</v>
      </c>
      <c r="F618" s="24" t="str" cm="1">
        <f t="array" ref="F618">_xlfn.XLOOKUP(Tableau4[[#This Row],[Nom_Beneficiaire]]&amp;H618,Classes!$D$2:$D$12000&amp;Classes!$E$2:$E$12000,Classes!$A$2:$A$12000)</f>
        <v>CLA027</v>
      </c>
      <c r="G618" s="17" t="str">
        <f>VLOOKUP(D618,Consolidation!B:AA,25,FALSE)</f>
        <v>B4UG</v>
      </c>
      <c r="H618" s="40">
        <f>VLOOKUP(D618,Consolidation!$B$2:$AH$11999,23,FALSE)</f>
        <v>2</v>
      </c>
      <c r="I618" s="65" t="str">
        <f>IF(Tableau4[[#This Row],[Cohorte]]="", "Inactif",
    IF(Tableau4[[#This Row],[Cohorte]]&gt;=30%, "Actif",
       IF(Tableau4[[#This Row],[Cohorte]]&lt;=25%, "Inactif", "À Vérifier")))</f>
        <v>Actif</v>
      </c>
    </row>
    <row r="619" spans="1:9" ht="29.5" customHeight="1" x14ac:dyDescent="0.35">
      <c r="A619" s="16" t="str">
        <f>IF(D619&lt;&gt;"","APP"&amp;TEXT(COUNTA($D$2:D619),"000"),"")</f>
        <v>APP618</v>
      </c>
      <c r="B619" s="17" t="str">
        <f>Individus[[#This Row],[ID_Individu]]</f>
        <v>IND618</v>
      </c>
      <c r="C619" s="17" t="str">
        <f>IFERROR(VLOOKUP(E619,Beneficiaires!B:C,2,FALSE),"Non trouvé")</f>
        <v>BEN002</v>
      </c>
      <c r="D619" s="17" t="str">
        <f>Consolication[[#This Row],[Nom et prénom 0 Name &amp; first name]]</f>
        <v>NGALAME GERARD NDODE</v>
      </c>
      <c r="E619" s="17" t="str">
        <f>VLOOKUP(D619,Consolidation!B:AA,2,FALSE)</f>
        <v>WESTERN BAKOSSI LIVESTOCK AND ENVIRONMENTAL PRESERVATION CO-OPERATIVE SOCIETY (WEBALEPCO)</v>
      </c>
      <c r="F619" s="24" t="str" cm="1">
        <f t="array" ref="F619">_xlfn.XLOOKUP(Tableau4[[#This Row],[Nom_Beneficiaire]]&amp;H619,Classes!$D$2:$D$12000&amp;Classes!$E$2:$E$12000,Classes!$A$2:$A$12000)</f>
        <v>CLA027</v>
      </c>
      <c r="G619" s="17" t="str">
        <f>VLOOKUP(D619,Consolidation!B:AA,25,FALSE)</f>
        <v>U66L</v>
      </c>
      <c r="H619" s="40">
        <f>VLOOKUP(D619,Consolidation!$B$2:$AH$11999,23,FALSE)</f>
        <v>2</v>
      </c>
      <c r="I619" s="65" t="str">
        <f>IF(Tableau4[[#This Row],[Cohorte]]="", "Inactif",
    IF(Tableau4[[#This Row],[Cohorte]]&gt;=30%, "Actif",
       IF(Tableau4[[#This Row],[Cohorte]]&lt;=25%, "Inactif", "À Vérifier")))</f>
        <v>Actif</v>
      </c>
    </row>
    <row r="620" spans="1:9" ht="29.5" customHeight="1" x14ac:dyDescent="0.35">
      <c r="A620" s="16" t="str">
        <f>IF(D620&lt;&gt;"","APP"&amp;TEXT(COUNTA($D$2:D620),"000"),"")</f>
        <v>APP619</v>
      </c>
      <c r="B620" s="17" t="str">
        <f>Individus[[#This Row],[ID_Individu]]</f>
        <v>IND619</v>
      </c>
      <c r="C620" s="17" t="str">
        <f>IFERROR(VLOOKUP(E620,Beneficiaires!B:C,2,FALSE),"Non trouvé")</f>
        <v>BEN008</v>
      </c>
      <c r="D620" s="17" t="str">
        <f>Consolication[[#This Row],[Nom et prénom 0 Name &amp; first name]]</f>
        <v>NTOLO Julien</v>
      </c>
      <c r="E620" s="17" t="str">
        <f>VLOOKUP(D620,Consolidation!B:AA,2,FALSE)</f>
        <v>ASSOCIATION DES ENFANTS ET JEUNES TRAVAILLEURS DU CAMEROUN (AEJT CAM)</v>
      </c>
      <c r="F620" s="24" t="str" cm="1">
        <f t="array" ref="F620">_xlfn.XLOOKUP(Tableau4[[#This Row],[Nom_Beneficiaire]]&amp;H620,Classes!$D$2:$D$12000&amp;Classes!$E$2:$E$12000,Classes!$A$2:$A$12000)</f>
        <v>CLA029</v>
      </c>
      <c r="G620" s="17" t="str">
        <f>VLOOKUP(D620,Consolidation!B:AA,25,FALSE)</f>
        <v>1P5U</v>
      </c>
      <c r="H620" s="40">
        <f>VLOOKUP(D620,Consolidation!$B$2:$AH$11999,23,FALSE)</f>
        <v>1</v>
      </c>
      <c r="I620" s="65" t="str">
        <f>IF(Tableau4[[#This Row],[Cohorte]]="", "Inactif",
    IF(Tableau4[[#This Row],[Cohorte]]&gt;=30%, "Actif",
       IF(Tableau4[[#This Row],[Cohorte]]&lt;=25%, "Inactif", "À Vérifier")))</f>
        <v>Actif</v>
      </c>
    </row>
    <row r="621" spans="1:9" ht="29.5" customHeight="1" x14ac:dyDescent="0.35">
      <c r="A621" s="16" t="str">
        <f>IF(D621&lt;&gt;"","APP"&amp;TEXT(COUNTA($D$2:D621),"000"),"")</f>
        <v>APP620</v>
      </c>
      <c r="B621" s="17" t="str">
        <f>Individus[[#This Row],[ID_Individu]]</f>
        <v>IND620</v>
      </c>
      <c r="C621" s="17" t="str">
        <f>IFERROR(VLOOKUP(E621,Beneficiaires!B:C,2,FALSE),"Non trouvé")</f>
        <v>BEN008</v>
      </c>
      <c r="D621" s="17" t="str">
        <f>Consolication[[#This Row],[Nom et prénom 0 Name &amp; first name]]</f>
        <v>TAKOULO CAREL</v>
      </c>
      <c r="E621" s="17" t="str">
        <f>VLOOKUP(D621,Consolidation!B:AA,2,FALSE)</f>
        <v>ASSOCIATION DES ENFANTS ET JEUNES TRAVAILLEURS DU CAMEROUN (AEJT CAM)</v>
      </c>
      <c r="F621" s="24" t="str" cm="1">
        <f t="array" ref="F621">_xlfn.XLOOKUP(Tableau4[[#This Row],[Nom_Beneficiaire]]&amp;H621,Classes!$D$2:$D$12000&amp;Classes!$E$2:$E$12000,Classes!$A$2:$A$12000)</f>
        <v>CLA029</v>
      </c>
      <c r="G621" s="17" t="str">
        <f>VLOOKUP(D621,Consolidation!B:AA,25,FALSE)</f>
        <v>9J11</v>
      </c>
      <c r="H621" s="40">
        <f>VLOOKUP(D621,Consolidation!$B$2:$AH$11999,23,FALSE)</f>
        <v>1</v>
      </c>
      <c r="I621" s="65" t="str">
        <f>IF(Tableau4[[#This Row],[Cohorte]]="", "Inactif",
    IF(Tableau4[[#This Row],[Cohorte]]&gt;=30%, "Actif",
       IF(Tableau4[[#This Row],[Cohorte]]&lt;=25%, "Inactif", "À Vérifier")))</f>
        <v>Actif</v>
      </c>
    </row>
    <row r="622" spans="1:9" ht="29.5" customHeight="1" x14ac:dyDescent="0.35">
      <c r="A622" s="16" t="str">
        <f>IF(D622&lt;&gt;"","APP"&amp;TEXT(COUNTA($D$2:D622),"000"),"")</f>
        <v>APP621</v>
      </c>
      <c r="B622" s="17" t="str">
        <f>Individus[[#This Row],[ID_Individu]]</f>
        <v>IND621</v>
      </c>
      <c r="C622" s="17" t="str">
        <f>IFERROR(VLOOKUP(E622,Beneficiaires!B:C,2,FALSE),"Non trouvé")</f>
        <v>BEN008</v>
      </c>
      <c r="D622" s="17" t="str">
        <f>Consolication[[#This Row],[Nom et prénom 0 Name &amp; first name]]</f>
        <v>BIWOLE Luc Arsène</v>
      </c>
      <c r="E622" s="17" t="str">
        <f>VLOOKUP(D622,Consolidation!B:AA,2,FALSE)</f>
        <v>ASSOCIATION DES ENFANTS ET JEUNES TRAVAILLEURS DU CAMEROUN (AEJT CAM)</v>
      </c>
      <c r="F622" s="24" t="str" cm="1">
        <f t="array" ref="F622">_xlfn.XLOOKUP(Tableau4[[#This Row],[Nom_Beneficiaire]]&amp;H622,Classes!$D$2:$D$12000&amp;Classes!$E$2:$E$12000,Classes!$A$2:$A$12000)</f>
        <v>CLA029</v>
      </c>
      <c r="G622" s="17" t="str">
        <f>VLOOKUP(D622,Consolidation!B:AA,25,FALSE)</f>
        <v>AVZG</v>
      </c>
      <c r="H622" s="40">
        <f>VLOOKUP(D622,Consolidation!$B$2:$AH$11999,23,FALSE)</f>
        <v>1</v>
      </c>
      <c r="I622" s="65" t="str">
        <f>IF(Tableau4[[#This Row],[Cohorte]]="", "Inactif",
    IF(Tableau4[[#This Row],[Cohorte]]&gt;=30%, "Actif",
       IF(Tableau4[[#This Row],[Cohorte]]&lt;=25%, "Inactif", "À Vérifier")))</f>
        <v>Actif</v>
      </c>
    </row>
    <row r="623" spans="1:9" ht="29.5" customHeight="1" x14ac:dyDescent="0.35">
      <c r="A623" s="16" t="str">
        <f>IF(D623&lt;&gt;"","APP"&amp;TEXT(COUNTA($D$2:D623),"000"),"")</f>
        <v>APP622</v>
      </c>
      <c r="B623" s="17" t="str">
        <f>Individus[[#This Row],[ID_Individu]]</f>
        <v>IND622</v>
      </c>
      <c r="C623" s="17" t="str">
        <f>IFERROR(VLOOKUP(E623,Beneficiaires!B:C,2,FALSE),"Non trouvé")</f>
        <v>BEN008</v>
      </c>
      <c r="D623" s="17" t="str">
        <f>Consolication[[#This Row],[Nom et prénom 0 Name &amp; first name]]</f>
        <v>ASSOMO OBAMA Carla Véronique</v>
      </c>
      <c r="E623" s="17" t="str">
        <f>VLOOKUP(D623,Consolidation!B:AA,2,FALSE)</f>
        <v>ASSOCIATION DES ENFANTS ET JEUNES TRAVAILLEURS DU CAMEROUN (AEJT CAM)</v>
      </c>
      <c r="F623" s="24" t="str" cm="1">
        <f t="array" ref="F623">_xlfn.XLOOKUP(Tableau4[[#This Row],[Nom_Beneficiaire]]&amp;H623,Classes!$D$2:$D$12000&amp;Classes!$E$2:$E$12000,Classes!$A$2:$A$12000)</f>
        <v>CLA029</v>
      </c>
      <c r="G623" s="17" t="str">
        <f>VLOOKUP(D623,Consolidation!B:AA,25,FALSE)</f>
        <v>574B</v>
      </c>
      <c r="H623" s="40">
        <f>VLOOKUP(D623,Consolidation!$B$2:$AH$11999,23,FALSE)</f>
        <v>1</v>
      </c>
      <c r="I623" s="65" t="str">
        <f>IF(Tableau4[[#This Row],[Cohorte]]="", "Inactif",
    IF(Tableau4[[#This Row],[Cohorte]]&gt;=30%, "Actif",
       IF(Tableau4[[#This Row],[Cohorte]]&lt;=25%, "Inactif", "À Vérifier")))</f>
        <v>Actif</v>
      </c>
    </row>
    <row r="624" spans="1:9" ht="29.5" customHeight="1" x14ac:dyDescent="0.35">
      <c r="A624" s="16" t="str">
        <f>IF(D624&lt;&gt;"","APP"&amp;TEXT(COUNTA($D$2:D624),"000"),"")</f>
        <v>APP623</v>
      </c>
      <c r="B624" s="17" t="str">
        <f>Individus[[#This Row],[ID_Individu]]</f>
        <v>IND623</v>
      </c>
      <c r="C624" s="17" t="str">
        <f>IFERROR(VLOOKUP(E624,Beneficiaires!B:C,2,FALSE),"Non trouvé")</f>
        <v>BEN008</v>
      </c>
      <c r="D624" s="17" t="str">
        <f>Consolication[[#This Row],[Nom et prénom 0 Name &amp; first name]]</f>
        <v>TSEMO PINTO ROSE</v>
      </c>
      <c r="E624" s="17" t="str">
        <f>VLOOKUP(D624,Consolidation!B:AA,2,FALSE)</f>
        <v>ASSOCIATION DES ENFANTS ET JEUNES TRAVAILLEURS DU CAMEROUN (AEJT CAM)</v>
      </c>
      <c r="F624" s="24" t="str" cm="1">
        <f t="array" ref="F624">_xlfn.XLOOKUP(Tableau4[[#This Row],[Nom_Beneficiaire]]&amp;H624,Classes!$D$2:$D$12000&amp;Classes!$E$2:$E$12000,Classes!$A$2:$A$12000)</f>
        <v>CLA029</v>
      </c>
      <c r="G624" s="17" t="str">
        <f>VLOOKUP(D624,Consolidation!B:AA,25,FALSE)</f>
        <v>ID4I</v>
      </c>
      <c r="H624" s="40">
        <f>VLOOKUP(D624,Consolidation!$B$2:$AH$11999,23,FALSE)</f>
        <v>1</v>
      </c>
      <c r="I624" s="65" t="str">
        <f>IF(Tableau4[[#This Row],[Cohorte]]="", "Inactif",
    IF(Tableau4[[#This Row],[Cohorte]]&gt;=30%, "Actif",
       IF(Tableau4[[#This Row],[Cohorte]]&lt;=25%, "Inactif", "À Vérifier")))</f>
        <v>Actif</v>
      </c>
    </row>
    <row r="625" spans="1:9" ht="29.5" customHeight="1" x14ac:dyDescent="0.35">
      <c r="A625" s="16" t="str">
        <f>IF(D625&lt;&gt;"","APP"&amp;TEXT(COUNTA($D$2:D625),"000"),"")</f>
        <v>APP624</v>
      </c>
      <c r="B625" s="17" t="str">
        <f>Individus[[#This Row],[ID_Individu]]</f>
        <v>IND624</v>
      </c>
      <c r="C625" s="17" t="str">
        <f>IFERROR(VLOOKUP(E625,Beneficiaires!B:C,2,FALSE),"Non trouvé")</f>
        <v>BEN008</v>
      </c>
      <c r="D625" s="17" t="str">
        <f>Consolication[[#This Row],[Nom et prénom 0 Name &amp; first name]]</f>
        <v>ZE OBAMA Cécile Ornelle</v>
      </c>
      <c r="E625" s="17" t="str">
        <f>VLOOKUP(D625,Consolidation!B:AA,2,FALSE)</f>
        <v>ASSOCIATION DES ENFANTS ET JEUNES TRAVAILLEURS DU CAMEROUN (AEJT CAM)</v>
      </c>
      <c r="F625" s="24" t="str" cm="1">
        <f t="array" ref="F625">_xlfn.XLOOKUP(Tableau4[[#This Row],[Nom_Beneficiaire]]&amp;H625,Classes!$D$2:$D$12000&amp;Classes!$E$2:$E$12000,Classes!$A$2:$A$12000)</f>
        <v>CLA029</v>
      </c>
      <c r="G625" s="17" t="str">
        <f>VLOOKUP(D625,Consolidation!B:AA,25,FALSE)</f>
        <v>CZX7</v>
      </c>
      <c r="H625" s="40">
        <f>VLOOKUP(D625,Consolidation!$B$2:$AH$11999,23,FALSE)</f>
        <v>1</v>
      </c>
      <c r="I625" s="65" t="str">
        <f>IF(Tableau4[[#This Row],[Cohorte]]="", "Inactif",
    IF(Tableau4[[#This Row],[Cohorte]]&gt;=30%, "Actif",
       IF(Tableau4[[#This Row],[Cohorte]]&lt;=25%, "Inactif", "À Vérifier")))</f>
        <v>Actif</v>
      </c>
    </row>
    <row r="626" spans="1:9" ht="29.5" customHeight="1" x14ac:dyDescent="0.35">
      <c r="A626" s="16" t="str">
        <f>IF(D626&lt;&gt;"","APP"&amp;TEXT(COUNTA($D$2:D626),"000"),"")</f>
        <v>APP625</v>
      </c>
      <c r="B626" s="17" t="str">
        <f>Individus[[#This Row],[ID_Individu]]</f>
        <v>IND625</v>
      </c>
      <c r="C626" s="17" t="str">
        <f>IFERROR(VLOOKUP(E626,Beneficiaires!B:C,2,FALSE),"Non trouvé")</f>
        <v>BEN008</v>
      </c>
      <c r="D626" s="17" t="str">
        <f>Consolication[[#This Row],[Nom et prénom 0 Name &amp; first name]]</f>
        <v>NGOUMOU AMOUGOU Polycarpe</v>
      </c>
      <c r="E626" s="17" t="str">
        <f>VLOOKUP(D626,Consolidation!B:AA,2,FALSE)</f>
        <v>ASSOCIATION DES ENFANTS ET JEUNES TRAVAILLEURS DU CAMEROUN (AEJT CAM)</v>
      </c>
      <c r="F626" s="24" t="str" cm="1">
        <f t="array" ref="F626">_xlfn.XLOOKUP(Tableau4[[#This Row],[Nom_Beneficiaire]]&amp;H626,Classes!$D$2:$D$12000&amp;Classes!$E$2:$E$12000,Classes!$A$2:$A$12000)</f>
        <v>CLA029</v>
      </c>
      <c r="G626" s="17" t="str">
        <f>VLOOKUP(D626,Consolidation!B:AA,25,FALSE)</f>
        <v>D85Y</v>
      </c>
      <c r="H626" s="40">
        <f>VLOOKUP(D626,Consolidation!$B$2:$AH$11999,23,FALSE)</f>
        <v>1</v>
      </c>
      <c r="I626" s="65" t="str">
        <f>IF(Tableau4[[#This Row],[Cohorte]]="", "Inactif",
    IF(Tableau4[[#This Row],[Cohorte]]&gt;=30%, "Actif",
       IF(Tableau4[[#This Row],[Cohorte]]&lt;=25%, "Inactif", "À Vérifier")))</f>
        <v>Actif</v>
      </c>
    </row>
    <row r="627" spans="1:9" ht="29.5" customHeight="1" x14ac:dyDescent="0.35">
      <c r="A627" s="16" t="str">
        <f>IF(D627&lt;&gt;"","APP"&amp;TEXT(COUNTA($D$2:D627),"000"),"")</f>
        <v>APP626</v>
      </c>
      <c r="B627" s="17" t="str">
        <f>Individus[[#This Row],[ID_Individu]]</f>
        <v>IND626</v>
      </c>
      <c r="C627" s="17" t="str">
        <f>IFERROR(VLOOKUP(E627,Beneficiaires!B:C,2,FALSE),"Non trouvé")</f>
        <v>BEN008</v>
      </c>
      <c r="D627" s="17" t="str">
        <f>Consolication[[#This Row],[Nom et prénom 0 Name &amp; first name]]</f>
        <v>MBALA Jean Christophe</v>
      </c>
      <c r="E627" s="17" t="str">
        <f>VLOOKUP(D627,Consolidation!B:AA,2,FALSE)</f>
        <v>ASSOCIATION DES ENFANTS ET JEUNES TRAVAILLEURS DU CAMEROUN (AEJT CAM)</v>
      </c>
      <c r="F627" s="24" t="str" cm="1">
        <f t="array" ref="F627">_xlfn.XLOOKUP(Tableau4[[#This Row],[Nom_Beneficiaire]]&amp;H627,Classes!$D$2:$D$12000&amp;Classes!$E$2:$E$12000,Classes!$A$2:$A$12000)</f>
        <v>CLA029</v>
      </c>
      <c r="G627" s="17" t="str">
        <f>VLOOKUP(D627,Consolidation!B:AA,25,FALSE)</f>
        <v>601Z</v>
      </c>
      <c r="H627" s="40">
        <f>VLOOKUP(D627,Consolidation!$B$2:$AH$11999,23,FALSE)</f>
        <v>1</v>
      </c>
      <c r="I627" s="65" t="str">
        <f>IF(Tableau4[[#This Row],[Cohorte]]="", "Inactif",
    IF(Tableau4[[#This Row],[Cohorte]]&gt;=30%, "Actif",
       IF(Tableau4[[#This Row],[Cohorte]]&lt;=25%, "Inactif", "À Vérifier")))</f>
        <v>Actif</v>
      </c>
    </row>
    <row r="628" spans="1:9" ht="29.5" customHeight="1" x14ac:dyDescent="0.35">
      <c r="A628" s="16" t="str">
        <f>IF(D628&lt;&gt;"","APP"&amp;TEXT(COUNTA($D$2:D628),"000"),"")</f>
        <v>APP627</v>
      </c>
      <c r="B628" s="17" t="str">
        <f>Individus[[#This Row],[ID_Individu]]</f>
        <v>IND627</v>
      </c>
      <c r="C628" s="17" t="str">
        <f>IFERROR(VLOOKUP(E628,Beneficiaires!B:C,2,FALSE),"Non trouvé")</f>
        <v>BEN008</v>
      </c>
      <c r="D628" s="17" t="str">
        <f>Consolication[[#This Row],[Nom et prénom 0 Name &amp; first name]]</f>
        <v>OBELE EKOTO Roline Bernadette</v>
      </c>
      <c r="E628" s="17" t="str">
        <f>VLOOKUP(D628,Consolidation!B:AA,2,FALSE)</f>
        <v>ASSOCIATION DES ENFANTS ET JEUNES TRAVAILLEURS DU CAMEROUN (AEJT CAM)</v>
      </c>
      <c r="F628" s="24" t="str" cm="1">
        <f t="array" ref="F628">_xlfn.XLOOKUP(Tableau4[[#This Row],[Nom_Beneficiaire]]&amp;H628,Classes!$D$2:$D$12000&amp;Classes!$E$2:$E$12000,Classes!$A$2:$A$12000)</f>
        <v>CLA029</v>
      </c>
      <c r="G628" s="17" t="str">
        <f>VLOOKUP(D628,Consolidation!B:AA,25,FALSE)</f>
        <v>FQC5</v>
      </c>
      <c r="H628" s="40">
        <f>VLOOKUP(D628,Consolidation!$B$2:$AH$11999,23,FALSE)</f>
        <v>1</v>
      </c>
      <c r="I628" s="65" t="str">
        <f>IF(Tableau4[[#This Row],[Cohorte]]="", "Inactif",
    IF(Tableau4[[#This Row],[Cohorte]]&gt;=30%, "Actif",
       IF(Tableau4[[#This Row],[Cohorte]]&lt;=25%, "Inactif", "À Vérifier")))</f>
        <v>Actif</v>
      </c>
    </row>
    <row r="629" spans="1:9" ht="29.5" customHeight="1" x14ac:dyDescent="0.35">
      <c r="A629" s="16" t="str">
        <f>IF(D629&lt;&gt;"","APP"&amp;TEXT(COUNTA($D$2:D629),"000"),"")</f>
        <v>APP628</v>
      </c>
      <c r="B629" s="17" t="str">
        <f>Individus[[#This Row],[ID_Individu]]</f>
        <v>IND628</v>
      </c>
      <c r="C629" s="17" t="str">
        <f>IFERROR(VLOOKUP(E629,Beneficiaires!B:C,2,FALSE),"Non trouvé")</f>
        <v>BEN008</v>
      </c>
      <c r="D629" s="17" t="str">
        <f>Consolication[[#This Row],[Nom et prénom 0 Name &amp; first name]]</f>
        <v>ZALI AWOMO Lydie Armelle</v>
      </c>
      <c r="E629" s="17" t="str">
        <f>VLOOKUP(D629,Consolidation!B:AA,2,FALSE)</f>
        <v>ASSOCIATION DES ENFANTS ET JEUNES TRAVAILLEURS DU CAMEROUN (AEJT CAM)</v>
      </c>
      <c r="F629" s="24" t="str" cm="1">
        <f t="array" ref="F629">_xlfn.XLOOKUP(Tableau4[[#This Row],[Nom_Beneficiaire]]&amp;H629,Classes!$D$2:$D$12000&amp;Classes!$E$2:$E$12000,Classes!$A$2:$A$12000)</f>
        <v>CLA029</v>
      </c>
      <c r="G629" s="17" t="str">
        <f>VLOOKUP(D629,Consolidation!B:AA,25,FALSE)</f>
        <v>ONZ1</v>
      </c>
      <c r="H629" s="40">
        <f>VLOOKUP(D629,Consolidation!$B$2:$AH$11999,23,FALSE)</f>
        <v>1</v>
      </c>
      <c r="I629" s="65" t="str">
        <f>IF(Tableau4[[#This Row],[Cohorte]]="", "Inactif",
    IF(Tableau4[[#This Row],[Cohorte]]&gt;=30%, "Actif",
       IF(Tableau4[[#This Row],[Cohorte]]&lt;=25%, "Inactif", "À Vérifier")))</f>
        <v>Actif</v>
      </c>
    </row>
    <row r="630" spans="1:9" ht="29.5" customHeight="1" x14ac:dyDescent="0.35">
      <c r="A630" s="16" t="str">
        <f>IF(D630&lt;&gt;"","APP"&amp;TEXT(COUNTA($D$2:D630),"000"),"")</f>
        <v>APP629</v>
      </c>
      <c r="B630" s="17" t="str">
        <f>Individus[[#This Row],[ID_Individu]]</f>
        <v>IND629</v>
      </c>
      <c r="C630" s="17" t="str">
        <f>IFERROR(VLOOKUP(E630,Beneficiaires!B:C,2,FALSE),"Non trouvé")</f>
        <v>BEN008</v>
      </c>
      <c r="D630" s="17" t="str">
        <f>Consolication[[#This Row],[Nom et prénom 0 Name &amp; first name]]</f>
        <v>NDI EFANGONO Albert Derick</v>
      </c>
      <c r="E630" s="17" t="str">
        <f>VLOOKUP(D630,Consolidation!B:AA,2,FALSE)</f>
        <v>ASSOCIATION DES ENFANTS ET JEUNES TRAVAILLEURS DU CAMEROUN (AEJT CAM)</v>
      </c>
      <c r="F630" s="24" t="str" cm="1">
        <f t="array" ref="F630">_xlfn.XLOOKUP(Tableau4[[#This Row],[Nom_Beneficiaire]]&amp;H630,Classes!$D$2:$D$12000&amp;Classes!$E$2:$E$12000,Classes!$A$2:$A$12000)</f>
        <v>CLA029</v>
      </c>
      <c r="G630" s="17" t="str">
        <f>VLOOKUP(D630,Consolidation!B:AA,25,FALSE)</f>
        <v>L91S</v>
      </c>
      <c r="H630" s="40">
        <f>VLOOKUP(D630,Consolidation!$B$2:$AH$11999,23,FALSE)</f>
        <v>1</v>
      </c>
      <c r="I630" s="65" t="str">
        <f>IF(Tableau4[[#This Row],[Cohorte]]="", "Inactif",
    IF(Tableau4[[#This Row],[Cohorte]]&gt;=30%, "Actif",
       IF(Tableau4[[#This Row],[Cohorte]]&lt;=25%, "Inactif", "À Vérifier")))</f>
        <v>Actif</v>
      </c>
    </row>
    <row r="631" spans="1:9" ht="29.5" customHeight="1" x14ac:dyDescent="0.35">
      <c r="A631" s="16" t="str">
        <f>IF(D631&lt;&gt;"","APP"&amp;TEXT(COUNTA($D$2:D631),"000"),"")</f>
        <v>APP630</v>
      </c>
      <c r="B631" s="17" t="str">
        <f>Individus[[#This Row],[ID_Individu]]</f>
        <v>IND630</v>
      </c>
      <c r="C631" s="17" t="str">
        <f>IFERROR(VLOOKUP(E631,Beneficiaires!B:C,2,FALSE),"Non trouvé")</f>
        <v>BEN008</v>
      </c>
      <c r="D631" s="17" t="str">
        <f>Consolication[[#This Row],[Nom et prénom 0 Name &amp; first name]]</f>
        <v>ATEBA OTSILI ESAIE</v>
      </c>
      <c r="E631" s="17" t="str">
        <f>VLOOKUP(D631,Consolidation!B:AA,2,FALSE)</f>
        <v>ASSOCIATION DES ENFANTS ET JEUNES TRAVAILLEURS DU CAMEROUN (AEJT CAM)</v>
      </c>
      <c r="F631" s="24" t="str" cm="1">
        <f t="array" ref="F631">_xlfn.XLOOKUP(Tableau4[[#This Row],[Nom_Beneficiaire]]&amp;H631,Classes!$D$2:$D$12000&amp;Classes!$E$2:$E$12000,Classes!$A$2:$A$12000)</f>
        <v>CLA029</v>
      </c>
      <c r="G631" s="17" t="str">
        <f>VLOOKUP(D631,Consolidation!B:AA,25,FALSE)</f>
        <v>8B4M</v>
      </c>
      <c r="H631" s="40">
        <f>VLOOKUP(D631,Consolidation!$B$2:$AH$11999,23,FALSE)</f>
        <v>1</v>
      </c>
      <c r="I631" s="65" t="str">
        <f>IF(Tableau4[[#This Row],[Cohorte]]="", "Inactif",
    IF(Tableau4[[#This Row],[Cohorte]]&gt;=30%, "Actif",
       IF(Tableau4[[#This Row],[Cohorte]]&lt;=25%, "Inactif", "À Vérifier")))</f>
        <v>Actif</v>
      </c>
    </row>
    <row r="632" spans="1:9" ht="29.5" customHeight="1" x14ac:dyDescent="0.35">
      <c r="A632" s="16" t="str">
        <f>IF(D632&lt;&gt;"","APP"&amp;TEXT(COUNTA($D$2:D632),"000"),"")</f>
        <v>APP631</v>
      </c>
      <c r="B632" s="17" t="str">
        <f>Individus[[#This Row],[ID_Individu]]</f>
        <v>IND631</v>
      </c>
      <c r="C632" s="17" t="str">
        <f>IFERROR(VLOOKUP(E632,Beneficiaires!B:C,2,FALSE),"Non trouvé")</f>
        <v>BEN008</v>
      </c>
      <c r="D632" s="17" t="str">
        <f>Consolication[[#This Row],[Nom et prénom 0 Name &amp; first name]]</f>
        <v>BEKONO MANDJARA Larry Axel</v>
      </c>
      <c r="E632" s="17" t="str">
        <f>VLOOKUP(D632,Consolidation!B:AA,2,FALSE)</f>
        <v>ASSOCIATION DES ENFANTS ET JEUNES TRAVAILLEURS DU CAMEROUN (AEJT CAM)</v>
      </c>
      <c r="F632" s="24" t="str" cm="1">
        <f t="array" ref="F632">_xlfn.XLOOKUP(Tableau4[[#This Row],[Nom_Beneficiaire]]&amp;H632,Classes!$D$2:$D$12000&amp;Classes!$E$2:$E$12000,Classes!$A$2:$A$12000)</f>
        <v>CLA029</v>
      </c>
      <c r="G632" s="17" t="str">
        <f>VLOOKUP(D632,Consolidation!B:AA,25,FALSE)</f>
        <v>8B42</v>
      </c>
      <c r="H632" s="40">
        <f>VLOOKUP(D632,Consolidation!$B$2:$AH$11999,23,FALSE)</f>
        <v>1</v>
      </c>
      <c r="I632" s="65" t="str">
        <f>IF(Tableau4[[#This Row],[Cohorte]]="", "Inactif",
    IF(Tableau4[[#This Row],[Cohorte]]&gt;=30%, "Actif",
       IF(Tableau4[[#This Row],[Cohorte]]&lt;=25%, "Inactif", "À Vérifier")))</f>
        <v>Actif</v>
      </c>
    </row>
    <row r="633" spans="1:9" ht="29.5" customHeight="1" x14ac:dyDescent="0.35">
      <c r="A633" s="16" t="str">
        <f>IF(D633&lt;&gt;"","APP"&amp;TEXT(COUNTA($D$2:D633),"000"),"")</f>
        <v>APP632</v>
      </c>
      <c r="B633" s="17" t="str">
        <f>Individus[[#This Row],[ID_Individu]]</f>
        <v>IND632</v>
      </c>
      <c r="C633" s="17" t="str">
        <f>IFERROR(VLOOKUP(E633,Beneficiaires!B:C,2,FALSE),"Non trouvé")</f>
        <v>BEN008</v>
      </c>
      <c r="D633" s="17" t="str">
        <f>Consolication[[#This Row],[Nom et prénom 0 Name &amp; first name]]</f>
        <v>GUEFACK Cyrille</v>
      </c>
      <c r="E633" s="17" t="str">
        <f>VLOOKUP(D633,Consolidation!B:AA,2,FALSE)</f>
        <v>ASSOCIATION DES ENFANTS ET JEUNES TRAVAILLEURS DU CAMEROUN (AEJT CAM)</v>
      </c>
      <c r="F633" s="24" t="str" cm="1">
        <f t="array" ref="F633">_xlfn.XLOOKUP(Tableau4[[#This Row],[Nom_Beneficiaire]]&amp;H633,Classes!$D$2:$D$12000&amp;Classes!$E$2:$E$12000,Classes!$A$2:$A$12000)</f>
        <v>CLA029</v>
      </c>
      <c r="G633" s="17" t="str">
        <f>VLOOKUP(D633,Consolidation!B:AA,25,FALSE)</f>
        <v>YI05</v>
      </c>
      <c r="H633" s="40">
        <f>VLOOKUP(D633,Consolidation!$B$2:$AH$11999,23,FALSE)</f>
        <v>1</v>
      </c>
      <c r="I633" s="65" t="str">
        <f>IF(Tableau4[[#This Row],[Cohorte]]="", "Inactif",
    IF(Tableau4[[#This Row],[Cohorte]]&gt;=30%, "Actif",
       IF(Tableau4[[#This Row],[Cohorte]]&lt;=25%, "Inactif", "À Vérifier")))</f>
        <v>Actif</v>
      </c>
    </row>
    <row r="634" spans="1:9" ht="29.5" customHeight="1" x14ac:dyDescent="0.35">
      <c r="A634" s="16" t="str">
        <f>IF(D634&lt;&gt;"","APP"&amp;TEXT(COUNTA($D$2:D634),"000"),"")</f>
        <v>APP633</v>
      </c>
      <c r="B634" s="17" t="str">
        <f>Individus[[#This Row],[ID_Individu]]</f>
        <v>IND633</v>
      </c>
      <c r="C634" s="17" t="str">
        <f>IFERROR(VLOOKUP(E634,Beneficiaires!B:C,2,FALSE),"Non trouvé")</f>
        <v>BEN008</v>
      </c>
      <c r="D634" s="17" t="str">
        <f>Consolication[[#This Row],[Nom et prénom 0 Name &amp; first name]]</f>
        <v>KENGNI Yvanal</v>
      </c>
      <c r="E634" s="17" t="str">
        <f>VLOOKUP(D634,Consolidation!B:AA,2,FALSE)</f>
        <v>ASSOCIATION DES ENFANTS ET JEUNES TRAVAILLEURS DU CAMEROUN (AEJT CAM)</v>
      </c>
      <c r="F634" s="24" t="str" cm="1">
        <f t="array" ref="F634">_xlfn.XLOOKUP(Tableau4[[#This Row],[Nom_Beneficiaire]]&amp;H634,Classes!$D$2:$D$12000&amp;Classes!$E$2:$E$12000,Classes!$A$2:$A$12000)</f>
        <v>CLA029</v>
      </c>
      <c r="G634" s="17" t="str">
        <f>VLOOKUP(D634,Consolidation!B:AA,25,FALSE)</f>
        <v>708I</v>
      </c>
      <c r="H634" s="40">
        <f>VLOOKUP(D634,Consolidation!$B$2:$AH$11999,23,FALSE)</f>
        <v>1</v>
      </c>
      <c r="I634" s="65" t="str">
        <f>IF(Tableau4[[#This Row],[Cohorte]]="", "Inactif",
    IF(Tableau4[[#This Row],[Cohorte]]&gt;=30%, "Actif",
       IF(Tableau4[[#This Row],[Cohorte]]&lt;=25%, "Inactif", "À Vérifier")))</f>
        <v>Actif</v>
      </c>
    </row>
    <row r="635" spans="1:9" ht="29.5" customHeight="1" x14ac:dyDescent="0.35">
      <c r="A635" s="16" t="str">
        <f>IF(D635&lt;&gt;"","APP"&amp;TEXT(COUNTA($D$2:D635),"000"),"")</f>
        <v>APP634</v>
      </c>
      <c r="B635" s="17" t="str">
        <f>Individus[[#This Row],[ID_Individu]]</f>
        <v>IND634</v>
      </c>
      <c r="C635" s="17" t="str">
        <f>IFERROR(VLOOKUP(E635,Beneficiaires!B:C,2,FALSE),"Non trouvé")</f>
        <v>BEN008</v>
      </c>
      <c r="D635" s="17" t="str">
        <f>Consolication[[#This Row],[Nom et prénom 0 Name &amp; first name]]</f>
        <v>NWAL A NDIEMI ETIENNE</v>
      </c>
      <c r="E635" s="17" t="str">
        <f>VLOOKUP(D635,Consolidation!B:AA,2,FALSE)</f>
        <v>ASSOCIATION DES ENFANTS ET JEUNES TRAVAILLEURS DU CAMEROUN (AEJT CAM)</v>
      </c>
      <c r="F635" s="24" t="str" cm="1">
        <f t="array" ref="F635">_xlfn.XLOOKUP(Tableau4[[#This Row],[Nom_Beneficiaire]]&amp;H635,Classes!$D$2:$D$12000&amp;Classes!$E$2:$E$12000,Classes!$A$2:$A$12000)</f>
        <v>CLA029</v>
      </c>
      <c r="G635" s="17" t="str">
        <f>VLOOKUP(D635,Consolidation!B:AA,25,FALSE)</f>
        <v>L7E4</v>
      </c>
      <c r="H635" s="40">
        <f>VLOOKUP(D635,Consolidation!$B$2:$AH$11999,23,FALSE)</f>
        <v>1</v>
      </c>
      <c r="I635" s="65" t="str">
        <f>IF(Tableau4[[#This Row],[Cohorte]]="", "Inactif",
    IF(Tableau4[[#This Row],[Cohorte]]&gt;=30%, "Actif",
       IF(Tableau4[[#This Row],[Cohorte]]&lt;=25%, "Inactif", "À Vérifier")))</f>
        <v>Actif</v>
      </c>
    </row>
    <row r="636" spans="1:9" ht="29.5" customHeight="1" x14ac:dyDescent="0.35">
      <c r="A636" s="16" t="str">
        <f>IF(D636&lt;&gt;"","APP"&amp;TEXT(COUNTA($D$2:D636),"000"),"")</f>
        <v>APP635</v>
      </c>
      <c r="B636" s="17" t="str">
        <f>Individus[[#This Row],[ID_Individu]]</f>
        <v>IND635</v>
      </c>
      <c r="C636" s="17" t="str">
        <f>IFERROR(VLOOKUP(E636,Beneficiaires!B:C,2,FALSE),"Non trouvé")</f>
        <v>BEN008</v>
      </c>
      <c r="D636" s="17" t="str">
        <f>Consolication[[#This Row],[Nom et prénom 0 Name &amp; first name]]</f>
        <v>NGANDI MBENA Yvette Suzanne</v>
      </c>
      <c r="E636" s="17" t="str">
        <f>VLOOKUP(D636,Consolidation!B:AA,2,FALSE)</f>
        <v>ASSOCIATION DES ENFANTS ET JEUNES TRAVAILLEURS DU CAMEROUN (AEJT CAM)</v>
      </c>
      <c r="F636" s="24" t="str" cm="1">
        <f t="array" ref="F636">_xlfn.XLOOKUP(Tableau4[[#This Row],[Nom_Beneficiaire]]&amp;H636,Classes!$D$2:$D$12000&amp;Classes!$E$2:$E$12000,Classes!$A$2:$A$12000)</f>
        <v>CLA029</v>
      </c>
      <c r="G636" s="17" t="str">
        <f>VLOOKUP(D636,Consolidation!B:AA,25,FALSE)</f>
        <v>7CTP</v>
      </c>
      <c r="H636" s="40">
        <f>VLOOKUP(D636,Consolidation!$B$2:$AH$11999,23,FALSE)</f>
        <v>1</v>
      </c>
      <c r="I636" s="65" t="str">
        <f>IF(Tableau4[[#This Row],[Cohorte]]="", "Inactif",
    IF(Tableau4[[#This Row],[Cohorte]]&gt;=30%, "Actif",
       IF(Tableau4[[#This Row],[Cohorte]]&lt;=25%, "Inactif", "À Vérifier")))</f>
        <v>Actif</v>
      </c>
    </row>
    <row r="637" spans="1:9" ht="29.5" customHeight="1" x14ac:dyDescent="0.35">
      <c r="A637" s="16" t="str">
        <f>IF(D637&lt;&gt;"","APP"&amp;TEXT(COUNTA($D$2:D637),"000"),"")</f>
        <v>APP636</v>
      </c>
      <c r="B637" s="17" t="str">
        <f>Individus[[#This Row],[ID_Individu]]</f>
        <v>IND636</v>
      </c>
      <c r="C637" s="17" t="str">
        <f>IFERROR(VLOOKUP(E637,Beneficiaires!B:C,2,FALSE),"Non trouvé")</f>
        <v>BEN008</v>
      </c>
      <c r="D637" s="17" t="str">
        <f>Consolication[[#This Row],[Nom et prénom 0 Name &amp; first name]]</f>
        <v>ABADA ELANGA Lionnelle</v>
      </c>
      <c r="E637" s="17" t="str">
        <f>VLOOKUP(D637,Consolidation!B:AA,2,FALSE)</f>
        <v>ASSOCIATION DES ENFANTS ET JEUNES TRAVAILLEURS DU CAMEROUN (AEJT CAM)</v>
      </c>
      <c r="F637" s="24" t="str" cm="1">
        <f t="array" ref="F637">_xlfn.XLOOKUP(Tableau4[[#This Row],[Nom_Beneficiaire]]&amp;H637,Classes!$D$2:$D$12000&amp;Classes!$E$2:$E$12000,Classes!$A$2:$A$12000)</f>
        <v>CLA029</v>
      </c>
      <c r="G637" s="17" t="str">
        <f>VLOOKUP(D637,Consolidation!B:AA,25,FALSE)</f>
        <v>P46K</v>
      </c>
      <c r="H637" s="40">
        <f>VLOOKUP(D637,Consolidation!$B$2:$AH$11999,23,FALSE)</f>
        <v>1</v>
      </c>
      <c r="I637" s="65" t="str">
        <f>IF(Tableau4[[#This Row],[Cohorte]]="", "Inactif",
    IF(Tableau4[[#This Row],[Cohorte]]&gt;=30%, "Actif",
       IF(Tableau4[[#This Row],[Cohorte]]&lt;=25%, "Inactif", "À Vérifier")))</f>
        <v>Actif</v>
      </c>
    </row>
    <row r="638" spans="1:9" ht="29.5" customHeight="1" x14ac:dyDescent="0.35">
      <c r="A638" s="16" t="str">
        <f>IF(D638&lt;&gt;"","APP"&amp;TEXT(COUNTA($D$2:D638),"000"),"")</f>
        <v>APP637</v>
      </c>
      <c r="B638" s="17" t="str">
        <f>Individus[[#This Row],[ID_Individu]]</f>
        <v>IND637</v>
      </c>
      <c r="C638" s="17" t="str">
        <f>IFERROR(VLOOKUP(E638,Beneficiaires!B:C,2,FALSE),"Non trouvé")</f>
        <v>BEN008</v>
      </c>
      <c r="D638" s="17" t="str">
        <f>Consolication[[#This Row],[Nom et prénom 0 Name &amp; first name]]</f>
        <v>NDZIE Marthe</v>
      </c>
      <c r="E638" s="17" t="str">
        <f>VLOOKUP(D638,Consolidation!B:AA,2,FALSE)</f>
        <v>ASSOCIATION DES ENFANTS ET JEUNES TRAVAILLEURS DU CAMEROUN (AEJT CAM)</v>
      </c>
      <c r="F638" s="24" t="str" cm="1">
        <f t="array" ref="F638">_xlfn.XLOOKUP(Tableau4[[#This Row],[Nom_Beneficiaire]]&amp;H638,Classes!$D$2:$D$12000&amp;Classes!$E$2:$E$12000,Classes!$A$2:$A$12000)</f>
        <v>CLA029</v>
      </c>
      <c r="G638" s="17" t="str">
        <f>VLOOKUP(D638,Consolidation!B:AA,25,FALSE)</f>
        <v>KEOD</v>
      </c>
      <c r="H638" s="40">
        <f>VLOOKUP(D638,Consolidation!$B$2:$AH$11999,23,FALSE)</f>
        <v>1</v>
      </c>
      <c r="I638" s="65" t="str">
        <f>IF(Tableau4[[#This Row],[Cohorte]]="", "Inactif",
    IF(Tableau4[[#This Row],[Cohorte]]&gt;=30%, "Actif",
       IF(Tableau4[[#This Row],[Cohorte]]&lt;=25%, "Inactif", "À Vérifier")))</f>
        <v>Actif</v>
      </c>
    </row>
    <row r="639" spans="1:9" ht="29.5" customHeight="1" x14ac:dyDescent="0.35">
      <c r="A639" s="16" t="str">
        <f>IF(D639&lt;&gt;"","APP"&amp;TEXT(COUNTA($D$2:D639),"000"),"")</f>
        <v>APP638</v>
      </c>
      <c r="B639" s="17" t="str">
        <f>Individus[[#This Row],[ID_Individu]]</f>
        <v>IND638</v>
      </c>
      <c r="C639" s="17" t="str">
        <f>IFERROR(VLOOKUP(E639,Beneficiaires!B:C,2,FALSE),"Non trouvé")</f>
        <v>BEN008</v>
      </c>
      <c r="D639" s="17" t="str">
        <f>Consolication[[#This Row],[Nom et prénom 0 Name &amp; first name]]</f>
        <v>NDINGA Michael</v>
      </c>
      <c r="E639" s="17" t="str">
        <f>VLOOKUP(D639,Consolidation!B:AA,2,FALSE)</f>
        <v>ASSOCIATION DES ENFANTS ET JEUNES TRAVAILLEURS DU CAMEROUN (AEJT CAM)</v>
      </c>
      <c r="F639" s="24" t="str" cm="1">
        <f t="array" ref="F639">_xlfn.XLOOKUP(Tableau4[[#This Row],[Nom_Beneficiaire]]&amp;H639,Classes!$D$2:$D$12000&amp;Classes!$E$2:$E$12000,Classes!$A$2:$A$12000)</f>
        <v>CLA029</v>
      </c>
      <c r="G639" s="17" t="str">
        <f>VLOOKUP(D639,Consolidation!B:AA,25,FALSE)</f>
        <v>EJ56</v>
      </c>
      <c r="H639" s="40">
        <f>VLOOKUP(D639,Consolidation!$B$2:$AH$11999,23,FALSE)</f>
        <v>1</v>
      </c>
      <c r="I639" s="65" t="str">
        <f>IF(Tableau4[[#This Row],[Cohorte]]="", "Inactif",
    IF(Tableau4[[#This Row],[Cohorte]]&gt;=30%, "Actif",
       IF(Tableau4[[#This Row],[Cohorte]]&lt;=25%, "Inactif", "À Vérifier")))</f>
        <v>Actif</v>
      </c>
    </row>
    <row r="640" spans="1:9" ht="29.5" customHeight="1" x14ac:dyDescent="0.35">
      <c r="A640" s="16" t="str">
        <f>IF(D640&lt;&gt;"","APP"&amp;TEXT(COUNTA($D$2:D640),"000"),"")</f>
        <v>APP639</v>
      </c>
      <c r="B640" s="17" t="str">
        <f>Individus[[#This Row],[ID_Individu]]</f>
        <v>IND639</v>
      </c>
      <c r="C640" s="17" t="str">
        <f>IFERROR(VLOOKUP(E640,Beneficiaires!B:C,2,FALSE),"Non trouvé")</f>
        <v>BEN008</v>
      </c>
      <c r="D640" s="17" t="str">
        <f>Consolication[[#This Row],[Nom et prénom 0 Name &amp; first name]]</f>
        <v>EYONG STANLEY</v>
      </c>
      <c r="E640" s="17" t="str">
        <f>VLOOKUP(D640,Consolidation!B:AA,2,FALSE)</f>
        <v>ASSOCIATION DES ENFANTS ET JEUNES TRAVAILLEURS DU CAMEROUN (AEJT CAM)</v>
      </c>
      <c r="F640" s="24" t="str" cm="1">
        <f t="array" ref="F640">_xlfn.XLOOKUP(Tableau4[[#This Row],[Nom_Beneficiaire]]&amp;H640,Classes!$D$2:$D$12000&amp;Classes!$E$2:$E$12000,Classes!$A$2:$A$12000)</f>
        <v>CLA029</v>
      </c>
      <c r="G640" s="17" t="str">
        <f>VLOOKUP(D640,Consolidation!B:AA,25,FALSE)</f>
        <v>L0P1</v>
      </c>
      <c r="H640" s="40">
        <f>VLOOKUP(D640,Consolidation!$B$2:$AH$11999,23,FALSE)</f>
        <v>1</v>
      </c>
      <c r="I640" s="65" t="str">
        <f>IF(Tableau4[[#This Row],[Cohorte]]="", "Inactif",
    IF(Tableau4[[#This Row],[Cohorte]]&gt;=30%, "Actif",
       IF(Tableau4[[#This Row],[Cohorte]]&lt;=25%, "Inactif", "À Vérifier")))</f>
        <v>Actif</v>
      </c>
    </row>
    <row r="641" spans="1:9" ht="29.5" customHeight="1" x14ac:dyDescent="0.35">
      <c r="A641" s="16" t="str">
        <f>IF(D641&lt;&gt;"","APP"&amp;TEXT(COUNTA($D$2:D641),"000"),"")</f>
        <v>APP640</v>
      </c>
      <c r="B641" s="17" t="str">
        <f>Individus[[#This Row],[ID_Individu]]</f>
        <v>IND640</v>
      </c>
      <c r="C641" s="17" t="str">
        <f>IFERROR(VLOOKUP(E641,Beneficiaires!B:C,2,FALSE),"Non trouvé")</f>
        <v>BEN008</v>
      </c>
      <c r="D641" s="17" t="str">
        <f>Consolication[[#This Row],[Nom et prénom 0 Name &amp; first name]]</f>
        <v>NNOMO ESSIMBI</v>
      </c>
      <c r="E641" s="17" t="str">
        <f>VLOOKUP(D641,Consolidation!B:AA,2,FALSE)</f>
        <v>ASSOCIATION DES ENFANTS ET JEUNES TRAVAILLEURS DU CAMEROUN (AEJT CAM)</v>
      </c>
      <c r="F641" s="24" t="str" cm="1">
        <f t="array" ref="F641">_xlfn.XLOOKUP(Tableau4[[#This Row],[Nom_Beneficiaire]]&amp;H641,Classes!$D$2:$D$12000&amp;Classes!$E$2:$E$12000,Classes!$A$2:$A$12000)</f>
        <v>CLA029</v>
      </c>
      <c r="G641" s="17" t="str">
        <f>VLOOKUP(D641,Consolidation!B:AA,25,FALSE)</f>
        <v>080N</v>
      </c>
      <c r="H641" s="40">
        <f>VLOOKUP(D641,Consolidation!$B$2:$AH$11999,23,FALSE)</f>
        <v>1</v>
      </c>
      <c r="I641" s="65" t="str">
        <f>IF(Tableau4[[#This Row],[Cohorte]]="", "Inactif",
    IF(Tableau4[[#This Row],[Cohorte]]&gt;=30%, "Actif",
       IF(Tableau4[[#This Row],[Cohorte]]&lt;=25%, "Inactif", "À Vérifier")))</f>
        <v>Actif</v>
      </c>
    </row>
    <row r="642" spans="1:9" ht="29.5" customHeight="1" x14ac:dyDescent="0.35">
      <c r="A642" s="16" t="str">
        <f>IF(D642&lt;&gt;"","APP"&amp;TEXT(COUNTA($D$2:D642),"000"),"")</f>
        <v>APP641</v>
      </c>
      <c r="B642" s="17" t="str">
        <f>Individus[[#This Row],[ID_Individu]]</f>
        <v>IND641</v>
      </c>
      <c r="C642" s="17" t="str">
        <f>IFERROR(VLOOKUP(E642,Beneficiaires!B:C,2,FALSE),"Non trouvé")</f>
        <v>BEN008</v>
      </c>
      <c r="D642" s="17" t="str">
        <f>Consolication[[#This Row],[Nom et prénom 0 Name &amp; first name]]</f>
        <v>MATIA Anastasie Murielle</v>
      </c>
      <c r="E642" s="17" t="str">
        <f>VLOOKUP(D642,Consolidation!B:AA,2,FALSE)</f>
        <v>ASSOCIATION DES ENFANTS ET JEUNES TRAVAILLEURS DU CAMEROUN (AEJT CAM)</v>
      </c>
      <c r="F642" s="24" t="str" cm="1">
        <f t="array" ref="F642">_xlfn.XLOOKUP(Tableau4[[#This Row],[Nom_Beneficiaire]]&amp;H642,Classes!$D$2:$D$12000&amp;Classes!$E$2:$E$12000,Classes!$A$2:$A$12000)</f>
        <v>CLA029</v>
      </c>
      <c r="G642" s="17" t="str">
        <f>VLOOKUP(D642,Consolidation!B:AA,25,FALSE)</f>
        <v>1OP3</v>
      </c>
      <c r="H642" s="40">
        <f>VLOOKUP(D642,Consolidation!$B$2:$AH$11999,23,FALSE)</f>
        <v>1</v>
      </c>
      <c r="I642" s="65" t="str">
        <f>IF(Tableau4[[#This Row],[Cohorte]]="", "Inactif",
    IF(Tableau4[[#This Row],[Cohorte]]&gt;=30%, "Actif",
       IF(Tableau4[[#This Row],[Cohorte]]&lt;=25%, "Inactif", "À Vérifier")))</f>
        <v>Actif</v>
      </c>
    </row>
    <row r="643" spans="1:9" ht="29.5" customHeight="1" x14ac:dyDescent="0.35">
      <c r="A643" s="16" t="str">
        <f>IF(D643&lt;&gt;"","APP"&amp;TEXT(COUNTA($D$2:D643),"000"),"")</f>
        <v>APP642</v>
      </c>
      <c r="B643" s="17" t="str">
        <f>Individus[[#This Row],[ID_Individu]]</f>
        <v>IND642</v>
      </c>
      <c r="C643" s="17" t="str">
        <f>IFERROR(VLOOKUP(E643,Beneficiaires!B:C,2,FALSE),"Non trouvé")</f>
        <v>BEN008</v>
      </c>
      <c r="D643" s="17" t="str">
        <f>Consolication[[#This Row],[Nom et prénom 0 Name &amp; first name]]</f>
        <v>ALIMA Georges Doria</v>
      </c>
      <c r="E643" s="17" t="str">
        <f>VLOOKUP(D643,Consolidation!B:AA,2,FALSE)</f>
        <v>ASSOCIATION DES ENFANTS ET JEUNES TRAVAILLEURS DU CAMEROUN (AEJT CAM)</v>
      </c>
      <c r="F643" s="24" t="str" cm="1">
        <f t="array" ref="F643">_xlfn.XLOOKUP(Tableau4[[#This Row],[Nom_Beneficiaire]]&amp;H643,Classes!$D$2:$D$12000&amp;Classes!$E$2:$E$12000,Classes!$A$2:$A$12000)</f>
        <v>CLA029</v>
      </c>
      <c r="G643" s="17" t="str">
        <f>VLOOKUP(D643,Consolidation!B:AA,25,FALSE)</f>
        <v>HVQB</v>
      </c>
      <c r="H643" s="40">
        <f>VLOOKUP(D643,Consolidation!$B$2:$AH$11999,23,FALSE)</f>
        <v>1</v>
      </c>
      <c r="I643" s="65" t="str">
        <f>IF(Tableau4[[#This Row],[Cohorte]]="", "Inactif",
    IF(Tableau4[[#This Row],[Cohorte]]&gt;=30%, "Actif",
       IF(Tableau4[[#This Row],[Cohorte]]&lt;=25%, "Inactif", "À Vérifier")))</f>
        <v>Actif</v>
      </c>
    </row>
    <row r="644" spans="1:9" ht="29.5" customHeight="1" x14ac:dyDescent="0.35">
      <c r="A644" s="16" t="str">
        <f>IF(D644&lt;&gt;"","APP"&amp;TEXT(COUNTA($D$2:D644),"000"),"")</f>
        <v>APP643</v>
      </c>
      <c r="B644" s="17" t="str">
        <f>Individus[[#This Row],[ID_Individu]]</f>
        <v>IND643</v>
      </c>
      <c r="C644" s="17" t="str">
        <f>IFERROR(VLOOKUP(E644,Beneficiaires!B:C,2,FALSE),"Non trouvé")</f>
        <v>BEN008</v>
      </c>
      <c r="D644" s="17" t="str">
        <f>Consolication[[#This Row],[Nom et prénom 0 Name &amp; first name]]</f>
        <v>MAFFO TAMBO Boliane Jessica</v>
      </c>
      <c r="E644" s="17" t="str">
        <f>VLOOKUP(D644,Consolidation!B:AA,2,FALSE)</f>
        <v>ASSOCIATION DES ENFANTS ET JEUNES TRAVAILLEURS DU CAMEROUN (AEJT CAM)</v>
      </c>
      <c r="F644" s="24" t="str" cm="1">
        <f t="array" ref="F644">_xlfn.XLOOKUP(Tableau4[[#This Row],[Nom_Beneficiaire]]&amp;H644,Classes!$D$2:$D$12000&amp;Classes!$E$2:$E$12000,Classes!$A$2:$A$12000)</f>
        <v>CLA029</v>
      </c>
      <c r="G644" s="17" t="str">
        <f>VLOOKUP(D644,Consolidation!B:AA,25,FALSE)</f>
        <v>2D8A</v>
      </c>
      <c r="H644" s="40">
        <f>VLOOKUP(D644,Consolidation!$B$2:$AH$11999,23,FALSE)</f>
        <v>1</v>
      </c>
      <c r="I644" s="65" t="str">
        <f>IF(Tableau4[[#This Row],[Cohorte]]="", "Inactif",
    IF(Tableau4[[#This Row],[Cohorte]]&gt;=30%, "Actif",
       IF(Tableau4[[#This Row],[Cohorte]]&lt;=25%, "Inactif", "À Vérifier")))</f>
        <v>Actif</v>
      </c>
    </row>
    <row r="645" spans="1:9" ht="29.5" customHeight="1" x14ac:dyDescent="0.35">
      <c r="A645" s="16" t="str">
        <f>IF(D645&lt;&gt;"","APP"&amp;TEXT(COUNTA($D$2:D645),"000"),"")</f>
        <v>APP644</v>
      </c>
      <c r="B645" s="17" t="str">
        <f>Individus[[#This Row],[ID_Individu]]</f>
        <v>IND644</v>
      </c>
      <c r="C645" s="17" t="str">
        <f>IFERROR(VLOOKUP(E645,Beneficiaires!B:C,2,FALSE),"Non trouvé")</f>
        <v>BEN008</v>
      </c>
      <c r="D645" s="17" t="str">
        <f>Consolication[[#This Row],[Nom et prénom 0 Name &amp; first name]]</f>
        <v>KAMMEGNE PENLAP Kevin Steeve</v>
      </c>
      <c r="E645" s="17" t="str">
        <f>VLOOKUP(D645,Consolidation!B:AA,2,FALSE)</f>
        <v>ASSOCIATION DES ENFANTS ET JEUNES TRAVAILLEURS DU CAMEROUN (AEJT CAM)</v>
      </c>
      <c r="F645" s="24" t="str" cm="1">
        <f t="array" ref="F645">_xlfn.XLOOKUP(Tableau4[[#This Row],[Nom_Beneficiaire]]&amp;H645,Classes!$D$2:$D$12000&amp;Classes!$E$2:$E$12000,Classes!$A$2:$A$12000)</f>
        <v>CLA029</v>
      </c>
      <c r="G645" s="17" t="str">
        <f>VLOOKUP(D645,Consolidation!B:AA,25,FALSE)</f>
        <v>8VH7</v>
      </c>
      <c r="H645" s="40">
        <f>VLOOKUP(D645,Consolidation!$B$2:$AH$11999,23,FALSE)</f>
        <v>1</v>
      </c>
      <c r="I645" s="65" t="str">
        <f>IF(Tableau4[[#This Row],[Cohorte]]="", "Inactif",
    IF(Tableau4[[#This Row],[Cohorte]]&gt;=30%, "Actif",
       IF(Tableau4[[#This Row],[Cohorte]]&lt;=25%, "Inactif", "À Vérifier")))</f>
        <v>Actif</v>
      </c>
    </row>
    <row r="646" spans="1:9" ht="29.5" customHeight="1" x14ac:dyDescent="0.35">
      <c r="A646" s="16" t="str">
        <f>IF(D646&lt;&gt;"","APP"&amp;TEXT(COUNTA($D$2:D646),"000"),"")</f>
        <v>APP645</v>
      </c>
      <c r="B646" s="17" t="str">
        <f>Individus[[#This Row],[ID_Individu]]</f>
        <v>IND645</v>
      </c>
      <c r="C646" s="17" t="str">
        <f>IFERROR(VLOOKUP(E646,Beneficiaires!B:C,2,FALSE),"Non trouvé")</f>
        <v>BEN008</v>
      </c>
      <c r="D646" s="17" t="str">
        <f>Consolication[[#This Row],[Nom et prénom 0 Name &amp; first name]]</f>
        <v>NDOUMVE NDOUMVE JOEL</v>
      </c>
      <c r="E646" s="17" t="str">
        <f>VLOOKUP(D646,Consolidation!B:AA,2,FALSE)</f>
        <v>ASSOCIATION DES ENFANTS ET JEUNES TRAVAILLEURS DU CAMEROUN (AEJT CAM)</v>
      </c>
      <c r="F646" s="24" t="str" cm="1">
        <f t="array" ref="F646">_xlfn.XLOOKUP(Tableau4[[#This Row],[Nom_Beneficiaire]]&amp;H646,Classes!$D$2:$D$12000&amp;Classes!$E$2:$E$12000,Classes!$A$2:$A$12000)</f>
        <v>CLA029</v>
      </c>
      <c r="G646" s="17" t="str">
        <f>VLOOKUP(D646,Consolidation!B:AA,25,FALSE)</f>
        <v>301F</v>
      </c>
      <c r="H646" s="40">
        <f>VLOOKUP(D646,Consolidation!$B$2:$AH$11999,23,FALSE)</f>
        <v>1</v>
      </c>
      <c r="I646" s="65" t="str">
        <f>IF(Tableau4[[#This Row],[Cohorte]]="", "Inactif",
    IF(Tableau4[[#This Row],[Cohorte]]&gt;=30%, "Actif",
       IF(Tableau4[[#This Row],[Cohorte]]&lt;=25%, "Inactif", "À Vérifier")))</f>
        <v>Actif</v>
      </c>
    </row>
    <row r="647" spans="1:9" ht="29.5" customHeight="1" x14ac:dyDescent="0.35">
      <c r="A647" s="16" t="str">
        <f>IF(D647&lt;&gt;"","APP"&amp;TEXT(COUNTA($D$2:D647),"000"),"")</f>
        <v>APP646</v>
      </c>
      <c r="B647" s="17" t="str">
        <f>Individus[[#This Row],[ID_Individu]]</f>
        <v>IND646</v>
      </c>
      <c r="C647" s="17" t="str">
        <f>IFERROR(VLOOKUP(E647,Beneficiaires!B:C,2,FALSE),"Non trouvé")</f>
        <v>BEN008</v>
      </c>
      <c r="D647" s="17" t="str">
        <f>Consolication[[#This Row],[Nom et prénom 0 Name &amp; first name]]</f>
        <v>OWONO MBALLA CUNIBERT</v>
      </c>
      <c r="E647" s="17" t="str">
        <f>VLOOKUP(D647,Consolidation!B:AA,2,FALSE)</f>
        <v>ASSOCIATION DES ENFANTS ET JEUNES TRAVAILLEURS DU CAMEROUN (AEJT CAM)</v>
      </c>
      <c r="F647" s="24" t="str" cm="1">
        <f t="array" ref="F647">_xlfn.XLOOKUP(Tableau4[[#This Row],[Nom_Beneficiaire]]&amp;H647,Classes!$D$2:$D$12000&amp;Classes!$E$2:$E$12000,Classes!$A$2:$A$12000)</f>
        <v>CLA029</v>
      </c>
      <c r="G647" s="17" t="str">
        <f>VLOOKUP(D647,Consolidation!B:AA,25,FALSE)</f>
        <v>R1Y9</v>
      </c>
      <c r="H647" s="40">
        <f>VLOOKUP(D647,Consolidation!$B$2:$AH$11999,23,FALSE)</f>
        <v>1</v>
      </c>
      <c r="I647" s="65" t="str">
        <f>IF(Tableau4[[#This Row],[Cohorte]]="", "Inactif",
    IF(Tableau4[[#This Row],[Cohorte]]&gt;=30%, "Actif",
       IF(Tableau4[[#This Row],[Cohorte]]&lt;=25%, "Inactif", "À Vérifier")))</f>
        <v>Actif</v>
      </c>
    </row>
    <row r="648" spans="1:9" ht="29.5" customHeight="1" x14ac:dyDescent="0.35">
      <c r="A648" s="16" t="str">
        <f>IF(D648&lt;&gt;"","APP"&amp;TEXT(COUNTA($D$2:D648),"000"),"")</f>
        <v>APP647</v>
      </c>
      <c r="B648" s="17" t="str">
        <f>Individus[[#This Row],[ID_Individu]]</f>
        <v>IND647</v>
      </c>
      <c r="C648" s="17" t="str">
        <f>IFERROR(VLOOKUP(E648,Beneficiaires!B:C,2,FALSE),"Non trouvé")</f>
        <v>BEN008</v>
      </c>
      <c r="D648" s="17" t="str">
        <f>Consolication[[#This Row],[Nom et prénom 0 Name &amp; first name]]</f>
        <v>ESSOMBA Etienne Boris</v>
      </c>
      <c r="E648" s="17" t="str">
        <f>VLOOKUP(D648,Consolidation!B:AA,2,FALSE)</f>
        <v>ASSOCIATION DES ENFANTS ET JEUNES TRAVAILLEURS DU CAMEROUN (AEJT CAM)</v>
      </c>
      <c r="F648" s="24" t="str" cm="1">
        <f t="array" ref="F648">_xlfn.XLOOKUP(Tableau4[[#This Row],[Nom_Beneficiaire]]&amp;H648,Classes!$D$2:$D$12000&amp;Classes!$E$2:$E$12000,Classes!$A$2:$A$12000)</f>
        <v>CLA029</v>
      </c>
      <c r="G648" s="17" t="str">
        <f>VLOOKUP(D648,Consolidation!B:AA,25,FALSE)</f>
        <v>138S</v>
      </c>
      <c r="H648" s="40">
        <f>VLOOKUP(D648,Consolidation!$B$2:$AH$11999,23,FALSE)</f>
        <v>1</v>
      </c>
      <c r="I648" s="65" t="str">
        <f>IF(Tableau4[[#This Row],[Cohorte]]="", "Inactif",
    IF(Tableau4[[#This Row],[Cohorte]]&gt;=30%, "Actif",
       IF(Tableau4[[#This Row],[Cohorte]]&lt;=25%, "Inactif", "À Vérifier")))</f>
        <v>Actif</v>
      </c>
    </row>
    <row r="649" spans="1:9" ht="29.5" customHeight="1" x14ac:dyDescent="0.35">
      <c r="A649" s="16" t="str">
        <f>IF(D649&lt;&gt;"","APP"&amp;TEXT(COUNTA($D$2:D649),"000"),"")</f>
        <v>APP648</v>
      </c>
      <c r="B649" s="17" t="str">
        <f>Individus[[#This Row],[ID_Individu]]</f>
        <v>IND648</v>
      </c>
      <c r="C649" s="17" t="str">
        <f>IFERROR(VLOOKUP(E649,Beneficiaires!B:C,2,FALSE),"Non trouvé")</f>
        <v>BEN008</v>
      </c>
      <c r="D649" s="17" t="str">
        <f>Consolication[[#This Row],[Nom et prénom 0 Name &amp; first name]]</f>
        <v>MENGUE Sylvie Rosalie</v>
      </c>
      <c r="E649" s="17" t="str">
        <f>VLOOKUP(D649,Consolidation!B:AA,2,FALSE)</f>
        <v>ASSOCIATION DES ENFANTS ET JEUNES TRAVAILLEURS DU CAMEROUN (AEJT CAM)</v>
      </c>
      <c r="F649" s="24" t="str" cm="1">
        <f t="array" ref="F649">_xlfn.XLOOKUP(Tableau4[[#This Row],[Nom_Beneficiaire]]&amp;H649,Classes!$D$2:$D$12000&amp;Classes!$E$2:$E$12000,Classes!$A$2:$A$12000)</f>
        <v>CLA029</v>
      </c>
      <c r="G649" s="17" t="str">
        <f>VLOOKUP(D649,Consolidation!B:AA,25,FALSE)</f>
        <v>709O</v>
      </c>
      <c r="H649" s="40">
        <f>VLOOKUP(D649,Consolidation!$B$2:$AH$11999,23,FALSE)</f>
        <v>1</v>
      </c>
      <c r="I649" s="65" t="str">
        <f>IF(Tableau4[[#This Row],[Cohorte]]="", "Inactif",
    IF(Tableau4[[#This Row],[Cohorte]]&gt;=30%, "Actif",
       IF(Tableau4[[#This Row],[Cohorte]]&lt;=25%, "Inactif", "À Vérifier")))</f>
        <v>Actif</v>
      </c>
    </row>
    <row r="650" spans="1:9" ht="29.5" customHeight="1" x14ac:dyDescent="0.35">
      <c r="A650" s="16" t="str">
        <f>IF(D650&lt;&gt;"","APP"&amp;TEXT(COUNTA($D$2:D650),"000"),"")</f>
        <v>APP649</v>
      </c>
      <c r="B650" s="17" t="str">
        <f>Individus[[#This Row],[ID_Individu]]</f>
        <v>IND649</v>
      </c>
      <c r="C650" s="17" t="str">
        <f>IFERROR(VLOOKUP(E650,Beneficiaires!B:C,2,FALSE),"Non trouvé")</f>
        <v>BEN004</v>
      </c>
      <c r="D650" s="17" t="str">
        <f>Consolication[[#This Row],[Nom et prénom 0 Name &amp; first name]]</f>
        <v>ABONANG Germaine Sylvanie</v>
      </c>
      <c r="E650" s="17" t="str">
        <f>VLOOKUP(D650,Consolidation!B:AA,2,FALSE)</f>
        <v>CHAMBRE D'AGRICULTURE, DES PÊCHES, DE L'ELEVAGE ET DES FORÊTS DU CAMEROUN (CAPEF)</v>
      </c>
      <c r="F650" s="24" t="str" cm="1">
        <f t="array" ref="F650">_xlfn.XLOOKUP(Tableau4[[#This Row],[Nom_Beneficiaire]]&amp;H650,Classes!$D$2:$D$12000&amp;Classes!$E$2:$E$12000,Classes!$A$2:$A$12000)</f>
        <v>CLA015</v>
      </c>
      <c r="G650" s="17" t="str">
        <f>VLOOKUP(D650,Consolidation!B:AA,25,FALSE)</f>
        <v>L22Q</v>
      </c>
      <c r="H650" s="40">
        <f>VLOOKUP(D650,Consolidation!$B$2:$AH$11999,23,FALSE)</f>
        <v>1</v>
      </c>
      <c r="I650" s="65" t="str">
        <f>IF(Tableau4[[#This Row],[Cohorte]]="", "Inactif",
    IF(Tableau4[[#This Row],[Cohorte]]&gt;=30%, "Actif",
       IF(Tableau4[[#This Row],[Cohorte]]&lt;=25%, "Inactif", "À Vérifier")))</f>
        <v>Actif</v>
      </c>
    </row>
    <row r="651" spans="1:9" ht="29.5" customHeight="1" x14ac:dyDescent="0.35">
      <c r="A651" s="16" t="str">
        <f>IF(D651&lt;&gt;"","APP"&amp;TEXT(COUNTA($D$2:D651),"000"),"")</f>
        <v>APP650</v>
      </c>
      <c r="B651" s="17" t="str">
        <f>Individus[[#This Row],[ID_Individu]]</f>
        <v>IND650</v>
      </c>
      <c r="C651" s="17" t="str">
        <f>IFERROR(VLOOKUP(E651,Beneficiaires!B:C,2,FALSE),"Non trouvé")</f>
        <v>BEN004</v>
      </c>
      <c r="D651" s="17" t="str">
        <f>Consolication[[#This Row],[Nom et prénom 0 Name &amp; first name]]</f>
        <v>ADZABA Christelle</v>
      </c>
      <c r="E651" s="17" t="str">
        <f>VLOOKUP(D651,Consolidation!B:AA,2,FALSE)</f>
        <v>CHAMBRE D'AGRICULTURE, DES PÊCHES, DE L'ELEVAGE ET DES FORÊTS DU CAMEROUN (CAPEF)</v>
      </c>
      <c r="F651" s="24" t="str" cm="1">
        <f t="array" ref="F651">_xlfn.XLOOKUP(Tableau4[[#This Row],[Nom_Beneficiaire]]&amp;H651,Classes!$D$2:$D$12000&amp;Classes!$E$2:$E$12000,Classes!$A$2:$A$12000)</f>
        <v>CLA015</v>
      </c>
      <c r="G651" s="17" t="str">
        <f>VLOOKUP(D651,Consolidation!B:AA,25,FALSE)</f>
        <v>46CP</v>
      </c>
      <c r="H651" s="40">
        <f>VLOOKUP(D651,Consolidation!$B$2:$AH$11999,23,FALSE)</f>
        <v>1</v>
      </c>
      <c r="I651" s="65" t="str">
        <f>IF(Tableau4[[#This Row],[Cohorte]]="", "Inactif",
    IF(Tableau4[[#This Row],[Cohorte]]&gt;=30%, "Actif",
       IF(Tableau4[[#This Row],[Cohorte]]&lt;=25%, "Inactif", "À Vérifier")))</f>
        <v>Actif</v>
      </c>
    </row>
    <row r="652" spans="1:9" ht="29.5" customHeight="1" x14ac:dyDescent="0.35">
      <c r="A652" s="16" t="str">
        <f>IF(D652&lt;&gt;"","APP"&amp;TEXT(COUNTA($D$2:D652),"000"),"")</f>
        <v>APP651</v>
      </c>
      <c r="B652" s="17" t="str">
        <f>Individus[[#This Row],[ID_Individu]]</f>
        <v>IND651</v>
      </c>
      <c r="C652" s="17" t="str">
        <f>IFERROR(VLOOKUP(E652,Beneficiaires!B:C,2,FALSE),"Non trouvé")</f>
        <v>BEN004</v>
      </c>
      <c r="D652" s="17" t="str">
        <f>Consolication[[#This Row],[Nom et prénom 0 Name &amp; first name]]</f>
        <v>AMENGLE Giovanni Flinth</v>
      </c>
      <c r="E652" s="17" t="str">
        <f>VLOOKUP(D652,Consolidation!B:AA,2,FALSE)</f>
        <v>CHAMBRE D'AGRICULTURE, DES PÊCHES, DE L'ELEVAGE ET DES FORÊTS DU CAMEROUN (CAPEF)</v>
      </c>
      <c r="F652" s="24" t="str" cm="1">
        <f t="array" ref="F652">_xlfn.XLOOKUP(Tableau4[[#This Row],[Nom_Beneficiaire]]&amp;H652,Classes!$D$2:$D$12000&amp;Classes!$E$2:$E$12000,Classes!$A$2:$A$12000)</f>
        <v>CLA015</v>
      </c>
      <c r="G652" s="17" t="str">
        <f>VLOOKUP(D652,Consolidation!B:AA,25,FALSE)</f>
        <v>GB57</v>
      </c>
      <c r="H652" s="40">
        <f>VLOOKUP(D652,Consolidation!$B$2:$AH$11999,23,FALSE)</f>
        <v>1</v>
      </c>
      <c r="I652" s="65" t="str">
        <f>IF(Tableau4[[#This Row],[Cohorte]]="", "Inactif",
    IF(Tableau4[[#This Row],[Cohorte]]&gt;=30%, "Actif",
       IF(Tableau4[[#This Row],[Cohorte]]&lt;=25%, "Inactif", "À Vérifier")))</f>
        <v>Actif</v>
      </c>
    </row>
    <row r="653" spans="1:9" ht="29.5" customHeight="1" x14ac:dyDescent="0.35">
      <c r="A653" s="16" t="str">
        <f>IF(D653&lt;&gt;"","APP"&amp;TEXT(COUNTA($D$2:D653),"000"),"")</f>
        <v>APP652</v>
      </c>
      <c r="B653" s="17" t="str">
        <f>Individus[[#This Row],[ID_Individu]]</f>
        <v>IND652</v>
      </c>
      <c r="C653" s="17" t="str">
        <f>IFERROR(VLOOKUP(E653,Beneficiaires!B:C,2,FALSE),"Non trouvé")</f>
        <v>BEN004</v>
      </c>
      <c r="D653" s="17" t="str">
        <f>Consolication[[#This Row],[Nom et prénom 0 Name &amp; first name]]</f>
        <v>AMINATOU Sabana</v>
      </c>
      <c r="E653" s="17" t="str">
        <f>VLOOKUP(D653,Consolidation!B:AA,2,FALSE)</f>
        <v>CHAMBRE D'AGRICULTURE, DES PÊCHES, DE L'ELEVAGE ET DES FORÊTS DU CAMEROUN (CAPEF)</v>
      </c>
      <c r="F653" s="24" t="str" cm="1">
        <f t="array" ref="F653">_xlfn.XLOOKUP(Tableau4[[#This Row],[Nom_Beneficiaire]]&amp;H653,Classes!$D$2:$D$12000&amp;Classes!$E$2:$E$12000,Classes!$A$2:$A$12000)</f>
        <v>CLA015</v>
      </c>
      <c r="G653" s="17" t="str">
        <f>VLOOKUP(D653,Consolidation!B:AA,25,FALSE)</f>
        <v>Z83G</v>
      </c>
      <c r="H653" s="40">
        <f>VLOOKUP(D653,Consolidation!$B$2:$AH$11999,23,FALSE)</f>
        <v>1</v>
      </c>
      <c r="I653" s="65" t="str">
        <f>IF(Tableau4[[#This Row],[Cohorte]]="", "Inactif",
    IF(Tableau4[[#This Row],[Cohorte]]&gt;=30%, "Actif",
       IF(Tableau4[[#This Row],[Cohorte]]&lt;=25%, "Inactif", "À Vérifier")))</f>
        <v>Actif</v>
      </c>
    </row>
    <row r="654" spans="1:9" ht="29.5" customHeight="1" x14ac:dyDescent="0.35">
      <c r="A654" s="16" t="str">
        <f>IF(D654&lt;&gt;"","APP"&amp;TEXT(COUNTA($D$2:D654),"000"),"")</f>
        <v>APP653</v>
      </c>
      <c r="B654" s="17" t="str">
        <f>Individus[[#This Row],[ID_Individu]]</f>
        <v>IND653</v>
      </c>
      <c r="C654" s="17" t="str">
        <f>IFERROR(VLOOKUP(E654,Beneficiaires!B:C,2,FALSE),"Non trouvé")</f>
        <v>BEN004</v>
      </c>
      <c r="D654" s="17" t="str">
        <f>Consolication[[#This Row],[Nom et prénom 0 Name &amp; first name]]</f>
        <v>ANGA NDOKA</v>
      </c>
      <c r="E654" s="17" t="str">
        <f>VLOOKUP(D654,Consolidation!B:AA,2,FALSE)</f>
        <v>CHAMBRE D'AGRICULTURE, DES PÊCHES, DE L'ELEVAGE ET DES FORÊTS DU CAMEROUN (CAPEF)</v>
      </c>
      <c r="F654" s="24" t="str" cm="1">
        <f t="array" ref="F654">_xlfn.XLOOKUP(Tableau4[[#This Row],[Nom_Beneficiaire]]&amp;H654,Classes!$D$2:$D$12000&amp;Classes!$E$2:$E$12000,Classes!$A$2:$A$12000)</f>
        <v>CLA015</v>
      </c>
      <c r="G654" s="17" t="str">
        <f>VLOOKUP(D654,Consolidation!B:AA,25,FALSE)</f>
        <v>QHKC</v>
      </c>
      <c r="H654" s="40">
        <f>VLOOKUP(D654,Consolidation!$B$2:$AH$11999,23,FALSE)</f>
        <v>1</v>
      </c>
      <c r="I654" s="65" t="str">
        <f>IF(Tableau4[[#This Row],[Cohorte]]="", "Inactif",
    IF(Tableau4[[#This Row],[Cohorte]]&gt;=30%, "Actif",
       IF(Tableau4[[#This Row],[Cohorte]]&lt;=25%, "Inactif", "À Vérifier")))</f>
        <v>Actif</v>
      </c>
    </row>
    <row r="655" spans="1:9" ht="29.5" customHeight="1" x14ac:dyDescent="0.35">
      <c r="A655" s="16" t="str">
        <f>IF(D655&lt;&gt;"","APP"&amp;TEXT(COUNTA($D$2:D655),"000"),"")</f>
        <v>APP654</v>
      </c>
      <c r="B655" s="17" t="str">
        <f>Individus[[#This Row],[ID_Individu]]</f>
        <v>IND654</v>
      </c>
      <c r="C655" s="17" t="str">
        <f>IFERROR(VLOOKUP(E655,Beneficiaires!B:C,2,FALSE),"Non trouvé")</f>
        <v>BEN004</v>
      </c>
      <c r="D655" s="17" t="str">
        <f>Consolication[[#This Row],[Nom et prénom 0 Name &amp; first name]]</f>
        <v>ATANGANA MELOUNOU Charles</v>
      </c>
      <c r="E655" s="17" t="str">
        <f>VLOOKUP(D655,Consolidation!B:AA,2,FALSE)</f>
        <v>CHAMBRE D'AGRICULTURE, DES PÊCHES, DE L'ELEVAGE ET DES FORÊTS DU CAMEROUN (CAPEF)</v>
      </c>
      <c r="F655" s="24" t="str" cm="1">
        <f t="array" ref="F655">_xlfn.XLOOKUP(Tableau4[[#This Row],[Nom_Beneficiaire]]&amp;H655,Classes!$D$2:$D$12000&amp;Classes!$E$2:$E$12000,Classes!$A$2:$A$12000)</f>
        <v>CLA015</v>
      </c>
      <c r="G655" s="17" t="str">
        <f>VLOOKUP(D655,Consolidation!B:AA,25,FALSE)</f>
        <v>4EVL</v>
      </c>
      <c r="H655" s="40">
        <f>VLOOKUP(D655,Consolidation!$B$2:$AH$11999,23,FALSE)</f>
        <v>1</v>
      </c>
      <c r="I655" s="65" t="str">
        <f>IF(Tableau4[[#This Row],[Cohorte]]="", "Inactif",
    IF(Tableau4[[#This Row],[Cohorte]]&gt;=30%, "Actif",
       IF(Tableau4[[#This Row],[Cohorte]]&lt;=25%, "Inactif", "À Vérifier")))</f>
        <v>Actif</v>
      </c>
    </row>
    <row r="656" spans="1:9" ht="29.5" customHeight="1" x14ac:dyDescent="0.35">
      <c r="A656" s="16" t="str">
        <f>IF(D656&lt;&gt;"","APP"&amp;TEXT(COUNTA($D$2:D656),"000"),"")</f>
        <v>APP655</v>
      </c>
      <c r="B656" s="17" t="str">
        <f>Individus[[#This Row],[ID_Individu]]</f>
        <v>IND655</v>
      </c>
      <c r="C656" s="17" t="str">
        <f>IFERROR(VLOOKUP(E656,Beneficiaires!B:C,2,FALSE),"Non trouvé")</f>
        <v>BEN004</v>
      </c>
      <c r="D656" s="17" t="str">
        <f>Consolication[[#This Row],[Nom et prénom 0 Name &amp; first name]]</f>
        <v>ATANGANA PAUL Tresor</v>
      </c>
      <c r="E656" s="17" t="str">
        <f>VLOOKUP(D656,Consolidation!B:AA,2,FALSE)</f>
        <v>CHAMBRE D'AGRICULTURE, DES PÊCHES, DE L'ELEVAGE ET DES FORÊTS DU CAMEROUN (CAPEF)</v>
      </c>
      <c r="F656" s="24" t="str" cm="1">
        <f t="array" ref="F656">_xlfn.XLOOKUP(Tableau4[[#This Row],[Nom_Beneficiaire]]&amp;H656,Classes!$D$2:$D$12000&amp;Classes!$E$2:$E$12000,Classes!$A$2:$A$12000)</f>
        <v>CLA015</v>
      </c>
      <c r="G656" s="17" t="str">
        <f>VLOOKUP(D656,Consolidation!B:AA,25,FALSE)</f>
        <v>388O</v>
      </c>
      <c r="H656" s="40">
        <f>VLOOKUP(D656,Consolidation!$B$2:$AH$11999,23,FALSE)</f>
        <v>1</v>
      </c>
      <c r="I656" s="65" t="str">
        <f>IF(Tableau4[[#This Row],[Cohorte]]="", "Inactif",
    IF(Tableau4[[#This Row],[Cohorte]]&gt;=30%, "Actif",
       IF(Tableau4[[#This Row],[Cohorte]]&lt;=25%, "Inactif", "À Vérifier")))</f>
        <v>Actif</v>
      </c>
    </row>
    <row r="657" spans="1:9" ht="29.5" customHeight="1" x14ac:dyDescent="0.35">
      <c r="A657" s="16" t="str">
        <f>IF(D657&lt;&gt;"","APP"&amp;TEXT(COUNTA($D$2:D657),"000"),"")</f>
        <v>APP656</v>
      </c>
      <c r="B657" s="17" t="str">
        <f>Individus[[#This Row],[ID_Individu]]</f>
        <v>IND656</v>
      </c>
      <c r="C657" s="17" t="str">
        <f>IFERROR(VLOOKUP(E657,Beneficiaires!B:C,2,FALSE),"Non trouvé")</f>
        <v>BEN004</v>
      </c>
      <c r="D657" s="17" t="str">
        <f>Consolication[[#This Row],[Nom et prénom 0 Name &amp; first name]]</f>
        <v>AVOMO ONANA EMILIENNE</v>
      </c>
      <c r="E657" s="17" t="str">
        <f>VLOOKUP(D657,Consolidation!B:AA,2,FALSE)</f>
        <v>CHAMBRE D'AGRICULTURE, DES PÊCHES, DE L'ELEVAGE ET DES FORÊTS DU CAMEROUN (CAPEF)</v>
      </c>
      <c r="F657" s="24" t="str" cm="1">
        <f t="array" ref="F657">_xlfn.XLOOKUP(Tableau4[[#This Row],[Nom_Beneficiaire]]&amp;H657,Classes!$D$2:$D$12000&amp;Classes!$E$2:$E$12000,Classes!$A$2:$A$12000)</f>
        <v>CLA015</v>
      </c>
      <c r="G657" s="17" t="str">
        <f>VLOOKUP(D657,Consolidation!B:AA,25,FALSE)</f>
        <v>FHNJ</v>
      </c>
      <c r="H657" s="40">
        <f>VLOOKUP(D657,Consolidation!$B$2:$AH$11999,23,FALSE)</f>
        <v>1</v>
      </c>
      <c r="I657" s="65" t="str">
        <f>IF(Tableau4[[#This Row],[Cohorte]]="", "Inactif",
    IF(Tableau4[[#This Row],[Cohorte]]&gt;=30%, "Actif",
       IF(Tableau4[[#This Row],[Cohorte]]&lt;=25%, "Inactif", "À Vérifier")))</f>
        <v>Actif</v>
      </c>
    </row>
    <row r="658" spans="1:9" ht="29.5" customHeight="1" x14ac:dyDescent="0.35">
      <c r="A658" s="16" t="str">
        <f>IF(D658&lt;&gt;"","APP"&amp;TEXT(COUNTA($D$2:D658),"000"),"")</f>
        <v>APP657</v>
      </c>
      <c r="B658" s="17" t="str">
        <f>Individus[[#This Row],[ID_Individu]]</f>
        <v>IND657</v>
      </c>
      <c r="C658" s="17" t="str">
        <f>IFERROR(VLOOKUP(E658,Beneficiaires!B:C,2,FALSE),"Non trouvé")</f>
        <v>BEN004</v>
      </c>
      <c r="D658" s="17" t="str">
        <f>Consolication[[#This Row],[Nom et prénom 0 Name &amp; first name]]</f>
        <v>BAKAYA Bernard Jean Claude</v>
      </c>
      <c r="E658" s="17" t="str">
        <f>VLOOKUP(D658,Consolidation!B:AA,2,FALSE)</f>
        <v>CHAMBRE D'AGRICULTURE, DES PÊCHES, DE L'ELEVAGE ET DES FORÊTS DU CAMEROUN (CAPEF)</v>
      </c>
      <c r="F658" s="24" t="str" cm="1">
        <f t="array" ref="F658">_xlfn.XLOOKUP(Tableau4[[#This Row],[Nom_Beneficiaire]]&amp;H658,Classes!$D$2:$D$12000&amp;Classes!$E$2:$E$12000,Classes!$A$2:$A$12000)</f>
        <v>CLA015</v>
      </c>
      <c r="G658" s="17" t="str">
        <f>VLOOKUP(D658,Consolidation!B:AA,25,FALSE)</f>
        <v>BWNP</v>
      </c>
      <c r="H658" s="40">
        <f>VLOOKUP(D658,Consolidation!$B$2:$AH$11999,23,FALSE)</f>
        <v>1</v>
      </c>
      <c r="I658" s="65" t="str">
        <f>IF(Tableau4[[#This Row],[Cohorte]]="", "Inactif",
    IF(Tableau4[[#This Row],[Cohorte]]&gt;=30%, "Actif",
       IF(Tableau4[[#This Row],[Cohorte]]&lt;=25%, "Inactif", "À Vérifier")))</f>
        <v>Actif</v>
      </c>
    </row>
    <row r="659" spans="1:9" ht="29.5" customHeight="1" x14ac:dyDescent="0.35">
      <c r="A659" s="16" t="str">
        <f>IF(D659&lt;&gt;"","APP"&amp;TEXT(COUNTA($D$2:D659),"000"),"")</f>
        <v>APP658</v>
      </c>
      <c r="B659" s="17" t="str">
        <f>Individus[[#This Row],[ID_Individu]]</f>
        <v>IND658</v>
      </c>
      <c r="C659" s="17" t="str">
        <f>IFERROR(VLOOKUP(E659,Beneficiaires!B:C,2,FALSE),"Non trouvé")</f>
        <v>BEN004</v>
      </c>
      <c r="D659" s="17" t="str">
        <f>Consolication[[#This Row],[Nom et prénom 0 Name &amp; first name]]</f>
        <v>BALLA Jean Pierre Mathieu</v>
      </c>
      <c r="E659" s="17" t="str">
        <f>VLOOKUP(D659,Consolidation!B:AA,2,FALSE)</f>
        <v>CHAMBRE D'AGRICULTURE, DES PÊCHES, DE L'ELEVAGE ET DES FORÊTS DU CAMEROUN (CAPEF)</v>
      </c>
      <c r="F659" s="24" t="str" cm="1">
        <f t="array" ref="F659">_xlfn.XLOOKUP(Tableau4[[#This Row],[Nom_Beneficiaire]]&amp;H659,Classes!$D$2:$D$12000&amp;Classes!$E$2:$E$12000,Classes!$A$2:$A$12000)</f>
        <v>CLA015</v>
      </c>
      <c r="G659" s="17" t="str">
        <f>VLOOKUP(D659,Consolidation!B:AA,25,FALSE)</f>
        <v>A665</v>
      </c>
      <c r="H659" s="40">
        <f>VLOOKUP(D659,Consolidation!$B$2:$AH$11999,23,FALSE)</f>
        <v>1</v>
      </c>
      <c r="I659" s="65" t="str">
        <f>IF(Tableau4[[#This Row],[Cohorte]]="", "Inactif",
    IF(Tableau4[[#This Row],[Cohorte]]&gt;=30%, "Actif",
       IF(Tableau4[[#This Row],[Cohorte]]&lt;=25%, "Inactif", "À Vérifier")))</f>
        <v>Actif</v>
      </c>
    </row>
    <row r="660" spans="1:9" ht="29.5" customHeight="1" x14ac:dyDescent="0.35">
      <c r="A660" s="16" t="str">
        <f>IF(D660&lt;&gt;"","APP"&amp;TEXT(COUNTA($D$2:D660),"000"),"")</f>
        <v>APP659</v>
      </c>
      <c r="B660" s="17" t="str">
        <f>Individus[[#This Row],[ID_Individu]]</f>
        <v>IND659</v>
      </c>
      <c r="C660" s="17" t="str">
        <f>IFERROR(VLOOKUP(E660,Beneficiaires!B:C,2,FALSE),"Non trouvé")</f>
        <v>BEN004</v>
      </c>
      <c r="D660" s="17" t="str">
        <f>Consolication[[#This Row],[Nom et prénom 0 Name &amp; first name]]</f>
        <v>BANYIMBE Simon Landry</v>
      </c>
      <c r="E660" s="17" t="str">
        <f>VLOOKUP(D660,Consolidation!B:AA,2,FALSE)</f>
        <v>CHAMBRE D'AGRICULTURE, DES PÊCHES, DE L'ELEVAGE ET DES FORÊTS DU CAMEROUN (CAPEF)</v>
      </c>
      <c r="F660" s="24" t="str" cm="1">
        <f t="array" ref="F660">_xlfn.XLOOKUP(Tableau4[[#This Row],[Nom_Beneficiaire]]&amp;H660,Classes!$D$2:$D$12000&amp;Classes!$E$2:$E$12000,Classes!$A$2:$A$12000)</f>
        <v>CLA015</v>
      </c>
      <c r="G660" s="17" t="str">
        <f>VLOOKUP(D660,Consolidation!B:AA,25,FALSE)</f>
        <v>GL9S</v>
      </c>
      <c r="H660" s="40">
        <f>VLOOKUP(D660,Consolidation!$B$2:$AH$11999,23,FALSE)</f>
        <v>1</v>
      </c>
      <c r="I660" s="65" t="str">
        <f>IF(Tableau4[[#This Row],[Cohorte]]="", "Inactif",
    IF(Tableau4[[#This Row],[Cohorte]]&gt;=30%, "Actif",
       IF(Tableau4[[#This Row],[Cohorte]]&lt;=25%, "Inactif", "À Vérifier")))</f>
        <v>Actif</v>
      </c>
    </row>
    <row r="661" spans="1:9" ht="29.5" customHeight="1" x14ac:dyDescent="0.35">
      <c r="A661" s="16" t="str">
        <f>IF(D661&lt;&gt;"","APP"&amp;TEXT(COUNTA($D$2:D661),"000"),"")</f>
        <v>APP660</v>
      </c>
      <c r="B661" s="17" t="str">
        <f>Individus[[#This Row],[ID_Individu]]</f>
        <v>IND660</v>
      </c>
      <c r="C661" s="17" t="str">
        <f>IFERROR(VLOOKUP(E661,Beneficiaires!B:C,2,FALSE),"Non trouvé")</f>
        <v>BEN004</v>
      </c>
      <c r="D661" s="17" t="str">
        <f>Consolication[[#This Row],[Nom et prénom 0 Name &amp; first name]]</f>
        <v>BATOCK Ba Ndjock Yvan Arthur</v>
      </c>
      <c r="E661" s="17" t="str">
        <f>VLOOKUP(D661,Consolidation!B:AA,2,FALSE)</f>
        <v>CHAMBRE D'AGRICULTURE, DES PÊCHES, DE L'ELEVAGE ET DES FORÊTS DU CAMEROUN (CAPEF)</v>
      </c>
      <c r="F661" s="24" t="str" cm="1">
        <f t="array" ref="F661">_xlfn.XLOOKUP(Tableau4[[#This Row],[Nom_Beneficiaire]]&amp;H661,Classes!$D$2:$D$12000&amp;Classes!$E$2:$E$12000,Classes!$A$2:$A$12000)</f>
        <v>CLA015</v>
      </c>
      <c r="G661" s="17" t="str">
        <f>VLOOKUP(D661,Consolidation!B:AA,25,FALSE)</f>
        <v>RB7P</v>
      </c>
      <c r="H661" s="40">
        <f>VLOOKUP(D661,Consolidation!$B$2:$AH$11999,23,FALSE)</f>
        <v>1</v>
      </c>
      <c r="I661" s="65" t="str">
        <f>IF(Tableau4[[#This Row],[Cohorte]]="", "Inactif",
    IF(Tableau4[[#This Row],[Cohorte]]&gt;=30%, "Actif",
       IF(Tableau4[[#This Row],[Cohorte]]&lt;=25%, "Inactif", "À Vérifier")))</f>
        <v>Actif</v>
      </c>
    </row>
    <row r="662" spans="1:9" ht="29.5" customHeight="1" x14ac:dyDescent="0.35">
      <c r="A662" s="16" t="str">
        <f>IF(D662&lt;&gt;"","APP"&amp;TEXT(COUNTA($D$2:D662),"000"),"")</f>
        <v>APP661</v>
      </c>
      <c r="B662" s="17" t="str">
        <f>Individus[[#This Row],[ID_Individu]]</f>
        <v>IND661</v>
      </c>
      <c r="C662" s="17" t="str">
        <f>IFERROR(VLOOKUP(E662,Beneficiaires!B:C,2,FALSE),"Non trouvé")</f>
        <v>BEN004</v>
      </c>
      <c r="D662" s="17" t="str">
        <f>Consolication[[#This Row],[Nom et prénom 0 Name &amp; first name]]</f>
        <v>BENGONO BENGONO SANDRA</v>
      </c>
      <c r="E662" s="17" t="str">
        <f>VLOOKUP(D662,Consolidation!B:AA,2,FALSE)</f>
        <v>CHAMBRE D'AGRICULTURE, DES PÊCHES, DE L'ELEVAGE ET DES FORÊTS DU CAMEROUN (CAPEF)</v>
      </c>
      <c r="F662" s="24" t="str" cm="1">
        <f t="array" ref="F662">_xlfn.XLOOKUP(Tableau4[[#This Row],[Nom_Beneficiaire]]&amp;H662,Classes!$D$2:$D$12000&amp;Classes!$E$2:$E$12000,Classes!$A$2:$A$12000)</f>
        <v>CLA015</v>
      </c>
      <c r="G662" s="17" t="str">
        <f>VLOOKUP(D662,Consolidation!B:AA,25,FALSE)</f>
        <v>98KZ</v>
      </c>
      <c r="H662" s="40">
        <f>VLOOKUP(D662,Consolidation!$B$2:$AH$11999,23,FALSE)</f>
        <v>1</v>
      </c>
      <c r="I662" s="65" t="str">
        <f>IF(Tableau4[[#This Row],[Cohorte]]="", "Inactif",
    IF(Tableau4[[#This Row],[Cohorte]]&gt;=30%, "Actif",
       IF(Tableau4[[#This Row],[Cohorte]]&lt;=25%, "Inactif", "À Vérifier")))</f>
        <v>Actif</v>
      </c>
    </row>
    <row r="663" spans="1:9" ht="29.5" customHeight="1" x14ac:dyDescent="0.35">
      <c r="A663" s="16" t="str">
        <f>IF(D663&lt;&gt;"","APP"&amp;TEXT(COUNTA($D$2:D663),"000"),"")</f>
        <v>APP662</v>
      </c>
      <c r="B663" s="17" t="str">
        <f>Individus[[#This Row],[ID_Individu]]</f>
        <v>IND662</v>
      </c>
      <c r="C663" s="17" t="str">
        <f>IFERROR(VLOOKUP(E663,Beneficiaires!B:C,2,FALSE),"Non trouvé")</f>
        <v>BEN004</v>
      </c>
      <c r="D663" s="17" t="str">
        <f>Consolication[[#This Row],[Nom et prénom 0 Name &amp; first name]]</f>
        <v>BEUNGA Nana Bebby Sorel</v>
      </c>
      <c r="E663" s="17" t="str">
        <f>VLOOKUP(D663,Consolidation!B:AA,2,FALSE)</f>
        <v>CHAMBRE D'AGRICULTURE, DES PÊCHES, DE L'ELEVAGE ET DES FORÊTS DU CAMEROUN (CAPEF)</v>
      </c>
      <c r="F663" s="24" t="str" cm="1">
        <f t="array" ref="F663">_xlfn.XLOOKUP(Tableau4[[#This Row],[Nom_Beneficiaire]]&amp;H663,Classes!$D$2:$D$12000&amp;Classes!$E$2:$E$12000,Classes!$A$2:$A$12000)</f>
        <v>CLA015</v>
      </c>
      <c r="G663" s="17" t="str">
        <f>VLOOKUP(D663,Consolidation!B:AA,25,FALSE)</f>
        <v>603U</v>
      </c>
      <c r="H663" s="40">
        <f>VLOOKUP(D663,Consolidation!$B$2:$AH$11999,23,FALSE)</f>
        <v>1</v>
      </c>
      <c r="I663" s="65" t="str">
        <f>IF(Tableau4[[#This Row],[Cohorte]]="", "Inactif",
    IF(Tableau4[[#This Row],[Cohorte]]&gt;=30%, "Actif",
       IF(Tableau4[[#This Row],[Cohorte]]&lt;=25%, "Inactif", "À Vérifier")))</f>
        <v>Actif</v>
      </c>
    </row>
    <row r="664" spans="1:9" ht="29.5" customHeight="1" x14ac:dyDescent="0.35">
      <c r="A664" s="16" t="str">
        <f>IF(D664&lt;&gt;"","APP"&amp;TEXT(COUNTA($D$2:D664),"000"),"")</f>
        <v>APP663</v>
      </c>
      <c r="B664" s="17" t="str">
        <f>Individus[[#This Row],[ID_Individu]]</f>
        <v>IND663</v>
      </c>
      <c r="C664" s="17" t="str">
        <f>IFERROR(VLOOKUP(E664,Beneficiaires!B:C,2,FALSE),"Non trouvé")</f>
        <v>BEN004</v>
      </c>
      <c r="D664" s="17" t="str">
        <f>Consolication[[#This Row],[Nom et prénom 0 Name &amp; first name]]</f>
        <v>BEUTIR Isaac</v>
      </c>
      <c r="E664" s="17" t="str">
        <f>VLOOKUP(D664,Consolidation!B:AA,2,FALSE)</f>
        <v>CHAMBRE D'AGRICULTURE, DES PÊCHES, DE L'ELEVAGE ET DES FORÊTS DU CAMEROUN (CAPEF)</v>
      </c>
      <c r="F664" s="24" t="str" cm="1">
        <f t="array" ref="F664">_xlfn.XLOOKUP(Tableau4[[#This Row],[Nom_Beneficiaire]]&amp;H664,Classes!$D$2:$D$12000&amp;Classes!$E$2:$E$12000,Classes!$A$2:$A$12000)</f>
        <v>CLA015</v>
      </c>
      <c r="G664" s="17" t="str">
        <f>VLOOKUP(D664,Consolidation!B:AA,25,FALSE)</f>
        <v>M1PH</v>
      </c>
      <c r="H664" s="40">
        <f>VLOOKUP(D664,Consolidation!$B$2:$AH$11999,23,FALSE)</f>
        <v>1</v>
      </c>
      <c r="I664" s="65" t="str">
        <f>IF(Tableau4[[#This Row],[Cohorte]]="", "Inactif",
    IF(Tableau4[[#This Row],[Cohorte]]&gt;=30%, "Actif",
       IF(Tableau4[[#This Row],[Cohorte]]&lt;=25%, "Inactif", "À Vérifier")))</f>
        <v>Actif</v>
      </c>
    </row>
    <row r="665" spans="1:9" ht="29.5" customHeight="1" x14ac:dyDescent="0.35">
      <c r="A665" s="16" t="str">
        <f>IF(D665&lt;&gt;"","APP"&amp;TEXT(COUNTA($D$2:D665),"000"),"")</f>
        <v>APP664</v>
      </c>
      <c r="B665" s="17" t="str">
        <f>Individus[[#This Row],[ID_Individu]]</f>
        <v>IND664</v>
      </c>
      <c r="C665" s="17" t="str">
        <f>IFERROR(VLOOKUP(E665,Beneficiaires!B:C,2,FALSE),"Non trouvé")</f>
        <v>BEN004</v>
      </c>
      <c r="D665" s="17" t="str">
        <f>Consolication[[#This Row],[Nom et prénom 0 Name &amp; first name]]</f>
        <v>BIBOUM ALBIN MICHEL</v>
      </c>
      <c r="E665" s="17" t="str">
        <f>VLOOKUP(D665,Consolidation!B:AA,2,FALSE)</f>
        <v>CHAMBRE D'AGRICULTURE, DES PÊCHES, DE L'ELEVAGE ET DES FORÊTS DU CAMEROUN (CAPEF)</v>
      </c>
      <c r="F665" s="24" t="str" cm="1">
        <f t="array" ref="F665">_xlfn.XLOOKUP(Tableau4[[#This Row],[Nom_Beneficiaire]]&amp;H665,Classes!$D$2:$D$12000&amp;Classes!$E$2:$E$12000,Classes!$A$2:$A$12000)</f>
        <v>CLA015</v>
      </c>
      <c r="G665" s="17" t="str">
        <f>VLOOKUP(D665,Consolidation!B:AA,25,FALSE)</f>
        <v>NL43</v>
      </c>
      <c r="H665" s="40">
        <f>VLOOKUP(D665,Consolidation!$B$2:$AH$11999,23,FALSE)</f>
        <v>1</v>
      </c>
      <c r="I665" s="65" t="str">
        <f>IF(Tableau4[[#This Row],[Cohorte]]="", "Inactif",
    IF(Tableau4[[#This Row],[Cohorte]]&gt;=30%, "Actif",
       IF(Tableau4[[#This Row],[Cohorte]]&lt;=25%, "Inactif", "À Vérifier")))</f>
        <v>Actif</v>
      </c>
    </row>
    <row r="666" spans="1:9" ht="29.5" customHeight="1" x14ac:dyDescent="0.35">
      <c r="A666" s="16" t="str">
        <f>IF(D666&lt;&gt;"","APP"&amp;TEXT(COUNTA($D$2:D666),"000"),"")</f>
        <v>APP665</v>
      </c>
      <c r="B666" s="17" t="str">
        <f>Individus[[#This Row],[ID_Individu]]</f>
        <v>IND665</v>
      </c>
      <c r="C666" s="17" t="str">
        <f>IFERROR(VLOOKUP(E666,Beneficiaires!B:C,2,FALSE),"Non trouvé")</f>
        <v>BEN004</v>
      </c>
      <c r="D666" s="17" t="str">
        <f>Consolication[[#This Row],[Nom et prénom 0 Name &amp; first name]]</f>
        <v>BIDJA Andomo Charlene</v>
      </c>
      <c r="E666" s="17" t="str">
        <f>VLOOKUP(D666,Consolidation!B:AA,2,FALSE)</f>
        <v>CHAMBRE D'AGRICULTURE, DES PÊCHES, DE L'ELEVAGE ET DES FORÊTS DU CAMEROUN (CAPEF)</v>
      </c>
      <c r="F666" s="24" t="str" cm="1">
        <f t="array" ref="F666">_xlfn.XLOOKUP(Tableau4[[#This Row],[Nom_Beneficiaire]]&amp;H666,Classes!$D$2:$D$12000&amp;Classes!$E$2:$E$12000,Classes!$A$2:$A$12000)</f>
        <v>CLA015</v>
      </c>
      <c r="G666" s="17" t="str">
        <f>VLOOKUP(D666,Consolidation!B:AA,25,FALSE)</f>
        <v>FOFD</v>
      </c>
      <c r="H666" s="40">
        <f>VLOOKUP(D666,Consolidation!$B$2:$AH$11999,23,FALSE)</f>
        <v>1</v>
      </c>
      <c r="I666" s="65" t="str">
        <f>IF(Tableau4[[#This Row],[Cohorte]]="", "Inactif",
    IF(Tableau4[[#This Row],[Cohorte]]&gt;=30%, "Actif",
       IF(Tableau4[[#This Row],[Cohorte]]&lt;=25%, "Inactif", "À Vérifier")))</f>
        <v>Actif</v>
      </c>
    </row>
    <row r="667" spans="1:9" ht="29.5" customHeight="1" x14ac:dyDescent="0.35">
      <c r="A667" s="16" t="str">
        <f>IF(D667&lt;&gt;"","APP"&amp;TEXT(COUNTA($D$2:D667),"000"),"")</f>
        <v>APP666</v>
      </c>
      <c r="B667" s="17" t="str">
        <f>Individus[[#This Row],[ID_Individu]]</f>
        <v>IND666</v>
      </c>
      <c r="C667" s="17" t="str">
        <f>IFERROR(VLOOKUP(E667,Beneficiaires!B:C,2,FALSE),"Non trouvé")</f>
        <v>BEN004</v>
      </c>
      <c r="D667" s="17" t="str">
        <f>Consolication[[#This Row],[Nom et prénom 0 Name &amp; first name]]</f>
        <v>BIDJANGA BIDJANGA Michel Boris</v>
      </c>
      <c r="E667" s="17" t="str">
        <f>VLOOKUP(D667,Consolidation!B:AA,2,FALSE)</f>
        <v>CHAMBRE D'AGRICULTURE, DES PÊCHES, DE L'ELEVAGE ET DES FORÊTS DU CAMEROUN (CAPEF)</v>
      </c>
      <c r="F667" s="24" t="str" cm="1">
        <f t="array" ref="F667">_xlfn.XLOOKUP(Tableau4[[#This Row],[Nom_Beneficiaire]]&amp;H667,Classes!$D$2:$D$12000&amp;Classes!$E$2:$E$12000,Classes!$A$2:$A$12000)</f>
        <v>CLA015</v>
      </c>
      <c r="G667" s="17" t="str">
        <f>VLOOKUP(D667,Consolidation!B:AA,25,FALSE)</f>
        <v>HK04</v>
      </c>
      <c r="H667" s="40">
        <f>VLOOKUP(D667,Consolidation!$B$2:$AH$11999,23,FALSE)</f>
        <v>1</v>
      </c>
      <c r="I667" s="65" t="str">
        <f>IF(Tableau4[[#This Row],[Cohorte]]="", "Inactif",
    IF(Tableau4[[#This Row],[Cohorte]]&gt;=30%, "Actif",
       IF(Tableau4[[#This Row],[Cohorte]]&lt;=25%, "Inactif", "À Vérifier")))</f>
        <v>Actif</v>
      </c>
    </row>
    <row r="668" spans="1:9" ht="29.5" customHeight="1" x14ac:dyDescent="0.35">
      <c r="A668" s="16" t="str">
        <f>IF(D668&lt;&gt;"","APP"&amp;TEXT(COUNTA($D$2:D668),"000"),"")</f>
        <v>APP667</v>
      </c>
      <c r="B668" s="17" t="str">
        <f>Individus[[#This Row],[ID_Individu]]</f>
        <v>IND667</v>
      </c>
      <c r="C668" s="17" t="str">
        <f>IFERROR(VLOOKUP(E668,Beneficiaires!B:C,2,FALSE),"Non trouvé")</f>
        <v>BEN004</v>
      </c>
      <c r="D668" s="17" t="str">
        <f>Consolication[[#This Row],[Nom et prénom 0 Name &amp; first name]]</f>
        <v>BIDZONI Généviève Larissa</v>
      </c>
      <c r="E668" s="17" t="str">
        <f>VLOOKUP(D668,Consolidation!B:AA,2,FALSE)</f>
        <v>CHAMBRE D'AGRICULTURE, DES PÊCHES, DE L'ELEVAGE ET DES FORÊTS DU CAMEROUN (CAPEF)</v>
      </c>
      <c r="F668" s="24" t="str" cm="1">
        <f t="array" ref="F668">_xlfn.XLOOKUP(Tableau4[[#This Row],[Nom_Beneficiaire]]&amp;H668,Classes!$D$2:$D$12000&amp;Classes!$E$2:$E$12000,Classes!$A$2:$A$12000)</f>
        <v>CLA015</v>
      </c>
      <c r="G668" s="17" t="str">
        <f>VLOOKUP(D668,Consolidation!B:AA,25,FALSE)</f>
        <v>M4S7</v>
      </c>
      <c r="H668" s="40">
        <f>VLOOKUP(D668,Consolidation!$B$2:$AH$11999,23,FALSE)</f>
        <v>1</v>
      </c>
      <c r="I668" s="65" t="str">
        <f>IF(Tableau4[[#This Row],[Cohorte]]="", "Inactif",
    IF(Tableau4[[#This Row],[Cohorte]]&gt;=30%, "Actif",
       IF(Tableau4[[#This Row],[Cohorte]]&lt;=25%, "Inactif", "À Vérifier")))</f>
        <v>Actif</v>
      </c>
    </row>
    <row r="669" spans="1:9" ht="29.5" customHeight="1" x14ac:dyDescent="0.35">
      <c r="A669" s="16" t="str">
        <f>IF(D669&lt;&gt;"","APP"&amp;TEXT(COUNTA($D$2:D669),"000"),"")</f>
        <v>APP668</v>
      </c>
      <c r="B669" s="17" t="str">
        <f>Individus[[#This Row],[ID_Individu]]</f>
        <v>IND668</v>
      </c>
      <c r="C669" s="17" t="str">
        <f>IFERROR(VLOOKUP(E669,Beneficiaires!B:C,2,FALSE),"Non trouvé")</f>
        <v>BEN004</v>
      </c>
      <c r="D669" s="17" t="str">
        <f>Consolication[[#This Row],[Nom et prénom 0 Name &amp; first name]]</f>
        <v>BILEP BI-POUT Gabriel Maxime</v>
      </c>
      <c r="E669" s="17" t="str">
        <f>VLOOKUP(D669,Consolidation!B:AA,2,FALSE)</f>
        <v>CHAMBRE D'AGRICULTURE, DES PÊCHES, DE L'ELEVAGE ET DES FORÊTS DU CAMEROUN (CAPEF)</v>
      </c>
      <c r="F669" s="24" t="str" cm="1">
        <f t="array" ref="F669">_xlfn.XLOOKUP(Tableau4[[#This Row],[Nom_Beneficiaire]]&amp;H669,Classes!$D$2:$D$12000&amp;Classes!$E$2:$E$12000,Classes!$A$2:$A$12000)</f>
        <v>CLA015</v>
      </c>
      <c r="G669" s="17" t="str">
        <f>VLOOKUP(D669,Consolidation!B:AA,25,FALSE)</f>
        <v>32O5</v>
      </c>
      <c r="H669" s="40">
        <f>VLOOKUP(D669,Consolidation!$B$2:$AH$11999,23,FALSE)</f>
        <v>1</v>
      </c>
      <c r="I669" s="65" t="str">
        <f>IF(Tableau4[[#This Row],[Cohorte]]="", "Inactif",
    IF(Tableau4[[#This Row],[Cohorte]]&gt;=30%, "Actif",
       IF(Tableau4[[#This Row],[Cohorte]]&lt;=25%, "Inactif", "À Vérifier")))</f>
        <v>Actif</v>
      </c>
    </row>
    <row r="670" spans="1:9" ht="29.5" customHeight="1" x14ac:dyDescent="0.35">
      <c r="A670" s="16" t="str">
        <f>IF(D670&lt;&gt;"","APP"&amp;TEXT(COUNTA($D$2:D670),"000"),"")</f>
        <v>APP669</v>
      </c>
      <c r="B670" s="17" t="str">
        <f>Individus[[#This Row],[ID_Individu]]</f>
        <v>IND669</v>
      </c>
      <c r="C670" s="17" t="str">
        <f>IFERROR(VLOOKUP(E670,Beneficiaires!B:C,2,FALSE),"Non trouvé")</f>
        <v>BEN004</v>
      </c>
      <c r="D670" s="17" t="str">
        <f>Consolication[[#This Row],[Nom et prénom 0 Name &amp; first name]]</f>
        <v>BILOA Dorothée</v>
      </c>
      <c r="E670" s="17" t="str">
        <f>VLOOKUP(D670,Consolidation!B:AA,2,FALSE)</f>
        <v>CHAMBRE D'AGRICULTURE, DES PÊCHES, DE L'ELEVAGE ET DES FORÊTS DU CAMEROUN (CAPEF)</v>
      </c>
      <c r="F670" s="24" t="str" cm="1">
        <f t="array" ref="F670">_xlfn.XLOOKUP(Tableau4[[#This Row],[Nom_Beneficiaire]]&amp;H670,Classes!$D$2:$D$12000&amp;Classes!$E$2:$E$12000,Classes!$A$2:$A$12000)</f>
        <v>CLA015</v>
      </c>
      <c r="G670" s="17" t="str">
        <f>VLOOKUP(D670,Consolidation!B:AA,25,FALSE)</f>
        <v>836C</v>
      </c>
      <c r="H670" s="40">
        <f>VLOOKUP(D670,Consolidation!$B$2:$AH$11999,23,FALSE)</f>
        <v>1</v>
      </c>
      <c r="I670" s="65" t="str">
        <f>IF(Tableau4[[#This Row],[Cohorte]]="", "Inactif",
    IF(Tableau4[[#This Row],[Cohorte]]&gt;=30%, "Actif",
       IF(Tableau4[[#This Row],[Cohorte]]&lt;=25%, "Inactif", "À Vérifier")))</f>
        <v>Actif</v>
      </c>
    </row>
    <row r="671" spans="1:9" ht="29.5" customHeight="1" x14ac:dyDescent="0.35">
      <c r="A671" s="16" t="str">
        <f>IF(D671&lt;&gt;"","APP"&amp;TEXT(COUNTA($D$2:D671),"000"),"")</f>
        <v>APP670</v>
      </c>
      <c r="B671" s="17" t="str">
        <f>Individus[[#This Row],[ID_Individu]]</f>
        <v>IND670</v>
      </c>
      <c r="C671" s="17" t="str">
        <f>IFERROR(VLOOKUP(E671,Beneficiaires!B:C,2,FALSE),"Non trouvé")</f>
        <v>BEN004</v>
      </c>
      <c r="D671" s="17" t="str">
        <f>Consolication[[#This Row],[Nom et prénom 0 Name &amp; first name]]</f>
        <v>BILOG Henry</v>
      </c>
      <c r="E671" s="17" t="str">
        <f>VLOOKUP(D671,Consolidation!B:AA,2,FALSE)</f>
        <v>CHAMBRE D'AGRICULTURE, DES PÊCHES, DE L'ELEVAGE ET DES FORÊTS DU CAMEROUN (CAPEF)</v>
      </c>
      <c r="F671" s="24" t="str" cm="1">
        <f t="array" ref="F671">_xlfn.XLOOKUP(Tableau4[[#This Row],[Nom_Beneficiaire]]&amp;H671,Classes!$D$2:$D$12000&amp;Classes!$E$2:$E$12000,Classes!$A$2:$A$12000)</f>
        <v>CLA015</v>
      </c>
      <c r="G671" s="17" t="str">
        <f>VLOOKUP(D671,Consolidation!B:AA,25,FALSE)</f>
        <v>B0OD</v>
      </c>
      <c r="H671" s="40">
        <f>VLOOKUP(D671,Consolidation!$B$2:$AH$11999,23,FALSE)</f>
        <v>1</v>
      </c>
      <c r="I671" s="65" t="str">
        <f>IF(Tableau4[[#This Row],[Cohorte]]="", "Inactif",
    IF(Tableau4[[#This Row],[Cohorte]]&gt;=30%, "Actif",
       IF(Tableau4[[#This Row],[Cohorte]]&lt;=25%, "Inactif", "À Vérifier")))</f>
        <v>Actif</v>
      </c>
    </row>
    <row r="672" spans="1:9" ht="29.5" customHeight="1" x14ac:dyDescent="0.35">
      <c r="A672" s="16" t="str">
        <f>IF(D672&lt;&gt;"","APP"&amp;TEXT(COUNTA($D$2:D672),"000"),"")</f>
        <v>APP671</v>
      </c>
      <c r="B672" s="17" t="str">
        <f>Individus[[#This Row],[ID_Individu]]</f>
        <v>IND671</v>
      </c>
      <c r="C672" s="17" t="str">
        <f>IFERROR(VLOOKUP(E672,Beneficiaires!B:C,2,FALSE),"Non trouvé")</f>
        <v>BEN004</v>
      </c>
      <c r="D672" s="17" t="str">
        <f>Consolication[[#This Row],[Nom et prénom 0 Name &amp; first name]]</f>
        <v>BILOUNGA KEDINE Audrey</v>
      </c>
      <c r="E672" s="17" t="str">
        <f>VLOOKUP(D672,Consolidation!B:AA,2,FALSE)</f>
        <v>CHAMBRE D'AGRICULTURE, DES PÊCHES, DE L'ELEVAGE ET DES FORÊTS DU CAMEROUN (CAPEF)</v>
      </c>
      <c r="F672" s="24" t="str" cm="1">
        <f t="array" ref="F672">_xlfn.XLOOKUP(Tableau4[[#This Row],[Nom_Beneficiaire]]&amp;H672,Classes!$D$2:$D$12000&amp;Classes!$E$2:$E$12000,Classes!$A$2:$A$12000)</f>
        <v>CLA015</v>
      </c>
      <c r="G672" s="17" t="str">
        <f>VLOOKUP(D672,Consolidation!B:AA,25,FALSE)</f>
        <v>MF39</v>
      </c>
      <c r="H672" s="40">
        <f>VLOOKUP(D672,Consolidation!$B$2:$AH$11999,23,FALSE)</f>
        <v>1</v>
      </c>
      <c r="I672" s="65" t="str">
        <f>IF(Tableau4[[#This Row],[Cohorte]]="", "Inactif",
    IF(Tableau4[[#This Row],[Cohorte]]&gt;=30%, "Actif",
       IF(Tableau4[[#This Row],[Cohorte]]&lt;=25%, "Inactif", "À Vérifier")))</f>
        <v>Actif</v>
      </c>
    </row>
    <row r="673" spans="1:9" ht="29.5" customHeight="1" x14ac:dyDescent="0.35">
      <c r="A673" s="16" t="str">
        <f>IF(D673&lt;&gt;"","APP"&amp;TEXT(COUNTA($D$2:D673),"000"),"")</f>
        <v>APP672</v>
      </c>
      <c r="B673" s="17" t="str">
        <f>Individus[[#This Row],[ID_Individu]]</f>
        <v>IND672</v>
      </c>
      <c r="C673" s="17" t="str">
        <f>IFERROR(VLOOKUP(E673,Beneficiaires!B:C,2,FALSE),"Non trouvé")</f>
        <v>BEN004</v>
      </c>
      <c r="D673" s="17" t="str">
        <f>Consolication[[#This Row],[Nom et prénom 0 Name &amp; first name]]</f>
        <v>BIMTSONG SEDE Elvira</v>
      </c>
      <c r="E673" s="17" t="str">
        <f>VLOOKUP(D673,Consolidation!B:AA,2,FALSE)</f>
        <v>CHAMBRE D'AGRICULTURE, DES PÊCHES, DE L'ELEVAGE ET DES FORÊTS DU CAMEROUN (CAPEF)</v>
      </c>
      <c r="F673" s="24" t="str" cm="1">
        <f t="array" ref="F673">_xlfn.XLOOKUP(Tableau4[[#This Row],[Nom_Beneficiaire]]&amp;H673,Classes!$D$2:$D$12000&amp;Classes!$E$2:$E$12000,Classes!$A$2:$A$12000)</f>
        <v>CLA015</v>
      </c>
      <c r="G673" s="17" t="str">
        <f>VLOOKUP(D673,Consolidation!B:AA,25,FALSE)</f>
        <v>N474</v>
      </c>
      <c r="H673" s="40">
        <f>VLOOKUP(D673,Consolidation!$B$2:$AH$11999,23,FALSE)</f>
        <v>1</v>
      </c>
      <c r="I673" s="65" t="str">
        <f>IF(Tableau4[[#This Row],[Cohorte]]="", "Inactif",
    IF(Tableau4[[#This Row],[Cohorte]]&gt;=30%, "Actif",
       IF(Tableau4[[#This Row],[Cohorte]]&lt;=25%, "Inactif", "À Vérifier")))</f>
        <v>Actif</v>
      </c>
    </row>
    <row r="674" spans="1:9" ht="29.5" customHeight="1" x14ac:dyDescent="0.35">
      <c r="A674" s="16" t="str">
        <f>IF(D674&lt;&gt;"","APP"&amp;TEXT(COUNTA($D$2:D674),"000"),"")</f>
        <v>APP673</v>
      </c>
      <c r="B674" s="17" t="str">
        <f>Individus[[#This Row],[ID_Individu]]</f>
        <v>IND673</v>
      </c>
      <c r="C674" s="17" t="str">
        <f>IFERROR(VLOOKUP(E674,Beneficiaires!B:C,2,FALSE),"Non trouvé")</f>
        <v>BEN004</v>
      </c>
      <c r="D674" s="17" t="str">
        <f>Consolication[[#This Row],[Nom et prénom 0 Name &amp; first name]]</f>
        <v>BISSO’O Yannick</v>
      </c>
      <c r="E674" s="17" t="str">
        <f>VLOOKUP(D674,Consolidation!B:AA,2,FALSE)</f>
        <v>CHAMBRE D'AGRICULTURE, DES PÊCHES, DE L'ELEVAGE ET DES FORÊTS DU CAMEROUN (CAPEF)</v>
      </c>
      <c r="F674" s="24" t="str" cm="1">
        <f t="array" ref="F674">_xlfn.XLOOKUP(Tableau4[[#This Row],[Nom_Beneficiaire]]&amp;H674,Classes!$D$2:$D$12000&amp;Classes!$E$2:$E$12000,Classes!$A$2:$A$12000)</f>
        <v>CLA015</v>
      </c>
      <c r="G674" s="17" t="str">
        <f>VLOOKUP(D674,Consolidation!B:AA,25,FALSE)</f>
        <v>48OB</v>
      </c>
      <c r="H674" s="40">
        <f>VLOOKUP(D674,Consolidation!$B$2:$AH$11999,23,FALSE)</f>
        <v>1</v>
      </c>
      <c r="I674" s="65" t="str">
        <f>IF(Tableau4[[#This Row],[Cohorte]]="", "Inactif",
    IF(Tableau4[[#This Row],[Cohorte]]&gt;=30%, "Actif",
       IF(Tableau4[[#This Row],[Cohorte]]&lt;=25%, "Inactif", "À Vérifier")))</f>
        <v>Actif</v>
      </c>
    </row>
    <row r="675" spans="1:9" ht="29.5" customHeight="1" x14ac:dyDescent="0.35">
      <c r="A675" s="16" t="str">
        <f>IF(D675&lt;&gt;"","APP"&amp;TEXT(COUNTA($D$2:D675),"000"),"")</f>
        <v>APP674</v>
      </c>
      <c r="B675" s="17" t="str">
        <f>Individus[[#This Row],[ID_Individu]]</f>
        <v>IND674</v>
      </c>
      <c r="C675" s="17" t="str">
        <f>IFERROR(VLOOKUP(E675,Beneficiaires!B:C,2,FALSE),"Non trouvé")</f>
        <v>BEN004</v>
      </c>
      <c r="D675" s="17" t="str">
        <f>Consolication[[#This Row],[Nom et prénom 0 Name &amp; first name]]</f>
        <v>BITECK Rose Sylvie</v>
      </c>
      <c r="E675" s="17" t="str">
        <f>VLOOKUP(D675,Consolidation!B:AA,2,FALSE)</f>
        <v>CHAMBRE D'AGRICULTURE, DES PÊCHES, DE L'ELEVAGE ET DES FORÊTS DU CAMEROUN (CAPEF)</v>
      </c>
      <c r="F675" s="24" t="str" cm="1">
        <f t="array" ref="F675">_xlfn.XLOOKUP(Tableau4[[#This Row],[Nom_Beneficiaire]]&amp;H675,Classes!$D$2:$D$12000&amp;Classes!$E$2:$E$12000,Classes!$A$2:$A$12000)</f>
        <v>CLA015</v>
      </c>
      <c r="G675" s="17" t="str">
        <f>VLOOKUP(D675,Consolidation!B:AA,25,FALSE)</f>
        <v>36IL</v>
      </c>
      <c r="H675" s="40">
        <f>VLOOKUP(D675,Consolidation!$B$2:$AH$11999,23,FALSE)</f>
        <v>1</v>
      </c>
      <c r="I675" s="65" t="str">
        <f>IF(Tableau4[[#This Row],[Cohorte]]="", "Inactif",
    IF(Tableau4[[#This Row],[Cohorte]]&gt;=30%, "Actif",
       IF(Tableau4[[#This Row],[Cohorte]]&lt;=25%, "Inactif", "À Vérifier")))</f>
        <v>Actif</v>
      </c>
    </row>
    <row r="676" spans="1:9" ht="29.5" customHeight="1" x14ac:dyDescent="0.35">
      <c r="A676" s="16" t="str">
        <f>IF(D676&lt;&gt;"","APP"&amp;TEXT(COUNTA($D$2:D676),"000"),"")</f>
        <v>APP675</v>
      </c>
      <c r="B676" s="17" t="str">
        <f>Individus[[#This Row],[ID_Individu]]</f>
        <v>IND675</v>
      </c>
      <c r="C676" s="17" t="str">
        <f>IFERROR(VLOOKUP(E676,Beneficiaires!B:C,2,FALSE),"Non trouvé")</f>
        <v>BEN004</v>
      </c>
      <c r="D676" s="17" t="str">
        <f>Consolication[[#This Row],[Nom et prénom 0 Name &amp; first name]]</f>
        <v>BOYOMO Mathieu</v>
      </c>
      <c r="E676" s="17" t="str">
        <f>VLOOKUP(D676,Consolidation!B:AA,2,FALSE)</f>
        <v>CHAMBRE D'AGRICULTURE, DES PÊCHES, DE L'ELEVAGE ET DES FORÊTS DU CAMEROUN (CAPEF)</v>
      </c>
      <c r="F676" s="24" t="str" cm="1">
        <f t="array" ref="F676">_xlfn.XLOOKUP(Tableau4[[#This Row],[Nom_Beneficiaire]]&amp;H676,Classes!$D$2:$D$12000&amp;Classes!$E$2:$E$12000,Classes!$A$2:$A$12000)</f>
        <v>CLA015</v>
      </c>
      <c r="G676" s="17" t="str">
        <f>VLOOKUP(D676,Consolidation!B:AA,25,FALSE)</f>
        <v>U1E8</v>
      </c>
      <c r="H676" s="40">
        <f>VLOOKUP(D676,Consolidation!$B$2:$AH$11999,23,FALSE)</f>
        <v>1</v>
      </c>
      <c r="I676" s="65" t="str">
        <f>IF(Tableau4[[#This Row],[Cohorte]]="", "Inactif",
    IF(Tableau4[[#This Row],[Cohorte]]&gt;=30%, "Actif",
       IF(Tableau4[[#This Row],[Cohorte]]&lt;=25%, "Inactif", "À Vérifier")))</f>
        <v>Actif</v>
      </c>
    </row>
    <row r="677" spans="1:9" ht="29.5" customHeight="1" x14ac:dyDescent="0.35">
      <c r="A677" s="16" t="str">
        <f>IF(D677&lt;&gt;"","APP"&amp;TEXT(COUNTA($D$2:D677),"000"),"")</f>
        <v>APP676</v>
      </c>
      <c r="B677" s="17" t="str">
        <f>Individus[[#This Row],[ID_Individu]]</f>
        <v>IND676</v>
      </c>
      <c r="C677" s="17" t="str">
        <f>IFERROR(VLOOKUP(E677,Beneficiaires!B:C,2,FALSE),"Non trouvé")</f>
        <v>BEN004</v>
      </c>
      <c r="D677" s="17" t="str">
        <f>Consolication[[#This Row],[Nom et prénom 0 Name &amp; first name]]</f>
        <v>DEMGNE TEBU GLAWDYS</v>
      </c>
      <c r="E677" s="17" t="str">
        <f>VLOOKUP(D677,Consolidation!B:AA,2,FALSE)</f>
        <v>CHAMBRE D'AGRICULTURE, DES PÊCHES, DE L'ELEVAGE ET DES FORÊTS DU CAMEROUN (CAPEF)</v>
      </c>
      <c r="F677" s="24" t="str" cm="1">
        <f t="array" ref="F677">_xlfn.XLOOKUP(Tableau4[[#This Row],[Nom_Beneficiaire]]&amp;H677,Classes!$D$2:$D$12000&amp;Classes!$E$2:$E$12000,Classes!$A$2:$A$12000)</f>
        <v>CLA015</v>
      </c>
      <c r="G677" s="17" t="str">
        <f>VLOOKUP(D677,Consolidation!B:AA,25,FALSE)</f>
        <v>57TN</v>
      </c>
      <c r="H677" s="40">
        <f>VLOOKUP(D677,Consolidation!$B$2:$AH$11999,23,FALSE)</f>
        <v>1</v>
      </c>
      <c r="I677" s="65" t="str">
        <f>IF(Tableau4[[#This Row],[Cohorte]]="", "Inactif",
    IF(Tableau4[[#This Row],[Cohorte]]&gt;=30%, "Actif",
       IF(Tableau4[[#This Row],[Cohorte]]&lt;=25%, "Inactif", "À Vérifier")))</f>
        <v>Actif</v>
      </c>
    </row>
    <row r="678" spans="1:9" ht="29.5" customHeight="1" x14ac:dyDescent="0.35">
      <c r="A678" s="16" t="str">
        <f>IF(D678&lt;&gt;"","APP"&amp;TEXT(COUNTA($D$2:D678),"000"),"")</f>
        <v>APP677</v>
      </c>
      <c r="B678" s="17" t="str">
        <f>Individus[[#This Row],[ID_Individu]]</f>
        <v>IND677</v>
      </c>
      <c r="C678" s="17" t="str">
        <f>IFERROR(VLOOKUP(E678,Beneficiaires!B:C,2,FALSE),"Non trouvé")</f>
        <v>BEN004</v>
      </c>
      <c r="D678" s="17" t="str">
        <f>Consolication[[#This Row],[Nom et prénom 0 Name &amp; first name]]</f>
        <v>DI Essi Yves Thierry</v>
      </c>
      <c r="E678" s="17" t="str">
        <f>VLOOKUP(D678,Consolidation!B:AA,2,FALSE)</f>
        <v>CHAMBRE D'AGRICULTURE, DES PÊCHES, DE L'ELEVAGE ET DES FORÊTS DU CAMEROUN (CAPEF)</v>
      </c>
      <c r="F678" s="24" t="str" cm="1">
        <f t="array" ref="F678">_xlfn.XLOOKUP(Tableau4[[#This Row],[Nom_Beneficiaire]]&amp;H678,Classes!$D$2:$D$12000&amp;Classes!$E$2:$E$12000,Classes!$A$2:$A$12000)</f>
        <v>CLA015</v>
      </c>
      <c r="G678" s="17" t="str">
        <f>VLOOKUP(D678,Consolidation!B:AA,25,FALSE)</f>
        <v>V3AQ</v>
      </c>
      <c r="H678" s="40">
        <f>VLOOKUP(D678,Consolidation!$B$2:$AH$11999,23,FALSE)</f>
        <v>1</v>
      </c>
      <c r="I678" s="65" t="str">
        <f>IF(Tableau4[[#This Row],[Cohorte]]="", "Inactif",
    IF(Tableau4[[#This Row],[Cohorte]]&gt;=30%, "Actif",
       IF(Tableau4[[#This Row],[Cohorte]]&lt;=25%, "Inactif", "À Vérifier")))</f>
        <v>Actif</v>
      </c>
    </row>
    <row r="679" spans="1:9" ht="29.5" customHeight="1" x14ac:dyDescent="0.35">
      <c r="A679" s="16" t="str">
        <f>IF(D679&lt;&gt;"","APP"&amp;TEXT(COUNTA($D$2:D679),"000"),"")</f>
        <v>APP678</v>
      </c>
      <c r="B679" s="17" t="str">
        <f>Individus[[#This Row],[ID_Individu]]</f>
        <v>IND678</v>
      </c>
      <c r="C679" s="17" t="str">
        <f>IFERROR(VLOOKUP(E679,Beneficiaires!B:C,2,FALSE),"Non trouvé")</f>
        <v>BEN004</v>
      </c>
      <c r="D679" s="17" t="str">
        <f>Consolication[[#This Row],[Nom et prénom 0 Name &amp; first name]]</f>
        <v>DJEUDO Mbowo Kellih Brendah</v>
      </c>
      <c r="E679" s="17" t="str">
        <f>VLOOKUP(D679,Consolidation!B:AA,2,FALSE)</f>
        <v>CHAMBRE D'AGRICULTURE, DES PÊCHES, DE L'ELEVAGE ET DES FORÊTS DU CAMEROUN (CAPEF)</v>
      </c>
      <c r="F679" s="24" t="str" cm="1">
        <f t="array" ref="F679">_xlfn.XLOOKUP(Tableau4[[#This Row],[Nom_Beneficiaire]]&amp;H679,Classes!$D$2:$D$12000&amp;Classes!$E$2:$E$12000,Classes!$A$2:$A$12000)</f>
        <v>CLA015</v>
      </c>
      <c r="G679" s="17" t="str">
        <f>VLOOKUP(D679,Consolidation!B:AA,25,FALSE)</f>
        <v>MU2L</v>
      </c>
      <c r="H679" s="40">
        <f>VLOOKUP(D679,Consolidation!$B$2:$AH$11999,23,FALSE)</f>
        <v>1</v>
      </c>
      <c r="I679" s="65" t="str">
        <f>IF(Tableau4[[#This Row],[Cohorte]]="", "Inactif",
    IF(Tableau4[[#This Row],[Cohorte]]&gt;=30%, "Actif",
       IF(Tableau4[[#This Row],[Cohorte]]&lt;=25%, "Inactif", "À Vérifier")))</f>
        <v>Actif</v>
      </c>
    </row>
    <row r="680" spans="1:9" ht="29.5" customHeight="1" x14ac:dyDescent="0.35">
      <c r="A680" s="16" t="str">
        <f>IF(D680&lt;&gt;"","APP"&amp;TEXT(COUNTA($D$2:D680),"000"),"")</f>
        <v>APP679</v>
      </c>
      <c r="B680" s="17" t="str">
        <f>Individus[[#This Row],[ID_Individu]]</f>
        <v>IND679</v>
      </c>
      <c r="C680" s="17" t="str">
        <f>IFERROR(VLOOKUP(E680,Beneficiaires!B:C,2,FALSE),"Non trouvé")</f>
        <v>BEN004</v>
      </c>
      <c r="D680" s="17" t="str">
        <f>Consolication[[#This Row],[Nom et prénom 0 Name &amp; first name]]</f>
        <v>DONGMO Zanzi Jovialle Nadine</v>
      </c>
      <c r="E680" s="17" t="str">
        <f>VLOOKUP(D680,Consolidation!B:AA,2,FALSE)</f>
        <v>CHAMBRE D'AGRICULTURE, DES PÊCHES, DE L'ELEVAGE ET DES FORÊTS DU CAMEROUN (CAPEF)</v>
      </c>
      <c r="F680" s="24" t="str" cm="1">
        <f t="array" ref="F680">_xlfn.XLOOKUP(Tableau4[[#This Row],[Nom_Beneficiaire]]&amp;H680,Classes!$D$2:$D$12000&amp;Classes!$E$2:$E$12000,Classes!$A$2:$A$12000)</f>
        <v>CLA030</v>
      </c>
      <c r="G680" s="17" t="str">
        <f>VLOOKUP(D680,Consolidation!B:AA,25,FALSE)</f>
        <v>Y272</v>
      </c>
      <c r="H680" s="40">
        <f>VLOOKUP(D680,Consolidation!$B$2:$AH$11999,23,FALSE)</f>
        <v>2</v>
      </c>
      <c r="I680" s="65" t="str">
        <f>IF(Tableau4[[#This Row],[Cohorte]]="", "Inactif",
    IF(Tableau4[[#This Row],[Cohorte]]&gt;=30%, "Actif",
       IF(Tableau4[[#This Row],[Cohorte]]&lt;=25%, "Inactif", "À Vérifier")))</f>
        <v>Actif</v>
      </c>
    </row>
    <row r="681" spans="1:9" ht="29.5" customHeight="1" x14ac:dyDescent="0.35">
      <c r="A681" s="16" t="str">
        <f>IF(D681&lt;&gt;"","APP"&amp;TEXT(COUNTA($D$2:D681),"000"),"")</f>
        <v>APP680</v>
      </c>
      <c r="B681" s="17" t="str">
        <f>Individus[[#This Row],[ID_Individu]]</f>
        <v>IND680</v>
      </c>
      <c r="C681" s="17" t="str">
        <f>IFERROR(VLOOKUP(E681,Beneficiaires!B:C,2,FALSE),"Non trouvé")</f>
        <v>BEN004</v>
      </c>
      <c r="D681" s="17" t="str">
        <f>Consolication[[#This Row],[Nom et prénom 0 Name &amp; first name]]</f>
        <v>DONKENG KENTSA BRONDON</v>
      </c>
      <c r="E681" s="17" t="str">
        <f>VLOOKUP(D681,Consolidation!B:AA,2,FALSE)</f>
        <v>CHAMBRE D'AGRICULTURE, DES PÊCHES, DE L'ELEVAGE ET DES FORÊTS DU CAMEROUN (CAPEF)</v>
      </c>
      <c r="F681" s="24" t="str" cm="1">
        <f t="array" ref="F681">_xlfn.XLOOKUP(Tableau4[[#This Row],[Nom_Beneficiaire]]&amp;H681,Classes!$D$2:$D$12000&amp;Classes!$E$2:$E$12000,Classes!$A$2:$A$12000)</f>
        <v>CLA030</v>
      </c>
      <c r="G681" s="17" t="str">
        <f>VLOOKUP(D681,Consolidation!B:AA,25,FALSE)</f>
        <v>F1G4</v>
      </c>
      <c r="H681" s="40">
        <f>VLOOKUP(D681,Consolidation!$B$2:$AH$11999,23,FALSE)</f>
        <v>2</v>
      </c>
      <c r="I681" s="65" t="str">
        <f>IF(Tableau4[[#This Row],[Cohorte]]="", "Inactif",
    IF(Tableau4[[#This Row],[Cohorte]]&gt;=30%, "Actif",
       IF(Tableau4[[#This Row],[Cohorte]]&lt;=25%, "Inactif", "À Vérifier")))</f>
        <v>Actif</v>
      </c>
    </row>
    <row r="682" spans="1:9" ht="29.5" customHeight="1" x14ac:dyDescent="0.35">
      <c r="A682" s="16" t="str">
        <f>IF(D682&lt;&gt;"","APP"&amp;TEXT(COUNTA($D$2:D682),"000"),"")</f>
        <v>APP681</v>
      </c>
      <c r="B682" s="17" t="str">
        <f>Individus[[#This Row],[ID_Individu]]</f>
        <v>IND681</v>
      </c>
      <c r="C682" s="17" t="str">
        <f>IFERROR(VLOOKUP(E682,Beneficiaires!B:C,2,FALSE),"Non trouvé")</f>
        <v>BEN004</v>
      </c>
      <c r="D682" s="17" t="str">
        <f>Consolication[[#This Row],[Nom et prénom 0 Name &amp; first name]]</f>
        <v>EBA Jean Rigobert</v>
      </c>
      <c r="E682" s="17" t="str">
        <f>VLOOKUP(D682,Consolidation!B:AA,2,FALSE)</f>
        <v>CHAMBRE D'AGRICULTURE, DES PÊCHES, DE L'ELEVAGE ET DES FORÊTS DU CAMEROUN (CAPEF)</v>
      </c>
      <c r="F682" s="24" t="str" cm="1">
        <f t="array" ref="F682">_xlfn.XLOOKUP(Tableau4[[#This Row],[Nom_Beneficiaire]]&amp;H682,Classes!$D$2:$D$12000&amp;Classes!$E$2:$E$12000,Classes!$A$2:$A$12000)</f>
        <v>CLA030</v>
      </c>
      <c r="G682" s="17" t="str">
        <f>VLOOKUP(D682,Consolidation!B:AA,25,FALSE)</f>
        <v>431G</v>
      </c>
      <c r="H682" s="40">
        <f>VLOOKUP(D682,Consolidation!$B$2:$AH$11999,23,FALSE)</f>
        <v>2</v>
      </c>
      <c r="I682" s="65" t="str">
        <f>IF(Tableau4[[#This Row],[Cohorte]]="", "Inactif",
    IF(Tableau4[[#This Row],[Cohorte]]&gt;=30%, "Actif",
       IF(Tableau4[[#This Row],[Cohorte]]&lt;=25%, "Inactif", "À Vérifier")))</f>
        <v>Actif</v>
      </c>
    </row>
    <row r="683" spans="1:9" ht="29.5" customHeight="1" x14ac:dyDescent="0.35">
      <c r="A683" s="16" t="str">
        <f>IF(D683&lt;&gt;"","APP"&amp;TEXT(COUNTA($D$2:D683),"000"),"")</f>
        <v>APP682</v>
      </c>
      <c r="B683" s="17" t="str">
        <f>Individus[[#This Row],[ID_Individu]]</f>
        <v>IND682</v>
      </c>
      <c r="C683" s="17" t="str">
        <f>IFERROR(VLOOKUP(E683,Beneficiaires!B:C,2,FALSE),"Non trouvé")</f>
        <v>BEN004</v>
      </c>
      <c r="D683" s="17" t="str">
        <f>Consolication[[#This Row],[Nom et prénom 0 Name &amp; first name]]</f>
        <v>EDANG MINE Cedric</v>
      </c>
      <c r="E683" s="17" t="str">
        <f>VLOOKUP(D683,Consolidation!B:AA,2,FALSE)</f>
        <v>CHAMBRE D'AGRICULTURE, DES PÊCHES, DE L'ELEVAGE ET DES FORÊTS DU CAMEROUN (CAPEF)</v>
      </c>
      <c r="F683" s="24" t="str" cm="1">
        <f t="array" ref="F683">_xlfn.XLOOKUP(Tableau4[[#This Row],[Nom_Beneficiaire]]&amp;H683,Classes!$D$2:$D$12000&amp;Classes!$E$2:$E$12000,Classes!$A$2:$A$12000)</f>
        <v>CLA030</v>
      </c>
      <c r="G683" s="17" t="str">
        <f>VLOOKUP(D683,Consolidation!B:AA,25,FALSE)</f>
        <v>MB3T</v>
      </c>
      <c r="H683" s="40">
        <f>VLOOKUP(D683,Consolidation!$B$2:$AH$11999,23,FALSE)</f>
        <v>2</v>
      </c>
      <c r="I683" s="65" t="str">
        <f>IF(Tableau4[[#This Row],[Cohorte]]="", "Inactif",
    IF(Tableau4[[#This Row],[Cohorte]]&gt;=30%, "Actif",
       IF(Tableau4[[#This Row],[Cohorte]]&lt;=25%, "Inactif", "À Vérifier")))</f>
        <v>Actif</v>
      </c>
    </row>
    <row r="684" spans="1:9" ht="29.5" customHeight="1" x14ac:dyDescent="0.35">
      <c r="A684" s="16" t="str">
        <f>IF(D684&lt;&gt;"","APP"&amp;TEXT(COUNTA($D$2:D684),"000"),"")</f>
        <v>APP683</v>
      </c>
      <c r="B684" s="17" t="str">
        <f>Individus[[#This Row],[ID_Individu]]</f>
        <v>IND683</v>
      </c>
      <c r="C684" s="17" t="str">
        <f>IFERROR(VLOOKUP(E684,Beneficiaires!B:C,2,FALSE),"Non trouvé")</f>
        <v>BEN004</v>
      </c>
      <c r="D684" s="17" t="str">
        <f>Consolication[[#This Row],[Nom et prénom 0 Name &amp; first name]]</f>
        <v>EKOA Mewali Germine Olive</v>
      </c>
      <c r="E684" s="17" t="str">
        <f>VLOOKUP(D684,Consolidation!B:AA,2,FALSE)</f>
        <v>CHAMBRE D'AGRICULTURE, DES PÊCHES, DE L'ELEVAGE ET DES FORÊTS DU CAMEROUN (CAPEF)</v>
      </c>
      <c r="F684" s="24" t="str" cm="1">
        <f t="array" ref="F684">_xlfn.XLOOKUP(Tableau4[[#This Row],[Nom_Beneficiaire]]&amp;H684,Classes!$D$2:$D$12000&amp;Classes!$E$2:$E$12000,Classes!$A$2:$A$12000)</f>
        <v>CLA030</v>
      </c>
      <c r="G684" s="17" t="str">
        <f>VLOOKUP(D684,Consolidation!B:AA,25,FALSE)</f>
        <v>5RL7</v>
      </c>
      <c r="H684" s="40">
        <f>VLOOKUP(D684,Consolidation!$B$2:$AH$11999,23,FALSE)</f>
        <v>2</v>
      </c>
      <c r="I684" s="65" t="str">
        <f>IF(Tableau4[[#This Row],[Cohorte]]="", "Inactif",
    IF(Tableau4[[#This Row],[Cohorte]]&gt;=30%, "Actif",
       IF(Tableau4[[#This Row],[Cohorte]]&lt;=25%, "Inactif", "À Vérifier")))</f>
        <v>Actif</v>
      </c>
    </row>
    <row r="685" spans="1:9" ht="29.5" customHeight="1" x14ac:dyDescent="0.35">
      <c r="A685" s="16" t="str">
        <f>IF(D685&lt;&gt;"","APP"&amp;TEXT(COUNTA($D$2:D685),"000"),"")</f>
        <v>APP684</v>
      </c>
      <c r="B685" s="17" t="str">
        <f>Individus[[#This Row],[ID_Individu]]</f>
        <v>IND684</v>
      </c>
      <c r="C685" s="17" t="str">
        <f>IFERROR(VLOOKUP(E685,Beneficiaires!B:C,2,FALSE),"Non trouvé")</f>
        <v>BEN004</v>
      </c>
      <c r="D685" s="17" t="str">
        <f>Consolication[[#This Row],[Nom et prénom 0 Name &amp; first name]]</f>
        <v>ELIMBI Ange Louise</v>
      </c>
      <c r="E685" s="17" t="str">
        <f>VLOOKUP(D685,Consolidation!B:AA,2,FALSE)</f>
        <v>CHAMBRE D'AGRICULTURE, DES PÊCHES, DE L'ELEVAGE ET DES FORÊTS DU CAMEROUN (CAPEF)</v>
      </c>
      <c r="F685" s="24" t="str" cm="1">
        <f t="array" ref="F685">_xlfn.XLOOKUP(Tableau4[[#This Row],[Nom_Beneficiaire]]&amp;H685,Classes!$D$2:$D$12000&amp;Classes!$E$2:$E$12000,Classes!$A$2:$A$12000)</f>
        <v>CLA030</v>
      </c>
      <c r="G685" s="17" t="str">
        <f>VLOOKUP(D685,Consolidation!B:AA,25,FALSE)</f>
        <v>W28W</v>
      </c>
      <c r="H685" s="40">
        <f>VLOOKUP(D685,Consolidation!$B$2:$AH$11999,23,FALSE)</f>
        <v>2</v>
      </c>
      <c r="I685" s="65" t="str">
        <f>IF(Tableau4[[#This Row],[Cohorte]]="", "Inactif",
    IF(Tableau4[[#This Row],[Cohorte]]&gt;=30%, "Actif",
       IF(Tableau4[[#This Row],[Cohorte]]&lt;=25%, "Inactif", "À Vérifier")))</f>
        <v>Actif</v>
      </c>
    </row>
    <row r="686" spans="1:9" ht="29.5" customHeight="1" x14ac:dyDescent="0.35">
      <c r="A686" s="16" t="str">
        <f>IF(D686&lt;&gt;"","APP"&amp;TEXT(COUNTA($D$2:D686),"000"),"")</f>
        <v>APP685</v>
      </c>
      <c r="B686" s="17" t="str">
        <f>Individus[[#This Row],[ID_Individu]]</f>
        <v>IND685</v>
      </c>
      <c r="C686" s="17" t="str">
        <f>IFERROR(VLOOKUP(E686,Beneficiaires!B:C,2,FALSE),"Non trouvé")</f>
        <v>BEN004</v>
      </c>
      <c r="D686" s="17" t="str">
        <f>Consolication[[#This Row],[Nom et prénom 0 Name &amp; first name]]</f>
        <v>ENGAMA EMMANUEL LOPEZ</v>
      </c>
      <c r="E686" s="17" t="str">
        <f>VLOOKUP(D686,Consolidation!B:AA,2,FALSE)</f>
        <v>CHAMBRE D'AGRICULTURE, DES PÊCHES, DE L'ELEVAGE ET DES FORÊTS DU CAMEROUN (CAPEF)</v>
      </c>
      <c r="F686" s="24" t="str" cm="1">
        <f t="array" ref="F686">_xlfn.XLOOKUP(Tableau4[[#This Row],[Nom_Beneficiaire]]&amp;H686,Classes!$D$2:$D$12000&amp;Classes!$E$2:$E$12000,Classes!$A$2:$A$12000)</f>
        <v>CLA030</v>
      </c>
      <c r="G686" s="17" t="str">
        <f>VLOOKUP(D686,Consolidation!B:AA,25,FALSE)</f>
        <v>535F</v>
      </c>
      <c r="H686" s="40">
        <f>VLOOKUP(D686,Consolidation!$B$2:$AH$11999,23,FALSE)</f>
        <v>2</v>
      </c>
      <c r="I686" s="65" t="str">
        <f>IF(Tableau4[[#This Row],[Cohorte]]="", "Inactif",
    IF(Tableau4[[#This Row],[Cohorte]]&gt;=30%, "Actif",
       IF(Tableau4[[#This Row],[Cohorte]]&lt;=25%, "Inactif", "À Vérifier")))</f>
        <v>Actif</v>
      </c>
    </row>
    <row r="687" spans="1:9" ht="29.5" customHeight="1" x14ac:dyDescent="0.35">
      <c r="A687" s="16" t="str">
        <f>IF(D687&lt;&gt;"","APP"&amp;TEXT(COUNTA($D$2:D687),"000"),"")</f>
        <v>APP686</v>
      </c>
      <c r="B687" s="17" t="str">
        <f>Individus[[#This Row],[ID_Individu]]</f>
        <v>IND686</v>
      </c>
      <c r="C687" s="17" t="str">
        <f>IFERROR(VLOOKUP(E687,Beneficiaires!B:C,2,FALSE),"Non trouvé")</f>
        <v>BEN004</v>
      </c>
      <c r="D687" s="17" t="str">
        <f>Consolication[[#This Row],[Nom et prénom 0 Name &amp; first name]]</f>
        <v>ENGONO Georges</v>
      </c>
      <c r="E687" s="17" t="str">
        <f>VLOOKUP(D687,Consolidation!B:AA,2,FALSE)</f>
        <v>CHAMBRE D'AGRICULTURE, DES PÊCHES, DE L'ELEVAGE ET DES FORÊTS DU CAMEROUN (CAPEF)</v>
      </c>
      <c r="F687" s="24" t="str" cm="1">
        <f t="array" ref="F687">_xlfn.XLOOKUP(Tableau4[[#This Row],[Nom_Beneficiaire]]&amp;H687,Classes!$D$2:$D$12000&amp;Classes!$E$2:$E$12000,Classes!$A$2:$A$12000)</f>
        <v>CLA030</v>
      </c>
      <c r="G687" s="17" t="str">
        <f>VLOOKUP(D687,Consolidation!B:AA,25,FALSE)</f>
        <v>BHG0</v>
      </c>
      <c r="H687" s="40">
        <f>VLOOKUP(D687,Consolidation!$B$2:$AH$11999,23,FALSE)</f>
        <v>2</v>
      </c>
      <c r="I687" s="65" t="str">
        <f>IF(Tableau4[[#This Row],[Cohorte]]="", "Inactif",
    IF(Tableau4[[#This Row],[Cohorte]]&gt;=30%, "Actif",
       IF(Tableau4[[#This Row],[Cohorte]]&lt;=25%, "Inactif", "À Vérifier")))</f>
        <v>Actif</v>
      </c>
    </row>
    <row r="688" spans="1:9" ht="29.5" customHeight="1" x14ac:dyDescent="0.35">
      <c r="A688" s="16" t="str">
        <f>IF(D688&lt;&gt;"","APP"&amp;TEXT(COUNTA($D$2:D688),"000"),"")</f>
        <v>APP687</v>
      </c>
      <c r="B688" s="17" t="str">
        <f>Individus[[#This Row],[ID_Individu]]</f>
        <v>IND687</v>
      </c>
      <c r="C688" s="17" t="str">
        <f>IFERROR(VLOOKUP(E688,Beneficiaires!B:C,2,FALSE),"Non trouvé")</f>
        <v>BEN004</v>
      </c>
      <c r="D688" s="17" t="str">
        <f>Consolication[[#This Row],[Nom et prénom 0 Name &amp; first name]]</f>
        <v>Essaga Abou Victor</v>
      </c>
      <c r="E688" s="17" t="str">
        <f>VLOOKUP(D688,Consolidation!B:AA,2,FALSE)</f>
        <v>CHAMBRE D'AGRICULTURE, DES PÊCHES, DE L'ELEVAGE ET DES FORÊTS DU CAMEROUN (CAPEF)</v>
      </c>
      <c r="F688" s="24" t="str" cm="1">
        <f t="array" ref="F688">_xlfn.XLOOKUP(Tableau4[[#This Row],[Nom_Beneficiaire]]&amp;H688,Classes!$D$2:$D$12000&amp;Classes!$E$2:$E$12000,Classes!$A$2:$A$12000)</f>
        <v>CLA030</v>
      </c>
      <c r="G688" s="17" t="str">
        <f>VLOOKUP(D688,Consolidation!B:AA,25,FALSE)</f>
        <v>S141</v>
      </c>
      <c r="H688" s="40">
        <f>VLOOKUP(D688,Consolidation!$B$2:$AH$11999,23,FALSE)</f>
        <v>2</v>
      </c>
      <c r="I688" s="65" t="str">
        <f>IF(Tableau4[[#This Row],[Cohorte]]="", "Inactif",
    IF(Tableau4[[#This Row],[Cohorte]]&gt;=30%, "Actif",
       IF(Tableau4[[#This Row],[Cohorte]]&lt;=25%, "Inactif", "À Vérifier")))</f>
        <v>Actif</v>
      </c>
    </row>
    <row r="689" spans="1:9" ht="29.5" customHeight="1" x14ac:dyDescent="0.35">
      <c r="A689" s="16" t="str">
        <f>IF(D689&lt;&gt;"","APP"&amp;TEXT(COUNTA($D$2:D689),"000"),"")</f>
        <v>APP688</v>
      </c>
      <c r="B689" s="17" t="str">
        <f>Individus[[#This Row],[ID_Individu]]</f>
        <v>IND688</v>
      </c>
      <c r="C689" s="17" t="str">
        <f>IFERROR(VLOOKUP(E689,Beneficiaires!B:C,2,FALSE),"Non trouvé")</f>
        <v>BEN004</v>
      </c>
      <c r="D689" s="17" t="str">
        <f>Consolication[[#This Row],[Nom et prénom 0 Name &amp; first name]]</f>
        <v>ESSANG OBA Durry</v>
      </c>
      <c r="E689" s="17" t="str">
        <f>VLOOKUP(D689,Consolidation!B:AA,2,FALSE)</f>
        <v>CHAMBRE D'AGRICULTURE, DES PÊCHES, DE L'ELEVAGE ET DES FORÊTS DU CAMEROUN (CAPEF)</v>
      </c>
      <c r="F689" s="24" t="str" cm="1">
        <f t="array" ref="F689">_xlfn.XLOOKUP(Tableau4[[#This Row],[Nom_Beneficiaire]]&amp;H689,Classes!$D$2:$D$12000&amp;Classes!$E$2:$E$12000,Classes!$A$2:$A$12000)</f>
        <v>CLA030</v>
      </c>
      <c r="G689" s="17" t="str">
        <f>VLOOKUP(D689,Consolidation!B:AA,25,FALSE)</f>
        <v>MFVM</v>
      </c>
      <c r="H689" s="40">
        <f>VLOOKUP(D689,Consolidation!$B$2:$AH$11999,23,FALSE)</f>
        <v>2</v>
      </c>
      <c r="I689" s="65" t="str">
        <f>IF(Tableau4[[#This Row],[Cohorte]]="", "Inactif",
    IF(Tableau4[[#This Row],[Cohorte]]&gt;=30%, "Actif",
       IF(Tableau4[[#This Row],[Cohorte]]&lt;=25%, "Inactif", "À Vérifier")))</f>
        <v>Actif</v>
      </c>
    </row>
    <row r="690" spans="1:9" ht="29.5" customHeight="1" x14ac:dyDescent="0.35">
      <c r="A690" s="16" t="str">
        <f>IF(D690&lt;&gt;"","APP"&amp;TEXT(COUNTA($D$2:D690),"000"),"")</f>
        <v>APP689</v>
      </c>
      <c r="B690" s="17" t="str">
        <f>Individus[[#This Row],[ID_Individu]]</f>
        <v>IND689</v>
      </c>
      <c r="C690" s="17" t="str">
        <f>IFERROR(VLOOKUP(E690,Beneficiaires!B:C,2,FALSE),"Non trouvé")</f>
        <v>BEN004</v>
      </c>
      <c r="D690" s="17" t="str">
        <f>Consolication[[#This Row],[Nom et prénom 0 Name &amp; first name]]</f>
        <v>ETOMO Samuel</v>
      </c>
      <c r="E690" s="17" t="str">
        <f>VLOOKUP(D690,Consolidation!B:AA,2,FALSE)</f>
        <v>CHAMBRE D'AGRICULTURE, DES PÊCHES, DE L'ELEVAGE ET DES FORÊTS DU CAMEROUN (CAPEF)</v>
      </c>
      <c r="F690" s="24" t="str" cm="1">
        <f t="array" ref="F690">_xlfn.XLOOKUP(Tableau4[[#This Row],[Nom_Beneficiaire]]&amp;H690,Classes!$D$2:$D$12000&amp;Classes!$E$2:$E$12000,Classes!$A$2:$A$12000)</f>
        <v>CLA030</v>
      </c>
      <c r="G690" s="17" t="str">
        <f>VLOOKUP(D690,Consolidation!B:AA,25,FALSE)</f>
        <v>382K</v>
      </c>
      <c r="H690" s="40">
        <f>VLOOKUP(D690,Consolidation!$B$2:$AH$11999,23,FALSE)</f>
        <v>2</v>
      </c>
      <c r="I690" s="65" t="str">
        <f>IF(Tableau4[[#This Row],[Cohorte]]="", "Inactif",
    IF(Tableau4[[#This Row],[Cohorte]]&gt;=30%, "Actif",
       IF(Tableau4[[#This Row],[Cohorte]]&lt;=25%, "Inactif", "À Vérifier")))</f>
        <v>Actif</v>
      </c>
    </row>
    <row r="691" spans="1:9" ht="29.5" customHeight="1" x14ac:dyDescent="0.35">
      <c r="A691" s="16" t="str">
        <f>IF(D691&lt;&gt;"","APP"&amp;TEXT(COUNTA($D$2:D691),"000"),"")</f>
        <v>APP690</v>
      </c>
      <c r="B691" s="17" t="str">
        <f>Individus[[#This Row],[ID_Individu]]</f>
        <v>IND690</v>
      </c>
      <c r="C691" s="17" t="str">
        <f>IFERROR(VLOOKUP(E691,Beneficiaires!B:C,2,FALSE),"Non trouvé")</f>
        <v>BEN004</v>
      </c>
      <c r="D691" s="17" t="str">
        <f>Consolication[[#This Row],[Nom et prénom 0 Name &amp; first name]]</f>
        <v>ETOUA Bertin Nathael</v>
      </c>
      <c r="E691" s="17" t="str">
        <f>VLOOKUP(D691,Consolidation!B:AA,2,FALSE)</f>
        <v>CHAMBRE D'AGRICULTURE, DES PÊCHES, DE L'ELEVAGE ET DES FORÊTS DU CAMEROUN (CAPEF)</v>
      </c>
      <c r="F691" s="24" t="str" cm="1">
        <f t="array" ref="F691">_xlfn.XLOOKUP(Tableau4[[#This Row],[Nom_Beneficiaire]]&amp;H691,Classes!$D$2:$D$12000&amp;Classes!$E$2:$E$12000,Classes!$A$2:$A$12000)</f>
        <v>CLA030</v>
      </c>
      <c r="G691" s="17" t="str">
        <f>VLOOKUP(D691,Consolidation!B:AA,25,FALSE)</f>
        <v>7IRS</v>
      </c>
      <c r="H691" s="40">
        <f>VLOOKUP(D691,Consolidation!$B$2:$AH$11999,23,FALSE)</f>
        <v>2</v>
      </c>
      <c r="I691" s="65" t="str">
        <f>IF(Tableau4[[#This Row],[Cohorte]]="", "Inactif",
    IF(Tableau4[[#This Row],[Cohorte]]&gt;=30%, "Actif",
       IF(Tableau4[[#This Row],[Cohorte]]&lt;=25%, "Inactif", "À Vérifier")))</f>
        <v>Actif</v>
      </c>
    </row>
    <row r="692" spans="1:9" ht="29.5" customHeight="1" x14ac:dyDescent="0.35">
      <c r="A692" s="16" t="str">
        <f>IF(D692&lt;&gt;"","APP"&amp;TEXT(COUNTA($D$2:D692),"000"),"")</f>
        <v>APP691</v>
      </c>
      <c r="B692" s="17" t="str">
        <f>Individus[[#This Row],[ID_Individu]]</f>
        <v>IND691</v>
      </c>
      <c r="C692" s="17" t="str">
        <f>IFERROR(VLOOKUP(E692,Beneficiaires!B:C,2,FALSE),"Non trouvé")</f>
        <v>BEN004</v>
      </c>
      <c r="D692" s="17" t="str">
        <f>Consolication[[#This Row],[Nom et prénom 0 Name &amp; first name]]</f>
        <v>ETOUNDI MANG SYLVESTE Anicet</v>
      </c>
      <c r="E692" s="17" t="str">
        <f>VLOOKUP(D692,Consolidation!B:AA,2,FALSE)</f>
        <v>CHAMBRE D'AGRICULTURE, DES PÊCHES, DE L'ELEVAGE ET DES FORÊTS DU CAMEROUN (CAPEF)</v>
      </c>
      <c r="F692" s="24" t="str" cm="1">
        <f t="array" ref="F692">_xlfn.XLOOKUP(Tableau4[[#This Row],[Nom_Beneficiaire]]&amp;H692,Classes!$D$2:$D$12000&amp;Classes!$E$2:$E$12000,Classes!$A$2:$A$12000)</f>
        <v>CLA030</v>
      </c>
      <c r="G692" s="17" t="str">
        <f>VLOOKUP(D692,Consolidation!B:AA,25,FALSE)</f>
        <v>H416</v>
      </c>
      <c r="H692" s="40">
        <f>VLOOKUP(D692,Consolidation!$B$2:$AH$11999,23,FALSE)</f>
        <v>2</v>
      </c>
      <c r="I692" s="65" t="str">
        <f>IF(Tableau4[[#This Row],[Cohorte]]="", "Inactif",
    IF(Tableau4[[#This Row],[Cohorte]]&gt;=30%, "Actif",
       IF(Tableau4[[#This Row],[Cohorte]]&lt;=25%, "Inactif", "À Vérifier")))</f>
        <v>Actif</v>
      </c>
    </row>
    <row r="693" spans="1:9" ht="29.5" customHeight="1" x14ac:dyDescent="0.35">
      <c r="A693" s="16" t="str">
        <f>IF(D693&lt;&gt;"","APP"&amp;TEXT(COUNTA($D$2:D693),"000"),"")</f>
        <v>APP692</v>
      </c>
      <c r="B693" s="17" t="str">
        <f>Individus[[#This Row],[ID_Individu]]</f>
        <v>IND692</v>
      </c>
      <c r="C693" s="17" t="str">
        <f>IFERROR(VLOOKUP(E693,Beneficiaires!B:C,2,FALSE),"Non trouvé")</f>
        <v>BEN004</v>
      </c>
      <c r="D693" s="17" t="str">
        <f>Consolication[[#This Row],[Nom et prénom 0 Name &amp; first name]]</f>
        <v>EVINA EDO’O Welly</v>
      </c>
      <c r="E693" s="17" t="str">
        <f>VLOOKUP(D693,Consolidation!B:AA,2,FALSE)</f>
        <v>CHAMBRE D'AGRICULTURE, DES PÊCHES, DE L'ELEVAGE ET DES FORÊTS DU CAMEROUN (CAPEF)</v>
      </c>
      <c r="F693" s="24" t="str" cm="1">
        <f t="array" ref="F693">_xlfn.XLOOKUP(Tableau4[[#This Row],[Nom_Beneficiaire]]&amp;H693,Classes!$D$2:$D$12000&amp;Classes!$E$2:$E$12000,Classes!$A$2:$A$12000)</f>
        <v>CLA030</v>
      </c>
      <c r="G693" s="17" t="str">
        <f>VLOOKUP(D693,Consolidation!B:AA,25,FALSE)</f>
        <v>O7XM</v>
      </c>
      <c r="H693" s="40">
        <f>VLOOKUP(D693,Consolidation!$B$2:$AH$11999,23,FALSE)</f>
        <v>2</v>
      </c>
      <c r="I693" s="65" t="str">
        <f>IF(Tableau4[[#This Row],[Cohorte]]="", "Inactif",
    IF(Tableau4[[#This Row],[Cohorte]]&gt;=30%, "Actif",
       IF(Tableau4[[#This Row],[Cohorte]]&lt;=25%, "Inactif", "À Vérifier")))</f>
        <v>Actif</v>
      </c>
    </row>
    <row r="694" spans="1:9" ht="29.5" customHeight="1" x14ac:dyDescent="0.35">
      <c r="A694" s="16" t="str">
        <f>IF(D694&lt;&gt;"","APP"&amp;TEXT(COUNTA($D$2:D694),"000"),"")</f>
        <v>APP693</v>
      </c>
      <c r="B694" s="17" t="str">
        <f>Individus[[#This Row],[ID_Individu]]</f>
        <v>IND693</v>
      </c>
      <c r="C694" s="17" t="str">
        <f>IFERROR(VLOOKUP(E694,Beneficiaires!B:C,2,FALSE),"Non trouvé")</f>
        <v>BEN004</v>
      </c>
      <c r="D694" s="17" t="str">
        <f>Consolication[[#This Row],[Nom et prénom 0 Name &amp; first name]]</f>
        <v>EVOUDOU Ernest Yannis</v>
      </c>
      <c r="E694" s="17" t="str">
        <f>VLOOKUP(D694,Consolidation!B:AA,2,FALSE)</f>
        <v>CHAMBRE D'AGRICULTURE, DES PÊCHES, DE L'ELEVAGE ET DES FORÊTS DU CAMEROUN (CAPEF)</v>
      </c>
      <c r="F694" s="24" t="str" cm="1">
        <f t="array" ref="F694">_xlfn.XLOOKUP(Tableau4[[#This Row],[Nom_Beneficiaire]]&amp;H694,Classes!$D$2:$D$12000&amp;Classes!$E$2:$E$12000,Classes!$A$2:$A$12000)</f>
        <v>CLA030</v>
      </c>
      <c r="G694" s="17" t="str">
        <f>VLOOKUP(D694,Consolidation!B:AA,25,FALSE)</f>
        <v>CL61</v>
      </c>
      <c r="H694" s="40">
        <f>VLOOKUP(D694,Consolidation!$B$2:$AH$11999,23,FALSE)</f>
        <v>2</v>
      </c>
      <c r="I694" s="65" t="str">
        <f>IF(Tableau4[[#This Row],[Cohorte]]="", "Inactif",
    IF(Tableau4[[#This Row],[Cohorte]]&gt;=30%, "Actif",
       IF(Tableau4[[#This Row],[Cohorte]]&lt;=25%, "Inactif", "À Vérifier")))</f>
        <v>Actif</v>
      </c>
    </row>
    <row r="695" spans="1:9" ht="29.5" customHeight="1" x14ac:dyDescent="0.35">
      <c r="A695" s="16" t="str">
        <f>IF(D695&lt;&gt;"","APP"&amp;TEXT(COUNTA($D$2:D695),"000"),"")</f>
        <v>APP694</v>
      </c>
      <c r="B695" s="17" t="str">
        <f>Individus[[#This Row],[ID_Individu]]</f>
        <v>IND694</v>
      </c>
      <c r="C695" s="17" t="str">
        <f>IFERROR(VLOOKUP(E695,Beneficiaires!B:C,2,FALSE),"Non trouvé")</f>
        <v>BEN004</v>
      </c>
      <c r="D695" s="17" t="str">
        <f>Consolication[[#This Row],[Nom et prénom 0 Name &amp; first name]]</f>
        <v>EYA MVOMO NARCISSE</v>
      </c>
      <c r="E695" s="17" t="str">
        <f>VLOOKUP(D695,Consolidation!B:AA,2,FALSE)</f>
        <v>CHAMBRE D'AGRICULTURE, DES PÊCHES, DE L'ELEVAGE ET DES FORÊTS DU CAMEROUN (CAPEF)</v>
      </c>
      <c r="F695" s="24" t="str" cm="1">
        <f t="array" ref="F695">_xlfn.XLOOKUP(Tableau4[[#This Row],[Nom_Beneficiaire]]&amp;H695,Classes!$D$2:$D$12000&amp;Classes!$E$2:$E$12000,Classes!$A$2:$A$12000)</f>
        <v>CLA030</v>
      </c>
      <c r="G695" s="17" t="str">
        <f>VLOOKUP(D695,Consolidation!B:AA,25,FALSE)</f>
        <v>4J9Q</v>
      </c>
      <c r="H695" s="40">
        <f>VLOOKUP(D695,Consolidation!$B$2:$AH$11999,23,FALSE)</f>
        <v>2</v>
      </c>
      <c r="I695" s="65" t="str">
        <f>IF(Tableau4[[#This Row],[Cohorte]]="", "Inactif",
    IF(Tableau4[[#This Row],[Cohorte]]&gt;=30%, "Actif",
       IF(Tableau4[[#This Row],[Cohorte]]&lt;=25%, "Inactif", "À Vérifier")))</f>
        <v>Actif</v>
      </c>
    </row>
    <row r="696" spans="1:9" ht="29.5" customHeight="1" x14ac:dyDescent="0.35">
      <c r="A696" s="16" t="str">
        <f>IF(D696&lt;&gt;"","APP"&amp;TEXT(COUNTA($D$2:D696),"000"),"")</f>
        <v>APP695</v>
      </c>
      <c r="B696" s="17" t="str">
        <f>Individus[[#This Row],[ID_Individu]]</f>
        <v>IND695</v>
      </c>
      <c r="C696" s="17" t="str">
        <f>IFERROR(VLOOKUP(E696,Beneficiaires!B:C,2,FALSE),"Non trouvé")</f>
        <v>BEN004</v>
      </c>
      <c r="D696" s="17" t="str">
        <f>Consolication[[#This Row],[Nom et prénom 0 Name &amp; first name]]</f>
        <v>EYENGA CLEMENCE HONORINE</v>
      </c>
      <c r="E696" s="17" t="str">
        <f>VLOOKUP(D696,Consolidation!B:AA,2,FALSE)</f>
        <v>CHAMBRE D'AGRICULTURE, DES PÊCHES, DE L'ELEVAGE ET DES FORÊTS DU CAMEROUN (CAPEF)</v>
      </c>
      <c r="F696" s="24" t="str" cm="1">
        <f t="array" ref="F696">_xlfn.XLOOKUP(Tableau4[[#This Row],[Nom_Beneficiaire]]&amp;H696,Classes!$D$2:$D$12000&amp;Classes!$E$2:$E$12000,Classes!$A$2:$A$12000)</f>
        <v>CLA030</v>
      </c>
      <c r="G696" s="17" t="str">
        <f>VLOOKUP(D696,Consolidation!B:AA,25,FALSE)</f>
        <v>SG3C</v>
      </c>
      <c r="H696" s="40">
        <f>VLOOKUP(D696,Consolidation!$B$2:$AH$11999,23,FALSE)</f>
        <v>2</v>
      </c>
      <c r="I696" s="65" t="str">
        <f>IF(Tableau4[[#This Row],[Cohorte]]="", "Inactif",
    IF(Tableau4[[#This Row],[Cohorte]]&gt;=30%, "Actif",
       IF(Tableau4[[#This Row],[Cohorte]]&lt;=25%, "Inactif", "À Vérifier")))</f>
        <v>Actif</v>
      </c>
    </row>
    <row r="697" spans="1:9" ht="29.5" customHeight="1" x14ac:dyDescent="0.35">
      <c r="A697" s="16" t="str">
        <f>IF(D697&lt;&gt;"","APP"&amp;TEXT(COUNTA($D$2:D697),"000"),"")</f>
        <v>APP696</v>
      </c>
      <c r="B697" s="17" t="str">
        <f>Individus[[#This Row],[ID_Individu]]</f>
        <v>IND696</v>
      </c>
      <c r="C697" s="17" t="str">
        <f>IFERROR(VLOOKUP(E697,Beneficiaires!B:C,2,FALSE),"Non trouvé")</f>
        <v>BEN004</v>
      </c>
      <c r="D697" s="17" t="str">
        <f>Consolication[[#This Row],[Nom et prénom 0 Name &amp; first name]]</f>
        <v>FOE ABOH Laeticia</v>
      </c>
      <c r="E697" s="17" t="str">
        <f>VLOOKUP(D697,Consolidation!B:AA,2,FALSE)</f>
        <v>CHAMBRE D'AGRICULTURE, DES PÊCHES, DE L'ELEVAGE ET DES FORÊTS DU CAMEROUN (CAPEF)</v>
      </c>
      <c r="F697" s="24" t="str" cm="1">
        <f t="array" ref="F697">_xlfn.XLOOKUP(Tableau4[[#This Row],[Nom_Beneficiaire]]&amp;H697,Classes!$D$2:$D$12000&amp;Classes!$E$2:$E$12000,Classes!$A$2:$A$12000)</f>
        <v>CLA030</v>
      </c>
      <c r="G697" s="17" t="str">
        <f>VLOOKUP(D697,Consolidation!B:AA,25,FALSE)</f>
        <v>7ZL1</v>
      </c>
      <c r="H697" s="40">
        <f>VLOOKUP(D697,Consolidation!$B$2:$AH$11999,23,FALSE)</f>
        <v>2</v>
      </c>
      <c r="I697" s="65" t="str">
        <f>IF(Tableau4[[#This Row],[Cohorte]]="", "Inactif",
    IF(Tableau4[[#This Row],[Cohorte]]&gt;=30%, "Actif",
       IF(Tableau4[[#This Row],[Cohorte]]&lt;=25%, "Inactif", "À Vérifier")))</f>
        <v>Actif</v>
      </c>
    </row>
    <row r="698" spans="1:9" ht="29.5" customHeight="1" x14ac:dyDescent="0.35">
      <c r="A698" s="16" t="str">
        <f>IF(D698&lt;&gt;"","APP"&amp;TEXT(COUNTA($D$2:D698),"000"),"")</f>
        <v>APP697</v>
      </c>
      <c r="B698" s="17" t="str">
        <f>Individus[[#This Row],[ID_Individu]]</f>
        <v>IND697</v>
      </c>
      <c r="C698" s="17" t="str">
        <f>IFERROR(VLOOKUP(E698,Beneficiaires!B:C,2,FALSE),"Non trouvé")</f>
        <v>BEN004</v>
      </c>
      <c r="D698" s="17" t="str">
        <f>Consolication[[#This Row],[Nom et prénom 0 Name &amp; first name]]</f>
        <v>FONGO BONDZE Jean Quentin</v>
      </c>
      <c r="E698" s="17" t="str">
        <f>VLOOKUP(D698,Consolidation!B:AA,2,FALSE)</f>
        <v>CHAMBRE D'AGRICULTURE, DES PÊCHES, DE L'ELEVAGE ET DES FORÊTS DU CAMEROUN (CAPEF)</v>
      </c>
      <c r="F698" s="24" t="str" cm="1">
        <f t="array" ref="F698">_xlfn.XLOOKUP(Tableau4[[#This Row],[Nom_Beneficiaire]]&amp;H698,Classes!$D$2:$D$12000&amp;Classes!$E$2:$E$12000,Classes!$A$2:$A$12000)</f>
        <v>CLA030</v>
      </c>
      <c r="G698" s="17" t="str">
        <f>VLOOKUP(D698,Consolidation!B:AA,25,FALSE)</f>
        <v>7MWT</v>
      </c>
      <c r="H698" s="40">
        <f>VLOOKUP(D698,Consolidation!$B$2:$AH$11999,23,FALSE)</f>
        <v>2</v>
      </c>
      <c r="I698" s="65" t="str">
        <f>IF(Tableau4[[#This Row],[Cohorte]]="", "Inactif",
    IF(Tableau4[[#This Row],[Cohorte]]&gt;=30%, "Actif",
       IF(Tableau4[[#This Row],[Cohorte]]&lt;=25%, "Inactif", "À Vérifier")))</f>
        <v>Actif</v>
      </c>
    </row>
    <row r="699" spans="1:9" ht="29.5" customHeight="1" x14ac:dyDescent="0.35">
      <c r="A699" s="16" t="str">
        <f>IF(D699&lt;&gt;"","APP"&amp;TEXT(COUNTA($D$2:D699),"000"),"")</f>
        <v>APP698</v>
      </c>
      <c r="B699" s="17" t="str">
        <f>Individus[[#This Row],[ID_Individu]]</f>
        <v>IND698</v>
      </c>
      <c r="C699" s="17" t="str">
        <f>IFERROR(VLOOKUP(E699,Beneficiaires!B:C,2,FALSE),"Non trouvé")</f>
        <v>BEN004</v>
      </c>
      <c r="D699" s="17" t="str">
        <f>Consolication[[#This Row],[Nom et prénom 0 Name &amp; first name]]</f>
        <v>GANAWA MARIE THERESE</v>
      </c>
      <c r="E699" s="17" t="str">
        <f>VLOOKUP(D699,Consolidation!B:AA,2,FALSE)</f>
        <v>CHAMBRE D'AGRICULTURE, DES PÊCHES, DE L'ELEVAGE ET DES FORÊTS DU CAMEROUN (CAPEF)</v>
      </c>
      <c r="F699" s="24" t="str" cm="1">
        <f t="array" ref="F699">_xlfn.XLOOKUP(Tableau4[[#This Row],[Nom_Beneficiaire]]&amp;H699,Classes!$D$2:$D$12000&amp;Classes!$E$2:$E$12000,Classes!$A$2:$A$12000)</f>
        <v>CLA030</v>
      </c>
      <c r="G699" s="17" t="str">
        <f>VLOOKUP(D699,Consolidation!B:AA,25,FALSE)</f>
        <v>S881</v>
      </c>
      <c r="H699" s="40">
        <f>VLOOKUP(D699,Consolidation!$B$2:$AH$11999,23,FALSE)</f>
        <v>2</v>
      </c>
      <c r="I699" s="65" t="str">
        <f>IF(Tableau4[[#This Row],[Cohorte]]="", "Inactif",
    IF(Tableau4[[#This Row],[Cohorte]]&gt;=30%, "Actif",
       IF(Tableau4[[#This Row],[Cohorte]]&lt;=25%, "Inactif", "À Vérifier")))</f>
        <v>Actif</v>
      </c>
    </row>
    <row r="700" spans="1:9" ht="29.5" customHeight="1" x14ac:dyDescent="0.35">
      <c r="A700" s="16" t="str">
        <f>IF(D700&lt;&gt;"","APP"&amp;TEXT(COUNTA($D$2:D700),"000"),"")</f>
        <v>APP699</v>
      </c>
      <c r="B700" s="17" t="str">
        <f>Individus[[#This Row],[ID_Individu]]</f>
        <v>IND699</v>
      </c>
      <c r="C700" s="17" t="str">
        <f>IFERROR(VLOOKUP(E700,Beneficiaires!B:C,2,FALSE),"Non trouvé")</f>
        <v>BEN004</v>
      </c>
      <c r="D700" s="17" t="str">
        <f>Consolication[[#This Row],[Nom et prénom 0 Name &amp; first name]]</f>
        <v>GLIDI THEOPHILE</v>
      </c>
      <c r="E700" s="17" t="str">
        <f>VLOOKUP(D700,Consolidation!B:AA,2,FALSE)</f>
        <v>CHAMBRE D'AGRICULTURE, DES PÊCHES, DE L'ELEVAGE ET DES FORÊTS DU CAMEROUN (CAPEF)</v>
      </c>
      <c r="F700" s="24" t="str" cm="1">
        <f t="array" ref="F700">_xlfn.XLOOKUP(Tableau4[[#This Row],[Nom_Beneficiaire]]&amp;H700,Classes!$D$2:$D$12000&amp;Classes!$E$2:$E$12000,Classes!$A$2:$A$12000)</f>
        <v>CLA030</v>
      </c>
      <c r="G700" s="17" t="str">
        <f>VLOOKUP(D700,Consolidation!B:AA,25,FALSE)</f>
        <v>189Q</v>
      </c>
      <c r="H700" s="40">
        <f>VLOOKUP(D700,Consolidation!$B$2:$AH$11999,23,FALSE)</f>
        <v>2</v>
      </c>
      <c r="I700" s="65" t="str">
        <f>IF(Tableau4[[#This Row],[Cohorte]]="", "Inactif",
    IF(Tableau4[[#This Row],[Cohorte]]&gt;=30%, "Actif",
       IF(Tableau4[[#This Row],[Cohorte]]&lt;=25%, "Inactif", "À Vérifier")))</f>
        <v>Actif</v>
      </c>
    </row>
    <row r="701" spans="1:9" ht="29.5" customHeight="1" x14ac:dyDescent="0.35">
      <c r="A701" s="16" t="str">
        <f>IF(D701&lt;&gt;"","APP"&amp;TEXT(COUNTA($D$2:D701),"000"),"")</f>
        <v>APP700</v>
      </c>
      <c r="B701" s="17" t="str">
        <f>Individus[[#This Row],[ID_Individu]]</f>
        <v>IND700</v>
      </c>
      <c r="C701" s="17" t="str">
        <f>IFERROR(VLOOKUP(E701,Beneficiaires!B:C,2,FALSE),"Non trouvé")</f>
        <v>BEN004</v>
      </c>
      <c r="D701" s="17" t="str">
        <f>Consolication[[#This Row],[Nom et prénom 0 Name &amp; first name]]</f>
        <v>GOMPI BONOU GUILAINE</v>
      </c>
      <c r="E701" s="17" t="str">
        <f>VLOOKUP(D701,Consolidation!B:AA,2,FALSE)</f>
        <v>CHAMBRE D'AGRICULTURE, DES PÊCHES, DE L'ELEVAGE ET DES FORÊTS DU CAMEROUN (CAPEF)</v>
      </c>
      <c r="F701" s="24" t="str" cm="1">
        <f t="array" ref="F701">_xlfn.XLOOKUP(Tableau4[[#This Row],[Nom_Beneficiaire]]&amp;H701,Classes!$D$2:$D$12000&amp;Classes!$E$2:$E$12000,Classes!$A$2:$A$12000)</f>
        <v>CLA030</v>
      </c>
      <c r="G701" s="17" t="str">
        <f>VLOOKUP(D701,Consolidation!B:AA,25,FALSE)</f>
        <v>JHQA</v>
      </c>
      <c r="H701" s="40">
        <f>VLOOKUP(D701,Consolidation!$B$2:$AH$11999,23,FALSE)</f>
        <v>2</v>
      </c>
      <c r="I701" s="65" t="str">
        <f>IF(Tableau4[[#This Row],[Cohorte]]="", "Inactif",
    IF(Tableau4[[#This Row],[Cohorte]]&gt;=30%, "Actif",
       IF(Tableau4[[#This Row],[Cohorte]]&lt;=25%, "Inactif", "À Vérifier")))</f>
        <v>Actif</v>
      </c>
    </row>
    <row r="702" spans="1:9" ht="29.5" customHeight="1" x14ac:dyDescent="0.35">
      <c r="A702" s="16" t="str">
        <f>IF(D702&lt;&gt;"","APP"&amp;TEXT(COUNTA($D$2:D702),"000"),"")</f>
        <v>APP701</v>
      </c>
      <c r="B702" s="17" t="str">
        <f>Individus[[#This Row],[ID_Individu]]</f>
        <v>IND701</v>
      </c>
      <c r="C702" s="17" t="str">
        <f>IFERROR(VLOOKUP(E702,Beneficiaires!B:C,2,FALSE),"Non trouvé")</f>
        <v>BEN004</v>
      </c>
      <c r="D702" s="17" t="str">
        <f>Consolication[[#This Row],[Nom et prénom 0 Name &amp; first name]]</f>
        <v>GUELEM Jiress</v>
      </c>
      <c r="E702" s="17" t="str">
        <f>VLOOKUP(D702,Consolidation!B:AA,2,FALSE)</f>
        <v>CHAMBRE D'AGRICULTURE, DES PÊCHES, DE L'ELEVAGE ET DES FORÊTS DU CAMEROUN (CAPEF)</v>
      </c>
      <c r="F702" s="24" t="str" cm="1">
        <f t="array" ref="F702">_xlfn.XLOOKUP(Tableau4[[#This Row],[Nom_Beneficiaire]]&amp;H702,Classes!$D$2:$D$12000&amp;Classes!$E$2:$E$12000,Classes!$A$2:$A$12000)</f>
        <v>CLA030</v>
      </c>
      <c r="G702" s="17" t="str">
        <f>VLOOKUP(D702,Consolidation!B:AA,25,FALSE)</f>
        <v>BJ5F</v>
      </c>
      <c r="H702" s="40">
        <f>VLOOKUP(D702,Consolidation!$B$2:$AH$11999,23,FALSE)</f>
        <v>2</v>
      </c>
      <c r="I702" s="65" t="str">
        <f>IF(Tableau4[[#This Row],[Cohorte]]="", "Inactif",
    IF(Tableau4[[#This Row],[Cohorte]]&gt;=30%, "Actif",
       IF(Tableau4[[#This Row],[Cohorte]]&lt;=25%, "Inactif", "À Vérifier")))</f>
        <v>Actif</v>
      </c>
    </row>
    <row r="703" spans="1:9" ht="29.5" customHeight="1" x14ac:dyDescent="0.35">
      <c r="A703" s="16" t="str">
        <f>IF(D703&lt;&gt;"","APP"&amp;TEXT(COUNTA($D$2:D703),"000"),"")</f>
        <v>APP702</v>
      </c>
      <c r="B703" s="17" t="str">
        <f>Individus[[#This Row],[ID_Individu]]</f>
        <v>IND702</v>
      </c>
      <c r="C703" s="17" t="str">
        <f>IFERROR(VLOOKUP(E703,Beneficiaires!B:C,2,FALSE),"Non trouvé")</f>
        <v>BEN004</v>
      </c>
      <c r="D703" s="17" t="str">
        <f>Consolication[[#This Row],[Nom et prénom 0 Name &amp; first name]]</f>
        <v>HASSANA ALIDOU</v>
      </c>
      <c r="E703" s="17" t="str">
        <f>VLOOKUP(D703,Consolidation!B:AA,2,FALSE)</f>
        <v>CHAMBRE D'AGRICULTURE, DES PÊCHES, DE L'ELEVAGE ET DES FORÊTS DU CAMEROUN (CAPEF)</v>
      </c>
      <c r="F703" s="24" t="str" cm="1">
        <f t="array" ref="F703">_xlfn.XLOOKUP(Tableau4[[#This Row],[Nom_Beneficiaire]]&amp;H703,Classes!$D$2:$D$12000&amp;Classes!$E$2:$E$12000,Classes!$A$2:$A$12000)</f>
        <v>CLA030</v>
      </c>
      <c r="G703" s="17" t="str">
        <f>VLOOKUP(D703,Consolidation!B:AA,25,FALSE)</f>
        <v>064N</v>
      </c>
      <c r="H703" s="40">
        <f>VLOOKUP(D703,Consolidation!$B$2:$AH$11999,23,FALSE)</f>
        <v>2</v>
      </c>
      <c r="I703" s="65" t="str">
        <f>IF(Tableau4[[#This Row],[Cohorte]]="", "Inactif",
    IF(Tableau4[[#This Row],[Cohorte]]&gt;=30%, "Actif",
       IF(Tableau4[[#This Row],[Cohorte]]&lt;=25%, "Inactif", "À Vérifier")))</f>
        <v>Actif</v>
      </c>
    </row>
    <row r="704" spans="1:9" ht="29.5" customHeight="1" x14ac:dyDescent="0.35">
      <c r="A704" s="16" t="str">
        <f>IF(D704&lt;&gt;"","APP"&amp;TEXT(COUNTA($D$2:D704),"000"),"")</f>
        <v>APP703</v>
      </c>
      <c r="B704" s="17" t="str">
        <f>Individus[[#This Row],[ID_Individu]]</f>
        <v>IND703</v>
      </c>
      <c r="C704" s="17" t="str">
        <f>IFERROR(VLOOKUP(E704,Beneficiaires!B:C,2,FALSE),"Non trouvé")</f>
        <v>BEN004</v>
      </c>
      <c r="D704" s="17" t="str">
        <f>Consolication[[#This Row],[Nom et prénom 0 Name &amp; first name]]</f>
        <v>INA Farela</v>
      </c>
      <c r="E704" s="17" t="str">
        <f>VLOOKUP(D704,Consolidation!B:AA,2,FALSE)</f>
        <v>CHAMBRE D'AGRICULTURE, DES PÊCHES, DE L'ELEVAGE ET DES FORÊTS DU CAMEROUN (CAPEF)</v>
      </c>
      <c r="F704" s="24" t="str" cm="1">
        <f t="array" ref="F704">_xlfn.XLOOKUP(Tableau4[[#This Row],[Nom_Beneficiaire]]&amp;H704,Classes!$D$2:$D$12000&amp;Classes!$E$2:$E$12000,Classes!$A$2:$A$12000)</f>
        <v>CLA030</v>
      </c>
      <c r="G704" s="17" t="str">
        <f>VLOOKUP(D704,Consolidation!B:AA,25,FALSE)</f>
        <v>A81P</v>
      </c>
      <c r="H704" s="40">
        <f>VLOOKUP(D704,Consolidation!$B$2:$AH$11999,23,FALSE)</f>
        <v>2</v>
      </c>
      <c r="I704" s="65" t="str">
        <f>IF(Tableau4[[#This Row],[Cohorte]]="", "Inactif",
    IF(Tableau4[[#This Row],[Cohorte]]&gt;=30%, "Actif",
       IF(Tableau4[[#This Row],[Cohorte]]&lt;=25%, "Inactif", "À Vérifier")))</f>
        <v>Actif</v>
      </c>
    </row>
    <row r="705" spans="1:9" ht="29.5" customHeight="1" x14ac:dyDescent="0.35">
      <c r="A705" s="16" t="str">
        <f>IF(D705&lt;&gt;"","APP"&amp;TEXT(COUNTA($D$2:D705),"000"),"")</f>
        <v>APP704</v>
      </c>
      <c r="B705" s="17" t="str">
        <f>Individus[[#This Row],[ID_Individu]]</f>
        <v>IND704</v>
      </c>
      <c r="C705" s="17" t="str">
        <f>IFERROR(VLOOKUP(E705,Beneficiaires!B:C,2,FALSE),"Non trouvé")</f>
        <v>BEN004</v>
      </c>
      <c r="D705" s="17" t="str">
        <f>Consolication[[#This Row],[Nom et prénom 0 Name &amp; first name]]</f>
        <v>KIRINGA ABONDO Stève</v>
      </c>
      <c r="E705" s="17" t="str">
        <f>VLOOKUP(D705,Consolidation!B:AA,2,FALSE)</f>
        <v>CHAMBRE D'AGRICULTURE, DES PÊCHES, DE L'ELEVAGE ET DES FORÊTS DU CAMEROUN (CAPEF)</v>
      </c>
      <c r="F705" s="24" t="str" cm="1">
        <f t="array" ref="F705">_xlfn.XLOOKUP(Tableau4[[#This Row],[Nom_Beneficiaire]]&amp;H705,Classes!$D$2:$D$12000&amp;Classes!$E$2:$E$12000,Classes!$A$2:$A$12000)</f>
        <v>CLA030</v>
      </c>
      <c r="G705" s="17" t="str">
        <f>VLOOKUP(D705,Consolidation!B:AA,25,FALSE)</f>
        <v>9DW8</v>
      </c>
      <c r="H705" s="40">
        <f>VLOOKUP(D705,Consolidation!$B$2:$AH$11999,23,FALSE)</f>
        <v>2</v>
      </c>
      <c r="I705" s="65" t="str">
        <f>IF(Tableau4[[#This Row],[Cohorte]]="", "Inactif",
    IF(Tableau4[[#This Row],[Cohorte]]&gt;=30%, "Actif",
       IF(Tableau4[[#This Row],[Cohorte]]&lt;=25%, "Inactif", "À Vérifier")))</f>
        <v>Actif</v>
      </c>
    </row>
    <row r="706" spans="1:9" ht="29.5" customHeight="1" x14ac:dyDescent="0.35">
      <c r="A706" s="16" t="str">
        <f>IF(D706&lt;&gt;"","APP"&amp;TEXT(COUNTA($D$2:D706),"000"),"")</f>
        <v>APP705</v>
      </c>
      <c r="B706" s="17" t="str">
        <f>Individus[[#This Row],[ID_Individu]]</f>
        <v>IND705</v>
      </c>
      <c r="C706" s="17" t="str">
        <f>IFERROR(VLOOKUP(E706,Beneficiaires!B:C,2,FALSE),"Non trouvé")</f>
        <v>BEN004</v>
      </c>
      <c r="D706" s="17" t="str">
        <f>Consolication[[#This Row],[Nom et prénom 0 Name &amp; first name]]</f>
        <v>KONO ESSAMA Marguerite</v>
      </c>
      <c r="E706" s="17" t="str">
        <f>VLOOKUP(D706,Consolidation!B:AA,2,FALSE)</f>
        <v>CHAMBRE D'AGRICULTURE, DES PÊCHES, DE L'ELEVAGE ET DES FORÊTS DU CAMEROUN (CAPEF)</v>
      </c>
      <c r="F706" s="24" t="str" cm="1">
        <f t="array" ref="F706">_xlfn.XLOOKUP(Tableau4[[#This Row],[Nom_Beneficiaire]]&amp;H706,Classes!$D$2:$D$12000&amp;Classes!$E$2:$E$12000,Classes!$A$2:$A$12000)</f>
        <v>CLA030</v>
      </c>
      <c r="G706" s="17" t="str">
        <f>VLOOKUP(D706,Consolidation!B:AA,25,FALSE)</f>
        <v>4ML3</v>
      </c>
      <c r="H706" s="40">
        <f>VLOOKUP(D706,Consolidation!$B$2:$AH$11999,23,FALSE)</f>
        <v>2</v>
      </c>
      <c r="I706" s="65" t="str">
        <f>IF(Tableau4[[#This Row],[Cohorte]]="", "Inactif",
    IF(Tableau4[[#This Row],[Cohorte]]&gt;=30%, "Actif",
       IF(Tableau4[[#This Row],[Cohorte]]&lt;=25%, "Inactif", "À Vérifier")))</f>
        <v>Actif</v>
      </c>
    </row>
    <row r="707" spans="1:9" ht="29.5" customHeight="1" x14ac:dyDescent="0.35">
      <c r="A707" s="16" t="str">
        <f>IF(D707&lt;&gt;"","APP"&amp;TEXT(COUNTA($D$2:D707),"000"),"")</f>
        <v>APP706</v>
      </c>
      <c r="B707" s="17" t="str">
        <f>Individus[[#This Row],[ID_Individu]]</f>
        <v>IND706</v>
      </c>
      <c r="C707" s="17" t="str">
        <f>IFERROR(VLOOKUP(E707,Beneficiaires!B:C,2,FALSE),"Non trouvé")</f>
        <v>BEN004</v>
      </c>
      <c r="D707" s="17" t="str">
        <f>Consolication[[#This Row],[Nom et prénom 0 Name &amp; first name]]</f>
        <v>KOUNGOU Owona E mile</v>
      </c>
      <c r="E707" s="17" t="str">
        <f>VLOOKUP(D707,Consolidation!B:AA,2,FALSE)</f>
        <v>CHAMBRE D'AGRICULTURE, DES PÊCHES, DE L'ELEVAGE ET DES FORÊTS DU CAMEROUN (CAPEF)</v>
      </c>
      <c r="F707" s="24" t="str" cm="1">
        <f t="array" ref="F707">_xlfn.XLOOKUP(Tableau4[[#This Row],[Nom_Beneficiaire]]&amp;H707,Classes!$D$2:$D$12000&amp;Classes!$E$2:$E$12000,Classes!$A$2:$A$12000)</f>
        <v>CLA030</v>
      </c>
      <c r="G707" s="17" t="str">
        <f>VLOOKUP(D707,Consolidation!B:AA,25,FALSE)</f>
        <v>Q8H8</v>
      </c>
      <c r="H707" s="40">
        <f>VLOOKUP(D707,Consolidation!$B$2:$AH$11999,23,FALSE)</f>
        <v>2</v>
      </c>
      <c r="I707" s="65" t="str">
        <f>IF(Tableau4[[#This Row],[Cohorte]]="", "Inactif",
    IF(Tableau4[[#This Row],[Cohorte]]&gt;=30%, "Actif",
       IF(Tableau4[[#This Row],[Cohorte]]&lt;=25%, "Inactif", "À Vérifier")))</f>
        <v>Actif</v>
      </c>
    </row>
    <row r="708" spans="1:9" ht="29.5" customHeight="1" x14ac:dyDescent="0.35">
      <c r="A708" s="16" t="str">
        <f>IF(D708&lt;&gt;"","APP"&amp;TEXT(COUNTA($D$2:D708),"000"),"")</f>
        <v>APP707</v>
      </c>
      <c r="B708" s="17" t="str">
        <f>Individus[[#This Row],[ID_Individu]]</f>
        <v>IND707</v>
      </c>
      <c r="C708" s="17" t="str">
        <f>IFERROR(VLOOKUP(E708,Beneficiaires!B:C,2,FALSE),"Non trouvé")</f>
        <v>BEN004</v>
      </c>
      <c r="D708" s="17" t="str">
        <f>Consolication[[#This Row],[Nom et prénom 0 Name &amp; first name]]</f>
        <v>MAMOHO ZE JESSICA VERINA</v>
      </c>
      <c r="E708" s="17" t="str">
        <f>VLOOKUP(D708,Consolidation!B:AA,2,FALSE)</f>
        <v>CHAMBRE D'AGRICULTURE, DES PÊCHES, DE L'ELEVAGE ET DES FORÊTS DU CAMEROUN (CAPEF)</v>
      </c>
      <c r="F708" s="24" t="str" cm="1">
        <f t="array" ref="F708">_xlfn.XLOOKUP(Tableau4[[#This Row],[Nom_Beneficiaire]]&amp;H708,Classes!$D$2:$D$12000&amp;Classes!$E$2:$E$12000,Classes!$A$2:$A$12000)</f>
        <v>CLA030</v>
      </c>
      <c r="G708" s="17" t="str">
        <f>VLOOKUP(D708,Consolidation!B:AA,25,FALSE)</f>
        <v>E46L</v>
      </c>
      <c r="H708" s="40">
        <f>VLOOKUP(D708,Consolidation!$B$2:$AH$11999,23,FALSE)</f>
        <v>2</v>
      </c>
      <c r="I708" s="65" t="str">
        <f>IF(Tableau4[[#This Row],[Cohorte]]="", "Inactif",
    IF(Tableau4[[#This Row],[Cohorte]]&gt;=30%, "Actif",
       IF(Tableau4[[#This Row],[Cohorte]]&lt;=25%, "Inactif", "À Vérifier")))</f>
        <v>Actif</v>
      </c>
    </row>
    <row r="709" spans="1:9" ht="29.5" customHeight="1" x14ac:dyDescent="0.35">
      <c r="A709" s="16" t="str">
        <f>IF(D709&lt;&gt;"","APP"&amp;TEXT(COUNTA($D$2:D709),"000"),"")</f>
        <v>APP708</v>
      </c>
      <c r="B709" s="17" t="str">
        <f>Individus[[#This Row],[ID_Individu]]</f>
        <v>IND708</v>
      </c>
      <c r="C709" s="17" t="str">
        <f>IFERROR(VLOOKUP(E709,Beneficiaires!B:C,2,FALSE),"Non trouvé")</f>
        <v>BEN004</v>
      </c>
      <c r="D709" s="17" t="str">
        <f>Consolication[[#This Row],[Nom et prénom 0 Name &amp; first name]]</f>
        <v>MANGA Marie Gabrielle</v>
      </c>
      <c r="E709" s="17" t="str">
        <f>VLOOKUP(D709,Consolidation!B:AA,2,FALSE)</f>
        <v>CHAMBRE D'AGRICULTURE, DES PÊCHES, DE L'ELEVAGE ET DES FORÊTS DU CAMEROUN (CAPEF)</v>
      </c>
      <c r="F709" s="24" t="str" cm="1">
        <f t="array" ref="F709">_xlfn.XLOOKUP(Tableau4[[#This Row],[Nom_Beneficiaire]]&amp;H709,Classes!$D$2:$D$12000&amp;Classes!$E$2:$E$12000,Classes!$A$2:$A$12000)</f>
        <v>CLA030</v>
      </c>
      <c r="G709" s="17" t="str">
        <f>VLOOKUP(D709,Consolidation!B:AA,25,FALSE)</f>
        <v>L7KJ</v>
      </c>
      <c r="H709" s="40">
        <f>VLOOKUP(D709,Consolidation!$B$2:$AH$11999,23,FALSE)</f>
        <v>2</v>
      </c>
      <c r="I709" s="65" t="str">
        <f>IF(Tableau4[[#This Row],[Cohorte]]="", "Inactif",
    IF(Tableau4[[#This Row],[Cohorte]]&gt;=30%, "Actif",
       IF(Tableau4[[#This Row],[Cohorte]]&lt;=25%, "Inactif", "À Vérifier")))</f>
        <v>Actif</v>
      </c>
    </row>
    <row r="710" spans="1:9" ht="29.5" customHeight="1" x14ac:dyDescent="0.35">
      <c r="A710" s="16" t="str">
        <f>IF(D710&lt;&gt;"","APP"&amp;TEXT(COUNTA($D$2:D710),"000"),"")</f>
        <v>APP709</v>
      </c>
      <c r="B710" s="17" t="str">
        <f>Individus[[#This Row],[ID_Individu]]</f>
        <v>IND709</v>
      </c>
      <c r="C710" s="17" t="str">
        <f>IFERROR(VLOOKUP(E710,Beneficiaires!B:C,2,FALSE),"Non trouvé")</f>
        <v>BEN004</v>
      </c>
      <c r="D710" s="17" t="str">
        <f>Consolication[[#This Row],[Nom et prénom 0 Name &amp; first name]]</f>
        <v>MBALOUM EVENG</v>
      </c>
      <c r="E710" s="17" t="str">
        <f>VLOOKUP(D710,Consolidation!B:AA,2,FALSE)</f>
        <v>CHAMBRE D'AGRICULTURE, DES PÊCHES, DE L'ELEVAGE ET DES FORÊTS DU CAMEROUN (CAPEF)</v>
      </c>
      <c r="F710" s="24" t="str" cm="1">
        <f t="array" ref="F710">_xlfn.XLOOKUP(Tableau4[[#This Row],[Nom_Beneficiaire]]&amp;H710,Classes!$D$2:$D$12000&amp;Classes!$E$2:$E$12000,Classes!$A$2:$A$12000)</f>
        <v>CLA031</v>
      </c>
      <c r="G710" s="17" t="str">
        <f>VLOOKUP(D710,Consolidation!B:AA,25,FALSE)</f>
        <v>6N35</v>
      </c>
      <c r="H710" s="40">
        <f>VLOOKUP(D710,Consolidation!$B$2:$AH$11999,23,FALSE)</f>
        <v>3</v>
      </c>
      <c r="I710" s="65" t="str">
        <f>IF(Tableau4[[#This Row],[Cohorte]]="", "Inactif",
    IF(Tableau4[[#This Row],[Cohorte]]&gt;=30%, "Actif",
       IF(Tableau4[[#This Row],[Cohorte]]&lt;=25%, "Inactif", "À Vérifier")))</f>
        <v>Actif</v>
      </c>
    </row>
    <row r="711" spans="1:9" ht="29.5" customHeight="1" x14ac:dyDescent="0.35">
      <c r="A711" s="16" t="str">
        <f>IF(D711&lt;&gt;"","APP"&amp;TEXT(COUNTA($D$2:D711),"000"),"")</f>
        <v>APP710</v>
      </c>
      <c r="B711" s="17" t="str">
        <f>Individus[[#This Row],[ID_Individu]]</f>
        <v>IND710</v>
      </c>
      <c r="C711" s="17" t="str">
        <f>IFERROR(VLOOKUP(E711,Beneficiaires!B:C,2,FALSE),"Non trouvé")</f>
        <v>BEN004</v>
      </c>
      <c r="D711" s="17" t="str">
        <f>Consolication[[#This Row],[Nom et prénom 0 Name &amp; first name]]</f>
        <v>MBAMEN Ngassa Larissa Pascale</v>
      </c>
      <c r="E711" s="17" t="str">
        <f>VLOOKUP(D711,Consolidation!B:AA,2,FALSE)</f>
        <v>CHAMBRE D'AGRICULTURE, DES PÊCHES, DE L'ELEVAGE ET DES FORÊTS DU CAMEROUN (CAPEF)</v>
      </c>
      <c r="F711" s="24" t="str" cm="1">
        <f t="array" ref="F711">_xlfn.XLOOKUP(Tableau4[[#This Row],[Nom_Beneficiaire]]&amp;H711,Classes!$D$2:$D$12000&amp;Classes!$E$2:$E$12000,Classes!$A$2:$A$12000)</f>
        <v>CLA031</v>
      </c>
      <c r="G711" s="17" t="str">
        <f>VLOOKUP(D711,Consolidation!B:AA,25,FALSE)</f>
        <v>5EX4</v>
      </c>
      <c r="H711" s="40">
        <f>VLOOKUP(D711,Consolidation!$B$2:$AH$11999,23,FALSE)</f>
        <v>3</v>
      </c>
      <c r="I711" s="65" t="str">
        <f>IF(Tableau4[[#This Row],[Cohorte]]="", "Inactif",
    IF(Tableau4[[#This Row],[Cohorte]]&gt;=30%, "Actif",
       IF(Tableau4[[#This Row],[Cohorte]]&lt;=25%, "Inactif", "À Vérifier")))</f>
        <v>Actif</v>
      </c>
    </row>
    <row r="712" spans="1:9" ht="29.5" customHeight="1" x14ac:dyDescent="0.35">
      <c r="A712" s="16" t="str">
        <f>IF(D712&lt;&gt;"","APP"&amp;TEXT(COUNTA($D$2:D712),"000"),"")</f>
        <v>APP711</v>
      </c>
      <c r="B712" s="17" t="str">
        <f>Individus[[#This Row],[ID_Individu]]</f>
        <v>IND711</v>
      </c>
      <c r="C712" s="17" t="str">
        <f>IFERROR(VLOOKUP(E712,Beneficiaires!B:C,2,FALSE),"Non trouvé")</f>
        <v>BEN004</v>
      </c>
      <c r="D712" s="17" t="str">
        <f>Consolication[[#This Row],[Nom et prénom 0 Name &amp; first name]]</f>
        <v>MBEKNAH Charlotte</v>
      </c>
      <c r="E712" s="17" t="str">
        <f>VLOOKUP(D712,Consolidation!B:AA,2,FALSE)</f>
        <v>CHAMBRE D'AGRICULTURE, DES PÊCHES, DE L'ELEVAGE ET DES FORÊTS DU CAMEROUN (CAPEF)</v>
      </c>
      <c r="F712" s="24" t="str" cm="1">
        <f t="array" ref="F712">_xlfn.XLOOKUP(Tableau4[[#This Row],[Nom_Beneficiaire]]&amp;H712,Classes!$D$2:$D$12000&amp;Classes!$E$2:$E$12000,Classes!$A$2:$A$12000)</f>
        <v>CLA031</v>
      </c>
      <c r="G712" s="17" t="str">
        <f>VLOOKUP(D712,Consolidation!B:AA,25,FALSE)</f>
        <v>029E</v>
      </c>
      <c r="H712" s="40">
        <f>VLOOKUP(D712,Consolidation!$B$2:$AH$11999,23,FALSE)</f>
        <v>3</v>
      </c>
      <c r="I712" s="65" t="str">
        <f>IF(Tableau4[[#This Row],[Cohorte]]="", "Inactif",
    IF(Tableau4[[#This Row],[Cohorte]]&gt;=30%, "Actif",
       IF(Tableau4[[#This Row],[Cohorte]]&lt;=25%, "Inactif", "À Vérifier")))</f>
        <v>Actif</v>
      </c>
    </row>
    <row r="713" spans="1:9" ht="29.5" customHeight="1" x14ac:dyDescent="0.35">
      <c r="A713" s="16" t="str">
        <f>IF(D713&lt;&gt;"","APP"&amp;TEXT(COUNTA($D$2:D713),"000"),"")</f>
        <v>APP712</v>
      </c>
      <c r="B713" s="17" t="str">
        <f>Individus[[#This Row],[ID_Individu]]</f>
        <v>IND712</v>
      </c>
      <c r="C713" s="17" t="str">
        <f>IFERROR(VLOOKUP(E713,Beneficiaires!B:C,2,FALSE),"Non trouvé")</f>
        <v>BEN004</v>
      </c>
      <c r="D713" s="17" t="str">
        <f>Consolication[[#This Row],[Nom et prénom 0 Name &amp; first name]]</f>
        <v>MBENE REGINE Patricia</v>
      </c>
      <c r="E713" s="17" t="str">
        <f>VLOOKUP(D713,Consolidation!B:AA,2,FALSE)</f>
        <v>CHAMBRE D'AGRICULTURE, DES PÊCHES, DE L'ELEVAGE ET DES FORÊTS DU CAMEROUN (CAPEF)</v>
      </c>
      <c r="F713" s="24" t="str" cm="1">
        <f t="array" ref="F713">_xlfn.XLOOKUP(Tableau4[[#This Row],[Nom_Beneficiaire]]&amp;H713,Classes!$D$2:$D$12000&amp;Classes!$E$2:$E$12000,Classes!$A$2:$A$12000)</f>
        <v>CLA031</v>
      </c>
      <c r="G713" s="17" t="str">
        <f>VLOOKUP(D713,Consolidation!B:AA,25,FALSE)</f>
        <v>SV1D</v>
      </c>
      <c r="H713" s="40">
        <f>VLOOKUP(D713,Consolidation!$B$2:$AH$11999,23,FALSE)</f>
        <v>3</v>
      </c>
      <c r="I713" s="65" t="str">
        <f>IF(Tableau4[[#This Row],[Cohorte]]="", "Inactif",
    IF(Tableau4[[#This Row],[Cohorte]]&gt;=30%, "Actif",
       IF(Tableau4[[#This Row],[Cohorte]]&lt;=25%, "Inactif", "À Vérifier")))</f>
        <v>Actif</v>
      </c>
    </row>
    <row r="714" spans="1:9" ht="29.5" customHeight="1" x14ac:dyDescent="0.35">
      <c r="A714" s="16" t="str">
        <f>IF(D714&lt;&gt;"","APP"&amp;TEXT(COUNTA($D$2:D714),"000"),"")</f>
        <v>APP713</v>
      </c>
      <c r="B714" s="17" t="str">
        <f>Individus[[#This Row],[ID_Individu]]</f>
        <v>IND713</v>
      </c>
      <c r="C714" s="17" t="str">
        <f>IFERROR(VLOOKUP(E714,Beneficiaires!B:C,2,FALSE),"Non trouvé")</f>
        <v>BEN004</v>
      </c>
      <c r="D714" s="17" t="str">
        <f>Consolication[[#This Row],[Nom et prénom 0 Name &amp; first name]]</f>
        <v>MBOE FOUDA David Emma</v>
      </c>
      <c r="E714" s="17" t="str">
        <f>VLOOKUP(D714,Consolidation!B:AA,2,FALSE)</f>
        <v>CHAMBRE D'AGRICULTURE, DES PÊCHES, DE L'ELEVAGE ET DES FORÊTS DU CAMEROUN (CAPEF)</v>
      </c>
      <c r="F714" s="24" t="str" cm="1">
        <f t="array" ref="F714">_xlfn.XLOOKUP(Tableau4[[#This Row],[Nom_Beneficiaire]]&amp;H714,Classes!$D$2:$D$12000&amp;Classes!$E$2:$E$12000,Classes!$A$2:$A$12000)</f>
        <v>CLA031</v>
      </c>
      <c r="G714" s="17" t="str">
        <f>VLOOKUP(D714,Consolidation!B:AA,25,FALSE)</f>
        <v>4K19</v>
      </c>
      <c r="H714" s="40">
        <f>VLOOKUP(D714,Consolidation!$B$2:$AH$11999,23,FALSE)</f>
        <v>3</v>
      </c>
      <c r="I714" s="65" t="str">
        <f>IF(Tableau4[[#This Row],[Cohorte]]="", "Inactif",
    IF(Tableau4[[#This Row],[Cohorte]]&gt;=30%, "Actif",
       IF(Tableau4[[#This Row],[Cohorte]]&lt;=25%, "Inactif", "À Vérifier")))</f>
        <v>Actif</v>
      </c>
    </row>
    <row r="715" spans="1:9" ht="29.5" customHeight="1" x14ac:dyDescent="0.35">
      <c r="A715" s="16" t="str">
        <f>IF(D715&lt;&gt;"","APP"&amp;TEXT(COUNTA($D$2:D715),"000"),"")</f>
        <v>APP714</v>
      </c>
      <c r="B715" s="17" t="str">
        <f>Individus[[#This Row],[ID_Individu]]</f>
        <v>IND714</v>
      </c>
      <c r="C715" s="17" t="str">
        <f>IFERROR(VLOOKUP(E715,Beneficiaires!B:C,2,FALSE),"Non trouvé")</f>
        <v>BEN004</v>
      </c>
      <c r="D715" s="17" t="str">
        <f>Consolication[[#This Row],[Nom et prénom 0 Name &amp; first name]]</f>
        <v>MENDO ABANDA Kévin</v>
      </c>
      <c r="E715" s="17" t="str">
        <f>VLOOKUP(D715,Consolidation!B:AA,2,FALSE)</f>
        <v>CHAMBRE D'AGRICULTURE, DES PÊCHES, DE L'ELEVAGE ET DES FORÊTS DU CAMEROUN (CAPEF)</v>
      </c>
      <c r="F715" s="24" t="str" cm="1">
        <f t="array" ref="F715">_xlfn.XLOOKUP(Tableau4[[#This Row],[Nom_Beneficiaire]]&amp;H715,Classes!$D$2:$D$12000&amp;Classes!$E$2:$E$12000,Classes!$A$2:$A$12000)</f>
        <v>CLA031</v>
      </c>
      <c r="G715" s="17" t="str">
        <f>VLOOKUP(D715,Consolidation!B:AA,25,FALSE)</f>
        <v>46G1</v>
      </c>
      <c r="H715" s="40">
        <f>VLOOKUP(D715,Consolidation!$B$2:$AH$11999,23,FALSE)</f>
        <v>3</v>
      </c>
      <c r="I715" s="65" t="str">
        <f>IF(Tableau4[[#This Row],[Cohorte]]="", "Inactif",
    IF(Tableau4[[#This Row],[Cohorte]]&gt;=30%, "Actif",
       IF(Tableau4[[#This Row],[Cohorte]]&lt;=25%, "Inactif", "À Vérifier")))</f>
        <v>Actif</v>
      </c>
    </row>
    <row r="716" spans="1:9" ht="29.5" customHeight="1" x14ac:dyDescent="0.35">
      <c r="A716" s="16" t="str">
        <f>IF(D716&lt;&gt;"","APP"&amp;TEXT(COUNTA($D$2:D716),"000"),"")</f>
        <v>APP715</v>
      </c>
      <c r="B716" s="17" t="str">
        <f>Individus[[#This Row],[ID_Individu]]</f>
        <v>IND715</v>
      </c>
      <c r="C716" s="17" t="str">
        <f>IFERROR(VLOOKUP(E716,Beneficiaires!B:C,2,FALSE),"Non trouvé")</f>
        <v>BEN004</v>
      </c>
      <c r="D716" s="17" t="str">
        <f>Consolication[[#This Row],[Nom et prénom 0 Name &amp; first name]]</f>
        <v>MENGOT Mbogani Hubert Dejoi</v>
      </c>
      <c r="E716" s="17" t="str">
        <f>VLOOKUP(D716,Consolidation!B:AA,2,FALSE)</f>
        <v>CHAMBRE D'AGRICULTURE, DES PÊCHES, DE L'ELEVAGE ET DES FORÊTS DU CAMEROUN (CAPEF)</v>
      </c>
      <c r="F716" s="24" t="str" cm="1">
        <f t="array" ref="F716">_xlfn.XLOOKUP(Tableau4[[#This Row],[Nom_Beneficiaire]]&amp;H716,Classes!$D$2:$D$12000&amp;Classes!$E$2:$E$12000,Classes!$A$2:$A$12000)</f>
        <v>CLA031</v>
      </c>
      <c r="G716" s="17" t="str">
        <f>VLOOKUP(D716,Consolidation!B:AA,25,FALSE)</f>
        <v>2WE5</v>
      </c>
      <c r="H716" s="40">
        <f>VLOOKUP(D716,Consolidation!$B$2:$AH$11999,23,FALSE)</f>
        <v>3</v>
      </c>
      <c r="I716" s="65" t="str">
        <f>IF(Tableau4[[#This Row],[Cohorte]]="", "Inactif",
    IF(Tableau4[[#This Row],[Cohorte]]&gt;=30%, "Actif",
       IF(Tableau4[[#This Row],[Cohorte]]&lt;=25%, "Inactif", "À Vérifier")))</f>
        <v>Actif</v>
      </c>
    </row>
    <row r="717" spans="1:9" ht="29.5" customHeight="1" x14ac:dyDescent="0.35">
      <c r="A717" s="16" t="str">
        <f>IF(D717&lt;&gt;"","APP"&amp;TEXT(COUNTA($D$2:D717),"000"),"")</f>
        <v>APP716</v>
      </c>
      <c r="B717" s="17" t="str">
        <f>Individus[[#This Row],[ID_Individu]]</f>
        <v>IND716</v>
      </c>
      <c r="C717" s="17" t="str">
        <f>IFERROR(VLOOKUP(E717,Beneficiaires!B:C,2,FALSE),"Non trouvé")</f>
        <v>BEN004</v>
      </c>
      <c r="D717" s="17" t="str">
        <f>Consolication[[#This Row],[Nom et prénom 0 Name &amp; first name]]</f>
        <v>MEYOMESSE ADOLPHE</v>
      </c>
      <c r="E717" s="17" t="str">
        <f>VLOOKUP(D717,Consolidation!B:AA,2,FALSE)</f>
        <v>CHAMBRE D'AGRICULTURE, DES PÊCHES, DE L'ELEVAGE ET DES FORÊTS DU CAMEROUN (CAPEF)</v>
      </c>
      <c r="F717" s="24" t="str" cm="1">
        <f t="array" ref="F717">_xlfn.XLOOKUP(Tableau4[[#This Row],[Nom_Beneficiaire]]&amp;H717,Classes!$D$2:$D$12000&amp;Classes!$E$2:$E$12000,Classes!$A$2:$A$12000)</f>
        <v>CLA031</v>
      </c>
      <c r="G717" s="17" t="str">
        <f>VLOOKUP(D717,Consolidation!B:AA,25,FALSE)</f>
        <v>9DFD</v>
      </c>
      <c r="H717" s="40">
        <f>VLOOKUP(D717,Consolidation!$B$2:$AH$11999,23,FALSE)</f>
        <v>3</v>
      </c>
      <c r="I717" s="65" t="str">
        <f>IF(Tableau4[[#This Row],[Cohorte]]="", "Inactif",
    IF(Tableau4[[#This Row],[Cohorte]]&gt;=30%, "Actif",
       IF(Tableau4[[#This Row],[Cohorte]]&lt;=25%, "Inactif", "À Vérifier")))</f>
        <v>Actif</v>
      </c>
    </row>
    <row r="718" spans="1:9" ht="29.5" customHeight="1" x14ac:dyDescent="0.35">
      <c r="A718" s="16" t="str">
        <f>IF(D718&lt;&gt;"","APP"&amp;TEXT(COUNTA($D$2:D718),"000"),"")</f>
        <v>APP717</v>
      </c>
      <c r="B718" s="17" t="str">
        <f>Individus[[#This Row],[ID_Individu]]</f>
        <v>IND717</v>
      </c>
      <c r="C718" s="17" t="str">
        <f>IFERROR(VLOOKUP(E718,Beneficiaires!B:C,2,FALSE),"Non trouvé")</f>
        <v>BEN004</v>
      </c>
      <c r="D718" s="17" t="str">
        <f>Consolication[[#This Row],[Nom et prénom 0 Name &amp; first name]]</f>
        <v>MOSIMA Mokome Marlvin</v>
      </c>
      <c r="E718" s="17" t="str">
        <f>VLOOKUP(D718,Consolidation!B:AA,2,FALSE)</f>
        <v>CHAMBRE D'AGRICULTURE, DES PÊCHES, DE L'ELEVAGE ET DES FORÊTS DU CAMEROUN (CAPEF)</v>
      </c>
      <c r="F718" s="24" t="str" cm="1">
        <f t="array" ref="F718">_xlfn.XLOOKUP(Tableau4[[#This Row],[Nom_Beneficiaire]]&amp;H718,Classes!$D$2:$D$12000&amp;Classes!$E$2:$E$12000,Classes!$A$2:$A$12000)</f>
        <v>CLA031</v>
      </c>
      <c r="G718" s="17" t="str">
        <f>VLOOKUP(D718,Consolidation!B:AA,25,FALSE)</f>
        <v>8O54</v>
      </c>
      <c r="H718" s="40">
        <f>VLOOKUP(D718,Consolidation!$B$2:$AH$11999,23,FALSE)</f>
        <v>3</v>
      </c>
      <c r="I718" s="65" t="str">
        <f>IF(Tableau4[[#This Row],[Cohorte]]="", "Inactif",
    IF(Tableau4[[#This Row],[Cohorte]]&gt;=30%, "Actif",
       IF(Tableau4[[#This Row],[Cohorte]]&lt;=25%, "Inactif", "À Vérifier")))</f>
        <v>Actif</v>
      </c>
    </row>
    <row r="719" spans="1:9" ht="29.5" customHeight="1" x14ac:dyDescent="0.35">
      <c r="A719" s="16" t="str">
        <f>IF(D719&lt;&gt;"","APP"&amp;TEXT(COUNTA($D$2:D719),"000"),"")</f>
        <v>APP718</v>
      </c>
      <c r="B719" s="17" t="str">
        <f>Individus[[#This Row],[ID_Individu]]</f>
        <v>IND718</v>
      </c>
      <c r="C719" s="17" t="str">
        <f>IFERROR(VLOOKUP(E719,Beneficiaires!B:C,2,FALSE),"Non trouvé")</f>
        <v>BEN004</v>
      </c>
      <c r="D719" s="17" t="str">
        <f>Consolication[[#This Row],[Nom et prénom 0 Name &amp; first name]]</f>
        <v>MOUBIYANGONA AMATAGANA Flore</v>
      </c>
      <c r="E719" s="17" t="str">
        <f>VLOOKUP(D719,Consolidation!B:AA,2,FALSE)</f>
        <v>CHAMBRE D'AGRICULTURE, DES PÊCHES, DE L'ELEVAGE ET DES FORÊTS DU CAMEROUN (CAPEF)</v>
      </c>
      <c r="F719" s="24" t="str" cm="1">
        <f t="array" ref="F719">_xlfn.XLOOKUP(Tableau4[[#This Row],[Nom_Beneficiaire]]&amp;H719,Classes!$D$2:$D$12000&amp;Classes!$E$2:$E$12000,Classes!$A$2:$A$12000)</f>
        <v>CLA031</v>
      </c>
      <c r="G719" s="17" t="str">
        <f>VLOOKUP(D719,Consolidation!B:AA,25,FALSE)</f>
        <v>590O</v>
      </c>
      <c r="H719" s="40">
        <f>VLOOKUP(D719,Consolidation!$B$2:$AH$11999,23,FALSE)</f>
        <v>3</v>
      </c>
      <c r="I719" s="65" t="str">
        <f>IF(Tableau4[[#This Row],[Cohorte]]="", "Inactif",
    IF(Tableau4[[#This Row],[Cohorte]]&gt;=30%, "Actif",
       IF(Tableau4[[#This Row],[Cohorte]]&lt;=25%, "Inactif", "À Vérifier")))</f>
        <v>Actif</v>
      </c>
    </row>
    <row r="720" spans="1:9" ht="29.5" customHeight="1" x14ac:dyDescent="0.35">
      <c r="A720" s="16" t="str">
        <f>IF(D720&lt;&gt;"","APP"&amp;TEXT(COUNTA($D$2:D720),"000"),"")</f>
        <v>APP719</v>
      </c>
      <c r="B720" s="17" t="str">
        <f>Individus[[#This Row],[ID_Individu]]</f>
        <v>IND719</v>
      </c>
      <c r="C720" s="17" t="str">
        <f>IFERROR(VLOOKUP(E720,Beneficiaires!B:C,2,FALSE),"Non trouvé")</f>
        <v>BEN004</v>
      </c>
      <c r="D720" s="17" t="str">
        <f>Consolication[[#This Row],[Nom et prénom 0 Name &amp; first name]]</f>
        <v>MPOUMPOUM Freddy Mosard</v>
      </c>
      <c r="E720" s="17" t="str">
        <f>VLOOKUP(D720,Consolidation!B:AA,2,FALSE)</f>
        <v>CHAMBRE D'AGRICULTURE, DES PÊCHES, DE L'ELEVAGE ET DES FORÊTS DU CAMEROUN (CAPEF)</v>
      </c>
      <c r="F720" s="24" t="str" cm="1">
        <f t="array" ref="F720">_xlfn.XLOOKUP(Tableau4[[#This Row],[Nom_Beneficiaire]]&amp;H720,Classes!$D$2:$D$12000&amp;Classes!$E$2:$E$12000,Classes!$A$2:$A$12000)</f>
        <v>CLA031</v>
      </c>
      <c r="G720" s="17" t="str">
        <f>VLOOKUP(D720,Consolidation!B:AA,25,FALSE)</f>
        <v>41JS</v>
      </c>
      <c r="H720" s="40">
        <f>VLOOKUP(D720,Consolidation!$B$2:$AH$11999,23,FALSE)</f>
        <v>3</v>
      </c>
      <c r="I720" s="65" t="str">
        <f>IF(Tableau4[[#This Row],[Cohorte]]="", "Inactif",
    IF(Tableau4[[#This Row],[Cohorte]]&gt;=30%, "Actif",
       IF(Tableau4[[#This Row],[Cohorte]]&lt;=25%, "Inactif", "À Vérifier")))</f>
        <v>Actif</v>
      </c>
    </row>
    <row r="721" spans="1:9" ht="29.5" customHeight="1" x14ac:dyDescent="0.35">
      <c r="A721" s="16" t="str">
        <f>IF(D721&lt;&gt;"","APP"&amp;TEXT(COUNTA($D$2:D721),"000"),"")</f>
        <v>APP720</v>
      </c>
      <c r="B721" s="17" t="str">
        <f>Individus[[#This Row],[ID_Individu]]</f>
        <v>IND720</v>
      </c>
      <c r="C721" s="17" t="str">
        <f>IFERROR(VLOOKUP(E721,Beneficiaires!B:C,2,FALSE),"Non trouvé")</f>
        <v>BEN004</v>
      </c>
      <c r="D721" s="17" t="str">
        <f>Consolication[[#This Row],[Nom et prénom 0 Name &amp; first name]]</f>
        <v>Mr MBIAKOP KEMADJOU Gustave</v>
      </c>
      <c r="E721" s="17" t="str">
        <f>VLOOKUP(D721,Consolidation!B:AA,2,FALSE)</f>
        <v>CHAMBRE D'AGRICULTURE, DES PÊCHES, DE L'ELEVAGE ET DES FORÊTS DU CAMEROUN (CAPEF)</v>
      </c>
      <c r="F721" s="24" t="str" cm="1">
        <f t="array" ref="F721">_xlfn.XLOOKUP(Tableau4[[#This Row],[Nom_Beneficiaire]]&amp;H721,Classes!$D$2:$D$12000&amp;Classes!$E$2:$E$12000,Classes!$A$2:$A$12000)</f>
        <v>CLA031</v>
      </c>
      <c r="G721" s="17" t="str">
        <f>VLOOKUP(D721,Consolidation!B:AA,25,FALSE)</f>
        <v>BFFK</v>
      </c>
      <c r="H721" s="40">
        <f>VLOOKUP(D721,Consolidation!$B$2:$AH$11999,23,FALSE)</f>
        <v>3</v>
      </c>
      <c r="I721" s="65" t="str">
        <f>IF(Tableau4[[#This Row],[Cohorte]]="", "Inactif",
    IF(Tableau4[[#This Row],[Cohorte]]&gt;=30%, "Actif",
       IF(Tableau4[[#This Row],[Cohorte]]&lt;=25%, "Inactif", "À Vérifier")))</f>
        <v>Actif</v>
      </c>
    </row>
    <row r="722" spans="1:9" ht="29.5" customHeight="1" x14ac:dyDescent="0.35">
      <c r="A722" s="16" t="str">
        <f>IF(D722&lt;&gt;"","APP"&amp;TEXT(COUNTA($D$2:D722),"000"),"")</f>
        <v>APP721</v>
      </c>
      <c r="B722" s="17" t="str">
        <f>Individus[[#This Row],[ID_Individu]]</f>
        <v>IND721</v>
      </c>
      <c r="C722" s="17" t="str">
        <f>IFERROR(VLOOKUP(E722,Beneficiaires!B:C,2,FALSE),"Non trouvé")</f>
        <v>BEN004</v>
      </c>
      <c r="D722" s="17" t="str">
        <f>Consolication[[#This Row],[Nom et prénom 0 Name &amp; first name]]</f>
        <v>NANG Daniel</v>
      </c>
      <c r="E722" s="17" t="str">
        <f>VLOOKUP(D722,Consolidation!B:AA,2,FALSE)</f>
        <v>CHAMBRE D'AGRICULTURE, DES PÊCHES, DE L'ELEVAGE ET DES FORÊTS DU CAMEROUN (CAPEF)</v>
      </c>
      <c r="F722" s="24" t="str" cm="1">
        <f t="array" ref="F722">_xlfn.XLOOKUP(Tableau4[[#This Row],[Nom_Beneficiaire]]&amp;H722,Classes!$D$2:$D$12000&amp;Classes!$E$2:$E$12000,Classes!$A$2:$A$12000)</f>
        <v>CLA031</v>
      </c>
      <c r="G722" s="17" t="str">
        <f>VLOOKUP(D722,Consolidation!B:AA,25,FALSE)</f>
        <v>1NYX</v>
      </c>
      <c r="H722" s="40">
        <f>VLOOKUP(D722,Consolidation!$B$2:$AH$11999,23,FALSE)</f>
        <v>3</v>
      </c>
      <c r="I722" s="65" t="str">
        <f>IF(Tableau4[[#This Row],[Cohorte]]="", "Inactif",
    IF(Tableau4[[#This Row],[Cohorte]]&gt;=30%, "Actif",
       IF(Tableau4[[#This Row],[Cohorte]]&lt;=25%, "Inactif", "À Vérifier")))</f>
        <v>Actif</v>
      </c>
    </row>
    <row r="723" spans="1:9" ht="29.5" customHeight="1" x14ac:dyDescent="0.35">
      <c r="A723" s="16" t="str">
        <f>IF(D723&lt;&gt;"","APP"&amp;TEXT(COUNTA($D$2:D723),"000"),"")</f>
        <v>APP722</v>
      </c>
      <c r="B723" s="17" t="str">
        <f>Individus[[#This Row],[ID_Individu]]</f>
        <v>IND722</v>
      </c>
      <c r="C723" s="17" t="str">
        <f>IFERROR(VLOOKUP(E723,Beneficiaires!B:C,2,FALSE),"Non trouvé")</f>
        <v>BEN004</v>
      </c>
      <c r="D723" s="17" t="str">
        <f>Consolication[[#This Row],[Nom et prénom 0 Name &amp; first name]]</f>
        <v>NDJELL Hervé</v>
      </c>
      <c r="E723" s="17" t="str">
        <f>VLOOKUP(D723,Consolidation!B:AA,2,FALSE)</f>
        <v>CHAMBRE D'AGRICULTURE, DES PÊCHES, DE L'ELEVAGE ET DES FORÊTS DU CAMEROUN (CAPEF)</v>
      </c>
      <c r="F723" s="24" t="str" cm="1">
        <f t="array" ref="F723">_xlfn.XLOOKUP(Tableau4[[#This Row],[Nom_Beneficiaire]]&amp;H723,Classes!$D$2:$D$12000&amp;Classes!$E$2:$E$12000,Classes!$A$2:$A$12000)</f>
        <v>CLA031</v>
      </c>
      <c r="G723" s="17" t="str">
        <f>VLOOKUP(D723,Consolidation!B:AA,25,FALSE)</f>
        <v>Y9AZ</v>
      </c>
      <c r="H723" s="40">
        <f>VLOOKUP(D723,Consolidation!$B$2:$AH$11999,23,FALSE)</f>
        <v>3</v>
      </c>
      <c r="I723" s="65" t="str">
        <f>IF(Tableau4[[#This Row],[Cohorte]]="", "Inactif",
    IF(Tableau4[[#This Row],[Cohorte]]&gt;=30%, "Actif",
       IF(Tableau4[[#This Row],[Cohorte]]&lt;=25%, "Inactif", "À Vérifier")))</f>
        <v>Actif</v>
      </c>
    </row>
    <row r="724" spans="1:9" ht="29.5" customHeight="1" x14ac:dyDescent="0.35">
      <c r="A724" s="16" t="str">
        <f>IF(D724&lt;&gt;"","APP"&amp;TEXT(COUNTA($D$2:D724),"000"),"")</f>
        <v>APP723</v>
      </c>
      <c r="B724" s="17" t="str">
        <f>Individus[[#This Row],[ID_Individu]]</f>
        <v>IND723</v>
      </c>
      <c r="C724" s="17" t="str">
        <f>IFERROR(VLOOKUP(E724,Beneficiaires!B:C,2,FALSE),"Non trouvé")</f>
        <v>BEN004</v>
      </c>
      <c r="D724" s="17" t="str">
        <f>Consolication[[#This Row],[Nom et prénom 0 Name &amp; first name]]</f>
        <v>NDJOCK Paulin</v>
      </c>
      <c r="E724" s="17" t="str">
        <f>VLOOKUP(D724,Consolidation!B:AA,2,FALSE)</f>
        <v>CHAMBRE D'AGRICULTURE, DES PÊCHES, DE L'ELEVAGE ET DES FORÊTS DU CAMEROUN (CAPEF)</v>
      </c>
      <c r="F724" s="24" t="str" cm="1">
        <f t="array" ref="F724">_xlfn.XLOOKUP(Tableau4[[#This Row],[Nom_Beneficiaire]]&amp;H724,Classes!$D$2:$D$12000&amp;Classes!$E$2:$E$12000,Classes!$A$2:$A$12000)</f>
        <v>CLA031</v>
      </c>
      <c r="G724" s="17" t="str">
        <f>VLOOKUP(D724,Consolidation!B:AA,25,FALSE)</f>
        <v>XV03</v>
      </c>
      <c r="H724" s="40">
        <f>VLOOKUP(D724,Consolidation!$B$2:$AH$11999,23,FALSE)</f>
        <v>3</v>
      </c>
      <c r="I724" s="65" t="str">
        <f>IF(Tableau4[[#This Row],[Cohorte]]="", "Inactif",
    IF(Tableau4[[#This Row],[Cohorte]]&gt;=30%, "Actif",
       IF(Tableau4[[#This Row],[Cohorte]]&lt;=25%, "Inactif", "À Vérifier")))</f>
        <v>Actif</v>
      </c>
    </row>
    <row r="725" spans="1:9" ht="29.5" customHeight="1" x14ac:dyDescent="0.35">
      <c r="A725" s="16" t="str">
        <f>IF(D725&lt;&gt;"","APP"&amp;TEXT(COUNTA($D$2:D725),"000"),"")</f>
        <v>APP724</v>
      </c>
      <c r="B725" s="17" t="str">
        <f>Individus[[#This Row],[ID_Individu]]</f>
        <v>IND724</v>
      </c>
      <c r="C725" s="17" t="str">
        <f>IFERROR(VLOOKUP(E725,Beneficiaires!B:C,2,FALSE),"Non trouvé")</f>
        <v>BEN004</v>
      </c>
      <c r="D725" s="17" t="str">
        <f>Consolication[[#This Row],[Nom et prénom 0 Name &amp; first name]]</f>
        <v>NGA Belomo Jacqueline</v>
      </c>
      <c r="E725" s="17" t="str">
        <f>VLOOKUP(D725,Consolidation!B:AA,2,FALSE)</f>
        <v>CHAMBRE D'AGRICULTURE, DES PÊCHES, DE L'ELEVAGE ET DES FORÊTS DU CAMEROUN (CAPEF)</v>
      </c>
      <c r="F725" s="24" t="str" cm="1">
        <f t="array" ref="F725">_xlfn.XLOOKUP(Tableau4[[#This Row],[Nom_Beneficiaire]]&amp;H725,Classes!$D$2:$D$12000&amp;Classes!$E$2:$E$12000,Classes!$A$2:$A$12000)</f>
        <v>CLA031</v>
      </c>
      <c r="G725" s="17" t="str">
        <f>VLOOKUP(D725,Consolidation!B:AA,25,FALSE)</f>
        <v>BCLK</v>
      </c>
      <c r="H725" s="40">
        <f>VLOOKUP(D725,Consolidation!$B$2:$AH$11999,23,FALSE)</f>
        <v>3</v>
      </c>
      <c r="I725" s="65" t="str">
        <f>IF(Tableau4[[#This Row],[Cohorte]]="", "Inactif",
    IF(Tableau4[[#This Row],[Cohorte]]&gt;=30%, "Actif",
       IF(Tableau4[[#This Row],[Cohorte]]&lt;=25%, "Inactif", "À Vérifier")))</f>
        <v>Actif</v>
      </c>
    </row>
    <row r="726" spans="1:9" ht="29.5" customHeight="1" x14ac:dyDescent="0.35">
      <c r="A726" s="16" t="str">
        <f>IF(D726&lt;&gt;"","APP"&amp;TEXT(COUNTA($D$2:D726),"000"),"")</f>
        <v>APP725</v>
      </c>
      <c r="B726" s="17" t="str">
        <f>Individus[[#This Row],[ID_Individu]]</f>
        <v>IND725</v>
      </c>
      <c r="C726" s="17" t="str">
        <f>IFERROR(VLOOKUP(E726,Beneficiaires!B:C,2,FALSE),"Non trouvé")</f>
        <v>BEN004</v>
      </c>
      <c r="D726" s="17" t="str">
        <f>Consolication[[#This Row],[Nom et prénom 0 Name &amp; first name]]</f>
        <v>NGA MEDZA Elisabeth Sandrine</v>
      </c>
      <c r="E726" s="17" t="str">
        <f>VLOOKUP(D726,Consolidation!B:AA,2,FALSE)</f>
        <v>CHAMBRE D'AGRICULTURE, DES PÊCHES, DE L'ELEVAGE ET DES FORÊTS DU CAMEROUN (CAPEF)</v>
      </c>
      <c r="F726" s="24" t="str" cm="1">
        <f t="array" ref="F726">_xlfn.XLOOKUP(Tableau4[[#This Row],[Nom_Beneficiaire]]&amp;H726,Classes!$D$2:$D$12000&amp;Classes!$E$2:$E$12000,Classes!$A$2:$A$12000)</f>
        <v>CLA031</v>
      </c>
      <c r="G726" s="17" t="str">
        <f>VLOOKUP(D726,Consolidation!B:AA,25,FALSE)</f>
        <v>456D</v>
      </c>
      <c r="H726" s="40">
        <f>VLOOKUP(D726,Consolidation!$B$2:$AH$11999,23,FALSE)</f>
        <v>3</v>
      </c>
      <c r="I726" s="65" t="str">
        <f>IF(Tableau4[[#This Row],[Cohorte]]="", "Inactif",
    IF(Tableau4[[#This Row],[Cohorte]]&gt;=30%, "Actif",
       IF(Tableau4[[#This Row],[Cohorte]]&lt;=25%, "Inactif", "À Vérifier")))</f>
        <v>Actif</v>
      </c>
    </row>
    <row r="727" spans="1:9" ht="29.5" customHeight="1" x14ac:dyDescent="0.35">
      <c r="A727" s="16" t="str">
        <f>IF(D727&lt;&gt;"","APP"&amp;TEXT(COUNTA($D$2:D727),"000"),"")</f>
        <v>APP726</v>
      </c>
      <c r="B727" s="17" t="str">
        <f>Individus[[#This Row],[ID_Individu]]</f>
        <v>IND726</v>
      </c>
      <c r="C727" s="17" t="str">
        <f>IFERROR(VLOOKUP(E727,Beneficiaires!B:C,2,FALSE),"Non trouvé")</f>
        <v>BEN004</v>
      </c>
      <c r="D727" s="17" t="str">
        <f>Consolication[[#This Row],[Nom et prénom 0 Name &amp; first name]]</f>
        <v>NGAH Zoa Stéphanie Amour</v>
      </c>
      <c r="E727" s="17" t="str">
        <f>VLOOKUP(D727,Consolidation!B:AA,2,FALSE)</f>
        <v>CHAMBRE D'AGRICULTURE, DES PÊCHES, DE L'ELEVAGE ET DES FORÊTS DU CAMEROUN (CAPEF)</v>
      </c>
      <c r="F727" s="24" t="str" cm="1">
        <f t="array" ref="F727">_xlfn.XLOOKUP(Tableau4[[#This Row],[Nom_Beneficiaire]]&amp;H727,Classes!$D$2:$D$12000&amp;Classes!$E$2:$E$12000,Classes!$A$2:$A$12000)</f>
        <v>CLA031</v>
      </c>
      <c r="G727" s="17" t="str">
        <f>VLOOKUP(D727,Consolidation!B:AA,25,FALSE)</f>
        <v>KJ1A</v>
      </c>
      <c r="H727" s="40">
        <f>VLOOKUP(D727,Consolidation!$B$2:$AH$11999,23,FALSE)</f>
        <v>3</v>
      </c>
      <c r="I727" s="65" t="str">
        <f>IF(Tableau4[[#This Row],[Cohorte]]="", "Inactif",
    IF(Tableau4[[#This Row],[Cohorte]]&gt;=30%, "Actif",
       IF(Tableau4[[#This Row],[Cohorte]]&lt;=25%, "Inactif", "À Vérifier")))</f>
        <v>Actif</v>
      </c>
    </row>
    <row r="728" spans="1:9" ht="29.5" customHeight="1" x14ac:dyDescent="0.35">
      <c r="A728" s="16" t="str">
        <f>IF(D728&lt;&gt;"","APP"&amp;TEXT(COUNTA($D$2:D728),"000"),"")</f>
        <v>APP727</v>
      </c>
      <c r="B728" s="17" t="str">
        <f>Individus[[#This Row],[ID_Individu]]</f>
        <v>IND727</v>
      </c>
      <c r="C728" s="17" t="str">
        <f>IFERROR(VLOOKUP(E728,Beneficiaires!B:C,2,FALSE),"Non trouvé")</f>
        <v>BEN004</v>
      </c>
      <c r="D728" s="17" t="str">
        <f>Consolication[[#This Row],[Nom et prénom 0 Name &amp; first name]]</f>
        <v>NGANDE NDJOUMBE LOIC DANY</v>
      </c>
      <c r="E728" s="17" t="str">
        <f>VLOOKUP(D728,Consolidation!B:AA,2,FALSE)</f>
        <v>CHAMBRE D'AGRICULTURE, DES PÊCHES, DE L'ELEVAGE ET DES FORÊTS DU CAMEROUN (CAPEF)</v>
      </c>
      <c r="F728" s="24" t="str" cm="1">
        <f t="array" ref="F728">_xlfn.XLOOKUP(Tableau4[[#This Row],[Nom_Beneficiaire]]&amp;H728,Classes!$D$2:$D$12000&amp;Classes!$E$2:$E$12000,Classes!$A$2:$A$12000)</f>
        <v>CLA031</v>
      </c>
      <c r="G728" s="17" t="str">
        <f>VLOOKUP(D728,Consolidation!B:AA,25,FALSE)</f>
        <v>4ET9</v>
      </c>
      <c r="H728" s="40">
        <f>VLOOKUP(D728,Consolidation!$B$2:$AH$11999,23,FALSE)</f>
        <v>3</v>
      </c>
      <c r="I728" s="65" t="str">
        <f>IF(Tableau4[[#This Row],[Cohorte]]="", "Inactif",
    IF(Tableau4[[#This Row],[Cohorte]]&gt;=30%, "Actif",
       IF(Tableau4[[#This Row],[Cohorte]]&lt;=25%, "Inactif", "À Vérifier")))</f>
        <v>Actif</v>
      </c>
    </row>
    <row r="729" spans="1:9" ht="29.5" customHeight="1" x14ac:dyDescent="0.35">
      <c r="A729" s="16" t="str">
        <f>IF(D729&lt;&gt;"","APP"&amp;TEXT(COUNTA($D$2:D729),"000"),"")</f>
        <v>APP728</v>
      </c>
      <c r="B729" s="17" t="str">
        <f>Individus[[#This Row],[ID_Individu]]</f>
        <v>IND728</v>
      </c>
      <c r="C729" s="17" t="str">
        <f>IFERROR(VLOOKUP(E729,Beneficiaires!B:C,2,FALSE),"Non trouvé")</f>
        <v>BEN004</v>
      </c>
      <c r="D729" s="17" t="str">
        <f>Consolication[[#This Row],[Nom et prénom 0 Name &amp; first name]]</f>
        <v>NGO Nloga Thérèse</v>
      </c>
      <c r="E729" s="17" t="str">
        <f>VLOOKUP(D729,Consolidation!B:AA,2,FALSE)</f>
        <v>CHAMBRE D'AGRICULTURE, DES PÊCHES, DE L'ELEVAGE ET DES FORÊTS DU CAMEROUN (CAPEF)</v>
      </c>
      <c r="F729" s="24" t="str" cm="1">
        <f t="array" ref="F729">_xlfn.XLOOKUP(Tableau4[[#This Row],[Nom_Beneficiaire]]&amp;H729,Classes!$D$2:$D$12000&amp;Classes!$E$2:$E$12000,Classes!$A$2:$A$12000)</f>
        <v>CLA031</v>
      </c>
      <c r="G729" s="17" t="str">
        <f>VLOOKUP(D729,Consolidation!B:AA,25,FALSE)</f>
        <v>QL5D</v>
      </c>
      <c r="H729" s="40">
        <f>VLOOKUP(D729,Consolidation!$B$2:$AH$11999,23,FALSE)</f>
        <v>3</v>
      </c>
      <c r="I729" s="65" t="str">
        <f>IF(Tableau4[[#This Row],[Cohorte]]="", "Inactif",
    IF(Tableau4[[#This Row],[Cohorte]]&gt;=30%, "Actif",
       IF(Tableau4[[#This Row],[Cohorte]]&lt;=25%, "Inactif", "À Vérifier")))</f>
        <v>Actif</v>
      </c>
    </row>
    <row r="730" spans="1:9" ht="29.5" customHeight="1" x14ac:dyDescent="0.35">
      <c r="A730" s="16" t="str">
        <f>IF(D730&lt;&gt;"","APP"&amp;TEXT(COUNTA($D$2:D730),"000"),"")</f>
        <v>APP729</v>
      </c>
      <c r="B730" s="17" t="str">
        <f>Individus[[#This Row],[ID_Individu]]</f>
        <v>IND729</v>
      </c>
      <c r="C730" s="17" t="str">
        <f>IFERROR(VLOOKUP(E730,Beneficiaires!B:C,2,FALSE),"Non trouvé")</f>
        <v>BEN004</v>
      </c>
      <c r="D730" s="17" t="str">
        <f>Consolication[[#This Row],[Nom et prénom 0 Name &amp; first name]]</f>
        <v>NGUIMSON Tsobjou Nadege</v>
      </c>
      <c r="E730" s="17" t="str">
        <f>VLOOKUP(D730,Consolidation!B:AA,2,FALSE)</f>
        <v>CHAMBRE D'AGRICULTURE, DES PÊCHES, DE L'ELEVAGE ET DES FORÊTS DU CAMEROUN (CAPEF)</v>
      </c>
      <c r="F730" s="24" t="str" cm="1">
        <f t="array" ref="F730">_xlfn.XLOOKUP(Tableau4[[#This Row],[Nom_Beneficiaire]]&amp;H730,Classes!$D$2:$D$12000&amp;Classes!$E$2:$E$12000,Classes!$A$2:$A$12000)</f>
        <v>CLA031</v>
      </c>
      <c r="G730" s="17" t="str">
        <f>VLOOKUP(D730,Consolidation!B:AA,25,FALSE)</f>
        <v>U759</v>
      </c>
      <c r="H730" s="40">
        <f>VLOOKUP(D730,Consolidation!$B$2:$AH$11999,23,FALSE)</f>
        <v>3</v>
      </c>
      <c r="I730" s="65" t="str">
        <f>IF(Tableau4[[#This Row],[Cohorte]]="", "Inactif",
    IF(Tableau4[[#This Row],[Cohorte]]&gt;=30%, "Actif",
       IF(Tableau4[[#This Row],[Cohorte]]&lt;=25%, "Inactif", "À Vérifier")))</f>
        <v>Actif</v>
      </c>
    </row>
    <row r="731" spans="1:9" ht="29.5" customHeight="1" x14ac:dyDescent="0.35">
      <c r="A731" s="16" t="str">
        <f>IF(D731&lt;&gt;"","APP"&amp;TEXT(COUNTA($D$2:D731),"000"),"")</f>
        <v>APP730</v>
      </c>
      <c r="B731" s="17" t="str">
        <f>Individus[[#This Row],[ID_Individu]]</f>
        <v>IND730</v>
      </c>
      <c r="C731" s="17" t="str">
        <f>IFERROR(VLOOKUP(E731,Beneficiaires!B:C,2,FALSE),"Non trouvé")</f>
        <v>BEN004</v>
      </c>
      <c r="D731" s="17" t="str">
        <f>Consolication[[#This Row],[Nom et prénom 0 Name &amp; first name]]</f>
        <v>NJITCHE Guepjop Darlane Carmen</v>
      </c>
      <c r="E731" s="17" t="str">
        <f>VLOOKUP(D731,Consolidation!B:AA,2,FALSE)</f>
        <v>CHAMBRE D'AGRICULTURE, DES PÊCHES, DE L'ELEVAGE ET DES FORÊTS DU CAMEROUN (CAPEF)</v>
      </c>
      <c r="F731" s="24" t="str" cm="1">
        <f t="array" ref="F731">_xlfn.XLOOKUP(Tableau4[[#This Row],[Nom_Beneficiaire]]&amp;H731,Classes!$D$2:$D$12000&amp;Classes!$E$2:$E$12000,Classes!$A$2:$A$12000)</f>
        <v>CLA031</v>
      </c>
      <c r="G731" s="17" t="str">
        <f>VLOOKUP(D731,Consolidation!B:AA,25,FALSE)</f>
        <v>92L3</v>
      </c>
      <c r="H731" s="40">
        <f>VLOOKUP(D731,Consolidation!$B$2:$AH$11999,23,FALSE)</f>
        <v>3</v>
      </c>
      <c r="I731" s="65" t="str">
        <f>IF(Tableau4[[#This Row],[Cohorte]]="", "Inactif",
    IF(Tableau4[[#This Row],[Cohorte]]&gt;=30%, "Actif",
       IF(Tableau4[[#This Row],[Cohorte]]&lt;=25%, "Inactif", "À Vérifier")))</f>
        <v>Actif</v>
      </c>
    </row>
    <row r="732" spans="1:9" ht="29.5" customHeight="1" x14ac:dyDescent="0.35">
      <c r="A732" s="16" t="str">
        <f>IF(D732&lt;&gt;"","APP"&amp;TEXT(COUNTA($D$2:D732),"000"),"")</f>
        <v>APP731</v>
      </c>
      <c r="B732" s="17" t="str">
        <f>Individus[[#This Row],[ID_Individu]]</f>
        <v>IND731</v>
      </c>
      <c r="C732" s="17" t="str">
        <f>IFERROR(VLOOKUP(E732,Beneficiaires!B:C,2,FALSE),"Non trouvé")</f>
        <v>BEN004</v>
      </c>
      <c r="D732" s="17" t="str">
        <f>Consolication[[#This Row],[Nom et prénom 0 Name &amp; first name]]</f>
        <v>NJOCK Rodré Wilfried</v>
      </c>
      <c r="E732" s="17" t="str">
        <f>VLOOKUP(D732,Consolidation!B:AA,2,FALSE)</f>
        <v>CHAMBRE D'AGRICULTURE, DES PÊCHES, DE L'ELEVAGE ET DES FORÊTS DU CAMEROUN (CAPEF)</v>
      </c>
      <c r="F732" s="24" t="str" cm="1">
        <f t="array" ref="F732">_xlfn.XLOOKUP(Tableau4[[#This Row],[Nom_Beneficiaire]]&amp;H732,Classes!$D$2:$D$12000&amp;Classes!$E$2:$E$12000,Classes!$A$2:$A$12000)</f>
        <v>CLA031</v>
      </c>
      <c r="G732" s="17" t="str">
        <f>VLOOKUP(D732,Consolidation!B:AA,25,FALSE)</f>
        <v>860A</v>
      </c>
      <c r="H732" s="40">
        <f>VLOOKUP(D732,Consolidation!$B$2:$AH$11999,23,FALSE)</f>
        <v>3</v>
      </c>
      <c r="I732" s="65" t="str">
        <f>IF(Tableau4[[#This Row],[Cohorte]]="", "Inactif",
    IF(Tableau4[[#This Row],[Cohorte]]&gt;=30%, "Actif",
       IF(Tableau4[[#This Row],[Cohorte]]&lt;=25%, "Inactif", "À Vérifier")))</f>
        <v>Actif</v>
      </c>
    </row>
    <row r="733" spans="1:9" ht="29.5" customHeight="1" x14ac:dyDescent="0.35">
      <c r="A733" s="16" t="str">
        <f>IF(D733&lt;&gt;"","APP"&amp;TEXT(COUNTA($D$2:D733),"000"),"")</f>
        <v>APP732</v>
      </c>
      <c r="B733" s="17" t="str">
        <f>Individus[[#This Row],[ID_Individu]]</f>
        <v>IND732</v>
      </c>
      <c r="C733" s="17" t="str">
        <f>IFERROR(VLOOKUP(E733,Beneficiaires!B:C,2,FALSE),"Non trouvé")</f>
        <v>BEN004</v>
      </c>
      <c r="D733" s="17" t="str">
        <f>Consolication[[#This Row],[Nom et prénom 0 Name &amp; first name]]</f>
        <v>NKOUMOU THOBIAS N</v>
      </c>
      <c r="E733" s="17" t="str">
        <f>VLOOKUP(D733,Consolidation!B:AA,2,FALSE)</f>
        <v>CHAMBRE D'AGRICULTURE, DES PÊCHES, DE L'ELEVAGE ET DES FORÊTS DU CAMEROUN (CAPEF)</v>
      </c>
      <c r="F733" s="24" t="str" cm="1">
        <f t="array" ref="F733">_xlfn.XLOOKUP(Tableau4[[#This Row],[Nom_Beneficiaire]]&amp;H733,Classes!$D$2:$D$12000&amp;Classes!$E$2:$E$12000,Classes!$A$2:$A$12000)</f>
        <v>CLA031</v>
      </c>
      <c r="G733" s="17" t="str">
        <f>VLOOKUP(D733,Consolidation!B:AA,25,FALSE)</f>
        <v>J579</v>
      </c>
      <c r="H733" s="40">
        <f>VLOOKUP(D733,Consolidation!$B$2:$AH$11999,23,FALSE)</f>
        <v>3</v>
      </c>
      <c r="I733" s="65" t="str">
        <f>IF(Tableau4[[#This Row],[Cohorte]]="", "Inactif",
    IF(Tableau4[[#This Row],[Cohorte]]&gt;=30%, "Actif",
       IF(Tableau4[[#This Row],[Cohorte]]&lt;=25%, "Inactif", "À Vérifier")))</f>
        <v>Actif</v>
      </c>
    </row>
    <row r="734" spans="1:9" ht="29.5" customHeight="1" x14ac:dyDescent="0.35">
      <c r="A734" s="16" t="str">
        <f>IF(D734&lt;&gt;"","APP"&amp;TEXT(COUNTA($D$2:D734),"000"),"")</f>
        <v>APP733</v>
      </c>
      <c r="B734" s="17" t="str">
        <f>Individus[[#This Row],[ID_Individu]]</f>
        <v>IND733</v>
      </c>
      <c r="C734" s="17" t="str">
        <f>IFERROR(VLOOKUP(E734,Beneficiaires!B:C,2,FALSE),"Non trouvé")</f>
        <v>BEN004</v>
      </c>
      <c r="D734" s="17" t="str">
        <f>Consolication[[#This Row],[Nom et prénom 0 Name &amp; first name]]</f>
        <v>NTOLO Etoundi</v>
      </c>
      <c r="E734" s="17" t="str">
        <f>VLOOKUP(D734,Consolidation!B:AA,2,FALSE)</f>
        <v>CHAMBRE D'AGRICULTURE, DES PÊCHES, DE L'ELEVAGE ET DES FORÊTS DU CAMEROUN (CAPEF)</v>
      </c>
      <c r="F734" s="24" t="str" cm="1">
        <f t="array" ref="F734">_xlfn.XLOOKUP(Tableau4[[#This Row],[Nom_Beneficiaire]]&amp;H734,Classes!$D$2:$D$12000&amp;Classes!$E$2:$E$12000,Classes!$A$2:$A$12000)</f>
        <v>CLA031</v>
      </c>
      <c r="G734" s="17" t="str">
        <f>VLOOKUP(D734,Consolidation!B:AA,25,FALSE)</f>
        <v>QJDS</v>
      </c>
      <c r="H734" s="40">
        <f>VLOOKUP(D734,Consolidation!$B$2:$AH$11999,23,FALSE)</f>
        <v>3</v>
      </c>
      <c r="I734" s="65" t="str">
        <f>IF(Tableau4[[#This Row],[Cohorte]]="", "Inactif",
    IF(Tableau4[[#This Row],[Cohorte]]&gt;=30%, "Actif",
       IF(Tableau4[[#This Row],[Cohorte]]&lt;=25%, "Inactif", "À Vérifier")))</f>
        <v>Actif</v>
      </c>
    </row>
    <row r="735" spans="1:9" ht="29.5" customHeight="1" x14ac:dyDescent="0.35">
      <c r="A735" s="16" t="str">
        <f>IF(D735&lt;&gt;"","APP"&amp;TEXT(COUNTA($D$2:D735),"000"),"")</f>
        <v>APP734</v>
      </c>
      <c r="B735" s="17" t="str">
        <f>Individus[[#This Row],[ID_Individu]]</f>
        <v>IND734</v>
      </c>
      <c r="C735" s="17" t="str">
        <f>IFERROR(VLOOKUP(E735,Beneficiaires!B:C,2,FALSE),"Non trouvé")</f>
        <v>BEN004</v>
      </c>
      <c r="D735" s="17" t="str">
        <f>Consolication[[#This Row],[Nom et prénom 0 Name &amp; first name]]</f>
        <v>OBONO</v>
      </c>
      <c r="E735" s="17" t="str">
        <f>VLOOKUP(D735,Consolidation!B:AA,2,FALSE)</f>
        <v>CHAMBRE D'AGRICULTURE, DES PÊCHES, DE L'ELEVAGE ET DES FORÊTS DU CAMEROUN (CAPEF)</v>
      </c>
      <c r="F735" s="24" t="str" cm="1">
        <f t="array" ref="F735">_xlfn.XLOOKUP(Tableau4[[#This Row],[Nom_Beneficiaire]]&amp;H735,Classes!$D$2:$D$12000&amp;Classes!$E$2:$E$12000,Classes!$A$2:$A$12000)</f>
        <v>CLA031</v>
      </c>
      <c r="G735" s="17" t="str">
        <f>VLOOKUP(D735,Consolidation!B:AA,25,FALSE)</f>
        <v>CBV9</v>
      </c>
      <c r="H735" s="40">
        <f>VLOOKUP(D735,Consolidation!$B$2:$AH$11999,23,FALSE)</f>
        <v>3</v>
      </c>
      <c r="I735" s="65" t="str">
        <f>IF(Tableau4[[#This Row],[Cohorte]]="", "Inactif",
    IF(Tableau4[[#This Row],[Cohorte]]&gt;=30%, "Actif",
       IF(Tableau4[[#This Row],[Cohorte]]&lt;=25%, "Inactif", "À Vérifier")))</f>
        <v>Actif</v>
      </c>
    </row>
    <row r="736" spans="1:9" ht="29.5" customHeight="1" x14ac:dyDescent="0.35">
      <c r="A736" s="16" t="str">
        <f>IF(D736&lt;&gt;"","APP"&amp;TEXT(COUNTA($D$2:D736),"000"),"")</f>
        <v>APP735</v>
      </c>
      <c r="B736" s="17" t="str">
        <f>Individus[[#This Row],[ID_Individu]]</f>
        <v>IND735</v>
      </c>
      <c r="C736" s="17" t="str">
        <f>IFERROR(VLOOKUP(E736,Beneficiaires!B:C,2,FALSE),"Non trouvé")</f>
        <v>BEN004</v>
      </c>
      <c r="D736" s="17" t="str">
        <f>Consolication[[#This Row],[Nom et prénom 0 Name &amp; first name]]</f>
        <v>OBONO Ekamena Mariane Justine</v>
      </c>
      <c r="E736" s="17" t="str">
        <f>VLOOKUP(D736,Consolidation!B:AA,2,FALSE)</f>
        <v>CHAMBRE D'AGRICULTURE, DES PÊCHES, DE L'ELEVAGE ET DES FORÊTS DU CAMEROUN (CAPEF)</v>
      </c>
      <c r="F736" s="24" t="str" cm="1">
        <f t="array" ref="F736">_xlfn.XLOOKUP(Tableau4[[#This Row],[Nom_Beneficiaire]]&amp;H736,Classes!$D$2:$D$12000&amp;Classes!$E$2:$E$12000,Classes!$A$2:$A$12000)</f>
        <v>CLA031</v>
      </c>
      <c r="G736" s="17" t="str">
        <f>VLOOKUP(D736,Consolidation!B:AA,25,FALSE)</f>
        <v>K176</v>
      </c>
      <c r="H736" s="40">
        <f>VLOOKUP(D736,Consolidation!$B$2:$AH$11999,23,FALSE)</f>
        <v>3</v>
      </c>
      <c r="I736" s="65" t="str">
        <f>IF(Tableau4[[#This Row],[Cohorte]]="", "Inactif",
    IF(Tableau4[[#This Row],[Cohorte]]&gt;=30%, "Actif",
       IF(Tableau4[[#This Row],[Cohorte]]&lt;=25%, "Inactif", "À Vérifier")))</f>
        <v>Actif</v>
      </c>
    </row>
    <row r="737" spans="1:9" ht="29.5" customHeight="1" x14ac:dyDescent="0.35">
      <c r="A737" s="16" t="str">
        <f>IF(D737&lt;&gt;"","APP"&amp;TEXT(COUNTA($D$2:D737),"000"),"")</f>
        <v>APP736</v>
      </c>
      <c r="B737" s="17" t="str">
        <f>Individus[[#This Row],[ID_Individu]]</f>
        <v>IND736</v>
      </c>
      <c r="C737" s="17" t="str">
        <f>IFERROR(VLOOKUP(E737,Beneficiaires!B:C,2,FALSE),"Non trouvé")</f>
        <v>BEN004</v>
      </c>
      <c r="D737" s="17" t="str">
        <f>Consolication[[#This Row],[Nom et prénom 0 Name &amp; first name]]</f>
        <v>OKO MARINETTE</v>
      </c>
      <c r="E737" s="17" t="str">
        <f>VLOOKUP(D737,Consolidation!B:AA,2,FALSE)</f>
        <v>CHAMBRE D'AGRICULTURE, DES PÊCHES, DE L'ELEVAGE ET DES FORÊTS DU CAMEROUN (CAPEF)</v>
      </c>
      <c r="F737" s="24" t="str" cm="1">
        <f t="array" ref="F737">_xlfn.XLOOKUP(Tableau4[[#This Row],[Nom_Beneficiaire]]&amp;H737,Classes!$D$2:$D$12000&amp;Classes!$E$2:$E$12000,Classes!$A$2:$A$12000)</f>
        <v>CLA031</v>
      </c>
      <c r="G737" s="17" t="str">
        <f>VLOOKUP(D737,Consolidation!B:AA,25,FALSE)</f>
        <v>FTNF</v>
      </c>
      <c r="H737" s="40">
        <f>VLOOKUP(D737,Consolidation!$B$2:$AH$11999,23,FALSE)</f>
        <v>3</v>
      </c>
      <c r="I737" s="65" t="str">
        <f>IF(Tableau4[[#This Row],[Cohorte]]="", "Inactif",
    IF(Tableau4[[#This Row],[Cohorte]]&gt;=30%, "Actif",
       IF(Tableau4[[#This Row],[Cohorte]]&lt;=25%, "Inactif", "À Vérifier")))</f>
        <v>Actif</v>
      </c>
    </row>
    <row r="738" spans="1:9" ht="29.5" customHeight="1" x14ac:dyDescent="0.35">
      <c r="A738" s="16" t="str">
        <f>IF(D738&lt;&gt;"","APP"&amp;TEXT(COUNTA($D$2:D738),"000"),"")</f>
        <v>APP737</v>
      </c>
      <c r="B738" s="17" t="str">
        <f>Individus[[#This Row],[ID_Individu]]</f>
        <v>IND737</v>
      </c>
      <c r="C738" s="17" t="str">
        <f>IFERROR(VLOOKUP(E738,Beneficiaires!B:C,2,FALSE),"Non trouvé")</f>
        <v>BEN004</v>
      </c>
      <c r="D738" s="17" t="str">
        <f>Consolication[[#This Row],[Nom et prénom 0 Name &amp; first name]]</f>
        <v>OKOA Betti Marie Chanceline</v>
      </c>
      <c r="E738" s="17" t="str">
        <f>VLOOKUP(D738,Consolidation!B:AA,2,FALSE)</f>
        <v>CHAMBRE D'AGRICULTURE, DES PÊCHES, DE L'ELEVAGE ET DES FORÊTS DU CAMEROUN (CAPEF)</v>
      </c>
      <c r="F738" s="24" t="str" cm="1">
        <f t="array" ref="F738">_xlfn.XLOOKUP(Tableau4[[#This Row],[Nom_Beneficiaire]]&amp;H738,Classes!$D$2:$D$12000&amp;Classes!$E$2:$E$12000,Classes!$A$2:$A$12000)</f>
        <v>CLA031</v>
      </c>
      <c r="G738" s="17" t="str">
        <f>VLOOKUP(D738,Consolidation!B:AA,25,FALSE)</f>
        <v>P66L</v>
      </c>
      <c r="H738" s="40">
        <f>VLOOKUP(D738,Consolidation!$B$2:$AH$11999,23,FALSE)</f>
        <v>3</v>
      </c>
      <c r="I738" s="65" t="str">
        <f>IF(Tableau4[[#This Row],[Cohorte]]="", "Inactif",
    IF(Tableau4[[#This Row],[Cohorte]]&gt;=30%, "Actif",
       IF(Tableau4[[#This Row],[Cohorte]]&lt;=25%, "Inactif", "À Vérifier")))</f>
        <v>Actif</v>
      </c>
    </row>
    <row r="739" spans="1:9" ht="29.5" customHeight="1" x14ac:dyDescent="0.35">
      <c r="A739" s="16" t="str">
        <f>IF(D739&lt;&gt;"","APP"&amp;TEXT(COUNTA($D$2:D739),"000"),"")</f>
        <v>APP738</v>
      </c>
      <c r="B739" s="17" t="str">
        <f>Individus[[#This Row],[ID_Individu]]</f>
        <v>IND738</v>
      </c>
      <c r="C739" s="17" t="str">
        <f>IFERROR(VLOOKUP(E739,Beneficiaires!B:C,2,FALSE),"Non trouvé")</f>
        <v>BEN004</v>
      </c>
      <c r="D739" s="17" t="str">
        <f>Consolication[[#This Row],[Nom et prénom 0 Name &amp; first name]]</f>
        <v>OMGBA ENGAMA PAUL-PARS</v>
      </c>
      <c r="E739" s="17" t="str">
        <f>VLOOKUP(D739,Consolidation!B:AA,2,FALSE)</f>
        <v>CHAMBRE D'AGRICULTURE, DES PÊCHES, DE L'ELEVAGE ET DES FORÊTS DU CAMEROUN (CAPEF)</v>
      </c>
      <c r="F739" s="24" t="str" cm="1">
        <f t="array" ref="F739">_xlfn.XLOOKUP(Tableau4[[#This Row],[Nom_Beneficiaire]]&amp;H739,Classes!$D$2:$D$12000&amp;Classes!$E$2:$E$12000,Classes!$A$2:$A$12000)</f>
        <v>CLA031</v>
      </c>
      <c r="G739" s="17" t="str">
        <f>VLOOKUP(D739,Consolidation!B:AA,25,FALSE)</f>
        <v>S09W</v>
      </c>
      <c r="H739" s="40">
        <f>VLOOKUP(D739,Consolidation!$B$2:$AH$11999,23,FALSE)</f>
        <v>3</v>
      </c>
      <c r="I739" s="65" t="str">
        <f>IF(Tableau4[[#This Row],[Cohorte]]="", "Inactif",
    IF(Tableau4[[#This Row],[Cohorte]]&gt;=30%, "Actif",
       IF(Tableau4[[#This Row],[Cohorte]]&lt;=25%, "Inactif", "À Vérifier")))</f>
        <v>Actif</v>
      </c>
    </row>
    <row r="740" spans="1:9" ht="29.5" customHeight="1" x14ac:dyDescent="0.35">
      <c r="A740" s="16" t="str">
        <f>IF(D740&lt;&gt;"","APP"&amp;TEXT(COUNTA($D$2:D740),"000"),"")</f>
        <v>APP739</v>
      </c>
      <c r="B740" s="17" t="str">
        <f>Individus[[#This Row],[ID_Individu]]</f>
        <v>IND739</v>
      </c>
      <c r="C740" s="17" t="str">
        <f>IFERROR(VLOOKUP(E740,Beneficiaires!B:C,2,FALSE),"Non trouvé")</f>
        <v>BEN004</v>
      </c>
      <c r="D740" s="17" t="str">
        <f>Consolication[[#This Row],[Nom et prénom 0 Name &amp; first name]]</f>
        <v>ONDOUA ZE James</v>
      </c>
      <c r="E740" s="17" t="str">
        <f>VLOOKUP(D740,Consolidation!B:AA,2,FALSE)</f>
        <v>CHAMBRE D'AGRICULTURE, DES PÊCHES, DE L'ELEVAGE ET DES FORÊTS DU CAMEROUN (CAPEF)</v>
      </c>
      <c r="F740" s="24" t="str" cm="1">
        <f t="array" ref="F740">_xlfn.XLOOKUP(Tableau4[[#This Row],[Nom_Beneficiaire]]&amp;H740,Classes!$D$2:$D$12000&amp;Classes!$E$2:$E$12000,Classes!$A$2:$A$12000)</f>
        <v>CLA032</v>
      </c>
      <c r="G740" s="17" t="str">
        <f>VLOOKUP(D740,Consolidation!B:AA,25,FALSE)</f>
        <v>LDY7</v>
      </c>
      <c r="H740" s="40">
        <f>VLOOKUP(D740,Consolidation!$B$2:$AH$11999,23,FALSE)</f>
        <v>4</v>
      </c>
      <c r="I740" s="65" t="str">
        <f>IF(Tableau4[[#This Row],[Cohorte]]="", "Inactif",
    IF(Tableau4[[#This Row],[Cohorte]]&gt;=30%, "Actif",
       IF(Tableau4[[#This Row],[Cohorte]]&lt;=25%, "Inactif", "À Vérifier")))</f>
        <v>Actif</v>
      </c>
    </row>
    <row r="741" spans="1:9" ht="29.5" customHeight="1" x14ac:dyDescent="0.35">
      <c r="A741" s="16" t="str">
        <f>IF(D741&lt;&gt;"","APP"&amp;TEXT(COUNTA($D$2:D741),"000"),"")</f>
        <v>APP740</v>
      </c>
      <c r="B741" s="17" t="str">
        <f>Individus[[#This Row],[ID_Individu]]</f>
        <v>IND740</v>
      </c>
      <c r="C741" s="17" t="str">
        <f>IFERROR(VLOOKUP(E741,Beneficiaires!B:C,2,FALSE),"Non trouvé")</f>
        <v>BEN004</v>
      </c>
      <c r="D741" s="17" t="str">
        <f>Consolication[[#This Row],[Nom et prénom 0 Name &amp; first name]]</f>
        <v>OWONA ANDREE</v>
      </c>
      <c r="E741" s="17" t="str">
        <f>VLOOKUP(D741,Consolidation!B:AA,2,FALSE)</f>
        <v>CHAMBRE D'AGRICULTURE, DES PÊCHES, DE L'ELEVAGE ET DES FORÊTS DU CAMEROUN (CAPEF)</v>
      </c>
      <c r="F741" s="24" t="str" cm="1">
        <f t="array" ref="F741">_xlfn.XLOOKUP(Tableau4[[#This Row],[Nom_Beneficiaire]]&amp;H741,Classes!$D$2:$D$12000&amp;Classes!$E$2:$E$12000,Classes!$A$2:$A$12000)</f>
        <v>CLA032</v>
      </c>
      <c r="G741" s="17" t="str">
        <f>VLOOKUP(D741,Consolidation!B:AA,25,FALSE)</f>
        <v>IEO5</v>
      </c>
      <c r="H741" s="40">
        <f>VLOOKUP(D741,Consolidation!$B$2:$AH$11999,23,FALSE)</f>
        <v>4</v>
      </c>
      <c r="I741" s="65" t="str">
        <f>IF(Tableau4[[#This Row],[Cohorte]]="", "Inactif",
    IF(Tableau4[[#This Row],[Cohorte]]&gt;=30%, "Actif",
       IF(Tableau4[[#This Row],[Cohorte]]&lt;=25%, "Inactif", "À Vérifier")))</f>
        <v>Actif</v>
      </c>
    </row>
    <row r="742" spans="1:9" ht="29.5" customHeight="1" x14ac:dyDescent="0.35">
      <c r="A742" s="16" t="str">
        <f>IF(D742&lt;&gt;"","APP"&amp;TEXT(COUNTA($D$2:D742),"000"),"")</f>
        <v>APP741</v>
      </c>
      <c r="B742" s="17" t="str">
        <f>Individus[[#This Row],[ID_Individu]]</f>
        <v>IND741</v>
      </c>
      <c r="C742" s="17" t="str">
        <f>IFERROR(VLOOKUP(E742,Beneficiaires!B:C,2,FALSE),"Non trouvé")</f>
        <v>BEN004</v>
      </c>
      <c r="D742" s="17" t="str">
        <f>Consolication[[#This Row],[Nom et prénom 0 Name &amp; first name]]</f>
        <v>OWONA Nomo Andrée Huguette</v>
      </c>
      <c r="E742" s="17" t="str">
        <f>VLOOKUP(D742,Consolidation!B:AA,2,FALSE)</f>
        <v>CHAMBRE D'AGRICULTURE, DES PÊCHES, DE L'ELEVAGE ET DES FORÊTS DU CAMEROUN (CAPEF)</v>
      </c>
      <c r="F742" s="24" t="str" cm="1">
        <f t="array" ref="F742">_xlfn.XLOOKUP(Tableau4[[#This Row],[Nom_Beneficiaire]]&amp;H742,Classes!$D$2:$D$12000&amp;Classes!$E$2:$E$12000,Classes!$A$2:$A$12000)</f>
        <v>CLA032</v>
      </c>
      <c r="G742" s="17" t="str">
        <f>VLOOKUP(D742,Consolidation!B:AA,25,FALSE)</f>
        <v>D557</v>
      </c>
      <c r="H742" s="40">
        <f>VLOOKUP(D742,Consolidation!$B$2:$AH$11999,23,FALSE)</f>
        <v>4</v>
      </c>
      <c r="I742" s="65" t="str">
        <f>IF(Tableau4[[#This Row],[Cohorte]]="", "Inactif",
    IF(Tableau4[[#This Row],[Cohorte]]&gt;=30%, "Actif",
       IF(Tableau4[[#This Row],[Cohorte]]&lt;=25%, "Inactif", "À Vérifier")))</f>
        <v>Actif</v>
      </c>
    </row>
    <row r="743" spans="1:9" ht="29.5" customHeight="1" x14ac:dyDescent="0.35">
      <c r="A743" s="16" t="str">
        <f>IF(D743&lt;&gt;"","APP"&amp;TEXT(COUNTA($D$2:D743),"000"),"")</f>
        <v>APP742</v>
      </c>
      <c r="B743" s="17" t="str">
        <f>Individus[[#This Row],[ID_Individu]]</f>
        <v>IND742</v>
      </c>
      <c r="C743" s="17" t="str">
        <f>IFERROR(VLOOKUP(E743,Beneficiaires!B:C,2,FALSE),"Non trouvé")</f>
        <v>BEN004</v>
      </c>
      <c r="D743" s="17" t="str">
        <f>Consolication[[#This Row],[Nom et prénom 0 Name &amp; first name]]</f>
        <v>TAKOUTSING TALLA ULRICH BRANDON</v>
      </c>
      <c r="E743" s="17" t="str">
        <f>VLOOKUP(D743,Consolidation!B:AA,2,FALSE)</f>
        <v>CHAMBRE D'AGRICULTURE, DES PÊCHES, DE L'ELEVAGE ET DES FORÊTS DU CAMEROUN (CAPEF)</v>
      </c>
      <c r="F743" s="24" t="str" cm="1">
        <f t="array" ref="F743">_xlfn.XLOOKUP(Tableau4[[#This Row],[Nom_Beneficiaire]]&amp;H743,Classes!$D$2:$D$12000&amp;Classes!$E$2:$E$12000,Classes!$A$2:$A$12000)</f>
        <v>CLA032</v>
      </c>
      <c r="G743" s="17" t="str">
        <f>VLOOKUP(D743,Consolidation!B:AA,25,FALSE)</f>
        <v>Y953</v>
      </c>
      <c r="H743" s="40">
        <f>VLOOKUP(D743,Consolidation!$B$2:$AH$11999,23,FALSE)</f>
        <v>4</v>
      </c>
      <c r="I743" s="65" t="str">
        <f>IF(Tableau4[[#This Row],[Cohorte]]="", "Inactif",
    IF(Tableau4[[#This Row],[Cohorte]]&gt;=30%, "Actif",
       IF(Tableau4[[#This Row],[Cohorte]]&lt;=25%, "Inactif", "À Vérifier")))</f>
        <v>Actif</v>
      </c>
    </row>
    <row r="744" spans="1:9" ht="29.5" customHeight="1" x14ac:dyDescent="0.35">
      <c r="A744" s="16" t="str">
        <f>IF(D744&lt;&gt;"","APP"&amp;TEXT(COUNTA($D$2:D744),"000"),"")</f>
        <v>APP743</v>
      </c>
      <c r="B744" s="17" t="str">
        <f>Individus[[#This Row],[ID_Individu]]</f>
        <v>IND743</v>
      </c>
      <c r="C744" s="17" t="str">
        <f>IFERROR(VLOOKUP(E744,Beneficiaires!B:C,2,FALSE),"Non trouvé")</f>
        <v>BEN004</v>
      </c>
      <c r="D744" s="17" t="str">
        <f>Consolication[[#This Row],[Nom et prénom 0 Name &amp; first name]]</f>
        <v>TAYOUGO Bugueu Viny Morel</v>
      </c>
      <c r="E744" s="17" t="str">
        <f>VLOOKUP(D744,Consolidation!B:AA,2,FALSE)</f>
        <v>CHAMBRE D'AGRICULTURE, DES PÊCHES, DE L'ELEVAGE ET DES FORÊTS DU CAMEROUN (CAPEF)</v>
      </c>
      <c r="F744" s="24" t="str" cm="1">
        <f t="array" ref="F744">_xlfn.XLOOKUP(Tableau4[[#This Row],[Nom_Beneficiaire]]&amp;H744,Classes!$D$2:$D$12000&amp;Classes!$E$2:$E$12000,Classes!$A$2:$A$12000)</f>
        <v>CLA032</v>
      </c>
      <c r="G744" s="17" t="str">
        <f>VLOOKUP(D744,Consolidation!B:AA,25,FALSE)</f>
        <v>246F</v>
      </c>
      <c r="H744" s="40">
        <f>VLOOKUP(D744,Consolidation!$B$2:$AH$11999,23,FALSE)</f>
        <v>4</v>
      </c>
      <c r="I744" s="65" t="str">
        <f>IF(Tableau4[[#This Row],[Cohorte]]="", "Inactif",
    IF(Tableau4[[#This Row],[Cohorte]]&gt;=30%, "Actif",
       IF(Tableau4[[#This Row],[Cohorte]]&lt;=25%, "Inactif", "À Vérifier")))</f>
        <v>Actif</v>
      </c>
    </row>
    <row r="745" spans="1:9" ht="29.5" customHeight="1" x14ac:dyDescent="0.35">
      <c r="A745" s="16" t="str">
        <f>IF(D745&lt;&gt;"","APP"&amp;TEXT(COUNTA($D$2:D745),"000"),"")</f>
        <v>APP744</v>
      </c>
      <c r="B745" s="17" t="str">
        <f>Individus[[#This Row],[ID_Individu]]</f>
        <v>IND744</v>
      </c>
      <c r="C745" s="17" t="str">
        <f>IFERROR(VLOOKUP(E745,Beneficiaires!B:C,2,FALSE),"Non trouvé")</f>
        <v>BEN004</v>
      </c>
      <c r="D745" s="17" t="str">
        <f>Consolication[[#This Row],[Nom et prénom 0 Name &amp; first name]]</f>
        <v>TCHINDOBE ALPHONSE</v>
      </c>
      <c r="E745" s="17" t="str">
        <f>VLOOKUP(D745,Consolidation!B:AA,2,FALSE)</f>
        <v>CHAMBRE D'AGRICULTURE, DES PÊCHES, DE L'ELEVAGE ET DES FORÊTS DU CAMEROUN (CAPEF)</v>
      </c>
      <c r="F745" s="24" t="str" cm="1">
        <f t="array" ref="F745">_xlfn.XLOOKUP(Tableau4[[#This Row],[Nom_Beneficiaire]]&amp;H745,Classes!$D$2:$D$12000&amp;Classes!$E$2:$E$12000,Classes!$A$2:$A$12000)</f>
        <v>CLA032</v>
      </c>
      <c r="G745" s="17" t="str">
        <f>VLOOKUP(D745,Consolidation!B:AA,25,FALSE)</f>
        <v>UB8A</v>
      </c>
      <c r="H745" s="40">
        <f>VLOOKUP(D745,Consolidation!$B$2:$AH$11999,23,FALSE)</f>
        <v>4</v>
      </c>
      <c r="I745" s="65" t="str">
        <f>IF(Tableau4[[#This Row],[Cohorte]]="", "Inactif",
    IF(Tableau4[[#This Row],[Cohorte]]&gt;=30%, "Actif",
       IF(Tableau4[[#This Row],[Cohorte]]&lt;=25%, "Inactif", "À Vérifier")))</f>
        <v>Actif</v>
      </c>
    </row>
    <row r="746" spans="1:9" ht="29.5" customHeight="1" x14ac:dyDescent="0.35">
      <c r="A746" s="16" t="str">
        <f>IF(D746&lt;&gt;"","APP"&amp;TEXT(COUNTA($D$2:D746),"000"),"")</f>
        <v>APP745</v>
      </c>
      <c r="B746" s="17" t="str">
        <f>Individus[[#This Row],[ID_Individu]]</f>
        <v>IND745</v>
      </c>
      <c r="C746" s="17" t="str">
        <f>IFERROR(VLOOKUP(E746,Beneficiaires!B:C,2,FALSE),"Non trouvé")</f>
        <v>BEN004</v>
      </c>
      <c r="D746" s="17" t="str">
        <f>Consolication[[#This Row],[Nom et prénom 0 Name &amp; first name]]</f>
        <v>TCHOFAMBI Tchamtheu Cassandra Arrielle</v>
      </c>
      <c r="E746" s="17" t="str">
        <f>VLOOKUP(D746,Consolidation!B:AA,2,FALSE)</f>
        <v>CHAMBRE D'AGRICULTURE, DES PÊCHES, DE L'ELEVAGE ET DES FORÊTS DU CAMEROUN (CAPEF)</v>
      </c>
      <c r="F746" s="24" t="str" cm="1">
        <f t="array" ref="F746">_xlfn.XLOOKUP(Tableau4[[#This Row],[Nom_Beneficiaire]]&amp;H746,Classes!$D$2:$D$12000&amp;Classes!$E$2:$E$12000,Classes!$A$2:$A$12000)</f>
        <v>CLA032</v>
      </c>
      <c r="G746" s="17" t="str">
        <f>VLOOKUP(D746,Consolidation!B:AA,25,FALSE)</f>
        <v>JHN1</v>
      </c>
      <c r="H746" s="40">
        <f>VLOOKUP(D746,Consolidation!$B$2:$AH$11999,23,FALSE)</f>
        <v>4</v>
      </c>
      <c r="I746" s="65" t="str">
        <f>IF(Tableau4[[#This Row],[Cohorte]]="", "Inactif",
    IF(Tableau4[[#This Row],[Cohorte]]&gt;=30%, "Actif",
       IF(Tableau4[[#This Row],[Cohorte]]&lt;=25%, "Inactif", "À Vérifier")))</f>
        <v>Actif</v>
      </c>
    </row>
    <row r="747" spans="1:9" ht="29.5" customHeight="1" x14ac:dyDescent="0.35">
      <c r="A747" s="16" t="str">
        <f>IF(D747&lt;&gt;"","APP"&amp;TEXT(COUNTA($D$2:D747),"000"),"")</f>
        <v>APP746</v>
      </c>
      <c r="B747" s="17" t="str">
        <f>Individus[[#This Row],[ID_Individu]]</f>
        <v>IND746</v>
      </c>
      <c r="C747" s="17" t="str">
        <f>IFERROR(VLOOKUP(E747,Beneficiaires!B:C,2,FALSE),"Non trouvé")</f>
        <v>BEN004</v>
      </c>
      <c r="D747" s="17" t="str">
        <f>Consolication[[#This Row],[Nom et prénom 0 Name &amp; first name]]</f>
        <v>Tchouambou Noutchomwou Yann</v>
      </c>
      <c r="E747" s="17" t="str">
        <f>VLOOKUP(D747,Consolidation!B:AA,2,FALSE)</f>
        <v>CHAMBRE D'AGRICULTURE, DES PÊCHES, DE L'ELEVAGE ET DES FORÊTS DU CAMEROUN (CAPEF)</v>
      </c>
      <c r="F747" s="24" t="str" cm="1">
        <f t="array" ref="F747">_xlfn.XLOOKUP(Tableau4[[#This Row],[Nom_Beneficiaire]]&amp;H747,Classes!$D$2:$D$12000&amp;Classes!$E$2:$E$12000,Classes!$A$2:$A$12000)</f>
        <v>CLA032</v>
      </c>
      <c r="G747" s="17" t="str">
        <f>VLOOKUP(D747,Consolidation!B:AA,25,FALSE)</f>
        <v>GXS2</v>
      </c>
      <c r="H747" s="40">
        <f>VLOOKUP(D747,Consolidation!$B$2:$AH$11999,23,FALSE)</f>
        <v>4</v>
      </c>
      <c r="I747" s="65" t="str">
        <f>IF(Tableau4[[#This Row],[Cohorte]]="", "Inactif",
    IF(Tableau4[[#This Row],[Cohorte]]&gt;=30%, "Actif",
       IF(Tableau4[[#This Row],[Cohorte]]&lt;=25%, "Inactif", "À Vérifier")))</f>
        <v>Actif</v>
      </c>
    </row>
    <row r="748" spans="1:9" ht="29.5" customHeight="1" x14ac:dyDescent="0.35">
      <c r="A748" s="16" t="str">
        <f>IF(D748&lt;&gt;"","APP"&amp;TEXT(COUNTA($D$2:D748),"000"),"")</f>
        <v>APP747</v>
      </c>
      <c r="B748" s="17" t="str">
        <f>Individus[[#This Row],[ID_Individu]]</f>
        <v>IND747</v>
      </c>
      <c r="C748" s="17" t="str">
        <f>IFERROR(VLOOKUP(E748,Beneficiaires!B:C,2,FALSE),"Non trouvé")</f>
        <v>BEN004</v>
      </c>
      <c r="D748" s="17" t="str">
        <f>Consolication[[#This Row],[Nom et prénom 0 Name &amp; first name]]</f>
        <v>TCHOUTANG Nina Pascaline</v>
      </c>
      <c r="E748" s="17" t="str">
        <f>VLOOKUP(D748,Consolidation!B:AA,2,FALSE)</f>
        <v>CHAMBRE D'AGRICULTURE, DES PÊCHES, DE L'ELEVAGE ET DES FORÊTS DU CAMEROUN (CAPEF)</v>
      </c>
      <c r="F748" s="24" t="str" cm="1">
        <f t="array" ref="F748">_xlfn.XLOOKUP(Tableau4[[#This Row],[Nom_Beneficiaire]]&amp;H748,Classes!$D$2:$D$12000&amp;Classes!$E$2:$E$12000,Classes!$A$2:$A$12000)</f>
        <v>CLA032</v>
      </c>
      <c r="G748" s="17" t="str">
        <f>VLOOKUP(D748,Consolidation!B:AA,25,FALSE)</f>
        <v>8L0R</v>
      </c>
      <c r="H748" s="40">
        <f>VLOOKUP(D748,Consolidation!$B$2:$AH$11999,23,FALSE)</f>
        <v>4</v>
      </c>
      <c r="I748" s="65" t="str">
        <f>IF(Tableau4[[#This Row],[Cohorte]]="", "Inactif",
    IF(Tableau4[[#This Row],[Cohorte]]&gt;=30%, "Actif",
       IF(Tableau4[[#This Row],[Cohorte]]&lt;=25%, "Inactif", "À Vérifier")))</f>
        <v>Actif</v>
      </c>
    </row>
    <row r="749" spans="1:9" ht="29.5" customHeight="1" x14ac:dyDescent="0.35">
      <c r="A749" s="16" t="str">
        <f>IF(D749&lt;&gt;"","APP"&amp;TEXT(COUNTA($D$2:D749),"000"),"")</f>
        <v>APP748</v>
      </c>
      <c r="B749" s="17" t="str">
        <f>Individus[[#This Row],[ID_Individu]]</f>
        <v>IND748</v>
      </c>
      <c r="C749" s="17" t="str">
        <f>IFERROR(VLOOKUP(E749,Beneficiaires!B:C,2,FALSE),"Non trouvé")</f>
        <v>BEN023</v>
      </c>
      <c r="D749" s="17" t="str">
        <f>Consolication[[#This Row],[Nom et prénom 0 Name &amp; first name]]</f>
        <v>OVONO ZOAA.T</v>
      </c>
      <c r="E749" s="17" t="str">
        <f>VLOOKUP(D749,Consolidation!B:AA,2,FALSE)</f>
        <v>ASSOCIATION DES ENTREPRENEURS INGENIEUX D'AFRIQUE (ASENIA)</v>
      </c>
      <c r="F749" s="24" t="str" cm="1">
        <f t="array" ref="F749">_xlfn.XLOOKUP(Tableau4[[#This Row],[Nom_Beneficiaire]]&amp;H749,Classes!$D$2:$D$12000&amp;Classes!$E$2:$E$12000,Classes!$A$2:$A$12000)</f>
        <v>CLA017</v>
      </c>
      <c r="G749" s="17" t="str">
        <f>VLOOKUP(D749,Consolidation!B:AA,25,FALSE)</f>
        <v>51W2</v>
      </c>
      <c r="H749" s="40">
        <f>VLOOKUP(D749,Consolidation!$B$2:$AH$11999,23,FALSE)</f>
        <v>1</v>
      </c>
      <c r="I749" s="65" t="str">
        <f>IF(Tableau4[[#This Row],[Cohorte]]="", "Inactif",
    IF(Tableau4[[#This Row],[Cohorte]]&gt;=30%, "Actif",
       IF(Tableau4[[#This Row],[Cohorte]]&lt;=25%, "Inactif", "À Vérifier")))</f>
        <v>Actif</v>
      </c>
    </row>
    <row r="750" spans="1:9" ht="29.5" customHeight="1" x14ac:dyDescent="0.35">
      <c r="A750" s="16" t="str">
        <f>IF(D750&lt;&gt;"","APP"&amp;TEXT(COUNTA($D$2:D750),"000"),"")</f>
        <v>APP749</v>
      </c>
      <c r="B750" s="17" t="str">
        <f>Individus[[#This Row],[ID_Individu]]</f>
        <v>IND749</v>
      </c>
      <c r="C750" s="17" t="str">
        <f>IFERROR(VLOOKUP(E750,Beneficiaires!B:C,2,FALSE),"Non trouvé")</f>
        <v>BEN023</v>
      </c>
      <c r="D750" s="17" t="str">
        <f>Consolication[[#This Row],[Nom et prénom 0 Name &amp; first name]]</f>
        <v>KOULAMA CARINE PATIENCE</v>
      </c>
      <c r="E750" s="17" t="str">
        <f>VLOOKUP(D750,Consolidation!B:AA,2,FALSE)</f>
        <v>ASSOCIATION DES ENTREPRENEURS INGENIEUX D'AFRIQUE (ASENIA)</v>
      </c>
      <c r="F750" s="24" t="str" cm="1">
        <f t="array" ref="F750">_xlfn.XLOOKUP(Tableau4[[#This Row],[Nom_Beneficiaire]]&amp;H750,Classes!$D$2:$D$12000&amp;Classes!$E$2:$E$12000,Classes!$A$2:$A$12000)</f>
        <v>CLA017</v>
      </c>
      <c r="G750" s="17" t="str">
        <f>VLOOKUP(D750,Consolidation!B:AA,25,FALSE)</f>
        <v>OJM9</v>
      </c>
      <c r="H750" s="40">
        <f>VLOOKUP(D750,Consolidation!$B$2:$AH$11999,23,FALSE)</f>
        <v>1</v>
      </c>
      <c r="I750" s="65" t="str">
        <f>IF(Tableau4[[#This Row],[Cohorte]]="", "Inactif",
    IF(Tableau4[[#This Row],[Cohorte]]&gt;=30%, "Actif",
       IF(Tableau4[[#This Row],[Cohorte]]&lt;=25%, "Inactif", "À Vérifier")))</f>
        <v>Actif</v>
      </c>
    </row>
    <row r="751" spans="1:9" ht="29.5" customHeight="1" x14ac:dyDescent="0.35">
      <c r="A751" s="16" t="str">
        <f>IF(D751&lt;&gt;"","APP"&amp;TEXT(COUNTA($D$2:D751),"000"),"")</f>
        <v>APP750</v>
      </c>
      <c r="B751" s="17" t="str">
        <f>Individus[[#This Row],[ID_Individu]]</f>
        <v>IND750</v>
      </c>
      <c r="C751" s="17" t="str">
        <f>IFERROR(VLOOKUP(E751,Beneficiaires!B:C,2,FALSE),"Non trouvé")</f>
        <v>BEN023</v>
      </c>
      <c r="D751" s="17" t="str">
        <f>Consolication[[#This Row],[Nom et prénom 0 Name &amp; first name]]</f>
        <v>NGO MAAH M</v>
      </c>
      <c r="E751" s="17" t="str">
        <f>VLOOKUP(D751,Consolidation!B:AA,2,FALSE)</f>
        <v>ASSOCIATION DES ENTREPRENEURS INGENIEUX D'AFRIQUE (ASENIA)</v>
      </c>
      <c r="F751" s="24" t="str" cm="1">
        <f t="array" ref="F751">_xlfn.XLOOKUP(Tableau4[[#This Row],[Nom_Beneficiaire]]&amp;H751,Classes!$D$2:$D$12000&amp;Classes!$E$2:$E$12000,Classes!$A$2:$A$12000)</f>
        <v>CLA017</v>
      </c>
      <c r="G751" s="17" t="str">
        <f>VLOOKUP(D751,Consolidation!B:AA,25,FALSE)</f>
        <v>8OKM</v>
      </c>
      <c r="H751" s="40">
        <f>VLOOKUP(D751,Consolidation!$B$2:$AH$11999,23,FALSE)</f>
        <v>1</v>
      </c>
      <c r="I751" s="65" t="str">
        <f>IF(Tableau4[[#This Row],[Cohorte]]="", "Inactif",
    IF(Tableau4[[#This Row],[Cohorte]]&gt;=30%, "Actif",
       IF(Tableau4[[#This Row],[Cohorte]]&lt;=25%, "Inactif", "À Vérifier")))</f>
        <v>Actif</v>
      </c>
    </row>
    <row r="752" spans="1:9" ht="29.5" customHeight="1" x14ac:dyDescent="0.35">
      <c r="A752" s="16" t="str">
        <f>IF(D752&lt;&gt;"","APP"&amp;TEXT(COUNTA($D$2:D752),"000"),"")</f>
        <v>APP751</v>
      </c>
      <c r="B752" s="17" t="str">
        <f>Individus[[#This Row],[ID_Individu]]</f>
        <v>IND751</v>
      </c>
      <c r="C752" s="17" t="str">
        <f>IFERROR(VLOOKUP(E752,Beneficiaires!B:C,2,FALSE),"Non trouvé")</f>
        <v>BEN023</v>
      </c>
      <c r="D752" s="17" t="str">
        <f>Consolication[[#This Row],[Nom et prénom 0 Name &amp; first name]]</f>
        <v>MENGUE ANNE MARIE</v>
      </c>
      <c r="E752" s="17" t="str">
        <f>VLOOKUP(D752,Consolidation!B:AA,2,FALSE)</f>
        <v>ASSOCIATION DES ENTREPRENEURS INGENIEUX D'AFRIQUE (ASENIA)</v>
      </c>
      <c r="F752" s="24" t="str" cm="1">
        <f t="array" ref="F752">_xlfn.XLOOKUP(Tableau4[[#This Row],[Nom_Beneficiaire]]&amp;H752,Classes!$D$2:$D$12000&amp;Classes!$E$2:$E$12000,Classes!$A$2:$A$12000)</f>
        <v>CLA017</v>
      </c>
      <c r="G752" s="17" t="str">
        <f>VLOOKUP(D752,Consolidation!B:AA,25,FALSE)</f>
        <v>5P57</v>
      </c>
      <c r="H752" s="40">
        <f>VLOOKUP(D752,Consolidation!$B$2:$AH$11999,23,FALSE)</f>
        <v>1</v>
      </c>
      <c r="I752" s="65" t="str">
        <f>IF(Tableau4[[#This Row],[Cohorte]]="", "Inactif",
    IF(Tableau4[[#This Row],[Cohorte]]&gt;=30%, "Actif",
       IF(Tableau4[[#This Row],[Cohorte]]&lt;=25%, "Inactif", "À Vérifier")))</f>
        <v>Actif</v>
      </c>
    </row>
    <row r="753" spans="1:9" ht="29.5" customHeight="1" x14ac:dyDescent="0.35">
      <c r="A753" s="16" t="str">
        <f>IF(D753&lt;&gt;"","APP"&amp;TEXT(COUNTA($D$2:D753),"000"),"")</f>
        <v>APP752</v>
      </c>
      <c r="B753" s="17" t="str">
        <f>Individus[[#This Row],[ID_Individu]]</f>
        <v>IND752</v>
      </c>
      <c r="C753" s="17" t="str">
        <f>IFERROR(VLOOKUP(E753,Beneficiaires!B:C,2,FALSE),"Non trouvé")</f>
        <v>BEN023</v>
      </c>
      <c r="D753" s="17" t="str">
        <f>Consolication[[#This Row],[Nom et prénom 0 Name &amp; first name]]</f>
        <v>FOE ROSALIE COLETTE</v>
      </c>
      <c r="E753" s="17" t="str">
        <f>VLOOKUP(D753,Consolidation!B:AA,2,FALSE)</f>
        <v>ASSOCIATION DES ENTREPRENEURS INGENIEUX D'AFRIQUE (ASENIA)</v>
      </c>
      <c r="F753" s="24" t="str" cm="1">
        <f t="array" ref="F753">_xlfn.XLOOKUP(Tableau4[[#This Row],[Nom_Beneficiaire]]&amp;H753,Classes!$D$2:$D$12000&amp;Classes!$E$2:$E$12000,Classes!$A$2:$A$12000)</f>
        <v>CLA017</v>
      </c>
      <c r="G753" s="17" t="str">
        <f>VLOOKUP(D753,Consolidation!B:AA,25,FALSE)</f>
        <v>XPD5</v>
      </c>
      <c r="H753" s="40">
        <f>VLOOKUP(D753,Consolidation!$B$2:$AH$11999,23,FALSE)</f>
        <v>1</v>
      </c>
      <c r="I753" s="65" t="str">
        <f>IF(Tableau4[[#This Row],[Cohorte]]="", "Inactif",
    IF(Tableau4[[#This Row],[Cohorte]]&gt;=30%, "Actif",
       IF(Tableau4[[#This Row],[Cohorte]]&lt;=25%, "Inactif", "À Vérifier")))</f>
        <v>Actif</v>
      </c>
    </row>
    <row r="754" spans="1:9" ht="29.5" customHeight="1" x14ac:dyDescent="0.35">
      <c r="A754" s="16" t="str">
        <f>IF(D754&lt;&gt;"","APP"&amp;TEXT(COUNTA($D$2:D754),"000"),"")</f>
        <v>APP753</v>
      </c>
      <c r="B754" s="17" t="str">
        <f>Individus[[#This Row],[ID_Individu]]</f>
        <v>IND753</v>
      </c>
      <c r="C754" s="17" t="str">
        <f>IFERROR(VLOOKUP(E754,Beneficiaires!B:C,2,FALSE),"Non trouvé")</f>
        <v>BEN023</v>
      </c>
      <c r="D754" s="17" t="str">
        <f>Consolication[[#This Row],[Nom et prénom 0 Name &amp; first name]]</f>
        <v>TOMO OTABELA FREDDY</v>
      </c>
      <c r="E754" s="17" t="str">
        <f>VLOOKUP(D754,Consolidation!B:AA,2,FALSE)</f>
        <v>ASSOCIATION DES ENTREPRENEURS INGENIEUX D'AFRIQUE (ASENIA)</v>
      </c>
      <c r="F754" s="24" t="str" cm="1">
        <f t="array" ref="F754">_xlfn.XLOOKUP(Tableau4[[#This Row],[Nom_Beneficiaire]]&amp;H754,Classes!$D$2:$D$12000&amp;Classes!$E$2:$E$12000,Classes!$A$2:$A$12000)</f>
        <v>CLA017</v>
      </c>
      <c r="G754" s="17" t="str">
        <f>VLOOKUP(D754,Consolidation!B:AA,25,FALSE)</f>
        <v>S8S1</v>
      </c>
      <c r="H754" s="40">
        <f>VLOOKUP(D754,Consolidation!$B$2:$AH$11999,23,FALSE)</f>
        <v>1</v>
      </c>
      <c r="I754" s="65" t="str">
        <f>IF(Tableau4[[#This Row],[Cohorte]]="", "Inactif",
    IF(Tableau4[[#This Row],[Cohorte]]&gt;=30%, "Actif",
       IF(Tableau4[[#This Row],[Cohorte]]&lt;=25%, "Inactif", "À Vérifier")))</f>
        <v>Actif</v>
      </c>
    </row>
    <row r="755" spans="1:9" ht="29.5" customHeight="1" x14ac:dyDescent="0.35">
      <c r="A755" s="16" t="str">
        <f>IF(D755&lt;&gt;"","APP"&amp;TEXT(COUNTA($D$2:D755),"000"),"")</f>
        <v>APP754</v>
      </c>
      <c r="B755" s="17" t="str">
        <f>Individus[[#This Row],[ID_Individu]]</f>
        <v>IND754</v>
      </c>
      <c r="C755" s="17" t="str">
        <f>IFERROR(VLOOKUP(E755,Beneficiaires!B:C,2,FALSE),"Non trouvé")</f>
        <v>BEN023</v>
      </c>
      <c r="D755" s="17" t="str">
        <f>Consolication[[#This Row],[Nom et prénom 0 Name &amp; first name]]</f>
        <v>BIKELE MBALA GABINE</v>
      </c>
      <c r="E755" s="17" t="str">
        <f>VLOOKUP(D755,Consolidation!B:AA,2,FALSE)</f>
        <v>ASSOCIATION DES ENTREPRENEURS INGENIEUX D'AFRIQUE (ASENIA)</v>
      </c>
      <c r="F755" s="24" t="str" cm="1">
        <f t="array" ref="F755">_xlfn.XLOOKUP(Tableau4[[#This Row],[Nom_Beneficiaire]]&amp;H755,Classes!$D$2:$D$12000&amp;Classes!$E$2:$E$12000,Classes!$A$2:$A$12000)</f>
        <v>CLA033</v>
      </c>
      <c r="G755" s="17" t="str">
        <f>VLOOKUP(D755,Consolidation!B:AA,25,FALSE)</f>
        <v>OT59</v>
      </c>
      <c r="H755" s="40">
        <f>VLOOKUP(D755,Consolidation!$B$2:$AH$11999,23,FALSE)</f>
        <v>2</v>
      </c>
      <c r="I755" s="65" t="str">
        <f>IF(Tableau4[[#This Row],[Cohorte]]="", "Inactif",
    IF(Tableau4[[#This Row],[Cohorte]]&gt;=30%, "Actif",
       IF(Tableau4[[#This Row],[Cohorte]]&lt;=25%, "Inactif", "À Vérifier")))</f>
        <v>Actif</v>
      </c>
    </row>
    <row r="756" spans="1:9" ht="29.5" customHeight="1" x14ac:dyDescent="0.35">
      <c r="A756" s="16" t="str">
        <f>IF(D756&lt;&gt;"","APP"&amp;TEXT(COUNTA($D$2:D756),"000"),"")</f>
        <v>APP755</v>
      </c>
      <c r="B756" s="17" t="str">
        <f>Individus[[#This Row],[ID_Individu]]</f>
        <v>IND755</v>
      </c>
      <c r="C756" s="17" t="str">
        <f>IFERROR(VLOOKUP(E756,Beneficiaires!B:C,2,FALSE),"Non trouvé")</f>
        <v>BEN023</v>
      </c>
      <c r="D756" s="17" t="str">
        <f>Consolication[[#This Row],[Nom et prénom 0 Name &amp; first name]]</f>
        <v>EBAH ESSOMBA PAULINE</v>
      </c>
      <c r="E756" s="17" t="str">
        <f>VLOOKUP(D756,Consolidation!B:AA,2,FALSE)</f>
        <v>ASSOCIATION DES ENTREPRENEURS INGENIEUX D'AFRIQUE (ASENIA)</v>
      </c>
      <c r="F756" s="24" t="str" cm="1">
        <f t="array" ref="F756">_xlfn.XLOOKUP(Tableau4[[#This Row],[Nom_Beneficiaire]]&amp;H756,Classes!$D$2:$D$12000&amp;Classes!$E$2:$E$12000,Classes!$A$2:$A$12000)</f>
        <v>CLA017</v>
      </c>
      <c r="G756" s="17" t="str">
        <f>VLOOKUP(D756,Consolidation!B:AA,25,FALSE)</f>
        <v>U9V3</v>
      </c>
      <c r="H756" s="40">
        <f>VLOOKUP(D756,Consolidation!$B$2:$AH$11999,23,FALSE)</f>
        <v>1</v>
      </c>
      <c r="I756" s="65" t="str">
        <f>IF(Tableau4[[#This Row],[Cohorte]]="", "Inactif",
    IF(Tableau4[[#This Row],[Cohorte]]&gt;=30%, "Actif",
       IF(Tableau4[[#This Row],[Cohorte]]&lt;=25%, "Inactif", "À Vérifier")))</f>
        <v>Actif</v>
      </c>
    </row>
    <row r="757" spans="1:9" ht="29.5" customHeight="1" x14ac:dyDescent="0.35">
      <c r="A757" s="16" t="str">
        <f>IF(D757&lt;&gt;"","APP"&amp;TEXT(COUNTA($D$2:D757),"000"),"")</f>
        <v>APP756</v>
      </c>
      <c r="B757" s="17" t="str">
        <f>Individus[[#This Row],[ID_Individu]]</f>
        <v>IND756</v>
      </c>
      <c r="C757" s="17" t="str">
        <f>IFERROR(VLOOKUP(E757,Beneficiaires!B:C,2,FALSE),"Non trouvé")</f>
        <v>BEN023</v>
      </c>
      <c r="D757" s="17" t="str">
        <f>Consolication[[#This Row],[Nom et prénom 0 Name &amp; first name]]</f>
        <v>METCHIM DJOMATCHOUA. HORNELA</v>
      </c>
      <c r="E757" s="17" t="str">
        <f>VLOOKUP(D757,Consolidation!B:AA,2,FALSE)</f>
        <v>ASSOCIATION DES ENTREPRENEURS INGENIEUX D'AFRIQUE (ASENIA)</v>
      </c>
      <c r="F757" s="24" t="str" cm="1">
        <f t="array" ref="F757">_xlfn.XLOOKUP(Tableau4[[#This Row],[Nom_Beneficiaire]]&amp;H757,Classes!$D$2:$D$12000&amp;Classes!$E$2:$E$12000,Classes!$A$2:$A$12000)</f>
        <v>CLA028</v>
      </c>
      <c r="G757" s="17" t="str">
        <f>VLOOKUP(D757,Consolidation!B:AA,25,FALSE)</f>
        <v>C9SC</v>
      </c>
      <c r="H757" s="40">
        <f>VLOOKUP(D757,Consolidation!$B$2:$AH$11999,23,FALSE)</f>
        <v>7</v>
      </c>
      <c r="I757" s="65" t="str">
        <f>IF(Tableau4[[#This Row],[Cohorte]]="", "Inactif",
    IF(Tableau4[[#This Row],[Cohorte]]&gt;=30%, "Actif",
       IF(Tableau4[[#This Row],[Cohorte]]&lt;=25%, "Inactif", "À Vérifier")))</f>
        <v>Actif</v>
      </c>
    </row>
    <row r="758" spans="1:9" ht="29.5" customHeight="1" x14ac:dyDescent="0.35">
      <c r="A758" s="16" t="str">
        <f>IF(D758&lt;&gt;"","APP"&amp;TEXT(COUNTA($D$2:D758),"000"),"")</f>
        <v>APP757</v>
      </c>
      <c r="B758" s="17" t="str">
        <f>Individus[[#This Row],[ID_Individu]]</f>
        <v>IND757</v>
      </c>
      <c r="C758" s="17" t="str">
        <f>IFERROR(VLOOKUP(E758,Beneficiaires!B:C,2,FALSE),"Non trouvé")</f>
        <v>BEN023</v>
      </c>
      <c r="D758" s="17" t="str">
        <f>Consolication[[#This Row],[Nom et prénom 0 Name &amp; first name]]</f>
        <v>AKONO MVELLE GEOVANNY</v>
      </c>
      <c r="E758" s="17" t="str">
        <f>VLOOKUP(D758,Consolidation!B:AA,2,FALSE)</f>
        <v>ASSOCIATION DES ENTREPRENEURS INGENIEUX D'AFRIQUE (ASENIA)</v>
      </c>
      <c r="F758" s="24" t="str" cm="1">
        <f t="array" ref="F758">_xlfn.XLOOKUP(Tableau4[[#This Row],[Nom_Beneficiaire]]&amp;H758,Classes!$D$2:$D$12000&amp;Classes!$E$2:$E$12000,Classes!$A$2:$A$12000)</f>
        <v>CLA017</v>
      </c>
      <c r="G758" s="17" t="str">
        <f>VLOOKUP(D758,Consolidation!B:AA,25,FALSE)</f>
        <v>2K83</v>
      </c>
      <c r="H758" s="40">
        <f>VLOOKUP(D758,Consolidation!$B$2:$AH$11999,23,FALSE)</f>
        <v>1</v>
      </c>
      <c r="I758" s="65" t="str">
        <f>IF(Tableau4[[#This Row],[Cohorte]]="", "Inactif",
    IF(Tableau4[[#This Row],[Cohorte]]&gt;=30%, "Actif",
       IF(Tableau4[[#This Row],[Cohorte]]&lt;=25%, "Inactif", "À Vérifier")))</f>
        <v>Actif</v>
      </c>
    </row>
    <row r="759" spans="1:9" ht="29.5" customHeight="1" x14ac:dyDescent="0.35">
      <c r="A759" s="16" t="str">
        <f>IF(D759&lt;&gt;"","APP"&amp;TEXT(COUNTA($D$2:D759),"000"),"")</f>
        <v>APP758</v>
      </c>
      <c r="B759" s="17" t="str">
        <f>Individus[[#This Row],[ID_Individu]]</f>
        <v>IND758</v>
      </c>
      <c r="C759" s="17" t="str">
        <f>IFERROR(VLOOKUP(E759,Beneficiaires!B:C,2,FALSE),"Non trouvé")</f>
        <v>BEN023</v>
      </c>
      <c r="D759" s="17" t="str">
        <f>Consolication[[#This Row],[Nom et prénom 0 Name &amp; first name]]</f>
        <v>MEZENE BENGONO ASTA</v>
      </c>
      <c r="E759" s="17" t="str">
        <f>VLOOKUP(D759,Consolidation!B:AA,2,FALSE)</f>
        <v>ASSOCIATION DES ENTREPRENEURS INGENIEUX D'AFRIQUE (ASENIA)</v>
      </c>
      <c r="F759" s="24" t="str" cm="1">
        <f t="array" ref="F759">_xlfn.XLOOKUP(Tableau4[[#This Row],[Nom_Beneficiaire]]&amp;H759,Classes!$D$2:$D$12000&amp;Classes!$E$2:$E$12000,Classes!$A$2:$A$12000)</f>
        <v>CLA017</v>
      </c>
      <c r="G759" s="17" t="str">
        <f>VLOOKUP(D759,Consolidation!B:AA,25,FALSE)</f>
        <v>U7EZ</v>
      </c>
      <c r="H759" s="40">
        <f>VLOOKUP(D759,Consolidation!$B$2:$AH$11999,23,FALSE)</f>
        <v>1</v>
      </c>
      <c r="I759" s="65" t="str">
        <f>IF(Tableau4[[#This Row],[Cohorte]]="", "Inactif",
    IF(Tableau4[[#This Row],[Cohorte]]&gt;=30%, "Actif",
       IF(Tableau4[[#This Row],[Cohorte]]&lt;=25%, "Inactif", "À Vérifier")))</f>
        <v>Actif</v>
      </c>
    </row>
    <row r="760" spans="1:9" ht="29.5" customHeight="1" x14ac:dyDescent="0.35">
      <c r="A760" s="16" t="str">
        <f>IF(D760&lt;&gt;"","APP"&amp;TEXT(COUNTA($D$2:D760),"000"),"")</f>
        <v>APP759</v>
      </c>
      <c r="B760" s="17" t="str">
        <f>Individus[[#This Row],[ID_Individu]]</f>
        <v>IND759</v>
      </c>
      <c r="C760" s="17" t="str">
        <f>IFERROR(VLOOKUP(E760,Beneficiaires!B:C,2,FALSE),"Non trouvé")</f>
        <v>BEN023</v>
      </c>
      <c r="D760" s="17" t="str">
        <f>Consolication[[#This Row],[Nom et prénom 0 Name &amp; first name]]</f>
        <v>SAM GILLES BERTIN</v>
      </c>
      <c r="E760" s="17" t="str">
        <f>VLOOKUP(D760,Consolidation!B:AA,2,FALSE)</f>
        <v>ASSOCIATION DES ENTREPRENEURS INGENIEUX D'AFRIQUE (ASENIA)</v>
      </c>
      <c r="F760" s="24" t="str" cm="1">
        <f t="array" ref="F760">_xlfn.XLOOKUP(Tableau4[[#This Row],[Nom_Beneficiaire]]&amp;H760,Classes!$D$2:$D$12000&amp;Classes!$E$2:$E$12000,Classes!$A$2:$A$12000)</f>
        <v>CLA017</v>
      </c>
      <c r="G760" s="17" t="str">
        <f>VLOOKUP(D760,Consolidation!B:AA,25,FALSE)</f>
        <v>BHEJ</v>
      </c>
      <c r="H760" s="40">
        <f>VLOOKUP(D760,Consolidation!$B$2:$AH$11999,23,FALSE)</f>
        <v>1</v>
      </c>
      <c r="I760" s="65" t="str">
        <f>IF(Tableau4[[#This Row],[Cohorte]]="", "Inactif",
    IF(Tableau4[[#This Row],[Cohorte]]&gt;=30%, "Actif",
       IF(Tableau4[[#This Row],[Cohorte]]&lt;=25%, "Inactif", "À Vérifier")))</f>
        <v>Actif</v>
      </c>
    </row>
    <row r="761" spans="1:9" ht="29.5" customHeight="1" x14ac:dyDescent="0.35">
      <c r="A761" s="16" t="str">
        <f>IF(D761&lt;&gt;"","APP"&amp;TEXT(COUNTA($D$2:D761),"000"),"")</f>
        <v>APP760</v>
      </c>
      <c r="B761" s="17" t="str">
        <f>Individus[[#This Row],[ID_Individu]]</f>
        <v>IND760</v>
      </c>
      <c r="C761" s="17" t="str">
        <f>IFERROR(VLOOKUP(E761,Beneficiaires!B:C,2,FALSE),"Non trouvé")</f>
        <v>BEN023</v>
      </c>
      <c r="D761" s="17" t="str">
        <f>Consolication[[#This Row],[Nom et prénom 0 Name &amp; first name]]</f>
        <v>NGO TJAMAK EPSE BILLONG</v>
      </c>
      <c r="E761" s="17" t="str">
        <f>VLOOKUP(D761,Consolidation!B:AA,2,FALSE)</f>
        <v>ASSOCIATION DES ENTREPRENEURS INGENIEUX D'AFRIQUE (ASENIA)</v>
      </c>
      <c r="F761" s="24" t="str" cm="1">
        <f t="array" ref="F761">_xlfn.XLOOKUP(Tableau4[[#This Row],[Nom_Beneficiaire]]&amp;H761,Classes!$D$2:$D$12000&amp;Classes!$E$2:$E$12000,Classes!$A$2:$A$12000)</f>
        <v>CLA017</v>
      </c>
      <c r="G761" s="17" t="str">
        <f>VLOOKUP(D761,Consolidation!B:AA,25,FALSE)</f>
        <v>5I88</v>
      </c>
      <c r="H761" s="40">
        <f>VLOOKUP(D761,Consolidation!$B$2:$AH$11999,23,FALSE)</f>
        <v>1</v>
      </c>
      <c r="I761" s="65" t="str">
        <f>IF(Tableau4[[#This Row],[Cohorte]]="", "Inactif",
    IF(Tableau4[[#This Row],[Cohorte]]&gt;=30%, "Actif",
       IF(Tableau4[[#This Row],[Cohorte]]&lt;=25%, "Inactif", "À Vérifier")))</f>
        <v>Actif</v>
      </c>
    </row>
    <row r="762" spans="1:9" ht="29.5" customHeight="1" x14ac:dyDescent="0.35">
      <c r="A762" s="16" t="str">
        <f>IF(D762&lt;&gt;"","APP"&amp;TEXT(COUNTA($D$2:D762),"000"),"")</f>
        <v>APP761</v>
      </c>
      <c r="B762" s="17" t="str">
        <f>Individus[[#This Row],[ID_Individu]]</f>
        <v>IND761</v>
      </c>
      <c r="C762" s="17" t="str">
        <f>IFERROR(VLOOKUP(E762,Beneficiaires!B:C,2,FALSE),"Non trouvé")</f>
        <v>BEN023</v>
      </c>
      <c r="D762" s="17" t="str">
        <f>Consolication[[#This Row],[Nom et prénom 0 Name &amp; first name]]</f>
        <v>KAMDEM TAMTO OLIVIER</v>
      </c>
      <c r="E762" s="17" t="str">
        <f>VLOOKUP(D762,Consolidation!B:AA,2,FALSE)</f>
        <v>ASSOCIATION DES ENTREPRENEURS INGENIEUX D'AFRIQUE (ASENIA)</v>
      </c>
      <c r="F762" s="24" t="str" cm="1">
        <f t="array" ref="F762">_xlfn.XLOOKUP(Tableau4[[#This Row],[Nom_Beneficiaire]]&amp;H762,Classes!$D$2:$D$12000&amp;Classes!$E$2:$E$12000,Classes!$A$2:$A$12000)</f>
        <v>CLA028</v>
      </c>
      <c r="G762" s="17" t="str">
        <f>VLOOKUP(D762,Consolidation!B:AA,25,FALSE)</f>
        <v>P627</v>
      </c>
      <c r="H762" s="40">
        <f>VLOOKUP(D762,Consolidation!$B$2:$AH$11999,23,FALSE)</f>
        <v>7</v>
      </c>
      <c r="I762" s="65" t="str">
        <f>IF(Tableau4[[#This Row],[Cohorte]]="", "Inactif",
    IF(Tableau4[[#This Row],[Cohorte]]&gt;=30%, "Actif",
       IF(Tableau4[[#This Row],[Cohorte]]&lt;=25%, "Inactif", "À Vérifier")))</f>
        <v>Actif</v>
      </c>
    </row>
    <row r="763" spans="1:9" ht="29.5" customHeight="1" x14ac:dyDescent="0.35">
      <c r="A763" s="16" t="str">
        <f>IF(D763&lt;&gt;"","APP"&amp;TEXT(COUNTA($D$2:D763),"000"),"")</f>
        <v>APP762</v>
      </c>
      <c r="B763" s="17" t="str">
        <f>Individus[[#This Row],[ID_Individu]]</f>
        <v>IND762</v>
      </c>
      <c r="C763" s="17" t="str">
        <f>IFERROR(VLOOKUP(E763,Beneficiaires!B:C,2,FALSE),"Non trouvé")</f>
        <v>BEN023</v>
      </c>
      <c r="D763" s="17" t="str">
        <f>Consolication[[#This Row],[Nom et prénom 0 Name &amp; first name]]</f>
        <v>MAKON DORINE</v>
      </c>
      <c r="E763" s="17" t="str">
        <f>VLOOKUP(D763,Consolidation!B:AA,2,FALSE)</f>
        <v>ASSOCIATION DES ENTREPRENEURS INGENIEUX D'AFRIQUE (ASENIA)</v>
      </c>
      <c r="F763" s="24" t="str" cm="1">
        <f t="array" ref="F763">_xlfn.XLOOKUP(Tableau4[[#This Row],[Nom_Beneficiaire]]&amp;H763,Classes!$D$2:$D$12000&amp;Classes!$E$2:$E$12000,Classes!$A$2:$A$12000)</f>
        <v>CLA017</v>
      </c>
      <c r="G763" s="17" t="str">
        <f>VLOOKUP(D763,Consolidation!B:AA,25,FALSE)</f>
        <v>1SQI</v>
      </c>
      <c r="H763" s="40">
        <f>VLOOKUP(D763,Consolidation!$B$2:$AH$11999,23,FALSE)</f>
        <v>1</v>
      </c>
      <c r="I763" s="65" t="str">
        <f>IF(Tableau4[[#This Row],[Cohorte]]="", "Inactif",
    IF(Tableau4[[#This Row],[Cohorte]]&gt;=30%, "Actif",
       IF(Tableau4[[#This Row],[Cohorte]]&lt;=25%, "Inactif", "À Vérifier")))</f>
        <v>Actif</v>
      </c>
    </row>
    <row r="764" spans="1:9" ht="29.5" customHeight="1" x14ac:dyDescent="0.35">
      <c r="A764" s="16" t="str">
        <f>IF(D764&lt;&gt;"","APP"&amp;TEXT(COUNTA($D$2:D764),"000"),"")</f>
        <v>APP763</v>
      </c>
      <c r="B764" s="17" t="str">
        <f>Individus[[#This Row],[ID_Individu]]</f>
        <v>IND763</v>
      </c>
      <c r="C764" s="17" t="str">
        <f>IFERROR(VLOOKUP(E764,Beneficiaires!B:C,2,FALSE),"Non trouvé")</f>
        <v>BEN023</v>
      </c>
      <c r="D764" s="17" t="str">
        <f>Consolication[[#This Row],[Nom et prénom 0 Name &amp; first name]]</f>
        <v>NSOLA JACQUES</v>
      </c>
      <c r="E764" s="17" t="str">
        <f>VLOOKUP(D764,Consolidation!B:AA,2,FALSE)</f>
        <v>ASSOCIATION DES ENTREPRENEURS INGENIEUX D'AFRIQUE (ASENIA)</v>
      </c>
      <c r="F764" s="24" t="str" cm="1">
        <f t="array" ref="F764">_xlfn.XLOOKUP(Tableau4[[#This Row],[Nom_Beneficiaire]]&amp;H764,Classes!$D$2:$D$12000&amp;Classes!$E$2:$E$12000,Classes!$A$2:$A$12000)</f>
        <v>CLA017</v>
      </c>
      <c r="G764" s="17" t="str">
        <f>VLOOKUP(D764,Consolidation!B:AA,25,FALSE)</f>
        <v>XC27</v>
      </c>
      <c r="H764" s="40">
        <f>VLOOKUP(D764,Consolidation!$B$2:$AH$11999,23,FALSE)</f>
        <v>1</v>
      </c>
      <c r="I764" s="65" t="str">
        <f>IF(Tableau4[[#This Row],[Cohorte]]="", "Inactif",
    IF(Tableau4[[#This Row],[Cohorte]]&gt;=30%, "Actif",
       IF(Tableau4[[#This Row],[Cohorte]]&lt;=25%, "Inactif", "À Vérifier")))</f>
        <v>Actif</v>
      </c>
    </row>
    <row r="765" spans="1:9" ht="29.5" customHeight="1" x14ac:dyDescent="0.35">
      <c r="A765" s="16" t="str">
        <f>IF(D765&lt;&gt;"","APP"&amp;TEXT(COUNTA($D$2:D765),"000"),"")</f>
        <v>APP764</v>
      </c>
      <c r="B765" s="17" t="str">
        <f>Individus[[#This Row],[ID_Individu]]</f>
        <v>IND764</v>
      </c>
      <c r="C765" s="17" t="str">
        <f>IFERROR(VLOOKUP(E765,Beneficiaires!B:C,2,FALSE),"Non trouvé")</f>
        <v>BEN023</v>
      </c>
      <c r="D765" s="17" t="str">
        <f>Consolication[[#This Row],[Nom et prénom 0 Name &amp; first name]]</f>
        <v>BANDOLO EDJENTE</v>
      </c>
      <c r="E765" s="17" t="str">
        <f>VLOOKUP(D765,Consolidation!B:AA,2,FALSE)</f>
        <v>ASSOCIATION DES ENTREPRENEURS INGENIEUX D'AFRIQUE (ASENIA)</v>
      </c>
      <c r="F765" s="24" t="str" cm="1">
        <f t="array" ref="F765">_xlfn.XLOOKUP(Tableau4[[#This Row],[Nom_Beneficiaire]]&amp;H765,Classes!$D$2:$D$12000&amp;Classes!$E$2:$E$12000,Classes!$A$2:$A$12000)</f>
        <v>CLA017</v>
      </c>
      <c r="G765" s="17" t="str">
        <f>VLOOKUP(D765,Consolidation!B:AA,25,FALSE)</f>
        <v>J8V6</v>
      </c>
      <c r="H765" s="40">
        <f>VLOOKUP(D765,Consolidation!$B$2:$AH$11999,23,FALSE)</f>
        <v>1</v>
      </c>
      <c r="I765" s="65" t="str">
        <f>IF(Tableau4[[#This Row],[Cohorte]]="", "Inactif",
    IF(Tableau4[[#This Row],[Cohorte]]&gt;=30%, "Actif",
       IF(Tableau4[[#This Row],[Cohorte]]&lt;=25%, "Inactif", "À Vérifier")))</f>
        <v>Actif</v>
      </c>
    </row>
    <row r="766" spans="1:9" ht="29.5" customHeight="1" x14ac:dyDescent="0.35">
      <c r="A766" s="16" t="str">
        <f>IF(D766&lt;&gt;"","APP"&amp;TEXT(COUNTA($D$2:D766),"000"),"")</f>
        <v>APP765</v>
      </c>
      <c r="B766" s="17" t="str">
        <f>Individus[[#This Row],[ID_Individu]]</f>
        <v>IND765</v>
      </c>
      <c r="C766" s="17" t="str">
        <f>IFERROR(VLOOKUP(E766,Beneficiaires!B:C,2,FALSE),"Non trouvé")</f>
        <v>BEN023</v>
      </c>
      <c r="D766" s="17" t="str">
        <f>Consolication[[#This Row],[Nom et prénom 0 Name &amp; first name]]</f>
        <v>NOUMBA JULIE</v>
      </c>
      <c r="E766" s="17" t="str">
        <f>VLOOKUP(D766,Consolidation!B:AA,2,FALSE)</f>
        <v>ASSOCIATION DES ENTREPRENEURS INGENIEUX D'AFRIQUE (ASENIA)</v>
      </c>
      <c r="F766" s="24" t="str" cm="1">
        <f t="array" ref="F766">_xlfn.XLOOKUP(Tableau4[[#This Row],[Nom_Beneficiaire]]&amp;H766,Classes!$D$2:$D$12000&amp;Classes!$E$2:$E$12000,Classes!$A$2:$A$12000)</f>
        <v>CLA017</v>
      </c>
      <c r="G766" s="17" t="str">
        <f>VLOOKUP(D766,Consolidation!B:AA,25,FALSE)</f>
        <v>656G</v>
      </c>
      <c r="H766" s="40">
        <f>VLOOKUP(D766,Consolidation!$B$2:$AH$11999,23,FALSE)</f>
        <v>1</v>
      </c>
      <c r="I766" s="65" t="str">
        <f>IF(Tableau4[[#This Row],[Cohorte]]="", "Inactif",
    IF(Tableau4[[#This Row],[Cohorte]]&gt;=30%, "Actif",
       IF(Tableau4[[#This Row],[Cohorte]]&lt;=25%, "Inactif", "À Vérifier")))</f>
        <v>Actif</v>
      </c>
    </row>
    <row r="767" spans="1:9" ht="29.5" customHeight="1" x14ac:dyDescent="0.35">
      <c r="A767" s="16" t="str">
        <f>IF(D767&lt;&gt;"","APP"&amp;TEXT(COUNTA($D$2:D767),"000"),"")</f>
        <v>APP766</v>
      </c>
      <c r="B767" s="17" t="str">
        <f>Individus[[#This Row],[ID_Individu]]</f>
        <v>IND766</v>
      </c>
      <c r="C767" s="17" t="str">
        <f>IFERROR(VLOOKUP(E767,Beneficiaires!B:C,2,FALSE),"Non trouvé")</f>
        <v>BEN023</v>
      </c>
      <c r="D767" s="17" t="str">
        <f>Consolication[[#This Row],[Nom et prénom 0 Name &amp; first name]]</f>
        <v>NOMO JOSEPH</v>
      </c>
      <c r="E767" s="17" t="str">
        <f>VLOOKUP(D767,Consolidation!B:AA,2,FALSE)</f>
        <v>ASSOCIATION DES ENTREPRENEURS INGENIEUX D'AFRIQUE (ASENIA)</v>
      </c>
      <c r="F767" s="24" t="str" cm="1">
        <f t="array" ref="F767">_xlfn.XLOOKUP(Tableau4[[#This Row],[Nom_Beneficiaire]]&amp;H767,Classes!$D$2:$D$12000&amp;Classes!$E$2:$E$12000,Classes!$A$2:$A$12000)</f>
        <v>CLA017</v>
      </c>
      <c r="G767" s="17" t="str">
        <f>VLOOKUP(D767,Consolidation!B:AA,25,FALSE)</f>
        <v>3KB0</v>
      </c>
      <c r="H767" s="40">
        <f>VLOOKUP(D767,Consolidation!$B$2:$AH$11999,23,FALSE)</f>
        <v>1</v>
      </c>
      <c r="I767" s="65" t="str">
        <f>IF(Tableau4[[#This Row],[Cohorte]]="", "Inactif",
    IF(Tableau4[[#This Row],[Cohorte]]&gt;=30%, "Actif",
       IF(Tableau4[[#This Row],[Cohorte]]&lt;=25%, "Inactif", "À Vérifier")))</f>
        <v>Actif</v>
      </c>
    </row>
    <row r="768" spans="1:9" ht="29.5" customHeight="1" x14ac:dyDescent="0.35">
      <c r="A768" s="16" t="str">
        <f>IF(D768&lt;&gt;"","APP"&amp;TEXT(COUNTA($D$2:D768),"000"),"")</f>
        <v>APP767</v>
      </c>
      <c r="B768" s="17" t="str">
        <f>Individus[[#This Row],[ID_Individu]]</f>
        <v>IND767</v>
      </c>
      <c r="C768" s="17" t="str">
        <f>IFERROR(VLOOKUP(E768,Beneficiaires!B:C,2,FALSE),"Non trouvé")</f>
        <v>BEN023</v>
      </c>
      <c r="D768" s="17" t="str">
        <f>Consolication[[#This Row],[Nom et prénom 0 Name &amp; first name]]</f>
        <v>NGO MOUSSI SERAPHINE</v>
      </c>
      <c r="E768" s="17" t="str">
        <f>VLOOKUP(D768,Consolidation!B:AA,2,FALSE)</f>
        <v>ASSOCIATION DES ENTREPRENEURS INGENIEUX D'AFRIQUE (ASENIA)</v>
      </c>
      <c r="F768" s="24" t="str" cm="1">
        <f t="array" ref="F768">_xlfn.XLOOKUP(Tableau4[[#This Row],[Nom_Beneficiaire]]&amp;H768,Classes!$D$2:$D$12000&amp;Classes!$E$2:$E$12000,Classes!$A$2:$A$12000)</f>
        <v>CLA017</v>
      </c>
      <c r="G768" s="17" t="str">
        <f>VLOOKUP(D768,Consolidation!B:AA,25,FALSE)</f>
        <v>97M1</v>
      </c>
      <c r="H768" s="40">
        <f>VLOOKUP(D768,Consolidation!$B$2:$AH$11999,23,FALSE)</f>
        <v>1</v>
      </c>
      <c r="I768" s="65" t="str">
        <f>IF(Tableau4[[#This Row],[Cohorte]]="", "Inactif",
    IF(Tableau4[[#This Row],[Cohorte]]&gt;=30%, "Actif",
       IF(Tableau4[[#This Row],[Cohorte]]&lt;=25%, "Inactif", "À Vérifier")))</f>
        <v>Actif</v>
      </c>
    </row>
    <row r="769" spans="1:9" ht="29.5" customHeight="1" x14ac:dyDescent="0.35">
      <c r="A769" s="16" t="str">
        <f>IF(D769&lt;&gt;"","APP"&amp;TEXT(COUNTA($D$2:D769),"000"),"")</f>
        <v>APP768</v>
      </c>
      <c r="B769" s="17" t="str">
        <f>Individus[[#This Row],[ID_Individu]]</f>
        <v>IND768</v>
      </c>
      <c r="C769" s="17" t="str">
        <f>IFERROR(VLOOKUP(E769,Beneficiaires!B:C,2,FALSE),"Non trouvé")</f>
        <v>BEN023</v>
      </c>
      <c r="D769" s="17" t="str">
        <f>Consolication[[#This Row],[Nom et prénom 0 Name &amp; first name]]</f>
        <v>NGINDJEL ANDRE VIVIEN</v>
      </c>
      <c r="E769" s="17" t="str">
        <f>VLOOKUP(D769,Consolidation!B:AA,2,FALSE)</f>
        <v>ASSOCIATION DES ENTREPRENEURS INGENIEUX D'AFRIQUE (ASENIA)</v>
      </c>
      <c r="F769" s="24" t="str" cm="1">
        <f t="array" ref="F769">_xlfn.XLOOKUP(Tableau4[[#This Row],[Nom_Beneficiaire]]&amp;H769,Classes!$D$2:$D$12000&amp;Classes!$E$2:$E$12000,Classes!$A$2:$A$12000)</f>
        <v>CLA017</v>
      </c>
      <c r="G769" s="17" t="str">
        <f>VLOOKUP(D769,Consolidation!B:AA,25,FALSE)</f>
        <v>8G4I</v>
      </c>
      <c r="H769" s="40">
        <f>VLOOKUP(D769,Consolidation!$B$2:$AH$11999,23,FALSE)</f>
        <v>1</v>
      </c>
      <c r="I769" s="65" t="str">
        <f>IF(Tableau4[[#This Row],[Cohorte]]="", "Inactif",
    IF(Tableau4[[#This Row],[Cohorte]]&gt;=30%, "Actif",
       IF(Tableau4[[#This Row],[Cohorte]]&lt;=25%, "Inactif", "À Vérifier")))</f>
        <v>Actif</v>
      </c>
    </row>
    <row r="770" spans="1:9" ht="29.5" customHeight="1" x14ac:dyDescent="0.35">
      <c r="A770" s="16" t="str">
        <f>IF(D770&lt;&gt;"","APP"&amp;TEXT(COUNTA($D$2:D770),"000"),"")</f>
        <v>APP769</v>
      </c>
      <c r="B770" s="17" t="str">
        <f>Individus[[#This Row],[ID_Individu]]</f>
        <v>IND769</v>
      </c>
      <c r="C770" s="17" t="str">
        <f>IFERROR(VLOOKUP(E770,Beneficiaires!B:C,2,FALSE),"Non trouvé")</f>
        <v>BEN023</v>
      </c>
      <c r="D770" s="17" t="str">
        <f>Consolication[[#This Row],[Nom et prénom 0 Name &amp; first name]]</f>
        <v>NOULALA JOSUE</v>
      </c>
      <c r="E770" s="17" t="str">
        <f>VLOOKUP(D770,Consolidation!B:AA,2,FALSE)</f>
        <v>ASSOCIATION DES ENTREPRENEURS INGENIEUX D'AFRIQUE (ASENIA)</v>
      </c>
      <c r="F770" s="24" t="str" cm="1">
        <f t="array" ref="F770">_xlfn.XLOOKUP(Tableau4[[#This Row],[Nom_Beneficiaire]]&amp;H770,Classes!$D$2:$D$12000&amp;Classes!$E$2:$E$12000,Classes!$A$2:$A$12000)</f>
        <v>CLA017</v>
      </c>
      <c r="G770" s="17" t="str">
        <f>VLOOKUP(D770,Consolidation!B:AA,25,FALSE)</f>
        <v>803X</v>
      </c>
      <c r="H770" s="40">
        <f>VLOOKUP(D770,Consolidation!$B$2:$AH$11999,23,FALSE)</f>
        <v>1</v>
      </c>
      <c r="I770" s="65" t="str">
        <f>IF(Tableau4[[#This Row],[Cohorte]]="", "Inactif",
    IF(Tableau4[[#This Row],[Cohorte]]&gt;=30%, "Actif",
       IF(Tableau4[[#This Row],[Cohorte]]&lt;=25%, "Inactif", "À Vérifier")))</f>
        <v>Actif</v>
      </c>
    </row>
    <row r="771" spans="1:9" ht="29.5" customHeight="1" x14ac:dyDescent="0.35">
      <c r="A771" s="16" t="str">
        <f>IF(D771&lt;&gt;"","APP"&amp;TEXT(COUNTA($D$2:D771),"000"),"")</f>
        <v>APP770</v>
      </c>
      <c r="B771" s="17" t="str">
        <f>Individus[[#This Row],[ID_Individu]]</f>
        <v>IND770</v>
      </c>
      <c r="C771" s="17" t="str">
        <f>IFERROR(VLOOKUP(E771,Beneficiaires!B:C,2,FALSE),"Non trouvé")</f>
        <v>BEN023</v>
      </c>
      <c r="D771" s="17" t="str">
        <f>Consolication[[#This Row],[Nom et prénom 0 Name &amp; first name]]</f>
        <v>TCHOUTANG EPSE NOULALA</v>
      </c>
      <c r="E771" s="17" t="str">
        <f>VLOOKUP(D771,Consolidation!B:AA,2,FALSE)</f>
        <v>ASSOCIATION DES ENTREPRENEURS INGENIEUX D'AFRIQUE (ASENIA)</v>
      </c>
      <c r="F771" s="24" t="str" cm="1">
        <f t="array" ref="F771">_xlfn.XLOOKUP(Tableau4[[#This Row],[Nom_Beneficiaire]]&amp;H771,Classes!$D$2:$D$12000&amp;Classes!$E$2:$E$12000,Classes!$A$2:$A$12000)</f>
        <v>CLA017</v>
      </c>
      <c r="G771" s="17" t="str">
        <f>VLOOKUP(D771,Consolidation!B:AA,25,FALSE)</f>
        <v>TRQ8</v>
      </c>
      <c r="H771" s="40">
        <f>VLOOKUP(D771,Consolidation!$B$2:$AH$11999,23,FALSE)</f>
        <v>1</v>
      </c>
      <c r="I771" s="65" t="str">
        <f>IF(Tableau4[[#This Row],[Cohorte]]="", "Inactif",
    IF(Tableau4[[#This Row],[Cohorte]]&gt;=30%, "Actif",
       IF(Tableau4[[#This Row],[Cohorte]]&lt;=25%, "Inactif", "À Vérifier")))</f>
        <v>Actif</v>
      </c>
    </row>
    <row r="772" spans="1:9" ht="29.5" customHeight="1" x14ac:dyDescent="0.35">
      <c r="A772" s="16" t="str">
        <f>IF(D772&lt;&gt;"","APP"&amp;TEXT(COUNTA($D$2:D772),"000"),"")</f>
        <v>APP771</v>
      </c>
      <c r="B772" s="17" t="str">
        <f>Individus[[#This Row],[ID_Individu]]</f>
        <v>IND771</v>
      </c>
      <c r="C772" s="17" t="str">
        <f>IFERROR(VLOOKUP(E772,Beneficiaires!B:C,2,FALSE),"Non trouvé")</f>
        <v>BEN023</v>
      </c>
      <c r="D772" s="17" t="str">
        <f>Consolication[[#This Row],[Nom et prénom 0 Name &amp; first name]]</f>
        <v>BAKANA TJOMB FRANCINE</v>
      </c>
      <c r="E772" s="17" t="str">
        <f>VLOOKUP(D772,Consolidation!B:AA,2,FALSE)</f>
        <v>ASSOCIATION DES ENTREPRENEURS INGENIEUX D'AFRIQUE (ASENIA)</v>
      </c>
      <c r="F772" s="24" t="str" cm="1">
        <f t="array" ref="F772">_xlfn.XLOOKUP(Tableau4[[#This Row],[Nom_Beneficiaire]]&amp;H772,Classes!$D$2:$D$12000&amp;Classes!$E$2:$E$12000,Classes!$A$2:$A$12000)</f>
        <v>CLA017</v>
      </c>
      <c r="G772" s="17" t="str">
        <f>VLOOKUP(D772,Consolidation!B:AA,25,FALSE)</f>
        <v>9T2V</v>
      </c>
      <c r="H772" s="40">
        <f>VLOOKUP(D772,Consolidation!$B$2:$AH$11999,23,FALSE)</f>
        <v>1</v>
      </c>
      <c r="I772" s="65" t="str">
        <f>IF(Tableau4[[#This Row],[Cohorte]]="", "Inactif",
    IF(Tableau4[[#This Row],[Cohorte]]&gt;=30%, "Actif",
       IF(Tableau4[[#This Row],[Cohorte]]&lt;=25%, "Inactif", "À Vérifier")))</f>
        <v>Actif</v>
      </c>
    </row>
    <row r="773" spans="1:9" ht="29.5" customHeight="1" x14ac:dyDescent="0.35">
      <c r="A773" s="16" t="str">
        <f>IF(D773&lt;&gt;"","APP"&amp;TEXT(COUNTA($D$2:D773),"000"),"")</f>
        <v>APP772</v>
      </c>
      <c r="B773" s="17" t="str">
        <f>Individus[[#This Row],[ID_Individu]]</f>
        <v>IND772</v>
      </c>
      <c r="C773" s="17" t="str">
        <f>IFERROR(VLOOKUP(E773,Beneficiaires!B:C,2,FALSE),"Non trouvé")</f>
        <v>BEN023</v>
      </c>
      <c r="D773" s="17" t="str">
        <f>Consolication[[#This Row],[Nom et prénom 0 Name &amp; first name]]</f>
        <v>KENFACK THERESE</v>
      </c>
      <c r="E773" s="17" t="str">
        <f>VLOOKUP(D773,Consolidation!B:AA,2,FALSE)</f>
        <v>ASSOCIATION DES ENTREPRENEURS INGENIEUX D'AFRIQUE (ASENIA)</v>
      </c>
      <c r="F773" s="24" t="str" cm="1">
        <f t="array" ref="F773">_xlfn.XLOOKUP(Tableau4[[#This Row],[Nom_Beneficiaire]]&amp;H773,Classes!$D$2:$D$12000&amp;Classes!$E$2:$E$12000,Classes!$A$2:$A$12000)</f>
        <v>CLA017</v>
      </c>
      <c r="G773" s="17" t="str">
        <f>VLOOKUP(D773,Consolidation!B:AA,25,FALSE)</f>
        <v>4D9I</v>
      </c>
      <c r="H773" s="40">
        <f>VLOOKUP(D773,Consolidation!$B$2:$AH$11999,23,FALSE)</f>
        <v>1</v>
      </c>
      <c r="I773" s="65" t="str">
        <f>IF(Tableau4[[#This Row],[Cohorte]]="", "Inactif",
    IF(Tableau4[[#This Row],[Cohorte]]&gt;=30%, "Actif",
       IF(Tableau4[[#This Row],[Cohorte]]&lt;=25%, "Inactif", "À Vérifier")))</f>
        <v>Actif</v>
      </c>
    </row>
    <row r="774" spans="1:9" ht="29.5" customHeight="1" x14ac:dyDescent="0.35">
      <c r="A774" s="16" t="str">
        <f>IF(D774&lt;&gt;"","APP"&amp;TEXT(COUNTA($D$2:D774),"000"),"")</f>
        <v>APP773</v>
      </c>
      <c r="B774" s="17" t="str">
        <f>Individus[[#This Row],[ID_Individu]]</f>
        <v>IND773</v>
      </c>
      <c r="C774" s="17" t="str">
        <f>IFERROR(VLOOKUP(E774,Beneficiaires!B:C,2,FALSE),"Non trouvé")</f>
        <v>BEN023</v>
      </c>
      <c r="D774" s="17" t="str">
        <f>Consolication[[#This Row],[Nom et prénom 0 Name &amp; first name]]</f>
        <v>MPONDO LUMEN STEPHANE</v>
      </c>
      <c r="E774" s="17" t="str">
        <f>VLOOKUP(D774,Consolidation!B:AA,2,FALSE)</f>
        <v>ASSOCIATION DES ENTREPRENEURS INGENIEUX D'AFRIQUE (ASENIA)</v>
      </c>
      <c r="F774" s="24" t="str" cm="1">
        <f t="array" ref="F774">_xlfn.XLOOKUP(Tableau4[[#This Row],[Nom_Beneficiaire]]&amp;H774,Classes!$D$2:$D$12000&amp;Classes!$E$2:$E$12000,Classes!$A$2:$A$12000)</f>
        <v>CLA017</v>
      </c>
      <c r="G774" s="17" t="str">
        <f>VLOOKUP(D774,Consolidation!B:AA,25,FALSE)</f>
        <v>693F</v>
      </c>
      <c r="H774" s="40">
        <f>VLOOKUP(D774,Consolidation!$B$2:$AH$11999,23,FALSE)</f>
        <v>1</v>
      </c>
      <c r="I774" s="65" t="str">
        <f>IF(Tableau4[[#This Row],[Cohorte]]="", "Inactif",
    IF(Tableau4[[#This Row],[Cohorte]]&gt;=30%, "Actif",
       IF(Tableau4[[#This Row],[Cohorte]]&lt;=25%, "Inactif", "À Vérifier")))</f>
        <v>Actif</v>
      </c>
    </row>
    <row r="775" spans="1:9" ht="29.5" customHeight="1" x14ac:dyDescent="0.35">
      <c r="A775" s="16" t="str">
        <f>IF(D775&lt;&gt;"","APP"&amp;TEXT(COUNTA($D$2:D775),"000"),"")</f>
        <v>APP774</v>
      </c>
      <c r="B775" s="17" t="str">
        <f>Individus[[#This Row],[ID_Individu]]</f>
        <v>IND774</v>
      </c>
      <c r="C775" s="17" t="str">
        <f>IFERROR(VLOOKUP(E775,Beneficiaires!B:C,2,FALSE),"Non trouvé")</f>
        <v>BEN023</v>
      </c>
      <c r="D775" s="17" t="str">
        <f>Consolication[[#This Row],[Nom et prénom 0 Name &amp; first name]]</f>
        <v>AMOUGOU NGAH ANTOINE</v>
      </c>
      <c r="E775" s="17" t="str">
        <f>VLOOKUP(D775,Consolidation!B:AA,2,FALSE)</f>
        <v>ASSOCIATION DES ENTREPRENEURS INGENIEUX D'AFRIQUE (ASENIA)</v>
      </c>
      <c r="F775" s="24" t="str" cm="1">
        <f t="array" ref="F775">_xlfn.XLOOKUP(Tableau4[[#This Row],[Nom_Beneficiaire]]&amp;H775,Classes!$D$2:$D$12000&amp;Classes!$E$2:$E$12000,Classes!$A$2:$A$12000)</f>
        <v>CLA017</v>
      </c>
      <c r="G775" s="17" t="str">
        <f>VLOOKUP(D775,Consolidation!B:AA,25,FALSE)</f>
        <v>ERIU</v>
      </c>
      <c r="H775" s="40">
        <f>VLOOKUP(D775,Consolidation!$B$2:$AH$11999,23,FALSE)</f>
        <v>1</v>
      </c>
      <c r="I775" s="65" t="str">
        <f>IF(Tableau4[[#This Row],[Cohorte]]="", "Inactif",
    IF(Tableau4[[#This Row],[Cohorte]]&gt;=30%, "Actif",
       IF(Tableau4[[#This Row],[Cohorte]]&lt;=25%, "Inactif", "À Vérifier")))</f>
        <v>Actif</v>
      </c>
    </row>
    <row r="776" spans="1:9" ht="29.5" customHeight="1" x14ac:dyDescent="0.35">
      <c r="A776" s="16" t="str">
        <f>IF(D776&lt;&gt;"","APP"&amp;TEXT(COUNTA($D$2:D776),"000"),"")</f>
        <v>APP775</v>
      </c>
      <c r="B776" s="17" t="str">
        <f>Individus[[#This Row],[ID_Individu]]</f>
        <v>IND775</v>
      </c>
      <c r="C776" s="17" t="str">
        <f>IFERROR(VLOOKUP(E776,Beneficiaires!B:C,2,FALSE),"Non trouvé")</f>
        <v>BEN023</v>
      </c>
      <c r="D776" s="17" t="str">
        <f>Consolication[[#This Row],[Nom et prénom 0 Name &amp; first name]]</f>
        <v>OMGBA FOUDA JOSEPH</v>
      </c>
      <c r="E776" s="17" t="str">
        <f>VLOOKUP(D776,Consolidation!B:AA,2,FALSE)</f>
        <v>ASSOCIATION DES ENTREPRENEURS INGENIEUX D'AFRIQUE (ASENIA)</v>
      </c>
      <c r="F776" s="24" t="str" cm="1">
        <f t="array" ref="F776">_xlfn.XLOOKUP(Tableau4[[#This Row],[Nom_Beneficiaire]]&amp;H776,Classes!$D$2:$D$12000&amp;Classes!$E$2:$E$12000,Classes!$A$2:$A$12000)</f>
        <v>CLA017</v>
      </c>
      <c r="G776" s="17" t="str">
        <f>VLOOKUP(D776,Consolidation!B:AA,25,FALSE)</f>
        <v>GH6J</v>
      </c>
      <c r="H776" s="40">
        <f>VLOOKUP(D776,Consolidation!$B$2:$AH$11999,23,FALSE)</f>
        <v>1</v>
      </c>
      <c r="I776" s="65" t="str">
        <f>IF(Tableau4[[#This Row],[Cohorte]]="", "Inactif",
    IF(Tableau4[[#This Row],[Cohorte]]&gt;=30%, "Actif",
       IF(Tableau4[[#This Row],[Cohorte]]&lt;=25%, "Inactif", "À Vérifier")))</f>
        <v>Actif</v>
      </c>
    </row>
    <row r="777" spans="1:9" ht="29.5" customHeight="1" x14ac:dyDescent="0.35">
      <c r="A777" s="16" t="str">
        <f>IF(D777&lt;&gt;"","APP"&amp;TEXT(COUNTA($D$2:D777),"000"),"")</f>
        <v>APP776</v>
      </c>
      <c r="B777" s="17" t="str">
        <f>Individus[[#This Row],[ID_Individu]]</f>
        <v>IND776</v>
      </c>
      <c r="C777" s="17" t="str">
        <f>IFERROR(VLOOKUP(E777,Beneficiaires!B:C,2,FALSE),"Non trouvé")</f>
        <v>BEN023</v>
      </c>
      <c r="D777" s="17" t="str">
        <f>Consolication[[#This Row],[Nom et prénom 0 Name &amp; first name]]</f>
        <v>MINKA II MICHAEL FRANCOIS</v>
      </c>
      <c r="E777" s="17" t="str">
        <f>VLOOKUP(D777,Consolidation!B:AA,2,FALSE)</f>
        <v>ASSOCIATION DES ENTREPRENEURS INGENIEUX D'AFRIQUE (ASENIA)</v>
      </c>
      <c r="F777" s="24" t="str" cm="1">
        <f t="array" ref="F777">_xlfn.XLOOKUP(Tableau4[[#This Row],[Nom_Beneficiaire]]&amp;H777,Classes!$D$2:$D$12000&amp;Classes!$E$2:$E$12000,Classes!$A$2:$A$12000)</f>
        <v>CLA017</v>
      </c>
      <c r="G777" s="17" t="str">
        <f>VLOOKUP(D777,Consolidation!B:AA,25,FALSE)</f>
        <v>655U</v>
      </c>
      <c r="H777" s="40">
        <f>VLOOKUP(D777,Consolidation!$B$2:$AH$11999,23,FALSE)</f>
        <v>1</v>
      </c>
      <c r="I777" s="65" t="str">
        <f>IF(Tableau4[[#This Row],[Cohorte]]="", "Inactif",
    IF(Tableau4[[#This Row],[Cohorte]]&gt;=30%, "Actif",
       IF(Tableau4[[#This Row],[Cohorte]]&lt;=25%, "Inactif", "À Vérifier")))</f>
        <v>Actif</v>
      </c>
    </row>
    <row r="778" spans="1:9" ht="29.5" customHeight="1" x14ac:dyDescent="0.35">
      <c r="A778" s="16" t="str">
        <f>IF(D778&lt;&gt;"","APP"&amp;TEXT(COUNTA($D$2:D778),"000"),"")</f>
        <v>APP777</v>
      </c>
      <c r="B778" s="17" t="str">
        <f>Individus[[#This Row],[ID_Individu]]</f>
        <v>IND777</v>
      </c>
      <c r="C778" s="17" t="str">
        <f>IFERROR(VLOOKUP(E778,Beneficiaires!B:C,2,FALSE),"Non trouvé")</f>
        <v>BEN001</v>
      </c>
      <c r="D778" s="17" t="str">
        <f>Consolication[[#This Row],[Nom et prénom 0 Name &amp; first name]]</f>
        <v>ANJA LAURETTA ADA</v>
      </c>
      <c r="E778" s="17" t="str">
        <f>VLOOKUP(D778,Consolidation!B:AA,2,FALSE)</f>
        <v>PROMINENT YOUTH FOR EFFICIENT DEVELOPMENT AND MUTUAL ASSISTANCE CIG</v>
      </c>
      <c r="F778" s="24" t="str" cm="1">
        <f t="array" ref="F778">_xlfn.XLOOKUP(Tableau4[[#This Row],[Nom_Beneficiaire]]&amp;H778,Classes!$D$2:$D$12000&amp;Classes!$E$2:$E$12000,Classes!$A$2:$A$12000)</f>
        <v>CLA025</v>
      </c>
      <c r="G778" s="17" t="str">
        <f>VLOOKUP(D778,Consolidation!B:AA,25,FALSE)</f>
        <v>30U9</v>
      </c>
      <c r="H778" s="40">
        <f>VLOOKUP(D778,Consolidation!$B$2:$AH$11999,23,FALSE)</f>
        <v>1</v>
      </c>
      <c r="I778" s="65" t="str">
        <f>IF(Tableau4[[#This Row],[Cohorte]]="", "Inactif",
    IF(Tableau4[[#This Row],[Cohorte]]&gt;=30%, "Actif",
       IF(Tableau4[[#This Row],[Cohorte]]&lt;=25%, "Inactif", "À Vérifier")))</f>
        <v>Actif</v>
      </c>
    </row>
    <row r="779" spans="1:9" ht="29.5" customHeight="1" x14ac:dyDescent="0.35">
      <c r="A779" s="16" t="str">
        <f>IF(D779&lt;&gt;"","APP"&amp;TEXT(COUNTA($D$2:D779),"000"),"")</f>
        <v>APP778</v>
      </c>
      <c r="B779" s="17" t="str">
        <f>Individus[[#This Row],[ID_Individu]]</f>
        <v>IND778</v>
      </c>
      <c r="C779" s="17" t="str">
        <f>IFERROR(VLOOKUP(E779,Beneficiaires!B:C,2,FALSE),"Non trouvé")</f>
        <v>BEN023</v>
      </c>
      <c r="D779" s="17" t="str">
        <f>Consolication[[#This Row],[Nom et prénom 0 Name &amp; first name]]</f>
        <v>DOPGWA NGOP MARIE LUMIERE</v>
      </c>
      <c r="E779" s="17" t="str">
        <f>VLOOKUP(D779,Consolidation!B:AA,2,FALSE)</f>
        <v>ASSOCIATION DES ENTREPRENEURS INGENIEUX D'AFRIQUE (ASENIA)</v>
      </c>
      <c r="F779" s="24" t="str" cm="1">
        <f t="array" ref="F779">_xlfn.XLOOKUP(Tableau4[[#This Row],[Nom_Beneficiaire]]&amp;H779,Classes!$D$2:$D$12000&amp;Classes!$E$2:$E$12000,Classes!$A$2:$A$12000)</f>
        <v>CLA033</v>
      </c>
      <c r="G779" s="17" t="str">
        <f>VLOOKUP(D779,Consolidation!B:AA,25,FALSE)</f>
        <v>SPR8</v>
      </c>
      <c r="H779" s="40">
        <f>VLOOKUP(D779,Consolidation!$B$2:$AH$11999,23,FALSE)</f>
        <v>2</v>
      </c>
      <c r="I779" s="65" t="str">
        <f>IF(Tableau4[[#This Row],[Cohorte]]="", "Inactif",
    IF(Tableau4[[#This Row],[Cohorte]]&gt;=30%, "Actif",
       IF(Tableau4[[#This Row],[Cohorte]]&lt;=25%, "Inactif", "À Vérifier")))</f>
        <v>Actif</v>
      </c>
    </row>
    <row r="780" spans="1:9" ht="29.5" customHeight="1" x14ac:dyDescent="0.35">
      <c r="A780" s="16" t="str">
        <f>IF(D780&lt;&gt;"","APP"&amp;TEXT(COUNTA($D$2:D780),"000"),"")</f>
        <v>APP779</v>
      </c>
      <c r="B780" s="17" t="str">
        <f>Individus[[#This Row],[ID_Individu]]</f>
        <v>IND779</v>
      </c>
      <c r="C780" s="17" t="str">
        <f>IFERROR(VLOOKUP(E780,Beneficiaires!B:C,2,FALSE),"Non trouvé")</f>
        <v>BEN023</v>
      </c>
      <c r="D780" s="17" t="str">
        <f>Consolication[[#This Row],[Nom et prénom 0 Name &amp; first name]]</f>
        <v>TCHAMENI LOUISE FABIOLA</v>
      </c>
      <c r="E780" s="17" t="str">
        <f>VLOOKUP(D780,Consolidation!B:AA,2,FALSE)</f>
        <v>ASSOCIATION DES ENTREPRENEURS INGENIEUX D'AFRIQUE (ASENIA)</v>
      </c>
      <c r="F780" s="24" t="str" cm="1">
        <f t="array" ref="F780">_xlfn.XLOOKUP(Tableau4[[#This Row],[Nom_Beneficiaire]]&amp;H780,Classes!$D$2:$D$12000&amp;Classes!$E$2:$E$12000,Classes!$A$2:$A$12000)</f>
        <v>CLA033</v>
      </c>
      <c r="G780" s="17" t="str">
        <f>VLOOKUP(D780,Consolidation!B:AA,25,FALSE)</f>
        <v>FFZ8</v>
      </c>
      <c r="H780" s="40">
        <f>VLOOKUP(D780,Consolidation!$B$2:$AH$11999,23,FALSE)</f>
        <v>2</v>
      </c>
      <c r="I780" s="65" t="str">
        <f>IF(Tableau4[[#This Row],[Cohorte]]="", "Inactif",
    IF(Tableau4[[#This Row],[Cohorte]]&gt;=30%, "Actif",
       IF(Tableau4[[#This Row],[Cohorte]]&lt;=25%, "Inactif", "À Vérifier")))</f>
        <v>Actif</v>
      </c>
    </row>
    <row r="781" spans="1:9" ht="29.5" customHeight="1" x14ac:dyDescent="0.35">
      <c r="A781" s="16" t="str">
        <f>IF(D781&lt;&gt;"","APP"&amp;TEXT(COUNTA($D$2:D781),"000"),"")</f>
        <v>APP780</v>
      </c>
      <c r="B781" s="17" t="str">
        <f>Individus[[#This Row],[ID_Individu]]</f>
        <v>IND780</v>
      </c>
      <c r="C781" s="17" t="str">
        <f>IFERROR(VLOOKUP(E781,Beneficiaires!B:C,2,FALSE),"Non trouvé")</f>
        <v>BEN001</v>
      </c>
      <c r="D781" s="17" t="str">
        <f>Consolication[[#This Row],[Nom et prénom 0 Name &amp; first name]]</f>
        <v>NJINKA VICTOR GIYOH</v>
      </c>
      <c r="E781" s="17" t="str">
        <f>VLOOKUP(D781,Consolidation!B:AA,2,FALSE)</f>
        <v>PROMINENT YOUTH FOR EFFICIENT DEVELOPMENT AND MUTUAL ASSISTANCE CIG</v>
      </c>
      <c r="F781" s="24" t="str" cm="1">
        <f t="array" ref="F781">_xlfn.XLOOKUP(Tableau4[[#This Row],[Nom_Beneficiaire]]&amp;H781,Classes!$D$2:$D$12000&amp;Classes!$E$2:$E$12000,Classes!$A$2:$A$12000)</f>
        <v>CLA025</v>
      </c>
      <c r="G781" s="17" t="str">
        <f>VLOOKUP(D781,Consolidation!B:AA,25,FALSE)</f>
        <v>204Z</v>
      </c>
      <c r="H781" s="40">
        <f>VLOOKUP(D781,Consolidation!$B$2:$AH$11999,23,FALSE)</f>
        <v>1</v>
      </c>
      <c r="I781" s="65" t="str">
        <f>IF(Tableau4[[#This Row],[Cohorte]]="", "Inactif",
    IF(Tableau4[[#This Row],[Cohorte]]&gt;=30%, "Actif",
       IF(Tableau4[[#This Row],[Cohorte]]&lt;=25%, "Inactif", "À Vérifier")))</f>
        <v>Actif</v>
      </c>
    </row>
    <row r="782" spans="1:9" ht="29.5" customHeight="1" x14ac:dyDescent="0.35">
      <c r="A782" s="16" t="str">
        <f>IF(D782&lt;&gt;"","APP"&amp;TEXT(COUNTA($D$2:D782),"000"),"")</f>
        <v>APP781</v>
      </c>
      <c r="B782" s="17" t="str">
        <f>Individus[[#This Row],[ID_Individu]]</f>
        <v>IND781</v>
      </c>
      <c r="C782" s="17" t="str">
        <f>IFERROR(VLOOKUP(E782,Beneficiaires!B:C,2,FALSE),"Non trouvé")</f>
        <v>BEN023</v>
      </c>
      <c r="D782" s="17" t="str">
        <f>Consolication[[#This Row],[Nom et prénom 0 Name &amp; first name]]</f>
        <v>NSELA MBANGO ESTHER FLORE</v>
      </c>
      <c r="E782" s="17" t="str">
        <f>VLOOKUP(D782,Consolidation!B:AA,2,FALSE)</f>
        <v>ASSOCIATION DES ENTREPRENEURS INGENIEUX D'AFRIQUE (ASENIA)</v>
      </c>
      <c r="F782" s="24" t="str" cm="1">
        <f t="array" ref="F782">_xlfn.XLOOKUP(Tableau4[[#This Row],[Nom_Beneficiaire]]&amp;H782,Classes!$D$2:$D$12000&amp;Classes!$E$2:$E$12000,Classes!$A$2:$A$12000)</f>
        <v>CLA033</v>
      </c>
      <c r="G782" s="17" t="str">
        <f>VLOOKUP(D782,Consolidation!B:AA,25,FALSE)</f>
        <v>VJ03</v>
      </c>
      <c r="H782" s="40">
        <f>VLOOKUP(D782,Consolidation!$B$2:$AH$11999,23,FALSE)</f>
        <v>2</v>
      </c>
      <c r="I782" s="65" t="str">
        <f>IF(Tableau4[[#This Row],[Cohorte]]="", "Inactif",
    IF(Tableau4[[#This Row],[Cohorte]]&gt;=30%, "Actif",
       IF(Tableau4[[#This Row],[Cohorte]]&lt;=25%, "Inactif", "À Vérifier")))</f>
        <v>Actif</v>
      </c>
    </row>
    <row r="783" spans="1:9" ht="29.5" customHeight="1" x14ac:dyDescent="0.35">
      <c r="A783" s="16" t="str">
        <f>IF(D783&lt;&gt;"","APP"&amp;TEXT(COUNTA($D$2:D783),"000"),"")</f>
        <v>APP782</v>
      </c>
      <c r="B783" s="17" t="str">
        <f>Individus[[#This Row],[ID_Individu]]</f>
        <v>IND782</v>
      </c>
      <c r="C783" s="17" t="str">
        <f>IFERROR(VLOOKUP(E783,Beneficiaires!B:C,2,FALSE),"Non trouvé")</f>
        <v>BEN023</v>
      </c>
      <c r="D783" s="17" t="str">
        <f>Consolication[[#This Row],[Nom et prénom 0 Name &amp; first name]]</f>
        <v>MAGNE ALVINE</v>
      </c>
      <c r="E783" s="17" t="str">
        <f>VLOOKUP(D783,Consolidation!B:AA,2,FALSE)</f>
        <v>ASSOCIATION DES ENTREPRENEURS INGENIEUX D'AFRIQUE (ASENIA)</v>
      </c>
      <c r="F783" s="24" t="str" cm="1">
        <f t="array" ref="F783">_xlfn.XLOOKUP(Tableau4[[#This Row],[Nom_Beneficiaire]]&amp;H783,Classes!$D$2:$D$12000&amp;Classes!$E$2:$E$12000,Classes!$A$2:$A$12000)</f>
        <v>CLA033</v>
      </c>
      <c r="G783" s="17" t="str">
        <f>VLOOKUP(D783,Consolidation!B:AA,25,FALSE)</f>
        <v>234S</v>
      </c>
      <c r="H783" s="40">
        <f>VLOOKUP(D783,Consolidation!$B$2:$AH$11999,23,FALSE)</f>
        <v>2</v>
      </c>
      <c r="I783" s="65" t="str">
        <f>IF(Tableau4[[#This Row],[Cohorte]]="", "Inactif",
    IF(Tableau4[[#This Row],[Cohorte]]&gt;=30%, "Actif",
       IF(Tableau4[[#This Row],[Cohorte]]&lt;=25%, "Inactif", "À Vérifier")))</f>
        <v>Actif</v>
      </c>
    </row>
    <row r="784" spans="1:9" ht="29.5" customHeight="1" x14ac:dyDescent="0.35">
      <c r="A784" s="16" t="str">
        <f>IF(D784&lt;&gt;"","APP"&amp;TEXT(COUNTA($D$2:D784),"000"),"")</f>
        <v>APP783</v>
      </c>
      <c r="B784" s="17" t="str">
        <f>Individus[[#This Row],[ID_Individu]]</f>
        <v>IND783</v>
      </c>
      <c r="C784" s="17" t="str">
        <f>IFERROR(VLOOKUP(E784,Beneficiaires!B:C,2,FALSE),"Non trouvé")</f>
        <v>BEN023</v>
      </c>
      <c r="D784" s="17" t="str">
        <f>Consolication[[#This Row],[Nom et prénom 0 Name &amp; first name]]</f>
        <v>NOMPA JEAN</v>
      </c>
      <c r="E784" s="17" t="str">
        <f>VLOOKUP(D784,Consolidation!B:AA,2,FALSE)</f>
        <v>ASSOCIATION DES ENTREPRENEURS INGENIEUX D'AFRIQUE (ASENIA)</v>
      </c>
      <c r="F784" s="24" t="str" cm="1">
        <f t="array" ref="F784">_xlfn.XLOOKUP(Tableau4[[#This Row],[Nom_Beneficiaire]]&amp;H784,Classes!$D$2:$D$12000&amp;Classes!$E$2:$E$12000,Classes!$A$2:$A$12000)</f>
        <v>CLA033</v>
      </c>
      <c r="G784" s="17" t="str">
        <f>VLOOKUP(D784,Consolidation!B:AA,25,FALSE)</f>
        <v>P9L5</v>
      </c>
      <c r="H784" s="40">
        <f>VLOOKUP(D784,Consolidation!$B$2:$AH$11999,23,FALSE)</f>
        <v>2</v>
      </c>
      <c r="I784" s="65" t="str">
        <f>IF(Tableau4[[#This Row],[Cohorte]]="", "Inactif",
    IF(Tableau4[[#This Row],[Cohorte]]&gt;=30%, "Actif",
       IF(Tableau4[[#This Row],[Cohorte]]&lt;=25%, "Inactif", "À Vérifier")))</f>
        <v>Actif</v>
      </c>
    </row>
    <row r="785" spans="1:9" ht="29.5" customHeight="1" x14ac:dyDescent="0.35">
      <c r="A785" s="16" t="str">
        <f>IF(D785&lt;&gt;"","APP"&amp;TEXT(COUNTA($D$2:D785),"000"),"")</f>
        <v>APP784</v>
      </c>
      <c r="B785" s="17" t="str">
        <f>Individus[[#This Row],[ID_Individu]]</f>
        <v>IND784</v>
      </c>
      <c r="C785" s="17" t="str">
        <f>IFERROR(VLOOKUP(E785,Beneficiaires!B:C,2,FALSE),"Non trouvé")</f>
        <v>BEN023</v>
      </c>
      <c r="D785" s="17" t="str">
        <f>Consolication[[#This Row],[Nom et prénom 0 Name &amp; first name]]</f>
        <v>BONY MONTESSORI</v>
      </c>
      <c r="E785" s="17" t="str">
        <f>VLOOKUP(D785,Consolidation!B:AA,2,FALSE)</f>
        <v>ASSOCIATION DES ENTREPRENEURS INGENIEUX D'AFRIQUE (ASENIA)</v>
      </c>
      <c r="F785" s="24" t="str" cm="1">
        <f t="array" ref="F785">_xlfn.XLOOKUP(Tableau4[[#This Row],[Nom_Beneficiaire]]&amp;H785,Classes!$D$2:$D$12000&amp;Classes!$E$2:$E$12000,Classes!$A$2:$A$12000)</f>
        <v>CLA033</v>
      </c>
      <c r="G785" s="17" t="str">
        <f>VLOOKUP(D785,Consolidation!B:AA,25,FALSE)</f>
        <v>UL1X</v>
      </c>
      <c r="H785" s="40">
        <f>VLOOKUP(D785,Consolidation!$B$2:$AH$11999,23,FALSE)</f>
        <v>2</v>
      </c>
      <c r="I785" s="65" t="str">
        <f>IF(Tableau4[[#This Row],[Cohorte]]="", "Inactif",
    IF(Tableau4[[#This Row],[Cohorte]]&gt;=30%, "Actif",
       IF(Tableau4[[#This Row],[Cohorte]]&lt;=25%, "Inactif", "À Vérifier")))</f>
        <v>Actif</v>
      </c>
    </row>
    <row r="786" spans="1:9" ht="29.5" customHeight="1" x14ac:dyDescent="0.35">
      <c r="A786" s="16" t="str">
        <f>IF(D786&lt;&gt;"","APP"&amp;TEXT(COUNTA($D$2:D786),"000"),"")</f>
        <v>APP785</v>
      </c>
      <c r="B786" s="17" t="str">
        <f>Individus[[#This Row],[ID_Individu]]</f>
        <v>IND785</v>
      </c>
      <c r="C786" s="17" t="str">
        <f>IFERROR(VLOOKUP(E786,Beneficiaires!B:C,2,FALSE),"Non trouvé")</f>
        <v>BEN023</v>
      </c>
      <c r="D786" s="17" t="str">
        <f>Consolication[[#This Row],[Nom et prénom 0 Name &amp; first name]]</f>
        <v>DJOFANG WATCHOU</v>
      </c>
      <c r="E786" s="17" t="str">
        <f>VLOOKUP(D786,Consolidation!B:AA,2,FALSE)</f>
        <v>ASSOCIATION DES ENTREPRENEURS INGENIEUX D'AFRIQUE (ASENIA)</v>
      </c>
      <c r="F786" s="24" t="str" cm="1">
        <f t="array" ref="F786">_xlfn.XLOOKUP(Tableau4[[#This Row],[Nom_Beneficiaire]]&amp;H786,Classes!$D$2:$D$12000&amp;Classes!$E$2:$E$12000,Classes!$A$2:$A$12000)</f>
        <v>CLA033</v>
      </c>
      <c r="G786" s="17" t="str">
        <f>VLOOKUP(D786,Consolidation!B:AA,25,FALSE)</f>
        <v>REYV</v>
      </c>
      <c r="H786" s="40">
        <f>VLOOKUP(D786,Consolidation!$B$2:$AH$11999,23,FALSE)</f>
        <v>2</v>
      </c>
      <c r="I786" s="65" t="str">
        <f>IF(Tableau4[[#This Row],[Cohorte]]="", "Inactif",
    IF(Tableau4[[#This Row],[Cohorte]]&gt;=30%, "Actif",
       IF(Tableau4[[#This Row],[Cohorte]]&lt;=25%, "Inactif", "À Vérifier")))</f>
        <v>Actif</v>
      </c>
    </row>
    <row r="787" spans="1:9" ht="29.5" customHeight="1" x14ac:dyDescent="0.35">
      <c r="A787" s="16" t="str">
        <f>IF(D787&lt;&gt;"","APP"&amp;TEXT(COUNTA($D$2:D787),"000"),"")</f>
        <v>APP786</v>
      </c>
      <c r="B787" s="17" t="str">
        <f>Individus[[#This Row],[ID_Individu]]</f>
        <v>IND786</v>
      </c>
      <c r="C787" s="17" t="str">
        <f>IFERROR(VLOOKUP(E787,Beneficiaires!B:C,2,FALSE),"Non trouvé")</f>
        <v>BEN023</v>
      </c>
      <c r="D787" s="17" t="str">
        <f>Consolication[[#This Row],[Nom et prénom 0 Name &amp; first name]]</f>
        <v>AVOMO MANGA</v>
      </c>
      <c r="E787" s="17" t="str">
        <f>VLOOKUP(D787,Consolidation!B:AA,2,FALSE)</f>
        <v>ASSOCIATION DES ENTREPRENEURS INGENIEUX D'AFRIQUE (ASENIA)</v>
      </c>
      <c r="F787" s="24" t="str" cm="1">
        <f t="array" ref="F787">_xlfn.XLOOKUP(Tableau4[[#This Row],[Nom_Beneficiaire]]&amp;H787,Classes!$D$2:$D$12000&amp;Classes!$E$2:$E$12000,Classes!$A$2:$A$12000)</f>
        <v>CLA033</v>
      </c>
      <c r="G787" s="17" t="str">
        <f>VLOOKUP(D787,Consolidation!B:AA,25,FALSE)</f>
        <v>95A8</v>
      </c>
      <c r="H787" s="40">
        <f>VLOOKUP(D787,Consolidation!$B$2:$AH$11999,23,FALSE)</f>
        <v>2</v>
      </c>
      <c r="I787" s="65" t="str">
        <f>IF(Tableau4[[#This Row],[Cohorte]]="", "Inactif",
    IF(Tableau4[[#This Row],[Cohorte]]&gt;=30%, "Actif",
       IF(Tableau4[[#This Row],[Cohorte]]&lt;=25%, "Inactif", "À Vérifier")))</f>
        <v>Actif</v>
      </c>
    </row>
    <row r="788" spans="1:9" ht="29.5" customHeight="1" x14ac:dyDescent="0.35">
      <c r="A788" s="16" t="str">
        <f>IF(D788&lt;&gt;"","APP"&amp;TEXT(COUNTA($D$2:D788),"000"),"")</f>
        <v>APP787</v>
      </c>
      <c r="B788" s="17" t="str">
        <f>Individus[[#This Row],[ID_Individu]]</f>
        <v>IND787</v>
      </c>
      <c r="C788" s="17" t="str">
        <f>IFERROR(VLOOKUP(E788,Beneficiaires!B:C,2,FALSE),"Non trouvé")</f>
        <v>BEN023</v>
      </c>
      <c r="D788" s="17" t="str">
        <f>Consolication[[#This Row],[Nom et prénom 0 Name &amp; first name]]</f>
        <v>MENGUE MISS</v>
      </c>
      <c r="E788" s="17" t="str">
        <f>VLOOKUP(D788,Consolidation!B:AA,2,FALSE)</f>
        <v>ASSOCIATION DES ENTREPRENEURS INGENIEUX D'AFRIQUE (ASENIA)</v>
      </c>
      <c r="F788" s="24" t="str" cm="1">
        <f t="array" ref="F788">_xlfn.XLOOKUP(Tableau4[[#This Row],[Nom_Beneficiaire]]&amp;H788,Classes!$D$2:$D$12000&amp;Classes!$E$2:$E$12000,Classes!$A$2:$A$12000)</f>
        <v>CLA033</v>
      </c>
      <c r="G788" s="17" t="str">
        <f>VLOOKUP(D788,Consolidation!B:AA,25,FALSE)</f>
        <v>P5E9</v>
      </c>
      <c r="H788" s="40">
        <f>VLOOKUP(D788,Consolidation!$B$2:$AH$11999,23,FALSE)</f>
        <v>2</v>
      </c>
      <c r="I788" s="65" t="str">
        <f>IF(Tableau4[[#This Row],[Cohorte]]="", "Inactif",
    IF(Tableau4[[#This Row],[Cohorte]]&gt;=30%, "Actif",
       IF(Tableau4[[#This Row],[Cohorte]]&lt;=25%, "Inactif", "À Vérifier")))</f>
        <v>Actif</v>
      </c>
    </row>
    <row r="789" spans="1:9" ht="29.5" customHeight="1" x14ac:dyDescent="0.35">
      <c r="A789" s="16" t="str">
        <f>IF(D789&lt;&gt;"","APP"&amp;TEXT(COUNTA($D$2:D789),"000"),"")</f>
        <v>APP788</v>
      </c>
      <c r="B789" s="17" t="str">
        <f>Individus[[#This Row],[ID_Individu]]</f>
        <v>IND788</v>
      </c>
      <c r="C789" s="17" t="str">
        <f>IFERROR(VLOOKUP(E789,Beneficiaires!B:C,2,FALSE),"Non trouvé")</f>
        <v>BEN023</v>
      </c>
      <c r="D789" s="17" t="str">
        <f>Consolication[[#This Row],[Nom et prénom 0 Name &amp; first name]]</f>
        <v>TOUTOU EMILIENNE</v>
      </c>
      <c r="E789" s="17" t="str">
        <f>VLOOKUP(D789,Consolidation!B:AA,2,FALSE)</f>
        <v>ASSOCIATION DES ENTREPRENEURS INGENIEUX D'AFRIQUE (ASENIA)</v>
      </c>
      <c r="F789" s="24" t="str" cm="1">
        <f t="array" ref="F789">_xlfn.XLOOKUP(Tableau4[[#This Row],[Nom_Beneficiaire]]&amp;H789,Classes!$D$2:$D$12000&amp;Classes!$E$2:$E$12000,Classes!$A$2:$A$12000)</f>
        <v>CLA033</v>
      </c>
      <c r="G789" s="17" t="str">
        <f>VLOOKUP(D789,Consolidation!B:AA,25,FALSE)</f>
        <v>K536</v>
      </c>
      <c r="H789" s="40">
        <f>VLOOKUP(D789,Consolidation!$B$2:$AH$11999,23,FALSE)</f>
        <v>2</v>
      </c>
      <c r="I789" s="65" t="str">
        <f>IF(Tableau4[[#This Row],[Cohorte]]="", "Inactif",
    IF(Tableau4[[#This Row],[Cohorte]]&gt;=30%, "Actif",
       IF(Tableau4[[#This Row],[Cohorte]]&lt;=25%, "Inactif", "À Vérifier")))</f>
        <v>Actif</v>
      </c>
    </row>
    <row r="790" spans="1:9" ht="29.5" customHeight="1" x14ac:dyDescent="0.35">
      <c r="A790" s="16" t="str">
        <f>IF(D790&lt;&gt;"","APP"&amp;TEXT(COUNTA($D$2:D790),"000"),"")</f>
        <v>APP789</v>
      </c>
      <c r="B790" s="17" t="str">
        <f>Individus[[#This Row],[ID_Individu]]</f>
        <v>IND789</v>
      </c>
      <c r="C790" s="17" t="str">
        <f>IFERROR(VLOOKUP(E790,Beneficiaires!B:C,2,FALSE),"Non trouvé")</f>
        <v>BEN023</v>
      </c>
      <c r="D790" s="17" t="str">
        <f>Consolication[[#This Row],[Nom et prénom 0 Name &amp; first name]]</f>
        <v>NDOYOUM KPOUMIE CLEMENCE</v>
      </c>
      <c r="E790" s="17" t="str">
        <f>VLOOKUP(D790,Consolidation!B:AA,2,FALSE)</f>
        <v>ASSOCIATION DES ENTREPRENEURS INGENIEUX D'AFRIQUE (ASENIA)</v>
      </c>
      <c r="F790" s="24" t="str" cm="1">
        <f t="array" ref="F790">_xlfn.XLOOKUP(Tableau4[[#This Row],[Nom_Beneficiaire]]&amp;H790,Classes!$D$2:$D$12000&amp;Classes!$E$2:$E$12000,Classes!$A$2:$A$12000)</f>
        <v>CLA033</v>
      </c>
      <c r="G790" s="17" t="str">
        <f>VLOOKUP(D790,Consolidation!B:AA,25,FALSE)</f>
        <v>4Q97</v>
      </c>
      <c r="H790" s="40">
        <f>VLOOKUP(D790,Consolidation!$B$2:$AH$11999,23,FALSE)</f>
        <v>2</v>
      </c>
      <c r="I790" s="65" t="str">
        <f>IF(Tableau4[[#This Row],[Cohorte]]="", "Inactif",
    IF(Tableau4[[#This Row],[Cohorte]]&gt;=30%, "Actif",
       IF(Tableau4[[#This Row],[Cohorte]]&lt;=25%, "Inactif", "À Vérifier")))</f>
        <v>Actif</v>
      </c>
    </row>
    <row r="791" spans="1:9" ht="29.5" customHeight="1" x14ac:dyDescent="0.35">
      <c r="A791" s="16" t="str">
        <f>IF(D791&lt;&gt;"","APP"&amp;TEXT(COUNTA($D$2:D791),"000"),"")</f>
        <v>APP790</v>
      </c>
      <c r="B791" s="17" t="str">
        <f>Individus[[#This Row],[ID_Individu]]</f>
        <v>IND790</v>
      </c>
      <c r="C791" s="17" t="str">
        <f>IFERROR(VLOOKUP(E791,Beneficiaires!B:C,2,FALSE),"Non trouvé")</f>
        <v>BEN023</v>
      </c>
      <c r="D791" s="17" t="str">
        <f>Consolication[[#This Row],[Nom et prénom 0 Name &amp; first name]]</f>
        <v>ETOUNDI AVOM ATHENA GLADYS</v>
      </c>
      <c r="E791" s="17" t="str">
        <f>VLOOKUP(D791,Consolidation!B:AA,2,FALSE)</f>
        <v>ASSOCIATION DES ENTREPRENEURS INGENIEUX D'AFRIQUE (ASENIA)</v>
      </c>
      <c r="F791" s="24" t="str" cm="1">
        <f t="array" ref="F791">_xlfn.XLOOKUP(Tableau4[[#This Row],[Nom_Beneficiaire]]&amp;H791,Classes!$D$2:$D$12000&amp;Classes!$E$2:$E$12000,Classes!$A$2:$A$12000)</f>
        <v>CLA033</v>
      </c>
      <c r="G791" s="17" t="str">
        <f>VLOOKUP(D791,Consolidation!B:AA,25,FALSE)</f>
        <v>XY76</v>
      </c>
      <c r="H791" s="40">
        <f>VLOOKUP(D791,Consolidation!$B$2:$AH$11999,23,FALSE)</f>
        <v>2</v>
      </c>
      <c r="I791" s="65" t="str">
        <f>IF(Tableau4[[#This Row],[Cohorte]]="", "Inactif",
    IF(Tableau4[[#This Row],[Cohorte]]&gt;=30%, "Actif",
       IF(Tableau4[[#This Row],[Cohorte]]&lt;=25%, "Inactif", "À Vérifier")))</f>
        <v>Actif</v>
      </c>
    </row>
    <row r="792" spans="1:9" ht="29.5" customHeight="1" x14ac:dyDescent="0.35">
      <c r="A792" s="16" t="str">
        <f>IF(D792&lt;&gt;"","APP"&amp;TEXT(COUNTA($D$2:D792),"000"),"")</f>
        <v>APP791</v>
      </c>
      <c r="B792" s="17" t="str">
        <f>Individus[[#This Row],[ID_Individu]]</f>
        <v>IND791</v>
      </c>
      <c r="C792" s="17" t="str">
        <f>IFERROR(VLOOKUP(E792,Beneficiaires!B:C,2,FALSE),"Non trouvé")</f>
        <v>BEN023</v>
      </c>
      <c r="D792" s="17" t="str">
        <f>Consolication[[#This Row],[Nom et prénom 0 Name &amp; first name]]</f>
        <v>DJOYO VALDO</v>
      </c>
      <c r="E792" s="17" t="str">
        <f>VLOOKUP(D792,Consolidation!B:AA,2,FALSE)</f>
        <v>ASSOCIATION DES ENTREPRENEURS INGENIEUX D'AFRIQUE (ASENIA)</v>
      </c>
      <c r="F792" s="24" t="str" cm="1">
        <f t="array" ref="F792">_xlfn.XLOOKUP(Tableau4[[#This Row],[Nom_Beneficiaire]]&amp;H792,Classes!$D$2:$D$12000&amp;Classes!$E$2:$E$12000,Classes!$A$2:$A$12000)</f>
        <v>CLA033</v>
      </c>
      <c r="G792" s="17" t="str">
        <f>VLOOKUP(D792,Consolidation!B:AA,25,FALSE)</f>
        <v>5CPF</v>
      </c>
      <c r="H792" s="40">
        <f>VLOOKUP(D792,Consolidation!$B$2:$AH$11999,23,FALSE)</f>
        <v>2</v>
      </c>
      <c r="I792" s="65" t="str">
        <f>IF(Tableau4[[#This Row],[Cohorte]]="", "Inactif",
    IF(Tableau4[[#This Row],[Cohorte]]&gt;=30%, "Actif",
       IF(Tableau4[[#This Row],[Cohorte]]&lt;=25%, "Inactif", "À Vérifier")))</f>
        <v>Actif</v>
      </c>
    </row>
    <row r="793" spans="1:9" ht="29.5" customHeight="1" x14ac:dyDescent="0.35">
      <c r="A793" s="16" t="str">
        <f>IF(D793&lt;&gt;"","APP"&amp;TEXT(COUNTA($D$2:D793),"000"),"")</f>
        <v>APP792</v>
      </c>
      <c r="B793" s="17" t="str">
        <f>Individus[[#This Row],[ID_Individu]]</f>
        <v>IND792</v>
      </c>
      <c r="C793" s="17" t="str">
        <f>IFERROR(VLOOKUP(E793,Beneficiaires!B:C,2,FALSE),"Non trouvé")</f>
        <v>BEN023</v>
      </c>
      <c r="D793" s="17" t="str">
        <f>Consolication[[#This Row],[Nom et prénom 0 Name &amp; first name]]</f>
        <v>ZOBO AMOUGOU ADELE</v>
      </c>
      <c r="E793" s="17" t="str">
        <f>VLOOKUP(D793,Consolidation!B:AA,2,FALSE)</f>
        <v>ASSOCIATION DES ENTREPRENEURS INGENIEUX D'AFRIQUE (ASENIA)</v>
      </c>
      <c r="F793" s="24" t="str" cm="1">
        <f t="array" ref="F793">_xlfn.XLOOKUP(Tableau4[[#This Row],[Nom_Beneficiaire]]&amp;H793,Classes!$D$2:$D$12000&amp;Classes!$E$2:$E$12000,Classes!$A$2:$A$12000)</f>
        <v>CLA033</v>
      </c>
      <c r="G793" s="17" t="str">
        <f>VLOOKUP(D793,Consolidation!B:AA,25,FALSE)</f>
        <v>8G8H</v>
      </c>
      <c r="H793" s="40">
        <f>VLOOKUP(D793,Consolidation!$B$2:$AH$11999,23,FALSE)</f>
        <v>2</v>
      </c>
      <c r="I793" s="65" t="str">
        <f>IF(Tableau4[[#This Row],[Cohorte]]="", "Inactif",
    IF(Tableau4[[#This Row],[Cohorte]]&gt;=30%, "Actif",
       IF(Tableau4[[#This Row],[Cohorte]]&lt;=25%, "Inactif", "À Vérifier")))</f>
        <v>Actif</v>
      </c>
    </row>
    <row r="794" spans="1:9" ht="29.5" customHeight="1" x14ac:dyDescent="0.35">
      <c r="A794" s="16" t="str">
        <f>IF(D794&lt;&gt;"","APP"&amp;TEXT(COUNTA($D$2:D794),"000"),"")</f>
        <v>APP793</v>
      </c>
      <c r="B794" s="17" t="str">
        <f>Individus[[#This Row],[ID_Individu]]</f>
        <v>IND793</v>
      </c>
      <c r="C794" s="17" t="str">
        <f>IFERROR(VLOOKUP(E794,Beneficiaires!B:C,2,FALSE),"Non trouvé")</f>
        <v>BEN023</v>
      </c>
      <c r="D794" s="17" t="str">
        <f>Consolication[[#This Row],[Nom et prénom 0 Name &amp; first name]]</f>
        <v>MBEZELE NDANA URIELLE</v>
      </c>
      <c r="E794" s="17" t="str">
        <f>VLOOKUP(D794,Consolidation!B:AA,2,FALSE)</f>
        <v>ASSOCIATION DES ENTREPRENEURS INGENIEUX D'AFRIQUE (ASENIA)</v>
      </c>
      <c r="F794" s="24" t="str" cm="1">
        <f t="array" ref="F794">_xlfn.XLOOKUP(Tableau4[[#This Row],[Nom_Beneficiaire]]&amp;H794,Classes!$D$2:$D$12000&amp;Classes!$E$2:$E$12000,Classes!$A$2:$A$12000)</f>
        <v>CLA033</v>
      </c>
      <c r="G794" s="17" t="str">
        <f>VLOOKUP(D794,Consolidation!B:AA,25,FALSE)</f>
        <v>7OJU</v>
      </c>
      <c r="H794" s="40">
        <f>VLOOKUP(D794,Consolidation!$B$2:$AH$11999,23,FALSE)</f>
        <v>2</v>
      </c>
      <c r="I794" s="65" t="str">
        <f>IF(Tableau4[[#This Row],[Cohorte]]="", "Inactif",
    IF(Tableau4[[#This Row],[Cohorte]]&gt;=30%, "Actif",
       IF(Tableau4[[#This Row],[Cohorte]]&lt;=25%, "Inactif", "À Vérifier")))</f>
        <v>Actif</v>
      </c>
    </row>
    <row r="795" spans="1:9" ht="29.5" customHeight="1" x14ac:dyDescent="0.35">
      <c r="A795" s="16" t="str">
        <f>IF(D795&lt;&gt;"","APP"&amp;TEXT(COUNTA($D$2:D795),"000"),"")</f>
        <v>APP794</v>
      </c>
      <c r="B795" s="17" t="str">
        <f>Individus[[#This Row],[ID_Individu]]</f>
        <v>IND794</v>
      </c>
      <c r="C795" s="17" t="str">
        <f>IFERROR(VLOOKUP(E795,Beneficiaires!B:C,2,FALSE),"Non trouvé")</f>
        <v>BEN023</v>
      </c>
      <c r="D795" s="17" t="str">
        <f>Consolication[[#This Row],[Nom et prénom 0 Name &amp; first name]]</f>
        <v>KWEMO KADJI ORCELLA SIDOINE</v>
      </c>
      <c r="E795" s="17" t="str">
        <f>VLOOKUP(D795,Consolidation!B:AA,2,FALSE)</f>
        <v>ASSOCIATION DES ENTREPRENEURS INGENIEUX D'AFRIQUE (ASENIA)</v>
      </c>
      <c r="F795" s="24" t="str" cm="1">
        <f t="array" ref="F795">_xlfn.XLOOKUP(Tableau4[[#This Row],[Nom_Beneficiaire]]&amp;H795,Classes!$D$2:$D$12000&amp;Classes!$E$2:$E$12000,Classes!$A$2:$A$12000)</f>
        <v>CLA033</v>
      </c>
      <c r="G795" s="17" t="str">
        <f>VLOOKUP(D795,Consolidation!B:AA,25,FALSE)</f>
        <v>828R</v>
      </c>
      <c r="H795" s="40">
        <f>VLOOKUP(D795,Consolidation!$B$2:$AH$11999,23,FALSE)</f>
        <v>2</v>
      </c>
      <c r="I795" s="65" t="str">
        <f>IF(Tableau4[[#This Row],[Cohorte]]="", "Inactif",
    IF(Tableau4[[#This Row],[Cohorte]]&gt;=30%, "Actif",
       IF(Tableau4[[#This Row],[Cohorte]]&lt;=25%, "Inactif", "À Vérifier")))</f>
        <v>Actif</v>
      </c>
    </row>
    <row r="796" spans="1:9" ht="29.5" customHeight="1" x14ac:dyDescent="0.35">
      <c r="A796" s="16" t="str">
        <f>IF(D796&lt;&gt;"","APP"&amp;TEXT(COUNTA($D$2:D796),"000"),"")</f>
        <v>APP795</v>
      </c>
      <c r="B796" s="17" t="str">
        <f>Individus[[#This Row],[ID_Individu]]</f>
        <v>IND795</v>
      </c>
      <c r="C796" s="17" t="str">
        <f>IFERROR(VLOOKUP(E796,Beneficiaires!B:C,2,FALSE),"Non trouvé")</f>
        <v>BEN023</v>
      </c>
      <c r="D796" s="17" t="str">
        <f>Consolication[[#This Row],[Nom et prénom 0 Name &amp; first name]]</f>
        <v>TALLA FOSSI FLORENT</v>
      </c>
      <c r="E796" s="17" t="str">
        <f>VLOOKUP(D796,Consolidation!B:AA,2,FALSE)</f>
        <v>ASSOCIATION DES ENTREPRENEURS INGENIEUX D'AFRIQUE (ASENIA)</v>
      </c>
      <c r="F796" s="24" t="str" cm="1">
        <f t="array" ref="F796">_xlfn.XLOOKUP(Tableau4[[#This Row],[Nom_Beneficiaire]]&amp;H796,Classes!$D$2:$D$12000&amp;Classes!$E$2:$E$12000,Classes!$A$2:$A$12000)</f>
        <v>CLA033</v>
      </c>
      <c r="G796" s="17" t="str">
        <f>VLOOKUP(D796,Consolidation!B:AA,25,FALSE)</f>
        <v>LX0Q</v>
      </c>
      <c r="H796" s="40">
        <f>VLOOKUP(D796,Consolidation!$B$2:$AH$11999,23,FALSE)</f>
        <v>2</v>
      </c>
      <c r="I796" s="65" t="str">
        <f>IF(Tableau4[[#This Row],[Cohorte]]="", "Inactif",
    IF(Tableau4[[#This Row],[Cohorte]]&gt;=30%, "Actif",
       IF(Tableau4[[#This Row],[Cohorte]]&lt;=25%, "Inactif", "À Vérifier")))</f>
        <v>Actif</v>
      </c>
    </row>
    <row r="797" spans="1:9" ht="29.5" customHeight="1" x14ac:dyDescent="0.35">
      <c r="A797" s="16" t="str">
        <f>IF(D797&lt;&gt;"","APP"&amp;TEXT(COUNTA($D$2:D797),"000"),"")</f>
        <v>APP796</v>
      </c>
      <c r="B797" s="17" t="str">
        <f>Individus[[#This Row],[ID_Individu]]</f>
        <v>IND796</v>
      </c>
      <c r="C797" s="17" t="str">
        <f>IFERROR(VLOOKUP(E797,Beneficiaires!B:C,2,FALSE),"Non trouvé")</f>
        <v>BEN023</v>
      </c>
      <c r="D797" s="17" t="str">
        <f>Consolication[[#This Row],[Nom et prénom 0 Name &amp; first name]]</f>
        <v>MENYENGUE MARLYSE</v>
      </c>
      <c r="E797" s="17" t="str">
        <f>VLOOKUP(D797,Consolidation!B:AA,2,FALSE)</f>
        <v>ASSOCIATION DES ENTREPRENEURS INGENIEUX D'AFRIQUE (ASENIA)</v>
      </c>
      <c r="F797" s="24" t="str" cm="1">
        <f t="array" ref="F797">_xlfn.XLOOKUP(Tableau4[[#This Row],[Nom_Beneficiaire]]&amp;H797,Classes!$D$2:$D$12000&amp;Classes!$E$2:$E$12000,Classes!$A$2:$A$12000)</f>
        <v>CLA033</v>
      </c>
      <c r="G797" s="17" t="str">
        <f>VLOOKUP(D797,Consolidation!B:AA,25,FALSE)</f>
        <v>Y3H0</v>
      </c>
      <c r="H797" s="40">
        <f>VLOOKUP(D797,Consolidation!$B$2:$AH$11999,23,FALSE)</f>
        <v>2</v>
      </c>
      <c r="I797" s="65" t="str">
        <f>IF(Tableau4[[#This Row],[Cohorte]]="", "Inactif",
    IF(Tableau4[[#This Row],[Cohorte]]&gt;=30%, "Actif",
       IF(Tableau4[[#This Row],[Cohorte]]&lt;=25%, "Inactif", "À Vérifier")))</f>
        <v>Actif</v>
      </c>
    </row>
    <row r="798" spans="1:9" ht="29.5" customHeight="1" x14ac:dyDescent="0.35">
      <c r="A798" s="16" t="str">
        <f>IF(D798&lt;&gt;"","APP"&amp;TEXT(COUNTA($D$2:D798),"000"),"")</f>
        <v>APP797</v>
      </c>
      <c r="B798" s="17" t="str">
        <f>Individus[[#This Row],[ID_Individu]]</f>
        <v>IND797</v>
      </c>
      <c r="C798" s="17" t="str">
        <f>IFERROR(VLOOKUP(E798,Beneficiaires!B:C,2,FALSE),"Non trouvé")</f>
        <v>BEN023</v>
      </c>
      <c r="D798" s="17" t="str">
        <f>Consolication[[#This Row],[Nom et prénom 0 Name &amp; first name]]</f>
        <v>MBECK GWET GRACE</v>
      </c>
      <c r="E798" s="17" t="str">
        <f>VLOOKUP(D798,Consolidation!B:AA,2,FALSE)</f>
        <v>ASSOCIATION DES ENTREPRENEURS INGENIEUX D'AFRIQUE (ASENIA)</v>
      </c>
      <c r="F798" s="24" t="str" cm="1">
        <f t="array" ref="F798">_xlfn.XLOOKUP(Tableau4[[#This Row],[Nom_Beneficiaire]]&amp;H798,Classes!$D$2:$D$12000&amp;Classes!$E$2:$E$12000,Classes!$A$2:$A$12000)</f>
        <v>CLA033</v>
      </c>
      <c r="G798" s="17" t="str">
        <f>VLOOKUP(D798,Consolidation!B:AA,25,FALSE)</f>
        <v>17G7</v>
      </c>
      <c r="H798" s="40">
        <f>VLOOKUP(D798,Consolidation!$B$2:$AH$11999,23,FALSE)</f>
        <v>2</v>
      </c>
      <c r="I798" s="65" t="str">
        <f>IF(Tableau4[[#This Row],[Cohorte]]="", "Inactif",
    IF(Tableau4[[#This Row],[Cohorte]]&gt;=30%, "Actif",
       IF(Tableau4[[#This Row],[Cohorte]]&lt;=25%, "Inactif", "À Vérifier")))</f>
        <v>Actif</v>
      </c>
    </row>
    <row r="799" spans="1:9" ht="29.5" customHeight="1" x14ac:dyDescent="0.35">
      <c r="A799" s="16" t="str">
        <f>IF(D799&lt;&gt;"","APP"&amp;TEXT(COUNTA($D$2:D799),"000"),"")</f>
        <v>APP798</v>
      </c>
      <c r="B799" s="17" t="str">
        <f>Individus[[#This Row],[ID_Individu]]</f>
        <v>IND798</v>
      </c>
      <c r="C799" s="17" t="str">
        <f>IFERROR(VLOOKUP(E799,Beneficiaires!B:C,2,FALSE),"Non trouvé")</f>
        <v>BEN023</v>
      </c>
      <c r="D799" s="17" t="str">
        <f>Consolication[[#This Row],[Nom et prénom 0 Name &amp; first name]]</f>
        <v>TSAPPY LARISSA</v>
      </c>
      <c r="E799" s="17" t="str">
        <f>VLOOKUP(D799,Consolidation!B:AA,2,FALSE)</f>
        <v>ASSOCIATION DES ENTREPRENEURS INGENIEUX D'AFRIQUE (ASENIA)</v>
      </c>
      <c r="F799" s="24" t="str" cm="1">
        <f t="array" ref="F799">_xlfn.XLOOKUP(Tableau4[[#This Row],[Nom_Beneficiaire]]&amp;H799,Classes!$D$2:$D$12000&amp;Classes!$E$2:$E$12000,Classes!$A$2:$A$12000)</f>
        <v>CLA033</v>
      </c>
      <c r="G799" s="17" t="str">
        <f>VLOOKUP(D799,Consolidation!B:AA,25,FALSE)</f>
        <v>0Q77</v>
      </c>
      <c r="H799" s="40">
        <f>VLOOKUP(D799,Consolidation!$B$2:$AH$11999,23,FALSE)</f>
        <v>2</v>
      </c>
      <c r="I799" s="65" t="str">
        <f>IF(Tableau4[[#This Row],[Cohorte]]="", "Inactif",
    IF(Tableau4[[#This Row],[Cohorte]]&gt;=30%, "Actif",
       IF(Tableau4[[#This Row],[Cohorte]]&lt;=25%, "Inactif", "À Vérifier")))</f>
        <v>Actif</v>
      </c>
    </row>
    <row r="800" spans="1:9" ht="29.5" customHeight="1" x14ac:dyDescent="0.35">
      <c r="A800" s="16" t="str">
        <f>IF(D800&lt;&gt;"","APP"&amp;TEXT(COUNTA($D$2:D800),"000"),"")</f>
        <v>APP799</v>
      </c>
      <c r="B800" s="17" t="str">
        <f>Individus[[#This Row],[ID_Individu]]</f>
        <v>IND799</v>
      </c>
      <c r="C800" s="17" t="str">
        <f>IFERROR(VLOOKUP(E800,Beneficiaires!B:C,2,FALSE),"Non trouvé")</f>
        <v>BEN023</v>
      </c>
      <c r="D800" s="17" t="str">
        <f>Consolication[[#This Row],[Nom et prénom 0 Name &amp; first name]]</f>
        <v>FIMBA YAN</v>
      </c>
      <c r="E800" s="17" t="str">
        <f>VLOOKUP(D800,Consolidation!B:AA,2,FALSE)</f>
        <v>ASSOCIATION DES ENTREPRENEURS INGENIEUX D'AFRIQUE (ASENIA)</v>
      </c>
      <c r="F800" s="24" t="str" cm="1">
        <f t="array" ref="F800">_xlfn.XLOOKUP(Tableau4[[#This Row],[Nom_Beneficiaire]]&amp;H800,Classes!$D$2:$D$12000&amp;Classes!$E$2:$E$12000,Classes!$A$2:$A$12000)</f>
        <v>CLA033</v>
      </c>
      <c r="G800" s="17" t="str">
        <f>VLOOKUP(D800,Consolidation!B:AA,25,FALSE)</f>
        <v>Z469</v>
      </c>
      <c r="H800" s="40">
        <f>VLOOKUP(D800,Consolidation!$B$2:$AH$11999,23,FALSE)</f>
        <v>2</v>
      </c>
      <c r="I800" s="65" t="str">
        <f>IF(Tableau4[[#This Row],[Cohorte]]="", "Inactif",
    IF(Tableau4[[#This Row],[Cohorte]]&gt;=30%, "Actif",
       IF(Tableau4[[#This Row],[Cohorte]]&lt;=25%, "Inactif", "À Vérifier")))</f>
        <v>Actif</v>
      </c>
    </row>
    <row r="801" spans="1:9" ht="29.5" customHeight="1" x14ac:dyDescent="0.35">
      <c r="A801" s="16" t="str">
        <f>IF(D801&lt;&gt;"","APP"&amp;TEXT(COUNTA($D$2:D801),"000"),"")</f>
        <v>APP800</v>
      </c>
      <c r="B801" s="17" t="str">
        <f>Individus[[#This Row],[ID_Individu]]</f>
        <v>IND800</v>
      </c>
      <c r="C801" s="17" t="str">
        <f>IFERROR(VLOOKUP(E801,Beneficiaires!B:C,2,FALSE),"Non trouvé")</f>
        <v>BEN023</v>
      </c>
      <c r="D801" s="17" t="str">
        <f>Consolication[[#This Row],[Nom et prénom 0 Name &amp; first name]]</f>
        <v>PEM PEM DANIEL</v>
      </c>
      <c r="E801" s="17" t="str">
        <f>VLOOKUP(D801,Consolidation!B:AA,2,FALSE)</f>
        <v>ASSOCIATION DES ENTREPRENEURS INGENIEUX D'AFRIQUE (ASENIA)</v>
      </c>
      <c r="F801" s="24" t="str" cm="1">
        <f t="array" ref="F801">_xlfn.XLOOKUP(Tableau4[[#This Row],[Nom_Beneficiaire]]&amp;H801,Classes!$D$2:$D$12000&amp;Classes!$E$2:$E$12000,Classes!$A$2:$A$12000)</f>
        <v>CLA033</v>
      </c>
      <c r="G801" s="17" t="str">
        <f>VLOOKUP(D801,Consolidation!B:AA,25,FALSE)</f>
        <v>644O</v>
      </c>
      <c r="H801" s="40">
        <f>VLOOKUP(D801,Consolidation!$B$2:$AH$11999,23,FALSE)</f>
        <v>2</v>
      </c>
      <c r="I801" s="65" t="str">
        <f>IF(Tableau4[[#This Row],[Cohorte]]="", "Inactif",
    IF(Tableau4[[#This Row],[Cohorte]]&gt;=30%, "Actif",
       IF(Tableau4[[#This Row],[Cohorte]]&lt;=25%, "Inactif", "À Vérifier")))</f>
        <v>Actif</v>
      </c>
    </row>
    <row r="802" spans="1:9" ht="29.5" customHeight="1" x14ac:dyDescent="0.35">
      <c r="A802" s="16" t="str">
        <f>IF(D802&lt;&gt;"","APP"&amp;TEXT(COUNTA($D$2:D802),"000"),"")</f>
        <v>APP801</v>
      </c>
      <c r="B802" s="17" t="str">
        <f>Individus[[#This Row],[ID_Individu]]</f>
        <v>IND801</v>
      </c>
      <c r="C802" s="17" t="str">
        <f>IFERROR(VLOOKUP(E802,Beneficiaires!B:C,2,FALSE),"Non trouvé")</f>
        <v>BEN023</v>
      </c>
      <c r="D802" s="17" t="str">
        <f>Consolication[[#This Row],[Nom et prénom 0 Name &amp; first name]]</f>
        <v>MFONO MARCO</v>
      </c>
      <c r="E802" s="17" t="str">
        <f>VLOOKUP(D802,Consolidation!B:AA,2,FALSE)</f>
        <v>ASSOCIATION DES ENTREPRENEURS INGENIEUX D'AFRIQUE (ASENIA)</v>
      </c>
      <c r="F802" s="24" t="str" cm="1">
        <f t="array" ref="F802">_xlfn.XLOOKUP(Tableau4[[#This Row],[Nom_Beneficiaire]]&amp;H802,Classes!$D$2:$D$12000&amp;Classes!$E$2:$E$12000,Classes!$A$2:$A$12000)</f>
        <v>CLA033</v>
      </c>
      <c r="G802" s="17" t="str">
        <f>VLOOKUP(D802,Consolidation!B:AA,25,FALSE)</f>
        <v>TCA0</v>
      </c>
      <c r="H802" s="40">
        <f>VLOOKUP(D802,Consolidation!$B$2:$AH$11999,23,FALSE)</f>
        <v>2</v>
      </c>
      <c r="I802" s="65" t="str">
        <f>IF(Tableau4[[#This Row],[Cohorte]]="", "Inactif",
    IF(Tableau4[[#This Row],[Cohorte]]&gt;=30%, "Actif",
       IF(Tableau4[[#This Row],[Cohorte]]&lt;=25%, "Inactif", "À Vérifier")))</f>
        <v>Actif</v>
      </c>
    </row>
    <row r="803" spans="1:9" ht="29.5" customHeight="1" x14ac:dyDescent="0.35">
      <c r="A803" s="16" t="str">
        <f>IF(D803&lt;&gt;"","APP"&amp;TEXT(COUNTA($D$2:D803),"000"),"")</f>
        <v>APP802</v>
      </c>
      <c r="B803" s="17" t="str">
        <f>Individus[[#This Row],[ID_Individu]]</f>
        <v>IND802</v>
      </c>
      <c r="C803" s="17" t="str">
        <f>IFERROR(VLOOKUP(E803,Beneficiaires!B:C,2,FALSE),"Non trouvé")</f>
        <v>BEN023</v>
      </c>
      <c r="D803" s="17" t="str">
        <f>Consolication[[#This Row],[Nom et prénom 0 Name &amp; first name]]</f>
        <v>AYIWOUO NDAM PRUDENCE LAURE</v>
      </c>
      <c r="E803" s="17" t="str">
        <f>VLOOKUP(D803,Consolidation!B:AA,2,FALSE)</f>
        <v>ASSOCIATION DES ENTREPRENEURS INGENIEUX D'AFRIQUE (ASENIA)</v>
      </c>
      <c r="F803" s="24" t="str" cm="1">
        <f t="array" ref="F803">_xlfn.XLOOKUP(Tableau4[[#This Row],[Nom_Beneficiaire]]&amp;H803,Classes!$D$2:$D$12000&amp;Classes!$E$2:$E$12000,Classes!$A$2:$A$12000)</f>
        <v>CLA033</v>
      </c>
      <c r="G803" s="17" t="str">
        <f>VLOOKUP(D803,Consolidation!B:AA,25,FALSE)</f>
        <v>6DPB</v>
      </c>
      <c r="H803" s="40">
        <f>VLOOKUP(D803,Consolidation!$B$2:$AH$11999,23,FALSE)</f>
        <v>2</v>
      </c>
      <c r="I803" s="65" t="str">
        <f>IF(Tableau4[[#This Row],[Cohorte]]="", "Inactif",
    IF(Tableau4[[#This Row],[Cohorte]]&gt;=30%, "Actif",
       IF(Tableau4[[#This Row],[Cohorte]]&lt;=25%, "Inactif", "À Vérifier")))</f>
        <v>Actif</v>
      </c>
    </row>
    <row r="804" spans="1:9" ht="29.5" customHeight="1" x14ac:dyDescent="0.35">
      <c r="A804" s="16" t="str">
        <f>IF(D804&lt;&gt;"","APP"&amp;TEXT(COUNTA($D$2:D804),"000"),"")</f>
        <v>APP803</v>
      </c>
      <c r="B804" s="17" t="str">
        <f>Individus[[#This Row],[ID_Individu]]</f>
        <v>IND803</v>
      </c>
      <c r="C804" s="17" t="str">
        <f>IFERROR(VLOOKUP(E804,Beneficiaires!B:C,2,FALSE),"Non trouvé")</f>
        <v>BEN023</v>
      </c>
      <c r="D804" s="17" t="str">
        <f>Consolication[[#This Row],[Nom et prénom 0 Name &amp; first name]]</f>
        <v>KOUNA CATHERINE JOELLE</v>
      </c>
      <c r="E804" s="17" t="str">
        <f>VLOOKUP(D804,Consolidation!B:AA,2,FALSE)</f>
        <v>ASSOCIATION DES ENTREPRENEURS INGENIEUX D'AFRIQUE (ASENIA)</v>
      </c>
      <c r="F804" s="24" t="str" cm="1">
        <f t="array" ref="F804">_xlfn.XLOOKUP(Tableau4[[#This Row],[Nom_Beneficiaire]]&amp;H804,Classes!$D$2:$D$12000&amp;Classes!$E$2:$E$12000,Classes!$A$2:$A$12000)</f>
        <v>CLA033</v>
      </c>
      <c r="G804" s="17" t="str">
        <f>VLOOKUP(D804,Consolidation!B:AA,25,FALSE)</f>
        <v>D6ZO</v>
      </c>
      <c r="H804" s="40">
        <f>VLOOKUP(D804,Consolidation!$B$2:$AH$11999,23,FALSE)</f>
        <v>2</v>
      </c>
      <c r="I804" s="65" t="str">
        <f>IF(Tableau4[[#This Row],[Cohorte]]="", "Inactif",
    IF(Tableau4[[#This Row],[Cohorte]]&gt;=30%, "Actif",
       IF(Tableau4[[#This Row],[Cohorte]]&lt;=25%, "Inactif", "À Vérifier")))</f>
        <v>Actif</v>
      </c>
    </row>
    <row r="805" spans="1:9" ht="29.5" customHeight="1" x14ac:dyDescent="0.35">
      <c r="A805" s="16" t="str">
        <f>IF(D805&lt;&gt;"","APP"&amp;TEXT(COUNTA($D$2:D805),"000"),"")</f>
        <v>APP804</v>
      </c>
      <c r="B805" s="17" t="str">
        <f>Individus[[#This Row],[ID_Individu]]</f>
        <v>IND804</v>
      </c>
      <c r="C805" s="17" t="str">
        <f>IFERROR(VLOOKUP(E805,Beneficiaires!B:C,2,FALSE),"Non trouvé")</f>
        <v>BEN023</v>
      </c>
      <c r="D805" s="17" t="str">
        <f>Consolication[[#This Row],[Nom et prénom 0 Name &amp; first name]]</f>
        <v>TEUFACK TAMOUKOU CATHY</v>
      </c>
      <c r="E805" s="17" t="str">
        <f>VLOOKUP(D805,Consolidation!B:AA,2,FALSE)</f>
        <v>ASSOCIATION DES ENTREPRENEURS INGENIEUX D'AFRIQUE (ASENIA)</v>
      </c>
      <c r="F805" s="24" t="str" cm="1">
        <f t="array" ref="F805">_xlfn.XLOOKUP(Tableau4[[#This Row],[Nom_Beneficiaire]]&amp;H805,Classes!$D$2:$D$12000&amp;Classes!$E$2:$E$12000,Classes!$A$2:$A$12000)</f>
        <v>CLA033</v>
      </c>
      <c r="G805" s="17" t="str">
        <f>VLOOKUP(D805,Consolidation!B:AA,25,FALSE)</f>
        <v>69W6</v>
      </c>
      <c r="H805" s="40">
        <f>VLOOKUP(D805,Consolidation!$B$2:$AH$11999,23,FALSE)</f>
        <v>2</v>
      </c>
      <c r="I805" s="65" t="str">
        <f>IF(Tableau4[[#This Row],[Cohorte]]="", "Inactif",
    IF(Tableau4[[#This Row],[Cohorte]]&gt;=30%, "Actif",
       IF(Tableau4[[#This Row],[Cohorte]]&lt;=25%, "Inactif", "À Vérifier")))</f>
        <v>Actif</v>
      </c>
    </row>
    <row r="806" spans="1:9" ht="29.5" customHeight="1" x14ac:dyDescent="0.35">
      <c r="A806" s="16" t="str">
        <f>IF(D806&lt;&gt;"","APP"&amp;TEXT(COUNTA($D$2:D806),"000"),"")</f>
        <v>APP805</v>
      </c>
      <c r="B806" s="17" t="str">
        <f>Individus[[#This Row],[ID_Individu]]</f>
        <v>IND805</v>
      </c>
      <c r="C806" s="17" t="str">
        <f>IFERROR(VLOOKUP(E806,Beneficiaires!B:C,2,FALSE),"Non trouvé")</f>
        <v>BEN023</v>
      </c>
      <c r="D806" s="17" t="str">
        <f>Consolication[[#This Row],[Nom et prénom 0 Name &amp; first name]]</f>
        <v>MGBELE TAMOUFE BERTHE MARLYSE</v>
      </c>
      <c r="E806" s="17" t="str">
        <f>VLOOKUP(D806,Consolidation!B:AA,2,FALSE)</f>
        <v>ASSOCIATION DES ENTREPRENEURS INGENIEUX D'AFRIQUE (ASENIA)</v>
      </c>
      <c r="F806" s="24" t="str" cm="1">
        <f t="array" ref="F806">_xlfn.XLOOKUP(Tableau4[[#This Row],[Nom_Beneficiaire]]&amp;H806,Classes!$D$2:$D$12000&amp;Classes!$E$2:$E$12000,Classes!$A$2:$A$12000)</f>
        <v>CLA033</v>
      </c>
      <c r="G806" s="17" t="str">
        <f>VLOOKUP(D806,Consolidation!B:AA,25,FALSE)</f>
        <v>YM7V</v>
      </c>
      <c r="H806" s="40">
        <f>VLOOKUP(D806,Consolidation!$B$2:$AH$11999,23,FALSE)</f>
        <v>2</v>
      </c>
      <c r="I806" s="65" t="str">
        <f>IF(Tableau4[[#This Row],[Cohorte]]="", "Inactif",
    IF(Tableau4[[#This Row],[Cohorte]]&gt;=30%, "Actif",
       IF(Tableau4[[#This Row],[Cohorte]]&lt;=25%, "Inactif", "À Vérifier")))</f>
        <v>Actif</v>
      </c>
    </row>
    <row r="807" spans="1:9" ht="29.5" customHeight="1" x14ac:dyDescent="0.35">
      <c r="A807" s="16" t="str">
        <f>IF(D807&lt;&gt;"","APP"&amp;TEXT(COUNTA($D$2:D807),"000"),"")</f>
        <v>APP806</v>
      </c>
      <c r="B807" s="17" t="str">
        <f>Individus[[#This Row],[ID_Individu]]</f>
        <v>IND806</v>
      </c>
      <c r="C807" s="17" t="str">
        <f>IFERROR(VLOOKUP(E807,Beneficiaires!B:C,2,FALSE),"Non trouvé")</f>
        <v>BEN023</v>
      </c>
      <c r="D807" s="17" t="str">
        <f>Consolication[[#This Row],[Nom et prénom 0 Name &amp; first name]]</f>
        <v>BELLA HYPPOLYTE DESIRE</v>
      </c>
      <c r="E807" s="17" t="str">
        <f>VLOOKUP(D807,Consolidation!B:AA,2,FALSE)</f>
        <v>ASSOCIATION DES ENTREPRENEURS INGENIEUX D'AFRIQUE (ASENIA)</v>
      </c>
      <c r="F807" s="24" t="str" cm="1">
        <f t="array" ref="F807">_xlfn.XLOOKUP(Tableau4[[#This Row],[Nom_Beneficiaire]]&amp;H807,Classes!$D$2:$D$12000&amp;Classes!$E$2:$E$12000,Classes!$A$2:$A$12000)</f>
        <v>CLA033</v>
      </c>
      <c r="G807" s="17" t="str">
        <f>VLOOKUP(D807,Consolidation!B:AA,25,FALSE)</f>
        <v>7AB6</v>
      </c>
      <c r="H807" s="40">
        <f>VLOOKUP(D807,Consolidation!$B$2:$AH$11999,23,FALSE)</f>
        <v>2</v>
      </c>
      <c r="I807" s="65" t="str">
        <f>IF(Tableau4[[#This Row],[Cohorte]]="", "Inactif",
    IF(Tableau4[[#This Row],[Cohorte]]&gt;=30%, "Actif",
       IF(Tableau4[[#This Row],[Cohorte]]&lt;=25%, "Inactif", "À Vérifier")))</f>
        <v>Actif</v>
      </c>
    </row>
    <row r="808" spans="1:9" ht="29.5" customHeight="1" x14ac:dyDescent="0.35">
      <c r="A808" s="16" t="str">
        <f>IF(D808&lt;&gt;"","APP"&amp;TEXT(COUNTA($D$2:D808),"000"),"")</f>
        <v>APP807</v>
      </c>
      <c r="B808" s="17" t="str">
        <f>Individus[[#This Row],[ID_Individu]]</f>
        <v>IND807</v>
      </c>
      <c r="C808" s="17" t="str">
        <f>IFERROR(VLOOKUP(E808,Beneficiaires!B:C,2,FALSE),"Non trouvé")</f>
        <v>BEN023</v>
      </c>
      <c r="D808" s="17" t="str">
        <f>Consolication[[#This Row],[Nom et prénom 0 Name &amp; first name]]</f>
        <v>KADJI WILSON</v>
      </c>
      <c r="E808" s="17" t="str">
        <f>VLOOKUP(D808,Consolidation!B:AA,2,FALSE)</f>
        <v>ASSOCIATION DES ENTREPRENEURS INGENIEUX D'AFRIQUE (ASENIA)</v>
      </c>
      <c r="F808" s="24" t="str" cm="1">
        <f t="array" ref="F808">_xlfn.XLOOKUP(Tableau4[[#This Row],[Nom_Beneficiaire]]&amp;H808,Classes!$D$2:$D$12000&amp;Classes!$E$2:$E$12000,Classes!$A$2:$A$12000)</f>
        <v>CLA033</v>
      </c>
      <c r="G808" s="17" t="str">
        <f>VLOOKUP(D808,Consolidation!B:AA,25,FALSE)</f>
        <v>1P0M</v>
      </c>
      <c r="H808" s="40">
        <f>VLOOKUP(D808,Consolidation!$B$2:$AH$11999,23,FALSE)</f>
        <v>2</v>
      </c>
      <c r="I808" s="65" t="str">
        <f>IF(Tableau4[[#This Row],[Cohorte]]="", "Inactif",
    IF(Tableau4[[#This Row],[Cohorte]]&gt;=30%, "Actif",
       IF(Tableau4[[#This Row],[Cohorte]]&lt;=25%, "Inactif", "À Vérifier")))</f>
        <v>Actif</v>
      </c>
    </row>
    <row r="809" spans="1:9" ht="29.5" customHeight="1" x14ac:dyDescent="0.35">
      <c r="A809" s="16" t="str">
        <f>IF(D809&lt;&gt;"","APP"&amp;TEXT(COUNTA($D$2:D809),"000"),"")</f>
        <v>APP808</v>
      </c>
      <c r="B809" s="17" t="str">
        <f>Individus[[#This Row],[ID_Individu]]</f>
        <v>IND808</v>
      </c>
      <c r="C809" s="17" t="str">
        <f>IFERROR(VLOOKUP(E809,Beneficiaires!B:C,2,FALSE),"Non trouvé")</f>
        <v>BEN023</v>
      </c>
      <c r="D809" s="17" t="str">
        <f>Consolication[[#This Row],[Nom et prénom 0 Name &amp; first name]]</f>
        <v>NEGOL OUTEKELEK MARIETTE</v>
      </c>
      <c r="E809" s="17" t="str">
        <f>VLOOKUP(D809,Consolidation!B:AA,2,FALSE)</f>
        <v>ASSOCIATION DES ENTREPRENEURS INGENIEUX D'AFRIQUE (ASENIA)</v>
      </c>
      <c r="F809" s="24" t="str" cm="1">
        <f t="array" ref="F809">_xlfn.XLOOKUP(Tableau4[[#This Row],[Nom_Beneficiaire]]&amp;H809,Classes!$D$2:$D$12000&amp;Classes!$E$2:$E$12000,Classes!$A$2:$A$12000)</f>
        <v>CLA026</v>
      </c>
      <c r="G809" s="17" t="str">
        <f>VLOOKUP(D809,Consolidation!B:AA,25,FALSE)</f>
        <v>351F</v>
      </c>
      <c r="H809" s="40">
        <f>VLOOKUP(D809,Consolidation!$B$2:$AH$11999,23,FALSE)</f>
        <v>3</v>
      </c>
      <c r="I809" s="65" t="str">
        <f>IF(Tableau4[[#This Row],[Cohorte]]="", "Inactif",
    IF(Tableau4[[#This Row],[Cohorte]]&gt;=30%, "Actif",
       IF(Tableau4[[#This Row],[Cohorte]]&lt;=25%, "Inactif", "À Vérifier")))</f>
        <v>Actif</v>
      </c>
    </row>
    <row r="810" spans="1:9" ht="29.5" customHeight="1" x14ac:dyDescent="0.35">
      <c r="A810" s="16" t="str">
        <f>IF(D810&lt;&gt;"","APP"&amp;TEXT(COUNTA($D$2:D810),"000"),"")</f>
        <v>APP809</v>
      </c>
      <c r="B810" s="17" t="str">
        <f>Individus[[#This Row],[ID_Individu]]</f>
        <v>IND809</v>
      </c>
      <c r="C810" s="17" t="str">
        <f>IFERROR(VLOOKUP(E810,Beneficiaires!B:C,2,FALSE),"Non trouvé")</f>
        <v>BEN023</v>
      </c>
      <c r="D810" s="17" t="str">
        <f>Consolication[[#This Row],[Nom et prénom 0 Name &amp; first name]]</f>
        <v>BISSECK VIONNET MANUELA</v>
      </c>
      <c r="E810" s="17" t="str">
        <f>VLOOKUP(D810,Consolidation!B:AA,2,FALSE)</f>
        <v>ASSOCIATION DES ENTREPRENEURS INGENIEUX D'AFRIQUE (ASENIA)</v>
      </c>
      <c r="F810" s="24" t="str" cm="1">
        <f t="array" ref="F810">_xlfn.XLOOKUP(Tableau4[[#This Row],[Nom_Beneficiaire]]&amp;H810,Classes!$D$2:$D$12000&amp;Classes!$E$2:$E$12000,Classes!$A$2:$A$12000)</f>
        <v>CLA026</v>
      </c>
      <c r="G810" s="17" t="str">
        <f>VLOOKUP(D810,Consolidation!B:AA,25,FALSE)</f>
        <v>150D</v>
      </c>
      <c r="H810" s="40">
        <f>VLOOKUP(D810,Consolidation!$B$2:$AH$11999,23,FALSE)</f>
        <v>3</v>
      </c>
      <c r="I810" s="65" t="str">
        <f>IF(Tableau4[[#This Row],[Cohorte]]="", "Inactif",
    IF(Tableau4[[#This Row],[Cohorte]]&gt;=30%, "Actif",
       IF(Tableau4[[#This Row],[Cohorte]]&lt;=25%, "Inactif", "À Vérifier")))</f>
        <v>Actif</v>
      </c>
    </row>
    <row r="811" spans="1:9" ht="29.5" customHeight="1" x14ac:dyDescent="0.35">
      <c r="A811" s="16" t="str">
        <f>IF(D811&lt;&gt;"","APP"&amp;TEXT(COUNTA($D$2:D811),"000"),"")</f>
        <v>APP810</v>
      </c>
      <c r="B811" s="17" t="str">
        <f>Individus[[#This Row],[ID_Individu]]</f>
        <v>IND810</v>
      </c>
      <c r="C811" s="17" t="str">
        <f>IFERROR(VLOOKUP(E811,Beneficiaires!B:C,2,FALSE),"Non trouvé")</f>
        <v>BEN023</v>
      </c>
      <c r="D811" s="17" t="str">
        <f>Consolication[[#This Row],[Nom et prénom 0 Name &amp; first name]]</f>
        <v>OLINGA THERESE DANIELLE</v>
      </c>
      <c r="E811" s="17" t="str">
        <f>VLOOKUP(D811,Consolidation!B:AA,2,FALSE)</f>
        <v>ASSOCIATION DES ENTREPRENEURS INGENIEUX D'AFRIQUE (ASENIA)</v>
      </c>
      <c r="F811" s="24" t="str" cm="1">
        <f t="array" ref="F811">_xlfn.XLOOKUP(Tableau4[[#This Row],[Nom_Beneficiaire]]&amp;H811,Classes!$D$2:$D$12000&amp;Classes!$E$2:$E$12000,Classes!$A$2:$A$12000)</f>
        <v>CLA026</v>
      </c>
      <c r="G811" s="17" t="str">
        <f>VLOOKUP(D811,Consolidation!B:AA,25,FALSE)</f>
        <v>RVPH</v>
      </c>
      <c r="H811" s="40">
        <f>VLOOKUP(D811,Consolidation!$B$2:$AH$11999,23,FALSE)</f>
        <v>3</v>
      </c>
      <c r="I811" s="65" t="str">
        <f>IF(Tableau4[[#This Row],[Cohorte]]="", "Inactif",
    IF(Tableau4[[#This Row],[Cohorte]]&gt;=30%, "Actif",
       IF(Tableau4[[#This Row],[Cohorte]]&lt;=25%, "Inactif", "À Vérifier")))</f>
        <v>Actif</v>
      </c>
    </row>
    <row r="812" spans="1:9" ht="29.5" customHeight="1" x14ac:dyDescent="0.35">
      <c r="A812" s="16" t="str">
        <f>IF(D812&lt;&gt;"","APP"&amp;TEXT(COUNTA($D$2:D812),"000"),"")</f>
        <v>APP811</v>
      </c>
      <c r="B812" s="17" t="str">
        <f>Individus[[#This Row],[ID_Individu]]</f>
        <v>IND811</v>
      </c>
      <c r="C812" s="17" t="str">
        <f>IFERROR(VLOOKUP(E812,Beneficiaires!B:C,2,FALSE),"Non trouvé")</f>
        <v>BEN001</v>
      </c>
      <c r="D812" s="17" t="str">
        <f>Consolication[[#This Row],[Nom et prénom 0 Name &amp; first name]]</f>
        <v>ELAD BONAVENTURE FOTOH</v>
      </c>
      <c r="E812" s="17" t="str">
        <f>VLOOKUP(D812,Consolidation!B:AA,2,FALSE)</f>
        <v>PROMINENT YOUTH FOR EFFICIENT DEVELOPMENT AND MUTUAL ASSISTANCE CIG</v>
      </c>
      <c r="F812" s="24" t="str" cm="1">
        <f t="array" ref="F812">_xlfn.XLOOKUP(Tableau4[[#This Row],[Nom_Beneficiaire]]&amp;H812,Classes!$D$2:$D$12000&amp;Classes!$E$2:$E$12000,Classes!$A$2:$A$12000)</f>
        <v>CLA025</v>
      </c>
      <c r="G812" s="17" t="str">
        <f>VLOOKUP(D812,Consolidation!B:AA,25,FALSE)</f>
        <v>222E</v>
      </c>
      <c r="H812" s="40">
        <f>VLOOKUP(D812,Consolidation!$B$2:$AH$11999,23,FALSE)</f>
        <v>1</v>
      </c>
      <c r="I812" s="65" t="str">
        <f>IF(Tableau4[[#This Row],[Cohorte]]="", "Inactif",
    IF(Tableau4[[#This Row],[Cohorte]]&gt;=30%, "Actif",
       IF(Tableau4[[#This Row],[Cohorte]]&lt;=25%, "Inactif", "À Vérifier")))</f>
        <v>Actif</v>
      </c>
    </row>
    <row r="813" spans="1:9" ht="29.5" customHeight="1" x14ac:dyDescent="0.35">
      <c r="A813" s="16" t="str">
        <f>IF(D813&lt;&gt;"","APP"&amp;TEXT(COUNTA($D$2:D813),"000"),"")</f>
        <v>APP812</v>
      </c>
      <c r="B813" s="17" t="str">
        <f>Individus[[#This Row],[ID_Individu]]</f>
        <v>IND812</v>
      </c>
      <c r="C813" s="17" t="str">
        <f>IFERROR(VLOOKUP(E813,Beneficiaires!B:C,2,FALSE),"Non trouvé")</f>
        <v>BEN023</v>
      </c>
      <c r="D813" s="17" t="str">
        <f>Consolication[[#This Row],[Nom et prénom 0 Name &amp; first name]]</f>
        <v>MAKON TCHECK JASMINE CATHY</v>
      </c>
      <c r="E813" s="17" t="str">
        <f>VLOOKUP(D813,Consolidation!B:AA,2,FALSE)</f>
        <v>ASSOCIATION DES ENTREPRENEURS INGENIEUX D'AFRIQUE (ASENIA)</v>
      </c>
      <c r="F813" s="24" t="str" cm="1">
        <f t="array" ref="F813">_xlfn.XLOOKUP(Tableau4[[#This Row],[Nom_Beneficiaire]]&amp;H813,Classes!$D$2:$D$12000&amp;Classes!$E$2:$E$12000,Classes!$A$2:$A$12000)</f>
        <v>CLA026</v>
      </c>
      <c r="G813" s="17" t="str">
        <f>VLOOKUP(D813,Consolidation!B:AA,25,FALSE)</f>
        <v>9Q2Y</v>
      </c>
      <c r="H813" s="40">
        <f>VLOOKUP(D813,Consolidation!$B$2:$AH$11999,23,FALSE)</f>
        <v>3</v>
      </c>
      <c r="I813" s="65" t="str">
        <f>IF(Tableau4[[#This Row],[Cohorte]]="", "Inactif",
    IF(Tableau4[[#This Row],[Cohorte]]&gt;=30%, "Actif",
       IF(Tableau4[[#This Row],[Cohorte]]&lt;=25%, "Inactif", "À Vérifier")))</f>
        <v>Actif</v>
      </c>
    </row>
    <row r="814" spans="1:9" ht="29.5" customHeight="1" x14ac:dyDescent="0.35">
      <c r="A814" s="16" t="str">
        <f>IF(D814&lt;&gt;"","APP"&amp;TEXT(COUNTA($D$2:D814),"000"),"")</f>
        <v>APP813</v>
      </c>
      <c r="B814" s="17" t="str">
        <f>Individus[[#This Row],[ID_Individu]]</f>
        <v>IND813</v>
      </c>
      <c r="C814" s="17" t="str">
        <f>IFERROR(VLOOKUP(E814,Beneficiaires!B:C,2,FALSE),"Non trouvé")</f>
        <v>BEN023</v>
      </c>
      <c r="D814" s="17" t="str">
        <f>Consolication[[#This Row],[Nom et prénom 0 Name &amp; first name]]</f>
        <v>MEFFO NELEKOUO PRISCA</v>
      </c>
      <c r="E814" s="17" t="str">
        <f>VLOOKUP(D814,Consolidation!B:AA,2,FALSE)</f>
        <v>ASSOCIATION DES ENTREPRENEURS INGENIEUX D'AFRIQUE (ASENIA)</v>
      </c>
      <c r="F814" s="24" t="str" cm="1">
        <f t="array" ref="F814">_xlfn.XLOOKUP(Tableau4[[#This Row],[Nom_Beneficiaire]]&amp;H814,Classes!$D$2:$D$12000&amp;Classes!$E$2:$E$12000,Classes!$A$2:$A$12000)</f>
        <v>CLA026</v>
      </c>
      <c r="G814" s="17" t="str">
        <f>VLOOKUP(D814,Consolidation!B:AA,25,FALSE)</f>
        <v>L7LT</v>
      </c>
      <c r="H814" s="40">
        <f>VLOOKUP(D814,Consolidation!$B$2:$AH$11999,23,FALSE)</f>
        <v>3</v>
      </c>
      <c r="I814" s="65" t="str">
        <f>IF(Tableau4[[#This Row],[Cohorte]]="", "Inactif",
    IF(Tableau4[[#This Row],[Cohorte]]&gt;=30%, "Actif",
       IF(Tableau4[[#This Row],[Cohorte]]&lt;=25%, "Inactif", "À Vérifier")))</f>
        <v>Actif</v>
      </c>
    </row>
    <row r="815" spans="1:9" ht="29.5" customHeight="1" x14ac:dyDescent="0.35">
      <c r="A815" s="16" t="str">
        <f>IF(D815&lt;&gt;"","APP"&amp;TEXT(COUNTA($D$2:D815),"000"),"")</f>
        <v>APP814</v>
      </c>
      <c r="B815" s="17" t="str">
        <f>Individus[[#This Row],[ID_Individu]]</f>
        <v>IND814</v>
      </c>
      <c r="C815" s="17" t="str">
        <f>IFERROR(VLOOKUP(E815,Beneficiaires!B:C,2,FALSE),"Non trouvé")</f>
        <v>BEN023</v>
      </c>
      <c r="D815" s="17" t="str">
        <f>Consolication[[#This Row],[Nom et prénom 0 Name &amp; first name]]</f>
        <v>AMBASSA NDZANA.J</v>
      </c>
      <c r="E815" s="17" t="str">
        <f>VLOOKUP(D815,Consolidation!B:AA,2,FALSE)</f>
        <v>ASSOCIATION DES ENTREPRENEURS INGENIEUX D'AFRIQUE (ASENIA)</v>
      </c>
      <c r="F815" s="24" t="str" cm="1">
        <f t="array" ref="F815">_xlfn.XLOOKUP(Tableau4[[#This Row],[Nom_Beneficiaire]]&amp;H815,Classes!$D$2:$D$12000&amp;Classes!$E$2:$E$12000,Classes!$A$2:$A$12000)</f>
        <v>CLA026</v>
      </c>
      <c r="G815" s="17" t="str">
        <f>VLOOKUP(D815,Consolidation!B:AA,25,FALSE)</f>
        <v>W5M2</v>
      </c>
      <c r="H815" s="40">
        <f>VLOOKUP(D815,Consolidation!$B$2:$AH$11999,23,FALSE)</f>
        <v>3</v>
      </c>
      <c r="I815" s="65" t="str">
        <f>IF(Tableau4[[#This Row],[Cohorte]]="", "Inactif",
    IF(Tableau4[[#This Row],[Cohorte]]&gt;=30%, "Actif",
       IF(Tableau4[[#This Row],[Cohorte]]&lt;=25%, "Inactif", "À Vérifier")))</f>
        <v>Actif</v>
      </c>
    </row>
    <row r="816" spans="1:9" ht="29.5" customHeight="1" x14ac:dyDescent="0.35">
      <c r="A816" s="16" t="str">
        <f>IF(D816&lt;&gt;"","APP"&amp;TEXT(COUNTA($D$2:D816),"000"),"")</f>
        <v>APP815</v>
      </c>
      <c r="B816" s="17" t="str">
        <f>Individus[[#This Row],[ID_Individu]]</f>
        <v>IND815</v>
      </c>
      <c r="C816" s="17" t="str">
        <f>IFERROR(VLOOKUP(E816,Beneficiaires!B:C,2,FALSE),"Non trouvé")</f>
        <v>BEN023</v>
      </c>
      <c r="D816" s="17" t="str">
        <f>Consolication[[#This Row],[Nom et prénom 0 Name &amp; first name]]</f>
        <v>MVOLO NLATE</v>
      </c>
      <c r="E816" s="17" t="str">
        <f>VLOOKUP(D816,Consolidation!B:AA,2,FALSE)</f>
        <v>ASSOCIATION DES ENTREPRENEURS INGENIEUX D'AFRIQUE (ASENIA)</v>
      </c>
      <c r="F816" s="24" t="str" cm="1">
        <f t="array" ref="F816">_xlfn.XLOOKUP(Tableau4[[#This Row],[Nom_Beneficiaire]]&amp;H816,Classes!$D$2:$D$12000&amp;Classes!$E$2:$E$12000,Classes!$A$2:$A$12000)</f>
        <v>CLA026</v>
      </c>
      <c r="G816" s="17" t="str">
        <f>VLOOKUP(D816,Consolidation!B:AA,25,FALSE)</f>
        <v>A1Z8</v>
      </c>
      <c r="H816" s="40">
        <f>VLOOKUP(D816,Consolidation!$B$2:$AH$11999,23,FALSE)</f>
        <v>3</v>
      </c>
      <c r="I816" s="65" t="str">
        <f>IF(Tableau4[[#This Row],[Cohorte]]="", "Inactif",
    IF(Tableau4[[#This Row],[Cohorte]]&gt;=30%, "Actif",
       IF(Tableau4[[#This Row],[Cohorte]]&lt;=25%, "Inactif", "À Vérifier")))</f>
        <v>Actif</v>
      </c>
    </row>
    <row r="817" spans="1:9" ht="29.5" customHeight="1" x14ac:dyDescent="0.35">
      <c r="A817" s="16" t="str">
        <f>IF(D817&lt;&gt;"","APP"&amp;TEXT(COUNTA($D$2:D817),"000"),"")</f>
        <v>APP816</v>
      </c>
      <c r="B817" s="17" t="str">
        <f>Individus[[#This Row],[ID_Individu]]</f>
        <v>IND816</v>
      </c>
      <c r="C817" s="17" t="str">
        <f>IFERROR(VLOOKUP(E817,Beneficiaires!B:C,2,FALSE),"Non trouvé")</f>
        <v>BEN023</v>
      </c>
      <c r="D817" s="17" t="str">
        <f>Consolication[[#This Row],[Nom et prénom 0 Name &amp; first name]]</f>
        <v>BELLA ISABELLE</v>
      </c>
      <c r="E817" s="17" t="str">
        <f>VLOOKUP(D817,Consolidation!B:AA,2,FALSE)</f>
        <v>ASSOCIATION DES ENTREPRENEURS INGENIEUX D'AFRIQUE (ASENIA)</v>
      </c>
      <c r="F817" s="24" t="str" cm="1">
        <f t="array" ref="F817">_xlfn.XLOOKUP(Tableau4[[#This Row],[Nom_Beneficiaire]]&amp;H817,Classes!$D$2:$D$12000&amp;Classes!$E$2:$E$12000,Classes!$A$2:$A$12000)</f>
        <v>CLA026</v>
      </c>
      <c r="G817" s="17" t="str">
        <f>VLOOKUP(D817,Consolidation!B:AA,25,FALSE)</f>
        <v>9CE7</v>
      </c>
      <c r="H817" s="40">
        <f>VLOOKUP(D817,Consolidation!$B$2:$AH$11999,23,FALSE)</f>
        <v>3</v>
      </c>
      <c r="I817" s="65" t="str">
        <f>IF(Tableau4[[#This Row],[Cohorte]]="", "Inactif",
    IF(Tableau4[[#This Row],[Cohorte]]&gt;=30%, "Actif",
       IF(Tableau4[[#This Row],[Cohorte]]&lt;=25%, "Inactif", "À Vérifier")))</f>
        <v>Actif</v>
      </c>
    </row>
    <row r="818" spans="1:9" ht="29.5" customHeight="1" x14ac:dyDescent="0.35">
      <c r="A818" s="16" t="str">
        <f>IF(D818&lt;&gt;"","APP"&amp;TEXT(COUNTA($D$2:D818),"000"),"")</f>
        <v>APP817</v>
      </c>
      <c r="B818" s="17" t="str">
        <f>Individus[[#This Row],[ID_Individu]]</f>
        <v>IND817</v>
      </c>
      <c r="C818" s="17" t="str">
        <f>IFERROR(VLOOKUP(E818,Beneficiaires!B:C,2,FALSE),"Non trouvé")</f>
        <v>BEN023</v>
      </c>
      <c r="D818" s="17" t="str">
        <f>Consolication[[#This Row],[Nom et prénom 0 Name &amp; first name]]</f>
        <v>NGONO FIMBA</v>
      </c>
      <c r="E818" s="17" t="str">
        <f>VLOOKUP(D818,Consolidation!B:AA,2,FALSE)</f>
        <v>ASSOCIATION DES ENTREPRENEURS INGENIEUX D'AFRIQUE (ASENIA)</v>
      </c>
      <c r="F818" s="24" t="str" cm="1">
        <f t="array" ref="F818">_xlfn.XLOOKUP(Tableau4[[#This Row],[Nom_Beneficiaire]]&amp;H818,Classes!$D$2:$D$12000&amp;Classes!$E$2:$E$12000,Classes!$A$2:$A$12000)</f>
        <v>CLA026</v>
      </c>
      <c r="G818" s="17" t="str">
        <f>VLOOKUP(D818,Consolidation!B:AA,25,FALSE)</f>
        <v>J50D</v>
      </c>
      <c r="H818" s="40">
        <f>VLOOKUP(D818,Consolidation!$B$2:$AH$11999,23,FALSE)</f>
        <v>3</v>
      </c>
      <c r="I818" s="65" t="str">
        <f>IF(Tableau4[[#This Row],[Cohorte]]="", "Inactif",
    IF(Tableau4[[#This Row],[Cohorte]]&gt;=30%, "Actif",
       IF(Tableau4[[#This Row],[Cohorte]]&lt;=25%, "Inactif", "À Vérifier")))</f>
        <v>Actif</v>
      </c>
    </row>
    <row r="819" spans="1:9" ht="29.5" customHeight="1" x14ac:dyDescent="0.35">
      <c r="A819" s="16" t="str">
        <f>IF(D819&lt;&gt;"","APP"&amp;TEXT(COUNTA($D$2:D819),"000"),"")</f>
        <v>APP818</v>
      </c>
      <c r="B819" s="17" t="str">
        <f>Individus[[#This Row],[ID_Individu]]</f>
        <v>IND818</v>
      </c>
      <c r="C819" s="17" t="str">
        <f>IFERROR(VLOOKUP(E819,Beneficiaires!B:C,2,FALSE),"Non trouvé")</f>
        <v>BEN062</v>
      </c>
      <c r="D819" s="17" t="str">
        <f>Consolication[[#This Row],[Nom et prénom 0 Name &amp; first name]]</f>
        <v>MBOUEMBOUE MFENGUIE AMINATOU</v>
      </c>
      <c r="E819" s="17" t="str">
        <f>VLOOKUP(D819,Consolidation!B:AA,2,FALSE)</f>
        <v>CASSAVA GOLD</v>
      </c>
      <c r="F819" s="24" t="str" cm="1">
        <f t="array" ref="F819">_xlfn.XLOOKUP(Tableau4[[#This Row],[Nom_Beneficiaire]]&amp;H819,Classes!$D$2:$D$12000&amp;Classes!$E$2:$E$12000,Classes!$A$2:$A$12000)</f>
        <v>CLA016</v>
      </c>
      <c r="G819" s="17" t="str">
        <f>VLOOKUP(D819,Consolidation!B:AA,25,FALSE)</f>
        <v>VLQ6</v>
      </c>
      <c r="H819" s="40">
        <f>VLOOKUP(D819,Consolidation!$B$2:$AH$11999,23,FALSE)</f>
        <v>1</v>
      </c>
      <c r="I819" s="65" t="str">
        <f>IF(Tableau4[[#This Row],[Cohorte]]="", "Inactif",
    IF(Tableau4[[#This Row],[Cohorte]]&gt;=30%, "Actif",
       IF(Tableau4[[#This Row],[Cohorte]]&lt;=25%, "Inactif", "À Vérifier")))</f>
        <v>Actif</v>
      </c>
    </row>
    <row r="820" spans="1:9" ht="29.5" customHeight="1" x14ac:dyDescent="0.35">
      <c r="A820" s="16" t="str">
        <f>IF(D820&lt;&gt;"","APP"&amp;TEXT(COUNTA($D$2:D820),"000"),"")</f>
        <v>APP819</v>
      </c>
      <c r="B820" s="17" t="str">
        <f>Individus[[#This Row],[ID_Individu]]</f>
        <v>IND819</v>
      </c>
      <c r="C820" s="17" t="str">
        <f>IFERROR(VLOOKUP(E820,Beneficiaires!B:C,2,FALSE),"Non trouvé")</f>
        <v>BEN023</v>
      </c>
      <c r="D820" s="17" t="str">
        <f>Consolication[[#This Row],[Nom et prénom 0 Name &amp; first name]]</f>
        <v>NIKOYO GASPARD</v>
      </c>
      <c r="E820" s="17" t="str">
        <f>VLOOKUP(D820,Consolidation!B:AA,2,FALSE)</f>
        <v>ASSOCIATION DES ENTREPRENEURS INGENIEUX D'AFRIQUE (ASENIA)</v>
      </c>
      <c r="F820" s="24" t="str" cm="1">
        <f t="array" ref="F820">_xlfn.XLOOKUP(Tableau4[[#This Row],[Nom_Beneficiaire]]&amp;H820,Classes!$D$2:$D$12000&amp;Classes!$E$2:$E$12000,Classes!$A$2:$A$12000)</f>
        <v>CLA026</v>
      </c>
      <c r="G820" s="17" t="str">
        <f>VLOOKUP(D820,Consolidation!B:AA,25,FALSE)</f>
        <v>746Q</v>
      </c>
      <c r="H820" s="40">
        <f>VLOOKUP(D820,Consolidation!$B$2:$AH$11999,23,FALSE)</f>
        <v>3</v>
      </c>
      <c r="I820" s="65" t="str">
        <f>IF(Tableau4[[#This Row],[Cohorte]]="", "Inactif",
    IF(Tableau4[[#This Row],[Cohorte]]&gt;=30%, "Actif",
       IF(Tableau4[[#This Row],[Cohorte]]&lt;=25%, "Inactif", "À Vérifier")))</f>
        <v>Actif</v>
      </c>
    </row>
    <row r="821" spans="1:9" ht="29.5" customHeight="1" x14ac:dyDescent="0.35">
      <c r="A821" s="16" t="str">
        <f>IF(D821&lt;&gt;"","APP"&amp;TEXT(COUNTA($D$2:D821),"000"),"")</f>
        <v>APP820</v>
      </c>
      <c r="B821" s="17" t="str">
        <f>Individus[[#This Row],[ID_Individu]]</f>
        <v>IND820</v>
      </c>
      <c r="C821" s="17" t="str">
        <f>IFERROR(VLOOKUP(E821,Beneficiaires!B:C,2,FALSE),"Non trouvé")</f>
        <v>BEN062</v>
      </c>
      <c r="D821" s="17" t="str">
        <f>Consolication[[#This Row],[Nom et prénom 0 Name &amp; first name]]</f>
        <v>NFOUTE KOUOTOU CHERIFA</v>
      </c>
      <c r="E821" s="17" t="str">
        <f>VLOOKUP(D821,Consolidation!B:AA,2,FALSE)</f>
        <v>CASSAVA GOLD</v>
      </c>
      <c r="F821" s="24" t="str" cm="1">
        <f t="array" ref="F821">_xlfn.XLOOKUP(Tableau4[[#This Row],[Nom_Beneficiaire]]&amp;H821,Classes!$D$2:$D$12000&amp;Classes!$E$2:$E$12000,Classes!$A$2:$A$12000)</f>
        <v>CLA016</v>
      </c>
      <c r="G821" s="17" t="str">
        <f>VLOOKUP(D821,Consolidation!B:AA,25,FALSE)</f>
        <v>VU62</v>
      </c>
      <c r="H821" s="40">
        <f>VLOOKUP(D821,Consolidation!$B$2:$AH$11999,23,FALSE)</f>
        <v>1</v>
      </c>
      <c r="I821" s="65" t="str">
        <f>IF(Tableau4[[#This Row],[Cohorte]]="", "Inactif",
    IF(Tableau4[[#This Row],[Cohorte]]&gt;=30%, "Actif",
       IF(Tableau4[[#This Row],[Cohorte]]&lt;=25%, "Inactif", "À Vérifier")))</f>
        <v>Actif</v>
      </c>
    </row>
    <row r="822" spans="1:9" ht="29.5" customHeight="1" x14ac:dyDescent="0.35">
      <c r="A822" s="16" t="str">
        <f>IF(D822&lt;&gt;"","APP"&amp;TEXT(COUNTA($D$2:D822),"000"),"")</f>
        <v>APP821</v>
      </c>
      <c r="B822" s="17" t="str">
        <f>Individus[[#This Row],[ID_Individu]]</f>
        <v>IND821</v>
      </c>
      <c r="C822" s="17" t="str">
        <f>IFERROR(VLOOKUP(E822,Beneficiaires!B:C,2,FALSE),"Non trouvé")</f>
        <v>BEN023</v>
      </c>
      <c r="D822" s="17" t="str">
        <f>Consolication[[#This Row],[Nom et prénom 0 Name &amp; first name]]</f>
        <v>MANETIE NGOUFFO NELL BRENDA</v>
      </c>
      <c r="E822" s="17" t="str">
        <f>VLOOKUP(D822,Consolidation!B:AA,2,FALSE)</f>
        <v>ASSOCIATION DES ENTREPRENEURS INGENIEUX D'AFRIQUE (ASENIA)</v>
      </c>
      <c r="F822" s="24" t="str" cm="1">
        <f t="array" ref="F822">_xlfn.XLOOKUP(Tableau4[[#This Row],[Nom_Beneficiaire]]&amp;H822,Classes!$D$2:$D$12000&amp;Classes!$E$2:$E$12000,Classes!$A$2:$A$12000)</f>
        <v>CLA034</v>
      </c>
      <c r="G822" s="17" t="str">
        <f>VLOOKUP(D822,Consolidation!B:AA,25,FALSE)</f>
        <v>M857</v>
      </c>
      <c r="H822" s="40">
        <f>VLOOKUP(D822,Consolidation!$B$2:$AH$11999,23,FALSE)</f>
        <v>9</v>
      </c>
      <c r="I822" s="65" t="str">
        <f>IF(Tableau4[[#This Row],[Cohorte]]="", "Inactif",
    IF(Tableau4[[#This Row],[Cohorte]]&gt;=30%, "Actif",
       IF(Tableau4[[#This Row],[Cohorte]]&lt;=25%, "Inactif", "À Vérifier")))</f>
        <v>Actif</v>
      </c>
    </row>
    <row r="823" spans="1:9" ht="29.5" customHeight="1" x14ac:dyDescent="0.35">
      <c r="A823" s="16" t="str">
        <f>IF(D823&lt;&gt;"","APP"&amp;TEXT(COUNTA($D$2:D823),"000"),"")</f>
        <v>APP822</v>
      </c>
      <c r="B823" s="17" t="str">
        <f>Individus[[#This Row],[ID_Individu]]</f>
        <v>IND822</v>
      </c>
      <c r="C823" s="17" t="str">
        <f>IFERROR(VLOOKUP(E823,Beneficiaires!B:C,2,FALSE),"Non trouvé")</f>
        <v>BEN023</v>
      </c>
      <c r="D823" s="17" t="str">
        <f>Consolication[[#This Row],[Nom et prénom 0 Name &amp; first name]]</f>
        <v>MAGNA CLAUDE STEVE</v>
      </c>
      <c r="E823" s="17" t="str">
        <f>VLOOKUP(D823,Consolidation!B:AA,2,FALSE)</f>
        <v>ASSOCIATION DES ENTREPRENEURS INGENIEUX D'AFRIQUE (ASENIA)</v>
      </c>
      <c r="F823" s="24" t="str" cm="1">
        <f t="array" ref="F823">_xlfn.XLOOKUP(Tableau4[[#This Row],[Nom_Beneficiaire]]&amp;H823,Classes!$D$2:$D$12000&amp;Classes!$E$2:$E$12000,Classes!$A$2:$A$12000)</f>
        <v>CLA026</v>
      </c>
      <c r="G823" s="17" t="str">
        <f>VLOOKUP(D823,Consolidation!B:AA,25,FALSE)</f>
        <v>XKU1</v>
      </c>
      <c r="H823" s="40">
        <f>VLOOKUP(D823,Consolidation!$B$2:$AH$11999,23,FALSE)</f>
        <v>3</v>
      </c>
      <c r="I823" s="65" t="str">
        <f>IF(Tableau4[[#This Row],[Cohorte]]="", "Inactif",
    IF(Tableau4[[#This Row],[Cohorte]]&gt;=30%, "Actif",
       IF(Tableau4[[#This Row],[Cohorte]]&lt;=25%, "Inactif", "À Vérifier")))</f>
        <v>Actif</v>
      </c>
    </row>
    <row r="824" spans="1:9" ht="29.5" customHeight="1" x14ac:dyDescent="0.35">
      <c r="A824" s="16" t="str">
        <f>IF(D824&lt;&gt;"","APP"&amp;TEXT(COUNTA($D$2:D824),"000"),"")</f>
        <v>APP823</v>
      </c>
      <c r="B824" s="17" t="str">
        <f>Individus[[#This Row],[ID_Individu]]</f>
        <v>IND823</v>
      </c>
      <c r="C824" s="17" t="str">
        <f>IFERROR(VLOOKUP(E824,Beneficiaires!B:C,2,FALSE),"Non trouvé")</f>
        <v>BEN004</v>
      </c>
      <c r="D824" s="17" t="str">
        <f>Consolication[[#This Row],[Nom et prénom 0 Name &amp; first name]]</f>
        <v>MBOMO ORVAL</v>
      </c>
      <c r="E824" s="17" t="str">
        <f>VLOOKUP(D824,Consolidation!B:AA,2,FALSE)</f>
        <v>CHAMBRE D'AGRICULTURE, DES PÊCHES, DE L'ELEVAGE ET DES FORÊTS DU CAMEROUN (CAPEF)</v>
      </c>
      <c r="F824" s="24" t="str" cm="1">
        <f t="array" ref="F824">_xlfn.XLOOKUP(Tableau4[[#This Row],[Nom_Beneficiaire]]&amp;H824,Classes!$D$2:$D$12000&amp;Classes!$E$2:$E$12000,Classes!$A$2:$A$12000)</f>
        <v>CLA015</v>
      </c>
      <c r="G824" s="17" t="str">
        <f>VLOOKUP(D824,Consolidation!B:AA,25,FALSE)</f>
        <v>C6NU</v>
      </c>
      <c r="H824" s="40">
        <f>VLOOKUP(D824,Consolidation!$B$2:$AH$11999,23,FALSE)</f>
        <v>1</v>
      </c>
      <c r="I824" s="65" t="str">
        <f>IF(Tableau4[[#This Row],[Cohorte]]="", "Inactif",
    IF(Tableau4[[#This Row],[Cohorte]]&gt;=30%, "Actif",
       IF(Tableau4[[#This Row],[Cohorte]]&lt;=25%, "Inactif", "À Vérifier")))</f>
        <v>Actif</v>
      </c>
    </row>
    <row r="825" spans="1:9" ht="29.5" customHeight="1" x14ac:dyDescent="0.35">
      <c r="A825" s="16" t="str">
        <f>IF(D825&lt;&gt;"","APP"&amp;TEXT(COUNTA($D$2:D825),"000"),"")</f>
        <v>APP824</v>
      </c>
      <c r="B825" s="17" t="str">
        <f>Individus[[#This Row],[ID_Individu]]</f>
        <v>IND824</v>
      </c>
      <c r="C825" s="17" t="str">
        <f>IFERROR(VLOOKUP(E825,Beneficiaires!B:C,2,FALSE),"Non trouvé")</f>
        <v>BEN023</v>
      </c>
      <c r="D825" s="17" t="str">
        <f>Consolication[[#This Row],[Nom et prénom 0 Name &amp; first name]]</f>
        <v>TIHFEUA MANFOUO ASTRID BADEL</v>
      </c>
      <c r="E825" s="17" t="str">
        <f>VLOOKUP(D825,Consolidation!B:AA,2,FALSE)</f>
        <v>ASSOCIATION DES ENTREPRENEURS INGENIEUX D'AFRIQUE (ASENIA)</v>
      </c>
      <c r="F825" s="24" t="str" cm="1">
        <f t="array" ref="F825">_xlfn.XLOOKUP(Tableau4[[#This Row],[Nom_Beneficiaire]]&amp;H825,Classes!$D$2:$D$12000&amp;Classes!$E$2:$E$12000,Classes!$A$2:$A$12000)</f>
        <v>CLA017</v>
      </c>
      <c r="G825" s="17" t="str">
        <f>VLOOKUP(D825,Consolidation!B:AA,25,FALSE)</f>
        <v>0I88</v>
      </c>
      <c r="H825" s="40">
        <f>VLOOKUP(D825,Consolidation!$B$2:$AH$11999,23,FALSE)</f>
        <v>1</v>
      </c>
      <c r="I825" s="65" t="str">
        <f>IF(Tableau4[[#This Row],[Cohorte]]="", "Inactif",
    IF(Tableau4[[#This Row],[Cohorte]]&gt;=30%, "Actif",
       IF(Tableau4[[#This Row],[Cohorte]]&lt;=25%, "Inactif", "À Vérifier")))</f>
        <v>Actif</v>
      </c>
    </row>
    <row r="826" spans="1:9" ht="29.5" customHeight="1" x14ac:dyDescent="0.35">
      <c r="A826" s="16" t="str">
        <f>IF(D826&lt;&gt;"","APP"&amp;TEXT(COUNTA($D$2:D826),"000"),"")</f>
        <v>APP825</v>
      </c>
      <c r="B826" s="17" t="str">
        <f>Individus[[#This Row],[ID_Individu]]</f>
        <v>IND825</v>
      </c>
      <c r="C826" s="17" t="str">
        <f>IFERROR(VLOOKUP(E826,Beneficiaires!B:C,2,FALSE),"Non trouvé")</f>
        <v>BEN023</v>
      </c>
      <c r="D826" s="17" t="str">
        <f>Consolication[[#This Row],[Nom et prénom 0 Name &amp; first name]]</f>
        <v>WAMBA DYLANE</v>
      </c>
      <c r="E826" s="17" t="str">
        <f>VLOOKUP(D826,Consolidation!B:AA,2,FALSE)</f>
        <v>ASSOCIATION DES ENTREPRENEURS INGENIEUX D'AFRIQUE (ASENIA)</v>
      </c>
      <c r="F826" s="24" t="str" cm="1">
        <f t="array" ref="F826">_xlfn.XLOOKUP(Tableau4[[#This Row],[Nom_Beneficiaire]]&amp;H826,Classes!$D$2:$D$12000&amp;Classes!$E$2:$E$12000,Classes!$A$2:$A$12000)</f>
        <v>CLA026</v>
      </c>
      <c r="G826" s="17" t="str">
        <f>VLOOKUP(D826,Consolidation!B:AA,25,FALSE)</f>
        <v>3B51</v>
      </c>
      <c r="H826" s="40">
        <f>VLOOKUP(D826,Consolidation!$B$2:$AH$11999,23,FALSE)</f>
        <v>3</v>
      </c>
      <c r="I826" s="65" t="str">
        <f>IF(Tableau4[[#This Row],[Cohorte]]="", "Inactif",
    IF(Tableau4[[#This Row],[Cohorte]]&gt;=30%, "Actif",
       IF(Tableau4[[#This Row],[Cohorte]]&lt;=25%, "Inactif", "À Vérifier")))</f>
        <v>Actif</v>
      </c>
    </row>
    <row r="827" spans="1:9" ht="29.5" customHeight="1" x14ac:dyDescent="0.35">
      <c r="A827" s="16" t="str">
        <f>IF(D827&lt;&gt;"","APP"&amp;TEXT(COUNTA($D$2:D827),"000"),"")</f>
        <v>APP826</v>
      </c>
      <c r="B827" s="17" t="str">
        <f>Individus[[#This Row],[ID_Individu]]</f>
        <v>IND826</v>
      </c>
      <c r="C827" s="17" t="str">
        <f>IFERROR(VLOOKUP(E827,Beneficiaires!B:C,2,FALSE),"Non trouvé")</f>
        <v>BEN023</v>
      </c>
      <c r="D827" s="17" t="str">
        <f>Consolication[[#This Row],[Nom et prénom 0 Name &amp; first name]]</f>
        <v>YENE LEBONGO JOSEPHINE</v>
      </c>
      <c r="E827" s="17" t="str">
        <f>VLOOKUP(D827,Consolidation!B:AA,2,FALSE)</f>
        <v>ASSOCIATION DES ENTREPRENEURS INGENIEUX D'AFRIQUE (ASENIA)</v>
      </c>
      <c r="F827" s="24" t="str" cm="1">
        <f t="array" ref="F827">_xlfn.XLOOKUP(Tableau4[[#This Row],[Nom_Beneficiaire]]&amp;H827,Classes!$D$2:$D$12000&amp;Classes!$E$2:$E$12000,Classes!$A$2:$A$12000)</f>
        <v>CLA021</v>
      </c>
      <c r="G827" s="17" t="str">
        <f>VLOOKUP(D827,Consolidation!B:AA,25,FALSE)</f>
        <v>4V46</v>
      </c>
      <c r="H827" s="40">
        <f>VLOOKUP(D827,Consolidation!$B$2:$AH$11999,23,FALSE)</f>
        <v>4</v>
      </c>
      <c r="I827" s="65" t="str">
        <f>IF(Tableau4[[#This Row],[Cohorte]]="", "Inactif",
    IF(Tableau4[[#This Row],[Cohorte]]&gt;=30%, "Actif",
       IF(Tableau4[[#This Row],[Cohorte]]&lt;=25%, "Inactif", "À Vérifier")))</f>
        <v>Actif</v>
      </c>
    </row>
    <row r="828" spans="1:9" ht="29.5" customHeight="1" x14ac:dyDescent="0.35">
      <c r="A828" s="16" t="str">
        <f>IF(D828&lt;&gt;"","APP"&amp;TEXT(COUNTA($D$2:D828),"000"),"")</f>
        <v>APP827</v>
      </c>
      <c r="B828" s="17" t="str">
        <f>Individus[[#This Row],[ID_Individu]]</f>
        <v>IND827</v>
      </c>
      <c r="C828" s="17" t="str">
        <f>IFERROR(VLOOKUP(E828,Beneficiaires!B:C,2,FALSE),"Non trouvé")</f>
        <v>BEN023</v>
      </c>
      <c r="D828" s="17" t="str">
        <f>Consolication[[#This Row],[Nom et prénom 0 Name &amp; first name]]</f>
        <v>AYA DIANE</v>
      </c>
      <c r="E828" s="17" t="str">
        <f>VLOOKUP(D828,Consolidation!B:AA,2,FALSE)</f>
        <v>ASSOCIATION DES ENTREPRENEURS INGENIEUX D'AFRIQUE (ASENIA)</v>
      </c>
      <c r="F828" s="24" t="str" cm="1">
        <f t="array" ref="F828">_xlfn.XLOOKUP(Tableau4[[#This Row],[Nom_Beneficiaire]]&amp;H828,Classes!$D$2:$D$12000&amp;Classes!$E$2:$E$12000,Classes!$A$2:$A$12000)</f>
        <v>CLA021</v>
      </c>
      <c r="G828" s="17" t="str">
        <f>VLOOKUP(D828,Consolidation!B:AA,25,FALSE)</f>
        <v>03C9</v>
      </c>
      <c r="H828" s="40">
        <f>VLOOKUP(D828,Consolidation!$B$2:$AH$11999,23,FALSE)</f>
        <v>4</v>
      </c>
      <c r="I828" s="65" t="str">
        <f>IF(Tableau4[[#This Row],[Cohorte]]="", "Inactif",
    IF(Tableau4[[#This Row],[Cohorte]]&gt;=30%, "Actif",
       IF(Tableau4[[#This Row],[Cohorte]]&lt;=25%, "Inactif", "À Vérifier")))</f>
        <v>Actif</v>
      </c>
    </row>
    <row r="829" spans="1:9" ht="29.5" customHeight="1" x14ac:dyDescent="0.35">
      <c r="A829" s="16" t="str">
        <f>IF(D829&lt;&gt;"","APP"&amp;TEXT(COUNTA($D$2:D829),"000"),"")</f>
        <v>APP828</v>
      </c>
      <c r="B829" s="17" t="str">
        <f>Individus[[#This Row],[ID_Individu]]</f>
        <v>IND828</v>
      </c>
      <c r="C829" s="17" t="str">
        <f>IFERROR(VLOOKUP(E829,Beneficiaires!B:C,2,FALSE),"Non trouvé")</f>
        <v>BEN023</v>
      </c>
      <c r="D829" s="17" t="str">
        <f>Consolication[[#This Row],[Nom et prénom 0 Name &amp; first name]]</f>
        <v>VOUNDI FRANCK</v>
      </c>
      <c r="E829" s="17" t="str">
        <f>VLOOKUP(D829,Consolidation!B:AA,2,FALSE)</f>
        <v>ASSOCIATION DES ENTREPRENEURS INGENIEUX D'AFRIQUE (ASENIA)</v>
      </c>
      <c r="F829" s="24" t="str" cm="1">
        <f t="array" ref="F829">_xlfn.XLOOKUP(Tableau4[[#This Row],[Nom_Beneficiaire]]&amp;H829,Classes!$D$2:$D$12000&amp;Classes!$E$2:$E$12000,Classes!$A$2:$A$12000)</f>
        <v>CLA026</v>
      </c>
      <c r="G829" s="17" t="str">
        <f>VLOOKUP(D829,Consolidation!B:AA,25,FALSE)</f>
        <v>0AWI</v>
      </c>
      <c r="H829" s="40">
        <f>VLOOKUP(D829,Consolidation!$B$2:$AH$11999,23,FALSE)</f>
        <v>3</v>
      </c>
      <c r="I829" s="65" t="str">
        <f>IF(Tableau4[[#This Row],[Cohorte]]="", "Inactif",
    IF(Tableau4[[#This Row],[Cohorte]]&gt;=30%, "Actif",
       IF(Tableau4[[#This Row],[Cohorte]]&lt;=25%, "Inactif", "À Vérifier")))</f>
        <v>Actif</v>
      </c>
    </row>
    <row r="830" spans="1:9" ht="29.5" customHeight="1" x14ac:dyDescent="0.35">
      <c r="A830" s="16" t="str">
        <f>IF(D830&lt;&gt;"","APP"&amp;TEXT(COUNTA($D$2:D830),"000"),"")</f>
        <v>APP829</v>
      </c>
      <c r="B830" s="17" t="str">
        <f>Individus[[#This Row],[ID_Individu]]</f>
        <v>IND829</v>
      </c>
      <c r="C830" s="17" t="str">
        <f>IFERROR(VLOOKUP(E830,Beneficiaires!B:C,2,FALSE),"Non trouvé")</f>
        <v>BEN023</v>
      </c>
      <c r="D830" s="17" t="str">
        <f>Consolication[[#This Row],[Nom et prénom 0 Name &amp; first name]]</f>
        <v>ETAME ESSONDJO EMMANUEL</v>
      </c>
      <c r="E830" s="17" t="str">
        <f>VLOOKUP(D830,Consolidation!B:AA,2,FALSE)</f>
        <v>ASSOCIATION DES ENTREPRENEURS INGENIEUX D'AFRIQUE (ASENIA)</v>
      </c>
      <c r="F830" s="24" t="str" cm="1">
        <f t="array" ref="F830">_xlfn.XLOOKUP(Tableau4[[#This Row],[Nom_Beneficiaire]]&amp;H830,Classes!$D$2:$D$12000&amp;Classes!$E$2:$E$12000,Classes!$A$2:$A$12000)</f>
        <v>CLA021</v>
      </c>
      <c r="G830" s="17" t="str">
        <f>VLOOKUP(D830,Consolidation!B:AA,25,FALSE)</f>
        <v>N59V</v>
      </c>
      <c r="H830" s="40">
        <f>VLOOKUP(D830,Consolidation!$B$2:$AH$11999,23,FALSE)</f>
        <v>4</v>
      </c>
      <c r="I830" s="65" t="str">
        <f>IF(Tableau4[[#This Row],[Cohorte]]="", "Inactif",
    IF(Tableau4[[#This Row],[Cohorte]]&gt;=30%, "Actif",
       IF(Tableau4[[#This Row],[Cohorte]]&lt;=25%, "Inactif", "À Vérifier")))</f>
        <v>Actif</v>
      </c>
    </row>
    <row r="831" spans="1:9" ht="29.5" customHeight="1" x14ac:dyDescent="0.35">
      <c r="A831" s="16" t="str">
        <f>IF(D831&lt;&gt;"","APP"&amp;TEXT(COUNTA($D$2:D831),"000"),"")</f>
        <v>APP830</v>
      </c>
      <c r="B831" s="17" t="str">
        <f>Individus[[#This Row],[ID_Individu]]</f>
        <v>IND830</v>
      </c>
      <c r="C831" s="17" t="str">
        <f>IFERROR(VLOOKUP(E831,Beneficiaires!B:C,2,FALSE),"Non trouvé")</f>
        <v>BEN023</v>
      </c>
      <c r="D831" s="17" t="str">
        <f>Consolication[[#This Row],[Nom et prénom 0 Name &amp; first name]]</f>
        <v>EBENGUE JEAN GUY</v>
      </c>
      <c r="E831" s="17" t="str">
        <f>VLOOKUP(D831,Consolidation!B:AA,2,FALSE)</f>
        <v>ASSOCIATION DES ENTREPRENEURS INGENIEUX D'AFRIQUE (ASENIA)</v>
      </c>
      <c r="F831" s="24" t="str" cm="1">
        <f t="array" ref="F831">_xlfn.XLOOKUP(Tableau4[[#This Row],[Nom_Beneficiaire]]&amp;H831,Classes!$D$2:$D$12000&amp;Classes!$E$2:$E$12000,Classes!$A$2:$A$12000)</f>
        <v>CLA021</v>
      </c>
      <c r="G831" s="17" t="str">
        <f>VLOOKUP(D831,Consolidation!B:AA,25,FALSE)</f>
        <v>DD3C</v>
      </c>
      <c r="H831" s="40">
        <f>VLOOKUP(D831,Consolidation!$B$2:$AH$11999,23,FALSE)</f>
        <v>4</v>
      </c>
      <c r="I831" s="65" t="str">
        <f>IF(Tableau4[[#This Row],[Cohorte]]="", "Inactif",
    IF(Tableau4[[#This Row],[Cohorte]]&gt;=30%, "Actif",
       IF(Tableau4[[#This Row],[Cohorte]]&lt;=25%, "Inactif", "À Vérifier")))</f>
        <v>Actif</v>
      </c>
    </row>
    <row r="832" spans="1:9" ht="29.5" customHeight="1" x14ac:dyDescent="0.35">
      <c r="A832" s="16" t="str">
        <f>IF(D832&lt;&gt;"","APP"&amp;TEXT(COUNTA($D$2:D832),"000"),"")</f>
        <v>APP831</v>
      </c>
      <c r="B832" s="17" t="str">
        <f>Individus[[#This Row],[ID_Individu]]</f>
        <v>IND831</v>
      </c>
      <c r="C832" s="17" t="str">
        <f>IFERROR(VLOOKUP(E832,Beneficiaires!B:C,2,FALSE),"Non trouvé")</f>
        <v>BEN023</v>
      </c>
      <c r="D832" s="17" t="str">
        <f>Consolication[[#This Row],[Nom et prénom 0 Name &amp; first name]]</f>
        <v>SIME II JULES</v>
      </c>
      <c r="E832" s="17" t="str">
        <f>VLOOKUP(D832,Consolidation!B:AA,2,FALSE)</f>
        <v>ASSOCIATION DES ENTREPRENEURS INGENIEUX D'AFRIQUE (ASENIA)</v>
      </c>
      <c r="F832" s="24" t="str" cm="1">
        <f t="array" ref="F832">_xlfn.XLOOKUP(Tableau4[[#This Row],[Nom_Beneficiaire]]&amp;H832,Classes!$D$2:$D$12000&amp;Classes!$E$2:$E$12000,Classes!$A$2:$A$12000)</f>
        <v>CLA026</v>
      </c>
      <c r="G832" s="17" t="str">
        <f>VLOOKUP(D832,Consolidation!B:AA,25,FALSE)</f>
        <v>97MB</v>
      </c>
      <c r="H832" s="40">
        <f>VLOOKUP(D832,Consolidation!$B$2:$AH$11999,23,FALSE)</f>
        <v>3</v>
      </c>
      <c r="I832" s="65" t="str">
        <f>IF(Tableau4[[#This Row],[Cohorte]]="", "Inactif",
    IF(Tableau4[[#This Row],[Cohorte]]&gt;=30%, "Actif",
       IF(Tableau4[[#This Row],[Cohorte]]&lt;=25%, "Inactif", "À Vérifier")))</f>
        <v>Actif</v>
      </c>
    </row>
    <row r="833" spans="1:9" ht="29.5" customHeight="1" x14ac:dyDescent="0.35">
      <c r="A833" s="16" t="str">
        <f>IF(D833&lt;&gt;"","APP"&amp;TEXT(COUNTA($D$2:D833),"000"),"")</f>
        <v>APP832</v>
      </c>
      <c r="B833" s="17" t="str">
        <f>Individus[[#This Row],[ID_Individu]]</f>
        <v>IND832</v>
      </c>
      <c r="C833" s="17" t="str">
        <f>IFERROR(VLOOKUP(E833,Beneficiaires!B:C,2,FALSE),"Non trouvé")</f>
        <v>BEN023</v>
      </c>
      <c r="D833" s="17" t="str">
        <f>Consolication[[#This Row],[Nom et prénom 0 Name &amp; first name]]</f>
        <v>ASSAGA BIDIAS OLIVIER</v>
      </c>
      <c r="E833" s="17" t="str">
        <f>VLOOKUP(D833,Consolidation!B:AA,2,FALSE)</f>
        <v>ASSOCIATION DES ENTREPRENEURS INGENIEUX D'AFRIQUE (ASENIA)</v>
      </c>
      <c r="F833" s="24" t="str" cm="1">
        <f t="array" ref="F833">_xlfn.XLOOKUP(Tableau4[[#This Row],[Nom_Beneficiaire]]&amp;H833,Classes!$D$2:$D$12000&amp;Classes!$E$2:$E$12000,Classes!$A$2:$A$12000)</f>
        <v>CLA021</v>
      </c>
      <c r="G833" s="17" t="str">
        <f>VLOOKUP(D833,Consolidation!B:AA,25,FALSE)</f>
        <v>15ZY</v>
      </c>
      <c r="H833" s="40">
        <f>VLOOKUP(D833,Consolidation!$B$2:$AH$11999,23,FALSE)</f>
        <v>4</v>
      </c>
      <c r="I833" s="65" t="str">
        <f>IF(Tableau4[[#This Row],[Cohorte]]="", "Inactif",
    IF(Tableau4[[#This Row],[Cohorte]]&gt;=30%, "Actif",
       IF(Tableau4[[#This Row],[Cohorte]]&lt;=25%, "Inactif", "À Vérifier")))</f>
        <v>Actif</v>
      </c>
    </row>
    <row r="834" spans="1:9" ht="29.5" customHeight="1" x14ac:dyDescent="0.35">
      <c r="A834" s="16" t="str">
        <f>IF(D834&lt;&gt;"","APP"&amp;TEXT(COUNTA($D$2:D834),"000"),"")</f>
        <v>APP833</v>
      </c>
      <c r="B834" s="17" t="str">
        <f>Individus[[#This Row],[ID_Individu]]</f>
        <v>IND833</v>
      </c>
      <c r="C834" s="17" t="str">
        <f>IFERROR(VLOOKUP(E834,Beneficiaires!B:C,2,FALSE),"Non trouvé")</f>
        <v>BEN023</v>
      </c>
      <c r="D834" s="17" t="str">
        <f>Consolication[[#This Row],[Nom et prénom 0 Name &amp; first name]]</f>
        <v>NJOYA SAMIRA</v>
      </c>
      <c r="E834" s="17" t="str">
        <f>VLOOKUP(D834,Consolidation!B:AA,2,FALSE)</f>
        <v>ASSOCIATION DES ENTREPRENEURS INGENIEUX D'AFRIQUE (ASENIA)</v>
      </c>
      <c r="F834" s="24" t="str" cm="1">
        <f t="array" ref="F834">_xlfn.XLOOKUP(Tableau4[[#This Row],[Nom_Beneficiaire]]&amp;H834,Classes!$D$2:$D$12000&amp;Classes!$E$2:$E$12000,Classes!$A$2:$A$12000)</f>
        <v>CLA021</v>
      </c>
      <c r="G834" s="17" t="str">
        <f>VLOOKUP(D834,Consolidation!B:AA,25,FALSE)</f>
        <v>V2JV</v>
      </c>
      <c r="H834" s="40">
        <f>VLOOKUP(D834,Consolidation!$B$2:$AH$11999,23,FALSE)</f>
        <v>4</v>
      </c>
      <c r="I834" s="65" t="str">
        <f>IF(Tableau4[[#This Row],[Cohorte]]="", "Inactif",
    IF(Tableau4[[#This Row],[Cohorte]]&gt;=30%, "Actif",
       IF(Tableau4[[#This Row],[Cohorte]]&lt;=25%, "Inactif", "À Vérifier")))</f>
        <v>Actif</v>
      </c>
    </row>
    <row r="835" spans="1:9" ht="29.5" customHeight="1" x14ac:dyDescent="0.35">
      <c r="A835" s="16" t="str">
        <f>IF(D835&lt;&gt;"","APP"&amp;TEXT(COUNTA($D$2:D835),"000"),"")</f>
        <v>APP834</v>
      </c>
      <c r="B835" s="17" t="str">
        <f>Individus[[#This Row],[ID_Individu]]</f>
        <v>IND834</v>
      </c>
      <c r="C835" s="17" t="str">
        <f>IFERROR(VLOOKUP(E835,Beneficiaires!B:C,2,FALSE),"Non trouvé")</f>
        <v>BEN023</v>
      </c>
      <c r="D835" s="17" t="str">
        <f>Consolication[[#This Row],[Nom et prénom 0 Name &amp; first name]]</f>
        <v>MOKAM KENGNE SUZIE DANIELLE</v>
      </c>
      <c r="E835" s="17" t="str">
        <f>VLOOKUP(D835,Consolidation!B:AA,2,FALSE)</f>
        <v>ASSOCIATION DES ENTREPRENEURS INGENIEUX D'AFRIQUE (ASENIA)</v>
      </c>
      <c r="F835" s="24" t="str" cm="1">
        <f t="array" ref="F835">_xlfn.XLOOKUP(Tableau4[[#This Row],[Nom_Beneficiaire]]&amp;H835,Classes!$D$2:$D$12000&amp;Classes!$E$2:$E$12000,Classes!$A$2:$A$12000)</f>
        <v>CLA021</v>
      </c>
      <c r="G835" s="17" t="str">
        <f>VLOOKUP(D835,Consolidation!B:AA,25,FALSE)</f>
        <v>3ED4</v>
      </c>
      <c r="H835" s="40">
        <f>VLOOKUP(D835,Consolidation!$B$2:$AH$11999,23,FALSE)</f>
        <v>4</v>
      </c>
      <c r="I835" s="65" t="str">
        <f>IF(Tableau4[[#This Row],[Cohorte]]="", "Inactif",
    IF(Tableau4[[#This Row],[Cohorte]]&gt;=30%, "Actif",
       IF(Tableau4[[#This Row],[Cohorte]]&lt;=25%, "Inactif", "À Vérifier")))</f>
        <v>Actif</v>
      </c>
    </row>
    <row r="836" spans="1:9" ht="29.5" customHeight="1" x14ac:dyDescent="0.35">
      <c r="A836" s="16" t="str">
        <f>IF(D836&lt;&gt;"","APP"&amp;TEXT(COUNTA($D$2:D836),"000"),"")</f>
        <v>APP835</v>
      </c>
      <c r="B836" s="17" t="str">
        <f>Individus[[#This Row],[ID_Individu]]</f>
        <v>IND835</v>
      </c>
      <c r="C836" s="17" t="str">
        <f>IFERROR(VLOOKUP(E836,Beneficiaires!B:C,2,FALSE),"Non trouvé")</f>
        <v>BEN023</v>
      </c>
      <c r="D836" s="17" t="str">
        <f>Consolication[[#This Row],[Nom et prénom 0 Name &amp; first name]]</f>
        <v>MBALA AWONO NICOLAS</v>
      </c>
      <c r="E836" s="17" t="str">
        <f>VLOOKUP(D836,Consolidation!B:AA,2,FALSE)</f>
        <v>ASSOCIATION DES ENTREPRENEURS INGENIEUX D'AFRIQUE (ASENIA)</v>
      </c>
      <c r="F836" s="24" t="str" cm="1">
        <f t="array" ref="F836">_xlfn.XLOOKUP(Tableau4[[#This Row],[Nom_Beneficiaire]]&amp;H836,Classes!$D$2:$D$12000&amp;Classes!$E$2:$E$12000,Classes!$A$2:$A$12000)</f>
        <v>CLA021</v>
      </c>
      <c r="G836" s="17" t="str">
        <f>VLOOKUP(D836,Consolidation!B:AA,25,FALSE)</f>
        <v>H8Y1</v>
      </c>
      <c r="H836" s="40">
        <f>VLOOKUP(D836,Consolidation!$B$2:$AH$11999,23,FALSE)</f>
        <v>4</v>
      </c>
      <c r="I836" s="65" t="str">
        <f>IF(Tableau4[[#This Row],[Cohorte]]="", "Inactif",
    IF(Tableau4[[#This Row],[Cohorte]]&gt;=30%, "Actif",
       IF(Tableau4[[#This Row],[Cohorte]]&lt;=25%, "Inactif", "À Vérifier")))</f>
        <v>Actif</v>
      </c>
    </row>
    <row r="837" spans="1:9" ht="29.5" customHeight="1" x14ac:dyDescent="0.35">
      <c r="A837" s="16" t="str">
        <f>IF(D837&lt;&gt;"","APP"&amp;TEXT(COUNTA($D$2:D837),"000"),"")</f>
        <v>APP836</v>
      </c>
      <c r="B837" s="17" t="str">
        <f>Individus[[#This Row],[ID_Individu]]</f>
        <v>IND836</v>
      </c>
      <c r="C837" s="17" t="str">
        <f>IFERROR(VLOOKUP(E837,Beneficiaires!B:C,2,FALSE),"Non trouvé")</f>
        <v>BEN023</v>
      </c>
      <c r="D837" s="17" t="str">
        <f>Consolication[[#This Row],[Nom et prénom 0 Name &amp; first name]]</f>
        <v>WAKEM RAISSA</v>
      </c>
      <c r="E837" s="17" t="str">
        <f>VLOOKUP(D837,Consolidation!B:AA,2,FALSE)</f>
        <v>ASSOCIATION DES ENTREPRENEURS INGENIEUX D'AFRIQUE (ASENIA)</v>
      </c>
      <c r="F837" s="24" t="str" cm="1">
        <f t="array" ref="F837">_xlfn.XLOOKUP(Tableau4[[#This Row],[Nom_Beneficiaire]]&amp;H837,Classes!$D$2:$D$12000&amp;Classes!$E$2:$E$12000,Classes!$A$2:$A$12000)</f>
        <v>CLA021</v>
      </c>
      <c r="G837" s="17" t="str">
        <f>VLOOKUP(D837,Consolidation!B:AA,25,FALSE)</f>
        <v>5BD5</v>
      </c>
      <c r="H837" s="40">
        <f>VLOOKUP(D837,Consolidation!$B$2:$AH$11999,23,FALSE)</f>
        <v>4</v>
      </c>
      <c r="I837" s="65" t="str">
        <f>IF(Tableau4[[#This Row],[Cohorte]]="", "Inactif",
    IF(Tableau4[[#This Row],[Cohorte]]&gt;=30%, "Actif",
       IF(Tableau4[[#This Row],[Cohorte]]&lt;=25%, "Inactif", "À Vérifier")))</f>
        <v>Actif</v>
      </c>
    </row>
    <row r="838" spans="1:9" ht="29.5" customHeight="1" x14ac:dyDescent="0.35">
      <c r="A838" s="16" t="str">
        <f>IF(D838&lt;&gt;"","APP"&amp;TEXT(COUNTA($D$2:D838),"000"),"")</f>
        <v>APP837</v>
      </c>
      <c r="B838" s="17" t="str">
        <f>Individus[[#This Row],[ID_Individu]]</f>
        <v>IND837</v>
      </c>
      <c r="C838" s="17" t="str">
        <f>IFERROR(VLOOKUP(E838,Beneficiaires!B:C,2,FALSE),"Non trouvé")</f>
        <v>BEN023</v>
      </c>
      <c r="D838" s="17" t="str">
        <f>Consolication[[#This Row],[Nom et prénom 0 Name &amp; first name]]</f>
        <v>KWEMO AUDREY</v>
      </c>
      <c r="E838" s="17" t="str">
        <f>VLOOKUP(D838,Consolidation!B:AA,2,FALSE)</f>
        <v>ASSOCIATION DES ENTREPRENEURS INGENIEUX D'AFRIQUE (ASENIA)</v>
      </c>
      <c r="F838" s="24" t="str" cm="1">
        <f t="array" ref="F838">_xlfn.XLOOKUP(Tableau4[[#This Row],[Nom_Beneficiaire]]&amp;H838,Classes!$D$2:$D$12000&amp;Classes!$E$2:$E$12000,Classes!$A$2:$A$12000)</f>
        <v>CLA021</v>
      </c>
      <c r="G838" s="17" t="str">
        <f>VLOOKUP(D838,Consolidation!B:AA,25,FALSE)</f>
        <v>DBW1</v>
      </c>
      <c r="H838" s="40">
        <f>VLOOKUP(D838,Consolidation!$B$2:$AH$11999,23,FALSE)</f>
        <v>4</v>
      </c>
      <c r="I838" s="65" t="str">
        <f>IF(Tableau4[[#This Row],[Cohorte]]="", "Inactif",
    IF(Tableau4[[#This Row],[Cohorte]]&gt;=30%, "Actif",
       IF(Tableau4[[#This Row],[Cohorte]]&lt;=25%, "Inactif", "À Vérifier")))</f>
        <v>Actif</v>
      </c>
    </row>
    <row r="839" spans="1:9" ht="29.5" customHeight="1" x14ac:dyDescent="0.35">
      <c r="A839" s="16" t="str">
        <f>IF(D839&lt;&gt;"","APP"&amp;TEXT(COUNTA($D$2:D839),"000"),"")</f>
        <v>APP838</v>
      </c>
      <c r="B839" s="17" t="str">
        <f>Individus[[#This Row],[ID_Individu]]</f>
        <v>IND838</v>
      </c>
      <c r="C839" s="17" t="str">
        <f>IFERROR(VLOOKUP(E839,Beneficiaires!B:C,2,FALSE),"Non trouvé")</f>
        <v>BEN023</v>
      </c>
      <c r="D839" s="17" t="str">
        <f>Consolication[[#This Row],[Nom et prénom 0 Name &amp; first name]]</f>
        <v>INNA SOUNGOU</v>
      </c>
      <c r="E839" s="17" t="str">
        <f>VLOOKUP(D839,Consolidation!B:AA,2,FALSE)</f>
        <v>ASSOCIATION DES ENTREPRENEURS INGENIEUX D'AFRIQUE (ASENIA)</v>
      </c>
      <c r="F839" s="24" t="str" cm="1">
        <f t="array" ref="F839">_xlfn.XLOOKUP(Tableau4[[#This Row],[Nom_Beneficiaire]]&amp;H839,Classes!$D$2:$D$12000&amp;Classes!$E$2:$E$12000,Classes!$A$2:$A$12000)</f>
        <v>CLA021</v>
      </c>
      <c r="G839" s="17" t="str">
        <f>VLOOKUP(D839,Consolidation!B:AA,25,FALSE)</f>
        <v>375T</v>
      </c>
      <c r="H839" s="40">
        <f>VLOOKUP(D839,Consolidation!$B$2:$AH$11999,23,FALSE)</f>
        <v>4</v>
      </c>
      <c r="I839" s="65" t="str">
        <f>IF(Tableau4[[#This Row],[Cohorte]]="", "Inactif",
    IF(Tableau4[[#This Row],[Cohorte]]&gt;=30%, "Actif",
       IF(Tableau4[[#This Row],[Cohorte]]&lt;=25%, "Inactif", "À Vérifier")))</f>
        <v>Actif</v>
      </c>
    </row>
    <row r="840" spans="1:9" ht="29.5" customHeight="1" x14ac:dyDescent="0.35">
      <c r="A840" s="16" t="str">
        <f>IF(D840&lt;&gt;"","APP"&amp;TEXT(COUNTA($D$2:D840),"000"),"")</f>
        <v>APP839</v>
      </c>
      <c r="B840" s="17" t="str">
        <f>Individus[[#This Row],[ID_Individu]]</f>
        <v>IND839</v>
      </c>
      <c r="C840" s="17" t="str">
        <f>IFERROR(VLOOKUP(E840,Beneficiaires!B:C,2,FALSE),"Non trouvé")</f>
        <v>BEN023</v>
      </c>
      <c r="D840" s="17" t="str">
        <f>Consolication[[#This Row],[Nom et prénom 0 Name &amp; first name]]</f>
        <v>DIBOLLA LAURIE</v>
      </c>
      <c r="E840" s="17" t="str">
        <f>VLOOKUP(D840,Consolidation!B:AA,2,FALSE)</f>
        <v>ASSOCIATION DES ENTREPRENEURS INGENIEUX D'AFRIQUE (ASENIA)</v>
      </c>
      <c r="F840" s="24" t="str" cm="1">
        <f t="array" ref="F840">_xlfn.XLOOKUP(Tableau4[[#This Row],[Nom_Beneficiaire]]&amp;H840,Classes!$D$2:$D$12000&amp;Classes!$E$2:$E$12000,Classes!$A$2:$A$12000)</f>
        <v>CLA021</v>
      </c>
      <c r="G840" s="17" t="str">
        <f>VLOOKUP(D840,Consolidation!B:AA,25,FALSE)</f>
        <v>89B0</v>
      </c>
      <c r="H840" s="40">
        <f>VLOOKUP(D840,Consolidation!$B$2:$AH$11999,23,FALSE)</f>
        <v>4</v>
      </c>
      <c r="I840" s="65" t="str">
        <f>IF(Tableau4[[#This Row],[Cohorte]]="", "Inactif",
    IF(Tableau4[[#This Row],[Cohorte]]&gt;=30%, "Actif",
       IF(Tableau4[[#This Row],[Cohorte]]&lt;=25%, "Inactif", "À Vérifier")))</f>
        <v>Actif</v>
      </c>
    </row>
    <row r="841" spans="1:9" ht="29.5" customHeight="1" x14ac:dyDescent="0.35">
      <c r="A841" s="16" t="str">
        <f>IF(D841&lt;&gt;"","APP"&amp;TEXT(COUNTA($D$2:D841),"000"),"")</f>
        <v>APP840</v>
      </c>
      <c r="B841" s="17" t="str">
        <f>Individus[[#This Row],[ID_Individu]]</f>
        <v>IND840</v>
      </c>
      <c r="C841" s="17" t="str">
        <f>IFERROR(VLOOKUP(E841,Beneficiaires!B:C,2,FALSE),"Non trouvé")</f>
        <v>BEN023</v>
      </c>
      <c r="D841" s="17" t="str">
        <f>Consolication[[#This Row],[Nom et prénom 0 Name &amp; first name]]</f>
        <v>KOUNOU BENOIT</v>
      </c>
      <c r="E841" s="17" t="str">
        <f>VLOOKUP(D841,Consolidation!B:AA,2,FALSE)</f>
        <v>ASSOCIATION DES ENTREPRENEURS INGENIEUX D'AFRIQUE (ASENIA)</v>
      </c>
      <c r="F841" s="24" t="str" cm="1">
        <f t="array" ref="F841">_xlfn.XLOOKUP(Tableau4[[#This Row],[Nom_Beneficiaire]]&amp;H841,Classes!$D$2:$D$12000&amp;Classes!$E$2:$E$12000,Classes!$A$2:$A$12000)</f>
        <v>CLA021</v>
      </c>
      <c r="G841" s="17" t="str">
        <f>VLOOKUP(D841,Consolidation!B:AA,25,FALSE)</f>
        <v>0ON6</v>
      </c>
      <c r="H841" s="40">
        <f>VLOOKUP(D841,Consolidation!$B$2:$AH$11999,23,FALSE)</f>
        <v>4</v>
      </c>
      <c r="I841" s="65" t="str">
        <f>IF(Tableau4[[#This Row],[Cohorte]]="", "Inactif",
    IF(Tableau4[[#This Row],[Cohorte]]&gt;=30%, "Actif",
       IF(Tableau4[[#This Row],[Cohorte]]&lt;=25%, "Inactif", "À Vérifier")))</f>
        <v>Actif</v>
      </c>
    </row>
    <row r="842" spans="1:9" ht="29.5" customHeight="1" x14ac:dyDescent="0.35">
      <c r="A842" s="16" t="str">
        <f>IF(D842&lt;&gt;"","APP"&amp;TEXT(COUNTA($D$2:D842),"000"),"")</f>
        <v>APP841</v>
      </c>
      <c r="B842" s="17" t="str">
        <f>Individus[[#This Row],[ID_Individu]]</f>
        <v>IND841</v>
      </c>
      <c r="C842" s="17" t="str">
        <f>IFERROR(VLOOKUP(E842,Beneficiaires!B:C,2,FALSE),"Non trouvé")</f>
        <v>BEN023</v>
      </c>
      <c r="D842" s="17" t="str">
        <f>Consolication[[#This Row],[Nom et prénom 0 Name &amp; first name]]</f>
        <v>MEFOGANG KENGNI LAURAT</v>
      </c>
      <c r="E842" s="17" t="str">
        <f>VLOOKUP(D842,Consolidation!B:AA,2,FALSE)</f>
        <v>ASSOCIATION DES ENTREPRENEURS INGENIEUX D'AFRIQUE (ASENIA)</v>
      </c>
      <c r="F842" s="24" t="str" cm="1">
        <f t="array" ref="F842">_xlfn.XLOOKUP(Tableau4[[#This Row],[Nom_Beneficiaire]]&amp;H842,Classes!$D$2:$D$12000&amp;Classes!$E$2:$E$12000,Classes!$A$2:$A$12000)</f>
        <v>CLA026</v>
      </c>
      <c r="G842" s="17" t="str">
        <f>VLOOKUP(D842,Consolidation!B:AA,25,FALSE)</f>
        <v>XN08</v>
      </c>
      <c r="H842" s="40">
        <f>VLOOKUP(D842,Consolidation!$B$2:$AH$11999,23,FALSE)</f>
        <v>3</v>
      </c>
      <c r="I842" s="65" t="str">
        <f>IF(Tableau4[[#This Row],[Cohorte]]="", "Inactif",
    IF(Tableau4[[#This Row],[Cohorte]]&gt;=30%, "Actif",
       IF(Tableau4[[#This Row],[Cohorte]]&lt;=25%, "Inactif", "À Vérifier")))</f>
        <v>Actif</v>
      </c>
    </row>
    <row r="843" spans="1:9" ht="29.5" customHeight="1" x14ac:dyDescent="0.35">
      <c r="A843" s="16" t="str">
        <f>IF(D843&lt;&gt;"","APP"&amp;TEXT(COUNTA($D$2:D843),"000"),"")</f>
        <v>APP842</v>
      </c>
      <c r="B843" s="17" t="str">
        <f>Individus[[#This Row],[ID_Individu]]</f>
        <v>IND842</v>
      </c>
      <c r="C843" s="17" t="str">
        <f>IFERROR(VLOOKUP(E843,Beneficiaires!B:C,2,FALSE),"Non trouvé")</f>
        <v>BEN023</v>
      </c>
      <c r="D843" s="17" t="str">
        <f>Consolication[[#This Row],[Nom et prénom 0 Name &amp; first name]]</f>
        <v>MBOMEY RUTH PIERRETTE EPSE OMBEDE</v>
      </c>
      <c r="E843" s="17" t="str">
        <f>VLOOKUP(D843,Consolidation!B:AA,2,FALSE)</f>
        <v>ASSOCIATION DES ENTREPRENEURS INGENIEUX D'AFRIQUE (ASENIA)</v>
      </c>
      <c r="F843" s="24" t="str" cm="1">
        <f t="array" ref="F843">_xlfn.XLOOKUP(Tableau4[[#This Row],[Nom_Beneficiaire]]&amp;H843,Classes!$D$2:$D$12000&amp;Classes!$E$2:$E$12000,Classes!$A$2:$A$12000)</f>
        <v>CLA018</v>
      </c>
      <c r="G843" s="17" t="str">
        <f>VLOOKUP(D843,Consolidation!B:AA,25,FALSE)</f>
        <v>2P1L</v>
      </c>
      <c r="H843" s="40">
        <f>VLOOKUP(D843,Consolidation!$B$2:$AH$11999,23,FALSE)</f>
        <v>5</v>
      </c>
      <c r="I843" s="65" t="str">
        <f>IF(Tableau4[[#This Row],[Cohorte]]="", "Inactif",
    IF(Tableau4[[#This Row],[Cohorte]]&gt;=30%, "Actif",
       IF(Tableau4[[#This Row],[Cohorte]]&lt;=25%, "Inactif", "À Vérifier")))</f>
        <v>Actif</v>
      </c>
    </row>
    <row r="844" spans="1:9" ht="29.5" customHeight="1" x14ac:dyDescent="0.35">
      <c r="A844" s="16" t="str">
        <f>IF(D844&lt;&gt;"","APP"&amp;TEXT(COUNTA($D$2:D844),"000"),"")</f>
        <v>APP843</v>
      </c>
      <c r="B844" s="17" t="str">
        <f>Individus[[#This Row],[ID_Individu]]</f>
        <v>IND843</v>
      </c>
      <c r="C844" s="17" t="str">
        <f>IFERROR(VLOOKUP(E844,Beneficiaires!B:C,2,FALSE),"Non trouvé")</f>
        <v>BEN023</v>
      </c>
      <c r="D844" s="17" t="str">
        <f>Consolication[[#This Row],[Nom et prénom 0 Name &amp; first name]]</f>
        <v>MBOMEY VICTORINE MARYLINE</v>
      </c>
      <c r="E844" s="17" t="str">
        <f>VLOOKUP(D844,Consolidation!B:AA,2,FALSE)</f>
        <v>ASSOCIATION DES ENTREPRENEURS INGENIEUX D'AFRIQUE (ASENIA)</v>
      </c>
      <c r="F844" s="24" t="str" cm="1">
        <f t="array" ref="F844">_xlfn.XLOOKUP(Tableau4[[#This Row],[Nom_Beneficiaire]]&amp;H844,Classes!$D$2:$D$12000&amp;Classes!$E$2:$E$12000,Classes!$A$2:$A$12000)</f>
        <v>CLA018</v>
      </c>
      <c r="G844" s="17" t="str">
        <f>VLOOKUP(D844,Consolidation!B:AA,25,FALSE)</f>
        <v>226O</v>
      </c>
      <c r="H844" s="40">
        <f>VLOOKUP(D844,Consolidation!$B$2:$AH$11999,23,FALSE)</f>
        <v>5</v>
      </c>
      <c r="I844" s="65" t="str">
        <f>IF(Tableau4[[#This Row],[Cohorte]]="", "Inactif",
    IF(Tableau4[[#This Row],[Cohorte]]&gt;=30%, "Actif",
       IF(Tableau4[[#This Row],[Cohorte]]&lt;=25%, "Inactif", "À Vérifier")))</f>
        <v>Actif</v>
      </c>
    </row>
    <row r="845" spans="1:9" ht="29.5" customHeight="1" x14ac:dyDescent="0.35">
      <c r="A845" s="16" t="str">
        <f>IF(D845&lt;&gt;"","APP"&amp;TEXT(COUNTA($D$2:D845),"000"),"")</f>
        <v>APP844</v>
      </c>
      <c r="B845" s="17" t="str">
        <f>Individus[[#This Row],[ID_Individu]]</f>
        <v>IND844</v>
      </c>
      <c r="C845" s="17" t="str">
        <f>IFERROR(VLOOKUP(E845,Beneficiaires!B:C,2,FALSE),"Non trouvé")</f>
        <v>BEN023</v>
      </c>
      <c r="D845" s="17" t="str">
        <f>Consolication[[#This Row],[Nom et prénom 0 Name &amp; first name]]</f>
        <v>SECKE EPSE MVOGO FLAVY</v>
      </c>
      <c r="E845" s="17" t="str">
        <f>VLOOKUP(D845,Consolidation!B:AA,2,FALSE)</f>
        <v>ASSOCIATION DES ENTREPRENEURS INGENIEUX D'AFRIQUE (ASENIA)</v>
      </c>
      <c r="F845" s="24" t="str" cm="1">
        <f t="array" ref="F845">_xlfn.XLOOKUP(Tableau4[[#This Row],[Nom_Beneficiaire]]&amp;H845,Classes!$D$2:$D$12000&amp;Classes!$E$2:$E$12000,Classes!$A$2:$A$12000)</f>
        <v>CLA018</v>
      </c>
      <c r="G845" s="17" t="str">
        <f>VLOOKUP(D845,Consolidation!B:AA,25,FALSE)</f>
        <v>3Y88</v>
      </c>
      <c r="H845" s="40">
        <f>VLOOKUP(D845,Consolidation!$B$2:$AH$11999,23,FALSE)</f>
        <v>5</v>
      </c>
      <c r="I845" s="65" t="str">
        <f>IF(Tableau4[[#This Row],[Cohorte]]="", "Inactif",
    IF(Tableau4[[#This Row],[Cohorte]]&gt;=30%, "Actif",
       IF(Tableau4[[#This Row],[Cohorte]]&lt;=25%, "Inactif", "À Vérifier")))</f>
        <v>Actif</v>
      </c>
    </row>
    <row r="846" spans="1:9" ht="29.5" customHeight="1" x14ac:dyDescent="0.35">
      <c r="A846" s="16" t="str">
        <f>IF(D846&lt;&gt;"","APP"&amp;TEXT(COUNTA($D$2:D846),"000"),"")</f>
        <v>APP845</v>
      </c>
      <c r="B846" s="17" t="str">
        <f>Individus[[#This Row],[ID_Individu]]</f>
        <v>IND845</v>
      </c>
      <c r="C846" s="17" t="str">
        <f>IFERROR(VLOOKUP(E846,Beneficiaires!B:C,2,FALSE),"Non trouvé")</f>
        <v>BEN023</v>
      </c>
      <c r="D846" s="17" t="str">
        <f>Consolication[[#This Row],[Nom et prénom 0 Name &amp; first name]]</f>
        <v>NGO MANDENG EMILIENNE RAISSA</v>
      </c>
      <c r="E846" s="17" t="str">
        <f>VLOOKUP(D846,Consolidation!B:AA,2,FALSE)</f>
        <v>ASSOCIATION DES ENTREPRENEURS INGENIEUX D'AFRIQUE (ASENIA)</v>
      </c>
      <c r="F846" s="24" t="str" cm="1">
        <f t="array" ref="F846">_xlfn.XLOOKUP(Tableau4[[#This Row],[Nom_Beneficiaire]]&amp;H846,Classes!$D$2:$D$12000&amp;Classes!$E$2:$E$12000,Classes!$A$2:$A$12000)</f>
        <v>CLA018</v>
      </c>
      <c r="G846" s="17" t="str">
        <f>VLOOKUP(D846,Consolidation!B:AA,25,FALSE)</f>
        <v>TT25</v>
      </c>
      <c r="H846" s="40">
        <f>VLOOKUP(D846,Consolidation!$B$2:$AH$11999,23,FALSE)</f>
        <v>5</v>
      </c>
      <c r="I846" s="65" t="str">
        <f>IF(Tableau4[[#This Row],[Cohorte]]="", "Inactif",
    IF(Tableau4[[#This Row],[Cohorte]]&gt;=30%, "Actif",
       IF(Tableau4[[#This Row],[Cohorte]]&lt;=25%, "Inactif", "À Vérifier")))</f>
        <v>Actif</v>
      </c>
    </row>
    <row r="847" spans="1:9" ht="29.5" customHeight="1" x14ac:dyDescent="0.35">
      <c r="A847" s="16" t="str">
        <f>IF(D847&lt;&gt;"","APP"&amp;TEXT(COUNTA($D$2:D847),"000"),"")</f>
        <v>APP846</v>
      </c>
      <c r="B847" s="17" t="str">
        <f>Individus[[#This Row],[ID_Individu]]</f>
        <v>IND846</v>
      </c>
      <c r="C847" s="17" t="str">
        <f>IFERROR(VLOOKUP(E847,Beneficiaires!B:C,2,FALSE),"Non trouvé")</f>
        <v>BEN023</v>
      </c>
      <c r="D847" s="17" t="str">
        <f>Consolication[[#This Row],[Nom et prénom 0 Name &amp; first name]]</f>
        <v>ADA BIYIHA SHIRLEY</v>
      </c>
      <c r="E847" s="17" t="str">
        <f>VLOOKUP(D847,Consolidation!B:AA,2,FALSE)</f>
        <v>ASSOCIATION DES ENTREPRENEURS INGENIEUX D'AFRIQUE (ASENIA)</v>
      </c>
      <c r="F847" s="24" t="str" cm="1">
        <f t="array" ref="F847">_xlfn.XLOOKUP(Tableau4[[#This Row],[Nom_Beneficiaire]]&amp;H847,Classes!$D$2:$D$12000&amp;Classes!$E$2:$E$12000,Classes!$A$2:$A$12000)</f>
        <v>CLA018</v>
      </c>
      <c r="G847" s="17" t="str">
        <f>VLOOKUP(D847,Consolidation!B:AA,25,FALSE)</f>
        <v>1SRO</v>
      </c>
      <c r="H847" s="40">
        <f>VLOOKUP(D847,Consolidation!$B$2:$AH$11999,23,FALSE)</f>
        <v>5</v>
      </c>
      <c r="I847" s="65" t="str">
        <f>IF(Tableau4[[#This Row],[Cohorte]]="", "Inactif",
    IF(Tableau4[[#This Row],[Cohorte]]&gt;=30%, "Actif",
       IF(Tableau4[[#This Row],[Cohorte]]&lt;=25%, "Inactif", "À Vérifier")))</f>
        <v>Actif</v>
      </c>
    </row>
    <row r="848" spans="1:9" ht="29.5" customHeight="1" x14ac:dyDescent="0.35">
      <c r="A848" s="16" t="str">
        <f>IF(D848&lt;&gt;"","APP"&amp;TEXT(COUNTA($D$2:D848),"000"),"")</f>
        <v>APP847</v>
      </c>
      <c r="B848" s="17" t="str">
        <f>Individus[[#This Row],[ID_Individu]]</f>
        <v>IND847</v>
      </c>
      <c r="C848" s="17" t="str">
        <f>IFERROR(VLOOKUP(E848,Beneficiaires!B:C,2,FALSE),"Non trouvé")</f>
        <v>BEN023</v>
      </c>
      <c r="D848" s="17" t="str">
        <f>Consolication[[#This Row],[Nom et prénom 0 Name &amp; first name]]</f>
        <v>ADA FRANCOIS XAVIER</v>
      </c>
      <c r="E848" s="17" t="str">
        <f>VLOOKUP(D848,Consolidation!B:AA,2,FALSE)</f>
        <v>ASSOCIATION DES ENTREPRENEURS INGENIEUX D'AFRIQUE (ASENIA)</v>
      </c>
      <c r="F848" s="24" t="str" cm="1">
        <f t="array" ref="F848">_xlfn.XLOOKUP(Tableau4[[#This Row],[Nom_Beneficiaire]]&amp;H848,Classes!$D$2:$D$12000&amp;Classes!$E$2:$E$12000,Classes!$A$2:$A$12000)</f>
        <v>CLA018</v>
      </c>
      <c r="G848" s="17" t="str">
        <f>VLOOKUP(D848,Consolidation!B:AA,25,FALSE)</f>
        <v>U2T2</v>
      </c>
      <c r="H848" s="40">
        <f>VLOOKUP(D848,Consolidation!$B$2:$AH$11999,23,FALSE)</f>
        <v>5</v>
      </c>
      <c r="I848" s="65" t="str">
        <f>IF(Tableau4[[#This Row],[Cohorte]]="", "Inactif",
    IF(Tableau4[[#This Row],[Cohorte]]&gt;=30%, "Actif",
       IF(Tableau4[[#This Row],[Cohorte]]&lt;=25%, "Inactif", "À Vérifier")))</f>
        <v>Actif</v>
      </c>
    </row>
    <row r="849" spans="1:9" ht="29.5" customHeight="1" x14ac:dyDescent="0.35">
      <c r="A849" s="16" t="str">
        <f>IF(D849&lt;&gt;"","APP"&amp;TEXT(COUNTA($D$2:D849),"000"),"")</f>
        <v>APP848</v>
      </c>
      <c r="B849" s="17" t="str">
        <f>Individus[[#This Row],[ID_Individu]]</f>
        <v>IND848</v>
      </c>
      <c r="C849" s="17" t="str">
        <f>IFERROR(VLOOKUP(E849,Beneficiaires!B:C,2,FALSE),"Non trouvé")</f>
        <v>BEN023</v>
      </c>
      <c r="D849" s="17" t="str">
        <f>Consolication[[#This Row],[Nom et prénom 0 Name &amp; first name]]</f>
        <v>NGWEM MARIE DOMINIQUE</v>
      </c>
      <c r="E849" s="17" t="str">
        <f>VLOOKUP(D849,Consolidation!B:AA,2,FALSE)</f>
        <v>ASSOCIATION DES ENTREPRENEURS INGENIEUX D'AFRIQUE (ASENIA)</v>
      </c>
      <c r="F849" s="24" t="str" cm="1">
        <f t="array" ref="F849">_xlfn.XLOOKUP(Tableau4[[#This Row],[Nom_Beneficiaire]]&amp;H849,Classes!$D$2:$D$12000&amp;Classes!$E$2:$E$12000,Classes!$A$2:$A$12000)</f>
        <v>CLA018</v>
      </c>
      <c r="G849" s="17" t="str">
        <f>VLOOKUP(D849,Consolidation!B:AA,25,FALSE)</f>
        <v>V9Q2</v>
      </c>
      <c r="H849" s="40">
        <f>VLOOKUP(D849,Consolidation!$B$2:$AH$11999,23,FALSE)</f>
        <v>5</v>
      </c>
      <c r="I849" s="65" t="str">
        <f>IF(Tableau4[[#This Row],[Cohorte]]="", "Inactif",
    IF(Tableau4[[#This Row],[Cohorte]]&gt;=30%, "Actif",
       IF(Tableau4[[#This Row],[Cohorte]]&lt;=25%, "Inactif", "À Vérifier")))</f>
        <v>Actif</v>
      </c>
    </row>
    <row r="850" spans="1:9" ht="29.5" customHeight="1" x14ac:dyDescent="0.35">
      <c r="A850" s="16" t="str">
        <f>IF(D850&lt;&gt;"","APP"&amp;TEXT(COUNTA($D$2:D850),"000"),"")</f>
        <v>APP849</v>
      </c>
      <c r="B850" s="17" t="str">
        <f>Individus[[#This Row],[ID_Individu]]</f>
        <v>IND849</v>
      </c>
      <c r="C850" s="17" t="str">
        <f>IFERROR(VLOOKUP(E850,Beneficiaires!B:C,2,FALSE),"Non trouvé")</f>
        <v>BEN023</v>
      </c>
      <c r="D850" s="17" t="str">
        <f>Consolication[[#This Row],[Nom et prénom 0 Name &amp; first name]]</f>
        <v>NGOUBAYIE ARMELLE</v>
      </c>
      <c r="E850" s="17" t="str">
        <f>VLOOKUP(D850,Consolidation!B:AA,2,FALSE)</f>
        <v>ASSOCIATION DES ENTREPRENEURS INGENIEUX D'AFRIQUE (ASENIA)</v>
      </c>
      <c r="F850" s="24" t="str" cm="1">
        <f t="array" ref="F850">_xlfn.XLOOKUP(Tableau4[[#This Row],[Nom_Beneficiaire]]&amp;H850,Classes!$D$2:$D$12000&amp;Classes!$E$2:$E$12000,Classes!$A$2:$A$12000)</f>
        <v>CLA018</v>
      </c>
      <c r="G850" s="17" t="str">
        <f>VLOOKUP(D850,Consolidation!B:AA,25,FALSE)</f>
        <v>W26N</v>
      </c>
      <c r="H850" s="40">
        <f>VLOOKUP(D850,Consolidation!$B$2:$AH$11999,23,FALSE)</f>
        <v>5</v>
      </c>
      <c r="I850" s="65" t="str">
        <f>IF(Tableau4[[#This Row],[Cohorte]]="", "Inactif",
    IF(Tableau4[[#This Row],[Cohorte]]&gt;=30%, "Actif",
       IF(Tableau4[[#This Row],[Cohorte]]&lt;=25%, "Inactif", "À Vérifier")))</f>
        <v>Actif</v>
      </c>
    </row>
    <row r="851" spans="1:9" ht="29.5" customHeight="1" x14ac:dyDescent="0.35">
      <c r="A851" s="16" t="str">
        <f>IF(D851&lt;&gt;"","APP"&amp;TEXT(COUNTA($D$2:D851),"000"),"")</f>
        <v>APP850</v>
      </c>
      <c r="B851" s="17" t="str">
        <f>Individus[[#This Row],[ID_Individu]]</f>
        <v>IND850</v>
      </c>
      <c r="C851" s="17" t="str">
        <f>IFERROR(VLOOKUP(E851,Beneficiaires!B:C,2,FALSE),"Non trouvé")</f>
        <v>BEN023</v>
      </c>
      <c r="D851" s="17" t="str">
        <f>Consolication[[#This Row],[Nom et prénom 0 Name &amp; first name]]</f>
        <v>NGONO ZINGA JULIENNE SORELLE</v>
      </c>
      <c r="E851" s="17" t="str">
        <f>VLOOKUP(D851,Consolidation!B:AA,2,FALSE)</f>
        <v>ASSOCIATION DES ENTREPRENEURS INGENIEUX D'AFRIQUE (ASENIA)</v>
      </c>
      <c r="F851" s="24" t="str" cm="1">
        <f t="array" ref="F851">_xlfn.XLOOKUP(Tableau4[[#This Row],[Nom_Beneficiaire]]&amp;H851,Classes!$D$2:$D$12000&amp;Classes!$E$2:$E$12000,Classes!$A$2:$A$12000)</f>
        <v>CLA018</v>
      </c>
      <c r="G851" s="17" t="str">
        <f>VLOOKUP(D851,Consolidation!B:AA,25,FALSE)</f>
        <v>12QV</v>
      </c>
      <c r="H851" s="40">
        <f>VLOOKUP(D851,Consolidation!$B$2:$AH$11999,23,FALSE)</f>
        <v>5</v>
      </c>
      <c r="I851" s="65" t="str">
        <f>IF(Tableau4[[#This Row],[Cohorte]]="", "Inactif",
    IF(Tableau4[[#This Row],[Cohorte]]&gt;=30%, "Actif",
       IF(Tableau4[[#This Row],[Cohorte]]&lt;=25%, "Inactif", "À Vérifier")))</f>
        <v>Actif</v>
      </c>
    </row>
    <row r="852" spans="1:9" ht="29.5" customHeight="1" x14ac:dyDescent="0.35">
      <c r="A852" s="16" t="str">
        <f>IF(D852&lt;&gt;"","APP"&amp;TEXT(COUNTA($D$2:D852),"000"),"")</f>
        <v>APP851</v>
      </c>
      <c r="B852" s="17" t="str">
        <f>Individus[[#This Row],[ID_Individu]]</f>
        <v>IND851</v>
      </c>
      <c r="C852" s="17" t="str">
        <f>IFERROR(VLOOKUP(E852,Beneficiaires!B:C,2,FALSE),"Non trouvé")</f>
        <v>BEN023</v>
      </c>
      <c r="D852" s="17" t="str">
        <f>Consolication[[#This Row],[Nom et prénom 0 Name &amp; first name]]</f>
        <v>NGUETSOP RICHELLE CANOLLA</v>
      </c>
      <c r="E852" s="17" t="str">
        <f>VLOOKUP(D852,Consolidation!B:AA,2,FALSE)</f>
        <v>ASSOCIATION DES ENTREPRENEURS INGENIEUX D'AFRIQUE (ASENIA)</v>
      </c>
      <c r="F852" s="24" t="str" cm="1">
        <f t="array" ref="F852">_xlfn.XLOOKUP(Tableau4[[#This Row],[Nom_Beneficiaire]]&amp;H852,Classes!$D$2:$D$12000&amp;Classes!$E$2:$E$12000,Classes!$A$2:$A$12000)</f>
        <v>CLA018</v>
      </c>
      <c r="G852" s="17" t="str">
        <f>VLOOKUP(D852,Consolidation!B:AA,25,FALSE)</f>
        <v>M9U5</v>
      </c>
      <c r="H852" s="40">
        <f>VLOOKUP(D852,Consolidation!$B$2:$AH$11999,23,FALSE)</f>
        <v>5</v>
      </c>
      <c r="I852" s="65" t="str">
        <f>IF(Tableau4[[#This Row],[Cohorte]]="", "Inactif",
    IF(Tableau4[[#This Row],[Cohorte]]&gt;=30%, "Actif",
       IF(Tableau4[[#This Row],[Cohorte]]&lt;=25%, "Inactif", "À Vérifier")))</f>
        <v>Actif</v>
      </c>
    </row>
    <row r="853" spans="1:9" ht="29.5" customHeight="1" x14ac:dyDescent="0.35">
      <c r="A853" s="16" t="str">
        <f>IF(D853&lt;&gt;"","APP"&amp;TEXT(COUNTA($D$2:D853),"000"),"")</f>
        <v>APP852</v>
      </c>
      <c r="B853" s="17" t="str">
        <f>Individus[[#This Row],[ID_Individu]]</f>
        <v>IND852</v>
      </c>
      <c r="C853" s="17" t="str">
        <f>IFERROR(VLOOKUP(E853,Beneficiaires!B:C,2,FALSE),"Non trouvé")</f>
        <v>BEN023</v>
      </c>
      <c r="D853" s="17" t="str">
        <f>Consolication[[#This Row],[Nom et prénom 0 Name &amp; first name]]</f>
        <v>SONGUE MIRIELLE TECLAIRE</v>
      </c>
      <c r="E853" s="17" t="str">
        <f>VLOOKUP(D853,Consolidation!B:AA,2,FALSE)</f>
        <v>ASSOCIATION DES ENTREPRENEURS INGENIEUX D'AFRIQUE (ASENIA)</v>
      </c>
      <c r="F853" s="24" t="str" cm="1">
        <f t="array" ref="F853">_xlfn.XLOOKUP(Tableau4[[#This Row],[Nom_Beneficiaire]]&amp;H853,Classes!$D$2:$D$12000&amp;Classes!$E$2:$E$12000,Classes!$A$2:$A$12000)</f>
        <v>CLA018</v>
      </c>
      <c r="G853" s="17" t="str">
        <f>VLOOKUP(D853,Consolidation!B:AA,25,FALSE)</f>
        <v>OLU4</v>
      </c>
      <c r="H853" s="40">
        <f>VLOOKUP(D853,Consolidation!$B$2:$AH$11999,23,FALSE)</f>
        <v>5</v>
      </c>
      <c r="I853" s="65" t="str">
        <f>IF(Tableau4[[#This Row],[Cohorte]]="", "Inactif",
    IF(Tableau4[[#This Row],[Cohorte]]&gt;=30%, "Actif",
       IF(Tableau4[[#This Row],[Cohorte]]&lt;=25%, "Inactif", "À Vérifier")))</f>
        <v>Actif</v>
      </c>
    </row>
    <row r="854" spans="1:9" ht="29.5" customHeight="1" x14ac:dyDescent="0.35">
      <c r="A854" s="16" t="str">
        <f>IF(D854&lt;&gt;"","APP"&amp;TEXT(COUNTA($D$2:D854),"000"),"")</f>
        <v>APP853</v>
      </c>
      <c r="B854" s="17" t="str">
        <f>Individus[[#This Row],[ID_Individu]]</f>
        <v>IND853</v>
      </c>
      <c r="C854" s="17" t="str">
        <f>IFERROR(VLOOKUP(E854,Beneficiaires!B:C,2,FALSE),"Non trouvé")</f>
        <v>BEN023</v>
      </c>
      <c r="D854" s="17" t="str">
        <f>Consolication[[#This Row],[Nom et prénom 0 Name &amp; first name]]</f>
        <v>ANGOULA MANFOUO NORVELA</v>
      </c>
      <c r="E854" s="17" t="str">
        <f>VLOOKUP(D854,Consolidation!B:AA,2,FALSE)</f>
        <v>ASSOCIATION DES ENTREPRENEURS INGENIEUX D'AFRIQUE (ASENIA)</v>
      </c>
      <c r="F854" s="24" t="str" cm="1">
        <f t="array" ref="F854">_xlfn.XLOOKUP(Tableau4[[#This Row],[Nom_Beneficiaire]]&amp;H854,Classes!$D$2:$D$12000&amp;Classes!$E$2:$E$12000,Classes!$A$2:$A$12000)</f>
        <v>CLA028</v>
      </c>
      <c r="G854" s="17" t="str">
        <f>VLOOKUP(D854,Consolidation!B:AA,25,FALSE)</f>
        <v>O03G</v>
      </c>
      <c r="H854" s="40">
        <f>VLOOKUP(D854,Consolidation!$B$2:$AH$11999,23,FALSE)</f>
        <v>7</v>
      </c>
      <c r="I854" s="65" t="str">
        <f>IF(Tableau4[[#This Row],[Cohorte]]="", "Inactif",
    IF(Tableau4[[#This Row],[Cohorte]]&gt;=30%, "Actif",
       IF(Tableau4[[#This Row],[Cohorte]]&lt;=25%, "Inactif", "À Vérifier")))</f>
        <v>Actif</v>
      </c>
    </row>
    <row r="855" spans="1:9" ht="29.5" customHeight="1" x14ac:dyDescent="0.35">
      <c r="A855" s="16" t="str">
        <f>IF(D855&lt;&gt;"","APP"&amp;TEXT(COUNTA($D$2:D855),"000"),"")</f>
        <v>APP854</v>
      </c>
      <c r="B855" s="17" t="str">
        <f>Individus[[#This Row],[ID_Individu]]</f>
        <v>IND854</v>
      </c>
      <c r="C855" s="17" t="str">
        <f>IFERROR(VLOOKUP(E855,Beneficiaires!B:C,2,FALSE),"Non trouvé")</f>
        <v>BEN023</v>
      </c>
      <c r="D855" s="17" t="str">
        <f>Consolication[[#This Row],[Nom et prénom 0 Name &amp; first name]]</f>
        <v>NGAH MARIE AURELIE</v>
      </c>
      <c r="E855" s="17" t="str">
        <f>VLOOKUP(D855,Consolidation!B:AA,2,FALSE)</f>
        <v>ASSOCIATION DES ENTREPRENEURS INGENIEUX D'AFRIQUE (ASENIA)</v>
      </c>
      <c r="F855" s="24" t="str" cm="1">
        <f t="array" ref="F855">_xlfn.XLOOKUP(Tableau4[[#This Row],[Nom_Beneficiaire]]&amp;H855,Classes!$D$2:$D$12000&amp;Classes!$E$2:$E$12000,Classes!$A$2:$A$12000)</f>
        <v>CLA018</v>
      </c>
      <c r="G855" s="17" t="str">
        <f>VLOOKUP(D855,Consolidation!B:AA,25,FALSE)</f>
        <v>61X6</v>
      </c>
      <c r="H855" s="40">
        <f>VLOOKUP(D855,Consolidation!$B$2:$AH$11999,23,FALSE)</f>
        <v>5</v>
      </c>
      <c r="I855" s="65" t="str">
        <f>IF(Tableau4[[#This Row],[Cohorte]]="", "Inactif",
    IF(Tableau4[[#This Row],[Cohorte]]&gt;=30%, "Actif",
       IF(Tableau4[[#This Row],[Cohorte]]&lt;=25%, "Inactif", "À Vérifier")))</f>
        <v>Actif</v>
      </c>
    </row>
    <row r="856" spans="1:9" ht="29.5" customHeight="1" x14ac:dyDescent="0.35">
      <c r="A856" s="16" t="str">
        <f>IF(D856&lt;&gt;"","APP"&amp;TEXT(COUNTA($D$2:D856),"000"),"")</f>
        <v>APP855</v>
      </c>
      <c r="B856" s="17" t="str">
        <f>Individus[[#This Row],[ID_Individu]]</f>
        <v>IND855</v>
      </c>
      <c r="C856" s="17" t="str">
        <f>IFERROR(VLOOKUP(E856,Beneficiaires!B:C,2,FALSE),"Non trouvé")</f>
        <v>BEN023</v>
      </c>
      <c r="D856" s="17" t="str">
        <f>Consolication[[#This Row],[Nom et prénom 0 Name &amp; first name]]</f>
        <v>ANABA LEONTINE</v>
      </c>
      <c r="E856" s="17" t="str">
        <f>VLOOKUP(D856,Consolidation!B:AA,2,FALSE)</f>
        <v>ASSOCIATION DES ENTREPRENEURS INGENIEUX D'AFRIQUE (ASENIA)</v>
      </c>
      <c r="F856" s="24" t="str" cm="1">
        <f t="array" ref="F856">_xlfn.XLOOKUP(Tableau4[[#This Row],[Nom_Beneficiaire]]&amp;H856,Classes!$D$2:$D$12000&amp;Classes!$E$2:$E$12000,Classes!$A$2:$A$12000)</f>
        <v>CLA018</v>
      </c>
      <c r="G856" s="17" t="str">
        <f>VLOOKUP(D856,Consolidation!B:AA,25,FALSE)</f>
        <v>SFM1</v>
      </c>
      <c r="H856" s="40">
        <f>VLOOKUP(D856,Consolidation!$B$2:$AH$11999,23,FALSE)</f>
        <v>5</v>
      </c>
      <c r="I856" s="65" t="str">
        <f>IF(Tableau4[[#This Row],[Cohorte]]="", "Inactif",
    IF(Tableau4[[#This Row],[Cohorte]]&gt;=30%, "Actif",
       IF(Tableau4[[#This Row],[Cohorte]]&lt;=25%, "Inactif", "À Vérifier")))</f>
        <v>Actif</v>
      </c>
    </row>
    <row r="857" spans="1:9" ht="29.5" customHeight="1" x14ac:dyDescent="0.35">
      <c r="A857" s="16" t="str">
        <f>IF(D857&lt;&gt;"","APP"&amp;TEXT(COUNTA($D$2:D857),"000"),"")</f>
        <v>APP856</v>
      </c>
      <c r="B857" s="17" t="str">
        <f>Individus[[#This Row],[ID_Individu]]</f>
        <v>IND856</v>
      </c>
      <c r="C857" s="17" t="str">
        <f>IFERROR(VLOOKUP(E857,Beneficiaires!B:C,2,FALSE),"Non trouvé")</f>
        <v>BEN023</v>
      </c>
      <c r="D857" s="17" t="str">
        <f>Consolication[[#This Row],[Nom et prénom 0 Name &amp; first name]]</f>
        <v>MBASSI ATANGANA</v>
      </c>
      <c r="E857" s="17" t="str">
        <f>VLOOKUP(D857,Consolidation!B:AA,2,FALSE)</f>
        <v>ASSOCIATION DES ENTREPRENEURS INGENIEUX D'AFRIQUE (ASENIA)</v>
      </c>
      <c r="F857" s="24" t="str" cm="1">
        <f t="array" ref="F857">_xlfn.XLOOKUP(Tableau4[[#This Row],[Nom_Beneficiaire]]&amp;H857,Classes!$D$2:$D$12000&amp;Classes!$E$2:$E$12000,Classes!$A$2:$A$12000)</f>
        <v>CLA018</v>
      </c>
      <c r="G857" s="17" t="str">
        <f>VLOOKUP(D857,Consolidation!B:AA,25,FALSE)</f>
        <v>8W8K</v>
      </c>
      <c r="H857" s="40">
        <f>VLOOKUP(D857,Consolidation!$B$2:$AH$11999,23,FALSE)</f>
        <v>5</v>
      </c>
      <c r="I857" s="65" t="str">
        <f>IF(Tableau4[[#This Row],[Cohorte]]="", "Inactif",
    IF(Tableau4[[#This Row],[Cohorte]]&gt;=30%, "Actif",
       IF(Tableau4[[#This Row],[Cohorte]]&lt;=25%, "Inactif", "À Vérifier")))</f>
        <v>Actif</v>
      </c>
    </row>
    <row r="858" spans="1:9" ht="29.5" customHeight="1" x14ac:dyDescent="0.35">
      <c r="A858" s="16" t="str">
        <f>IF(D858&lt;&gt;"","APP"&amp;TEXT(COUNTA($D$2:D858),"000"),"")</f>
        <v>APP857</v>
      </c>
      <c r="B858" s="17" t="str">
        <f>Individus[[#This Row],[ID_Individu]]</f>
        <v>IND857</v>
      </c>
      <c r="C858" s="17" t="str">
        <f>IFERROR(VLOOKUP(E858,Beneficiaires!B:C,2,FALSE),"Non trouvé")</f>
        <v>BEN023</v>
      </c>
      <c r="D858" s="17" t="str">
        <f>Consolication[[#This Row],[Nom et prénom 0 Name &amp; first name]]</f>
        <v>ATEMENGUE MESSANGA ORNELA</v>
      </c>
      <c r="E858" s="17" t="str">
        <f>VLOOKUP(D858,Consolidation!B:AA,2,FALSE)</f>
        <v>ASSOCIATION DES ENTREPRENEURS INGENIEUX D'AFRIQUE (ASENIA)</v>
      </c>
      <c r="F858" s="24" t="str" cm="1">
        <f t="array" ref="F858">_xlfn.XLOOKUP(Tableau4[[#This Row],[Nom_Beneficiaire]]&amp;H858,Classes!$D$2:$D$12000&amp;Classes!$E$2:$E$12000,Classes!$A$2:$A$12000)</f>
        <v>CLA018</v>
      </c>
      <c r="G858" s="17" t="str">
        <f>VLOOKUP(D858,Consolidation!B:AA,25,FALSE)</f>
        <v>62GV</v>
      </c>
      <c r="H858" s="40">
        <f>VLOOKUP(D858,Consolidation!$B$2:$AH$11999,23,FALSE)</f>
        <v>5</v>
      </c>
      <c r="I858" s="65" t="str">
        <f>IF(Tableau4[[#This Row],[Cohorte]]="", "Inactif",
    IF(Tableau4[[#This Row],[Cohorte]]&gt;=30%, "Actif",
       IF(Tableau4[[#This Row],[Cohorte]]&lt;=25%, "Inactif", "À Vérifier")))</f>
        <v>Actif</v>
      </c>
    </row>
    <row r="859" spans="1:9" ht="29.5" customHeight="1" x14ac:dyDescent="0.35">
      <c r="A859" s="16" t="str">
        <f>IF(D859&lt;&gt;"","APP"&amp;TEXT(COUNTA($D$2:D859),"000"),"")</f>
        <v>APP858</v>
      </c>
      <c r="B859" s="17" t="str">
        <f>Individus[[#This Row],[ID_Individu]]</f>
        <v>IND858</v>
      </c>
      <c r="C859" s="17" t="str">
        <f>IFERROR(VLOOKUP(E859,Beneficiaires!B:C,2,FALSE),"Non trouvé")</f>
        <v>BEN023</v>
      </c>
      <c r="D859" s="17" t="str">
        <f>Consolication[[#This Row],[Nom et prénom 0 Name &amp; first name]]</f>
        <v>PENPEN MEGNIGAM BABETTE DIANE</v>
      </c>
      <c r="E859" s="17" t="str">
        <f>VLOOKUP(D859,Consolidation!B:AA,2,FALSE)</f>
        <v>ASSOCIATION DES ENTREPRENEURS INGENIEUX D'AFRIQUE (ASENIA)</v>
      </c>
      <c r="F859" s="24" t="str" cm="1">
        <f t="array" ref="F859">_xlfn.XLOOKUP(Tableau4[[#This Row],[Nom_Beneficiaire]]&amp;H859,Classes!$D$2:$D$12000&amp;Classes!$E$2:$E$12000,Classes!$A$2:$A$12000)</f>
        <v>CLA018</v>
      </c>
      <c r="G859" s="17" t="str">
        <f>VLOOKUP(D859,Consolidation!B:AA,25,FALSE)</f>
        <v>TJEH</v>
      </c>
      <c r="H859" s="40">
        <f>VLOOKUP(D859,Consolidation!$B$2:$AH$11999,23,FALSE)</f>
        <v>5</v>
      </c>
      <c r="I859" s="65" t="str">
        <f>IF(Tableau4[[#This Row],[Cohorte]]="", "Inactif",
    IF(Tableau4[[#This Row],[Cohorte]]&gt;=30%, "Actif",
       IF(Tableau4[[#This Row],[Cohorte]]&lt;=25%, "Inactif", "À Vérifier")))</f>
        <v>Actif</v>
      </c>
    </row>
    <row r="860" spans="1:9" ht="29.5" customHeight="1" x14ac:dyDescent="0.35">
      <c r="A860" s="16" t="str">
        <f>IF(D860&lt;&gt;"","APP"&amp;TEXT(COUNTA($D$2:D860),"000"),"")</f>
        <v>APP859</v>
      </c>
      <c r="B860" s="17" t="str">
        <f>Individus[[#This Row],[ID_Individu]]</f>
        <v>IND859</v>
      </c>
      <c r="C860" s="17" t="str">
        <f>IFERROR(VLOOKUP(E860,Beneficiaires!B:C,2,FALSE),"Non trouvé")</f>
        <v>BEN023</v>
      </c>
      <c r="D860" s="17" t="str">
        <f>Consolication[[#This Row],[Nom et prénom 0 Name &amp; first name]]</f>
        <v>TCHUINGWA TCHAPTCHET GAETAN</v>
      </c>
      <c r="E860" s="17" t="str">
        <f>VLOOKUP(D860,Consolidation!B:AA,2,FALSE)</f>
        <v>ASSOCIATION DES ENTREPRENEURS INGENIEUX D'AFRIQUE (ASENIA)</v>
      </c>
      <c r="F860" s="24" t="str" cm="1">
        <f t="array" ref="F860">_xlfn.XLOOKUP(Tableau4[[#This Row],[Nom_Beneficiaire]]&amp;H860,Classes!$D$2:$D$12000&amp;Classes!$E$2:$E$12000,Classes!$A$2:$A$12000)</f>
        <v>CLA018</v>
      </c>
      <c r="G860" s="17" t="str">
        <f>VLOOKUP(D860,Consolidation!B:AA,25,FALSE)</f>
        <v>37C8</v>
      </c>
      <c r="H860" s="40">
        <f>VLOOKUP(D860,Consolidation!$B$2:$AH$11999,23,FALSE)</f>
        <v>5</v>
      </c>
      <c r="I860" s="65" t="str">
        <f>IF(Tableau4[[#This Row],[Cohorte]]="", "Inactif",
    IF(Tableau4[[#This Row],[Cohorte]]&gt;=30%, "Actif",
       IF(Tableau4[[#This Row],[Cohorte]]&lt;=25%, "Inactif", "À Vérifier")))</f>
        <v>Actif</v>
      </c>
    </row>
    <row r="861" spans="1:9" ht="29.5" customHeight="1" x14ac:dyDescent="0.35">
      <c r="A861" s="16" t="str">
        <f>IF(D861&lt;&gt;"","APP"&amp;TEXT(COUNTA($D$2:D861),"000"),"")</f>
        <v>APP860</v>
      </c>
      <c r="B861" s="17" t="str">
        <f>Individus[[#This Row],[ID_Individu]]</f>
        <v>IND860</v>
      </c>
      <c r="C861" s="17" t="str">
        <f>IFERROR(VLOOKUP(E861,Beneficiaires!B:C,2,FALSE),"Non trouvé")</f>
        <v>BEN023</v>
      </c>
      <c r="D861" s="17" t="str">
        <f>Consolication[[#This Row],[Nom et prénom 0 Name &amp; first name]]</f>
        <v>KUIGOUA KOUENGOUA CORINE</v>
      </c>
      <c r="E861" s="17" t="str">
        <f>VLOOKUP(D861,Consolidation!B:AA,2,FALSE)</f>
        <v>ASSOCIATION DES ENTREPRENEURS INGENIEUX D'AFRIQUE (ASENIA)</v>
      </c>
      <c r="F861" s="24" t="str" cm="1">
        <f t="array" ref="F861">_xlfn.XLOOKUP(Tableau4[[#This Row],[Nom_Beneficiaire]]&amp;H861,Classes!$D$2:$D$12000&amp;Classes!$E$2:$E$12000,Classes!$A$2:$A$12000)</f>
        <v>CLA018</v>
      </c>
      <c r="G861" s="17" t="str">
        <f>VLOOKUP(D861,Consolidation!B:AA,25,FALSE)</f>
        <v>820B</v>
      </c>
      <c r="H861" s="40">
        <f>VLOOKUP(D861,Consolidation!$B$2:$AH$11999,23,FALSE)</f>
        <v>5</v>
      </c>
      <c r="I861" s="65" t="str">
        <f>IF(Tableau4[[#This Row],[Cohorte]]="", "Inactif",
    IF(Tableau4[[#This Row],[Cohorte]]&gt;=30%, "Actif",
       IF(Tableau4[[#This Row],[Cohorte]]&lt;=25%, "Inactif", "À Vérifier")))</f>
        <v>Actif</v>
      </c>
    </row>
    <row r="862" spans="1:9" ht="29.5" customHeight="1" x14ac:dyDescent="0.35">
      <c r="A862" s="16" t="str">
        <f>IF(D862&lt;&gt;"","APP"&amp;TEXT(COUNTA($D$2:D862),"000"),"")</f>
        <v>APP861</v>
      </c>
      <c r="B862" s="17" t="str">
        <f>Individus[[#This Row],[ID_Individu]]</f>
        <v>IND861</v>
      </c>
      <c r="C862" s="17" t="str">
        <f>IFERROR(VLOOKUP(E862,Beneficiaires!B:C,2,FALSE),"Non trouvé")</f>
        <v>BEN023</v>
      </c>
      <c r="D862" s="17" t="str">
        <f>Consolication[[#This Row],[Nom et prénom 0 Name &amp; first name]]</f>
        <v>BISSA EPSE NTAP GHYSLAINE NATHALIE</v>
      </c>
      <c r="E862" s="17" t="str">
        <f>VLOOKUP(D862,Consolidation!B:AA,2,FALSE)</f>
        <v>ASSOCIATION DES ENTREPRENEURS INGENIEUX D'AFRIQUE (ASENIA)</v>
      </c>
      <c r="F862" s="24" t="str" cm="1">
        <f t="array" ref="F862">_xlfn.XLOOKUP(Tableau4[[#This Row],[Nom_Beneficiaire]]&amp;H862,Classes!$D$2:$D$12000&amp;Classes!$E$2:$E$12000,Classes!$A$2:$A$12000)</f>
        <v>CLA018</v>
      </c>
      <c r="G862" s="17" t="str">
        <f>VLOOKUP(D862,Consolidation!B:AA,25,FALSE)</f>
        <v>ET9Z</v>
      </c>
      <c r="H862" s="40">
        <f>VLOOKUP(D862,Consolidation!$B$2:$AH$11999,23,FALSE)</f>
        <v>5</v>
      </c>
      <c r="I862" s="65" t="str">
        <f>IF(Tableau4[[#This Row],[Cohorte]]="", "Inactif",
    IF(Tableau4[[#This Row],[Cohorte]]&gt;=30%, "Actif",
       IF(Tableau4[[#This Row],[Cohorte]]&lt;=25%, "Inactif", "À Vérifier")))</f>
        <v>Actif</v>
      </c>
    </row>
    <row r="863" spans="1:9" ht="29.5" customHeight="1" x14ac:dyDescent="0.35">
      <c r="A863" s="16" t="str">
        <f>IF(D863&lt;&gt;"","APP"&amp;TEXT(COUNTA($D$2:D863),"000"),"")</f>
        <v>APP862</v>
      </c>
      <c r="B863" s="17" t="str">
        <f>Individus[[#This Row],[ID_Individu]]</f>
        <v>IND862</v>
      </c>
      <c r="C863" s="17" t="str">
        <f>IFERROR(VLOOKUP(E863,Beneficiaires!B:C,2,FALSE),"Non trouvé")</f>
        <v>BEN023</v>
      </c>
      <c r="D863" s="17" t="str">
        <f>Consolication[[#This Row],[Nom et prénom 0 Name &amp; first name]]</f>
        <v>EBO'O VOULA CHARLINE STEPHANIE</v>
      </c>
      <c r="E863" s="17" t="str">
        <f>VLOOKUP(D863,Consolidation!B:AA,2,FALSE)</f>
        <v>ASSOCIATION DES ENTREPRENEURS INGENIEUX D'AFRIQUE (ASENIA)</v>
      </c>
      <c r="F863" s="24" t="str" cm="1">
        <f t="array" ref="F863">_xlfn.XLOOKUP(Tableau4[[#This Row],[Nom_Beneficiaire]]&amp;H863,Classes!$D$2:$D$12000&amp;Classes!$E$2:$E$12000,Classes!$A$2:$A$12000)</f>
        <v>CLA018</v>
      </c>
      <c r="G863" s="17" t="str">
        <f>VLOOKUP(D863,Consolidation!B:AA,25,FALSE)</f>
        <v>M607</v>
      </c>
      <c r="H863" s="40">
        <f>VLOOKUP(D863,Consolidation!$B$2:$AH$11999,23,FALSE)</f>
        <v>5</v>
      </c>
      <c r="I863" s="65" t="str">
        <f>IF(Tableau4[[#This Row],[Cohorte]]="", "Inactif",
    IF(Tableau4[[#This Row],[Cohorte]]&gt;=30%, "Actif",
       IF(Tableau4[[#This Row],[Cohorte]]&lt;=25%, "Inactif", "À Vérifier")))</f>
        <v>Actif</v>
      </c>
    </row>
    <row r="864" spans="1:9" ht="29.5" customHeight="1" x14ac:dyDescent="0.35">
      <c r="A864" s="16" t="str">
        <f>IF(D864&lt;&gt;"","APP"&amp;TEXT(COUNTA($D$2:D864),"000"),"")</f>
        <v>APP863</v>
      </c>
      <c r="B864" s="17" t="str">
        <f>Individus[[#This Row],[ID_Individu]]</f>
        <v>IND863</v>
      </c>
      <c r="C864" s="17" t="str">
        <f>IFERROR(VLOOKUP(E864,Beneficiaires!B:C,2,FALSE),"Non trouvé")</f>
        <v>BEN023</v>
      </c>
      <c r="D864" s="17" t="str">
        <f>Consolication[[#This Row],[Nom et prénom 0 Name &amp; first name]]</f>
        <v>NDONGO SOPHIE CAROLE</v>
      </c>
      <c r="E864" s="17" t="str">
        <f>VLOOKUP(D864,Consolidation!B:AA,2,FALSE)</f>
        <v>ASSOCIATION DES ENTREPRENEURS INGENIEUX D'AFRIQUE (ASENIA)</v>
      </c>
      <c r="F864" s="24" t="str" cm="1">
        <f t="array" ref="F864">_xlfn.XLOOKUP(Tableau4[[#This Row],[Nom_Beneficiaire]]&amp;H864,Classes!$D$2:$D$12000&amp;Classes!$E$2:$E$12000,Classes!$A$2:$A$12000)</f>
        <v>CLA018</v>
      </c>
      <c r="G864" s="17" t="str">
        <f>VLOOKUP(D864,Consolidation!B:AA,25,FALSE)</f>
        <v>3XX7</v>
      </c>
      <c r="H864" s="40">
        <f>VLOOKUP(D864,Consolidation!$B$2:$AH$11999,23,FALSE)</f>
        <v>5</v>
      </c>
      <c r="I864" s="65" t="str">
        <f>IF(Tableau4[[#This Row],[Cohorte]]="", "Inactif",
    IF(Tableau4[[#This Row],[Cohorte]]&gt;=30%, "Actif",
       IF(Tableau4[[#This Row],[Cohorte]]&lt;=25%, "Inactif", "À Vérifier")))</f>
        <v>Actif</v>
      </c>
    </row>
    <row r="865" spans="1:9" ht="29.5" customHeight="1" x14ac:dyDescent="0.35">
      <c r="A865" s="16" t="str">
        <f>IF(D865&lt;&gt;"","APP"&amp;TEXT(COUNTA($D$2:D865),"000"),"")</f>
        <v>APP864</v>
      </c>
      <c r="B865" s="17" t="str">
        <f>Individus[[#This Row],[ID_Individu]]</f>
        <v>IND864</v>
      </c>
      <c r="C865" s="17" t="str">
        <f>IFERROR(VLOOKUP(E865,Beneficiaires!B:C,2,FALSE),"Non trouvé")</f>
        <v>BEN023</v>
      </c>
      <c r="D865" s="17" t="str">
        <f>Consolication[[#This Row],[Nom et prénom 0 Name &amp; first name]]</f>
        <v>APONGSE WOYEPITEH NJUELEH</v>
      </c>
      <c r="E865" s="17" t="str">
        <f>VLOOKUP(D865,Consolidation!B:AA,2,FALSE)</f>
        <v>ASSOCIATION DES ENTREPRENEURS INGENIEUX D'AFRIQUE (ASENIA)</v>
      </c>
      <c r="F865" s="24" t="str" cm="1">
        <f t="array" ref="F865">_xlfn.XLOOKUP(Tableau4[[#This Row],[Nom_Beneficiaire]]&amp;H865,Classes!$D$2:$D$12000&amp;Classes!$E$2:$E$12000,Classes!$A$2:$A$12000)</f>
        <v>CLA028</v>
      </c>
      <c r="G865" s="17" t="str">
        <f>VLOOKUP(D865,Consolidation!B:AA,25,FALSE)</f>
        <v>QS07</v>
      </c>
      <c r="H865" s="40">
        <f>VLOOKUP(D865,Consolidation!$B$2:$AH$11999,23,FALSE)</f>
        <v>7</v>
      </c>
      <c r="I865" s="65" t="str">
        <f>IF(Tableau4[[#This Row],[Cohorte]]="", "Inactif",
    IF(Tableau4[[#This Row],[Cohorte]]&gt;=30%, "Actif",
       IF(Tableau4[[#This Row],[Cohorte]]&lt;=25%, "Inactif", "À Vérifier")))</f>
        <v>Actif</v>
      </c>
    </row>
    <row r="866" spans="1:9" ht="29.5" customHeight="1" x14ac:dyDescent="0.35">
      <c r="A866" s="16" t="str">
        <f>IF(D866&lt;&gt;"","APP"&amp;TEXT(COUNTA($D$2:D866),"000"),"")</f>
        <v>APP865</v>
      </c>
      <c r="B866" s="17" t="str">
        <f>Individus[[#This Row],[ID_Individu]]</f>
        <v>IND865</v>
      </c>
      <c r="C866" s="17" t="str">
        <f>IFERROR(VLOOKUP(E866,Beneficiaires!B:C,2,FALSE),"Non trouvé")</f>
        <v>BEN023</v>
      </c>
      <c r="D866" s="17" t="str">
        <f>Consolication[[#This Row],[Nom et prénom 0 Name &amp; first name]]</f>
        <v>NGO NYECK SUZANNE SYNTHIA</v>
      </c>
      <c r="E866" s="17" t="str">
        <f>VLOOKUP(D866,Consolidation!B:AA,2,FALSE)</f>
        <v>ASSOCIATION DES ENTREPRENEURS INGENIEUX D'AFRIQUE (ASENIA)</v>
      </c>
      <c r="F866" s="24" t="str" cm="1">
        <f t="array" ref="F866">_xlfn.XLOOKUP(Tableau4[[#This Row],[Nom_Beneficiaire]]&amp;H866,Classes!$D$2:$D$12000&amp;Classes!$E$2:$E$12000,Classes!$A$2:$A$12000)</f>
        <v>CLA018</v>
      </c>
      <c r="G866" s="17" t="str">
        <f>VLOOKUP(D866,Consolidation!B:AA,25,FALSE)</f>
        <v>24X1</v>
      </c>
      <c r="H866" s="40">
        <f>VLOOKUP(D866,Consolidation!$B$2:$AH$11999,23,FALSE)</f>
        <v>5</v>
      </c>
      <c r="I866" s="65" t="str">
        <f>IF(Tableau4[[#This Row],[Cohorte]]="", "Inactif",
    IF(Tableau4[[#This Row],[Cohorte]]&gt;=30%, "Actif",
       IF(Tableau4[[#This Row],[Cohorte]]&lt;=25%, "Inactif", "À Vérifier")))</f>
        <v>Actif</v>
      </c>
    </row>
    <row r="867" spans="1:9" ht="29.5" customHeight="1" x14ac:dyDescent="0.35">
      <c r="A867" s="16" t="str">
        <f>IF(D867&lt;&gt;"","APP"&amp;TEXT(COUNTA($D$2:D867),"000"),"")</f>
        <v>APP866</v>
      </c>
      <c r="B867" s="17" t="str">
        <f>Individus[[#This Row],[ID_Individu]]</f>
        <v>IND866</v>
      </c>
      <c r="C867" s="17" t="str">
        <f>IFERROR(VLOOKUP(E867,Beneficiaires!B:C,2,FALSE),"Non trouvé")</f>
        <v>BEN023</v>
      </c>
      <c r="D867" s="17" t="str">
        <f>Consolication[[#This Row],[Nom et prénom 0 Name &amp; first name]]</f>
        <v>MELI NZOYEM ALVARO PAVEL</v>
      </c>
      <c r="E867" s="17" t="str">
        <f>VLOOKUP(D867,Consolidation!B:AA,2,FALSE)</f>
        <v>ASSOCIATION DES ENTREPRENEURS INGENIEUX D'AFRIQUE (ASENIA)</v>
      </c>
      <c r="F867" s="24" t="str" cm="1">
        <f t="array" ref="F867">_xlfn.XLOOKUP(Tableau4[[#This Row],[Nom_Beneficiaire]]&amp;H867,Classes!$D$2:$D$12000&amp;Classes!$E$2:$E$12000,Classes!$A$2:$A$12000)</f>
        <v>CLA028</v>
      </c>
      <c r="G867" s="17" t="str">
        <f>VLOOKUP(D867,Consolidation!B:AA,25,FALSE)</f>
        <v>562Q</v>
      </c>
      <c r="H867" s="40">
        <f>VLOOKUP(D867,Consolidation!$B$2:$AH$11999,23,FALSE)</f>
        <v>7</v>
      </c>
      <c r="I867" s="65" t="str">
        <f>IF(Tableau4[[#This Row],[Cohorte]]="", "Inactif",
    IF(Tableau4[[#This Row],[Cohorte]]&gt;=30%, "Actif",
       IF(Tableau4[[#This Row],[Cohorte]]&lt;=25%, "Inactif", "À Vérifier")))</f>
        <v>Actif</v>
      </c>
    </row>
    <row r="868" spans="1:9" ht="29.5" customHeight="1" x14ac:dyDescent="0.35">
      <c r="A868" s="16" t="str">
        <f>IF(D868&lt;&gt;"","APP"&amp;TEXT(COUNTA($D$2:D868),"000"),"")</f>
        <v>APP867</v>
      </c>
      <c r="B868" s="17" t="str">
        <f>Individus[[#This Row],[ID_Individu]]</f>
        <v>IND867</v>
      </c>
      <c r="C868" s="17" t="str">
        <f>IFERROR(VLOOKUP(E868,Beneficiaires!B:C,2,FALSE),"Non trouvé")</f>
        <v>BEN023</v>
      </c>
      <c r="D868" s="17" t="str">
        <f>Consolication[[#This Row],[Nom et prénom 0 Name &amp; first name]]</f>
        <v>MINDA JOSIANE</v>
      </c>
      <c r="E868" s="17" t="str">
        <f>VLOOKUP(D868,Consolidation!B:AA,2,FALSE)</f>
        <v>ASSOCIATION DES ENTREPRENEURS INGENIEUX D'AFRIQUE (ASENIA)</v>
      </c>
      <c r="F868" s="24" t="str" cm="1">
        <f t="array" ref="F868">_xlfn.XLOOKUP(Tableau4[[#This Row],[Nom_Beneficiaire]]&amp;H868,Classes!$D$2:$D$12000&amp;Classes!$E$2:$E$12000,Classes!$A$2:$A$12000)</f>
        <v>CLA018</v>
      </c>
      <c r="G868" s="17" t="str">
        <f>VLOOKUP(D868,Consolidation!B:AA,25,FALSE)</f>
        <v>9UI4</v>
      </c>
      <c r="H868" s="40">
        <f>VLOOKUP(D868,Consolidation!$B$2:$AH$11999,23,FALSE)</f>
        <v>5</v>
      </c>
      <c r="I868" s="65" t="str">
        <f>IF(Tableau4[[#This Row],[Cohorte]]="", "Inactif",
    IF(Tableau4[[#This Row],[Cohorte]]&gt;=30%, "Actif",
       IF(Tableau4[[#This Row],[Cohorte]]&lt;=25%, "Inactif", "À Vérifier")))</f>
        <v>Actif</v>
      </c>
    </row>
    <row r="869" spans="1:9" ht="29.5" customHeight="1" x14ac:dyDescent="0.35">
      <c r="A869" s="16" t="str">
        <f>IF(D869&lt;&gt;"","APP"&amp;TEXT(COUNTA($D$2:D869),"000"),"")</f>
        <v>APP868</v>
      </c>
      <c r="B869" s="17" t="str">
        <f>Individus[[#This Row],[ID_Individu]]</f>
        <v>IND868</v>
      </c>
      <c r="C869" s="17" t="str">
        <f>IFERROR(VLOOKUP(E869,Beneficiaires!B:C,2,FALSE),"Non trouvé")</f>
        <v>BEN023</v>
      </c>
      <c r="D869" s="17" t="str">
        <f>Consolication[[#This Row],[Nom et prénom 0 Name &amp; first name]]</f>
        <v>ONANA ONANA MURIEL LINDA SONIA</v>
      </c>
      <c r="E869" s="17" t="str">
        <f>VLOOKUP(D869,Consolidation!B:AA,2,FALSE)</f>
        <v>ASSOCIATION DES ENTREPRENEURS INGENIEUX D'AFRIQUE (ASENIA)</v>
      </c>
      <c r="F869" s="24" t="str" cm="1">
        <f t="array" ref="F869">_xlfn.XLOOKUP(Tableau4[[#This Row],[Nom_Beneficiaire]]&amp;H869,Classes!$D$2:$D$12000&amp;Classes!$E$2:$E$12000,Classes!$A$2:$A$12000)</f>
        <v>CLA018</v>
      </c>
      <c r="G869" s="17" t="str">
        <f>VLOOKUP(D869,Consolidation!B:AA,25,FALSE)</f>
        <v>HF92</v>
      </c>
      <c r="H869" s="40">
        <f>VLOOKUP(D869,Consolidation!$B$2:$AH$11999,23,FALSE)</f>
        <v>5</v>
      </c>
      <c r="I869" s="65" t="str">
        <f>IF(Tableau4[[#This Row],[Cohorte]]="", "Inactif",
    IF(Tableau4[[#This Row],[Cohorte]]&gt;=30%, "Actif",
       IF(Tableau4[[#This Row],[Cohorte]]&lt;=25%, "Inactif", "À Vérifier")))</f>
        <v>Actif</v>
      </c>
    </row>
    <row r="870" spans="1:9" ht="29.5" customHeight="1" x14ac:dyDescent="0.35">
      <c r="A870" s="16" t="str">
        <f>IF(D870&lt;&gt;"","APP"&amp;TEXT(COUNTA($D$2:D870),"000"),"")</f>
        <v>APP869</v>
      </c>
      <c r="B870" s="17" t="str">
        <f>Individus[[#This Row],[ID_Individu]]</f>
        <v>IND869</v>
      </c>
      <c r="C870" s="17" t="str">
        <f>IFERROR(VLOOKUP(E870,Beneficiaires!B:C,2,FALSE),"Non trouvé")</f>
        <v>BEN023</v>
      </c>
      <c r="D870" s="17" t="str">
        <f>Consolication[[#This Row],[Nom et prénom 0 Name &amp; first name]]</f>
        <v>BANTIO KENNE CABREL BLERIOT</v>
      </c>
      <c r="E870" s="17" t="str">
        <f>VLOOKUP(D870,Consolidation!B:AA,2,FALSE)</f>
        <v>ASSOCIATION DES ENTREPRENEURS INGENIEUX D'AFRIQUE (ASENIA)</v>
      </c>
      <c r="F870" s="24" t="str" cm="1">
        <f t="array" ref="F870">_xlfn.XLOOKUP(Tableau4[[#This Row],[Nom_Beneficiaire]]&amp;H870,Classes!$D$2:$D$12000&amp;Classes!$E$2:$E$12000,Classes!$A$2:$A$12000)</f>
        <v>CLA028</v>
      </c>
      <c r="G870" s="17" t="str">
        <f>VLOOKUP(D870,Consolidation!B:AA,25,FALSE)</f>
        <v>582D</v>
      </c>
      <c r="H870" s="40">
        <f>VLOOKUP(D870,Consolidation!$B$2:$AH$11999,23,FALSE)</f>
        <v>7</v>
      </c>
      <c r="I870" s="65" t="str">
        <f>IF(Tableau4[[#This Row],[Cohorte]]="", "Inactif",
    IF(Tableau4[[#This Row],[Cohorte]]&gt;=30%, "Actif",
       IF(Tableau4[[#This Row],[Cohorte]]&lt;=25%, "Inactif", "À Vérifier")))</f>
        <v>Actif</v>
      </c>
    </row>
    <row r="871" spans="1:9" ht="29.5" customHeight="1" x14ac:dyDescent="0.35">
      <c r="A871" s="16" t="str">
        <f>IF(D871&lt;&gt;"","APP"&amp;TEXT(COUNTA($D$2:D871),"000"),"")</f>
        <v>APP870</v>
      </c>
      <c r="B871" s="17" t="str">
        <f>Individus[[#This Row],[ID_Individu]]</f>
        <v>IND870</v>
      </c>
      <c r="C871" s="17" t="str">
        <f>IFERROR(VLOOKUP(E871,Beneficiaires!B:C,2,FALSE),"Non trouvé")</f>
        <v>BEN023</v>
      </c>
      <c r="D871" s="17" t="str">
        <f>Consolication[[#This Row],[Nom et prénom 0 Name &amp; first name]]</f>
        <v>SINTAT TONYE ALEX LUTHER</v>
      </c>
      <c r="E871" s="17" t="str">
        <f>VLOOKUP(D871,Consolidation!B:AA,2,FALSE)</f>
        <v>ASSOCIATION DES ENTREPRENEURS INGENIEUX D'AFRIQUE (ASENIA)</v>
      </c>
      <c r="F871" s="24" t="str" cm="1">
        <f t="array" ref="F871">_xlfn.XLOOKUP(Tableau4[[#This Row],[Nom_Beneficiaire]]&amp;H871,Classes!$D$2:$D$12000&amp;Classes!$E$2:$E$12000,Classes!$A$2:$A$12000)</f>
        <v>CLA028</v>
      </c>
      <c r="G871" s="17" t="str">
        <f>VLOOKUP(D871,Consolidation!B:AA,25,FALSE)</f>
        <v>8JL7</v>
      </c>
      <c r="H871" s="40">
        <f>VLOOKUP(D871,Consolidation!$B$2:$AH$11999,23,FALSE)</f>
        <v>7</v>
      </c>
      <c r="I871" s="65" t="str">
        <f>IF(Tableau4[[#This Row],[Cohorte]]="", "Inactif",
    IF(Tableau4[[#This Row],[Cohorte]]&gt;=30%, "Actif",
       IF(Tableau4[[#This Row],[Cohorte]]&lt;=25%, "Inactif", "À Vérifier")))</f>
        <v>Actif</v>
      </c>
    </row>
    <row r="872" spans="1:9" ht="29.5" customHeight="1" x14ac:dyDescent="0.35">
      <c r="A872" s="16" t="str">
        <f>IF(D872&lt;&gt;"","APP"&amp;TEXT(COUNTA($D$2:D872),"000"),"")</f>
        <v>APP871</v>
      </c>
      <c r="B872" s="17" t="str">
        <f>Individus[[#This Row],[ID_Individu]]</f>
        <v>IND871</v>
      </c>
      <c r="C872" s="17" t="str">
        <f>IFERROR(VLOOKUP(E872,Beneficiaires!B:C,2,FALSE),"Non trouvé")</f>
        <v>BEN023</v>
      </c>
      <c r="D872" s="17" t="str">
        <f>Consolication[[#This Row],[Nom et prénom 0 Name &amp; first name]]</f>
        <v>LUTEKE MUSHIYA Epse MFOCHIVE</v>
      </c>
      <c r="E872" s="17" t="str">
        <f>VLOOKUP(D872,Consolidation!B:AA,2,FALSE)</f>
        <v>ASSOCIATION DES ENTREPRENEURS INGENIEUX D'AFRIQUE (ASENIA)</v>
      </c>
      <c r="F872" s="24" t="str" cm="1">
        <f t="array" ref="F872">_xlfn.XLOOKUP(Tableau4[[#This Row],[Nom_Beneficiaire]]&amp;H872,Classes!$D$2:$D$12000&amp;Classes!$E$2:$E$12000,Classes!$A$2:$A$12000)</f>
        <v>CLA028</v>
      </c>
      <c r="G872" s="17" t="str">
        <f>VLOOKUP(D872,Consolidation!B:AA,25,FALSE)</f>
        <v>ZE43</v>
      </c>
      <c r="H872" s="40">
        <f>VLOOKUP(D872,Consolidation!$B$2:$AH$11999,23,FALSE)</f>
        <v>7</v>
      </c>
      <c r="I872" s="65" t="str">
        <f>IF(Tableau4[[#This Row],[Cohorte]]="", "Inactif",
    IF(Tableau4[[#This Row],[Cohorte]]&gt;=30%, "Actif",
       IF(Tableau4[[#This Row],[Cohorte]]&lt;=25%, "Inactif", "À Vérifier")))</f>
        <v>Actif</v>
      </c>
    </row>
    <row r="873" spans="1:9" ht="29.5" customHeight="1" x14ac:dyDescent="0.35">
      <c r="A873" s="16" t="str">
        <f>IF(D873&lt;&gt;"","APP"&amp;TEXT(COUNTA($D$2:D873),"000"),"")</f>
        <v>APP872</v>
      </c>
      <c r="B873" s="17" t="str">
        <f>Individus[[#This Row],[ID_Individu]]</f>
        <v>IND872</v>
      </c>
      <c r="C873" s="17" t="str">
        <f>IFERROR(VLOOKUP(E873,Beneficiaires!B:C,2,FALSE),"Non trouvé")</f>
        <v>BEN023</v>
      </c>
      <c r="D873" s="17" t="str">
        <f>Consolication[[#This Row],[Nom et prénom 0 Name &amp; first name]]</f>
        <v>MBE FRANCK FABIEN</v>
      </c>
      <c r="E873" s="17" t="str">
        <f>VLOOKUP(D873,Consolidation!B:AA,2,FALSE)</f>
        <v>ASSOCIATION DES ENTREPRENEURS INGENIEUX D'AFRIQUE (ASENIA)</v>
      </c>
      <c r="F873" s="24" t="str" cm="1">
        <f t="array" ref="F873">_xlfn.XLOOKUP(Tableau4[[#This Row],[Nom_Beneficiaire]]&amp;H873,Classes!$D$2:$D$12000&amp;Classes!$E$2:$E$12000,Classes!$A$2:$A$12000)</f>
        <v>CLA019</v>
      </c>
      <c r="G873" s="17" t="str">
        <f>VLOOKUP(D873,Consolidation!B:AA,25,FALSE)</f>
        <v>5P2G</v>
      </c>
      <c r="H873" s="40">
        <f>VLOOKUP(D873,Consolidation!$B$2:$AH$11999,23,FALSE)</f>
        <v>6</v>
      </c>
      <c r="I873" s="65" t="str">
        <f>IF(Tableau4[[#This Row],[Cohorte]]="", "Inactif",
    IF(Tableau4[[#This Row],[Cohorte]]&gt;=30%, "Actif",
       IF(Tableau4[[#This Row],[Cohorte]]&lt;=25%, "Inactif", "À Vérifier")))</f>
        <v>Actif</v>
      </c>
    </row>
    <row r="874" spans="1:9" ht="29.5" customHeight="1" x14ac:dyDescent="0.35">
      <c r="A874" s="16" t="str">
        <f>IF(D874&lt;&gt;"","APP"&amp;TEXT(COUNTA($D$2:D874),"000"),"")</f>
        <v>APP873</v>
      </c>
      <c r="B874" s="17" t="str">
        <f>Individus[[#This Row],[ID_Individu]]</f>
        <v>IND873</v>
      </c>
      <c r="C874" s="17" t="str">
        <f>IFERROR(VLOOKUP(E874,Beneficiaires!B:C,2,FALSE),"Non trouvé")</f>
        <v>BEN023</v>
      </c>
      <c r="D874" s="17" t="str">
        <f>Consolication[[#This Row],[Nom et prénom 0 Name &amp; first name]]</f>
        <v>NANA KEPSEU DERRICK</v>
      </c>
      <c r="E874" s="17" t="str">
        <f>VLOOKUP(D874,Consolidation!B:AA,2,FALSE)</f>
        <v>ASSOCIATION DES ENTREPRENEURS INGENIEUX D'AFRIQUE (ASENIA)</v>
      </c>
      <c r="F874" s="24" t="str" cm="1">
        <f t="array" ref="F874">_xlfn.XLOOKUP(Tableau4[[#This Row],[Nom_Beneficiaire]]&amp;H874,Classes!$D$2:$D$12000&amp;Classes!$E$2:$E$12000,Classes!$A$2:$A$12000)</f>
        <v>CLA019</v>
      </c>
      <c r="G874" s="17" t="str">
        <f>VLOOKUP(D874,Consolidation!B:AA,25,FALSE)</f>
        <v>685U</v>
      </c>
      <c r="H874" s="40">
        <f>VLOOKUP(D874,Consolidation!$B$2:$AH$11999,23,FALSE)</f>
        <v>6</v>
      </c>
      <c r="I874" s="65" t="str">
        <f>IF(Tableau4[[#This Row],[Cohorte]]="", "Inactif",
    IF(Tableau4[[#This Row],[Cohorte]]&gt;=30%, "Actif",
       IF(Tableau4[[#This Row],[Cohorte]]&lt;=25%, "Inactif", "À Vérifier")))</f>
        <v>Actif</v>
      </c>
    </row>
    <row r="875" spans="1:9" ht="29.5" customHeight="1" x14ac:dyDescent="0.35">
      <c r="A875" s="16" t="str">
        <f>IF(D875&lt;&gt;"","APP"&amp;TEXT(COUNTA($D$2:D875),"000"),"")</f>
        <v>APP874</v>
      </c>
      <c r="B875" s="17" t="str">
        <f>Individus[[#This Row],[ID_Individu]]</f>
        <v>IND874</v>
      </c>
      <c r="C875" s="17" t="str">
        <f>IFERROR(VLOOKUP(E875,Beneficiaires!B:C,2,FALSE),"Non trouvé")</f>
        <v>BEN023</v>
      </c>
      <c r="D875" s="17" t="str">
        <f>Consolication[[#This Row],[Nom et prénom 0 Name &amp; first name]]</f>
        <v>DIKOUM NGAN LOUISE BYZANCE</v>
      </c>
      <c r="E875" s="17" t="str">
        <f>VLOOKUP(D875,Consolidation!B:AA,2,FALSE)</f>
        <v>ASSOCIATION DES ENTREPRENEURS INGENIEUX D'AFRIQUE (ASENIA)</v>
      </c>
      <c r="F875" s="24" t="str" cm="1">
        <f t="array" ref="F875">_xlfn.XLOOKUP(Tableau4[[#This Row],[Nom_Beneficiaire]]&amp;H875,Classes!$D$2:$D$12000&amp;Classes!$E$2:$E$12000,Classes!$A$2:$A$12000)</f>
        <v>CLA019</v>
      </c>
      <c r="G875" s="17" t="str">
        <f>VLOOKUP(D875,Consolidation!B:AA,25,FALSE)</f>
        <v>DJO1</v>
      </c>
      <c r="H875" s="40">
        <f>VLOOKUP(D875,Consolidation!$B$2:$AH$11999,23,FALSE)</f>
        <v>6</v>
      </c>
      <c r="I875" s="65" t="str">
        <f>IF(Tableau4[[#This Row],[Cohorte]]="", "Inactif",
    IF(Tableau4[[#This Row],[Cohorte]]&gt;=30%, "Actif",
       IF(Tableau4[[#This Row],[Cohorte]]&lt;=25%, "Inactif", "À Vérifier")))</f>
        <v>Actif</v>
      </c>
    </row>
    <row r="876" spans="1:9" ht="29.5" customHeight="1" x14ac:dyDescent="0.35">
      <c r="A876" s="16" t="str">
        <f>IF(D876&lt;&gt;"","APP"&amp;TEXT(COUNTA($D$2:D876),"000"),"")</f>
        <v>APP875</v>
      </c>
      <c r="B876" s="17" t="str">
        <f>Individus[[#This Row],[ID_Individu]]</f>
        <v>IND875</v>
      </c>
      <c r="C876" s="17" t="str">
        <f>IFERROR(VLOOKUP(E876,Beneficiaires!B:C,2,FALSE),"Non trouvé")</f>
        <v>BEN023</v>
      </c>
      <c r="D876" s="17" t="str">
        <f>Consolication[[#This Row],[Nom et prénom 0 Name &amp; first name]]</f>
        <v>MBATSOGO MBATSOGO. M</v>
      </c>
      <c r="E876" s="17" t="str">
        <f>VLOOKUP(D876,Consolidation!B:AA,2,FALSE)</f>
        <v>ASSOCIATION DES ENTREPRENEURS INGENIEUX D'AFRIQUE (ASENIA)</v>
      </c>
      <c r="F876" s="24" t="str" cm="1">
        <f t="array" ref="F876">_xlfn.XLOOKUP(Tableau4[[#This Row],[Nom_Beneficiaire]]&amp;H876,Classes!$D$2:$D$12000&amp;Classes!$E$2:$E$12000,Classes!$A$2:$A$12000)</f>
        <v>CLA019</v>
      </c>
      <c r="G876" s="17" t="str">
        <f>VLOOKUP(D876,Consolidation!B:AA,25,FALSE)</f>
        <v>245H</v>
      </c>
      <c r="H876" s="40">
        <f>VLOOKUP(D876,Consolidation!$B$2:$AH$11999,23,FALSE)</f>
        <v>6</v>
      </c>
      <c r="I876" s="65" t="str">
        <f>IF(Tableau4[[#This Row],[Cohorte]]="", "Inactif",
    IF(Tableau4[[#This Row],[Cohorte]]&gt;=30%, "Actif",
       IF(Tableau4[[#This Row],[Cohorte]]&lt;=25%, "Inactif", "À Vérifier")))</f>
        <v>Actif</v>
      </c>
    </row>
    <row r="877" spans="1:9" ht="29.5" customHeight="1" x14ac:dyDescent="0.35">
      <c r="A877" s="16" t="str">
        <f>IF(D877&lt;&gt;"","APP"&amp;TEXT(COUNTA($D$2:D877),"000"),"")</f>
        <v>APP876</v>
      </c>
      <c r="B877" s="17" t="str">
        <f>Individus[[#This Row],[ID_Individu]]</f>
        <v>IND876</v>
      </c>
      <c r="C877" s="17" t="str">
        <f>IFERROR(VLOOKUP(E877,Beneficiaires!B:C,2,FALSE),"Non trouvé")</f>
        <v>BEN023</v>
      </c>
      <c r="D877" s="17" t="str">
        <f>Consolication[[#This Row],[Nom et prénom 0 Name &amp; first name]]</f>
        <v>NSAS NSAS MAGDALA</v>
      </c>
      <c r="E877" s="17" t="str">
        <f>VLOOKUP(D877,Consolidation!B:AA,2,FALSE)</f>
        <v>ASSOCIATION DES ENTREPRENEURS INGENIEUX D'AFRIQUE (ASENIA)</v>
      </c>
      <c r="F877" s="24" t="str" cm="1">
        <f t="array" ref="F877">_xlfn.XLOOKUP(Tableau4[[#This Row],[Nom_Beneficiaire]]&amp;H877,Classes!$D$2:$D$12000&amp;Classes!$E$2:$E$12000,Classes!$A$2:$A$12000)</f>
        <v>CLA019</v>
      </c>
      <c r="G877" s="17" t="str">
        <f>VLOOKUP(D877,Consolidation!B:AA,25,FALSE)</f>
        <v>8I6H</v>
      </c>
      <c r="H877" s="40">
        <f>VLOOKUP(D877,Consolidation!$B$2:$AH$11999,23,FALSE)</f>
        <v>6</v>
      </c>
      <c r="I877" s="65" t="str">
        <f>IF(Tableau4[[#This Row],[Cohorte]]="", "Inactif",
    IF(Tableau4[[#This Row],[Cohorte]]&gt;=30%, "Actif",
       IF(Tableau4[[#This Row],[Cohorte]]&lt;=25%, "Inactif", "À Vérifier")))</f>
        <v>Actif</v>
      </c>
    </row>
    <row r="878" spans="1:9" ht="29.5" customHeight="1" x14ac:dyDescent="0.35">
      <c r="A878" s="16" t="str">
        <f>IF(D878&lt;&gt;"","APP"&amp;TEXT(COUNTA($D$2:D878),"000"),"")</f>
        <v>APP877</v>
      </c>
      <c r="B878" s="17" t="str">
        <f>Individus[[#This Row],[ID_Individu]]</f>
        <v>IND877</v>
      </c>
      <c r="C878" s="17" t="str">
        <f>IFERROR(VLOOKUP(E878,Beneficiaires!B:C,2,FALSE),"Non trouvé")</f>
        <v>BEN023</v>
      </c>
      <c r="D878" s="17" t="str">
        <f>Consolication[[#This Row],[Nom et prénom 0 Name &amp; first name]]</f>
        <v>MBELL EDONGO ANAIS</v>
      </c>
      <c r="E878" s="17" t="str">
        <f>VLOOKUP(D878,Consolidation!B:AA,2,FALSE)</f>
        <v>ASSOCIATION DES ENTREPRENEURS INGENIEUX D'AFRIQUE (ASENIA)</v>
      </c>
      <c r="F878" s="24" t="str" cm="1">
        <f t="array" ref="F878">_xlfn.XLOOKUP(Tableau4[[#This Row],[Nom_Beneficiaire]]&amp;H878,Classes!$D$2:$D$12000&amp;Classes!$E$2:$E$12000,Classes!$A$2:$A$12000)</f>
        <v>CLA019</v>
      </c>
      <c r="G878" s="17" t="str">
        <f>VLOOKUP(D878,Consolidation!B:AA,25,FALSE)</f>
        <v>57D3</v>
      </c>
      <c r="H878" s="40">
        <f>VLOOKUP(D878,Consolidation!$B$2:$AH$11999,23,FALSE)</f>
        <v>6</v>
      </c>
      <c r="I878" s="65" t="str">
        <f>IF(Tableau4[[#This Row],[Cohorte]]="", "Inactif",
    IF(Tableau4[[#This Row],[Cohorte]]&gt;=30%, "Actif",
       IF(Tableau4[[#This Row],[Cohorte]]&lt;=25%, "Inactif", "À Vérifier")))</f>
        <v>Actif</v>
      </c>
    </row>
    <row r="879" spans="1:9" ht="29.5" customHeight="1" x14ac:dyDescent="0.35">
      <c r="A879" s="16" t="str">
        <f>IF(D879&lt;&gt;"","APP"&amp;TEXT(COUNTA($D$2:D879),"000"),"")</f>
        <v>APP878</v>
      </c>
      <c r="B879" s="17" t="str">
        <f>Individus[[#This Row],[ID_Individu]]</f>
        <v>IND878</v>
      </c>
      <c r="C879" s="17" t="str">
        <f>IFERROR(VLOOKUP(E879,Beneficiaires!B:C,2,FALSE),"Non trouvé")</f>
        <v>BEN023</v>
      </c>
      <c r="D879" s="17" t="str">
        <f>Consolication[[#This Row],[Nom et prénom 0 Name &amp; first name]]</f>
        <v>NJIMI MENKEKOM SANDRINE</v>
      </c>
      <c r="E879" s="17" t="str">
        <f>VLOOKUP(D879,Consolidation!B:AA,2,FALSE)</f>
        <v>ASSOCIATION DES ENTREPRENEURS INGENIEUX D'AFRIQUE (ASENIA)</v>
      </c>
      <c r="F879" s="24" t="str" cm="1">
        <f t="array" ref="F879">_xlfn.XLOOKUP(Tableau4[[#This Row],[Nom_Beneficiaire]]&amp;H879,Classes!$D$2:$D$12000&amp;Classes!$E$2:$E$12000,Classes!$A$2:$A$12000)</f>
        <v>CLA019</v>
      </c>
      <c r="G879" s="17" t="str">
        <f>VLOOKUP(D879,Consolidation!B:AA,25,FALSE)</f>
        <v>43NL</v>
      </c>
      <c r="H879" s="40">
        <f>VLOOKUP(D879,Consolidation!$B$2:$AH$11999,23,FALSE)</f>
        <v>6</v>
      </c>
      <c r="I879" s="65" t="str">
        <f>IF(Tableau4[[#This Row],[Cohorte]]="", "Inactif",
    IF(Tableau4[[#This Row],[Cohorte]]&gt;=30%, "Actif",
       IF(Tableau4[[#This Row],[Cohorte]]&lt;=25%, "Inactif", "À Vérifier")))</f>
        <v>Actif</v>
      </c>
    </row>
    <row r="880" spans="1:9" ht="29.5" customHeight="1" x14ac:dyDescent="0.35">
      <c r="A880" s="16" t="str">
        <f>IF(D880&lt;&gt;"","APP"&amp;TEXT(COUNTA($D$2:D880),"000"),"")</f>
        <v>APP879</v>
      </c>
      <c r="B880" s="17" t="str">
        <f>Individus[[#This Row],[ID_Individu]]</f>
        <v>IND879</v>
      </c>
      <c r="C880" s="17" t="str">
        <f>IFERROR(VLOOKUP(E880,Beneficiaires!B:C,2,FALSE),"Non trouvé")</f>
        <v>BEN023</v>
      </c>
      <c r="D880" s="17" t="str">
        <f>Consolication[[#This Row],[Nom et prénom 0 Name &amp; first name]]</f>
        <v>BONDJA NJIKAM HIBRAHIM</v>
      </c>
      <c r="E880" s="17" t="str">
        <f>VLOOKUP(D880,Consolidation!B:AA,2,FALSE)</f>
        <v>ASSOCIATION DES ENTREPRENEURS INGENIEUX D'AFRIQUE (ASENIA)</v>
      </c>
      <c r="F880" s="24" t="str" cm="1">
        <f t="array" ref="F880">_xlfn.XLOOKUP(Tableau4[[#This Row],[Nom_Beneficiaire]]&amp;H880,Classes!$D$2:$D$12000&amp;Classes!$E$2:$E$12000,Classes!$A$2:$A$12000)</f>
        <v>CLA019</v>
      </c>
      <c r="G880" s="17" t="str">
        <f>VLOOKUP(D880,Consolidation!B:AA,25,FALSE)</f>
        <v>NI7S</v>
      </c>
      <c r="H880" s="40">
        <f>VLOOKUP(D880,Consolidation!$B$2:$AH$11999,23,FALSE)</f>
        <v>6</v>
      </c>
      <c r="I880" s="65" t="str">
        <f>IF(Tableau4[[#This Row],[Cohorte]]="", "Inactif",
    IF(Tableau4[[#This Row],[Cohorte]]&gt;=30%, "Actif",
       IF(Tableau4[[#This Row],[Cohorte]]&lt;=25%, "Inactif", "À Vérifier")))</f>
        <v>Actif</v>
      </c>
    </row>
    <row r="881" spans="1:9" ht="29.5" customHeight="1" x14ac:dyDescent="0.35">
      <c r="A881" s="16" t="str">
        <f>IF(D881&lt;&gt;"","APP"&amp;TEXT(COUNTA($D$2:D881),"000"),"")</f>
        <v>APP880</v>
      </c>
      <c r="B881" s="17" t="str">
        <f>Individus[[#This Row],[ID_Individu]]</f>
        <v>IND880</v>
      </c>
      <c r="C881" s="17" t="str">
        <f>IFERROR(VLOOKUP(E881,Beneficiaires!B:C,2,FALSE),"Non trouvé")</f>
        <v>BEN023</v>
      </c>
      <c r="D881" s="17" t="str">
        <f>Consolication[[#This Row],[Nom et prénom 0 Name &amp; first name]]</f>
        <v>NTAP EKOUE PAUL EMMANUEL</v>
      </c>
      <c r="E881" s="17" t="str">
        <f>VLOOKUP(D881,Consolidation!B:AA,2,FALSE)</f>
        <v>ASSOCIATION DES ENTREPRENEURS INGENIEUX D'AFRIQUE (ASENIA)</v>
      </c>
      <c r="F881" s="24" t="str" cm="1">
        <f t="array" ref="F881">_xlfn.XLOOKUP(Tableau4[[#This Row],[Nom_Beneficiaire]]&amp;H881,Classes!$D$2:$D$12000&amp;Classes!$E$2:$E$12000,Classes!$A$2:$A$12000)</f>
        <v>CLA018</v>
      </c>
      <c r="G881" s="17" t="str">
        <f>VLOOKUP(D881,Consolidation!B:AA,25,FALSE)</f>
        <v>V924</v>
      </c>
      <c r="H881" s="40">
        <f>VLOOKUP(D881,Consolidation!$B$2:$AH$11999,23,FALSE)</f>
        <v>5</v>
      </c>
      <c r="I881" s="65" t="str">
        <f>IF(Tableau4[[#This Row],[Cohorte]]="", "Inactif",
    IF(Tableau4[[#This Row],[Cohorte]]&gt;=30%, "Actif",
       IF(Tableau4[[#This Row],[Cohorte]]&lt;=25%, "Inactif", "À Vérifier")))</f>
        <v>Actif</v>
      </c>
    </row>
    <row r="882" spans="1:9" ht="29.5" customHeight="1" x14ac:dyDescent="0.35">
      <c r="A882" s="16" t="str">
        <f>IF(D882&lt;&gt;"","APP"&amp;TEXT(COUNTA($D$2:D882),"000"),"")</f>
        <v>APP881</v>
      </c>
      <c r="B882" s="17" t="str">
        <f>Individus[[#This Row],[ID_Individu]]</f>
        <v>IND881</v>
      </c>
      <c r="C882" s="17" t="str">
        <f>IFERROR(VLOOKUP(E882,Beneficiaires!B:C,2,FALSE),"Non trouvé")</f>
        <v>BEN023</v>
      </c>
      <c r="D882" s="17" t="str">
        <f>Consolication[[#This Row],[Nom et prénom 0 Name &amp; first name]]</f>
        <v>JAM YOBO RENEE DADDY</v>
      </c>
      <c r="E882" s="17" t="str">
        <f>VLOOKUP(D882,Consolidation!B:AA,2,FALSE)</f>
        <v>ASSOCIATION DES ENTREPRENEURS INGENIEUX D'AFRIQUE (ASENIA)</v>
      </c>
      <c r="F882" s="24" t="str" cm="1">
        <f t="array" ref="F882">_xlfn.XLOOKUP(Tableau4[[#This Row],[Nom_Beneficiaire]]&amp;H882,Classes!$D$2:$D$12000&amp;Classes!$E$2:$E$12000,Classes!$A$2:$A$12000)</f>
        <v>CLA019</v>
      </c>
      <c r="G882" s="17" t="str">
        <f>VLOOKUP(D882,Consolidation!B:AA,25,FALSE)</f>
        <v>558Y</v>
      </c>
      <c r="H882" s="40">
        <f>VLOOKUP(D882,Consolidation!$B$2:$AH$11999,23,FALSE)</f>
        <v>6</v>
      </c>
      <c r="I882" s="65" t="str">
        <f>IF(Tableau4[[#This Row],[Cohorte]]="", "Inactif",
    IF(Tableau4[[#This Row],[Cohorte]]&gt;=30%, "Actif",
       IF(Tableau4[[#This Row],[Cohorte]]&lt;=25%, "Inactif", "À Vérifier")))</f>
        <v>Actif</v>
      </c>
    </row>
    <row r="883" spans="1:9" ht="29.5" customHeight="1" x14ac:dyDescent="0.35">
      <c r="A883" s="16" t="str">
        <f>IF(D883&lt;&gt;"","APP"&amp;TEXT(COUNTA($D$2:D883),"000"),"")</f>
        <v>APP882</v>
      </c>
      <c r="B883" s="17" t="str">
        <f>Individus[[#This Row],[ID_Individu]]</f>
        <v>IND882</v>
      </c>
      <c r="C883" s="17" t="str">
        <f>IFERROR(VLOOKUP(E883,Beneficiaires!B:C,2,FALSE),"Non trouvé")</f>
        <v>BEN023</v>
      </c>
      <c r="D883" s="17" t="str">
        <f>Consolication[[#This Row],[Nom et prénom 0 Name &amp; first name]]</f>
        <v>MBALLA ATANGANA FREDERIQUE DIANE</v>
      </c>
      <c r="E883" s="17" t="str">
        <f>VLOOKUP(D883,Consolidation!B:AA,2,FALSE)</f>
        <v>ASSOCIATION DES ENTREPRENEURS INGENIEUX D'AFRIQUE (ASENIA)</v>
      </c>
      <c r="F883" s="24" t="str" cm="1">
        <f t="array" ref="F883">_xlfn.XLOOKUP(Tableau4[[#This Row],[Nom_Beneficiaire]]&amp;H883,Classes!$D$2:$D$12000&amp;Classes!$E$2:$E$12000,Classes!$A$2:$A$12000)</f>
        <v>CLA019</v>
      </c>
      <c r="G883" s="17" t="str">
        <f>VLOOKUP(D883,Consolidation!B:AA,25,FALSE)</f>
        <v>Z6P2</v>
      </c>
      <c r="H883" s="40">
        <f>VLOOKUP(D883,Consolidation!$B$2:$AH$11999,23,FALSE)</f>
        <v>6</v>
      </c>
      <c r="I883" s="65" t="str">
        <f>IF(Tableau4[[#This Row],[Cohorte]]="", "Inactif",
    IF(Tableau4[[#This Row],[Cohorte]]&gt;=30%, "Actif",
       IF(Tableau4[[#This Row],[Cohorte]]&lt;=25%, "Inactif", "À Vérifier")))</f>
        <v>Actif</v>
      </c>
    </row>
    <row r="884" spans="1:9" ht="29.5" customHeight="1" x14ac:dyDescent="0.35">
      <c r="A884" s="16" t="str">
        <f>IF(D884&lt;&gt;"","APP"&amp;TEXT(COUNTA($D$2:D884),"000"),"")</f>
        <v>APP883</v>
      </c>
      <c r="B884" s="17" t="str">
        <f>Individus[[#This Row],[ID_Individu]]</f>
        <v>IND883</v>
      </c>
      <c r="C884" s="17" t="str">
        <f>IFERROR(VLOOKUP(E884,Beneficiaires!B:C,2,FALSE),"Non trouvé")</f>
        <v>BEN023</v>
      </c>
      <c r="D884" s="17" t="str">
        <f>Consolication[[#This Row],[Nom et prénom 0 Name &amp; first name]]</f>
        <v>AYANGMA AYANGMA JANVIER</v>
      </c>
      <c r="E884" s="17" t="str">
        <f>VLOOKUP(D884,Consolidation!B:AA,2,FALSE)</f>
        <v>ASSOCIATION DES ENTREPRENEURS INGENIEUX D'AFRIQUE (ASENIA)</v>
      </c>
      <c r="F884" s="24" t="str" cm="1">
        <f t="array" ref="F884">_xlfn.XLOOKUP(Tableau4[[#This Row],[Nom_Beneficiaire]]&amp;H884,Classes!$D$2:$D$12000&amp;Classes!$E$2:$E$12000,Classes!$A$2:$A$12000)</f>
        <v>CLA019</v>
      </c>
      <c r="G884" s="17" t="str">
        <f>VLOOKUP(D884,Consolidation!B:AA,25,FALSE)</f>
        <v>7YH2</v>
      </c>
      <c r="H884" s="40">
        <f>VLOOKUP(D884,Consolidation!$B$2:$AH$11999,23,FALSE)</f>
        <v>6</v>
      </c>
      <c r="I884" s="65" t="str">
        <f>IF(Tableau4[[#This Row],[Cohorte]]="", "Inactif",
    IF(Tableau4[[#This Row],[Cohorte]]&gt;=30%, "Actif",
       IF(Tableau4[[#This Row],[Cohorte]]&lt;=25%, "Inactif", "À Vérifier")))</f>
        <v>Actif</v>
      </c>
    </row>
    <row r="885" spans="1:9" ht="29.5" customHeight="1" x14ac:dyDescent="0.35">
      <c r="A885" s="16" t="str">
        <f>IF(D885&lt;&gt;"","APP"&amp;TEXT(COUNTA($D$2:D885),"000"),"")</f>
        <v>APP884</v>
      </c>
      <c r="B885" s="17" t="str">
        <f>Individus[[#This Row],[ID_Individu]]</f>
        <v>IND884</v>
      </c>
      <c r="C885" s="17" t="str">
        <f>IFERROR(VLOOKUP(E885,Beneficiaires!B:C,2,FALSE),"Non trouvé")</f>
        <v>BEN023</v>
      </c>
      <c r="D885" s="17" t="str">
        <f>Consolication[[#This Row],[Nom et prénom 0 Name &amp; first name]]</f>
        <v>AYA NGOVE DIANE</v>
      </c>
      <c r="E885" s="17" t="str">
        <f>VLOOKUP(D885,Consolidation!B:AA,2,FALSE)</f>
        <v>ASSOCIATION DES ENTREPRENEURS INGENIEUX D'AFRIQUE (ASENIA)</v>
      </c>
      <c r="F885" s="24" t="str" cm="1">
        <f t="array" ref="F885">_xlfn.XLOOKUP(Tableau4[[#This Row],[Nom_Beneficiaire]]&amp;H885,Classes!$D$2:$D$12000&amp;Classes!$E$2:$E$12000,Classes!$A$2:$A$12000)</f>
        <v>CLA019</v>
      </c>
      <c r="G885" s="17" t="str">
        <f>VLOOKUP(D885,Consolidation!B:AA,25,FALSE)</f>
        <v>4V0F</v>
      </c>
      <c r="H885" s="40">
        <f>VLOOKUP(D885,Consolidation!$B$2:$AH$11999,23,FALSE)</f>
        <v>6</v>
      </c>
      <c r="I885" s="65" t="str">
        <f>IF(Tableau4[[#This Row],[Cohorte]]="", "Inactif",
    IF(Tableau4[[#This Row],[Cohorte]]&gt;=30%, "Actif",
       IF(Tableau4[[#This Row],[Cohorte]]&lt;=25%, "Inactif", "À Vérifier")))</f>
        <v>Actif</v>
      </c>
    </row>
    <row r="886" spans="1:9" ht="29.5" customHeight="1" x14ac:dyDescent="0.35">
      <c r="A886" s="16" t="str">
        <f>IF(D886&lt;&gt;"","APP"&amp;TEXT(COUNTA($D$2:D886),"000"),"")</f>
        <v>APP885</v>
      </c>
      <c r="B886" s="17" t="str">
        <f>Individus[[#This Row],[ID_Individu]]</f>
        <v>IND885</v>
      </c>
      <c r="C886" s="17" t="str">
        <f>IFERROR(VLOOKUP(E886,Beneficiaires!B:C,2,FALSE),"Non trouvé")</f>
        <v>BEN001</v>
      </c>
      <c r="D886" s="17" t="str">
        <f>Consolication[[#This Row],[Nom et prénom 0 Name &amp; first name]]</f>
        <v>AMBE MILDRED NGEM</v>
      </c>
      <c r="E886" s="17" t="str">
        <f>VLOOKUP(D886,Consolidation!B:AA,2,FALSE)</f>
        <v>PROMINENT YOUTH FOR EFFICIENT DEVELOPMENT AND MUTUAL ASSISTANCE CIG</v>
      </c>
      <c r="F886" s="24" t="str" cm="1">
        <f t="array" ref="F886">_xlfn.XLOOKUP(Tableau4[[#This Row],[Nom_Beneficiaire]]&amp;H886,Classes!$D$2:$D$12000&amp;Classes!$E$2:$E$12000,Classes!$A$2:$A$12000)</f>
        <v>CLA025</v>
      </c>
      <c r="G886" s="17" t="str">
        <f>VLOOKUP(D886,Consolidation!B:AA,25,FALSE)</f>
        <v>WN5Y</v>
      </c>
      <c r="H886" s="40">
        <f>VLOOKUP(D886,Consolidation!$B$2:$AH$11999,23,FALSE)</f>
        <v>1</v>
      </c>
      <c r="I886" s="65" t="str">
        <f>IF(Tableau4[[#This Row],[Cohorte]]="", "Inactif",
    IF(Tableau4[[#This Row],[Cohorte]]&gt;=30%, "Actif",
       IF(Tableau4[[#This Row],[Cohorte]]&lt;=25%, "Inactif", "À Vérifier")))</f>
        <v>Actif</v>
      </c>
    </row>
    <row r="887" spans="1:9" ht="29.5" customHeight="1" x14ac:dyDescent="0.35">
      <c r="A887" s="16" t="str">
        <f>IF(D887&lt;&gt;"","APP"&amp;TEXT(COUNTA($D$2:D887),"000"),"")</f>
        <v>APP886</v>
      </c>
      <c r="B887" s="17" t="str">
        <f>Individus[[#This Row],[ID_Individu]]</f>
        <v>IND886</v>
      </c>
      <c r="C887" s="17" t="str">
        <f>IFERROR(VLOOKUP(E887,Beneficiaires!B:C,2,FALSE),"Non trouvé")</f>
        <v>BEN002</v>
      </c>
      <c r="D887" s="17" t="str">
        <f>Consolication[[#This Row],[Nom et prénom 0 Name &amp; first name]]</f>
        <v>NDIME PHILIP NKALE</v>
      </c>
      <c r="E887" s="17" t="str">
        <f>VLOOKUP(D887,Consolidation!B:AA,2,FALSE)</f>
        <v>WESTERN BAKOSSI LIVESTOCK AND ENVIRONMENTAL PRESERVATION CO-OPERATIVE SOCIETY (WEBALEPCO)</v>
      </c>
      <c r="F887" s="24" t="str" cm="1">
        <f t="array" ref="F887">_xlfn.XLOOKUP(Tableau4[[#This Row],[Nom_Beneficiaire]]&amp;H887,Classes!$D$2:$D$12000&amp;Classes!$E$2:$E$12000,Classes!$A$2:$A$12000)</f>
        <v>CLA027</v>
      </c>
      <c r="G887" s="17" t="str">
        <f>VLOOKUP(D887,Consolidation!B:AA,25,FALSE)</f>
        <v>17FB</v>
      </c>
      <c r="H887" s="40">
        <f>VLOOKUP(D887,Consolidation!$B$2:$AH$11999,23,FALSE)</f>
        <v>2</v>
      </c>
      <c r="I887" s="65" t="str">
        <f>IF(Tableau4[[#This Row],[Cohorte]]="", "Inactif",
    IF(Tableau4[[#This Row],[Cohorte]]&gt;=30%, "Actif",
       IF(Tableau4[[#This Row],[Cohorte]]&lt;=25%, "Inactif", "À Vérifier")))</f>
        <v>Actif</v>
      </c>
    </row>
    <row r="888" spans="1:9" ht="29.5" customHeight="1" x14ac:dyDescent="0.35">
      <c r="A888" s="16" t="str">
        <f>IF(D888&lt;&gt;"","APP"&amp;TEXT(COUNTA($D$2:D888),"000"),"")</f>
        <v>APP887</v>
      </c>
      <c r="B888" s="17" t="str">
        <f>Individus[[#This Row],[ID_Individu]]</f>
        <v>IND887</v>
      </c>
      <c r="C888" s="17" t="str">
        <f>IFERROR(VLOOKUP(E888,Beneficiaires!B:C,2,FALSE),"Non trouvé")</f>
        <v>BEN002</v>
      </c>
      <c r="D888" s="17" t="str">
        <f>Consolication[[#This Row],[Nom et prénom 0 Name &amp; first name]]</f>
        <v>ENYABE ROLLAND NGALAME</v>
      </c>
      <c r="E888" s="17" t="str">
        <f>VLOOKUP(D888,Consolidation!B:AA,2,FALSE)</f>
        <v>WESTERN BAKOSSI LIVESTOCK AND ENVIRONMENTAL PRESERVATION CO-OPERATIVE SOCIETY (WEBALEPCO)</v>
      </c>
      <c r="F888" s="24" t="str" cm="1">
        <f t="array" ref="F888">_xlfn.XLOOKUP(Tableau4[[#This Row],[Nom_Beneficiaire]]&amp;H888,Classes!$D$2:$D$12000&amp;Classes!$E$2:$E$12000,Classes!$A$2:$A$12000)</f>
        <v>CLA027</v>
      </c>
      <c r="G888" s="17" t="str">
        <f>VLOOKUP(D888,Consolidation!B:AA,25,FALSE)</f>
        <v>0Q69</v>
      </c>
      <c r="H888" s="40">
        <f>VLOOKUP(D888,Consolidation!$B$2:$AH$11999,23,FALSE)</f>
        <v>2</v>
      </c>
      <c r="I888" s="65" t="str">
        <f>IF(Tableau4[[#This Row],[Cohorte]]="", "Inactif",
    IF(Tableau4[[#This Row],[Cohorte]]&gt;=30%, "Actif",
       IF(Tableau4[[#This Row],[Cohorte]]&lt;=25%, "Inactif", "À Vérifier")))</f>
        <v>Actif</v>
      </c>
    </row>
    <row r="889" spans="1:9" ht="29.5" customHeight="1" x14ac:dyDescent="0.35">
      <c r="A889" s="16" t="str">
        <f>IF(D889&lt;&gt;"","APP"&amp;TEXT(COUNTA($D$2:D889),"000"),"")</f>
        <v>APP888</v>
      </c>
      <c r="B889" s="17" t="str">
        <f>Individus[[#This Row],[ID_Individu]]</f>
        <v>IND888</v>
      </c>
      <c r="C889" s="17" t="str">
        <f>IFERROR(VLOOKUP(E889,Beneficiaires!B:C,2,FALSE),"Non trouvé")</f>
        <v>BEN023</v>
      </c>
      <c r="D889" s="17" t="str">
        <f>Consolication[[#This Row],[Nom et prénom 0 Name &amp; first name]]</f>
        <v>AYAFOR BROWNSON FOSOH</v>
      </c>
      <c r="E889" s="17" t="str">
        <f>VLOOKUP(D889,Consolidation!B:AA,2,FALSE)</f>
        <v>ASSOCIATION DES ENTREPRENEURS INGENIEUX D'AFRIQUE (ASENIA)</v>
      </c>
      <c r="F889" s="24" t="str" cm="1">
        <f t="array" ref="F889">_xlfn.XLOOKUP(Tableau4[[#This Row],[Nom_Beneficiaire]]&amp;H889,Classes!$D$2:$D$12000&amp;Classes!$E$2:$E$12000,Classes!$A$2:$A$12000)</f>
        <v>CLA028</v>
      </c>
      <c r="G889" s="17" t="str">
        <f>VLOOKUP(D889,Consolidation!B:AA,25,FALSE)</f>
        <v>660E</v>
      </c>
      <c r="H889" s="40">
        <f>VLOOKUP(D889,Consolidation!$B$2:$AH$11999,23,FALSE)</f>
        <v>7</v>
      </c>
      <c r="I889" s="65" t="str">
        <f>IF(Tableau4[[#This Row],[Cohorte]]="", "Inactif",
    IF(Tableau4[[#This Row],[Cohorte]]&gt;=30%, "Actif",
       IF(Tableau4[[#This Row],[Cohorte]]&lt;=25%, "Inactif", "À Vérifier")))</f>
        <v>Actif</v>
      </c>
    </row>
    <row r="890" spans="1:9" ht="29.5" customHeight="1" x14ac:dyDescent="0.35">
      <c r="A890" s="16" t="str">
        <f>IF(D890&lt;&gt;"","APP"&amp;TEXT(COUNTA($D$2:D890),"000"),"")</f>
        <v>APP889</v>
      </c>
      <c r="B890" s="17" t="str">
        <f>Individus[[#This Row],[ID_Individu]]</f>
        <v>IND889</v>
      </c>
      <c r="C890" s="17" t="str">
        <f>IFERROR(VLOOKUP(E890,Beneficiaires!B:C,2,FALSE),"Non trouvé")</f>
        <v>BEN023</v>
      </c>
      <c r="D890" s="17" t="str">
        <f>Consolication[[#This Row],[Nom et prénom 0 Name &amp; first name]]</f>
        <v>NJAMPOU TCHOUANKAP ANITA GABY JOSS</v>
      </c>
      <c r="E890" s="17" t="str">
        <f>VLOOKUP(D890,Consolidation!B:AA,2,FALSE)</f>
        <v>ASSOCIATION DES ENTREPRENEURS INGENIEUX D'AFRIQUE (ASENIA)</v>
      </c>
      <c r="F890" s="24" t="str" cm="1">
        <f t="array" ref="F890">_xlfn.XLOOKUP(Tableau4[[#This Row],[Nom_Beneficiaire]]&amp;H890,Classes!$D$2:$D$12000&amp;Classes!$E$2:$E$12000,Classes!$A$2:$A$12000)</f>
        <v>CLA028</v>
      </c>
      <c r="G890" s="17" t="str">
        <f>VLOOKUP(D890,Consolidation!B:AA,25,FALSE)</f>
        <v>4V74</v>
      </c>
      <c r="H890" s="40">
        <f>VLOOKUP(D890,Consolidation!$B$2:$AH$11999,23,FALSE)</f>
        <v>7</v>
      </c>
      <c r="I890" s="65" t="str">
        <f>IF(Tableau4[[#This Row],[Cohorte]]="", "Inactif",
    IF(Tableau4[[#This Row],[Cohorte]]&gt;=30%, "Actif",
       IF(Tableau4[[#This Row],[Cohorte]]&lt;=25%, "Inactif", "À Vérifier")))</f>
        <v>Actif</v>
      </c>
    </row>
    <row r="891" spans="1:9" ht="29.5" customHeight="1" x14ac:dyDescent="0.35">
      <c r="A891" s="16" t="str">
        <f>IF(D891&lt;&gt;"","APP"&amp;TEXT(COUNTA($D$2:D891),"000"),"")</f>
        <v>APP890</v>
      </c>
      <c r="B891" s="17" t="str">
        <f>Individus[[#This Row],[ID_Individu]]</f>
        <v>IND890</v>
      </c>
      <c r="C891" s="17" t="str">
        <f>IFERROR(VLOOKUP(E891,Beneficiaires!B:C,2,FALSE),"Non trouvé")</f>
        <v>BEN023</v>
      </c>
      <c r="D891" s="17" t="str">
        <f>Consolication[[#This Row],[Nom et prénom 0 Name &amp; first name]]</f>
        <v>NJIH NZEUTCHE EVERARD DARREL</v>
      </c>
      <c r="E891" s="17" t="str">
        <f>VLOOKUP(D891,Consolidation!B:AA,2,FALSE)</f>
        <v>ASSOCIATION DES ENTREPRENEURS INGENIEUX D'AFRIQUE (ASENIA)</v>
      </c>
      <c r="F891" s="24" t="str" cm="1">
        <f t="array" ref="F891">_xlfn.XLOOKUP(Tableau4[[#This Row],[Nom_Beneficiaire]]&amp;H891,Classes!$D$2:$D$12000&amp;Classes!$E$2:$E$12000,Classes!$A$2:$A$12000)</f>
        <v>CLA028</v>
      </c>
      <c r="G891" s="17" t="str">
        <f>VLOOKUP(D891,Consolidation!B:AA,25,FALSE)</f>
        <v>46N2</v>
      </c>
      <c r="H891" s="40">
        <f>VLOOKUP(D891,Consolidation!$B$2:$AH$11999,23,FALSE)</f>
        <v>7</v>
      </c>
      <c r="I891" s="65" t="str">
        <f>IF(Tableau4[[#This Row],[Cohorte]]="", "Inactif",
    IF(Tableau4[[#This Row],[Cohorte]]&gt;=30%, "Actif",
       IF(Tableau4[[#This Row],[Cohorte]]&lt;=25%, "Inactif", "À Vérifier")))</f>
        <v>Actif</v>
      </c>
    </row>
    <row r="892" spans="1:9" ht="29.5" customHeight="1" x14ac:dyDescent="0.35">
      <c r="A892" s="16" t="str">
        <f>IF(D892&lt;&gt;"","APP"&amp;TEXT(COUNTA($D$2:D892),"000"),"")</f>
        <v>APP891</v>
      </c>
      <c r="B892" s="17" t="str">
        <f>Individus[[#This Row],[ID_Individu]]</f>
        <v>IND891</v>
      </c>
      <c r="C892" s="17" t="str">
        <f>IFERROR(VLOOKUP(E892,Beneficiaires!B:C,2,FALSE),"Non trouvé")</f>
        <v>BEN002</v>
      </c>
      <c r="D892" s="17" t="str">
        <f>Consolication[[#This Row],[Nom et prénom 0 Name &amp; first name]]</f>
        <v>METUGE RICHARD MOUKINE</v>
      </c>
      <c r="E892" s="17" t="str">
        <f>VLOOKUP(D892,Consolidation!B:AA,2,FALSE)</f>
        <v>WESTERN BAKOSSI LIVESTOCK AND ENVIRONMENTAL PRESERVATION CO-OPERATIVE SOCIETY (WEBALEPCO)</v>
      </c>
      <c r="F892" s="24" t="str" cm="1">
        <f t="array" ref="F892">_xlfn.XLOOKUP(Tableau4[[#This Row],[Nom_Beneficiaire]]&amp;H892,Classes!$D$2:$D$12000&amp;Classes!$E$2:$E$12000,Classes!$A$2:$A$12000)</f>
        <v>CLA027</v>
      </c>
      <c r="G892" s="17" t="str">
        <f>VLOOKUP(D892,Consolidation!B:AA,25,FALSE)</f>
        <v>9LA2</v>
      </c>
      <c r="H892" s="40">
        <f>VLOOKUP(D892,Consolidation!$B$2:$AH$11999,23,FALSE)</f>
        <v>2</v>
      </c>
      <c r="I892" s="65" t="str">
        <f>IF(Tableau4[[#This Row],[Cohorte]]="", "Inactif",
    IF(Tableau4[[#This Row],[Cohorte]]&gt;=30%, "Actif",
       IF(Tableau4[[#This Row],[Cohorte]]&lt;=25%, "Inactif", "À Vérifier")))</f>
        <v>Actif</v>
      </c>
    </row>
    <row r="893" spans="1:9" ht="29.5" customHeight="1" x14ac:dyDescent="0.35">
      <c r="A893" s="16" t="str">
        <f>IF(D893&lt;&gt;"","APP"&amp;TEXT(COUNTA($D$2:D893),"000"),"")</f>
        <v>APP892</v>
      </c>
      <c r="B893" s="17" t="str">
        <f>Individus[[#This Row],[ID_Individu]]</f>
        <v>IND892</v>
      </c>
      <c r="C893" s="17" t="str">
        <f>IFERROR(VLOOKUP(E893,Beneficiaires!B:C,2,FALSE),"Non trouvé")</f>
        <v>BEN023</v>
      </c>
      <c r="D893" s="17" t="str">
        <f>Consolication[[#This Row],[Nom et prénom 0 Name &amp; first name]]</f>
        <v>DANG A AMOUDJI GASTON JUNIOR</v>
      </c>
      <c r="E893" s="17" t="str">
        <f>VLOOKUP(D893,Consolidation!B:AA,2,FALSE)</f>
        <v>ASSOCIATION DES ENTREPRENEURS INGENIEUX D'AFRIQUE (ASENIA)</v>
      </c>
      <c r="F893" s="24" t="str" cm="1">
        <f t="array" ref="F893">_xlfn.XLOOKUP(Tableau4[[#This Row],[Nom_Beneficiaire]]&amp;H893,Classes!$D$2:$D$12000&amp;Classes!$E$2:$E$12000,Classes!$A$2:$A$12000)</f>
        <v>CLA028</v>
      </c>
      <c r="G893" s="17" t="str">
        <f>VLOOKUP(D893,Consolidation!B:AA,25,FALSE)</f>
        <v>2A32</v>
      </c>
      <c r="H893" s="40">
        <f>VLOOKUP(D893,Consolidation!$B$2:$AH$11999,23,FALSE)</f>
        <v>7</v>
      </c>
      <c r="I893" s="65" t="str">
        <f>IF(Tableau4[[#This Row],[Cohorte]]="", "Inactif",
    IF(Tableau4[[#This Row],[Cohorte]]&gt;=30%, "Actif",
       IF(Tableau4[[#This Row],[Cohorte]]&lt;=25%, "Inactif", "À Vérifier")))</f>
        <v>Actif</v>
      </c>
    </row>
    <row r="894" spans="1:9" ht="29.5" customHeight="1" x14ac:dyDescent="0.35">
      <c r="A894" s="16" t="str">
        <f>IF(D894&lt;&gt;"","APP"&amp;TEXT(COUNTA($D$2:D894),"000"),"")</f>
        <v>APP893</v>
      </c>
      <c r="B894" s="17" t="str">
        <f>Individus[[#This Row],[ID_Individu]]</f>
        <v>IND893</v>
      </c>
      <c r="C894" s="17" t="str">
        <f>IFERROR(VLOOKUP(E894,Beneficiaires!B:C,2,FALSE),"Non trouvé")</f>
        <v>BEN023</v>
      </c>
      <c r="D894" s="17" t="str">
        <f>Consolication[[#This Row],[Nom et prénom 0 Name &amp; first name]]</f>
        <v>SANDRA JULIA MOUTO EBANGUE</v>
      </c>
      <c r="E894" s="17" t="str">
        <f>VLOOKUP(D894,Consolidation!B:AA,2,FALSE)</f>
        <v>ASSOCIATION DES ENTREPRENEURS INGENIEUX D'AFRIQUE (ASENIA)</v>
      </c>
      <c r="F894" s="24" t="str" cm="1">
        <f t="array" ref="F894">_xlfn.XLOOKUP(Tableau4[[#This Row],[Nom_Beneficiaire]]&amp;H894,Classes!$D$2:$D$12000&amp;Classes!$E$2:$E$12000,Classes!$A$2:$A$12000)</f>
        <v>CLA028</v>
      </c>
      <c r="G894" s="17" t="str">
        <f>VLOOKUP(D894,Consolidation!B:AA,25,FALSE)</f>
        <v>169K</v>
      </c>
      <c r="H894" s="40">
        <f>VLOOKUP(D894,Consolidation!$B$2:$AH$11999,23,FALSE)</f>
        <v>7</v>
      </c>
      <c r="I894" s="65" t="str">
        <f>IF(Tableau4[[#This Row],[Cohorte]]="", "Inactif",
    IF(Tableau4[[#This Row],[Cohorte]]&gt;=30%, "Actif",
       IF(Tableau4[[#This Row],[Cohorte]]&lt;=25%, "Inactif", "À Vérifier")))</f>
        <v>Actif</v>
      </c>
    </row>
    <row r="895" spans="1:9" ht="29.5" customHeight="1" x14ac:dyDescent="0.35">
      <c r="A895" s="16" t="str">
        <f>IF(D895&lt;&gt;"","APP"&amp;TEXT(COUNTA($D$2:D895),"000"),"")</f>
        <v>APP894</v>
      </c>
      <c r="B895" s="17" t="str">
        <f>Individus[[#This Row],[ID_Individu]]</f>
        <v>IND894</v>
      </c>
      <c r="C895" s="17" t="str">
        <f>IFERROR(VLOOKUP(E895,Beneficiaires!B:C,2,FALSE),"Non trouvé")</f>
        <v>BEN023</v>
      </c>
      <c r="D895" s="17" t="str">
        <f>Consolication[[#This Row],[Nom et prénom 0 Name &amp; first name]]</f>
        <v>NNOMO SIDONIE ALICE</v>
      </c>
      <c r="E895" s="17" t="str">
        <f>VLOOKUP(D895,Consolidation!B:AA,2,FALSE)</f>
        <v>ASSOCIATION DES ENTREPRENEURS INGENIEUX D'AFRIQUE (ASENIA)</v>
      </c>
      <c r="F895" s="24" t="str" cm="1">
        <f t="array" ref="F895">_xlfn.XLOOKUP(Tableau4[[#This Row],[Nom_Beneficiaire]]&amp;H895,Classes!$D$2:$D$12000&amp;Classes!$E$2:$E$12000,Classes!$A$2:$A$12000)</f>
        <v>CLA028</v>
      </c>
      <c r="G895" s="17" t="str">
        <f>VLOOKUP(D895,Consolidation!B:AA,25,FALSE)</f>
        <v>FA7E</v>
      </c>
      <c r="H895" s="40">
        <f>VLOOKUP(D895,Consolidation!$B$2:$AH$11999,23,FALSE)</f>
        <v>7</v>
      </c>
      <c r="I895" s="65" t="str">
        <f>IF(Tableau4[[#This Row],[Cohorte]]="", "Inactif",
    IF(Tableau4[[#This Row],[Cohorte]]&gt;=30%, "Actif",
       IF(Tableau4[[#This Row],[Cohorte]]&lt;=25%, "Inactif", "À Vérifier")))</f>
        <v>Actif</v>
      </c>
    </row>
    <row r="896" spans="1:9" ht="29.5" customHeight="1" x14ac:dyDescent="0.35">
      <c r="A896" s="16" t="str">
        <f>IF(D896&lt;&gt;"","APP"&amp;TEXT(COUNTA($D$2:D896),"000"),"")</f>
        <v>APP895</v>
      </c>
      <c r="B896" s="17" t="str">
        <f>Individus[[#This Row],[ID_Individu]]</f>
        <v>IND895</v>
      </c>
      <c r="C896" s="17" t="str">
        <f>IFERROR(VLOOKUP(E896,Beneficiaires!B:C,2,FALSE),"Non trouvé")</f>
        <v>BEN023</v>
      </c>
      <c r="D896" s="17" t="str">
        <f>Consolication[[#This Row],[Nom et prénom 0 Name &amp; first name]]</f>
        <v>NGOUOLNGOUE KAKA CHRISTELLE</v>
      </c>
      <c r="E896" s="17" t="str">
        <f>VLOOKUP(D896,Consolidation!B:AA,2,FALSE)</f>
        <v>ASSOCIATION DES ENTREPRENEURS INGENIEUX D'AFRIQUE (ASENIA)</v>
      </c>
      <c r="F896" s="24" t="str" cm="1">
        <f t="array" ref="F896">_xlfn.XLOOKUP(Tableau4[[#This Row],[Nom_Beneficiaire]]&amp;H896,Classes!$D$2:$D$12000&amp;Classes!$E$2:$E$12000,Classes!$A$2:$A$12000)</f>
        <v>CLA028</v>
      </c>
      <c r="G896" s="17" t="str">
        <f>VLOOKUP(D896,Consolidation!B:AA,25,FALSE)</f>
        <v>1J77</v>
      </c>
      <c r="H896" s="40">
        <f>VLOOKUP(D896,Consolidation!$B$2:$AH$11999,23,FALSE)</f>
        <v>7</v>
      </c>
      <c r="I896" s="65" t="str">
        <f>IF(Tableau4[[#This Row],[Cohorte]]="", "Inactif",
    IF(Tableau4[[#This Row],[Cohorte]]&gt;=30%, "Actif",
       IF(Tableau4[[#This Row],[Cohorte]]&lt;=25%, "Inactif", "À Vérifier")))</f>
        <v>Actif</v>
      </c>
    </row>
    <row r="897" spans="1:9" ht="29.5" customHeight="1" x14ac:dyDescent="0.35">
      <c r="A897" s="16" t="str">
        <f>IF(D897&lt;&gt;"","APP"&amp;TEXT(COUNTA($D$2:D897),"000"),"")</f>
        <v>APP896</v>
      </c>
      <c r="B897" s="17" t="str">
        <f>Individus[[#This Row],[ID_Individu]]</f>
        <v>IND896</v>
      </c>
      <c r="C897" s="17" t="str">
        <f>IFERROR(VLOOKUP(E897,Beneficiaires!B:C,2,FALSE),"Non trouvé")</f>
        <v>BEN023</v>
      </c>
      <c r="D897" s="17" t="str">
        <f>Consolication[[#This Row],[Nom et prénom 0 Name &amp; first name]]</f>
        <v>TANIE LOUIS NEIL</v>
      </c>
      <c r="E897" s="17" t="str">
        <f>VLOOKUP(D897,Consolidation!B:AA,2,FALSE)</f>
        <v>ASSOCIATION DES ENTREPRENEURS INGENIEUX D'AFRIQUE (ASENIA)</v>
      </c>
      <c r="F897" s="24" t="str" cm="1">
        <f t="array" ref="F897">_xlfn.XLOOKUP(Tableau4[[#This Row],[Nom_Beneficiaire]]&amp;H897,Classes!$D$2:$D$12000&amp;Classes!$E$2:$E$12000,Classes!$A$2:$A$12000)</f>
        <v>CLA028</v>
      </c>
      <c r="G897" s="17" t="str">
        <f>VLOOKUP(D897,Consolidation!B:AA,25,FALSE)</f>
        <v>6WW7</v>
      </c>
      <c r="H897" s="40">
        <f>VLOOKUP(D897,Consolidation!$B$2:$AH$11999,23,FALSE)</f>
        <v>7</v>
      </c>
      <c r="I897" s="65" t="str">
        <f>IF(Tableau4[[#This Row],[Cohorte]]="", "Inactif",
    IF(Tableau4[[#This Row],[Cohorte]]&gt;=30%, "Actif",
       IF(Tableau4[[#This Row],[Cohorte]]&lt;=25%, "Inactif", "À Vérifier")))</f>
        <v>Actif</v>
      </c>
    </row>
    <row r="898" spans="1:9" ht="29.5" customHeight="1" x14ac:dyDescent="0.35">
      <c r="A898" s="16" t="str">
        <f>IF(D898&lt;&gt;"","APP"&amp;TEXT(COUNTA($D$2:D898),"000"),"")</f>
        <v>APP897</v>
      </c>
      <c r="B898" s="17" t="str">
        <f>Individus[[#This Row],[ID_Individu]]</f>
        <v>IND897</v>
      </c>
      <c r="C898" s="17" t="str">
        <f>IFERROR(VLOOKUP(E898,Beneficiaires!B:C,2,FALSE),"Non trouvé")</f>
        <v>BEN023</v>
      </c>
      <c r="D898" s="17" t="str">
        <f>Consolication[[#This Row],[Nom et prénom 0 Name &amp; first name]]</f>
        <v>DIOGNE CYRILLE</v>
      </c>
      <c r="E898" s="17" t="str">
        <f>VLOOKUP(D898,Consolidation!B:AA,2,FALSE)</f>
        <v>ASSOCIATION DES ENTREPRENEURS INGENIEUX D'AFRIQUE (ASENIA)</v>
      </c>
      <c r="F898" s="24" t="str" cm="1">
        <f t="array" ref="F898">_xlfn.XLOOKUP(Tableau4[[#This Row],[Nom_Beneficiaire]]&amp;H898,Classes!$D$2:$D$12000&amp;Classes!$E$2:$E$12000,Classes!$A$2:$A$12000)</f>
        <v>CLA028</v>
      </c>
      <c r="G898" s="17" t="str">
        <f>VLOOKUP(D898,Consolidation!B:AA,25,FALSE)</f>
        <v>51V7</v>
      </c>
      <c r="H898" s="40">
        <f>VLOOKUP(D898,Consolidation!$B$2:$AH$11999,23,FALSE)</f>
        <v>7</v>
      </c>
      <c r="I898" s="65" t="str">
        <f>IF(Tableau4[[#This Row],[Cohorte]]="", "Inactif",
    IF(Tableau4[[#This Row],[Cohorte]]&gt;=30%, "Actif",
       IF(Tableau4[[#This Row],[Cohorte]]&lt;=25%, "Inactif", "À Vérifier")))</f>
        <v>Actif</v>
      </c>
    </row>
    <row r="899" spans="1:9" ht="29.5" customHeight="1" x14ac:dyDescent="0.35">
      <c r="A899" s="16" t="str">
        <f>IF(D899&lt;&gt;"","APP"&amp;TEXT(COUNTA($D$2:D899),"000"),"")</f>
        <v>APP898</v>
      </c>
      <c r="B899" s="17" t="str">
        <f>Individus[[#This Row],[ID_Individu]]</f>
        <v>IND898</v>
      </c>
      <c r="C899" s="17" t="str">
        <f>IFERROR(VLOOKUP(E899,Beneficiaires!B:C,2,FALSE),"Non trouvé")</f>
        <v>BEN004</v>
      </c>
      <c r="D899" s="17" t="str">
        <f>Consolication[[#This Row],[Nom et prénom 0 Name &amp; first name]]</f>
        <v>KAMTCHUENG YOUBI Marie</v>
      </c>
      <c r="E899" s="17" t="str">
        <f>VLOOKUP(D899,Consolidation!B:AA,2,FALSE)</f>
        <v>CHAMBRE D'AGRICULTURE, DES PÊCHES, DE L'ELEVAGE ET DES FORÊTS DU CAMEROUN (CAPEF)</v>
      </c>
      <c r="F899" s="24" t="str" cm="1">
        <f t="array" ref="F899">_xlfn.XLOOKUP(Tableau4[[#This Row],[Nom_Beneficiaire]]&amp;H899,Classes!$D$2:$D$12000&amp;Classes!$E$2:$E$12000,Classes!$A$2:$A$12000)</f>
        <v>CLA015</v>
      </c>
      <c r="G899" s="17" t="str">
        <f>VLOOKUP(D899,Consolidation!B:AA,25,FALSE)</f>
        <v>C8KW</v>
      </c>
      <c r="H899" s="40">
        <f>VLOOKUP(D899,Consolidation!$B$2:$AH$11999,23,FALSE)</f>
        <v>1</v>
      </c>
      <c r="I899" s="65" t="str">
        <f>IF(Tableau4[[#This Row],[Cohorte]]="", "Inactif",
    IF(Tableau4[[#This Row],[Cohorte]]&gt;=30%, "Actif",
       IF(Tableau4[[#This Row],[Cohorte]]&lt;=25%, "Inactif", "À Vérifier")))</f>
        <v>Actif</v>
      </c>
    </row>
    <row r="900" spans="1:9" ht="29.5" customHeight="1" x14ac:dyDescent="0.35">
      <c r="A900" s="16" t="str">
        <f>IF(D900&lt;&gt;"","APP"&amp;TEXT(COUNTA($D$2:D900),"000"),"")</f>
        <v>APP899</v>
      </c>
      <c r="B900" s="17" t="str">
        <f>Individus[[#This Row],[ID_Individu]]</f>
        <v>IND899</v>
      </c>
      <c r="C900" s="17" t="str">
        <f>IFERROR(VLOOKUP(E900,Beneficiaires!B:C,2,FALSE),"Non trouvé")</f>
        <v>BEN023</v>
      </c>
      <c r="D900" s="17" t="str">
        <f>Consolication[[#This Row],[Nom et prénom 0 Name &amp; first name]]</f>
        <v>NGO NGUEGE ELIANE MADELEINE</v>
      </c>
      <c r="E900" s="17" t="str">
        <f>VLOOKUP(D900,Consolidation!B:AA,2,FALSE)</f>
        <v>ASSOCIATION DES ENTREPRENEURS INGENIEUX D'AFRIQUE (ASENIA)</v>
      </c>
      <c r="F900" s="24" t="str" cm="1">
        <f t="array" ref="F900">_xlfn.XLOOKUP(Tableau4[[#This Row],[Nom_Beneficiaire]]&amp;H900,Classes!$D$2:$D$12000&amp;Classes!$E$2:$E$12000,Classes!$A$2:$A$12000)</f>
        <v>CLA026</v>
      </c>
      <c r="G900" s="17" t="str">
        <f>VLOOKUP(D900,Consolidation!B:AA,25,FALSE)</f>
        <v>E65H</v>
      </c>
      <c r="H900" s="40">
        <f>VLOOKUP(D900,Consolidation!$B$2:$AH$11999,23,FALSE)</f>
        <v>3</v>
      </c>
      <c r="I900" s="65" t="str">
        <f>IF(Tableau4[[#This Row],[Cohorte]]="", "Inactif",
    IF(Tableau4[[#This Row],[Cohorte]]&gt;=30%, "Actif",
       IF(Tableau4[[#This Row],[Cohorte]]&lt;=25%, "Inactif", "À Vérifier")))</f>
        <v>Actif</v>
      </c>
    </row>
    <row r="901" spans="1:9" ht="29.5" customHeight="1" x14ac:dyDescent="0.35">
      <c r="A901" s="16" t="str">
        <f>IF(D901&lt;&gt;"","APP"&amp;TEXT(COUNTA($D$2:D901),"000"),"")</f>
        <v>APP900</v>
      </c>
      <c r="B901" s="17" t="str">
        <f>Individus[[#This Row],[ID_Individu]]</f>
        <v>IND900</v>
      </c>
      <c r="C901" s="17" t="str">
        <f>IFERROR(VLOOKUP(E901,Beneficiaires!B:C,2,FALSE),"Non trouvé")</f>
        <v>BEN023</v>
      </c>
      <c r="D901" s="17" t="str">
        <f>Consolication[[#This Row],[Nom et prénom 0 Name &amp; first name]]</f>
        <v>AWOH NADINE</v>
      </c>
      <c r="E901" s="17" t="str">
        <f>VLOOKUP(D901,Consolidation!B:AA,2,FALSE)</f>
        <v>ASSOCIATION DES ENTREPRENEURS INGENIEUX D'AFRIQUE (ASENIA)</v>
      </c>
      <c r="F901" s="24" t="str" cm="1">
        <f t="array" ref="F901">_xlfn.XLOOKUP(Tableau4[[#This Row],[Nom_Beneficiaire]]&amp;H901,Classes!$D$2:$D$12000&amp;Classes!$E$2:$E$12000,Classes!$A$2:$A$12000)</f>
        <v>CLA026</v>
      </c>
      <c r="G901" s="17" t="str">
        <f>VLOOKUP(D901,Consolidation!B:AA,25,FALSE)</f>
        <v>YQSY</v>
      </c>
      <c r="H901" s="40">
        <f>VLOOKUP(D901,Consolidation!$B$2:$AH$11999,23,FALSE)</f>
        <v>3</v>
      </c>
      <c r="I901" s="65" t="str">
        <f>IF(Tableau4[[#This Row],[Cohorte]]="", "Inactif",
    IF(Tableau4[[#This Row],[Cohorte]]&gt;=30%, "Actif",
       IF(Tableau4[[#This Row],[Cohorte]]&lt;=25%, "Inactif", "À Vérifier")))</f>
        <v>Actif</v>
      </c>
    </row>
    <row r="902" spans="1:9" ht="29.5" customHeight="1" x14ac:dyDescent="0.35">
      <c r="A902" s="16" t="str">
        <f>IF(D902&lt;&gt;"","APP"&amp;TEXT(COUNTA($D$2:D902),"000"),"")</f>
        <v>APP901</v>
      </c>
      <c r="B902" s="17" t="str">
        <f>Individus[[#This Row],[ID_Individu]]</f>
        <v>IND901</v>
      </c>
      <c r="C902" s="17" t="str">
        <f>IFERROR(VLOOKUP(E902,Beneficiaires!B:C,2,FALSE),"Non trouvé")</f>
        <v>BEN023</v>
      </c>
      <c r="D902" s="17" t="str">
        <f>Consolication[[#This Row],[Nom et prénom 0 Name &amp; first name]]</f>
        <v>KANTCHOUET MAX</v>
      </c>
      <c r="E902" s="17" t="str">
        <f>VLOOKUP(D902,Consolidation!B:AA,2,FALSE)</f>
        <v>ASSOCIATION DES ENTREPRENEURS INGENIEUX D'AFRIQUE (ASENIA)</v>
      </c>
      <c r="F902" s="24" t="str" cm="1">
        <f t="array" ref="F902">_xlfn.XLOOKUP(Tableau4[[#This Row],[Nom_Beneficiaire]]&amp;H902,Classes!$D$2:$D$12000&amp;Classes!$E$2:$E$12000,Classes!$A$2:$A$12000)</f>
        <v>CLA028</v>
      </c>
      <c r="G902" s="17" t="str">
        <f>VLOOKUP(D902,Consolidation!B:AA,25,FALSE)</f>
        <v>72B2</v>
      </c>
      <c r="H902" s="40">
        <f>VLOOKUP(D902,Consolidation!$B$2:$AH$11999,23,FALSE)</f>
        <v>7</v>
      </c>
      <c r="I902" s="65" t="str">
        <f>IF(Tableau4[[#This Row],[Cohorte]]="", "Inactif",
    IF(Tableau4[[#This Row],[Cohorte]]&gt;=30%, "Actif",
       IF(Tableau4[[#This Row],[Cohorte]]&lt;=25%, "Inactif", "À Vérifier")))</f>
        <v>Actif</v>
      </c>
    </row>
    <row r="903" spans="1:9" ht="29.5" customHeight="1" x14ac:dyDescent="0.35">
      <c r="A903" s="16" t="str">
        <f>IF(D903&lt;&gt;"","APP"&amp;TEXT(COUNTA($D$2:D903),"000"),"")</f>
        <v>APP902</v>
      </c>
      <c r="B903" s="17" t="str">
        <f>Individus[[#This Row],[ID_Individu]]</f>
        <v>IND902</v>
      </c>
      <c r="C903" s="17" t="str">
        <f>IFERROR(VLOOKUP(E903,Beneficiaires!B:C,2,FALSE),"Non trouvé")</f>
        <v>BEN023</v>
      </c>
      <c r="D903" s="17" t="str">
        <f>Consolication[[#This Row],[Nom et prénom 0 Name &amp; first name]]</f>
        <v>MONDE MARIAMA</v>
      </c>
      <c r="E903" s="17" t="str">
        <f>VLOOKUP(D903,Consolidation!B:AA,2,FALSE)</f>
        <v>ASSOCIATION DES ENTREPRENEURS INGENIEUX D'AFRIQUE (ASENIA)</v>
      </c>
      <c r="F903" s="24" t="str" cm="1">
        <f t="array" ref="F903">_xlfn.XLOOKUP(Tableau4[[#This Row],[Nom_Beneficiaire]]&amp;H903,Classes!$D$2:$D$12000&amp;Classes!$E$2:$E$12000,Classes!$A$2:$A$12000)</f>
        <v>CLA028</v>
      </c>
      <c r="G903" s="17" t="str">
        <f>VLOOKUP(D903,Consolidation!B:AA,25,FALSE)</f>
        <v>13LX</v>
      </c>
      <c r="H903" s="40">
        <f>VLOOKUP(D903,Consolidation!$B$2:$AH$11999,23,FALSE)</f>
        <v>7</v>
      </c>
      <c r="I903" s="65" t="str">
        <f>IF(Tableau4[[#This Row],[Cohorte]]="", "Inactif",
    IF(Tableau4[[#This Row],[Cohorte]]&gt;=30%, "Actif",
       IF(Tableau4[[#This Row],[Cohorte]]&lt;=25%, "Inactif", "À Vérifier")))</f>
        <v>Actif</v>
      </c>
    </row>
    <row r="904" spans="1:9" ht="29.5" customHeight="1" x14ac:dyDescent="0.35">
      <c r="A904" s="16" t="str">
        <f>IF(D904&lt;&gt;"","APP"&amp;TEXT(COUNTA($D$2:D904),"000"),"")</f>
        <v>APP903</v>
      </c>
      <c r="B904" s="17" t="str">
        <f>Individus[[#This Row],[ID_Individu]]</f>
        <v>IND903</v>
      </c>
      <c r="C904" s="17" t="str">
        <f>IFERROR(VLOOKUP(E904,Beneficiaires!B:C,2,FALSE),"Non trouvé")</f>
        <v>BEN023</v>
      </c>
      <c r="D904" s="17" t="str">
        <f>Consolication[[#This Row],[Nom et prénom 0 Name &amp; first name]]</f>
        <v>NZOQUENO TCHINDA MARIE VANISSA</v>
      </c>
      <c r="E904" s="17" t="str">
        <f>VLOOKUP(D904,Consolidation!B:AA,2,FALSE)</f>
        <v>ASSOCIATION DES ENTREPRENEURS INGENIEUX D'AFRIQUE (ASENIA)</v>
      </c>
      <c r="F904" s="24" t="str" cm="1">
        <f t="array" ref="F904">_xlfn.XLOOKUP(Tableau4[[#This Row],[Nom_Beneficiaire]]&amp;H904,Classes!$D$2:$D$12000&amp;Classes!$E$2:$E$12000,Classes!$A$2:$A$12000)</f>
        <v>CLA028</v>
      </c>
      <c r="G904" s="17" t="str">
        <f>VLOOKUP(D904,Consolidation!B:AA,25,FALSE)</f>
        <v>770B</v>
      </c>
      <c r="H904" s="40">
        <f>VLOOKUP(D904,Consolidation!$B$2:$AH$11999,23,FALSE)</f>
        <v>7</v>
      </c>
      <c r="I904" s="65" t="str">
        <f>IF(Tableau4[[#This Row],[Cohorte]]="", "Inactif",
    IF(Tableau4[[#This Row],[Cohorte]]&gt;=30%, "Actif",
       IF(Tableau4[[#This Row],[Cohorte]]&lt;=25%, "Inactif", "À Vérifier")))</f>
        <v>Actif</v>
      </c>
    </row>
    <row r="905" spans="1:9" ht="29.5" customHeight="1" x14ac:dyDescent="0.35">
      <c r="A905" s="16" t="str">
        <f>IF(D905&lt;&gt;"","APP"&amp;TEXT(COUNTA($D$2:D905),"000"),"")</f>
        <v>APP904</v>
      </c>
      <c r="B905" s="17" t="str">
        <f>Individus[[#This Row],[ID_Individu]]</f>
        <v>IND904</v>
      </c>
      <c r="C905" s="17" t="str">
        <f>IFERROR(VLOOKUP(E905,Beneficiaires!B:C,2,FALSE),"Non trouvé")</f>
        <v>BEN023</v>
      </c>
      <c r="D905" s="17" t="str">
        <f>Consolication[[#This Row],[Nom et prénom 0 Name &amp; first name]]</f>
        <v>POH MBANG CHRISTINE</v>
      </c>
      <c r="E905" s="17" t="str">
        <f>VLOOKUP(D905,Consolidation!B:AA,2,FALSE)</f>
        <v>ASSOCIATION DES ENTREPRENEURS INGENIEUX D'AFRIQUE (ASENIA)</v>
      </c>
      <c r="F905" s="24" t="str" cm="1">
        <f t="array" ref="F905">_xlfn.XLOOKUP(Tableau4[[#This Row],[Nom_Beneficiaire]]&amp;H905,Classes!$D$2:$D$12000&amp;Classes!$E$2:$E$12000,Classes!$A$2:$A$12000)</f>
        <v>CLA028</v>
      </c>
      <c r="G905" s="17" t="str">
        <f>VLOOKUP(D905,Consolidation!B:AA,25,FALSE)</f>
        <v>G7Q8</v>
      </c>
      <c r="H905" s="40">
        <f>VLOOKUP(D905,Consolidation!$B$2:$AH$11999,23,FALSE)</f>
        <v>7</v>
      </c>
      <c r="I905" s="65" t="str">
        <f>IF(Tableau4[[#This Row],[Cohorte]]="", "Inactif",
    IF(Tableau4[[#This Row],[Cohorte]]&gt;=30%, "Actif",
       IF(Tableau4[[#This Row],[Cohorte]]&lt;=25%, "Inactif", "À Vérifier")))</f>
        <v>Actif</v>
      </c>
    </row>
    <row r="906" spans="1:9" ht="29.5" customHeight="1" x14ac:dyDescent="0.35">
      <c r="A906" s="16" t="str">
        <f>IF(D906&lt;&gt;"","APP"&amp;TEXT(COUNTA($D$2:D906),"000"),"")</f>
        <v>APP905</v>
      </c>
      <c r="B906" s="17" t="str">
        <f>Individus[[#This Row],[ID_Individu]]</f>
        <v>IND905</v>
      </c>
      <c r="C906" s="17" t="str">
        <f>IFERROR(VLOOKUP(E906,Beneficiaires!B:C,2,FALSE),"Non trouvé")</f>
        <v>BEN023</v>
      </c>
      <c r="D906" s="17" t="str">
        <f>Consolication[[#This Row],[Nom et prénom 0 Name &amp; first name]]</f>
        <v>WOMAL RODRIGUE L</v>
      </c>
      <c r="E906" s="17" t="str">
        <f>VLOOKUP(D906,Consolidation!B:AA,2,FALSE)</f>
        <v>ASSOCIATION DES ENTREPRENEURS INGENIEUX D'AFRIQUE (ASENIA)</v>
      </c>
      <c r="F906" s="24" t="str" cm="1">
        <f t="array" ref="F906">_xlfn.XLOOKUP(Tableau4[[#This Row],[Nom_Beneficiaire]]&amp;H906,Classes!$D$2:$D$12000&amp;Classes!$E$2:$E$12000,Classes!$A$2:$A$12000)</f>
        <v>CLA028</v>
      </c>
      <c r="G906" s="17" t="str">
        <f>VLOOKUP(D906,Consolidation!B:AA,25,FALSE)</f>
        <v>328O</v>
      </c>
      <c r="H906" s="40">
        <f>VLOOKUP(D906,Consolidation!$B$2:$AH$11999,23,FALSE)</f>
        <v>7</v>
      </c>
      <c r="I906" s="65" t="str">
        <f>IF(Tableau4[[#This Row],[Cohorte]]="", "Inactif",
    IF(Tableau4[[#This Row],[Cohorte]]&gt;=30%, "Actif",
       IF(Tableau4[[#This Row],[Cohorte]]&lt;=25%, "Inactif", "À Vérifier")))</f>
        <v>Actif</v>
      </c>
    </row>
    <row r="907" spans="1:9" ht="29.5" customHeight="1" x14ac:dyDescent="0.35">
      <c r="A907" s="16" t="str">
        <f>IF(D907&lt;&gt;"","APP"&amp;TEXT(COUNTA($D$2:D907),"000"),"")</f>
        <v>APP906</v>
      </c>
      <c r="B907" s="17" t="str">
        <f>Individus[[#This Row],[ID_Individu]]</f>
        <v>IND906</v>
      </c>
      <c r="C907" s="17" t="str">
        <f>IFERROR(VLOOKUP(E907,Beneficiaires!B:C,2,FALSE),"Non trouvé")</f>
        <v>BEN023</v>
      </c>
      <c r="D907" s="17" t="str">
        <f>Consolication[[#This Row],[Nom et prénom 0 Name &amp; first name]]</f>
        <v>WAMBA MBA BRANDON</v>
      </c>
      <c r="E907" s="17" t="str">
        <f>VLOOKUP(D907,Consolidation!B:AA,2,FALSE)</f>
        <v>ASSOCIATION DES ENTREPRENEURS INGENIEUX D'AFRIQUE (ASENIA)</v>
      </c>
      <c r="F907" s="24" t="str" cm="1">
        <f t="array" ref="F907">_xlfn.XLOOKUP(Tableau4[[#This Row],[Nom_Beneficiaire]]&amp;H907,Classes!$D$2:$D$12000&amp;Classes!$E$2:$E$12000,Classes!$A$2:$A$12000)</f>
        <v>CLA028</v>
      </c>
      <c r="G907" s="17" t="str">
        <f>VLOOKUP(D907,Consolidation!B:AA,25,FALSE)</f>
        <v>QDD6</v>
      </c>
      <c r="H907" s="40">
        <f>VLOOKUP(D907,Consolidation!$B$2:$AH$11999,23,FALSE)</f>
        <v>7</v>
      </c>
      <c r="I907" s="65" t="str">
        <f>IF(Tableau4[[#This Row],[Cohorte]]="", "Inactif",
    IF(Tableau4[[#This Row],[Cohorte]]&gt;=30%, "Actif",
       IF(Tableau4[[#This Row],[Cohorte]]&lt;=25%, "Inactif", "À Vérifier")))</f>
        <v>Actif</v>
      </c>
    </row>
    <row r="908" spans="1:9" ht="29.5" customHeight="1" x14ac:dyDescent="0.35">
      <c r="A908" s="16" t="str">
        <f>IF(D908&lt;&gt;"","APP"&amp;TEXT(COUNTA($D$2:D908),"000"),"")</f>
        <v>APP907</v>
      </c>
      <c r="B908" s="17" t="str">
        <f>Individus[[#This Row],[ID_Individu]]</f>
        <v>IND907</v>
      </c>
      <c r="C908" s="17" t="str">
        <f>IFERROR(VLOOKUP(E908,Beneficiaires!B:C,2,FALSE),"Non trouvé")</f>
        <v>BEN023</v>
      </c>
      <c r="D908" s="17" t="str">
        <f>Consolication[[#This Row],[Nom et prénom 0 Name &amp; first name]]</f>
        <v>DONGNA SIMPLICE</v>
      </c>
      <c r="E908" s="17" t="str">
        <f>VLOOKUP(D908,Consolidation!B:AA,2,FALSE)</f>
        <v>ASSOCIATION DES ENTREPRENEURS INGENIEUX D'AFRIQUE (ASENIA)</v>
      </c>
      <c r="F908" s="24" t="str" cm="1">
        <f t="array" ref="F908">_xlfn.XLOOKUP(Tableau4[[#This Row],[Nom_Beneficiaire]]&amp;H908,Classes!$D$2:$D$12000&amp;Classes!$E$2:$E$12000,Classes!$A$2:$A$12000)</f>
        <v>CLA028</v>
      </c>
      <c r="G908" s="17" t="str">
        <f>VLOOKUP(D908,Consolidation!B:AA,25,FALSE)</f>
        <v>522F</v>
      </c>
      <c r="H908" s="40">
        <f>VLOOKUP(D908,Consolidation!$B$2:$AH$11999,23,FALSE)</f>
        <v>7</v>
      </c>
      <c r="I908" s="65" t="str">
        <f>IF(Tableau4[[#This Row],[Cohorte]]="", "Inactif",
    IF(Tableau4[[#This Row],[Cohorte]]&gt;=30%, "Actif",
       IF(Tableau4[[#This Row],[Cohorte]]&lt;=25%, "Inactif", "À Vérifier")))</f>
        <v>Actif</v>
      </c>
    </row>
    <row r="909" spans="1:9" ht="29.5" customHeight="1" x14ac:dyDescent="0.35">
      <c r="A909" s="16" t="str">
        <f>IF(D909&lt;&gt;"","APP"&amp;TEXT(COUNTA($D$2:D909),"000"),"")</f>
        <v>APP908</v>
      </c>
      <c r="B909" s="17" t="str">
        <f>Individus[[#This Row],[ID_Individu]]</f>
        <v>IND908</v>
      </c>
      <c r="C909" s="17" t="str">
        <f>IFERROR(VLOOKUP(E909,Beneficiaires!B:C,2,FALSE),"Non trouvé")</f>
        <v>BEN023</v>
      </c>
      <c r="D909" s="17" t="str">
        <f>Consolication[[#This Row],[Nom et prénom 0 Name &amp; first name]]</f>
        <v>POKAM SIGNE STEVE</v>
      </c>
      <c r="E909" s="17" t="str">
        <f>VLOOKUP(D909,Consolidation!B:AA,2,FALSE)</f>
        <v>ASSOCIATION DES ENTREPRENEURS INGENIEUX D'AFRIQUE (ASENIA)</v>
      </c>
      <c r="F909" s="24" t="str" cm="1">
        <f t="array" ref="F909">_xlfn.XLOOKUP(Tableau4[[#This Row],[Nom_Beneficiaire]]&amp;H909,Classes!$D$2:$D$12000&amp;Classes!$E$2:$E$12000,Classes!$A$2:$A$12000)</f>
        <v>CLA028</v>
      </c>
      <c r="G909" s="17" t="str">
        <f>VLOOKUP(D909,Consolidation!B:AA,25,FALSE)</f>
        <v>178C</v>
      </c>
      <c r="H909" s="40">
        <f>VLOOKUP(D909,Consolidation!$B$2:$AH$11999,23,FALSE)</f>
        <v>7</v>
      </c>
      <c r="I909" s="65" t="str">
        <f>IF(Tableau4[[#This Row],[Cohorte]]="", "Inactif",
    IF(Tableau4[[#This Row],[Cohorte]]&gt;=30%, "Actif",
       IF(Tableau4[[#This Row],[Cohorte]]&lt;=25%, "Inactif", "À Vérifier")))</f>
        <v>Actif</v>
      </c>
    </row>
    <row r="910" spans="1:9" ht="29.5" customHeight="1" x14ac:dyDescent="0.35">
      <c r="A910" s="16" t="str">
        <f>IF(D910&lt;&gt;"","APP"&amp;TEXT(COUNTA($D$2:D910),"000"),"")</f>
        <v>APP909</v>
      </c>
      <c r="B910" s="17" t="str">
        <f>Individus[[#This Row],[ID_Individu]]</f>
        <v>IND909</v>
      </c>
      <c r="C910" s="17" t="str">
        <f>IFERROR(VLOOKUP(E910,Beneficiaires!B:C,2,FALSE),"Non trouvé")</f>
        <v>BEN023</v>
      </c>
      <c r="D910" s="17" t="str">
        <f>Consolication[[#This Row],[Nom et prénom 0 Name &amp; first name]]</f>
        <v>POFINE EMMANUEL</v>
      </c>
      <c r="E910" s="17" t="str">
        <f>VLOOKUP(D910,Consolidation!B:AA,2,FALSE)</f>
        <v>ASSOCIATION DES ENTREPRENEURS INGENIEUX D'AFRIQUE (ASENIA)</v>
      </c>
      <c r="F910" s="24" t="str" cm="1">
        <f t="array" ref="F910">_xlfn.XLOOKUP(Tableau4[[#This Row],[Nom_Beneficiaire]]&amp;H910,Classes!$D$2:$D$12000&amp;Classes!$E$2:$E$12000,Classes!$A$2:$A$12000)</f>
        <v>CLA028</v>
      </c>
      <c r="G910" s="17" t="str">
        <f>VLOOKUP(D910,Consolidation!B:AA,25,FALSE)</f>
        <v>FD4D</v>
      </c>
      <c r="H910" s="40">
        <f>VLOOKUP(D910,Consolidation!$B$2:$AH$11999,23,FALSE)</f>
        <v>7</v>
      </c>
      <c r="I910" s="65" t="str">
        <f>IF(Tableau4[[#This Row],[Cohorte]]="", "Inactif",
    IF(Tableau4[[#This Row],[Cohorte]]&gt;=30%, "Actif",
       IF(Tableau4[[#This Row],[Cohorte]]&lt;=25%, "Inactif", "À Vérifier")))</f>
        <v>Actif</v>
      </c>
    </row>
    <row r="911" spans="1:9" ht="29.5" customHeight="1" x14ac:dyDescent="0.35">
      <c r="A911" s="16" t="str">
        <f>IF(D911&lt;&gt;"","APP"&amp;TEXT(COUNTA($D$2:D911),"000"),"")</f>
        <v>APP910</v>
      </c>
      <c r="B911" s="17" t="str">
        <f>Individus[[#This Row],[ID_Individu]]</f>
        <v>IND910</v>
      </c>
      <c r="C911" s="17" t="str">
        <f>IFERROR(VLOOKUP(E911,Beneficiaires!B:C,2,FALSE),"Non trouvé")</f>
        <v>BEN023</v>
      </c>
      <c r="D911" s="17" t="str">
        <f>Consolication[[#This Row],[Nom et prénom 0 Name &amp; first name]]</f>
        <v>HAYA JOSEPH</v>
      </c>
      <c r="E911" s="17" t="str">
        <f>VLOOKUP(D911,Consolidation!B:AA,2,FALSE)</f>
        <v>ASSOCIATION DES ENTREPRENEURS INGENIEUX D'AFRIQUE (ASENIA)</v>
      </c>
      <c r="F911" s="24" t="str" cm="1">
        <f t="array" ref="F911">_xlfn.XLOOKUP(Tableau4[[#This Row],[Nom_Beneficiaire]]&amp;H911,Classes!$D$2:$D$12000&amp;Classes!$E$2:$E$12000,Classes!$A$2:$A$12000)</f>
        <v>CLA028</v>
      </c>
      <c r="G911" s="17" t="str">
        <f>VLOOKUP(D911,Consolidation!B:AA,25,FALSE)</f>
        <v>C276</v>
      </c>
      <c r="H911" s="40">
        <f>VLOOKUP(D911,Consolidation!$B$2:$AH$11999,23,FALSE)</f>
        <v>7</v>
      </c>
      <c r="I911" s="65" t="str">
        <f>IF(Tableau4[[#This Row],[Cohorte]]="", "Inactif",
    IF(Tableau4[[#This Row],[Cohorte]]&gt;=30%, "Actif",
       IF(Tableau4[[#This Row],[Cohorte]]&lt;=25%, "Inactif", "À Vérifier")))</f>
        <v>Actif</v>
      </c>
    </row>
    <row r="912" spans="1:9" ht="29.5" customHeight="1" x14ac:dyDescent="0.35">
      <c r="A912" s="16" t="str">
        <f>IF(D912&lt;&gt;"","APP"&amp;TEXT(COUNTA($D$2:D912),"000"),"")</f>
        <v>APP911</v>
      </c>
      <c r="B912" s="17" t="str">
        <f>Individus[[#This Row],[ID_Individu]]</f>
        <v>IND911</v>
      </c>
      <c r="C912" s="17" t="str">
        <f>IFERROR(VLOOKUP(E912,Beneficiaires!B:C,2,FALSE),"Non trouvé")</f>
        <v>BEN023</v>
      </c>
      <c r="D912" s="17" t="str">
        <f>Consolication[[#This Row],[Nom et prénom 0 Name &amp; first name]]</f>
        <v>KENGMO BAMANI KEVIN JORDAN</v>
      </c>
      <c r="E912" s="17" t="str">
        <f>VLOOKUP(D912,Consolidation!B:AA,2,FALSE)</f>
        <v>ASSOCIATION DES ENTREPRENEURS INGENIEUX D'AFRIQUE (ASENIA)</v>
      </c>
      <c r="F912" s="24" t="str" cm="1">
        <f t="array" ref="F912">_xlfn.XLOOKUP(Tableau4[[#This Row],[Nom_Beneficiaire]]&amp;H912,Classes!$D$2:$D$12000&amp;Classes!$E$2:$E$12000,Classes!$A$2:$A$12000)</f>
        <v>CLA018</v>
      </c>
      <c r="G912" s="17" t="str">
        <f>VLOOKUP(D912,Consolidation!B:AA,25,FALSE)</f>
        <v>WM3C</v>
      </c>
      <c r="H912" s="40">
        <f>VLOOKUP(D912,Consolidation!$B$2:$AH$11999,23,FALSE)</f>
        <v>5</v>
      </c>
      <c r="I912" s="65" t="str">
        <f>IF(Tableau4[[#This Row],[Cohorte]]="", "Inactif",
    IF(Tableau4[[#This Row],[Cohorte]]&gt;=30%, "Actif",
       IF(Tableau4[[#This Row],[Cohorte]]&lt;=25%, "Inactif", "À Vérifier")))</f>
        <v>Actif</v>
      </c>
    </row>
    <row r="913" spans="1:9" ht="29.5" customHeight="1" x14ac:dyDescent="0.35">
      <c r="A913" s="16" t="str">
        <f>IF(D913&lt;&gt;"","APP"&amp;TEXT(COUNTA($D$2:D913),"000"),"")</f>
        <v>APP912</v>
      </c>
      <c r="B913" s="17" t="str">
        <f>Individus[[#This Row],[ID_Individu]]</f>
        <v>IND912</v>
      </c>
      <c r="C913" s="17" t="str">
        <f>IFERROR(VLOOKUP(E913,Beneficiaires!B:C,2,FALSE),"Non trouvé")</f>
        <v>BEN023</v>
      </c>
      <c r="D913" s="17" t="str">
        <f>Consolication[[#This Row],[Nom et prénom 0 Name &amp; first name]]</f>
        <v>ABIHILINA PAMELA CHIMAINE</v>
      </c>
      <c r="E913" s="17" t="str">
        <f>VLOOKUP(D913,Consolidation!B:AA,2,FALSE)</f>
        <v>ASSOCIATION DES ENTREPRENEURS INGENIEUX D'AFRIQUE (ASENIA)</v>
      </c>
      <c r="F913" s="24" t="str" cm="1">
        <f t="array" ref="F913">_xlfn.XLOOKUP(Tableau4[[#This Row],[Nom_Beneficiaire]]&amp;H913,Classes!$D$2:$D$12000&amp;Classes!$E$2:$E$12000,Classes!$A$2:$A$12000)</f>
        <v>CLA028</v>
      </c>
      <c r="G913" s="17" t="str">
        <f>VLOOKUP(D913,Consolidation!B:AA,25,FALSE)</f>
        <v>AUX1</v>
      </c>
      <c r="H913" s="40">
        <f>VLOOKUP(D913,Consolidation!$B$2:$AH$11999,23,FALSE)</f>
        <v>7</v>
      </c>
      <c r="I913" s="65" t="str">
        <f>IF(Tableau4[[#This Row],[Cohorte]]="", "Inactif",
    IF(Tableau4[[#This Row],[Cohorte]]&gt;=30%, "Actif",
       IF(Tableau4[[#This Row],[Cohorte]]&lt;=25%, "Inactif", "À Vérifier")))</f>
        <v>Actif</v>
      </c>
    </row>
    <row r="914" spans="1:9" ht="29.5" customHeight="1" x14ac:dyDescent="0.35">
      <c r="A914" s="16" t="str">
        <f>IF(D914&lt;&gt;"","APP"&amp;TEXT(COUNTA($D$2:D914),"000"),"")</f>
        <v>APP913</v>
      </c>
      <c r="B914" s="17" t="str">
        <f>Individus[[#This Row],[ID_Individu]]</f>
        <v>IND913</v>
      </c>
      <c r="C914" s="17" t="str">
        <f>IFERROR(VLOOKUP(E914,Beneficiaires!B:C,2,FALSE),"Non trouvé")</f>
        <v>BEN023</v>
      </c>
      <c r="D914" s="17" t="str">
        <f>Consolication[[#This Row],[Nom et prénom 0 Name &amp; first name]]</f>
        <v>EMANDA ONANA ONANA NESTOR</v>
      </c>
      <c r="E914" s="17" t="str">
        <f>VLOOKUP(D914,Consolidation!B:AA,2,FALSE)</f>
        <v>ASSOCIATION DES ENTREPRENEURS INGENIEUX D'AFRIQUE (ASENIA)</v>
      </c>
      <c r="F914" s="24" t="str" cm="1">
        <f t="array" ref="F914">_xlfn.XLOOKUP(Tableau4[[#This Row],[Nom_Beneficiaire]]&amp;H914,Classes!$D$2:$D$12000&amp;Classes!$E$2:$E$12000,Classes!$A$2:$A$12000)</f>
        <v>CLA019</v>
      </c>
      <c r="G914" s="17" t="str">
        <f>VLOOKUP(D914,Consolidation!B:AA,25,FALSE)</f>
        <v>W1Z5</v>
      </c>
      <c r="H914" s="40">
        <f>VLOOKUP(D914,Consolidation!$B$2:$AH$11999,23,FALSE)</f>
        <v>6</v>
      </c>
      <c r="I914" s="65" t="str">
        <f>IF(Tableau4[[#This Row],[Cohorte]]="", "Inactif",
    IF(Tableau4[[#This Row],[Cohorte]]&gt;=30%, "Actif",
       IF(Tableau4[[#This Row],[Cohorte]]&lt;=25%, "Inactif", "À Vérifier")))</f>
        <v>Actif</v>
      </c>
    </row>
    <row r="915" spans="1:9" ht="29.5" customHeight="1" x14ac:dyDescent="0.35">
      <c r="A915" s="16" t="str">
        <f>IF(D915&lt;&gt;"","APP"&amp;TEXT(COUNTA($D$2:D915),"000"),"")</f>
        <v>APP914</v>
      </c>
      <c r="B915" s="17" t="str">
        <f>Individus[[#This Row],[ID_Individu]]</f>
        <v>IND914</v>
      </c>
      <c r="C915" s="17" t="str">
        <f>IFERROR(VLOOKUP(E915,Beneficiaires!B:C,2,FALSE),"Non trouvé")</f>
        <v>BEN023</v>
      </c>
      <c r="D915" s="17" t="str">
        <f>Consolication[[#This Row],[Nom et prénom 0 Name &amp; first name]]</f>
        <v>PIERRETTE MARLENE N.N</v>
      </c>
      <c r="E915" s="17" t="str">
        <f>VLOOKUP(D915,Consolidation!B:AA,2,FALSE)</f>
        <v>ASSOCIATION DES ENTREPRENEURS INGENIEUX D'AFRIQUE (ASENIA)</v>
      </c>
      <c r="F915" s="24" t="str" cm="1">
        <f t="array" ref="F915">_xlfn.XLOOKUP(Tableau4[[#This Row],[Nom_Beneficiaire]]&amp;H915,Classes!$D$2:$D$12000&amp;Classes!$E$2:$E$12000,Classes!$A$2:$A$12000)</f>
        <v>CLA028</v>
      </c>
      <c r="G915" s="17" t="str">
        <f>VLOOKUP(D915,Consolidation!B:AA,25,FALSE)</f>
        <v>2LC4</v>
      </c>
      <c r="H915" s="40">
        <f>VLOOKUP(D915,Consolidation!$B$2:$AH$11999,23,FALSE)</f>
        <v>7</v>
      </c>
      <c r="I915" s="65" t="str">
        <f>IF(Tableau4[[#This Row],[Cohorte]]="", "Inactif",
    IF(Tableau4[[#This Row],[Cohorte]]&gt;=30%, "Actif",
       IF(Tableau4[[#This Row],[Cohorte]]&lt;=25%, "Inactif", "À Vérifier")))</f>
        <v>Actif</v>
      </c>
    </row>
    <row r="916" spans="1:9" ht="29.5" customHeight="1" x14ac:dyDescent="0.35">
      <c r="A916" s="16" t="str">
        <f>IF(D916&lt;&gt;"","APP"&amp;TEXT(COUNTA($D$2:D916),"000"),"")</f>
        <v>APP915</v>
      </c>
      <c r="B916" s="17" t="str">
        <f>Individus[[#This Row],[ID_Individu]]</f>
        <v>IND915</v>
      </c>
      <c r="C916" s="17" t="str">
        <f>IFERROR(VLOOKUP(E916,Beneficiaires!B:C,2,FALSE),"Non trouvé")</f>
        <v>BEN023</v>
      </c>
      <c r="D916" s="17" t="str">
        <f>Consolication[[#This Row],[Nom et prénom 0 Name &amp; first name]]</f>
        <v>TOUKO KAMENI QUEENS DAISY</v>
      </c>
      <c r="E916" s="17" t="str">
        <f>VLOOKUP(D916,Consolidation!B:AA,2,FALSE)</f>
        <v>ASSOCIATION DES ENTREPRENEURS INGENIEUX D'AFRIQUE (ASENIA)</v>
      </c>
      <c r="F916" s="24" t="str" cm="1">
        <f t="array" ref="F916">_xlfn.XLOOKUP(Tableau4[[#This Row],[Nom_Beneficiaire]]&amp;H916,Classes!$D$2:$D$12000&amp;Classes!$E$2:$E$12000,Classes!$A$2:$A$12000)</f>
        <v>CLA020</v>
      </c>
      <c r="G916" s="17" t="str">
        <f>VLOOKUP(D916,Consolidation!B:AA,25,FALSE)</f>
        <v>5UO1</v>
      </c>
      <c r="H916" s="40">
        <f>VLOOKUP(D916,Consolidation!$B$2:$AH$11999,23,FALSE)</f>
        <v>8</v>
      </c>
      <c r="I916" s="65" t="str">
        <f>IF(Tableau4[[#This Row],[Cohorte]]="", "Inactif",
    IF(Tableau4[[#This Row],[Cohorte]]&gt;=30%, "Actif",
       IF(Tableau4[[#This Row],[Cohorte]]&lt;=25%, "Inactif", "À Vérifier")))</f>
        <v>Actif</v>
      </c>
    </row>
    <row r="917" spans="1:9" ht="29.5" customHeight="1" x14ac:dyDescent="0.35">
      <c r="A917" s="16" t="str">
        <f>IF(D917&lt;&gt;"","APP"&amp;TEXT(COUNTA($D$2:D917),"000"),"")</f>
        <v>APP916</v>
      </c>
      <c r="B917" s="17" t="str">
        <f>Individus[[#This Row],[ID_Individu]]</f>
        <v>IND916</v>
      </c>
      <c r="C917" s="17" t="str">
        <f>IFERROR(VLOOKUP(E917,Beneficiaires!B:C,2,FALSE),"Non trouvé")</f>
        <v>BEN004</v>
      </c>
      <c r="D917" s="17" t="str">
        <f>Consolication[[#This Row],[Nom et prénom 0 Name &amp; first name]]</f>
        <v>ENDAMEYO NKO’O Martial Rodrigue</v>
      </c>
      <c r="E917" s="17" t="str">
        <f>VLOOKUP(D917,Consolidation!B:AA,2,FALSE)</f>
        <v>CHAMBRE D'AGRICULTURE, DES PÊCHES, DE L'ELEVAGE ET DES FORÊTS DU CAMEROUN (CAPEF)</v>
      </c>
      <c r="F917" s="24" t="str" cm="1">
        <f t="array" ref="F917">_xlfn.XLOOKUP(Tableau4[[#This Row],[Nom_Beneficiaire]]&amp;H917,Classes!$D$2:$D$12000&amp;Classes!$E$2:$E$12000,Classes!$A$2:$A$12000)</f>
        <v>CLA015</v>
      </c>
      <c r="G917" s="17" t="str">
        <f>VLOOKUP(D917,Consolidation!B:AA,25,FALSE)</f>
        <v>MW7H</v>
      </c>
      <c r="H917" s="40">
        <f>VLOOKUP(D917,Consolidation!$B$2:$AH$11999,23,FALSE)</f>
        <v>1</v>
      </c>
      <c r="I917" s="65" t="str">
        <f>IF(Tableau4[[#This Row],[Cohorte]]="", "Inactif",
    IF(Tableau4[[#This Row],[Cohorte]]&gt;=30%, "Actif",
       IF(Tableau4[[#This Row],[Cohorte]]&lt;=25%, "Inactif", "À Vérifier")))</f>
        <v>Actif</v>
      </c>
    </row>
    <row r="918" spans="1:9" ht="29.5" customHeight="1" x14ac:dyDescent="0.35">
      <c r="A918" s="16" t="str">
        <f>IF(D918&lt;&gt;"","APP"&amp;TEXT(COUNTA($D$2:D918),"000"),"")</f>
        <v>APP917</v>
      </c>
      <c r="B918" s="17" t="str">
        <f>Individus[[#This Row],[ID_Individu]]</f>
        <v>IND917</v>
      </c>
      <c r="C918" s="17" t="str">
        <f>IFERROR(VLOOKUP(E918,Beneficiaires!B:C,2,FALSE),"Non trouvé")</f>
        <v>BEN023</v>
      </c>
      <c r="D918" s="17" t="str">
        <f>Consolication[[#This Row],[Nom et prénom 0 Name &amp; first name]]</f>
        <v>NLOMO NDZALA GERMAIN</v>
      </c>
      <c r="E918" s="17" t="str">
        <f>VLOOKUP(D918,Consolidation!B:AA,2,FALSE)</f>
        <v>ASSOCIATION DES ENTREPRENEURS INGENIEUX D'AFRIQUE (ASENIA)</v>
      </c>
      <c r="F918" s="24" t="str" cm="1">
        <f t="array" ref="F918">_xlfn.XLOOKUP(Tableau4[[#This Row],[Nom_Beneficiaire]]&amp;H918,Classes!$D$2:$D$12000&amp;Classes!$E$2:$E$12000,Classes!$A$2:$A$12000)</f>
        <v>CLA017</v>
      </c>
      <c r="G918" s="17" t="str">
        <f>VLOOKUP(D918,Consolidation!B:AA,25,FALSE)</f>
        <v>284Z</v>
      </c>
      <c r="H918" s="40">
        <f>VLOOKUP(D918,Consolidation!$B$2:$AH$11999,23,FALSE)</f>
        <v>1</v>
      </c>
      <c r="I918" s="65" t="str">
        <f>IF(Tableau4[[#This Row],[Cohorte]]="", "Inactif",
    IF(Tableau4[[#This Row],[Cohorte]]&gt;=30%, "Actif",
       IF(Tableau4[[#This Row],[Cohorte]]&lt;=25%, "Inactif", "À Vérifier")))</f>
        <v>Actif</v>
      </c>
    </row>
    <row r="919" spans="1:9" ht="29.5" customHeight="1" x14ac:dyDescent="0.35">
      <c r="A919" s="16" t="str">
        <f>IF(D919&lt;&gt;"","APP"&amp;TEXT(COUNTA($D$2:D919),"000"),"")</f>
        <v>APP918</v>
      </c>
      <c r="B919" s="17" t="str">
        <f>Individus[[#This Row],[ID_Individu]]</f>
        <v>IND918</v>
      </c>
      <c r="C919" s="17" t="str">
        <f>IFERROR(VLOOKUP(E919,Beneficiaires!B:C,2,FALSE),"Non trouvé")</f>
        <v>BEN023</v>
      </c>
      <c r="D919" s="17" t="str">
        <f>Consolication[[#This Row],[Nom et prénom 0 Name &amp; first name]]</f>
        <v>LACHELLE NGAGOUM VEROUCHKA MORELLE</v>
      </c>
      <c r="E919" s="17" t="str">
        <f>VLOOKUP(D919,Consolidation!B:AA,2,FALSE)</f>
        <v>ASSOCIATION DES ENTREPRENEURS INGENIEUX D'AFRIQUE (ASENIA)</v>
      </c>
      <c r="F919" s="24" t="str" cm="1">
        <f t="array" ref="F919">_xlfn.XLOOKUP(Tableau4[[#This Row],[Nom_Beneficiaire]]&amp;H919,Classes!$D$2:$D$12000&amp;Classes!$E$2:$E$12000,Classes!$A$2:$A$12000)</f>
        <v>CLA034</v>
      </c>
      <c r="G919" s="17" t="str">
        <f>VLOOKUP(D919,Consolidation!B:AA,25,FALSE)</f>
        <v>0JXH</v>
      </c>
      <c r="H919" s="40">
        <f>VLOOKUP(D919,Consolidation!$B$2:$AH$11999,23,FALSE)</f>
        <v>9</v>
      </c>
      <c r="I919" s="65" t="str">
        <f>IF(Tableau4[[#This Row],[Cohorte]]="", "Inactif",
    IF(Tableau4[[#This Row],[Cohorte]]&gt;=30%, "Actif",
       IF(Tableau4[[#This Row],[Cohorte]]&lt;=25%, "Inactif", "À Vérifier")))</f>
        <v>Actif</v>
      </c>
    </row>
    <row r="920" spans="1:9" ht="29.5" customHeight="1" x14ac:dyDescent="0.35">
      <c r="A920" s="16" t="str">
        <f>IF(D920&lt;&gt;"","APP"&amp;TEXT(COUNTA($D$2:D920),"000"),"")</f>
        <v>APP919</v>
      </c>
      <c r="B920" s="17" t="str">
        <f>Individus[[#This Row],[ID_Individu]]</f>
        <v>IND919</v>
      </c>
      <c r="C920" s="17" t="str">
        <f>IFERROR(VLOOKUP(E920,Beneficiaires!B:C,2,FALSE),"Non trouvé")</f>
        <v>BEN023</v>
      </c>
      <c r="D920" s="17" t="str">
        <f>Consolication[[#This Row],[Nom et prénom 0 Name &amp; first name]]</f>
        <v>MONABANG BITA JULIENNE</v>
      </c>
      <c r="E920" s="17" t="str">
        <f>VLOOKUP(D920,Consolidation!B:AA,2,FALSE)</f>
        <v>ASSOCIATION DES ENTREPRENEURS INGENIEUX D'AFRIQUE (ASENIA)</v>
      </c>
      <c r="F920" s="24" t="str" cm="1">
        <f t="array" ref="F920">_xlfn.XLOOKUP(Tableau4[[#This Row],[Nom_Beneficiaire]]&amp;H920,Classes!$D$2:$D$12000&amp;Classes!$E$2:$E$12000,Classes!$A$2:$A$12000)</f>
        <v>CLA034</v>
      </c>
      <c r="G920" s="17" t="str">
        <f>VLOOKUP(D920,Consolidation!B:AA,25,FALSE)</f>
        <v>TYA3</v>
      </c>
      <c r="H920" s="40">
        <f>VLOOKUP(D920,Consolidation!$B$2:$AH$11999,23,FALSE)</f>
        <v>9</v>
      </c>
      <c r="I920" s="65" t="str">
        <f>IF(Tableau4[[#This Row],[Cohorte]]="", "Inactif",
    IF(Tableau4[[#This Row],[Cohorte]]&gt;=30%, "Actif",
       IF(Tableau4[[#This Row],[Cohorte]]&lt;=25%, "Inactif", "À Vérifier")))</f>
        <v>Actif</v>
      </c>
    </row>
    <row r="921" spans="1:9" ht="29.5" customHeight="1" x14ac:dyDescent="0.35">
      <c r="A921" s="16" t="str">
        <f>IF(D921&lt;&gt;"","APP"&amp;TEXT(COUNTA($D$2:D921),"000"),"")</f>
        <v>APP920</v>
      </c>
      <c r="B921" s="17" t="str">
        <f>Individus[[#This Row],[ID_Individu]]</f>
        <v>IND920</v>
      </c>
      <c r="C921" s="17" t="str">
        <f>IFERROR(VLOOKUP(E921,Beneficiaires!B:C,2,FALSE),"Non trouvé")</f>
        <v>BEN023</v>
      </c>
      <c r="D921" s="17" t="str">
        <f>Consolication[[#This Row],[Nom et prénom 0 Name &amp; first name]]</f>
        <v>JOPMO NONO CHRIS BERTHOL</v>
      </c>
      <c r="E921" s="17" t="str">
        <f>VLOOKUP(D921,Consolidation!B:AA,2,FALSE)</f>
        <v>ASSOCIATION DES ENTREPRENEURS INGENIEUX D'AFRIQUE (ASENIA)</v>
      </c>
      <c r="F921" s="24" t="str" cm="1">
        <f t="array" ref="F921">_xlfn.XLOOKUP(Tableau4[[#This Row],[Nom_Beneficiaire]]&amp;H921,Classes!$D$2:$D$12000&amp;Classes!$E$2:$E$12000,Classes!$A$2:$A$12000)</f>
        <v>CLA034</v>
      </c>
      <c r="G921" s="17" t="str">
        <f>VLOOKUP(D921,Consolidation!B:AA,25,FALSE)</f>
        <v>79A1</v>
      </c>
      <c r="H921" s="40">
        <f>VLOOKUP(D921,Consolidation!$B$2:$AH$11999,23,FALSE)</f>
        <v>9</v>
      </c>
      <c r="I921" s="65" t="str">
        <f>IF(Tableau4[[#This Row],[Cohorte]]="", "Inactif",
    IF(Tableau4[[#This Row],[Cohorte]]&gt;=30%, "Actif",
       IF(Tableau4[[#This Row],[Cohorte]]&lt;=25%, "Inactif", "À Vérifier")))</f>
        <v>Actif</v>
      </c>
    </row>
    <row r="922" spans="1:9" ht="29.5" customHeight="1" x14ac:dyDescent="0.35">
      <c r="A922" s="16" t="str">
        <f>IF(D922&lt;&gt;"","APP"&amp;TEXT(COUNTA($D$2:D922),"000"),"")</f>
        <v>APP921</v>
      </c>
      <c r="B922" s="17" t="str">
        <f>Individus[[#This Row],[ID_Individu]]</f>
        <v>IND921</v>
      </c>
      <c r="C922" s="17" t="str">
        <f>IFERROR(VLOOKUP(E922,Beneficiaires!B:C,2,FALSE),"Non trouvé")</f>
        <v>BEN023</v>
      </c>
      <c r="D922" s="17" t="str">
        <f>Consolication[[#This Row],[Nom et prénom 0 Name &amp; first name]]</f>
        <v>TCHOUOMKO FOSSI</v>
      </c>
      <c r="E922" s="17" t="str">
        <f>VLOOKUP(D922,Consolidation!B:AA,2,FALSE)</f>
        <v>ASSOCIATION DES ENTREPRENEURS INGENIEUX D'AFRIQUE (ASENIA)</v>
      </c>
      <c r="F922" s="24" t="str" cm="1">
        <f t="array" ref="F922">_xlfn.XLOOKUP(Tableau4[[#This Row],[Nom_Beneficiaire]]&amp;H922,Classes!$D$2:$D$12000&amp;Classes!$E$2:$E$12000,Classes!$A$2:$A$12000)</f>
        <v>CLA034</v>
      </c>
      <c r="G922" s="17" t="str">
        <f>VLOOKUP(D922,Consolidation!B:AA,25,FALSE)</f>
        <v>70TW</v>
      </c>
      <c r="H922" s="40">
        <f>VLOOKUP(D922,Consolidation!$B$2:$AH$11999,23,FALSE)</f>
        <v>9</v>
      </c>
      <c r="I922" s="65" t="str">
        <f>IF(Tableau4[[#This Row],[Cohorte]]="", "Inactif",
    IF(Tableau4[[#This Row],[Cohorte]]&gt;=30%, "Actif",
       IF(Tableau4[[#This Row],[Cohorte]]&lt;=25%, "Inactif", "À Vérifier")))</f>
        <v>Actif</v>
      </c>
    </row>
    <row r="923" spans="1:9" ht="29.5" customHeight="1" x14ac:dyDescent="0.35">
      <c r="A923" s="16" t="str">
        <f>IF(D923&lt;&gt;"","APP"&amp;TEXT(COUNTA($D$2:D923),"000"),"")</f>
        <v>APP922</v>
      </c>
      <c r="B923" s="17" t="str">
        <f>Individus[[#This Row],[ID_Individu]]</f>
        <v>IND922</v>
      </c>
      <c r="C923" s="17" t="str">
        <f>IFERROR(VLOOKUP(E923,Beneficiaires!B:C,2,FALSE),"Non trouvé")</f>
        <v>BEN023</v>
      </c>
      <c r="D923" s="17" t="str">
        <f>Consolication[[#This Row],[Nom et prénom 0 Name &amp; first name]]</f>
        <v>SANAGA JEAN LAMBERT</v>
      </c>
      <c r="E923" s="17" t="str">
        <f>VLOOKUP(D923,Consolidation!B:AA,2,FALSE)</f>
        <v>ASSOCIATION DES ENTREPRENEURS INGENIEUX D'AFRIQUE (ASENIA)</v>
      </c>
      <c r="F923" s="24" t="str" cm="1">
        <f t="array" ref="F923">_xlfn.XLOOKUP(Tableau4[[#This Row],[Nom_Beneficiaire]]&amp;H923,Classes!$D$2:$D$12000&amp;Classes!$E$2:$E$12000,Classes!$A$2:$A$12000)</f>
        <v>CLA034</v>
      </c>
      <c r="G923" s="17" t="str">
        <f>VLOOKUP(D923,Consolidation!B:AA,25,FALSE)</f>
        <v>ZB56</v>
      </c>
      <c r="H923" s="40">
        <f>VLOOKUP(D923,Consolidation!$B$2:$AH$11999,23,FALSE)</f>
        <v>9</v>
      </c>
      <c r="I923" s="65" t="str">
        <f>IF(Tableau4[[#This Row],[Cohorte]]="", "Inactif",
    IF(Tableau4[[#This Row],[Cohorte]]&gt;=30%, "Actif",
       IF(Tableau4[[#This Row],[Cohorte]]&lt;=25%, "Inactif", "À Vérifier")))</f>
        <v>Actif</v>
      </c>
    </row>
    <row r="924" spans="1:9" ht="29.5" customHeight="1" x14ac:dyDescent="0.35">
      <c r="A924" s="16" t="str">
        <f>IF(D924&lt;&gt;"","APP"&amp;TEXT(COUNTA($D$2:D924),"000"),"")</f>
        <v>APP923</v>
      </c>
      <c r="B924" s="17" t="str">
        <f>Individus[[#This Row],[ID_Individu]]</f>
        <v>IND923</v>
      </c>
      <c r="C924" s="17" t="str">
        <f>IFERROR(VLOOKUP(E924,Beneficiaires!B:C,2,FALSE),"Non trouvé")</f>
        <v>BEN023</v>
      </c>
      <c r="D924" s="17" t="str">
        <f>Consolication[[#This Row],[Nom et prénom 0 Name &amp; first name]]</f>
        <v>NGNEBIWO TAKOUDJOU</v>
      </c>
      <c r="E924" s="17" t="str">
        <f>VLOOKUP(D924,Consolidation!B:AA,2,FALSE)</f>
        <v>ASSOCIATION DES ENTREPRENEURS INGENIEUX D'AFRIQUE (ASENIA)</v>
      </c>
      <c r="F924" s="24" t="str" cm="1">
        <f t="array" ref="F924">_xlfn.XLOOKUP(Tableau4[[#This Row],[Nom_Beneficiaire]]&amp;H924,Classes!$D$2:$D$12000&amp;Classes!$E$2:$E$12000,Classes!$A$2:$A$12000)</f>
        <v>CLA034</v>
      </c>
      <c r="G924" s="17" t="str">
        <f>VLOOKUP(D924,Consolidation!B:AA,25,FALSE)</f>
        <v>PT36</v>
      </c>
      <c r="H924" s="40">
        <f>VLOOKUP(D924,Consolidation!$B$2:$AH$11999,23,FALSE)</f>
        <v>9</v>
      </c>
      <c r="I924" s="65" t="str">
        <f>IF(Tableau4[[#This Row],[Cohorte]]="", "Inactif",
    IF(Tableau4[[#This Row],[Cohorte]]&gt;=30%, "Actif",
       IF(Tableau4[[#This Row],[Cohorte]]&lt;=25%, "Inactif", "À Vérifier")))</f>
        <v>Actif</v>
      </c>
    </row>
    <row r="925" spans="1:9" ht="29.5" customHeight="1" x14ac:dyDescent="0.35">
      <c r="A925" s="16" t="str">
        <f>IF(D925&lt;&gt;"","APP"&amp;TEXT(COUNTA($D$2:D925),"000"),"")</f>
        <v>APP924</v>
      </c>
      <c r="B925" s="17" t="str">
        <f>Individus[[#This Row],[ID_Individu]]</f>
        <v>IND924</v>
      </c>
      <c r="C925" s="17" t="str">
        <f>IFERROR(VLOOKUP(E925,Beneficiaires!B:C,2,FALSE),"Non trouvé")</f>
        <v>BEN023</v>
      </c>
      <c r="D925" s="17" t="str">
        <f>Consolication[[#This Row],[Nom et prénom 0 Name &amp; first name]]</f>
        <v>EBOBISSE MARIE E. I.</v>
      </c>
      <c r="E925" s="17" t="str">
        <f>VLOOKUP(D925,Consolidation!B:AA,2,FALSE)</f>
        <v>ASSOCIATION DES ENTREPRENEURS INGENIEUX D'AFRIQUE (ASENIA)</v>
      </c>
      <c r="F925" s="24" t="str" cm="1">
        <f t="array" ref="F925">_xlfn.XLOOKUP(Tableau4[[#This Row],[Nom_Beneficiaire]]&amp;H925,Classes!$D$2:$D$12000&amp;Classes!$E$2:$E$12000,Classes!$A$2:$A$12000)</f>
        <v>CLA034</v>
      </c>
      <c r="G925" s="17" t="str">
        <f>VLOOKUP(D925,Consolidation!B:AA,25,FALSE)</f>
        <v>D59Y</v>
      </c>
      <c r="H925" s="40">
        <f>VLOOKUP(D925,Consolidation!$B$2:$AH$11999,23,FALSE)</f>
        <v>9</v>
      </c>
      <c r="I925" s="65" t="str">
        <f>IF(Tableau4[[#This Row],[Cohorte]]="", "Inactif",
    IF(Tableau4[[#This Row],[Cohorte]]&gt;=30%, "Actif",
       IF(Tableau4[[#This Row],[Cohorte]]&lt;=25%, "Inactif", "À Vérifier")))</f>
        <v>Actif</v>
      </c>
    </row>
    <row r="926" spans="1:9" ht="29.5" customHeight="1" x14ac:dyDescent="0.35">
      <c r="A926" s="16" t="str">
        <f>IF(D926&lt;&gt;"","APP"&amp;TEXT(COUNTA($D$2:D926),"000"),"")</f>
        <v>APP925</v>
      </c>
      <c r="B926" s="17" t="str">
        <f>Individus[[#This Row],[ID_Individu]]</f>
        <v>IND925</v>
      </c>
      <c r="C926" s="17" t="str">
        <f>IFERROR(VLOOKUP(E926,Beneficiaires!B:C,2,FALSE),"Non trouvé")</f>
        <v>BEN023</v>
      </c>
      <c r="D926" s="17" t="str">
        <f>Consolication[[#This Row],[Nom et prénom 0 Name &amp; first name]]</f>
        <v>EKENGLO SIMON PIERRE</v>
      </c>
      <c r="E926" s="17" t="str">
        <f>VLOOKUP(D926,Consolidation!B:AA,2,FALSE)</f>
        <v>ASSOCIATION DES ENTREPRENEURS INGENIEUX D'AFRIQUE (ASENIA)</v>
      </c>
      <c r="F926" s="24" t="str" cm="1">
        <f t="array" ref="F926">_xlfn.XLOOKUP(Tableau4[[#This Row],[Nom_Beneficiaire]]&amp;H926,Classes!$D$2:$D$12000&amp;Classes!$E$2:$E$12000,Classes!$A$2:$A$12000)</f>
        <v>CLA034</v>
      </c>
      <c r="G926" s="17" t="str">
        <f>VLOOKUP(D926,Consolidation!B:AA,25,FALSE)</f>
        <v>1TD7</v>
      </c>
      <c r="H926" s="40">
        <f>VLOOKUP(D926,Consolidation!$B$2:$AH$11999,23,FALSE)</f>
        <v>9</v>
      </c>
      <c r="I926" s="65" t="str">
        <f>IF(Tableau4[[#This Row],[Cohorte]]="", "Inactif",
    IF(Tableau4[[#This Row],[Cohorte]]&gt;=30%, "Actif",
       IF(Tableau4[[#This Row],[Cohorte]]&lt;=25%, "Inactif", "À Vérifier")))</f>
        <v>Actif</v>
      </c>
    </row>
    <row r="927" spans="1:9" ht="29.5" customHeight="1" x14ac:dyDescent="0.35">
      <c r="A927" s="16" t="str">
        <f>IF(D927&lt;&gt;"","APP"&amp;TEXT(COUNTA($D$2:D927),"000"),"")</f>
        <v>APP926</v>
      </c>
      <c r="B927" s="17" t="str">
        <f>Individus[[#This Row],[ID_Individu]]</f>
        <v>IND926</v>
      </c>
      <c r="C927" s="17" t="str">
        <f>IFERROR(VLOOKUP(E927,Beneficiaires!B:C,2,FALSE),"Non trouvé")</f>
        <v>BEN023</v>
      </c>
      <c r="D927" s="17" t="str">
        <f>Consolication[[#This Row],[Nom et prénom 0 Name &amp; first name]]</f>
        <v>MOUEBONG MBEBI GERALDINE L.</v>
      </c>
      <c r="E927" s="17" t="str">
        <f>VLOOKUP(D927,Consolidation!B:AA,2,FALSE)</f>
        <v>ASSOCIATION DES ENTREPRENEURS INGENIEUX D'AFRIQUE (ASENIA)</v>
      </c>
      <c r="F927" s="24" t="str" cm="1">
        <f t="array" ref="F927">_xlfn.XLOOKUP(Tableau4[[#This Row],[Nom_Beneficiaire]]&amp;H927,Classes!$D$2:$D$12000&amp;Classes!$E$2:$E$12000,Classes!$A$2:$A$12000)</f>
        <v>CLA034</v>
      </c>
      <c r="G927" s="17" t="str">
        <f>VLOOKUP(D927,Consolidation!B:AA,25,FALSE)</f>
        <v>NU55</v>
      </c>
      <c r="H927" s="40">
        <f>VLOOKUP(D927,Consolidation!$B$2:$AH$11999,23,FALSE)</f>
        <v>9</v>
      </c>
      <c r="I927" s="65" t="str">
        <f>IF(Tableau4[[#This Row],[Cohorte]]="", "Inactif",
    IF(Tableau4[[#This Row],[Cohorte]]&gt;=30%, "Actif",
       IF(Tableau4[[#This Row],[Cohorte]]&lt;=25%, "Inactif", "À Vérifier")))</f>
        <v>Actif</v>
      </c>
    </row>
    <row r="928" spans="1:9" ht="29.5" customHeight="1" x14ac:dyDescent="0.35">
      <c r="A928" s="16" t="str">
        <f>IF(D928&lt;&gt;"","APP"&amp;TEXT(COUNTA($D$2:D928),"000"),"")</f>
        <v>APP927</v>
      </c>
      <c r="B928" s="17" t="str">
        <f>Individus[[#This Row],[ID_Individu]]</f>
        <v>IND927</v>
      </c>
      <c r="C928" s="17" t="str">
        <f>IFERROR(VLOOKUP(E928,Beneficiaires!B:C,2,FALSE),"Non trouvé")</f>
        <v>BEN023</v>
      </c>
      <c r="D928" s="17" t="str">
        <f>Consolication[[#This Row],[Nom et prénom 0 Name &amp; first name]]</f>
        <v>KAMDJO EPS CHOUDJA</v>
      </c>
      <c r="E928" s="17" t="str">
        <f>VLOOKUP(D928,Consolidation!B:AA,2,FALSE)</f>
        <v>ASSOCIATION DES ENTREPRENEURS INGENIEUX D'AFRIQUE (ASENIA)</v>
      </c>
      <c r="F928" s="24" t="str" cm="1">
        <f t="array" ref="F928">_xlfn.XLOOKUP(Tableau4[[#This Row],[Nom_Beneficiaire]]&amp;H928,Classes!$D$2:$D$12000&amp;Classes!$E$2:$E$12000,Classes!$A$2:$A$12000)</f>
        <v>CLA034</v>
      </c>
      <c r="G928" s="17" t="str">
        <f>VLOOKUP(D928,Consolidation!B:AA,25,FALSE)</f>
        <v>00O7</v>
      </c>
      <c r="H928" s="40">
        <f>VLOOKUP(D928,Consolidation!$B$2:$AH$11999,23,FALSE)</f>
        <v>9</v>
      </c>
      <c r="I928" s="65" t="str">
        <f>IF(Tableau4[[#This Row],[Cohorte]]="", "Inactif",
    IF(Tableau4[[#This Row],[Cohorte]]&gt;=30%, "Actif",
       IF(Tableau4[[#This Row],[Cohorte]]&lt;=25%, "Inactif", "À Vérifier")))</f>
        <v>Actif</v>
      </c>
    </row>
    <row r="929" spans="1:9" ht="29.5" customHeight="1" x14ac:dyDescent="0.35">
      <c r="A929" s="16" t="str">
        <f>IF(D929&lt;&gt;"","APP"&amp;TEXT(COUNTA($D$2:D929),"000"),"")</f>
        <v>APP928</v>
      </c>
      <c r="B929" s="17" t="str">
        <f>Individus[[#This Row],[ID_Individu]]</f>
        <v>IND928</v>
      </c>
      <c r="C929" s="17" t="str">
        <f>IFERROR(VLOOKUP(E929,Beneficiaires!B:C,2,FALSE),"Non trouvé")</f>
        <v>BEN023</v>
      </c>
      <c r="D929" s="17" t="str">
        <f>Consolication[[#This Row],[Nom et prénom 0 Name &amp; first name]]</f>
        <v>NKAMA MANUELLA</v>
      </c>
      <c r="E929" s="17" t="str">
        <f>VLOOKUP(D929,Consolidation!B:AA,2,FALSE)</f>
        <v>ASSOCIATION DES ENTREPRENEURS INGENIEUX D'AFRIQUE (ASENIA)</v>
      </c>
      <c r="F929" s="24" t="str" cm="1">
        <f t="array" ref="F929">_xlfn.XLOOKUP(Tableau4[[#This Row],[Nom_Beneficiaire]]&amp;H929,Classes!$D$2:$D$12000&amp;Classes!$E$2:$E$12000,Classes!$A$2:$A$12000)</f>
        <v>CLA034</v>
      </c>
      <c r="G929" s="17" t="str">
        <f>VLOOKUP(D929,Consolidation!B:AA,25,FALSE)</f>
        <v>50T4</v>
      </c>
      <c r="H929" s="40">
        <f>VLOOKUP(D929,Consolidation!$B$2:$AH$11999,23,FALSE)</f>
        <v>9</v>
      </c>
      <c r="I929" s="65" t="str">
        <f>IF(Tableau4[[#This Row],[Cohorte]]="", "Inactif",
    IF(Tableau4[[#This Row],[Cohorte]]&gt;=30%, "Actif",
       IF(Tableau4[[#This Row],[Cohorte]]&lt;=25%, "Inactif", "À Vérifier")))</f>
        <v>Actif</v>
      </c>
    </row>
    <row r="930" spans="1:9" ht="29.5" customHeight="1" x14ac:dyDescent="0.35">
      <c r="A930" s="16" t="str">
        <f>IF(D930&lt;&gt;"","APP"&amp;TEXT(COUNTA($D$2:D930),"000"),"")</f>
        <v>APP929</v>
      </c>
      <c r="B930" s="17" t="str">
        <f>Individus[[#This Row],[ID_Individu]]</f>
        <v>IND929</v>
      </c>
      <c r="C930" s="17" t="str">
        <f>IFERROR(VLOOKUP(E930,Beneficiaires!B:C,2,FALSE),"Non trouvé")</f>
        <v>BEN023</v>
      </c>
      <c r="D930" s="17" t="str">
        <f>Consolication[[#This Row],[Nom et prénom 0 Name &amp; first name]]</f>
        <v>BISSIMA CATHERINE</v>
      </c>
      <c r="E930" s="17" t="str">
        <f>VLOOKUP(D930,Consolidation!B:AA,2,FALSE)</f>
        <v>ASSOCIATION DES ENTREPRENEURS INGENIEUX D'AFRIQUE (ASENIA)</v>
      </c>
      <c r="F930" s="24" t="str" cm="1">
        <f t="array" ref="F930">_xlfn.XLOOKUP(Tableau4[[#This Row],[Nom_Beneficiaire]]&amp;H930,Classes!$D$2:$D$12000&amp;Classes!$E$2:$E$12000,Classes!$A$2:$A$12000)</f>
        <v>CLA034</v>
      </c>
      <c r="G930" s="17" t="str">
        <f>VLOOKUP(D930,Consolidation!B:AA,25,FALSE)</f>
        <v>EW9Q</v>
      </c>
      <c r="H930" s="40">
        <f>VLOOKUP(D930,Consolidation!$B$2:$AH$11999,23,FALSE)</f>
        <v>9</v>
      </c>
      <c r="I930" s="65" t="str">
        <f>IF(Tableau4[[#This Row],[Cohorte]]="", "Inactif",
    IF(Tableau4[[#This Row],[Cohorte]]&gt;=30%, "Actif",
       IF(Tableau4[[#This Row],[Cohorte]]&lt;=25%, "Inactif", "À Vérifier")))</f>
        <v>Actif</v>
      </c>
    </row>
    <row r="931" spans="1:9" ht="29.5" customHeight="1" x14ac:dyDescent="0.35">
      <c r="A931" s="16" t="str">
        <f>IF(D931&lt;&gt;"","APP"&amp;TEXT(COUNTA($D$2:D931),"000"),"")</f>
        <v>APP930</v>
      </c>
      <c r="B931" s="17" t="str">
        <f>Individus[[#This Row],[ID_Individu]]</f>
        <v>IND930</v>
      </c>
      <c r="C931" s="17" t="str">
        <f>IFERROR(VLOOKUP(E931,Beneficiaires!B:C,2,FALSE),"Non trouvé")</f>
        <v>BEN023</v>
      </c>
      <c r="D931" s="17" t="str">
        <f>Consolication[[#This Row],[Nom et prénom 0 Name &amp; first name]]</f>
        <v>MBAMEN DESIREE</v>
      </c>
      <c r="E931" s="17" t="str">
        <f>VLOOKUP(D931,Consolidation!B:AA,2,FALSE)</f>
        <v>ASSOCIATION DES ENTREPRENEURS INGENIEUX D'AFRIQUE (ASENIA)</v>
      </c>
      <c r="F931" s="24" t="str" cm="1">
        <f t="array" ref="F931">_xlfn.XLOOKUP(Tableau4[[#This Row],[Nom_Beneficiaire]]&amp;H931,Classes!$D$2:$D$12000&amp;Classes!$E$2:$E$12000,Classes!$A$2:$A$12000)</f>
        <v>CLA034</v>
      </c>
      <c r="G931" s="17" t="str">
        <f>VLOOKUP(D931,Consolidation!B:AA,25,FALSE)</f>
        <v>065B</v>
      </c>
      <c r="H931" s="40">
        <f>VLOOKUP(D931,Consolidation!$B$2:$AH$11999,23,FALSE)</f>
        <v>9</v>
      </c>
      <c r="I931" s="65" t="str">
        <f>IF(Tableau4[[#This Row],[Cohorte]]="", "Inactif",
    IF(Tableau4[[#This Row],[Cohorte]]&gt;=30%, "Actif",
       IF(Tableau4[[#This Row],[Cohorte]]&lt;=25%, "Inactif", "À Vérifier")))</f>
        <v>Actif</v>
      </c>
    </row>
    <row r="932" spans="1:9" ht="29.5" customHeight="1" x14ac:dyDescent="0.35">
      <c r="A932" s="16" t="str">
        <f>IF(D932&lt;&gt;"","APP"&amp;TEXT(COUNTA($D$2:D932),"000"),"")</f>
        <v>APP931</v>
      </c>
      <c r="B932" s="17" t="str">
        <f>Individus[[#This Row],[ID_Individu]]</f>
        <v>IND931</v>
      </c>
      <c r="C932" s="17" t="str">
        <f>IFERROR(VLOOKUP(E932,Beneficiaires!B:C,2,FALSE),"Non trouvé")</f>
        <v>BEN023</v>
      </c>
      <c r="D932" s="17" t="str">
        <f>Consolication[[#This Row],[Nom et prénom 0 Name &amp; first name]]</f>
        <v>KEMENI PAULINE</v>
      </c>
      <c r="E932" s="17" t="str">
        <f>VLOOKUP(D932,Consolidation!B:AA,2,FALSE)</f>
        <v>ASSOCIATION DES ENTREPRENEURS INGENIEUX D'AFRIQUE (ASENIA)</v>
      </c>
      <c r="F932" s="24" t="str" cm="1">
        <f t="array" ref="F932">_xlfn.XLOOKUP(Tableau4[[#This Row],[Nom_Beneficiaire]]&amp;H932,Classes!$D$2:$D$12000&amp;Classes!$E$2:$E$12000,Classes!$A$2:$A$12000)</f>
        <v>CLA020</v>
      </c>
      <c r="G932" s="17" t="str">
        <f>VLOOKUP(D932,Consolidation!B:AA,25,FALSE)</f>
        <v>V38R</v>
      </c>
      <c r="H932" s="40">
        <f>VLOOKUP(D932,Consolidation!$B$2:$AH$11999,23,FALSE)</f>
        <v>8</v>
      </c>
      <c r="I932" s="65" t="str">
        <f>IF(Tableau4[[#This Row],[Cohorte]]="", "Inactif",
    IF(Tableau4[[#This Row],[Cohorte]]&gt;=30%, "Actif",
       IF(Tableau4[[#This Row],[Cohorte]]&lt;=25%, "Inactif", "À Vérifier")))</f>
        <v>Actif</v>
      </c>
    </row>
    <row r="933" spans="1:9" ht="29.5" customHeight="1" x14ac:dyDescent="0.35">
      <c r="A933" s="16" t="str">
        <f>IF(D933&lt;&gt;"","APP"&amp;TEXT(COUNTA($D$2:D933),"000"),"")</f>
        <v>APP932</v>
      </c>
      <c r="B933" s="17" t="str">
        <f>Individus[[#This Row],[ID_Individu]]</f>
        <v>IND932</v>
      </c>
      <c r="C933" s="17" t="str">
        <f>IFERROR(VLOOKUP(E933,Beneficiaires!B:C,2,FALSE),"Non trouvé")</f>
        <v>BEN023</v>
      </c>
      <c r="D933" s="17" t="str">
        <f>Consolication[[#This Row],[Nom et prénom 0 Name &amp; first name]]</f>
        <v>DELPHINE FEOMBI TAKWI</v>
      </c>
      <c r="E933" s="17" t="str">
        <f>VLOOKUP(D933,Consolidation!B:AA,2,FALSE)</f>
        <v>ASSOCIATION DES ENTREPRENEURS INGENIEUX D'AFRIQUE (ASENIA)</v>
      </c>
      <c r="F933" s="24" t="str" cm="1">
        <f t="array" ref="F933">_xlfn.XLOOKUP(Tableau4[[#This Row],[Nom_Beneficiaire]]&amp;H933,Classes!$D$2:$D$12000&amp;Classes!$E$2:$E$12000,Classes!$A$2:$A$12000)</f>
        <v>CLA034</v>
      </c>
      <c r="G933" s="17" t="str">
        <f>VLOOKUP(D933,Consolidation!B:AA,25,FALSE)</f>
        <v>3CGW</v>
      </c>
      <c r="H933" s="40">
        <f>VLOOKUP(D933,Consolidation!$B$2:$AH$11999,23,FALSE)</f>
        <v>9</v>
      </c>
      <c r="I933" s="65" t="str">
        <f>IF(Tableau4[[#This Row],[Cohorte]]="", "Inactif",
    IF(Tableau4[[#This Row],[Cohorte]]&gt;=30%, "Actif",
       IF(Tableau4[[#This Row],[Cohorte]]&lt;=25%, "Inactif", "À Vérifier")))</f>
        <v>Actif</v>
      </c>
    </row>
    <row r="934" spans="1:9" ht="29.5" customHeight="1" x14ac:dyDescent="0.35">
      <c r="A934" s="16" t="str">
        <f>IF(D934&lt;&gt;"","APP"&amp;TEXT(COUNTA($D$2:D934),"000"),"")</f>
        <v>APP933</v>
      </c>
      <c r="B934" s="17" t="str">
        <f>Individus[[#This Row],[ID_Individu]]</f>
        <v>IND933</v>
      </c>
      <c r="C934" s="17" t="str">
        <f>IFERROR(VLOOKUP(E934,Beneficiaires!B:C,2,FALSE),"Non trouvé")</f>
        <v>BEN023</v>
      </c>
      <c r="D934" s="17" t="str">
        <f>Consolication[[#This Row],[Nom et prénom 0 Name &amp; first name]]</f>
        <v>CECILIA NJOLLE</v>
      </c>
      <c r="E934" s="17" t="str">
        <f>VLOOKUP(D934,Consolidation!B:AA,2,FALSE)</f>
        <v>ASSOCIATION DES ENTREPRENEURS INGENIEUX D'AFRIQUE (ASENIA)</v>
      </c>
      <c r="F934" s="24" t="str" cm="1">
        <f t="array" ref="F934">_xlfn.XLOOKUP(Tableau4[[#This Row],[Nom_Beneficiaire]]&amp;H934,Classes!$D$2:$D$12000&amp;Classes!$E$2:$E$12000,Classes!$A$2:$A$12000)</f>
        <v>CLA034</v>
      </c>
      <c r="G934" s="17" t="str">
        <f>VLOOKUP(D934,Consolidation!B:AA,25,FALSE)</f>
        <v>27W7</v>
      </c>
      <c r="H934" s="40">
        <f>VLOOKUP(D934,Consolidation!$B$2:$AH$11999,23,FALSE)</f>
        <v>9</v>
      </c>
      <c r="I934" s="65" t="str">
        <f>IF(Tableau4[[#This Row],[Cohorte]]="", "Inactif",
    IF(Tableau4[[#This Row],[Cohorte]]&gt;=30%, "Actif",
       IF(Tableau4[[#This Row],[Cohorte]]&lt;=25%, "Inactif", "À Vérifier")))</f>
        <v>Actif</v>
      </c>
    </row>
    <row r="935" spans="1:9" ht="29.5" customHeight="1" x14ac:dyDescent="0.35">
      <c r="A935" s="16" t="str">
        <f>IF(D935&lt;&gt;"","APP"&amp;TEXT(COUNTA($D$2:D935),"000"),"")</f>
        <v>APP934</v>
      </c>
      <c r="B935" s="17" t="str">
        <f>Individus[[#This Row],[ID_Individu]]</f>
        <v>IND934</v>
      </c>
      <c r="C935" s="17" t="str">
        <f>IFERROR(VLOOKUP(E935,Beneficiaires!B:C,2,FALSE),"Non trouvé")</f>
        <v>BEN023</v>
      </c>
      <c r="D935" s="17" t="str">
        <f>Consolication[[#This Row],[Nom et prénom 0 Name &amp; first name]]</f>
        <v>MAGNEKOU NADINE</v>
      </c>
      <c r="E935" s="17" t="str">
        <f>VLOOKUP(D935,Consolidation!B:AA,2,FALSE)</f>
        <v>ASSOCIATION DES ENTREPRENEURS INGENIEUX D'AFRIQUE (ASENIA)</v>
      </c>
      <c r="F935" s="24" t="str" cm="1">
        <f t="array" ref="F935">_xlfn.XLOOKUP(Tableau4[[#This Row],[Nom_Beneficiaire]]&amp;H935,Classes!$D$2:$D$12000&amp;Classes!$E$2:$E$12000,Classes!$A$2:$A$12000)</f>
        <v>CLA034</v>
      </c>
      <c r="G935" s="17" t="str">
        <f>VLOOKUP(D935,Consolidation!B:AA,25,FALSE)</f>
        <v>JCGX</v>
      </c>
      <c r="H935" s="40">
        <f>VLOOKUP(D935,Consolidation!$B$2:$AH$11999,23,FALSE)</f>
        <v>9</v>
      </c>
      <c r="I935" s="65" t="str">
        <f>IF(Tableau4[[#This Row],[Cohorte]]="", "Inactif",
    IF(Tableau4[[#This Row],[Cohorte]]&gt;=30%, "Actif",
       IF(Tableau4[[#This Row],[Cohorte]]&lt;=25%, "Inactif", "À Vérifier")))</f>
        <v>Actif</v>
      </c>
    </row>
    <row r="936" spans="1:9" ht="29.5" customHeight="1" x14ac:dyDescent="0.35">
      <c r="A936" s="16" t="str">
        <f>IF(D936&lt;&gt;"","APP"&amp;TEXT(COUNTA($D$2:D936),"000"),"")</f>
        <v>APP935</v>
      </c>
      <c r="B936" s="17" t="str">
        <f>Individus[[#This Row],[ID_Individu]]</f>
        <v>IND935</v>
      </c>
      <c r="C936" s="17" t="str">
        <f>IFERROR(VLOOKUP(E936,Beneficiaires!B:C,2,FALSE),"Non trouvé")</f>
        <v>BEN023</v>
      </c>
      <c r="D936" s="17" t="str">
        <f>Consolication[[#This Row],[Nom et prénom 0 Name &amp; first name]]</f>
        <v>ANDELA DORLINE B.</v>
      </c>
      <c r="E936" s="17" t="str">
        <f>VLOOKUP(D936,Consolidation!B:AA,2,FALSE)</f>
        <v>ASSOCIATION DES ENTREPRENEURS INGENIEUX D'AFRIQUE (ASENIA)</v>
      </c>
      <c r="F936" s="24" t="str" cm="1">
        <f t="array" ref="F936">_xlfn.XLOOKUP(Tableau4[[#This Row],[Nom_Beneficiaire]]&amp;H936,Classes!$D$2:$D$12000&amp;Classes!$E$2:$E$12000,Classes!$A$2:$A$12000)</f>
        <v>CLA034</v>
      </c>
      <c r="G936" s="17" t="str">
        <f>VLOOKUP(D936,Consolidation!B:AA,25,FALSE)</f>
        <v>165N</v>
      </c>
      <c r="H936" s="40">
        <f>VLOOKUP(D936,Consolidation!$B$2:$AH$11999,23,FALSE)</f>
        <v>9</v>
      </c>
      <c r="I936" s="65" t="str">
        <f>IF(Tableau4[[#This Row],[Cohorte]]="", "Inactif",
    IF(Tableau4[[#This Row],[Cohorte]]&gt;=30%, "Actif",
       IF(Tableau4[[#This Row],[Cohorte]]&lt;=25%, "Inactif", "À Vérifier")))</f>
        <v>Actif</v>
      </c>
    </row>
    <row r="937" spans="1:9" ht="29.5" customHeight="1" x14ac:dyDescent="0.35">
      <c r="A937" s="16" t="str">
        <f>IF(D937&lt;&gt;"","APP"&amp;TEXT(COUNTA($D$2:D937),"000"),"")</f>
        <v>APP936</v>
      </c>
      <c r="B937" s="17" t="str">
        <f>Individus[[#This Row],[ID_Individu]]</f>
        <v>IND936</v>
      </c>
      <c r="C937" s="17" t="str">
        <f>IFERROR(VLOOKUP(E937,Beneficiaires!B:C,2,FALSE),"Non trouvé")</f>
        <v>BEN023</v>
      </c>
      <c r="D937" s="17" t="str">
        <f>Consolication[[#This Row],[Nom et prénom 0 Name &amp; first name]]</f>
        <v>NGUIDJOE DOROTHEE</v>
      </c>
      <c r="E937" s="17" t="str">
        <f>VLOOKUP(D937,Consolidation!B:AA,2,FALSE)</f>
        <v>ASSOCIATION DES ENTREPRENEURS INGENIEUX D'AFRIQUE (ASENIA)</v>
      </c>
      <c r="F937" s="24" t="str" cm="1">
        <f t="array" ref="F937">_xlfn.XLOOKUP(Tableau4[[#This Row],[Nom_Beneficiaire]]&amp;H937,Classes!$D$2:$D$12000&amp;Classes!$E$2:$E$12000,Classes!$A$2:$A$12000)</f>
        <v>CLA034</v>
      </c>
      <c r="G937" s="17" t="str">
        <f>VLOOKUP(D937,Consolidation!B:AA,25,FALSE)</f>
        <v>QUBP</v>
      </c>
      <c r="H937" s="40">
        <f>VLOOKUP(D937,Consolidation!$B$2:$AH$11999,23,FALSE)</f>
        <v>9</v>
      </c>
      <c r="I937" s="65" t="str">
        <f>IF(Tableau4[[#This Row],[Cohorte]]="", "Inactif",
    IF(Tableau4[[#This Row],[Cohorte]]&gt;=30%, "Actif",
       IF(Tableau4[[#This Row],[Cohorte]]&lt;=25%, "Inactif", "À Vérifier")))</f>
        <v>Actif</v>
      </c>
    </row>
    <row r="938" spans="1:9" ht="29.5" customHeight="1" x14ac:dyDescent="0.35">
      <c r="A938" s="16" t="str">
        <f>IF(D938&lt;&gt;"","APP"&amp;TEXT(COUNTA($D$2:D938),"000"),"")</f>
        <v>APP937</v>
      </c>
      <c r="B938" s="17" t="str">
        <f>Individus[[#This Row],[ID_Individu]]</f>
        <v>IND937</v>
      </c>
      <c r="C938" s="17" t="str">
        <f>IFERROR(VLOOKUP(E938,Beneficiaires!B:C,2,FALSE),"Non trouvé")</f>
        <v>BEN023</v>
      </c>
      <c r="D938" s="17" t="str">
        <f>Consolication[[#This Row],[Nom et prénom 0 Name &amp; first name]]</f>
        <v>DJUNE JASMINE DANA</v>
      </c>
      <c r="E938" s="17" t="str">
        <f>VLOOKUP(D938,Consolidation!B:AA,2,FALSE)</f>
        <v>ASSOCIATION DES ENTREPRENEURS INGENIEUX D'AFRIQUE (ASENIA)</v>
      </c>
      <c r="F938" s="24" t="str" cm="1">
        <f t="array" ref="F938">_xlfn.XLOOKUP(Tableau4[[#This Row],[Nom_Beneficiaire]]&amp;H938,Classes!$D$2:$D$12000&amp;Classes!$E$2:$E$12000,Classes!$A$2:$A$12000)</f>
        <v>CLA034</v>
      </c>
      <c r="G938" s="17" t="str">
        <f>VLOOKUP(D938,Consolidation!B:AA,25,FALSE)</f>
        <v>3QSD</v>
      </c>
      <c r="H938" s="40">
        <f>VLOOKUP(D938,Consolidation!$B$2:$AH$11999,23,FALSE)</f>
        <v>9</v>
      </c>
      <c r="I938" s="65" t="str">
        <f>IF(Tableau4[[#This Row],[Cohorte]]="", "Inactif",
    IF(Tableau4[[#This Row],[Cohorte]]&gt;=30%, "Actif",
       IF(Tableau4[[#This Row],[Cohorte]]&lt;=25%, "Inactif", "À Vérifier")))</f>
        <v>Actif</v>
      </c>
    </row>
    <row r="939" spans="1:9" ht="29.5" customHeight="1" x14ac:dyDescent="0.35">
      <c r="A939" s="16" t="str">
        <f>IF(D939&lt;&gt;"","APP"&amp;TEXT(COUNTA($D$2:D939),"000"),"")</f>
        <v>APP938</v>
      </c>
      <c r="B939" s="17" t="str">
        <f>Individus[[#This Row],[ID_Individu]]</f>
        <v>IND938</v>
      </c>
      <c r="C939" s="17" t="str">
        <f>IFERROR(VLOOKUP(E939,Beneficiaires!B:C,2,FALSE),"Non trouvé")</f>
        <v>BEN023</v>
      </c>
      <c r="D939" s="17" t="str">
        <f>Consolication[[#This Row],[Nom et prénom 0 Name &amp; first name]]</f>
        <v>ELONGUI JABEA O.</v>
      </c>
      <c r="E939" s="17" t="str">
        <f>VLOOKUP(D939,Consolidation!B:AA,2,FALSE)</f>
        <v>ASSOCIATION DES ENTREPRENEURS INGENIEUX D'AFRIQUE (ASENIA)</v>
      </c>
      <c r="F939" s="24" t="str" cm="1">
        <f t="array" ref="F939">_xlfn.XLOOKUP(Tableau4[[#This Row],[Nom_Beneficiaire]]&amp;H939,Classes!$D$2:$D$12000&amp;Classes!$E$2:$E$12000,Classes!$A$2:$A$12000)</f>
        <v>CLA034</v>
      </c>
      <c r="G939" s="17" t="str">
        <f>VLOOKUP(D939,Consolidation!B:AA,25,FALSE)</f>
        <v>G7N0</v>
      </c>
      <c r="H939" s="40">
        <f>VLOOKUP(D939,Consolidation!$B$2:$AH$11999,23,FALSE)</f>
        <v>9</v>
      </c>
      <c r="I939" s="65" t="str">
        <f>IF(Tableau4[[#This Row],[Cohorte]]="", "Inactif",
    IF(Tableau4[[#This Row],[Cohorte]]&gt;=30%, "Actif",
       IF(Tableau4[[#This Row],[Cohorte]]&lt;=25%, "Inactif", "À Vérifier")))</f>
        <v>Actif</v>
      </c>
    </row>
    <row r="940" spans="1:9" ht="29.5" customHeight="1" x14ac:dyDescent="0.35">
      <c r="A940" s="16" t="str">
        <f>IF(D940&lt;&gt;"","APP"&amp;TEXT(COUNTA($D$2:D940),"000"),"")</f>
        <v>APP939</v>
      </c>
      <c r="B940" s="17" t="str">
        <f>Individus[[#This Row],[ID_Individu]]</f>
        <v>IND939</v>
      </c>
      <c r="C940" s="17" t="str">
        <f>IFERROR(VLOOKUP(E940,Beneficiaires!B:C,2,FALSE),"Non trouvé")</f>
        <v>BEN023</v>
      </c>
      <c r="D940" s="17" t="str">
        <f>Consolication[[#This Row],[Nom et prénom 0 Name &amp; first name]]</f>
        <v>KONFO AYISSI CYRILLE</v>
      </c>
      <c r="E940" s="17" t="str">
        <f>VLOOKUP(D940,Consolidation!B:AA,2,FALSE)</f>
        <v>ASSOCIATION DES ENTREPRENEURS INGENIEUX D'AFRIQUE (ASENIA)</v>
      </c>
      <c r="F940" s="24" t="str" cm="1">
        <f t="array" ref="F940">_xlfn.XLOOKUP(Tableau4[[#This Row],[Nom_Beneficiaire]]&amp;H940,Classes!$D$2:$D$12000&amp;Classes!$E$2:$E$12000,Classes!$A$2:$A$12000)</f>
        <v>CLA034</v>
      </c>
      <c r="G940" s="17" t="str">
        <f>VLOOKUP(D940,Consolidation!B:AA,25,FALSE)</f>
        <v>15B1</v>
      </c>
      <c r="H940" s="40">
        <f>VLOOKUP(D940,Consolidation!$B$2:$AH$11999,23,FALSE)</f>
        <v>9</v>
      </c>
      <c r="I940" s="65" t="str">
        <f>IF(Tableau4[[#This Row],[Cohorte]]="", "Inactif",
    IF(Tableau4[[#This Row],[Cohorte]]&gt;=30%, "Actif",
       IF(Tableau4[[#This Row],[Cohorte]]&lt;=25%, "Inactif", "À Vérifier")))</f>
        <v>Actif</v>
      </c>
    </row>
    <row r="941" spans="1:9" ht="29.5" customHeight="1" x14ac:dyDescent="0.35">
      <c r="A941" s="16" t="str">
        <f>IF(D941&lt;&gt;"","APP"&amp;TEXT(COUNTA($D$2:D941),"000"),"")</f>
        <v>APP940</v>
      </c>
      <c r="B941" s="17" t="str">
        <f>Individus[[#This Row],[ID_Individu]]</f>
        <v>IND940</v>
      </c>
      <c r="C941" s="17" t="str">
        <f>IFERROR(VLOOKUP(E941,Beneficiaires!B:C,2,FALSE),"Non trouvé")</f>
        <v>BEN023</v>
      </c>
      <c r="D941" s="17" t="str">
        <f>Consolication[[#This Row],[Nom et prénom 0 Name &amp; first name]]</f>
        <v>EBOUELLE EPS. TCHOUBAL F.G.</v>
      </c>
      <c r="E941" s="17" t="str">
        <f>VLOOKUP(D941,Consolidation!B:AA,2,FALSE)</f>
        <v>ASSOCIATION DES ENTREPRENEURS INGENIEUX D'AFRIQUE (ASENIA)</v>
      </c>
      <c r="F941" s="24" t="str" cm="1">
        <f t="array" ref="F941">_xlfn.XLOOKUP(Tableau4[[#This Row],[Nom_Beneficiaire]]&amp;H941,Classes!$D$2:$D$12000&amp;Classes!$E$2:$E$12000,Classes!$A$2:$A$12000)</f>
        <v>CLA034</v>
      </c>
      <c r="G941" s="17" t="str">
        <f>VLOOKUP(D941,Consolidation!B:AA,25,FALSE)</f>
        <v>UK9U</v>
      </c>
      <c r="H941" s="40">
        <f>VLOOKUP(D941,Consolidation!$B$2:$AH$11999,23,FALSE)</f>
        <v>9</v>
      </c>
      <c r="I941" s="65" t="str">
        <f>IF(Tableau4[[#This Row],[Cohorte]]="", "Inactif",
    IF(Tableau4[[#This Row],[Cohorte]]&gt;=30%, "Actif",
       IF(Tableau4[[#This Row],[Cohorte]]&lt;=25%, "Inactif", "À Vérifier")))</f>
        <v>Actif</v>
      </c>
    </row>
    <row r="942" spans="1:9" ht="29.5" customHeight="1" x14ac:dyDescent="0.35">
      <c r="A942" s="16" t="str">
        <f>IF(D942&lt;&gt;"","APP"&amp;TEXT(COUNTA($D$2:D942),"000"),"")</f>
        <v>APP941</v>
      </c>
      <c r="B942" s="17" t="str">
        <f>Individus[[#This Row],[ID_Individu]]</f>
        <v>IND941</v>
      </c>
      <c r="C942" s="17" t="str">
        <f>IFERROR(VLOOKUP(E942,Beneficiaires!B:C,2,FALSE),"Non trouvé")</f>
        <v>BEN023</v>
      </c>
      <c r="D942" s="17" t="str">
        <f>Consolication[[#This Row],[Nom et prénom 0 Name &amp; first name]]</f>
        <v>MADIE PATRICIA</v>
      </c>
      <c r="E942" s="17" t="str">
        <f>VLOOKUP(D942,Consolidation!B:AA,2,FALSE)</f>
        <v>ASSOCIATION DES ENTREPRENEURS INGENIEUX D'AFRIQUE (ASENIA)</v>
      </c>
      <c r="F942" s="24" t="str" cm="1">
        <f t="array" ref="F942">_xlfn.XLOOKUP(Tableau4[[#This Row],[Nom_Beneficiaire]]&amp;H942,Classes!$D$2:$D$12000&amp;Classes!$E$2:$E$12000,Classes!$A$2:$A$12000)</f>
        <v>CLA020</v>
      </c>
      <c r="G942" s="17" t="str">
        <f>VLOOKUP(D942,Consolidation!B:AA,25,FALSE)</f>
        <v>48MC</v>
      </c>
      <c r="H942" s="40">
        <f>VLOOKUP(D942,Consolidation!$B$2:$AH$11999,23,FALSE)</f>
        <v>8</v>
      </c>
      <c r="I942" s="65" t="str">
        <f>IF(Tableau4[[#This Row],[Cohorte]]="", "Inactif",
    IF(Tableau4[[#This Row],[Cohorte]]&gt;=30%, "Actif",
       IF(Tableau4[[#This Row],[Cohorte]]&lt;=25%, "Inactif", "À Vérifier")))</f>
        <v>Actif</v>
      </c>
    </row>
    <row r="943" spans="1:9" ht="29.5" customHeight="1" x14ac:dyDescent="0.35">
      <c r="A943" s="16" t="str">
        <f>IF(D943&lt;&gt;"","APP"&amp;TEXT(COUNTA($D$2:D943),"000"),"")</f>
        <v>APP942</v>
      </c>
      <c r="B943" s="17" t="str">
        <f>Individus[[#This Row],[ID_Individu]]</f>
        <v>IND942</v>
      </c>
      <c r="C943" s="17" t="str">
        <f>IFERROR(VLOOKUP(E943,Beneficiaires!B:C,2,FALSE),"Non trouvé")</f>
        <v>BEN023</v>
      </c>
      <c r="D943" s="17" t="str">
        <f>Consolication[[#This Row],[Nom et prénom 0 Name &amp; first name]]</f>
        <v>NEKINGAM FELICITE</v>
      </c>
      <c r="E943" s="17" t="str">
        <f>VLOOKUP(D943,Consolidation!B:AA,2,FALSE)</f>
        <v>ASSOCIATION DES ENTREPRENEURS INGENIEUX D'AFRIQUE (ASENIA)</v>
      </c>
      <c r="F943" s="24" t="str" cm="1">
        <f t="array" ref="F943">_xlfn.XLOOKUP(Tableau4[[#This Row],[Nom_Beneficiaire]]&amp;H943,Classes!$D$2:$D$12000&amp;Classes!$E$2:$E$12000,Classes!$A$2:$A$12000)</f>
        <v>CLA020</v>
      </c>
      <c r="G943" s="17" t="str">
        <f>VLOOKUP(D943,Consolidation!B:AA,25,FALSE)</f>
        <v>8Q61</v>
      </c>
      <c r="H943" s="40">
        <f>VLOOKUP(D943,Consolidation!$B$2:$AH$11999,23,FALSE)</f>
        <v>8</v>
      </c>
      <c r="I943" s="65" t="str">
        <f>IF(Tableau4[[#This Row],[Cohorte]]="", "Inactif",
    IF(Tableau4[[#This Row],[Cohorte]]&gt;=30%, "Actif",
       IF(Tableau4[[#This Row],[Cohorte]]&lt;=25%, "Inactif", "À Vérifier")))</f>
        <v>Actif</v>
      </c>
    </row>
    <row r="944" spans="1:9" ht="29.5" customHeight="1" x14ac:dyDescent="0.35">
      <c r="A944" s="16" t="str">
        <f>IF(D944&lt;&gt;"","APP"&amp;TEXT(COUNTA($D$2:D944),"000"),"")</f>
        <v>APP943</v>
      </c>
      <c r="B944" s="17" t="str">
        <f>Individus[[#This Row],[ID_Individu]]</f>
        <v>IND943</v>
      </c>
      <c r="C944" s="17" t="str">
        <f>IFERROR(VLOOKUP(E944,Beneficiaires!B:C,2,FALSE),"Non trouvé")</f>
        <v>BEN023</v>
      </c>
      <c r="D944" s="17" t="str">
        <f>Consolication[[#This Row],[Nom et prénom 0 Name &amp; first name]]</f>
        <v>KOUNIONI CLAUDE M</v>
      </c>
      <c r="E944" s="17" t="str">
        <f>VLOOKUP(D944,Consolidation!B:AA,2,FALSE)</f>
        <v>ASSOCIATION DES ENTREPRENEURS INGENIEUX D'AFRIQUE (ASENIA)</v>
      </c>
      <c r="F944" s="24" t="str" cm="1">
        <f t="array" ref="F944">_xlfn.XLOOKUP(Tableau4[[#This Row],[Nom_Beneficiaire]]&amp;H944,Classes!$D$2:$D$12000&amp;Classes!$E$2:$E$12000,Classes!$A$2:$A$12000)</f>
        <v>CLA020</v>
      </c>
      <c r="G944" s="17" t="str">
        <f>VLOOKUP(D944,Consolidation!B:AA,25,FALSE)</f>
        <v>NF9M</v>
      </c>
      <c r="H944" s="40">
        <f>VLOOKUP(D944,Consolidation!$B$2:$AH$11999,23,FALSE)</f>
        <v>8</v>
      </c>
      <c r="I944" s="65" t="str">
        <f>IF(Tableau4[[#This Row],[Cohorte]]="", "Inactif",
    IF(Tableau4[[#This Row],[Cohorte]]&gt;=30%, "Actif",
       IF(Tableau4[[#This Row],[Cohorte]]&lt;=25%, "Inactif", "À Vérifier")))</f>
        <v>Actif</v>
      </c>
    </row>
    <row r="945" spans="1:9" ht="29.5" customHeight="1" x14ac:dyDescent="0.35">
      <c r="A945" s="16" t="str">
        <f>IF(D945&lt;&gt;"","APP"&amp;TEXT(COUNTA($D$2:D945),"000"),"")</f>
        <v>APP944</v>
      </c>
      <c r="B945" s="17" t="str">
        <f>Individus[[#This Row],[ID_Individu]]</f>
        <v>IND944</v>
      </c>
      <c r="C945" s="17" t="str">
        <f>IFERROR(VLOOKUP(E945,Beneficiaires!B:C,2,FALSE),"Non trouvé")</f>
        <v>BEN023</v>
      </c>
      <c r="D945" s="17" t="str">
        <f>Consolication[[#This Row],[Nom et prénom 0 Name &amp; first name]]</f>
        <v>TSEU FOTTO CEDRIC</v>
      </c>
      <c r="E945" s="17" t="str">
        <f>VLOOKUP(D945,Consolidation!B:AA,2,FALSE)</f>
        <v>ASSOCIATION DES ENTREPRENEURS INGENIEUX D'AFRIQUE (ASENIA)</v>
      </c>
      <c r="F945" s="24" t="str" cm="1">
        <f t="array" ref="F945">_xlfn.XLOOKUP(Tableau4[[#This Row],[Nom_Beneficiaire]]&amp;H945,Classes!$D$2:$D$12000&amp;Classes!$E$2:$E$12000,Classes!$A$2:$A$12000)</f>
        <v>CLA034</v>
      </c>
      <c r="G945" s="17" t="str">
        <f>VLOOKUP(D945,Consolidation!B:AA,25,FALSE)</f>
        <v>T9NF</v>
      </c>
      <c r="H945" s="40">
        <f>VLOOKUP(D945,Consolidation!$B$2:$AH$11999,23,FALSE)</f>
        <v>9</v>
      </c>
      <c r="I945" s="65" t="str">
        <f>IF(Tableau4[[#This Row],[Cohorte]]="", "Inactif",
    IF(Tableau4[[#This Row],[Cohorte]]&gt;=30%, "Actif",
       IF(Tableau4[[#This Row],[Cohorte]]&lt;=25%, "Inactif", "À Vérifier")))</f>
        <v>Actif</v>
      </c>
    </row>
    <row r="946" spans="1:9" ht="29.5" customHeight="1" x14ac:dyDescent="0.35">
      <c r="A946" s="16" t="str">
        <f>IF(D946&lt;&gt;"","APP"&amp;TEXT(COUNTA($D$2:D946),"000"),"")</f>
        <v>APP945</v>
      </c>
      <c r="B946" s="17" t="str">
        <f>Individus[[#This Row],[ID_Individu]]</f>
        <v>IND945</v>
      </c>
      <c r="C946" s="17" t="str">
        <f>IFERROR(VLOOKUP(E946,Beneficiaires!B:C,2,FALSE),"Non trouvé")</f>
        <v>BEN023</v>
      </c>
      <c r="D946" s="17" t="str">
        <f>Consolication[[#This Row],[Nom et prénom 0 Name &amp; first name]]</f>
        <v>MFANKEU MAELLE SANDRY</v>
      </c>
      <c r="E946" s="17" t="str">
        <f>VLOOKUP(D946,Consolidation!B:AA,2,FALSE)</f>
        <v>ASSOCIATION DES ENTREPRENEURS INGENIEUX D'AFRIQUE (ASENIA)</v>
      </c>
      <c r="F946" s="24" t="str" cm="1">
        <f t="array" ref="F946">_xlfn.XLOOKUP(Tableau4[[#This Row],[Nom_Beneficiaire]]&amp;H946,Classes!$D$2:$D$12000&amp;Classes!$E$2:$E$12000,Classes!$A$2:$A$12000)</f>
        <v>CLA020</v>
      </c>
      <c r="G946" s="17" t="str">
        <f>VLOOKUP(D946,Consolidation!B:AA,25,FALSE)</f>
        <v>71G1</v>
      </c>
      <c r="H946" s="40">
        <f>VLOOKUP(D946,Consolidation!$B$2:$AH$11999,23,FALSE)</f>
        <v>8</v>
      </c>
      <c r="I946" s="65" t="str">
        <f>IF(Tableau4[[#This Row],[Cohorte]]="", "Inactif",
    IF(Tableau4[[#This Row],[Cohorte]]&gt;=30%, "Actif",
       IF(Tableau4[[#This Row],[Cohorte]]&lt;=25%, "Inactif", "À Vérifier")))</f>
        <v>Actif</v>
      </c>
    </row>
    <row r="947" spans="1:9" ht="29.5" customHeight="1" x14ac:dyDescent="0.35">
      <c r="A947" s="16" t="str">
        <f>IF(D947&lt;&gt;"","APP"&amp;TEXT(COUNTA($D$2:D947),"000"),"")</f>
        <v>APP946</v>
      </c>
      <c r="B947" s="17" t="str">
        <f>Individus[[#This Row],[ID_Individu]]</f>
        <v>IND946</v>
      </c>
      <c r="C947" s="17" t="str">
        <f>IFERROR(VLOOKUP(E947,Beneficiaires!B:C,2,FALSE),"Non trouvé")</f>
        <v>BEN023</v>
      </c>
      <c r="D947" s="17" t="str">
        <f>Consolication[[#This Row],[Nom et prénom 0 Name &amp; first name]]</f>
        <v>MVOGO BELLA ANTOINE</v>
      </c>
      <c r="E947" s="17" t="str">
        <f>VLOOKUP(D947,Consolidation!B:AA,2,FALSE)</f>
        <v>ASSOCIATION DES ENTREPRENEURS INGENIEUX D'AFRIQUE (ASENIA)</v>
      </c>
      <c r="F947" s="24" t="str" cm="1">
        <f t="array" ref="F947">_xlfn.XLOOKUP(Tableau4[[#This Row],[Nom_Beneficiaire]]&amp;H947,Classes!$D$2:$D$12000&amp;Classes!$E$2:$E$12000,Classes!$A$2:$A$12000)</f>
        <v>CLA020</v>
      </c>
      <c r="G947" s="17" t="str">
        <f>VLOOKUP(D947,Consolidation!B:AA,25,FALSE)</f>
        <v>Y6M8</v>
      </c>
      <c r="H947" s="40">
        <f>VLOOKUP(D947,Consolidation!$B$2:$AH$11999,23,FALSE)</f>
        <v>8</v>
      </c>
      <c r="I947" s="65" t="str">
        <f>IF(Tableau4[[#This Row],[Cohorte]]="", "Inactif",
    IF(Tableau4[[#This Row],[Cohorte]]&gt;=30%, "Actif",
       IF(Tableau4[[#This Row],[Cohorte]]&lt;=25%, "Inactif", "À Vérifier")))</f>
        <v>Actif</v>
      </c>
    </row>
    <row r="948" spans="1:9" ht="29.5" customHeight="1" x14ac:dyDescent="0.35">
      <c r="A948" s="16" t="str">
        <f>IF(D948&lt;&gt;"","APP"&amp;TEXT(COUNTA($D$2:D948),"000"),"")</f>
        <v>APP947</v>
      </c>
      <c r="B948" s="17" t="str">
        <f>Individus[[#This Row],[ID_Individu]]</f>
        <v>IND947</v>
      </c>
      <c r="C948" s="17" t="str">
        <f>IFERROR(VLOOKUP(E948,Beneficiaires!B:C,2,FALSE),"Non trouvé")</f>
        <v>BEN023</v>
      </c>
      <c r="D948" s="17" t="str">
        <f>Consolication[[#This Row],[Nom et prénom 0 Name &amp; first name]]</f>
        <v>KASSI THERESE</v>
      </c>
      <c r="E948" s="17" t="str">
        <f>VLOOKUP(D948,Consolidation!B:AA,2,FALSE)</f>
        <v>ASSOCIATION DES ENTREPRENEURS INGENIEUX D'AFRIQUE (ASENIA)</v>
      </c>
      <c r="F948" s="24" t="str" cm="1">
        <f t="array" ref="F948">_xlfn.XLOOKUP(Tableau4[[#This Row],[Nom_Beneficiaire]]&amp;H948,Classes!$D$2:$D$12000&amp;Classes!$E$2:$E$12000,Classes!$A$2:$A$12000)</f>
        <v>CLA034</v>
      </c>
      <c r="G948" s="17" t="str">
        <f>VLOOKUP(D948,Consolidation!B:AA,25,FALSE)</f>
        <v>T0A2</v>
      </c>
      <c r="H948" s="40">
        <f>VLOOKUP(D948,Consolidation!$B$2:$AH$11999,23,FALSE)</f>
        <v>9</v>
      </c>
      <c r="I948" s="65" t="str">
        <f>IF(Tableau4[[#This Row],[Cohorte]]="", "Inactif",
    IF(Tableau4[[#This Row],[Cohorte]]&gt;=30%, "Actif",
       IF(Tableau4[[#This Row],[Cohorte]]&lt;=25%, "Inactif", "À Vérifier")))</f>
        <v>Actif</v>
      </c>
    </row>
    <row r="949" spans="1:9" ht="29.5" customHeight="1" x14ac:dyDescent="0.35">
      <c r="A949" s="16" t="str">
        <f>IF(D949&lt;&gt;"","APP"&amp;TEXT(COUNTA($D$2:D949),"000"),"")</f>
        <v>APP948</v>
      </c>
      <c r="B949" s="17" t="str">
        <f>Individus[[#This Row],[ID_Individu]]</f>
        <v>IND948</v>
      </c>
      <c r="C949" s="17" t="str">
        <f>IFERROR(VLOOKUP(E949,Beneficiaires!B:C,2,FALSE),"Non trouvé")</f>
        <v>BEN023</v>
      </c>
      <c r="D949" s="17" t="str">
        <f>Consolication[[#This Row],[Nom et prénom 0 Name &amp; first name]]</f>
        <v>ENONGA VANESSA</v>
      </c>
      <c r="E949" s="17" t="str">
        <f>VLOOKUP(D949,Consolidation!B:AA,2,FALSE)</f>
        <v>ASSOCIATION DES ENTREPRENEURS INGENIEUX D'AFRIQUE (ASENIA)</v>
      </c>
      <c r="F949" s="24" t="str" cm="1">
        <f t="array" ref="F949">_xlfn.XLOOKUP(Tableau4[[#This Row],[Nom_Beneficiaire]]&amp;H949,Classes!$D$2:$D$12000&amp;Classes!$E$2:$E$12000,Classes!$A$2:$A$12000)</f>
        <v>CLA034</v>
      </c>
      <c r="G949" s="17" t="str">
        <f>VLOOKUP(D949,Consolidation!B:AA,25,FALSE)</f>
        <v>3VFM</v>
      </c>
      <c r="H949" s="40">
        <f>VLOOKUP(D949,Consolidation!$B$2:$AH$11999,23,FALSE)</f>
        <v>9</v>
      </c>
      <c r="I949" s="65" t="str">
        <f>IF(Tableau4[[#This Row],[Cohorte]]="", "Inactif",
    IF(Tableau4[[#This Row],[Cohorte]]&gt;=30%, "Actif",
       IF(Tableau4[[#This Row],[Cohorte]]&lt;=25%, "Inactif", "À Vérifier")))</f>
        <v>Actif</v>
      </c>
    </row>
    <row r="950" spans="1:9" ht="29.5" customHeight="1" x14ac:dyDescent="0.35">
      <c r="A950" s="16" t="str">
        <f>IF(D950&lt;&gt;"","APP"&amp;TEXT(COUNTA($D$2:D950),"000"),"")</f>
        <v>APP949</v>
      </c>
      <c r="B950" s="17" t="str">
        <f>Individus[[#This Row],[ID_Individu]]</f>
        <v>IND949</v>
      </c>
      <c r="C950" s="17" t="str">
        <f>IFERROR(VLOOKUP(E950,Beneficiaires!B:C,2,FALSE),"Non trouvé")</f>
        <v>BEN023</v>
      </c>
      <c r="D950" s="17" t="str">
        <f>Consolication[[#This Row],[Nom et prénom 0 Name &amp; first name]]</f>
        <v>DJOUKOUO ADRIANE</v>
      </c>
      <c r="E950" s="17" t="str">
        <f>VLOOKUP(D950,Consolidation!B:AA,2,FALSE)</f>
        <v>ASSOCIATION DES ENTREPRENEURS INGENIEUX D'AFRIQUE (ASENIA)</v>
      </c>
      <c r="F950" s="24" t="str" cm="1">
        <f t="array" ref="F950">_xlfn.XLOOKUP(Tableau4[[#This Row],[Nom_Beneficiaire]]&amp;H950,Classes!$D$2:$D$12000&amp;Classes!$E$2:$E$12000,Classes!$A$2:$A$12000)</f>
        <v>CLA034</v>
      </c>
      <c r="G950" s="17" t="str">
        <f>VLOOKUP(D950,Consolidation!B:AA,25,FALSE)</f>
        <v>XPU9</v>
      </c>
      <c r="H950" s="40">
        <f>VLOOKUP(D950,Consolidation!$B$2:$AH$11999,23,FALSE)</f>
        <v>9</v>
      </c>
      <c r="I950" s="65" t="str">
        <f>IF(Tableau4[[#This Row],[Cohorte]]="", "Inactif",
    IF(Tableau4[[#This Row],[Cohorte]]&gt;=30%, "Actif",
       IF(Tableau4[[#This Row],[Cohorte]]&lt;=25%, "Inactif", "À Vérifier")))</f>
        <v>Actif</v>
      </c>
    </row>
    <row r="951" spans="1:9" ht="29.5" customHeight="1" x14ac:dyDescent="0.35">
      <c r="A951" s="16" t="str">
        <f>IF(D951&lt;&gt;"","APP"&amp;TEXT(COUNTA($D$2:D951),"000"),"")</f>
        <v>APP950</v>
      </c>
      <c r="B951" s="17" t="str">
        <f>Individus[[#This Row],[ID_Individu]]</f>
        <v>IND950</v>
      </c>
      <c r="C951" s="17" t="str">
        <f>IFERROR(VLOOKUP(E951,Beneficiaires!B:C,2,FALSE),"Non trouvé")</f>
        <v>BEN023</v>
      </c>
      <c r="D951" s="17" t="str">
        <f>Consolication[[#This Row],[Nom et prénom 0 Name &amp; first name]]</f>
        <v>SIMO TSAMI KILLIAN</v>
      </c>
      <c r="E951" s="17" t="str">
        <f>VLOOKUP(D951,Consolidation!B:AA,2,FALSE)</f>
        <v>ASSOCIATION DES ENTREPRENEURS INGENIEUX D'AFRIQUE (ASENIA)</v>
      </c>
      <c r="F951" s="24" t="str" cm="1">
        <f t="array" ref="F951">_xlfn.XLOOKUP(Tableau4[[#This Row],[Nom_Beneficiaire]]&amp;H951,Classes!$D$2:$D$12000&amp;Classes!$E$2:$E$12000,Classes!$A$2:$A$12000)</f>
        <v>CLA034</v>
      </c>
      <c r="G951" s="17" t="str">
        <f>VLOOKUP(D951,Consolidation!B:AA,25,FALSE)</f>
        <v>59IE</v>
      </c>
      <c r="H951" s="40">
        <f>VLOOKUP(D951,Consolidation!$B$2:$AH$11999,23,FALSE)</f>
        <v>9</v>
      </c>
      <c r="I951" s="65" t="str">
        <f>IF(Tableau4[[#This Row],[Cohorte]]="", "Inactif",
    IF(Tableau4[[#This Row],[Cohorte]]&gt;=30%, "Actif",
       IF(Tableau4[[#This Row],[Cohorte]]&lt;=25%, "Inactif", "À Vérifier")))</f>
        <v>Actif</v>
      </c>
    </row>
    <row r="952" spans="1:9" ht="29.5" customHeight="1" x14ac:dyDescent="0.35">
      <c r="A952" s="16" t="str">
        <f>IF(D952&lt;&gt;"","APP"&amp;TEXT(COUNTA($D$2:D952),"000"),"")</f>
        <v>APP951</v>
      </c>
      <c r="B952" s="17" t="str">
        <f>Individus[[#This Row],[ID_Individu]]</f>
        <v>IND951</v>
      </c>
      <c r="C952" s="17" t="str">
        <f>IFERROR(VLOOKUP(E952,Beneficiaires!B:C,2,FALSE),"Non trouvé")</f>
        <v>BEN023</v>
      </c>
      <c r="D952" s="17" t="str">
        <f>Consolication[[#This Row],[Nom et prénom 0 Name &amp; first name]]</f>
        <v>TAKOUDJOU DONALD PARFAIT</v>
      </c>
      <c r="E952" s="17" t="str">
        <f>VLOOKUP(D952,Consolidation!B:AA,2,FALSE)</f>
        <v>ASSOCIATION DES ENTREPRENEURS INGENIEUX D'AFRIQUE (ASENIA)</v>
      </c>
      <c r="F952" s="24" t="str" cm="1">
        <f t="array" ref="F952">_xlfn.XLOOKUP(Tableau4[[#This Row],[Nom_Beneficiaire]]&amp;H952,Classes!$D$2:$D$12000&amp;Classes!$E$2:$E$12000,Classes!$A$2:$A$12000)</f>
        <v>CLA034</v>
      </c>
      <c r="G952" s="17" t="str">
        <f>VLOOKUP(D952,Consolidation!B:AA,25,FALSE)</f>
        <v>367E</v>
      </c>
      <c r="H952" s="40">
        <f>VLOOKUP(D952,Consolidation!$B$2:$AH$11999,23,FALSE)</f>
        <v>9</v>
      </c>
      <c r="I952" s="65" t="str">
        <f>IF(Tableau4[[#This Row],[Cohorte]]="", "Inactif",
    IF(Tableau4[[#This Row],[Cohorte]]&gt;=30%, "Actif",
       IF(Tableau4[[#This Row],[Cohorte]]&lt;=25%, "Inactif", "À Vérifier")))</f>
        <v>Actif</v>
      </c>
    </row>
    <row r="953" spans="1:9" ht="29.5" customHeight="1" x14ac:dyDescent="0.35">
      <c r="A953" s="16" t="str">
        <f>IF(D953&lt;&gt;"","APP"&amp;TEXT(COUNTA($D$2:D953),"000"),"")</f>
        <v>APP952</v>
      </c>
      <c r="B953" s="17" t="str">
        <f>Individus[[#This Row],[ID_Individu]]</f>
        <v>IND952</v>
      </c>
      <c r="C953" s="17" t="str">
        <f>IFERROR(VLOOKUP(E953,Beneficiaires!B:C,2,FALSE),"Non trouvé")</f>
        <v>BEN023</v>
      </c>
      <c r="D953" s="17" t="str">
        <f>Consolication[[#This Row],[Nom et prénom 0 Name &amp; first name]]</f>
        <v>KOUEMO JOSIANE</v>
      </c>
      <c r="E953" s="17" t="str">
        <f>VLOOKUP(D953,Consolidation!B:AA,2,FALSE)</f>
        <v>ASSOCIATION DES ENTREPRENEURS INGENIEUX D'AFRIQUE (ASENIA)</v>
      </c>
      <c r="F953" s="24" t="str" cm="1">
        <f t="array" ref="F953">_xlfn.XLOOKUP(Tableau4[[#This Row],[Nom_Beneficiaire]]&amp;H953,Classes!$D$2:$D$12000&amp;Classes!$E$2:$E$12000,Classes!$A$2:$A$12000)</f>
        <v>CLA034</v>
      </c>
      <c r="G953" s="17" t="str">
        <f>VLOOKUP(D953,Consolidation!B:AA,25,FALSE)</f>
        <v>918B</v>
      </c>
      <c r="H953" s="40">
        <f>VLOOKUP(D953,Consolidation!$B$2:$AH$11999,23,FALSE)</f>
        <v>9</v>
      </c>
      <c r="I953" s="65" t="str">
        <f>IF(Tableau4[[#This Row],[Cohorte]]="", "Inactif",
    IF(Tableau4[[#This Row],[Cohorte]]&gt;=30%, "Actif",
       IF(Tableau4[[#This Row],[Cohorte]]&lt;=25%, "Inactif", "À Vérifier")))</f>
        <v>Actif</v>
      </c>
    </row>
    <row r="954" spans="1:9" ht="29.5" customHeight="1" x14ac:dyDescent="0.35">
      <c r="A954" s="16" t="str">
        <f>IF(D954&lt;&gt;"","APP"&amp;TEXT(COUNTA($D$2:D954),"000"),"")</f>
        <v>APP953</v>
      </c>
      <c r="B954" s="17" t="str">
        <f>Individus[[#This Row],[ID_Individu]]</f>
        <v>IND953</v>
      </c>
      <c r="C954" s="17" t="str">
        <f>IFERROR(VLOOKUP(E954,Beneficiaires!B:C,2,FALSE),"Non trouvé")</f>
        <v>BEN023</v>
      </c>
      <c r="D954" s="17" t="str">
        <f>Consolication[[#This Row],[Nom et prénom 0 Name &amp; first name]]</f>
        <v>MANDE JACSENE CYNTHIA</v>
      </c>
      <c r="E954" s="17" t="str">
        <f>VLOOKUP(D954,Consolidation!B:AA,2,FALSE)</f>
        <v>ASSOCIATION DES ENTREPRENEURS INGENIEUX D'AFRIQUE (ASENIA)</v>
      </c>
      <c r="F954" s="24" t="str" cm="1">
        <f t="array" ref="F954">_xlfn.XLOOKUP(Tableau4[[#This Row],[Nom_Beneficiaire]]&amp;H954,Classes!$D$2:$D$12000&amp;Classes!$E$2:$E$12000,Classes!$A$2:$A$12000)</f>
        <v>CLA020</v>
      </c>
      <c r="G954" s="17" t="str">
        <f>VLOOKUP(D954,Consolidation!B:AA,25,FALSE)</f>
        <v>1I0M</v>
      </c>
      <c r="H954" s="40">
        <f>VLOOKUP(D954,Consolidation!$B$2:$AH$11999,23,FALSE)</f>
        <v>8</v>
      </c>
      <c r="I954" s="65" t="str">
        <f>IF(Tableau4[[#This Row],[Cohorte]]="", "Inactif",
    IF(Tableau4[[#This Row],[Cohorte]]&gt;=30%, "Actif",
       IF(Tableau4[[#This Row],[Cohorte]]&lt;=25%, "Inactif", "À Vérifier")))</f>
        <v>Actif</v>
      </c>
    </row>
    <row r="955" spans="1:9" ht="29.5" customHeight="1" x14ac:dyDescent="0.35">
      <c r="A955" s="16" t="str">
        <f>IF(D955&lt;&gt;"","APP"&amp;TEXT(COUNTA($D$2:D955),"000"),"")</f>
        <v>APP954</v>
      </c>
      <c r="B955" s="17" t="str">
        <f>Individus[[#This Row],[ID_Individu]]</f>
        <v>IND954</v>
      </c>
      <c r="C955" s="17" t="str">
        <f>IFERROR(VLOOKUP(E955,Beneficiaires!B:C,2,FALSE),"Non trouvé")</f>
        <v>BEN023</v>
      </c>
      <c r="D955" s="17" t="str">
        <f>Consolication[[#This Row],[Nom et prénom 0 Name &amp; first name]]</f>
        <v>SEGUE ABONA CHRISTIANE</v>
      </c>
      <c r="E955" s="17" t="str">
        <f>VLOOKUP(D955,Consolidation!B:AA,2,FALSE)</f>
        <v>ASSOCIATION DES ENTREPRENEURS INGENIEUX D'AFRIQUE (ASENIA)</v>
      </c>
      <c r="F955" s="24" t="str" cm="1">
        <f t="array" ref="F955">_xlfn.XLOOKUP(Tableau4[[#This Row],[Nom_Beneficiaire]]&amp;H955,Classes!$D$2:$D$12000&amp;Classes!$E$2:$E$12000,Classes!$A$2:$A$12000)</f>
        <v>CLA034</v>
      </c>
      <c r="G955" s="17" t="str">
        <f>VLOOKUP(D955,Consolidation!B:AA,25,FALSE)</f>
        <v>W3KO</v>
      </c>
      <c r="H955" s="40">
        <f>VLOOKUP(D955,Consolidation!$B$2:$AH$11999,23,FALSE)</f>
        <v>9</v>
      </c>
      <c r="I955" s="65" t="str">
        <f>IF(Tableau4[[#This Row],[Cohorte]]="", "Inactif",
    IF(Tableau4[[#This Row],[Cohorte]]&gt;=30%, "Actif",
       IF(Tableau4[[#This Row],[Cohorte]]&lt;=25%, "Inactif", "À Vérifier")))</f>
        <v>Actif</v>
      </c>
    </row>
    <row r="956" spans="1:9" ht="29.5" customHeight="1" x14ac:dyDescent="0.35">
      <c r="A956" s="16" t="str">
        <f>IF(D956&lt;&gt;"","APP"&amp;TEXT(COUNTA($D$2:D956),"000"),"")</f>
        <v>APP955</v>
      </c>
      <c r="B956" s="17" t="str">
        <f>Individus[[#This Row],[ID_Individu]]</f>
        <v>IND955</v>
      </c>
      <c r="C956" s="17" t="str">
        <f>IFERROR(VLOOKUP(E956,Beneficiaires!B:C,2,FALSE),"Non trouvé")</f>
        <v>BEN023</v>
      </c>
      <c r="D956" s="17" t="str">
        <f>Consolication[[#This Row],[Nom et prénom 0 Name &amp; first name]]</f>
        <v>OHO EPSE NDJOH EMILIENNE</v>
      </c>
      <c r="E956" s="17" t="str">
        <f>VLOOKUP(D956,Consolidation!B:AA,2,FALSE)</f>
        <v>ASSOCIATION DES ENTREPRENEURS INGENIEUX D'AFRIQUE (ASENIA)</v>
      </c>
      <c r="F956" s="24" t="str" cm="1">
        <f t="array" ref="F956">_xlfn.XLOOKUP(Tableau4[[#This Row],[Nom_Beneficiaire]]&amp;H956,Classes!$D$2:$D$12000&amp;Classes!$E$2:$E$12000,Classes!$A$2:$A$12000)</f>
        <v>CLA020</v>
      </c>
      <c r="G956" s="17" t="str">
        <f>VLOOKUP(D956,Consolidation!B:AA,25,FALSE)</f>
        <v>0V82</v>
      </c>
      <c r="H956" s="40">
        <f>VLOOKUP(D956,Consolidation!$B$2:$AH$11999,23,FALSE)</f>
        <v>8</v>
      </c>
      <c r="I956" s="65" t="str">
        <f>IF(Tableau4[[#This Row],[Cohorte]]="", "Inactif",
    IF(Tableau4[[#This Row],[Cohorte]]&gt;=30%, "Actif",
       IF(Tableau4[[#This Row],[Cohorte]]&lt;=25%, "Inactif", "À Vérifier")))</f>
        <v>Actif</v>
      </c>
    </row>
    <row r="957" spans="1:9" ht="29.5" customHeight="1" x14ac:dyDescent="0.35">
      <c r="A957" s="16" t="str">
        <f>IF(D957&lt;&gt;"","APP"&amp;TEXT(COUNTA($D$2:D957),"000"),"")</f>
        <v>APP956</v>
      </c>
      <c r="B957" s="17" t="str">
        <f>Individus[[#This Row],[ID_Individu]]</f>
        <v>IND956</v>
      </c>
      <c r="C957" s="17" t="str">
        <f>IFERROR(VLOOKUP(E957,Beneficiaires!B:C,2,FALSE),"Non trouvé")</f>
        <v>BEN023</v>
      </c>
      <c r="D957" s="17" t="str">
        <f>Consolication[[#This Row],[Nom et prénom 0 Name &amp; first name]]</f>
        <v>FANGUEN EPSE KOFFI</v>
      </c>
      <c r="E957" s="17" t="str">
        <f>VLOOKUP(D957,Consolidation!B:AA,2,FALSE)</f>
        <v>ASSOCIATION DES ENTREPRENEURS INGENIEUX D'AFRIQUE (ASENIA)</v>
      </c>
      <c r="F957" s="24" t="str" cm="1">
        <f t="array" ref="F957">_xlfn.XLOOKUP(Tableau4[[#This Row],[Nom_Beneficiaire]]&amp;H957,Classes!$D$2:$D$12000&amp;Classes!$E$2:$E$12000,Classes!$A$2:$A$12000)</f>
        <v>CLA020</v>
      </c>
      <c r="G957" s="17" t="str">
        <f>VLOOKUP(D957,Consolidation!B:AA,25,FALSE)</f>
        <v>943R</v>
      </c>
      <c r="H957" s="40">
        <f>VLOOKUP(D957,Consolidation!$B$2:$AH$11999,23,FALSE)</f>
        <v>8</v>
      </c>
      <c r="I957" s="65" t="str">
        <f>IF(Tableau4[[#This Row],[Cohorte]]="", "Inactif",
    IF(Tableau4[[#This Row],[Cohorte]]&gt;=30%, "Actif",
       IF(Tableau4[[#This Row],[Cohorte]]&lt;=25%, "Inactif", "À Vérifier")))</f>
        <v>Actif</v>
      </c>
    </row>
    <row r="958" spans="1:9" ht="29.5" customHeight="1" x14ac:dyDescent="0.35">
      <c r="A958" s="16" t="str">
        <f>IF(D958&lt;&gt;"","APP"&amp;TEXT(COUNTA($D$2:D958),"000"),"")</f>
        <v>APP957</v>
      </c>
      <c r="B958" s="17" t="str">
        <f>Individus[[#This Row],[ID_Individu]]</f>
        <v>IND957</v>
      </c>
      <c r="C958" s="17" t="str">
        <f>IFERROR(VLOOKUP(E958,Beneficiaires!B:C,2,FALSE),"Non trouvé")</f>
        <v>BEN023</v>
      </c>
      <c r="D958" s="17" t="str">
        <f>Consolication[[#This Row],[Nom et prénom 0 Name &amp; first name]]</f>
        <v>DONKENG FRANKLIN DONEL</v>
      </c>
      <c r="E958" s="17" t="str">
        <f>VLOOKUP(D958,Consolidation!B:AA,2,FALSE)</f>
        <v>ASSOCIATION DES ENTREPRENEURS INGENIEUX D'AFRIQUE (ASENIA)</v>
      </c>
      <c r="F958" s="24" t="str" cm="1">
        <f t="array" ref="F958">_xlfn.XLOOKUP(Tableau4[[#This Row],[Nom_Beneficiaire]]&amp;H958,Classes!$D$2:$D$12000&amp;Classes!$E$2:$E$12000,Classes!$A$2:$A$12000)</f>
        <v>CLA020</v>
      </c>
      <c r="G958" s="17" t="str">
        <f>VLOOKUP(D958,Consolidation!B:AA,25,FALSE)</f>
        <v>795Y</v>
      </c>
      <c r="H958" s="40">
        <f>VLOOKUP(D958,Consolidation!$B$2:$AH$11999,23,FALSE)</f>
        <v>8</v>
      </c>
      <c r="I958" s="65" t="str">
        <f>IF(Tableau4[[#This Row],[Cohorte]]="", "Inactif",
    IF(Tableau4[[#This Row],[Cohorte]]&gt;=30%, "Actif",
       IF(Tableau4[[#This Row],[Cohorte]]&lt;=25%, "Inactif", "À Vérifier")))</f>
        <v>Actif</v>
      </c>
    </row>
    <row r="959" spans="1:9" ht="29.5" customHeight="1" x14ac:dyDescent="0.35">
      <c r="A959" s="16" t="str">
        <f>IF(D959&lt;&gt;"","APP"&amp;TEXT(COUNTA($D$2:D959),"000"),"")</f>
        <v>APP958</v>
      </c>
      <c r="B959" s="17" t="str">
        <f>Individus[[#This Row],[ID_Individu]]</f>
        <v>IND958</v>
      </c>
      <c r="C959" s="17" t="str">
        <f>IFERROR(VLOOKUP(E959,Beneficiaires!B:C,2,FALSE),"Non trouvé")</f>
        <v>BEN023</v>
      </c>
      <c r="D959" s="17" t="str">
        <f>Consolication[[#This Row],[Nom et prénom 0 Name &amp; first name]]</f>
        <v>DONKENG ODILE</v>
      </c>
      <c r="E959" s="17" t="str">
        <f>VLOOKUP(D959,Consolidation!B:AA,2,FALSE)</f>
        <v>ASSOCIATION DES ENTREPRENEURS INGENIEUX D'AFRIQUE (ASENIA)</v>
      </c>
      <c r="F959" s="24" t="str" cm="1">
        <f t="array" ref="F959">_xlfn.XLOOKUP(Tableau4[[#This Row],[Nom_Beneficiaire]]&amp;H959,Classes!$D$2:$D$12000&amp;Classes!$E$2:$E$12000,Classes!$A$2:$A$12000)</f>
        <v>CLA034</v>
      </c>
      <c r="G959" s="17" t="str">
        <f>VLOOKUP(D959,Consolidation!B:AA,25,FALSE)</f>
        <v>5T31</v>
      </c>
      <c r="H959" s="40">
        <f>VLOOKUP(D959,Consolidation!$B$2:$AH$11999,23,FALSE)</f>
        <v>9</v>
      </c>
      <c r="I959" s="65" t="str">
        <f>IF(Tableau4[[#This Row],[Cohorte]]="", "Inactif",
    IF(Tableau4[[#This Row],[Cohorte]]&gt;=30%, "Actif",
       IF(Tableau4[[#This Row],[Cohorte]]&lt;=25%, "Inactif", "À Vérifier")))</f>
        <v>Actif</v>
      </c>
    </row>
    <row r="960" spans="1:9" ht="29.5" customHeight="1" x14ac:dyDescent="0.35">
      <c r="A960" s="16" t="str">
        <f>IF(D960&lt;&gt;"","APP"&amp;TEXT(COUNTA($D$2:D960),"000"),"")</f>
        <v>APP959</v>
      </c>
      <c r="B960" s="17" t="str">
        <f>Individus[[#This Row],[ID_Individu]]</f>
        <v>IND959</v>
      </c>
      <c r="C960" s="17" t="str">
        <f>IFERROR(VLOOKUP(E960,Beneficiaires!B:C,2,FALSE),"Non trouvé")</f>
        <v>BEN023</v>
      </c>
      <c r="D960" s="17" t="str">
        <f>Consolication[[#This Row],[Nom et prénom 0 Name &amp; first name]]</f>
        <v>ENANGUE EWANE SAYA RITHEE ROCINEH</v>
      </c>
      <c r="E960" s="17" t="str">
        <f>VLOOKUP(D960,Consolidation!B:AA,2,FALSE)</f>
        <v>ASSOCIATION DES ENTREPRENEURS INGENIEUX D'AFRIQUE (ASENIA)</v>
      </c>
      <c r="F960" s="24" t="str" cm="1">
        <f t="array" ref="F960">_xlfn.XLOOKUP(Tableau4[[#This Row],[Nom_Beneficiaire]]&amp;H960,Classes!$D$2:$D$12000&amp;Classes!$E$2:$E$12000,Classes!$A$2:$A$12000)</f>
        <v>CLA034</v>
      </c>
      <c r="G960" s="17" t="str">
        <f>VLOOKUP(D960,Consolidation!B:AA,25,FALSE)</f>
        <v>444Q</v>
      </c>
      <c r="H960" s="40">
        <f>VLOOKUP(D960,Consolidation!$B$2:$AH$11999,23,FALSE)</f>
        <v>9</v>
      </c>
      <c r="I960" s="65" t="str">
        <f>IF(Tableau4[[#This Row],[Cohorte]]="", "Inactif",
    IF(Tableau4[[#This Row],[Cohorte]]&gt;=30%, "Actif",
       IF(Tableau4[[#This Row],[Cohorte]]&lt;=25%, "Inactif", "À Vérifier")))</f>
        <v>Actif</v>
      </c>
    </row>
    <row r="961" spans="1:9" ht="29.5" customHeight="1" x14ac:dyDescent="0.35">
      <c r="A961" s="16" t="str">
        <f>IF(D961&lt;&gt;"","APP"&amp;TEXT(COUNTA($D$2:D961),"000"),"")</f>
        <v>APP960</v>
      </c>
      <c r="B961" s="17" t="str">
        <f>Individus[[#This Row],[ID_Individu]]</f>
        <v>IND960</v>
      </c>
      <c r="C961" s="17" t="str">
        <f>IFERROR(VLOOKUP(E961,Beneficiaires!B:C,2,FALSE),"Non trouvé")</f>
        <v>BEN023</v>
      </c>
      <c r="D961" s="17" t="str">
        <f>Consolication[[#This Row],[Nom et prénom 0 Name &amp; first name]]</f>
        <v>NANA LEVIGNE LEONE</v>
      </c>
      <c r="E961" s="17" t="str">
        <f>VLOOKUP(D961,Consolidation!B:AA,2,FALSE)</f>
        <v>ASSOCIATION DES ENTREPRENEURS INGENIEUX D'AFRIQUE (ASENIA)</v>
      </c>
      <c r="F961" s="24" t="str" cm="1">
        <f t="array" ref="F961">_xlfn.XLOOKUP(Tableau4[[#This Row],[Nom_Beneficiaire]]&amp;H961,Classes!$D$2:$D$12000&amp;Classes!$E$2:$E$12000,Classes!$A$2:$A$12000)</f>
        <v>CLA020</v>
      </c>
      <c r="G961" s="17" t="str">
        <f>VLOOKUP(D961,Consolidation!B:AA,25,FALSE)</f>
        <v>C099</v>
      </c>
      <c r="H961" s="40">
        <f>VLOOKUP(D961,Consolidation!$B$2:$AH$11999,23,FALSE)</f>
        <v>8</v>
      </c>
      <c r="I961" s="65" t="str">
        <f>IF(Tableau4[[#This Row],[Cohorte]]="", "Inactif",
    IF(Tableau4[[#This Row],[Cohorte]]&gt;=30%, "Actif",
       IF(Tableau4[[#This Row],[Cohorte]]&lt;=25%, "Inactif", "À Vérifier")))</f>
        <v>Actif</v>
      </c>
    </row>
    <row r="962" spans="1:9" ht="29.5" customHeight="1" x14ac:dyDescent="0.35">
      <c r="A962" s="16" t="str">
        <f>IF(D962&lt;&gt;"","APP"&amp;TEXT(COUNTA($D$2:D962),"000"),"")</f>
        <v>APP961</v>
      </c>
      <c r="B962" s="17" t="str">
        <f>Individus[[#This Row],[ID_Individu]]</f>
        <v>IND961</v>
      </c>
      <c r="C962" s="17" t="str">
        <f>IFERROR(VLOOKUP(E962,Beneficiaires!B:C,2,FALSE),"Non trouvé")</f>
        <v>BEN023</v>
      </c>
      <c r="D962" s="17" t="str">
        <f>Consolication[[#This Row],[Nom et prénom 0 Name &amp; first name]]</f>
        <v>FAPON EDOUARD</v>
      </c>
      <c r="E962" s="17" t="str">
        <f>VLOOKUP(D962,Consolidation!B:AA,2,FALSE)</f>
        <v>ASSOCIATION DES ENTREPRENEURS INGENIEUX D'AFRIQUE (ASENIA)</v>
      </c>
      <c r="F962" s="24" t="str" cm="1">
        <f t="array" ref="F962">_xlfn.XLOOKUP(Tableau4[[#This Row],[Nom_Beneficiaire]]&amp;H962,Classes!$D$2:$D$12000&amp;Classes!$E$2:$E$12000,Classes!$A$2:$A$12000)</f>
        <v>CLA020</v>
      </c>
      <c r="G962" s="17" t="str">
        <f>VLOOKUP(D962,Consolidation!B:AA,25,FALSE)</f>
        <v>6NY5</v>
      </c>
      <c r="H962" s="40">
        <f>VLOOKUP(D962,Consolidation!$B$2:$AH$11999,23,FALSE)</f>
        <v>8</v>
      </c>
      <c r="I962" s="65" t="str">
        <f>IF(Tableau4[[#This Row],[Cohorte]]="", "Inactif",
    IF(Tableau4[[#This Row],[Cohorte]]&gt;=30%, "Actif",
       IF(Tableau4[[#This Row],[Cohorte]]&lt;=25%, "Inactif", "À Vérifier")))</f>
        <v>Actif</v>
      </c>
    </row>
    <row r="963" spans="1:9" ht="29.5" customHeight="1" x14ac:dyDescent="0.35">
      <c r="A963" s="16" t="str">
        <f>IF(D963&lt;&gt;"","APP"&amp;TEXT(COUNTA($D$2:D963),"000"),"")</f>
        <v>APP962</v>
      </c>
      <c r="B963" s="17" t="str">
        <f>Individus[[#This Row],[ID_Individu]]</f>
        <v>IND962</v>
      </c>
      <c r="C963" s="17" t="str">
        <f>IFERROR(VLOOKUP(E963,Beneficiaires!B:C,2,FALSE),"Non trouvé")</f>
        <v>BEN023</v>
      </c>
      <c r="D963" s="17" t="str">
        <f>Consolication[[#This Row],[Nom et prénom 0 Name &amp; first name]]</f>
        <v>MATIO EMMA GRACE</v>
      </c>
      <c r="E963" s="17" t="str">
        <f>VLOOKUP(D963,Consolidation!B:AA,2,FALSE)</f>
        <v>ASSOCIATION DES ENTREPRENEURS INGENIEUX D'AFRIQUE (ASENIA)</v>
      </c>
      <c r="F963" s="24" t="str" cm="1">
        <f t="array" ref="F963">_xlfn.XLOOKUP(Tableau4[[#This Row],[Nom_Beneficiaire]]&amp;H963,Classes!$D$2:$D$12000&amp;Classes!$E$2:$E$12000,Classes!$A$2:$A$12000)</f>
        <v>CLA034</v>
      </c>
      <c r="G963" s="17" t="str">
        <f>VLOOKUP(D963,Consolidation!B:AA,25,FALSE)</f>
        <v>2T64</v>
      </c>
      <c r="H963" s="40">
        <f>VLOOKUP(D963,Consolidation!$B$2:$AH$11999,23,FALSE)</f>
        <v>9</v>
      </c>
      <c r="I963" s="65" t="str">
        <f>IF(Tableau4[[#This Row],[Cohorte]]="", "Inactif",
    IF(Tableau4[[#This Row],[Cohorte]]&gt;=30%, "Actif",
       IF(Tableau4[[#This Row],[Cohorte]]&lt;=25%, "Inactif", "À Vérifier")))</f>
        <v>Actif</v>
      </c>
    </row>
    <row r="964" spans="1:9" ht="29.5" customHeight="1" x14ac:dyDescent="0.35">
      <c r="A964" s="16" t="str">
        <f>IF(D964&lt;&gt;"","APP"&amp;TEXT(COUNTA($D$2:D964),"000"),"")</f>
        <v>APP963</v>
      </c>
      <c r="B964" s="17" t="str">
        <f>Individus[[#This Row],[ID_Individu]]</f>
        <v>IND963</v>
      </c>
      <c r="C964" s="17" t="str">
        <f>IFERROR(VLOOKUP(E964,Beneficiaires!B:C,2,FALSE),"Non trouvé")</f>
        <v>BEN023</v>
      </c>
      <c r="D964" s="17" t="str">
        <f>Consolication[[#This Row],[Nom et prénom 0 Name &amp; first name]]</f>
        <v>MBITA MBITA VALERIE MANUELLA</v>
      </c>
      <c r="E964" s="17" t="str">
        <f>VLOOKUP(D964,Consolidation!B:AA,2,FALSE)</f>
        <v>ASSOCIATION DES ENTREPRENEURS INGENIEUX D'AFRIQUE (ASENIA)</v>
      </c>
      <c r="F964" s="24" t="str" cm="1">
        <f t="array" ref="F964">_xlfn.XLOOKUP(Tableau4[[#This Row],[Nom_Beneficiaire]]&amp;H964,Classes!$D$2:$D$12000&amp;Classes!$E$2:$E$12000,Classes!$A$2:$A$12000)</f>
        <v>CLA034</v>
      </c>
      <c r="G964" s="17" t="str">
        <f>VLOOKUP(D964,Consolidation!B:AA,25,FALSE)</f>
        <v>0OZ1</v>
      </c>
      <c r="H964" s="40">
        <f>VLOOKUP(D964,Consolidation!$B$2:$AH$11999,23,FALSE)</f>
        <v>9</v>
      </c>
      <c r="I964" s="65" t="str">
        <f>IF(Tableau4[[#This Row],[Cohorte]]="", "Inactif",
    IF(Tableau4[[#This Row],[Cohorte]]&gt;=30%, "Actif",
       IF(Tableau4[[#This Row],[Cohorte]]&lt;=25%, "Inactif", "À Vérifier")))</f>
        <v>Actif</v>
      </c>
    </row>
    <row r="965" spans="1:9" ht="29.5" customHeight="1" x14ac:dyDescent="0.35">
      <c r="A965" s="16" t="str">
        <f>IF(D965&lt;&gt;"","APP"&amp;TEXT(COUNTA($D$2:D965),"000"),"")</f>
        <v>APP964</v>
      </c>
      <c r="B965" s="17" t="str">
        <f>Individus[[#This Row],[ID_Individu]]</f>
        <v>IND964</v>
      </c>
      <c r="C965" s="17" t="str">
        <f>IFERROR(VLOOKUP(E965,Beneficiaires!B:C,2,FALSE),"Non trouvé")</f>
        <v>BEN023</v>
      </c>
      <c r="D965" s="17" t="str">
        <f>Consolication[[#This Row],[Nom et prénom 0 Name &amp; first name]]</f>
        <v>ZOGNIN ABEL</v>
      </c>
      <c r="E965" s="17" t="str">
        <f>VLOOKUP(D965,Consolidation!B:AA,2,FALSE)</f>
        <v>ASSOCIATION DES ENTREPRENEURS INGENIEUX D'AFRIQUE (ASENIA)</v>
      </c>
      <c r="F965" s="24" t="str" cm="1">
        <f t="array" ref="F965">_xlfn.XLOOKUP(Tableau4[[#This Row],[Nom_Beneficiaire]]&amp;H965,Classes!$D$2:$D$12000&amp;Classes!$E$2:$E$12000,Classes!$A$2:$A$12000)</f>
        <v>CLA034</v>
      </c>
      <c r="G965" s="17" t="str">
        <f>VLOOKUP(D965,Consolidation!B:AA,25,FALSE)</f>
        <v>0Z4U</v>
      </c>
      <c r="H965" s="40">
        <f>VLOOKUP(D965,Consolidation!$B$2:$AH$11999,23,FALSE)</f>
        <v>9</v>
      </c>
      <c r="I965" s="65" t="str">
        <f>IF(Tableau4[[#This Row],[Cohorte]]="", "Inactif",
    IF(Tableau4[[#This Row],[Cohorte]]&gt;=30%, "Actif",
       IF(Tableau4[[#This Row],[Cohorte]]&lt;=25%, "Inactif", "À Vérifier")))</f>
        <v>Actif</v>
      </c>
    </row>
    <row r="966" spans="1:9" ht="29.5" customHeight="1" x14ac:dyDescent="0.35">
      <c r="A966" s="16" t="str">
        <f>IF(D966&lt;&gt;"","APP"&amp;TEXT(COUNTA($D$2:D966),"000"),"")</f>
        <v>APP965</v>
      </c>
      <c r="B966" s="17" t="str">
        <f>Individus[[#This Row],[ID_Individu]]</f>
        <v>IND965</v>
      </c>
      <c r="C966" s="17" t="str">
        <f>IFERROR(VLOOKUP(E966,Beneficiaires!B:C,2,FALSE),"Non trouvé")</f>
        <v>BEN023</v>
      </c>
      <c r="D966" s="17" t="str">
        <f>Consolication[[#This Row],[Nom et prénom 0 Name &amp; first name]]</f>
        <v>NTYEBE NTYEBE ANGILE DEVINYLE</v>
      </c>
      <c r="E966" s="17" t="str">
        <f>VLOOKUP(D966,Consolidation!B:AA,2,FALSE)</f>
        <v>ASSOCIATION DES ENTREPRENEURS INGENIEUX D'AFRIQUE (ASENIA)</v>
      </c>
      <c r="F966" s="24" t="str" cm="1">
        <f t="array" ref="F966">_xlfn.XLOOKUP(Tableau4[[#This Row],[Nom_Beneficiaire]]&amp;H966,Classes!$D$2:$D$12000&amp;Classes!$E$2:$E$12000,Classes!$A$2:$A$12000)</f>
        <v>CLA034</v>
      </c>
      <c r="G966" s="17" t="str">
        <f>VLOOKUP(D966,Consolidation!B:AA,25,FALSE)</f>
        <v>R8ZM</v>
      </c>
      <c r="H966" s="40">
        <f>VLOOKUP(D966,Consolidation!$B$2:$AH$11999,23,FALSE)</f>
        <v>9</v>
      </c>
      <c r="I966" s="65" t="str">
        <f>IF(Tableau4[[#This Row],[Cohorte]]="", "Inactif",
    IF(Tableau4[[#This Row],[Cohorte]]&gt;=30%, "Actif",
       IF(Tableau4[[#This Row],[Cohorte]]&lt;=25%, "Inactif", "À Vérifier")))</f>
        <v>Actif</v>
      </c>
    </row>
    <row r="967" spans="1:9" ht="29.5" customHeight="1" x14ac:dyDescent="0.35">
      <c r="A967" s="16" t="str">
        <f>IF(D967&lt;&gt;"","APP"&amp;TEXT(COUNTA($D$2:D967),"000"),"")</f>
        <v>APP966</v>
      </c>
      <c r="B967" s="17" t="str">
        <f>Individus[[#This Row],[ID_Individu]]</f>
        <v>IND966</v>
      </c>
      <c r="C967" s="17" t="str">
        <f>IFERROR(VLOOKUP(E967,Beneficiaires!B:C,2,FALSE),"Non trouvé")</f>
        <v>BEN023</v>
      </c>
      <c r="D967" s="17" t="str">
        <f>Consolication[[#This Row],[Nom et prénom 0 Name &amp; first name]]</f>
        <v>KUITCHOUA GHISLAIN</v>
      </c>
      <c r="E967" s="17" t="str">
        <f>VLOOKUP(D967,Consolidation!B:AA,2,FALSE)</f>
        <v>ASSOCIATION DES ENTREPRENEURS INGENIEUX D'AFRIQUE (ASENIA)</v>
      </c>
      <c r="F967" s="24" t="str" cm="1">
        <f t="array" ref="F967">_xlfn.XLOOKUP(Tableau4[[#This Row],[Nom_Beneficiaire]]&amp;H967,Classes!$D$2:$D$12000&amp;Classes!$E$2:$E$12000,Classes!$A$2:$A$12000)</f>
        <v>CLA034</v>
      </c>
      <c r="G967" s="17" t="str">
        <f>VLOOKUP(D967,Consolidation!B:AA,25,FALSE)</f>
        <v>P5PG</v>
      </c>
      <c r="H967" s="40">
        <f>VLOOKUP(D967,Consolidation!$B$2:$AH$11999,23,FALSE)</f>
        <v>9</v>
      </c>
      <c r="I967" s="65" t="str">
        <f>IF(Tableau4[[#This Row],[Cohorte]]="", "Inactif",
    IF(Tableau4[[#This Row],[Cohorte]]&gt;=30%, "Actif",
       IF(Tableau4[[#This Row],[Cohorte]]&lt;=25%, "Inactif", "À Vérifier")))</f>
        <v>Actif</v>
      </c>
    </row>
    <row r="968" spans="1:9" ht="29.5" customHeight="1" x14ac:dyDescent="0.35">
      <c r="A968" s="16" t="str">
        <f>IF(D968&lt;&gt;"","APP"&amp;TEXT(COUNTA($D$2:D968),"000"),"")</f>
        <v>APP967</v>
      </c>
      <c r="B968" s="17" t="str">
        <f>Individus[[#This Row],[ID_Individu]]</f>
        <v>IND967</v>
      </c>
      <c r="C968" s="17" t="str">
        <f>IFERROR(VLOOKUP(E968,Beneficiaires!B:C,2,FALSE),"Non trouvé")</f>
        <v>BEN023</v>
      </c>
      <c r="D968" s="17" t="str">
        <f>Consolication[[#This Row],[Nom et prénom 0 Name &amp; first name]]</f>
        <v>MANGWANDJO NGWAKA VICTORINE</v>
      </c>
      <c r="E968" s="17" t="str">
        <f>VLOOKUP(D968,Consolidation!B:AA,2,FALSE)</f>
        <v>ASSOCIATION DES ENTREPRENEURS INGENIEUX D'AFRIQUE (ASENIA)</v>
      </c>
      <c r="F968" s="24" t="str" cm="1">
        <f t="array" ref="F968">_xlfn.XLOOKUP(Tableau4[[#This Row],[Nom_Beneficiaire]]&amp;H968,Classes!$D$2:$D$12000&amp;Classes!$E$2:$E$12000,Classes!$A$2:$A$12000)</f>
        <v>CLA034</v>
      </c>
      <c r="G968" s="17" t="str">
        <f>VLOOKUP(D968,Consolidation!B:AA,25,FALSE)</f>
        <v>334G</v>
      </c>
      <c r="H968" s="40">
        <f>VLOOKUP(D968,Consolidation!$B$2:$AH$11999,23,FALSE)</f>
        <v>9</v>
      </c>
      <c r="I968" s="65" t="str">
        <f>IF(Tableau4[[#This Row],[Cohorte]]="", "Inactif",
    IF(Tableau4[[#This Row],[Cohorte]]&gt;=30%, "Actif",
       IF(Tableau4[[#This Row],[Cohorte]]&lt;=25%, "Inactif", "À Vérifier")))</f>
        <v>Actif</v>
      </c>
    </row>
    <row r="969" spans="1:9" ht="29.5" customHeight="1" x14ac:dyDescent="0.35">
      <c r="A969" s="16" t="str">
        <f>IF(D969&lt;&gt;"","APP"&amp;TEXT(COUNTA($D$2:D969),"000"),"")</f>
        <v>APP968</v>
      </c>
      <c r="B969" s="17" t="str">
        <f>Individus[[#This Row],[ID_Individu]]</f>
        <v>IND968</v>
      </c>
      <c r="C969" s="17" t="str">
        <f>IFERROR(VLOOKUP(E969,Beneficiaires!B:C,2,FALSE),"Non trouvé")</f>
        <v>BEN023</v>
      </c>
      <c r="D969" s="17" t="str">
        <f>Consolication[[#This Row],[Nom et prénom 0 Name &amp; first name]]</f>
        <v>DJIKIDJIE ROICK GIRESS</v>
      </c>
      <c r="E969" s="17" t="str">
        <f>VLOOKUP(D969,Consolidation!B:AA,2,FALSE)</f>
        <v>ASSOCIATION DES ENTREPRENEURS INGENIEUX D'AFRIQUE (ASENIA)</v>
      </c>
      <c r="F969" s="24" t="str" cm="1">
        <f t="array" ref="F969">_xlfn.XLOOKUP(Tableau4[[#This Row],[Nom_Beneficiaire]]&amp;H969,Classes!$D$2:$D$12000&amp;Classes!$E$2:$E$12000,Classes!$A$2:$A$12000)</f>
        <v>CLA034</v>
      </c>
      <c r="G969" s="17" t="str">
        <f>VLOOKUP(D969,Consolidation!B:AA,25,FALSE)</f>
        <v>E2W7</v>
      </c>
      <c r="H969" s="40">
        <f>VLOOKUP(D969,Consolidation!$B$2:$AH$11999,23,FALSE)</f>
        <v>9</v>
      </c>
      <c r="I969" s="65" t="str">
        <f>IF(Tableau4[[#This Row],[Cohorte]]="", "Inactif",
    IF(Tableau4[[#This Row],[Cohorte]]&gt;=30%, "Actif",
       IF(Tableau4[[#This Row],[Cohorte]]&lt;=25%, "Inactif", "À Vérifier")))</f>
        <v>Actif</v>
      </c>
    </row>
    <row r="970" spans="1:9" ht="29.5" customHeight="1" x14ac:dyDescent="0.35">
      <c r="A970" s="16" t="str">
        <f>IF(D970&lt;&gt;"","APP"&amp;TEXT(COUNTA($D$2:D970),"000"),"")</f>
        <v>APP969</v>
      </c>
      <c r="B970" s="17" t="str">
        <f>Individus[[#This Row],[ID_Individu]]</f>
        <v>IND969</v>
      </c>
      <c r="C970" s="17" t="str">
        <f>IFERROR(VLOOKUP(E970,Beneficiaires!B:C,2,FALSE),"Non trouvé")</f>
        <v>BEN023</v>
      </c>
      <c r="D970" s="17" t="str">
        <f>Consolication[[#This Row],[Nom et prénom 0 Name &amp; first name]]</f>
        <v>OKOYA BERVINE</v>
      </c>
      <c r="E970" s="17" t="str">
        <f>VLOOKUP(D970,Consolidation!B:AA,2,FALSE)</f>
        <v>ASSOCIATION DES ENTREPRENEURS INGENIEUX D'AFRIQUE (ASENIA)</v>
      </c>
      <c r="F970" s="24" t="str" cm="1">
        <f t="array" ref="F970">_xlfn.XLOOKUP(Tableau4[[#This Row],[Nom_Beneficiaire]]&amp;H970,Classes!$D$2:$D$12000&amp;Classes!$E$2:$E$12000,Classes!$A$2:$A$12000)</f>
        <v>CLA034</v>
      </c>
      <c r="G970" s="17" t="str">
        <f>VLOOKUP(D970,Consolidation!B:AA,25,FALSE)</f>
        <v>43ZW</v>
      </c>
      <c r="H970" s="40">
        <f>VLOOKUP(D970,Consolidation!$B$2:$AH$11999,23,FALSE)</f>
        <v>9</v>
      </c>
      <c r="I970" s="65" t="str">
        <f>IF(Tableau4[[#This Row],[Cohorte]]="", "Inactif",
    IF(Tableau4[[#This Row],[Cohorte]]&gt;=30%, "Actif",
       IF(Tableau4[[#This Row],[Cohorte]]&lt;=25%, "Inactif", "À Vérifier")))</f>
        <v>Actif</v>
      </c>
    </row>
    <row r="971" spans="1:9" ht="29.5" customHeight="1" x14ac:dyDescent="0.35">
      <c r="A971" s="16" t="str">
        <f>IF(D971&lt;&gt;"","APP"&amp;TEXT(COUNTA($D$2:D971),"000"),"")</f>
        <v>APP970</v>
      </c>
      <c r="B971" s="17" t="str">
        <f>Individus[[#This Row],[ID_Individu]]</f>
        <v>IND970</v>
      </c>
      <c r="C971" s="17" t="str">
        <f>IFERROR(VLOOKUP(E971,Beneficiaires!B:C,2,FALSE),"Non trouvé")</f>
        <v>BEN023</v>
      </c>
      <c r="D971" s="17" t="str">
        <f>Consolication[[#This Row],[Nom et prénom 0 Name &amp; first name]]</f>
        <v>TCHOUATANG TCHAKOUTE FRANKY DAMIEN</v>
      </c>
      <c r="E971" s="17" t="str">
        <f>VLOOKUP(D971,Consolidation!B:AA,2,FALSE)</f>
        <v>ASSOCIATION DES ENTREPRENEURS INGENIEUX D'AFRIQUE (ASENIA)</v>
      </c>
      <c r="F971" s="24" t="str" cm="1">
        <f t="array" ref="F971">_xlfn.XLOOKUP(Tableau4[[#This Row],[Nom_Beneficiaire]]&amp;H971,Classes!$D$2:$D$12000&amp;Classes!$E$2:$E$12000,Classes!$A$2:$A$12000)</f>
        <v>CLA020</v>
      </c>
      <c r="G971" s="17" t="str">
        <f>VLOOKUP(D971,Consolidation!B:AA,25,FALSE)</f>
        <v>HLX1</v>
      </c>
      <c r="H971" s="40">
        <f>VLOOKUP(D971,Consolidation!$B$2:$AH$11999,23,FALSE)</f>
        <v>8</v>
      </c>
      <c r="I971" s="65" t="str">
        <f>IF(Tableau4[[#This Row],[Cohorte]]="", "Inactif",
    IF(Tableau4[[#This Row],[Cohorte]]&gt;=30%, "Actif",
       IF(Tableau4[[#This Row],[Cohorte]]&lt;=25%, "Inactif", "À Vérifier")))</f>
        <v>Actif</v>
      </c>
    </row>
    <row r="972" spans="1:9" ht="29.5" customHeight="1" x14ac:dyDescent="0.35">
      <c r="A972" s="16" t="str">
        <f>IF(D972&lt;&gt;"","APP"&amp;TEXT(COUNTA($D$2:D972),"000"),"")</f>
        <v>APP971</v>
      </c>
      <c r="B972" s="17" t="str">
        <f>Individus[[#This Row],[ID_Individu]]</f>
        <v>IND971</v>
      </c>
      <c r="C972" s="17" t="str">
        <f>IFERROR(VLOOKUP(E972,Beneficiaires!B:C,2,FALSE),"Non trouvé")</f>
        <v>BEN023</v>
      </c>
      <c r="D972" s="17" t="str">
        <f>Consolication[[#This Row],[Nom et prénom 0 Name &amp; first name]]</f>
        <v>NGUEMI DARIUS</v>
      </c>
      <c r="E972" s="17" t="str">
        <f>VLOOKUP(D972,Consolidation!B:AA,2,FALSE)</f>
        <v>ASSOCIATION DES ENTREPRENEURS INGENIEUX D'AFRIQUE (ASENIA)</v>
      </c>
      <c r="F972" s="24" t="str" cm="1">
        <f t="array" ref="F972">_xlfn.XLOOKUP(Tableau4[[#This Row],[Nom_Beneficiaire]]&amp;H972,Classes!$D$2:$D$12000&amp;Classes!$E$2:$E$12000,Classes!$A$2:$A$12000)</f>
        <v>CLA020</v>
      </c>
      <c r="G972" s="17" t="str">
        <f>VLOOKUP(D972,Consolidation!B:AA,25,FALSE)</f>
        <v>YE65</v>
      </c>
      <c r="H972" s="40">
        <f>VLOOKUP(D972,Consolidation!$B$2:$AH$11999,23,FALSE)</f>
        <v>8</v>
      </c>
      <c r="I972" s="65" t="str">
        <f>IF(Tableau4[[#This Row],[Cohorte]]="", "Inactif",
    IF(Tableau4[[#This Row],[Cohorte]]&gt;=30%, "Actif",
       IF(Tableau4[[#This Row],[Cohorte]]&lt;=25%, "Inactif", "À Vérifier")))</f>
        <v>Actif</v>
      </c>
    </row>
    <row r="973" spans="1:9" ht="29.5" customHeight="1" x14ac:dyDescent="0.35">
      <c r="A973" s="16" t="str">
        <f>IF(D973&lt;&gt;"","APP"&amp;TEXT(COUNTA($D$2:D973),"000"),"")</f>
        <v>APP972</v>
      </c>
      <c r="B973" s="17" t="str">
        <f>Individus[[#This Row],[ID_Individu]]</f>
        <v>IND972</v>
      </c>
      <c r="C973" s="17" t="str">
        <f>IFERROR(VLOOKUP(E973,Beneficiaires!B:C,2,FALSE),"Non trouvé")</f>
        <v>BEN061</v>
      </c>
      <c r="D973" s="17" t="str">
        <f>Consolication[[#This Row],[Nom et prénom 0 Name &amp; first name]]</f>
        <v>NGOUNGOURE Gisèle</v>
      </c>
      <c r="E973" s="17" t="str">
        <f>VLOOKUP(D973,Consolidation!B:AA,2,FALSE)</f>
        <v>P'EVENT BUSINESS</v>
      </c>
      <c r="F973" s="24" t="str" cm="1">
        <f t="array" ref="F973">_xlfn.XLOOKUP(Tableau4[[#This Row],[Nom_Beneficiaire]]&amp;H973,Classes!$D$2:$D$12000&amp;Classes!$E$2:$E$12000,Classes!$A$2:$A$12000)</f>
        <v>CLA035</v>
      </c>
      <c r="G973" s="17" t="str">
        <f>VLOOKUP(D973,Consolidation!B:AA,25,FALSE)</f>
        <v>924E</v>
      </c>
      <c r="H973" s="40">
        <f>VLOOKUP(D973,Consolidation!$B$2:$AH$11999,23,FALSE)</f>
        <v>1</v>
      </c>
      <c r="I973" s="65" t="str">
        <f>IF(Tableau4[[#This Row],[Cohorte]]="", "Inactif",
    IF(Tableau4[[#This Row],[Cohorte]]&gt;=30%, "Actif",
       IF(Tableau4[[#This Row],[Cohorte]]&lt;=25%, "Inactif", "À Vérifier")))</f>
        <v>Actif</v>
      </c>
    </row>
    <row r="974" spans="1:9" ht="29.5" customHeight="1" x14ac:dyDescent="0.35">
      <c r="A974" s="16" t="str">
        <f>IF(D974&lt;&gt;"","APP"&amp;TEXT(COUNTA($D$2:D974),"000"),"")</f>
        <v>APP973</v>
      </c>
      <c r="B974" s="17" t="str">
        <f>Individus[[#This Row],[ID_Individu]]</f>
        <v>IND973</v>
      </c>
      <c r="C974" s="17" t="str">
        <f>IFERROR(VLOOKUP(E974,Beneficiaires!B:C,2,FALSE),"Non trouvé")</f>
        <v>BEN061</v>
      </c>
      <c r="D974" s="17" t="str">
        <f>Consolication[[#This Row],[Nom et prénom 0 Name &amp; first name]]</f>
        <v>NSANGOU Ornella</v>
      </c>
      <c r="E974" s="17" t="str">
        <f>VLOOKUP(D974,Consolidation!B:AA,2,FALSE)</f>
        <v>P'EVENT BUSINESS</v>
      </c>
      <c r="F974" s="24" t="str" cm="1">
        <f t="array" ref="F974">_xlfn.XLOOKUP(Tableau4[[#This Row],[Nom_Beneficiaire]]&amp;H974,Classes!$D$2:$D$12000&amp;Classes!$E$2:$E$12000,Classes!$A$2:$A$12000)</f>
        <v>CLA035</v>
      </c>
      <c r="G974" s="17" t="str">
        <f>VLOOKUP(D974,Consolidation!B:AA,25,FALSE)</f>
        <v>28P5</v>
      </c>
      <c r="H974" s="40">
        <f>VLOOKUP(D974,Consolidation!$B$2:$AH$11999,23,FALSE)</f>
        <v>1</v>
      </c>
      <c r="I974" s="65" t="str">
        <f>IF(Tableau4[[#This Row],[Cohorte]]="", "Inactif",
    IF(Tableau4[[#This Row],[Cohorte]]&gt;=30%, "Actif",
       IF(Tableau4[[#This Row],[Cohorte]]&lt;=25%, "Inactif", "À Vérifier")))</f>
        <v>Actif</v>
      </c>
    </row>
    <row r="975" spans="1:9" ht="29.5" customHeight="1" x14ac:dyDescent="0.35">
      <c r="A975" s="16" t="str">
        <f>IF(D975&lt;&gt;"","APP"&amp;TEXT(COUNTA($D$2:D975),"000"),"")</f>
        <v>APP974</v>
      </c>
      <c r="B975" s="17" t="str">
        <f>Individus[[#This Row],[ID_Individu]]</f>
        <v>IND974</v>
      </c>
      <c r="C975" s="17" t="str">
        <f>IFERROR(VLOOKUP(E975,Beneficiaires!B:C,2,FALSE),"Non trouvé")</f>
        <v>BEN061</v>
      </c>
      <c r="D975" s="17" t="str">
        <f>Consolication[[#This Row],[Nom et prénom 0 Name &amp; first name]]</f>
        <v>NKOUALIA Christelle Larissa</v>
      </c>
      <c r="E975" s="17" t="str">
        <f>VLOOKUP(D975,Consolidation!B:AA,2,FALSE)</f>
        <v>P'EVENT BUSINESS</v>
      </c>
      <c r="F975" s="24" t="str" cm="1">
        <f t="array" ref="F975">_xlfn.XLOOKUP(Tableau4[[#This Row],[Nom_Beneficiaire]]&amp;H975,Classes!$D$2:$D$12000&amp;Classes!$E$2:$E$12000,Classes!$A$2:$A$12000)</f>
        <v>CLA035</v>
      </c>
      <c r="G975" s="17" t="str">
        <f>VLOOKUP(D975,Consolidation!B:AA,25,FALSE)</f>
        <v>87FT</v>
      </c>
      <c r="H975" s="40">
        <f>VLOOKUP(D975,Consolidation!$B$2:$AH$11999,23,FALSE)</f>
        <v>1</v>
      </c>
      <c r="I975" s="65" t="str">
        <f>IF(Tableau4[[#This Row],[Cohorte]]="", "Inactif",
    IF(Tableau4[[#This Row],[Cohorte]]&gt;=30%, "Actif",
       IF(Tableau4[[#This Row],[Cohorte]]&lt;=25%, "Inactif", "À Vérifier")))</f>
        <v>Actif</v>
      </c>
    </row>
    <row r="976" spans="1:9" ht="29.5" customHeight="1" x14ac:dyDescent="0.35">
      <c r="A976" s="16" t="str">
        <f>IF(D976&lt;&gt;"","APP"&amp;TEXT(COUNTA($D$2:D976),"000"),"")</f>
        <v>APP975</v>
      </c>
      <c r="B976" s="17" t="str">
        <f>Individus[[#This Row],[ID_Individu]]</f>
        <v>IND975</v>
      </c>
      <c r="C976" s="17" t="str">
        <f>IFERROR(VLOOKUP(E976,Beneficiaires!B:C,2,FALSE),"Non trouvé")</f>
        <v>BEN061</v>
      </c>
      <c r="D976" s="17" t="str">
        <f>Consolication[[#This Row],[Nom et prénom 0 Name &amp; first name]]</f>
        <v>MFOUAPON FOUBAINA Samira</v>
      </c>
      <c r="E976" s="17" t="str">
        <f>VLOOKUP(D976,Consolidation!B:AA,2,FALSE)</f>
        <v>P'EVENT BUSINESS</v>
      </c>
      <c r="F976" s="24" t="str" cm="1">
        <f t="array" ref="F976">_xlfn.XLOOKUP(Tableau4[[#This Row],[Nom_Beneficiaire]]&amp;H976,Classes!$D$2:$D$12000&amp;Classes!$E$2:$E$12000,Classes!$A$2:$A$12000)</f>
        <v>CLA035</v>
      </c>
      <c r="G976" s="17" t="str">
        <f>VLOOKUP(D976,Consolidation!B:AA,25,FALSE)</f>
        <v>QA3W</v>
      </c>
      <c r="H976" s="40">
        <f>VLOOKUP(D976,Consolidation!$B$2:$AH$11999,23,FALSE)</f>
        <v>1</v>
      </c>
      <c r="I976" s="65" t="str">
        <f>IF(Tableau4[[#This Row],[Cohorte]]="", "Inactif",
    IF(Tableau4[[#This Row],[Cohorte]]&gt;=30%, "Actif",
       IF(Tableau4[[#This Row],[Cohorte]]&lt;=25%, "Inactif", "À Vérifier")))</f>
        <v>Actif</v>
      </c>
    </row>
    <row r="977" spans="1:9" ht="29.5" customHeight="1" x14ac:dyDescent="0.35">
      <c r="A977" s="16" t="str">
        <f>IF(D977&lt;&gt;"","APP"&amp;TEXT(COUNTA($D$2:D977),"000"),"")</f>
        <v>APP976</v>
      </c>
      <c r="B977" s="17" t="str">
        <f>Individus[[#This Row],[ID_Individu]]</f>
        <v>IND976</v>
      </c>
      <c r="C977" s="17" t="str">
        <f>IFERROR(VLOOKUP(E977,Beneficiaires!B:C,2,FALSE),"Non trouvé")</f>
        <v>BEN061</v>
      </c>
      <c r="D977" s="17" t="str">
        <f>Consolication[[#This Row],[Nom et prénom 0 Name &amp; first name]]</f>
        <v>NKOUOMBE Abiba Mimi</v>
      </c>
      <c r="E977" s="17" t="str">
        <f>VLOOKUP(D977,Consolidation!B:AA,2,FALSE)</f>
        <v>P'EVENT BUSINESS</v>
      </c>
      <c r="F977" s="24" t="str" cm="1">
        <f t="array" ref="F977">_xlfn.XLOOKUP(Tableau4[[#This Row],[Nom_Beneficiaire]]&amp;H977,Classes!$D$2:$D$12000&amp;Classes!$E$2:$E$12000,Classes!$A$2:$A$12000)</f>
        <v>CLA035</v>
      </c>
      <c r="G977" s="17" t="str">
        <f>VLOOKUP(D977,Consolidation!B:AA,25,FALSE)</f>
        <v>1YUO</v>
      </c>
      <c r="H977" s="40">
        <f>VLOOKUP(D977,Consolidation!$B$2:$AH$11999,23,FALSE)</f>
        <v>1</v>
      </c>
      <c r="I977" s="65" t="str">
        <f>IF(Tableau4[[#This Row],[Cohorte]]="", "Inactif",
    IF(Tableau4[[#This Row],[Cohorte]]&gt;=30%, "Actif",
       IF(Tableau4[[#This Row],[Cohorte]]&lt;=25%, "Inactif", "À Vérifier")))</f>
        <v>Actif</v>
      </c>
    </row>
    <row r="978" spans="1:9" ht="29.5" customHeight="1" x14ac:dyDescent="0.35">
      <c r="A978" s="16" t="str">
        <f>IF(D978&lt;&gt;"","APP"&amp;TEXT(COUNTA($D$2:D978),"000"),"")</f>
        <v>APP977</v>
      </c>
      <c r="B978" s="17" t="str">
        <f>Individus[[#This Row],[ID_Individu]]</f>
        <v>IND977</v>
      </c>
      <c r="C978" s="17" t="str">
        <f>IFERROR(VLOOKUP(E978,Beneficiaires!B:C,2,FALSE),"Non trouvé")</f>
        <v>BEN061</v>
      </c>
      <c r="D978" s="17" t="str">
        <f>Consolication[[#This Row],[Nom et prénom 0 Name &amp; first name]]</f>
        <v>MASHUENTOUM Alima</v>
      </c>
      <c r="E978" s="17" t="str">
        <f>VLOOKUP(D978,Consolidation!B:AA,2,FALSE)</f>
        <v>P'EVENT BUSINESS</v>
      </c>
      <c r="F978" s="24" t="str" cm="1">
        <f t="array" ref="F978">_xlfn.XLOOKUP(Tableau4[[#This Row],[Nom_Beneficiaire]]&amp;H978,Classes!$D$2:$D$12000&amp;Classes!$E$2:$E$12000,Classes!$A$2:$A$12000)</f>
        <v>CLA035</v>
      </c>
      <c r="G978" s="17" t="str">
        <f>VLOOKUP(D978,Consolidation!B:AA,25,FALSE)</f>
        <v>NPG4</v>
      </c>
      <c r="H978" s="40">
        <f>VLOOKUP(D978,Consolidation!$B$2:$AH$11999,23,FALSE)</f>
        <v>1</v>
      </c>
      <c r="I978" s="65" t="str">
        <f>IF(Tableau4[[#This Row],[Cohorte]]="", "Inactif",
    IF(Tableau4[[#This Row],[Cohorte]]&gt;=30%, "Actif",
       IF(Tableau4[[#This Row],[Cohorte]]&lt;=25%, "Inactif", "À Vérifier")))</f>
        <v>Actif</v>
      </c>
    </row>
    <row r="979" spans="1:9" ht="29.5" customHeight="1" x14ac:dyDescent="0.35">
      <c r="A979" s="16" t="str">
        <f>IF(D979&lt;&gt;"","APP"&amp;TEXT(COUNTA($D$2:D979),"000"),"")</f>
        <v>APP978</v>
      </c>
      <c r="B979" s="17" t="str">
        <f>Individus[[#This Row],[ID_Individu]]</f>
        <v>IND978</v>
      </c>
      <c r="C979" s="17" t="str">
        <f>IFERROR(VLOOKUP(E979,Beneficiaires!B:C,2,FALSE),"Non trouvé")</f>
        <v>BEN061</v>
      </c>
      <c r="D979" s="17" t="str">
        <f>Consolication[[#This Row],[Nom et prénom 0 Name &amp; first name]]</f>
        <v>YENOU NAPONDAYOU Pierrette</v>
      </c>
      <c r="E979" s="17" t="str">
        <f>VLOOKUP(D979,Consolidation!B:AA,2,FALSE)</f>
        <v>P'EVENT BUSINESS</v>
      </c>
      <c r="F979" s="24" t="str" cm="1">
        <f t="array" ref="F979">_xlfn.XLOOKUP(Tableau4[[#This Row],[Nom_Beneficiaire]]&amp;H979,Classes!$D$2:$D$12000&amp;Classes!$E$2:$E$12000,Classes!$A$2:$A$12000)</f>
        <v>CLA035</v>
      </c>
      <c r="G979" s="17" t="str">
        <f>VLOOKUP(D979,Consolidation!B:AA,25,FALSE)</f>
        <v>Z40C</v>
      </c>
      <c r="H979" s="40">
        <f>VLOOKUP(D979,Consolidation!$B$2:$AH$11999,23,FALSE)</f>
        <v>1</v>
      </c>
      <c r="I979" s="65" t="str">
        <f>IF(Tableau4[[#This Row],[Cohorte]]="", "Inactif",
    IF(Tableau4[[#This Row],[Cohorte]]&gt;=30%, "Actif",
       IF(Tableau4[[#This Row],[Cohorte]]&lt;=25%, "Inactif", "À Vérifier")))</f>
        <v>Actif</v>
      </c>
    </row>
    <row r="980" spans="1:9" ht="29.5" customHeight="1" x14ac:dyDescent="0.35">
      <c r="A980" s="16" t="str">
        <f>IF(D980&lt;&gt;"","APP"&amp;TEXT(COUNTA($D$2:D980),"000"),"")</f>
        <v>APP979</v>
      </c>
      <c r="B980" s="17" t="str">
        <f>Individus[[#This Row],[ID_Individu]]</f>
        <v>IND979</v>
      </c>
      <c r="C980" s="17" t="str">
        <f>IFERROR(VLOOKUP(E980,Beneficiaires!B:C,2,FALSE),"Non trouvé")</f>
        <v>BEN061</v>
      </c>
      <c r="D980" s="17" t="str">
        <f>Consolication[[#This Row],[Nom et prénom 0 Name &amp; first name]]</f>
        <v>NZENKET NAPONDAYOU ALIDA</v>
      </c>
      <c r="E980" s="17" t="str">
        <f>VLOOKUP(D980,Consolidation!B:AA,2,FALSE)</f>
        <v>P'EVENT BUSINESS</v>
      </c>
      <c r="F980" s="24" t="str" cm="1">
        <f t="array" ref="F980">_xlfn.XLOOKUP(Tableau4[[#This Row],[Nom_Beneficiaire]]&amp;H980,Classes!$D$2:$D$12000&amp;Classes!$E$2:$E$12000,Classes!$A$2:$A$12000)</f>
        <v>CLA035</v>
      </c>
      <c r="G980" s="17" t="str">
        <f>VLOOKUP(D980,Consolidation!B:AA,25,FALSE)</f>
        <v>51KA</v>
      </c>
      <c r="H980" s="40">
        <f>VLOOKUP(D980,Consolidation!$B$2:$AH$11999,23,FALSE)</f>
        <v>1</v>
      </c>
      <c r="I980" s="65" t="str">
        <f>IF(Tableau4[[#This Row],[Cohorte]]="", "Inactif",
    IF(Tableau4[[#This Row],[Cohorte]]&gt;=30%, "Actif",
       IF(Tableau4[[#This Row],[Cohorte]]&lt;=25%, "Inactif", "À Vérifier")))</f>
        <v>Actif</v>
      </c>
    </row>
    <row r="981" spans="1:9" ht="29.5" customHeight="1" x14ac:dyDescent="0.35">
      <c r="A981" s="16" t="str">
        <f>IF(D981&lt;&gt;"","APP"&amp;TEXT(COUNTA($D$2:D981),"000"),"")</f>
        <v>APP980</v>
      </c>
      <c r="B981" s="17" t="str">
        <f>Individus[[#This Row],[ID_Individu]]</f>
        <v>IND980</v>
      </c>
      <c r="C981" s="17" t="str">
        <f>IFERROR(VLOOKUP(E981,Beneficiaires!B:C,2,FALSE),"Non trouvé")</f>
        <v>BEN061</v>
      </c>
      <c r="D981" s="17" t="str">
        <f>Consolication[[#This Row],[Nom et prénom 0 Name &amp; first name]]</f>
        <v>TOUNSIE Aminatou Epse MOFEN</v>
      </c>
      <c r="E981" s="17" t="str">
        <f>VLOOKUP(D981,Consolidation!B:AA,2,FALSE)</f>
        <v>P'EVENT BUSINESS</v>
      </c>
      <c r="F981" s="24" t="str" cm="1">
        <f t="array" ref="F981">_xlfn.XLOOKUP(Tableau4[[#This Row],[Nom_Beneficiaire]]&amp;H981,Classes!$D$2:$D$12000&amp;Classes!$E$2:$E$12000,Classes!$A$2:$A$12000)</f>
        <v>CLA035</v>
      </c>
      <c r="G981" s="17" t="str">
        <f>VLOOKUP(D981,Consolidation!B:AA,25,FALSE)</f>
        <v>34F7</v>
      </c>
      <c r="H981" s="40">
        <f>VLOOKUP(D981,Consolidation!$B$2:$AH$11999,23,FALSE)</f>
        <v>1</v>
      </c>
      <c r="I981" s="65" t="str">
        <f>IF(Tableau4[[#This Row],[Cohorte]]="", "Inactif",
    IF(Tableau4[[#This Row],[Cohorte]]&gt;=30%, "Actif",
       IF(Tableau4[[#This Row],[Cohorte]]&lt;=25%, "Inactif", "À Vérifier")))</f>
        <v>Actif</v>
      </c>
    </row>
    <row r="982" spans="1:9" ht="29.5" customHeight="1" x14ac:dyDescent="0.35">
      <c r="A982" s="16" t="str">
        <f>IF(D982&lt;&gt;"","APP"&amp;TEXT(COUNTA($D$2:D982),"000"),"")</f>
        <v>APP981</v>
      </c>
      <c r="B982" s="17" t="str">
        <f>Individus[[#This Row],[ID_Individu]]</f>
        <v>IND981</v>
      </c>
      <c r="C982" s="17" t="str">
        <f>IFERROR(VLOOKUP(E982,Beneficiaires!B:C,2,FALSE),"Non trouvé")</f>
        <v>BEN061</v>
      </c>
      <c r="D982" s="17" t="str">
        <f>Consolication[[#This Row],[Nom et prénom 0 Name &amp; first name]]</f>
        <v>MOUNTOUMJOU Y. Clarisse</v>
      </c>
      <c r="E982" s="17" t="str">
        <f>VLOOKUP(D982,Consolidation!B:AA,2,FALSE)</f>
        <v>P'EVENT BUSINESS</v>
      </c>
      <c r="F982" s="24" t="str" cm="1">
        <f t="array" ref="F982">_xlfn.XLOOKUP(Tableau4[[#This Row],[Nom_Beneficiaire]]&amp;H982,Classes!$D$2:$D$12000&amp;Classes!$E$2:$E$12000,Classes!$A$2:$A$12000)</f>
        <v>CLA035</v>
      </c>
      <c r="G982" s="17" t="str">
        <f>VLOOKUP(D982,Consolidation!B:AA,25,FALSE)</f>
        <v>ZVT8</v>
      </c>
      <c r="H982" s="40">
        <f>VLOOKUP(D982,Consolidation!$B$2:$AH$11999,23,FALSE)</f>
        <v>1</v>
      </c>
      <c r="I982" s="65" t="str">
        <f>IF(Tableau4[[#This Row],[Cohorte]]="", "Inactif",
    IF(Tableau4[[#This Row],[Cohorte]]&gt;=30%, "Actif",
       IF(Tableau4[[#This Row],[Cohorte]]&lt;=25%, "Inactif", "À Vérifier")))</f>
        <v>Actif</v>
      </c>
    </row>
    <row r="983" spans="1:9" ht="29.5" customHeight="1" x14ac:dyDescent="0.35">
      <c r="A983" s="16" t="str">
        <f>IF(D983&lt;&gt;"","APP"&amp;TEXT(COUNTA($D$2:D983),"000"),"")</f>
        <v>APP982</v>
      </c>
      <c r="B983" s="17" t="str">
        <f>Individus[[#This Row],[ID_Individu]]</f>
        <v>IND982</v>
      </c>
      <c r="C983" s="17" t="str">
        <f>IFERROR(VLOOKUP(E983,Beneficiaires!B:C,2,FALSE),"Non trouvé")</f>
        <v>BEN061</v>
      </c>
      <c r="D983" s="17" t="str">
        <f>Consolication[[#This Row],[Nom et prénom 0 Name &amp; first name]]</f>
        <v>VESSAH NDIAMOUN Alima</v>
      </c>
      <c r="E983" s="17" t="str">
        <f>VLOOKUP(D983,Consolidation!B:AA,2,FALSE)</f>
        <v>P'EVENT BUSINESS</v>
      </c>
      <c r="F983" s="24" t="str" cm="1">
        <f t="array" ref="F983">_xlfn.XLOOKUP(Tableau4[[#This Row],[Nom_Beneficiaire]]&amp;H983,Classes!$D$2:$D$12000&amp;Classes!$E$2:$E$12000,Classes!$A$2:$A$12000)</f>
        <v>CLA035</v>
      </c>
      <c r="G983" s="17" t="str">
        <f>VLOOKUP(D983,Consolidation!B:AA,25,FALSE)</f>
        <v>57BB</v>
      </c>
      <c r="H983" s="40">
        <f>VLOOKUP(D983,Consolidation!$B$2:$AH$11999,23,FALSE)</f>
        <v>1</v>
      </c>
      <c r="I983" s="65" t="str">
        <f>IF(Tableau4[[#This Row],[Cohorte]]="", "Inactif",
    IF(Tableau4[[#This Row],[Cohorte]]&gt;=30%, "Actif",
       IF(Tableau4[[#This Row],[Cohorte]]&lt;=25%, "Inactif", "À Vérifier")))</f>
        <v>Actif</v>
      </c>
    </row>
    <row r="984" spans="1:9" ht="29.5" customHeight="1" x14ac:dyDescent="0.35">
      <c r="A984" s="16" t="str">
        <f>IF(D984&lt;&gt;"","APP"&amp;TEXT(COUNTA($D$2:D984),"000"),"")</f>
        <v>APP983</v>
      </c>
      <c r="B984" s="17" t="str">
        <f>Individus[[#This Row],[ID_Individu]]</f>
        <v>IND983</v>
      </c>
      <c r="C984" s="17" t="str">
        <f>IFERROR(VLOOKUP(E984,Beneficiaires!B:C,2,FALSE),"Non trouvé")</f>
        <v>BEN061</v>
      </c>
      <c r="D984" s="17" t="str">
        <f>Consolication[[#This Row],[Nom et prénom 0 Name &amp; first name]]</f>
        <v>SALODAP Fadimatou</v>
      </c>
      <c r="E984" s="17" t="str">
        <f>VLOOKUP(D984,Consolidation!B:AA,2,FALSE)</f>
        <v>P'EVENT BUSINESS</v>
      </c>
      <c r="F984" s="24" t="str" cm="1">
        <f t="array" ref="F984">_xlfn.XLOOKUP(Tableau4[[#This Row],[Nom_Beneficiaire]]&amp;H984,Classes!$D$2:$D$12000&amp;Classes!$E$2:$E$12000,Classes!$A$2:$A$12000)</f>
        <v>CLA035</v>
      </c>
      <c r="G984" s="17" t="str">
        <f>VLOOKUP(D984,Consolidation!B:AA,25,FALSE)</f>
        <v>TA80</v>
      </c>
      <c r="H984" s="40">
        <f>VLOOKUP(D984,Consolidation!$B$2:$AH$11999,23,FALSE)</f>
        <v>1</v>
      </c>
      <c r="I984" s="65" t="str">
        <f>IF(Tableau4[[#This Row],[Cohorte]]="", "Inactif",
    IF(Tableau4[[#This Row],[Cohorte]]&gt;=30%, "Actif",
       IF(Tableau4[[#This Row],[Cohorte]]&lt;=25%, "Inactif", "À Vérifier")))</f>
        <v>Actif</v>
      </c>
    </row>
    <row r="985" spans="1:9" ht="29.5" customHeight="1" x14ac:dyDescent="0.35">
      <c r="A985" s="16" t="str">
        <f>IF(D985&lt;&gt;"","APP"&amp;TEXT(COUNTA($D$2:D985),"000"),"")</f>
        <v>APP984</v>
      </c>
      <c r="B985" s="17" t="str">
        <f>Individus[[#This Row],[ID_Individu]]</f>
        <v>IND984</v>
      </c>
      <c r="C985" s="17" t="str">
        <f>IFERROR(VLOOKUP(E985,Beneficiaires!B:C,2,FALSE),"Non trouvé")</f>
        <v>BEN061</v>
      </c>
      <c r="D985" s="17" t="str">
        <f>Consolication[[#This Row],[Nom et prénom 0 Name &amp; first name]]</f>
        <v>FOUNDIKOUO Larissa</v>
      </c>
      <c r="E985" s="17" t="str">
        <f>VLOOKUP(D985,Consolidation!B:AA,2,FALSE)</f>
        <v>P'EVENT BUSINESS</v>
      </c>
      <c r="F985" s="24" t="str" cm="1">
        <f t="array" ref="F985">_xlfn.XLOOKUP(Tableau4[[#This Row],[Nom_Beneficiaire]]&amp;H985,Classes!$D$2:$D$12000&amp;Classes!$E$2:$E$12000,Classes!$A$2:$A$12000)</f>
        <v>CLA035</v>
      </c>
      <c r="G985" s="17" t="str">
        <f>VLOOKUP(D985,Consolidation!B:AA,25,FALSE)</f>
        <v>P04A</v>
      </c>
      <c r="H985" s="40">
        <f>VLOOKUP(D985,Consolidation!$B$2:$AH$11999,23,FALSE)</f>
        <v>1</v>
      </c>
      <c r="I985" s="65" t="str">
        <f>IF(Tableau4[[#This Row],[Cohorte]]="", "Inactif",
    IF(Tableau4[[#This Row],[Cohorte]]&gt;=30%, "Actif",
       IF(Tableau4[[#This Row],[Cohorte]]&lt;=25%, "Inactif", "À Vérifier")))</f>
        <v>Actif</v>
      </c>
    </row>
    <row r="986" spans="1:9" ht="29.5" customHeight="1" x14ac:dyDescent="0.35">
      <c r="A986" s="16" t="str">
        <f>IF(D986&lt;&gt;"","APP"&amp;TEXT(COUNTA($D$2:D986),"000"),"")</f>
        <v>APP985</v>
      </c>
      <c r="B986" s="17" t="str">
        <f>Individus[[#This Row],[ID_Individu]]</f>
        <v>IND985</v>
      </c>
      <c r="C986" s="17" t="str">
        <f>IFERROR(VLOOKUP(E986,Beneficiaires!B:C,2,FALSE),"Non trouvé")</f>
        <v>BEN061</v>
      </c>
      <c r="D986" s="17" t="str">
        <f>Consolication[[#This Row],[Nom et prénom 0 Name &amp; first name]]</f>
        <v>RIHANNA</v>
      </c>
      <c r="E986" s="17" t="str">
        <f>VLOOKUP(D986,Consolidation!B:AA,2,FALSE)</f>
        <v>P'EVENT BUSINESS</v>
      </c>
      <c r="F986" s="24" t="str" cm="1">
        <f t="array" ref="F986">_xlfn.XLOOKUP(Tableau4[[#This Row],[Nom_Beneficiaire]]&amp;H986,Classes!$D$2:$D$12000&amp;Classes!$E$2:$E$12000,Classes!$A$2:$A$12000)</f>
        <v>CLA035</v>
      </c>
      <c r="G986" s="17" t="str">
        <f>VLOOKUP(D986,Consolidation!B:AA,25,FALSE)</f>
        <v>M3HZ</v>
      </c>
      <c r="H986" s="40">
        <f>VLOOKUP(D986,Consolidation!$B$2:$AH$11999,23,FALSE)</f>
        <v>1</v>
      </c>
      <c r="I986" s="65" t="str">
        <f>IF(Tableau4[[#This Row],[Cohorte]]="", "Inactif",
    IF(Tableau4[[#This Row],[Cohorte]]&gt;=30%, "Actif",
       IF(Tableau4[[#This Row],[Cohorte]]&lt;=25%, "Inactif", "À Vérifier")))</f>
        <v>Actif</v>
      </c>
    </row>
    <row r="987" spans="1:9" ht="29.5" customHeight="1" x14ac:dyDescent="0.35">
      <c r="A987" s="16" t="str">
        <f>IF(D987&lt;&gt;"","APP"&amp;TEXT(COUNTA($D$2:D987),"000"),"")</f>
        <v>APP986</v>
      </c>
      <c r="B987" s="17" t="str">
        <f>Individus[[#This Row],[ID_Individu]]</f>
        <v>IND986</v>
      </c>
      <c r="C987" s="17" t="str">
        <f>IFERROR(VLOOKUP(E987,Beneficiaires!B:C,2,FALSE),"Non trouvé")</f>
        <v>BEN061</v>
      </c>
      <c r="D987" s="17" t="str">
        <f>Consolication[[#This Row],[Nom et prénom 0 Name &amp; first name]]</f>
        <v>NGOUNGOURE Maimounati Epse TAPON</v>
      </c>
      <c r="E987" s="17" t="str">
        <f>VLOOKUP(D987,Consolidation!B:AA,2,FALSE)</f>
        <v>P'EVENT BUSINESS</v>
      </c>
      <c r="F987" s="24" t="str" cm="1">
        <f t="array" ref="F987">_xlfn.XLOOKUP(Tableau4[[#This Row],[Nom_Beneficiaire]]&amp;H987,Classes!$D$2:$D$12000&amp;Classes!$E$2:$E$12000,Classes!$A$2:$A$12000)</f>
        <v>CLA035</v>
      </c>
      <c r="G987" s="17" t="str">
        <f>VLOOKUP(D987,Consolidation!B:AA,25,FALSE)</f>
        <v>X773</v>
      </c>
      <c r="H987" s="40">
        <f>VLOOKUP(D987,Consolidation!$B$2:$AH$11999,23,FALSE)</f>
        <v>1</v>
      </c>
      <c r="I987" s="65" t="str">
        <f>IF(Tableau4[[#This Row],[Cohorte]]="", "Inactif",
    IF(Tableau4[[#This Row],[Cohorte]]&gt;=30%, "Actif",
       IF(Tableau4[[#This Row],[Cohorte]]&lt;=25%, "Inactif", "À Vérifier")))</f>
        <v>Actif</v>
      </c>
    </row>
    <row r="988" spans="1:9" ht="29.5" customHeight="1" x14ac:dyDescent="0.35">
      <c r="A988" s="16" t="str">
        <f>IF(D988&lt;&gt;"","APP"&amp;TEXT(COUNTA($D$2:D988),"000"),"")</f>
        <v>APP987</v>
      </c>
      <c r="B988" s="17" t="str">
        <f>Individus[[#This Row],[ID_Individu]]</f>
        <v>IND987</v>
      </c>
      <c r="C988" s="17" t="str">
        <f>IFERROR(VLOOKUP(E988,Beneficiaires!B:C,2,FALSE),"Non trouvé")</f>
        <v>BEN061</v>
      </c>
      <c r="D988" s="17" t="str">
        <f>Consolication[[#This Row],[Nom et prénom 0 Name &amp; first name]]</f>
        <v>MUNGUETYI CHINTOUA Yves</v>
      </c>
      <c r="E988" s="17" t="str">
        <f>VLOOKUP(D988,Consolidation!B:AA,2,FALSE)</f>
        <v>P'EVENT BUSINESS</v>
      </c>
      <c r="F988" s="24" t="str" cm="1">
        <f t="array" ref="F988">_xlfn.XLOOKUP(Tableau4[[#This Row],[Nom_Beneficiaire]]&amp;H988,Classes!$D$2:$D$12000&amp;Classes!$E$2:$E$12000,Classes!$A$2:$A$12000)</f>
        <v>CLA035</v>
      </c>
      <c r="G988" s="17" t="str">
        <f>VLOOKUP(D988,Consolidation!B:AA,25,FALSE)</f>
        <v>744H</v>
      </c>
      <c r="H988" s="40">
        <f>VLOOKUP(D988,Consolidation!$B$2:$AH$11999,23,FALSE)</f>
        <v>1</v>
      </c>
      <c r="I988" s="65" t="str">
        <f>IF(Tableau4[[#This Row],[Cohorte]]="", "Inactif",
    IF(Tableau4[[#This Row],[Cohorte]]&gt;=30%, "Actif",
       IF(Tableau4[[#This Row],[Cohorte]]&lt;=25%, "Inactif", "À Vérifier")))</f>
        <v>Actif</v>
      </c>
    </row>
    <row r="989" spans="1:9" ht="29.5" customHeight="1" x14ac:dyDescent="0.35">
      <c r="A989" s="16" t="str">
        <f>IF(D989&lt;&gt;"","APP"&amp;TEXT(COUNTA($D$2:D989),"000"),"")</f>
        <v>APP988</v>
      </c>
      <c r="B989" s="17" t="str">
        <f>Individus[[#This Row],[ID_Individu]]</f>
        <v>IND988</v>
      </c>
      <c r="C989" s="17" t="str">
        <f>IFERROR(VLOOKUP(E989,Beneficiaires!B:C,2,FALSE),"Non trouvé")</f>
        <v>BEN061</v>
      </c>
      <c r="D989" s="17" t="str">
        <f>Consolication[[#This Row],[Nom et prénom 0 Name &amp; first name]]</f>
        <v>MOUNBAGNA Ousman</v>
      </c>
      <c r="E989" s="17" t="str">
        <f>VLOOKUP(D989,Consolidation!B:AA,2,FALSE)</f>
        <v>P'EVENT BUSINESS</v>
      </c>
      <c r="F989" s="24" t="str" cm="1">
        <f t="array" ref="F989">_xlfn.XLOOKUP(Tableau4[[#This Row],[Nom_Beneficiaire]]&amp;H989,Classes!$D$2:$D$12000&amp;Classes!$E$2:$E$12000,Classes!$A$2:$A$12000)</f>
        <v>CLA035</v>
      </c>
      <c r="G989" s="17" t="str">
        <f>VLOOKUP(D989,Consolidation!B:AA,25,FALSE)</f>
        <v>264X</v>
      </c>
      <c r="H989" s="40">
        <f>VLOOKUP(D989,Consolidation!$B$2:$AH$11999,23,FALSE)</f>
        <v>1</v>
      </c>
      <c r="I989" s="65" t="str">
        <f>IF(Tableau4[[#This Row],[Cohorte]]="", "Inactif",
    IF(Tableau4[[#This Row],[Cohorte]]&gt;=30%, "Actif",
       IF(Tableau4[[#This Row],[Cohorte]]&lt;=25%, "Inactif", "À Vérifier")))</f>
        <v>Actif</v>
      </c>
    </row>
    <row r="990" spans="1:9" ht="29.5" customHeight="1" x14ac:dyDescent="0.35">
      <c r="A990" s="16" t="str">
        <f>IF(D990&lt;&gt;"","APP"&amp;TEXT(COUNTA($D$2:D990),"000"),"")</f>
        <v>APP989</v>
      </c>
      <c r="B990" s="17" t="str">
        <f>Individus[[#This Row],[ID_Individu]]</f>
        <v>IND989</v>
      </c>
      <c r="C990" s="17" t="str">
        <f>IFERROR(VLOOKUP(E990,Beneficiaires!B:C,2,FALSE),"Non trouvé")</f>
        <v>BEN061</v>
      </c>
      <c r="D990" s="17" t="str">
        <f>Consolication[[#This Row],[Nom et prénom 0 Name &amp; first name]]</f>
        <v>MBIE Alain Bernard</v>
      </c>
      <c r="E990" s="17" t="str">
        <f>VLOOKUP(D990,Consolidation!B:AA,2,FALSE)</f>
        <v>P'EVENT BUSINESS</v>
      </c>
      <c r="F990" s="24" t="str" cm="1">
        <f t="array" ref="F990">_xlfn.XLOOKUP(Tableau4[[#This Row],[Nom_Beneficiaire]]&amp;H990,Classes!$D$2:$D$12000&amp;Classes!$E$2:$E$12000,Classes!$A$2:$A$12000)</f>
        <v>CLA035</v>
      </c>
      <c r="G990" s="17" t="str">
        <f>VLOOKUP(D990,Consolidation!B:AA,25,FALSE)</f>
        <v>8W85</v>
      </c>
      <c r="H990" s="40">
        <f>VLOOKUP(D990,Consolidation!$B$2:$AH$11999,23,FALSE)</f>
        <v>1</v>
      </c>
      <c r="I990" s="65" t="str">
        <f>IF(Tableau4[[#This Row],[Cohorte]]="", "Inactif",
    IF(Tableau4[[#This Row],[Cohorte]]&gt;=30%, "Actif",
       IF(Tableau4[[#This Row],[Cohorte]]&lt;=25%, "Inactif", "À Vérifier")))</f>
        <v>Actif</v>
      </c>
    </row>
    <row r="991" spans="1:9" ht="29.5" customHeight="1" x14ac:dyDescent="0.35">
      <c r="A991" s="16" t="str">
        <f>IF(D991&lt;&gt;"","APP"&amp;TEXT(COUNTA($D$2:D991),"000"),"")</f>
        <v>APP990</v>
      </c>
      <c r="B991" s="17" t="str">
        <f>Individus[[#This Row],[ID_Individu]]</f>
        <v>IND990</v>
      </c>
      <c r="C991" s="17" t="str">
        <f>IFERROR(VLOOKUP(E991,Beneficiaires!B:C,2,FALSE),"Non trouvé")</f>
        <v>BEN061</v>
      </c>
      <c r="D991" s="17" t="str">
        <f>Consolication[[#This Row],[Nom et prénom 0 Name &amp; first name]]</f>
        <v>GHOUOZENGNIGNI Judicael aimé</v>
      </c>
      <c r="E991" s="17" t="str">
        <f>VLOOKUP(D991,Consolidation!B:AA,2,FALSE)</f>
        <v>P'EVENT BUSINESS</v>
      </c>
      <c r="F991" s="24" t="str" cm="1">
        <f t="array" ref="F991">_xlfn.XLOOKUP(Tableau4[[#This Row],[Nom_Beneficiaire]]&amp;H991,Classes!$D$2:$D$12000&amp;Classes!$E$2:$E$12000,Classes!$A$2:$A$12000)</f>
        <v>CLA035</v>
      </c>
      <c r="G991" s="17" t="str">
        <f>VLOOKUP(D991,Consolidation!B:AA,25,FALSE)</f>
        <v>535L</v>
      </c>
      <c r="H991" s="40">
        <f>VLOOKUP(D991,Consolidation!$B$2:$AH$11999,23,FALSE)</f>
        <v>1</v>
      </c>
      <c r="I991" s="65" t="str">
        <f>IF(Tableau4[[#This Row],[Cohorte]]="", "Inactif",
    IF(Tableau4[[#This Row],[Cohorte]]&gt;=30%, "Actif",
       IF(Tableau4[[#This Row],[Cohorte]]&lt;=25%, "Inactif", "À Vérifier")))</f>
        <v>Actif</v>
      </c>
    </row>
    <row r="992" spans="1:9" ht="29.5" customHeight="1" x14ac:dyDescent="0.35">
      <c r="A992" s="16" t="str">
        <f>IF(D992&lt;&gt;"","APP"&amp;TEXT(COUNTA($D$2:D992),"000"),"")</f>
        <v>APP991</v>
      </c>
      <c r="B992" s="17" t="str">
        <f>Individus[[#This Row],[ID_Individu]]</f>
        <v>IND991</v>
      </c>
      <c r="C992" s="17" t="str">
        <f>IFERROR(VLOOKUP(E992,Beneficiaires!B:C,2,FALSE),"Non trouvé")</f>
        <v>BEN061</v>
      </c>
      <c r="D992" s="17" t="str">
        <f>Consolication[[#This Row],[Nom et prénom 0 Name &amp; first name]]</f>
        <v>LINDU NAPONDAYOUE DAVILA Léon</v>
      </c>
      <c r="E992" s="17" t="str">
        <f>VLOOKUP(D992,Consolidation!B:AA,2,FALSE)</f>
        <v>P'EVENT BUSINESS</v>
      </c>
      <c r="F992" s="24" t="str" cm="1">
        <f t="array" ref="F992">_xlfn.XLOOKUP(Tableau4[[#This Row],[Nom_Beneficiaire]]&amp;H992,Classes!$D$2:$D$12000&amp;Classes!$E$2:$E$12000,Classes!$A$2:$A$12000)</f>
        <v>CLA035</v>
      </c>
      <c r="G992" s="17" t="str">
        <f>VLOOKUP(D992,Consolidation!B:AA,25,FALSE)</f>
        <v>9R79</v>
      </c>
      <c r="H992" s="40">
        <f>VLOOKUP(D992,Consolidation!$B$2:$AH$11999,23,FALSE)</f>
        <v>1</v>
      </c>
      <c r="I992" s="65" t="str">
        <f>IF(Tableau4[[#This Row],[Cohorte]]="", "Inactif",
    IF(Tableau4[[#This Row],[Cohorte]]&gt;=30%, "Actif",
       IF(Tableau4[[#This Row],[Cohorte]]&lt;=25%, "Inactif", "À Vérifier")))</f>
        <v>Actif</v>
      </c>
    </row>
    <row r="993" spans="1:9" ht="29.5" customHeight="1" x14ac:dyDescent="0.35">
      <c r="A993" s="16" t="str">
        <f>IF(D993&lt;&gt;"","APP"&amp;TEXT(COUNTA($D$2:D993),"000"),"")</f>
        <v>APP992</v>
      </c>
      <c r="B993" s="17" t="str">
        <f>Individus[[#This Row],[ID_Individu]]</f>
        <v>IND992</v>
      </c>
      <c r="C993" s="17" t="str">
        <f>IFERROR(VLOOKUP(E993,Beneficiaires!B:C,2,FALSE),"Non trouvé")</f>
        <v>BEN061</v>
      </c>
      <c r="D993" s="17" t="str">
        <f>Consolication[[#This Row],[Nom et prénom 0 Name &amp; first name]]</f>
        <v>Nchare Axel</v>
      </c>
      <c r="E993" s="17" t="str">
        <f>VLOOKUP(D993,Consolidation!B:AA,2,FALSE)</f>
        <v>P'EVENT BUSINESS</v>
      </c>
      <c r="F993" s="24" t="str" cm="1">
        <f t="array" ref="F993">_xlfn.XLOOKUP(Tableau4[[#This Row],[Nom_Beneficiaire]]&amp;H993,Classes!$D$2:$D$12000&amp;Classes!$E$2:$E$12000,Classes!$A$2:$A$12000)</f>
        <v>CLA035</v>
      </c>
      <c r="G993" s="17" t="str">
        <f>VLOOKUP(D993,Consolidation!B:AA,25,FALSE)</f>
        <v>3EY8</v>
      </c>
      <c r="H993" s="40">
        <f>VLOOKUP(D993,Consolidation!$B$2:$AH$11999,23,FALSE)</f>
        <v>1</v>
      </c>
      <c r="I993" s="65" t="str">
        <f>IF(Tableau4[[#This Row],[Cohorte]]="", "Inactif",
    IF(Tableau4[[#This Row],[Cohorte]]&gt;=30%, "Actif",
       IF(Tableau4[[#This Row],[Cohorte]]&lt;=25%, "Inactif", "À Vérifier")))</f>
        <v>Actif</v>
      </c>
    </row>
    <row r="994" spans="1:9" ht="29.5" customHeight="1" x14ac:dyDescent="0.35">
      <c r="A994" s="16" t="str">
        <f>IF(D994&lt;&gt;"","APP"&amp;TEXT(COUNTA($D$2:D994),"000"),"")</f>
        <v>APP993</v>
      </c>
      <c r="B994" s="17" t="str">
        <f>Individus[[#This Row],[ID_Individu]]</f>
        <v>IND993</v>
      </c>
      <c r="C994" s="17" t="str">
        <f>IFERROR(VLOOKUP(E994,Beneficiaires!B:C,2,FALSE),"Non trouvé")</f>
        <v>BEN132</v>
      </c>
      <c r="D994" s="17" t="str">
        <f>Consolication[[#This Row],[Nom et prénom 0 Name &amp; first name]]</f>
        <v>NDOMBOUO DJAWANY ANIFA</v>
      </c>
      <c r="E994" s="17" t="str">
        <f>VLOOKUP(D994,Consolidation!B:AA,2,FALSE)</f>
        <v>AFRAJEPE (ASSOCIATION DE FORMATION DE REINSERTION, D'ASSISTANCE A LA JEUNESSE ET DE LA PROTECTION DE L'ENVIRONNEMENT)</v>
      </c>
      <c r="F994" s="24" t="str" cm="1">
        <f t="array" ref="F994">_xlfn.XLOOKUP(Tableau4[[#This Row],[Nom_Beneficiaire]]&amp;H994,Classes!$D$2:$D$12000&amp;Classes!$E$2:$E$12000,Classes!$A$2:$A$12000)</f>
        <v>CLA036</v>
      </c>
      <c r="G994" s="17" t="str">
        <f>VLOOKUP(D994,Consolidation!B:AA,25,FALSE)</f>
        <v>0U62</v>
      </c>
      <c r="H994" s="40">
        <f>VLOOKUP(D994,Consolidation!$B$2:$AH$11999,23,FALSE)</f>
        <v>1</v>
      </c>
      <c r="I994" s="65" t="str">
        <f>IF(Tableau4[[#This Row],[Cohorte]]="", "Inactif",
    IF(Tableau4[[#This Row],[Cohorte]]&gt;=30%, "Actif",
       IF(Tableau4[[#This Row],[Cohorte]]&lt;=25%, "Inactif", "À Vérifier")))</f>
        <v>Actif</v>
      </c>
    </row>
    <row r="995" spans="1:9" ht="29.5" customHeight="1" x14ac:dyDescent="0.35">
      <c r="A995" s="16" t="str">
        <f>IF(D995&lt;&gt;"","APP"&amp;TEXT(COUNTA($D$2:D995),"000"),"")</f>
        <v>APP994</v>
      </c>
      <c r="B995" s="17" t="str">
        <f>Individus[[#This Row],[ID_Individu]]</f>
        <v>IND994</v>
      </c>
      <c r="C995" s="17" t="str">
        <f>IFERROR(VLOOKUP(E995,Beneficiaires!B:C,2,FALSE),"Non trouvé")</f>
        <v>BEN132</v>
      </c>
      <c r="D995" s="17" t="str">
        <f>Consolication[[#This Row],[Nom et prénom 0 Name &amp; first name]]</f>
        <v>MANOUERE AJARA DJOUME</v>
      </c>
      <c r="E995" s="17" t="str">
        <f>VLOOKUP(D995,Consolidation!B:AA,2,FALSE)</f>
        <v>AFRAJEPE (ASSOCIATION DE FORMATION DE REINSERTION, D'ASSISTANCE A LA JEUNESSE ET DE LA PROTECTION DE L'ENVIRONNEMENT)</v>
      </c>
      <c r="F995" s="24" t="str" cm="1">
        <f t="array" ref="F995">_xlfn.XLOOKUP(Tableau4[[#This Row],[Nom_Beneficiaire]]&amp;H995,Classes!$D$2:$D$12000&amp;Classes!$E$2:$E$12000,Classes!$A$2:$A$12000)</f>
        <v>CLA036</v>
      </c>
      <c r="G995" s="17" t="str">
        <f>VLOOKUP(D995,Consolidation!B:AA,25,FALSE)</f>
        <v>8JUJ</v>
      </c>
      <c r="H995" s="40">
        <f>VLOOKUP(D995,Consolidation!$B$2:$AH$11999,23,FALSE)</f>
        <v>1</v>
      </c>
      <c r="I995" s="65" t="str">
        <f>IF(Tableau4[[#This Row],[Cohorte]]="", "Inactif",
    IF(Tableau4[[#This Row],[Cohorte]]&gt;=30%, "Actif",
       IF(Tableau4[[#This Row],[Cohorte]]&lt;=25%, "Inactif", "À Vérifier")))</f>
        <v>Actif</v>
      </c>
    </row>
    <row r="996" spans="1:9" ht="29.5" customHeight="1" x14ac:dyDescent="0.35">
      <c r="A996" s="16" t="str">
        <f>IF(D996&lt;&gt;"","APP"&amp;TEXT(COUNTA($D$2:D996),"000"),"")</f>
        <v>APP995</v>
      </c>
      <c r="B996" s="17" t="str">
        <f>Individus[[#This Row],[ID_Individu]]</f>
        <v>IND995</v>
      </c>
      <c r="C996" s="17" t="str">
        <f>IFERROR(VLOOKUP(E996,Beneficiaires!B:C,2,FALSE),"Non trouvé")</f>
        <v>BEN132</v>
      </c>
      <c r="D996" s="17" t="str">
        <f>Consolication[[#This Row],[Nom et prénom 0 Name &amp; first name]]</f>
        <v>RAYE RACHELLE LAURE</v>
      </c>
      <c r="E996" s="17" t="str">
        <f>VLOOKUP(D996,Consolidation!B:AA,2,FALSE)</f>
        <v>AFRAJEPE (ASSOCIATION DE FORMATION DE REINSERTION, D'ASSISTANCE A LA JEUNESSE ET DE LA PROTECTION DE L'ENVIRONNEMENT)</v>
      </c>
      <c r="F996" s="24" t="str" cm="1">
        <f t="array" ref="F996">_xlfn.XLOOKUP(Tableau4[[#This Row],[Nom_Beneficiaire]]&amp;H996,Classes!$D$2:$D$12000&amp;Classes!$E$2:$E$12000,Classes!$A$2:$A$12000)</f>
        <v>CLA036</v>
      </c>
      <c r="G996" s="17" t="str">
        <f>VLOOKUP(D996,Consolidation!B:AA,25,FALSE)</f>
        <v>946K</v>
      </c>
      <c r="H996" s="40">
        <f>VLOOKUP(D996,Consolidation!$B$2:$AH$11999,23,FALSE)</f>
        <v>1</v>
      </c>
      <c r="I996" s="65" t="str">
        <f>IF(Tableau4[[#This Row],[Cohorte]]="", "Inactif",
    IF(Tableau4[[#This Row],[Cohorte]]&gt;=30%, "Actif",
       IF(Tableau4[[#This Row],[Cohorte]]&lt;=25%, "Inactif", "À Vérifier")))</f>
        <v>Actif</v>
      </c>
    </row>
    <row r="997" spans="1:9" ht="29.5" customHeight="1" x14ac:dyDescent="0.35">
      <c r="A997" s="16" t="str">
        <f>IF(D997&lt;&gt;"","APP"&amp;TEXT(COUNTA($D$2:D997),"000"),"")</f>
        <v>APP996</v>
      </c>
      <c r="B997" s="17" t="str">
        <f>Individus[[#This Row],[ID_Individu]]</f>
        <v>IND996</v>
      </c>
      <c r="C997" s="17" t="str">
        <f>IFERROR(VLOOKUP(E997,Beneficiaires!B:C,2,FALSE),"Non trouvé")</f>
        <v>BEN132</v>
      </c>
      <c r="D997" s="17" t="str">
        <f>Consolication[[#This Row],[Nom et prénom 0 Name &amp; first name]]</f>
        <v>NGOUTANE MBOUOMBOUO FATIMATOU</v>
      </c>
      <c r="E997" s="17" t="str">
        <f>VLOOKUP(D997,Consolidation!B:AA,2,FALSE)</f>
        <v>AFRAJEPE (ASSOCIATION DE FORMATION DE REINSERTION, D'ASSISTANCE A LA JEUNESSE ET DE LA PROTECTION DE L'ENVIRONNEMENT)</v>
      </c>
      <c r="F997" s="24" t="str" cm="1">
        <f t="array" ref="F997">_xlfn.XLOOKUP(Tableau4[[#This Row],[Nom_Beneficiaire]]&amp;H997,Classes!$D$2:$D$12000&amp;Classes!$E$2:$E$12000,Classes!$A$2:$A$12000)</f>
        <v>CLA036</v>
      </c>
      <c r="G997" s="17" t="str">
        <f>VLOOKUP(D997,Consolidation!B:AA,25,FALSE)</f>
        <v>8L5X</v>
      </c>
      <c r="H997" s="40">
        <f>VLOOKUP(D997,Consolidation!$B$2:$AH$11999,23,FALSE)</f>
        <v>1</v>
      </c>
      <c r="I997" s="65" t="str">
        <f>IF(Tableau4[[#This Row],[Cohorte]]="", "Inactif",
    IF(Tableau4[[#This Row],[Cohorte]]&gt;=30%, "Actif",
       IF(Tableau4[[#This Row],[Cohorte]]&lt;=25%, "Inactif", "À Vérifier")))</f>
        <v>Actif</v>
      </c>
    </row>
    <row r="998" spans="1:9" ht="29.5" customHeight="1" x14ac:dyDescent="0.35">
      <c r="A998" s="16" t="str">
        <f>IF(D998&lt;&gt;"","APP"&amp;TEXT(COUNTA($D$2:D998),"000"),"")</f>
        <v>APP997</v>
      </c>
      <c r="B998" s="17" t="str">
        <f>Individus[[#This Row],[ID_Individu]]</f>
        <v>IND997</v>
      </c>
      <c r="C998" s="17" t="str">
        <f>IFERROR(VLOOKUP(E998,Beneficiaires!B:C,2,FALSE),"Non trouvé")</f>
        <v>BEN132</v>
      </c>
      <c r="D998" s="17" t="str">
        <f>Consolication[[#This Row],[Nom et prénom 0 Name &amp; first name]]</f>
        <v>MONGOUNJI PEMENYINYI Raissa</v>
      </c>
      <c r="E998" s="17" t="str">
        <f>VLOOKUP(D998,Consolidation!B:AA,2,FALSE)</f>
        <v>AFRAJEPE (ASSOCIATION DE FORMATION DE REINSERTION, D'ASSISTANCE A LA JEUNESSE ET DE LA PROTECTION DE L'ENVIRONNEMENT)</v>
      </c>
      <c r="F998" s="24" t="str" cm="1">
        <f t="array" ref="F998">_xlfn.XLOOKUP(Tableau4[[#This Row],[Nom_Beneficiaire]]&amp;H998,Classes!$D$2:$D$12000&amp;Classes!$E$2:$E$12000,Classes!$A$2:$A$12000)</f>
        <v>CLA036</v>
      </c>
      <c r="G998" s="17" t="str">
        <f>VLOOKUP(D998,Consolidation!B:AA,25,FALSE)</f>
        <v>I3CL</v>
      </c>
      <c r="H998" s="40">
        <f>VLOOKUP(D998,Consolidation!$B$2:$AH$11999,23,FALSE)</f>
        <v>1</v>
      </c>
      <c r="I998" s="65" t="str">
        <f>IF(Tableau4[[#This Row],[Cohorte]]="", "Inactif",
    IF(Tableau4[[#This Row],[Cohorte]]&gt;=30%, "Actif",
       IF(Tableau4[[#This Row],[Cohorte]]&lt;=25%, "Inactif", "À Vérifier")))</f>
        <v>Actif</v>
      </c>
    </row>
    <row r="999" spans="1:9" ht="29.5" customHeight="1" x14ac:dyDescent="0.35">
      <c r="A999" s="16" t="str">
        <f>IF(D999&lt;&gt;"","APP"&amp;TEXT(COUNTA($D$2:D999),"000"),"")</f>
        <v>APP998</v>
      </c>
      <c r="B999" s="17" t="str">
        <f>Individus[[#This Row],[ID_Individu]]</f>
        <v>IND998</v>
      </c>
      <c r="C999" s="17" t="str">
        <f>IFERROR(VLOOKUP(E999,Beneficiaires!B:C,2,FALSE),"Non trouvé")</f>
        <v>BEN132</v>
      </c>
      <c r="D999" s="17" t="str">
        <f>Consolication[[#This Row],[Nom et prénom 0 Name &amp; first name]]</f>
        <v>AYIAGNIGNI NANOU DEBORA</v>
      </c>
      <c r="E999" s="17" t="str">
        <f>VLOOKUP(D999,Consolidation!B:AA,2,FALSE)</f>
        <v>AFRAJEPE (ASSOCIATION DE FORMATION DE REINSERTION, D'ASSISTANCE A LA JEUNESSE ET DE LA PROTECTION DE L'ENVIRONNEMENT)</v>
      </c>
      <c r="F999" s="24" t="str" cm="1">
        <f t="array" ref="F999">_xlfn.XLOOKUP(Tableau4[[#This Row],[Nom_Beneficiaire]]&amp;H999,Classes!$D$2:$D$12000&amp;Classes!$E$2:$E$12000,Classes!$A$2:$A$12000)</f>
        <v>CLA036</v>
      </c>
      <c r="G999" s="17" t="str">
        <f>VLOOKUP(D999,Consolidation!B:AA,25,FALSE)</f>
        <v>77I1</v>
      </c>
      <c r="H999" s="40">
        <f>VLOOKUP(D999,Consolidation!$B$2:$AH$11999,23,FALSE)</f>
        <v>1</v>
      </c>
      <c r="I999" s="65" t="str">
        <f>IF(Tableau4[[#This Row],[Cohorte]]="", "Inactif",
    IF(Tableau4[[#This Row],[Cohorte]]&gt;=30%, "Actif",
       IF(Tableau4[[#This Row],[Cohorte]]&lt;=25%, "Inactif", "À Vérifier")))</f>
        <v>Actif</v>
      </c>
    </row>
    <row r="1000" spans="1:9" ht="29.5" customHeight="1" x14ac:dyDescent="0.35">
      <c r="A1000" s="16" t="str">
        <f>IF(D1000&lt;&gt;"","APP"&amp;TEXT(COUNTA($D$2:D1000),"000"),"")</f>
        <v>APP999</v>
      </c>
      <c r="B1000" s="17" t="str">
        <f>Individus[[#This Row],[ID_Individu]]</f>
        <v>IND999</v>
      </c>
      <c r="C1000" s="17" t="str">
        <f>IFERROR(VLOOKUP(E1000,Beneficiaires!B:C,2,FALSE),"Non trouvé")</f>
        <v>BEN132</v>
      </c>
      <c r="D1000" s="17" t="str">
        <f>Consolication[[#This Row],[Nom et prénom 0 Name &amp; first name]]</f>
        <v>MOUMONFA Faiza</v>
      </c>
      <c r="E1000" s="17" t="str">
        <f>VLOOKUP(D1000,Consolidation!B:AA,2,FALSE)</f>
        <v>AFRAJEPE (ASSOCIATION DE FORMATION DE REINSERTION, D'ASSISTANCE A LA JEUNESSE ET DE LA PROTECTION DE L'ENVIRONNEMENT)</v>
      </c>
      <c r="F1000" s="24" t="str" cm="1">
        <f t="array" ref="F1000">_xlfn.XLOOKUP(Tableau4[[#This Row],[Nom_Beneficiaire]]&amp;H1000,Classes!$D$2:$D$12000&amp;Classes!$E$2:$E$12000,Classes!$A$2:$A$12000)</f>
        <v>CLA036</v>
      </c>
      <c r="G1000" s="17" t="str">
        <f>VLOOKUP(D1000,Consolidation!B:AA,25,FALSE)</f>
        <v>K238</v>
      </c>
      <c r="H1000" s="40">
        <f>VLOOKUP(D1000,Consolidation!$B$2:$AH$11999,23,FALSE)</f>
        <v>1</v>
      </c>
      <c r="I1000" s="65" t="str">
        <f>IF(Tableau4[[#This Row],[Cohorte]]="", "Inactif",
    IF(Tableau4[[#This Row],[Cohorte]]&gt;=30%, "Actif",
       IF(Tableau4[[#This Row],[Cohorte]]&lt;=25%, "Inactif", "À Vérifier")))</f>
        <v>Actif</v>
      </c>
    </row>
    <row r="1001" spans="1:9" ht="29.5" customHeight="1" x14ac:dyDescent="0.35">
      <c r="A1001" s="16" t="str">
        <f>IF(D1001&lt;&gt;"","APP"&amp;TEXT(COUNTA($D$2:D1001),"000"),"")</f>
        <v>APP1000</v>
      </c>
      <c r="B1001" s="17" t="str">
        <f>Individus[[#This Row],[ID_Individu]]</f>
        <v>IND1000</v>
      </c>
      <c r="C1001" s="17" t="str">
        <f>IFERROR(VLOOKUP(E1001,Beneficiaires!B:C,2,FALSE),"Non trouvé")</f>
        <v>BEN132</v>
      </c>
      <c r="D1001" s="17" t="str">
        <f>Consolication[[#This Row],[Nom et prénom 0 Name &amp; first name]]</f>
        <v>PETOUOCHI Mikael</v>
      </c>
      <c r="E1001" s="17" t="str">
        <f>VLOOKUP(D1001,Consolidation!B:AA,2,FALSE)</f>
        <v>AFRAJEPE (ASSOCIATION DE FORMATION DE REINSERTION, D'ASSISTANCE A LA JEUNESSE ET DE LA PROTECTION DE L'ENVIRONNEMENT)</v>
      </c>
      <c r="F1001" s="24" t="str" cm="1">
        <f t="array" ref="F1001">_xlfn.XLOOKUP(Tableau4[[#This Row],[Nom_Beneficiaire]]&amp;H1001,Classes!$D$2:$D$12000&amp;Classes!$E$2:$E$12000,Classes!$A$2:$A$12000)</f>
        <v>CLA036</v>
      </c>
      <c r="G1001" s="17" t="str">
        <f>VLOOKUP(D1001,Consolidation!B:AA,25,FALSE)</f>
        <v>O7Y0</v>
      </c>
      <c r="H1001" s="40">
        <f>VLOOKUP(D1001,Consolidation!$B$2:$AH$11999,23,FALSE)</f>
        <v>1</v>
      </c>
      <c r="I1001" s="65" t="str">
        <f>IF(Tableau4[[#This Row],[Cohorte]]="", "Inactif",
    IF(Tableau4[[#This Row],[Cohorte]]&gt;=30%, "Actif",
       IF(Tableau4[[#This Row],[Cohorte]]&lt;=25%, "Inactif", "À Vérifier")))</f>
        <v>Actif</v>
      </c>
    </row>
    <row r="1002" spans="1:9" ht="29.5" customHeight="1" x14ac:dyDescent="0.35">
      <c r="A1002" s="16" t="str">
        <f>IF(D1002&lt;&gt;"","APP"&amp;TEXT(COUNTA($D$2:D1002),"000"),"")</f>
        <v>APP1001</v>
      </c>
      <c r="B1002" s="17" t="str">
        <f>Individus[[#This Row],[ID_Individu]]</f>
        <v>IND1001</v>
      </c>
      <c r="C1002" s="17" t="str">
        <f>IFERROR(VLOOKUP(E1002,Beneficiaires!B:C,2,FALSE),"Non trouvé")</f>
        <v>BEN132</v>
      </c>
      <c r="D1002" s="17" t="str">
        <f>Consolication[[#This Row],[Nom et prénom 0 Name &amp; first name]]</f>
        <v>POUTOUBE JUDITH LAURE</v>
      </c>
      <c r="E1002" s="17" t="str">
        <f>VLOOKUP(D1002,Consolidation!B:AA,2,FALSE)</f>
        <v>AFRAJEPE (ASSOCIATION DE FORMATION DE REINSERTION, D'ASSISTANCE A LA JEUNESSE ET DE LA PROTECTION DE L'ENVIRONNEMENT)</v>
      </c>
      <c r="F1002" s="24" t="str" cm="1">
        <f t="array" ref="F1002">_xlfn.XLOOKUP(Tableau4[[#This Row],[Nom_Beneficiaire]]&amp;H1002,Classes!$D$2:$D$12000&amp;Classes!$E$2:$E$12000,Classes!$A$2:$A$12000)</f>
        <v>CLA036</v>
      </c>
      <c r="G1002" s="17" t="str">
        <f>VLOOKUP(D1002,Consolidation!B:AA,25,FALSE)</f>
        <v>O585</v>
      </c>
      <c r="H1002" s="40">
        <f>VLOOKUP(D1002,Consolidation!$B$2:$AH$11999,23,FALSE)</f>
        <v>1</v>
      </c>
      <c r="I1002" s="65" t="str">
        <f>IF(Tableau4[[#This Row],[Cohorte]]="", "Inactif",
    IF(Tableau4[[#This Row],[Cohorte]]&gt;=30%, "Actif",
       IF(Tableau4[[#This Row],[Cohorte]]&lt;=25%, "Inactif", "À Vérifier")))</f>
        <v>Actif</v>
      </c>
    </row>
    <row r="1003" spans="1:9" ht="29.5" customHeight="1" x14ac:dyDescent="0.35">
      <c r="A1003" s="16" t="str">
        <f>IF(D1003&lt;&gt;"","APP"&amp;TEXT(COUNTA($D$2:D1003),"000"),"")</f>
        <v>APP1002</v>
      </c>
      <c r="B1003" s="17">
        <f>Individus[[#This Row],[ID_Individu]]</f>
        <v>0</v>
      </c>
      <c r="C1003" s="17" t="str">
        <f>IFERROR(VLOOKUP(E1003,Beneficiaires!B:C,2,FALSE),"Non trouvé")</f>
        <v>BEN068</v>
      </c>
      <c r="D1003" s="17" t="str">
        <f>Consolication[[#This Row],[Nom et prénom 0 Name &amp; first name]]</f>
        <v>Ouba Saidou Dang Assebé</v>
      </c>
      <c r="E1003" s="17" t="str">
        <f>VLOOKUP(D1003,Consolidation!B:AA,2,FALSE)</f>
        <v>COOP CA WALDE BEKA MARDOCK</v>
      </c>
      <c r="F1003" s="24" t="str" cm="1">
        <f t="array" ref="F1003">_xlfn.XLOOKUP(Tableau4[[#This Row],[Nom_Beneficiaire]]&amp;H1003,Classes!$D$2:$D$12000&amp;Classes!$E$2:$E$12000,Classes!$A$2:$A$12000)</f>
        <v>CLA037</v>
      </c>
      <c r="G1003" s="17">
        <f>VLOOKUP(D1003,Consolidation!B:AA,25,FALSE)</f>
        <v>0</v>
      </c>
      <c r="H1003" s="40">
        <f>VLOOKUP(D1003,Consolidation!$B$2:$AH$11999,23,FALSE)</f>
        <v>1</v>
      </c>
      <c r="I1003" s="65" t="str">
        <f>IF(Tableau4[[#This Row],[Cohorte]]="", "Inactif",
    IF(Tableau4[[#This Row],[Cohorte]]&gt;=30%, "Actif",
       IF(Tableau4[[#This Row],[Cohorte]]&lt;=25%, "Inactif", "À Vérifier")))</f>
        <v>Actif</v>
      </c>
    </row>
    <row r="1004" spans="1:9" ht="29.5" customHeight="1" x14ac:dyDescent="0.35">
      <c r="A1004" s="16" t="str">
        <f>IF(D1004&lt;&gt;"","APP"&amp;TEXT(COUNTA($D$2:D1004),"000"),"")</f>
        <v>APP1003</v>
      </c>
      <c r="B1004" s="17">
        <f>Individus[[#This Row],[ID_Individu]]</f>
        <v>0</v>
      </c>
      <c r="C1004" s="17" t="str">
        <f>IFERROR(VLOOKUP(E1004,Beneficiaires!B:C,2,FALSE),"Non trouvé")</f>
        <v>BEN068</v>
      </c>
      <c r="D1004" s="17" t="str">
        <f>Consolication[[#This Row],[Nom et prénom 0 Name &amp; first name]]</f>
        <v>HAMIDOU ABOUBAKAR</v>
      </c>
      <c r="E1004" s="17" t="str">
        <f>VLOOKUP(D1004,Consolidation!B:AA,2,FALSE)</f>
        <v>COOP CA WALDE BEKA MARDOCK</v>
      </c>
      <c r="F1004" s="24" t="str" cm="1">
        <f t="array" ref="F1004">_xlfn.XLOOKUP(Tableau4[[#This Row],[Nom_Beneficiaire]]&amp;H1004,Classes!$D$2:$D$12000&amp;Classes!$E$2:$E$12000,Classes!$A$2:$A$12000)</f>
        <v>CLA037</v>
      </c>
      <c r="G1004" s="17">
        <f>VLOOKUP(D1004,Consolidation!B:AA,25,FALSE)</f>
        <v>0</v>
      </c>
      <c r="H1004" s="40">
        <f>VLOOKUP(D1004,Consolidation!$B$2:$AH$11999,23,FALSE)</f>
        <v>1</v>
      </c>
      <c r="I1004" s="65" t="str">
        <f>IF(Tableau4[[#This Row],[Cohorte]]="", "Inactif",
    IF(Tableau4[[#This Row],[Cohorte]]&gt;=30%, "Actif",
       IF(Tableau4[[#This Row],[Cohorte]]&lt;=25%, "Inactif", "À Vérifier")))</f>
        <v>Actif</v>
      </c>
    </row>
    <row r="1005" spans="1:9" ht="29.5" customHeight="1" x14ac:dyDescent="0.35">
      <c r="A1005" s="16" t="str">
        <f>IF(D1005&lt;&gt;"","APP"&amp;TEXT(COUNTA($D$2:D1005),"000"),"")</f>
        <v>APP1004</v>
      </c>
      <c r="B1005" s="17">
        <f>Individus[[#This Row],[ID_Individu]]</f>
        <v>0</v>
      </c>
      <c r="C1005" s="17" t="str">
        <f>IFERROR(VLOOKUP(E1005,Beneficiaires!B:C,2,FALSE),"Non trouvé")</f>
        <v>BEN150</v>
      </c>
      <c r="D1005" s="17" t="str">
        <f>Consolication[[#This Row],[Nom et prénom 0 Name &amp; first name]]</f>
        <v>⁠Fongoh Martin Tayong</v>
      </c>
      <c r="E1005" s="17" t="str">
        <f>VLOOKUP(D1005,Consolidation!B:AA,2,FALSE)</f>
        <v>DIGITAL RENTER INC</v>
      </c>
      <c r="F1005" s="24" t="str" cm="1">
        <f t="array" ref="F1005">_xlfn.XLOOKUP(Tableau4[[#This Row],[Nom_Beneficiaire]]&amp;H1005,Classes!$D$2:$D$12000&amp;Classes!$E$2:$E$12000,Classes!$A$2:$A$12000)</f>
        <v>CLA038</v>
      </c>
      <c r="G1005" s="17">
        <f>VLOOKUP(D1005,Consolidation!B:AA,25,FALSE)</f>
        <v>0</v>
      </c>
      <c r="H1005" s="40">
        <f>VLOOKUP(D1005,Consolidation!$B$2:$AH$11999,23,FALSE)</f>
        <v>1</v>
      </c>
      <c r="I1005" s="65" t="str">
        <f>IF(Tableau4[[#This Row],[Cohorte]]="", "Inactif",
    IF(Tableau4[[#This Row],[Cohorte]]&gt;=30%, "Actif",
       IF(Tableau4[[#This Row],[Cohorte]]&lt;=25%, "Inactif", "À Vérifier")))</f>
        <v>Actif</v>
      </c>
    </row>
    <row r="1006" spans="1:9" ht="29.5" customHeight="1" x14ac:dyDescent="0.35">
      <c r="A1006" s="16" t="str">
        <f>IF(D1006&lt;&gt;"","APP"&amp;TEXT(COUNTA($D$2:D1006),"000"),"")</f>
        <v>APP1005</v>
      </c>
      <c r="B1006" s="17">
        <f>Individus[[#This Row],[ID_Individu]]</f>
        <v>0</v>
      </c>
      <c r="C1006" s="17" t="str">
        <f>IFERROR(VLOOKUP(E1006,Beneficiaires!B:C,2,FALSE),"Non trouvé")</f>
        <v>BEN150</v>
      </c>
      <c r="D1006" s="17" t="str">
        <f>Consolication[[#This Row],[Nom et prénom 0 Name &amp; first name]]</f>
        <v>⁠Wandji Collins</v>
      </c>
      <c r="E1006" s="17" t="str">
        <f>VLOOKUP(D1006,Consolidation!B:AA,2,FALSE)</f>
        <v>DIGITAL RENTER INC</v>
      </c>
      <c r="F1006" s="24" t="str" cm="1">
        <f t="array" ref="F1006">_xlfn.XLOOKUP(Tableau4[[#This Row],[Nom_Beneficiaire]]&amp;H1006,Classes!$D$2:$D$12000&amp;Classes!$E$2:$E$12000,Classes!$A$2:$A$12000)</f>
        <v>CLA038</v>
      </c>
      <c r="G1006" s="17">
        <f>VLOOKUP(D1006,Consolidation!B:AA,25,FALSE)</f>
        <v>0</v>
      </c>
      <c r="H1006" s="40">
        <f>VLOOKUP(D1006,Consolidation!$B$2:$AH$11999,23,FALSE)</f>
        <v>1</v>
      </c>
      <c r="I1006" s="65" t="str">
        <f>IF(Tableau4[[#This Row],[Cohorte]]="", "Inactif",
    IF(Tableau4[[#This Row],[Cohorte]]&gt;=30%, "Actif",
       IF(Tableau4[[#This Row],[Cohorte]]&lt;=25%, "Inactif", "À Vérifier")))</f>
        <v>Actif</v>
      </c>
    </row>
    <row r="1007" spans="1:9" ht="29.5" customHeight="1" x14ac:dyDescent="0.35">
      <c r="A1007" s="16" t="str">
        <f>IF(D1007&lt;&gt;"","APP"&amp;TEXT(COUNTA($D$2:D1007),"000"),"")</f>
        <v>APP1006</v>
      </c>
      <c r="B1007" s="17">
        <f>Individus[[#This Row],[ID_Individu]]</f>
        <v>0</v>
      </c>
      <c r="C1007" s="17" t="str">
        <f>IFERROR(VLOOKUP(E1007,Beneficiaires!B:C,2,FALSE),"Non trouvé")</f>
        <v>BEN150</v>
      </c>
      <c r="D1007" s="17" t="str">
        <f>Consolication[[#This Row],[Nom et prénom 0 Name &amp; first name]]</f>
        <v>⁠Maknite Makenzi</v>
      </c>
      <c r="E1007" s="17" t="str">
        <f>VLOOKUP(D1007,Consolidation!B:AA,2,FALSE)</f>
        <v>DIGITAL RENTER INC</v>
      </c>
      <c r="F1007" s="24" t="str" cm="1">
        <f t="array" ref="F1007">_xlfn.XLOOKUP(Tableau4[[#This Row],[Nom_Beneficiaire]]&amp;H1007,Classes!$D$2:$D$12000&amp;Classes!$E$2:$E$12000,Classes!$A$2:$A$12000)</f>
        <v>CLA038</v>
      </c>
      <c r="G1007" s="17">
        <f>VLOOKUP(D1007,Consolidation!B:AA,25,FALSE)</f>
        <v>0</v>
      </c>
      <c r="H1007" s="40">
        <f>VLOOKUP(D1007,Consolidation!$B$2:$AH$11999,23,FALSE)</f>
        <v>1</v>
      </c>
      <c r="I1007" s="65" t="str">
        <f>IF(Tableau4[[#This Row],[Cohorte]]="", "Inactif",
    IF(Tableau4[[#This Row],[Cohorte]]&gt;=30%, "Actif",
       IF(Tableau4[[#This Row],[Cohorte]]&lt;=25%, "Inactif", "À Vérifier")))</f>
        <v>Actif</v>
      </c>
    </row>
    <row r="1008" spans="1:9" ht="29.5" customHeight="1" x14ac:dyDescent="0.35">
      <c r="A1008" s="16" t="str">
        <f>IF(D1008&lt;&gt;"","APP"&amp;TEXT(COUNTA($D$2:D1008),"000"),"")</f>
        <v>APP1007</v>
      </c>
      <c r="B1008" s="17">
        <f>Individus[[#This Row],[ID_Individu]]</f>
        <v>0</v>
      </c>
      <c r="C1008" s="17" t="str">
        <f>IFERROR(VLOOKUP(E1008,Beneficiaires!B:C,2,FALSE),"Non trouvé")</f>
        <v>BEN150</v>
      </c>
      <c r="D1008" s="17" t="str">
        <f>Consolication[[#This Row],[Nom et prénom 0 Name &amp; first name]]</f>
        <v>⁠Tata Odette</v>
      </c>
      <c r="E1008" s="17" t="str">
        <f>VLOOKUP(D1008,Consolidation!B:AA,2,FALSE)</f>
        <v>DIGITAL RENTER INC</v>
      </c>
      <c r="F1008" s="24" t="str" cm="1">
        <f t="array" ref="F1008">_xlfn.XLOOKUP(Tableau4[[#This Row],[Nom_Beneficiaire]]&amp;H1008,Classes!$D$2:$D$12000&amp;Classes!$E$2:$E$12000,Classes!$A$2:$A$12000)</f>
        <v>CLA038</v>
      </c>
      <c r="G1008" s="17">
        <f>VLOOKUP(D1008,Consolidation!B:AA,25,FALSE)</f>
        <v>0</v>
      </c>
      <c r="H1008" s="40">
        <f>VLOOKUP(D1008,Consolidation!$B$2:$AH$11999,23,FALSE)</f>
        <v>1</v>
      </c>
      <c r="I1008" s="65" t="str">
        <f>IF(Tableau4[[#This Row],[Cohorte]]="", "Inactif",
    IF(Tableau4[[#This Row],[Cohorte]]&gt;=30%, "Actif",
       IF(Tableau4[[#This Row],[Cohorte]]&lt;=25%, "Inactif", "À Vérifier")))</f>
        <v>Actif</v>
      </c>
    </row>
    <row r="1009" spans="1:9" ht="29.5" customHeight="1" x14ac:dyDescent="0.35">
      <c r="A1009" s="16" t="str">
        <f>IF(D1009&lt;&gt;"","APP"&amp;TEXT(COUNTA($D$2:D1009),"000"),"")</f>
        <v>APP1008</v>
      </c>
      <c r="B1009" s="17">
        <f>Individus[[#This Row],[ID_Individu]]</f>
        <v>0</v>
      </c>
      <c r="C1009" s="17" t="str">
        <f>IFERROR(VLOOKUP(E1009,Beneficiaires!B:C,2,FALSE),"Non trouvé")</f>
        <v>BEN150</v>
      </c>
      <c r="D1009" s="17" t="str">
        <f>Consolication[[#This Row],[Nom et prénom 0 Name &amp; first name]]</f>
        <v>⁠Yaya Mamoudou</v>
      </c>
      <c r="E1009" s="17" t="str">
        <f>VLOOKUP(D1009,Consolidation!B:AA,2,FALSE)</f>
        <v>DIGITAL RENTER INC</v>
      </c>
      <c r="F1009" s="24" t="str" cm="1">
        <f t="array" ref="F1009">_xlfn.XLOOKUP(Tableau4[[#This Row],[Nom_Beneficiaire]]&amp;H1009,Classes!$D$2:$D$12000&amp;Classes!$E$2:$E$12000,Classes!$A$2:$A$12000)</f>
        <v>CLA038</v>
      </c>
      <c r="G1009" s="17">
        <f>VLOOKUP(D1009,Consolidation!B:AA,25,FALSE)</f>
        <v>0</v>
      </c>
      <c r="H1009" s="40">
        <f>VLOOKUP(D1009,Consolidation!$B$2:$AH$11999,23,FALSE)</f>
        <v>1</v>
      </c>
      <c r="I1009" s="65" t="str">
        <f>IF(Tableau4[[#This Row],[Cohorte]]="", "Inactif",
    IF(Tableau4[[#This Row],[Cohorte]]&gt;=30%, "Actif",
       IF(Tableau4[[#This Row],[Cohorte]]&lt;=25%, "Inactif", "À Vérifier")))</f>
        <v>Actif</v>
      </c>
    </row>
    <row r="1010" spans="1:9" ht="29.5" customHeight="1" x14ac:dyDescent="0.35">
      <c r="A1010" s="16" t="str">
        <f>IF(D1010&lt;&gt;"","APP"&amp;TEXT(COUNTA($D$2:D1010),"000"),"")</f>
        <v>APP1009</v>
      </c>
      <c r="B1010" s="17">
        <f>Individus[[#This Row],[ID_Individu]]</f>
        <v>0</v>
      </c>
      <c r="C1010" s="17" t="str">
        <f>IFERROR(VLOOKUP(E1010,Beneficiaires!B:C,2,FALSE),"Non trouvé")</f>
        <v>BEN150</v>
      </c>
      <c r="D1010" s="17" t="str">
        <f>Consolication[[#This Row],[Nom et prénom 0 Name &amp; first name]]</f>
        <v>⁠Kinang Kindness</v>
      </c>
      <c r="E1010" s="17" t="str">
        <f>VLOOKUP(D1010,Consolidation!B:AA,2,FALSE)</f>
        <v>DIGITAL RENTER INC</v>
      </c>
      <c r="F1010" s="24" t="str" cm="1">
        <f t="array" ref="F1010">_xlfn.XLOOKUP(Tableau4[[#This Row],[Nom_Beneficiaire]]&amp;H1010,Classes!$D$2:$D$12000&amp;Classes!$E$2:$E$12000,Classes!$A$2:$A$12000)</f>
        <v>CLA038</v>
      </c>
      <c r="G1010" s="17">
        <f>VLOOKUP(D1010,Consolidation!B:AA,25,FALSE)</f>
        <v>0</v>
      </c>
      <c r="H1010" s="40">
        <f>VLOOKUP(D1010,Consolidation!$B$2:$AH$11999,23,FALSE)</f>
        <v>1</v>
      </c>
      <c r="I1010" s="65" t="str">
        <f>IF(Tableau4[[#This Row],[Cohorte]]="", "Inactif",
    IF(Tableau4[[#This Row],[Cohorte]]&gt;=30%, "Actif",
       IF(Tableau4[[#This Row],[Cohorte]]&lt;=25%, "Inactif", "À Vérifier")))</f>
        <v>Actif</v>
      </c>
    </row>
    <row r="1011" spans="1:9" ht="29.5" customHeight="1" x14ac:dyDescent="0.35">
      <c r="A1011" s="16" t="str">
        <f>IF(D1011&lt;&gt;"","APP"&amp;TEXT(COUNTA($D$2:D1011),"000"),"")</f>
        <v>APP1010</v>
      </c>
      <c r="B1011" s="17">
        <f>Individus[[#This Row],[ID_Individu]]</f>
        <v>0</v>
      </c>
      <c r="C1011" s="17" t="str">
        <f>IFERROR(VLOOKUP(E1011,Beneficiaires!B:C,2,FALSE),"Non trouvé")</f>
        <v>BEN150</v>
      </c>
      <c r="D1011" s="17" t="str">
        <f>Consolication[[#This Row],[Nom et prénom 0 Name &amp; first name]]</f>
        <v>Salome Njinda</v>
      </c>
      <c r="E1011" s="17" t="str">
        <f>VLOOKUP(D1011,Consolidation!B:AA,2,FALSE)</f>
        <v>DIGITAL RENTER INC</v>
      </c>
      <c r="F1011" s="24" t="str" cm="1">
        <f t="array" ref="F1011">_xlfn.XLOOKUP(Tableau4[[#This Row],[Nom_Beneficiaire]]&amp;H1011,Classes!$D$2:$D$12000&amp;Classes!$E$2:$E$12000,Classes!$A$2:$A$12000)</f>
        <v>CLA038</v>
      </c>
      <c r="G1011" s="17">
        <f>VLOOKUP(D1011,Consolidation!B:AA,25,FALSE)</f>
        <v>0</v>
      </c>
      <c r="H1011" s="40">
        <f>VLOOKUP(D1011,Consolidation!$B$2:$AH$11999,23,FALSE)</f>
        <v>1</v>
      </c>
      <c r="I1011" s="65" t="str">
        <f>IF(Tableau4[[#This Row],[Cohorte]]="", "Inactif",
    IF(Tableau4[[#This Row],[Cohorte]]&gt;=30%, "Actif",
       IF(Tableau4[[#This Row],[Cohorte]]&lt;=25%, "Inactif", "À Vérifier")))</f>
        <v>Actif</v>
      </c>
    </row>
    <row r="1012" spans="1:9" ht="29.5" customHeight="1" x14ac:dyDescent="0.35">
      <c r="A1012" s="16" t="str">
        <f>IF(D1012&lt;&gt;"","APP"&amp;TEXT(COUNTA($D$2:D1012),"000"),"")</f>
        <v>APP1011</v>
      </c>
      <c r="B1012" s="17">
        <f>Individus[[#This Row],[ID_Individu]]</f>
        <v>0</v>
      </c>
      <c r="C1012" s="17" t="str">
        <f>IFERROR(VLOOKUP(E1012,Beneficiaires!B:C,2,FALSE),"Non trouvé")</f>
        <v>BEN150</v>
      </c>
      <c r="D1012" s="17" t="str">
        <f>Consolication[[#This Row],[Nom et prénom 0 Name &amp; first name]]</f>
        <v>Ebai Ebuo Blanche</v>
      </c>
      <c r="E1012" s="17" t="str">
        <f>VLOOKUP(D1012,Consolidation!B:AA,2,FALSE)</f>
        <v>DIGITAL RENTER INC</v>
      </c>
      <c r="F1012" s="24" t="str" cm="1">
        <f t="array" ref="F1012">_xlfn.XLOOKUP(Tableau4[[#This Row],[Nom_Beneficiaire]]&amp;H1012,Classes!$D$2:$D$12000&amp;Classes!$E$2:$E$12000,Classes!$A$2:$A$12000)</f>
        <v>CLA038</v>
      </c>
      <c r="G1012" s="17">
        <f>VLOOKUP(D1012,Consolidation!B:AA,25,FALSE)</f>
        <v>0</v>
      </c>
      <c r="H1012" s="40">
        <f>VLOOKUP(D1012,Consolidation!$B$2:$AH$11999,23,FALSE)</f>
        <v>1</v>
      </c>
      <c r="I1012" s="65" t="str">
        <f>IF(Tableau4[[#This Row],[Cohorte]]="", "Inactif",
    IF(Tableau4[[#This Row],[Cohorte]]&gt;=30%, "Actif",
       IF(Tableau4[[#This Row],[Cohorte]]&lt;=25%, "Inactif", "À Vérifier")))</f>
        <v>Actif</v>
      </c>
    </row>
    <row r="1013" spans="1:9" ht="29.5" customHeight="1" x14ac:dyDescent="0.35">
      <c r="A1013" s="16" t="str">
        <f>IF(D1013&lt;&gt;"","APP"&amp;TEXT(COUNTA($D$2:D1013),"000"),"")</f>
        <v>APP1012</v>
      </c>
      <c r="B1013" s="17">
        <f>Individus[[#This Row],[ID_Individu]]</f>
        <v>0</v>
      </c>
      <c r="C1013" s="17" t="str">
        <f>IFERROR(VLOOKUP(E1013,Beneficiaires!B:C,2,FALSE),"Non trouvé")</f>
        <v>BEN150</v>
      </c>
      <c r="D1013" s="17" t="str">
        <f>Consolication[[#This Row],[Nom et prénom 0 Name &amp; first name]]</f>
        <v>Tabi Idriss</v>
      </c>
      <c r="E1013" s="17" t="str">
        <f>VLOOKUP(D1013,Consolidation!B:AA,2,FALSE)</f>
        <v>DIGITAL RENTER INC</v>
      </c>
      <c r="F1013" s="24" t="str" cm="1">
        <f t="array" ref="F1013">_xlfn.XLOOKUP(Tableau4[[#This Row],[Nom_Beneficiaire]]&amp;H1013,Classes!$D$2:$D$12000&amp;Classes!$E$2:$E$12000,Classes!$A$2:$A$12000)</f>
        <v>CLA038</v>
      </c>
      <c r="G1013" s="17">
        <f>VLOOKUP(D1013,Consolidation!B:AA,25,FALSE)</f>
        <v>0</v>
      </c>
      <c r="H1013" s="40">
        <f>VLOOKUP(D1013,Consolidation!$B$2:$AH$11999,23,FALSE)</f>
        <v>1</v>
      </c>
      <c r="I1013" s="65" t="str">
        <f>IF(Tableau4[[#This Row],[Cohorte]]="", "Inactif",
    IF(Tableau4[[#This Row],[Cohorte]]&gt;=30%, "Actif",
       IF(Tableau4[[#This Row],[Cohorte]]&lt;=25%, "Inactif", "À Vérifier")))</f>
        <v>Actif</v>
      </c>
    </row>
    <row r="1014" spans="1:9" ht="29.5" customHeight="1" x14ac:dyDescent="0.35">
      <c r="A1014" s="16" t="str">
        <f>IF(D1014&lt;&gt;"","APP"&amp;TEXT(COUNTA($D$2:D1014),"000"),"")</f>
        <v>APP1013</v>
      </c>
      <c r="B1014" s="17">
        <f>Individus[[#This Row],[ID_Individu]]</f>
        <v>0</v>
      </c>
      <c r="C1014" s="17" t="str">
        <f>IFERROR(VLOOKUP(E1014,Beneficiaires!B:C,2,FALSE),"Non trouvé")</f>
        <v>BEN150</v>
      </c>
      <c r="D1014" s="17" t="str">
        <f>Consolication[[#This Row],[Nom et prénom 0 Name &amp; first name]]</f>
        <v>Ewokolo Peace</v>
      </c>
      <c r="E1014" s="17" t="str">
        <f>VLOOKUP(D1014,Consolidation!B:AA,2,FALSE)</f>
        <v>DIGITAL RENTER INC</v>
      </c>
      <c r="F1014" s="24" t="str" cm="1">
        <f t="array" ref="F1014">_xlfn.XLOOKUP(Tableau4[[#This Row],[Nom_Beneficiaire]]&amp;H1014,Classes!$D$2:$D$12000&amp;Classes!$E$2:$E$12000,Classes!$A$2:$A$12000)</f>
        <v>CLA038</v>
      </c>
      <c r="G1014" s="17">
        <f>VLOOKUP(D1014,Consolidation!B:AA,25,FALSE)</f>
        <v>0</v>
      </c>
      <c r="H1014" s="40">
        <f>VLOOKUP(D1014,Consolidation!$B$2:$AH$11999,23,FALSE)</f>
        <v>1</v>
      </c>
      <c r="I1014" s="65" t="str">
        <f>IF(Tableau4[[#This Row],[Cohorte]]="", "Inactif",
    IF(Tableau4[[#This Row],[Cohorte]]&gt;=30%, "Actif",
       IF(Tableau4[[#This Row],[Cohorte]]&lt;=25%, "Inactif", "À Vérifier")))</f>
        <v>Actif</v>
      </c>
    </row>
    <row r="1015" spans="1:9" ht="29.5" customHeight="1" x14ac:dyDescent="0.35">
      <c r="A1015" s="16"/>
      <c r="B1015" s="17"/>
      <c r="C1015" s="17"/>
      <c r="D1015" s="17"/>
      <c r="E1015" s="17"/>
      <c r="F1015" s="24"/>
      <c r="G1015" s="17"/>
      <c r="H1015" s="40"/>
      <c r="I1015" s="65"/>
    </row>
    <row r="1016" spans="1:9" ht="29.5" customHeight="1" x14ac:dyDescent="0.35">
      <c r="A1016" s="16"/>
      <c r="B1016" s="17"/>
      <c r="C1016" s="17"/>
      <c r="D1016" s="17"/>
      <c r="E1016" s="17"/>
      <c r="F1016" s="24"/>
      <c r="G1016" s="17"/>
      <c r="H1016" s="40"/>
      <c r="I1016" s="65"/>
    </row>
    <row r="1017" spans="1:9" ht="29.5" customHeight="1" x14ac:dyDescent="0.35">
      <c r="A1017" s="16"/>
      <c r="B1017" s="17"/>
      <c r="C1017" s="17"/>
      <c r="D1017" s="17"/>
      <c r="E1017" s="17"/>
      <c r="F1017" s="24"/>
      <c r="G1017" s="17"/>
      <c r="H1017" s="40"/>
      <c r="I1017" s="65"/>
    </row>
    <row r="1018" spans="1:9" ht="29.5" customHeight="1" x14ac:dyDescent="0.35">
      <c r="A1018" s="16"/>
      <c r="B1018" s="17"/>
      <c r="C1018" s="17"/>
      <c r="D1018" s="17"/>
      <c r="E1018" s="17"/>
      <c r="F1018" s="24"/>
      <c r="G1018" s="17"/>
      <c r="H1018" s="40"/>
      <c r="I1018" s="65"/>
    </row>
    <row r="1019" spans="1:9" ht="29.5" customHeight="1" x14ac:dyDescent="0.35">
      <c r="A1019" s="16"/>
      <c r="B1019" s="17"/>
      <c r="C1019" s="17"/>
      <c r="D1019" s="17"/>
      <c r="E1019" s="17"/>
      <c r="F1019" s="24"/>
      <c r="G1019" s="17"/>
      <c r="H1019" s="40"/>
      <c r="I1019" s="65"/>
    </row>
    <row r="1020" spans="1:9" ht="29.5" customHeight="1" x14ac:dyDescent="0.35">
      <c r="A1020" s="16"/>
      <c r="B1020" s="17"/>
      <c r="C1020" s="17"/>
      <c r="D1020" s="17"/>
      <c r="E1020" s="17"/>
      <c r="F1020" s="24"/>
      <c r="G1020" s="17"/>
      <c r="H1020" s="40"/>
      <c r="I1020" s="65"/>
    </row>
    <row r="1021" spans="1:9" ht="29.5" customHeight="1" x14ac:dyDescent="0.35">
      <c r="A1021" s="16"/>
      <c r="B1021" s="17"/>
      <c r="C1021" s="17"/>
      <c r="D1021" s="17"/>
      <c r="E1021" s="17"/>
      <c r="F1021" s="24"/>
      <c r="G1021" s="17"/>
      <c r="H1021" s="40"/>
      <c r="I1021" s="65"/>
    </row>
    <row r="1022" spans="1:9" ht="29.5" customHeight="1" x14ac:dyDescent="0.35">
      <c r="A1022" s="16"/>
      <c r="B1022" s="17"/>
      <c r="C1022" s="17"/>
      <c r="D1022" s="17"/>
      <c r="E1022" s="17"/>
      <c r="F1022" s="24"/>
      <c r="G1022" s="17"/>
      <c r="H1022" s="40"/>
      <c r="I1022" s="65"/>
    </row>
    <row r="1023" spans="1:9" ht="29.5" customHeight="1" x14ac:dyDescent="0.35">
      <c r="A1023" s="16"/>
      <c r="B1023" s="17"/>
      <c r="C1023" s="17"/>
      <c r="D1023" s="17"/>
      <c r="E1023" s="17"/>
      <c r="F1023" s="24"/>
      <c r="G1023" s="17"/>
      <c r="H1023" s="40"/>
      <c r="I1023" s="65"/>
    </row>
    <row r="1024" spans="1:9" ht="29.5" customHeight="1" x14ac:dyDescent="0.35">
      <c r="A1024" s="16"/>
      <c r="B1024" s="17"/>
      <c r="C1024" s="17"/>
      <c r="D1024" s="17"/>
      <c r="E1024" s="17"/>
      <c r="F1024" s="24"/>
      <c r="G1024" s="17"/>
      <c r="H1024" s="40"/>
      <c r="I1024" s="65"/>
    </row>
    <row r="1025" spans="1:9" ht="29.5" customHeight="1" x14ac:dyDescent="0.35">
      <c r="A1025" s="16"/>
      <c r="B1025" s="17"/>
      <c r="C1025" s="17"/>
      <c r="D1025" s="17"/>
      <c r="E1025" s="17"/>
      <c r="F1025" s="24"/>
      <c r="G1025" s="17"/>
      <c r="H1025" s="40"/>
      <c r="I1025" s="65"/>
    </row>
    <row r="1026" spans="1:9" ht="29.5" customHeight="1" x14ac:dyDescent="0.35">
      <c r="A1026" s="16"/>
      <c r="B1026" s="17"/>
      <c r="C1026" s="17"/>
      <c r="D1026" s="17"/>
      <c r="E1026" s="17"/>
      <c r="F1026" s="24"/>
      <c r="G1026" s="17"/>
      <c r="H1026" s="40"/>
      <c r="I1026" s="65"/>
    </row>
    <row r="1027" spans="1:9" ht="29.5" customHeight="1" x14ac:dyDescent="0.35">
      <c r="A1027" s="16"/>
      <c r="B1027" s="17"/>
      <c r="C1027" s="17"/>
      <c r="D1027" s="17"/>
      <c r="E1027" s="17"/>
      <c r="F1027" s="24"/>
      <c r="G1027" s="17"/>
      <c r="H1027" s="40"/>
      <c r="I1027" s="65"/>
    </row>
    <row r="1028" spans="1:9" ht="29.5" customHeight="1" x14ac:dyDescent="0.35">
      <c r="A1028" s="16"/>
      <c r="B1028" s="17"/>
      <c r="C1028" s="17"/>
      <c r="D1028" s="17"/>
      <c r="E1028" s="17"/>
      <c r="F1028" s="24"/>
      <c r="G1028" s="17"/>
      <c r="H1028" s="40"/>
      <c r="I1028" s="65"/>
    </row>
    <row r="1029" spans="1:9" ht="29.5" customHeight="1" x14ac:dyDescent="0.35">
      <c r="A1029" s="16"/>
      <c r="B1029" s="17"/>
      <c r="C1029" s="17"/>
      <c r="D1029" s="17"/>
      <c r="E1029" s="17"/>
      <c r="F1029" s="24"/>
      <c r="G1029" s="17"/>
      <c r="H1029" s="40"/>
      <c r="I1029" s="65"/>
    </row>
    <row r="1030" spans="1:9" ht="29.5" customHeight="1" x14ac:dyDescent="0.35">
      <c r="A1030" s="16"/>
      <c r="B1030" s="17"/>
      <c r="C1030" s="17"/>
      <c r="D1030" s="17"/>
      <c r="E1030" s="17"/>
      <c r="F1030" s="24"/>
      <c r="G1030" s="17"/>
      <c r="H1030" s="40"/>
      <c r="I1030" s="65"/>
    </row>
    <row r="1031" spans="1:9" ht="29.5" customHeight="1" x14ac:dyDescent="0.35">
      <c r="A1031" s="16"/>
      <c r="B1031" s="17"/>
      <c r="C1031" s="17"/>
      <c r="D1031" s="17"/>
      <c r="E1031" s="17"/>
      <c r="F1031" s="24"/>
      <c r="G1031" s="17"/>
      <c r="H1031" s="40"/>
      <c r="I1031" s="65"/>
    </row>
    <row r="1032" spans="1:9" ht="29.5" customHeight="1" x14ac:dyDescent="0.35">
      <c r="A1032" s="16"/>
      <c r="B1032" s="17"/>
      <c r="C1032" s="17"/>
      <c r="D1032" s="17"/>
      <c r="E1032" s="17"/>
      <c r="F1032" s="24"/>
      <c r="G1032" s="17"/>
      <c r="H1032" s="40"/>
      <c r="I1032" s="65"/>
    </row>
    <row r="1033" spans="1:9" ht="29.5" customHeight="1" x14ac:dyDescent="0.35">
      <c r="A1033" s="16"/>
      <c r="B1033" s="17"/>
      <c r="C1033" s="17"/>
      <c r="D1033" s="17"/>
      <c r="E1033" s="17"/>
      <c r="F1033" s="24"/>
      <c r="G1033" s="17"/>
      <c r="H1033" s="40"/>
      <c r="I1033" s="65"/>
    </row>
    <row r="1034" spans="1:9" ht="29.5" customHeight="1" x14ac:dyDescent="0.35">
      <c r="A1034" s="16"/>
      <c r="B1034" s="17"/>
      <c r="C1034" s="17"/>
      <c r="D1034" s="17"/>
      <c r="E1034" s="17"/>
      <c r="F1034" s="24"/>
      <c r="G1034" s="17"/>
      <c r="H1034" s="40"/>
      <c r="I1034" s="65"/>
    </row>
    <row r="1035" spans="1:9" ht="29.5" customHeight="1" x14ac:dyDescent="0.35">
      <c r="A1035" s="16"/>
      <c r="B1035" s="17"/>
      <c r="C1035" s="17"/>
      <c r="D1035" s="17"/>
      <c r="E1035" s="17"/>
      <c r="F1035" s="24"/>
      <c r="G1035" s="17"/>
      <c r="H1035" s="40"/>
      <c r="I1035" s="65"/>
    </row>
    <row r="1036" spans="1:9" ht="29.5" customHeight="1" x14ac:dyDescent="0.35">
      <c r="A1036" s="16"/>
      <c r="B1036" s="17"/>
      <c r="C1036" s="17"/>
      <c r="D1036" s="17"/>
      <c r="E1036" s="17"/>
      <c r="F1036" s="24"/>
      <c r="G1036" s="17"/>
      <c r="H1036" s="40"/>
      <c r="I1036" s="65"/>
    </row>
    <row r="1037" spans="1:9" ht="29.5" customHeight="1" x14ac:dyDescent="0.35">
      <c r="A1037" s="16"/>
      <c r="B1037" s="17"/>
      <c r="C1037" s="17"/>
      <c r="D1037" s="17"/>
      <c r="E1037" s="17"/>
      <c r="F1037" s="24"/>
      <c r="G1037" s="17"/>
      <c r="H1037" s="40"/>
      <c r="I1037" s="65"/>
    </row>
    <row r="1038" spans="1:9" ht="29.5" customHeight="1" x14ac:dyDescent="0.35">
      <c r="A1038" s="16"/>
      <c r="B1038" s="17"/>
      <c r="C1038" s="17"/>
      <c r="D1038" s="17"/>
      <c r="E1038" s="17"/>
      <c r="F1038" s="24"/>
      <c r="G1038" s="17"/>
      <c r="H1038" s="40"/>
      <c r="I1038" s="65"/>
    </row>
    <row r="1039" spans="1:9" ht="29.5" customHeight="1" x14ac:dyDescent="0.35">
      <c r="A1039" s="16"/>
      <c r="B1039" s="17"/>
      <c r="C1039" s="17"/>
      <c r="D1039" s="17"/>
      <c r="E1039" s="17"/>
      <c r="F1039" s="24"/>
      <c r="G1039" s="17"/>
      <c r="H1039" s="40"/>
      <c r="I1039" s="65"/>
    </row>
    <row r="1040" spans="1:9" ht="29.5" customHeight="1" x14ac:dyDescent="0.35">
      <c r="A1040" s="16"/>
      <c r="B1040" s="17"/>
      <c r="C1040" s="17"/>
      <c r="D1040" s="17"/>
      <c r="E1040" s="17"/>
      <c r="F1040" s="24"/>
      <c r="G1040" s="17"/>
      <c r="H1040" s="40"/>
      <c r="I1040" s="65"/>
    </row>
    <row r="1041" spans="1:9" ht="29.5" customHeight="1" x14ac:dyDescent="0.35">
      <c r="A1041" s="16"/>
      <c r="B1041" s="17"/>
      <c r="C1041" s="17"/>
      <c r="D1041" s="17"/>
      <c r="E1041" s="17"/>
      <c r="F1041" s="24"/>
      <c r="G1041" s="17"/>
      <c r="H1041" s="40"/>
      <c r="I1041" s="65"/>
    </row>
    <row r="1042" spans="1:9" ht="29.5" customHeight="1" x14ac:dyDescent="0.35">
      <c r="A1042" s="16"/>
      <c r="B1042" s="17"/>
      <c r="C1042" s="17"/>
      <c r="D1042" s="17"/>
      <c r="E1042" s="17"/>
      <c r="F1042" s="24"/>
      <c r="G1042" s="17"/>
      <c r="H1042" s="40"/>
      <c r="I1042" s="65"/>
    </row>
    <row r="1043" spans="1:9" ht="29.5" customHeight="1" x14ac:dyDescent="0.35">
      <c r="A1043" s="16"/>
      <c r="B1043" s="17"/>
      <c r="C1043" s="17"/>
      <c r="D1043" s="17"/>
      <c r="E1043" s="17"/>
      <c r="F1043" s="24"/>
      <c r="G1043" s="17"/>
      <c r="H1043" s="40"/>
      <c r="I1043" s="65"/>
    </row>
    <row r="1044" spans="1:9" ht="29.5" customHeight="1" x14ac:dyDescent="0.35">
      <c r="A1044" s="16"/>
      <c r="B1044" s="17"/>
      <c r="C1044" s="17"/>
      <c r="D1044" s="17"/>
      <c r="E1044" s="17"/>
      <c r="F1044" s="24"/>
      <c r="G1044" s="17"/>
      <c r="H1044" s="40"/>
      <c r="I1044" s="65"/>
    </row>
    <row r="1045" spans="1:9" ht="29.5" customHeight="1" x14ac:dyDescent="0.35">
      <c r="A1045" s="16"/>
      <c r="B1045" s="17"/>
      <c r="C1045" s="17"/>
      <c r="D1045" s="17"/>
      <c r="E1045" s="17"/>
      <c r="F1045" s="24"/>
      <c r="G1045" s="17"/>
      <c r="H1045" s="40"/>
      <c r="I1045" s="65"/>
    </row>
    <row r="1046" spans="1:9" ht="29.5" customHeight="1" x14ac:dyDescent="0.35">
      <c r="A1046" s="16"/>
      <c r="B1046" s="17"/>
      <c r="C1046" s="17"/>
      <c r="D1046" s="17"/>
      <c r="E1046" s="17"/>
      <c r="F1046" s="24"/>
      <c r="G1046" s="17"/>
      <c r="H1046" s="40"/>
      <c r="I1046" s="65"/>
    </row>
    <row r="1047" spans="1:9" ht="29.5" customHeight="1" x14ac:dyDescent="0.35">
      <c r="A1047" s="16"/>
      <c r="B1047" s="17"/>
      <c r="C1047" s="17"/>
      <c r="D1047" s="17"/>
      <c r="E1047" s="17"/>
      <c r="F1047" s="24"/>
      <c r="G1047" s="17"/>
      <c r="H1047" s="40"/>
      <c r="I1047" s="65"/>
    </row>
    <row r="1048" spans="1:9" ht="29.5" customHeight="1" x14ac:dyDescent="0.35">
      <c r="A1048" s="16"/>
      <c r="B1048" s="17"/>
      <c r="C1048" s="17"/>
      <c r="D1048" s="17"/>
      <c r="E1048" s="17"/>
      <c r="F1048" s="24"/>
      <c r="G1048" s="17"/>
      <c r="H1048" s="40"/>
      <c r="I1048" s="65"/>
    </row>
    <row r="1049" spans="1:9" ht="29.5" customHeight="1" x14ac:dyDescent="0.35">
      <c r="A1049" s="16"/>
      <c r="B1049" s="17"/>
      <c r="C1049" s="17"/>
      <c r="D1049" s="17"/>
      <c r="E1049" s="17"/>
      <c r="F1049" s="24"/>
      <c r="G1049" s="17"/>
      <c r="H1049" s="40"/>
      <c r="I1049" s="65"/>
    </row>
    <row r="1050" spans="1:9" ht="29.5" customHeight="1" x14ac:dyDescent="0.35">
      <c r="A1050" s="16"/>
      <c r="B1050" s="17"/>
      <c r="C1050" s="17"/>
      <c r="D1050" s="17"/>
      <c r="E1050" s="17"/>
      <c r="F1050" s="24"/>
      <c r="G1050" s="17"/>
      <c r="H1050" s="40"/>
      <c r="I1050" s="65"/>
    </row>
    <row r="1051" spans="1:9" ht="29.5" customHeight="1" x14ac:dyDescent="0.35">
      <c r="A1051" s="16"/>
      <c r="B1051" s="17"/>
      <c r="C1051" s="17"/>
      <c r="D1051" s="17"/>
      <c r="E1051" s="17"/>
      <c r="F1051" s="24"/>
      <c r="G1051" s="17"/>
      <c r="H1051" s="40"/>
      <c r="I1051" s="65"/>
    </row>
    <row r="1052" spans="1:9" ht="29.5" customHeight="1" x14ac:dyDescent="0.35">
      <c r="A1052" s="16"/>
      <c r="B1052" s="17"/>
      <c r="C1052" s="17"/>
      <c r="D1052" s="17"/>
      <c r="E1052" s="17"/>
      <c r="F1052" s="24"/>
      <c r="G1052" s="17"/>
      <c r="H1052" s="40"/>
      <c r="I1052" s="65"/>
    </row>
    <row r="1053" spans="1:9" ht="29.5" customHeight="1" x14ac:dyDescent="0.35">
      <c r="A1053" s="16"/>
      <c r="B1053" s="17"/>
      <c r="C1053" s="17"/>
      <c r="D1053" s="17"/>
      <c r="E1053" s="17"/>
      <c r="F1053" s="24"/>
      <c r="G1053" s="17"/>
      <c r="H1053" s="40"/>
      <c r="I1053" s="65"/>
    </row>
    <row r="1054" spans="1:9" ht="29.5" customHeight="1" x14ac:dyDescent="0.35">
      <c r="A1054" s="16"/>
      <c r="B1054" s="17"/>
      <c r="C1054" s="17"/>
      <c r="D1054" s="17"/>
      <c r="E1054" s="17"/>
      <c r="F1054" s="24"/>
      <c r="G1054" s="17"/>
      <c r="H1054" s="40"/>
      <c r="I1054" s="65"/>
    </row>
    <row r="1055" spans="1:9" ht="29.5" customHeight="1" x14ac:dyDescent="0.35">
      <c r="A1055" s="16"/>
      <c r="B1055" s="17"/>
      <c r="C1055" s="17"/>
      <c r="D1055" s="17"/>
      <c r="E1055" s="17"/>
      <c r="F1055" s="24"/>
      <c r="G1055" s="17"/>
      <c r="H1055" s="40"/>
      <c r="I1055" s="65"/>
    </row>
    <row r="1056" spans="1:9" ht="29.5" customHeight="1" x14ac:dyDescent="0.35">
      <c r="A1056" s="16"/>
      <c r="B1056" s="17"/>
      <c r="C1056" s="17"/>
      <c r="D1056" s="17"/>
      <c r="E1056" s="17"/>
      <c r="F1056" s="24"/>
      <c r="G1056" s="17"/>
      <c r="H1056" s="40"/>
      <c r="I1056" s="65"/>
    </row>
    <row r="1057" spans="1:9" ht="29.5" customHeight="1" x14ac:dyDescent="0.35">
      <c r="A1057" s="16"/>
      <c r="B1057" s="17"/>
      <c r="C1057" s="17"/>
      <c r="D1057" s="17"/>
      <c r="E1057" s="17"/>
      <c r="F1057" s="24"/>
      <c r="G1057" s="17"/>
      <c r="H1057" s="40"/>
      <c r="I1057" s="65"/>
    </row>
    <row r="1058" spans="1:9" ht="29.5" customHeight="1" x14ac:dyDescent="0.35">
      <c r="A1058" s="16"/>
      <c r="B1058" s="17"/>
      <c r="C1058" s="17"/>
      <c r="D1058" s="17"/>
      <c r="E1058" s="17"/>
      <c r="F1058" s="24"/>
      <c r="G1058" s="17"/>
      <c r="H1058" s="40"/>
      <c r="I1058" s="65"/>
    </row>
    <row r="1059" spans="1:9" ht="29.5" customHeight="1" x14ac:dyDescent="0.35">
      <c r="A1059" s="16"/>
      <c r="B1059" s="17"/>
      <c r="C1059" s="17"/>
      <c r="D1059" s="17"/>
      <c r="E1059" s="17"/>
      <c r="F1059" s="24"/>
      <c r="G1059" s="17"/>
      <c r="H1059" s="40"/>
      <c r="I1059" s="65"/>
    </row>
    <row r="1060" spans="1:9" ht="29.5" customHeight="1" x14ac:dyDescent="0.35">
      <c r="A1060" s="16"/>
      <c r="B1060" s="17"/>
      <c r="C1060" s="17"/>
      <c r="D1060" s="17"/>
      <c r="E1060" s="17"/>
      <c r="F1060" s="24"/>
      <c r="G1060" s="17"/>
      <c r="H1060" s="40"/>
      <c r="I1060" s="65"/>
    </row>
    <row r="1061" spans="1:9" ht="29.5" customHeight="1" x14ac:dyDescent="0.35">
      <c r="A1061" s="16"/>
      <c r="B1061" s="17"/>
      <c r="C1061" s="17"/>
      <c r="D1061" s="17"/>
      <c r="E1061" s="17"/>
      <c r="F1061" s="24"/>
      <c r="G1061" s="17"/>
      <c r="H1061" s="40"/>
      <c r="I1061" s="65"/>
    </row>
    <row r="1062" spans="1:9" ht="29.5" customHeight="1" x14ac:dyDescent="0.35">
      <c r="A1062" s="16"/>
      <c r="B1062" s="17"/>
      <c r="C1062" s="17"/>
      <c r="D1062" s="17"/>
      <c r="E1062" s="17"/>
      <c r="F1062" s="24"/>
      <c r="G1062" s="17"/>
      <c r="H1062" s="40"/>
      <c r="I1062" s="65"/>
    </row>
    <row r="1063" spans="1:9" ht="29.5" customHeight="1" x14ac:dyDescent="0.35">
      <c r="A1063" s="16"/>
      <c r="B1063" s="17"/>
      <c r="C1063" s="17"/>
      <c r="D1063" s="17"/>
      <c r="E1063" s="17"/>
      <c r="F1063" s="24"/>
      <c r="G1063" s="17"/>
      <c r="H1063" s="40"/>
      <c r="I1063" s="65"/>
    </row>
    <row r="1064" spans="1:9" ht="29.5" customHeight="1" x14ac:dyDescent="0.35">
      <c r="A1064" s="16"/>
      <c r="B1064" s="17"/>
      <c r="C1064" s="17"/>
      <c r="D1064" s="17"/>
      <c r="E1064" s="17"/>
      <c r="F1064" s="24"/>
      <c r="G1064" s="17"/>
      <c r="H1064" s="40"/>
      <c r="I1064" s="65"/>
    </row>
    <row r="1065" spans="1:9" ht="29.5" customHeight="1" x14ac:dyDescent="0.35">
      <c r="A1065" s="16"/>
      <c r="B1065" s="17"/>
      <c r="C1065" s="17"/>
      <c r="D1065" s="17"/>
      <c r="E1065" s="17"/>
      <c r="F1065" s="24"/>
      <c r="G1065" s="17"/>
      <c r="H1065" s="40"/>
      <c r="I1065" s="65"/>
    </row>
    <row r="1066" spans="1:9" ht="29.5" customHeight="1" x14ac:dyDescent="0.35">
      <c r="A1066" s="16"/>
      <c r="B1066" s="17"/>
      <c r="C1066" s="17"/>
      <c r="D1066" s="17"/>
      <c r="E1066" s="17"/>
      <c r="F1066" s="24"/>
      <c r="G1066" s="17"/>
      <c r="H1066" s="40"/>
      <c r="I1066" s="65"/>
    </row>
    <row r="1067" spans="1:9" ht="29.5" customHeight="1" x14ac:dyDescent="0.35">
      <c r="A1067" s="16"/>
      <c r="B1067" s="17"/>
      <c r="C1067" s="17"/>
      <c r="D1067" s="17"/>
      <c r="E1067" s="17"/>
      <c r="F1067" s="24"/>
      <c r="G1067" s="17"/>
      <c r="H1067" s="40"/>
      <c r="I1067" s="65"/>
    </row>
    <row r="1068" spans="1:9" ht="29.5" customHeight="1" x14ac:dyDescent="0.35">
      <c r="A1068" s="16"/>
      <c r="B1068" s="17"/>
      <c r="C1068" s="17"/>
      <c r="D1068" s="17"/>
      <c r="E1068" s="17"/>
      <c r="F1068" s="24"/>
      <c r="G1068" s="17"/>
      <c r="H1068" s="40"/>
      <c r="I1068" s="65"/>
    </row>
    <row r="1069" spans="1:9" ht="29.5" customHeight="1" x14ac:dyDescent="0.35">
      <c r="A1069" s="16"/>
      <c r="B1069" s="17"/>
      <c r="C1069" s="17"/>
      <c r="D1069" s="17"/>
      <c r="E1069" s="17"/>
      <c r="F1069" s="24"/>
      <c r="G1069" s="17"/>
      <c r="H1069" s="40"/>
      <c r="I1069" s="65"/>
    </row>
    <row r="1070" spans="1:9" ht="29.5" customHeight="1" x14ac:dyDescent="0.35">
      <c r="A1070" s="16"/>
      <c r="B1070" s="17"/>
      <c r="C1070" s="17"/>
      <c r="D1070" s="17"/>
      <c r="E1070" s="17"/>
      <c r="F1070" s="24"/>
      <c r="G1070" s="17"/>
      <c r="H1070" s="40"/>
      <c r="I1070" s="65"/>
    </row>
    <row r="1071" spans="1:9" ht="29.5" customHeight="1" x14ac:dyDescent="0.35">
      <c r="A1071" s="16"/>
      <c r="B1071" s="17"/>
      <c r="C1071" s="17"/>
      <c r="D1071" s="17"/>
      <c r="E1071" s="17"/>
      <c r="F1071" s="24"/>
      <c r="G1071" s="17"/>
      <c r="H1071" s="40"/>
      <c r="I1071" s="65"/>
    </row>
    <row r="1072" spans="1:9" ht="29.5" customHeight="1" x14ac:dyDescent="0.35">
      <c r="A1072" s="16"/>
      <c r="B1072" s="17"/>
      <c r="C1072" s="17"/>
      <c r="D1072" s="17"/>
      <c r="E1072" s="17"/>
      <c r="F1072" s="24"/>
      <c r="G1072" s="17"/>
      <c r="H1072" s="40"/>
      <c r="I1072" s="65"/>
    </row>
    <row r="1073" spans="1:9" ht="29.5" customHeight="1" x14ac:dyDescent="0.35">
      <c r="A1073" s="16"/>
      <c r="B1073" s="17"/>
      <c r="C1073" s="17"/>
      <c r="D1073" s="17"/>
      <c r="E1073" s="17"/>
      <c r="F1073" s="24"/>
      <c r="G1073" s="17"/>
      <c r="H1073" s="40"/>
      <c r="I1073" s="65"/>
    </row>
    <row r="1074" spans="1:9" ht="29.5" customHeight="1" x14ac:dyDescent="0.35">
      <c r="A1074" s="16"/>
      <c r="B1074" s="17"/>
      <c r="C1074" s="17"/>
      <c r="D1074" s="17"/>
      <c r="E1074" s="17"/>
      <c r="F1074" s="24"/>
      <c r="G1074" s="17"/>
      <c r="H1074" s="40"/>
      <c r="I1074" s="65"/>
    </row>
    <row r="1075" spans="1:9" ht="29.5" customHeight="1" x14ac:dyDescent="0.35">
      <c r="A1075" s="16"/>
      <c r="B1075" s="17"/>
      <c r="C1075" s="17"/>
      <c r="D1075" s="17"/>
      <c r="E1075" s="17"/>
      <c r="F1075" s="24"/>
      <c r="G1075" s="17"/>
      <c r="H1075" s="40"/>
      <c r="I1075" s="65"/>
    </row>
    <row r="1076" spans="1:9" ht="29.5" customHeight="1" x14ac:dyDescent="0.35">
      <c r="A1076" s="16"/>
      <c r="B1076" s="17"/>
      <c r="C1076" s="17"/>
      <c r="D1076" s="17"/>
      <c r="E1076" s="17"/>
      <c r="F1076" s="24"/>
      <c r="G1076" s="17"/>
      <c r="H1076" s="40"/>
      <c r="I1076" s="65"/>
    </row>
    <row r="1077" spans="1:9" ht="29.5" customHeight="1" x14ac:dyDescent="0.35">
      <c r="A1077" s="16"/>
      <c r="B1077" s="17"/>
      <c r="C1077" s="17"/>
      <c r="D1077" s="17"/>
      <c r="E1077" s="17"/>
      <c r="F1077" s="24"/>
      <c r="G1077" s="17"/>
      <c r="H1077" s="40"/>
      <c r="I1077" s="65"/>
    </row>
    <row r="1078" spans="1:9" ht="29.5" customHeight="1" x14ac:dyDescent="0.35">
      <c r="A1078" s="16"/>
      <c r="B1078" s="17"/>
      <c r="C1078" s="17"/>
      <c r="D1078" s="17"/>
      <c r="E1078" s="17"/>
      <c r="F1078" s="24"/>
      <c r="G1078" s="17"/>
      <c r="H1078" s="40"/>
      <c r="I1078" s="65"/>
    </row>
    <row r="1079" spans="1:9" ht="29.5" customHeight="1" x14ac:dyDescent="0.35">
      <c r="A1079" s="16"/>
      <c r="B1079" s="17"/>
      <c r="C1079" s="17"/>
      <c r="D1079" s="17"/>
      <c r="E1079" s="17"/>
      <c r="F1079" s="24"/>
      <c r="G1079" s="17"/>
      <c r="H1079" s="40"/>
      <c r="I1079" s="65"/>
    </row>
    <row r="1080" spans="1:9" ht="29.5" customHeight="1" x14ac:dyDescent="0.35">
      <c r="A1080" s="16"/>
      <c r="B1080" s="17"/>
      <c r="C1080" s="17"/>
      <c r="D1080" s="17"/>
      <c r="E1080" s="17"/>
      <c r="F1080" s="24"/>
      <c r="G1080" s="17"/>
      <c r="H1080" s="40"/>
      <c r="I1080" s="65"/>
    </row>
    <row r="1081" spans="1:9" ht="29.5" customHeight="1" x14ac:dyDescent="0.35">
      <c r="A1081" s="16"/>
      <c r="B1081" s="17"/>
      <c r="C1081" s="17"/>
      <c r="D1081" s="17"/>
      <c r="E1081" s="17"/>
      <c r="F1081" s="24"/>
      <c r="G1081" s="17"/>
      <c r="H1081" s="40"/>
      <c r="I1081" s="65"/>
    </row>
    <row r="1082" spans="1:9" ht="29.5" customHeight="1" x14ac:dyDescent="0.35">
      <c r="A1082" s="16"/>
      <c r="B1082" s="17"/>
      <c r="C1082" s="17"/>
      <c r="D1082" s="17"/>
      <c r="E1082" s="17"/>
      <c r="F1082" s="24"/>
      <c r="G1082" s="17"/>
      <c r="H1082" s="40"/>
      <c r="I1082" s="65"/>
    </row>
    <row r="1083" spans="1:9" ht="29.5" customHeight="1" x14ac:dyDescent="0.35">
      <c r="A1083" s="16"/>
      <c r="B1083" s="17"/>
      <c r="C1083" s="17"/>
      <c r="D1083" s="17"/>
      <c r="E1083" s="17"/>
      <c r="F1083" s="24"/>
      <c r="G1083" s="17"/>
      <c r="H1083" s="40"/>
      <c r="I1083" s="65"/>
    </row>
    <row r="1084" spans="1:9" ht="29.5" customHeight="1" x14ac:dyDescent="0.35">
      <c r="A1084" s="16"/>
      <c r="B1084" s="17"/>
      <c r="C1084" s="17"/>
      <c r="D1084" s="17"/>
      <c r="E1084" s="17"/>
      <c r="F1084" s="24"/>
      <c r="G1084" s="17"/>
      <c r="H1084" s="40"/>
      <c r="I1084" s="65"/>
    </row>
    <row r="1085" spans="1:9" ht="29.5" customHeight="1" x14ac:dyDescent="0.35">
      <c r="A1085" s="16"/>
      <c r="B1085" s="17"/>
      <c r="C1085" s="17"/>
      <c r="D1085" s="17"/>
      <c r="E1085" s="17"/>
      <c r="F1085" s="24"/>
      <c r="G1085" s="17"/>
      <c r="H1085" s="40"/>
      <c r="I1085" s="65"/>
    </row>
    <row r="1086" spans="1:9" ht="29.5" customHeight="1" x14ac:dyDescent="0.35">
      <c r="A1086" s="16"/>
      <c r="B1086" s="17"/>
      <c r="C1086" s="17"/>
      <c r="D1086" s="17"/>
      <c r="E1086" s="17"/>
      <c r="F1086" s="24"/>
      <c r="G1086" s="17"/>
      <c r="H1086" s="40"/>
      <c r="I1086" s="65"/>
    </row>
    <row r="1087" spans="1:9" ht="29.5" customHeight="1" x14ac:dyDescent="0.35">
      <c r="A1087" s="16"/>
      <c r="B1087" s="17"/>
      <c r="C1087" s="17"/>
      <c r="D1087" s="17"/>
      <c r="E1087" s="17"/>
      <c r="F1087" s="24"/>
      <c r="G1087" s="17"/>
      <c r="H1087" s="40"/>
      <c r="I1087" s="65"/>
    </row>
    <row r="1088" spans="1:9" ht="29.5" customHeight="1" x14ac:dyDescent="0.35">
      <c r="A1088" s="16"/>
      <c r="B1088" s="17"/>
      <c r="C1088" s="17"/>
      <c r="D1088" s="17"/>
      <c r="E1088" s="17"/>
      <c r="F1088" s="24"/>
      <c r="G1088" s="17"/>
      <c r="H1088" s="40"/>
      <c r="I1088" s="65"/>
    </row>
    <row r="1089" spans="1:9" ht="29.5" customHeight="1" x14ac:dyDescent="0.35">
      <c r="A1089" s="16"/>
      <c r="B1089" s="17"/>
      <c r="C1089" s="17"/>
      <c r="D1089" s="17"/>
      <c r="E1089" s="17"/>
      <c r="F1089" s="24"/>
      <c r="G1089" s="17"/>
      <c r="H1089" s="40"/>
      <c r="I1089" s="65"/>
    </row>
    <row r="1090" spans="1:9" ht="29.5" customHeight="1" x14ac:dyDescent="0.35">
      <c r="A1090" s="16"/>
      <c r="B1090" s="17"/>
      <c r="C1090" s="17"/>
      <c r="D1090" s="17"/>
      <c r="E1090" s="17"/>
      <c r="F1090" s="24"/>
      <c r="G1090" s="17"/>
      <c r="H1090" s="40"/>
      <c r="I1090" s="65"/>
    </row>
    <row r="1091" spans="1:9" ht="29.5" customHeight="1" x14ac:dyDescent="0.35">
      <c r="A1091" s="16"/>
      <c r="B1091" s="17"/>
      <c r="C1091" s="17"/>
      <c r="D1091" s="17"/>
      <c r="E1091" s="17"/>
      <c r="F1091" s="24"/>
      <c r="G1091" s="17"/>
      <c r="H1091" s="40"/>
      <c r="I1091" s="65"/>
    </row>
    <row r="1092" spans="1:9" ht="29.5" customHeight="1" x14ac:dyDescent="0.35">
      <c r="A1092" s="16"/>
      <c r="B1092" s="17"/>
      <c r="C1092" s="17"/>
      <c r="D1092" s="17"/>
      <c r="E1092" s="17"/>
      <c r="F1092" s="24"/>
      <c r="G1092" s="17"/>
      <c r="H1092" s="40"/>
      <c r="I1092" s="65"/>
    </row>
    <row r="1093" spans="1:9" ht="29.5" customHeight="1" x14ac:dyDescent="0.35">
      <c r="A1093" s="16"/>
      <c r="B1093" s="17"/>
      <c r="C1093" s="17"/>
      <c r="D1093" s="17"/>
      <c r="E1093" s="17"/>
      <c r="F1093" s="24"/>
      <c r="G1093" s="17"/>
      <c r="H1093" s="40"/>
      <c r="I1093" s="65"/>
    </row>
    <row r="1094" spans="1:9" ht="29.5" customHeight="1" x14ac:dyDescent="0.35">
      <c r="A1094" s="16"/>
      <c r="B1094" s="17"/>
      <c r="C1094" s="17"/>
      <c r="D1094" s="17"/>
      <c r="E1094" s="17"/>
      <c r="F1094" s="24"/>
      <c r="G1094" s="17"/>
      <c r="H1094" s="40"/>
      <c r="I1094" s="65"/>
    </row>
    <row r="1095" spans="1:9" ht="29.5" customHeight="1" x14ac:dyDescent="0.35">
      <c r="A1095" s="16"/>
      <c r="B1095" s="17"/>
      <c r="C1095" s="17"/>
      <c r="D1095" s="17"/>
      <c r="E1095" s="17"/>
      <c r="F1095" s="24"/>
      <c r="G1095" s="17"/>
      <c r="H1095" s="40"/>
      <c r="I1095" s="65"/>
    </row>
    <row r="1096" spans="1:9" ht="29.5" customHeight="1" x14ac:dyDescent="0.35">
      <c r="A1096" s="16"/>
      <c r="B1096" s="17"/>
      <c r="C1096" s="17"/>
      <c r="D1096" s="17"/>
      <c r="E1096" s="17"/>
      <c r="F1096" s="24"/>
      <c r="G1096" s="17"/>
      <c r="H1096" s="40"/>
      <c r="I1096" s="65"/>
    </row>
    <row r="1097" spans="1:9" ht="29.5" customHeight="1" x14ac:dyDescent="0.35">
      <c r="A1097" s="16"/>
      <c r="B1097" s="17"/>
      <c r="C1097" s="17"/>
      <c r="D1097" s="17"/>
      <c r="E1097" s="17"/>
      <c r="F1097" s="24"/>
      <c r="G1097" s="17"/>
      <c r="H1097" s="40"/>
      <c r="I1097" s="65"/>
    </row>
    <row r="1098" spans="1:9" ht="29.5" customHeight="1" x14ac:dyDescent="0.35">
      <c r="A1098" s="16"/>
      <c r="B1098" s="17"/>
      <c r="C1098" s="17"/>
      <c r="D1098" s="17"/>
      <c r="E1098" s="17"/>
      <c r="F1098" s="24"/>
      <c r="G1098" s="17"/>
      <c r="H1098" s="40"/>
      <c r="I1098" s="65"/>
    </row>
    <row r="1099" spans="1:9" ht="29.5" customHeight="1" x14ac:dyDescent="0.35">
      <c r="A1099" s="16"/>
      <c r="B1099" s="17"/>
      <c r="C1099" s="17"/>
      <c r="D1099" s="17"/>
      <c r="E1099" s="17"/>
      <c r="F1099" s="24"/>
      <c r="G1099" s="17"/>
      <c r="H1099" s="40"/>
      <c r="I1099" s="65"/>
    </row>
    <row r="1100" spans="1:9" ht="29.5" customHeight="1" x14ac:dyDescent="0.35">
      <c r="A1100" s="16"/>
      <c r="B1100" s="17"/>
      <c r="C1100" s="17"/>
      <c r="D1100" s="17"/>
      <c r="E1100" s="17"/>
      <c r="F1100" s="24"/>
      <c r="G1100" s="17"/>
      <c r="H1100" s="40"/>
      <c r="I1100" s="65"/>
    </row>
    <row r="1101" spans="1:9" ht="29.5" customHeight="1" x14ac:dyDescent="0.35">
      <c r="A1101" s="16"/>
      <c r="B1101" s="17"/>
      <c r="C1101" s="17"/>
      <c r="D1101" s="17"/>
      <c r="E1101" s="17"/>
      <c r="F1101" s="24"/>
      <c r="G1101" s="17"/>
      <c r="H1101" s="40"/>
      <c r="I1101" s="65"/>
    </row>
    <row r="1102" spans="1:9" ht="29.5" customHeight="1" x14ac:dyDescent="0.35">
      <c r="A1102" s="16"/>
      <c r="B1102" s="17"/>
      <c r="C1102" s="17"/>
      <c r="D1102" s="17"/>
      <c r="E1102" s="17"/>
      <c r="F1102" s="24"/>
      <c r="G1102" s="17"/>
      <c r="H1102" s="40"/>
      <c r="I1102" s="65"/>
    </row>
    <row r="1103" spans="1:9" ht="29.5" customHeight="1" x14ac:dyDescent="0.35">
      <c r="A1103" s="16"/>
      <c r="B1103" s="17"/>
      <c r="C1103" s="17"/>
      <c r="D1103" s="17"/>
      <c r="E1103" s="17"/>
      <c r="F1103" s="24"/>
      <c r="G1103" s="17"/>
      <c r="H1103" s="40"/>
      <c r="I1103" s="65"/>
    </row>
    <row r="1104" spans="1:9" ht="29.5" customHeight="1" x14ac:dyDescent="0.35">
      <c r="A1104" s="16"/>
      <c r="B1104" s="17"/>
      <c r="C1104" s="17"/>
      <c r="D1104" s="17"/>
      <c r="E1104" s="17"/>
      <c r="F1104" s="24"/>
      <c r="G1104" s="17"/>
      <c r="H1104" s="40"/>
      <c r="I1104" s="65"/>
    </row>
    <row r="1105" spans="1:9" ht="29.5" customHeight="1" x14ac:dyDescent="0.35">
      <c r="A1105" s="16"/>
      <c r="B1105" s="17"/>
      <c r="C1105" s="17"/>
      <c r="D1105" s="17"/>
      <c r="E1105" s="17"/>
      <c r="F1105" s="24"/>
      <c r="G1105" s="17"/>
      <c r="H1105" s="40"/>
      <c r="I1105" s="65"/>
    </row>
    <row r="1106" spans="1:9" ht="29.5" customHeight="1" x14ac:dyDescent="0.35">
      <c r="A1106" s="16"/>
      <c r="B1106" s="17"/>
      <c r="C1106" s="17"/>
      <c r="D1106" s="17"/>
      <c r="E1106" s="17"/>
      <c r="F1106" s="24"/>
      <c r="G1106" s="17"/>
      <c r="H1106" s="40"/>
      <c r="I1106" s="65"/>
    </row>
    <row r="1107" spans="1:9" ht="29.5" customHeight="1" x14ac:dyDescent="0.35">
      <c r="A1107" s="16"/>
      <c r="B1107" s="17"/>
      <c r="C1107" s="17"/>
      <c r="D1107" s="17"/>
      <c r="E1107" s="17"/>
      <c r="F1107" s="24"/>
      <c r="G1107" s="17"/>
      <c r="H1107" s="40"/>
      <c r="I1107" s="65"/>
    </row>
    <row r="1108" spans="1:9" ht="29.5" customHeight="1" x14ac:dyDescent="0.35">
      <c r="A1108" s="16"/>
      <c r="B1108" s="17"/>
      <c r="C1108" s="17"/>
      <c r="D1108" s="17"/>
      <c r="E1108" s="17"/>
      <c r="F1108" s="24"/>
      <c r="G1108" s="17"/>
      <c r="H1108" s="40"/>
      <c r="I1108" s="65"/>
    </row>
    <row r="1109" spans="1:9" ht="29.5" customHeight="1" x14ac:dyDescent="0.35">
      <c r="A1109" s="16"/>
      <c r="B1109" s="17"/>
      <c r="C1109" s="17"/>
      <c r="D1109" s="17"/>
      <c r="E1109" s="17"/>
      <c r="F1109" s="24"/>
      <c r="G1109" s="17"/>
      <c r="H1109" s="40"/>
      <c r="I1109" s="65"/>
    </row>
    <row r="1110" spans="1:9" ht="29.5" customHeight="1" x14ac:dyDescent="0.35">
      <c r="A1110" s="16"/>
      <c r="B1110" s="17"/>
      <c r="C1110" s="17"/>
      <c r="D1110" s="17"/>
      <c r="E1110" s="17"/>
      <c r="F1110" s="24"/>
      <c r="G1110" s="17"/>
      <c r="H1110" s="40"/>
      <c r="I1110" s="65"/>
    </row>
    <row r="1111" spans="1:9" ht="29.5" customHeight="1" x14ac:dyDescent="0.35">
      <c r="A1111" s="16"/>
      <c r="B1111" s="17"/>
      <c r="C1111" s="17"/>
      <c r="D1111" s="17"/>
      <c r="E1111" s="17"/>
      <c r="F1111" s="24"/>
      <c r="G1111" s="17"/>
      <c r="H1111" s="40"/>
      <c r="I1111" s="65"/>
    </row>
    <row r="1112" spans="1:9" ht="29.5" customHeight="1" x14ac:dyDescent="0.35">
      <c r="A1112" s="16"/>
      <c r="B1112" s="17"/>
      <c r="C1112" s="17"/>
      <c r="D1112" s="17"/>
      <c r="E1112" s="17"/>
      <c r="F1112" s="24"/>
      <c r="G1112" s="17"/>
      <c r="H1112" s="40"/>
      <c r="I1112" s="65"/>
    </row>
    <row r="1113" spans="1:9" ht="29.5" customHeight="1" x14ac:dyDescent="0.35">
      <c r="A1113" s="16"/>
      <c r="B1113" s="17"/>
      <c r="C1113" s="17"/>
      <c r="D1113" s="17"/>
      <c r="E1113" s="17"/>
      <c r="F1113" s="24"/>
      <c r="G1113" s="17"/>
      <c r="H1113" s="40"/>
      <c r="I1113" s="65"/>
    </row>
    <row r="1114" spans="1:9" ht="29.5" customHeight="1" x14ac:dyDescent="0.35">
      <c r="A1114" s="16"/>
      <c r="B1114" s="17"/>
      <c r="C1114" s="17"/>
      <c r="D1114" s="17"/>
      <c r="E1114" s="17"/>
      <c r="F1114" s="24"/>
      <c r="G1114" s="17"/>
      <c r="H1114" s="40"/>
      <c r="I1114" s="65"/>
    </row>
    <row r="1115" spans="1:9" ht="29.5" customHeight="1" x14ac:dyDescent="0.35">
      <c r="A1115" s="16"/>
      <c r="B1115" s="17"/>
      <c r="C1115" s="17"/>
      <c r="D1115" s="17"/>
      <c r="E1115" s="17"/>
      <c r="F1115" s="24"/>
      <c r="G1115" s="17"/>
      <c r="H1115" s="40"/>
      <c r="I1115" s="65"/>
    </row>
    <row r="1116" spans="1:9" ht="29.5" customHeight="1" x14ac:dyDescent="0.35">
      <c r="A1116" s="16"/>
      <c r="B1116" s="17"/>
      <c r="C1116" s="17"/>
      <c r="D1116" s="17"/>
      <c r="E1116" s="17"/>
      <c r="F1116" s="24"/>
      <c r="G1116" s="17"/>
      <c r="H1116" s="40"/>
      <c r="I1116" s="65"/>
    </row>
    <row r="1117" spans="1:9" ht="29.5" customHeight="1" x14ac:dyDescent="0.35">
      <c r="A1117" s="16"/>
      <c r="B1117" s="17"/>
      <c r="C1117" s="17"/>
      <c r="D1117" s="17"/>
      <c r="E1117" s="17"/>
      <c r="F1117" s="24"/>
      <c r="G1117" s="17"/>
      <c r="H1117" s="40"/>
      <c r="I1117" s="65"/>
    </row>
    <row r="1118" spans="1:9" ht="29.5" customHeight="1" x14ac:dyDescent="0.35">
      <c r="A1118" s="16"/>
      <c r="B1118" s="17"/>
      <c r="C1118" s="17"/>
      <c r="D1118" s="17"/>
      <c r="E1118" s="17"/>
      <c r="F1118" s="24"/>
      <c r="G1118" s="17"/>
      <c r="H1118" s="40"/>
      <c r="I1118" s="65"/>
    </row>
    <row r="1119" spans="1:9" ht="29.5" customHeight="1" x14ac:dyDescent="0.35">
      <c r="A1119" s="16"/>
      <c r="B1119" s="17"/>
      <c r="C1119" s="17"/>
      <c r="D1119" s="17"/>
      <c r="E1119" s="17"/>
      <c r="F1119" s="24"/>
      <c r="G1119" s="17"/>
      <c r="H1119" s="40"/>
      <c r="I1119" s="65"/>
    </row>
    <row r="1120" spans="1:9" ht="29.5" customHeight="1" x14ac:dyDescent="0.35">
      <c r="A1120" s="16"/>
      <c r="B1120" s="17"/>
      <c r="C1120" s="17"/>
      <c r="D1120" s="17"/>
      <c r="E1120" s="17"/>
      <c r="F1120" s="24"/>
      <c r="G1120" s="17"/>
      <c r="H1120" s="40"/>
      <c r="I1120" s="65"/>
    </row>
    <row r="1121" spans="1:9" ht="29.5" customHeight="1" x14ac:dyDescent="0.35">
      <c r="A1121" s="16"/>
      <c r="B1121" s="17"/>
      <c r="C1121" s="17"/>
      <c r="D1121" s="17"/>
      <c r="E1121" s="17"/>
      <c r="F1121" s="24"/>
      <c r="G1121" s="17"/>
      <c r="H1121" s="40"/>
      <c r="I1121" s="65"/>
    </row>
    <row r="1122" spans="1:9" ht="29.5" customHeight="1" x14ac:dyDescent="0.35">
      <c r="A1122" s="16"/>
      <c r="B1122" s="17"/>
      <c r="C1122" s="17"/>
      <c r="D1122" s="17"/>
      <c r="E1122" s="17"/>
      <c r="F1122" s="24"/>
      <c r="G1122" s="17"/>
      <c r="H1122" s="40"/>
      <c r="I1122" s="65"/>
    </row>
    <row r="1123" spans="1:9" ht="29.5" customHeight="1" x14ac:dyDescent="0.35">
      <c r="A1123" s="16"/>
      <c r="B1123" s="17"/>
      <c r="C1123" s="17"/>
      <c r="D1123" s="17"/>
      <c r="E1123" s="17"/>
      <c r="F1123" s="24"/>
      <c r="G1123" s="17"/>
      <c r="H1123" s="40"/>
      <c r="I1123" s="65"/>
    </row>
    <row r="1124" spans="1:9" ht="29.5" customHeight="1" x14ac:dyDescent="0.35">
      <c r="A1124" s="16"/>
      <c r="B1124" s="17"/>
      <c r="C1124" s="17"/>
      <c r="D1124" s="17"/>
      <c r="E1124" s="17"/>
      <c r="F1124" s="24"/>
      <c r="G1124" s="17"/>
      <c r="H1124" s="40"/>
      <c r="I1124" s="65"/>
    </row>
    <row r="1125" spans="1:9" ht="29.5" customHeight="1" x14ac:dyDescent="0.35">
      <c r="A1125" s="16"/>
      <c r="B1125" s="17"/>
      <c r="C1125" s="17"/>
      <c r="D1125" s="17"/>
      <c r="E1125" s="17"/>
      <c r="F1125" s="24"/>
      <c r="G1125" s="17"/>
      <c r="H1125" s="40"/>
      <c r="I1125" s="65"/>
    </row>
    <row r="1126" spans="1:9" ht="29.5" customHeight="1" x14ac:dyDescent="0.35">
      <c r="A1126" s="16"/>
      <c r="B1126" s="17"/>
      <c r="C1126" s="17"/>
      <c r="D1126" s="17"/>
      <c r="E1126" s="17"/>
      <c r="F1126" s="24"/>
      <c r="G1126" s="17"/>
      <c r="H1126" s="40"/>
      <c r="I1126" s="65"/>
    </row>
    <row r="1127" spans="1:9" ht="29.5" customHeight="1" x14ac:dyDescent="0.35">
      <c r="A1127" s="16"/>
      <c r="B1127" s="17"/>
      <c r="C1127" s="17"/>
      <c r="D1127" s="17"/>
      <c r="E1127" s="17"/>
      <c r="F1127" s="24"/>
      <c r="G1127" s="17"/>
      <c r="H1127" s="40"/>
      <c r="I1127" s="65"/>
    </row>
    <row r="1128" spans="1:9" ht="29.5" customHeight="1" x14ac:dyDescent="0.35">
      <c r="A1128" s="16"/>
      <c r="B1128" s="17"/>
      <c r="C1128" s="17"/>
      <c r="D1128" s="17"/>
      <c r="E1128" s="17"/>
      <c r="F1128" s="24"/>
      <c r="G1128" s="17"/>
      <c r="H1128" s="40"/>
      <c r="I1128" s="65"/>
    </row>
    <row r="1129" spans="1:9" ht="29.5" customHeight="1" x14ac:dyDescent="0.35">
      <c r="A1129" s="16"/>
      <c r="B1129" s="17"/>
      <c r="C1129" s="17"/>
      <c r="D1129" s="17"/>
      <c r="E1129" s="17"/>
      <c r="F1129" s="24"/>
      <c r="G1129" s="17"/>
      <c r="H1129" s="40"/>
      <c r="I1129" s="65"/>
    </row>
    <row r="1130" spans="1:9" ht="29.5" customHeight="1" x14ac:dyDescent="0.35">
      <c r="A1130" s="16"/>
      <c r="B1130" s="17"/>
      <c r="C1130" s="17"/>
      <c r="D1130" s="17"/>
      <c r="E1130" s="17"/>
      <c r="F1130" s="24"/>
      <c r="G1130" s="17"/>
      <c r="H1130" s="40"/>
      <c r="I1130" s="65"/>
    </row>
    <row r="1131" spans="1:9" ht="29.5" customHeight="1" x14ac:dyDescent="0.35">
      <c r="A1131" s="16"/>
      <c r="B1131" s="17"/>
      <c r="C1131" s="17"/>
      <c r="D1131" s="17"/>
      <c r="E1131" s="17"/>
      <c r="F1131" s="24"/>
      <c r="G1131" s="17"/>
      <c r="H1131" s="40"/>
      <c r="I1131" s="65"/>
    </row>
    <row r="1132" spans="1:9" ht="29.5" customHeight="1" x14ac:dyDescent="0.35">
      <c r="A1132" s="16"/>
      <c r="B1132" s="17"/>
      <c r="C1132" s="17"/>
      <c r="D1132" s="17"/>
      <c r="E1132" s="17"/>
      <c r="F1132" s="24"/>
      <c r="G1132" s="17"/>
      <c r="H1132" s="40"/>
      <c r="I1132" s="65"/>
    </row>
    <row r="1133" spans="1:9" ht="29.5" customHeight="1" x14ac:dyDescent="0.35">
      <c r="A1133" s="16"/>
      <c r="B1133" s="17"/>
      <c r="C1133" s="17"/>
      <c r="D1133" s="17"/>
      <c r="E1133" s="17"/>
      <c r="F1133" s="24"/>
      <c r="G1133" s="17"/>
      <c r="H1133" s="40"/>
      <c r="I1133" s="65"/>
    </row>
    <row r="1134" spans="1:9" ht="29.5" customHeight="1" x14ac:dyDescent="0.35">
      <c r="A1134" s="16"/>
      <c r="B1134" s="17"/>
      <c r="C1134" s="17"/>
      <c r="D1134" s="17"/>
      <c r="E1134" s="17"/>
      <c r="F1134" s="24"/>
      <c r="G1134" s="17"/>
      <c r="H1134" s="40"/>
      <c r="I1134" s="65"/>
    </row>
    <row r="1135" spans="1:9" ht="29.5" customHeight="1" x14ac:dyDescent="0.35">
      <c r="A1135" s="16"/>
      <c r="B1135" s="17"/>
      <c r="C1135" s="17"/>
      <c r="D1135" s="17"/>
      <c r="E1135" s="17"/>
      <c r="F1135" s="24"/>
      <c r="G1135" s="17"/>
      <c r="H1135" s="40"/>
      <c r="I1135" s="65"/>
    </row>
    <row r="1136" spans="1:9" ht="29.5" customHeight="1" x14ac:dyDescent="0.35">
      <c r="A1136" s="16"/>
      <c r="B1136" s="17"/>
      <c r="C1136" s="17"/>
      <c r="D1136" s="17"/>
      <c r="E1136" s="17"/>
      <c r="F1136" s="24"/>
      <c r="G1136" s="17"/>
      <c r="H1136" s="40"/>
      <c r="I1136" s="65"/>
    </row>
    <row r="1137" spans="1:9" ht="29.5" customHeight="1" x14ac:dyDescent="0.35">
      <c r="A1137" s="16"/>
      <c r="B1137" s="17"/>
      <c r="C1137" s="17"/>
      <c r="D1137" s="17"/>
      <c r="E1137" s="17"/>
      <c r="F1137" s="24"/>
      <c r="G1137" s="17"/>
      <c r="H1137" s="40"/>
      <c r="I1137" s="65"/>
    </row>
    <row r="1138" spans="1:9" ht="29.5" customHeight="1" x14ac:dyDescent="0.35">
      <c r="A1138" s="16"/>
      <c r="B1138" s="17"/>
      <c r="C1138" s="17"/>
      <c r="D1138" s="17"/>
      <c r="E1138" s="17"/>
      <c r="F1138" s="24"/>
      <c r="G1138" s="17"/>
      <c r="H1138" s="40"/>
      <c r="I1138" s="65"/>
    </row>
    <row r="1139" spans="1:9" ht="29.5" customHeight="1" x14ac:dyDescent="0.35">
      <c r="A1139" s="16"/>
      <c r="B1139" s="17"/>
      <c r="C1139" s="17"/>
      <c r="D1139" s="17"/>
      <c r="E1139" s="17"/>
      <c r="F1139" s="24"/>
      <c r="G1139" s="17"/>
      <c r="H1139" s="40"/>
      <c r="I1139" s="65"/>
    </row>
    <row r="1140" spans="1:9" ht="29.5" customHeight="1" x14ac:dyDescent="0.35">
      <c r="A1140" s="16"/>
      <c r="B1140" s="17"/>
      <c r="C1140" s="17"/>
      <c r="D1140" s="17"/>
      <c r="E1140" s="17"/>
      <c r="F1140" s="24"/>
      <c r="G1140" s="17"/>
      <c r="H1140" s="40"/>
      <c r="I1140" s="65"/>
    </row>
    <row r="1141" spans="1:9" ht="29.5" customHeight="1" x14ac:dyDescent="0.35">
      <c r="A1141" s="16"/>
      <c r="B1141" s="17"/>
      <c r="C1141" s="17"/>
      <c r="D1141" s="17"/>
      <c r="E1141" s="17"/>
      <c r="F1141" s="24"/>
      <c r="G1141" s="17"/>
      <c r="H1141" s="40"/>
      <c r="I1141" s="65"/>
    </row>
    <row r="1142" spans="1:9" ht="29.5" customHeight="1" x14ac:dyDescent="0.35">
      <c r="A1142" s="16"/>
      <c r="B1142" s="17"/>
      <c r="C1142" s="17"/>
      <c r="D1142" s="17"/>
      <c r="E1142" s="17"/>
      <c r="F1142" s="24"/>
      <c r="G1142" s="17"/>
      <c r="H1142" s="40"/>
      <c r="I1142" s="65"/>
    </row>
    <row r="1143" spans="1:9" ht="29.5" customHeight="1" x14ac:dyDescent="0.35">
      <c r="A1143" s="16"/>
      <c r="B1143" s="17"/>
      <c r="C1143" s="17"/>
      <c r="D1143" s="17"/>
      <c r="E1143" s="17"/>
      <c r="F1143" s="24"/>
      <c r="G1143" s="17"/>
      <c r="H1143" s="40"/>
      <c r="I1143" s="65"/>
    </row>
    <row r="1144" spans="1:9" ht="29.5" customHeight="1" x14ac:dyDescent="0.35">
      <c r="A1144" s="16"/>
      <c r="B1144" s="17"/>
      <c r="C1144" s="17"/>
      <c r="D1144" s="17"/>
      <c r="E1144" s="17"/>
      <c r="F1144" s="24"/>
      <c r="G1144" s="17"/>
      <c r="H1144" s="40"/>
      <c r="I1144" s="65"/>
    </row>
    <row r="1145" spans="1:9" ht="29.5" customHeight="1" x14ac:dyDescent="0.35">
      <c r="A1145" s="16"/>
      <c r="B1145" s="17"/>
      <c r="C1145" s="17"/>
      <c r="D1145" s="17"/>
      <c r="E1145" s="17"/>
      <c r="F1145" s="24"/>
      <c r="G1145" s="17"/>
      <c r="H1145" s="40"/>
      <c r="I1145" s="65"/>
    </row>
    <row r="1146" spans="1:9" ht="29.5" customHeight="1" x14ac:dyDescent="0.35">
      <c r="A1146" s="16"/>
      <c r="B1146" s="17"/>
      <c r="C1146" s="17"/>
      <c r="D1146" s="17"/>
      <c r="E1146" s="17"/>
      <c r="F1146" s="24"/>
      <c r="G1146" s="17"/>
      <c r="H1146" s="40"/>
      <c r="I1146" s="65"/>
    </row>
    <row r="1147" spans="1:9" ht="29.5" customHeight="1" x14ac:dyDescent="0.35">
      <c r="A1147" s="16"/>
      <c r="B1147" s="17"/>
      <c r="C1147" s="17"/>
      <c r="D1147" s="17"/>
      <c r="E1147" s="17"/>
      <c r="F1147" s="24"/>
      <c r="G1147" s="17"/>
      <c r="H1147" s="40"/>
      <c r="I1147" s="65"/>
    </row>
    <row r="1148" spans="1:9" ht="29.5" customHeight="1" x14ac:dyDescent="0.35">
      <c r="A1148" s="16"/>
      <c r="B1148" s="17"/>
      <c r="C1148" s="17"/>
      <c r="D1148" s="17"/>
      <c r="E1148" s="17"/>
      <c r="F1148" s="24"/>
      <c r="G1148" s="17"/>
      <c r="H1148" s="40"/>
      <c r="I1148" s="65"/>
    </row>
    <row r="1149" spans="1:9" ht="29.5" customHeight="1" x14ac:dyDescent="0.35">
      <c r="A1149" s="16"/>
      <c r="B1149" s="17"/>
      <c r="C1149" s="17"/>
      <c r="D1149" s="17"/>
      <c r="E1149" s="17"/>
      <c r="F1149" s="24"/>
      <c r="G1149" s="17"/>
      <c r="H1149" s="40"/>
      <c r="I1149" s="65"/>
    </row>
    <row r="1150" spans="1:9" ht="29.5" customHeight="1" x14ac:dyDescent="0.35">
      <c r="A1150" s="16"/>
      <c r="B1150" s="17"/>
      <c r="C1150" s="17"/>
      <c r="D1150" s="17"/>
      <c r="E1150" s="17"/>
      <c r="F1150" s="24"/>
      <c r="G1150" s="17"/>
      <c r="H1150" s="40"/>
      <c r="I1150" s="65"/>
    </row>
    <row r="1151" spans="1:9" ht="29.5" customHeight="1" x14ac:dyDescent="0.35">
      <c r="A1151" s="16"/>
      <c r="B1151" s="17"/>
      <c r="C1151" s="17"/>
      <c r="D1151" s="17"/>
      <c r="E1151" s="17"/>
      <c r="F1151" s="24"/>
      <c r="G1151" s="17"/>
      <c r="H1151" s="40"/>
      <c r="I1151" s="65"/>
    </row>
    <row r="1152" spans="1:9" ht="29.5" customHeight="1" x14ac:dyDescent="0.35">
      <c r="A1152" s="16"/>
      <c r="B1152" s="17"/>
      <c r="C1152" s="17"/>
      <c r="D1152" s="17"/>
      <c r="E1152" s="17"/>
      <c r="F1152" s="24"/>
      <c r="G1152" s="17"/>
      <c r="H1152" s="40"/>
      <c r="I1152" s="65"/>
    </row>
    <row r="1153" spans="1:9" ht="29.5" customHeight="1" x14ac:dyDescent="0.35">
      <c r="A1153" s="16"/>
      <c r="B1153" s="17"/>
      <c r="C1153" s="17"/>
      <c r="D1153" s="17"/>
      <c r="E1153" s="17"/>
      <c r="F1153" s="24"/>
      <c r="G1153" s="17"/>
      <c r="H1153" s="40"/>
      <c r="I1153" s="65"/>
    </row>
    <row r="1154" spans="1:9" ht="29.5" customHeight="1" x14ac:dyDescent="0.35">
      <c r="A1154" s="16"/>
      <c r="B1154" s="17"/>
      <c r="C1154" s="17"/>
      <c r="D1154" s="17"/>
      <c r="E1154" s="17"/>
      <c r="F1154" s="24"/>
      <c r="G1154" s="17"/>
      <c r="H1154" s="40"/>
      <c r="I1154" s="65"/>
    </row>
    <row r="1155" spans="1:9" ht="29.5" customHeight="1" x14ac:dyDescent="0.35">
      <c r="A1155" s="16"/>
      <c r="B1155" s="17"/>
      <c r="C1155" s="17"/>
      <c r="D1155" s="17"/>
      <c r="E1155" s="17"/>
      <c r="F1155" s="24"/>
      <c r="G1155" s="17"/>
      <c r="H1155" s="40"/>
      <c r="I1155" s="65"/>
    </row>
    <row r="1156" spans="1:9" ht="29.5" customHeight="1" x14ac:dyDescent="0.35">
      <c r="A1156" s="16"/>
      <c r="B1156" s="17"/>
      <c r="C1156" s="17"/>
      <c r="D1156" s="17"/>
      <c r="E1156" s="17"/>
      <c r="F1156" s="24"/>
      <c r="G1156" s="17"/>
      <c r="H1156" s="40"/>
      <c r="I1156" s="65"/>
    </row>
    <row r="1157" spans="1:9" ht="29.5" customHeight="1" x14ac:dyDescent="0.35">
      <c r="A1157" s="16"/>
      <c r="B1157" s="17"/>
      <c r="C1157" s="17"/>
      <c r="D1157" s="17"/>
      <c r="E1157" s="17"/>
      <c r="F1157" s="24"/>
      <c r="G1157" s="17"/>
      <c r="H1157" s="40"/>
      <c r="I1157" s="65"/>
    </row>
    <row r="1158" spans="1:9" ht="29.5" customHeight="1" x14ac:dyDescent="0.35">
      <c r="A1158" s="16"/>
      <c r="B1158" s="17"/>
      <c r="C1158" s="17"/>
      <c r="D1158" s="17"/>
      <c r="E1158" s="17"/>
      <c r="F1158" s="24"/>
      <c r="G1158" s="17"/>
      <c r="H1158" s="40"/>
      <c r="I1158" s="65"/>
    </row>
    <row r="1159" spans="1:9" ht="29.5" customHeight="1" x14ac:dyDescent="0.35">
      <c r="A1159" s="16"/>
      <c r="B1159" s="17"/>
      <c r="C1159" s="17"/>
      <c r="D1159" s="17"/>
      <c r="E1159" s="17"/>
      <c r="F1159" s="24"/>
      <c r="G1159" s="17"/>
      <c r="H1159" s="40"/>
      <c r="I1159" s="65"/>
    </row>
    <row r="1160" spans="1:9" ht="29.5" customHeight="1" x14ac:dyDescent="0.35">
      <c r="A1160" s="16"/>
      <c r="B1160" s="17"/>
      <c r="C1160" s="17"/>
      <c r="D1160" s="17"/>
      <c r="E1160" s="17"/>
      <c r="F1160" s="24"/>
      <c r="G1160" s="17"/>
      <c r="H1160" s="40"/>
      <c r="I1160" s="65"/>
    </row>
    <row r="1161" spans="1:9" ht="29.5" customHeight="1" x14ac:dyDescent="0.35">
      <c r="A1161" s="16"/>
      <c r="B1161" s="17"/>
      <c r="C1161" s="17"/>
      <c r="D1161" s="17"/>
      <c r="E1161" s="17"/>
      <c r="F1161" s="24"/>
      <c r="G1161" s="17"/>
      <c r="H1161" s="40"/>
      <c r="I1161" s="65"/>
    </row>
    <row r="1162" spans="1:9" ht="29.5" customHeight="1" x14ac:dyDescent="0.35">
      <c r="A1162" s="16"/>
      <c r="B1162" s="17"/>
      <c r="C1162" s="17"/>
      <c r="D1162" s="17"/>
      <c r="E1162" s="17"/>
      <c r="F1162" s="24"/>
      <c r="G1162" s="17"/>
      <c r="H1162" s="40"/>
      <c r="I1162" s="65"/>
    </row>
    <row r="1163" spans="1:9" ht="29.5" customHeight="1" x14ac:dyDescent="0.35">
      <c r="A1163" s="16"/>
      <c r="B1163" s="17"/>
      <c r="C1163" s="17"/>
      <c r="D1163" s="17"/>
      <c r="E1163" s="17"/>
      <c r="F1163" s="24"/>
      <c r="G1163" s="17"/>
      <c r="H1163" s="40"/>
      <c r="I1163" s="65"/>
    </row>
    <row r="1164" spans="1:9" ht="29.5" customHeight="1" x14ac:dyDescent="0.35">
      <c r="A1164" s="16"/>
      <c r="B1164" s="17"/>
      <c r="C1164" s="17"/>
      <c r="D1164" s="17"/>
      <c r="E1164" s="17"/>
      <c r="F1164" s="24"/>
      <c r="G1164" s="17"/>
      <c r="H1164" s="40"/>
      <c r="I1164" s="65"/>
    </row>
    <row r="1165" spans="1:9" ht="29.5" customHeight="1" x14ac:dyDescent="0.35">
      <c r="A1165" s="16"/>
      <c r="B1165" s="17"/>
      <c r="C1165" s="17"/>
      <c r="D1165" s="17"/>
      <c r="E1165" s="17"/>
      <c r="F1165" s="24"/>
      <c r="G1165" s="17"/>
      <c r="H1165" s="40"/>
      <c r="I1165" s="65"/>
    </row>
    <row r="1166" spans="1:9" ht="29.5" customHeight="1" x14ac:dyDescent="0.35">
      <c r="A1166" s="16"/>
      <c r="B1166" s="17"/>
      <c r="C1166" s="17"/>
      <c r="D1166" s="17"/>
      <c r="E1166" s="17"/>
      <c r="F1166" s="24"/>
      <c r="G1166" s="17"/>
      <c r="H1166" s="40"/>
      <c r="I1166" s="65"/>
    </row>
    <row r="1167" spans="1:9" ht="29.5" customHeight="1" x14ac:dyDescent="0.35">
      <c r="A1167" s="16"/>
      <c r="B1167" s="17"/>
      <c r="C1167" s="17"/>
      <c r="D1167" s="17"/>
      <c r="E1167" s="17"/>
      <c r="F1167" s="24"/>
      <c r="G1167" s="17"/>
      <c r="H1167" s="40"/>
      <c r="I1167" s="65"/>
    </row>
    <row r="1168" spans="1:9" ht="29.5" customHeight="1" x14ac:dyDescent="0.35">
      <c r="A1168" s="16"/>
      <c r="B1168" s="17"/>
      <c r="C1168" s="17"/>
      <c r="D1168" s="17"/>
      <c r="E1168" s="17"/>
      <c r="F1168" s="24"/>
      <c r="G1168" s="17"/>
      <c r="H1168" s="40"/>
      <c r="I1168" s="65"/>
    </row>
    <row r="1169" spans="1:9" ht="29.5" customHeight="1" x14ac:dyDescent="0.35">
      <c r="A1169" s="16"/>
      <c r="B1169" s="17"/>
      <c r="C1169" s="17"/>
      <c r="D1169" s="17"/>
      <c r="E1169" s="17"/>
      <c r="F1169" s="24"/>
      <c r="G1169" s="17"/>
      <c r="H1169" s="40"/>
      <c r="I1169" s="65"/>
    </row>
    <row r="1170" spans="1:9" ht="29.5" customHeight="1" x14ac:dyDescent="0.35">
      <c r="A1170" s="16"/>
      <c r="B1170" s="17"/>
      <c r="C1170" s="17"/>
      <c r="D1170" s="17"/>
      <c r="E1170" s="17"/>
      <c r="F1170" s="24"/>
      <c r="G1170" s="17"/>
      <c r="H1170" s="40"/>
      <c r="I1170" s="65"/>
    </row>
    <row r="1171" spans="1:9" ht="29.5" customHeight="1" x14ac:dyDescent="0.35">
      <c r="A1171" s="16"/>
      <c r="B1171" s="17"/>
      <c r="C1171" s="17"/>
      <c r="D1171" s="17"/>
      <c r="E1171" s="17"/>
      <c r="F1171" s="24"/>
      <c r="G1171" s="17"/>
      <c r="H1171" s="40"/>
      <c r="I1171" s="65"/>
    </row>
    <row r="1172" spans="1:9" ht="29.5" customHeight="1" x14ac:dyDescent="0.35">
      <c r="A1172" s="16"/>
      <c r="B1172" s="17"/>
      <c r="C1172" s="17"/>
      <c r="D1172" s="17"/>
      <c r="E1172" s="17"/>
      <c r="F1172" s="24"/>
      <c r="G1172" s="17"/>
      <c r="H1172" s="40"/>
      <c r="I1172" s="65"/>
    </row>
    <row r="1173" spans="1:9" ht="29.5" customHeight="1" x14ac:dyDescent="0.35">
      <c r="A1173" s="16"/>
      <c r="B1173" s="17"/>
      <c r="C1173" s="17"/>
      <c r="D1173" s="17"/>
      <c r="E1173" s="17"/>
      <c r="F1173" s="24"/>
      <c r="G1173" s="17"/>
      <c r="H1173" s="40"/>
      <c r="I1173" s="65"/>
    </row>
    <row r="1174" spans="1:9" ht="29.5" customHeight="1" x14ac:dyDescent="0.35">
      <c r="A1174" s="16"/>
      <c r="B1174" s="17"/>
      <c r="C1174" s="17"/>
      <c r="D1174" s="17"/>
      <c r="E1174" s="17"/>
      <c r="F1174" s="24"/>
      <c r="G1174" s="17"/>
      <c r="H1174" s="40"/>
      <c r="I1174" s="65"/>
    </row>
    <row r="1175" spans="1:9" ht="29.5" customHeight="1" x14ac:dyDescent="0.35">
      <c r="A1175" s="16"/>
      <c r="B1175" s="17"/>
      <c r="C1175" s="17"/>
      <c r="D1175" s="17"/>
      <c r="E1175" s="17"/>
      <c r="F1175" s="24"/>
      <c r="G1175" s="17"/>
      <c r="H1175" s="40"/>
      <c r="I1175" s="65"/>
    </row>
    <row r="1176" spans="1:9" ht="29.5" customHeight="1" x14ac:dyDescent="0.35">
      <c r="A1176" s="16"/>
      <c r="B1176" s="17"/>
      <c r="C1176" s="17"/>
      <c r="D1176" s="17"/>
      <c r="E1176" s="17"/>
      <c r="F1176" s="24"/>
      <c r="G1176" s="17"/>
      <c r="H1176" s="40"/>
      <c r="I1176" s="65"/>
    </row>
    <row r="1177" spans="1:9" ht="29.5" customHeight="1" x14ac:dyDescent="0.35">
      <c r="A1177" s="16"/>
      <c r="B1177" s="17"/>
      <c r="C1177" s="17"/>
      <c r="D1177" s="17"/>
      <c r="E1177" s="17"/>
      <c r="F1177" s="24"/>
      <c r="G1177" s="17"/>
      <c r="H1177" s="40"/>
      <c r="I1177" s="65"/>
    </row>
    <row r="1178" spans="1:9" ht="29.5" customHeight="1" x14ac:dyDescent="0.35">
      <c r="A1178" s="16"/>
      <c r="B1178" s="17"/>
      <c r="C1178" s="17"/>
      <c r="D1178" s="17"/>
      <c r="E1178" s="17"/>
      <c r="F1178" s="24"/>
      <c r="G1178" s="17"/>
      <c r="H1178" s="40"/>
      <c r="I1178" s="65"/>
    </row>
    <row r="1179" spans="1:9" ht="29.5" customHeight="1" x14ac:dyDescent="0.35">
      <c r="A1179" s="16"/>
      <c r="B1179" s="17"/>
      <c r="C1179" s="17"/>
      <c r="D1179" s="17"/>
      <c r="E1179" s="17"/>
      <c r="F1179" s="24"/>
      <c r="G1179" s="17"/>
      <c r="H1179" s="40"/>
      <c r="I1179" s="65"/>
    </row>
    <row r="1180" spans="1:9" ht="29.5" customHeight="1" x14ac:dyDescent="0.35">
      <c r="A1180" s="16"/>
      <c r="B1180" s="17"/>
      <c r="C1180" s="17"/>
      <c r="D1180" s="17"/>
      <c r="E1180" s="17"/>
      <c r="F1180" s="24"/>
      <c r="G1180" s="17"/>
      <c r="H1180" s="40"/>
      <c r="I1180" s="65"/>
    </row>
    <row r="1181" spans="1:9" ht="29.5" customHeight="1" x14ac:dyDescent="0.35">
      <c r="A1181" s="16"/>
      <c r="B1181" s="17"/>
      <c r="C1181" s="17"/>
      <c r="D1181" s="17"/>
      <c r="E1181" s="17"/>
      <c r="F1181" s="24"/>
      <c r="G1181" s="17"/>
      <c r="H1181" s="40"/>
      <c r="I1181" s="65"/>
    </row>
    <row r="1182" spans="1:9" ht="29.5" customHeight="1" x14ac:dyDescent="0.35">
      <c r="A1182" s="16"/>
      <c r="B1182" s="17"/>
      <c r="C1182" s="17"/>
      <c r="D1182" s="17"/>
      <c r="E1182" s="17"/>
      <c r="F1182" s="24"/>
      <c r="G1182" s="17"/>
      <c r="H1182" s="40"/>
      <c r="I1182" s="65"/>
    </row>
    <row r="1183" spans="1:9" ht="29.5" customHeight="1" x14ac:dyDescent="0.35">
      <c r="A1183" s="16"/>
      <c r="B1183" s="17"/>
      <c r="C1183" s="17"/>
      <c r="D1183" s="17"/>
      <c r="E1183" s="17"/>
      <c r="F1183" s="24"/>
      <c r="G1183" s="17"/>
      <c r="H1183" s="40"/>
      <c r="I1183" s="65"/>
    </row>
    <row r="1184" spans="1:9" ht="29.5" customHeight="1" x14ac:dyDescent="0.35">
      <c r="A1184" s="16"/>
      <c r="B1184" s="17"/>
      <c r="C1184" s="17"/>
      <c r="D1184" s="17"/>
      <c r="E1184" s="17"/>
      <c r="F1184" s="24"/>
      <c r="G1184" s="17"/>
      <c r="H1184" s="40"/>
      <c r="I1184" s="65"/>
    </row>
    <row r="1185" spans="1:9" ht="29.5" customHeight="1" x14ac:dyDescent="0.35">
      <c r="A1185" s="16"/>
      <c r="B1185" s="17"/>
      <c r="C1185" s="17"/>
      <c r="D1185" s="17"/>
      <c r="E1185" s="17"/>
      <c r="F1185" s="24"/>
      <c r="G1185" s="17"/>
      <c r="H1185" s="40"/>
      <c r="I1185" s="65"/>
    </row>
    <row r="1186" spans="1:9" ht="29.5" customHeight="1" x14ac:dyDescent="0.35">
      <c r="A1186" s="16"/>
      <c r="B1186" s="17"/>
      <c r="C1186" s="17"/>
      <c r="D1186" s="17"/>
      <c r="E1186" s="17"/>
      <c r="F1186" s="24"/>
      <c r="G1186" s="17"/>
      <c r="H1186" s="40"/>
      <c r="I1186" s="65"/>
    </row>
    <row r="1187" spans="1:9" ht="29.5" customHeight="1" x14ac:dyDescent="0.35">
      <c r="A1187" s="16"/>
      <c r="B1187" s="17"/>
      <c r="C1187" s="17"/>
      <c r="D1187" s="17"/>
      <c r="E1187" s="17"/>
      <c r="F1187" s="24"/>
      <c r="G1187" s="17"/>
      <c r="H1187" s="40"/>
      <c r="I1187" s="65"/>
    </row>
    <row r="1188" spans="1:9" ht="29.5" customHeight="1" x14ac:dyDescent="0.35">
      <c r="A1188" s="16"/>
      <c r="B1188" s="17"/>
      <c r="C1188" s="17"/>
      <c r="D1188" s="17"/>
      <c r="E1188" s="17"/>
      <c r="F1188" s="24"/>
      <c r="G1188" s="17"/>
      <c r="H1188" s="40"/>
      <c r="I1188" s="65"/>
    </row>
    <row r="1189" spans="1:9" ht="29.5" customHeight="1" x14ac:dyDescent="0.35">
      <c r="A1189" s="16"/>
      <c r="B1189" s="17"/>
      <c r="C1189" s="17"/>
      <c r="D1189" s="17"/>
      <c r="E1189" s="17"/>
      <c r="F1189" s="24"/>
      <c r="G1189" s="17"/>
      <c r="H1189" s="40"/>
      <c r="I1189" s="65"/>
    </row>
    <row r="1190" spans="1:9" ht="29.5" customHeight="1" x14ac:dyDescent="0.35">
      <c r="A1190" s="16"/>
      <c r="B1190" s="17"/>
      <c r="C1190" s="17"/>
      <c r="D1190" s="17"/>
      <c r="E1190" s="17"/>
      <c r="F1190" s="24"/>
      <c r="G1190" s="17"/>
      <c r="H1190" s="40"/>
      <c r="I1190" s="65"/>
    </row>
    <row r="1191" spans="1:9" ht="29.5" customHeight="1" x14ac:dyDescent="0.35">
      <c r="A1191" s="16"/>
      <c r="B1191" s="17"/>
      <c r="C1191" s="17"/>
      <c r="D1191" s="17"/>
      <c r="E1191" s="17"/>
      <c r="F1191" s="24"/>
      <c r="G1191" s="17"/>
      <c r="H1191" s="40"/>
      <c r="I1191" s="65"/>
    </row>
    <row r="1192" spans="1:9" ht="29.5" customHeight="1" x14ac:dyDescent="0.35">
      <c r="A1192" s="16"/>
      <c r="B1192" s="17"/>
      <c r="C1192" s="17"/>
      <c r="D1192" s="17"/>
      <c r="E1192" s="17"/>
      <c r="F1192" s="24"/>
      <c r="G1192" s="17"/>
      <c r="H1192" s="40"/>
      <c r="I1192" s="65"/>
    </row>
    <row r="1193" spans="1:9" ht="29.5" customHeight="1" x14ac:dyDescent="0.35">
      <c r="A1193" s="16"/>
      <c r="B1193" s="17"/>
      <c r="C1193" s="17"/>
      <c r="D1193" s="17"/>
      <c r="E1193" s="17"/>
      <c r="F1193" s="24"/>
      <c r="G1193" s="17"/>
      <c r="H1193" s="40"/>
      <c r="I1193" s="65"/>
    </row>
    <row r="1194" spans="1:9" ht="29.5" customHeight="1" x14ac:dyDescent="0.35">
      <c r="A1194" s="16"/>
      <c r="B1194" s="17"/>
      <c r="C1194" s="17"/>
      <c r="D1194" s="17"/>
      <c r="E1194" s="17"/>
      <c r="F1194" s="24"/>
      <c r="G1194" s="17"/>
      <c r="H1194" s="40"/>
      <c r="I1194" s="65"/>
    </row>
    <row r="1195" spans="1:9" ht="29.5" customHeight="1" x14ac:dyDescent="0.35">
      <c r="A1195" s="16"/>
      <c r="B1195" s="17"/>
      <c r="C1195" s="17"/>
      <c r="D1195" s="17"/>
      <c r="E1195" s="17"/>
      <c r="F1195" s="24"/>
      <c r="G1195" s="17"/>
      <c r="H1195" s="40"/>
      <c r="I1195" s="65"/>
    </row>
    <row r="1196" spans="1:9" ht="29.5" customHeight="1" x14ac:dyDescent="0.35">
      <c r="A1196" s="16"/>
      <c r="B1196" s="17"/>
      <c r="C1196" s="17"/>
      <c r="D1196" s="17"/>
      <c r="E1196" s="17"/>
      <c r="F1196" s="24"/>
      <c r="G1196" s="17"/>
      <c r="H1196" s="40"/>
      <c r="I1196" s="65"/>
    </row>
    <row r="1197" spans="1:9" ht="29.5" customHeight="1" x14ac:dyDescent="0.35">
      <c r="A1197" s="16"/>
      <c r="B1197" s="17"/>
      <c r="C1197" s="17"/>
      <c r="D1197" s="17"/>
      <c r="E1197" s="17"/>
      <c r="F1197" s="24"/>
      <c r="G1197" s="17"/>
      <c r="H1197" s="40"/>
      <c r="I1197" s="65"/>
    </row>
    <row r="1198" spans="1:9" ht="29.5" customHeight="1" x14ac:dyDescent="0.35">
      <c r="A1198" s="16"/>
      <c r="B1198" s="17"/>
      <c r="C1198" s="17"/>
      <c r="D1198" s="17"/>
      <c r="E1198" s="17"/>
      <c r="F1198" s="24"/>
      <c r="G1198" s="17"/>
      <c r="H1198" s="40"/>
      <c r="I1198" s="65"/>
    </row>
    <row r="1199" spans="1:9" ht="29.5" customHeight="1" x14ac:dyDescent="0.35">
      <c r="A1199" s="16"/>
      <c r="B1199" s="17"/>
      <c r="C1199" s="17"/>
      <c r="D1199" s="17"/>
      <c r="E1199" s="17"/>
      <c r="F1199" s="24"/>
      <c r="G1199" s="17"/>
      <c r="H1199" s="40"/>
      <c r="I1199" s="65"/>
    </row>
    <row r="1200" spans="1:9" ht="29.5" customHeight="1" x14ac:dyDescent="0.35">
      <c r="A1200" s="16"/>
      <c r="B1200" s="17"/>
      <c r="C1200" s="17"/>
      <c r="D1200" s="17"/>
      <c r="E1200" s="17"/>
      <c r="F1200" s="24"/>
      <c r="G1200" s="17"/>
      <c r="H1200" s="40"/>
      <c r="I1200" s="65"/>
    </row>
    <row r="1201" spans="1:9" ht="29.5" customHeight="1" x14ac:dyDescent="0.35">
      <c r="A1201" s="16"/>
      <c r="B1201" s="17"/>
      <c r="C1201" s="17"/>
      <c r="D1201" s="17"/>
      <c r="E1201" s="17"/>
      <c r="F1201" s="24"/>
      <c r="G1201" s="17"/>
      <c r="H1201" s="40"/>
      <c r="I1201" s="65"/>
    </row>
    <row r="1202" spans="1:9" ht="29.5" customHeight="1" x14ac:dyDescent="0.35">
      <c r="A1202" s="16"/>
      <c r="B1202" s="17"/>
      <c r="C1202" s="17"/>
      <c r="D1202" s="17"/>
      <c r="E1202" s="17"/>
      <c r="F1202" s="24"/>
      <c r="G1202" s="17"/>
      <c r="H1202" s="40"/>
      <c r="I1202" s="65"/>
    </row>
    <row r="1203" spans="1:9" ht="29.5" customHeight="1" x14ac:dyDescent="0.35">
      <c r="A1203" s="16"/>
      <c r="B1203" s="17"/>
      <c r="C1203" s="17"/>
      <c r="D1203" s="17"/>
      <c r="E1203" s="17"/>
      <c r="F1203" s="24"/>
      <c r="G1203" s="17"/>
      <c r="H1203" s="40"/>
      <c r="I1203" s="65"/>
    </row>
    <row r="1204" spans="1:9" ht="29.5" customHeight="1" x14ac:dyDescent="0.35">
      <c r="A1204" s="16"/>
      <c r="B1204" s="17"/>
      <c r="C1204" s="17"/>
      <c r="D1204" s="17"/>
      <c r="E1204" s="17"/>
      <c r="F1204" s="24"/>
      <c r="G1204" s="17"/>
      <c r="H1204" s="40"/>
      <c r="I1204" s="65"/>
    </row>
    <row r="1205" spans="1:9" ht="29.5" customHeight="1" x14ac:dyDescent="0.35">
      <c r="A1205" s="16"/>
      <c r="B1205" s="17"/>
      <c r="C1205" s="17"/>
      <c r="D1205" s="17"/>
      <c r="E1205" s="17"/>
      <c r="F1205" s="24"/>
      <c r="G1205" s="17"/>
      <c r="H1205" s="40"/>
      <c r="I1205" s="65"/>
    </row>
    <row r="1206" spans="1:9" ht="29.5" customHeight="1" x14ac:dyDescent="0.35">
      <c r="A1206" s="16"/>
      <c r="B1206" s="17"/>
      <c r="C1206" s="17"/>
      <c r="D1206" s="17"/>
      <c r="E1206" s="17"/>
      <c r="F1206" s="24"/>
      <c r="G1206" s="17"/>
      <c r="H1206" s="40"/>
      <c r="I1206" s="65"/>
    </row>
    <row r="1207" spans="1:9" ht="29.5" customHeight="1" x14ac:dyDescent="0.35">
      <c r="A1207" s="16"/>
      <c r="B1207" s="17"/>
      <c r="C1207" s="17"/>
      <c r="D1207" s="17"/>
      <c r="E1207" s="17"/>
      <c r="F1207" s="24"/>
      <c r="G1207" s="17"/>
      <c r="H1207" s="40"/>
      <c r="I1207" s="65"/>
    </row>
    <row r="1208" spans="1:9" ht="29.5" customHeight="1" x14ac:dyDescent="0.35">
      <c r="A1208" s="16"/>
      <c r="B1208" s="17"/>
      <c r="C1208" s="17"/>
      <c r="D1208" s="17"/>
      <c r="E1208" s="17"/>
      <c r="F1208" s="24"/>
      <c r="G1208" s="17"/>
      <c r="H1208" s="40"/>
      <c r="I1208" s="65"/>
    </row>
    <row r="1209" spans="1:9" ht="29.5" customHeight="1" x14ac:dyDescent="0.35">
      <c r="A1209" s="16"/>
      <c r="B1209" s="17"/>
      <c r="C1209" s="17"/>
      <c r="D1209" s="17"/>
      <c r="E1209" s="17"/>
      <c r="F1209" s="24"/>
      <c r="G1209" s="17"/>
      <c r="H1209" s="40"/>
      <c r="I1209" s="65"/>
    </row>
    <row r="1210" spans="1:9" ht="29.5" customHeight="1" x14ac:dyDescent="0.35">
      <c r="A1210" s="16"/>
      <c r="B1210" s="17"/>
      <c r="C1210" s="17"/>
      <c r="D1210" s="17"/>
      <c r="E1210" s="17"/>
      <c r="F1210" s="24"/>
      <c r="G1210" s="17"/>
      <c r="H1210" s="40"/>
      <c r="I1210" s="65"/>
    </row>
    <row r="1211" spans="1:9" ht="29.5" customHeight="1" x14ac:dyDescent="0.35">
      <c r="A1211" s="16"/>
      <c r="B1211" s="17"/>
      <c r="C1211" s="17"/>
      <c r="D1211" s="17"/>
      <c r="E1211" s="17"/>
      <c r="F1211" s="24"/>
      <c r="G1211" s="17"/>
      <c r="H1211" s="40"/>
      <c r="I1211" s="65"/>
    </row>
    <row r="1212" spans="1:9" ht="29.5" customHeight="1" x14ac:dyDescent="0.35">
      <c r="A1212" s="16"/>
      <c r="B1212" s="17"/>
      <c r="C1212" s="17"/>
      <c r="D1212" s="17"/>
      <c r="E1212" s="17"/>
      <c r="F1212" s="24"/>
      <c r="G1212" s="17"/>
      <c r="H1212" s="40"/>
      <c r="I1212" s="65"/>
    </row>
    <row r="1213" spans="1:9" ht="29.5" customHeight="1" x14ac:dyDescent="0.35">
      <c r="A1213" s="16"/>
      <c r="B1213" s="17"/>
      <c r="C1213" s="17"/>
      <c r="D1213" s="17"/>
      <c r="E1213" s="17"/>
      <c r="F1213" s="24"/>
      <c r="G1213" s="17"/>
      <c r="H1213" s="40"/>
      <c r="I1213" s="65"/>
    </row>
    <row r="1214" spans="1:9" ht="29.5" customHeight="1" x14ac:dyDescent="0.35">
      <c r="A1214" s="16"/>
      <c r="B1214" s="17"/>
      <c r="C1214" s="17"/>
      <c r="D1214" s="17"/>
      <c r="E1214" s="17"/>
      <c r="F1214" s="24"/>
      <c r="G1214" s="17"/>
      <c r="H1214" s="40"/>
      <c r="I1214" s="65"/>
    </row>
    <row r="1215" spans="1:9" ht="29.5" customHeight="1" x14ac:dyDescent="0.35">
      <c r="A1215" s="16"/>
      <c r="B1215" s="17"/>
      <c r="C1215" s="17"/>
      <c r="D1215" s="17"/>
      <c r="E1215" s="17"/>
      <c r="F1215" s="24"/>
      <c r="G1215" s="17"/>
      <c r="H1215" s="40"/>
      <c r="I1215" s="65"/>
    </row>
    <row r="1216" spans="1:9" ht="29.5" customHeight="1" x14ac:dyDescent="0.35">
      <c r="A1216" s="16"/>
      <c r="B1216" s="17"/>
      <c r="C1216" s="17"/>
      <c r="D1216" s="17"/>
      <c r="E1216" s="17"/>
      <c r="F1216" s="24"/>
      <c r="G1216" s="17"/>
      <c r="H1216" s="40"/>
      <c r="I1216" s="65"/>
    </row>
    <row r="1217" spans="1:9" ht="29.5" customHeight="1" x14ac:dyDescent="0.35">
      <c r="A1217" s="16"/>
      <c r="B1217" s="17"/>
      <c r="C1217" s="17"/>
      <c r="D1217" s="17"/>
      <c r="E1217" s="17"/>
      <c r="F1217" s="24"/>
      <c r="G1217" s="17"/>
      <c r="H1217" s="40"/>
      <c r="I1217" s="65"/>
    </row>
    <row r="1218" spans="1:9" ht="29.5" customHeight="1" x14ac:dyDescent="0.35">
      <c r="A1218" s="16"/>
      <c r="B1218" s="17"/>
      <c r="C1218" s="17"/>
      <c r="D1218" s="17"/>
      <c r="E1218" s="17"/>
      <c r="F1218" s="24"/>
      <c r="G1218" s="17"/>
      <c r="H1218" s="40"/>
      <c r="I1218" s="65"/>
    </row>
    <row r="1219" spans="1:9" ht="29.5" customHeight="1" x14ac:dyDescent="0.35">
      <c r="A1219" s="16"/>
      <c r="B1219" s="17"/>
      <c r="C1219" s="17"/>
      <c r="D1219" s="17"/>
      <c r="E1219" s="17"/>
      <c r="F1219" s="24"/>
      <c r="G1219" s="17"/>
      <c r="H1219" s="40"/>
      <c r="I1219" s="65"/>
    </row>
    <row r="1220" spans="1:9" ht="29.5" customHeight="1" x14ac:dyDescent="0.35">
      <c r="A1220" s="16"/>
      <c r="B1220" s="17"/>
      <c r="C1220" s="17"/>
      <c r="D1220" s="17"/>
      <c r="E1220" s="17"/>
      <c r="F1220" s="24"/>
      <c r="G1220" s="17"/>
      <c r="H1220" s="40"/>
      <c r="I1220" s="65"/>
    </row>
    <row r="1221" spans="1:9" ht="29.5" customHeight="1" x14ac:dyDescent="0.35">
      <c r="A1221" s="16"/>
      <c r="B1221" s="17"/>
      <c r="C1221" s="17"/>
      <c r="D1221" s="17"/>
      <c r="E1221" s="17"/>
      <c r="F1221" s="24"/>
      <c r="G1221" s="17"/>
      <c r="H1221" s="40"/>
      <c r="I1221" s="65"/>
    </row>
    <row r="1222" spans="1:9" ht="29.5" customHeight="1" x14ac:dyDescent="0.35">
      <c r="A1222" s="16"/>
      <c r="B1222" s="17"/>
      <c r="C1222" s="17"/>
      <c r="D1222" s="17"/>
      <c r="E1222" s="17"/>
      <c r="F1222" s="24"/>
      <c r="G1222" s="17"/>
      <c r="H1222" s="40"/>
      <c r="I1222" s="65"/>
    </row>
    <row r="1223" spans="1:9" ht="29.5" customHeight="1" x14ac:dyDescent="0.35">
      <c r="A1223" s="16"/>
      <c r="B1223" s="17"/>
      <c r="C1223" s="17"/>
      <c r="D1223" s="17"/>
      <c r="E1223" s="17"/>
      <c r="F1223" s="24"/>
      <c r="G1223" s="17"/>
      <c r="H1223" s="40"/>
      <c r="I1223" s="65"/>
    </row>
    <row r="1224" spans="1:9" ht="29.5" customHeight="1" x14ac:dyDescent="0.35">
      <c r="A1224" s="16"/>
      <c r="B1224" s="17"/>
      <c r="C1224" s="17"/>
      <c r="D1224" s="17"/>
      <c r="E1224" s="17"/>
      <c r="F1224" s="24"/>
      <c r="G1224" s="17"/>
      <c r="H1224" s="40"/>
      <c r="I1224" s="65"/>
    </row>
    <row r="1225" spans="1:9" ht="29.5" customHeight="1" x14ac:dyDescent="0.35">
      <c r="A1225" s="16"/>
      <c r="B1225" s="17"/>
      <c r="C1225" s="17"/>
      <c r="D1225" s="17"/>
      <c r="E1225" s="17"/>
      <c r="F1225" s="24"/>
      <c r="G1225" s="17"/>
      <c r="H1225" s="40"/>
      <c r="I1225" s="65"/>
    </row>
    <row r="1226" spans="1:9" ht="29.5" customHeight="1" x14ac:dyDescent="0.35">
      <c r="A1226" s="16"/>
      <c r="B1226" s="17"/>
      <c r="C1226" s="17"/>
      <c r="D1226" s="17"/>
      <c r="E1226" s="17"/>
      <c r="F1226" s="17"/>
      <c r="G1226" s="17"/>
      <c r="H1226" s="40"/>
      <c r="I1226" s="65"/>
    </row>
    <row r="1227" spans="1:9" ht="29.5" customHeight="1" x14ac:dyDescent="0.35">
      <c r="A1227" s="16"/>
      <c r="B1227" s="17"/>
      <c r="C1227" s="17"/>
      <c r="D1227" s="17"/>
      <c r="E1227" s="17"/>
      <c r="F1227" s="17"/>
      <c r="G1227" s="17"/>
      <c r="H1227" s="40"/>
      <c r="I1227" s="65"/>
    </row>
    <row r="1228" spans="1:9" ht="29.5" customHeight="1" x14ac:dyDescent="0.35">
      <c r="A1228" s="16"/>
      <c r="B1228" s="17"/>
      <c r="C1228" s="17"/>
      <c r="D1228" s="17"/>
      <c r="E1228" s="17"/>
      <c r="F1228" s="17"/>
      <c r="G1228" s="17"/>
      <c r="H1228" s="40"/>
      <c r="I1228" s="65"/>
    </row>
    <row r="1229" spans="1:9" ht="29.5" customHeight="1" x14ac:dyDescent="0.35">
      <c r="A1229" s="16"/>
      <c r="B1229" s="17"/>
      <c r="C1229" s="17"/>
      <c r="D1229" s="17"/>
      <c r="E1229" s="17"/>
      <c r="F1229" s="17"/>
      <c r="G1229" s="17"/>
      <c r="H1229" s="40"/>
      <c r="I1229" s="65"/>
    </row>
    <row r="1230" spans="1:9" ht="29.5" customHeight="1" x14ac:dyDescent="0.35">
      <c r="A1230" s="16"/>
      <c r="B1230" s="17"/>
      <c r="C1230" s="17"/>
      <c r="D1230" s="17"/>
      <c r="E1230" s="17"/>
      <c r="F1230" s="17"/>
      <c r="G1230" s="17"/>
      <c r="H1230" s="40"/>
      <c r="I1230" s="65"/>
    </row>
    <row r="1231" spans="1:9" ht="29.5" customHeight="1" x14ac:dyDescent="0.35">
      <c r="A1231" s="16"/>
      <c r="B1231" s="17"/>
      <c r="C1231" s="17"/>
      <c r="D1231" s="17"/>
      <c r="E1231" s="17"/>
      <c r="F1231" s="17"/>
      <c r="G1231" s="17"/>
      <c r="H1231" s="40"/>
      <c r="I1231" s="65"/>
    </row>
    <row r="1232" spans="1:9" ht="29.5" customHeight="1" x14ac:dyDescent="0.35">
      <c r="A1232" s="16"/>
      <c r="B1232" s="17"/>
      <c r="C1232" s="17"/>
      <c r="D1232" s="17"/>
      <c r="E1232" s="17"/>
      <c r="F1232" s="17"/>
      <c r="G1232" s="17"/>
      <c r="H1232" s="40"/>
      <c r="I1232" s="65"/>
    </row>
    <row r="1233" spans="1:9" ht="29.5" customHeight="1" x14ac:dyDescent="0.35">
      <c r="A1233" s="16"/>
      <c r="B1233" s="17"/>
      <c r="C1233" s="17"/>
      <c r="D1233" s="17"/>
      <c r="E1233" s="17"/>
      <c r="F1233" s="17"/>
      <c r="G1233" s="17"/>
      <c r="H1233" s="40"/>
      <c r="I1233" s="65"/>
    </row>
    <row r="1234" spans="1:9" ht="29.5" customHeight="1" x14ac:dyDescent="0.35">
      <c r="A1234" s="16"/>
      <c r="B1234" s="17"/>
      <c r="C1234" s="17"/>
      <c r="D1234" s="17"/>
      <c r="E1234" s="17"/>
      <c r="F1234" s="17"/>
      <c r="G1234" s="17"/>
      <c r="H1234" s="40"/>
      <c r="I1234" s="65"/>
    </row>
    <row r="1235" spans="1:9" ht="29.5" customHeight="1" x14ac:dyDescent="0.35">
      <c r="A1235" s="16"/>
      <c r="B1235" s="17"/>
      <c r="C1235" s="17"/>
      <c r="D1235" s="17"/>
      <c r="E1235" s="17"/>
      <c r="F1235" s="17"/>
      <c r="G1235" s="17"/>
      <c r="H1235" s="40"/>
      <c r="I1235" s="65"/>
    </row>
    <row r="1236" spans="1:9" ht="29.5" customHeight="1" x14ac:dyDescent="0.35">
      <c r="A1236" s="16"/>
      <c r="B1236" s="17"/>
      <c r="C1236" s="17"/>
      <c r="D1236" s="17"/>
      <c r="E1236" s="17"/>
      <c r="F1236" s="17"/>
      <c r="G1236" s="17"/>
      <c r="H1236" s="40"/>
      <c r="I1236" s="65"/>
    </row>
    <row r="1237" spans="1:9" ht="29.5" customHeight="1" x14ac:dyDescent="0.35">
      <c r="A1237" s="16"/>
      <c r="B1237" s="17"/>
      <c r="C1237" s="17"/>
      <c r="D1237" s="17"/>
      <c r="E1237" s="17"/>
      <c r="F1237" s="17"/>
      <c r="G1237" s="17"/>
      <c r="H1237" s="40"/>
      <c r="I1237" s="65"/>
    </row>
    <row r="1238" spans="1:9" ht="29.5" customHeight="1" x14ac:dyDescent="0.35">
      <c r="A1238" s="16"/>
      <c r="B1238" s="17"/>
      <c r="C1238" s="17"/>
      <c r="D1238" s="17"/>
      <c r="E1238" s="17"/>
      <c r="F1238" s="17"/>
      <c r="G1238" s="17"/>
      <c r="H1238" s="40"/>
      <c r="I1238" s="65"/>
    </row>
    <row r="1239" spans="1:9" ht="29.5" customHeight="1" x14ac:dyDescent="0.35">
      <c r="A1239" s="16"/>
      <c r="B1239" s="17"/>
      <c r="C1239" s="17"/>
      <c r="D1239" s="17"/>
      <c r="E1239" s="17"/>
      <c r="F1239" s="17"/>
      <c r="G1239" s="17"/>
      <c r="H1239" s="40"/>
      <c r="I1239" s="65"/>
    </row>
    <row r="1240" spans="1:9" ht="29.5" customHeight="1" x14ac:dyDescent="0.35">
      <c r="A1240" s="16"/>
      <c r="B1240" s="17"/>
      <c r="C1240" s="17"/>
      <c r="D1240" s="17"/>
      <c r="E1240" s="17"/>
      <c r="F1240" s="17"/>
      <c r="G1240" s="17"/>
      <c r="H1240" s="40"/>
      <c r="I1240" s="65"/>
    </row>
    <row r="1241" spans="1:9" ht="29.5" customHeight="1" x14ac:dyDescent="0.35">
      <c r="A1241" s="16"/>
      <c r="B1241" s="17"/>
      <c r="C1241" s="17"/>
      <c r="D1241" s="17"/>
      <c r="E1241" s="17"/>
      <c r="F1241" s="17"/>
      <c r="G1241" s="17"/>
      <c r="H1241" s="40"/>
      <c r="I1241" s="65"/>
    </row>
    <row r="1242" spans="1:9" ht="29.5" customHeight="1" x14ac:dyDescent="0.35">
      <c r="A1242" s="16"/>
      <c r="B1242" s="17"/>
      <c r="C1242" s="17"/>
      <c r="D1242" s="17"/>
      <c r="E1242" s="17"/>
      <c r="F1242" s="17"/>
      <c r="G1242" s="17"/>
      <c r="H1242" s="40"/>
      <c r="I1242" s="65"/>
    </row>
    <row r="1243" spans="1:9" ht="29.5" customHeight="1" x14ac:dyDescent="0.35">
      <c r="A1243" s="16"/>
      <c r="B1243" s="17"/>
      <c r="C1243" s="17"/>
      <c r="D1243" s="17"/>
      <c r="E1243" s="17"/>
      <c r="F1243" s="17"/>
      <c r="G1243" s="17"/>
      <c r="H1243" s="40"/>
      <c r="I1243" s="65"/>
    </row>
    <row r="1244" spans="1:9" ht="29.5" customHeight="1" x14ac:dyDescent="0.35">
      <c r="A1244" s="16"/>
      <c r="B1244" s="17"/>
      <c r="C1244" s="17"/>
      <c r="D1244" s="17"/>
      <c r="E1244" s="17"/>
      <c r="F1244" s="17"/>
      <c r="G1244" s="17"/>
      <c r="H1244" s="40"/>
      <c r="I1244" s="65"/>
    </row>
    <row r="1245" spans="1:9" ht="29.5" customHeight="1" x14ac:dyDescent="0.35">
      <c r="A1245" s="16"/>
      <c r="B1245" s="17"/>
      <c r="C1245" s="17"/>
      <c r="D1245" s="17"/>
      <c r="E1245" s="17"/>
      <c r="F1245" s="17"/>
      <c r="G1245" s="17"/>
      <c r="H1245" s="40"/>
      <c r="I1245" s="65"/>
    </row>
    <row r="1246" spans="1:9" ht="29.5" customHeight="1" x14ac:dyDescent="0.35">
      <c r="A1246" s="16"/>
      <c r="B1246" s="17"/>
      <c r="C1246" s="17"/>
      <c r="D1246" s="17"/>
      <c r="E1246" s="17"/>
      <c r="F1246" s="17"/>
      <c r="G1246" s="17"/>
      <c r="H1246" s="40"/>
      <c r="I1246" s="65"/>
    </row>
    <row r="1247" spans="1:9" ht="29.5" customHeight="1" x14ac:dyDescent="0.35">
      <c r="A1247" s="16"/>
      <c r="B1247" s="17"/>
      <c r="C1247" s="17"/>
      <c r="D1247" s="17"/>
      <c r="E1247" s="17"/>
      <c r="F1247" s="17"/>
      <c r="G1247" s="17"/>
      <c r="H1247" s="40"/>
      <c r="I1247" s="65"/>
    </row>
    <row r="1248" spans="1:9" ht="29.5" customHeight="1" x14ac:dyDescent="0.35">
      <c r="A1248" s="16"/>
      <c r="B1248" s="17"/>
      <c r="C1248" s="17"/>
      <c r="D1248" s="17"/>
      <c r="E1248" s="17"/>
      <c r="F1248" s="17"/>
      <c r="G1248" s="17"/>
      <c r="H1248" s="40"/>
      <c r="I1248" s="65"/>
    </row>
    <row r="1249" spans="1:9" ht="29.5" customHeight="1" x14ac:dyDescent="0.35">
      <c r="A1249" s="16"/>
      <c r="B1249" s="17"/>
      <c r="C1249" s="17"/>
      <c r="D1249" s="17"/>
      <c r="E1249" s="17"/>
      <c r="F1249" s="17"/>
      <c r="G1249" s="17"/>
      <c r="H1249" s="40"/>
      <c r="I1249" s="65"/>
    </row>
    <row r="1250" spans="1:9" ht="29.5" customHeight="1" x14ac:dyDescent="0.35">
      <c r="A1250" s="16"/>
      <c r="B1250" s="17"/>
      <c r="C1250" s="17"/>
      <c r="D1250" s="17"/>
      <c r="E1250" s="17"/>
      <c r="F1250" s="17"/>
      <c r="G1250" s="17"/>
      <c r="H1250" s="40"/>
      <c r="I1250" s="65"/>
    </row>
    <row r="1251" spans="1:9" ht="29.5" customHeight="1" x14ac:dyDescent="0.35">
      <c r="A1251" s="16"/>
      <c r="B1251" s="17"/>
      <c r="C1251" s="17"/>
      <c r="D1251" s="17"/>
      <c r="E1251" s="17"/>
      <c r="F1251" s="17"/>
      <c r="G1251" s="17"/>
      <c r="H1251" s="40"/>
      <c r="I1251" s="65"/>
    </row>
    <row r="1252" spans="1:9" ht="29.5" customHeight="1" x14ac:dyDescent="0.35">
      <c r="A1252" s="16"/>
      <c r="B1252" s="17"/>
      <c r="C1252" s="17"/>
      <c r="D1252" s="17"/>
      <c r="E1252" s="17"/>
      <c r="F1252" s="17"/>
      <c r="G1252" s="17"/>
      <c r="H1252" s="40"/>
      <c r="I1252" s="65"/>
    </row>
    <row r="1253" spans="1:9" ht="29.5" customHeight="1" x14ac:dyDescent="0.35">
      <c r="A1253" s="16"/>
      <c r="B1253" s="17"/>
      <c r="C1253" s="17"/>
      <c r="D1253" s="17"/>
      <c r="E1253" s="17"/>
      <c r="F1253" s="17"/>
      <c r="G1253" s="17"/>
      <c r="H1253" s="40"/>
      <c r="I1253" s="65"/>
    </row>
    <row r="1254" spans="1:9" ht="29.5" customHeight="1" x14ac:dyDescent="0.35">
      <c r="A1254" s="16"/>
      <c r="B1254" s="17"/>
      <c r="C1254" s="17"/>
      <c r="D1254" s="17"/>
      <c r="E1254" s="17"/>
      <c r="F1254" s="17"/>
      <c r="G1254" s="17"/>
      <c r="H1254" s="40"/>
      <c r="I1254" s="65"/>
    </row>
    <row r="1255" spans="1:9" ht="29.5" customHeight="1" x14ac:dyDescent="0.35">
      <c r="A1255" s="16"/>
      <c r="B1255" s="17"/>
      <c r="C1255" s="17"/>
      <c r="D1255" s="17"/>
      <c r="E1255" s="17"/>
      <c r="F1255" s="17"/>
      <c r="G1255" s="17"/>
      <c r="H1255" s="40"/>
      <c r="I1255" s="65"/>
    </row>
    <row r="1256" spans="1:9" ht="29.5" customHeight="1" x14ac:dyDescent="0.35">
      <c r="A1256" s="16"/>
      <c r="B1256" s="17"/>
      <c r="C1256" s="17"/>
      <c r="D1256" s="17"/>
      <c r="E1256" s="17"/>
      <c r="F1256" s="17"/>
      <c r="G1256" s="17"/>
      <c r="H1256" s="40"/>
      <c r="I1256" s="65"/>
    </row>
    <row r="1257" spans="1:9" ht="29.5" customHeight="1" x14ac:dyDescent="0.35">
      <c r="A1257" s="16"/>
      <c r="B1257" s="17"/>
      <c r="C1257" s="17"/>
      <c r="D1257" s="17"/>
      <c r="E1257" s="17"/>
      <c r="F1257" s="17"/>
      <c r="G1257" s="17"/>
      <c r="H1257" s="40"/>
      <c r="I1257" s="65"/>
    </row>
    <row r="1258" spans="1:9" ht="29.5" customHeight="1" x14ac:dyDescent="0.35">
      <c r="A1258" s="16"/>
      <c r="B1258" s="17"/>
      <c r="C1258" s="17"/>
      <c r="D1258" s="17"/>
      <c r="E1258" s="17"/>
      <c r="F1258" s="17"/>
      <c r="G1258" s="17"/>
      <c r="H1258" s="40"/>
      <c r="I1258" s="65"/>
    </row>
    <row r="1259" spans="1:9" ht="29.5" customHeight="1" x14ac:dyDescent="0.35">
      <c r="A1259" s="16"/>
      <c r="B1259" s="17"/>
      <c r="C1259" s="17"/>
      <c r="D1259" s="17"/>
      <c r="E1259" s="17"/>
      <c r="F1259" s="17"/>
      <c r="G1259" s="17"/>
      <c r="H1259" s="40"/>
      <c r="I1259" s="65"/>
    </row>
    <row r="1260" spans="1:9" ht="29.5" customHeight="1" x14ac:dyDescent="0.35">
      <c r="A1260" s="16"/>
      <c r="B1260" s="17"/>
      <c r="C1260" s="17"/>
      <c r="D1260" s="17"/>
      <c r="E1260" s="17"/>
      <c r="F1260" s="17"/>
      <c r="G1260" s="17"/>
      <c r="H1260" s="40"/>
      <c r="I1260" s="65"/>
    </row>
    <row r="1261" spans="1:9" ht="29.5" customHeight="1" x14ac:dyDescent="0.35">
      <c r="A1261" s="16"/>
      <c r="B1261" s="17"/>
      <c r="C1261" s="17"/>
      <c r="D1261" s="17"/>
      <c r="E1261" s="17"/>
      <c r="F1261" s="17"/>
      <c r="G1261" s="17"/>
      <c r="H1261" s="40"/>
      <c r="I1261" s="65"/>
    </row>
    <row r="1262" spans="1:9" ht="29.5" customHeight="1" x14ac:dyDescent="0.35">
      <c r="A1262" s="16"/>
      <c r="B1262" s="17"/>
      <c r="C1262" s="17"/>
      <c r="D1262" s="17"/>
      <c r="E1262" s="17"/>
      <c r="F1262" s="17"/>
      <c r="G1262" s="17"/>
      <c r="H1262" s="40"/>
      <c r="I1262" s="65"/>
    </row>
    <row r="1263" spans="1:9" ht="29.5" customHeight="1" x14ac:dyDescent="0.35">
      <c r="A1263" s="16"/>
      <c r="B1263" s="17"/>
      <c r="C1263" s="17"/>
      <c r="D1263" s="17"/>
      <c r="E1263" s="17"/>
      <c r="F1263" s="17"/>
      <c r="G1263" s="17"/>
      <c r="H1263" s="40"/>
      <c r="I1263" s="65"/>
    </row>
    <row r="1264" spans="1:9" ht="29.5" customHeight="1" x14ac:dyDescent="0.35">
      <c r="A1264" s="16"/>
      <c r="B1264" s="17"/>
      <c r="C1264" s="17"/>
      <c r="D1264" s="17"/>
      <c r="E1264" s="17"/>
      <c r="F1264" s="17"/>
      <c r="G1264" s="17"/>
      <c r="H1264" s="40"/>
      <c r="I1264" s="65"/>
    </row>
    <row r="1265" spans="1:9" ht="29.5" customHeight="1" x14ac:dyDescent="0.35">
      <c r="A1265" s="16"/>
      <c r="B1265" s="17"/>
      <c r="C1265" s="17"/>
      <c r="D1265" s="17"/>
      <c r="E1265" s="17"/>
      <c r="F1265" s="17"/>
      <c r="G1265" s="17"/>
      <c r="H1265" s="40"/>
      <c r="I1265" s="65"/>
    </row>
    <row r="1266" spans="1:9" ht="29.5" customHeight="1" x14ac:dyDescent="0.35">
      <c r="A1266" s="16"/>
      <c r="B1266" s="17"/>
      <c r="C1266" s="17"/>
      <c r="D1266" s="17"/>
      <c r="E1266" s="17"/>
      <c r="F1266" s="17"/>
      <c r="G1266" s="17"/>
      <c r="H1266" s="40"/>
      <c r="I1266" s="65"/>
    </row>
    <row r="1267" spans="1:9" ht="29.5" customHeight="1" x14ac:dyDescent="0.35">
      <c r="A1267" s="16"/>
      <c r="B1267" s="17"/>
      <c r="C1267" s="17"/>
      <c r="D1267" s="17"/>
      <c r="E1267" s="17"/>
      <c r="F1267" s="17"/>
      <c r="G1267" s="17"/>
      <c r="H1267" s="40"/>
      <c r="I1267" s="65"/>
    </row>
    <row r="1268" spans="1:9" ht="29.5" customHeight="1" x14ac:dyDescent="0.35">
      <c r="A1268" s="16"/>
      <c r="B1268" s="17"/>
      <c r="C1268" s="17"/>
      <c r="D1268" s="17"/>
      <c r="E1268" s="17"/>
      <c r="F1268" s="17"/>
      <c r="G1268" s="17"/>
      <c r="H1268" s="40"/>
      <c r="I1268" s="65"/>
    </row>
    <row r="1269" spans="1:9" ht="29.5" customHeight="1" x14ac:dyDescent="0.35">
      <c r="A1269" s="16"/>
      <c r="B1269" s="17"/>
      <c r="C1269" s="17"/>
      <c r="D1269" s="17"/>
      <c r="E1269" s="17"/>
      <c r="F1269" s="17"/>
      <c r="G1269" s="17"/>
      <c r="H1269" s="40"/>
      <c r="I1269" s="65"/>
    </row>
    <row r="1270" spans="1:9" ht="29.5" customHeight="1" x14ac:dyDescent="0.35">
      <c r="A1270" s="16"/>
      <c r="B1270" s="17"/>
      <c r="C1270" s="17"/>
      <c r="D1270" s="17"/>
      <c r="E1270" s="17"/>
      <c r="F1270" s="17"/>
      <c r="G1270" s="17"/>
      <c r="H1270" s="40"/>
      <c r="I1270" s="65"/>
    </row>
    <row r="1271" spans="1:9" ht="29.5" customHeight="1" x14ac:dyDescent="0.35">
      <c r="A1271" s="16"/>
      <c r="B1271" s="17"/>
      <c r="C1271" s="17"/>
      <c r="D1271" s="17"/>
      <c r="E1271" s="17"/>
      <c r="F1271" s="17"/>
      <c r="G1271" s="17"/>
      <c r="H1271" s="40"/>
      <c r="I1271" s="65"/>
    </row>
    <row r="1272" spans="1:9" ht="29.5" customHeight="1" x14ac:dyDescent="0.35">
      <c r="A1272" s="16"/>
      <c r="B1272" s="17"/>
      <c r="C1272" s="17"/>
      <c r="D1272" s="17"/>
      <c r="E1272" s="17"/>
      <c r="F1272" s="17"/>
      <c r="G1272" s="17"/>
      <c r="H1272" s="40"/>
      <c r="I1272" s="65"/>
    </row>
    <row r="1273" spans="1:9" ht="29.5" customHeight="1" x14ac:dyDescent="0.35">
      <c r="A1273" s="16"/>
      <c r="B1273" s="17"/>
      <c r="C1273" s="17"/>
      <c r="D1273" s="17"/>
      <c r="E1273" s="17"/>
      <c r="F1273" s="17"/>
      <c r="G1273" s="17"/>
      <c r="H1273" s="40"/>
      <c r="I1273" s="65"/>
    </row>
    <row r="1274" spans="1:9" ht="29.5" customHeight="1" x14ac:dyDescent="0.35">
      <c r="A1274" s="16"/>
      <c r="B1274" s="17"/>
      <c r="C1274" s="17"/>
      <c r="D1274" s="17"/>
      <c r="E1274" s="17"/>
      <c r="F1274" s="17"/>
      <c r="G1274" s="17"/>
      <c r="H1274" s="40"/>
      <c r="I1274" s="65"/>
    </row>
    <row r="1275" spans="1:9" ht="29.5" customHeight="1" x14ac:dyDescent="0.35">
      <c r="A1275" s="16"/>
      <c r="B1275" s="17"/>
      <c r="C1275" s="17"/>
      <c r="D1275" s="17"/>
      <c r="E1275" s="17"/>
      <c r="F1275" s="17"/>
      <c r="G1275" s="17"/>
      <c r="H1275" s="40"/>
      <c r="I1275" s="65"/>
    </row>
    <row r="1276" spans="1:9" ht="29.5" customHeight="1" x14ac:dyDescent="0.35">
      <c r="A1276" s="16"/>
      <c r="B1276" s="17"/>
      <c r="C1276" s="17"/>
      <c r="D1276" s="17"/>
      <c r="E1276" s="17"/>
      <c r="F1276" s="17"/>
      <c r="G1276" s="17"/>
      <c r="H1276" s="40"/>
      <c r="I1276" s="65"/>
    </row>
    <row r="1277" spans="1:9" ht="29.5" customHeight="1" x14ac:dyDescent="0.35">
      <c r="A1277" s="16"/>
      <c r="B1277" s="17"/>
      <c r="C1277" s="17"/>
      <c r="D1277" s="17"/>
      <c r="E1277" s="17"/>
      <c r="F1277" s="17"/>
      <c r="G1277" s="17"/>
      <c r="H1277" s="40"/>
      <c r="I1277" s="65"/>
    </row>
    <row r="1278" spans="1:9" ht="29.5" customHeight="1" x14ac:dyDescent="0.35">
      <c r="A1278" s="16"/>
      <c r="B1278" s="17"/>
      <c r="C1278" s="17"/>
      <c r="D1278" s="17"/>
      <c r="E1278" s="17"/>
      <c r="F1278" s="17"/>
      <c r="G1278" s="17"/>
      <c r="H1278" s="40"/>
      <c r="I1278" s="65"/>
    </row>
    <row r="1279" spans="1:9" ht="29.5" customHeight="1" x14ac:dyDescent="0.35">
      <c r="A1279" s="16"/>
      <c r="B1279" s="17"/>
      <c r="C1279" s="17"/>
      <c r="D1279" s="17"/>
      <c r="E1279" s="17"/>
      <c r="F1279" s="17"/>
      <c r="G1279" s="17"/>
      <c r="H1279" s="40"/>
      <c r="I1279" s="65"/>
    </row>
    <row r="1280" spans="1:9" ht="29.5" customHeight="1" x14ac:dyDescent="0.35">
      <c r="A1280" s="16"/>
      <c r="B1280" s="17"/>
      <c r="C1280" s="17"/>
      <c r="D1280" s="17"/>
      <c r="E1280" s="17"/>
      <c r="F1280" s="17"/>
      <c r="G1280" s="17"/>
      <c r="H1280" s="40"/>
      <c r="I1280" s="65"/>
    </row>
    <row r="1281" spans="1:9" ht="29.5" customHeight="1" x14ac:dyDescent="0.35">
      <c r="A1281" s="16"/>
      <c r="B1281" s="17"/>
      <c r="C1281" s="17"/>
      <c r="D1281" s="17"/>
      <c r="E1281" s="17"/>
      <c r="F1281" s="17"/>
      <c r="G1281" s="17"/>
      <c r="H1281" s="40"/>
      <c r="I1281" s="65"/>
    </row>
    <row r="1282" spans="1:9" ht="29.5" customHeight="1" x14ac:dyDescent="0.35">
      <c r="A1282" s="16"/>
      <c r="B1282" s="17"/>
      <c r="C1282" s="17"/>
      <c r="D1282" s="17"/>
      <c r="E1282" s="17"/>
      <c r="F1282" s="17"/>
      <c r="G1282" s="17"/>
      <c r="H1282" s="40"/>
      <c r="I1282" s="65"/>
    </row>
    <row r="1283" spans="1:9" ht="29.5" customHeight="1" x14ac:dyDescent="0.35">
      <c r="A1283" s="16"/>
      <c r="B1283" s="17"/>
      <c r="C1283" s="17"/>
      <c r="D1283" s="17"/>
      <c r="E1283" s="17"/>
      <c r="F1283" s="17"/>
      <c r="G1283" s="17"/>
      <c r="H1283" s="40"/>
      <c r="I1283" s="65"/>
    </row>
    <row r="1284" spans="1:9" ht="29.5" customHeight="1" x14ac:dyDescent="0.35">
      <c r="A1284" s="16"/>
      <c r="B1284" s="17"/>
      <c r="C1284" s="17"/>
      <c r="D1284" s="17"/>
      <c r="E1284" s="17"/>
      <c r="F1284" s="17"/>
      <c r="G1284" s="17"/>
      <c r="H1284" s="40"/>
      <c r="I1284" s="65"/>
    </row>
    <row r="1285" spans="1:9" ht="29.5" customHeight="1" x14ac:dyDescent="0.35">
      <c r="A1285" s="16"/>
      <c r="B1285" s="17"/>
      <c r="C1285" s="17"/>
      <c r="D1285" s="17"/>
      <c r="E1285" s="17"/>
      <c r="F1285" s="17"/>
      <c r="G1285" s="17"/>
      <c r="H1285" s="40"/>
      <c r="I1285" s="65"/>
    </row>
    <row r="1286" spans="1:9" ht="29.5" customHeight="1" x14ac:dyDescent="0.35">
      <c r="A1286" s="16"/>
      <c r="B1286" s="17"/>
      <c r="C1286" s="17"/>
      <c r="D1286" s="17"/>
      <c r="E1286" s="17"/>
      <c r="F1286" s="17"/>
      <c r="G1286" s="17"/>
      <c r="H1286" s="40"/>
      <c r="I1286" s="65"/>
    </row>
    <row r="1287" spans="1:9" ht="29.5" customHeight="1" x14ac:dyDescent="0.35">
      <c r="A1287" s="16"/>
      <c r="B1287" s="17"/>
      <c r="C1287" s="17"/>
      <c r="D1287" s="17"/>
      <c r="E1287" s="17"/>
      <c r="F1287" s="17"/>
      <c r="G1287" s="17"/>
      <c r="H1287" s="40"/>
      <c r="I1287" s="65"/>
    </row>
    <row r="1288" spans="1:9" ht="29.5" customHeight="1" x14ac:dyDescent="0.35">
      <c r="A1288" s="16"/>
      <c r="B1288" s="17"/>
      <c r="C1288" s="17"/>
      <c r="D1288" s="17"/>
      <c r="E1288" s="17"/>
      <c r="F1288" s="17"/>
      <c r="G1288" s="17"/>
      <c r="H1288" s="40"/>
      <c r="I1288" s="65"/>
    </row>
    <row r="1289" spans="1:9" ht="29.5" customHeight="1" x14ac:dyDescent="0.35">
      <c r="A1289" s="16"/>
      <c r="B1289" s="17"/>
      <c r="C1289" s="17"/>
      <c r="D1289" s="17"/>
      <c r="E1289" s="17"/>
      <c r="F1289" s="17"/>
      <c r="G1289" s="17"/>
      <c r="H1289" s="40"/>
      <c r="I1289" s="65"/>
    </row>
    <row r="1290" spans="1:9" ht="29.5" customHeight="1" x14ac:dyDescent="0.35">
      <c r="A1290" s="16"/>
      <c r="B1290" s="17"/>
      <c r="C1290" s="17"/>
      <c r="D1290" s="17"/>
      <c r="E1290" s="17"/>
      <c r="F1290" s="17"/>
      <c r="G1290" s="17"/>
      <c r="H1290" s="40"/>
      <c r="I1290" s="65"/>
    </row>
    <row r="1291" spans="1:9" ht="29.5" customHeight="1" x14ac:dyDescent="0.35">
      <c r="A1291" s="16"/>
      <c r="B1291" s="17"/>
      <c r="C1291" s="17"/>
      <c r="D1291" s="17"/>
      <c r="E1291" s="17"/>
      <c r="F1291" s="17"/>
      <c r="G1291" s="17"/>
      <c r="H1291" s="40"/>
      <c r="I1291" s="65"/>
    </row>
    <row r="1292" spans="1:9" ht="29.5" customHeight="1" x14ac:dyDescent="0.35">
      <c r="A1292" s="16"/>
      <c r="B1292" s="17"/>
      <c r="C1292" s="17"/>
      <c r="D1292" s="17"/>
      <c r="E1292" s="17"/>
      <c r="F1292" s="17"/>
      <c r="G1292" s="17"/>
      <c r="H1292" s="40"/>
      <c r="I1292" s="65"/>
    </row>
    <row r="1293" spans="1:9" ht="29.5" customHeight="1" x14ac:dyDescent="0.35">
      <c r="A1293" s="16"/>
      <c r="B1293" s="17"/>
      <c r="C1293" s="17"/>
      <c r="D1293" s="17"/>
      <c r="E1293" s="17"/>
      <c r="F1293" s="17"/>
      <c r="G1293" s="17"/>
      <c r="H1293" s="40"/>
      <c r="I1293" s="65"/>
    </row>
    <row r="1294" spans="1:9" ht="29.5" customHeight="1" x14ac:dyDescent="0.35">
      <c r="A1294" s="16"/>
      <c r="B1294" s="17"/>
      <c r="C1294" s="17"/>
      <c r="D1294" s="17"/>
      <c r="E1294" s="17"/>
      <c r="F1294" s="17"/>
      <c r="G1294" s="17"/>
      <c r="H1294" s="40"/>
      <c r="I1294" s="65"/>
    </row>
    <row r="1295" spans="1:9" ht="29.5" customHeight="1" x14ac:dyDescent="0.35">
      <c r="A1295" s="16"/>
      <c r="B1295" s="17"/>
      <c r="C1295" s="17"/>
      <c r="D1295" s="17"/>
      <c r="E1295" s="17"/>
      <c r="F1295" s="17"/>
      <c r="G1295" s="17"/>
      <c r="H1295" s="40"/>
      <c r="I1295" s="65"/>
    </row>
    <row r="1296" spans="1:9" ht="29.5" customHeight="1" x14ac:dyDescent="0.35">
      <c r="A1296" s="16"/>
      <c r="B1296" s="17"/>
      <c r="C1296" s="17"/>
      <c r="D1296" s="17"/>
      <c r="E1296" s="17"/>
      <c r="F1296" s="17"/>
      <c r="G1296" s="17"/>
      <c r="H1296" s="40"/>
      <c r="I1296" s="65"/>
    </row>
    <row r="1297" spans="1:9" ht="29.5" customHeight="1" x14ac:dyDescent="0.35">
      <c r="A1297" s="16"/>
      <c r="B1297" s="17"/>
      <c r="C1297" s="17"/>
      <c r="D1297" s="17"/>
      <c r="E1297" s="17"/>
      <c r="F1297" s="17"/>
      <c r="G1297" s="17"/>
      <c r="H1297" s="40"/>
      <c r="I1297" s="65"/>
    </row>
    <row r="1298" spans="1:9" ht="29.5" customHeight="1" x14ac:dyDescent="0.35">
      <c r="A1298" s="16"/>
      <c r="B1298" s="17"/>
      <c r="C1298" s="17"/>
      <c r="D1298" s="17"/>
      <c r="E1298" s="17"/>
      <c r="F1298" s="17"/>
      <c r="G1298" s="17"/>
      <c r="H1298" s="40"/>
      <c r="I1298" s="65"/>
    </row>
    <row r="1299" spans="1:9" ht="29.5" customHeight="1" x14ac:dyDescent="0.35">
      <c r="A1299" s="16"/>
      <c r="B1299" s="17"/>
      <c r="C1299" s="17"/>
      <c r="D1299" s="17"/>
      <c r="E1299" s="17"/>
      <c r="F1299" s="17"/>
      <c r="G1299" s="17"/>
      <c r="H1299" s="40"/>
      <c r="I1299" s="65"/>
    </row>
    <row r="1300" spans="1:9" ht="29.5" customHeight="1" x14ac:dyDescent="0.35">
      <c r="A1300" s="16"/>
      <c r="B1300" s="17"/>
      <c r="C1300" s="17"/>
      <c r="D1300" s="17"/>
      <c r="E1300" s="17"/>
      <c r="F1300" s="17"/>
      <c r="G1300" s="17"/>
      <c r="H1300" s="40"/>
      <c r="I1300" s="65"/>
    </row>
    <row r="1301" spans="1:9" ht="29.5" customHeight="1" x14ac:dyDescent="0.35">
      <c r="A1301" s="16"/>
      <c r="B1301" s="17"/>
      <c r="C1301" s="17"/>
      <c r="D1301" s="17"/>
      <c r="E1301" s="17"/>
      <c r="F1301" s="17"/>
      <c r="G1301" s="17"/>
      <c r="H1301" s="40"/>
      <c r="I1301" s="65"/>
    </row>
    <row r="1302" spans="1:9" ht="29.5" customHeight="1" x14ac:dyDescent="0.35">
      <c r="A1302" s="16"/>
      <c r="B1302" s="17"/>
      <c r="C1302" s="17"/>
      <c r="D1302" s="17"/>
      <c r="E1302" s="17"/>
      <c r="F1302" s="17"/>
      <c r="G1302" s="17"/>
      <c r="H1302" s="40"/>
      <c r="I1302" s="65"/>
    </row>
    <row r="1303" spans="1:9" ht="29.5" customHeight="1" x14ac:dyDescent="0.35">
      <c r="A1303" s="16"/>
      <c r="B1303" s="17"/>
      <c r="C1303" s="17"/>
      <c r="D1303" s="17"/>
      <c r="E1303" s="17"/>
      <c r="F1303" s="17"/>
      <c r="G1303" s="17"/>
      <c r="H1303" s="40"/>
      <c r="I1303" s="65"/>
    </row>
    <row r="1304" spans="1:9" ht="29.5" customHeight="1" x14ac:dyDescent="0.35">
      <c r="A1304" s="16"/>
      <c r="B1304" s="17"/>
      <c r="C1304" s="17"/>
      <c r="D1304" s="17"/>
      <c r="E1304" s="17"/>
      <c r="F1304" s="17"/>
      <c r="G1304" s="17"/>
      <c r="H1304" s="40"/>
      <c r="I1304" s="65"/>
    </row>
    <row r="1305" spans="1:9" ht="29.5" customHeight="1" x14ac:dyDescent="0.35">
      <c r="A1305" s="16"/>
      <c r="B1305" s="17"/>
      <c r="C1305" s="17"/>
      <c r="D1305" s="17"/>
      <c r="E1305" s="17"/>
      <c r="F1305" s="17"/>
      <c r="G1305" s="17"/>
      <c r="H1305" s="40"/>
      <c r="I1305" s="65"/>
    </row>
    <row r="1306" spans="1:9" ht="29.5" customHeight="1" x14ac:dyDescent="0.35">
      <c r="A1306" s="16"/>
      <c r="B1306" s="17"/>
      <c r="C1306" s="17"/>
      <c r="D1306" s="17"/>
      <c r="E1306" s="17"/>
      <c r="F1306" s="17"/>
      <c r="G1306" s="17"/>
      <c r="H1306" s="40"/>
      <c r="I1306" s="65"/>
    </row>
    <row r="1307" spans="1:9" ht="29.5" customHeight="1" x14ac:dyDescent="0.35">
      <c r="A1307" s="16"/>
      <c r="B1307" s="17"/>
      <c r="C1307" s="17"/>
      <c r="D1307" s="17"/>
      <c r="E1307" s="17"/>
      <c r="F1307" s="17"/>
      <c r="G1307" s="17"/>
      <c r="H1307" s="40"/>
      <c r="I1307" s="65"/>
    </row>
    <row r="1308" spans="1:9" ht="29.5" customHeight="1" x14ac:dyDescent="0.35">
      <c r="A1308" s="16"/>
      <c r="B1308" s="17"/>
      <c r="C1308" s="17"/>
      <c r="D1308" s="17"/>
      <c r="E1308" s="17"/>
      <c r="F1308" s="17"/>
      <c r="G1308" s="17"/>
      <c r="H1308" s="40"/>
      <c r="I1308" s="65"/>
    </row>
    <row r="1309" spans="1:9" ht="29.5" customHeight="1" x14ac:dyDescent="0.35">
      <c r="A1309" s="16"/>
      <c r="B1309" s="17"/>
      <c r="C1309" s="17"/>
      <c r="D1309" s="17"/>
      <c r="E1309" s="17"/>
      <c r="F1309" s="17"/>
      <c r="G1309" s="17"/>
      <c r="H1309" s="40"/>
      <c r="I1309" s="65"/>
    </row>
    <row r="1310" spans="1:9" ht="29.5" customHeight="1" x14ac:dyDescent="0.35">
      <c r="A1310" s="16"/>
      <c r="B1310" s="17"/>
      <c r="C1310" s="17"/>
      <c r="D1310" s="17"/>
      <c r="E1310" s="17"/>
      <c r="F1310" s="17"/>
      <c r="G1310" s="17"/>
      <c r="H1310" s="40"/>
      <c r="I1310" s="65"/>
    </row>
    <row r="1311" spans="1:9" ht="29.5" customHeight="1" x14ac:dyDescent="0.35">
      <c r="A1311" s="16"/>
      <c r="B1311" s="17"/>
      <c r="C1311" s="17"/>
      <c r="D1311" s="17"/>
      <c r="E1311" s="17"/>
      <c r="F1311" s="17"/>
      <c r="G1311" s="17"/>
      <c r="H1311" s="40"/>
      <c r="I1311" s="65"/>
    </row>
    <row r="1312" spans="1:9" ht="29.5" customHeight="1" x14ac:dyDescent="0.35">
      <c r="A1312" s="16"/>
      <c r="B1312" s="17"/>
      <c r="C1312" s="17"/>
      <c r="D1312" s="17"/>
      <c r="E1312" s="17"/>
      <c r="F1312" s="17"/>
      <c r="G1312" s="17"/>
      <c r="H1312" s="40"/>
      <c r="I1312" s="65"/>
    </row>
    <row r="1313" spans="1:9" ht="29.5" customHeight="1" x14ac:dyDescent="0.35">
      <c r="A1313" s="16"/>
      <c r="B1313" s="17"/>
      <c r="C1313" s="17"/>
      <c r="D1313" s="17"/>
      <c r="E1313" s="17"/>
      <c r="F1313" s="17"/>
      <c r="G1313" s="17"/>
      <c r="H1313" s="40"/>
      <c r="I1313" s="65"/>
    </row>
    <row r="1314" spans="1:9" ht="29.5" customHeight="1" x14ac:dyDescent="0.35">
      <c r="A1314" s="16"/>
      <c r="B1314" s="17"/>
      <c r="C1314" s="17"/>
      <c r="D1314" s="17"/>
      <c r="E1314" s="17"/>
      <c r="F1314" s="17"/>
      <c r="G1314" s="17"/>
      <c r="H1314" s="40"/>
      <c r="I1314" s="65"/>
    </row>
    <row r="1315" spans="1:9" ht="29.5" customHeight="1" x14ac:dyDescent="0.35">
      <c r="A1315" s="16"/>
      <c r="B1315" s="17"/>
      <c r="C1315" s="17"/>
      <c r="D1315" s="17"/>
      <c r="E1315" s="17"/>
      <c r="F1315" s="17"/>
      <c r="G1315" s="17"/>
      <c r="H1315" s="40"/>
      <c r="I1315" s="65"/>
    </row>
    <row r="1316" spans="1:9" ht="29.5" customHeight="1" x14ac:dyDescent="0.35">
      <c r="A1316" s="16"/>
      <c r="B1316" s="17"/>
      <c r="C1316" s="17"/>
      <c r="D1316" s="17"/>
      <c r="E1316" s="17"/>
      <c r="F1316" s="17"/>
      <c r="G1316" s="17"/>
      <c r="H1316" s="40"/>
      <c r="I1316" s="65"/>
    </row>
    <row r="1317" spans="1:9" ht="29.5" customHeight="1" x14ac:dyDescent="0.35">
      <c r="A1317" s="16"/>
      <c r="B1317" s="17"/>
      <c r="C1317" s="17"/>
      <c r="D1317" s="17"/>
      <c r="E1317" s="17"/>
      <c r="F1317" s="17"/>
      <c r="G1317" s="17"/>
      <c r="H1317" s="40"/>
      <c r="I1317" s="65"/>
    </row>
    <row r="1318" spans="1:9" ht="29.5" customHeight="1" x14ac:dyDescent="0.35">
      <c r="A1318" s="16"/>
      <c r="B1318" s="17"/>
      <c r="C1318" s="17"/>
      <c r="D1318" s="17"/>
      <c r="E1318" s="17"/>
      <c r="F1318" s="17"/>
      <c r="G1318" s="17"/>
      <c r="H1318" s="40"/>
      <c r="I1318" s="65"/>
    </row>
    <row r="1319" spans="1:9" ht="29.5" customHeight="1" x14ac:dyDescent="0.35">
      <c r="A1319" s="16"/>
      <c r="B1319" s="17"/>
      <c r="C1319" s="17"/>
      <c r="D1319" s="17"/>
      <c r="E1319" s="17"/>
      <c r="F1319" s="17"/>
      <c r="G1319" s="17"/>
      <c r="H1319" s="40"/>
      <c r="I1319" s="65"/>
    </row>
    <row r="1320" spans="1:9" ht="29.5" customHeight="1" x14ac:dyDescent="0.35">
      <c r="A1320" s="16"/>
      <c r="B1320" s="17"/>
      <c r="C1320" s="17"/>
      <c r="D1320" s="17"/>
      <c r="E1320" s="17"/>
      <c r="F1320" s="17"/>
      <c r="G1320" s="17"/>
      <c r="H1320" s="40"/>
      <c r="I1320" s="65"/>
    </row>
    <row r="1321" spans="1:9" ht="29.5" customHeight="1" x14ac:dyDescent="0.35">
      <c r="A1321" s="16"/>
      <c r="B1321" s="17"/>
      <c r="C1321" s="17"/>
      <c r="D1321" s="17"/>
      <c r="E1321" s="17"/>
      <c r="F1321" s="17"/>
      <c r="G1321" s="17"/>
      <c r="H1321" s="40"/>
      <c r="I1321" s="65"/>
    </row>
    <row r="1322" spans="1:9" ht="29.5" customHeight="1" x14ac:dyDescent="0.35">
      <c r="A1322" s="16"/>
      <c r="B1322" s="17"/>
      <c r="C1322" s="17"/>
      <c r="D1322" s="17"/>
      <c r="E1322" s="17"/>
      <c r="F1322" s="17"/>
      <c r="G1322" s="17"/>
      <c r="H1322" s="40"/>
      <c r="I1322" s="65"/>
    </row>
    <row r="1323" spans="1:9" ht="29.5" customHeight="1" x14ac:dyDescent="0.35">
      <c r="A1323" s="16"/>
      <c r="B1323" s="17"/>
      <c r="C1323" s="17"/>
      <c r="D1323" s="17"/>
      <c r="E1323" s="17"/>
      <c r="F1323" s="17"/>
      <c r="G1323" s="17"/>
      <c r="H1323" s="40"/>
      <c r="I1323" s="65"/>
    </row>
    <row r="1324" spans="1:9" ht="29.5" customHeight="1" x14ac:dyDescent="0.35">
      <c r="A1324" s="16"/>
      <c r="B1324" s="17"/>
      <c r="C1324" s="17"/>
      <c r="D1324" s="17"/>
      <c r="E1324" s="17"/>
      <c r="F1324" s="17"/>
      <c r="G1324" s="17"/>
      <c r="H1324" s="40"/>
      <c r="I1324" s="65"/>
    </row>
    <row r="1325" spans="1:9" ht="29.5" customHeight="1" x14ac:dyDescent="0.35">
      <c r="A1325" s="16"/>
      <c r="B1325" s="17"/>
      <c r="C1325" s="17"/>
      <c r="D1325" s="17"/>
      <c r="E1325" s="17"/>
      <c r="F1325" s="17"/>
      <c r="G1325" s="17"/>
      <c r="H1325" s="40"/>
      <c r="I1325" s="65"/>
    </row>
    <row r="1326" spans="1:9" ht="29.5" customHeight="1" x14ac:dyDescent="0.35">
      <c r="A1326" s="16"/>
      <c r="B1326" s="17"/>
      <c r="C1326" s="17"/>
      <c r="D1326" s="17"/>
      <c r="E1326" s="17"/>
      <c r="F1326" s="17"/>
      <c r="G1326" s="17"/>
      <c r="H1326" s="40"/>
      <c r="I1326" s="65"/>
    </row>
    <row r="1327" spans="1:9" ht="29.5" customHeight="1" x14ac:dyDescent="0.35">
      <c r="A1327" s="16"/>
      <c r="B1327" s="17"/>
      <c r="C1327" s="17"/>
      <c r="D1327" s="17"/>
      <c r="E1327" s="17"/>
      <c r="F1327" s="17"/>
      <c r="G1327" s="17"/>
      <c r="H1327" s="40"/>
      <c r="I1327" s="65"/>
    </row>
    <row r="1328" spans="1:9" ht="29.5" customHeight="1" x14ac:dyDescent="0.35">
      <c r="A1328" s="16"/>
      <c r="B1328" s="17"/>
      <c r="C1328" s="17"/>
      <c r="D1328" s="17"/>
      <c r="E1328" s="17"/>
      <c r="F1328" s="17"/>
      <c r="G1328" s="17"/>
      <c r="H1328" s="40"/>
      <c r="I1328" s="65"/>
    </row>
    <row r="1329" spans="1:9" ht="29.5" customHeight="1" x14ac:dyDescent="0.35">
      <c r="A1329" s="16"/>
      <c r="B1329" s="17"/>
      <c r="C1329" s="17"/>
      <c r="D1329" s="17"/>
      <c r="E1329" s="17"/>
      <c r="F1329" s="17"/>
      <c r="G1329" s="17"/>
      <c r="H1329" s="40"/>
      <c r="I1329" s="65"/>
    </row>
    <row r="1330" spans="1:9" ht="29.5" customHeight="1" x14ac:dyDescent="0.35">
      <c r="A1330" s="16"/>
      <c r="B1330" s="17"/>
      <c r="C1330" s="17"/>
      <c r="D1330" s="17"/>
      <c r="E1330" s="17"/>
      <c r="F1330" s="17"/>
      <c r="G1330" s="17"/>
      <c r="H1330" s="40"/>
      <c r="I1330" s="65"/>
    </row>
    <row r="1331" spans="1:9" ht="29.5" customHeight="1" x14ac:dyDescent="0.35">
      <c r="A1331" s="16"/>
      <c r="B1331" s="17"/>
      <c r="C1331" s="17"/>
      <c r="D1331" s="17"/>
      <c r="E1331" s="17"/>
      <c r="F1331" s="17"/>
      <c r="G1331" s="17"/>
      <c r="H1331" s="40"/>
      <c r="I1331" s="65"/>
    </row>
    <row r="1332" spans="1:9" ht="29.5" customHeight="1" x14ac:dyDescent="0.35">
      <c r="A1332" s="16"/>
      <c r="B1332" s="17"/>
      <c r="C1332" s="17"/>
      <c r="D1332" s="17"/>
      <c r="E1332" s="17"/>
      <c r="F1332" s="17"/>
      <c r="G1332" s="17"/>
      <c r="H1332" s="40"/>
      <c r="I1332" s="65"/>
    </row>
    <row r="1333" spans="1:9" ht="29.5" customHeight="1" x14ac:dyDescent="0.35">
      <c r="A1333" s="16"/>
      <c r="B1333" s="17"/>
      <c r="C1333" s="17"/>
      <c r="D1333" s="17"/>
      <c r="E1333" s="17"/>
      <c r="F1333" s="17"/>
      <c r="G1333" s="17"/>
      <c r="H1333" s="40"/>
      <c r="I1333" s="65"/>
    </row>
    <row r="1334" spans="1:9" ht="29.5" customHeight="1" x14ac:dyDescent="0.35">
      <c r="A1334" s="16"/>
      <c r="B1334" s="17"/>
      <c r="C1334" s="17"/>
      <c r="D1334" s="17"/>
      <c r="E1334" s="17"/>
      <c r="F1334" s="17"/>
      <c r="G1334" s="17"/>
      <c r="H1334" s="40"/>
      <c r="I1334" s="65"/>
    </row>
    <row r="1335" spans="1:9" ht="29.5" customHeight="1" x14ac:dyDescent="0.35">
      <c r="A1335" s="16"/>
      <c r="B1335" s="17"/>
      <c r="C1335" s="17"/>
      <c r="D1335" s="17"/>
      <c r="E1335" s="17"/>
      <c r="F1335" s="17"/>
      <c r="G1335" s="17"/>
      <c r="H1335" s="40"/>
      <c r="I1335" s="65"/>
    </row>
    <row r="1336" spans="1:9" ht="29.5" customHeight="1" x14ac:dyDescent="0.35">
      <c r="A1336" s="16"/>
      <c r="B1336" s="17"/>
      <c r="C1336" s="17"/>
      <c r="D1336" s="17"/>
      <c r="E1336" s="17"/>
      <c r="F1336" s="17"/>
      <c r="G1336" s="17"/>
      <c r="H1336" s="40"/>
      <c r="I1336" s="65"/>
    </row>
    <row r="1337" spans="1:9" ht="29.5" customHeight="1" x14ac:dyDescent="0.35">
      <c r="A1337" s="16"/>
      <c r="B1337" s="17"/>
      <c r="C1337" s="17"/>
      <c r="D1337" s="17"/>
      <c r="E1337" s="17"/>
      <c r="F1337" s="17"/>
      <c r="G1337" s="17"/>
      <c r="H1337" s="40"/>
      <c r="I1337" s="65"/>
    </row>
    <row r="1338" spans="1:9" ht="29.5" customHeight="1" x14ac:dyDescent="0.35">
      <c r="A1338" s="16"/>
      <c r="B1338" s="17"/>
      <c r="C1338" s="17"/>
      <c r="D1338" s="17"/>
      <c r="E1338" s="17"/>
      <c r="F1338" s="17"/>
      <c r="G1338" s="17"/>
      <c r="H1338" s="40"/>
      <c r="I1338" s="65"/>
    </row>
    <row r="1339" spans="1:9" ht="29.5" customHeight="1" x14ac:dyDescent="0.35">
      <c r="A1339" s="16"/>
      <c r="B1339" s="17"/>
      <c r="C1339" s="17"/>
      <c r="D1339" s="17"/>
      <c r="E1339" s="17"/>
      <c r="F1339" s="17"/>
      <c r="G1339" s="17"/>
      <c r="H1339" s="40"/>
      <c r="I1339" s="65"/>
    </row>
    <row r="1340" spans="1:9" ht="29.5" customHeight="1" x14ac:dyDescent="0.35">
      <c r="A1340" s="16"/>
      <c r="B1340" s="17"/>
      <c r="C1340" s="17"/>
      <c r="D1340" s="17"/>
      <c r="E1340" s="17"/>
      <c r="F1340" s="17"/>
      <c r="G1340" s="17"/>
      <c r="H1340" s="40"/>
      <c r="I1340" s="65"/>
    </row>
    <row r="1341" spans="1:9" ht="29.5" customHeight="1" x14ac:dyDescent="0.35">
      <c r="A1341" s="16"/>
      <c r="B1341" s="17"/>
      <c r="C1341" s="17"/>
      <c r="D1341" s="17"/>
      <c r="E1341" s="17"/>
      <c r="F1341" s="17"/>
      <c r="G1341" s="17"/>
      <c r="H1341" s="40"/>
      <c r="I1341" s="65"/>
    </row>
    <row r="1342" spans="1:9" ht="29.5" customHeight="1" x14ac:dyDescent="0.35">
      <c r="A1342" s="16"/>
      <c r="B1342" s="17"/>
      <c r="C1342" s="17"/>
      <c r="D1342" s="17"/>
      <c r="E1342" s="17"/>
      <c r="F1342" s="17"/>
      <c r="G1342" s="17"/>
      <c r="H1342" s="40"/>
      <c r="I1342" s="65"/>
    </row>
    <row r="1343" spans="1:9" ht="29.5" customHeight="1" x14ac:dyDescent="0.35">
      <c r="A1343" s="16"/>
      <c r="B1343" s="17"/>
      <c r="C1343" s="17"/>
      <c r="D1343" s="17"/>
      <c r="E1343" s="17"/>
      <c r="F1343" s="17"/>
      <c r="G1343" s="17"/>
      <c r="H1343" s="40"/>
      <c r="I1343" s="65"/>
    </row>
    <row r="1344" spans="1:9" ht="29.5" customHeight="1" x14ac:dyDescent="0.35">
      <c r="A1344" s="16"/>
      <c r="B1344" s="17"/>
      <c r="C1344" s="17"/>
      <c r="D1344" s="17"/>
      <c r="E1344" s="17"/>
      <c r="F1344" s="17"/>
      <c r="G1344" s="17"/>
      <c r="H1344" s="40"/>
      <c r="I1344" s="65"/>
    </row>
    <row r="1345" spans="1:9" ht="29.5" customHeight="1" x14ac:dyDescent="0.35">
      <c r="A1345" s="16"/>
      <c r="B1345" s="17"/>
      <c r="C1345" s="17"/>
      <c r="D1345" s="17"/>
      <c r="E1345" s="17"/>
      <c r="F1345" s="17"/>
      <c r="G1345" s="17"/>
      <c r="H1345" s="40"/>
      <c r="I1345" s="65"/>
    </row>
    <row r="1346" spans="1:9" ht="29.5" customHeight="1" x14ac:dyDescent="0.35">
      <c r="A1346" s="16"/>
      <c r="B1346" s="17"/>
      <c r="C1346" s="17"/>
      <c r="D1346" s="17"/>
      <c r="E1346" s="17"/>
      <c r="F1346" s="17"/>
      <c r="G1346" s="17"/>
      <c r="H1346" s="40"/>
      <c r="I1346" s="65"/>
    </row>
    <row r="1347" spans="1:9" ht="29.5" customHeight="1" x14ac:dyDescent="0.35">
      <c r="A1347" s="16"/>
      <c r="B1347" s="17"/>
      <c r="C1347" s="17"/>
      <c r="D1347" s="17"/>
      <c r="E1347" s="17"/>
      <c r="F1347" s="17"/>
      <c r="G1347" s="17"/>
      <c r="H1347" s="40"/>
      <c r="I1347" s="65"/>
    </row>
    <row r="1348" spans="1:9" ht="29.5" customHeight="1" x14ac:dyDescent="0.35">
      <c r="A1348" s="16"/>
      <c r="B1348" s="17"/>
      <c r="C1348" s="17"/>
      <c r="D1348" s="17"/>
      <c r="E1348" s="17"/>
      <c r="F1348" s="17"/>
      <c r="G1348" s="17"/>
      <c r="H1348" s="40"/>
      <c r="I1348" s="65"/>
    </row>
    <row r="1349" spans="1:9" ht="29.5" customHeight="1" x14ac:dyDescent="0.35">
      <c r="A1349" s="16"/>
      <c r="B1349" s="17"/>
      <c r="C1349" s="17"/>
      <c r="D1349" s="17"/>
      <c r="E1349" s="17"/>
      <c r="F1349" s="17"/>
      <c r="G1349" s="17"/>
      <c r="H1349" s="40"/>
      <c r="I1349" s="65"/>
    </row>
    <row r="1350" spans="1:9" ht="29.5" customHeight="1" x14ac:dyDescent="0.35">
      <c r="A1350" s="16"/>
      <c r="B1350" s="17"/>
      <c r="C1350" s="17"/>
      <c r="D1350" s="17"/>
      <c r="E1350" s="17"/>
      <c r="F1350" s="17"/>
      <c r="G1350" s="17"/>
      <c r="H1350" s="40"/>
      <c r="I1350" s="65"/>
    </row>
    <row r="1351" spans="1:9" ht="29.5" customHeight="1" x14ac:dyDescent="0.35">
      <c r="A1351" s="16"/>
      <c r="B1351" s="17"/>
      <c r="C1351" s="17"/>
      <c r="D1351" s="17"/>
      <c r="E1351" s="17"/>
      <c r="F1351" s="17"/>
      <c r="G1351" s="17"/>
      <c r="H1351" s="40"/>
      <c r="I1351" s="65"/>
    </row>
    <row r="1352" spans="1:9" ht="29.5" customHeight="1" x14ac:dyDescent="0.35">
      <c r="A1352" s="16"/>
      <c r="B1352" s="17"/>
      <c r="C1352" s="17"/>
      <c r="D1352" s="17"/>
      <c r="E1352" s="17"/>
      <c r="F1352" s="17"/>
      <c r="G1352" s="17"/>
      <c r="H1352" s="40"/>
      <c r="I1352" s="65"/>
    </row>
    <row r="1353" spans="1:9" ht="29.5" customHeight="1" x14ac:dyDescent="0.35">
      <c r="A1353" s="16"/>
      <c r="B1353" s="17"/>
      <c r="C1353" s="17"/>
      <c r="D1353" s="17"/>
      <c r="E1353" s="17"/>
      <c r="F1353" s="17"/>
      <c r="G1353" s="17"/>
      <c r="H1353" s="40"/>
      <c r="I1353" s="65"/>
    </row>
    <row r="1354" spans="1:9" ht="29.5" customHeight="1" x14ac:dyDescent="0.35">
      <c r="A1354" s="16"/>
      <c r="B1354" s="17"/>
      <c r="C1354" s="17"/>
      <c r="D1354" s="17"/>
      <c r="E1354" s="17"/>
      <c r="F1354" s="17"/>
      <c r="G1354" s="17"/>
      <c r="H1354" s="40"/>
      <c r="I1354" s="65"/>
    </row>
    <row r="1355" spans="1:9" ht="29.5" customHeight="1" x14ac:dyDescent="0.35">
      <c r="A1355" s="16"/>
      <c r="B1355" s="17"/>
      <c r="C1355" s="17"/>
      <c r="D1355" s="17"/>
      <c r="E1355" s="17"/>
      <c r="F1355" s="17"/>
      <c r="G1355" s="17"/>
      <c r="H1355" s="40"/>
      <c r="I1355" s="65"/>
    </row>
    <row r="1356" spans="1:9" ht="29.5" customHeight="1" x14ac:dyDescent="0.35">
      <c r="A1356" s="16"/>
      <c r="B1356" s="17"/>
      <c r="C1356" s="17"/>
      <c r="D1356" s="17"/>
      <c r="E1356" s="17"/>
      <c r="F1356" s="17"/>
      <c r="G1356" s="17"/>
      <c r="H1356" s="40"/>
      <c r="I1356" s="65"/>
    </row>
    <row r="1357" spans="1:9" ht="29.5" customHeight="1" x14ac:dyDescent="0.35">
      <c r="A1357" s="16"/>
      <c r="B1357" s="17"/>
      <c r="C1357" s="17"/>
      <c r="D1357" s="17"/>
      <c r="E1357" s="17"/>
      <c r="F1357" s="17"/>
      <c r="G1357" s="17"/>
      <c r="H1357" s="40"/>
      <c r="I1357" s="65"/>
    </row>
    <row r="1358" spans="1:9" ht="29.5" customHeight="1" x14ac:dyDescent="0.35">
      <c r="A1358" s="16"/>
      <c r="B1358" s="17"/>
      <c r="C1358" s="17"/>
      <c r="D1358" s="17"/>
      <c r="E1358" s="17"/>
      <c r="F1358" s="17"/>
      <c r="G1358" s="17"/>
      <c r="H1358" s="40"/>
      <c r="I1358" s="65"/>
    </row>
    <row r="1359" spans="1:9" ht="29.5" customHeight="1" x14ac:dyDescent="0.35">
      <c r="A1359" s="16"/>
      <c r="B1359" s="17"/>
      <c r="C1359" s="17"/>
      <c r="D1359" s="17"/>
      <c r="E1359" s="17"/>
      <c r="F1359" s="17"/>
      <c r="G1359" s="17"/>
      <c r="H1359" s="40"/>
      <c r="I1359" s="65"/>
    </row>
    <row r="1360" spans="1:9" ht="29.5" customHeight="1" x14ac:dyDescent="0.35">
      <c r="A1360" s="16"/>
      <c r="B1360" s="17"/>
      <c r="C1360" s="17"/>
      <c r="D1360" s="17"/>
      <c r="E1360" s="17"/>
      <c r="F1360" s="17"/>
      <c r="G1360" s="17"/>
      <c r="H1360" s="40"/>
      <c r="I1360" s="65"/>
    </row>
    <row r="1361" spans="1:9" ht="29.5" customHeight="1" x14ac:dyDescent="0.35">
      <c r="A1361" s="16"/>
      <c r="B1361" s="17"/>
      <c r="C1361" s="17"/>
      <c r="D1361" s="17"/>
      <c r="E1361" s="17"/>
      <c r="F1361" s="17"/>
      <c r="G1361" s="17"/>
      <c r="H1361" s="40"/>
      <c r="I1361" s="65"/>
    </row>
    <row r="1362" spans="1:9" ht="29.5" customHeight="1" x14ac:dyDescent="0.35">
      <c r="A1362" s="16"/>
      <c r="B1362" s="17"/>
      <c r="C1362" s="17"/>
      <c r="D1362" s="17"/>
      <c r="E1362" s="17"/>
      <c r="F1362" s="17"/>
      <c r="G1362" s="17"/>
      <c r="H1362" s="40"/>
      <c r="I1362" s="65"/>
    </row>
    <row r="1363" spans="1:9" ht="29.5" customHeight="1" x14ac:dyDescent="0.35">
      <c r="A1363" s="16"/>
      <c r="B1363" s="17"/>
      <c r="C1363" s="17"/>
      <c r="D1363" s="17"/>
      <c r="E1363" s="17"/>
      <c r="F1363" s="17"/>
      <c r="G1363" s="17"/>
      <c r="H1363" s="40"/>
      <c r="I1363" s="65"/>
    </row>
    <row r="1364" spans="1:9" ht="29.5" customHeight="1" x14ac:dyDescent="0.35">
      <c r="A1364" s="16"/>
      <c r="B1364" s="17"/>
      <c r="C1364" s="17"/>
      <c r="D1364" s="17"/>
      <c r="E1364" s="17"/>
      <c r="F1364" s="17"/>
      <c r="G1364" s="17"/>
      <c r="H1364" s="40"/>
      <c r="I1364" s="65"/>
    </row>
    <row r="1365" spans="1:9" ht="29.5" customHeight="1" x14ac:dyDescent="0.35">
      <c r="A1365" s="16"/>
      <c r="B1365" s="17"/>
      <c r="C1365" s="17"/>
      <c r="D1365" s="17"/>
      <c r="E1365" s="17"/>
      <c r="F1365" s="17"/>
      <c r="G1365" s="17"/>
      <c r="H1365" s="40"/>
      <c r="I1365" s="65"/>
    </row>
    <row r="1366" spans="1:9" ht="29.5" customHeight="1" x14ac:dyDescent="0.35">
      <c r="A1366" s="16"/>
      <c r="B1366" s="17"/>
      <c r="C1366" s="17"/>
      <c r="D1366" s="17"/>
      <c r="E1366" s="17"/>
      <c r="F1366" s="17"/>
      <c r="G1366" s="17"/>
      <c r="H1366" s="40"/>
      <c r="I1366" s="65"/>
    </row>
    <row r="1367" spans="1:9" ht="29.5" customHeight="1" x14ac:dyDescent="0.35">
      <c r="A1367" s="16"/>
      <c r="B1367" s="17"/>
      <c r="C1367" s="17"/>
      <c r="D1367" s="17"/>
      <c r="E1367" s="17"/>
      <c r="F1367" s="17"/>
      <c r="G1367" s="17"/>
      <c r="H1367" s="40"/>
      <c r="I1367" s="65"/>
    </row>
    <row r="1368" spans="1:9" ht="29.5" customHeight="1" x14ac:dyDescent="0.35">
      <c r="A1368" s="16"/>
      <c r="B1368" s="17"/>
      <c r="C1368" s="17"/>
      <c r="D1368" s="17"/>
      <c r="E1368" s="17"/>
      <c r="F1368" s="17"/>
      <c r="G1368" s="17"/>
      <c r="H1368" s="40"/>
      <c r="I1368" s="65"/>
    </row>
    <row r="1369" spans="1:9" ht="29.5" customHeight="1" x14ac:dyDescent="0.35">
      <c r="A1369" s="16"/>
      <c r="B1369" s="17"/>
      <c r="C1369" s="17"/>
      <c r="D1369" s="17"/>
      <c r="E1369" s="17"/>
      <c r="F1369" s="17"/>
      <c r="G1369" s="17"/>
      <c r="H1369" s="40"/>
      <c r="I1369" s="65"/>
    </row>
    <row r="1370" spans="1:9" ht="29.5" customHeight="1" x14ac:dyDescent="0.35">
      <c r="A1370" s="16"/>
      <c r="B1370" s="17"/>
      <c r="C1370" s="17"/>
      <c r="D1370" s="17"/>
      <c r="E1370" s="17"/>
      <c r="F1370" s="17"/>
      <c r="G1370" s="17"/>
      <c r="H1370" s="40"/>
      <c r="I1370" s="65"/>
    </row>
    <row r="1371" spans="1:9" ht="29.5" customHeight="1" x14ac:dyDescent="0.35">
      <c r="A1371" s="16"/>
      <c r="B1371" s="17"/>
      <c r="C1371" s="17"/>
      <c r="D1371" s="17"/>
      <c r="E1371" s="17"/>
      <c r="F1371" s="17"/>
      <c r="G1371" s="17"/>
      <c r="H1371" s="40"/>
      <c r="I1371" s="65"/>
    </row>
    <row r="1372" spans="1:9" ht="29.5" customHeight="1" x14ac:dyDescent="0.35">
      <c r="A1372" s="16"/>
      <c r="B1372" s="17"/>
      <c r="C1372" s="17"/>
      <c r="D1372" s="17"/>
      <c r="E1372" s="17"/>
      <c r="F1372" s="17"/>
      <c r="G1372" s="17"/>
      <c r="H1372" s="40"/>
      <c r="I1372" s="65"/>
    </row>
    <row r="1373" spans="1:9" ht="29.5" customHeight="1" x14ac:dyDescent="0.35">
      <c r="A1373" s="16"/>
      <c r="B1373" s="17"/>
      <c r="C1373" s="17"/>
      <c r="D1373" s="17"/>
      <c r="E1373" s="17"/>
      <c r="F1373" s="17"/>
      <c r="G1373" s="17"/>
      <c r="H1373" s="40"/>
      <c r="I1373" s="65"/>
    </row>
    <row r="1374" spans="1:9" ht="29.5" customHeight="1" x14ac:dyDescent="0.35">
      <c r="A1374" s="16"/>
      <c r="B1374" s="17"/>
      <c r="C1374" s="17"/>
      <c r="D1374" s="17"/>
      <c r="E1374" s="17"/>
      <c r="F1374" s="17"/>
      <c r="G1374" s="17"/>
      <c r="H1374" s="40"/>
      <c r="I1374" s="65"/>
    </row>
    <row r="1375" spans="1:9" ht="29.5" customHeight="1" x14ac:dyDescent="0.35">
      <c r="A1375" s="16"/>
      <c r="B1375" s="17"/>
      <c r="C1375" s="17"/>
      <c r="D1375" s="17"/>
      <c r="E1375" s="17"/>
      <c r="F1375" s="17"/>
      <c r="G1375" s="17"/>
      <c r="H1375" s="40"/>
      <c r="I1375" s="65"/>
    </row>
    <row r="1376" spans="1:9" ht="29.5" customHeight="1" x14ac:dyDescent="0.35">
      <c r="A1376" s="16"/>
      <c r="B1376" s="17"/>
      <c r="C1376" s="17"/>
      <c r="D1376" s="17"/>
      <c r="E1376" s="17"/>
      <c r="F1376" s="17"/>
      <c r="G1376" s="17"/>
      <c r="H1376" s="40"/>
      <c r="I1376" s="65"/>
    </row>
    <row r="1377" spans="1:9" ht="29.5" customHeight="1" x14ac:dyDescent="0.35">
      <c r="A1377" s="16"/>
      <c r="B1377" s="17"/>
      <c r="C1377" s="17"/>
      <c r="D1377" s="17"/>
      <c r="E1377" s="17"/>
      <c r="F1377" s="17"/>
      <c r="G1377" s="17"/>
      <c r="H1377" s="40"/>
      <c r="I1377" s="65"/>
    </row>
    <row r="1378" spans="1:9" ht="29.5" customHeight="1" x14ac:dyDescent="0.35">
      <c r="A1378" s="16"/>
      <c r="B1378" s="17"/>
      <c r="C1378" s="17"/>
      <c r="D1378" s="17"/>
      <c r="E1378" s="17"/>
      <c r="F1378" s="17"/>
      <c r="G1378" s="17"/>
      <c r="H1378" s="40"/>
      <c r="I1378" s="65"/>
    </row>
    <row r="1379" spans="1:9" ht="29.5" customHeight="1" x14ac:dyDescent="0.35">
      <c r="A1379" s="16"/>
      <c r="B1379" s="17"/>
      <c r="C1379" s="17"/>
      <c r="D1379" s="17"/>
      <c r="E1379" s="17"/>
      <c r="F1379" s="17"/>
      <c r="G1379" s="17"/>
      <c r="H1379" s="40"/>
      <c r="I1379" s="65"/>
    </row>
    <row r="1380" spans="1:9" ht="29.5" customHeight="1" x14ac:dyDescent="0.35">
      <c r="A1380" s="16"/>
      <c r="B1380" s="17"/>
      <c r="C1380" s="17"/>
      <c r="D1380" s="17"/>
      <c r="E1380" s="17"/>
      <c r="F1380" s="17"/>
      <c r="G1380" s="17"/>
      <c r="H1380" s="40"/>
      <c r="I1380" s="65"/>
    </row>
    <row r="1381" spans="1:9" ht="29.5" customHeight="1" x14ac:dyDescent="0.35">
      <c r="A1381" s="16"/>
      <c r="B1381" s="17"/>
      <c r="C1381" s="17"/>
      <c r="D1381" s="17"/>
      <c r="E1381" s="17"/>
      <c r="F1381" s="17"/>
      <c r="G1381" s="17"/>
      <c r="H1381" s="40"/>
      <c r="I1381" s="65"/>
    </row>
    <row r="1382" spans="1:9" ht="29.5" customHeight="1" x14ac:dyDescent="0.35">
      <c r="A1382" s="16"/>
      <c r="B1382" s="17"/>
      <c r="C1382" s="17"/>
      <c r="D1382" s="17"/>
      <c r="E1382" s="17"/>
      <c r="F1382" s="17"/>
      <c r="G1382" s="17"/>
      <c r="H1382" s="40"/>
      <c r="I1382" s="65"/>
    </row>
    <row r="1383" spans="1:9" ht="29.5" customHeight="1" x14ac:dyDescent="0.35">
      <c r="A1383" s="16"/>
      <c r="B1383" s="17"/>
      <c r="C1383" s="17"/>
      <c r="D1383" s="17"/>
      <c r="E1383" s="17"/>
      <c r="F1383" s="17"/>
      <c r="G1383" s="17"/>
      <c r="H1383" s="40"/>
      <c r="I1383" s="65"/>
    </row>
    <row r="1384" spans="1:9" ht="29.5" customHeight="1" x14ac:dyDescent="0.35">
      <c r="A1384" s="16"/>
      <c r="B1384" s="17"/>
      <c r="C1384" s="17"/>
      <c r="D1384" s="17"/>
      <c r="E1384" s="17"/>
      <c r="F1384" s="17"/>
      <c r="G1384" s="17"/>
      <c r="H1384" s="40"/>
      <c r="I1384" s="65"/>
    </row>
    <row r="1385" spans="1:9" ht="29.5" customHeight="1" x14ac:dyDescent="0.35">
      <c r="A1385" s="16"/>
      <c r="B1385" s="17"/>
      <c r="C1385" s="17"/>
      <c r="D1385" s="17"/>
      <c r="E1385" s="17"/>
      <c r="F1385" s="17"/>
      <c r="G1385" s="17"/>
      <c r="H1385" s="40"/>
      <c r="I1385" s="65"/>
    </row>
    <row r="1386" spans="1:9" ht="29.5" customHeight="1" x14ac:dyDescent="0.35">
      <c r="A1386" s="16"/>
      <c r="B1386" s="17"/>
      <c r="C1386" s="17"/>
      <c r="D1386" s="17"/>
      <c r="E1386" s="17"/>
      <c r="F1386" s="17"/>
      <c r="G1386" s="17"/>
      <c r="H1386" s="40"/>
      <c r="I1386" s="65"/>
    </row>
    <row r="1387" spans="1:9" ht="29.5" customHeight="1" x14ac:dyDescent="0.35">
      <c r="A1387" s="16"/>
      <c r="B1387" s="17"/>
      <c r="C1387" s="17"/>
      <c r="D1387" s="17"/>
      <c r="E1387" s="17"/>
      <c r="F1387" s="17"/>
      <c r="G1387" s="17"/>
      <c r="H1387" s="40"/>
      <c r="I1387" s="65"/>
    </row>
    <row r="1388" spans="1:9" ht="29.5" customHeight="1" x14ac:dyDescent="0.35">
      <c r="A1388" s="16"/>
      <c r="B1388" s="17"/>
      <c r="C1388" s="17"/>
      <c r="D1388" s="17"/>
      <c r="E1388" s="17"/>
      <c r="F1388" s="17"/>
      <c r="G1388" s="17"/>
      <c r="H1388" s="40"/>
      <c r="I1388" s="65"/>
    </row>
    <row r="1389" spans="1:9" ht="29.5" customHeight="1" x14ac:dyDescent="0.35">
      <c r="A1389" s="16"/>
      <c r="B1389" s="17"/>
      <c r="C1389" s="17"/>
      <c r="D1389" s="17"/>
      <c r="E1389" s="17"/>
      <c r="F1389" s="17"/>
      <c r="G1389" s="17"/>
      <c r="H1389" s="40"/>
      <c r="I1389" s="65"/>
    </row>
    <row r="1390" spans="1:9" ht="29.5" customHeight="1" x14ac:dyDescent="0.35">
      <c r="A1390" s="16"/>
      <c r="B1390" s="17"/>
      <c r="C1390" s="17"/>
      <c r="D1390" s="17"/>
      <c r="E1390" s="17"/>
      <c r="F1390" s="17"/>
      <c r="G1390" s="17"/>
      <c r="H1390" s="40"/>
      <c r="I1390" s="65"/>
    </row>
    <row r="1391" spans="1:9" ht="29.5" customHeight="1" x14ac:dyDescent="0.35">
      <c r="A1391" s="16"/>
      <c r="B1391" s="17"/>
      <c r="C1391" s="17"/>
      <c r="D1391" s="17"/>
      <c r="E1391" s="17"/>
      <c r="F1391" s="17"/>
      <c r="G1391" s="17"/>
      <c r="H1391" s="40"/>
      <c r="I1391" s="65"/>
    </row>
    <row r="1392" spans="1:9" ht="29.5" customHeight="1" x14ac:dyDescent="0.35">
      <c r="A1392" s="16"/>
      <c r="B1392" s="17"/>
      <c r="C1392" s="17"/>
      <c r="D1392" s="17"/>
      <c r="E1392" s="17"/>
      <c r="F1392" s="17"/>
      <c r="G1392" s="17"/>
      <c r="H1392" s="40"/>
      <c r="I1392" s="65"/>
    </row>
    <row r="1393" spans="1:9" ht="29.5" customHeight="1" x14ac:dyDescent="0.35">
      <c r="A1393" s="16"/>
      <c r="B1393" s="17"/>
      <c r="C1393" s="17"/>
      <c r="D1393" s="17"/>
      <c r="E1393" s="17"/>
      <c r="F1393" s="17"/>
      <c r="G1393" s="17"/>
      <c r="H1393" s="40"/>
      <c r="I1393" s="65"/>
    </row>
    <row r="1394" spans="1:9" ht="29.5" customHeight="1" x14ac:dyDescent="0.35">
      <c r="A1394" s="16"/>
      <c r="B1394" s="17"/>
      <c r="C1394" s="17"/>
      <c r="D1394" s="17"/>
      <c r="E1394" s="17"/>
      <c r="F1394" s="17"/>
      <c r="G1394" s="17"/>
      <c r="H1394" s="40"/>
      <c r="I1394" s="65"/>
    </row>
    <row r="1395" spans="1:9" ht="29.5" customHeight="1" x14ac:dyDescent="0.35">
      <c r="A1395" s="16"/>
      <c r="B1395" s="17"/>
      <c r="C1395" s="17"/>
      <c r="D1395" s="17"/>
      <c r="E1395" s="17"/>
      <c r="F1395" s="17"/>
      <c r="G1395" s="17"/>
      <c r="H1395" s="40"/>
      <c r="I1395" s="65"/>
    </row>
    <row r="1396" spans="1:9" ht="29.5" customHeight="1" x14ac:dyDescent="0.35">
      <c r="A1396" s="16"/>
      <c r="B1396" s="17"/>
      <c r="C1396" s="17"/>
      <c r="D1396" s="17"/>
      <c r="E1396" s="17"/>
      <c r="F1396" s="17"/>
      <c r="G1396" s="17"/>
      <c r="H1396" s="40"/>
      <c r="I1396" s="65"/>
    </row>
    <row r="1397" spans="1:9" ht="29.5" customHeight="1" x14ac:dyDescent="0.35">
      <c r="A1397" s="16"/>
      <c r="B1397" s="17"/>
      <c r="C1397" s="17"/>
      <c r="D1397" s="17"/>
      <c r="E1397" s="17"/>
      <c r="F1397" s="17"/>
      <c r="G1397" s="17"/>
      <c r="H1397" s="40"/>
      <c r="I1397" s="65"/>
    </row>
    <row r="1398" spans="1:9" ht="29.5" customHeight="1" x14ac:dyDescent="0.35">
      <c r="A1398" s="16"/>
      <c r="B1398" s="17"/>
      <c r="C1398" s="17"/>
      <c r="D1398" s="17"/>
      <c r="E1398" s="17"/>
      <c r="F1398" s="17"/>
      <c r="G1398" s="17"/>
      <c r="H1398" s="40"/>
      <c r="I1398" s="65"/>
    </row>
    <row r="1399" spans="1:9" ht="29.5" customHeight="1" x14ac:dyDescent="0.35">
      <c r="A1399" s="16"/>
      <c r="B1399" s="17"/>
      <c r="C1399" s="17"/>
      <c r="D1399" s="17"/>
      <c r="E1399" s="17"/>
      <c r="F1399" s="17"/>
      <c r="G1399" s="17"/>
      <c r="H1399" s="40"/>
      <c r="I1399" s="65"/>
    </row>
    <row r="1400" spans="1:9" ht="29.5" customHeight="1" x14ac:dyDescent="0.35">
      <c r="A1400" s="16"/>
      <c r="B1400" s="17"/>
      <c r="C1400" s="17"/>
      <c r="D1400" s="17"/>
      <c r="E1400" s="17"/>
      <c r="F1400" s="17"/>
      <c r="G1400" s="17"/>
      <c r="H1400" s="40"/>
      <c r="I1400" s="65"/>
    </row>
    <row r="1401" spans="1:9" ht="29.5" customHeight="1" x14ac:dyDescent="0.35">
      <c r="A1401" s="16"/>
      <c r="B1401" s="17"/>
      <c r="C1401" s="17"/>
      <c r="D1401" s="17"/>
      <c r="E1401" s="17"/>
      <c r="F1401" s="17"/>
      <c r="G1401" s="17"/>
      <c r="H1401" s="40"/>
      <c r="I1401" s="65"/>
    </row>
    <row r="1402" spans="1:9" ht="29.5" customHeight="1" x14ac:dyDescent="0.35">
      <c r="A1402" s="16"/>
      <c r="B1402" s="17"/>
      <c r="C1402" s="17"/>
      <c r="D1402" s="17"/>
      <c r="E1402" s="17"/>
      <c r="F1402" s="17"/>
      <c r="G1402" s="17"/>
      <c r="H1402" s="40"/>
      <c r="I1402" s="65"/>
    </row>
    <row r="1403" spans="1:9" ht="29.5" customHeight="1" x14ac:dyDescent="0.35">
      <c r="A1403" s="16"/>
      <c r="B1403" s="17"/>
      <c r="C1403" s="17"/>
      <c r="D1403" s="17"/>
      <c r="E1403" s="17"/>
      <c r="F1403" s="17"/>
      <c r="G1403" s="17"/>
      <c r="H1403" s="40"/>
      <c r="I1403" s="65"/>
    </row>
    <row r="1404" spans="1:9" ht="29.5" customHeight="1" x14ac:dyDescent="0.35">
      <c r="A1404" s="16"/>
      <c r="B1404" s="17"/>
      <c r="C1404" s="17"/>
      <c r="D1404" s="17"/>
      <c r="E1404" s="17"/>
      <c r="F1404" s="17"/>
      <c r="G1404" s="17"/>
      <c r="H1404" s="40"/>
      <c r="I1404" s="65"/>
    </row>
    <row r="1405" spans="1:9" ht="29.5" customHeight="1" x14ac:dyDescent="0.35">
      <c r="A1405" s="16"/>
      <c r="B1405" s="17"/>
      <c r="C1405" s="17"/>
      <c r="D1405" s="17"/>
      <c r="E1405" s="17"/>
      <c r="F1405" s="17"/>
      <c r="G1405" s="17"/>
      <c r="H1405" s="40"/>
      <c r="I1405" s="65"/>
    </row>
    <row r="1406" spans="1:9" ht="29.5" customHeight="1" x14ac:dyDescent="0.35">
      <c r="A1406" s="16"/>
      <c r="B1406" s="17"/>
      <c r="C1406" s="17"/>
      <c r="D1406" s="17"/>
      <c r="E1406" s="17"/>
      <c r="F1406" s="17"/>
      <c r="G1406" s="17"/>
      <c r="H1406" s="40"/>
      <c r="I1406" s="65"/>
    </row>
    <row r="1407" spans="1:9" ht="29.5" customHeight="1" x14ac:dyDescent="0.35">
      <c r="A1407" s="16"/>
      <c r="B1407" s="17"/>
      <c r="C1407" s="17"/>
      <c r="D1407" s="17"/>
      <c r="E1407" s="17"/>
      <c r="F1407" s="17"/>
      <c r="G1407" s="17"/>
      <c r="H1407" s="40"/>
      <c r="I1407" s="65"/>
    </row>
    <row r="1408" spans="1:9" ht="29.5" customHeight="1" x14ac:dyDescent="0.35">
      <c r="A1408" s="16"/>
      <c r="B1408" s="17"/>
      <c r="C1408" s="17"/>
      <c r="D1408" s="17"/>
      <c r="E1408" s="17"/>
      <c r="F1408" s="17"/>
      <c r="G1408" s="17"/>
      <c r="H1408" s="40"/>
      <c r="I1408" s="65"/>
    </row>
    <row r="1409" spans="1:9" ht="29.5" customHeight="1" x14ac:dyDescent="0.35">
      <c r="A1409" s="16"/>
      <c r="B1409" s="17"/>
      <c r="C1409" s="17"/>
      <c r="D1409" s="17"/>
      <c r="E1409" s="17"/>
      <c r="F1409" s="17"/>
      <c r="G1409" s="17"/>
      <c r="H1409" s="40"/>
      <c r="I1409" s="65"/>
    </row>
    <row r="1410" spans="1:9" ht="29.5" customHeight="1" x14ac:dyDescent="0.35">
      <c r="A1410" s="16"/>
      <c r="B1410" s="17"/>
      <c r="C1410" s="17"/>
      <c r="D1410" s="17"/>
      <c r="E1410" s="17"/>
      <c r="F1410" s="17"/>
      <c r="G1410" s="17"/>
      <c r="H1410" s="40"/>
      <c r="I1410" s="65"/>
    </row>
    <row r="1411" spans="1:9" ht="29.5" customHeight="1" x14ac:dyDescent="0.35">
      <c r="A1411" s="16"/>
      <c r="B1411" s="17"/>
      <c r="C1411" s="17"/>
      <c r="D1411" s="17"/>
      <c r="E1411" s="17"/>
      <c r="F1411" s="17"/>
      <c r="G1411" s="17"/>
      <c r="H1411" s="40"/>
      <c r="I1411" s="65"/>
    </row>
    <row r="1412" spans="1:9" ht="29.5" customHeight="1" x14ac:dyDescent="0.35">
      <c r="A1412" s="16"/>
      <c r="B1412" s="17"/>
      <c r="C1412" s="17"/>
      <c r="D1412" s="17"/>
      <c r="E1412" s="17"/>
      <c r="F1412" s="17"/>
      <c r="G1412" s="17"/>
      <c r="H1412" s="40"/>
      <c r="I1412" s="65"/>
    </row>
    <row r="1413" spans="1:9" ht="29.5" customHeight="1" x14ac:dyDescent="0.35">
      <c r="A1413" s="16"/>
      <c r="B1413" s="17"/>
      <c r="C1413" s="17"/>
      <c r="D1413" s="17"/>
      <c r="E1413" s="17"/>
      <c r="F1413" s="17"/>
      <c r="G1413" s="17"/>
      <c r="H1413" s="40"/>
      <c r="I1413" s="65"/>
    </row>
    <row r="1414" spans="1:9" ht="29.5" customHeight="1" x14ac:dyDescent="0.35">
      <c r="A1414" s="16"/>
      <c r="B1414" s="17"/>
      <c r="C1414" s="17"/>
      <c r="D1414" s="17"/>
      <c r="E1414" s="17"/>
      <c r="F1414" s="17"/>
      <c r="G1414" s="17"/>
      <c r="H1414" s="40"/>
      <c r="I1414" s="65"/>
    </row>
    <row r="1415" spans="1:9" ht="29.5" customHeight="1" x14ac:dyDescent="0.35">
      <c r="A1415" s="16"/>
      <c r="B1415" s="17"/>
      <c r="C1415" s="17"/>
      <c r="D1415" s="17"/>
      <c r="E1415" s="17"/>
      <c r="F1415" s="17"/>
      <c r="G1415" s="17"/>
      <c r="H1415" s="40"/>
      <c r="I1415" s="65"/>
    </row>
    <row r="1416" spans="1:9" ht="29.5" customHeight="1" x14ac:dyDescent="0.35">
      <c r="A1416" s="16"/>
      <c r="B1416" s="17"/>
      <c r="C1416" s="17"/>
      <c r="D1416" s="17"/>
      <c r="E1416" s="17"/>
      <c r="F1416" s="17"/>
      <c r="G1416" s="17"/>
      <c r="H1416" s="40"/>
      <c r="I1416" s="65"/>
    </row>
    <row r="1417" spans="1:9" ht="29.5" customHeight="1" x14ac:dyDescent="0.35">
      <c r="A1417" s="16"/>
      <c r="B1417" s="17"/>
      <c r="C1417" s="17"/>
      <c r="D1417" s="17"/>
      <c r="E1417" s="17"/>
      <c r="F1417" s="17"/>
      <c r="G1417" s="17"/>
      <c r="H1417" s="40"/>
      <c r="I1417" s="65"/>
    </row>
    <row r="1418" spans="1:9" ht="29.5" customHeight="1" x14ac:dyDescent="0.35">
      <c r="A1418" s="16"/>
      <c r="B1418" s="17"/>
      <c r="C1418" s="17"/>
      <c r="D1418" s="17"/>
      <c r="E1418" s="17"/>
      <c r="F1418" s="17"/>
      <c r="G1418" s="17"/>
      <c r="H1418" s="40"/>
      <c r="I1418" s="65"/>
    </row>
    <row r="1419" spans="1:9" ht="29.5" customHeight="1" x14ac:dyDescent="0.35">
      <c r="A1419" s="16"/>
      <c r="B1419" s="17"/>
      <c r="C1419" s="17"/>
      <c r="D1419" s="17"/>
      <c r="E1419" s="17"/>
      <c r="F1419" s="17"/>
      <c r="G1419" s="17"/>
      <c r="H1419" s="40"/>
      <c r="I1419" s="65"/>
    </row>
    <row r="1420" spans="1:9" ht="29.5" customHeight="1" x14ac:dyDescent="0.35">
      <c r="A1420" s="16"/>
      <c r="B1420" s="17"/>
      <c r="C1420" s="17"/>
      <c r="D1420" s="17"/>
      <c r="E1420" s="17"/>
      <c r="F1420" s="17"/>
      <c r="G1420" s="17"/>
      <c r="H1420" s="40"/>
      <c r="I1420" s="65"/>
    </row>
    <row r="1421" spans="1:9" ht="29.5" customHeight="1" x14ac:dyDescent="0.35">
      <c r="A1421" s="16"/>
      <c r="B1421" s="17"/>
      <c r="C1421" s="17"/>
      <c r="D1421" s="17"/>
      <c r="E1421" s="17"/>
      <c r="F1421" s="17"/>
      <c r="G1421" s="17"/>
      <c r="H1421" s="40"/>
      <c r="I1421" s="65"/>
    </row>
    <row r="1422" spans="1:9" ht="29.5" customHeight="1" x14ac:dyDescent="0.35">
      <c r="A1422" s="16"/>
      <c r="B1422" s="17"/>
      <c r="C1422" s="17"/>
      <c r="D1422" s="17"/>
      <c r="E1422" s="17"/>
      <c r="F1422" s="17"/>
      <c r="G1422" s="17"/>
      <c r="H1422" s="40"/>
      <c r="I1422" s="65"/>
    </row>
    <row r="1423" spans="1:9" ht="29.5" customHeight="1" x14ac:dyDescent="0.35">
      <c r="A1423" s="16"/>
      <c r="B1423" s="17"/>
      <c r="C1423" s="17"/>
      <c r="D1423" s="17"/>
      <c r="E1423" s="17"/>
      <c r="F1423" s="17"/>
      <c r="G1423" s="17"/>
      <c r="H1423" s="40"/>
      <c r="I1423" s="65"/>
    </row>
    <row r="1424" spans="1:9" ht="29.5" customHeight="1" x14ac:dyDescent="0.35">
      <c r="A1424" s="16"/>
      <c r="B1424" s="17"/>
      <c r="C1424" s="17"/>
      <c r="D1424" s="17"/>
      <c r="E1424" s="17"/>
      <c r="F1424" s="17"/>
      <c r="G1424" s="17"/>
      <c r="H1424" s="40"/>
      <c r="I1424" s="65"/>
    </row>
    <row r="1425" spans="1:9" ht="29.5" customHeight="1" x14ac:dyDescent="0.35">
      <c r="A1425" s="16"/>
      <c r="B1425" s="17"/>
      <c r="C1425" s="17"/>
      <c r="D1425" s="17"/>
      <c r="E1425" s="17"/>
      <c r="F1425" s="17"/>
      <c r="G1425" s="17"/>
      <c r="H1425" s="40"/>
      <c r="I1425" s="65"/>
    </row>
    <row r="1426" spans="1:9" ht="29.5" customHeight="1" x14ac:dyDescent="0.35">
      <c r="A1426" s="16"/>
      <c r="B1426" s="17"/>
      <c r="C1426" s="17"/>
      <c r="D1426" s="17"/>
      <c r="E1426" s="17"/>
      <c r="F1426" s="17"/>
      <c r="G1426" s="17"/>
      <c r="H1426" s="40"/>
      <c r="I1426" s="65"/>
    </row>
    <row r="1427" spans="1:9" ht="29.5" customHeight="1" x14ac:dyDescent="0.35">
      <c r="A1427" s="16"/>
      <c r="B1427" s="17"/>
      <c r="C1427" s="17"/>
      <c r="D1427" s="17"/>
      <c r="E1427" s="17"/>
      <c r="F1427" s="17"/>
      <c r="G1427" s="17"/>
      <c r="H1427" s="40"/>
      <c r="I1427" s="65"/>
    </row>
    <row r="1428" spans="1:9" ht="29.5" customHeight="1" x14ac:dyDescent="0.35">
      <c r="A1428" s="16"/>
      <c r="B1428" s="17"/>
      <c r="C1428" s="17"/>
      <c r="D1428" s="17"/>
      <c r="E1428" s="17"/>
      <c r="F1428" s="17"/>
      <c r="G1428" s="17"/>
      <c r="H1428" s="40"/>
      <c r="I1428" s="65"/>
    </row>
    <row r="1429" spans="1:9" ht="29.5" customHeight="1" x14ac:dyDescent="0.35">
      <c r="A1429" s="16"/>
      <c r="B1429" s="17"/>
      <c r="C1429" s="17"/>
      <c r="D1429" s="17"/>
      <c r="E1429" s="17"/>
      <c r="F1429" s="17"/>
      <c r="G1429" s="17"/>
      <c r="H1429" s="40"/>
      <c r="I1429" s="65"/>
    </row>
    <row r="1430" spans="1:9" ht="29.5" customHeight="1" x14ac:dyDescent="0.35">
      <c r="A1430" s="16"/>
      <c r="B1430" s="17"/>
      <c r="C1430" s="17"/>
      <c r="D1430" s="17"/>
      <c r="E1430" s="17"/>
      <c r="F1430" s="17"/>
      <c r="G1430" s="17"/>
      <c r="H1430" s="40"/>
      <c r="I1430" s="65"/>
    </row>
    <row r="1431" spans="1:9" ht="29.5" customHeight="1" x14ac:dyDescent="0.35">
      <c r="A1431" s="16"/>
      <c r="B1431" s="17"/>
      <c r="C1431" s="17"/>
      <c r="D1431" s="17"/>
      <c r="E1431" s="17"/>
      <c r="F1431" s="17"/>
      <c r="G1431" s="17"/>
      <c r="H1431" s="40"/>
      <c r="I1431" s="65"/>
    </row>
    <row r="1432" spans="1:9" ht="29.5" customHeight="1" x14ac:dyDescent="0.35">
      <c r="A1432" s="16"/>
      <c r="B1432" s="17"/>
      <c r="C1432" s="17"/>
      <c r="D1432" s="17"/>
      <c r="E1432" s="17"/>
      <c r="F1432" s="17"/>
      <c r="G1432" s="17"/>
      <c r="H1432" s="40"/>
      <c r="I1432" s="65"/>
    </row>
    <row r="1433" spans="1:9" ht="29.5" customHeight="1" x14ac:dyDescent="0.35">
      <c r="A1433" s="16"/>
      <c r="B1433" s="17"/>
      <c r="C1433" s="17"/>
      <c r="D1433" s="17"/>
      <c r="E1433" s="17"/>
      <c r="F1433" s="17"/>
      <c r="G1433" s="17"/>
      <c r="H1433" s="40"/>
      <c r="I1433" s="65"/>
    </row>
    <row r="1434" spans="1:9" ht="29.5" customHeight="1" x14ac:dyDescent="0.35">
      <c r="A1434" s="16"/>
      <c r="B1434" s="17"/>
      <c r="C1434" s="17"/>
      <c r="D1434" s="17"/>
      <c r="E1434" s="17"/>
      <c r="F1434" s="17"/>
      <c r="G1434" s="17"/>
      <c r="H1434" s="40"/>
      <c r="I1434" s="65"/>
    </row>
    <row r="1435" spans="1:9" ht="29.5" customHeight="1" x14ac:dyDescent="0.35">
      <c r="A1435" s="16"/>
      <c r="B1435" s="17"/>
      <c r="C1435" s="17"/>
      <c r="D1435" s="17"/>
      <c r="E1435" s="17"/>
      <c r="F1435" s="17"/>
      <c r="G1435" s="17"/>
      <c r="H1435" s="40"/>
      <c r="I1435" s="65"/>
    </row>
    <row r="1436" spans="1:9" ht="29.5" customHeight="1" x14ac:dyDescent="0.35">
      <c r="A1436" s="16"/>
      <c r="B1436" s="17"/>
      <c r="C1436" s="17"/>
      <c r="D1436" s="17"/>
      <c r="E1436" s="17"/>
      <c r="F1436" s="17"/>
      <c r="G1436" s="17"/>
      <c r="H1436" s="40"/>
      <c r="I1436" s="65"/>
    </row>
    <row r="1437" spans="1:9" ht="29.5" customHeight="1" x14ac:dyDescent="0.35">
      <c r="A1437" s="16"/>
      <c r="B1437" s="17"/>
      <c r="C1437" s="17"/>
      <c r="D1437" s="17"/>
      <c r="E1437" s="17"/>
      <c r="F1437" s="17"/>
      <c r="G1437" s="17"/>
      <c r="H1437" s="40"/>
      <c r="I1437" s="65"/>
    </row>
    <row r="1438" spans="1:9" ht="29.5" customHeight="1" x14ac:dyDescent="0.35">
      <c r="A1438" s="16"/>
      <c r="B1438" s="17"/>
      <c r="C1438" s="17"/>
      <c r="D1438" s="17"/>
      <c r="E1438" s="17"/>
      <c r="F1438" s="17"/>
      <c r="G1438" s="17"/>
      <c r="H1438" s="40"/>
      <c r="I1438" s="65"/>
    </row>
    <row r="1439" spans="1:9" ht="29.5" customHeight="1" x14ac:dyDescent="0.35">
      <c r="A1439" s="16"/>
      <c r="B1439" s="17"/>
      <c r="C1439" s="17"/>
      <c r="D1439" s="17"/>
      <c r="E1439" s="17"/>
      <c r="F1439" s="17"/>
      <c r="G1439" s="17"/>
      <c r="H1439" s="40"/>
      <c r="I1439" s="65"/>
    </row>
    <row r="1440" spans="1:9" ht="29.5" customHeight="1" x14ac:dyDescent="0.35">
      <c r="A1440" s="16"/>
      <c r="B1440" s="17"/>
      <c r="C1440" s="17"/>
      <c r="D1440" s="17"/>
      <c r="E1440" s="17"/>
      <c r="F1440" s="17"/>
      <c r="G1440" s="17"/>
      <c r="H1440" s="40"/>
      <c r="I1440" s="65"/>
    </row>
    <row r="1441" spans="1:9" ht="29.5" customHeight="1" x14ac:dyDescent="0.35">
      <c r="A1441" s="16"/>
      <c r="B1441" s="17"/>
      <c r="C1441" s="17"/>
      <c r="D1441" s="17"/>
      <c r="E1441" s="17"/>
      <c r="F1441" s="17"/>
      <c r="G1441" s="17"/>
      <c r="H1441" s="40"/>
      <c r="I1441" s="65"/>
    </row>
    <row r="1442" spans="1:9" ht="29.5" customHeight="1" x14ac:dyDescent="0.35">
      <c r="A1442" s="16"/>
      <c r="B1442" s="17"/>
      <c r="C1442" s="17"/>
      <c r="D1442" s="17"/>
      <c r="E1442" s="17"/>
      <c r="F1442" s="17"/>
      <c r="G1442" s="17"/>
      <c r="H1442" s="40"/>
      <c r="I1442" s="65"/>
    </row>
    <row r="1443" spans="1:9" ht="29.5" customHeight="1" x14ac:dyDescent="0.35">
      <c r="A1443" s="16"/>
      <c r="B1443" s="17"/>
      <c r="C1443" s="17"/>
      <c r="D1443" s="17"/>
      <c r="E1443" s="17"/>
      <c r="F1443" s="17"/>
      <c r="G1443" s="17"/>
      <c r="H1443" s="40"/>
      <c r="I1443" s="65"/>
    </row>
    <row r="1444" spans="1:9" ht="29.5" customHeight="1" x14ac:dyDescent="0.35">
      <c r="A1444" s="16"/>
      <c r="B1444" s="17"/>
      <c r="C1444" s="17"/>
      <c r="D1444" s="17"/>
      <c r="E1444" s="17"/>
      <c r="F1444" s="17"/>
      <c r="G1444" s="17"/>
      <c r="H1444" s="40"/>
      <c r="I1444" s="65"/>
    </row>
    <row r="1445" spans="1:9" ht="29.5" customHeight="1" x14ac:dyDescent="0.35">
      <c r="A1445" s="16"/>
      <c r="B1445" s="17"/>
      <c r="C1445" s="17"/>
      <c r="D1445" s="17"/>
      <c r="E1445" s="17"/>
      <c r="F1445" s="17"/>
      <c r="G1445" s="17"/>
      <c r="H1445" s="40"/>
      <c r="I1445" s="65"/>
    </row>
    <row r="1446" spans="1:9" ht="29.5" customHeight="1" x14ac:dyDescent="0.35">
      <c r="A1446" s="16"/>
      <c r="B1446" s="17"/>
      <c r="C1446" s="17"/>
      <c r="D1446" s="17"/>
      <c r="E1446" s="17"/>
      <c r="F1446" s="17"/>
      <c r="G1446" s="17"/>
      <c r="H1446" s="40"/>
      <c r="I1446" s="65"/>
    </row>
    <row r="1447" spans="1:9" ht="29.5" customHeight="1" x14ac:dyDescent="0.35">
      <c r="A1447" s="16"/>
      <c r="B1447" s="17"/>
      <c r="C1447" s="17"/>
      <c r="D1447" s="17"/>
      <c r="E1447" s="17"/>
      <c r="F1447" s="17"/>
      <c r="G1447" s="17"/>
      <c r="H1447" s="40"/>
      <c r="I1447" s="65"/>
    </row>
    <row r="1448" spans="1:9" ht="29.5" customHeight="1" x14ac:dyDescent="0.35">
      <c r="A1448" s="16"/>
      <c r="B1448" s="17"/>
      <c r="C1448" s="17"/>
      <c r="D1448" s="17"/>
      <c r="E1448" s="17"/>
      <c r="F1448" s="17"/>
      <c r="G1448" s="17"/>
      <c r="H1448" s="40"/>
      <c r="I1448" s="65"/>
    </row>
    <row r="1449" spans="1:9" ht="29.5" customHeight="1" x14ac:dyDescent="0.35">
      <c r="A1449" s="16"/>
      <c r="B1449" s="17"/>
      <c r="C1449" s="17"/>
      <c r="D1449" s="17"/>
      <c r="E1449" s="17"/>
      <c r="F1449" s="17"/>
      <c r="G1449" s="17"/>
      <c r="H1449" s="40"/>
      <c r="I1449" s="65"/>
    </row>
    <row r="1450" spans="1:9" ht="29.5" customHeight="1" x14ac:dyDescent="0.35">
      <c r="A1450" s="16"/>
      <c r="B1450" s="17"/>
      <c r="C1450" s="17"/>
      <c r="D1450" s="17"/>
      <c r="E1450" s="17"/>
      <c r="F1450" s="17"/>
      <c r="G1450" s="17"/>
      <c r="H1450" s="40"/>
      <c r="I1450" s="65"/>
    </row>
    <row r="1451" spans="1:9" ht="29.5" customHeight="1" x14ac:dyDescent="0.35">
      <c r="A1451" s="16"/>
      <c r="B1451" s="17"/>
      <c r="C1451" s="17"/>
      <c r="D1451" s="17"/>
      <c r="E1451" s="17"/>
      <c r="F1451" s="17"/>
      <c r="G1451" s="17"/>
      <c r="H1451" s="40"/>
      <c r="I1451" s="65"/>
    </row>
    <row r="1452" spans="1:9" ht="29.5" customHeight="1" x14ac:dyDescent="0.35">
      <c r="A1452" s="16"/>
      <c r="B1452" s="17"/>
      <c r="C1452" s="17"/>
      <c r="D1452" s="17"/>
      <c r="E1452" s="17"/>
      <c r="F1452" s="17"/>
      <c r="G1452" s="17"/>
      <c r="H1452" s="40"/>
      <c r="I1452" s="65"/>
    </row>
    <row r="1453" spans="1:9" ht="29.5" customHeight="1" x14ac:dyDescent="0.35">
      <c r="A1453" s="16"/>
      <c r="B1453" s="17"/>
      <c r="C1453" s="17"/>
      <c r="D1453" s="17"/>
      <c r="E1453" s="17"/>
      <c r="F1453" s="17"/>
      <c r="G1453" s="17"/>
      <c r="H1453" s="40"/>
      <c r="I1453" s="65"/>
    </row>
    <row r="1454" spans="1:9" ht="29.5" customHeight="1" x14ac:dyDescent="0.35">
      <c r="A1454" s="16"/>
      <c r="B1454" s="17"/>
      <c r="C1454" s="17"/>
      <c r="D1454" s="17"/>
      <c r="E1454" s="17"/>
      <c r="F1454" s="17"/>
      <c r="G1454" s="17"/>
      <c r="H1454" s="40"/>
      <c r="I1454" s="65"/>
    </row>
    <row r="1455" spans="1:9" ht="29.5" customHeight="1" x14ac:dyDescent="0.35">
      <c r="A1455" s="16"/>
      <c r="B1455" s="17"/>
      <c r="C1455" s="17"/>
      <c r="D1455" s="17"/>
      <c r="E1455" s="17"/>
      <c r="F1455" s="17"/>
      <c r="G1455" s="17"/>
      <c r="H1455" s="40"/>
      <c r="I1455" s="65"/>
    </row>
    <row r="1456" spans="1:9" ht="29.5" customHeight="1" x14ac:dyDescent="0.35">
      <c r="A1456" s="16"/>
      <c r="B1456" s="17"/>
      <c r="C1456" s="17"/>
      <c r="D1456" s="17"/>
      <c r="E1456" s="17"/>
      <c r="F1456" s="17"/>
      <c r="G1456" s="17"/>
      <c r="H1456" s="40"/>
      <c r="I1456" s="65"/>
    </row>
    <row r="1457" spans="1:9" ht="29.5" customHeight="1" x14ac:dyDescent="0.35">
      <c r="A1457" s="16"/>
      <c r="B1457" s="17"/>
      <c r="C1457" s="17"/>
      <c r="D1457" s="17"/>
      <c r="E1457" s="17"/>
      <c r="F1457" s="17"/>
      <c r="G1457" s="17"/>
      <c r="H1457" s="40"/>
      <c r="I1457" s="65"/>
    </row>
    <row r="1458" spans="1:9" ht="29.5" customHeight="1" x14ac:dyDescent="0.35">
      <c r="A1458" s="16"/>
      <c r="B1458" s="17"/>
      <c r="C1458" s="17"/>
      <c r="D1458" s="17"/>
      <c r="E1458" s="17"/>
      <c r="F1458" s="17"/>
      <c r="G1458" s="17"/>
      <c r="H1458" s="40"/>
      <c r="I1458" s="65"/>
    </row>
    <row r="1459" spans="1:9" ht="29.5" customHeight="1" x14ac:dyDescent="0.35">
      <c r="A1459" s="16"/>
      <c r="B1459" s="17"/>
      <c r="C1459" s="17"/>
      <c r="D1459" s="17"/>
      <c r="E1459" s="17"/>
      <c r="F1459" s="17"/>
      <c r="G1459" s="17"/>
      <c r="H1459" s="40"/>
      <c r="I1459" s="65"/>
    </row>
    <row r="1460" spans="1:9" ht="29.5" customHeight="1" x14ac:dyDescent="0.35">
      <c r="A1460" s="16"/>
      <c r="B1460" s="17"/>
      <c r="C1460" s="17"/>
      <c r="D1460" s="17"/>
      <c r="E1460" s="17"/>
      <c r="F1460" s="17"/>
      <c r="G1460" s="17"/>
      <c r="H1460" s="40"/>
      <c r="I1460" s="65"/>
    </row>
    <row r="1461" spans="1:9" ht="29.5" customHeight="1" x14ac:dyDescent="0.35">
      <c r="A1461" s="16"/>
      <c r="B1461" s="17"/>
      <c r="C1461" s="17"/>
      <c r="D1461" s="17"/>
      <c r="E1461" s="17"/>
      <c r="F1461" s="17"/>
      <c r="G1461" s="17"/>
      <c r="H1461" s="40"/>
      <c r="I1461" s="65"/>
    </row>
    <row r="1462" spans="1:9" ht="29.5" customHeight="1" x14ac:dyDescent="0.35">
      <c r="A1462" s="16"/>
      <c r="B1462" s="17"/>
      <c r="C1462" s="17"/>
      <c r="D1462" s="17"/>
      <c r="E1462" s="17"/>
      <c r="F1462" s="17"/>
      <c r="G1462" s="17"/>
      <c r="H1462" s="40"/>
      <c r="I1462" s="65"/>
    </row>
    <row r="1463" spans="1:9" ht="29.5" customHeight="1" x14ac:dyDescent="0.35">
      <c r="A1463" s="16"/>
      <c r="B1463" s="17"/>
      <c r="C1463" s="17"/>
      <c r="D1463" s="17"/>
      <c r="E1463" s="17"/>
      <c r="F1463" s="17"/>
      <c r="G1463" s="17"/>
      <c r="H1463" s="40"/>
      <c r="I1463" s="65"/>
    </row>
    <row r="1464" spans="1:9" ht="29.5" customHeight="1" x14ac:dyDescent="0.35">
      <c r="A1464" s="16"/>
      <c r="B1464" s="17"/>
      <c r="C1464" s="17"/>
      <c r="D1464" s="17"/>
      <c r="E1464" s="17"/>
      <c r="F1464" s="17"/>
      <c r="G1464" s="17"/>
      <c r="H1464" s="40"/>
      <c r="I1464" s="65"/>
    </row>
    <row r="1465" spans="1:9" ht="29.5" customHeight="1" x14ac:dyDescent="0.35">
      <c r="A1465" s="16"/>
      <c r="B1465" s="17"/>
      <c r="C1465" s="17"/>
      <c r="D1465" s="17"/>
      <c r="E1465" s="17"/>
      <c r="F1465" s="17"/>
      <c r="G1465" s="17"/>
      <c r="H1465" s="40"/>
      <c r="I1465" s="65"/>
    </row>
    <row r="1466" spans="1:9" ht="29.5" customHeight="1" x14ac:dyDescent="0.35">
      <c r="A1466" s="16"/>
      <c r="B1466" s="17"/>
      <c r="C1466" s="17"/>
      <c r="D1466" s="17"/>
      <c r="E1466" s="17"/>
      <c r="F1466" s="17"/>
      <c r="G1466" s="17"/>
      <c r="H1466" s="40"/>
      <c r="I1466" s="65"/>
    </row>
    <row r="1467" spans="1:9" ht="29.5" customHeight="1" x14ac:dyDescent="0.35">
      <c r="A1467" s="16"/>
      <c r="B1467" s="17"/>
      <c r="C1467" s="17"/>
      <c r="D1467" s="17"/>
      <c r="E1467" s="17"/>
      <c r="F1467" s="17"/>
      <c r="G1467" s="17"/>
      <c r="H1467" s="40"/>
      <c r="I1467" s="65"/>
    </row>
    <row r="1468" spans="1:9" ht="29.5" customHeight="1" x14ac:dyDescent="0.35">
      <c r="A1468" s="16"/>
      <c r="B1468" s="17"/>
      <c r="C1468" s="17"/>
      <c r="D1468" s="17"/>
      <c r="E1468" s="17"/>
      <c r="F1468" s="17"/>
      <c r="G1468" s="17"/>
      <c r="H1468" s="40"/>
      <c r="I1468" s="65"/>
    </row>
    <row r="1469" spans="1:9" ht="29.5" customHeight="1" x14ac:dyDescent="0.35">
      <c r="A1469" s="16"/>
      <c r="B1469" s="17"/>
      <c r="C1469" s="17"/>
      <c r="D1469" s="17"/>
      <c r="E1469" s="17"/>
      <c r="F1469" s="17"/>
      <c r="G1469" s="17"/>
      <c r="H1469" s="40"/>
      <c r="I1469" s="65"/>
    </row>
    <row r="1470" spans="1:9" ht="29.5" customHeight="1" x14ac:dyDescent="0.35">
      <c r="A1470" s="16"/>
      <c r="B1470" s="17"/>
      <c r="C1470" s="17"/>
      <c r="D1470" s="17"/>
      <c r="E1470" s="17"/>
      <c r="F1470" s="17"/>
      <c r="G1470" s="17"/>
      <c r="H1470" s="40"/>
      <c r="I1470" s="65"/>
    </row>
    <row r="1471" spans="1:9" ht="29.5" customHeight="1" x14ac:dyDescent="0.35">
      <c r="A1471" s="16"/>
      <c r="B1471" s="17"/>
      <c r="C1471" s="17"/>
      <c r="D1471" s="17"/>
      <c r="E1471" s="17"/>
      <c r="F1471" s="17"/>
      <c r="G1471" s="17"/>
      <c r="H1471" s="40"/>
      <c r="I1471" s="65"/>
    </row>
    <row r="1472" spans="1:9" ht="29.5" customHeight="1" x14ac:dyDescent="0.35">
      <c r="A1472" s="16"/>
      <c r="B1472" s="17"/>
      <c r="C1472" s="17"/>
      <c r="D1472" s="17"/>
      <c r="E1472" s="17"/>
      <c r="F1472" s="17"/>
      <c r="G1472" s="17"/>
      <c r="H1472" s="40"/>
      <c r="I1472" s="65"/>
    </row>
    <row r="1473" spans="1:9" ht="29.5" customHeight="1" x14ac:dyDescent="0.35">
      <c r="A1473" s="16"/>
      <c r="B1473" s="17"/>
      <c r="C1473" s="17"/>
      <c r="D1473" s="17"/>
      <c r="E1473" s="17"/>
      <c r="F1473" s="17"/>
      <c r="G1473" s="17"/>
      <c r="H1473" s="40"/>
      <c r="I1473" s="65"/>
    </row>
    <row r="1474" spans="1:9" ht="29.5" customHeight="1" x14ac:dyDescent="0.35">
      <c r="A1474" s="16"/>
      <c r="B1474" s="17"/>
      <c r="C1474" s="17"/>
      <c r="D1474" s="17"/>
      <c r="E1474" s="17"/>
      <c r="F1474" s="17"/>
      <c r="G1474" s="17"/>
      <c r="H1474" s="40"/>
      <c r="I1474" s="65"/>
    </row>
    <row r="1475" spans="1:9" ht="29.5" customHeight="1" x14ac:dyDescent="0.35">
      <c r="A1475" s="16"/>
      <c r="B1475" s="17"/>
      <c r="C1475" s="17"/>
      <c r="D1475" s="17"/>
      <c r="E1475" s="17"/>
      <c r="F1475" s="17"/>
      <c r="G1475" s="17"/>
      <c r="H1475" s="40"/>
      <c r="I1475" s="65"/>
    </row>
    <row r="1476" spans="1:9" ht="29.5" customHeight="1" x14ac:dyDescent="0.35">
      <c r="A1476" s="16"/>
      <c r="B1476" s="17"/>
      <c r="C1476" s="17"/>
      <c r="D1476" s="17"/>
      <c r="E1476" s="17"/>
      <c r="F1476" s="17"/>
      <c r="G1476" s="17"/>
      <c r="H1476" s="40"/>
      <c r="I1476" s="65"/>
    </row>
    <row r="1477" spans="1:9" ht="29.5" customHeight="1" x14ac:dyDescent="0.35">
      <c r="A1477" s="16"/>
      <c r="B1477" s="17"/>
      <c r="C1477" s="17"/>
      <c r="D1477" s="17"/>
      <c r="E1477" s="17"/>
      <c r="F1477" s="17"/>
      <c r="G1477" s="17"/>
      <c r="H1477" s="40"/>
      <c r="I1477" s="65"/>
    </row>
    <row r="1478" spans="1:9" ht="29.5" customHeight="1" x14ac:dyDescent="0.35">
      <c r="A1478" s="16"/>
      <c r="B1478" s="17"/>
      <c r="C1478" s="17"/>
      <c r="D1478" s="17"/>
      <c r="E1478" s="17"/>
      <c r="F1478" s="17"/>
      <c r="G1478" s="17"/>
      <c r="H1478" s="40"/>
      <c r="I1478" s="65"/>
    </row>
    <row r="1479" spans="1:9" ht="29.5" customHeight="1" x14ac:dyDescent="0.35">
      <c r="A1479" s="16"/>
      <c r="B1479" s="17"/>
      <c r="C1479" s="17"/>
      <c r="D1479" s="17"/>
      <c r="E1479" s="17"/>
      <c r="F1479" s="17"/>
      <c r="G1479" s="17"/>
      <c r="H1479" s="40"/>
      <c r="I1479" s="65"/>
    </row>
    <row r="1480" spans="1:9" ht="29.5" customHeight="1" x14ac:dyDescent="0.35">
      <c r="A1480" s="16"/>
      <c r="B1480" s="17"/>
      <c r="C1480" s="17"/>
      <c r="D1480" s="17"/>
      <c r="E1480" s="17"/>
      <c r="F1480" s="17"/>
      <c r="G1480" s="17"/>
      <c r="H1480" s="40"/>
      <c r="I1480" s="65"/>
    </row>
    <row r="1481" spans="1:9" ht="29.5" customHeight="1" x14ac:dyDescent="0.35">
      <c r="A1481" s="16"/>
      <c r="B1481" s="17"/>
      <c r="C1481" s="17"/>
      <c r="D1481" s="17"/>
      <c r="E1481" s="17"/>
      <c r="F1481" s="17"/>
      <c r="G1481" s="17"/>
      <c r="H1481" s="40"/>
      <c r="I1481" s="65"/>
    </row>
    <row r="1482" spans="1:9" ht="29.5" customHeight="1" x14ac:dyDescent="0.35">
      <c r="A1482" s="16"/>
      <c r="B1482" s="17"/>
      <c r="C1482" s="17"/>
      <c r="D1482" s="17"/>
      <c r="E1482" s="17"/>
      <c r="F1482" s="17"/>
      <c r="G1482" s="17"/>
      <c r="H1482" s="40"/>
      <c r="I1482" s="65"/>
    </row>
    <row r="1483" spans="1:9" ht="29.5" customHeight="1" x14ac:dyDescent="0.35">
      <c r="A1483" s="16"/>
      <c r="B1483" s="17"/>
      <c r="C1483" s="17"/>
      <c r="D1483" s="17"/>
      <c r="E1483" s="17"/>
      <c r="F1483" s="17"/>
      <c r="G1483" s="17"/>
      <c r="H1483" s="40"/>
      <c r="I1483" s="65"/>
    </row>
    <row r="1484" spans="1:9" ht="29.5" customHeight="1" x14ac:dyDescent="0.35">
      <c r="A1484" s="16"/>
      <c r="B1484" s="17"/>
      <c r="C1484" s="17"/>
      <c r="D1484" s="17"/>
      <c r="E1484" s="17"/>
      <c r="F1484" s="17"/>
      <c r="G1484" s="17"/>
      <c r="H1484" s="40"/>
      <c r="I1484" s="65"/>
    </row>
    <row r="1485" spans="1:9" ht="29.5" customHeight="1" x14ac:dyDescent="0.35">
      <c r="A1485" s="16"/>
      <c r="B1485" s="17"/>
      <c r="C1485" s="17"/>
      <c r="D1485" s="17"/>
      <c r="E1485" s="17"/>
      <c r="F1485" s="17"/>
      <c r="G1485" s="17"/>
      <c r="H1485" s="40"/>
      <c r="I1485" s="65"/>
    </row>
    <row r="1486" spans="1:9" ht="29.5" customHeight="1" x14ac:dyDescent="0.35">
      <c r="A1486" s="16"/>
      <c r="B1486" s="17"/>
      <c r="C1486" s="17"/>
      <c r="D1486" s="17"/>
      <c r="E1486" s="17"/>
      <c r="F1486" s="17"/>
      <c r="G1486" s="17"/>
      <c r="H1486" s="40"/>
      <c r="I1486" s="65"/>
    </row>
    <row r="1487" spans="1:9" ht="29.5" customHeight="1" x14ac:dyDescent="0.35">
      <c r="A1487" s="16"/>
      <c r="B1487" s="17"/>
      <c r="C1487" s="17"/>
      <c r="D1487" s="17"/>
      <c r="E1487" s="17"/>
      <c r="F1487" s="17"/>
      <c r="G1487" s="17"/>
      <c r="H1487" s="40"/>
      <c r="I1487" s="65"/>
    </row>
    <row r="1488" spans="1:9" ht="29.5" customHeight="1" x14ac:dyDescent="0.35">
      <c r="A1488" s="16"/>
      <c r="B1488" s="17"/>
      <c r="C1488" s="17"/>
      <c r="D1488" s="17"/>
      <c r="E1488" s="17"/>
      <c r="F1488" s="17"/>
      <c r="G1488" s="17"/>
      <c r="H1488" s="40"/>
      <c r="I1488" s="65"/>
    </row>
    <row r="1489" spans="1:9" ht="29.5" customHeight="1" x14ac:dyDescent="0.35">
      <c r="A1489" s="16"/>
      <c r="B1489" s="17"/>
      <c r="C1489" s="17"/>
      <c r="D1489" s="17"/>
      <c r="E1489" s="17"/>
      <c r="F1489" s="17"/>
      <c r="G1489" s="17"/>
      <c r="H1489" s="40"/>
      <c r="I1489" s="65"/>
    </row>
    <row r="1490" spans="1:9" ht="29.5" customHeight="1" x14ac:dyDescent="0.35">
      <c r="A1490" s="16"/>
      <c r="B1490" s="17"/>
      <c r="C1490" s="17"/>
      <c r="D1490" s="17"/>
      <c r="E1490" s="17"/>
      <c r="F1490" s="17"/>
      <c r="G1490" s="17"/>
      <c r="H1490" s="40"/>
      <c r="I1490" s="65"/>
    </row>
    <row r="1491" spans="1:9" ht="29.5" customHeight="1" x14ac:dyDescent="0.35">
      <c r="A1491" s="16"/>
      <c r="B1491" s="17"/>
      <c r="C1491" s="17"/>
      <c r="D1491" s="17"/>
      <c r="E1491" s="17"/>
      <c r="F1491" s="17"/>
      <c r="G1491" s="17"/>
      <c r="H1491" s="40"/>
      <c r="I1491" s="65"/>
    </row>
    <row r="1492" spans="1:9" ht="29.5" customHeight="1" x14ac:dyDescent="0.35">
      <c r="A1492" s="16"/>
      <c r="B1492" s="17"/>
      <c r="C1492" s="17"/>
      <c r="D1492" s="17"/>
      <c r="E1492" s="17"/>
      <c r="F1492" s="17"/>
      <c r="G1492" s="17"/>
      <c r="H1492" s="40"/>
      <c r="I1492" s="65"/>
    </row>
    <row r="1493" spans="1:9" ht="29.5" customHeight="1" x14ac:dyDescent="0.35">
      <c r="A1493" s="16"/>
      <c r="B1493" s="17"/>
      <c r="C1493" s="17"/>
      <c r="D1493" s="17"/>
      <c r="E1493" s="17"/>
      <c r="F1493" s="17"/>
      <c r="G1493" s="17"/>
      <c r="H1493" s="40"/>
      <c r="I1493" s="65"/>
    </row>
    <row r="1494" spans="1:9" ht="29.5" customHeight="1" x14ac:dyDescent="0.35">
      <c r="A1494" s="16"/>
      <c r="B1494" s="17"/>
      <c r="C1494" s="17"/>
      <c r="D1494" s="17"/>
      <c r="E1494" s="17"/>
      <c r="F1494" s="17"/>
      <c r="G1494" s="17"/>
      <c r="H1494" s="40"/>
      <c r="I1494" s="65"/>
    </row>
    <row r="1495" spans="1:9" ht="29.5" customHeight="1" x14ac:dyDescent="0.35">
      <c r="A1495" s="16"/>
      <c r="B1495" s="17"/>
      <c r="C1495" s="17"/>
      <c r="D1495" s="17"/>
      <c r="E1495" s="17"/>
      <c r="F1495" s="17"/>
      <c r="G1495" s="17"/>
      <c r="H1495" s="40"/>
      <c r="I1495" s="65"/>
    </row>
    <row r="1496" spans="1:9" ht="29.5" customHeight="1" x14ac:dyDescent="0.35">
      <c r="A1496" s="16"/>
      <c r="B1496" s="17"/>
      <c r="C1496" s="17"/>
      <c r="D1496" s="17"/>
      <c r="E1496" s="17"/>
      <c r="F1496" s="17"/>
      <c r="G1496" s="17"/>
      <c r="H1496" s="40"/>
      <c r="I1496" s="65"/>
    </row>
    <row r="1497" spans="1:9" ht="29.5" customHeight="1" x14ac:dyDescent="0.35">
      <c r="A1497" s="16"/>
      <c r="B1497" s="17"/>
      <c r="C1497" s="17"/>
      <c r="D1497" s="17"/>
      <c r="E1497" s="17"/>
      <c r="F1497" s="17"/>
      <c r="G1497" s="17"/>
      <c r="H1497" s="40"/>
      <c r="I1497" s="65"/>
    </row>
    <row r="1498" spans="1:9" ht="29.5" customHeight="1" x14ac:dyDescent="0.35">
      <c r="A1498" s="16"/>
      <c r="B1498" s="17"/>
      <c r="C1498" s="17"/>
      <c r="D1498" s="17"/>
      <c r="E1498" s="17"/>
      <c r="F1498" s="17"/>
      <c r="G1498" s="17"/>
      <c r="H1498" s="40"/>
      <c r="I1498" s="65"/>
    </row>
    <row r="1499" spans="1:9" ht="29.5" customHeight="1" x14ac:dyDescent="0.35">
      <c r="A1499" s="16"/>
      <c r="B1499" s="17"/>
      <c r="C1499" s="17"/>
      <c r="D1499" s="17"/>
      <c r="E1499" s="17"/>
      <c r="F1499" s="17"/>
      <c r="G1499" s="17"/>
      <c r="H1499" s="40"/>
      <c r="I1499" s="65"/>
    </row>
    <row r="1500" spans="1:9" ht="29.5" customHeight="1" x14ac:dyDescent="0.35">
      <c r="A1500" s="16"/>
      <c r="B1500" s="17"/>
      <c r="C1500" s="17"/>
      <c r="D1500" s="17"/>
      <c r="E1500" s="17"/>
      <c r="F1500" s="17"/>
      <c r="G1500" s="17"/>
      <c r="H1500" s="40"/>
      <c r="I1500" s="65"/>
    </row>
    <row r="1501" spans="1:9" ht="29.5" customHeight="1" x14ac:dyDescent="0.35">
      <c r="A1501" s="16"/>
      <c r="B1501" s="17"/>
      <c r="C1501" s="17"/>
      <c r="D1501" s="17"/>
      <c r="E1501" s="17"/>
      <c r="F1501" s="17"/>
      <c r="G1501" s="17"/>
      <c r="H1501" s="40"/>
      <c r="I1501" s="65"/>
    </row>
    <row r="1502" spans="1:9" ht="29.5" customHeight="1" x14ac:dyDescent="0.35">
      <c r="A1502" s="16"/>
      <c r="B1502" s="17"/>
      <c r="C1502" s="17"/>
      <c r="D1502" s="17"/>
      <c r="E1502" s="17"/>
      <c r="F1502" s="17"/>
      <c r="G1502" s="17"/>
      <c r="H1502" s="40"/>
      <c r="I1502" s="65"/>
    </row>
    <row r="1503" spans="1:9" ht="29.5" customHeight="1" x14ac:dyDescent="0.35">
      <c r="A1503" s="16"/>
      <c r="B1503" s="17"/>
      <c r="C1503" s="17"/>
      <c r="D1503" s="17"/>
      <c r="E1503" s="17"/>
      <c r="F1503" s="17"/>
      <c r="G1503" s="17"/>
      <c r="H1503" s="40"/>
      <c r="I1503" s="65"/>
    </row>
    <row r="1504" spans="1:9" ht="29.5" customHeight="1" x14ac:dyDescent="0.35">
      <c r="A1504" s="16"/>
      <c r="B1504" s="17"/>
      <c r="C1504" s="17"/>
      <c r="D1504" s="17"/>
      <c r="E1504" s="17"/>
      <c r="F1504" s="17"/>
      <c r="G1504" s="17"/>
      <c r="H1504" s="40"/>
      <c r="I1504" s="65"/>
    </row>
    <row r="1505" spans="1:9" ht="29.5" customHeight="1" x14ac:dyDescent="0.35">
      <c r="A1505" s="16"/>
      <c r="B1505" s="17"/>
      <c r="C1505" s="17"/>
      <c r="D1505" s="17"/>
      <c r="E1505" s="17"/>
      <c r="F1505" s="17"/>
      <c r="G1505" s="17"/>
      <c r="H1505" s="40"/>
      <c r="I1505" s="65"/>
    </row>
    <row r="1506" spans="1:9" ht="29.5" customHeight="1" x14ac:dyDescent="0.35">
      <c r="A1506" s="16"/>
      <c r="B1506" s="17"/>
      <c r="C1506" s="17"/>
      <c r="D1506" s="17"/>
      <c r="E1506" s="17"/>
      <c r="F1506" s="17"/>
      <c r="G1506" s="17"/>
      <c r="H1506" s="40"/>
      <c r="I1506" s="65"/>
    </row>
    <row r="1507" spans="1:9" ht="29.5" customHeight="1" x14ac:dyDescent="0.35">
      <c r="A1507" s="16"/>
      <c r="B1507" s="17"/>
      <c r="C1507" s="17"/>
      <c r="D1507" s="17"/>
      <c r="E1507" s="17"/>
      <c r="F1507" s="17"/>
      <c r="G1507" s="17"/>
      <c r="H1507" s="40"/>
      <c r="I1507" s="65"/>
    </row>
    <row r="1508" spans="1:9" ht="29.5" customHeight="1" x14ac:dyDescent="0.35">
      <c r="A1508" s="16"/>
      <c r="B1508" s="17"/>
      <c r="C1508" s="17"/>
      <c r="D1508" s="17"/>
      <c r="E1508" s="17"/>
      <c r="F1508" s="17"/>
      <c r="G1508" s="17"/>
      <c r="H1508" s="40"/>
      <c r="I1508" s="65"/>
    </row>
    <row r="1509" spans="1:9" ht="29.5" customHeight="1" x14ac:dyDescent="0.35">
      <c r="A1509" s="16"/>
      <c r="B1509" s="17"/>
      <c r="C1509" s="17"/>
      <c r="D1509" s="17"/>
      <c r="E1509" s="17"/>
      <c r="F1509" s="17"/>
      <c r="G1509" s="17"/>
      <c r="H1509" s="40"/>
      <c r="I1509" s="65"/>
    </row>
    <row r="1510" spans="1:9" ht="29.5" customHeight="1" x14ac:dyDescent="0.35">
      <c r="A1510" s="16"/>
      <c r="B1510" s="17"/>
      <c r="C1510" s="17"/>
      <c r="D1510" s="17"/>
      <c r="E1510" s="17"/>
      <c r="F1510" s="17"/>
      <c r="G1510" s="17"/>
      <c r="H1510" s="40"/>
      <c r="I1510" s="65"/>
    </row>
    <row r="1511" spans="1:9" ht="29.5" customHeight="1" x14ac:dyDescent="0.35">
      <c r="A1511" s="16"/>
      <c r="B1511" s="17"/>
      <c r="C1511" s="17"/>
      <c r="D1511" s="17"/>
      <c r="E1511" s="17"/>
      <c r="F1511" s="17"/>
      <c r="G1511" s="17"/>
      <c r="H1511" s="40"/>
      <c r="I1511" s="65"/>
    </row>
    <row r="1512" spans="1:9" ht="29.5" customHeight="1" x14ac:dyDescent="0.35">
      <c r="A1512" s="16"/>
      <c r="B1512" s="17"/>
      <c r="C1512" s="17"/>
      <c r="D1512" s="17"/>
      <c r="E1512" s="17"/>
      <c r="F1512" s="17"/>
      <c r="G1512" s="17"/>
      <c r="H1512" s="40"/>
      <c r="I1512" s="65"/>
    </row>
    <row r="1513" spans="1:9" ht="29.5" customHeight="1" x14ac:dyDescent="0.35">
      <c r="A1513" s="16"/>
      <c r="B1513" s="17"/>
      <c r="C1513" s="17"/>
      <c r="D1513" s="17"/>
      <c r="E1513" s="17"/>
      <c r="F1513" s="17"/>
      <c r="G1513" s="17"/>
      <c r="H1513" s="40"/>
      <c r="I1513" s="65"/>
    </row>
    <row r="1514" spans="1:9" ht="29.5" customHeight="1" x14ac:dyDescent="0.35">
      <c r="A1514" s="16"/>
      <c r="B1514" s="17"/>
      <c r="C1514" s="17"/>
      <c r="D1514" s="17"/>
      <c r="E1514" s="17"/>
      <c r="F1514" s="17"/>
      <c r="G1514" s="17"/>
      <c r="H1514" s="40"/>
      <c r="I1514" s="65"/>
    </row>
    <row r="1515" spans="1:9" ht="29.5" customHeight="1" x14ac:dyDescent="0.35">
      <c r="A1515" s="16"/>
      <c r="B1515" s="17"/>
      <c r="C1515" s="17"/>
      <c r="D1515" s="17"/>
      <c r="E1515" s="17"/>
      <c r="F1515" s="17"/>
      <c r="G1515" s="17"/>
      <c r="H1515" s="40"/>
      <c r="I1515" s="65"/>
    </row>
    <row r="1516" spans="1:9" ht="29.5" customHeight="1" x14ac:dyDescent="0.35">
      <c r="A1516" s="16"/>
      <c r="B1516" s="17"/>
      <c r="C1516" s="17"/>
      <c r="D1516" s="17"/>
      <c r="E1516" s="17"/>
      <c r="F1516" s="17"/>
      <c r="G1516" s="17"/>
      <c r="H1516" s="40"/>
      <c r="I1516" s="65"/>
    </row>
    <row r="1517" spans="1:9" ht="29.5" customHeight="1" x14ac:dyDescent="0.35">
      <c r="A1517" s="16"/>
      <c r="B1517" s="17"/>
      <c r="C1517" s="17"/>
      <c r="D1517" s="17"/>
      <c r="E1517" s="17"/>
      <c r="F1517" s="17"/>
      <c r="G1517" s="17"/>
      <c r="H1517" s="40"/>
      <c r="I1517" s="65"/>
    </row>
    <row r="1518" spans="1:9" ht="29.5" customHeight="1" x14ac:dyDescent="0.35">
      <c r="A1518" s="16"/>
      <c r="B1518" s="17"/>
      <c r="C1518" s="17"/>
      <c r="D1518" s="17"/>
      <c r="E1518" s="17"/>
      <c r="F1518" s="17"/>
      <c r="G1518" s="17"/>
      <c r="H1518" s="40"/>
      <c r="I1518" s="65"/>
    </row>
    <row r="1519" spans="1:9" ht="29.5" customHeight="1" x14ac:dyDescent="0.35">
      <c r="A1519" s="16"/>
      <c r="B1519" s="17"/>
      <c r="C1519" s="17"/>
      <c r="D1519" s="17"/>
      <c r="E1519" s="17"/>
      <c r="F1519" s="17"/>
      <c r="G1519" s="17"/>
      <c r="H1519" s="40"/>
      <c r="I1519" s="65"/>
    </row>
    <row r="1520" spans="1:9" ht="29.5" customHeight="1" x14ac:dyDescent="0.35">
      <c r="A1520" s="16"/>
      <c r="B1520" s="17"/>
      <c r="C1520" s="17"/>
      <c r="D1520" s="17"/>
      <c r="E1520" s="17"/>
      <c r="F1520" s="17"/>
      <c r="G1520" s="17"/>
      <c r="H1520" s="40"/>
      <c r="I1520" s="65"/>
    </row>
    <row r="1521" spans="1:9" ht="29.5" customHeight="1" x14ac:dyDescent="0.35">
      <c r="A1521" s="16"/>
      <c r="B1521" s="17"/>
      <c r="C1521" s="17"/>
      <c r="D1521" s="17"/>
      <c r="E1521" s="17"/>
      <c r="F1521" s="17"/>
      <c r="G1521" s="17"/>
      <c r="H1521" s="40"/>
      <c r="I1521" s="65"/>
    </row>
    <row r="1522" spans="1:9" ht="29.5" customHeight="1" x14ac:dyDescent="0.35">
      <c r="A1522" s="16"/>
      <c r="B1522" s="17"/>
      <c r="C1522" s="17"/>
      <c r="D1522" s="17"/>
      <c r="E1522" s="17"/>
      <c r="F1522" s="17"/>
      <c r="G1522" s="17"/>
      <c r="H1522" s="40"/>
      <c r="I1522" s="65"/>
    </row>
    <row r="1523" spans="1:9" ht="29.5" customHeight="1" x14ac:dyDescent="0.35">
      <c r="A1523" s="16"/>
      <c r="B1523" s="17"/>
      <c r="C1523" s="17"/>
      <c r="D1523" s="17"/>
      <c r="E1523" s="17"/>
      <c r="F1523" s="17"/>
      <c r="G1523" s="17"/>
      <c r="H1523" s="40"/>
      <c r="I1523" s="65"/>
    </row>
    <row r="1524" spans="1:9" ht="29.5" customHeight="1" x14ac:dyDescent="0.35">
      <c r="A1524" s="16"/>
      <c r="B1524" s="17"/>
      <c r="C1524" s="17"/>
      <c r="D1524" s="17"/>
      <c r="E1524" s="17"/>
      <c r="F1524" s="17"/>
      <c r="G1524" s="17"/>
      <c r="H1524" s="40"/>
      <c r="I1524" s="65"/>
    </row>
    <row r="1525" spans="1:9" ht="29.5" customHeight="1" x14ac:dyDescent="0.35">
      <c r="A1525" s="16"/>
      <c r="B1525" s="17"/>
      <c r="C1525" s="17"/>
      <c r="D1525" s="17"/>
      <c r="E1525" s="17"/>
      <c r="F1525" s="17"/>
      <c r="G1525" s="17"/>
      <c r="H1525" s="40"/>
      <c r="I1525" s="65"/>
    </row>
    <row r="1526" spans="1:9" ht="29.5" customHeight="1" x14ac:dyDescent="0.35">
      <c r="A1526" s="16"/>
      <c r="B1526" s="17"/>
      <c r="C1526" s="17"/>
      <c r="D1526" s="17"/>
      <c r="E1526" s="17"/>
      <c r="F1526" s="17"/>
      <c r="G1526" s="17"/>
      <c r="H1526" s="40"/>
      <c r="I1526" s="65"/>
    </row>
    <row r="1527" spans="1:9" ht="29.5" customHeight="1" x14ac:dyDescent="0.35">
      <c r="A1527" s="16"/>
      <c r="B1527" s="17"/>
      <c r="C1527" s="17"/>
      <c r="D1527" s="17"/>
      <c r="E1527" s="17"/>
      <c r="F1527" s="17"/>
      <c r="G1527" s="17"/>
      <c r="H1527" s="40"/>
      <c r="I1527" s="65"/>
    </row>
    <row r="1528" spans="1:9" ht="29.5" customHeight="1" x14ac:dyDescent="0.35">
      <c r="A1528" s="16"/>
      <c r="B1528" s="17"/>
      <c r="C1528" s="17"/>
      <c r="D1528" s="17"/>
      <c r="E1528" s="17"/>
      <c r="F1528" s="17"/>
      <c r="G1528" s="17"/>
      <c r="H1528" s="40"/>
      <c r="I1528" s="65"/>
    </row>
    <row r="1529" spans="1:9" ht="29.5" customHeight="1" x14ac:dyDescent="0.35">
      <c r="A1529" s="16"/>
      <c r="B1529" s="17"/>
      <c r="C1529" s="17"/>
      <c r="D1529" s="17"/>
      <c r="E1529" s="17"/>
      <c r="F1529" s="17"/>
      <c r="G1529" s="17"/>
      <c r="H1529" s="40"/>
      <c r="I1529" s="65"/>
    </row>
    <row r="1530" spans="1:9" ht="29.5" customHeight="1" x14ac:dyDescent="0.35">
      <c r="A1530" s="16"/>
      <c r="B1530" s="17"/>
      <c r="C1530" s="17"/>
      <c r="D1530" s="17"/>
      <c r="E1530" s="17"/>
      <c r="F1530" s="17"/>
      <c r="G1530" s="17"/>
      <c r="H1530" s="40"/>
      <c r="I1530" s="65"/>
    </row>
    <row r="1531" spans="1:9" ht="29.5" customHeight="1" x14ac:dyDescent="0.35">
      <c r="A1531" s="16"/>
      <c r="B1531" s="17"/>
      <c r="C1531" s="17"/>
      <c r="D1531" s="17"/>
      <c r="E1531" s="17"/>
      <c r="F1531" s="17"/>
      <c r="G1531" s="17"/>
      <c r="H1531" s="40"/>
      <c r="I1531" s="65"/>
    </row>
    <row r="1532" spans="1:9" ht="29.5" customHeight="1" x14ac:dyDescent="0.35">
      <c r="A1532" s="16"/>
      <c r="B1532" s="17"/>
      <c r="C1532" s="17"/>
      <c r="D1532" s="17"/>
      <c r="E1532" s="17"/>
      <c r="F1532" s="17"/>
      <c r="G1532" s="17"/>
      <c r="H1532" s="40"/>
      <c r="I1532" s="65"/>
    </row>
    <row r="1533" spans="1:9" ht="29.5" customHeight="1" x14ac:dyDescent="0.35">
      <c r="A1533" s="16"/>
      <c r="B1533" s="17"/>
      <c r="C1533" s="17"/>
      <c r="D1533" s="17"/>
      <c r="E1533" s="17"/>
      <c r="F1533" s="17"/>
      <c r="G1533" s="17"/>
      <c r="H1533" s="40"/>
      <c r="I1533" s="65"/>
    </row>
    <row r="1534" spans="1:9" ht="29.5" customHeight="1" x14ac:dyDescent="0.35">
      <c r="A1534" s="16"/>
      <c r="B1534" s="17"/>
      <c r="C1534" s="17"/>
      <c r="D1534" s="17"/>
      <c r="E1534" s="17"/>
      <c r="F1534" s="17"/>
      <c r="G1534" s="17"/>
      <c r="H1534" s="40"/>
      <c r="I1534" s="65"/>
    </row>
    <row r="1535" spans="1:9" ht="29.5" customHeight="1" x14ac:dyDescent="0.35">
      <c r="A1535" s="16"/>
      <c r="B1535" s="17"/>
      <c r="C1535" s="17"/>
      <c r="D1535" s="17"/>
      <c r="E1535" s="17"/>
      <c r="F1535" s="17"/>
      <c r="G1535" s="17"/>
      <c r="H1535" s="40"/>
      <c r="I1535" s="65"/>
    </row>
    <row r="1536" spans="1:9" ht="29.5" customHeight="1" x14ac:dyDescent="0.35">
      <c r="A1536" s="16"/>
      <c r="B1536" s="17"/>
      <c r="C1536" s="17"/>
      <c r="D1536" s="17"/>
      <c r="E1536" s="17"/>
      <c r="F1536" s="17"/>
      <c r="G1536" s="17"/>
      <c r="H1536" s="40"/>
      <c r="I1536" s="65"/>
    </row>
    <row r="1537" spans="1:9" ht="29.5" customHeight="1" x14ac:dyDescent="0.35">
      <c r="A1537" s="16"/>
      <c r="B1537" s="17"/>
      <c r="C1537" s="17"/>
      <c r="D1537" s="17"/>
      <c r="E1537" s="17"/>
      <c r="F1537" s="17"/>
      <c r="G1537" s="17"/>
      <c r="H1537" s="40"/>
      <c r="I1537" s="65"/>
    </row>
    <row r="1538" spans="1:9" ht="29.5" customHeight="1" x14ac:dyDescent="0.35">
      <c r="A1538" s="16"/>
      <c r="B1538" s="17"/>
      <c r="C1538" s="17"/>
      <c r="D1538" s="17"/>
      <c r="E1538" s="17"/>
      <c r="F1538" s="17"/>
      <c r="G1538" s="17"/>
      <c r="H1538" s="40"/>
      <c r="I1538" s="65"/>
    </row>
    <row r="1539" spans="1:9" ht="29.5" customHeight="1" x14ac:dyDescent="0.35">
      <c r="A1539" s="16"/>
      <c r="B1539" s="17"/>
      <c r="C1539" s="17"/>
      <c r="D1539" s="17"/>
      <c r="E1539" s="17"/>
      <c r="F1539" s="17"/>
      <c r="G1539" s="17"/>
      <c r="H1539" s="40"/>
      <c r="I1539" s="65"/>
    </row>
    <row r="1540" spans="1:9" ht="29.5" customHeight="1" x14ac:dyDescent="0.35">
      <c r="A1540" s="16"/>
      <c r="B1540" s="17"/>
      <c r="C1540" s="17"/>
      <c r="D1540" s="17"/>
      <c r="E1540" s="17"/>
      <c r="F1540" s="17"/>
      <c r="G1540" s="17"/>
      <c r="H1540" s="40"/>
      <c r="I1540" s="65"/>
    </row>
    <row r="1541" spans="1:9" ht="29.5" customHeight="1" x14ac:dyDescent="0.35">
      <c r="A1541" s="16"/>
      <c r="B1541" s="17"/>
      <c r="C1541" s="17"/>
      <c r="D1541" s="17"/>
      <c r="E1541" s="17"/>
      <c r="F1541" s="17"/>
      <c r="G1541" s="17"/>
      <c r="H1541" s="40"/>
      <c r="I1541" s="65"/>
    </row>
    <row r="1542" spans="1:9" ht="29.5" customHeight="1" x14ac:dyDescent="0.35">
      <c r="A1542" s="16"/>
      <c r="B1542" s="17"/>
      <c r="C1542" s="17"/>
      <c r="D1542" s="17"/>
      <c r="E1542" s="17"/>
      <c r="F1542" s="17"/>
      <c r="G1542" s="17"/>
      <c r="H1542" s="40"/>
      <c r="I1542" s="65"/>
    </row>
    <row r="1543" spans="1:9" ht="29.5" customHeight="1" x14ac:dyDescent="0.35">
      <c r="A1543" s="16"/>
      <c r="B1543" s="17"/>
      <c r="C1543" s="17"/>
      <c r="D1543" s="17"/>
      <c r="E1543" s="17"/>
      <c r="F1543" s="17"/>
      <c r="G1543" s="17"/>
      <c r="H1543" s="40"/>
      <c r="I1543" s="65"/>
    </row>
    <row r="1544" spans="1:9" ht="29.5" customHeight="1" x14ac:dyDescent="0.35">
      <c r="A1544" s="16"/>
      <c r="B1544" s="17"/>
      <c r="C1544" s="17"/>
      <c r="D1544" s="17"/>
      <c r="E1544" s="17"/>
      <c r="F1544" s="17"/>
      <c r="G1544" s="17"/>
      <c r="H1544" s="40"/>
      <c r="I1544" s="65"/>
    </row>
    <row r="1545" spans="1:9" ht="29.5" customHeight="1" x14ac:dyDescent="0.35">
      <c r="A1545" s="16"/>
      <c r="B1545" s="17"/>
      <c r="C1545" s="17"/>
      <c r="D1545" s="17"/>
      <c r="E1545" s="17"/>
      <c r="F1545" s="17"/>
      <c r="G1545" s="17"/>
      <c r="H1545" s="40"/>
      <c r="I1545" s="65"/>
    </row>
    <row r="1546" spans="1:9" ht="29.5" customHeight="1" x14ac:dyDescent="0.35">
      <c r="A1546" s="16"/>
      <c r="B1546" s="17"/>
      <c r="C1546" s="17"/>
      <c r="D1546" s="17"/>
      <c r="E1546" s="17"/>
      <c r="F1546" s="17"/>
      <c r="G1546" s="17"/>
      <c r="H1546" s="40"/>
      <c r="I1546" s="65"/>
    </row>
    <row r="1547" spans="1:9" ht="29.5" customHeight="1" x14ac:dyDescent="0.35">
      <c r="A1547" s="16"/>
      <c r="B1547" s="17"/>
      <c r="C1547" s="17"/>
      <c r="D1547" s="17"/>
      <c r="E1547" s="17"/>
      <c r="F1547" s="17"/>
      <c r="G1547" s="17"/>
      <c r="H1547" s="40"/>
      <c r="I1547" s="65"/>
    </row>
    <row r="1548" spans="1:9" ht="29.5" customHeight="1" x14ac:dyDescent="0.35">
      <c r="A1548" s="16"/>
      <c r="B1548" s="17"/>
      <c r="C1548" s="17"/>
      <c r="D1548" s="17"/>
      <c r="E1548" s="17"/>
      <c r="F1548" s="17"/>
      <c r="G1548" s="17"/>
      <c r="H1548" s="40"/>
      <c r="I1548" s="65"/>
    </row>
    <row r="1549" spans="1:9" ht="29.5" customHeight="1" x14ac:dyDescent="0.35">
      <c r="A1549" s="16"/>
      <c r="B1549" s="17"/>
      <c r="C1549" s="17"/>
      <c r="D1549" s="17"/>
      <c r="E1549" s="17"/>
      <c r="F1549" s="17"/>
      <c r="G1549" s="17"/>
      <c r="H1549" s="40"/>
      <c r="I1549" s="65"/>
    </row>
    <row r="1550" spans="1:9" ht="29.5" customHeight="1" x14ac:dyDescent="0.35">
      <c r="A1550" s="16"/>
      <c r="B1550" s="17"/>
      <c r="C1550" s="17"/>
      <c r="D1550" s="17"/>
      <c r="E1550" s="17"/>
      <c r="F1550" s="17"/>
      <c r="G1550" s="17"/>
      <c r="H1550" s="40"/>
      <c r="I1550" s="65"/>
    </row>
    <row r="1551" spans="1:9" ht="29.5" customHeight="1" x14ac:dyDescent="0.35">
      <c r="A1551" s="16"/>
      <c r="B1551" s="17"/>
      <c r="C1551" s="17"/>
      <c r="D1551" s="17"/>
      <c r="E1551" s="17"/>
      <c r="F1551" s="17"/>
      <c r="G1551" s="17"/>
      <c r="H1551" s="40"/>
      <c r="I1551" s="65"/>
    </row>
    <row r="1552" spans="1:9" ht="29.5" customHeight="1" x14ac:dyDescent="0.35">
      <c r="A1552" s="16"/>
      <c r="B1552" s="17"/>
      <c r="C1552" s="17"/>
      <c r="D1552" s="17"/>
      <c r="E1552" s="17"/>
      <c r="F1552" s="17"/>
      <c r="G1552" s="17"/>
      <c r="H1552" s="40"/>
      <c r="I1552" s="65"/>
    </row>
    <row r="1553" spans="1:9" ht="29.5" customHeight="1" x14ac:dyDescent="0.35">
      <c r="A1553" s="16"/>
      <c r="B1553" s="17"/>
      <c r="C1553" s="17"/>
      <c r="D1553" s="17"/>
      <c r="E1553" s="17"/>
      <c r="F1553" s="17"/>
      <c r="G1553" s="17"/>
      <c r="H1553" s="40"/>
      <c r="I1553" s="65"/>
    </row>
    <row r="1554" spans="1:9" ht="29.5" customHeight="1" x14ac:dyDescent="0.35">
      <c r="A1554" s="16"/>
      <c r="B1554" s="17"/>
      <c r="C1554" s="17"/>
      <c r="D1554" s="17"/>
      <c r="E1554" s="17"/>
      <c r="F1554" s="17"/>
      <c r="G1554" s="17"/>
      <c r="H1554" s="40"/>
      <c r="I1554" s="65"/>
    </row>
    <row r="1555" spans="1:9" ht="29.5" customHeight="1" x14ac:dyDescent="0.35">
      <c r="A1555" s="16"/>
      <c r="B1555" s="17"/>
      <c r="C1555" s="17"/>
      <c r="D1555" s="17"/>
      <c r="E1555" s="17"/>
      <c r="F1555" s="17"/>
      <c r="G1555" s="17"/>
      <c r="H1555" s="40"/>
      <c r="I1555" s="65"/>
    </row>
    <row r="1556" spans="1:9" ht="29.5" customHeight="1" x14ac:dyDescent="0.35">
      <c r="A1556" s="16"/>
      <c r="B1556" s="17"/>
      <c r="C1556" s="17"/>
      <c r="D1556" s="17"/>
      <c r="E1556" s="17"/>
      <c r="F1556" s="17"/>
      <c r="G1556" s="17"/>
      <c r="H1556" s="40"/>
      <c r="I1556" s="65"/>
    </row>
    <row r="1557" spans="1:9" ht="29.5" customHeight="1" x14ac:dyDescent="0.35">
      <c r="A1557" s="16"/>
      <c r="B1557" s="17"/>
      <c r="C1557" s="17"/>
      <c r="D1557" s="17"/>
      <c r="E1557" s="17"/>
      <c r="F1557" s="17"/>
      <c r="G1557" s="17"/>
      <c r="H1557" s="40"/>
      <c r="I1557" s="65"/>
    </row>
    <row r="1558" spans="1:9" ht="29.5" customHeight="1" x14ac:dyDescent="0.35">
      <c r="A1558" s="16"/>
      <c r="B1558" s="17"/>
      <c r="C1558" s="17"/>
      <c r="D1558" s="17"/>
      <c r="E1558" s="17"/>
      <c r="F1558" s="17"/>
      <c r="G1558" s="17"/>
      <c r="H1558" s="40"/>
      <c r="I1558" s="65"/>
    </row>
    <row r="1559" spans="1:9" ht="29.5" customHeight="1" x14ac:dyDescent="0.35">
      <c r="A1559" s="16"/>
      <c r="B1559" s="17"/>
      <c r="C1559" s="17"/>
      <c r="D1559" s="17"/>
      <c r="E1559" s="17"/>
      <c r="F1559" s="17"/>
      <c r="G1559" s="17"/>
      <c r="H1559" s="40"/>
      <c r="I1559" s="65"/>
    </row>
    <row r="1560" spans="1:9" ht="29.5" customHeight="1" x14ac:dyDescent="0.35">
      <c r="A1560" s="16"/>
      <c r="B1560" s="17"/>
      <c r="C1560" s="17"/>
      <c r="D1560" s="17"/>
      <c r="E1560" s="17"/>
      <c r="F1560" s="17"/>
      <c r="G1560" s="17"/>
      <c r="H1560" s="40"/>
      <c r="I1560" s="65"/>
    </row>
    <row r="1561" spans="1:9" ht="29.5" customHeight="1" x14ac:dyDescent="0.35">
      <c r="A1561" s="16"/>
      <c r="B1561" s="17"/>
      <c r="C1561" s="17"/>
      <c r="D1561" s="17"/>
      <c r="E1561" s="17"/>
      <c r="F1561" s="17"/>
      <c r="G1561" s="17"/>
      <c r="H1561" s="40"/>
      <c r="I1561" s="65"/>
    </row>
    <row r="1562" spans="1:9" ht="29.5" customHeight="1" x14ac:dyDescent="0.35">
      <c r="A1562" s="16"/>
      <c r="B1562" s="17"/>
      <c r="C1562" s="17"/>
      <c r="D1562" s="17"/>
      <c r="E1562" s="17"/>
      <c r="F1562" s="17"/>
      <c r="G1562" s="17"/>
      <c r="H1562" s="40"/>
      <c r="I1562" s="65"/>
    </row>
    <row r="1563" spans="1:9" ht="29.5" customHeight="1" x14ac:dyDescent="0.35">
      <c r="A1563" s="16"/>
      <c r="B1563" s="17"/>
      <c r="C1563" s="17"/>
      <c r="D1563" s="17"/>
      <c r="E1563" s="17"/>
      <c r="F1563" s="17"/>
      <c r="G1563" s="17"/>
      <c r="H1563" s="40"/>
      <c r="I1563" s="65"/>
    </row>
    <row r="1564" spans="1:9" ht="29.5" customHeight="1" x14ac:dyDescent="0.35">
      <c r="A1564" s="16"/>
      <c r="B1564" s="17"/>
      <c r="C1564" s="17"/>
      <c r="D1564" s="17"/>
      <c r="E1564" s="17"/>
      <c r="F1564" s="17"/>
      <c r="G1564" s="17"/>
      <c r="H1564" s="40"/>
      <c r="I1564" s="65"/>
    </row>
    <row r="1565" spans="1:9" ht="29.5" customHeight="1" x14ac:dyDescent="0.35">
      <c r="A1565" s="16"/>
      <c r="B1565" s="17"/>
      <c r="C1565" s="17"/>
      <c r="D1565" s="17"/>
      <c r="E1565" s="17"/>
      <c r="F1565" s="17"/>
      <c r="G1565" s="17"/>
      <c r="H1565" s="40"/>
      <c r="I1565" s="65"/>
    </row>
    <row r="1566" spans="1:9" ht="29.5" customHeight="1" x14ac:dyDescent="0.35">
      <c r="A1566" s="16"/>
      <c r="B1566" s="17"/>
      <c r="C1566" s="17"/>
      <c r="D1566" s="17"/>
      <c r="E1566" s="17"/>
      <c r="F1566" s="17"/>
      <c r="G1566" s="17"/>
      <c r="H1566" s="40"/>
      <c r="I1566" s="65"/>
    </row>
    <row r="1567" spans="1:9" ht="29.5" customHeight="1" x14ac:dyDescent="0.35">
      <c r="A1567" s="16"/>
      <c r="B1567" s="17"/>
      <c r="C1567" s="17"/>
      <c r="D1567" s="17"/>
      <c r="E1567" s="17"/>
      <c r="F1567" s="17"/>
      <c r="G1567" s="17"/>
      <c r="H1567" s="40"/>
      <c r="I1567" s="65"/>
    </row>
    <row r="1568" spans="1:9" ht="29.5" customHeight="1" x14ac:dyDescent="0.35">
      <c r="A1568" s="16"/>
      <c r="B1568" s="17"/>
      <c r="C1568" s="17"/>
      <c r="D1568" s="17"/>
      <c r="E1568" s="17"/>
      <c r="F1568" s="17"/>
      <c r="G1568" s="17"/>
      <c r="H1568" s="40"/>
      <c r="I1568" s="65"/>
    </row>
    <row r="1569" spans="1:9" ht="29.5" customHeight="1" x14ac:dyDescent="0.35">
      <c r="A1569" s="16"/>
      <c r="B1569" s="17"/>
      <c r="C1569" s="17"/>
      <c r="D1569" s="17"/>
      <c r="E1569" s="17"/>
      <c r="F1569" s="17"/>
      <c r="G1569" s="17"/>
      <c r="H1569" s="40"/>
      <c r="I1569" s="65"/>
    </row>
    <row r="1570" spans="1:9" ht="29.5" customHeight="1" x14ac:dyDescent="0.35">
      <c r="A1570" s="16"/>
      <c r="B1570" s="17"/>
      <c r="C1570" s="17"/>
      <c r="D1570" s="17"/>
      <c r="E1570" s="17"/>
      <c r="F1570" s="17"/>
      <c r="G1570" s="17"/>
      <c r="H1570" s="40"/>
      <c r="I1570" s="65"/>
    </row>
    <row r="1571" spans="1:9" ht="29.5" customHeight="1" x14ac:dyDescent="0.35">
      <c r="A1571" s="16"/>
      <c r="B1571" s="17"/>
      <c r="C1571" s="17"/>
      <c r="D1571" s="17"/>
      <c r="E1571" s="17"/>
      <c r="F1571" s="17"/>
      <c r="G1571" s="17"/>
      <c r="H1571" s="40"/>
      <c r="I1571" s="65"/>
    </row>
    <row r="1572" spans="1:9" ht="29.5" customHeight="1" x14ac:dyDescent="0.35">
      <c r="A1572" s="16"/>
      <c r="B1572" s="17"/>
      <c r="C1572" s="17"/>
      <c r="D1572" s="17"/>
      <c r="E1572" s="17"/>
      <c r="F1572" s="17"/>
      <c r="G1572" s="17"/>
      <c r="H1572" s="40"/>
      <c r="I1572" s="65"/>
    </row>
    <row r="1573" spans="1:9" ht="29.5" customHeight="1" x14ac:dyDescent="0.35">
      <c r="A1573" s="16"/>
      <c r="B1573" s="17"/>
      <c r="C1573" s="17"/>
      <c r="D1573" s="17"/>
      <c r="E1573" s="17"/>
      <c r="F1573" s="17"/>
      <c r="G1573" s="17"/>
      <c r="H1573" s="40"/>
      <c r="I1573" s="65"/>
    </row>
    <row r="1574" spans="1:9" ht="29.5" customHeight="1" x14ac:dyDescent="0.35">
      <c r="A1574" s="16"/>
      <c r="B1574" s="17"/>
      <c r="C1574" s="17"/>
      <c r="D1574" s="17"/>
      <c r="E1574" s="17"/>
      <c r="F1574" s="17"/>
      <c r="G1574" s="17"/>
      <c r="H1574" s="40"/>
      <c r="I1574" s="65"/>
    </row>
    <row r="1575" spans="1:9" ht="29.5" customHeight="1" x14ac:dyDescent="0.35">
      <c r="A1575" s="16"/>
      <c r="B1575" s="17"/>
      <c r="C1575" s="17"/>
      <c r="D1575" s="17"/>
      <c r="E1575" s="17"/>
      <c r="F1575" s="17"/>
      <c r="G1575" s="17"/>
      <c r="H1575" s="40"/>
      <c r="I1575" s="65"/>
    </row>
    <row r="1576" spans="1:9" ht="29.5" customHeight="1" x14ac:dyDescent="0.35">
      <c r="A1576" s="16"/>
      <c r="B1576" s="17"/>
      <c r="C1576" s="17"/>
      <c r="D1576" s="17"/>
      <c r="E1576" s="17"/>
      <c r="F1576" s="17"/>
      <c r="G1576" s="17"/>
      <c r="H1576" s="40"/>
      <c r="I1576" s="65"/>
    </row>
    <row r="1577" spans="1:9" ht="29.5" customHeight="1" x14ac:dyDescent="0.35">
      <c r="A1577" s="16"/>
      <c r="B1577" s="17"/>
      <c r="C1577" s="17"/>
      <c r="D1577" s="17"/>
      <c r="E1577" s="17"/>
      <c r="F1577" s="17"/>
      <c r="G1577" s="17"/>
      <c r="H1577" s="40"/>
      <c r="I1577" s="65"/>
    </row>
    <row r="1578" spans="1:9" ht="29.5" customHeight="1" x14ac:dyDescent="0.35">
      <c r="A1578" s="16"/>
      <c r="B1578" s="17"/>
      <c r="C1578" s="17"/>
      <c r="D1578" s="17"/>
      <c r="E1578" s="17"/>
      <c r="F1578" s="17"/>
      <c r="G1578" s="17"/>
      <c r="H1578" s="40"/>
      <c r="I1578" s="65"/>
    </row>
    <row r="1579" spans="1:9" ht="29.5" customHeight="1" x14ac:dyDescent="0.35">
      <c r="A1579" s="16"/>
      <c r="B1579" s="17"/>
      <c r="C1579" s="17"/>
      <c r="D1579" s="17"/>
      <c r="E1579" s="17"/>
      <c r="F1579" s="17"/>
      <c r="G1579" s="17"/>
      <c r="H1579" s="40"/>
      <c r="I1579" s="65"/>
    </row>
    <row r="1580" spans="1:9" ht="29.5" customHeight="1" x14ac:dyDescent="0.35">
      <c r="A1580" s="16"/>
      <c r="B1580" s="17"/>
      <c r="C1580" s="17"/>
      <c r="D1580" s="17"/>
      <c r="E1580" s="17"/>
      <c r="F1580" s="17"/>
      <c r="G1580" s="17"/>
      <c r="H1580" s="40"/>
      <c r="I1580" s="65"/>
    </row>
    <row r="1581" spans="1:9" ht="29.5" customHeight="1" x14ac:dyDescent="0.35">
      <c r="A1581" s="16"/>
      <c r="B1581" s="17"/>
      <c r="C1581" s="17"/>
      <c r="D1581" s="17"/>
      <c r="E1581" s="17"/>
      <c r="F1581" s="17"/>
      <c r="G1581" s="17"/>
      <c r="H1581" s="40"/>
      <c r="I1581" s="65"/>
    </row>
    <row r="1582" spans="1:9" ht="29.5" customHeight="1" x14ac:dyDescent="0.35">
      <c r="A1582" s="16"/>
      <c r="B1582" s="17"/>
      <c r="C1582" s="17"/>
      <c r="D1582" s="17"/>
      <c r="E1582" s="17"/>
      <c r="F1582" s="17"/>
      <c r="G1582" s="17"/>
      <c r="H1582" s="40"/>
      <c r="I1582" s="65"/>
    </row>
    <row r="1583" spans="1:9" ht="29.5" customHeight="1" x14ac:dyDescent="0.35">
      <c r="A1583" s="16"/>
      <c r="B1583" s="17"/>
      <c r="C1583" s="17"/>
      <c r="D1583" s="17"/>
      <c r="E1583" s="17"/>
      <c r="F1583" s="17"/>
      <c r="G1583" s="17"/>
      <c r="H1583" s="40"/>
      <c r="I1583" s="65"/>
    </row>
    <row r="1584" spans="1:9" ht="29.5" customHeight="1" x14ac:dyDescent="0.35">
      <c r="A1584" s="16"/>
      <c r="B1584" s="17"/>
      <c r="C1584" s="17"/>
      <c r="D1584" s="17"/>
      <c r="E1584" s="17"/>
      <c r="F1584" s="17"/>
      <c r="G1584" s="17"/>
      <c r="H1584" s="40"/>
      <c r="I1584" s="65"/>
    </row>
    <row r="1585" spans="1:9" ht="29.5" customHeight="1" x14ac:dyDescent="0.35">
      <c r="A1585" s="16"/>
      <c r="B1585" s="17"/>
      <c r="C1585" s="17"/>
      <c r="D1585" s="17"/>
      <c r="E1585" s="17"/>
      <c r="F1585" s="17"/>
      <c r="G1585" s="17"/>
      <c r="H1585" s="40"/>
      <c r="I1585" s="65"/>
    </row>
    <row r="1586" spans="1:9" ht="29.5" customHeight="1" x14ac:dyDescent="0.35">
      <c r="A1586" s="16"/>
      <c r="B1586" s="17"/>
      <c r="C1586" s="17"/>
      <c r="D1586" s="17"/>
      <c r="E1586" s="17"/>
      <c r="F1586" s="17"/>
      <c r="G1586" s="17"/>
      <c r="H1586" s="40"/>
      <c r="I1586" s="65"/>
    </row>
    <row r="1587" spans="1:9" ht="29.5" customHeight="1" x14ac:dyDescent="0.35">
      <c r="A1587" s="16"/>
      <c r="B1587" s="17"/>
      <c r="C1587" s="17"/>
      <c r="D1587" s="17"/>
      <c r="E1587" s="17"/>
      <c r="F1587" s="17"/>
      <c r="G1587" s="17"/>
      <c r="H1587" s="40"/>
      <c r="I1587" s="65"/>
    </row>
    <row r="1588" spans="1:9" ht="29.5" customHeight="1" x14ac:dyDescent="0.35">
      <c r="A1588" s="16"/>
      <c r="B1588" s="17"/>
      <c r="C1588" s="17"/>
      <c r="D1588" s="17"/>
      <c r="E1588" s="17"/>
      <c r="F1588" s="17"/>
      <c r="G1588" s="17"/>
      <c r="H1588" s="40"/>
      <c r="I1588" s="65"/>
    </row>
    <row r="1589" spans="1:9" ht="29.5" customHeight="1" x14ac:dyDescent="0.35">
      <c r="A1589" s="16"/>
      <c r="B1589" s="17"/>
      <c r="C1589" s="17"/>
      <c r="D1589" s="17"/>
      <c r="E1589" s="17"/>
      <c r="F1589" s="17"/>
      <c r="G1589" s="17"/>
      <c r="H1589" s="40"/>
      <c r="I1589" s="65"/>
    </row>
    <row r="1590" spans="1:9" ht="29.5" customHeight="1" x14ac:dyDescent="0.35">
      <c r="A1590" s="16"/>
      <c r="B1590" s="17"/>
      <c r="C1590" s="17"/>
      <c r="D1590" s="17"/>
      <c r="E1590" s="17"/>
      <c r="F1590" s="17"/>
      <c r="G1590" s="17"/>
      <c r="H1590" s="40"/>
      <c r="I1590" s="65"/>
    </row>
    <row r="1591" spans="1:9" ht="29.5" customHeight="1" x14ac:dyDescent="0.35">
      <c r="A1591" s="16"/>
      <c r="B1591" s="17"/>
      <c r="C1591" s="17"/>
      <c r="D1591" s="17"/>
      <c r="E1591" s="17"/>
      <c r="F1591" s="17"/>
      <c r="G1591" s="17"/>
      <c r="H1591" s="40"/>
      <c r="I1591" s="65"/>
    </row>
    <row r="1592" spans="1:9" ht="29.5" customHeight="1" x14ac:dyDescent="0.35">
      <c r="A1592" s="16"/>
      <c r="B1592" s="17"/>
      <c r="C1592" s="17"/>
      <c r="D1592" s="17"/>
      <c r="E1592" s="17"/>
      <c r="F1592" s="17"/>
      <c r="G1592" s="17"/>
      <c r="H1592" s="40"/>
      <c r="I1592" s="65"/>
    </row>
    <row r="1593" spans="1:9" ht="29.5" customHeight="1" x14ac:dyDescent="0.35">
      <c r="A1593" s="16"/>
      <c r="B1593" s="17"/>
      <c r="C1593" s="17"/>
      <c r="D1593" s="17"/>
      <c r="E1593" s="17"/>
      <c r="F1593" s="17"/>
      <c r="G1593" s="17"/>
      <c r="H1593" s="40"/>
      <c r="I1593" s="65"/>
    </row>
    <row r="1594" spans="1:9" ht="29.5" customHeight="1" x14ac:dyDescent="0.35">
      <c r="A1594" s="16"/>
      <c r="B1594" s="17"/>
      <c r="C1594" s="17"/>
      <c r="D1594" s="17"/>
      <c r="E1594" s="17"/>
      <c r="F1594" s="17"/>
      <c r="G1594" s="17"/>
      <c r="H1594" s="40"/>
      <c r="I1594" s="65"/>
    </row>
    <row r="1595" spans="1:9" ht="29.5" customHeight="1" x14ac:dyDescent="0.35">
      <c r="A1595" s="16"/>
      <c r="B1595" s="17"/>
      <c r="C1595" s="17"/>
      <c r="D1595" s="17"/>
      <c r="E1595" s="17"/>
      <c r="F1595" s="17"/>
      <c r="G1595" s="17"/>
      <c r="H1595" s="40"/>
      <c r="I1595" s="65"/>
    </row>
    <row r="1596" spans="1:9" ht="29.5" customHeight="1" x14ac:dyDescent="0.35">
      <c r="A1596" s="16"/>
      <c r="B1596" s="17"/>
      <c r="C1596" s="17"/>
      <c r="D1596" s="17"/>
      <c r="E1596" s="17"/>
      <c r="F1596" s="17"/>
      <c r="G1596" s="17"/>
      <c r="H1596" s="40"/>
      <c r="I1596" s="65"/>
    </row>
    <row r="1597" spans="1:9" ht="29.5" customHeight="1" x14ac:dyDescent="0.35">
      <c r="A1597" s="16"/>
      <c r="B1597" s="17"/>
      <c r="C1597" s="17"/>
      <c r="D1597" s="17"/>
      <c r="E1597" s="17"/>
      <c r="F1597" s="17"/>
      <c r="G1597" s="17"/>
      <c r="H1597" s="40"/>
      <c r="I1597" s="65"/>
    </row>
    <row r="1598" spans="1:9" ht="29.5" customHeight="1" x14ac:dyDescent="0.35">
      <c r="A1598" s="16"/>
      <c r="B1598" s="17"/>
      <c r="C1598" s="17"/>
      <c r="D1598" s="17"/>
      <c r="E1598" s="17"/>
      <c r="F1598" s="17"/>
      <c r="G1598" s="17"/>
      <c r="H1598" s="40"/>
      <c r="I1598" s="65"/>
    </row>
    <row r="1599" spans="1:9" ht="29.5" customHeight="1" x14ac:dyDescent="0.35">
      <c r="A1599" s="16"/>
      <c r="B1599" s="17"/>
      <c r="C1599" s="17"/>
      <c r="D1599" s="17"/>
      <c r="E1599" s="17"/>
      <c r="F1599" s="17"/>
      <c r="G1599" s="17"/>
      <c r="H1599" s="40"/>
      <c r="I1599" s="65"/>
    </row>
    <row r="1600" spans="1:9" ht="29.5" customHeight="1" x14ac:dyDescent="0.35">
      <c r="A1600" s="16"/>
      <c r="B1600" s="17"/>
      <c r="C1600" s="17"/>
      <c r="D1600" s="17"/>
      <c r="E1600" s="17"/>
      <c r="F1600" s="17"/>
      <c r="G1600" s="17"/>
      <c r="H1600" s="40"/>
      <c r="I1600" s="65"/>
    </row>
    <row r="1601" spans="1:9" ht="29.5" customHeight="1" x14ac:dyDescent="0.35">
      <c r="A1601" s="16"/>
      <c r="B1601" s="17"/>
      <c r="C1601" s="17"/>
      <c r="D1601" s="17"/>
      <c r="E1601" s="17"/>
      <c r="F1601" s="17"/>
      <c r="G1601" s="17"/>
      <c r="H1601" s="40"/>
      <c r="I1601" s="65"/>
    </row>
    <row r="1602" spans="1:9" ht="29.5" customHeight="1" x14ac:dyDescent="0.35">
      <c r="A1602" s="16"/>
      <c r="B1602" s="17"/>
      <c r="C1602" s="17"/>
      <c r="D1602" s="17"/>
      <c r="E1602" s="17"/>
      <c r="F1602" s="17"/>
      <c r="G1602" s="17"/>
      <c r="H1602" s="40"/>
      <c r="I1602" s="65"/>
    </row>
    <row r="1603" spans="1:9" ht="29.5" customHeight="1" x14ac:dyDescent="0.35">
      <c r="A1603" s="16"/>
      <c r="B1603" s="17"/>
      <c r="C1603" s="17"/>
      <c r="D1603" s="17"/>
      <c r="E1603" s="17"/>
      <c r="F1603" s="17"/>
      <c r="G1603" s="17"/>
      <c r="H1603" s="40"/>
      <c r="I1603" s="65"/>
    </row>
    <row r="1604" spans="1:9" ht="29.5" customHeight="1" x14ac:dyDescent="0.35">
      <c r="A1604" s="16"/>
      <c r="B1604" s="17"/>
      <c r="C1604" s="17"/>
      <c r="D1604" s="17"/>
      <c r="E1604" s="17"/>
      <c r="F1604" s="17"/>
      <c r="G1604" s="17"/>
      <c r="H1604" s="40"/>
      <c r="I1604" s="65"/>
    </row>
    <row r="1605" spans="1:9" ht="29.5" customHeight="1" x14ac:dyDescent="0.35">
      <c r="A1605" s="16"/>
      <c r="B1605" s="17"/>
      <c r="C1605" s="17"/>
      <c r="D1605" s="17"/>
      <c r="E1605" s="17"/>
      <c r="F1605" s="17"/>
      <c r="G1605" s="17"/>
      <c r="H1605" s="40"/>
      <c r="I1605" s="65"/>
    </row>
    <row r="1606" spans="1:9" ht="29.5" customHeight="1" x14ac:dyDescent="0.35">
      <c r="A1606" s="16"/>
      <c r="B1606" s="17"/>
      <c r="C1606" s="17"/>
      <c r="D1606" s="17"/>
      <c r="E1606" s="17"/>
      <c r="F1606" s="17"/>
      <c r="G1606" s="17"/>
      <c r="H1606" s="40"/>
      <c r="I1606" s="65"/>
    </row>
    <row r="1607" spans="1:9" ht="29.5" customHeight="1" x14ac:dyDescent="0.35">
      <c r="A1607" s="16"/>
      <c r="B1607" s="17"/>
      <c r="C1607" s="17"/>
      <c r="D1607" s="17"/>
      <c r="E1607" s="17"/>
      <c r="F1607" s="17"/>
      <c r="G1607" s="17"/>
      <c r="H1607" s="40"/>
      <c r="I1607" s="65"/>
    </row>
    <row r="1608" spans="1:9" ht="29.5" customHeight="1" x14ac:dyDescent="0.35">
      <c r="A1608" s="16"/>
      <c r="B1608" s="17"/>
      <c r="C1608" s="17"/>
      <c r="D1608" s="17"/>
      <c r="E1608" s="17"/>
      <c r="F1608" s="17"/>
      <c r="G1608" s="17"/>
      <c r="H1608" s="40"/>
      <c r="I1608" s="65"/>
    </row>
    <row r="1609" spans="1:9" ht="29.5" customHeight="1" x14ac:dyDescent="0.35">
      <c r="A1609" s="16"/>
      <c r="B1609" s="17"/>
      <c r="C1609" s="17"/>
      <c r="D1609" s="17"/>
      <c r="E1609" s="17"/>
      <c r="F1609" s="17"/>
      <c r="G1609" s="17"/>
      <c r="H1609" s="40"/>
      <c r="I1609" s="65"/>
    </row>
    <row r="1610" spans="1:9" ht="29.5" customHeight="1" x14ac:dyDescent="0.35">
      <c r="A1610" s="16"/>
      <c r="B1610" s="17"/>
      <c r="C1610" s="17"/>
      <c r="D1610" s="17"/>
      <c r="E1610" s="17"/>
      <c r="F1610" s="17"/>
      <c r="G1610" s="17"/>
      <c r="H1610" s="40"/>
      <c r="I1610" s="65"/>
    </row>
    <row r="1611" spans="1:9" ht="29.5" customHeight="1" x14ac:dyDescent="0.35">
      <c r="A1611" s="16"/>
      <c r="B1611" s="17"/>
      <c r="C1611" s="17"/>
      <c r="D1611" s="17"/>
      <c r="E1611" s="17"/>
      <c r="F1611" s="17"/>
      <c r="G1611" s="17"/>
      <c r="H1611" s="40"/>
      <c r="I1611" s="65"/>
    </row>
    <row r="1612" spans="1:9" ht="29.5" customHeight="1" x14ac:dyDescent="0.35">
      <c r="A1612" s="16"/>
      <c r="B1612" s="17"/>
      <c r="C1612" s="17"/>
      <c r="D1612" s="17"/>
      <c r="E1612" s="17"/>
      <c r="F1612" s="17"/>
      <c r="G1612" s="17"/>
      <c r="H1612" s="40"/>
      <c r="I1612" s="65"/>
    </row>
    <row r="1613" spans="1:9" ht="29.5" customHeight="1" x14ac:dyDescent="0.35">
      <c r="A1613" s="16"/>
      <c r="B1613" s="17"/>
      <c r="C1613" s="17"/>
      <c r="D1613" s="17"/>
      <c r="E1613" s="17"/>
      <c r="F1613" s="17"/>
      <c r="G1613" s="17"/>
      <c r="H1613" s="40"/>
      <c r="I1613" s="65"/>
    </row>
    <row r="1614" spans="1:9" ht="29.5" customHeight="1" x14ac:dyDescent="0.35">
      <c r="A1614" s="16"/>
      <c r="B1614" s="17"/>
      <c r="C1614" s="17"/>
      <c r="D1614" s="17"/>
      <c r="E1614" s="17"/>
      <c r="F1614" s="17"/>
      <c r="G1614" s="17"/>
      <c r="H1614" s="40"/>
      <c r="I1614" s="65"/>
    </row>
    <row r="1615" spans="1:9" ht="29.5" customHeight="1" x14ac:dyDescent="0.35">
      <c r="A1615" s="16"/>
      <c r="B1615" s="17"/>
      <c r="C1615" s="17"/>
      <c r="D1615" s="17"/>
      <c r="E1615" s="17"/>
      <c r="F1615" s="17"/>
      <c r="G1615" s="17"/>
      <c r="H1615" s="40"/>
      <c r="I1615" s="65"/>
    </row>
    <row r="1616" spans="1:9" ht="29.5" customHeight="1" x14ac:dyDescent="0.35">
      <c r="A1616" s="16"/>
      <c r="B1616" s="17"/>
      <c r="C1616" s="17"/>
      <c r="D1616" s="17"/>
      <c r="E1616" s="17"/>
      <c r="F1616" s="17"/>
      <c r="G1616" s="17"/>
      <c r="H1616" s="40"/>
      <c r="I1616" s="65"/>
    </row>
    <row r="1617" spans="1:9" ht="29.5" customHeight="1" x14ac:dyDescent="0.35">
      <c r="A1617" s="16"/>
      <c r="B1617" s="17"/>
      <c r="C1617" s="17"/>
      <c r="D1617" s="17"/>
      <c r="E1617" s="17"/>
      <c r="F1617" s="17"/>
      <c r="G1617" s="17"/>
      <c r="H1617" s="40"/>
      <c r="I1617" s="65"/>
    </row>
    <row r="1618" spans="1:9" ht="29.5" customHeight="1" x14ac:dyDescent="0.35">
      <c r="A1618" s="16"/>
      <c r="B1618" s="17"/>
      <c r="C1618" s="17"/>
      <c r="D1618" s="17"/>
      <c r="E1618" s="17"/>
      <c r="F1618" s="17"/>
      <c r="G1618" s="17"/>
      <c r="H1618" s="40"/>
      <c r="I1618" s="65"/>
    </row>
    <row r="1619" spans="1:9" ht="29.5" customHeight="1" x14ac:dyDescent="0.35">
      <c r="A1619" s="16"/>
      <c r="B1619" s="17"/>
      <c r="C1619" s="17"/>
      <c r="D1619" s="17"/>
      <c r="E1619" s="17"/>
      <c r="F1619" s="17"/>
      <c r="G1619" s="17"/>
      <c r="H1619" s="40"/>
      <c r="I1619" s="65"/>
    </row>
    <row r="1620" spans="1:9" ht="29.5" customHeight="1" x14ac:dyDescent="0.35">
      <c r="A1620" s="16"/>
      <c r="B1620" s="17"/>
      <c r="C1620" s="17"/>
      <c r="D1620" s="17"/>
      <c r="E1620" s="17"/>
      <c r="F1620" s="17"/>
      <c r="G1620" s="17"/>
      <c r="H1620" s="40"/>
      <c r="I1620" s="65"/>
    </row>
    <row r="1621" spans="1:9" ht="29.5" customHeight="1" x14ac:dyDescent="0.35">
      <c r="A1621" s="16"/>
      <c r="B1621" s="17"/>
      <c r="C1621" s="17"/>
      <c r="D1621" s="17"/>
      <c r="E1621" s="17"/>
      <c r="F1621" s="17"/>
      <c r="G1621" s="17"/>
      <c r="H1621" s="40"/>
      <c r="I1621" s="65"/>
    </row>
    <row r="1622" spans="1:9" ht="29.5" customHeight="1" x14ac:dyDescent="0.35">
      <c r="A1622" s="16"/>
      <c r="B1622" s="17"/>
      <c r="C1622" s="17"/>
      <c r="D1622" s="17"/>
      <c r="E1622" s="17"/>
      <c r="F1622" s="17"/>
      <c r="G1622" s="17"/>
      <c r="H1622" s="40"/>
      <c r="I1622" s="65"/>
    </row>
    <row r="1623" spans="1:9" ht="29.5" customHeight="1" x14ac:dyDescent="0.35">
      <c r="A1623" s="16"/>
      <c r="B1623" s="17"/>
      <c r="C1623" s="17"/>
      <c r="D1623" s="17"/>
      <c r="E1623" s="17"/>
      <c r="F1623" s="17"/>
      <c r="G1623" s="17"/>
      <c r="H1623" s="40"/>
      <c r="I1623" s="65"/>
    </row>
    <row r="1624" spans="1:9" ht="29.5" customHeight="1" x14ac:dyDescent="0.35">
      <c r="A1624" s="16"/>
      <c r="B1624" s="17"/>
      <c r="C1624" s="17"/>
      <c r="D1624" s="17"/>
      <c r="E1624" s="17"/>
      <c r="F1624" s="17"/>
      <c r="G1624" s="17"/>
      <c r="H1624" s="40"/>
      <c r="I1624" s="65"/>
    </row>
    <row r="1625" spans="1:9" ht="29.5" customHeight="1" x14ac:dyDescent="0.35">
      <c r="A1625" s="16"/>
      <c r="B1625" s="17"/>
      <c r="C1625" s="17"/>
      <c r="D1625" s="17"/>
      <c r="E1625" s="17"/>
      <c r="F1625" s="17"/>
      <c r="G1625" s="17"/>
      <c r="H1625" s="40"/>
      <c r="I1625" s="65"/>
    </row>
    <row r="1626" spans="1:9" ht="29.5" customHeight="1" x14ac:dyDescent="0.35">
      <c r="A1626" s="16"/>
      <c r="B1626" s="17"/>
      <c r="C1626" s="17"/>
      <c r="D1626" s="17"/>
      <c r="E1626" s="17"/>
      <c r="F1626" s="17"/>
      <c r="G1626" s="17"/>
      <c r="H1626" s="40"/>
      <c r="I1626" s="65"/>
    </row>
    <row r="1627" spans="1:9" ht="29.5" customHeight="1" x14ac:dyDescent="0.35">
      <c r="A1627" s="16"/>
      <c r="B1627" s="17"/>
      <c r="C1627" s="17"/>
      <c r="D1627" s="17"/>
      <c r="E1627" s="17"/>
      <c r="F1627" s="17"/>
      <c r="G1627" s="17"/>
      <c r="H1627" s="40"/>
      <c r="I1627" s="65"/>
    </row>
    <row r="1628" spans="1:9" ht="29.5" customHeight="1" x14ac:dyDescent="0.35">
      <c r="A1628" s="16"/>
      <c r="B1628" s="17"/>
      <c r="C1628" s="17"/>
      <c r="D1628" s="17"/>
      <c r="E1628" s="17"/>
      <c r="F1628" s="17"/>
      <c r="G1628" s="17"/>
      <c r="H1628" s="40"/>
      <c r="I1628" s="65"/>
    </row>
    <row r="1629" spans="1:9" ht="29.5" customHeight="1" x14ac:dyDescent="0.35">
      <c r="A1629" s="16"/>
      <c r="B1629" s="17"/>
      <c r="C1629" s="17"/>
      <c r="D1629" s="17"/>
      <c r="E1629" s="17"/>
      <c r="F1629" s="17"/>
      <c r="G1629" s="17"/>
      <c r="H1629" s="40"/>
      <c r="I1629" s="65"/>
    </row>
    <row r="1630" spans="1:9" ht="29.5" customHeight="1" x14ac:dyDescent="0.35">
      <c r="A1630" s="16"/>
      <c r="B1630" s="17"/>
      <c r="C1630" s="17"/>
      <c r="D1630" s="17"/>
      <c r="E1630" s="17"/>
      <c r="F1630" s="17"/>
      <c r="G1630" s="17"/>
      <c r="H1630" s="40"/>
      <c r="I1630" s="65"/>
    </row>
    <row r="1631" spans="1:9" ht="29.5" customHeight="1" x14ac:dyDescent="0.35">
      <c r="A1631" s="16"/>
      <c r="B1631" s="17"/>
      <c r="C1631" s="17"/>
      <c r="D1631" s="17"/>
      <c r="E1631" s="17"/>
      <c r="F1631" s="17"/>
      <c r="G1631" s="17"/>
      <c r="H1631" s="40"/>
      <c r="I1631" s="65"/>
    </row>
    <row r="1632" spans="1:9" ht="29.5" customHeight="1" x14ac:dyDescent="0.35">
      <c r="A1632" s="16"/>
      <c r="B1632" s="17"/>
      <c r="C1632" s="17"/>
      <c r="D1632" s="17"/>
      <c r="E1632" s="17"/>
      <c r="F1632" s="17"/>
      <c r="G1632" s="17"/>
      <c r="H1632" s="40"/>
      <c r="I1632" s="65"/>
    </row>
    <row r="1633" spans="1:9" ht="29.5" customHeight="1" x14ac:dyDescent="0.35">
      <c r="A1633" s="16"/>
      <c r="B1633" s="17"/>
      <c r="C1633" s="17"/>
      <c r="D1633" s="17"/>
      <c r="E1633" s="17"/>
      <c r="F1633" s="17"/>
      <c r="G1633" s="17"/>
      <c r="H1633" s="40"/>
      <c r="I1633" s="65"/>
    </row>
    <row r="1634" spans="1:9" ht="29.5" customHeight="1" x14ac:dyDescent="0.35">
      <c r="A1634" s="16"/>
      <c r="B1634" s="17"/>
      <c r="C1634" s="17"/>
      <c r="D1634" s="17"/>
      <c r="E1634" s="17"/>
      <c r="F1634" s="17"/>
      <c r="G1634" s="17"/>
      <c r="H1634" s="40"/>
      <c r="I1634" s="65"/>
    </row>
    <row r="1635" spans="1:9" ht="29.5" customHeight="1" x14ac:dyDescent="0.35">
      <c r="A1635" s="16"/>
      <c r="B1635" s="17"/>
      <c r="C1635" s="17"/>
      <c r="D1635" s="17"/>
      <c r="E1635" s="17"/>
      <c r="F1635" s="17"/>
      <c r="G1635" s="17"/>
      <c r="H1635" s="40"/>
      <c r="I1635" s="65"/>
    </row>
    <row r="1636" spans="1:9" ht="29.5" customHeight="1" x14ac:dyDescent="0.35">
      <c r="A1636" s="16"/>
      <c r="B1636" s="17"/>
      <c r="C1636" s="17"/>
      <c r="D1636" s="17"/>
      <c r="E1636" s="17"/>
      <c r="F1636" s="17"/>
      <c r="G1636" s="17"/>
      <c r="H1636" s="40"/>
      <c r="I1636" s="65"/>
    </row>
    <row r="1637" spans="1:9" ht="29.5" customHeight="1" x14ac:dyDescent="0.35">
      <c r="A1637" s="16"/>
      <c r="B1637" s="17"/>
      <c r="C1637" s="17"/>
      <c r="D1637" s="17"/>
      <c r="E1637" s="17"/>
      <c r="F1637" s="17"/>
      <c r="G1637" s="17"/>
      <c r="H1637" s="40"/>
      <c r="I1637" s="65"/>
    </row>
    <row r="1638" spans="1:9" ht="29.5" customHeight="1" x14ac:dyDescent="0.35">
      <c r="A1638" s="16"/>
      <c r="B1638" s="17"/>
      <c r="C1638" s="17"/>
      <c r="D1638" s="17"/>
      <c r="E1638" s="17"/>
      <c r="F1638" s="17"/>
      <c r="G1638" s="17"/>
      <c r="H1638" s="40"/>
      <c r="I1638" s="65"/>
    </row>
    <row r="1639" spans="1:9" ht="29.5" customHeight="1" x14ac:dyDescent="0.35">
      <c r="A1639" s="16"/>
      <c r="B1639" s="17"/>
      <c r="C1639" s="17"/>
      <c r="D1639" s="17"/>
      <c r="E1639" s="17"/>
      <c r="F1639" s="17"/>
      <c r="G1639" s="17"/>
      <c r="H1639" s="40"/>
      <c r="I1639" s="65"/>
    </row>
    <row r="1640" spans="1:9" ht="29.5" customHeight="1" x14ac:dyDescent="0.35">
      <c r="A1640" s="16"/>
      <c r="B1640" s="17"/>
      <c r="C1640" s="17"/>
      <c r="D1640" s="17"/>
      <c r="E1640" s="17"/>
      <c r="F1640" s="17"/>
      <c r="G1640" s="17"/>
      <c r="H1640" s="40"/>
      <c r="I1640" s="65"/>
    </row>
    <row r="1641" spans="1:9" ht="29.5" customHeight="1" x14ac:dyDescent="0.35">
      <c r="A1641" s="16"/>
      <c r="B1641" s="17"/>
      <c r="C1641" s="17"/>
      <c r="D1641" s="17"/>
      <c r="E1641" s="17"/>
      <c r="F1641" s="17"/>
      <c r="G1641" s="17"/>
      <c r="H1641" s="40"/>
      <c r="I1641" s="65"/>
    </row>
    <row r="1642" spans="1:9" ht="29.5" customHeight="1" x14ac:dyDescent="0.35">
      <c r="A1642" s="16"/>
      <c r="B1642" s="17"/>
      <c r="C1642" s="17"/>
      <c r="D1642" s="17"/>
      <c r="E1642" s="17"/>
      <c r="F1642" s="17"/>
      <c r="G1642" s="17"/>
      <c r="H1642" s="40"/>
      <c r="I1642" s="65"/>
    </row>
    <row r="1643" spans="1:9" ht="29.5" customHeight="1" x14ac:dyDescent="0.35">
      <c r="A1643" s="16"/>
      <c r="B1643" s="17"/>
      <c r="C1643" s="17"/>
      <c r="D1643" s="17"/>
      <c r="E1643" s="17"/>
      <c r="F1643" s="17"/>
      <c r="G1643" s="17"/>
      <c r="H1643" s="40"/>
      <c r="I1643" s="65"/>
    </row>
    <row r="1644" spans="1:9" ht="29.5" customHeight="1" x14ac:dyDescent="0.35">
      <c r="A1644" s="16"/>
      <c r="B1644" s="17"/>
      <c r="C1644" s="17"/>
      <c r="D1644" s="17"/>
      <c r="E1644" s="17"/>
      <c r="F1644" s="17"/>
      <c r="G1644" s="17"/>
      <c r="H1644" s="40"/>
      <c r="I1644" s="65"/>
    </row>
    <row r="1645" spans="1:9" ht="29.5" customHeight="1" x14ac:dyDescent="0.35">
      <c r="A1645" s="16"/>
      <c r="B1645" s="17"/>
      <c r="C1645" s="17"/>
      <c r="D1645" s="17"/>
      <c r="E1645" s="17"/>
      <c r="F1645" s="17"/>
      <c r="G1645" s="17"/>
      <c r="H1645" s="40"/>
      <c r="I1645" s="65"/>
    </row>
    <row r="1646" spans="1:9" ht="29.5" customHeight="1" x14ac:dyDescent="0.35">
      <c r="A1646" s="16"/>
      <c r="B1646" s="17"/>
      <c r="C1646" s="17"/>
      <c r="D1646" s="17"/>
      <c r="E1646" s="17"/>
      <c r="F1646" s="17"/>
      <c r="G1646" s="17"/>
      <c r="H1646" s="40"/>
      <c r="I1646" s="65"/>
    </row>
    <row r="1647" spans="1:9" ht="29.5" customHeight="1" x14ac:dyDescent="0.35">
      <c r="A1647" s="16"/>
      <c r="B1647" s="17"/>
      <c r="C1647" s="17"/>
      <c r="D1647" s="17"/>
      <c r="E1647" s="17"/>
      <c r="F1647" s="17"/>
      <c r="G1647" s="17"/>
      <c r="H1647" s="40"/>
      <c r="I1647" s="65"/>
    </row>
    <row r="1648" spans="1:9" ht="29.5" customHeight="1" x14ac:dyDescent="0.35">
      <c r="A1648" s="16"/>
      <c r="B1648" s="17"/>
      <c r="C1648" s="17"/>
      <c r="D1648" s="17"/>
      <c r="E1648" s="17"/>
      <c r="F1648" s="17"/>
      <c r="G1648" s="17"/>
      <c r="H1648" s="40"/>
      <c r="I1648" s="65"/>
    </row>
    <row r="1649" spans="1:9" ht="29.5" customHeight="1" x14ac:dyDescent="0.35">
      <c r="A1649" s="16"/>
      <c r="B1649" s="17"/>
      <c r="C1649" s="17"/>
      <c r="D1649" s="17"/>
      <c r="E1649" s="17"/>
      <c r="F1649" s="17"/>
      <c r="G1649" s="17"/>
      <c r="H1649" s="40"/>
      <c r="I1649" s="65"/>
    </row>
    <row r="1650" spans="1:9" ht="29.5" customHeight="1" x14ac:dyDescent="0.35">
      <c r="A1650" s="16"/>
      <c r="B1650" s="17"/>
      <c r="C1650" s="17"/>
      <c r="D1650" s="17"/>
      <c r="E1650" s="17"/>
      <c r="F1650" s="17"/>
      <c r="G1650" s="17"/>
      <c r="H1650" s="40"/>
      <c r="I1650" s="65"/>
    </row>
    <row r="1651" spans="1:9" ht="29.5" customHeight="1" x14ac:dyDescent="0.35">
      <c r="A1651" s="16"/>
      <c r="B1651" s="17"/>
      <c r="C1651" s="17"/>
      <c r="D1651" s="17"/>
      <c r="E1651" s="17"/>
      <c r="F1651" s="17"/>
      <c r="G1651" s="17"/>
      <c r="H1651" s="40"/>
      <c r="I1651" s="65"/>
    </row>
    <row r="1652" spans="1:9" ht="29.5" customHeight="1" x14ac:dyDescent="0.35">
      <c r="A1652" s="16"/>
      <c r="B1652" s="17"/>
      <c r="C1652" s="17"/>
      <c r="D1652" s="17"/>
      <c r="E1652" s="17"/>
      <c r="F1652" s="17"/>
      <c r="G1652" s="17"/>
      <c r="H1652" s="40"/>
      <c r="I1652" s="65"/>
    </row>
    <row r="1653" spans="1:9" ht="29.5" customHeight="1" x14ac:dyDescent="0.35">
      <c r="A1653" s="16"/>
      <c r="B1653" s="17"/>
      <c r="C1653" s="17"/>
      <c r="D1653" s="17"/>
      <c r="E1653" s="17"/>
      <c r="F1653" s="17"/>
      <c r="G1653" s="17"/>
      <c r="H1653" s="40"/>
      <c r="I1653" s="65"/>
    </row>
    <row r="1654" spans="1:9" ht="29.5" customHeight="1" x14ac:dyDescent="0.35">
      <c r="A1654" s="16"/>
      <c r="B1654" s="17"/>
      <c r="C1654" s="17"/>
      <c r="D1654" s="17"/>
      <c r="E1654" s="17"/>
      <c r="F1654" s="17"/>
      <c r="G1654" s="17"/>
      <c r="H1654" s="40"/>
      <c r="I1654" s="65"/>
    </row>
    <row r="1655" spans="1:9" ht="29.5" customHeight="1" x14ac:dyDescent="0.35">
      <c r="A1655" s="16"/>
      <c r="B1655" s="17"/>
      <c r="C1655" s="17"/>
      <c r="D1655" s="17"/>
      <c r="E1655" s="17"/>
      <c r="F1655" s="17"/>
      <c r="G1655" s="17"/>
      <c r="H1655" s="40"/>
      <c r="I1655" s="65"/>
    </row>
    <row r="1656" spans="1:9" ht="29.5" customHeight="1" x14ac:dyDescent="0.35">
      <c r="A1656" s="16"/>
      <c r="B1656" s="17"/>
      <c r="C1656" s="17"/>
      <c r="D1656" s="17"/>
      <c r="E1656" s="17"/>
      <c r="F1656" s="17"/>
      <c r="G1656" s="17"/>
      <c r="H1656" s="40"/>
      <c r="I1656" s="65"/>
    </row>
    <row r="1657" spans="1:9" ht="29.5" customHeight="1" x14ac:dyDescent="0.35">
      <c r="A1657" s="16"/>
      <c r="B1657" s="17"/>
      <c r="C1657" s="17"/>
      <c r="D1657" s="17"/>
      <c r="E1657" s="17"/>
      <c r="F1657" s="17"/>
      <c r="G1657" s="17"/>
      <c r="H1657" s="40"/>
      <c r="I1657" s="65"/>
    </row>
    <row r="1658" spans="1:9" ht="29.5" customHeight="1" x14ac:dyDescent="0.35">
      <c r="A1658" s="16"/>
      <c r="B1658" s="17"/>
      <c r="C1658" s="17"/>
      <c r="D1658" s="17"/>
      <c r="E1658" s="17"/>
      <c r="F1658" s="17"/>
      <c r="G1658" s="17"/>
      <c r="H1658" s="40"/>
      <c r="I1658" s="65"/>
    </row>
    <row r="1659" spans="1:9" ht="29.5" customHeight="1" x14ac:dyDescent="0.35">
      <c r="A1659" s="16"/>
      <c r="B1659" s="17"/>
      <c r="C1659" s="17"/>
      <c r="D1659" s="17"/>
      <c r="E1659" s="17"/>
      <c r="F1659" s="17"/>
      <c r="G1659" s="17"/>
      <c r="H1659" s="40"/>
      <c r="I1659" s="65"/>
    </row>
    <row r="1660" spans="1:9" ht="29.5" customHeight="1" x14ac:dyDescent="0.35">
      <c r="A1660" s="16"/>
      <c r="B1660" s="17"/>
      <c r="C1660" s="17"/>
      <c r="D1660" s="17"/>
      <c r="E1660" s="17"/>
      <c r="F1660" s="17"/>
      <c r="G1660" s="17"/>
      <c r="H1660" s="40"/>
      <c r="I1660" s="65"/>
    </row>
    <row r="1661" spans="1:9" ht="29.5" customHeight="1" x14ac:dyDescent="0.35">
      <c r="A1661" s="16"/>
      <c r="B1661" s="17"/>
      <c r="C1661" s="17"/>
      <c r="D1661" s="17"/>
      <c r="E1661" s="17"/>
      <c r="F1661" s="17"/>
      <c r="G1661" s="17"/>
      <c r="H1661" s="40"/>
      <c r="I1661" s="65"/>
    </row>
    <row r="1662" spans="1:9" ht="29.5" customHeight="1" x14ac:dyDescent="0.35">
      <c r="A1662" s="16"/>
      <c r="B1662" s="17"/>
      <c r="C1662" s="17"/>
      <c r="D1662" s="17"/>
      <c r="E1662" s="17"/>
      <c r="F1662" s="17"/>
      <c r="G1662" s="17"/>
      <c r="H1662" s="40"/>
      <c r="I1662" s="65"/>
    </row>
    <row r="1663" spans="1:9" ht="29.5" customHeight="1" x14ac:dyDescent="0.35">
      <c r="A1663" s="16"/>
      <c r="B1663" s="17"/>
      <c r="C1663" s="17"/>
      <c r="D1663" s="17"/>
      <c r="E1663" s="17"/>
      <c r="F1663" s="17"/>
      <c r="G1663" s="17"/>
      <c r="H1663" s="40"/>
      <c r="I1663" s="65"/>
    </row>
    <row r="1664" spans="1:9" ht="29.5" customHeight="1" x14ac:dyDescent="0.35">
      <c r="A1664" s="16"/>
      <c r="B1664" s="17"/>
      <c r="C1664" s="17"/>
      <c r="D1664" s="17"/>
      <c r="E1664" s="17"/>
      <c r="F1664" s="17"/>
      <c r="G1664" s="17"/>
      <c r="H1664" s="40"/>
      <c r="I1664" s="65"/>
    </row>
    <row r="1665" spans="1:9" ht="29.5" customHeight="1" x14ac:dyDescent="0.35">
      <c r="A1665" s="16"/>
      <c r="B1665" s="17"/>
      <c r="C1665" s="17"/>
      <c r="D1665" s="17"/>
      <c r="E1665" s="17"/>
      <c r="F1665" s="17"/>
      <c r="G1665" s="17"/>
      <c r="H1665" s="40"/>
      <c r="I1665" s="65"/>
    </row>
    <row r="1666" spans="1:9" ht="29.5" customHeight="1" x14ac:dyDescent="0.35">
      <c r="A1666" s="16"/>
      <c r="B1666" s="17"/>
      <c r="C1666" s="17"/>
      <c r="D1666" s="17"/>
      <c r="E1666" s="17"/>
      <c r="F1666" s="17"/>
      <c r="G1666" s="17"/>
      <c r="H1666" s="40"/>
      <c r="I1666" s="65"/>
    </row>
    <row r="1667" spans="1:9" ht="29.5" customHeight="1" x14ac:dyDescent="0.35">
      <c r="A1667" s="16"/>
      <c r="B1667" s="17"/>
      <c r="C1667" s="17"/>
      <c r="D1667" s="17"/>
      <c r="E1667" s="17"/>
      <c r="F1667" s="17"/>
      <c r="G1667" s="17"/>
      <c r="H1667" s="40"/>
      <c r="I1667" s="65"/>
    </row>
    <row r="1668" spans="1:9" ht="29.5" customHeight="1" x14ac:dyDescent="0.35">
      <c r="A1668" s="16"/>
      <c r="B1668" s="17"/>
      <c r="C1668" s="17"/>
      <c r="D1668" s="17"/>
      <c r="E1668" s="17"/>
      <c r="F1668" s="17"/>
      <c r="G1668" s="17"/>
      <c r="H1668" s="40"/>
      <c r="I1668" s="65"/>
    </row>
    <row r="1669" spans="1:9" ht="29.5" customHeight="1" x14ac:dyDescent="0.35">
      <c r="A1669" s="16"/>
      <c r="B1669" s="17"/>
      <c r="C1669" s="17"/>
      <c r="D1669" s="17"/>
      <c r="E1669" s="17"/>
      <c r="F1669" s="17"/>
      <c r="G1669" s="17"/>
      <c r="H1669" s="40"/>
      <c r="I1669" s="65"/>
    </row>
    <row r="1670" spans="1:9" ht="29.5" customHeight="1" x14ac:dyDescent="0.35">
      <c r="A1670" s="16"/>
      <c r="B1670" s="17"/>
      <c r="C1670" s="17"/>
      <c r="D1670" s="17"/>
      <c r="E1670" s="17"/>
      <c r="F1670" s="17"/>
      <c r="G1670" s="17"/>
      <c r="H1670" s="40"/>
      <c r="I1670" s="65"/>
    </row>
    <row r="1671" spans="1:9" ht="29.5" customHeight="1" x14ac:dyDescent="0.35">
      <c r="A1671" s="16"/>
      <c r="B1671" s="17"/>
      <c r="C1671" s="17"/>
      <c r="D1671" s="17"/>
      <c r="E1671" s="17"/>
      <c r="F1671" s="17"/>
      <c r="G1671" s="17"/>
      <c r="H1671" s="40"/>
      <c r="I1671" s="65"/>
    </row>
    <row r="1672" spans="1:9" ht="29.5" customHeight="1" x14ac:dyDescent="0.35">
      <c r="A1672" s="16"/>
      <c r="B1672" s="17"/>
      <c r="C1672" s="17"/>
      <c r="D1672" s="17"/>
      <c r="E1672" s="17"/>
      <c r="F1672" s="17"/>
      <c r="G1672" s="17"/>
      <c r="H1672" s="40"/>
      <c r="I1672" s="65"/>
    </row>
    <row r="1673" spans="1:9" ht="29.5" customHeight="1" x14ac:dyDescent="0.35">
      <c r="A1673" s="16"/>
      <c r="B1673" s="17"/>
      <c r="C1673" s="17"/>
      <c r="D1673" s="17"/>
      <c r="E1673" s="17"/>
      <c r="F1673" s="17"/>
      <c r="G1673" s="17"/>
      <c r="H1673" s="40"/>
      <c r="I1673" s="65"/>
    </row>
    <row r="1674" spans="1:9" ht="29.5" customHeight="1" x14ac:dyDescent="0.35">
      <c r="A1674" s="16"/>
      <c r="B1674" s="17"/>
      <c r="C1674" s="17"/>
      <c r="D1674" s="17"/>
      <c r="E1674" s="17"/>
      <c r="F1674" s="17"/>
      <c r="G1674" s="17"/>
      <c r="H1674" s="40"/>
      <c r="I1674" s="65"/>
    </row>
    <row r="1675" spans="1:9" ht="29.5" customHeight="1" x14ac:dyDescent="0.35">
      <c r="A1675" s="16"/>
      <c r="B1675" s="17"/>
      <c r="C1675" s="17"/>
      <c r="D1675" s="17"/>
      <c r="E1675" s="17"/>
      <c r="F1675" s="17"/>
      <c r="G1675" s="17"/>
      <c r="H1675" s="40"/>
      <c r="I1675" s="65"/>
    </row>
    <row r="1676" spans="1:9" ht="29.5" customHeight="1" x14ac:dyDescent="0.35">
      <c r="A1676" s="16"/>
      <c r="B1676" s="17"/>
      <c r="C1676" s="17"/>
      <c r="D1676" s="17"/>
      <c r="E1676" s="17"/>
      <c r="F1676" s="17"/>
      <c r="G1676" s="17"/>
      <c r="H1676" s="40"/>
      <c r="I1676" s="65"/>
    </row>
    <row r="1677" spans="1:9" ht="29.5" customHeight="1" x14ac:dyDescent="0.35">
      <c r="A1677" s="16"/>
      <c r="B1677" s="17"/>
      <c r="C1677" s="17"/>
      <c r="D1677" s="17"/>
      <c r="E1677" s="17"/>
      <c r="F1677" s="17"/>
      <c r="G1677" s="17"/>
      <c r="H1677" s="40"/>
      <c r="I1677" s="65"/>
    </row>
    <row r="1678" spans="1:9" ht="29.5" customHeight="1" x14ac:dyDescent="0.35">
      <c r="A1678" s="16"/>
      <c r="B1678" s="17"/>
      <c r="C1678" s="17"/>
      <c r="D1678" s="17"/>
      <c r="E1678" s="17"/>
      <c r="F1678" s="17"/>
      <c r="G1678" s="17"/>
      <c r="H1678" s="40"/>
      <c r="I1678" s="65"/>
    </row>
    <row r="1679" spans="1:9" ht="29.5" customHeight="1" x14ac:dyDescent="0.35">
      <c r="A1679" s="16"/>
      <c r="B1679" s="17"/>
      <c r="C1679" s="17"/>
      <c r="D1679" s="17"/>
      <c r="E1679" s="17"/>
      <c r="F1679" s="17"/>
      <c r="G1679" s="17"/>
      <c r="H1679" s="40"/>
      <c r="I1679" s="65"/>
    </row>
    <row r="1680" spans="1:9" ht="29.5" customHeight="1" x14ac:dyDescent="0.35">
      <c r="A1680" s="16"/>
      <c r="B1680" s="17"/>
      <c r="C1680" s="17"/>
      <c r="D1680" s="17"/>
      <c r="E1680" s="17"/>
      <c r="F1680" s="17"/>
      <c r="G1680" s="17"/>
      <c r="H1680" s="40"/>
      <c r="I1680" s="65"/>
    </row>
    <row r="1681" spans="1:9" ht="29.5" customHeight="1" x14ac:dyDescent="0.35">
      <c r="A1681" s="16"/>
      <c r="B1681" s="17"/>
      <c r="C1681" s="17"/>
      <c r="D1681" s="17"/>
      <c r="E1681" s="17"/>
      <c r="F1681" s="17"/>
      <c r="G1681" s="17"/>
      <c r="H1681" s="40"/>
      <c r="I1681" s="65"/>
    </row>
    <row r="1682" spans="1:9" ht="29.5" customHeight="1" x14ac:dyDescent="0.35">
      <c r="A1682" s="16"/>
      <c r="B1682" s="17"/>
      <c r="C1682" s="17"/>
      <c r="D1682" s="17"/>
      <c r="E1682" s="17"/>
      <c r="F1682" s="17"/>
      <c r="G1682" s="17"/>
      <c r="H1682" s="40"/>
      <c r="I1682" s="65"/>
    </row>
    <row r="1683" spans="1:9" ht="29.5" customHeight="1" x14ac:dyDescent="0.35">
      <c r="A1683" s="16"/>
      <c r="B1683" s="17"/>
      <c r="C1683" s="17"/>
      <c r="D1683" s="17"/>
      <c r="E1683" s="17"/>
      <c r="F1683" s="17"/>
      <c r="G1683" s="17"/>
      <c r="H1683" s="40"/>
      <c r="I1683" s="65"/>
    </row>
    <row r="1684" spans="1:9" ht="29.5" customHeight="1" x14ac:dyDescent="0.35">
      <c r="A1684" s="16"/>
      <c r="B1684" s="17"/>
      <c r="C1684" s="17"/>
      <c r="D1684" s="17"/>
      <c r="E1684" s="17"/>
      <c r="F1684" s="17"/>
      <c r="G1684" s="17"/>
      <c r="H1684" s="40"/>
      <c r="I1684" s="65"/>
    </row>
    <row r="1685" spans="1:9" ht="29.5" customHeight="1" x14ac:dyDescent="0.35">
      <c r="A1685" s="16"/>
      <c r="B1685" s="17"/>
      <c r="C1685" s="17"/>
      <c r="D1685" s="17"/>
      <c r="E1685" s="17"/>
      <c r="F1685" s="17"/>
      <c r="G1685" s="17"/>
      <c r="H1685" s="40"/>
      <c r="I1685" s="65"/>
    </row>
    <row r="1686" spans="1:9" ht="29.5" customHeight="1" x14ac:dyDescent="0.35">
      <c r="A1686" s="16"/>
      <c r="B1686" s="17"/>
      <c r="C1686" s="17"/>
      <c r="D1686" s="17"/>
      <c r="E1686" s="17"/>
      <c r="F1686" s="17"/>
      <c r="G1686" s="17"/>
      <c r="H1686" s="40"/>
      <c r="I1686" s="65"/>
    </row>
    <row r="1687" spans="1:9" ht="29.5" customHeight="1" x14ac:dyDescent="0.35">
      <c r="A1687" s="16"/>
      <c r="B1687" s="17"/>
      <c r="C1687" s="17"/>
      <c r="D1687" s="17"/>
      <c r="E1687" s="17"/>
      <c r="F1687" s="17"/>
      <c r="G1687" s="17"/>
      <c r="H1687" s="40"/>
      <c r="I1687" s="65"/>
    </row>
    <row r="1688" spans="1:9" ht="29.5" customHeight="1" x14ac:dyDescent="0.35">
      <c r="A1688" s="16"/>
      <c r="B1688" s="17"/>
      <c r="C1688" s="17"/>
      <c r="D1688" s="17"/>
      <c r="E1688" s="17"/>
      <c r="F1688" s="17"/>
      <c r="G1688" s="17"/>
      <c r="H1688" s="40"/>
      <c r="I1688" s="65"/>
    </row>
    <row r="1689" spans="1:9" ht="29.5" customHeight="1" x14ac:dyDescent="0.35">
      <c r="A1689" s="16"/>
      <c r="B1689" s="17"/>
      <c r="C1689" s="17"/>
      <c r="D1689" s="17"/>
      <c r="E1689" s="17"/>
      <c r="F1689" s="17"/>
      <c r="G1689" s="17"/>
      <c r="H1689" s="40"/>
      <c r="I1689" s="65"/>
    </row>
    <row r="1690" spans="1:9" ht="29.5" customHeight="1" x14ac:dyDescent="0.35">
      <c r="A1690" s="16"/>
      <c r="B1690" s="17"/>
      <c r="C1690" s="17"/>
      <c r="D1690" s="17"/>
      <c r="E1690" s="17"/>
      <c r="F1690" s="17"/>
      <c r="G1690" s="17"/>
      <c r="H1690" s="40"/>
      <c r="I1690" s="65"/>
    </row>
    <row r="1691" spans="1:9" ht="29.5" customHeight="1" x14ac:dyDescent="0.35">
      <c r="A1691" s="16"/>
      <c r="B1691" s="17"/>
      <c r="C1691" s="17"/>
      <c r="D1691" s="17"/>
      <c r="E1691" s="17"/>
      <c r="F1691" s="17"/>
      <c r="G1691" s="17"/>
      <c r="H1691" s="40"/>
      <c r="I1691" s="65"/>
    </row>
    <row r="1692" spans="1:9" ht="29.5" customHeight="1" x14ac:dyDescent="0.35">
      <c r="A1692" s="16"/>
      <c r="B1692" s="17"/>
      <c r="C1692" s="17"/>
      <c r="D1692" s="17"/>
      <c r="E1692" s="17"/>
      <c r="F1692" s="17"/>
      <c r="G1692" s="17"/>
      <c r="H1692" s="40"/>
      <c r="I1692" s="65"/>
    </row>
    <row r="1693" spans="1:9" ht="29.5" customHeight="1" x14ac:dyDescent="0.35">
      <c r="A1693" s="16"/>
      <c r="B1693" s="17"/>
      <c r="C1693" s="17"/>
      <c r="D1693" s="17"/>
      <c r="E1693" s="17"/>
      <c r="F1693" s="17"/>
      <c r="G1693" s="17"/>
      <c r="H1693" s="40"/>
      <c r="I1693" s="65"/>
    </row>
    <row r="1694" spans="1:9" ht="29.5" customHeight="1" x14ac:dyDescent="0.35">
      <c r="A1694" s="16"/>
      <c r="B1694" s="17"/>
      <c r="C1694" s="17"/>
      <c r="D1694" s="17"/>
      <c r="E1694" s="17"/>
      <c r="F1694" s="17"/>
      <c r="G1694" s="17"/>
      <c r="H1694" s="40"/>
      <c r="I1694" s="65"/>
    </row>
    <row r="1695" spans="1:9" ht="29.5" customHeight="1" x14ac:dyDescent="0.35">
      <c r="A1695" s="16"/>
      <c r="B1695" s="17"/>
      <c r="C1695" s="17"/>
      <c r="D1695" s="17"/>
      <c r="E1695" s="17"/>
      <c r="F1695" s="17"/>
      <c r="G1695" s="17"/>
      <c r="H1695" s="40"/>
      <c r="I1695" s="65"/>
    </row>
    <row r="1696" spans="1:9" ht="29.5" customHeight="1" x14ac:dyDescent="0.35">
      <c r="A1696" s="16"/>
      <c r="B1696" s="17"/>
      <c r="C1696" s="17"/>
      <c r="D1696" s="17"/>
      <c r="E1696" s="17"/>
      <c r="F1696" s="17"/>
      <c r="G1696" s="17"/>
      <c r="H1696" s="40"/>
      <c r="I1696" s="65"/>
    </row>
    <row r="1697" spans="1:9" ht="29.5" customHeight="1" x14ac:dyDescent="0.35">
      <c r="A1697" s="16"/>
      <c r="B1697" s="17"/>
      <c r="C1697" s="17"/>
      <c r="D1697" s="17"/>
      <c r="E1697" s="17"/>
      <c r="F1697" s="17"/>
      <c r="G1697" s="17"/>
      <c r="H1697" s="40"/>
      <c r="I1697" s="65"/>
    </row>
    <row r="1698" spans="1:9" ht="29.5" customHeight="1" x14ac:dyDescent="0.35">
      <c r="A1698" s="16"/>
      <c r="B1698" s="17"/>
      <c r="C1698" s="17"/>
      <c r="D1698" s="17"/>
      <c r="E1698" s="17"/>
      <c r="F1698" s="17"/>
      <c r="G1698" s="17"/>
      <c r="H1698" s="40"/>
      <c r="I1698" s="65"/>
    </row>
    <row r="1699" spans="1:9" ht="29.5" customHeight="1" x14ac:dyDescent="0.35">
      <c r="A1699" s="16"/>
      <c r="B1699" s="17"/>
      <c r="C1699" s="17"/>
      <c r="D1699" s="17"/>
      <c r="E1699" s="17"/>
      <c r="F1699" s="17"/>
      <c r="G1699" s="17"/>
      <c r="H1699" s="40"/>
      <c r="I1699" s="65"/>
    </row>
    <row r="1700" spans="1:9" ht="29.5" customHeight="1" x14ac:dyDescent="0.35">
      <c r="A1700" s="16"/>
      <c r="B1700" s="17"/>
      <c r="C1700" s="17"/>
      <c r="D1700" s="17"/>
      <c r="E1700" s="17"/>
      <c r="F1700" s="17"/>
      <c r="G1700" s="17"/>
      <c r="H1700" s="40"/>
      <c r="I1700" s="65"/>
    </row>
    <row r="1701" spans="1:9" ht="29.5" customHeight="1" x14ac:dyDescent="0.35">
      <c r="A1701" s="16"/>
      <c r="B1701" s="17"/>
      <c r="C1701" s="17"/>
      <c r="D1701" s="17"/>
      <c r="E1701" s="17"/>
      <c r="F1701" s="17"/>
      <c r="G1701" s="17"/>
      <c r="H1701" s="40"/>
      <c r="I1701" s="65"/>
    </row>
    <row r="1702" spans="1:9" ht="29.5" customHeight="1" x14ac:dyDescent="0.35">
      <c r="A1702" s="16"/>
      <c r="B1702" s="17"/>
      <c r="C1702" s="17"/>
      <c r="D1702" s="17"/>
      <c r="E1702" s="17"/>
      <c r="F1702" s="17"/>
      <c r="G1702" s="17"/>
      <c r="H1702" s="40"/>
      <c r="I1702" s="65"/>
    </row>
    <row r="1703" spans="1:9" ht="29.5" customHeight="1" x14ac:dyDescent="0.35">
      <c r="A1703" s="16"/>
      <c r="B1703" s="17"/>
      <c r="C1703" s="17"/>
      <c r="D1703" s="17"/>
      <c r="E1703" s="17"/>
      <c r="F1703" s="17"/>
      <c r="G1703" s="17"/>
      <c r="H1703" s="40"/>
      <c r="I1703" s="65"/>
    </row>
    <row r="1704" spans="1:9" ht="29.5" customHeight="1" x14ac:dyDescent="0.35">
      <c r="A1704" s="16"/>
      <c r="B1704" s="17"/>
      <c r="C1704" s="17"/>
      <c r="D1704" s="17"/>
      <c r="E1704" s="17"/>
      <c r="F1704" s="17"/>
      <c r="G1704" s="17"/>
      <c r="H1704" s="40"/>
      <c r="I1704" s="65"/>
    </row>
    <row r="1705" spans="1:9" ht="29.5" customHeight="1" x14ac:dyDescent="0.35">
      <c r="A1705" s="16"/>
      <c r="B1705" s="17"/>
      <c r="C1705" s="17"/>
      <c r="D1705" s="17"/>
      <c r="E1705" s="17"/>
      <c r="F1705" s="17"/>
      <c r="G1705" s="17"/>
      <c r="H1705" s="40"/>
      <c r="I1705" s="65"/>
    </row>
    <row r="1706" spans="1:9" ht="29.5" customHeight="1" x14ac:dyDescent="0.35">
      <c r="A1706" s="16"/>
      <c r="B1706" s="17"/>
      <c r="C1706" s="17"/>
      <c r="D1706" s="17"/>
      <c r="E1706" s="17"/>
      <c r="F1706" s="17"/>
      <c r="G1706" s="17"/>
      <c r="H1706" s="40"/>
      <c r="I1706" s="65"/>
    </row>
    <row r="1707" spans="1:9" ht="29.5" customHeight="1" x14ac:dyDescent="0.35">
      <c r="A1707" s="16"/>
      <c r="B1707" s="17"/>
      <c r="C1707" s="17"/>
      <c r="D1707" s="17"/>
      <c r="E1707" s="17"/>
      <c r="F1707" s="17"/>
      <c r="G1707" s="17"/>
      <c r="H1707" s="40"/>
      <c r="I1707" s="65"/>
    </row>
    <row r="1708" spans="1:9" ht="29.5" customHeight="1" x14ac:dyDescent="0.35">
      <c r="A1708" s="16"/>
      <c r="B1708" s="17"/>
      <c r="C1708" s="17"/>
      <c r="D1708" s="17"/>
      <c r="E1708" s="17"/>
      <c r="F1708" s="17"/>
      <c r="G1708" s="17"/>
      <c r="H1708" s="40"/>
      <c r="I1708" s="65"/>
    </row>
    <row r="1709" spans="1:9" ht="29.5" customHeight="1" x14ac:dyDescent="0.35">
      <c r="A1709" s="16"/>
      <c r="B1709" s="17"/>
      <c r="C1709" s="17"/>
      <c r="D1709" s="17"/>
      <c r="E1709" s="17"/>
      <c r="F1709" s="17"/>
      <c r="G1709" s="17"/>
      <c r="H1709" s="40"/>
      <c r="I1709" s="65"/>
    </row>
    <row r="1710" spans="1:9" ht="29.5" customHeight="1" x14ac:dyDescent="0.35">
      <c r="A1710" s="16"/>
      <c r="B1710" s="17"/>
      <c r="C1710" s="17"/>
      <c r="D1710" s="17"/>
      <c r="E1710" s="17"/>
      <c r="F1710" s="17"/>
      <c r="G1710" s="17"/>
      <c r="H1710" s="40"/>
      <c r="I1710" s="65"/>
    </row>
    <row r="1711" spans="1:9" ht="29.5" customHeight="1" x14ac:dyDescent="0.35">
      <c r="A1711" s="16"/>
      <c r="B1711" s="17"/>
      <c r="C1711" s="17"/>
      <c r="D1711" s="17"/>
      <c r="E1711" s="17"/>
      <c r="F1711" s="17"/>
      <c r="G1711" s="17"/>
      <c r="H1711" s="40"/>
      <c r="I1711" s="65"/>
    </row>
    <row r="1712" spans="1:9" ht="29.5" customHeight="1" x14ac:dyDescent="0.35">
      <c r="A1712" s="16"/>
      <c r="B1712" s="17"/>
      <c r="C1712" s="17"/>
      <c r="D1712" s="17"/>
      <c r="E1712" s="17"/>
      <c r="F1712" s="17"/>
      <c r="G1712" s="17"/>
      <c r="H1712" s="40"/>
      <c r="I1712" s="65"/>
    </row>
    <row r="1713" spans="1:9" ht="29.5" customHeight="1" x14ac:dyDescent="0.35">
      <c r="A1713" s="16"/>
      <c r="B1713" s="17"/>
      <c r="C1713" s="17"/>
      <c r="D1713" s="17"/>
      <c r="E1713" s="17"/>
      <c r="F1713" s="17"/>
      <c r="G1713" s="17"/>
      <c r="H1713" s="40"/>
      <c r="I1713" s="65"/>
    </row>
    <row r="1714" spans="1:9" ht="29.5" customHeight="1" x14ac:dyDescent="0.35">
      <c r="A1714" s="16"/>
      <c r="B1714" s="17"/>
      <c r="C1714" s="17"/>
      <c r="D1714" s="17"/>
      <c r="E1714" s="17"/>
      <c r="F1714" s="17"/>
      <c r="G1714" s="17"/>
      <c r="H1714" s="40"/>
      <c r="I1714" s="65"/>
    </row>
    <row r="1715" spans="1:9" ht="29.5" customHeight="1" x14ac:dyDescent="0.35">
      <c r="A1715" s="16"/>
      <c r="B1715" s="17"/>
      <c r="C1715" s="17"/>
      <c r="D1715" s="17"/>
      <c r="E1715" s="17"/>
      <c r="F1715" s="17"/>
      <c r="G1715" s="17"/>
      <c r="H1715" s="40"/>
      <c r="I1715" s="65"/>
    </row>
    <row r="1716" spans="1:9" ht="29.5" customHeight="1" x14ac:dyDescent="0.35">
      <c r="A1716" s="16"/>
      <c r="B1716" s="17"/>
      <c r="C1716" s="17"/>
      <c r="D1716" s="17"/>
      <c r="E1716" s="17"/>
      <c r="F1716" s="17"/>
      <c r="G1716" s="17"/>
      <c r="H1716" s="40"/>
      <c r="I1716" s="65"/>
    </row>
    <row r="1717" spans="1:9" ht="29.5" customHeight="1" x14ac:dyDescent="0.35">
      <c r="A1717" s="16"/>
      <c r="B1717" s="17"/>
      <c r="C1717" s="17"/>
      <c r="D1717" s="17"/>
      <c r="E1717" s="17"/>
      <c r="F1717" s="17"/>
      <c r="G1717" s="17"/>
      <c r="H1717" s="40"/>
      <c r="I1717" s="65"/>
    </row>
    <row r="1718" spans="1:9" ht="29.5" customHeight="1" x14ac:dyDescent="0.35">
      <c r="A1718" s="16"/>
      <c r="B1718" s="17"/>
      <c r="C1718" s="17"/>
      <c r="D1718" s="17"/>
      <c r="E1718" s="17"/>
      <c r="F1718" s="17"/>
      <c r="G1718" s="17"/>
      <c r="H1718" s="40"/>
      <c r="I1718" s="65"/>
    </row>
    <row r="1719" spans="1:9" ht="29.5" customHeight="1" x14ac:dyDescent="0.35">
      <c r="A1719" s="16"/>
      <c r="B1719" s="17"/>
      <c r="C1719" s="17"/>
      <c r="D1719" s="17"/>
      <c r="E1719" s="17"/>
      <c r="F1719" s="17"/>
      <c r="G1719" s="17"/>
      <c r="H1719" s="40"/>
      <c r="I1719" s="65"/>
    </row>
    <row r="1720" spans="1:9" ht="29.5" customHeight="1" x14ac:dyDescent="0.35">
      <c r="A1720" s="16"/>
      <c r="B1720" s="17"/>
      <c r="C1720" s="17"/>
      <c r="D1720" s="17"/>
      <c r="E1720" s="17"/>
      <c r="F1720" s="17"/>
      <c r="G1720" s="17"/>
      <c r="H1720" s="40"/>
      <c r="I1720" s="65"/>
    </row>
    <row r="1721" spans="1:9" ht="29.5" customHeight="1" x14ac:dyDescent="0.35">
      <c r="A1721" s="16"/>
      <c r="B1721" s="17"/>
      <c r="C1721" s="17"/>
      <c r="D1721" s="17"/>
      <c r="E1721" s="17"/>
      <c r="F1721" s="17"/>
      <c r="G1721" s="17"/>
      <c r="H1721" s="40"/>
      <c r="I1721" s="65"/>
    </row>
    <row r="1722" spans="1:9" ht="29.5" customHeight="1" x14ac:dyDescent="0.35">
      <c r="A1722" s="16"/>
      <c r="B1722" s="17"/>
      <c r="C1722" s="17"/>
      <c r="D1722" s="17"/>
      <c r="E1722" s="17"/>
      <c r="F1722" s="17"/>
      <c r="G1722" s="17"/>
      <c r="H1722" s="40"/>
      <c r="I1722" s="65"/>
    </row>
    <row r="1723" spans="1:9" ht="29.5" customHeight="1" x14ac:dyDescent="0.35">
      <c r="A1723" s="16"/>
      <c r="B1723" s="17"/>
      <c r="C1723" s="17"/>
      <c r="D1723" s="17"/>
      <c r="E1723" s="17"/>
      <c r="F1723" s="17"/>
      <c r="G1723" s="17"/>
      <c r="H1723" s="40"/>
      <c r="I1723" s="65"/>
    </row>
    <row r="1724" spans="1:9" ht="29.5" customHeight="1" x14ac:dyDescent="0.35">
      <c r="A1724" s="16"/>
      <c r="B1724" s="17"/>
      <c r="C1724" s="17"/>
      <c r="D1724" s="17"/>
      <c r="E1724" s="17"/>
      <c r="F1724" s="17"/>
      <c r="G1724" s="17"/>
      <c r="H1724" s="40"/>
      <c r="I1724" s="65"/>
    </row>
    <row r="1725" spans="1:9" ht="29.5" customHeight="1" x14ac:dyDescent="0.35">
      <c r="A1725" s="16"/>
      <c r="B1725" s="17"/>
      <c r="C1725" s="17"/>
      <c r="D1725" s="17"/>
      <c r="E1725" s="17"/>
      <c r="F1725" s="17"/>
      <c r="G1725" s="17"/>
      <c r="H1725" s="40"/>
      <c r="I1725" s="65"/>
    </row>
    <row r="1726" spans="1:9" ht="29.5" customHeight="1" x14ac:dyDescent="0.35">
      <c r="A1726" s="16"/>
      <c r="B1726" s="17"/>
      <c r="C1726" s="17"/>
      <c r="D1726" s="17"/>
      <c r="E1726" s="17"/>
      <c r="F1726" s="17"/>
      <c r="G1726" s="17"/>
      <c r="H1726" s="40"/>
      <c r="I1726" s="65"/>
    </row>
    <row r="1727" spans="1:9" ht="29.5" customHeight="1" x14ac:dyDescent="0.35">
      <c r="A1727" s="16"/>
      <c r="B1727" s="17"/>
      <c r="C1727" s="17"/>
      <c r="D1727" s="17"/>
      <c r="E1727" s="17"/>
      <c r="F1727" s="17"/>
      <c r="G1727" s="17"/>
      <c r="H1727" s="40"/>
      <c r="I1727" s="65"/>
    </row>
    <row r="1728" spans="1:9" ht="29.5" customHeight="1" x14ac:dyDescent="0.35">
      <c r="A1728" s="16"/>
      <c r="B1728" s="17"/>
      <c r="C1728" s="17"/>
      <c r="D1728" s="17"/>
      <c r="E1728" s="17"/>
      <c r="F1728" s="17"/>
      <c r="G1728" s="17"/>
      <c r="H1728" s="40"/>
      <c r="I1728" s="65"/>
    </row>
    <row r="1729" spans="1:9" ht="29.5" customHeight="1" x14ac:dyDescent="0.35">
      <c r="A1729" s="16"/>
      <c r="B1729" s="17"/>
      <c r="C1729" s="17"/>
      <c r="D1729" s="17"/>
      <c r="E1729" s="17"/>
      <c r="F1729" s="17"/>
      <c r="G1729" s="17"/>
      <c r="H1729" s="40"/>
      <c r="I1729" s="65"/>
    </row>
    <row r="1730" spans="1:9" ht="29.5" customHeight="1" x14ac:dyDescent="0.35">
      <c r="A1730" s="16"/>
      <c r="B1730" s="17"/>
      <c r="C1730" s="17"/>
      <c r="D1730" s="17"/>
      <c r="E1730" s="17"/>
      <c r="F1730" s="17"/>
      <c r="G1730" s="17"/>
      <c r="H1730" s="40"/>
      <c r="I1730" s="65"/>
    </row>
    <row r="1731" spans="1:9" ht="29.5" customHeight="1" x14ac:dyDescent="0.35">
      <c r="A1731" s="16"/>
      <c r="B1731" s="17"/>
      <c r="C1731" s="17"/>
      <c r="D1731" s="17"/>
      <c r="E1731" s="17"/>
      <c r="F1731" s="17"/>
      <c r="G1731" s="17"/>
      <c r="H1731" s="40"/>
      <c r="I1731" s="65"/>
    </row>
    <row r="1732" spans="1:9" ht="29.5" customHeight="1" x14ac:dyDescent="0.35">
      <c r="A1732" s="16"/>
      <c r="B1732" s="17"/>
      <c r="C1732" s="17"/>
      <c r="D1732" s="17"/>
      <c r="E1732" s="17"/>
      <c r="F1732" s="17"/>
      <c r="G1732" s="17"/>
      <c r="H1732" s="40"/>
      <c r="I1732" s="65"/>
    </row>
    <row r="1733" spans="1:9" ht="29.5" customHeight="1" x14ac:dyDescent="0.35">
      <c r="A1733" s="16"/>
      <c r="B1733" s="17"/>
      <c r="C1733" s="17"/>
      <c r="D1733" s="17"/>
      <c r="E1733" s="17"/>
      <c r="F1733" s="17"/>
      <c r="G1733" s="17"/>
      <c r="H1733" s="40"/>
      <c r="I1733" s="65"/>
    </row>
    <row r="1734" spans="1:9" ht="29.5" customHeight="1" x14ac:dyDescent="0.35">
      <c r="A1734" s="16"/>
      <c r="B1734" s="17"/>
      <c r="C1734" s="17"/>
      <c r="D1734" s="17"/>
      <c r="E1734" s="17"/>
      <c r="F1734" s="17"/>
      <c r="G1734" s="17"/>
      <c r="H1734" s="40"/>
      <c r="I1734" s="65"/>
    </row>
    <row r="1735" spans="1:9" ht="29.5" customHeight="1" x14ac:dyDescent="0.35">
      <c r="A1735" s="16"/>
      <c r="B1735" s="17"/>
      <c r="C1735" s="17"/>
      <c r="D1735" s="17"/>
      <c r="E1735" s="17"/>
      <c r="F1735" s="17"/>
      <c r="G1735" s="17"/>
      <c r="H1735" s="40"/>
      <c r="I1735" s="65"/>
    </row>
    <row r="1736" spans="1:9" ht="29.5" customHeight="1" x14ac:dyDescent="0.35">
      <c r="A1736" s="16"/>
      <c r="B1736" s="17"/>
      <c r="C1736" s="17"/>
      <c r="D1736" s="17"/>
      <c r="E1736" s="17"/>
      <c r="F1736" s="17"/>
      <c r="G1736" s="17"/>
      <c r="H1736" s="40"/>
      <c r="I1736" s="65"/>
    </row>
    <row r="1737" spans="1:9" ht="29.5" customHeight="1" x14ac:dyDescent="0.35">
      <c r="A1737" s="16"/>
      <c r="B1737" s="17"/>
      <c r="C1737" s="17"/>
      <c r="D1737" s="17"/>
      <c r="E1737" s="17"/>
      <c r="F1737" s="17"/>
      <c r="G1737" s="17"/>
      <c r="H1737" s="40"/>
      <c r="I1737" s="65"/>
    </row>
    <row r="1738" spans="1:9" ht="29.5" customHeight="1" x14ac:dyDescent="0.35">
      <c r="A1738" s="16"/>
      <c r="B1738" s="17"/>
      <c r="C1738" s="17"/>
      <c r="D1738" s="17"/>
      <c r="E1738" s="17"/>
      <c r="F1738" s="17"/>
      <c r="G1738" s="17"/>
      <c r="H1738" s="40"/>
      <c r="I1738" s="65"/>
    </row>
    <row r="1739" spans="1:9" ht="29.5" customHeight="1" x14ac:dyDescent="0.35">
      <c r="A1739" s="16"/>
      <c r="B1739" s="17"/>
      <c r="C1739" s="17"/>
      <c r="D1739" s="17"/>
      <c r="E1739" s="17"/>
      <c r="F1739" s="17"/>
      <c r="G1739" s="17"/>
      <c r="H1739" s="40"/>
      <c r="I1739" s="65"/>
    </row>
    <row r="1740" spans="1:9" ht="29.5" customHeight="1" x14ac:dyDescent="0.35">
      <c r="A1740" s="16"/>
      <c r="B1740" s="17"/>
      <c r="C1740" s="17"/>
      <c r="D1740" s="17"/>
      <c r="E1740" s="17"/>
      <c r="F1740" s="17"/>
      <c r="G1740" s="17"/>
      <c r="H1740" s="40"/>
      <c r="I1740" s="65"/>
    </row>
    <row r="1741" spans="1:9" ht="29.5" customHeight="1" x14ac:dyDescent="0.35">
      <c r="A1741" s="16"/>
      <c r="B1741" s="17"/>
      <c r="C1741" s="17"/>
      <c r="D1741" s="17"/>
      <c r="E1741" s="17"/>
      <c r="F1741" s="17"/>
      <c r="G1741" s="17"/>
      <c r="H1741" s="40"/>
      <c r="I1741" s="65"/>
    </row>
    <row r="1742" spans="1:9" ht="29.5" customHeight="1" x14ac:dyDescent="0.35">
      <c r="A1742" s="16"/>
      <c r="B1742" s="17"/>
      <c r="C1742" s="17"/>
      <c r="D1742" s="17"/>
      <c r="E1742" s="17"/>
      <c r="F1742" s="17"/>
      <c r="G1742" s="17"/>
      <c r="H1742" s="40"/>
      <c r="I1742" s="65"/>
    </row>
    <row r="1743" spans="1:9" ht="29.5" customHeight="1" x14ac:dyDescent="0.35">
      <c r="A1743" s="16"/>
      <c r="B1743" s="17"/>
      <c r="C1743" s="17"/>
      <c r="D1743" s="17"/>
      <c r="E1743" s="17"/>
      <c r="F1743" s="17"/>
      <c r="G1743" s="17"/>
      <c r="H1743" s="40"/>
      <c r="I1743" s="65"/>
    </row>
    <row r="1744" spans="1:9" ht="29.5" customHeight="1" x14ac:dyDescent="0.35">
      <c r="A1744" s="16"/>
      <c r="B1744" s="17"/>
      <c r="C1744" s="17"/>
      <c r="D1744" s="17"/>
      <c r="E1744" s="17"/>
      <c r="F1744" s="17"/>
      <c r="G1744" s="17"/>
      <c r="H1744" s="40"/>
      <c r="I1744" s="65"/>
    </row>
    <row r="1745" spans="1:9" ht="29.5" customHeight="1" x14ac:dyDescent="0.35">
      <c r="A1745" s="16"/>
      <c r="B1745" s="17"/>
      <c r="C1745" s="17"/>
      <c r="D1745" s="17"/>
      <c r="E1745" s="17"/>
      <c r="F1745" s="17"/>
      <c r="G1745" s="17"/>
      <c r="H1745" s="40"/>
      <c r="I1745" s="65"/>
    </row>
    <row r="1746" spans="1:9" ht="29.5" customHeight="1" x14ac:dyDescent="0.35">
      <c r="A1746" s="16"/>
      <c r="B1746" s="17"/>
      <c r="C1746" s="17"/>
      <c r="D1746" s="17"/>
      <c r="E1746" s="17"/>
      <c r="F1746" s="17"/>
      <c r="G1746" s="17"/>
      <c r="H1746" s="40"/>
      <c r="I1746" s="65"/>
    </row>
    <row r="1747" spans="1:9" ht="29.5" customHeight="1" x14ac:dyDescent="0.35">
      <c r="A1747" s="16"/>
      <c r="B1747" s="17"/>
      <c r="C1747" s="17"/>
      <c r="D1747" s="17"/>
      <c r="E1747" s="17"/>
      <c r="F1747" s="17"/>
      <c r="G1747" s="17"/>
      <c r="H1747" s="40"/>
      <c r="I1747" s="65"/>
    </row>
    <row r="1748" spans="1:9" ht="29.5" customHeight="1" x14ac:dyDescent="0.35">
      <c r="A1748" s="16"/>
      <c r="B1748" s="17"/>
      <c r="C1748" s="17"/>
      <c r="D1748" s="17"/>
      <c r="E1748" s="17"/>
      <c r="F1748" s="17"/>
      <c r="G1748" s="17"/>
      <c r="H1748" s="40"/>
      <c r="I1748" s="65"/>
    </row>
    <row r="1749" spans="1:9" ht="29.5" customHeight="1" x14ac:dyDescent="0.35">
      <c r="A1749" s="16"/>
      <c r="B1749" s="17"/>
      <c r="C1749" s="17"/>
      <c r="D1749" s="17"/>
      <c r="E1749" s="17"/>
      <c r="F1749" s="17"/>
      <c r="G1749" s="17"/>
      <c r="H1749" s="40"/>
      <c r="I1749" s="65"/>
    </row>
    <row r="1750" spans="1:9" ht="29.5" customHeight="1" x14ac:dyDescent="0.35">
      <c r="A1750" s="16"/>
      <c r="B1750" s="17"/>
      <c r="C1750" s="17"/>
      <c r="D1750" s="17"/>
      <c r="E1750" s="17"/>
      <c r="F1750" s="17"/>
      <c r="G1750" s="17"/>
      <c r="H1750" s="40"/>
      <c r="I1750" s="65"/>
    </row>
    <row r="1751" spans="1:9" ht="29.5" customHeight="1" x14ac:dyDescent="0.35">
      <c r="A1751" s="16"/>
      <c r="B1751" s="17"/>
      <c r="C1751" s="17"/>
      <c r="D1751" s="17"/>
      <c r="E1751" s="17"/>
      <c r="F1751" s="17"/>
      <c r="G1751" s="17"/>
      <c r="H1751" s="40"/>
      <c r="I1751" s="65"/>
    </row>
    <row r="1752" spans="1:9" ht="29.5" customHeight="1" x14ac:dyDescent="0.35">
      <c r="A1752" s="16"/>
      <c r="B1752" s="17"/>
      <c r="C1752" s="17"/>
      <c r="D1752" s="17"/>
      <c r="E1752" s="17"/>
      <c r="F1752" s="17"/>
      <c r="G1752" s="17"/>
      <c r="H1752" s="40"/>
      <c r="I1752" s="65"/>
    </row>
    <row r="1753" spans="1:9" ht="29.5" customHeight="1" x14ac:dyDescent="0.35">
      <c r="A1753" s="16"/>
      <c r="B1753" s="17"/>
      <c r="C1753" s="17"/>
      <c r="D1753" s="17"/>
      <c r="E1753" s="17"/>
      <c r="F1753" s="17"/>
      <c r="G1753" s="17"/>
      <c r="H1753" s="40"/>
      <c r="I1753" s="65"/>
    </row>
    <row r="1754" spans="1:9" ht="29.5" customHeight="1" x14ac:dyDescent="0.35">
      <c r="A1754" s="16"/>
      <c r="B1754" s="17"/>
      <c r="C1754" s="17"/>
      <c r="D1754" s="17"/>
      <c r="E1754" s="17"/>
      <c r="F1754" s="17"/>
      <c r="G1754" s="17"/>
      <c r="H1754" s="40"/>
      <c r="I1754" s="65"/>
    </row>
    <row r="1755" spans="1:9" ht="29.5" customHeight="1" x14ac:dyDescent="0.35">
      <c r="A1755" s="16"/>
      <c r="B1755" s="17"/>
      <c r="C1755" s="17"/>
      <c r="D1755" s="17"/>
      <c r="E1755" s="17"/>
      <c r="F1755" s="17"/>
      <c r="G1755" s="17"/>
      <c r="H1755" s="40"/>
      <c r="I1755" s="65"/>
    </row>
    <row r="1756" spans="1:9" ht="29.5" customHeight="1" x14ac:dyDescent="0.35">
      <c r="A1756" s="16"/>
      <c r="B1756" s="17"/>
      <c r="C1756" s="17"/>
      <c r="D1756" s="17"/>
      <c r="E1756" s="17"/>
      <c r="F1756" s="17"/>
      <c r="G1756" s="17"/>
      <c r="H1756" s="40"/>
      <c r="I1756" s="65"/>
    </row>
    <row r="1757" spans="1:9" ht="29.5" customHeight="1" x14ac:dyDescent="0.35">
      <c r="A1757" s="16"/>
      <c r="B1757" s="17"/>
      <c r="C1757" s="17"/>
      <c r="D1757" s="17"/>
      <c r="E1757" s="17"/>
      <c r="F1757" s="17"/>
      <c r="G1757" s="17"/>
      <c r="H1757" s="40"/>
      <c r="I1757" s="65"/>
    </row>
    <row r="1758" spans="1:9" ht="29.5" customHeight="1" x14ac:dyDescent="0.35">
      <c r="A1758" s="16"/>
      <c r="B1758" s="17"/>
      <c r="C1758" s="17"/>
      <c r="D1758" s="17"/>
      <c r="E1758" s="17"/>
      <c r="F1758" s="17"/>
      <c r="G1758" s="17"/>
      <c r="H1758" s="40"/>
      <c r="I1758" s="65"/>
    </row>
    <row r="1759" spans="1:9" ht="29.5" customHeight="1" x14ac:dyDescent="0.35">
      <c r="A1759" s="16"/>
      <c r="B1759" s="17"/>
      <c r="C1759" s="17"/>
      <c r="D1759" s="17"/>
      <c r="E1759" s="17"/>
      <c r="F1759" s="17"/>
      <c r="G1759" s="17"/>
      <c r="H1759" s="40"/>
      <c r="I1759" s="65"/>
    </row>
    <row r="1760" spans="1:9" ht="29.5" customHeight="1" x14ac:dyDescent="0.35">
      <c r="A1760" s="16"/>
      <c r="B1760" s="17"/>
      <c r="C1760" s="17"/>
      <c r="D1760" s="17"/>
      <c r="E1760" s="17"/>
      <c r="F1760" s="17"/>
      <c r="G1760" s="17"/>
      <c r="H1760" s="40"/>
      <c r="I1760" s="65"/>
    </row>
    <row r="1761" spans="1:9" ht="29.5" customHeight="1" x14ac:dyDescent="0.35">
      <c r="A1761" s="16"/>
      <c r="B1761" s="17"/>
      <c r="C1761" s="17"/>
      <c r="D1761" s="17"/>
      <c r="E1761" s="17"/>
      <c r="F1761" s="17"/>
      <c r="G1761" s="17"/>
      <c r="H1761" s="40"/>
      <c r="I1761" s="65"/>
    </row>
    <row r="1762" spans="1:9" ht="29.5" customHeight="1" x14ac:dyDescent="0.35">
      <c r="A1762" s="16"/>
      <c r="B1762" s="17"/>
      <c r="C1762" s="17"/>
      <c r="D1762" s="17"/>
      <c r="E1762" s="17"/>
      <c r="F1762" s="17"/>
      <c r="G1762" s="17"/>
      <c r="H1762" s="40"/>
      <c r="I1762" s="65"/>
    </row>
    <row r="1763" spans="1:9" ht="29.5" customHeight="1" x14ac:dyDescent="0.35">
      <c r="A1763" s="16"/>
      <c r="B1763" s="17"/>
      <c r="C1763" s="17"/>
      <c r="D1763" s="17"/>
      <c r="E1763" s="17"/>
      <c r="F1763" s="17"/>
      <c r="G1763" s="17"/>
      <c r="H1763" s="40"/>
      <c r="I1763" s="65"/>
    </row>
    <row r="1764" spans="1:9" ht="29.5" customHeight="1" x14ac:dyDescent="0.35">
      <c r="A1764" s="16"/>
      <c r="B1764" s="17"/>
      <c r="C1764" s="17"/>
      <c r="D1764" s="17"/>
      <c r="E1764" s="17"/>
      <c r="F1764" s="17"/>
      <c r="G1764" s="17"/>
      <c r="H1764" s="40"/>
      <c r="I1764" s="65"/>
    </row>
    <row r="1765" spans="1:9" ht="29.5" customHeight="1" x14ac:dyDescent="0.35">
      <c r="A1765" s="16"/>
      <c r="B1765" s="17"/>
      <c r="C1765" s="17"/>
      <c r="D1765" s="17"/>
      <c r="E1765" s="17"/>
      <c r="F1765" s="17"/>
      <c r="G1765" s="17"/>
      <c r="H1765" s="40"/>
      <c r="I1765" s="65"/>
    </row>
    <row r="1766" spans="1:9" ht="29.5" customHeight="1" x14ac:dyDescent="0.35">
      <c r="A1766" s="16"/>
      <c r="B1766" s="17"/>
      <c r="C1766" s="17"/>
      <c r="D1766" s="17"/>
      <c r="E1766" s="17"/>
      <c r="F1766" s="17"/>
      <c r="G1766" s="17"/>
      <c r="H1766" s="40"/>
      <c r="I1766" s="65"/>
    </row>
    <row r="1767" spans="1:9" ht="29.5" customHeight="1" x14ac:dyDescent="0.35">
      <c r="A1767" s="16"/>
      <c r="B1767" s="17"/>
      <c r="C1767" s="17"/>
      <c r="D1767" s="17"/>
      <c r="E1767" s="17"/>
      <c r="F1767" s="17"/>
      <c r="G1767" s="17"/>
      <c r="H1767" s="40"/>
      <c r="I1767" s="65"/>
    </row>
    <row r="1768" spans="1:9" ht="29.5" customHeight="1" x14ac:dyDescent="0.35">
      <c r="A1768" s="16"/>
      <c r="B1768" s="17"/>
      <c r="C1768" s="17"/>
      <c r="D1768" s="17"/>
      <c r="E1768" s="17"/>
      <c r="F1768" s="17"/>
      <c r="G1768" s="17"/>
      <c r="H1768" s="40"/>
      <c r="I1768" s="65"/>
    </row>
    <row r="1769" spans="1:9" ht="29.5" customHeight="1" x14ac:dyDescent="0.35">
      <c r="A1769" s="16"/>
      <c r="B1769" s="17"/>
      <c r="C1769" s="17"/>
      <c r="D1769" s="17"/>
      <c r="E1769" s="17"/>
      <c r="F1769" s="17"/>
      <c r="G1769" s="17"/>
      <c r="H1769" s="40"/>
      <c r="I1769" s="65"/>
    </row>
    <row r="1770" spans="1:9" ht="29.5" customHeight="1" x14ac:dyDescent="0.35">
      <c r="A1770" s="16"/>
      <c r="B1770" s="17"/>
      <c r="C1770" s="17"/>
      <c r="D1770" s="17"/>
      <c r="E1770" s="17"/>
      <c r="F1770" s="17"/>
      <c r="G1770" s="17"/>
      <c r="H1770" s="40"/>
      <c r="I1770" s="65"/>
    </row>
    <row r="1771" spans="1:9" ht="29.5" customHeight="1" x14ac:dyDescent="0.35">
      <c r="A1771" s="16"/>
      <c r="B1771" s="17"/>
      <c r="C1771" s="17"/>
      <c r="D1771" s="17"/>
      <c r="E1771" s="17"/>
      <c r="F1771" s="17"/>
      <c r="G1771" s="17"/>
      <c r="H1771" s="40"/>
      <c r="I1771" s="65"/>
    </row>
    <row r="1772" spans="1:9" ht="29.5" customHeight="1" x14ac:dyDescent="0.35">
      <c r="A1772" s="16"/>
      <c r="B1772" s="17"/>
      <c r="C1772" s="17"/>
      <c r="D1772" s="17"/>
      <c r="E1772" s="17"/>
      <c r="F1772" s="17"/>
      <c r="G1772" s="17"/>
      <c r="H1772" s="40"/>
      <c r="I1772" s="65"/>
    </row>
    <row r="1773" spans="1:9" ht="29.5" customHeight="1" x14ac:dyDescent="0.35">
      <c r="A1773" s="16"/>
      <c r="B1773" s="17"/>
      <c r="C1773" s="17"/>
      <c r="D1773" s="17"/>
      <c r="E1773" s="17"/>
      <c r="F1773" s="17"/>
      <c r="G1773" s="17"/>
      <c r="H1773" s="40"/>
      <c r="I1773" s="65"/>
    </row>
    <row r="1774" spans="1:9" ht="29.5" customHeight="1" x14ac:dyDescent="0.35">
      <c r="A1774" s="16"/>
      <c r="B1774" s="17"/>
      <c r="C1774" s="17"/>
      <c r="D1774" s="17"/>
      <c r="E1774" s="17"/>
      <c r="F1774" s="17"/>
      <c r="G1774" s="17"/>
      <c r="H1774" s="40"/>
      <c r="I1774" s="65"/>
    </row>
    <row r="1775" spans="1:9" ht="29.5" customHeight="1" x14ac:dyDescent="0.35">
      <c r="A1775" s="16"/>
      <c r="B1775" s="17"/>
      <c r="C1775" s="17"/>
      <c r="D1775" s="17"/>
      <c r="E1775" s="17"/>
      <c r="F1775" s="17"/>
      <c r="G1775" s="17"/>
      <c r="H1775" s="40"/>
      <c r="I1775" s="65"/>
    </row>
    <row r="1776" spans="1:9" ht="29.5" customHeight="1" x14ac:dyDescent="0.35">
      <c r="A1776" s="16"/>
      <c r="B1776" s="17"/>
      <c r="C1776" s="17"/>
      <c r="D1776" s="17"/>
      <c r="E1776" s="17"/>
      <c r="F1776" s="17"/>
      <c r="G1776" s="17"/>
      <c r="H1776" s="40"/>
      <c r="I1776" s="65"/>
    </row>
    <row r="1777" spans="1:9" ht="29.5" customHeight="1" x14ac:dyDescent="0.35">
      <c r="A1777" s="16"/>
      <c r="B1777" s="17"/>
      <c r="C1777" s="17"/>
      <c r="D1777" s="17"/>
      <c r="E1777" s="17"/>
      <c r="F1777" s="17"/>
      <c r="G1777" s="17"/>
      <c r="H1777" s="40"/>
      <c r="I1777" s="65"/>
    </row>
    <row r="1778" spans="1:9" ht="29.5" customHeight="1" x14ac:dyDescent="0.35">
      <c r="A1778" s="16"/>
      <c r="B1778" s="17"/>
      <c r="C1778" s="17"/>
      <c r="D1778" s="17"/>
      <c r="E1778" s="17"/>
      <c r="F1778" s="17"/>
      <c r="G1778" s="17"/>
      <c r="H1778" s="40"/>
      <c r="I1778" s="65"/>
    </row>
    <row r="1779" spans="1:9" ht="29.5" customHeight="1" x14ac:dyDescent="0.35">
      <c r="A1779" s="16"/>
      <c r="B1779" s="17"/>
      <c r="C1779" s="17"/>
      <c r="D1779" s="17"/>
      <c r="E1779" s="17"/>
      <c r="F1779" s="17"/>
      <c r="G1779" s="17"/>
      <c r="H1779" s="40"/>
      <c r="I1779" s="65"/>
    </row>
    <row r="1780" spans="1:9" ht="29.5" customHeight="1" x14ac:dyDescent="0.35">
      <c r="A1780" s="16"/>
      <c r="B1780" s="17"/>
      <c r="C1780" s="17"/>
      <c r="D1780" s="17"/>
      <c r="E1780" s="17"/>
      <c r="F1780" s="17"/>
      <c r="G1780" s="17"/>
      <c r="H1780" s="40"/>
      <c r="I1780" s="65"/>
    </row>
    <row r="1781" spans="1:9" ht="29.5" customHeight="1" x14ac:dyDescent="0.35">
      <c r="A1781" s="16"/>
      <c r="B1781" s="17"/>
      <c r="C1781" s="17"/>
      <c r="D1781" s="17"/>
      <c r="E1781" s="17"/>
      <c r="F1781" s="17"/>
      <c r="G1781" s="17"/>
      <c r="H1781" s="40"/>
      <c r="I1781" s="65"/>
    </row>
    <row r="1782" spans="1:9" ht="29.5" customHeight="1" x14ac:dyDescent="0.35">
      <c r="A1782" s="16"/>
      <c r="B1782" s="17"/>
      <c r="C1782" s="17"/>
      <c r="D1782" s="17"/>
      <c r="E1782" s="17"/>
      <c r="F1782" s="17"/>
      <c r="G1782" s="17"/>
      <c r="H1782" s="40"/>
      <c r="I1782" s="65"/>
    </row>
    <row r="1783" spans="1:9" ht="29.5" customHeight="1" x14ac:dyDescent="0.35">
      <c r="A1783" s="16"/>
      <c r="B1783" s="17"/>
      <c r="C1783" s="17"/>
      <c r="D1783" s="17"/>
      <c r="E1783" s="17"/>
      <c r="F1783" s="17"/>
      <c r="G1783" s="17"/>
      <c r="H1783" s="40"/>
      <c r="I1783" s="65"/>
    </row>
    <row r="1784" spans="1:9" ht="29.5" customHeight="1" x14ac:dyDescent="0.35">
      <c r="A1784" s="16"/>
      <c r="B1784" s="17"/>
      <c r="C1784" s="17"/>
      <c r="D1784" s="17"/>
      <c r="E1784" s="17"/>
      <c r="F1784" s="17"/>
      <c r="G1784" s="17"/>
      <c r="H1784" s="40"/>
      <c r="I1784" s="65"/>
    </row>
    <row r="1785" spans="1:9" ht="29.5" customHeight="1" x14ac:dyDescent="0.35">
      <c r="A1785" s="16"/>
      <c r="B1785" s="17"/>
      <c r="C1785" s="17"/>
      <c r="D1785" s="17"/>
      <c r="E1785" s="17"/>
      <c r="F1785" s="17"/>
      <c r="G1785" s="17"/>
      <c r="H1785" s="40"/>
      <c r="I1785" s="65"/>
    </row>
    <row r="1786" spans="1:9" ht="29.5" customHeight="1" x14ac:dyDescent="0.35">
      <c r="A1786" s="16"/>
      <c r="B1786" s="17"/>
      <c r="C1786" s="17"/>
      <c r="D1786" s="17"/>
      <c r="E1786" s="17"/>
      <c r="F1786" s="17"/>
      <c r="G1786" s="17"/>
      <c r="H1786" s="40"/>
      <c r="I1786" s="65"/>
    </row>
    <row r="1787" spans="1:9" ht="29.5" customHeight="1" x14ac:dyDescent="0.35">
      <c r="A1787" s="16"/>
      <c r="B1787" s="17"/>
      <c r="C1787" s="17"/>
      <c r="D1787" s="17"/>
      <c r="E1787" s="17"/>
      <c r="F1787" s="17"/>
      <c r="G1787" s="17"/>
      <c r="H1787" s="40"/>
      <c r="I1787" s="65"/>
    </row>
    <row r="1788" spans="1:9" ht="29.5" customHeight="1" x14ac:dyDescent="0.35">
      <c r="A1788" s="16"/>
      <c r="B1788" s="17"/>
      <c r="C1788" s="17"/>
      <c r="D1788" s="17"/>
      <c r="E1788" s="17"/>
      <c r="F1788" s="17"/>
      <c r="G1788" s="17"/>
      <c r="H1788" s="40"/>
      <c r="I1788" s="65"/>
    </row>
    <row r="1789" spans="1:9" ht="29.5" customHeight="1" x14ac:dyDescent="0.35">
      <c r="A1789" s="16"/>
      <c r="B1789" s="17"/>
      <c r="C1789" s="17"/>
      <c r="D1789" s="17"/>
      <c r="E1789" s="17"/>
      <c r="F1789" s="17"/>
      <c r="G1789" s="17"/>
      <c r="H1789" s="40"/>
      <c r="I1789" s="65"/>
    </row>
    <row r="1790" spans="1:9" ht="29.5" customHeight="1" x14ac:dyDescent="0.35">
      <c r="A1790" s="16"/>
      <c r="B1790" s="17"/>
      <c r="C1790" s="17"/>
      <c r="D1790" s="17"/>
      <c r="E1790" s="17"/>
      <c r="F1790" s="17"/>
      <c r="G1790" s="17"/>
      <c r="H1790" s="40"/>
      <c r="I1790" s="65"/>
    </row>
    <row r="1791" spans="1:9" ht="29.5" customHeight="1" x14ac:dyDescent="0.35">
      <c r="A1791" s="16"/>
      <c r="B1791" s="17"/>
      <c r="C1791" s="17"/>
      <c r="D1791" s="17"/>
      <c r="E1791" s="17"/>
      <c r="F1791" s="17"/>
      <c r="G1791" s="17"/>
      <c r="H1791" s="40"/>
      <c r="I1791" s="65"/>
    </row>
    <row r="1792" spans="1:9" ht="29.5" customHeight="1" x14ac:dyDescent="0.35">
      <c r="A1792" s="16"/>
      <c r="B1792" s="17"/>
      <c r="C1792" s="17"/>
      <c r="D1792" s="17"/>
      <c r="E1792" s="17"/>
      <c r="F1792" s="17"/>
      <c r="G1792" s="17"/>
      <c r="H1792" s="40"/>
      <c r="I1792" s="65"/>
    </row>
    <row r="1793" spans="1:9" ht="29.5" customHeight="1" x14ac:dyDescent="0.35">
      <c r="A1793" s="16"/>
      <c r="B1793" s="17"/>
      <c r="C1793" s="17"/>
      <c r="D1793" s="17"/>
      <c r="E1793" s="17"/>
      <c r="F1793" s="17"/>
      <c r="G1793" s="17"/>
      <c r="H1793" s="40"/>
      <c r="I1793" s="65"/>
    </row>
    <row r="1794" spans="1:9" ht="29.5" customHeight="1" x14ac:dyDescent="0.35">
      <c r="A1794" s="16"/>
      <c r="B1794" s="17"/>
      <c r="C1794" s="17"/>
      <c r="D1794" s="17"/>
      <c r="E1794" s="17"/>
      <c r="F1794" s="17"/>
      <c r="G1794" s="17"/>
      <c r="H1794" s="40"/>
      <c r="I1794" s="65"/>
    </row>
    <row r="1795" spans="1:9" ht="29.5" customHeight="1" x14ac:dyDescent="0.35">
      <c r="A1795" s="16"/>
      <c r="B1795" s="17"/>
      <c r="C1795" s="17"/>
      <c r="D1795" s="17"/>
      <c r="E1795" s="17"/>
      <c r="F1795" s="17"/>
      <c r="G1795" s="17"/>
      <c r="H1795" s="40"/>
      <c r="I1795" s="65"/>
    </row>
    <row r="1796" spans="1:9" ht="29.5" customHeight="1" x14ac:dyDescent="0.35">
      <c r="A1796" s="16"/>
      <c r="B1796" s="17"/>
      <c r="C1796" s="17"/>
      <c r="D1796" s="17"/>
      <c r="E1796" s="17"/>
      <c r="F1796" s="17"/>
      <c r="G1796" s="17"/>
      <c r="H1796" s="40"/>
      <c r="I1796" s="65"/>
    </row>
    <row r="1797" spans="1:9" ht="29.5" customHeight="1" x14ac:dyDescent="0.35">
      <c r="A1797" s="16"/>
      <c r="B1797" s="17"/>
      <c r="C1797" s="17"/>
      <c r="D1797" s="17"/>
      <c r="E1797" s="17"/>
      <c r="F1797" s="17"/>
      <c r="G1797" s="17"/>
      <c r="H1797" s="40"/>
      <c r="I1797" s="65"/>
    </row>
    <row r="1798" spans="1:9" ht="29.5" customHeight="1" x14ac:dyDescent="0.35">
      <c r="A1798" s="16"/>
      <c r="B1798" s="17"/>
      <c r="C1798" s="17"/>
      <c r="D1798" s="17"/>
      <c r="E1798" s="17"/>
      <c r="F1798" s="17"/>
      <c r="G1798" s="17"/>
      <c r="H1798" s="40"/>
      <c r="I1798" s="65"/>
    </row>
    <row r="1799" spans="1:9" ht="29.5" customHeight="1" x14ac:dyDescent="0.35">
      <c r="A1799" s="16"/>
      <c r="B1799" s="17"/>
      <c r="C1799" s="17"/>
      <c r="D1799" s="17"/>
      <c r="E1799" s="17"/>
      <c r="F1799" s="17"/>
      <c r="G1799" s="17"/>
      <c r="H1799" s="40"/>
      <c r="I1799" s="65"/>
    </row>
    <row r="1800" spans="1:9" ht="29.5" customHeight="1" x14ac:dyDescent="0.35">
      <c r="A1800" s="16"/>
      <c r="B1800" s="17"/>
      <c r="C1800" s="17"/>
      <c r="D1800" s="17"/>
      <c r="E1800" s="17"/>
      <c r="F1800" s="17"/>
      <c r="G1800" s="17"/>
      <c r="H1800" s="40"/>
      <c r="I1800" s="65"/>
    </row>
    <row r="1801" spans="1:9" ht="29.5" customHeight="1" x14ac:dyDescent="0.35">
      <c r="A1801" s="16"/>
      <c r="B1801" s="17"/>
      <c r="C1801" s="17"/>
      <c r="D1801" s="17"/>
      <c r="E1801" s="17"/>
      <c r="F1801" s="17"/>
      <c r="G1801" s="17"/>
      <c r="H1801" s="40"/>
      <c r="I1801" s="65"/>
    </row>
    <row r="1802" spans="1:9" ht="29.5" customHeight="1" x14ac:dyDescent="0.35">
      <c r="A1802" s="16"/>
      <c r="B1802" s="17"/>
      <c r="C1802" s="17"/>
      <c r="D1802" s="17"/>
      <c r="E1802" s="17"/>
      <c r="F1802" s="17"/>
      <c r="G1802" s="17"/>
      <c r="H1802" s="40"/>
      <c r="I1802" s="65"/>
    </row>
    <row r="1803" spans="1:9" ht="29.5" customHeight="1" x14ac:dyDescent="0.35">
      <c r="A1803" s="16"/>
      <c r="B1803" s="17"/>
      <c r="C1803" s="17"/>
      <c r="D1803" s="17"/>
      <c r="E1803" s="17"/>
      <c r="F1803" s="17"/>
      <c r="G1803" s="17"/>
      <c r="H1803" s="40"/>
      <c r="I1803" s="65"/>
    </row>
    <row r="1804" spans="1:9" ht="29.5" customHeight="1" x14ac:dyDescent="0.35">
      <c r="A1804" s="16"/>
      <c r="B1804" s="17"/>
      <c r="C1804" s="17"/>
      <c r="D1804" s="17"/>
      <c r="E1804" s="17"/>
      <c r="F1804" s="17"/>
      <c r="G1804" s="17"/>
      <c r="H1804" s="40"/>
      <c r="I1804" s="65"/>
    </row>
    <row r="1805" spans="1:9" ht="29.5" customHeight="1" x14ac:dyDescent="0.35">
      <c r="A1805" s="16"/>
      <c r="B1805" s="17"/>
      <c r="C1805" s="17"/>
      <c r="D1805" s="17"/>
      <c r="E1805" s="17"/>
      <c r="F1805" s="17"/>
      <c r="G1805" s="17"/>
      <c r="H1805" s="40"/>
      <c r="I1805" s="65"/>
    </row>
    <row r="1806" spans="1:9" ht="29.5" customHeight="1" x14ac:dyDescent="0.35">
      <c r="A1806" s="16"/>
      <c r="B1806" s="17"/>
      <c r="C1806" s="17"/>
      <c r="D1806" s="17"/>
      <c r="E1806" s="17"/>
      <c r="F1806" s="17"/>
      <c r="G1806" s="17"/>
      <c r="H1806" s="40"/>
      <c r="I1806" s="65"/>
    </row>
    <row r="1807" spans="1:9" ht="29.5" customHeight="1" x14ac:dyDescent="0.35">
      <c r="A1807" s="16"/>
      <c r="B1807" s="17"/>
      <c r="C1807" s="17"/>
      <c r="D1807" s="17"/>
      <c r="E1807" s="17"/>
      <c r="F1807" s="17"/>
      <c r="G1807" s="17"/>
      <c r="H1807" s="40"/>
      <c r="I1807" s="65"/>
    </row>
    <row r="1808" spans="1:9" ht="29.5" customHeight="1" x14ac:dyDescent="0.35">
      <c r="A1808" s="16"/>
      <c r="B1808" s="17"/>
      <c r="C1808" s="17"/>
      <c r="D1808" s="17"/>
      <c r="E1808" s="17"/>
      <c r="F1808" s="17"/>
      <c r="G1808" s="17"/>
      <c r="H1808" s="40"/>
      <c r="I1808" s="65"/>
    </row>
    <row r="1809" spans="1:9" ht="29.5" customHeight="1" x14ac:dyDescent="0.35">
      <c r="A1809" s="16"/>
      <c r="B1809" s="17"/>
      <c r="C1809" s="17"/>
      <c r="D1809" s="17"/>
      <c r="E1809" s="17"/>
      <c r="F1809" s="17"/>
      <c r="G1809" s="17"/>
      <c r="H1809" s="40"/>
      <c r="I1809" s="65"/>
    </row>
    <row r="1810" spans="1:9" ht="29.5" customHeight="1" x14ac:dyDescent="0.35">
      <c r="A1810" s="16"/>
      <c r="B1810" s="17"/>
      <c r="C1810" s="17"/>
      <c r="D1810" s="17"/>
      <c r="E1810" s="17"/>
      <c r="F1810" s="17"/>
      <c r="G1810" s="17"/>
      <c r="H1810" s="40"/>
      <c r="I1810" s="65"/>
    </row>
    <row r="1811" spans="1:9" ht="29.5" customHeight="1" x14ac:dyDescent="0.35">
      <c r="A1811" s="16"/>
      <c r="B1811" s="17"/>
      <c r="C1811" s="17"/>
      <c r="D1811" s="17"/>
      <c r="E1811" s="17"/>
      <c r="F1811" s="17"/>
      <c r="G1811" s="17"/>
      <c r="H1811" s="40"/>
      <c r="I1811" s="65"/>
    </row>
    <row r="1812" spans="1:9" ht="29.5" customHeight="1" x14ac:dyDescent="0.35">
      <c r="A1812" s="16"/>
      <c r="B1812" s="17"/>
      <c r="C1812" s="17"/>
      <c r="D1812" s="17"/>
      <c r="E1812" s="17"/>
      <c r="F1812" s="17"/>
      <c r="G1812" s="17"/>
      <c r="H1812" s="40"/>
      <c r="I1812" s="65"/>
    </row>
    <row r="1813" spans="1:9" ht="29.5" customHeight="1" x14ac:dyDescent="0.35">
      <c r="A1813" s="16"/>
      <c r="B1813" s="17"/>
      <c r="C1813" s="17"/>
      <c r="D1813" s="17"/>
      <c r="E1813" s="17"/>
      <c r="F1813" s="17"/>
      <c r="G1813" s="17"/>
      <c r="H1813" s="40"/>
      <c r="I1813" s="65"/>
    </row>
    <row r="1814" spans="1:9" ht="29.5" customHeight="1" x14ac:dyDescent="0.35">
      <c r="A1814" s="16"/>
      <c r="B1814" s="17"/>
      <c r="C1814" s="17"/>
      <c r="D1814" s="17"/>
      <c r="E1814" s="17"/>
      <c r="F1814" s="17"/>
      <c r="G1814" s="17"/>
      <c r="H1814" s="40"/>
      <c r="I1814" s="65"/>
    </row>
    <row r="1815" spans="1:9" ht="29.5" customHeight="1" x14ac:dyDescent="0.35">
      <c r="A1815" s="16"/>
      <c r="B1815" s="17"/>
      <c r="C1815" s="17"/>
      <c r="D1815" s="17"/>
      <c r="E1815" s="17"/>
      <c r="F1815" s="17"/>
      <c r="G1815" s="17"/>
      <c r="H1815" s="40"/>
      <c r="I1815" s="65"/>
    </row>
    <row r="1816" spans="1:9" ht="29.5" customHeight="1" x14ac:dyDescent="0.35">
      <c r="A1816" s="16"/>
      <c r="B1816" s="17"/>
      <c r="C1816" s="17"/>
      <c r="D1816" s="17"/>
      <c r="E1816" s="17"/>
      <c r="F1816" s="17"/>
      <c r="G1816" s="17"/>
      <c r="H1816" s="40"/>
      <c r="I1816" s="65"/>
    </row>
    <row r="1817" spans="1:9" ht="29.5" customHeight="1" x14ac:dyDescent="0.35">
      <c r="A1817" s="16"/>
      <c r="B1817" s="17"/>
      <c r="C1817" s="17"/>
      <c r="D1817" s="17"/>
      <c r="E1817" s="17"/>
      <c r="F1817" s="17"/>
      <c r="G1817" s="17"/>
      <c r="H1817" s="40"/>
      <c r="I1817" s="65"/>
    </row>
    <row r="1818" spans="1:9" ht="29.5" customHeight="1" x14ac:dyDescent="0.35">
      <c r="A1818" s="16"/>
      <c r="B1818" s="17"/>
      <c r="C1818" s="17"/>
      <c r="D1818" s="17"/>
      <c r="E1818" s="17"/>
      <c r="F1818" s="17"/>
      <c r="G1818" s="17"/>
      <c r="H1818" s="40"/>
      <c r="I1818" s="65"/>
    </row>
    <row r="1819" spans="1:9" ht="29.5" customHeight="1" x14ac:dyDescent="0.35">
      <c r="A1819" s="16"/>
      <c r="B1819" s="17"/>
      <c r="C1819" s="17"/>
      <c r="D1819" s="17"/>
      <c r="E1819" s="17"/>
      <c r="F1819" s="17"/>
      <c r="G1819" s="17"/>
      <c r="H1819" s="40"/>
      <c r="I1819" s="65"/>
    </row>
    <row r="1820" spans="1:9" ht="29.5" customHeight="1" x14ac:dyDescent="0.35">
      <c r="A1820" s="16"/>
      <c r="B1820" s="17"/>
      <c r="C1820" s="17"/>
      <c r="D1820" s="17"/>
      <c r="E1820" s="17"/>
      <c r="F1820" s="17"/>
      <c r="G1820" s="17"/>
      <c r="H1820" s="40"/>
      <c r="I1820" s="65"/>
    </row>
    <row r="1821" spans="1:9" ht="29.5" customHeight="1" x14ac:dyDescent="0.35">
      <c r="A1821" s="16"/>
      <c r="B1821" s="17"/>
      <c r="C1821" s="17"/>
      <c r="D1821" s="17"/>
      <c r="E1821" s="17"/>
      <c r="F1821" s="17"/>
      <c r="G1821" s="17"/>
      <c r="H1821" s="40"/>
      <c r="I1821" s="65"/>
    </row>
    <row r="1822" spans="1:9" ht="29.5" customHeight="1" x14ac:dyDescent="0.35">
      <c r="A1822" s="16"/>
      <c r="B1822" s="17"/>
      <c r="C1822" s="17"/>
      <c r="D1822" s="17"/>
      <c r="E1822" s="17"/>
      <c r="F1822" s="17"/>
      <c r="G1822" s="17"/>
      <c r="H1822" s="40"/>
      <c r="I1822" s="65"/>
    </row>
    <row r="1823" spans="1:9" ht="29.5" customHeight="1" x14ac:dyDescent="0.35">
      <c r="A1823" s="16"/>
      <c r="B1823" s="17"/>
      <c r="C1823" s="17"/>
      <c r="D1823" s="17"/>
      <c r="E1823" s="17"/>
      <c r="F1823" s="17"/>
      <c r="G1823" s="17"/>
      <c r="H1823" s="40"/>
      <c r="I1823" s="65"/>
    </row>
    <row r="1824" spans="1:9" ht="29.5" customHeight="1" x14ac:dyDescent="0.35">
      <c r="A1824" s="16"/>
      <c r="B1824" s="17"/>
      <c r="C1824" s="17"/>
      <c r="D1824" s="17"/>
      <c r="E1824" s="17"/>
      <c r="F1824" s="17"/>
      <c r="G1824" s="17"/>
      <c r="H1824" s="40"/>
      <c r="I1824" s="65"/>
    </row>
    <row r="1825" spans="1:9" ht="29.5" customHeight="1" x14ac:dyDescent="0.35">
      <c r="A1825" s="16"/>
      <c r="B1825" s="17"/>
      <c r="C1825" s="17"/>
      <c r="D1825" s="17"/>
      <c r="E1825" s="17"/>
      <c r="F1825" s="17"/>
      <c r="G1825" s="17"/>
      <c r="H1825" s="40"/>
      <c r="I1825" s="65"/>
    </row>
    <row r="1826" spans="1:9" ht="29.5" customHeight="1" x14ac:dyDescent="0.35">
      <c r="A1826" s="16"/>
      <c r="B1826" s="17"/>
      <c r="C1826" s="17"/>
      <c r="D1826" s="17"/>
      <c r="E1826" s="17"/>
      <c r="F1826" s="17"/>
      <c r="G1826" s="17"/>
      <c r="H1826" s="40"/>
      <c r="I1826" s="65"/>
    </row>
    <row r="1827" spans="1:9" ht="29.5" customHeight="1" x14ac:dyDescent="0.35">
      <c r="A1827" s="16"/>
      <c r="B1827" s="17"/>
      <c r="C1827" s="17"/>
      <c r="D1827" s="17"/>
      <c r="E1827" s="17"/>
      <c r="F1827" s="17"/>
      <c r="G1827" s="17"/>
      <c r="H1827" s="40"/>
      <c r="I1827" s="65"/>
    </row>
    <row r="1828" spans="1:9" ht="29.5" customHeight="1" x14ac:dyDescent="0.35">
      <c r="A1828" s="16"/>
      <c r="B1828" s="17"/>
      <c r="C1828" s="17"/>
      <c r="D1828" s="17"/>
      <c r="E1828" s="17"/>
      <c r="F1828" s="17"/>
      <c r="G1828" s="17"/>
      <c r="H1828" s="40"/>
      <c r="I1828" s="65"/>
    </row>
    <row r="1829" spans="1:9" ht="29.5" customHeight="1" x14ac:dyDescent="0.35">
      <c r="A1829" s="16"/>
      <c r="B1829" s="17"/>
      <c r="C1829" s="17"/>
      <c r="D1829" s="17"/>
      <c r="E1829" s="17"/>
      <c r="F1829" s="17"/>
      <c r="G1829" s="17"/>
      <c r="H1829" s="40"/>
      <c r="I1829" s="65"/>
    </row>
    <row r="1830" spans="1:9" ht="29.5" customHeight="1" x14ac:dyDescent="0.35">
      <c r="A1830" s="16"/>
      <c r="B1830" s="17"/>
      <c r="C1830" s="17"/>
      <c r="D1830" s="17"/>
      <c r="E1830" s="17"/>
      <c r="F1830" s="17"/>
      <c r="G1830" s="17"/>
      <c r="H1830" s="40"/>
      <c r="I1830" s="65"/>
    </row>
    <row r="1831" spans="1:9" ht="29.5" customHeight="1" x14ac:dyDescent="0.35">
      <c r="A1831" s="16"/>
      <c r="B1831" s="17"/>
      <c r="C1831" s="17"/>
      <c r="D1831" s="17"/>
      <c r="E1831" s="17"/>
      <c r="F1831" s="17"/>
      <c r="G1831" s="17"/>
      <c r="H1831" s="40"/>
      <c r="I1831" s="65"/>
    </row>
    <row r="1832" spans="1:9" ht="29.5" customHeight="1" x14ac:dyDescent="0.35">
      <c r="A1832" s="16"/>
      <c r="B1832" s="17"/>
      <c r="C1832" s="17"/>
      <c r="D1832" s="17"/>
      <c r="E1832" s="17"/>
      <c r="F1832" s="17"/>
      <c r="G1832" s="17"/>
      <c r="H1832" s="40"/>
      <c r="I1832" s="65"/>
    </row>
    <row r="1833" spans="1:9" ht="29.5" customHeight="1" x14ac:dyDescent="0.35">
      <c r="A1833" s="16"/>
      <c r="B1833" s="17"/>
      <c r="C1833" s="17"/>
      <c r="D1833" s="17"/>
      <c r="E1833" s="17"/>
      <c r="F1833" s="17"/>
      <c r="G1833" s="17"/>
      <c r="H1833" s="40"/>
      <c r="I1833" s="65"/>
    </row>
    <row r="1834" spans="1:9" ht="29.5" customHeight="1" x14ac:dyDescent="0.35">
      <c r="A1834" s="16"/>
      <c r="B1834" s="17"/>
      <c r="C1834" s="17"/>
      <c r="D1834" s="17"/>
      <c r="E1834" s="17"/>
      <c r="F1834" s="17"/>
      <c r="G1834" s="17"/>
      <c r="H1834" s="40"/>
      <c r="I1834" s="65"/>
    </row>
    <row r="1835" spans="1:9" ht="29.5" customHeight="1" x14ac:dyDescent="0.35">
      <c r="A1835" s="16"/>
      <c r="B1835" s="17"/>
      <c r="C1835" s="17"/>
      <c r="D1835" s="17"/>
      <c r="E1835" s="17"/>
      <c r="F1835" s="17"/>
      <c r="G1835" s="17"/>
      <c r="H1835" s="40"/>
      <c r="I1835" s="65"/>
    </row>
    <row r="1836" spans="1:9" ht="29.5" customHeight="1" x14ac:dyDescent="0.35">
      <c r="A1836" s="16"/>
      <c r="B1836" s="17"/>
      <c r="C1836" s="17"/>
      <c r="D1836" s="17"/>
      <c r="E1836" s="17"/>
      <c r="F1836" s="17"/>
      <c r="G1836" s="17"/>
      <c r="H1836" s="40"/>
      <c r="I1836" s="65"/>
    </row>
    <row r="1837" spans="1:9" ht="29.5" customHeight="1" x14ac:dyDescent="0.35">
      <c r="A1837" s="16"/>
      <c r="B1837" s="17"/>
      <c r="C1837" s="17"/>
      <c r="D1837" s="17"/>
      <c r="E1837" s="17"/>
      <c r="F1837" s="17"/>
      <c r="G1837" s="17"/>
      <c r="H1837" s="40"/>
      <c r="I1837" s="65"/>
    </row>
    <row r="1838" spans="1:9" ht="29.5" customHeight="1" x14ac:dyDescent="0.35">
      <c r="A1838" s="16"/>
      <c r="B1838" s="17"/>
      <c r="C1838" s="17"/>
      <c r="D1838" s="17"/>
      <c r="E1838" s="17"/>
      <c r="F1838" s="17"/>
      <c r="G1838" s="17"/>
      <c r="H1838" s="40"/>
      <c r="I1838" s="65"/>
    </row>
    <row r="1839" spans="1:9" ht="29.5" customHeight="1" x14ac:dyDescent="0.35">
      <c r="A1839" s="16"/>
      <c r="B1839" s="17"/>
      <c r="C1839" s="17"/>
      <c r="D1839" s="17"/>
      <c r="E1839" s="17"/>
      <c r="F1839" s="17"/>
      <c r="G1839" s="17"/>
      <c r="H1839" s="40"/>
      <c r="I1839" s="65"/>
    </row>
    <row r="1840" spans="1:9" ht="29.5" customHeight="1" x14ac:dyDescent="0.35">
      <c r="A1840" s="16"/>
      <c r="B1840" s="17"/>
      <c r="C1840" s="17"/>
      <c r="D1840" s="17"/>
      <c r="E1840" s="17"/>
      <c r="F1840" s="17"/>
      <c r="G1840" s="17"/>
      <c r="H1840" s="40"/>
      <c r="I1840" s="65"/>
    </row>
    <row r="1841" spans="1:9" ht="29.5" customHeight="1" x14ac:dyDescent="0.35">
      <c r="A1841" s="16"/>
      <c r="B1841" s="17"/>
      <c r="C1841" s="17"/>
      <c r="D1841" s="17"/>
      <c r="E1841" s="17"/>
      <c r="F1841" s="17"/>
      <c r="G1841" s="17"/>
      <c r="H1841" s="40"/>
      <c r="I1841" s="65"/>
    </row>
    <row r="1842" spans="1:9" ht="29.5" customHeight="1" x14ac:dyDescent="0.35">
      <c r="A1842" s="16"/>
      <c r="B1842" s="17"/>
      <c r="C1842" s="17"/>
      <c r="D1842" s="17"/>
      <c r="E1842" s="17"/>
      <c r="F1842" s="17"/>
      <c r="G1842" s="17"/>
      <c r="H1842" s="40"/>
      <c r="I1842" s="65"/>
    </row>
    <row r="1843" spans="1:9" ht="29.5" customHeight="1" x14ac:dyDescent="0.35">
      <c r="A1843" s="16"/>
      <c r="B1843" s="17"/>
      <c r="C1843" s="17"/>
      <c r="D1843" s="17"/>
      <c r="E1843" s="17"/>
      <c r="F1843" s="17"/>
      <c r="G1843" s="17"/>
      <c r="H1843" s="40"/>
      <c r="I1843" s="65"/>
    </row>
    <row r="1844" spans="1:9" ht="29.5" customHeight="1" x14ac:dyDescent="0.35">
      <c r="A1844" s="16"/>
      <c r="B1844" s="17"/>
      <c r="C1844" s="17"/>
      <c r="D1844" s="17"/>
      <c r="E1844" s="17"/>
      <c r="F1844" s="17"/>
      <c r="G1844" s="17"/>
      <c r="H1844" s="40"/>
      <c r="I1844" s="65"/>
    </row>
    <row r="1845" spans="1:9" ht="29.5" customHeight="1" x14ac:dyDescent="0.35">
      <c r="A1845" s="16"/>
      <c r="B1845" s="17"/>
      <c r="C1845" s="17"/>
      <c r="D1845" s="17"/>
      <c r="E1845" s="17"/>
      <c r="F1845" s="17"/>
      <c r="G1845" s="17"/>
      <c r="H1845" s="40"/>
      <c r="I1845" s="65"/>
    </row>
    <row r="1846" spans="1:9" ht="29.5" customHeight="1" x14ac:dyDescent="0.35">
      <c r="A1846" s="16"/>
      <c r="B1846" s="17"/>
      <c r="C1846" s="17"/>
      <c r="D1846" s="17"/>
      <c r="E1846" s="17"/>
      <c r="F1846" s="17"/>
      <c r="G1846" s="17"/>
      <c r="H1846" s="40"/>
      <c r="I1846" s="65"/>
    </row>
    <row r="1847" spans="1:9" ht="29.5" customHeight="1" x14ac:dyDescent="0.35">
      <c r="A1847" s="16"/>
      <c r="B1847" s="17"/>
      <c r="C1847" s="17"/>
      <c r="D1847" s="17"/>
      <c r="E1847" s="17"/>
      <c r="F1847" s="17"/>
      <c r="G1847" s="17"/>
      <c r="H1847" s="40"/>
      <c r="I1847" s="65"/>
    </row>
    <row r="1848" spans="1:9" ht="29.5" customHeight="1" x14ac:dyDescent="0.35">
      <c r="A1848" s="16"/>
      <c r="B1848" s="17"/>
      <c r="C1848" s="17"/>
      <c r="D1848" s="17"/>
      <c r="E1848" s="17"/>
      <c r="F1848" s="17"/>
      <c r="G1848" s="17"/>
      <c r="H1848" s="40"/>
      <c r="I1848" s="65"/>
    </row>
    <row r="1849" spans="1:9" ht="29.5" customHeight="1" x14ac:dyDescent="0.35">
      <c r="A1849" s="16"/>
      <c r="B1849" s="17"/>
      <c r="C1849" s="17"/>
      <c r="D1849" s="17"/>
      <c r="E1849" s="17"/>
      <c r="F1849" s="17"/>
      <c r="G1849" s="17"/>
      <c r="H1849" s="40"/>
      <c r="I1849" s="65"/>
    </row>
    <row r="1850" spans="1:9" ht="29.5" customHeight="1" x14ac:dyDescent="0.35">
      <c r="A1850" s="16"/>
      <c r="B1850" s="17"/>
      <c r="C1850" s="17"/>
      <c r="D1850" s="17"/>
      <c r="E1850" s="17"/>
      <c r="F1850" s="17"/>
      <c r="G1850" s="17"/>
      <c r="H1850" s="40"/>
      <c r="I1850" s="65"/>
    </row>
    <row r="1851" spans="1:9" ht="29.5" customHeight="1" x14ac:dyDescent="0.35">
      <c r="A1851" s="16"/>
      <c r="B1851" s="17"/>
      <c r="C1851" s="17"/>
      <c r="D1851" s="17"/>
      <c r="E1851" s="17"/>
      <c r="F1851" s="17"/>
      <c r="G1851" s="17"/>
      <c r="H1851" s="40"/>
      <c r="I1851" s="65"/>
    </row>
    <row r="1852" spans="1:9" ht="29.5" customHeight="1" x14ac:dyDescent="0.35">
      <c r="A1852" s="16"/>
      <c r="B1852" s="17"/>
      <c r="C1852" s="17"/>
      <c r="D1852" s="17"/>
      <c r="E1852" s="17"/>
      <c r="F1852" s="17"/>
      <c r="G1852" s="17"/>
      <c r="H1852" s="40"/>
      <c r="I1852" s="65"/>
    </row>
    <row r="1853" spans="1:9" ht="29.5" customHeight="1" x14ac:dyDescent="0.35">
      <c r="A1853" s="16"/>
      <c r="B1853" s="17"/>
      <c r="C1853" s="17"/>
      <c r="D1853" s="17"/>
      <c r="E1853" s="17"/>
      <c r="F1853" s="17"/>
      <c r="G1853" s="17"/>
      <c r="H1853" s="40"/>
      <c r="I1853" s="65"/>
    </row>
    <row r="1854" spans="1:9" ht="29.5" customHeight="1" x14ac:dyDescent="0.35">
      <c r="A1854" s="16"/>
      <c r="B1854" s="17"/>
      <c r="C1854" s="17"/>
      <c r="D1854" s="17"/>
      <c r="E1854" s="17"/>
      <c r="F1854" s="17"/>
      <c r="G1854" s="17"/>
      <c r="H1854" s="40"/>
      <c r="I1854" s="65"/>
    </row>
    <row r="1855" spans="1:9" ht="29.5" customHeight="1" x14ac:dyDescent="0.35">
      <c r="A1855" s="16"/>
      <c r="B1855" s="17"/>
      <c r="C1855" s="17"/>
      <c r="D1855" s="17"/>
      <c r="E1855" s="17"/>
      <c r="F1855" s="17"/>
      <c r="G1855" s="17"/>
      <c r="H1855" s="40"/>
      <c r="I1855" s="65"/>
    </row>
    <row r="1856" spans="1:9" ht="29.5" customHeight="1" x14ac:dyDescent="0.35">
      <c r="A1856" s="16"/>
      <c r="B1856" s="17"/>
      <c r="C1856" s="17"/>
      <c r="D1856" s="17"/>
      <c r="E1856" s="17"/>
      <c r="F1856" s="17"/>
      <c r="G1856" s="17"/>
      <c r="H1856" s="40"/>
      <c r="I1856" s="65"/>
    </row>
    <row r="1857" spans="1:9" ht="29.5" customHeight="1" x14ac:dyDescent="0.35">
      <c r="A1857" s="16"/>
      <c r="B1857" s="17"/>
      <c r="C1857" s="17"/>
      <c r="D1857" s="17"/>
      <c r="E1857" s="17"/>
      <c r="F1857" s="17"/>
      <c r="G1857" s="17"/>
      <c r="H1857" s="40"/>
      <c r="I1857" s="65"/>
    </row>
    <row r="1858" spans="1:9" ht="29.5" customHeight="1" x14ac:dyDescent="0.35">
      <c r="A1858" s="16"/>
      <c r="B1858" s="17"/>
      <c r="C1858" s="17"/>
      <c r="D1858" s="17"/>
      <c r="E1858" s="17"/>
      <c r="F1858" s="17"/>
      <c r="G1858" s="17"/>
      <c r="H1858" s="40"/>
      <c r="I1858" s="65"/>
    </row>
    <row r="1859" spans="1:9" ht="29.5" customHeight="1" x14ac:dyDescent="0.35">
      <c r="A1859" s="16"/>
      <c r="B1859" s="17"/>
      <c r="C1859" s="17"/>
      <c r="D1859" s="17"/>
      <c r="E1859" s="17"/>
      <c r="F1859" s="17"/>
      <c r="G1859" s="17"/>
      <c r="H1859" s="40"/>
      <c r="I1859" s="65"/>
    </row>
    <row r="1860" spans="1:9" ht="29.5" customHeight="1" x14ac:dyDescent="0.35">
      <c r="A1860" s="16"/>
      <c r="B1860" s="17"/>
      <c r="C1860" s="17"/>
      <c r="D1860" s="17"/>
      <c r="E1860" s="17"/>
      <c r="F1860" s="17"/>
      <c r="G1860" s="17"/>
      <c r="H1860" s="40"/>
      <c r="I1860" s="65"/>
    </row>
    <row r="1861" spans="1:9" ht="29.5" customHeight="1" x14ac:dyDescent="0.35">
      <c r="A1861" s="16"/>
      <c r="B1861" s="17"/>
      <c r="C1861" s="17"/>
      <c r="D1861" s="17"/>
      <c r="E1861" s="17"/>
      <c r="F1861" s="17"/>
      <c r="G1861" s="17"/>
      <c r="H1861" s="40"/>
      <c r="I1861" s="65"/>
    </row>
    <row r="1862" spans="1:9" ht="29.5" customHeight="1" x14ac:dyDescent="0.35">
      <c r="A1862" s="16"/>
      <c r="B1862" s="17"/>
      <c r="C1862" s="17"/>
      <c r="D1862" s="17"/>
      <c r="E1862" s="17"/>
      <c r="F1862" s="17"/>
      <c r="G1862" s="17"/>
      <c r="H1862" s="40"/>
      <c r="I1862" s="65"/>
    </row>
    <row r="1863" spans="1:9" ht="29.5" customHeight="1" x14ac:dyDescent="0.35">
      <c r="A1863" s="16"/>
      <c r="B1863" s="17"/>
      <c r="C1863" s="17"/>
      <c r="D1863" s="17"/>
      <c r="E1863" s="17"/>
      <c r="F1863" s="17"/>
      <c r="G1863" s="17"/>
      <c r="H1863" s="40"/>
      <c r="I1863" s="65"/>
    </row>
    <row r="1864" spans="1:9" ht="29.5" customHeight="1" x14ac:dyDescent="0.35">
      <c r="A1864" s="16"/>
      <c r="B1864" s="17"/>
      <c r="C1864" s="17"/>
      <c r="D1864" s="17"/>
      <c r="E1864" s="17"/>
      <c r="F1864" s="17"/>
      <c r="G1864" s="17"/>
      <c r="H1864" s="40"/>
      <c r="I1864" s="65"/>
    </row>
    <row r="1865" spans="1:9" ht="29.5" customHeight="1" x14ac:dyDescent="0.35">
      <c r="A1865" s="16"/>
      <c r="B1865" s="17"/>
      <c r="C1865" s="17"/>
      <c r="D1865" s="17"/>
      <c r="E1865" s="17"/>
      <c r="F1865" s="17"/>
      <c r="G1865" s="17"/>
      <c r="H1865" s="40"/>
      <c r="I1865" s="65"/>
    </row>
    <row r="1866" spans="1:9" ht="29.5" customHeight="1" x14ac:dyDescent="0.35">
      <c r="A1866" s="16"/>
      <c r="B1866" s="17"/>
      <c r="C1866" s="17"/>
      <c r="D1866" s="17"/>
      <c r="E1866" s="17"/>
      <c r="F1866" s="17"/>
      <c r="G1866" s="17"/>
      <c r="H1866" s="40"/>
      <c r="I1866" s="65"/>
    </row>
    <row r="1867" spans="1:9" ht="29.5" customHeight="1" x14ac:dyDescent="0.35">
      <c r="A1867" s="16"/>
      <c r="B1867" s="17"/>
      <c r="C1867" s="17"/>
      <c r="D1867" s="17"/>
      <c r="E1867" s="17"/>
      <c r="F1867" s="17"/>
      <c r="G1867" s="17"/>
      <c r="H1867" s="40"/>
      <c r="I1867" s="65"/>
    </row>
    <row r="1868" spans="1:9" ht="29.5" customHeight="1" x14ac:dyDescent="0.35">
      <c r="A1868" s="16"/>
      <c r="B1868" s="17"/>
      <c r="C1868" s="17"/>
      <c r="D1868" s="17"/>
      <c r="E1868" s="17"/>
      <c r="F1868" s="17"/>
      <c r="G1868" s="17"/>
      <c r="H1868" s="40"/>
      <c r="I1868" s="65"/>
    </row>
    <row r="1869" spans="1:9" ht="29.5" customHeight="1" x14ac:dyDescent="0.35">
      <c r="A1869" s="16"/>
      <c r="B1869" s="17"/>
      <c r="C1869" s="17"/>
      <c r="D1869" s="17"/>
      <c r="E1869" s="17"/>
      <c r="F1869" s="17"/>
      <c r="G1869" s="17"/>
      <c r="H1869" s="40"/>
      <c r="I1869" s="65"/>
    </row>
    <row r="1870" spans="1:9" ht="29.5" customHeight="1" x14ac:dyDescent="0.35">
      <c r="A1870" s="16"/>
      <c r="B1870" s="17"/>
      <c r="C1870" s="17"/>
      <c r="D1870" s="17"/>
      <c r="E1870" s="17"/>
      <c r="F1870" s="17"/>
      <c r="G1870" s="17"/>
      <c r="H1870" s="40"/>
      <c r="I1870" s="65"/>
    </row>
    <row r="1871" spans="1:9" ht="29.5" customHeight="1" x14ac:dyDescent="0.35">
      <c r="A1871" s="16"/>
      <c r="B1871" s="17"/>
      <c r="C1871" s="17"/>
      <c r="D1871" s="17"/>
      <c r="E1871" s="17"/>
      <c r="F1871" s="17"/>
      <c r="G1871" s="17"/>
      <c r="H1871" s="40"/>
      <c r="I1871" s="65"/>
    </row>
    <row r="1872" spans="1:9" ht="29.5" customHeight="1" x14ac:dyDescent="0.35">
      <c r="A1872" s="16"/>
      <c r="B1872" s="17"/>
      <c r="C1872" s="17"/>
      <c r="D1872" s="17"/>
      <c r="E1872" s="17"/>
      <c r="F1872" s="17"/>
      <c r="G1872" s="17"/>
      <c r="H1872" s="40"/>
      <c r="I1872" s="65"/>
    </row>
    <row r="1873" spans="1:9" ht="29.5" customHeight="1" x14ac:dyDescent="0.35">
      <c r="A1873" s="16"/>
      <c r="B1873" s="17"/>
      <c r="C1873" s="17"/>
      <c r="D1873" s="17"/>
      <c r="E1873" s="17"/>
      <c r="F1873" s="17"/>
      <c r="G1873" s="17"/>
      <c r="H1873" s="40"/>
      <c r="I1873" s="65"/>
    </row>
    <row r="1874" spans="1:9" ht="29.5" customHeight="1" x14ac:dyDescent="0.35">
      <c r="A1874" s="16"/>
      <c r="B1874" s="17"/>
      <c r="C1874" s="17"/>
      <c r="D1874" s="17"/>
      <c r="E1874" s="17"/>
      <c r="F1874" s="17"/>
      <c r="G1874" s="17"/>
      <c r="H1874" s="40"/>
      <c r="I1874" s="65"/>
    </row>
    <row r="1875" spans="1:9" ht="29.5" customHeight="1" x14ac:dyDescent="0.35">
      <c r="A1875" s="16"/>
      <c r="B1875" s="17"/>
      <c r="C1875" s="17"/>
      <c r="D1875" s="17"/>
      <c r="E1875" s="17"/>
      <c r="F1875" s="17"/>
      <c r="G1875" s="17"/>
      <c r="H1875" s="40"/>
      <c r="I1875" s="65"/>
    </row>
    <row r="1876" spans="1:9" ht="29.5" customHeight="1" x14ac:dyDescent="0.35">
      <c r="A1876" s="16"/>
      <c r="B1876" s="17"/>
      <c r="C1876" s="17"/>
      <c r="D1876" s="17"/>
      <c r="E1876" s="17"/>
      <c r="F1876" s="17"/>
      <c r="G1876" s="17"/>
      <c r="H1876" s="40"/>
      <c r="I1876" s="65"/>
    </row>
    <row r="1877" spans="1:9" ht="29.5" customHeight="1" x14ac:dyDescent="0.35">
      <c r="A1877" s="16"/>
      <c r="B1877" s="17"/>
      <c r="C1877" s="17"/>
      <c r="D1877" s="17"/>
      <c r="E1877" s="17"/>
      <c r="F1877" s="17"/>
      <c r="G1877" s="17"/>
      <c r="H1877" s="40"/>
      <c r="I1877" s="65"/>
    </row>
    <row r="1878" spans="1:9" ht="29.5" customHeight="1" x14ac:dyDescent="0.35">
      <c r="A1878" s="16"/>
      <c r="B1878" s="17"/>
      <c r="C1878" s="17"/>
      <c r="D1878" s="17"/>
      <c r="E1878" s="17"/>
      <c r="F1878" s="17"/>
      <c r="G1878" s="17"/>
      <c r="H1878" s="40"/>
      <c r="I1878" s="65"/>
    </row>
    <row r="1879" spans="1:9" ht="29.5" customHeight="1" x14ac:dyDescent="0.35">
      <c r="A1879" s="16"/>
      <c r="B1879" s="17"/>
      <c r="C1879" s="17"/>
      <c r="D1879" s="17"/>
      <c r="E1879" s="17"/>
      <c r="F1879" s="17"/>
      <c r="G1879" s="17"/>
      <c r="H1879" s="40"/>
      <c r="I1879" s="65"/>
    </row>
    <row r="1880" spans="1:9" ht="29.5" customHeight="1" x14ac:dyDescent="0.35">
      <c r="A1880" s="16"/>
      <c r="B1880" s="17"/>
      <c r="C1880" s="17"/>
      <c r="D1880" s="17"/>
      <c r="E1880" s="17"/>
      <c r="F1880" s="17"/>
      <c r="G1880" s="17"/>
      <c r="H1880" s="40"/>
      <c r="I1880" s="65"/>
    </row>
    <row r="1881" spans="1:9" ht="29.5" customHeight="1" x14ac:dyDescent="0.35">
      <c r="A1881" s="16"/>
      <c r="B1881" s="17"/>
      <c r="C1881" s="17"/>
      <c r="D1881" s="17"/>
      <c r="E1881" s="17"/>
      <c r="F1881" s="17"/>
      <c r="G1881" s="17"/>
      <c r="H1881" s="40"/>
      <c r="I1881" s="65"/>
    </row>
    <row r="1882" spans="1:9" ht="29.5" customHeight="1" x14ac:dyDescent="0.35">
      <c r="A1882" s="16"/>
      <c r="B1882" s="17"/>
      <c r="C1882" s="17"/>
      <c r="D1882" s="17"/>
      <c r="E1882" s="17"/>
      <c r="F1882" s="17"/>
      <c r="G1882" s="17"/>
      <c r="H1882" s="40"/>
      <c r="I1882" s="65"/>
    </row>
    <row r="1883" spans="1:9" ht="29.5" customHeight="1" x14ac:dyDescent="0.35">
      <c r="A1883" s="16"/>
      <c r="B1883" s="17"/>
      <c r="C1883" s="17"/>
      <c r="D1883" s="17"/>
      <c r="E1883" s="17"/>
      <c r="F1883" s="17"/>
      <c r="G1883" s="17"/>
      <c r="H1883" s="40"/>
      <c r="I1883" s="65"/>
    </row>
    <row r="1884" spans="1:9" ht="29.5" customHeight="1" x14ac:dyDescent="0.35">
      <c r="A1884" s="16"/>
      <c r="B1884" s="17"/>
      <c r="C1884" s="17"/>
      <c r="D1884" s="17"/>
      <c r="E1884" s="17"/>
      <c r="F1884" s="17"/>
      <c r="G1884" s="17"/>
      <c r="H1884" s="40"/>
      <c r="I1884" s="65"/>
    </row>
    <row r="1885" spans="1:9" ht="29.5" customHeight="1" x14ac:dyDescent="0.35">
      <c r="A1885" s="16"/>
      <c r="B1885" s="17"/>
      <c r="C1885" s="17"/>
      <c r="D1885" s="17"/>
      <c r="E1885" s="17"/>
      <c r="F1885" s="17"/>
      <c r="G1885" s="17"/>
      <c r="H1885" s="40"/>
      <c r="I1885" s="65"/>
    </row>
    <row r="1886" spans="1:9" ht="29.5" customHeight="1" x14ac:dyDescent="0.35">
      <c r="A1886" s="16"/>
      <c r="B1886" s="17"/>
      <c r="C1886" s="17"/>
      <c r="D1886" s="17"/>
      <c r="E1886" s="17"/>
      <c r="F1886" s="17"/>
      <c r="G1886" s="17"/>
      <c r="H1886" s="40"/>
      <c r="I1886" s="65"/>
    </row>
    <row r="1887" spans="1:9" ht="29.5" customHeight="1" x14ac:dyDescent="0.35">
      <c r="A1887" s="16"/>
      <c r="B1887" s="17"/>
      <c r="C1887" s="17"/>
      <c r="D1887" s="17"/>
      <c r="E1887" s="17"/>
      <c r="F1887" s="17"/>
      <c r="G1887" s="17"/>
      <c r="H1887" s="40"/>
      <c r="I1887" s="65"/>
    </row>
    <row r="1888" spans="1:9" ht="29.5" customHeight="1" x14ac:dyDescent="0.35">
      <c r="A1888" s="16"/>
      <c r="B1888" s="17"/>
      <c r="C1888" s="17"/>
      <c r="D1888" s="17"/>
      <c r="E1888" s="17"/>
      <c r="F1888" s="17"/>
      <c r="G1888" s="17"/>
      <c r="H1888" s="40"/>
      <c r="I1888" s="65"/>
    </row>
    <row r="1889" spans="1:9" ht="29.5" customHeight="1" x14ac:dyDescent="0.35">
      <c r="A1889" s="16"/>
      <c r="B1889" s="17"/>
      <c r="C1889" s="17"/>
      <c r="D1889" s="17"/>
      <c r="E1889" s="17"/>
      <c r="F1889" s="17"/>
      <c r="G1889" s="17"/>
      <c r="H1889" s="40"/>
      <c r="I1889" s="65"/>
    </row>
    <row r="1890" spans="1:9" ht="29.5" customHeight="1" x14ac:dyDescent="0.35">
      <c r="A1890" s="16"/>
      <c r="B1890" s="17"/>
      <c r="C1890" s="17"/>
      <c r="D1890" s="17"/>
      <c r="E1890" s="17"/>
      <c r="F1890" s="17"/>
      <c r="G1890" s="17"/>
      <c r="H1890" s="40"/>
      <c r="I1890" s="65"/>
    </row>
    <row r="1891" spans="1:9" ht="29.5" customHeight="1" x14ac:dyDescent="0.35">
      <c r="A1891" s="16"/>
      <c r="B1891" s="17"/>
      <c r="C1891" s="17"/>
      <c r="D1891" s="17"/>
      <c r="E1891" s="17"/>
      <c r="F1891" s="17"/>
      <c r="G1891" s="17"/>
      <c r="H1891" s="40"/>
      <c r="I1891" s="65"/>
    </row>
    <row r="1892" spans="1:9" ht="29.5" customHeight="1" x14ac:dyDescent="0.35">
      <c r="A1892" s="16"/>
      <c r="B1892" s="17"/>
      <c r="C1892" s="17"/>
      <c r="D1892" s="17"/>
      <c r="E1892" s="17"/>
      <c r="F1892" s="17"/>
      <c r="G1892" s="17"/>
      <c r="H1892" s="40"/>
      <c r="I1892" s="65"/>
    </row>
    <row r="1893" spans="1:9" ht="29.5" customHeight="1" x14ac:dyDescent="0.35">
      <c r="A1893" s="16"/>
      <c r="B1893" s="17"/>
      <c r="C1893" s="17"/>
      <c r="D1893" s="17"/>
      <c r="E1893" s="17"/>
      <c r="F1893" s="17"/>
      <c r="G1893" s="17"/>
      <c r="H1893" s="40"/>
      <c r="I1893" s="65"/>
    </row>
    <row r="1894" spans="1:9" ht="29.5" customHeight="1" x14ac:dyDescent="0.35">
      <c r="A1894" s="16"/>
      <c r="B1894" s="17"/>
      <c r="C1894" s="17"/>
      <c r="D1894" s="17"/>
      <c r="E1894" s="17"/>
      <c r="F1894" s="17"/>
      <c r="G1894" s="17"/>
      <c r="H1894" s="40"/>
      <c r="I1894" s="65"/>
    </row>
    <row r="1895" spans="1:9" ht="29.5" customHeight="1" x14ac:dyDescent="0.35">
      <c r="A1895" s="16"/>
      <c r="B1895" s="17"/>
      <c r="C1895" s="17"/>
      <c r="D1895" s="17"/>
      <c r="E1895" s="17"/>
      <c r="F1895" s="17"/>
      <c r="G1895" s="17"/>
      <c r="H1895" s="40"/>
      <c r="I1895" s="65"/>
    </row>
    <row r="1896" spans="1:9" ht="29.5" customHeight="1" x14ac:dyDescent="0.35">
      <c r="A1896" s="16"/>
      <c r="B1896" s="17"/>
      <c r="C1896" s="17"/>
      <c r="D1896" s="17"/>
      <c r="E1896" s="17"/>
      <c r="F1896" s="17"/>
      <c r="G1896" s="17"/>
      <c r="H1896" s="40"/>
      <c r="I1896" s="65"/>
    </row>
    <row r="1897" spans="1:9" ht="29.5" customHeight="1" x14ac:dyDescent="0.35">
      <c r="A1897" s="16"/>
      <c r="B1897" s="17"/>
      <c r="C1897" s="17"/>
      <c r="D1897" s="17"/>
      <c r="E1897" s="17"/>
      <c r="F1897" s="17"/>
      <c r="G1897" s="17"/>
      <c r="H1897" s="40"/>
      <c r="I1897" s="65"/>
    </row>
    <row r="1898" spans="1:9" ht="29.5" customHeight="1" x14ac:dyDescent="0.35">
      <c r="A1898" s="16"/>
      <c r="B1898" s="17"/>
      <c r="C1898" s="17"/>
      <c r="D1898" s="17"/>
      <c r="E1898" s="17"/>
      <c r="F1898" s="17"/>
      <c r="G1898" s="17"/>
      <c r="H1898" s="40"/>
      <c r="I1898" s="65"/>
    </row>
    <row r="1899" spans="1:9" ht="29.5" customHeight="1" x14ac:dyDescent="0.35">
      <c r="A1899" s="16"/>
      <c r="B1899" s="17"/>
      <c r="C1899" s="17"/>
      <c r="D1899" s="17"/>
      <c r="E1899" s="17"/>
      <c r="F1899" s="17"/>
      <c r="G1899" s="17"/>
      <c r="H1899" s="40"/>
      <c r="I1899" s="65"/>
    </row>
    <row r="1900" spans="1:9" ht="29.5" customHeight="1" x14ac:dyDescent="0.35">
      <c r="A1900" s="16"/>
      <c r="B1900" s="17"/>
      <c r="C1900" s="17"/>
      <c r="D1900" s="17"/>
      <c r="E1900" s="17"/>
      <c r="F1900" s="17"/>
      <c r="G1900" s="17"/>
      <c r="H1900" s="40"/>
      <c r="I1900" s="65"/>
    </row>
    <row r="1901" spans="1:9" ht="29.5" customHeight="1" x14ac:dyDescent="0.35">
      <c r="A1901" s="16"/>
      <c r="B1901" s="17"/>
      <c r="C1901" s="17"/>
      <c r="D1901" s="17"/>
      <c r="E1901" s="17"/>
      <c r="F1901" s="17"/>
      <c r="G1901" s="17"/>
      <c r="H1901" s="40"/>
      <c r="I1901" s="65"/>
    </row>
    <row r="1902" spans="1:9" ht="29.5" customHeight="1" x14ac:dyDescent="0.35">
      <c r="A1902" s="16"/>
      <c r="B1902" s="17"/>
      <c r="C1902" s="17"/>
      <c r="D1902" s="17"/>
      <c r="E1902" s="17"/>
      <c r="F1902" s="17"/>
      <c r="G1902" s="17"/>
      <c r="H1902" s="40"/>
      <c r="I1902" s="65"/>
    </row>
    <row r="1903" spans="1:9" ht="29.5" customHeight="1" x14ac:dyDescent="0.35">
      <c r="A1903" s="16"/>
      <c r="B1903" s="17"/>
      <c r="C1903" s="17"/>
      <c r="D1903" s="17"/>
      <c r="E1903" s="17"/>
      <c r="F1903" s="17"/>
      <c r="G1903" s="17"/>
      <c r="H1903" s="40"/>
      <c r="I1903" s="65"/>
    </row>
    <row r="1904" spans="1:9" ht="29.5" customHeight="1" x14ac:dyDescent="0.35">
      <c r="A1904" s="16"/>
      <c r="B1904" s="17"/>
      <c r="C1904" s="17"/>
      <c r="D1904" s="17"/>
      <c r="E1904" s="17"/>
      <c r="F1904" s="17"/>
      <c r="G1904" s="17"/>
      <c r="H1904" s="40"/>
      <c r="I1904" s="65"/>
    </row>
    <row r="1905" spans="1:9" ht="29.5" customHeight="1" x14ac:dyDescent="0.35">
      <c r="A1905" s="16"/>
      <c r="B1905" s="17"/>
      <c r="C1905" s="17"/>
      <c r="D1905" s="17"/>
      <c r="E1905" s="17"/>
      <c r="F1905" s="17"/>
      <c r="G1905" s="17"/>
      <c r="H1905" s="40"/>
      <c r="I1905" s="65"/>
    </row>
    <row r="1906" spans="1:9" ht="29.5" customHeight="1" x14ac:dyDescent="0.35">
      <c r="A1906" s="16"/>
      <c r="B1906" s="17"/>
      <c r="C1906" s="17"/>
      <c r="D1906" s="17"/>
      <c r="E1906" s="17"/>
      <c r="F1906" s="17"/>
      <c r="G1906" s="17"/>
      <c r="H1906" s="40"/>
      <c r="I1906" s="65"/>
    </row>
    <row r="1907" spans="1:9" ht="29.5" customHeight="1" x14ac:dyDescent="0.35">
      <c r="A1907" s="16"/>
      <c r="B1907" s="17"/>
      <c r="C1907" s="17"/>
      <c r="D1907" s="17"/>
      <c r="E1907" s="17"/>
      <c r="F1907" s="17"/>
      <c r="G1907" s="17"/>
      <c r="H1907" s="40"/>
      <c r="I1907" s="65"/>
    </row>
    <row r="1908" spans="1:9" ht="29.5" customHeight="1" x14ac:dyDescent="0.35">
      <c r="A1908" s="16"/>
      <c r="B1908" s="17"/>
      <c r="C1908" s="17"/>
      <c r="D1908" s="17"/>
      <c r="E1908" s="17"/>
      <c r="F1908" s="17"/>
      <c r="G1908" s="17"/>
      <c r="H1908" s="40"/>
      <c r="I1908" s="65"/>
    </row>
    <row r="1909" spans="1:9" ht="29.5" customHeight="1" x14ac:dyDescent="0.35">
      <c r="A1909" s="16"/>
      <c r="B1909" s="17"/>
      <c r="C1909" s="17"/>
      <c r="D1909" s="17"/>
      <c r="E1909" s="17"/>
      <c r="F1909" s="17"/>
      <c r="G1909" s="17"/>
      <c r="H1909" s="40"/>
      <c r="I1909" s="65"/>
    </row>
    <row r="1910" spans="1:9" ht="29.5" customHeight="1" x14ac:dyDescent="0.35">
      <c r="A1910" s="16"/>
      <c r="B1910" s="17"/>
      <c r="C1910" s="17"/>
      <c r="D1910" s="17"/>
      <c r="E1910" s="17"/>
      <c r="F1910" s="17"/>
      <c r="G1910" s="17"/>
      <c r="H1910" s="40"/>
      <c r="I1910" s="65"/>
    </row>
    <row r="1911" spans="1:9" ht="29.5" customHeight="1" x14ac:dyDescent="0.35">
      <c r="A1911" s="16"/>
      <c r="B1911" s="17"/>
      <c r="C1911" s="17"/>
      <c r="D1911" s="17"/>
      <c r="E1911" s="17"/>
      <c r="F1911" s="17"/>
      <c r="G1911" s="17"/>
      <c r="H1911" s="40"/>
      <c r="I1911" s="65"/>
    </row>
    <row r="1912" spans="1:9" ht="29.5" customHeight="1" x14ac:dyDescent="0.35">
      <c r="A1912" s="16"/>
      <c r="B1912" s="17"/>
      <c r="C1912" s="17"/>
      <c r="D1912" s="17"/>
      <c r="E1912" s="17"/>
      <c r="F1912" s="17"/>
      <c r="G1912" s="17"/>
      <c r="H1912" s="40"/>
      <c r="I1912" s="65"/>
    </row>
    <row r="1913" spans="1:9" ht="29.5" customHeight="1" x14ac:dyDescent="0.35">
      <c r="A1913" s="16"/>
      <c r="B1913" s="17"/>
      <c r="C1913" s="17"/>
      <c r="D1913" s="17"/>
      <c r="E1913" s="17"/>
      <c r="F1913" s="17"/>
      <c r="G1913" s="17"/>
      <c r="H1913" s="40"/>
      <c r="I1913" s="65"/>
    </row>
    <row r="1914" spans="1:9" ht="29.5" customHeight="1" x14ac:dyDescent="0.35">
      <c r="A1914" s="16"/>
      <c r="B1914" s="17"/>
      <c r="C1914" s="17"/>
      <c r="D1914" s="17"/>
      <c r="E1914" s="17"/>
      <c r="F1914" s="17"/>
      <c r="G1914" s="17"/>
      <c r="H1914" s="40"/>
      <c r="I1914" s="65"/>
    </row>
    <row r="1915" spans="1:9" ht="29.5" customHeight="1" x14ac:dyDescent="0.35">
      <c r="A1915" s="16"/>
      <c r="B1915" s="17"/>
      <c r="C1915" s="17"/>
      <c r="D1915" s="17"/>
      <c r="E1915" s="17"/>
      <c r="F1915" s="17"/>
      <c r="G1915" s="17"/>
      <c r="H1915" s="40"/>
      <c r="I1915" s="65"/>
    </row>
    <row r="1916" spans="1:9" ht="29.5" customHeight="1" x14ac:dyDescent="0.35">
      <c r="A1916" s="16"/>
      <c r="B1916" s="17"/>
      <c r="C1916" s="17"/>
      <c r="D1916" s="17"/>
      <c r="E1916" s="17"/>
      <c r="F1916" s="17"/>
      <c r="G1916" s="17"/>
      <c r="H1916" s="40"/>
      <c r="I1916" s="65"/>
    </row>
    <row r="1917" spans="1:9" ht="29.5" customHeight="1" x14ac:dyDescent="0.35">
      <c r="A1917" s="16"/>
      <c r="B1917" s="17"/>
      <c r="C1917" s="17"/>
      <c r="D1917" s="17"/>
      <c r="E1917" s="17"/>
      <c r="F1917" s="17"/>
      <c r="G1917" s="17"/>
      <c r="H1917" s="40"/>
      <c r="I1917" s="65"/>
    </row>
    <row r="1918" spans="1:9" ht="29.5" customHeight="1" x14ac:dyDescent="0.35">
      <c r="A1918" s="16"/>
      <c r="B1918" s="17"/>
      <c r="C1918" s="17"/>
      <c r="D1918" s="17"/>
      <c r="E1918" s="17"/>
      <c r="F1918" s="17"/>
      <c r="G1918" s="17"/>
      <c r="H1918" s="40"/>
      <c r="I1918" s="65"/>
    </row>
    <row r="1919" spans="1:9" ht="29.5" customHeight="1" x14ac:dyDescent="0.35">
      <c r="A1919" s="16"/>
      <c r="B1919" s="17"/>
      <c r="C1919" s="17"/>
      <c r="D1919" s="17"/>
      <c r="E1919" s="17"/>
      <c r="F1919" s="17"/>
      <c r="G1919" s="17"/>
      <c r="H1919" s="40"/>
      <c r="I1919" s="65"/>
    </row>
    <row r="1920" spans="1:9" ht="29.5" customHeight="1" x14ac:dyDescent="0.35">
      <c r="A1920" s="16"/>
      <c r="B1920" s="17"/>
      <c r="C1920" s="17"/>
      <c r="D1920" s="17"/>
      <c r="E1920" s="17"/>
      <c r="F1920" s="17"/>
      <c r="G1920" s="17"/>
      <c r="H1920" s="40"/>
      <c r="I1920" s="65"/>
    </row>
    <row r="1921" spans="1:9" ht="29.5" customHeight="1" x14ac:dyDescent="0.35">
      <c r="A1921" s="16"/>
      <c r="B1921" s="17"/>
      <c r="C1921" s="17"/>
      <c r="D1921" s="17"/>
      <c r="E1921" s="17"/>
      <c r="F1921" s="17"/>
      <c r="G1921" s="17"/>
      <c r="H1921" s="40"/>
      <c r="I1921" s="65"/>
    </row>
    <row r="1922" spans="1:9" ht="29.5" customHeight="1" x14ac:dyDescent="0.35">
      <c r="A1922" s="16"/>
      <c r="B1922" s="17"/>
      <c r="C1922" s="17"/>
      <c r="D1922" s="17"/>
      <c r="E1922" s="17"/>
      <c r="F1922" s="17"/>
      <c r="G1922" s="17"/>
      <c r="H1922" s="40"/>
      <c r="I1922" s="65"/>
    </row>
    <row r="1923" spans="1:9" ht="29.5" customHeight="1" x14ac:dyDescent="0.35">
      <c r="A1923" s="16"/>
      <c r="B1923" s="17"/>
      <c r="C1923" s="17"/>
      <c r="D1923" s="17"/>
      <c r="E1923" s="17"/>
      <c r="F1923" s="17"/>
      <c r="G1923" s="17"/>
      <c r="H1923" s="40"/>
      <c r="I1923" s="65"/>
    </row>
    <row r="1924" spans="1:9" ht="29.5" customHeight="1" x14ac:dyDescent="0.35">
      <c r="A1924" s="16"/>
      <c r="B1924" s="17"/>
      <c r="C1924" s="17"/>
      <c r="D1924" s="17"/>
      <c r="E1924" s="17"/>
      <c r="F1924" s="17"/>
      <c r="G1924" s="17"/>
      <c r="H1924" s="40"/>
      <c r="I1924" s="65"/>
    </row>
    <row r="1925" spans="1:9" ht="29.5" customHeight="1" x14ac:dyDescent="0.35">
      <c r="A1925" s="16"/>
      <c r="B1925" s="17"/>
      <c r="C1925" s="17"/>
      <c r="D1925" s="17"/>
      <c r="E1925" s="17"/>
      <c r="F1925" s="17"/>
      <c r="G1925" s="17"/>
      <c r="H1925" s="40"/>
      <c r="I1925" s="65"/>
    </row>
    <row r="1926" spans="1:9" ht="29.5" customHeight="1" x14ac:dyDescent="0.35">
      <c r="A1926" s="16"/>
      <c r="B1926" s="17"/>
      <c r="C1926" s="17"/>
      <c r="D1926" s="17"/>
      <c r="E1926" s="17"/>
      <c r="F1926" s="17"/>
      <c r="G1926" s="17"/>
      <c r="H1926" s="40"/>
      <c r="I1926" s="65"/>
    </row>
    <row r="1927" spans="1:9" ht="29.5" customHeight="1" x14ac:dyDescent="0.35">
      <c r="A1927" s="16"/>
      <c r="B1927" s="17"/>
      <c r="C1927" s="17"/>
      <c r="D1927" s="17"/>
      <c r="E1927" s="17"/>
      <c r="F1927" s="17"/>
      <c r="G1927" s="17"/>
      <c r="H1927" s="40"/>
      <c r="I1927" s="65"/>
    </row>
    <row r="1928" spans="1:9" ht="29.5" customHeight="1" x14ac:dyDescent="0.35">
      <c r="A1928" s="16"/>
      <c r="B1928" s="17"/>
      <c r="C1928" s="17"/>
      <c r="D1928" s="17"/>
      <c r="E1928" s="17"/>
      <c r="F1928" s="17"/>
      <c r="G1928" s="17"/>
      <c r="H1928" s="40"/>
      <c r="I1928" s="65"/>
    </row>
    <row r="1929" spans="1:9" ht="29.5" customHeight="1" x14ac:dyDescent="0.35">
      <c r="A1929" s="16"/>
      <c r="B1929" s="17"/>
      <c r="C1929" s="17"/>
      <c r="D1929" s="17"/>
      <c r="E1929" s="17"/>
      <c r="F1929" s="17"/>
      <c r="G1929" s="17"/>
      <c r="H1929" s="40"/>
      <c r="I1929" s="65"/>
    </row>
    <row r="1930" spans="1:9" ht="29.5" customHeight="1" x14ac:dyDescent="0.35">
      <c r="A1930" s="16"/>
      <c r="B1930" s="17"/>
      <c r="C1930" s="17"/>
      <c r="D1930" s="17"/>
      <c r="E1930" s="17"/>
      <c r="F1930" s="17"/>
      <c r="G1930" s="17"/>
      <c r="H1930" s="40"/>
      <c r="I1930" s="65"/>
    </row>
    <row r="1931" spans="1:9" ht="29.5" customHeight="1" x14ac:dyDescent="0.35">
      <c r="A1931" s="16"/>
      <c r="B1931" s="17"/>
      <c r="C1931" s="17"/>
      <c r="D1931" s="17"/>
      <c r="E1931" s="17"/>
      <c r="F1931" s="17"/>
      <c r="G1931" s="17"/>
      <c r="H1931" s="40"/>
      <c r="I1931" s="65"/>
    </row>
    <row r="1932" spans="1:9" ht="29.5" customHeight="1" x14ac:dyDescent="0.35">
      <c r="A1932" s="16"/>
      <c r="B1932" s="17"/>
      <c r="C1932" s="17"/>
      <c r="D1932" s="17"/>
      <c r="E1932" s="17"/>
      <c r="F1932" s="17"/>
      <c r="G1932" s="17"/>
      <c r="H1932" s="40"/>
      <c r="I1932" s="65"/>
    </row>
    <row r="1933" spans="1:9" ht="29.5" customHeight="1" x14ac:dyDescent="0.35">
      <c r="A1933" s="16"/>
      <c r="B1933" s="17"/>
      <c r="C1933" s="17"/>
      <c r="D1933" s="17"/>
      <c r="E1933" s="17"/>
      <c r="F1933" s="17"/>
      <c r="G1933" s="17"/>
      <c r="H1933" s="40"/>
      <c r="I1933" s="65"/>
    </row>
    <row r="1934" spans="1:9" ht="29.5" customHeight="1" x14ac:dyDescent="0.35">
      <c r="A1934" s="16"/>
      <c r="B1934" s="17"/>
      <c r="C1934" s="17"/>
      <c r="D1934" s="17"/>
      <c r="E1934" s="17"/>
      <c r="F1934" s="17"/>
      <c r="G1934" s="17"/>
      <c r="H1934" s="40"/>
      <c r="I1934" s="65"/>
    </row>
    <row r="1935" spans="1:9" ht="29.5" customHeight="1" x14ac:dyDescent="0.35">
      <c r="A1935" s="16"/>
      <c r="B1935" s="17"/>
      <c r="C1935" s="17"/>
      <c r="D1935" s="17"/>
      <c r="E1935" s="17"/>
      <c r="F1935" s="17"/>
      <c r="G1935" s="17"/>
      <c r="H1935" s="40"/>
      <c r="I1935" s="65"/>
    </row>
    <row r="1936" spans="1:9" ht="29.5" customHeight="1" x14ac:dyDescent="0.35">
      <c r="A1936" s="16"/>
      <c r="B1936" s="17"/>
      <c r="C1936" s="17"/>
      <c r="D1936" s="17"/>
      <c r="E1936" s="17"/>
      <c r="F1936" s="17"/>
      <c r="G1936" s="17"/>
      <c r="H1936" s="40"/>
      <c r="I1936" s="65"/>
    </row>
    <row r="1937" spans="1:9" ht="29.5" customHeight="1" x14ac:dyDescent="0.35">
      <c r="A1937" s="16"/>
      <c r="B1937" s="17"/>
      <c r="C1937" s="17"/>
      <c r="D1937" s="17"/>
      <c r="E1937" s="17"/>
      <c r="F1937" s="17"/>
      <c r="G1937" s="17"/>
      <c r="H1937" s="40"/>
      <c r="I1937" s="65"/>
    </row>
    <row r="1938" spans="1:9" ht="29.5" customHeight="1" x14ac:dyDescent="0.35">
      <c r="A1938" s="16"/>
      <c r="B1938" s="17"/>
      <c r="C1938" s="17"/>
      <c r="D1938" s="17"/>
      <c r="E1938" s="17"/>
      <c r="F1938" s="17"/>
      <c r="G1938" s="17"/>
      <c r="H1938" s="40"/>
      <c r="I1938" s="65"/>
    </row>
    <row r="1939" spans="1:9" ht="29.5" customHeight="1" x14ac:dyDescent="0.35">
      <c r="A1939" s="16"/>
      <c r="B1939" s="17"/>
      <c r="C1939" s="17"/>
      <c r="D1939" s="17"/>
      <c r="E1939" s="17"/>
      <c r="F1939" s="17"/>
      <c r="G1939" s="17"/>
      <c r="H1939" s="40"/>
      <c r="I1939" s="65"/>
    </row>
    <row r="1940" spans="1:9" ht="29.5" customHeight="1" x14ac:dyDescent="0.35">
      <c r="A1940" s="16"/>
      <c r="B1940" s="17"/>
      <c r="C1940" s="17"/>
      <c r="D1940" s="17"/>
      <c r="E1940" s="17"/>
      <c r="F1940" s="17"/>
      <c r="G1940" s="17"/>
      <c r="H1940" s="40"/>
      <c r="I1940" s="65"/>
    </row>
    <row r="1941" spans="1:9" ht="29.5" customHeight="1" x14ac:dyDescent="0.35">
      <c r="A1941" s="16"/>
      <c r="B1941" s="17"/>
      <c r="C1941" s="17"/>
      <c r="D1941" s="17"/>
      <c r="E1941" s="17"/>
      <c r="F1941" s="17"/>
      <c r="G1941" s="17"/>
      <c r="H1941" s="40"/>
      <c r="I1941" s="65"/>
    </row>
    <row r="1942" spans="1:9" ht="29.5" customHeight="1" x14ac:dyDescent="0.35">
      <c r="A1942" s="16"/>
      <c r="B1942" s="17"/>
      <c r="C1942" s="17"/>
      <c r="D1942" s="17"/>
      <c r="E1942" s="17"/>
      <c r="F1942" s="17"/>
      <c r="G1942" s="17"/>
      <c r="H1942" s="40"/>
      <c r="I1942" s="65"/>
    </row>
    <row r="1943" spans="1:9" ht="29.5" customHeight="1" x14ac:dyDescent="0.35">
      <c r="A1943" s="16"/>
      <c r="B1943" s="17"/>
      <c r="C1943" s="17"/>
      <c r="D1943" s="17"/>
      <c r="E1943" s="17"/>
      <c r="F1943" s="17"/>
      <c r="G1943" s="17"/>
      <c r="H1943" s="40"/>
      <c r="I1943" s="65"/>
    </row>
    <row r="1944" spans="1:9" ht="29.5" customHeight="1" x14ac:dyDescent="0.35">
      <c r="A1944" s="16"/>
      <c r="B1944" s="17"/>
      <c r="C1944" s="17"/>
      <c r="D1944" s="17"/>
      <c r="E1944" s="17"/>
      <c r="F1944" s="17"/>
      <c r="G1944" s="17"/>
      <c r="H1944" s="40"/>
      <c r="I1944" s="65"/>
    </row>
    <row r="1945" spans="1:9" ht="29.5" customHeight="1" x14ac:dyDescent="0.35">
      <c r="A1945" s="16"/>
      <c r="B1945" s="17"/>
      <c r="C1945" s="17"/>
      <c r="D1945" s="17"/>
      <c r="E1945" s="17"/>
      <c r="F1945" s="17"/>
      <c r="G1945" s="17"/>
      <c r="H1945" s="40"/>
      <c r="I1945" s="65"/>
    </row>
    <row r="1946" spans="1:9" ht="29.5" customHeight="1" x14ac:dyDescent="0.35">
      <c r="A1946" s="16"/>
      <c r="B1946" s="17"/>
      <c r="C1946" s="17"/>
      <c r="D1946" s="17"/>
      <c r="E1946" s="17"/>
      <c r="F1946" s="17"/>
      <c r="G1946" s="17"/>
      <c r="H1946" s="40"/>
      <c r="I1946" s="65"/>
    </row>
    <row r="1947" spans="1:9" ht="29.5" customHeight="1" x14ac:dyDescent="0.35">
      <c r="A1947" s="16"/>
      <c r="B1947" s="17"/>
      <c r="C1947" s="17"/>
      <c r="D1947" s="17"/>
      <c r="E1947" s="17"/>
      <c r="F1947" s="17"/>
      <c r="G1947" s="17"/>
      <c r="H1947" s="40"/>
      <c r="I1947" s="65"/>
    </row>
    <row r="1948" spans="1:9" ht="29.5" customHeight="1" x14ac:dyDescent="0.35">
      <c r="A1948" s="16"/>
      <c r="B1948" s="17"/>
      <c r="C1948" s="17"/>
      <c r="D1948" s="17"/>
      <c r="E1948" s="17"/>
      <c r="F1948" s="17"/>
      <c r="G1948" s="17"/>
      <c r="H1948" s="40"/>
      <c r="I1948" s="65"/>
    </row>
    <row r="1949" spans="1:9" ht="29.5" customHeight="1" x14ac:dyDescent="0.35">
      <c r="A1949" s="16"/>
      <c r="B1949" s="17"/>
      <c r="C1949" s="17"/>
      <c r="D1949" s="17"/>
      <c r="E1949" s="17"/>
      <c r="F1949" s="17"/>
      <c r="G1949" s="17"/>
      <c r="H1949" s="40"/>
      <c r="I1949" s="65"/>
    </row>
    <row r="1950" spans="1:9" ht="29.5" customHeight="1" x14ac:dyDescent="0.35">
      <c r="A1950" s="16"/>
      <c r="B1950" s="17"/>
      <c r="C1950" s="17"/>
      <c r="D1950" s="17"/>
      <c r="E1950" s="17"/>
      <c r="F1950" s="17"/>
      <c r="G1950" s="17"/>
      <c r="H1950" s="40"/>
      <c r="I1950" s="65"/>
    </row>
    <row r="1951" spans="1:9" ht="29.5" customHeight="1" x14ac:dyDescent="0.35">
      <c r="A1951" s="16"/>
      <c r="B1951" s="17"/>
      <c r="C1951" s="17"/>
      <c r="D1951" s="17"/>
      <c r="E1951" s="17"/>
      <c r="F1951" s="17"/>
      <c r="G1951" s="17"/>
      <c r="H1951" s="40"/>
      <c r="I1951" s="65"/>
    </row>
    <row r="1952" spans="1:9" ht="29.5" customHeight="1" x14ac:dyDescent="0.35">
      <c r="A1952" s="16"/>
      <c r="B1952" s="17"/>
      <c r="C1952" s="17"/>
      <c r="D1952" s="17"/>
      <c r="E1952" s="17"/>
      <c r="F1952" s="17"/>
      <c r="G1952" s="17"/>
      <c r="H1952" s="40"/>
      <c r="I1952" s="65"/>
    </row>
    <row r="1953" spans="1:9" ht="29.5" customHeight="1" x14ac:dyDescent="0.35">
      <c r="A1953" s="16"/>
      <c r="B1953" s="17"/>
      <c r="C1953" s="17"/>
      <c r="D1953" s="17"/>
      <c r="E1953" s="17"/>
      <c r="F1953" s="17"/>
      <c r="G1953" s="17"/>
      <c r="H1953" s="40"/>
      <c r="I1953" s="65"/>
    </row>
    <row r="1954" spans="1:9" ht="29.5" customHeight="1" x14ac:dyDescent="0.35">
      <c r="A1954" s="16"/>
      <c r="B1954" s="17"/>
      <c r="C1954" s="17"/>
      <c r="D1954" s="17"/>
      <c r="E1954" s="17"/>
      <c r="F1954" s="17"/>
      <c r="G1954" s="17"/>
      <c r="H1954" s="40"/>
      <c r="I1954" s="65"/>
    </row>
    <row r="1955" spans="1:9" ht="29.5" customHeight="1" x14ac:dyDescent="0.35">
      <c r="A1955" s="16"/>
      <c r="B1955" s="17"/>
      <c r="C1955" s="17"/>
      <c r="D1955" s="17"/>
      <c r="E1955" s="17"/>
      <c r="F1955" s="17"/>
      <c r="G1955" s="17"/>
      <c r="H1955" s="40"/>
      <c r="I1955" s="65"/>
    </row>
    <row r="1956" spans="1:9" ht="29.5" customHeight="1" x14ac:dyDescent="0.35">
      <c r="A1956" s="16"/>
      <c r="B1956" s="17"/>
      <c r="C1956" s="17"/>
      <c r="D1956" s="17"/>
      <c r="E1956" s="17"/>
      <c r="F1956" s="17"/>
      <c r="G1956" s="17"/>
      <c r="H1956" s="40"/>
      <c r="I1956" s="65"/>
    </row>
    <row r="1957" spans="1:9" ht="29.5" customHeight="1" x14ac:dyDescent="0.35">
      <c r="A1957" s="16"/>
      <c r="B1957" s="17"/>
      <c r="C1957" s="17"/>
      <c r="D1957" s="17"/>
      <c r="E1957" s="17"/>
      <c r="F1957" s="17"/>
      <c r="G1957" s="17"/>
      <c r="H1957" s="40"/>
      <c r="I1957" s="65"/>
    </row>
    <row r="1958" spans="1:9" ht="29.5" customHeight="1" x14ac:dyDescent="0.35">
      <c r="A1958" s="16"/>
      <c r="B1958" s="17"/>
      <c r="C1958" s="17"/>
      <c r="D1958" s="17"/>
      <c r="E1958" s="17"/>
      <c r="F1958" s="17"/>
      <c r="G1958" s="17"/>
      <c r="H1958" s="40"/>
      <c r="I1958" s="65"/>
    </row>
    <row r="1959" spans="1:9" ht="29.5" customHeight="1" x14ac:dyDescent="0.35">
      <c r="A1959" s="16"/>
      <c r="B1959" s="17"/>
      <c r="C1959" s="17"/>
      <c r="D1959" s="17"/>
      <c r="E1959" s="17"/>
      <c r="F1959" s="17"/>
      <c r="G1959" s="17"/>
      <c r="H1959" s="40"/>
      <c r="I1959" s="65"/>
    </row>
    <row r="1960" spans="1:9" ht="29.5" customHeight="1" x14ac:dyDescent="0.35">
      <c r="A1960" s="16"/>
      <c r="B1960" s="17"/>
      <c r="C1960" s="17"/>
      <c r="D1960" s="17"/>
      <c r="E1960" s="17"/>
      <c r="F1960" s="17"/>
      <c r="G1960" s="17"/>
      <c r="H1960" s="40"/>
      <c r="I1960" s="65"/>
    </row>
    <row r="1961" spans="1:9" ht="29.5" customHeight="1" x14ac:dyDescent="0.35">
      <c r="A1961" s="16"/>
      <c r="B1961" s="17"/>
      <c r="C1961" s="17"/>
      <c r="D1961" s="17"/>
      <c r="E1961" s="17"/>
      <c r="F1961" s="17"/>
      <c r="G1961" s="17"/>
      <c r="H1961" s="40"/>
      <c r="I1961" s="65"/>
    </row>
    <row r="1962" spans="1:9" ht="29.5" customHeight="1" x14ac:dyDescent="0.35">
      <c r="A1962" s="16"/>
      <c r="B1962" s="17"/>
      <c r="C1962" s="17"/>
      <c r="D1962" s="17"/>
      <c r="E1962" s="17"/>
      <c r="F1962" s="17"/>
      <c r="G1962" s="17"/>
      <c r="H1962" s="40"/>
      <c r="I1962" s="65"/>
    </row>
    <row r="1963" spans="1:9" ht="29.5" customHeight="1" x14ac:dyDescent="0.35">
      <c r="A1963" s="16"/>
      <c r="B1963" s="17"/>
      <c r="C1963" s="17"/>
      <c r="D1963" s="17"/>
      <c r="E1963" s="17"/>
      <c r="F1963" s="17"/>
      <c r="G1963" s="17"/>
      <c r="H1963" s="40"/>
      <c r="I1963" s="65"/>
    </row>
    <row r="1964" spans="1:9" ht="29.5" customHeight="1" x14ac:dyDescent="0.35">
      <c r="A1964" s="16"/>
      <c r="B1964" s="17"/>
      <c r="C1964" s="17"/>
      <c r="D1964" s="17"/>
      <c r="E1964" s="17"/>
      <c r="F1964" s="17"/>
      <c r="G1964" s="17"/>
      <c r="H1964" s="40"/>
      <c r="I1964" s="65"/>
    </row>
    <row r="1965" spans="1:9" ht="29.5" customHeight="1" x14ac:dyDescent="0.35">
      <c r="A1965" s="16"/>
      <c r="B1965" s="17"/>
      <c r="C1965" s="17"/>
      <c r="D1965" s="17"/>
      <c r="E1965" s="17"/>
      <c r="F1965" s="17"/>
      <c r="G1965" s="17"/>
      <c r="H1965" s="40"/>
      <c r="I1965" s="65"/>
    </row>
    <row r="1966" spans="1:9" ht="29.5" customHeight="1" x14ac:dyDescent="0.35">
      <c r="A1966" s="16"/>
      <c r="B1966" s="17"/>
      <c r="C1966" s="17"/>
      <c r="D1966" s="17"/>
      <c r="E1966" s="17"/>
      <c r="F1966" s="17"/>
      <c r="G1966" s="17"/>
      <c r="H1966" s="40"/>
      <c r="I1966" s="65"/>
    </row>
    <row r="1967" spans="1:9" ht="29.5" customHeight="1" x14ac:dyDescent="0.35">
      <c r="A1967" s="16"/>
      <c r="B1967" s="17"/>
      <c r="C1967" s="17"/>
      <c r="D1967" s="17"/>
      <c r="E1967" s="17"/>
      <c r="F1967" s="17"/>
      <c r="G1967" s="17"/>
      <c r="H1967" s="40"/>
      <c r="I1967" s="65"/>
    </row>
    <row r="1968" spans="1:9" ht="29.5" customHeight="1" x14ac:dyDescent="0.35">
      <c r="A1968" s="16"/>
      <c r="B1968" s="17"/>
      <c r="C1968" s="17"/>
      <c r="D1968" s="17"/>
      <c r="E1968" s="17"/>
      <c r="F1968" s="17"/>
      <c r="G1968" s="17"/>
      <c r="H1968" s="40"/>
      <c r="I1968" s="65"/>
    </row>
    <row r="1969" spans="1:9" ht="29.5" customHeight="1" x14ac:dyDescent="0.35">
      <c r="A1969" s="16"/>
      <c r="B1969" s="17"/>
      <c r="C1969" s="17"/>
      <c r="D1969" s="17"/>
      <c r="E1969" s="17"/>
      <c r="F1969" s="17"/>
      <c r="G1969" s="17"/>
      <c r="H1969" s="40"/>
      <c r="I1969" s="65"/>
    </row>
    <row r="1970" spans="1:9" ht="29.5" customHeight="1" x14ac:dyDescent="0.35">
      <c r="A1970" s="16"/>
      <c r="B1970" s="17"/>
      <c r="C1970" s="17"/>
      <c r="D1970" s="17"/>
      <c r="E1970" s="17"/>
      <c r="F1970" s="17"/>
      <c r="G1970" s="17"/>
      <c r="H1970" s="40"/>
      <c r="I1970" s="65"/>
    </row>
    <row r="1971" spans="1:9" ht="29.5" customHeight="1" x14ac:dyDescent="0.35">
      <c r="A1971" s="16"/>
      <c r="B1971" s="17"/>
      <c r="C1971" s="17"/>
      <c r="D1971" s="17"/>
      <c r="E1971" s="17"/>
      <c r="F1971" s="17"/>
      <c r="G1971" s="17"/>
      <c r="H1971" s="40"/>
      <c r="I1971" s="65"/>
    </row>
    <row r="1972" spans="1:9" ht="29.5" customHeight="1" x14ac:dyDescent="0.35">
      <c r="A1972" s="16"/>
      <c r="B1972" s="17"/>
      <c r="C1972" s="17"/>
      <c r="D1972" s="17"/>
      <c r="E1972" s="17"/>
      <c r="F1972" s="17"/>
      <c r="G1972" s="17"/>
      <c r="H1972" s="40"/>
      <c r="I1972" s="65"/>
    </row>
    <row r="1973" spans="1:9" ht="29.5" customHeight="1" x14ac:dyDescent="0.35">
      <c r="A1973" s="16"/>
      <c r="B1973" s="17"/>
      <c r="C1973" s="17"/>
      <c r="D1973" s="17"/>
      <c r="E1973" s="17"/>
      <c r="F1973" s="17"/>
      <c r="G1973" s="17"/>
      <c r="H1973" s="40"/>
      <c r="I1973" s="65"/>
    </row>
    <row r="1974" spans="1:9" ht="29.5" customHeight="1" x14ac:dyDescent="0.35">
      <c r="A1974" s="16"/>
      <c r="B1974" s="17"/>
      <c r="C1974" s="17"/>
      <c r="D1974" s="17"/>
      <c r="E1974" s="17"/>
      <c r="F1974" s="17"/>
      <c r="G1974" s="17"/>
      <c r="H1974" s="40"/>
      <c r="I1974" s="65"/>
    </row>
    <row r="1975" spans="1:9" ht="29.5" customHeight="1" x14ac:dyDescent="0.35">
      <c r="A1975" s="16"/>
      <c r="B1975" s="17"/>
      <c r="C1975" s="17"/>
      <c r="D1975" s="17"/>
      <c r="E1975" s="17"/>
      <c r="F1975" s="17"/>
      <c r="G1975" s="17"/>
      <c r="H1975" s="40"/>
      <c r="I1975" s="65"/>
    </row>
    <row r="1976" spans="1:9" ht="29.5" customHeight="1" x14ac:dyDescent="0.35">
      <c r="A1976" s="16"/>
      <c r="B1976" s="17"/>
      <c r="C1976" s="17"/>
      <c r="D1976" s="17"/>
      <c r="E1976" s="17"/>
      <c r="F1976" s="17"/>
      <c r="G1976" s="17"/>
      <c r="H1976" s="40"/>
      <c r="I1976" s="65"/>
    </row>
    <row r="1977" spans="1:9" ht="29.5" customHeight="1" x14ac:dyDescent="0.35">
      <c r="A1977" s="16"/>
      <c r="B1977" s="17"/>
      <c r="C1977" s="17"/>
      <c r="D1977" s="17"/>
      <c r="E1977" s="17"/>
      <c r="F1977" s="17"/>
      <c r="G1977" s="17"/>
      <c r="H1977" s="40"/>
      <c r="I1977" s="65"/>
    </row>
    <row r="1978" spans="1:9" ht="29.5" customHeight="1" x14ac:dyDescent="0.35">
      <c r="A1978" s="16"/>
      <c r="B1978" s="17"/>
      <c r="C1978" s="17"/>
      <c r="D1978" s="17"/>
      <c r="E1978" s="17"/>
      <c r="F1978" s="17"/>
      <c r="G1978" s="17"/>
      <c r="H1978" s="40"/>
      <c r="I1978" s="65"/>
    </row>
    <row r="1979" spans="1:9" ht="29.5" customHeight="1" x14ac:dyDescent="0.35">
      <c r="A1979" s="16"/>
      <c r="B1979" s="17"/>
      <c r="C1979" s="17"/>
      <c r="D1979" s="17"/>
      <c r="E1979" s="17"/>
      <c r="F1979" s="17"/>
      <c r="G1979" s="17"/>
      <c r="H1979" s="40"/>
      <c r="I1979" s="65"/>
    </row>
    <row r="1980" spans="1:9" ht="29.5" customHeight="1" x14ac:dyDescent="0.35">
      <c r="A1980" s="16"/>
      <c r="B1980" s="17"/>
      <c r="C1980" s="17"/>
      <c r="D1980" s="17"/>
      <c r="E1980" s="17"/>
      <c r="F1980" s="17"/>
      <c r="G1980" s="17"/>
      <c r="H1980" s="40"/>
      <c r="I1980" s="65"/>
    </row>
    <row r="1981" spans="1:9" ht="29.5" customHeight="1" x14ac:dyDescent="0.35">
      <c r="A1981" s="16"/>
      <c r="B1981" s="17"/>
      <c r="C1981" s="17"/>
      <c r="D1981" s="17"/>
      <c r="E1981" s="17"/>
      <c r="F1981" s="17"/>
      <c r="G1981" s="17"/>
      <c r="H1981" s="40"/>
      <c r="I1981" s="65"/>
    </row>
    <row r="1982" spans="1:9" ht="29.5" customHeight="1" x14ac:dyDescent="0.35">
      <c r="A1982" s="16"/>
      <c r="B1982" s="17"/>
      <c r="C1982" s="17"/>
      <c r="D1982" s="17"/>
      <c r="E1982" s="17"/>
      <c r="F1982" s="17"/>
      <c r="G1982" s="17"/>
      <c r="H1982" s="40"/>
      <c r="I1982" s="65"/>
    </row>
    <row r="1983" spans="1:9" ht="29.5" customHeight="1" x14ac:dyDescent="0.35">
      <c r="A1983" s="16"/>
      <c r="B1983" s="17"/>
      <c r="C1983" s="17"/>
      <c r="D1983" s="17"/>
      <c r="E1983" s="17"/>
      <c r="F1983" s="17"/>
      <c r="G1983" s="17"/>
      <c r="H1983" s="40"/>
      <c r="I1983" s="65"/>
    </row>
    <row r="1984" spans="1:9" ht="29.5" customHeight="1" x14ac:dyDescent="0.35">
      <c r="A1984" s="16"/>
      <c r="B1984" s="17"/>
      <c r="C1984" s="17"/>
      <c r="D1984" s="17"/>
      <c r="E1984" s="17"/>
      <c r="F1984" s="17"/>
      <c r="G1984" s="17"/>
      <c r="H1984" s="40"/>
      <c r="I1984" s="65"/>
    </row>
    <row r="1985" spans="1:9" ht="29.5" customHeight="1" x14ac:dyDescent="0.35">
      <c r="A1985" s="16"/>
      <c r="B1985" s="17"/>
      <c r="C1985" s="17"/>
      <c r="D1985" s="17"/>
      <c r="E1985" s="17"/>
      <c r="F1985" s="17"/>
      <c r="G1985" s="17"/>
      <c r="H1985" s="40"/>
      <c r="I1985" s="65"/>
    </row>
    <row r="1986" spans="1:9" ht="29.5" customHeight="1" x14ac:dyDescent="0.35">
      <c r="A1986" s="16"/>
      <c r="B1986" s="17"/>
      <c r="C1986" s="17"/>
      <c r="D1986" s="17"/>
      <c r="E1986" s="17"/>
      <c r="F1986" s="17"/>
      <c r="G1986" s="17"/>
      <c r="H1986" s="40"/>
      <c r="I1986" s="65"/>
    </row>
    <row r="1987" spans="1:9" ht="29.5" customHeight="1" x14ac:dyDescent="0.35">
      <c r="A1987" s="16"/>
      <c r="B1987" s="17"/>
      <c r="C1987" s="17"/>
      <c r="D1987" s="17"/>
      <c r="E1987" s="17"/>
      <c r="F1987" s="17"/>
      <c r="G1987" s="17"/>
      <c r="H1987" s="40"/>
      <c r="I1987" s="65"/>
    </row>
    <row r="1988" spans="1:9" ht="29.5" customHeight="1" x14ac:dyDescent="0.35">
      <c r="A1988" s="16"/>
      <c r="B1988" s="17"/>
      <c r="C1988" s="17"/>
      <c r="D1988" s="17"/>
      <c r="E1988" s="17"/>
      <c r="F1988" s="17"/>
      <c r="G1988" s="17"/>
      <c r="H1988" s="40"/>
      <c r="I1988" s="65"/>
    </row>
    <row r="1989" spans="1:9" ht="29.5" customHeight="1" x14ac:dyDescent="0.35">
      <c r="A1989" s="16"/>
      <c r="B1989" s="17"/>
      <c r="C1989" s="17"/>
      <c r="D1989" s="17"/>
      <c r="E1989" s="17"/>
      <c r="F1989" s="17"/>
      <c r="G1989" s="17"/>
      <c r="H1989" s="40"/>
      <c r="I1989" s="65"/>
    </row>
    <row r="1990" spans="1:9" ht="29.5" customHeight="1" x14ac:dyDescent="0.35">
      <c r="A1990" s="16"/>
      <c r="B1990" s="17"/>
      <c r="C1990" s="17"/>
      <c r="D1990" s="17"/>
      <c r="E1990" s="17"/>
      <c r="F1990" s="17"/>
      <c r="G1990" s="17"/>
      <c r="H1990" s="40"/>
      <c r="I1990" s="65"/>
    </row>
    <row r="1991" spans="1:9" ht="29.5" customHeight="1" x14ac:dyDescent="0.35">
      <c r="A1991" s="16"/>
      <c r="B1991" s="17"/>
      <c r="C1991" s="17"/>
      <c r="D1991" s="17"/>
      <c r="E1991" s="17"/>
      <c r="F1991" s="17"/>
      <c r="G1991" s="17"/>
      <c r="H1991" s="40"/>
      <c r="I1991" s="65"/>
    </row>
    <row r="1992" spans="1:9" ht="29.5" customHeight="1" x14ac:dyDescent="0.35">
      <c r="A1992" s="16"/>
      <c r="B1992" s="17"/>
      <c r="C1992" s="17"/>
      <c r="D1992" s="17"/>
      <c r="E1992" s="17"/>
      <c r="F1992" s="17"/>
      <c r="G1992" s="17"/>
      <c r="H1992" s="40"/>
      <c r="I1992" s="65"/>
    </row>
    <row r="1993" spans="1:9" ht="29.5" customHeight="1" x14ac:dyDescent="0.35">
      <c r="A1993" s="16"/>
      <c r="B1993" s="17"/>
      <c r="C1993" s="17"/>
      <c r="D1993" s="17"/>
      <c r="E1993" s="17"/>
      <c r="F1993" s="17"/>
      <c r="G1993" s="17"/>
      <c r="H1993" s="40"/>
      <c r="I1993" s="65"/>
    </row>
    <row r="1994" spans="1:9" ht="29.5" customHeight="1" x14ac:dyDescent="0.35">
      <c r="A1994" s="16"/>
      <c r="B1994" s="17"/>
      <c r="C1994" s="17"/>
      <c r="D1994" s="17"/>
      <c r="E1994" s="17"/>
      <c r="F1994" s="17"/>
      <c r="G1994" s="17"/>
      <c r="H1994" s="40"/>
      <c r="I1994" s="65"/>
    </row>
    <row r="1995" spans="1:9" ht="29.5" customHeight="1" x14ac:dyDescent="0.35">
      <c r="A1995" s="16"/>
      <c r="B1995" s="17"/>
      <c r="C1995" s="17"/>
      <c r="D1995" s="17"/>
      <c r="E1995" s="17"/>
      <c r="F1995" s="17"/>
      <c r="G1995" s="17"/>
      <c r="H1995" s="40"/>
      <c r="I1995" s="65"/>
    </row>
    <row r="1996" spans="1:9" ht="29.5" customHeight="1" x14ac:dyDescent="0.35">
      <c r="A1996" s="16"/>
      <c r="B1996" s="17"/>
      <c r="C1996" s="17"/>
      <c r="D1996" s="17"/>
      <c r="E1996" s="17"/>
      <c r="F1996" s="17"/>
      <c r="G1996" s="17"/>
      <c r="H1996" s="40"/>
      <c r="I1996" s="65"/>
    </row>
    <row r="1997" spans="1:9" ht="29.5" customHeight="1" x14ac:dyDescent="0.35">
      <c r="A1997" s="16"/>
      <c r="B1997" s="17"/>
      <c r="C1997" s="17"/>
      <c r="D1997" s="17"/>
      <c r="E1997" s="17"/>
      <c r="F1997" s="17"/>
      <c r="G1997" s="17"/>
      <c r="H1997" s="40"/>
      <c r="I1997" s="65"/>
    </row>
    <row r="1998" spans="1:9" ht="29.5" customHeight="1" x14ac:dyDescent="0.35">
      <c r="A1998" s="16"/>
      <c r="B1998" s="17"/>
      <c r="C1998" s="17"/>
      <c r="D1998" s="17"/>
      <c r="E1998" s="17"/>
      <c r="F1998" s="17"/>
      <c r="G1998" s="17"/>
      <c r="H1998" s="40"/>
      <c r="I1998" s="65"/>
    </row>
    <row r="1999" spans="1:9" ht="29.5" customHeight="1" x14ac:dyDescent="0.35">
      <c r="A1999" s="16"/>
      <c r="B1999" s="17"/>
      <c r="C1999" s="17"/>
      <c r="D1999" s="17"/>
      <c r="E1999" s="17"/>
      <c r="F1999" s="17"/>
      <c r="G1999" s="17"/>
      <c r="H1999" s="40"/>
      <c r="I1999" s="65"/>
    </row>
    <row r="2000" spans="1:9" ht="29.5" customHeight="1" x14ac:dyDescent="0.35">
      <c r="A2000" s="16"/>
      <c r="B2000" s="17"/>
      <c r="C2000" s="17"/>
      <c r="D2000" s="17"/>
      <c r="E2000" s="17"/>
      <c r="F2000" s="17"/>
      <c r="G2000" s="17"/>
      <c r="H2000" s="40"/>
      <c r="I2000" s="65"/>
    </row>
    <row r="2001" spans="1:9" ht="29.5" customHeight="1" x14ac:dyDescent="0.35">
      <c r="A2001" s="16"/>
      <c r="B2001" s="17"/>
      <c r="C2001" s="17"/>
      <c r="D2001" s="17"/>
      <c r="E2001" s="17"/>
      <c r="F2001" s="17"/>
      <c r="G2001" s="17"/>
      <c r="H2001" s="40"/>
      <c r="I2001" s="65"/>
    </row>
    <row r="2002" spans="1:9" ht="29.5" customHeight="1" x14ac:dyDescent="0.35">
      <c r="A2002" s="16"/>
      <c r="B2002" s="17"/>
      <c r="C2002" s="17"/>
      <c r="D2002" s="17"/>
      <c r="E2002" s="17"/>
      <c r="F2002" s="17"/>
      <c r="G2002" s="17"/>
      <c r="H2002" s="40"/>
      <c r="I2002" s="65"/>
    </row>
    <row r="2003" spans="1:9" ht="29.5" customHeight="1" x14ac:dyDescent="0.35">
      <c r="A2003" s="16"/>
      <c r="B2003" s="17"/>
      <c r="C2003" s="17"/>
      <c r="D2003" s="17"/>
      <c r="E2003" s="17"/>
      <c r="F2003" s="17"/>
      <c r="G2003" s="17"/>
      <c r="H2003" s="40"/>
      <c r="I2003" s="65"/>
    </row>
    <row r="2004" spans="1:9" ht="29.5" customHeight="1" x14ac:dyDescent="0.35">
      <c r="A2004" s="16"/>
      <c r="B2004" s="17"/>
      <c r="C2004" s="17"/>
      <c r="D2004" s="17"/>
      <c r="E2004" s="17"/>
      <c r="F2004" s="17"/>
      <c r="G2004" s="17"/>
      <c r="H2004" s="40"/>
      <c r="I2004" s="65"/>
    </row>
    <row r="2005" spans="1:9" ht="29.5" customHeight="1" x14ac:dyDescent="0.35">
      <c r="A2005" s="16"/>
      <c r="B2005" s="17"/>
      <c r="C2005" s="17"/>
      <c r="D2005" s="17"/>
      <c r="E2005" s="17"/>
      <c r="F2005" s="17"/>
      <c r="G2005" s="17"/>
      <c r="H2005" s="40"/>
      <c r="I2005" s="65"/>
    </row>
    <row r="2006" spans="1:9" ht="29.5" customHeight="1" x14ac:dyDescent="0.35">
      <c r="A2006" s="16"/>
      <c r="B2006" s="17"/>
      <c r="C2006" s="17"/>
      <c r="D2006" s="17"/>
      <c r="E2006" s="17"/>
      <c r="F2006" s="17"/>
      <c r="G2006" s="17"/>
      <c r="H2006" s="40"/>
      <c r="I2006" s="65"/>
    </row>
    <row r="2007" spans="1:9" ht="29.5" customHeight="1" x14ac:dyDescent="0.35">
      <c r="A2007" s="16"/>
      <c r="B2007" s="17"/>
      <c r="C2007" s="17"/>
      <c r="D2007" s="17"/>
      <c r="E2007" s="17"/>
      <c r="F2007" s="17"/>
      <c r="G2007" s="17"/>
      <c r="H2007" s="40"/>
      <c r="I2007" s="65"/>
    </row>
    <row r="2008" spans="1:9" ht="29.5" customHeight="1" x14ac:dyDescent="0.35">
      <c r="A2008" s="16"/>
      <c r="B2008" s="17"/>
      <c r="C2008" s="17"/>
      <c r="D2008" s="17"/>
      <c r="E2008" s="17"/>
      <c r="F2008" s="17"/>
      <c r="G2008" s="17"/>
      <c r="H2008" s="40"/>
      <c r="I2008" s="65"/>
    </row>
    <row r="2009" spans="1:9" ht="29.5" customHeight="1" x14ac:dyDescent="0.35">
      <c r="A2009" s="16"/>
      <c r="B2009" s="17"/>
      <c r="C2009" s="17"/>
      <c r="D2009" s="17"/>
      <c r="E2009" s="17"/>
      <c r="F2009" s="17"/>
      <c r="G2009" s="17"/>
      <c r="H2009" s="40"/>
      <c r="I2009" s="65"/>
    </row>
    <row r="2010" spans="1:9" ht="29.5" customHeight="1" x14ac:dyDescent="0.35">
      <c r="A2010" s="16"/>
      <c r="B2010" s="17"/>
      <c r="C2010" s="17"/>
      <c r="D2010" s="17"/>
      <c r="E2010" s="17"/>
      <c r="F2010" s="17"/>
      <c r="G2010" s="17"/>
      <c r="H2010" s="40"/>
      <c r="I2010" s="65"/>
    </row>
    <row r="2011" spans="1:9" ht="29.5" customHeight="1" x14ac:dyDescent="0.35">
      <c r="A2011" s="16"/>
      <c r="B2011" s="17"/>
      <c r="C2011" s="17"/>
      <c r="D2011" s="17"/>
      <c r="E2011" s="17"/>
      <c r="F2011" s="17"/>
      <c r="G2011" s="17"/>
      <c r="H2011" s="40"/>
      <c r="I2011" s="65"/>
    </row>
    <row r="2012" spans="1:9" ht="29.5" customHeight="1" x14ac:dyDescent="0.35">
      <c r="A2012" s="16"/>
      <c r="B2012" s="17"/>
      <c r="C2012" s="17"/>
      <c r="D2012" s="17"/>
      <c r="E2012" s="17"/>
      <c r="F2012" s="17"/>
      <c r="G2012" s="17"/>
      <c r="H2012" s="40"/>
      <c r="I2012" s="65"/>
    </row>
    <row r="2013" spans="1:9" ht="29.5" customHeight="1" x14ac:dyDescent="0.35">
      <c r="A2013" s="16"/>
      <c r="B2013" s="17"/>
      <c r="C2013" s="17"/>
      <c r="D2013" s="17"/>
      <c r="E2013" s="17"/>
      <c r="F2013" s="17"/>
      <c r="G2013" s="17"/>
      <c r="H2013" s="40"/>
      <c r="I2013" s="65"/>
    </row>
    <row r="2014" spans="1:9" ht="29.5" customHeight="1" x14ac:dyDescent="0.35">
      <c r="A2014" s="16"/>
      <c r="B2014" s="17"/>
      <c r="C2014" s="17"/>
      <c r="D2014" s="17"/>
      <c r="E2014" s="17"/>
      <c r="F2014" s="17"/>
      <c r="G2014" s="17"/>
      <c r="H2014" s="40"/>
      <c r="I2014" s="65"/>
    </row>
    <row r="2015" spans="1:9" ht="29.5" customHeight="1" x14ac:dyDescent="0.35">
      <c r="A2015" s="16"/>
      <c r="B2015" s="17"/>
      <c r="C2015" s="17"/>
      <c r="D2015" s="17"/>
      <c r="E2015" s="17"/>
      <c r="F2015" s="17"/>
      <c r="G2015" s="17"/>
      <c r="H2015" s="40"/>
      <c r="I2015" s="65"/>
    </row>
    <row r="2016" spans="1:9" ht="29.5" customHeight="1" x14ac:dyDescent="0.35">
      <c r="A2016" s="16"/>
      <c r="B2016" s="17"/>
      <c r="C2016" s="17"/>
      <c r="D2016" s="17"/>
      <c r="E2016" s="17"/>
      <c r="F2016" s="17"/>
      <c r="G2016" s="17"/>
      <c r="H2016" s="40"/>
      <c r="I2016" s="65"/>
    </row>
    <row r="2017" spans="1:9" ht="29.5" customHeight="1" x14ac:dyDescent="0.35">
      <c r="A2017" s="16"/>
      <c r="B2017" s="17"/>
      <c r="C2017" s="17"/>
      <c r="D2017" s="17"/>
      <c r="E2017" s="17"/>
      <c r="F2017" s="17"/>
      <c r="G2017" s="17"/>
      <c r="H2017" s="40"/>
      <c r="I2017" s="65"/>
    </row>
    <row r="2018" spans="1:9" ht="29.5" customHeight="1" x14ac:dyDescent="0.35">
      <c r="A2018" s="16"/>
      <c r="B2018" s="17"/>
      <c r="C2018" s="17"/>
      <c r="D2018" s="17"/>
      <c r="E2018" s="17"/>
      <c r="F2018" s="17"/>
      <c r="G2018" s="17"/>
      <c r="H2018" s="40"/>
      <c r="I2018" s="65"/>
    </row>
    <row r="2019" spans="1:9" ht="29.5" customHeight="1" x14ac:dyDescent="0.35">
      <c r="A2019" s="16"/>
      <c r="B2019" s="17"/>
      <c r="C2019" s="17"/>
      <c r="D2019" s="17"/>
      <c r="E2019" s="17"/>
      <c r="F2019" s="17"/>
      <c r="G2019" s="17"/>
      <c r="H2019" s="40"/>
      <c r="I2019" s="65"/>
    </row>
    <row r="2020" spans="1:9" ht="29.5" customHeight="1" x14ac:dyDescent="0.35">
      <c r="A2020" s="16"/>
      <c r="B2020" s="17"/>
      <c r="C2020" s="17"/>
      <c r="D2020" s="17"/>
      <c r="E2020" s="17"/>
      <c r="F2020" s="17"/>
      <c r="G2020" s="17"/>
      <c r="H2020" s="40"/>
      <c r="I2020" s="65"/>
    </row>
    <row r="2021" spans="1:9" ht="29.5" customHeight="1" x14ac:dyDescent="0.35">
      <c r="A2021" s="16"/>
      <c r="B2021" s="17"/>
      <c r="C2021" s="17"/>
      <c r="D2021" s="17"/>
      <c r="E2021" s="17"/>
      <c r="F2021" s="17"/>
      <c r="G2021" s="17"/>
      <c r="H2021" s="40"/>
      <c r="I2021" s="65"/>
    </row>
    <row r="2022" spans="1:9" ht="29.5" customHeight="1" x14ac:dyDescent="0.35">
      <c r="A2022" s="16"/>
      <c r="B2022" s="17"/>
      <c r="C2022" s="17"/>
      <c r="D2022" s="17"/>
      <c r="E2022" s="17"/>
      <c r="F2022" s="17"/>
      <c r="G2022" s="17"/>
      <c r="H2022" s="40"/>
      <c r="I2022" s="65"/>
    </row>
    <row r="2023" spans="1:9" ht="29.5" customHeight="1" x14ac:dyDescent="0.35">
      <c r="A2023" s="16"/>
      <c r="B2023" s="17"/>
      <c r="C2023" s="17"/>
      <c r="D2023" s="17"/>
      <c r="E2023" s="17"/>
      <c r="F2023" s="17"/>
      <c r="G2023" s="17"/>
      <c r="H2023" s="40"/>
      <c r="I2023" s="65"/>
    </row>
    <row r="2024" spans="1:9" ht="29.5" customHeight="1" x14ac:dyDescent="0.35">
      <c r="A2024" s="16"/>
      <c r="B2024" s="17"/>
      <c r="C2024" s="17"/>
      <c r="D2024" s="17"/>
      <c r="E2024" s="17"/>
      <c r="F2024" s="17"/>
      <c r="G2024" s="17"/>
      <c r="H2024" s="40"/>
      <c r="I2024" s="65"/>
    </row>
    <row r="2025" spans="1:9" ht="29.5" customHeight="1" x14ac:dyDescent="0.35">
      <c r="A2025" s="16"/>
      <c r="B2025" s="17"/>
      <c r="C2025" s="17"/>
      <c r="D2025" s="17"/>
      <c r="E2025" s="17"/>
      <c r="F2025" s="17"/>
      <c r="G2025" s="17"/>
      <c r="H2025" s="40"/>
      <c r="I2025" s="65"/>
    </row>
    <row r="2026" spans="1:9" ht="29.5" customHeight="1" x14ac:dyDescent="0.35">
      <c r="A2026" s="16"/>
      <c r="B2026" s="17"/>
      <c r="C2026" s="17"/>
      <c r="D2026" s="17"/>
      <c r="E2026" s="17"/>
      <c r="F2026" s="17"/>
      <c r="G2026" s="17"/>
      <c r="H2026" s="40"/>
      <c r="I2026" s="65"/>
    </row>
    <row r="2027" spans="1:9" ht="29.5" customHeight="1" x14ac:dyDescent="0.35">
      <c r="A2027" s="16"/>
      <c r="B2027" s="17"/>
      <c r="C2027" s="17"/>
      <c r="D2027" s="17"/>
      <c r="E2027" s="17"/>
      <c r="F2027" s="17"/>
      <c r="G2027" s="17"/>
      <c r="H2027" s="40"/>
      <c r="I2027" s="65"/>
    </row>
    <row r="2028" spans="1:9" ht="29.5" customHeight="1" x14ac:dyDescent="0.35">
      <c r="A2028" s="16"/>
      <c r="B2028" s="17"/>
      <c r="C2028" s="17"/>
      <c r="D2028" s="17"/>
      <c r="E2028" s="17"/>
      <c r="F2028" s="17"/>
      <c r="G2028" s="17"/>
      <c r="H2028" s="40"/>
      <c r="I2028" s="65"/>
    </row>
    <row r="2029" spans="1:9" ht="29.5" customHeight="1" x14ac:dyDescent="0.35">
      <c r="A2029" s="16"/>
      <c r="B2029" s="17"/>
      <c r="C2029" s="17"/>
      <c r="D2029" s="17"/>
      <c r="E2029" s="17"/>
      <c r="F2029" s="17"/>
      <c r="G2029" s="17"/>
      <c r="H2029" s="40"/>
      <c r="I2029" s="65"/>
    </row>
    <row r="2030" spans="1:9" ht="29.5" customHeight="1" x14ac:dyDescent="0.35">
      <c r="A2030" s="16"/>
      <c r="B2030" s="17"/>
      <c r="C2030" s="17"/>
      <c r="D2030" s="17"/>
      <c r="E2030" s="17"/>
      <c r="F2030" s="17"/>
      <c r="G2030" s="17"/>
      <c r="H2030" s="40"/>
      <c r="I2030" s="65"/>
    </row>
    <row r="2031" spans="1:9" ht="29.5" customHeight="1" x14ac:dyDescent="0.35">
      <c r="A2031" s="16"/>
      <c r="B2031" s="17"/>
      <c r="C2031" s="17"/>
      <c r="D2031" s="17"/>
      <c r="E2031" s="17"/>
      <c r="F2031" s="17"/>
      <c r="G2031" s="17"/>
      <c r="H2031" s="40"/>
      <c r="I2031" s="65"/>
    </row>
    <row r="2032" spans="1:9" ht="29.5" customHeight="1" x14ac:dyDescent="0.35">
      <c r="A2032" s="16"/>
      <c r="B2032" s="17"/>
      <c r="C2032" s="17"/>
      <c r="D2032" s="17"/>
      <c r="E2032" s="17"/>
      <c r="F2032" s="17"/>
      <c r="G2032" s="17"/>
      <c r="H2032" s="40"/>
      <c r="I2032" s="65"/>
    </row>
    <row r="2033" spans="1:9" ht="29.5" customHeight="1" x14ac:dyDescent="0.35">
      <c r="A2033" s="16"/>
      <c r="B2033" s="17"/>
      <c r="C2033" s="17"/>
      <c r="D2033" s="17"/>
      <c r="E2033" s="17"/>
      <c r="F2033" s="17"/>
      <c r="G2033" s="17"/>
      <c r="H2033" s="40"/>
      <c r="I2033" s="65"/>
    </row>
    <row r="2034" spans="1:9" ht="29.5" customHeight="1" x14ac:dyDescent="0.35">
      <c r="A2034" s="16"/>
      <c r="B2034" s="17"/>
      <c r="C2034" s="17"/>
      <c r="D2034" s="17"/>
      <c r="E2034" s="17"/>
      <c r="F2034" s="17"/>
      <c r="G2034" s="17"/>
      <c r="H2034" s="40"/>
      <c r="I2034" s="65"/>
    </row>
    <row r="2035" spans="1:9" ht="29.5" customHeight="1" x14ac:dyDescent="0.35">
      <c r="A2035" s="16"/>
      <c r="B2035" s="17"/>
      <c r="C2035" s="17"/>
      <c r="D2035" s="17"/>
      <c r="E2035" s="17"/>
      <c r="F2035" s="17"/>
      <c r="G2035" s="17"/>
      <c r="H2035" s="40"/>
      <c r="I2035" s="65"/>
    </row>
    <row r="2036" spans="1:9" ht="29.5" customHeight="1" x14ac:dyDescent="0.35">
      <c r="A2036" s="16"/>
      <c r="B2036" s="17"/>
      <c r="C2036" s="17"/>
      <c r="D2036" s="17"/>
      <c r="E2036" s="17"/>
      <c r="F2036" s="17"/>
      <c r="G2036" s="17"/>
      <c r="H2036" s="40"/>
      <c r="I2036" s="65"/>
    </row>
    <row r="2037" spans="1:9" ht="29.5" customHeight="1" x14ac:dyDescent="0.35">
      <c r="A2037" s="16"/>
      <c r="B2037" s="17"/>
      <c r="C2037" s="17"/>
      <c r="D2037" s="17"/>
      <c r="E2037" s="17"/>
      <c r="F2037" s="17"/>
      <c r="G2037" s="17"/>
      <c r="H2037" s="40"/>
      <c r="I2037" s="65"/>
    </row>
    <row r="2038" spans="1:9" ht="29.5" customHeight="1" x14ac:dyDescent="0.35">
      <c r="A2038" s="16"/>
      <c r="B2038" s="17"/>
      <c r="C2038" s="17"/>
      <c r="D2038" s="17"/>
      <c r="E2038" s="17"/>
      <c r="F2038" s="17"/>
      <c r="G2038" s="17"/>
      <c r="H2038" s="40"/>
      <c r="I2038" s="65"/>
    </row>
    <row r="2039" spans="1:9" ht="29.5" customHeight="1" x14ac:dyDescent="0.35">
      <c r="A2039" s="16"/>
      <c r="B2039" s="17"/>
      <c r="C2039" s="17"/>
      <c r="D2039" s="17"/>
      <c r="E2039" s="17"/>
      <c r="F2039" s="17"/>
      <c r="G2039" s="17"/>
      <c r="H2039" s="40"/>
      <c r="I2039" s="65"/>
    </row>
    <row r="2040" spans="1:9" ht="29.5" customHeight="1" x14ac:dyDescent="0.35">
      <c r="A2040" s="16"/>
      <c r="B2040" s="17"/>
      <c r="C2040" s="17"/>
      <c r="D2040" s="17"/>
      <c r="E2040" s="17"/>
      <c r="F2040" s="17"/>
      <c r="G2040" s="17"/>
      <c r="H2040" s="40"/>
      <c r="I2040" s="65"/>
    </row>
    <row r="2041" spans="1:9" ht="29.5" customHeight="1" x14ac:dyDescent="0.35">
      <c r="A2041" s="16"/>
      <c r="B2041" s="17"/>
      <c r="C2041" s="17"/>
      <c r="D2041" s="17"/>
      <c r="E2041" s="17"/>
      <c r="F2041" s="17"/>
      <c r="G2041" s="17"/>
      <c r="H2041" s="40"/>
      <c r="I2041" s="65"/>
    </row>
    <row r="2042" spans="1:9" ht="29.5" customHeight="1" x14ac:dyDescent="0.35">
      <c r="A2042" s="16"/>
      <c r="B2042" s="17"/>
      <c r="C2042" s="17"/>
      <c r="D2042" s="17"/>
      <c r="E2042" s="17"/>
      <c r="F2042" s="17"/>
      <c r="G2042" s="17"/>
      <c r="H2042" s="40"/>
      <c r="I2042" s="65"/>
    </row>
    <row r="2043" spans="1:9" ht="29.5" customHeight="1" x14ac:dyDescent="0.35">
      <c r="A2043" s="16"/>
      <c r="B2043" s="17"/>
      <c r="C2043" s="17"/>
      <c r="D2043" s="17"/>
      <c r="E2043" s="17"/>
      <c r="F2043" s="17"/>
      <c r="G2043" s="17"/>
      <c r="H2043" s="40"/>
      <c r="I2043" s="65"/>
    </row>
    <row r="2044" spans="1:9" ht="29.5" customHeight="1" x14ac:dyDescent="0.35">
      <c r="A2044" s="16"/>
      <c r="B2044" s="17"/>
      <c r="C2044" s="17"/>
      <c r="D2044" s="17"/>
      <c r="E2044" s="17"/>
      <c r="F2044" s="17"/>
      <c r="G2044" s="17"/>
      <c r="H2044" s="40"/>
      <c r="I2044" s="65"/>
    </row>
    <row r="2045" spans="1:9" ht="29.5" customHeight="1" x14ac:dyDescent="0.35">
      <c r="A2045" s="16"/>
      <c r="B2045" s="17"/>
      <c r="C2045" s="17"/>
      <c r="D2045" s="17"/>
      <c r="E2045" s="17"/>
      <c r="F2045" s="17"/>
      <c r="G2045" s="17"/>
      <c r="H2045" s="40"/>
      <c r="I2045" s="65"/>
    </row>
    <row r="2046" spans="1:9" ht="29.5" customHeight="1" x14ac:dyDescent="0.35">
      <c r="A2046" s="16"/>
      <c r="B2046" s="17"/>
      <c r="C2046" s="17"/>
      <c r="D2046" s="17"/>
      <c r="E2046" s="17"/>
      <c r="F2046" s="17"/>
      <c r="G2046" s="17"/>
      <c r="H2046" s="40"/>
      <c r="I2046" s="65"/>
    </row>
    <row r="2047" spans="1:9" ht="29.5" customHeight="1" x14ac:dyDescent="0.35">
      <c r="A2047" s="16"/>
      <c r="B2047" s="17"/>
      <c r="C2047" s="17"/>
      <c r="D2047" s="17"/>
      <c r="E2047" s="17"/>
      <c r="F2047" s="17"/>
      <c r="G2047" s="17"/>
      <c r="H2047" s="40"/>
      <c r="I2047" s="65"/>
    </row>
    <row r="2048" spans="1:9" ht="29.5" customHeight="1" x14ac:dyDescent="0.35">
      <c r="A2048" s="16"/>
      <c r="B2048" s="17"/>
      <c r="C2048" s="17"/>
      <c r="D2048" s="17"/>
      <c r="E2048" s="17"/>
      <c r="F2048" s="17"/>
      <c r="G2048" s="17"/>
      <c r="H2048" s="40"/>
      <c r="I2048" s="65"/>
    </row>
    <row r="2049" spans="1:9" ht="29.5" customHeight="1" x14ac:dyDescent="0.35">
      <c r="A2049" s="16"/>
      <c r="B2049" s="17"/>
      <c r="C2049" s="17"/>
      <c r="D2049" s="17"/>
      <c r="E2049" s="17"/>
      <c r="F2049" s="17"/>
      <c r="G2049" s="17"/>
      <c r="H2049" s="40"/>
      <c r="I2049" s="65"/>
    </row>
    <row r="2050" spans="1:9" ht="29.5" customHeight="1" x14ac:dyDescent="0.35">
      <c r="A2050" s="16"/>
      <c r="B2050" s="17"/>
      <c r="C2050" s="17"/>
      <c r="D2050" s="17"/>
      <c r="E2050" s="17"/>
      <c r="F2050" s="17"/>
      <c r="G2050" s="17"/>
      <c r="H2050" s="40"/>
      <c r="I2050" s="65"/>
    </row>
    <row r="2051" spans="1:9" ht="29.5" customHeight="1" x14ac:dyDescent="0.35">
      <c r="A2051" s="16"/>
      <c r="B2051" s="17"/>
      <c r="C2051" s="17"/>
      <c r="D2051" s="17"/>
      <c r="E2051" s="17"/>
      <c r="F2051" s="17"/>
      <c r="G2051" s="17"/>
      <c r="H2051" s="40"/>
      <c r="I2051" s="65"/>
    </row>
    <row r="2052" spans="1:9" ht="29.5" customHeight="1" x14ac:dyDescent="0.35">
      <c r="A2052" s="16"/>
      <c r="B2052" s="17"/>
      <c r="C2052" s="17"/>
      <c r="D2052" s="17"/>
      <c r="E2052" s="17"/>
      <c r="F2052" s="17"/>
      <c r="G2052" s="17"/>
      <c r="H2052" s="40"/>
      <c r="I2052" s="65"/>
    </row>
    <row r="2053" spans="1:9" ht="29.5" customHeight="1" x14ac:dyDescent="0.35">
      <c r="A2053" s="16"/>
      <c r="B2053" s="17"/>
      <c r="C2053" s="17"/>
      <c r="D2053" s="17"/>
      <c r="E2053" s="17"/>
      <c r="F2053" s="17"/>
      <c r="G2053" s="17"/>
      <c r="H2053" s="40"/>
      <c r="I2053" s="65"/>
    </row>
    <row r="2054" spans="1:9" ht="29.5" customHeight="1" x14ac:dyDescent="0.35">
      <c r="A2054" s="16"/>
      <c r="B2054" s="17"/>
      <c r="C2054" s="17"/>
      <c r="D2054" s="17"/>
      <c r="E2054" s="17"/>
      <c r="F2054" s="17"/>
      <c r="G2054" s="17"/>
      <c r="H2054" s="40"/>
      <c r="I2054" s="65"/>
    </row>
    <row r="2055" spans="1:9" ht="29.5" customHeight="1" x14ac:dyDescent="0.35">
      <c r="A2055" s="16"/>
      <c r="B2055" s="17"/>
      <c r="C2055" s="17"/>
      <c r="D2055" s="17"/>
      <c r="E2055" s="17"/>
      <c r="F2055" s="17"/>
      <c r="G2055" s="17"/>
      <c r="H2055" s="40"/>
      <c r="I2055" s="65"/>
    </row>
    <row r="2056" spans="1:9" ht="29.5" customHeight="1" x14ac:dyDescent="0.35">
      <c r="A2056" s="16"/>
      <c r="B2056" s="17"/>
      <c r="C2056" s="17"/>
      <c r="D2056" s="17"/>
      <c r="E2056" s="17"/>
      <c r="F2056" s="17"/>
      <c r="G2056" s="17"/>
      <c r="H2056" s="40"/>
      <c r="I2056" s="65"/>
    </row>
    <row r="2057" spans="1:9" ht="29.5" customHeight="1" x14ac:dyDescent="0.35">
      <c r="A2057" s="16"/>
      <c r="B2057" s="17"/>
      <c r="C2057" s="17"/>
      <c r="D2057" s="17"/>
      <c r="E2057" s="17"/>
      <c r="F2057" s="17"/>
      <c r="G2057" s="17"/>
      <c r="H2057" s="40"/>
      <c r="I2057" s="65"/>
    </row>
    <row r="2058" spans="1:9" ht="29.5" customHeight="1" x14ac:dyDescent="0.35">
      <c r="A2058" s="16"/>
      <c r="B2058" s="17"/>
      <c r="C2058" s="17"/>
      <c r="D2058" s="17"/>
      <c r="E2058" s="17"/>
      <c r="F2058" s="17"/>
      <c r="G2058" s="17"/>
      <c r="H2058" s="40"/>
      <c r="I2058" s="65"/>
    </row>
    <row r="2059" spans="1:9" ht="29.5" customHeight="1" x14ac:dyDescent="0.35">
      <c r="A2059" s="16"/>
      <c r="B2059" s="17"/>
      <c r="C2059" s="17"/>
      <c r="D2059" s="17"/>
      <c r="E2059" s="17"/>
      <c r="F2059" s="17"/>
      <c r="G2059" s="17"/>
      <c r="H2059" s="40"/>
      <c r="I2059" s="65"/>
    </row>
    <row r="2060" spans="1:9" ht="29.5" customHeight="1" x14ac:dyDescent="0.35">
      <c r="A2060" s="16"/>
      <c r="B2060" s="17"/>
      <c r="C2060" s="17"/>
      <c r="D2060" s="17"/>
      <c r="E2060" s="17"/>
      <c r="F2060" s="17"/>
      <c r="G2060" s="17"/>
      <c r="H2060" s="40"/>
      <c r="I2060" s="65"/>
    </row>
    <row r="2061" spans="1:9" ht="29.5" customHeight="1" x14ac:dyDescent="0.35">
      <c r="A2061" s="16"/>
      <c r="B2061" s="17"/>
      <c r="C2061" s="17"/>
      <c r="D2061" s="17"/>
      <c r="E2061" s="17"/>
      <c r="F2061" s="17"/>
      <c r="G2061" s="17"/>
      <c r="H2061" s="40"/>
      <c r="I2061" s="65"/>
    </row>
    <row r="2062" spans="1:9" ht="29.5" customHeight="1" x14ac:dyDescent="0.35">
      <c r="A2062" s="16"/>
      <c r="B2062" s="17"/>
      <c r="C2062" s="17"/>
      <c r="D2062" s="17"/>
      <c r="E2062" s="17"/>
      <c r="F2062" s="17"/>
      <c r="G2062" s="17"/>
      <c r="H2062" s="40"/>
      <c r="I2062" s="65"/>
    </row>
    <row r="2063" spans="1:9" ht="29.5" customHeight="1" x14ac:dyDescent="0.35">
      <c r="A2063" s="16"/>
      <c r="B2063" s="17"/>
      <c r="C2063" s="17"/>
      <c r="D2063" s="17"/>
      <c r="E2063" s="17"/>
      <c r="F2063" s="17"/>
      <c r="G2063" s="17"/>
      <c r="H2063" s="40"/>
      <c r="I2063" s="65"/>
    </row>
    <row r="2064" spans="1:9" ht="29.5" customHeight="1" x14ac:dyDescent="0.35">
      <c r="A2064" s="16"/>
      <c r="B2064" s="17"/>
      <c r="C2064" s="17"/>
      <c r="D2064" s="17"/>
      <c r="E2064" s="17"/>
      <c r="F2064" s="17"/>
      <c r="G2064" s="17"/>
      <c r="H2064" s="40"/>
      <c r="I2064" s="65"/>
    </row>
    <row r="2065" spans="1:9" ht="29.5" customHeight="1" x14ac:dyDescent="0.35">
      <c r="A2065" s="16"/>
      <c r="B2065" s="17"/>
      <c r="C2065" s="17"/>
      <c r="D2065" s="17"/>
      <c r="E2065" s="17"/>
      <c r="F2065" s="17"/>
      <c r="G2065" s="17"/>
      <c r="H2065" s="40"/>
      <c r="I2065" s="65"/>
    </row>
    <row r="2066" spans="1:9" ht="29.5" customHeight="1" x14ac:dyDescent="0.35">
      <c r="A2066" s="16"/>
      <c r="B2066" s="17"/>
      <c r="C2066" s="17"/>
      <c r="D2066" s="17"/>
      <c r="E2066" s="17"/>
      <c r="F2066" s="17"/>
      <c r="G2066" s="17"/>
      <c r="H2066" s="40"/>
      <c r="I2066" s="65"/>
    </row>
    <row r="2067" spans="1:9" ht="29.5" customHeight="1" x14ac:dyDescent="0.35">
      <c r="A2067" s="16"/>
      <c r="B2067" s="17"/>
      <c r="C2067" s="17"/>
      <c r="D2067" s="17"/>
      <c r="E2067" s="17"/>
      <c r="F2067" s="17"/>
      <c r="G2067" s="17"/>
      <c r="H2067" s="40"/>
      <c r="I2067" s="65"/>
    </row>
    <row r="2068" spans="1:9" ht="29.5" customHeight="1" x14ac:dyDescent="0.35">
      <c r="A2068" s="16"/>
      <c r="B2068" s="17"/>
      <c r="C2068" s="17"/>
      <c r="D2068" s="17"/>
      <c r="E2068" s="17"/>
      <c r="F2068" s="17"/>
      <c r="G2068" s="17"/>
      <c r="H2068" s="40"/>
      <c r="I2068" s="65"/>
    </row>
    <row r="2069" spans="1:9" ht="29.5" customHeight="1" x14ac:dyDescent="0.35">
      <c r="A2069" s="16"/>
      <c r="B2069" s="17"/>
      <c r="C2069" s="17"/>
      <c r="D2069" s="17"/>
      <c r="E2069" s="17"/>
      <c r="F2069" s="17"/>
      <c r="G2069" s="17"/>
      <c r="H2069" s="40"/>
      <c r="I2069" s="65"/>
    </row>
    <row r="2070" spans="1:9" ht="29.5" customHeight="1" x14ac:dyDescent="0.35">
      <c r="A2070" s="16"/>
      <c r="B2070" s="17"/>
      <c r="C2070" s="17"/>
      <c r="D2070" s="17"/>
      <c r="E2070" s="17"/>
      <c r="F2070" s="17"/>
      <c r="G2070" s="17"/>
      <c r="H2070" s="40"/>
      <c r="I2070" s="65"/>
    </row>
    <row r="2071" spans="1:9" ht="29.5" customHeight="1" x14ac:dyDescent="0.35">
      <c r="A2071" s="16"/>
      <c r="B2071" s="17"/>
      <c r="C2071" s="17"/>
      <c r="D2071" s="17"/>
      <c r="E2071" s="17"/>
      <c r="F2071" s="17"/>
      <c r="G2071" s="17"/>
      <c r="H2071" s="40"/>
      <c r="I2071" s="65"/>
    </row>
    <row r="2072" spans="1:9" ht="29.5" customHeight="1" x14ac:dyDescent="0.35">
      <c r="A2072" s="16"/>
      <c r="B2072" s="17"/>
      <c r="C2072" s="17"/>
      <c r="D2072" s="17"/>
      <c r="E2072" s="17"/>
      <c r="F2072" s="17"/>
      <c r="G2072" s="17"/>
      <c r="H2072" s="40"/>
      <c r="I2072" s="65"/>
    </row>
    <row r="2073" spans="1:9" ht="29.5" customHeight="1" x14ac:dyDescent="0.35">
      <c r="A2073" s="16"/>
      <c r="B2073" s="17"/>
      <c r="C2073" s="17"/>
      <c r="D2073" s="17"/>
      <c r="E2073" s="17"/>
      <c r="F2073" s="17"/>
      <c r="G2073" s="17"/>
      <c r="H2073" s="40"/>
      <c r="I2073" s="65"/>
    </row>
    <row r="2074" spans="1:9" ht="29.5" customHeight="1" x14ac:dyDescent="0.35">
      <c r="A2074" s="16"/>
      <c r="B2074" s="17"/>
      <c r="C2074" s="17"/>
      <c r="D2074" s="17"/>
      <c r="E2074" s="17"/>
      <c r="F2074" s="17"/>
      <c r="G2074" s="17"/>
      <c r="H2074" s="40"/>
      <c r="I2074" s="65"/>
    </row>
    <row r="2075" spans="1:9" ht="29.5" customHeight="1" x14ac:dyDescent="0.35">
      <c r="A2075" s="16"/>
      <c r="B2075" s="17"/>
      <c r="C2075" s="17"/>
      <c r="D2075" s="17"/>
      <c r="E2075" s="17"/>
      <c r="F2075" s="17"/>
      <c r="G2075" s="17"/>
      <c r="H2075" s="40"/>
      <c r="I2075" s="65"/>
    </row>
    <row r="2076" spans="1:9" ht="29.5" customHeight="1" x14ac:dyDescent="0.35">
      <c r="A2076" s="16"/>
      <c r="B2076" s="17"/>
      <c r="C2076" s="17"/>
      <c r="D2076" s="17"/>
      <c r="E2076" s="17"/>
      <c r="F2076" s="17"/>
      <c r="G2076" s="17"/>
      <c r="H2076" s="40"/>
      <c r="I2076" s="65"/>
    </row>
    <row r="2077" spans="1:9" ht="29.5" customHeight="1" x14ac:dyDescent="0.35">
      <c r="A2077" s="16"/>
      <c r="B2077" s="17"/>
      <c r="C2077" s="17"/>
      <c r="D2077" s="17"/>
      <c r="E2077" s="17"/>
      <c r="F2077" s="17"/>
      <c r="G2077" s="17"/>
      <c r="H2077" s="40"/>
      <c r="I2077" s="65"/>
    </row>
    <row r="2078" spans="1:9" ht="29.5" customHeight="1" x14ac:dyDescent="0.35">
      <c r="A2078" s="16"/>
      <c r="B2078" s="17"/>
      <c r="C2078" s="17"/>
      <c r="D2078" s="17"/>
      <c r="E2078" s="17"/>
      <c r="F2078" s="17"/>
      <c r="G2078" s="17"/>
      <c r="H2078" s="40"/>
      <c r="I2078" s="65"/>
    </row>
    <row r="2079" spans="1:9" ht="29.5" customHeight="1" x14ac:dyDescent="0.35">
      <c r="A2079" s="16"/>
      <c r="B2079" s="17"/>
      <c r="C2079" s="17"/>
      <c r="D2079" s="17"/>
      <c r="E2079" s="17"/>
      <c r="F2079" s="17"/>
      <c r="G2079" s="17"/>
      <c r="H2079" s="40"/>
      <c r="I2079" s="65"/>
    </row>
    <row r="2080" spans="1:9" ht="29.5" customHeight="1" x14ac:dyDescent="0.35">
      <c r="A2080" s="16"/>
      <c r="B2080" s="17"/>
      <c r="C2080" s="17"/>
      <c r="D2080" s="17"/>
      <c r="E2080" s="17"/>
      <c r="F2080" s="17"/>
      <c r="G2080" s="17"/>
      <c r="H2080" s="40"/>
      <c r="I2080" s="65"/>
    </row>
    <row r="2081" spans="1:9" ht="29.5" customHeight="1" x14ac:dyDescent="0.35">
      <c r="A2081" s="16"/>
      <c r="B2081" s="17"/>
      <c r="C2081" s="17"/>
      <c r="D2081" s="17"/>
      <c r="E2081" s="17"/>
      <c r="F2081" s="17"/>
      <c r="G2081" s="17"/>
      <c r="H2081" s="40"/>
      <c r="I2081" s="65"/>
    </row>
    <row r="2082" spans="1:9" ht="29.5" customHeight="1" x14ac:dyDescent="0.35">
      <c r="A2082" s="16"/>
      <c r="B2082" s="17"/>
      <c r="C2082" s="17"/>
      <c r="D2082" s="17"/>
      <c r="E2082" s="17"/>
      <c r="F2082" s="17"/>
      <c r="G2082" s="17"/>
      <c r="H2082" s="40"/>
      <c r="I2082" s="65"/>
    </row>
    <row r="2083" spans="1:9" ht="29.5" customHeight="1" x14ac:dyDescent="0.35">
      <c r="A2083" s="16"/>
      <c r="B2083" s="17"/>
      <c r="C2083" s="17"/>
      <c r="D2083" s="17"/>
      <c r="E2083" s="17"/>
      <c r="F2083" s="17"/>
      <c r="G2083" s="17"/>
      <c r="H2083" s="40"/>
      <c r="I2083" s="65"/>
    </row>
    <row r="2084" spans="1:9" ht="29.5" customHeight="1" x14ac:dyDescent="0.35">
      <c r="A2084" s="16"/>
      <c r="B2084" s="17"/>
      <c r="C2084" s="17"/>
      <c r="D2084" s="17"/>
      <c r="E2084" s="17"/>
      <c r="F2084" s="17"/>
      <c r="G2084" s="17"/>
      <c r="H2084" s="40"/>
      <c r="I2084" s="65"/>
    </row>
    <row r="2085" spans="1:9" ht="29.5" customHeight="1" x14ac:dyDescent="0.35">
      <c r="A2085" s="16"/>
      <c r="B2085" s="17"/>
      <c r="C2085" s="17"/>
      <c r="D2085" s="17"/>
      <c r="E2085" s="17"/>
      <c r="F2085" s="17"/>
      <c r="G2085" s="17"/>
      <c r="H2085" s="40"/>
      <c r="I2085" s="65"/>
    </row>
    <row r="2086" spans="1:9" ht="29.5" customHeight="1" x14ac:dyDescent="0.35">
      <c r="A2086" s="16"/>
      <c r="B2086" s="17"/>
      <c r="C2086" s="17"/>
      <c r="D2086" s="17"/>
      <c r="E2086" s="17"/>
      <c r="F2086" s="17"/>
      <c r="G2086" s="17"/>
      <c r="H2086" s="40"/>
      <c r="I2086" s="65"/>
    </row>
    <row r="2087" spans="1:9" ht="29.5" customHeight="1" x14ac:dyDescent="0.35">
      <c r="A2087" s="16"/>
      <c r="B2087" s="17"/>
      <c r="C2087" s="17"/>
      <c r="D2087" s="17"/>
      <c r="E2087" s="17"/>
      <c r="F2087" s="17"/>
      <c r="G2087" s="17"/>
      <c r="H2087" s="40"/>
      <c r="I2087" s="65"/>
    </row>
    <row r="2088" spans="1:9" ht="29.5" customHeight="1" x14ac:dyDescent="0.35">
      <c r="A2088" s="16"/>
      <c r="B2088" s="17"/>
      <c r="C2088" s="17"/>
      <c r="D2088" s="17"/>
      <c r="E2088" s="17"/>
      <c r="F2088" s="17"/>
      <c r="G2088" s="17"/>
      <c r="H2088" s="40"/>
      <c r="I2088" s="65"/>
    </row>
    <row r="2089" spans="1:9" ht="29.5" customHeight="1" x14ac:dyDescent="0.35">
      <c r="A2089" s="16"/>
      <c r="B2089" s="17"/>
      <c r="C2089" s="17"/>
      <c r="D2089" s="17"/>
      <c r="E2089" s="17"/>
      <c r="F2089" s="17"/>
      <c r="G2089" s="17"/>
      <c r="H2089" s="40"/>
      <c r="I2089" s="65"/>
    </row>
    <row r="2090" spans="1:9" ht="29.5" customHeight="1" x14ac:dyDescent="0.35">
      <c r="A2090" s="16"/>
      <c r="B2090" s="17"/>
      <c r="C2090" s="17"/>
      <c r="D2090" s="17"/>
      <c r="E2090" s="17"/>
      <c r="F2090" s="17"/>
      <c r="G2090" s="17"/>
      <c r="H2090" s="40"/>
      <c r="I2090" s="65"/>
    </row>
    <row r="2091" spans="1:9" ht="29.5" customHeight="1" x14ac:dyDescent="0.35">
      <c r="A2091" s="16"/>
      <c r="B2091" s="17"/>
      <c r="C2091" s="17"/>
      <c r="D2091" s="17"/>
      <c r="E2091" s="17"/>
      <c r="F2091" s="17"/>
      <c r="G2091" s="17"/>
      <c r="H2091" s="40"/>
      <c r="I2091" s="65"/>
    </row>
    <row r="2092" spans="1:9" ht="29.5" customHeight="1" x14ac:dyDescent="0.35">
      <c r="A2092" s="16"/>
      <c r="B2092" s="17"/>
      <c r="C2092" s="17"/>
      <c r="D2092" s="17"/>
      <c r="E2092" s="17"/>
      <c r="F2092" s="17"/>
      <c r="G2092" s="17"/>
      <c r="H2092" s="40"/>
      <c r="I2092" s="65"/>
    </row>
    <row r="2093" spans="1:9" ht="29.5" customHeight="1" x14ac:dyDescent="0.35">
      <c r="A2093" s="16"/>
      <c r="B2093" s="17"/>
      <c r="C2093" s="17"/>
      <c r="D2093" s="17"/>
      <c r="E2093" s="17"/>
      <c r="F2093" s="17"/>
      <c r="G2093" s="17"/>
      <c r="H2093" s="40"/>
      <c r="I2093" s="65"/>
    </row>
    <row r="2094" spans="1:9" ht="29.5" customHeight="1" x14ac:dyDescent="0.35">
      <c r="A2094" s="16"/>
      <c r="B2094" s="17"/>
      <c r="C2094" s="17"/>
      <c r="D2094" s="17"/>
      <c r="E2094" s="17"/>
      <c r="F2094" s="17"/>
      <c r="G2094" s="17"/>
      <c r="H2094" s="40"/>
      <c r="I2094" s="65"/>
    </row>
    <row r="2095" spans="1:9" ht="29.5" customHeight="1" x14ac:dyDescent="0.35">
      <c r="A2095" s="16"/>
      <c r="B2095" s="17"/>
      <c r="C2095" s="17"/>
      <c r="D2095" s="17"/>
      <c r="E2095" s="17"/>
      <c r="F2095" s="17"/>
      <c r="G2095" s="17"/>
      <c r="H2095" s="40"/>
      <c r="I2095" s="65"/>
    </row>
    <row r="2096" spans="1:9" ht="29.5" customHeight="1" x14ac:dyDescent="0.35">
      <c r="A2096" s="16"/>
      <c r="B2096" s="17"/>
      <c r="C2096" s="17"/>
      <c r="D2096" s="17"/>
      <c r="E2096" s="17"/>
      <c r="F2096" s="17"/>
      <c r="G2096" s="17"/>
      <c r="H2096" s="40"/>
      <c r="I2096" s="65"/>
    </row>
    <row r="2097" spans="1:9" ht="29.5" customHeight="1" x14ac:dyDescent="0.35">
      <c r="A2097" s="16"/>
      <c r="B2097" s="17"/>
      <c r="C2097" s="17"/>
      <c r="D2097" s="17"/>
      <c r="E2097" s="17"/>
      <c r="F2097" s="17"/>
      <c r="G2097" s="17"/>
      <c r="H2097" s="40"/>
      <c r="I2097" s="65"/>
    </row>
    <row r="2098" spans="1:9" ht="29.5" customHeight="1" x14ac:dyDescent="0.35">
      <c r="A2098" s="16"/>
      <c r="B2098" s="17"/>
      <c r="C2098" s="17"/>
      <c r="D2098" s="17"/>
      <c r="E2098" s="17"/>
      <c r="F2098" s="17"/>
      <c r="G2098" s="17"/>
      <c r="H2098" s="40"/>
      <c r="I2098" s="65"/>
    </row>
    <row r="2099" spans="1:9" ht="29.5" customHeight="1" x14ac:dyDescent="0.35">
      <c r="A2099" s="16"/>
      <c r="B2099" s="17"/>
      <c r="C2099" s="17"/>
      <c r="D2099" s="17"/>
      <c r="E2099" s="17"/>
      <c r="F2099" s="17"/>
      <c r="G2099" s="17"/>
      <c r="H2099" s="40"/>
      <c r="I2099" s="65"/>
    </row>
    <row r="2100" spans="1:9" ht="29.5" customHeight="1" x14ac:dyDescent="0.35">
      <c r="A2100" s="16"/>
      <c r="B2100" s="17"/>
      <c r="C2100" s="17"/>
      <c r="D2100" s="17"/>
      <c r="E2100" s="17"/>
      <c r="F2100" s="17"/>
      <c r="G2100" s="17"/>
      <c r="H2100" s="40"/>
      <c r="I2100" s="65"/>
    </row>
    <row r="2101" spans="1:9" ht="29.5" customHeight="1" x14ac:dyDescent="0.35">
      <c r="A2101" s="16"/>
      <c r="B2101" s="17"/>
      <c r="C2101" s="17"/>
      <c r="D2101" s="17"/>
      <c r="E2101" s="17"/>
      <c r="F2101" s="17"/>
      <c r="G2101" s="17"/>
      <c r="H2101" s="40"/>
      <c r="I2101" s="65"/>
    </row>
    <row r="2102" spans="1:9" ht="29.5" customHeight="1" x14ac:dyDescent="0.35">
      <c r="A2102" s="16"/>
      <c r="B2102" s="17"/>
      <c r="C2102" s="17"/>
      <c r="D2102" s="17"/>
      <c r="E2102" s="17"/>
      <c r="F2102" s="17"/>
      <c r="G2102" s="17"/>
      <c r="H2102" s="40"/>
      <c r="I2102" s="65"/>
    </row>
    <row r="2103" spans="1:9" ht="29.5" customHeight="1" x14ac:dyDescent="0.35">
      <c r="A2103" s="16"/>
      <c r="B2103" s="17"/>
      <c r="C2103" s="17"/>
      <c r="D2103" s="17"/>
      <c r="E2103" s="17"/>
      <c r="F2103" s="17"/>
      <c r="G2103" s="17"/>
      <c r="H2103" s="40"/>
      <c r="I2103" s="65"/>
    </row>
    <row r="2104" spans="1:9" ht="29.5" customHeight="1" x14ac:dyDescent="0.35">
      <c r="A2104" s="16"/>
      <c r="B2104" s="17"/>
      <c r="C2104" s="17"/>
      <c r="D2104" s="17"/>
      <c r="E2104" s="17"/>
      <c r="F2104" s="17"/>
      <c r="G2104" s="17"/>
      <c r="H2104" s="40"/>
      <c r="I2104" s="65"/>
    </row>
    <row r="2105" spans="1:9" ht="29.5" customHeight="1" x14ac:dyDescent="0.35">
      <c r="A2105" s="16"/>
      <c r="B2105" s="17"/>
      <c r="C2105" s="17"/>
      <c r="D2105" s="17"/>
      <c r="E2105" s="17"/>
      <c r="F2105" s="17"/>
      <c r="G2105" s="17"/>
      <c r="H2105" s="40"/>
      <c r="I2105" s="65"/>
    </row>
    <row r="2106" spans="1:9" ht="29.5" customHeight="1" x14ac:dyDescent="0.35">
      <c r="A2106" s="16"/>
      <c r="B2106" s="17"/>
      <c r="C2106" s="17"/>
      <c r="D2106" s="17"/>
      <c r="E2106" s="17"/>
      <c r="F2106" s="17"/>
      <c r="G2106" s="17"/>
      <c r="H2106" s="40"/>
      <c r="I2106" s="65"/>
    </row>
    <row r="2107" spans="1:9" ht="29.5" customHeight="1" x14ac:dyDescent="0.35">
      <c r="A2107" s="16"/>
      <c r="B2107" s="17"/>
      <c r="C2107" s="17"/>
      <c r="D2107" s="17"/>
      <c r="E2107" s="17"/>
      <c r="F2107" s="17"/>
      <c r="G2107" s="17"/>
      <c r="H2107" s="40"/>
      <c r="I2107" s="65"/>
    </row>
    <row r="2108" spans="1:9" ht="29.5" customHeight="1" x14ac:dyDescent="0.35">
      <c r="A2108" s="16"/>
      <c r="B2108" s="17"/>
      <c r="C2108" s="17"/>
      <c r="D2108" s="17"/>
      <c r="E2108" s="17"/>
      <c r="F2108" s="17"/>
      <c r="G2108" s="17"/>
      <c r="H2108" s="40"/>
      <c r="I2108" s="65"/>
    </row>
    <row r="2109" spans="1:9" ht="29.5" customHeight="1" x14ac:dyDescent="0.35">
      <c r="A2109" s="16"/>
      <c r="B2109" s="17"/>
      <c r="C2109" s="17"/>
      <c r="D2109" s="17"/>
      <c r="E2109" s="17"/>
      <c r="F2109" s="17"/>
      <c r="G2109" s="17"/>
      <c r="H2109" s="40"/>
      <c r="I2109" s="65"/>
    </row>
    <row r="2110" spans="1:9" ht="29.5" customHeight="1" x14ac:dyDescent="0.35">
      <c r="A2110" s="16"/>
      <c r="B2110" s="17"/>
      <c r="C2110" s="17"/>
      <c r="D2110" s="17"/>
      <c r="E2110" s="17"/>
      <c r="F2110" s="17"/>
      <c r="G2110" s="17"/>
      <c r="H2110" s="40"/>
      <c r="I2110" s="65"/>
    </row>
    <row r="2111" spans="1:9" ht="29.5" customHeight="1" x14ac:dyDescent="0.35">
      <c r="A2111" s="16"/>
      <c r="B2111" s="17"/>
      <c r="C2111" s="17"/>
      <c r="D2111" s="17"/>
      <c r="E2111" s="17"/>
      <c r="F2111" s="17"/>
      <c r="G2111" s="17"/>
      <c r="H2111" s="40"/>
      <c r="I2111" s="65"/>
    </row>
    <row r="2112" spans="1:9" ht="29.5" customHeight="1" x14ac:dyDescent="0.35">
      <c r="A2112" s="16"/>
      <c r="B2112" s="17"/>
      <c r="C2112" s="17"/>
      <c r="D2112" s="17"/>
      <c r="E2112" s="17"/>
      <c r="F2112" s="17"/>
      <c r="G2112" s="17"/>
      <c r="H2112" s="40"/>
      <c r="I2112" s="65"/>
    </row>
    <row r="2113" spans="1:9" ht="29.5" customHeight="1" x14ac:dyDescent="0.35">
      <c r="A2113" s="16"/>
      <c r="B2113" s="17"/>
      <c r="C2113" s="17"/>
      <c r="D2113" s="17"/>
      <c r="E2113" s="17"/>
      <c r="F2113" s="17"/>
      <c r="G2113" s="17"/>
      <c r="H2113" s="40"/>
      <c r="I2113" s="65"/>
    </row>
    <row r="2114" spans="1:9" ht="29.5" customHeight="1" x14ac:dyDescent="0.35">
      <c r="A2114" s="16"/>
      <c r="B2114" s="17"/>
      <c r="C2114" s="17"/>
      <c r="D2114" s="17"/>
      <c r="E2114" s="17"/>
      <c r="F2114" s="17"/>
      <c r="G2114" s="17"/>
      <c r="H2114" s="40"/>
      <c r="I2114" s="65"/>
    </row>
    <row r="2115" spans="1:9" ht="29.5" customHeight="1" x14ac:dyDescent="0.35">
      <c r="A2115" s="16"/>
      <c r="B2115" s="17"/>
      <c r="C2115" s="17"/>
      <c r="D2115" s="17"/>
      <c r="E2115" s="17"/>
      <c r="F2115" s="17"/>
      <c r="G2115" s="17"/>
      <c r="H2115" s="40"/>
      <c r="I2115" s="65"/>
    </row>
    <row r="2116" spans="1:9" ht="29.5" customHeight="1" x14ac:dyDescent="0.35">
      <c r="A2116" s="16"/>
      <c r="B2116" s="17"/>
      <c r="C2116" s="17"/>
      <c r="D2116" s="17"/>
      <c r="E2116" s="17"/>
      <c r="F2116" s="17"/>
      <c r="G2116" s="17"/>
      <c r="H2116" s="40"/>
      <c r="I2116" s="65"/>
    </row>
    <row r="2117" spans="1:9" ht="29.5" customHeight="1" x14ac:dyDescent="0.35">
      <c r="A2117" s="16"/>
      <c r="B2117" s="17"/>
      <c r="C2117" s="17"/>
      <c r="D2117" s="17"/>
      <c r="E2117" s="17"/>
      <c r="F2117" s="17"/>
      <c r="G2117" s="17"/>
      <c r="H2117" s="40"/>
      <c r="I2117" s="65"/>
    </row>
    <row r="2118" spans="1:9" ht="29.5" customHeight="1" x14ac:dyDescent="0.35">
      <c r="A2118" s="16"/>
      <c r="B2118" s="17"/>
      <c r="C2118" s="17"/>
      <c r="D2118" s="17"/>
      <c r="E2118" s="17"/>
      <c r="F2118" s="17"/>
      <c r="G2118" s="17"/>
      <c r="H2118" s="40"/>
      <c r="I2118" s="65"/>
    </row>
    <row r="2119" spans="1:9" ht="29.5" customHeight="1" x14ac:dyDescent="0.35">
      <c r="A2119" s="16"/>
      <c r="B2119" s="17"/>
      <c r="C2119" s="17"/>
      <c r="D2119" s="17"/>
      <c r="E2119" s="17"/>
      <c r="F2119" s="17"/>
      <c r="G2119" s="17"/>
      <c r="H2119" s="40"/>
      <c r="I2119" s="65"/>
    </row>
    <row r="2120" spans="1:9" ht="29.5" customHeight="1" x14ac:dyDescent="0.35">
      <c r="A2120" s="16"/>
      <c r="B2120" s="17"/>
      <c r="C2120" s="17"/>
      <c r="D2120" s="17"/>
      <c r="E2120" s="17"/>
      <c r="F2120" s="17"/>
      <c r="G2120" s="17"/>
      <c r="H2120" s="40"/>
      <c r="I2120" s="65"/>
    </row>
    <row r="2121" spans="1:9" ht="29.5" customHeight="1" x14ac:dyDescent="0.35">
      <c r="A2121" s="16"/>
      <c r="B2121" s="17"/>
      <c r="C2121" s="17"/>
      <c r="D2121" s="17"/>
      <c r="E2121" s="17"/>
      <c r="F2121" s="17"/>
      <c r="G2121" s="17"/>
      <c r="H2121" s="40"/>
      <c r="I2121" s="65"/>
    </row>
    <row r="2122" spans="1:9" ht="29.5" customHeight="1" x14ac:dyDescent="0.35">
      <c r="A2122" s="16"/>
      <c r="B2122" s="17"/>
      <c r="C2122" s="17"/>
      <c r="D2122" s="17"/>
      <c r="E2122" s="17"/>
      <c r="F2122" s="17"/>
      <c r="G2122" s="17"/>
      <c r="H2122" s="40"/>
      <c r="I2122" s="65"/>
    </row>
    <row r="2123" spans="1:9" ht="29.5" customHeight="1" x14ac:dyDescent="0.35">
      <c r="A2123" s="16"/>
      <c r="B2123" s="17"/>
      <c r="C2123" s="17"/>
      <c r="D2123" s="17"/>
      <c r="E2123" s="17"/>
      <c r="F2123" s="17"/>
      <c r="G2123" s="17"/>
      <c r="H2123" s="40"/>
      <c r="I2123" s="65"/>
    </row>
    <row r="2124" spans="1:9" ht="29.5" customHeight="1" x14ac:dyDescent="0.35">
      <c r="A2124" s="16"/>
      <c r="B2124" s="17"/>
      <c r="C2124" s="17"/>
      <c r="D2124" s="17"/>
      <c r="E2124" s="17"/>
      <c r="F2124" s="17"/>
      <c r="G2124" s="17"/>
      <c r="H2124" s="40"/>
      <c r="I2124" s="65"/>
    </row>
    <row r="2125" spans="1:9" ht="29.5" customHeight="1" x14ac:dyDescent="0.35">
      <c r="A2125" s="16"/>
      <c r="B2125" s="17"/>
      <c r="C2125" s="17"/>
      <c r="D2125" s="17"/>
      <c r="E2125" s="17"/>
      <c r="F2125" s="17"/>
      <c r="G2125" s="17"/>
      <c r="H2125" s="40"/>
      <c r="I2125" s="65"/>
    </row>
    <row r="2126" spans="1:9" ht="29.5" customHeight="1" x14ac:dyDescent="0.35">
      <c r="A2126" s="16"/>
      <c r="B2126" s="17"/>
      <c r="C2126" s="17"/>
      <c r="D2126" s="17"/>
      <c r="E2126" s="17"/>
      <c r="F2126" s="17"/>
      <c r="G2126" s="17"/>
      <c r="H2126" s="40"/>
      <c r="I2126" s="65"/>
    </row>
    <row r="2127" spans="1:9" ht="29.5" customHeight="1" x14ac:dyDescent="0.35">
      <c r="A2127" s="16"/>
      <c r="B2127" s="17"/>
      <c r="C2127" s="17"/>
      <c r="D2127" s="17"/>
      <c r="E2127" s="17"/>
      <c r="F2127" s="17"/>
      <c r="G2127" s="17"/>
      <c r="H2127" s="40"/>
      <c r="I2127" s="65"/>
    </row>
    <row r="2128" spans="1:9" ht="29.5" customHeight="1" x14ac:dyDescent="0.35">
      <c r="A2128" s="16"/>
      <c r="B2128" s="17"/>
      <c r="C2128" s="17"/>
      <c r="D2128" s="17"/>
      <c r="E2128" s="17"/>
      <c r="F2128" s="17"/>
      <c r="G2128" s="17"/>
      <c r="H2128" s="40"/>
      <c r="I2128" s="65"/>
    </row>
    <row r="2129" spans="1:9" ht="29.5" customHeight="1" x14ac:dyDescent="0.35">
      <c r="A2129" s="16"/>
      <c r="B2129" s="17"/>
      <c r="C2129" s="17"/>
      <c r="D2129" s="17"/>
      <c r="E2129" s="17"/>
      <c r="F2129" s="17"/>
      <c r="G2129" s="17"/>
      <c r="H2129" s="40"/>
      <c r="I2129" s="65"/>
    </row>
    <row r="2130" spans="1:9" ht="29.5" customHeight="1" x14ac:dyDescent="0.35">
      <c r="A2130" s="16"/>
      <c r="B2130" s="17"/>
      <c r="C2130" s="17"/>
      <c r="D2130" s="17"/>
      <c r="E2130" s="17"/>
      <c r="F2130" s="17"/>
      <c r="G2130" s="17"/>
      <c r="H2130" s="40"/>
      <c r="I2130" s="65"/>
    </row>
    <row r="2131" spans="1:9" ht="29.5" customHeight="1" x14ac:dyDescent="0.35">
      <c r="A2131" s="16"/>
      <c r="B2131" s="17"/>
      <c r="C2131" s="17"/>
      <c r="D2131" s="17"/>
      <c r="E2131" s="17"/>
      <c r="F2131" s="17"/>
      <c r="G2131" s="17"/>
      <c r="H2131" s="40"/>
      <c r="I2131" s="65"/>
    </row>
    <row r="2132" spans="1:9" ht="29.5" customHeight="1" x14ac:dyDescent="0.35">
      <c r="A2132" s="16"/>
      <c r="B2132" s="17"/>
      <c r="C2132" s="17"/>
      <c r="D2132" s="17"/>
      <c r="E2132" s="17"/>
      <c r="F2132" s="17"/>
      <c r="G2132" s="17"/>
      <c r="H2132" s="40"/>
      <c r="I2132" s="65"/>
    </row>
    <row r="2133" spans="1:9" ht="29.5" customHeight="1" x14ac:dyDescent="0.35">
      <c r="A2133" s="16"/>
      <c r="B2133" s="17"/>
      <c r="C2133" s="17"/>
      <c r="D2133" s="17"/>
      <c r="E2133" s="17"/>
      <c r="F2133" s="17"/>
      <c r="G2133" s="17"/>
      <c r="H2133" s="40"/>
      <c r="I2133" s="65"/>
    </row>
    <row r="2134" spans="1:9" ht="29.5" customHeight="1" x14ac:dyDescent="0.35">
      <c r="A2134" s="16"/>
      <c r="B2134" s="17"/>
      <c r="C2134" s="17"/>
      <c r="D2134" s="17"/>
      <c r="E2134" s="17"/>
      <c r="F2134" s="17"/>
      <c r="G2134" s="17"/>
      <c r="H2134" s="40"/>
      <c r="I2134" s="65"/>
    </row>
    <row r="2135" spans="1:9" ht="29.5" customHeight="1" x14ac:dyDescent="0.35">
      <c r="A2135" s="16"/>
      <c r="B2135" s="17"/>
      <c r="C2135" s="17"/>
      <c r="D2135" s="17"/>
      <c r="E2135" s="17"/>
      <c r="F2135" s="17"/>
      <c r="G2135" s="17"/>
      <c r="H2135" s="40"/>
      <c r="I2135" s="65"/>
    </row>
    <row r="2136" spans="1:9" ht="29.5" customHeight="1" x14ac:dyDescent="0.35">
      <c r="A2136" s="16"/>
      <c r="B2136" s="17"/>
      <c r="C2136" s="17"/>
      <c r="D2136" s="17"/>
      <c r="E2136" s="17"/>
      <c r="F2136" s="17"/>
      <c r="G2136" s="17"/>
      <c r="H2136" s="40"/>
      <c r="I2136" s="65"/>
    </row>
    <row r="2137" spans="1:9" ht="29.5" customHeight="1" x14ac:dyDescent="0.35">
      <c r="A2137" s="16"/>
      <c r="B2137" s="17"/>
      <c r="C2137" s="17"/>
      <c r="D2137" s="17"/>
      <c r="E2137" s="17"/>
      <c r="F2137" s="17"/>
      <c r="G2137" s="17"/>
      <c r="H2137" s="40"/>
      <c r="I2137" s="65"/>
    </row>
    <row r="2138" spans="1:9" ht="29.5" customHeight="1" x14ac:dyDescent="0.35">
      <c r="A2138" s="16"/>
      <c r="B2138" s="17"/>
      <c r="C2138" s="17"/>
      <c r="D2138" s="17"/>
      <c r="E2138" s="17"/>
      <c r="F2138" s="17"/>
      <c r="G2138" s="17"/>
      <c r="H2138" s="40"/>
      <c r="I2138" s="65"/>
    </row>
    <row r="2139" spans="1:9" ht="29.5" customHeight="1" x14ac:dyDescent="0.35">
      <c r="A2139" s="16"/>
      <c r="B2139" s="17"/>
      <c r="C2139" s="17"/>
      <c r="D2139" s="17"/>
      <c r="E2139" s="17"/>
      <c r="F2139" s="17"/>
      <c r="G2139" s="17"/>
      <c r="H2139" s="40"/>
      <c r="I2139" s="65"/>
    </row>
    <row r="2140" spans="1:9" ht="29.5" customHeight="1" x14ac:dyDescent="0.35">
      <c r="A2140" s="16"/>
      <c r="B2140" s="17"/>
      <c r="C2140" s="17"/>
      <c r="D2140" s="17"/>
      <c r="E2140" s="17"/>
      <c r="F2140" s="17"/>
      <c r="G2140" s="17"/>
      <c r="H2140" s="40"/>
      <c r="I2140" s="65"/>
    </row>
    <row r="2141" spans="1:9" ht="29.5" customHeight="1" x14ac:dyDescent="0.35">
      <c r="A2141" s="16"/>
      <c r="B2141" s="17"/>
      <c r="C2141" s="17"/>
      <c r="D2141" s="17"/>
      <c r="E2141" s="17"/>
      <c r="F2141" s="17"/>
      <c r="G2141" s="17"/>
      <c r="H2141" s="40"/>
      <c r="I2141" s="65"/>
    </row>
    <row r="2142" spans="1:9" ht="29.5" customHeight="1" x14ac:dyDescent="0.35">
      <c r="A2142" s="16"/>
      <c r="B2142" s="17"/>
      <c r="C2142" s="17"/>
      <c r="D2142" s="17"/>
      <c r="E2142" s="17"/>
      <c r="F2142" s="17"/>
      <c r="G2142" s="17"/>
      <c r="H2142" s="40"/>
      <c r="I2142" s="65"/>
    </row>
    <row r="2143" spans="1:9" ht="29.5" customHeight="1" x14ac:dyDescent="0.35">
      <c r="A2143" s="16"/>
      <c r="B2143" s="17"/>
      <c r="C2143" s="17"/>
      <c r="D2143" s="17"/>
      <c r="E2143" s="17"/>
      <c r="F2143" s="17"/>
      <c r="G2143" s="17"/>
      <c r="H2143" s="40"/>
      <c r="I2143" s="65"/>
    </row>
    <row r="2144" spans="1:9" ht="29.5" customHeight="1" x14ac:dyDescent="0.35">
      <c r="A2144" s="16"/>
      <c r="B2144" s="17"/>
      <c r="C2144" s="17"/>
      <c r="D2144" s="17"/>
      <c r="E2144" s="17"/>
      <c r="F2144" s="17"/>
      <c r="G2144" s="17"/>
      <c r="H2144" s="40"/>
      <c r="I2144" s="65"/>
    </row>
    <row r="2145" spans="1:9" ht="29.5" customHeight="1" x14ac:dyDescent="0.35">
      <c r="A2145" s="16"/>
      <c r="B2145" s="17"/>
      <c r="C2145" s="17"/>
      <c r="D2145" s="17"/>
      <c r="E2145" s="17"/>
      <c r="F2145" s="17"/>
      <c r="G2145" s="17"/>
      <c r="H2145" s="40"/>
      <c r="I2145" s="65"/>
    </row>
    <row r="2146" spans="1:9" ht="29.5" customHeight="1" x14ac:dyDescent="0.35">
      <c r="A2146" s="16"/>
      <c r="B2146" s="17"/>
      <c r="C2146" s="17"/>
      <c r="D2146" s="17"/>
      <c r="E2146" s="17"/>
      <c r="F2146" s="17"/>
      <c r="G2146" s="17"/>
      <c r="H2146" s="40"/>
      <c r="I2146" s="65"/>
    </row>
    <row r="2147" spans="1:9" ht="29.5" customHeight="1" x14ac:dyDescent="0.35">
      <c r="A2147" s="16"/>
      <c r="B2147" s="17"/>
      <c r="C2147" s="17"/>
      <c r="D2147" s="17"/>
      <c r="E2147" s="17"/>
      <c r="F2147" s="17"/>
      <c r="G2147" s="17"/>
      <c r="H2147" s="40"/>
      <c r="I2147" s="65"/>
    </row>
    <row r="2148" spans="1:9" ht="29.5" customHeight="1" x14ac:dyDescent="0.35">
      <c r="A2148" s="16"/>
      <c r="B2148" s="17"/>
      <c r="C2148" s="17"/>
      <c r="D2148" s="17"/>
      <c r="E2148" s="17"/>
      <c r="F2148" s="17"/>
      <c r="G2148" s="17"/>
      <c r="H2148" s="40"/>
      <c r="I2148" s="65"/>
    </row>
    <row r="2149" spans="1:9" ht="29.5" customHeight="1" x14ac:dyDescent="0.35">
      <c r="A2149" s="16"/>
      <c r="B2149" s="17"/>
      <c r="C2149" s="17"/>
      <c r="D2149" s="17"/>
      <c r="E2149" s="17"/>
      <c r="F2149" s="17"/>
      <c r="G2149" s="17"/>
      <c r="H2149" s="40"/>
      <c r="I2149" s="65"/>
    </row>
    <row r="2150" spans="1:9" ht="29.5" customHeight="1" x14ac:dyDescent="0.35">
      <c r="A2150" s="16"/>
      <c r="B2150" s="17"/>
      <c r="C2150" s="17"/>
      <c r="D2150" s="17"/>
      <c r="E2150" s="17"/>
      <c r="F2150" s="17"/>
      <c r="G2150" s="17"/>
      <c r="H2150" s="40"/>
      <c r="I2150" s="65"/>
    </row>
    <row r="2151" spans="1:9" ht="29.5" customHeight="1" x14ac:dyDescent="0.35">
      <c r="A2151" s="16"/>
      <c r="B2151" s="17"/>
      <c r="C2151" s="17"/>
      <c r="D2151" s="17"/>
      <c r="E2151" s="17"/>
      <c r="F2151" s="17"/>
      <c r="G2151" s="17"/>
      <c r="H2151" s="40"/>
      <c r="I2151" s="65"/>
    </row>
    <row r="2152" spans="1:9" ht="29.5" customHeight="1" x14ac:dyDescent="0.35">
      <c r="A2152" s="16"/>
      <c r="B2152" s="17"/>
      <c r="C2152" s="17"/>
      <c r="D2152" s="17"/>
      <c r="E2152" s="17"/>
      <c r="F2152" s="17"/>
      <c r="G2152" s="17"/>
      <c r="H2152" s="40"/>
      <c r="I2152" s="65"/>
    </row>
    <row r="2153" spans="1:9" ht="29.5" customHeight="1" x14ac:dyDescent="0.35">
      <c r="A2153" s="16"/>
      <c r="B2153" s="17"/>
      <c r="C2153" s="17"/>
      <c r="D2153" s="17"/>
      <c r="E2153" s="17"/>
      <c r="F2153" s="17"/>
      <c r="G2153" s="17"/>
      <c r="H2153" s="40"/>
      <c r="I2153" s="65"/>
    </row>
    <row r="2154" spans="1:9" ht="29.5" customHeight="1" x14ac:dyDescent="0.35">
      <c r="A2154" s="16"/>
      <c r="B2154" s="17"/>
      <c r="C2154" s="17"/>
      <c r="D2154" s="17"/>
      <c r="E2154" s="17"/>
      <c r="F2154" s="17"/>
      <c r="G2154" s="17"/>
      <c r="H2154" s="40"/>
      <c r="I2154" s="65"/>
    </row>
    <row r="2155" spans="1:9" ht="29.5" customHeight="1" x14ac:dyDescent="0.35">
      <c r="A2155" s="16"/>
      <c r="B2155" s="17"/>
      <c r="C2155" s="17"/>
      <c r="D2155" s="17"/>
      <c r="E2155" s="17"/>
      <c r="F2155" s="17"/>
      <c r="G2155" s="17"/>
      <c r="H2155" s="40"/>
      <c r="I2155" s="65"/>
    </row>
    <row r="2156" spans="1:9" ht="29.5" customHeight="1" x14ac:dyDescent="0.35">
      <c r="A2156" s="16"/>
      <c r="B2156" s="17"/>
      <c r="C2156" s="17"/>
      <c r="D2156" s="17"/>
      <c r="E2156" s="17"/>
      <c r="F2156" s="17"/>
      <c r="G2156" s="17"/>
      <c r="H2156" s="40"/>
      <c r="I2156" s="65"/>
    </row>
    <row r="2157" spans="1:9" ht="29.5" customHeight="1" x14ac:dyDescent="0.35">
      <c r="A2157" s="16"/>
      <c r="B2157" s="17"/>
      <c r="C2157" s="17"/>
      <c r="D2157" s="17"/>
      <c r="E2157" s="17"/>
      <c r="F2157" s="17"/>
      <c r="G2157" s="17"/>
      <c r="H2157" s="40"/>
      <c r="I2157" s="65"/>
    </row>
    <row r="2158" spans="1:9" ht="29.5" customHeight="1" x14ac:dyDescent="0.35">
      <c r="A2158" s="16"/>
      <c r="B2158" s="17"/>
      <c r="C2158" s="17"/>
      <c r="D2158" s="17"/>
      <c r="E2158" s="17"/>
      <c r="F2158" s="17"/>
      <c r="G2158" s="17"/>
      <c r="H2158" s="40"/>
      <c r="I2158" s="65"/>
    </row>
    <row r="2159" spans="1:9" ht="29.5" customHeight="1" x14ac:dyDescent="0.35">
      <c r="A2159" s="16"/>
      <c r="B2159" s="17"/>
      <c r="C2159" s="17"/>
      <c r="D2159" s="17"/>
      <c r="E2159" s="17"/>
      <c r="F2159" s="17"/>
      <c r="G2159" s="17"/>
      <c r="H2159" s="40"/>
      <c r="I2159" s="65"/>
    </row>
    <row r="2160" spans="1:9" ht="29.5" customHeight="1" x14ac:dyDescent="0.35">
      <c r="A2160" s="16"/>
      <c r="B2160" s="17"/>
      <c r="C2160" s="17"/>
      <c r="D2160" s="17"/>
      <c r="E2160" s="17"/>
      <c r="F2160" s="17"/>
      <c r="G2160" s="17"/>
      <c r="H2160" s="40"/>
      <c r="I2160" s="65"/>
    </row>
    <row r="2161" spans="1:9" ht="29.5" customHeight="1" x14ac:dyDescent="0.35">
      <c r="A2161" s="16"/>
      <c r="B2161" s="17"/>
      <c r="C2161" s="17"/>
      <c r="D2161" s="17"/>
      <c r="E2161" s="17"/>
      <c r="F2161" s="17"/>
      <c r="G2161" s="17"/>
      <c r="H2161" s="40"/>
      <c r="I2161" s="65"/>
    </row>
    <row r="2162" spans="1:9" ht="29.5" customHeight="1" x14ac:dyDescent="0.35">
      <c r="A2162" s="16"/>
      <c r="B2162" s="17"/>
      <c r="C2162" s="17"/>
      <c r="D2162" s="17"/>
      <c r="E2162" s="17"/>
      <c r="F2162" s="17"/>
      <c r="G2162" s="17"/>
      <c r="H2162" s="40"/>
      <c r="I2162" s="65"/>
    </row>
    <row r="2163" spans="1:9" ht="29.5" customHeight="1" x14ac:dyDescent="0.35">
      <c r="A2163" s="16"/>
      <c r="B2163" s="17"/>
      <c r="C2163" s="17"/>
      <c r="D2163" s="17"/>
      <c r="E2163" s="17"/>
      <c r="F2163" s="17"/>
      <c r="G2163" s="17"/>
      <c r="H2163" s="40"/>
      <c r="I2163" s="65"/>
    </row>
    <row r="2164" spans="1:9" ht="29.5" customHeight="1" x14ac:dyDescent="0.35">
      <c r="A2164" s="16"/>
      <c r="B2164" s="17"/>
      <c r="C2164" s="17"/>
      <c r="D2164" s="17"/>
      <c r="E2164" s="17"/>
      <c r="F2164" s="17"/>
      <c r="G2164" s="17"/>
      <c r="H2164" s="40"/>
      <c r="I2164" s="65"/>
    </row>
    <row r="2165" spans="1:9" ht="29.5" customHeight="1" x14ac:dyDescent="0.35">
      <c r="A2165" s="16"/>
      <c r="B2165" s="17"/>
      <c r="C2165" s="17"/>
      <c r="D2165" s="17"/>
      <c r="E2165" s="17"/>
      <c r="F2165" s="17"/>
      <c r="G2165" s="17"/>
      <c r="H2165" s="40"/>
      <c r="I2165" s="65"/>
    </row>
    <row r="2166" spans="1:9" ht="29.5" customHeight="1" x14ac:dyDescent="0.35">
      <c r="A2166" s="16"/>
      <c r="B2166" s="17"/>
      <c r="C2166" s="17"/>
      <c r="D2166" s="17"/>
      <c r="E2166" s="17"/>
      <c r="F2166" s="17"/>
      <c r="G2166" s="17"/>
      <c r="H2166" s="40"/>
      <c r="I2166" s="65"/>
    </row>
    <row r="2167" spans="1:9" ht="29.5" customHeight="1" x14ac:dyDescent="0.35">
      <c r="A2167" s="16"/>
      <c r="B2167" s="17"/>
      <c r="C2167" s="17"/>
      <c r="D2167" s="17"/>
      <c r="E2167" s="17"/>
      <c r="F2167" s="17"/>
      <c r="G2167" s="17"/>
      <c r="H2167" s="40"/>
      <c r="I2167" s="65"/>
    </row>
    <row r="2168" spans="1:9" ht="29.5" customHeight="1" x14ac:dyDescent="0.35">
      <c r="A2168" s="16"/>
      <c r="B2168" s="17"/>
      <c r="C2168" s="17"/>
      <c r="D2168" s="17"/>
      <c r="E2168" s="17"/>
      <c r="F2168" s="17"/>
      <c r="G2168" s="17"/>
      <c r="H2168" s="40"/>
      <c r="I2168" s="65"/>
    </row>
    <row r="2169" spans="1:9" ht="29.5" customHeight="1" x14ac:dyDescent="0.35">
      <c r="A2169" s="16"/>
      <c r="B2169" s="17"/>
      <c r="C2169" s="17"/>
      <c r="D2169" s="17"/>
      <c r="E2169" s="17"/>
      <c r="F2169" s="17"/>
      <c r="G2169" s="17"/>
      <c r="H2169" s="40"/>
      <c r="I2169" s="65"/>
    </row>
    <row r="2170" spans="1:9" ht="29.5" customHeight="1" x14ac:dyDescent="0.35">
      <c r="A2170" s="16"/>
      <c r="B2170" s="17"/>
      <c r="C2170" s="17"/>
      <c r="D2170" s="17"/>
      <c r="E2170" s="17"/>
      <c r="F2170" s="17"/>
      <c r="G2170" s="17"/>
      <c r="H2170" s="40"/>
      <c r="I2170" s="65"/>
    </row>
    <row r="2171" spans="1:9" ht="29.5" customHeight="1" x14ac:dyDescent="0.35">
      <c r="A2171" s="16"/>
      <c r="B2171" s="17"/>
      <c r="C2171" s="17"/>
      <c r="D2171" s="17"/>
      <c r="E2171" s="17"/>
      <c r="F2171" s="17"/>
      <c r="G2171" s="17"/>
      <c r="H2171" s="40"/>
      <c r="I2171" s="65"/>
    </row>
    <row r="2172" spans="1:9" ht="29.5" customHeight="1" x14ac:dyDescent="0.35">
      <c r="A2172" s="16"/>
      <c r="B2172" s="17"/>
      <c r="C2172" s="17"/>
      <c r="D2172" s="17"/>
      <c r="E2172" s="17"/>
      <c r="F2172" s="17"/>
      <c r="G2172" s="17"/>
      <c r="H2172" s="40"/>
      <c r="I2172" s="65"/>
    </row>
    <row r="2173" spans="1:9" ht="29.5" customHeight="1" x14ac:dyDescent="0.35">
      <c r="A2173" s="16"/>
      <c r="B2173" s="17"/>
      <c r="C2173" s="17"/>
      <c r="D2173" s="17"/>
      <c r="E2173" s="17"/>
      <c r="F2173" s="17"/>
      <c r="G2173" s="17"/>
      <c r="H2173" s="40"/>
      <c r="I2173" s="65"/>
    </row>
    <row r="2174" spans="1:9" ht="29.5" customHeight="1" x14ac:dyDescent="0.35">
      <c r="A2174" s="16"/>
      <c r="B2174" s="17"/>
      <c r="C2174" s="17"/>
      <c r="D2174" s="17"/>
      <c r="E2174" s="17"/>
      <c r="F2174" s="17"/>
      <c r="G2174" s="17"/>
      <c r="H2174" s="40"/>
      <c r="I2174" s="65"/>
    </row>
    <row r="2175" spans="1:9" ht="29.5" customHeight="1" x14ac:dyDescent="0.35">
      <c r="A2175" s="16"/>
      <c r="B2175" s="17"/>
      <c r="C2175" s="17"/>
      <c r="D2175" s="17"/>
      <c r="E2175" s="17"/>
      <c r="F2175" s="17"/>
      <c r="G2175" s="17"/>
      <c r="H2175" s="40"/>
      <c r="I2175" s="65"/>
    </row>
    <row r="2176" spans="1:9" ht="29.5" customHeight="1" x14ac:dyDescent="0.35">
      <c r="A2176" s="16"/>
      <c r="B2176" s="17"/>
      <c r="C2176" s="17"/>
      <c r="D2176" s="17"/>
      <c r="E2176" s="17"/>
      <c r="F2176" s="17"/>
      <c r="G2176" s="17"/>
      <c r="H2176" s="40"/>
      <c r="I2176" s="65"/>
    </row>
    <row r="2177" spans="1:9" ht="29.5" customHeight="1" x14ac:dyDescent="0.35">
      <c r="A2177" s="16"/>
      <c r="B2177" s="17"/>
      <c r="C2177" s="17"/>
      <c r="D2177" s="17"/>
      <c r="E2177" s="17"/>
      <c r="F2177" s="17"/>
      <c r="G2177" s="17"/>
      <c r="H2177" s="40"/>
      <c r="I2177" s="65"/>
    </row>
    <row r="2178" spans="1:9" ht="29.5" customHeight="1" x14ac:dyDescent="0.35">
      <c r="A2178" s="16"/>
      <c r="B2178" s="17"/>
      <c r="C2178" s="17"/>
      <c r="D2178" s="17"/>
      <c r="E2178" s="17"/>
      <c r="F2178" s="17"/>
      <c r="G2178" s="17"/>
      <c r="H2178" s="40"/>
      <c r="I2178" s="65"/>
    </row>
    <row r="2179" spans="1:9" ht="29.5" customHeight="1" x14ac:dyDescent="0.35">
      <c r="A2179" s="16"/>
      <c r="B2179" s="17"/>
      <c r="C2179" s="17"/>
      <c r="D2179" s="17"/>
      <c r="E2179" s="17"/>
      <c r="F2179" s="17"/>
      <c r="G2179" s="17"/>
      <c r="H2179" s="40"/>
      <c r="I2179" s="65"/>
    </row>
    <row r="2180" spans="1:9" ht="29.5" customHeight="1" x14ac:dyDescent="0.35">
      <c r="A2180" s="16"/>
      <c r="B2180" s="17"/>
      <c r="C2180" s="17"/>
      <c r="D2180" s="17"/>
      <c r="E2180" s="17"/>
      <c r="F2180" s="17"/>
      <c r="G2180" s="17"/>
      <c r="H2180" s="40"/>
      <c r="I2180" s="65"/>
    </row>
    <row r="2181" spans="1:9" ht="29.5" customHeight="1" x14ac:dyDescent="0.35">
      <c r="A2181" s="16"/>
      <c r="B2181" s="17"/>
      <c r="C2181" s="17"/>
      <c r="D2181" s="17"/>
      <c r="E2181" s="17"/>
      <c r="F2181" s="17"/>
      <c r="G2181" s="17"/>
      <c r="H2181" s="40"/>
      <c r="I2181" s="65"/>
    </row>
    <row r="2182" spans="1:9" ht="29.5" customHeight="1" x14ac:dyDescent="0.35">
      <c r="A2182" s="16"/>
      <c r="B2182" s="17"/>
      <c r="C2182" s="17"/>
      <c r="D2182" s="17"/>
      <c r="E2182" s="17"/>
      <c r="F2182" s="17"/>
      <c r="G2182" s="17"/>
      <c r="H2182" s="40"/>
      <c r="I2182" s="65"/>
    </row>
    <row r="2183" spans="1:9" ht="29.5" customHeight="1" x14ac:dyDescent="0.35">
      <c r="A2183" s="16"/>
      <c r="B2183" s="17"/>
      <c r="C2183" s="17"/>
      <c r="D2183" s="17"/>
      <c r="E2183" s="17"/>
      <c r="F2183" s="17"/>
      <c r="G2183" s="17"/>
      <c r="H2183" s="40"/>
      <c r="I2183" s="65"/>
    </row>
    <row r="2184" spans="1:9" ht="29.5" customHeight="1" x14ac:dyDescent="0.35">
      <c r="A2184" s="16"/>
      <c r="B2184" s="17"/>
      <c r="C2184" s="17"/>
      <c r="D2184" s="17"/>
      <c r="E2184" s="17"/>
      <c r="F2184" s="17"/>
      <c r="G2184" s="17"/>
      <c r="H2184" s="40"/>
      <c r="I2184" s="65"/>
    </row>
    <row r="2185" spans="1:9" ht="29.5" customHeight="1" x14ac:dyDescent="0.35">
      <c r="A2185" s="16"/>
      <c r="B2185" s="17"/>
      <c r="C2185" s="17"/>
      <c r="D2185" s="17"/>
      <c r="E2185" s="17"/>
      <c r="F2185" s="17"/>
      <c r="G2185" s="17"/>
      <c r="H2185" s="40"/>
      <c r="I2185" s="65"/>
    </row>
    <row r="2186" spans="1:9" ht="29.5" customHeight="1" x14ac:dyDescent="0.35">
      <c r="A2186" s="16"/>
      <c r="B2186" s="17"/>
      <c r="C2186" s="17"/>
      <c r="D2186" s="17"/>
      <c r="E2186" s="17"/>
      <c r="F2186" s="17"/>
      <c r="G2186" s="17"/>
      <c r="H2186" s="40"/>
      <c r="I2186" s="65"/>
    </row>
    <row r="2187" spans="1:9" ht="29.5" customHeight="1" x14ac:dyDescent="0.35">
      <c r="A2187" s="16"/>
      <c r="B2187" s="17"/>
      <c r="C2187" s="17"/>
      <c r="D2187" s="17"/>
      <c r="E2187" s="17"/>
      <c r="F2187" s="17"/>
      <c r="G2187" s="17"/>
      <c r="H2187" s="40"/>
      <c r="I2187" s="65"/>
    </row>
    <row r="2188" spans="1:9" ht="29.5" customHeight="1" x14ac:dyDescent="0.35">
      <c r="A2188" s="16"/>
      <c r="B2188" s="17"/>
      <c r="C2188" s="17"/>
      <c r="D2188" s="17"/>
      <c r="E2188" s="17"/>
      <c r="F2188" s="17"/>
      <c r="G2188" s="17"/>
      <c r="H2188" s="40"/>
      <c r="I2188" s="65"/>
    </row>
    <row r="2189" spans="1:9" ht="29.5" customHeight="1" x14ac:dyDescent="0.35">
      <c r="A2189" s="16"/>
      <c r="B2189" s="17"/>
      <c r="C2189" s="17"/>
      <c r="D2189" s="17"/>
      <c r="E2189" s="17"/>
      <c r="F2189" s="17"/>
      <c r="G2189" s="17"/>
      <c r="H2189" s="40"/>
      <c r="I2189" s="65"/>
    </row>
    <row r="2190" spans="1:9" ht="29.5" customHeight="1" x14ac:dyDescent="0.35">
      <c r="A2190" s="16"/>
      <c r="B2190" s="17"/>
      <c r="C2190" s="17"/>
      <c r="D2190" s="17"/>
      <c r="E2190" s="17"/>
      <c r="F2190" s="17"/>
      <c r="G2190" s="17"/>
      <c r="H2190" s="40"/>
      <c r="I2190" s="65"/>
    </row>
    <row r="2191" spans="1:9" ht="29.5" customHeight="1" x14ac:dyDescent="0.35">
      <c r="A2191" s="16"/>
      <c r="B2191" s="17"/>
      <c r="C2191" s="17"/>
      <c r="D2191" s="17"/>
      <c r="E2191" s="17"/>
      <c r="F2191" s="17"/>
      <c r="G2191" s="17"/>
      <c r="H2191" s="40"/>
      <c r="I2191" s="65"/>
    </row>
    <row r="2192" spans="1:9" ht="29.5" customHeight="1" x14ac:dyDescent="0.35">
      <c r="A2192" s="16"/>
      <c r="B2192" s="17"/>
      <c r="C2192" s="17"/>
      <c r="D2192" s="17"/>
      <c r="E2192" s="17"/>
      <c r="F2192" s="17"/>
      <c r="G2192" s="17"/>
      <c r="H2192" s="40"/>
      <c r="I2192" s="65"/>
    </row>
    <row r="2193" spans="1:9" ht="29.5" customHeight="1" x14ac:dyDescent="0.35">
      <c r="A2193" s="16"/>
      <c r="B2193" s="17"/>
      <c r="C2193" s="17"/>
      <c r="D2193" s="17"/>
      <c r="E2193" s="17"/>
      <c r="F2193" s="17"/>
      <c r="G2193" s="17"/>
      <c r="H2193" s="40"/>
      <c r="I2193" s="65"/>
    </row>
    <row r="2194" spans="1:9" ht="29.5" customHeight="1" x14ac:dyDescent="0.35">
      <c r="A2194" s="16"/>
      <c r="B2194" s="17"/>
      <c r="C2194" s="17"/>
      <c r="D2194" s="17"/>
      <c r="E2194" s="17"/>
      <c r="F2194" s="17"/>
      <c r="G2194" s="17"/>
      <c r="H2194" s="40"/>
      <c r="I2194" s="65"/>
    </row>
    <row r="2195" spans="1:9" ht="29.5" customHeight="1" x14ac:dyDescent="0.35">
      <c r="A2195" s="16"/>
      <c r="B2195" s="17"/>
      <c r="C2195" s="17"/>
      <c r="D2195" s="17"/>
      <c r="E2195" s="17"/>
      <c r="F2195" s="17"/>
      <c r="G2195" s="17"/>
      <c r="H2195" s="40"/>
      <c r="I2195" s="65"/>
    </row>
    <row r="2196" spans="1:9" ht="29.5" customHeight="1" x14ac:dyDescent="0.35">
      <c r="A2196" s="16"/>
      <c r="B2196" s="17"/>
      <c r="C2196" s="17"/>
      <c r="D2196" s="17"/>
      <c r="E2196" s="17"/>
      <c r="F2196" s="17"/>
      <c r="G2196" s="17"/>
      <c r="H2196" s="40"/>
      <c r="I2196" s="65"/>
    </row>
    <row r="2197" spans="1:9" ht="29.5" customHeight="1" x14ac:dyDescent="0.35">
      <c r="A2197" s="16"/>
      <c r="B2197" s="17"/>
      <c r="C2197" s="17"/>
      <c r="D2197" s="17"/>
      <c r="E2197" s="17"/>
      <c r="F2197" s="17"/>
      <c r="G2197" s="17"/>
      <c r="H2197" s="40"/>
      <c r="I2197" s="65"/>
    </row>
    <row r="2198" spans="1:9" ht="29.5" customHeight="1" x14ac:dyDescent="0.35">
      <c r="A2198" s="16"/>
      <c r="B2198" s="17"/>
      <c r="C2198" s="17"/>
      <c r="D2198" s="17"/>
      <c r="E2198" s="17"/>
      <c r="F2198" s="17"/>
      <c r="G2198" s="17"/>
      <c r="H2198" s="40"/>
      <c r="I2198" s="65"/>
    </row>
    <row r="2199" spans="1:9" ht="29.5" customHeight="1" x14ac:dyDescent="0.35">
      <c r="A2199" s="16"/>
      <c r="B2199" s="17"/>
      <c r="C2199" s="17"/>
      <c r="D2199" s="17"/>
      <c r="E2199" s="17"/>
      <c r="F2199" s="17"/>
      <c r="G2199" s="17"/>
      <c r="H2199" s="40"/>
      <c r="I2199" s="65"/>
    </row>
    <row r="2200" spans="1:9" ht="29.5" customHeight="1" x14ac:dyDescent="0.35">
      <c r="A2200" s="16"/>
      <c r="B2200" s="17"/>
      <c r="C2200" s="17"/>
      <c r="D2200" s="17"/>
      <c r="E2200" s="17"/>
      <c r="F2200" s="17"/>
      <c r="G2200" s="17"/>
      <c r="H2200" s="40"/>
      <c r="I2200" s="65"/>
    </row>
    <row r="2201" spans="1:9" ht="29.5" customHeight="1" x14ac:dyDescent="0.35">
      <c r="A2201" s="16"/>
      <c r="B2201" s="17"/>
      <c r="C2201" s="17"/>
      <c r="D2201" s="17"/>
      <c r="E2201" s="17"/>
      <c r="F2201" s="17"/>
      <c r="G2201" s="17"/>
      <c r="H2201" s="40"/>
      <c r="I2201" s="65"/>
    </row>
    <row r="2202" spans="1:9" ht="29.5" customHeight="1" x14ac:dyDescent="0.35">
      <c r="A2202" s="16"/>
      <c r="B2202" s="17"/>
      <c r="C2202" s="17"/>
      <c r="D2202" s="17"/>
      <c r="E2202" s="17"/>
      <c r="F2202" s="17"/>
      <c r="G2202" s="17"/>
      <c r="H2202" s="40"/>
      <c r="I2202" s="65"/>
    </row>
    <row r="2203" spans="1:9" ht="29.5" customHeight="1" x14ac:dyDescent="0.35">
      <c r="A2203" s="16"/>
      <c r="B2203" s="17"/>
      <c r="C2203" s="17"/>
      <c r="D2203" s="17"/>
      <c r="E2203" s="17"/>
      <c r="F2203" s="17"/>
      <c r="G2203" s="17"/>
      <c r="H2203" s="40"/>
      <c r="I2203" s="65"/>
    </row>
    <row r="2204" spans="1:9" ht="29.5" customHeight="1" x14ac:dyDescent="0.35">
      <c r="A2204" s="16"/>
      <c r="B2204" s="17"/>
      <c r="C2204" s="17"/>
      <c r="D2204" s="17"/>
      <c r="E2204" s="17"/>
      <c r="F2204" s="17"/>
      <c r="G2204" s="17"/>
      <c r="H2204" s="40"/>
      <c r="I2204" s="65"/>
    </row>
    <row r="2205" spans="1:9" ht="29.5" customHeight="1" x14ac:dyDescent="0.35">
      <c r="A2205" s="16"/>
      <c r="B2205" s="17"/>
      <c r="C2205" s="17"/>
      <c r="D2205" s="17"/>
      <c r="E2205" s="17"/>
      <c r="F2205" s="17"/>
      <c r="G2205" s="17"/>
      <c r="H2205" s="40"/>
      <c r="I2205" s="65"/>
    </row>
    <row r="2206" spans="1:9" ht="29.5" customHeight="1" x14ac:dyDescent="0.35">
      <c r="A2206" s="16"/>
      <c r="B2206" s="17"/>
      <c r="C2206" s="17"/>
      <c r="D2206" s="17"/>
      <c r="E2206" s="17"/>
      <c r="F2206" s="17"/>
      <c r="G2206" s="17"/>
      <c r="H2206" s="40"/>
      <c r="I2206" s="65"/>
    </row>
    <row r="2207" spans="1:9" ht="29.5" customHeight="1" x14ac:dyDescent="0.35">
      <c r="A2207" s="16"/>
      <c r="B2207" s="17"/>
      <c r="C2207" s="17"/>
      <c r="D2207" s="17"/>
      <c r="E2207" s="17"/>
      <c r="F2207" s="17"/>
      <c r="G2207" s="17"/>
      <c r="H2207" s="40"/>
      <c r="I2207" s="65"/>
    </row>
    <row r="2208" spans="1:9" ht="29.5" customHeight="1" x14ac:dyDescent="0.35">
      <c r="A2208" s="16"/>
      <c r="B2208" s="17"/>
      <c r="C2208" s="17"/>
      <c r="D2208" s="17"/>
      <c r="E2208" s="17"/>
      <c r="F2208" s="17"/>
      <c r="G2208" s="17"/>
      <c r="H2208" s="40"/>
      <c r="I2208" s="65"/>
    </row>
    <row r="2209" spans="1:9" ht="29.5" customHeight="1" x14ac:dyDescent="0.35">
      <c r="A2209" s="16"/>
      <c r="B2209" s="17"/>
      <c r="C2209" s="17"/>
      <c r="D2209" s="17"/>
      <c r="E2209" s="17"/>
      <c r="F2209" s="17"/>
      <c r="G2209" s="17"/>
      <c r="H2209" s="40"/>
      <c r="I2209" s="65"/>
    </row>
    <row r="2210" spans="1:9" ht="29.5" customHeight="1" x14ac:dyDescent="0.35">
      <c r="A2210" s="16"/>
      <c r="B2210" s="17"/>
      <c r="C2210" s="17"/>
      <c r="D2210" s="17"/>
      <c r="E2210" s="17"/>
      <c r="F2210" s="17"/>
      <c r="G2210" s="17"/>
      <c r="H2210" s="40"/>
      <c r="I2210" s="65"/>
    </row>
    <row r="2211" spans="1:9" ht="29.5" customHeight="1" x14ac:dyDescent="0.35">
      <c r="A2211" s="16"/>
      <c r="B2211" s="17"/>
      <c r="C2211" s="17"/>
      <c r="D2211" s="17"/>
      <c r="E2211" s="17"/>
      <c r="F2211" s="17"/>
      <c r="G2211" s="17"/>
      <c r="H2211" s="40"/>
      <c r="I2211" s="65"/>
    </row>
    <row r="2212" spans="1:9" ht="29.5" customHeight="1" x14ac:dyDescent="0.35">
      <c r="A2212" s="16"/>
      <c r="B2212" s="17"/>
      <c r="C2212" s="17"/>
      <c r="D2212" s="17"/>
      <c r="E2212" s="17"/>
      <c r="F2212" s="17"/>
      <c r="G2212" s="17"/>
      <c r="H2212" s="40"/>
      <c r="I2212" s="65"/>
    </row>
    <row r="2213" spans="1:9" ht="29.5" customHeight="1" x14ac:dyDescent="0.35">
      <c r="A2213" s="16"/>
      <c r="B2213" s="17"/>
      <c r="C2213" s="17"/>
      <c r="D2213" s="17"/>
      <c r="E2213" s="17"/>
      <c r="F2213" s="17"/>
      <c r="G2213" s="17"/>
      <c r="H2213" s="40"/>
      <c r="I2213" s="65"/>
    </row>
    <row r="2214" spans="1:9" ht="29.5" customHeight="1" x14ac:dyDescent="0.35">
      <c r="A2214" s="16"/>
      <c r="B2214" s="17"/>
      <c r="C2214" s="17"/>
      <c r="D2214" s="17"/>
      <c r="E2214" s="17"/>
      <c r="F2214" s="17"/>
      <c r="G2214" s="17"/>
      <c r="H2214" s="40"/>
      <c r="I2214" s="65"/>
    </row>
    <row r="2215" spans="1:9" ht="29.5" customHeight="1" x14ac:dyDescent="0.35">
      <c r="A2215" s="16"/>
      <c r="B2215" s="17"/>
      <c r="C2215" s="17"/>
      <c r="D2215" s="17"/>
      <c r="E2215" s="17"/>
      <c r="F2215" s="17"/>
      <c r="G2215" s="17"/>
      <c r="H2215" s="40"/>
      <c r="I2215" s="65"/>
    </row>
    <row r="2216" spans="1:9" ht="29.5" customHeight="1" x14ac:dyDescent="0.35">
      <c r="A2216" s="16"/>
      <c r="B2216" s="17"/>
      <c r="C2216" s="17"/>
      <c r="D2216" s="17"/>
      <c r="E2216" s="17"/>
      <c r="F2216" s="17"/>
      <c r="G2216" s="17"/>
      <c r="H2216" s="40"/>
      <c r="I2216" s="65"/>
    </row>
    <row r="2217" spans="1:9" ht="29.5" customHeight="1" x14ac:dyDescent="0.35">
      <c r="A2217" s="16"/>
      <c r="B2217" s="17"/>
      <c r="C2217" s="17"/>
      <c r="D2217" s="17"/>
      <c r="E2217" s="17"/>
      <c r="F2217" s="17"/>
      <c r="G2217" s="17"/>
      <c r="H2217" s="40"/>
      <c r="I2217" s="65"/>
    </row>
    <row r="2218" spans="1:9" ht="29.5" customHeight="1" x14ac:dyDescent="0.35">
      <c r="A2218" s="16"/>
      <c r="B2218" s="17"/>
      <c r="C2218" s="17"/>
      <c r="D2218" s="17"/>
      <c r="E2218" s="17"/>
      <c r="F2218" s="17"/>
      <c r="G2218" s="17"/>
      <c r="H2218" s="40"/>
      <c r="I2218" s="65"/>
    </row>
    <row r="2219" spans="1:9" ht="29.5" customHeight="1" x14ac:dyDescent="0.35">
      <c r="A2219" s="16"/>
      <c r="B2219" s="17"/>
      <c r="C2219" s="17"/>
      <c r="D2219" s="17"/>
      <c r="E2219" s="17"/>
      <c r="F2219" s="17"/>
      <c r="G2219" s="17"/>
      <c r="H2219" s="40"/>
      <c r="I2219" s="65"/>
    </row>
    <row r="2220" spans="1:9" ht="29.5" customHeight="1" x14ac:dyDescent="0.35">
      <c r="A2220" s="16"/>
      <c r="B2220" s="17"/>
      <c r="C2220" s="17"/>
      <c r="D2220" s="17"/>
      <c r="E2220" s="17"/>
      <c r="F2220" s="17"/>
      <c r="G2220" s="17"/>
      <c r="H2220" s="40"/>
      <c r="I2220" s="65"/>
    </row>
    <row r="2221" spans="1:9" ht="29.5" customHeight="1" x14ac:dyDescent="0.35">
      <c r="A2221" s="16"/>
      <c r="B2221" s="17"/>
      <c r="C2221" s="17"/>
      <c r="D2221" s="17"/>
      <c r="E2221" s="17"/>
      <c r="F2221" s="17"/>
      <c r="G2221" s="17"/>
      <c r="H2221" s="40"/>
      <c r="I2221" s="65"/>
    </row>
    <row r="2222" spans="1:9" ht="29.5" customHeight="1" x14ac:dyDescent="0.35">
      <c r="A2222" s="16"/>
      <c r="B2222" s="17"/>
      <c r="C2222" s="17"/>
      <c r="D2222" s="17"/>
      <c r="E2222" s="17"/>
      <c r="F2222" s="17"/>
      <c r="G2222" s="17"/>
      <c r="H2222" s="40"/>
      <c r="I2222" s="65"/>
    </row>
    <row r="2223" spans="1:9" ht="29.5" customHeight="1" x14ac:dyDescent="0.35">
      <c r="A2223" s="16"/>
      <c r="B2223" s="17"/>
      <c r="C2223" s="17"/>
      <c r="D2223" s="17"/>
      <c r="E2223" s="17"/>
      <c r="F2223" s="17"/>
      <c r="G2223" s="17"/>
      <c r="H2223" s="40"/>
      <c r="I2223" s="65"/>
    </row>
    <row r="2224" spans="1:9" ht="29.5" customHeight="1" x14ac:dyDescent="0.35">
      <c r="A2224" s="16"/>
      <c r="B2224" s="17"/>
      <c r="C2224" s="17"/>
      <c r="D2224" s="17"/>
      <c r="E2224" s="17"/>
      <c r="F2224" s="17"/>
      <c r="G2224" s="17"/>
      <c r="H2224" s="40"/>
      <c r="I2224" s="65"/>
    </row>
    <row r="2225" spans="1:9" ht="29.5" customHeight="1" x14ac:dyDescent="0.35">
      <c r="A2225" s="16"/>
      <c r="B2225" s="17"/>
      <c r="C2225" s="17"/>
      <c r="D2225" s="17"/>
      <c r="E2225" s="17"/>
      <c r="F2225" s="17"/>
      <c r="G2225" s="17"/>
      <c r="H2225" s="40"/>
      <c r="I2225" s="65"/>
    </row>
    <row r="2226" spans="1:9" ht="29.5" customHeight="1" x14ac:dyDescent="0.35">
      <c r="A2226" s="16"/>
      <c r="B2226" s="17"/>
      <c r="C2226" s="17"/>
      <c r="D2226" s="17"/>
      <c r="E2226" s="17"/>
      <c r="F2226" s="17"/>
      <c r="G2226" s="17"/>
      <c r="H2226" s="40"/>
      <c r="I2226" s="65"/>
    </row>
    <row r="2227" spans="1:9" ht="29.5" customHeight="1" x14ac:dyDescent="0.35">
      <c r="A2227" s="16"/>
      <c r="B2227" s="17"/>
      <c r="C2227" s="17"/>
      <c r="D2227" s="17"/>
      <c r="E2227" s="17"/>
      <c r="F2227" s="17"/>
      <c r="G2227" s="17"/>
      <c r="H2227" s="40"/>
      <c r="I2227" s="65"/>
    </row>
    <row r="2228" spans="1:9" ht="29.5" customHeight="1" x14ac:dyDescent="0.35">
      <c r="A2228" s="16"/>
      <c r="B2228" s="17"/>
      <c r="C2228" s="17"/>
      <c r="D2228" s="17"/>
      <c r="E2228" s="17"/>
      <c r="F2228" s="17"/>
      <c r="G2228" s="17"/>
      <c r="H2228" s="40"/>
      <c r="I2228" s="65"/>
    </row>
    <row r="2229" spans="1:9" ht="29.5" customHeight="1" x14ac:dyDescent="0.35">
      <c r="A2229" s="16"/>
      <c r="B2229" s="17"/>
      <c r="C2229" s="17"/>
      <c r="D2229" s="17"/>
      <c r="E2229" s="17"/>
      <c r="F2229" s="17"/>
      <c r="G2229" s="17"/>
      <c r="H2229" s="40"/>
      <c r="I2229" s="65"/>
    </row>
    <row r="2230" spans="1:9" ht="29.5" customHeight="1" x14ac:dyDescent="0.35">
      <c r="A2230" s="16"/>
      <c r="B2230" s="17"/>
      <c r="C2230" s="17"/>
      <c r="D2230" s="17"/>
      <c r="E2230" s="17"/>
      <c r="F2230" s="17"/>
      <c r="G2230" s="17"/>
      <c r="H2230" s="40"/>
      <c r="I2230" s="65"/>
    </row>
    <row r="2231" spans="1:9" ht="29.5" customHeight="1" x14ac:dyDescent="0.35">
      <c r="A2231" s="16"/>
      <c r="B2231" s="17"/>
      <c r="C2231" s="17"/>
      <c r="D2231" s="17"/>
      <c r="E2231" s="17"/>
      <c r="F2231" s="17"/>
      <c r="G2231" s="17"/>
      <c r="H2231" s="40"/>
      <c r="I2231" s="65"/>
    </row>
    <row r="2232" spans="1:9" ht="29.5" customHeight="1" x14ac:dyDescent="0.35">
      <c r="A2232" s="16"/>
      <c r="B2232" s="17"/>
      <c r="C2232" s="17"/>
      <c r="D2232" s="17"/>
      <c r="E2232" s="17"/>
      <c r="F2232" s="17"/>
      <c r="G2232" s="17"/>
      <c r="H2232" s="40"/>
      <c r="I2232" s="65"/>
    </row>
    <row r="2233" spans="1:9" ht="29.5" customHeight="1" x14ac:dyDescent="0.35">
      <c r="A2233" s="16"/>
      <c r="B2233" s="17"/>
      <c r="C2233" s="17"/>
      <c r="D2233" s="17"/>
      <c r="E2233" s="17"/>
      <c r="F2233" s="17"/>
      <c r="G2233" s="17"/>
      <c r="H2233" s="40"/>
      <c r="I2233" s="65"/>
    </row>
    <row r="2234" spans="1:9" ht="29.5" customHeight="1" x14ac:dyDescent="0.35">
      <c r="A2234" s="16"/>
      <c r="B2234" s="17"/>
      <c r="C2234" s="17"/>
      <c r="D2234" s="17"/>
      <c r="E2234" s="17"/>
      <c r="F2234" s="17"/>
      <c r="G2234" s="17"/>
      <c r="H2234" s="40"/>
      <c r="I2234" s="65"/>
    </row>
    <row r="2235" spans="1:9" ht="29.5" customHeight="1" x14ac:dyDescent="0.35">
      <c r="A2235" s="16"/>
      <c r="B2235" s="17"/>
      <c r="C2235" s="17"/>
      <c r="D2235" s="17"/>
      <c r="E2235" s="17"/>
      <c r="F2235" s="17"/>
      <c r="G2235" s="17"/>
      <c r="H2235" s="40"/>
      <c r="I2235" s="65"/>
    </row>
    <row r="2236" spans="1:9" ht="29.5" customHeight="1" x14ac:dyDescent="0.35">
      <c r="A2236" s="16"/>
      <c r="B2236" s="17"/>
      <c r="C2236" s="17"/>
      <c r="D2236" s="17"/>
      <c r="E2236" s="17"/>
      <c r="F2236" s="17"/>
      <c r="G2236" s="17"/>
      <c r="H2236" s="40"/>
      <c r="I2236" s="65"/>
    </row>
    <row r="2237" spans="1:9" ht="29.5" customHeight="1" x14ac:dyDescent="0.35">
      <c r="A2237" s="16"/>
      <c r="B2237" s="17"/>
      <c r="C2237" s="17"/>
      <c r="D2237" s="17"/>
      <c r="E2237" s="17"/>
      <c r="F2237" s="17"/>
      <c r="G2237" s="17"/>
      <c r="H2237" s="40"/>
      <c r="I2237" s="65"/>
    </row>
    <row r="2238" spans="1:9" ht="29.5" customHeight="1" x14ac:dyDescent="0.35">
      <c r="A2238" s="16"/>
      <c r="B2238" s="17"/>
      <c r="C2238" s="17"/>
      <c r="D2238" s="17"/>
      <c r="E2238" s="17"/>
      <c r="F2238" s="17"/>
      <c r="G2238" s="17"/>
      <c r="H2238" s="40"/>
      <c r="I2238" s="65"/>
    </row>
    <row r="2239" spans="1:9" ht="29.5" customHeight="1" x14ac:dyDescent="0.35">
      <c r="A2239" s="16"/>
      <c r="B2239" s="17"/>
      <c r="C2239" s="17"/>
      <c r="D2239" s="17"/>
      <c r="E2239" s="17"/>
      <c r="F2239" s="17"/>
      <c r="G2239" s="17"/>
      <c r="H2239" s="40"/>
      <c r="I2239" s="65"/>
    </row>
    <row r="2240" spans="1:9" ht="29.5" customHeight="1" x14ac:dyDescent="0.35">
      <c r="A2240" s="16"/>
      <c r="B2240" s="17"/>
      <c r="C2240" s="17"/>
      <c r="D2240" s="17"/>
      <c r="E2240" s="17"/>
      <c r="F2240" s="17"/>
      <c r="G2240" s="17"/>
      <c r="H2240" s="40"/>
      <c r="I2240" s="65"/>
    </row>
    <row r="2241" spans="1:9" ht="29.5" customHeight="1" x14ac:dyDescent="0.35">
      <c r="A2241" s="16"/>
      <c r="B2241" s="17"/>
      <c r="C2241" s="17"/>
      <c r="D2241" s="17"/>
      <c r="E2241" s="17"/>
      <c r="F2241" s="17"/>
      <c r="G2241" s="17"/>
      <c r="H2241" s="40"/>
      <c r="I2241" s="65"/>
    </row>
    <row r="2242" spans="1:9" ht="29.5" customHeight="1" x14ac:dyDescent="0.35">
      <c r="A2242" s="16"/>
      <c r="B2242" s="17"/>
      <c r="C2242" s="17"/>
      <c r="D2242" s="17"/>
      <c r="E2242" s="17"/>
      <c r="F2242" s="17"/>
      <c r="G2242" s="17"/>
      <c r="H2242" s="40"/>
      <c r="I2242" s="65"/>
    </row>
    <row r="2243" spans="1:9" ht="29.5" customHeight="1" x14ac:dyDescent="0.35">
      <c r="A2243" s="16"/>
      <c r="B2243" s="17"/>
      <c r="C2243" s="17"/>
      <c r="D2243" s="17"/>
      <c r="E2243" s="17"/>
      <c r="F2243" s="17"/>
      <c r="G2243" s="17"/>
      <c r="H2243" s="40"/>
      <c r="I2243" s="65"/>
    </row>
    <row r="2244" spans="1:9" ht="29.5" customHeight="1" x14ac:dyDescent="0.35">
      <c r="A2244" s="16"/>
      <c r="B2244" s="17"/>
      <c r="C2244" s="17"/>
      <c r="D2244" s="17"/>
      <c r="E2244" s="17"/>
      <c r="F2244" s="17"/>
      <c r="G2244" s="17"/>
      <c r="H2244" s="40"/>
      <c r="I2244" s="65"/>
    </row>
    <row r="2245" spans="1:9" ht="29.5" customHeight="1" x14ac:dyDescent="0.35">
      <c r="A2245" s="16"/>
      <c r="B2245" s="17"/>
      <c r="C2245" s="17"/>
      <c r="D2245" s="17"/>
      <c r="E2245" s="17"/>
      <c r="F2245" s="17"/>
      <c r="G2245" s="17"/>
      <c r="H2245" s="40"/>
      <c r="I2245" s="65"/>
    </row>
    <row r="2246" spans="1:9" ht="29.5" customHeight="1" x14ac:dyDescent="0.35">
      <c r="A2246" s="16"/>
      <c r="B2246" s="17"/>
      <c r="C2246" s="17"/>
      <c r="D2246" s="17"/>
      <c r="E2246" s="17"/>
      <c r="F2246" s="17"/>
      <c r="G2246" s="17"/>
      <c r="H2246" s="40"/>
      <c r="I2246" s="65"/>
    </row>
    <row r="2247" spans="1:9" ht="29.5" customHeight="1" x14ac:dyDescent="0.35">
      <c r="A2247" s="16"/>
      <c r="B2247" s="17"/>
      <c r="C2247" s="17"/>
      <c r="D2247" s="17"/>
      <c r="E2247" s="17"/>
      <c r="F2247" s="17"/>
      <c r="G2247" s="17"/>
      <c r="H2247" s="40"/>
      <c r="I2247" s="65"/>
    </row>
    <row r="2248" spans="1:9" ht="29.5" customHeight="1" x14ac:dyDescent="0.35">
      <c r="A2248" s="16"/>
      <c r="B2248" s="17"/>
      <c r="C2248" s="17"/>
      <c r="D2248" s="17"/>
      <c r="E2248" s="17"/>
      <c r="F2248" s="17"/>
      <c r="G2248" s="17"/>
      <c r="H2248" s="40"/>
      <c r="I2248" s="65"/>
    </row>
    <row r="2249" spans="1:9" ht="29.5" customHeight="1" x14ac:dyDescent="0.35">
      <c r="A2249" s="16"/>
      <c r="B2249" s="17"/>
      <c r="C2249" s="17"/>
      <c r="D2249" s="17"/>
      <c r="E2249" s="17"/>
      <c r="F2249" s="17"/>
      <c r="G2249" s="17"/>
      <c r="H2249" s="40"/>
      <c r="I2249" s="65"/>
    </row>
    <row r="2250" spans="1:9" ht="29.5" customHeight="1" x14ac:dyDescent="0.35">
      <c r="A2250" s="16"/>
      <c r="B2250" s="17"/>
      <c r="C2250" s="17"/>
      <c r="D2250" s="17"/>
      <c r="E2250" s="17"/>
      <c r="F2250" s="17"/>
      <c r="G2250" s="17"/>
      <c r="H2250" s="40"/>
      <c r="I2250" s="65"/>
    </row>
    <row r="2251" spans="1:9" ht="29.5" customHeight="1" x14ac:dyDescent="0.35">
      <c r="A2251" s="16"/>
      <c r="B2251" s="17"/>
      <c r="C2251" s="17"/>
      <c r="D2251" s="17"/>
      <c r="E2251" s="17"/>
      <c r="F2251" s="17"/>
      <c r="G2251" s="17"/>
      <c r="H2251" s="40"/>
      <c r="I2251" s="65"/>
    </row>
    <row r="2252" spans="1:9" ht="29.5" customHeight="1" x14ac:dyDescent="0.35">
      <c r="A2252" s="16"/>
      <c r="B2252" s="17"/>
      <c r="C2252" s="17"/>
      <c r="D2252" s="17"/>
      <c r="E2252" s="17"/>
      <c r="F2252" s="17"/>
      <c r="G2252" s="17"/>
      <c r="H2252" s="40"/>
      <c r="I2252" s="65"/>
    </row>
    <row r="2253" spans="1:9" ht="29.5" customHeight="1" x14ac:dyDescent="0.35">
      <c r="A2253" s="16"/>
      <c r="B2253" s="17"/>
      <c r="C2253" s="17"/>
      <c r="D2253" s="17"/>
      <c r="E2253" s="17"/>
      <c r="F2253" s="17"/>
      <c r="G2253" s="17"/>
      <c r="H2253" s="40"/>
      <c r="I2253" s="65"/>
    </row>
    <row r="2254" spans="1:9" ht="29.5" customHeight="1" x14ac:dyDescent="0.35">
      <c r="A2254" s="16"/>
      <c r="B2254" s="17"/>
      <c r="C2254" s="17"/>
      <c r="D2254" s="17"/>
      <c r="E2254" s="17"/>
      <c r="F2254" s="17"/>
      <c r="G2254" s="17"/>
      <c r="H2254" s="40"/>
      <c r="I2254" s="65"/>
    </row>
    <row r="2255" spans="1:9" ht="29.5" customHeight="1" x14ac:dyDescent="0.35">
      <c r="A2255" s="16"/>
      <c r="B2255" s="17"/>
      <c r="C2255" s="17"/>
      <c r="D2255" s="17"/>
      <c r="E2255" s="17"/>
      <c r="F2255" s="17"/>
      <c r="G2255" s="17"/>
      <c r="H2255" s="40"/>
      <c r="I2255" s="65"/>
    </row>
    <row r="2256" spans="1:9" ht="29.5" customHeight="1" x14ac:dyDescent="0.35">
      <c r="A2256" s="16"/>
      <c r="B2256" s="17"/>
      <c r="C2256" s="17"/>
      <c r="D2256" s="17"/>
      <c r="E2256" s="17"/>
      <c r="F2256" s="17"/>
      <c r="G2256" s="17"/>
      <c r="H2256" s="40"/>
      <c r="I2256" s="65"/>
    </row>
    <row r="2257" spans="1:9" ht="29.5" customHeight="1" x14ac:dyDescent="0.35">
      <c r="A2257" s="16"/>
      <c r="B2257" s="17"/>
      <c r="C2257" s="17"/>
      <c r="D2257" s="17"/>
      <c r="E2257" s="17"/>
      <c r="F2257" s="17"/>
      <c r="G2257" s="17"/>
      <c r="H2257" s="40"/>
      <c r="I2257" s="65"/>
    </row>
    <row r="2258" spans="1:9" ht="29.5" customHeight="1" x14ac:dyDescent="0.35">
      <c r="A2258" s="16"/>
      <c r="B2258" s="17"/>
      <c r="C2258" s="17"/>
      <c r="D2258" s="17"/>
      <c r="E2258" s="17"/>
      <c r="F2258" s="17"/>
      <c r="G2258" s="17"/>
      <c r="H2258" s="40"/>
      <c r="I2258" s="65"/>
    </row>
    <row r="2259" spans="1:9" ht="29.5" customHeight="1" x14ac:dyDescent="0.35">
      <c r="A2259" s="16"/>
      <c r="B2259" s="17"/>
      <c r="C2259" s="17"/>
      <c r="D2259" s="17"/>
      <c r="E2259" s="17"/>
      <c r="F2259" s="17"/>
      <c r="G2259" s="17"/>
      <c r="H2259" s="40"/>
      <c r="I2259" s="65"/>
    </row>
    <row r="2260" spans="1:9" ht="29.5" customHeight="1" x14ac:dyDescent="0.35">
      <c r="A2260" s="16"/>
      <c r="B2260" s="17"/>
      <c r="C2260" s="17"/>
      <c r="D2260" s="17"/>
      <c r="E2260" s="17"/>
      <c r="F2260" s="17"/>
      <c r="G2260" s="17"/>
      <c r="H2260" s="40"/>
      <c r="I2260" s="65"/>
    </row>
    <row r="2261" spans="1:9" ht="29.5" customHeight="1" x14ac:dyDescent="0.35">
      <c r="A2261" s="16"/>
      <c r="B2261" s="17"/>
      <c r="C2261" s="17"/>
      <c r="D2261" s="17"/>
      <c r="E2261" s="17"/>
      <c r="F2261" s="17"/>
      <c r="G2261" s="17"/>
      <c r="H2261" s="40"/>
      <c r="I2261" s="65"/>
    </row>
    <row r="2262" spans="1:9" ht="29.5" customHeight="1" x14ac:dyDescent="0.35">
      <c r="A2262" s="16"/>
      <c r="B2262" s="17"/>
      <c r="C2262" s="17"/>
      <c r="D2262" s="17"/>
      <c r="E2262" s="17"/>
      <c r="F2262" s="17"/>
      <c r="G2262" s="17"/>
      <c r="H2262" s="40"/>
      <c r="I2262" s="65"/>
    </row>
    <row r="2263" spans="1:9" ht="29.5" customHeight="1" x14ac:dyDescent="0.35">
      <c r="A2263" s="16"/>
      <c r="B2263" s="17"/>
      <c r="C2263" s="17"/>
      <c r="D2263" s="17"/>
      <c r="E2263" s="17"/>
      <c r="F2263" s="17"/>
      <c r="G2263" s="17"/>
      <c r="H2263" s="40"/>
      <c r="I2263" s="65"/>
    </row>
    <row r="2264" spans="1:9" ht="29.5" customHeight="1" x14ac:dyDescent="0.35">
      <c r="A2264" s="16"/>
      <c r="B2264" s="17"/>
      <c r="C2264" s="17"/>
      <c r="D2264" s="17"/>
      <c r="E2264" s="17"/>
      <c r="F2264" s="17"/>
      <c r="G2264" s="17"/>
      <c r="H2264" s="40"/>
      <c r="I2264" s="65"/>
    </row>
    <row r="2265" spans="1:9" ht="29.5" customHeight="1" x14ac:dyDescent="0.35">
      <c r="A2265" s="16"/>
      <c r="B2265" s="17"/>
      <c r="C2265" s="17"/>
      <c r="D2265" s="17"/>
      <c r="E2265" s="17"/>
      <c r="F2265" s="17"/>
      <c r="G2265" s="17"/>
      <c r="H2265" s="40"/>
      <c r="I2265" s="65"/>
    </row>
    <row r="2266" spans="1:9" ht="29.5" customHeight="1" x14ac:dyDescent="0.35">
      <c r="A2266" s="16"/>
      <c r="B2266" s="17"/>
      <c r="C2266" s="17"/>
      <c r="D2266" s="17"/>
      <c r="E2266" s="17"/>
      <c r="F2266" s="17"/>
      <c r="G2266" s="17"/>
      <c r="H2266" s="40"/>
      <c r="I2266" s="65"/>
    </row>
    <row r="2267" spans="1:9" ht="29.5" customHeight="1" x14ac:dyDescent="0.35">
      <c r="A2267" s="16"/>
      <c r="B2267" s="17"/>
      <c r="C2267" s="17"/>
      <c r="D2267" s="17"/>
      <c r="E2267" s="17"/>
      <c r="F2267" s="17"/>
      <c r="G2267" s="17"/>
      <c r="H2267" s="40"/>
      <c r="I2267" s="65"/>
    </row>
    <row r="2268" spans="1:9" ht="29.5" customHeight="1" x14ac:dyDescent="0.35">
      <c r="A2268" s="16"/>
      <c r="B2268" s="17"/>
      <c r="C2268" s="17"/>
      <c r="D2268" s="17"/>
      <c r="E2268" s="17"/>
      <c r="F2268" s="17"/>
      <c r="G2268" s="17"/>
      <c r="H2268" s="40"/>
      <c r="I2268" s="65"/>
    </row>
    <row r="2269" spans="1:9" ht="29.5" customHeight="1" x14ac:dyDescent="0.35">
      <c r="A2269" s="16"/>
      <c r="B2269" s="17"/>
      <c r="C2269" s="17"/>
      <c r="D2269" s="17"/>
      <c r="E2269" s="17"/>
      <c r="F2269" s="17"/>
      <c r="G2269" s="17"/>
      <c r="H2269" s="40"/>
      <c r="I2269" s="65"/>
    </row>
    <row r="2270" spans="1:9" ht="29.5" customHeight="1" x14ac:dyDescent="0.35">
      <c r="A2270" s="16"/>
      <c r="B2270" s="17"/>
      <c r="C2270" s="17"/>
      <c r="D2270" s="17"/>
      <c r="E2270" s="17"/>
      <c r="F2270" s="17"/>
      <c r="G2270" s="17"/>
      <c r="H2270" s="40"/>
      <c r="I2270" s="65"/>
    </row>
    <row r="2271" spans="1:9" ht="29.5" customHeight="1" x14ac:dyDescent="0.35">
      <c r="A2271" s="16"/>
      <c r="B2271" s="17"/>
      <c r="C2271" s="17"/>
      <c r="D2271" s="17"/>
      <c r="E2271" s="17"/>
      <c r="F2271" s="17"/>
      <c r="G2271" s="17"/>
      <c r="H2271" s="40"/>
      <c r="I2271" s="65"/>
    </row>
    <row r="2272" spans="1:9" ht="29.5" customHeight="1" x14ac:dyDescent="0.35">
      <c r="A2272" s="16"/>
      <c r="B2272" s="17"/>
      <c r="C2272" s="17"/>
      <c r="D2272" s="17"/>
      <c r="E2272" s="17"/>
      <c r="F2272" s="17"/>
      <c r="G2272" s="17"/>
      <c r="H2272" s="40"/>
      <c r="I2272" s="65"/>
    </row>
    <row r="2273" spans="1:9" ht="29.5" customHeight="1" x14ac:dyDescent="0.35">
      <c r="A2273" s="16"/>
      <c r="B2273" s="17"/>
      <c r="C2273" s="17"/>
      <c r="D2273" s="17"/>
      <c r="E2273" s="17"/>
      <c r="F2273" s="17"/>
      <c r="G2273" s="17"/>
      <c r="H2273" s="40"/>
      <c r="I2273" s="65"/>
    </row>
    <row r="2274" spans="1:9" ht="29.5" customHeight="1" x14ac:dyDescent="0.35">
      <c r="A2274" s="16"/>
      <c r="B2274" s="17"/>
      <c r="C2274" s="17"/>
      <c r="D2274" s="17"/>
      <c r="E2274" s="17"/>
      <c r="F2274" s="17"/>
      <c r="G2274" s="17"/>
      <c r="H2274" s="40"/>
      <c r="I2274" s="65"/>
    </row>
    <row r="2275" spans="1:9" ht="29.5" customHeight="1" x14ac:dyDescent="0.35">
      <c r="A2275" s="16"/>
      <c r="B2275" s="17"/>
      <c r="C2275" s="17"/>
      <c r="D2275" s="17"/>
      <c r="E2275" s="17"/>
      <c r="F2275" s="17"/>
      <c r="G2275" s="17"/>
      <c r="H2275" s="40"/>
      <c r="I2275" s="65"/>
    </row>
    <row r="2276" spans="1:9" ht="29.5" customHeight="1" x14ac:dyDescent="0.35">
      <c r="A2276" s="16"/>
      <c r="B2276" s="17"/>
      <c r="C2276" s="17"/>
      <c r="D2276" s="17"/>
      <c r="E2276" s="17"/>
      <c r="F2276" s="17"/>
      <c r="G2276" s="17"/>
      <c r="H2276" s="40"/>
      <c r="I2276" s="65"/>
    </row>
    <row r="2277" spans="1:9" ht="29.5" customHeight="1" x14ac:dyDescent="0.35">
      <c r="A2277" s="16"/>
      <c r="B2277" s="17"/>
      <c r="C2277" s="17"/>
      <c r="D2277" s="17"/>
      <c r="E2277" s="17"/>
      <c r="F2277" s="17"/>
      <c r="G2277" s="17"/>
      <c r="H2277" s="40"/>
      <c r="I2277" s="65"/>
    </row>
    <row r="2278" spans="1:9" ht="29.5" customHeight="1" x14ac:dyDescent="0.35">
      <c r="A2278" s="16"/>
      <c r="B2278" s="17"/>
      <c r="C2278" s="17"/>
      <c r="D2278" s="17"/>
      <c r="E2278" s="17"/>
      <c r="F2278" s="17"/>
      <c r="G2278" s="17"/>
      <c r="H2278" s="40"/>
      <c r="I2278" s="65"/>
    </row>
    <row r="2279" spans="1:9" ht="29.5" customHeight="1" x14ac:dyDescent="0.35">
      <c r="A2279" s="16"/>
      <c r="B2279" s="17"/>
      <c r="C2279" s="17"/>
      <c r="D2279" s="17"/>
      <c r="E2279" s="17"/>
      <c r="F2279" s="17"/>
      <c r="G2279" s="17"/>
      <c r="H2279" s="40"/>
      <c r="I2279" s="65"/>
    </row>
    <row r="2280" spans="1:9" ht="29.5" customHeight="1" x14ac:dyDescent="0.35">
      <c r="A2280" s="16"/>
      <c r="B2280" s="17"/>
      <c r="C2280" s="17"/>
      <c r="D2280" s="17"/>
      <c r="E2280" s="17"/>
      <c r="F2280" s="17"/>
      <c r="G2280" s="17"/>
      <c r="H2280" s="40"/>
      <c r="I2280" s="65"/>
    </row>
    <row r="2281" spans="1:9" ht="29.5" customHeight="1" x14ac:dyDescent="0.35">
      <c r="A2281" s="16"/>
      <c r="B2281" s="17"/>
      <c r="C2281" s="17"/>
      <c r="D2281" s="17"/>
      <c r="E2281" s="17"/>
      <c r="F2281" s="17"/>
      <c r="G2281" s="17"/>
      <c r="H2281" s="40"/>
      <c r="I2281" s="65"/>
    </row>
    <row r="2282" spans="1:9" ht="29.5" customHeight="1" x14ac:dyDescent="0.35">
      <c r="A2282" s="16"/>
      <c r="B2282" s="17"/>
      <c r="C2282" s="17"/>
      <c r="D2282" s="17"/>
      <c r="E2282" s="17"/>
      <c r="F2282" s="17"/>
      <c r="G2282" s="17"/>
      <c r="H2282" s="40"/>
      <c r="I2282" s="65"/>
    </row>
    <row r="2283" spans="1:9" ht="29.5" customHeight="1" x14ac:dyDescent="0.35">
      <c r="A2283" s="16"/>
      <c r="B2283" s="17"/>
      <c r="C2283" s="17"/>
      <c r="D2283" s="17"/>
      <c r="E2283" s="17"/>
      <c r="F2283" s="17"/>
      <c r="G2283" s="17"/>
      <c r="H2283" s="40"/>
      <c r="I2283" s="65"/>
    </row>
    <row r="2284" spans="1:9" ht="29.5" customHeight="1" x14ac:dyDescent="0.35">
      <c r="A2284" s="16"/>
      <c r="B2284" s="17"/>
      <c r="C2284" s="17"/>
      <c r="D2284" s="17"/>
      <c r="E2284" s="17"/>
      <c r="F2284" s="17"/>
      <c r="G2284" s="17"/>
      <c r="H2284" s="40"/>
      <c r="I2284" s="65"/>
    </row>
    <row r="2285" spans="1:9" ht="29.5" customHeight="1" x14ac:dyDescent="0.35">
      <c r="A2285" s="16"/>
      <c r="B2285" s="17"/>
      <c r="C2285" s="17"/>
      <c r="D2285" s="17"/>
      <c r="E2285" s="17"/>
      <c r="F2285" s="17"/>
      <c r="G2285" s="17"/>
      <c r="H2285" s="40"/>
      <c r="I2285" s="65"/>
    </row>
    <row r="2286" spans="1:9" ht="29.5" customHeight="1" x14ac:dyDescent="0.35">
      <c r="A2286" s="16"/>
      <c r="B2286" s="17"/>
      <c r="C2286" s="17"/>
      <c r="D2286" s="17"/>
      <c r="E2286" s="17"/>
      <c r="F2286" s="17"/>
      <c r="G2286" s="17"/>
      <c r="H2286" s="40"/>
      <c r="I2286" s="65"/>
    </row>
    <row r="2287" spans="1:9" ht="29.5" customHeight="1" x14ac:dyDescent="0.35">
      <c r="A2287" s="16"/>
      <c r="B2287" s="17"/>
      <c r="C2287" s="17"/>
      <c r="D2287" s="17"/>
      <c r="E2287" s="17"/>
      <c r="F2287" s="17"/>
      <c r="G2287" s="17"/>
      <c r="H2287" s="40"/>
      <c r="I2287" s="65"/>
    </row>
    <row r="2288" spans="1:9" ht="29.5" customHeight="1" x14ac:dyDescent="0.35">
      <c r="A2288" s="16"/>
      <c r="B2288" s="17"/>
      <c r="C2288" s="17"/>
      <c r="D2288" s="17"/>
      <c r="E2288" s="17"/>
      <c r="F2288" s="17"/>
      <c r="G2288" s="17"/>
      <c r="H2288" s="40"/>
      <c r="I2288" s="65"/>
    </row>
    <row r="2289" spans="1:9" ht="29.5" customHeight="1" x14ac:dyDescent="0.35">
      <c r="A2289" s="16"/>
      <c r="B2289" s="17"/>
      <c r="C2289" s="17"/>
      <c r="D2289" s="17"/>
      <c r="E2289" s="17"/>
      <c r="F2289" s="17"/>
      <c r="G2289" s="17"/>
      <c r="H2289" s="40"/>
      <c r="I2289" s="65"/>
    </row>
    <row r="2290" spans="1:9" ht="29.5" customHeight="1" x14ac:dyDescent="0.35">
      <c r="A2290" s="16"/>
      <c r="B2290" s="17"/>
      <c r="C2290" s="17"/>
      <c r="D2290" s="17"/>
      <c r="E2290" s="17"/>
      <c r="F2290" s="17"/>
      <c r="G2290" s="17"/>
      <c r="H2290" s="40"/>
      <c r="I2290" s="65"/>
    </row>
    <row r="2291" spans="1:9" ht="29.5" customHeight="1" x14ac:dyDescent="0.35">
      <c r="A2291" s="16"/>
      <c r="B2291" s="17"/>
      <c r="C2291" s="17"/>
      <c r="D2291" s="17"/>
      <c r="E2291" s="17"/>
      <c r="F2291" s="17"/>
      <c r="G2291" s="17"/>
      <c r="H2291" s="40"/>
      <c r="I2291" s="65"/>
    </row>
    <row r="2292" spans="1:9" ht="29.5" customHeight="1" x14ac:dyDescent="0.35">
      <c r="A2292" s="16"/>
      <c r="B2292" s="17"/>
      <c r="C2292" s="17"/>
      <c r="D2292" s="17"/>
      <c r="E2292" s="17"/>
      <c r="F2292" s="17"/>
      <c r="G2292" s="17"/>
      <c r="H2292" s="40"/>
      <c r="I2292" s="65"/>
    </row>
    <row r="2293" spans="1:9" ht="29.5" customHeight="1" x14ac:dyDescent="0.35">
      <c r="A2293" s="16"/>
      <c r="B2293" s="17"/>
      <c r="C2293" s="17"/>
      <c r="D2293" s="17"/>
      <c r="E2293" s="17"/>
      <c r="F2293" s="17"/>
      <c r="G2293" s="17"/>
      <c r="H2293" s="40"/>
      <c r="I2293" s="65"/>
    </row>
    <row r="2294" spans="1:9" ht="29.5" customHeight="1" x14ac:dyDescent="0.35">
      <c r="A2294" s="16"/>
      <c r="B2294" s="17"/>
      <c r="C2294" s="17"/>
      <c r="D2294" s="17"/>
      <c r="E2294" s="17"/>
      <c r="F2294" s="17"/>
      <c r="G2294" s="17"/>
      <c r="H2294" s="40"/>
      <c r="I2294" s="65"/>
    </row>
    <row r="2295" spans="1:9" ht="29.5" customHeight="1" x14ac:dyDescent="0.35">
      <c r="A2295" s="16"/>
      <c r="B2295" s="17"/>
      <c r="C2295" s="17"/>
      <c r="D2295" s="17"/>
      <c r="E2295" s="17"/>
      <c r="F2295" s="17"/>
      <c r="G2295" s="17"/>
      <c r="H2295" s="40"/>
      <c r="I2295" s="65"/>
    </row>
    <row r="2296" spans="1:9" ht="29.5" customHeight="1" x14ac:dyDescent="0.35">
      <c r="A2296" s="16"/>
      <c r="B2296" s="17"/>
      <c r="C2296" s="17"/>
      <c r="D2296" s="17"/>
      <c r="E2296" s="17"/>
      <c r="F2296" s="17"/>
      <c r="G2296" s="17"/>
      <c r="H2296" s="40"/>
      <c r="I2296" s="65"/>
    </row>
    <row r="2297" spans="1:9" ht="29.5" customHeight="1" x14ac:dyDescent="0.35">
      <c r="A2297" s="16"/>
      <c r="B2297" s="17"/>
      <c r="C2297" s="17"/>
      <c r="D2297" s="17"/>
      <c r="E2297" s="17"/>
      <c r="F2297" s="17"/>
      <c r="G2297" s="17"/>
      <c r="H2297" s="40"/>
      <c r="I2297" s="65"/>
    </row>
    <row r="2298" spans="1:9" ht="29.5" customHeight="1" x14ac:dyDescent="0.35">
      <c r="A2298" s="16"/>
      <c r="B2298" s="17"/>
      <c r="C2298" s="17"/>
      <c r="D2298" s="17"/>
      <c r="E2298" s="17"/>
      <c r="F2298" s="17"/>
      <c r="G2298" s="17"/>
      <c r="H2298" s="40"/>
      <c r="I2298" s="65"/>
    </row>
    <row r="2299" spans="1:9" ht="29.5" customHeight="1" x14ac:dyDescent="0.35">
      <c r="A2299" s="16"/>
      <c r="B2299" s="17"/>
      <c r="C2299" s="17"/>
      <c r="D2299" s="17"/>
      <c r="E2299" s="17"/>
      <c r="F2299" s="17"/>
      <c r="G2299" s="17"/>
      <c r="H2299" s="40"/>
      <c r="I2299" s="65"/>
    </row>
    <row r="2300" spans="1:9" ht="29.5" customHeight="1" x14ac:dyDescent="0.35">
      <c r="A2300" s="16"/>
      <c r="B2300" s="17"/>
      <c r="C2300" s="17"/>
      <c r="D2300" s="17"/>
      <c r="E2300" s="17"/>
      <c r="F2300" s="17"/>
      <c r="G2300" s="17"/>
      <c r="H2300" s="40"/>
      <c r="I2300" s="65"/>
    </row>
    <row r="2301" spans="1:9" ht="29.5" customHeight="1" x14ac:dyDescent="0.35">
      <c r="A2301" s="16"/>
      <c r="B2301" s="17"/>
      <c r="C2301" s="17"/>
      <c r="D2301" s="17"/>
      <c r="E2301" s="17"/>
      <c r="F2301" s="17"/>
      <c r="G2301" s="17"/>
      <c r="H2301" s="40"/>
      <c r="I2301" s="65"/>
    </row>
    <row r="2302" spans="1:9" ht="29.5" customHeight="1" x14ac:dyDescent="0.35">
      <c r="A2302" s="16"/>
      <c r="B2302" s="17"/>
      <c r="C2302" s="17"/>
      <c r="D2302" s="17"/>
      <c r="E2302" s="17"/>
      <c r="F2302" s="17"/>
      <c r="G2302" s="17"/>
      <c r="H2302" s="40"/>
      <c r="I2302" s="65"/>
    </row>
    <row r="2303" spans="1:9" ht="29.5" customHeight="1" x14ac:dyDescent="0.35">
      <c r="A2303" s="16"/>
      <c r="B2303" s="17"/>
      <c r="C2303" s="17"/>
      <c r="D2303" s="17"/>
      <c r="E2303" s="17"/>
      <c r="F2303" s="17"/>
      <c r="G2303" s="17"/>
      <c r="H2303" s="40"/>
      <c r="I2303" s="65"/>
    </row>
    <row r="2304" spans="1:9" ht="29.5" customHeight="1" x14ac:dyDescent="0.35">
      <c r="A2304" s="16"/>
      <c r="B2304" s="17"/>
      <c r="C2304" s="17"/>
      <c r="D2304" s="17"/>
      <c r="E2304" s="17"/>
      <c r="F2304" s="17"/>
      <c r="G2304" s="17"/>
      <c r="H2304" s="40"/>
      <c r="I2304" s="65"/>
    </row>
    <row r="2305" spans="1:9" ht="29.5" customHeight="1" x14ac:dyDescent="0.35">
      <c r="A2305" s="16"/>
      <c r="B2305" s="17"/>
      <c r="C2305" s="17"/>
      <c r="D2305" s="17"/>
      <c r="E2305" s="17"/>
      <c r="F2305" s="17"/>
      <c r="G2305" s="17"/>
      <c r="H2305" s="40"/>
      <c r="I2305" s="65"/>
    </row>
    <row r="2306" spans="1:9" ht="29.5" customHeight="1" x14ac:dyDescent="0.35">
      <c r="A2306" s="16"/>
      <c r="B2306" s="17"/>
      <c r="C2306" s="17"/>
      <c r="D2306" s="17"/>
      <c r="E2306" s="17"/>
      <c r="F2306" s="17"/>
      <c r="G2306" s="17"/>
      <c r="H2306" s="40"/>
      <c r="I2306" s="65"/>
    </row>
    <row r="2307" spans="1:9" ht="29.5" customHeight="1" x14ac:dyDescent="0.35">
      <c r="A2307" s="16"/>
      <c r="B2307" s="17"/>
      <c r="C2307" s="17"/>
      <c r="D2307" s="17"/>
      <c r="E2307" s="17"/>
      <c r="F2307" s="17"/>
      <c r="G2307" s="17"/>
      <c r="H2307" s="40"/>
      <c r="I2307" s="65"/>
    </row>
    <row r="2308" spans="1:9" ht="29.5" customHeight="1" x14ac:dyDescent="0.35">
      <c r="A2308" s="16"/>
      <c r="B2308" s="17"/>
      <c r="C2308" s="17"/>
      <c r="D2308" s="17"/>
      <c r="E2308" s="17"/>
      <c r="F2308" s="17"/>
      <c r="G2308" s="17"/>
      <c r="H2308" s="40"/>
      <c r="I2308" s="65"/>
    </row>
    <row r="2309" spans="1:9" ht="29.5" customHeight="1" x14ac:dyDescent="0.35">
      <c r="A2309" s="16"/>
      <c r="B2309" s="17"/>
      <c r="C2309" s="17"/>
      <c r="D2309" s="17"/>
      <c r="E2309" s="17"/>
      <c r="F2309" s="17"/>
      <c r="G2309" s="17"/>
      <c r="H2309" s="40"/>
      <c r="I2309" s="65"/>
    </row>
    <row r="2310" spans="1:9" ht="29.5" customHeight="1" x14ac:dyDescent="0.35">
      <c r="A2310" s="16"/>
      <c r="B2310" s="17"/>
      <c r="C2310" s="17"/>
      <c r="D2310" s="17"/>
      <c r="E2310" s="17"/>
      <c r="F2310" s="17"/>
      <c r="G2310" s="17"/>
      <c r="H2310" s="40"/>
      <c r="I2310" s="65"/>
    </row>
    <row r="2311" spans="1:9" ht="29.5" customHeight="1" x14ac:dyDescent="0.35">
      <c r="A2311" s="16"/>
      <c r="B2311" s="17"/>
      <c r="C2311" s="17"/>
      <c r="D2311" s="17"/>
      <c r="E2311" s="17"/>
      <c r="F2311" s="17"/>
      <c r="G2311" s="17"/>
      <c r="H2311" s="40"/>
      <c r="I2311" s="65"/>
    </row>
    <row r="2312" spans="1:9" ht="29.5" customHeight="1" x14ac:dyDescent="0.35">
      <c r="A2312" s="16"/>
      <c r="B2312" s="17"/>
      <c r="C2312" s="17"/>
      <c r="D2312" s="17"/>
      <c r="E2312" s="17"/>
      <c r="F2312" s="17"/>
      <c r="G2312" s="17"/>
      <c r="H2312" s="40"/>
      <c r="I2312" s="65"/>
    </row>
    <row r="2313" spans="1:9" ht="29.5" customHeight="1" x14ac:dyDescent="0.35">
      <c r="A2313" s="16"/>
      <c r="B2313" s="17"/>
      <c r="C2313" s="17"/>
      <c r="D2313" s="17"/>
      <c r="E2313" s="17"/>
      <c r="F2313" s="17"/>
      <c r="G2313" s="17"/>
      <c r="H2313" s="40"/>
      <c r="I2313" s="65"/>
    </row>
    <row r="2314" spans="1:9" ht="29.5" customHeight="1" x14ac:dyDescent="0.35">
      <c r="A2314" s="16"/>
      <c r="B2314" s="17"/>
      <c r="C2314" s="17"/>
      <c r="D2314" s="17"/>
      <c r="E2314" s="17"/>
      <c r="F2314" s="17"/>
      <c r="G2314" s="17"/>
      <c r="H2314" s="40"/>
      <c r="I2314" s="65"/>
    </row>
    <row r="2315" spans="1:9" ht="29.5" customHeight="1" x14ac:dyDescent="0.35">
      <c r="A2315" s="16"/>
      <c r="B2315" s="17"/>
      <c r="C2315" s="17"/>
      <c r="D2315" s="17"/>
      <c r="E2315" s="17"/>
      <c r="F2315" s="17"/>
      <c r="G2315" s="17"/>
      <c r="H2315" s="40"/>
      <c r="I2315" s="65"/>
    </row>
    <row r="2316" spans="1:9" ht="29.5" customHeight="1" x14ac:dyDescent="0.35">
      <c r="A2316" s="16"/>
      <c r="B2316" s="17"/>
      <c r="C2316" s="17"/>
      <c r="D2316" s="17"/>
      <c r="E2316" s="17"/>
      <c r="F2316" s="17"/>
      <c r="G2316" s="17"/>
      <c r="H2316" s="40"/>
      <c r="I2316" s="65"/>
    </row>
    <row r="2317" spans="1:9" ht="29.5" customHeight="1" x14ac:dyDescent="0.35">
      <c r="A2317" s="16"/>
      <c r="B2317" s="17"/>
      <c r="C2317" s="17"/>
      <c r="D2317" s="17"/>
      <c r="E2317" s="17"/>
      <c r="F2317" s="17"/>
      <c r="G2317" s="17"/>
      <c r="H2317" s="40"/>
      <c r="I2317" s="65"/>
    </row>
    <row r="2318" spans="1:9" ht="29.5" customHeight="1" x14ac:dyDescent="0.35">
      <c r="A2318" s="16"/>
      <c r="B2318" s="17"/>
      <c r="C2318" s="17"/>
      <c r="D2318" s="17"/>
      <c r="E2318" s="17"/>
      <c r="F2318" s="17"/>
      <c r="G2318" s="17"/>
      <c r="H2318" s="40"/>
      <c r="I2318" s="65"/>
    </row>
    <row r="2319" spans="1:9" ht="29.5" customHeight="1" x14ac:dyDescent="0.35">
      <c r="A2319" s="16"/>
      <c r="B2319" s="17"/>
      <c r="C2319" s="17"/>
      <c r="D2319" s="17"/>
      <c r="E2319" s="17"/>
      <c r="F2319" s="17"/>
      <c r="G2319" s="17"/>
      <c r="H2319" s="40"/>
      <c r="I2319" s="65"/>
    </row>
    <row r="2320" spans="1:9" ht="29.5" customHeight="1" x14ac:dyDescent="0.35">
      <c r="A2320" s="16"/>
      <c r="B2320" s="17"/>
      <c r="C2320" s="17"/>
      <c r="D2320" s="17"/>
      <c r="E2320" s="17"/>
      <c r="F2320" s="17"/>
      <c r="G2320" s="17"/>
      <c r="H2320" s="40"/>
      <c r="I2320" s="65"/>
    </row>
    <row r="2321" spans="1:9" ht="29.5" customHeight="1" x14ac:dyDescent="0.35">
      <c r="A2321" s="16"/>
      <c r="B2321" s="17"/>
      <c r="C2321" s="17"/>
      <c r="D2321" s="17"/>
      <c r="E2321" s="17"/>
      <c r="F2321" s="17"/>
      <c r="G2321" s="17"/>
      <c r="H2321" s="40"/>
      <c r="I2321" s="65"/>
    </row>
    <row r="2322" spans="1:9" ht="29.5" customHeight="1" x14ac:dyDescent="0.35">
      <c r="A2322" s="16"/>
      <c r="B2322" s="17"/>
      <c r="C2322" s="17"/>
      <c r="D2322" s="17"/>
      <c r="E2322" s="17"/>
      <c r="F2322" s="17"/>
      <c r="G2322" s="17"/>
      <c r="H2322" s="40"/>
      <c r="I2322" s="65"/>
    </row>
    <row r="2323" spans="1:9" ht="29.5" customHeight="1" x14ac:dyDescent="0.35">
      <c r="A2323" s="16"/>
      <c r="B2323" s="17"/>
      <c r="C2323" s="17"/>
      <c r="D2323" s="17"/>
      <c r="E2323" s="17"/>
      <c r="F2323" s="17"/>
      <c r="G2323" s="17"/>
      <c r="H2323" s="40"/>
      <c r="I2323" s="65"/>
    </row>
    <row r="2324" spans="1:9" ht="29.5" customHeight="1" x14ac:dyDescent="0.35">
      <c r="A2324" s="16"/>
      <c r="B2324" s="17"/>
      <c r="C2324" s="17"/>
      <c r="D2324" s="17"/>
      <c r="E2324" s="17"/>
      <c r="F2324" s="17"/>
      <c r="G2324" s="17"/>
      <c r="H2324" s="40"/>
      <c r="I2324" s="65"/>
    </row>
    <row r="2325" spans="1:9" ht="29.5" customHeight="1" x14ac:dyDescent="0.35">
      <c r="A2325" s="16"/>
      <c r="B2325" s="17"/>
      <c r="C2325" s="17"/>
      <c r="D2325" s="17"/>
      <c r="E2325" s="17"/>
      <c r="F2325" s="17"/>
      <c r="G2325" s="17"/>
      <c r="H2325" s="40"/>
      <c r="I2325" s="65"/>
    </row>
    <row r="2326" spans="1:9" ht="29.5" customHeight="1" x14ac:dyDescent="0.35">
      <c r="A2326" s="16"/>
      <c r="B2326" s="17"/>
      <c r="C2326" s="17"/>
      <c r="D2326" s="17"/>
      <c r="E2326" s="17"/>
      <c r="F2326" s="17"/>
      <c r="G2326" s="17"/>
      <c r="H2326" s="40"/>
      <c r="I2326" s="65"/>
    </row>
    <row r="2327" spans="1:9" ht="29.5" customHeight="1" x14ac:dyDescent="0.35">
      <c r="A2327" s="16"/>
      <c r="B2327" s="17"/>
      <c r="C2327" s="17"/>
      <c r="D2327" s="17"/>
      <c r="E2327" s="17"/>
      <c r="F2327" s="17"/>
      <c r="G2327" s="17"/>
      <c r="H2327" s="40"/>
      <c r="I2327" s="65"/>
    </row>
    <row r="2328" spans="1:9" ht="29.5" customHeight="1" x14ac:dyDescent="0.35">
      <c r="A2328" s="16"/>
      <c r="B2328" s="17"/>
      <c r="C2328" s="17"/>
      <c r="D2328" s="17"/>
      <c r="E2328" s="17"/>
      <c r="F2328" s="17"/>
      <c r="G2328" s="17"/>
      <c r="H2328" s="40"/>
      <c r="I2328" s="65"/>
    </row>
    <row r="2329" spans="1:9" ht="29.5" customHeight="1" x14ac:dyDescent="0.35">
      <c r="A2329" s="16"/>
      <c r="B2329" s="17"/>
      <c r="C2329" s="17"/>
      <c r="D2329" s="17"/>
      <c r="E2329" s="17"/>
      <c r="F2329" s="17"/>
      <c r="G2329" s="17"/>
      <c r="H2329" s="40"/>
      <c r="I2329" s="65"/>
    </row>
    <row r="2330" spans="1:9" ht="29.5" customHeight="1" x14ac:dyDescent="0.35">
      <c r="A2330" s="16"/>
      <c r="B2330" s="17"/>
      <c r="C2330" s="17"/>
      <c r="D2330" s="17"/>
      <c r="E2330" s="17"/>
      <c r="F2330" s="17"/>
      <c r="G2330" s="17"/>
      <c r="H2330" s="40"/>
      <c r="I2330" s="65"/>
    </row>
    <row r="2331" spans="1:9" ht="29.5" customHeight="1" x14ac:dyDescent="0.35">
      <c r="A2331" s="16"/>
      <c r="B2331" s="17"/>
      <c r="C2331" s="17"/>
      <c r="D2331" s="17"/>
      <c r="E2331" s="17"/>
      <c r="F2331" s="17"/>
      <c r="G2331" s="17"/>
      <c r="H2331" s="40"/>
      <c r="I2331" s="65"/>
    </row>
    <row r="2332" spans="1:9" ht="29.5" customHeight="1" x14ac:dyDescent="0.35">
      <c r="A2332" s="16"/>
      <c r="B2332" s="17"/>
      <c r="C2332" s="17"/>
      <c r="D2332" s="17"/>
      <c r="E2332" s="17"/>
      <c r="F2332" s="17"/>
      <c r="G2332" s="17"/>
      <c r="H2332" s="40"/>
      <c r="I2332" s="65"/>
    </row>
    <row r="2333" spans="1:9" ht="29.5" customHeight="1" x14ac:dyDescent="0.35">
      <c r="A2333" s="16"/>
      <c r="B2333" s="17"/>
      <c r="C2333" s="17"/>
      <c r="D2333" s="17"/>
      <c r="E2333" s="17"/>
      <c r="F2333" s="17"/>
      <c r="G2333" s="17"/>
      <c r="H2333" s="40"/>
      <c r="I2333" s="65"/>
    </row>
    <row r="2334" spans="1:9" ht="29.5" customHeight="1" x14ac:dyDescent="0.35">
      <c r="A2334" s="16"/>
      <c r="B2334" s="17"/>
      <c r="C2334" s="17"/>
      <c r="D2334" s="17"/>
      <c r="E2334" s="17"/>
      <c r="F2334" s="17"/>
      <c r="G2334" s="17"/>
      <c r="H2334" s="40"/>
      <c r="I2334" s="65"/>
    </row>
    <row r="2335" spans="1:9" ht="29.5" customHeight="1" x14ac:dyDescent="0.35">
      <c r="A2335" s="16"/>
      <c r="B2335" s="17"/>
      <c r="C2335" s="17"/>
      <c r="D2335" s="17"/>
      <c r="E2335" s="17"/>
      <c r="F2335" s="17"/>
      <c r="G2335" s="17"/>
      <c r="H2335" s="40"/>
      <c r="I2335" s="65"/>
    </row>
    <row r="2336" spans="1:9" ht="29.5" customHeight="1" x14ac:dyDescent="0.35">
      <c r="A2336" s="16"/>
      <c r="B2336" s="17"/>
      <c r="C2336" s="17"/>
      <c r="D2336" s="17"/>
      <c r="E2336" s="17"/>
      <c r="F2336" s="17"/>
      <c r="G2336" s="17"/>
      <c r="H2336" s="40"/>
      <c r="I2336" s="65"/>
    </row>
    <row r="2337" spans="1:9" ht="29.5" customHeight="1" x14ac:dyDescent="0.35">
      <c r="A2337" s="16"/>
      <c r="B2337" s="17"/>
      <c r="C2337" s="17"/>
      <c r="D2337" s="17"/>
      <c r="E2337" s="17"/>
      <c r="F2337" s="17"/>
      <c r="G2337" s="17"/>
      <c r="H2337" s="40"/>
      <c r="I2337" s="65"/>
    </row>
    <row r="2338" spans="1:9" ht="29.5" customHeight="1" x14ac:dyDescent="0.35">
      <c r="A2338" s="16"/>
      <c r="B2338" s="17"/>
      <c r="C2338" s="17"/>
      <c r="D2338" s="17"/>
      <c r="E2338" s="17"/>
      <c r="F2338" s="17"/>
      <c r="G2338" s="17"/>
      <c r="H2338" s="40"/>
      <c r="I2338" s="65"/>
    </row>
    <row r="2339" spans="1:9" ht="29.5" customHeight="1" x14ac:dyDescent="0.35">
      <c r="A2339" s="16"/>
      <c r="B2339" s="17"/>
      <c r="C2339" s="17"/>
      <c r="D2339" s="17"/>
      <c r="E2339" s="17"/>
      <c r="F2339" s="17"/>
      <c r="G2339" s="17"/>
      <c r="H2339" s="40"/>
      <c r="I2339" s="65"/>
    </row>
    <row r="2340" spans="1:9" ht="29.5" customHeight="1" x14ac:dyDescent="0.35">
      <c r="A2340" s="16"/>
      <c r="B2340" s="17"/>
      <c r="C2340" s="17"/>
      <c r="D2340" s="17"/>
      <c r="E2340" s="17"/>
      <c r="F2340" s="17"/>
      <c r="G2340" s="17"/>
      <c r="H2340" s="40"/>
      <c r="I2340" s="65"/>
    </row>
    <row r="2341" spans="1:9" ht="29.5" customHeight="1" x14ac:dyDescent="0.35">
      <c r="A2341" s="16"/>
      <c r="B2341" s="17"/>
      <c r="C2341" s="17"/>
      <c r="D2341" s="17"/>
      <c r="E2341" s="17"/>
      <c r="F2341" s="17"/>
      <c r="G2341" s="17"/>
      <c r="H2341" s="40"/>
      <c r="I2341" s="65"/>
    </row>
    <row r="2342" spans="1:9" ht="29.5" customHeight="1" x14ac:dyDescent="0.35">
      <c r="A2342" s="16"/>
      <c r="B2342" s="17"/>
      <c r="C2342" s="17"/>
      <c r="D2342" s="17"/>
      <c r="E2342" s="17"/>
      <c r="F2342" s="17"/>
      <c r="G2342" s="17"/>
      <c r="H2342" s="40"/>
      <c r="I2342" s="65"/>
    </row>
    <row r="2343" spans="1:9" ht="29.5" customHeight="1" x14ac:dyDescent="0.35">
      <c r="A2343" s="16"/>
      <c r="B2343" s="17"/>
      <c r="C2343" s="17"/>
      <c r="D2343" s="17"/>
      <c r="E2343" s="17"/>
      <c r="F2343" s="17"/>
      <c r="G2343" s="17"/>
      <c r="H2343" s="40"/>
      <c r="I2343" s="65"/>
    </row>
    <row r="2344" spans="1:9" ht="29.5" customHeight="1" x14ac:dyDescent="0.35">
      <c r="A2344" s="16"/>
      <c r="B2344" s="17"/>
      <c r="C2344" s="17"/>
      <c r="D2344" s="17"/>
      <c r="E2344" s="17"/>
      <c r="F2344" s="17"/>
      <c r="G2344" s="17"/>
      <c r="H2344" s="40"/>
      <c r="I2344" s="65"/>
    </row>
    <row r="2345" spans="1:9" ht="29.5" customHeight="1" x14ac:dyDescent="0.35">
      <c r="A2345" s="16"/>
      <c r="B2345" s="17"/>
      <c r="C2345" s="17"/>
      <c r="D2345" s="17"/>
      <c r="E2345" s="17"/>
      <c r="F2345" s="17"/>
      <c r="G2345" s="17"/>
      <c r="H2345" s="40"/>
      <c r="I2345" s="65"/>
    </row>
    <row r="2346" spans="1:9" ht="29.5" customHeight="1" x14ac:dyDescent="0.35">
      <c r="A2346" s="16"/>
      <c r="B2346" s="17"/>
      <c r="C2346" s="17"/>
      <c r="D2346" s="17"/>
      <c r="E2346" s="17"/>
      <c r="F2346" s="17"/>
      <c r="G2346" s="17"/>
      <c r="H2346" s="40"/>
      <c r="I2346" s="65"/>
    </row>
    <row r="2347" spans="1:9" ht="29.5" customHeight="1" x14ac:dyDescent="0.35">
      <c r="A2347" s="16"/>
      <c r="B2347" s="17"/>
      <c r="C2347" s="17"/>
      <c r="D2347" s="17"/>
      <c r="E2347" s="17"/>
      <c r="F2347" s="17"/>
      <c r="G2347" s="17"/>
      <c r="H2347" s="40"/>
      <c r="I2347" s="65"/>
    </row>
    <row r="2348" spans="1:9" ht="29.5" customHeight="1" x14ac:dyDescent="0.35">
      <c r="A2348" s="16"/>
      <c r="B2348" s="17"/>
      <c r="C2348" s="17"/>
      <c r="D2348" s="17"/>
      <c r="E2348" s="17"/>
      <c r="F2348" s="17"/>
      <c r="G2348" s="17"/>
      <c r="H2348" s="40"/>
      <c r="I2348" s="65"/>
    </row>
    <row r="2349" spans="1:9" ht="29.5" customHeight="1" x14ac:dyDescent="0.35">
      <c r="A2349" s="16"/>
      <c r="B2349" s="17"/>
      <c r="C2349" s="17"/>
      <c r="D2349" s="17"/>
      <c r="E2349" s="17"/>
      <c r="F2349" s="17"/>
      <c r="G2349" s="17"/>
      <c r="H2349" s="40"/>
      <c r="I2349" s="65"/>
    </row>
    <row r="2350" spans="1:9" ht="29.5" customHeight="1" x14ac:dyDescent="0.35">
      <c r="A2350" s="16"/>
      <c r="B2350" s="17"/>
      <c r="C2350" s="17"/>
      <c r="D2350" s="17"/>
      <c r="E2350" s="17"/>
      <c r="F2350" s="17"/>
      <c r="G2350" s="17"/>
      <c r="H2350" s="40"/>
      <c r="I2350" s="65"/>
    </row>
    <row r="2351" spans="1:9" ht="29.5" customHeight="1" x14ac:dyDescent="0.35">
      <c r="A2351" s="16"/>
      <c r="B2351" s="17"/>
      <c r="C2351" s="17"/>
      <c r="D2351" s="17"/>
      <c r="E2351" s="17"/>
      <c r="F2351" s="17"/>
      <c r="G2351" s="17"/>
      <c r="H2351" s="40"/>
      <c r="I2351" s="65"/>
    </row>
    <row r="2352" spans="1:9" ht="29.5" customHeight="1" x14ac:dyDescent="0.35">
      <c r="A2352" s="16"/>
      <c r="B2352" s="17"/>
      <c r="C2352" s="17"/>
      <c r="D2352" s="17"/>
      <c r="E2352" s="17"/>
      <c r="F2352" s="17"/>
      <c r="G2352" s="17"/>
      <c r="H2352" s="40"/>
      <c r="I2352" s="65"/>
    </row>
    <row r="2353" spans="1:9" ht="29.5" customHeight="1" x14ac:dyDescent="0.35">
      <c r="A2353" s="16"/>
      <c r="B2353" s="17"/>
      <c r="C2353" s="17"/>
      <c r="D2353" s="17"/>
      <c r="E2353" s="17"/>
      <c r="F2353" s="17"/>
      <c r="G2353" s="17"/>
      <c r="H2353" s="40"/>
      <c r="I2353" s="65"/>
    </row>
    <row r="2354" spans="1:9" ht="29.5" customHeight="1" x14ac:dyDescent="0.35">
      <c r="A2354" s="16"/>
      <c r="B2354" s="17"/>
      <c r="C2354" s="17"/>
      <c r="D2354" s="17"/>
      <c r="E2354" s="17"/>
      <c r="F2354" s="17"/>
      <c r="G2354" s="17"/>
      <c r="H2354" s="40"/>
      <c r="I2354" s="65"/>
    </row>
    <row r="2355" spans="1:9" ht="29.5" customHeight="1" x14ac:dyDescent="0.35">
      <c r="A2355" s="16"/>
      <c r="B2355" s="17"/>
      <c r="C2355" s="17"/>
      <c r="D2355" s="17"/>
      <c r="E2355" s="17"/>
      <c r="F2355" s="17"/>
      <c r="G2355" s="17"/>
      <c r="H2355" s="40"/>
      <c r="I2355" s="65"/>
    </row>
    <row r="2356" spans="1:9" ht="29.5" customHeight="1" x14ac:dyDescent="0.35">
      <c r="A2356" s="16"/>
      <c r="B2356" s="17"/>
      <c r="C2356" s="17"/>
      <c r="D2356" s="17"/>
      <c r="E2356" s="17"/>
      <c r="F2356" s="17"/>
      <c r="G2356" s="17"/>
      <c r="H2356" s="40"/>
      <c r="I2356" s="65"/>
    </row>
    <row r="2357" spans="1:9" ht="29.5" customHeight="1" x14ac:dyDescent="0.35">
      <c r="A2357" s="16"/>
      <c r="B2357" s="17"/>
      <c r="C2357" s="17"/>
      <c r="D2357" s="17"/>
      <c r="E2357" s="17"/>
      <c r="F2357" s="17"/>
      <c r="G2357" s="17"/>
      <c r="H2357" s="40"/>
      <c r="I2357" s="65"/>
    </row>
    <row r="2358" spans="1:9" ht="29.5" customHeight="1" x14ac:dyDescent="0.35">
      <c r="A2358" s="16"/>
      <c r="B2358" s="17"/>
      <c r="C2358" s="17"/>
      <c r="D2358" s="17"/>
      <c r="E2358" s="17"/>
      <c r="F2358" s="17"/>
      <c r="G2358" s="17"/>
      <c r="H2358" s="40"/>
      <c r="I2358" s="65"/>
    </row>
    <row r="2359" spans="1:9" ht="29.5" customHeight="1" x14ac:dyDescent="0.35">
      <c r="A2359" s="16"/>
      <c r="B2359" s="17"/>
      <c r="C2359" s="17"/>
      <c r="D2359" s="17"/>
      <c r="E2359" s="17"/>
      <c r="F2359" s="17"/>
      <c r="G2359" s="17"/>
      <c r="H2359" s="40"/>
      <c r="I2359" s="65"/>
    </row>
    <row r="2360" spans="1:9" ht="29.5" customHeight="1" x14ac:dyDescent="0.35">
      <c r="A2360" s="16"/>
      <c r="B2360" s="17"/>
      <c r="C2360" s="17"/>
      <c r="D2360" s="17"/>
      <c r="E2360" s="17"/>
      <c r="F2360" s="17"/>
      <c r="G2360" s="17"/>
      <c r="H2360" s="40"/>
      <c r="I2360" s="65"/>
    </row>
    <row r="2361" spans="1:9" ht="29.5" customHeight="1" x14ac:dyDescent="0.35">
      <c r="A2361" s="16"/>
      <c r="B2361" s="17"/>
      <c r="C2361" s="17"/>
      <c r="D2361" s="17"/>
      <c r="E2361" s="17"/>
      <c r="F2361" s="17"/>
      <c r="G2361" s="17"/>
      <c r="H2361" s="40"/>
      <c r="I2361" s="65"/>
    </row>
    <row r="2362" spans="1:9" ht="29.5" customHeight="1" x14ac:dyDescent="0.35">
      <c r="A2362" s="16"/>
      <c r="B2362" s="17"/>
      <c r="C2362" s="17"/>
      <c r="D2362" s="17"/>
      <c r="E2362" s="17"/>
      <c r="F2362" s="17"/>
      <c r="G2362" s="17"/>
      <c r="H2362" s="40"/>
      <c r="I2362" s="65"/>
    </row>
    <row r="2363" spans="1:9" ht="29.5" customHeight="1" x14ac:dyDescent="0.35">
      <c r="A2363" s="16"/>
      <c r="B2363" s="17"/>
      <c r="C2363" s="17"/>
      <c r="D2363" s="17"/>
      <c r="E2363" s="17"/>
      <c r="F2363" s="17"/>
      <c r="G2363" s="17"/>
      <c r="H2363" s="40"/>
      <c r="I2363" s="65"/>
    </row>
    <row r="2364" spans="1:9" ht="29.5" customHeight="1" x14ac:dyDescent="0.35">
      <c r="A2364" s="16"/>
      <c r="B2364" s="17"/>
      <c r="C2364" s="17"/>
      <c r="D2364" s="17"/>
      <c r="E2364" s="17"/>
      <c r="F2364" s="17"/>
      <c r="G2364" s="17"/>
      <c r="H2364" s="40"/>
      <c r="I2364" s="65"/>
    </row>
    <row r="2365" spans="1:9" ht="29.5" customHeight="1" x14ac:dyDescent="0.35">
      <c r="A2365" s="16"/>
      <c r="B2365" s="17"/>
      <c r="C2365" s="17"/>
      <c r="D2365" s="17"/>
      <c r="E2365" s="17"/>
      <c r="F2365" s="17"/>
      <c r="G2365" s="17"/>
      <c r="H2365" s="40"/>
      <c r="I2365" s="65"/>
    </row>
    <row r="2366" spans="1:9" ht="29.5" customHeight="1" x14ac:dyDescent="0.35">
      <c r="A2366" s="16"/>
      <c r="B2366" s="17"/>
      <c r="C2366" s="17"/>
      <c r="D2366" s="17"/>
      <c r="E2366" s="17"/>
      <c r="F2366" s="17"/>
      <c r="G2366" s="17"/>
      <c r="H2366" s="40"/>
      <c r="I2366" s="65"/>
    </row>
    <row r="2367" spans="1:9" ht="29.5" customHeight="1" x14ac:dyDescent="0.35">
      <c r="A2367" s="16"/>
      <c r="B2367" s="17"/>
      <c r="C2367" s="17"/>
      <c r="D2367" s="17"/>
      <c r="E2367" s="17"/>
      <c r="F2367" s="17"/>
      <c r="G2367" s="17"/>
      <c r="H2367" s="40"/>
      <c r="I2367" s="65"/>
    </row>
    <row r="2368" spans="1:9" ht="29.5" customHeight="1" x14ac:dyDescent="0.35">
      <c r="A2368" s="16"/>
      <c r="B2368" s="17"/>
      <c r="C2368" s="17"/>
      <c r="D2368" s="17"/>
      <c r="E2368" s="17"/>
      <c r="F2368" s="17"/>
      <c r="G2368" s="17"/>
      <c r="H2368" s="40"/>
      <c r="I2368" s="65"/>
    </row>
    <row r="2369" spans="1:9" ht="29.5" customHeight="1" x14ac:dyDescent="0.35">
      <c r="A2369" s="16"/>
      <c r="B2369" s="17"/>
      <c r="C2369" s="17"/>
      <c r="D2369" s="17"/>
      <c r="E2369" s="17"/>
      <c r="F2369" s="17"/>
      <c r="G2369" s="17"/>
      <c r="H2369" s="40"/>
      <c r="I2369" s="65"/>
    </row>
    <row r="2370" spans="1:9" ht="29.5" customHeight="1" x14ac:dyDescent="0.35">
      <c r="A2370" s="16"/>
      <c r="B2370" s="17"/>
      <c r="C2370" s="17"/>
      <c r="D2370" s="17"/>
      <c r="E2370" s="17"/>
      <c r="F2370" s="17"/>
      <c r="G2370" s="17"/>
      <c r="H2370" s="40"/>
      <c r="I2370" s="65"/>
    </row>
    <row r="2371" spans="1:9" ht="29.5" customHeight="1" x14ac:dyDescent="0.35">
      <c r="A2371" s="16"/>
      <c r="B2371" s="17"/>
      <c r="C2371" s="17"/>
      <c r="D2371" s="17"/>
      <c r="E2371" s="17"/>
      <c r="F2371" s="17"/>
      <c r="G2371" s="17"/>
      <c r="H2371" s="40"/>
      <c r="I2371" s="65"/>
    </row>
    <row r="2372" spans="1:9" ht="29.5" customHeight="1" x14ac:dyDescent="0.35">
      <c r="A2372" s="16"/>
      <c r="B2372" s="17"/>
      <c r="C2372" s="17"/>
      <c r="D2372" s="17"/>
      <c r="E2372" s="17"/>
      <c r="F2372" s="17"/>
      <c r="G2372" s="17"/>
      <c r="H2372" s="40"/>
      <c r="I2372" s="65"/>
    </row>
    <row r="2373" spans="1:9" ht="29.5" customHeight="1" x14ac:dyDescent="0.35">
      <c r="A2373" s="16"/>
      <c r="B2373" s="17"/>
      <c r="C2373" s="17"/>
      <c r="D2373" s="17"/>
      <c r="E2373" s="17"/>
      <c r="F2373" s="17"/>
      <c r="G2373" s="17"/>
      <c r="H2373" s="40"/>
      <c r="I2373" s="65"/>
    </row>
    <row r="2374" spans="1:9" ht="29.5" customHeight="1" x14ac:dyDescent="0.35">
      <c r="A2374" s="16"/>
      <c r="B2374" s="17"/>
      <c r="C2374" s="17"/>
      <c r="D2374" s="17"/>
      <c r="E2374" s="17"/>
      <c r="F2374" s="17"/>
      <c r="G2374" s="17"/>
      <c r="H2374" s="40"/>
      <c r="I2374" s="65"/>
    </row>
    <row r="2375" spans="1:9" ht="29.5" customHeight="1" x14ac:dyDescent="0.35">
      <c r="A2375" s="16"/>
      <c r="B2375" s="17"/>
      <c r="C2375" s="17"/>
      <c r="D2375" s="17"/>
      <c r="E2375" s="17"/>
      <c r="F2375" s="17"/>
      <c r="G2375" s="17"/>
      <c r="H2375" s="40"/>
      <c r="I2375" s="65"/>
    </row>
    <row r="2376" spans="1:9" ht="29.5" customHeight="1" x14ac:dyDescent="0.35">
      <c r="A2376" s="16"/>
      <c r="B2376" s="17"/>
      <c r="C2376" s="17"/>
      <c r="D2376" s="17"/>
      <c r="E2376" s="17"/>
      <c r="F2376" s="17"/>
      <c r="G2376" s="17"/>
      <c r="H2376" s="40"/>
      <c r="I2376" s="65"/>
    </row>
    <row r="2377" spans="1:9" ht="29.5" customHeight="1" x14ac:dyDescent="0.35">
      <c r="A2377" s="16"/>
      <c r="B2377" s="17"/>
      <c r="C2377" s="17"/>
      <c r="D2377" s="17"/>
      <c r="E2377" s="17"/>
      <c r="F2377" s="17"/>
      <c r="G2377" s="17"/>
      <c r="H2377" s="40"/>
      <c r="I2377" s="65"/>
    </row>
    <row r="2378" spans="1:9" ht="29.5" customHeight="1" x14ac:dyDescent="0.35">
      <c r="A2378" s="16"/>
      <c r="B2378" s="17"/>
      <c r="C2378" s="17"/>
      <c r="D2378" s="17"/>
      <c r="E2378" s="17"/>
      <c r="F2378" s="17"/>
      <c r="G2378" s="17"/>
      <c r="H2378" s="40"/>
      <c r="I2378" s="65"/>
    </row>
    <row r="2379" spans="1:9" ht="29.5" customHeight="1" x14ac:dyDescent="0.35">
      <c r="A2379" s="16"/>
      <c r="B2379" s="17"/>
      <c r="C2379" s="17"/>
      <c r="D2379" s="17"/>
      <c r="E2379" s="17"/>
      <c r="F2379" s="17"/>
      <c r="G2379" s="17"/>
      <c r="H2379" s="40"/>
      <c r="I2379" s="65"/>
    </row>
    <row r="2380" spans="1:9" ht="29.5" customHeight="1" x14ac:dyDescent="0.35">
      <c r="A2380" s="16"/>
      <c r="B2380" s="17"/>
      <c r="C2380" s="17"/>
      <c r="D2380" s="17"/>
      <c r="E2380" s="17"/>
      <c r="F2380" s="17"/>
      <c r="G2380" s="17"/>
      <c r="H2380" s="40"/>
      <c r="I2380" s="65"/>
    </row>
    <row r="2381" spans="1:9" ht="29.5" customHeight="1" x14ac:dyDescent="0.35">
      <c r="A2381" s="16"/>
      <c r="B2381" s="17"/>
      <c r="C2381" s="17"/>
      <c r="D2381" s="17"/>
      <c r="E2381" s="17"/>
      <c r="F2381" s="17"/>
      <c r="G2381" s="17"/>
      <c r="H2381" s="40"/>
      <c r="I2381" s="65"/>
    </row>
    <row r="2382" spans="1:9" ht="29.5" customHeight="1" x14ac:dyDescent="0.35">
      <c r="A2382" s="16"/>
      <c r="B2382" s="17"/>
      <c r="C2382" s="17"/>
      <c r="D2382" s="17"/>
      <c r="E2382" s="17"/>
      <c r="F2382" s="17"/>
      <c r="G2382" s="17"/>
      <c r="H2382" s="40"/>
      <c r="I2382" s="65"/>
    </row>
    <row r="2383" spans="1:9" ht="29.5" customHeight="1" x14ac:dyDescent="0.35">
      <c r="A2383" s="16"/>
      <c r="B2383" s="17"/>
      <c r="C2383" s="17"/>
      <c r="D2383" s="17"/>
      <c r="E2383" s="17"/>
      <c r="F2383" s="17"/>
      <c r="G2383" s="17"/>
      <c r="H2383" s="40"/>
      <c r="I2383" s="65"/>
    </row>
    <row r="2384" spans="1:9" ht="29.5" customHeight="1" x14ac:dyDescent="0.35">
      <c r="A2384" s="16"/>
      <c r="B2384" s="17"/>
      <c r="C2384" s="17"/>
      <c r="D2384" s="17"/>
      <c r="E2384" s="17"/>
      <c r="F2384" s="17"/>
      <c r="G2384" s="17"/>
      <c r="H2384" s="40"/>
      <c r="I2384" s="65"/>
    </row>
    <row r="2385" spans="1:9" ht="29.5" customHeight="1" x14ac:dyDescent="0.35">
      <c r="A2385" s="16"/>
      <c r="B2385" s="17"/>
      <c r="C2385" s="17"/>
      <c r="D2385" s="17"/>
      <c r="E2385" s="17"/>
      <c r="F2385" s="17"/>
      <c r="G2385" s="17"/>
      <c r="H2385" s="40"/>
      <c r="I2385" s="65"/>
    </row>
    <row r="2386" spans="1:9" ht="29.5" customHeight="1" x14ac:dyDescent="0.35">
      <c r="A2386" s="16"/>
      <c r="B2386" s="17"/>
      <c r="C2386" s="17"/>
      <c r="D2386" s="17"/>
      <c r="E2386" s="17"/>
      <c r="F2386" s="17"/>
      <c r="G2386" s="17"/>
      <c r="H2386" s="40"/>
      <c r="I2386" s="65"/>
    </row>
    <row r="2387" spans="1:9" ht="29.5" customHeight="1" x14ac:dyDescent="0.35">
      <c r="A2387" s="16"/>
      <c r="B2387" s="17"/>
      <c r="C2387" s="17"/>
      <c r="D2387" s="17"/>
      <c r="E2387" s="17"/>
      <c r="F2387" s="17"/>
      <c r="G2387" s="17"/>
      <c r="H2387" s="40"/>
      <c r="I2387" s="65"/>
    </row>
    <row r="2388" spans="1:9" ht="29.5" customHeight="1" x14ac:dyDescent="0.35">
      <c r="A2388" s="16"/>
      <c r="B2388" s="17"/>
      <c r="C2388" s="17"/>
      <c r="D2388" s="17"/>
      <c r="E2388" s="17"/>
      <c r="F2388" s="17"/>
      <c r="G2388" s="17"/>
      <c r="H2388" s="40"/>
      <c r="I2388" s="65"/>
    </row>
    <row r="2389" spans="1:9" ht="29.5" customHeight="1" x14ac:dyDescent="0.35">
      <c r="A2389" s="16"/>
      <c r="B2389" s="17"/>
      <c r="C2389" s="17"/>
      <c r="D2389" s="17"/>
      <c r="E2389" s="17"/>
      <c r="F2389" s="17"/>
      <c r="G2389" s="17"/>
      <c r="H2389" s="40"/>
      <c r="I2389" s="65"/>
    </row>
    <row r="2390" spans="1:9" ht="29.5" customHeight="1" x14ac:dyDescent="0.35">
      <c r="A2390" s="16"/>
      <c r="B2390" s="17"/>
      <c r="C2390" s="17"/>
      <c r="D2390" s="17"/>
      <c r="E2390" s="17"/>
      <c r="F2390" s="17"/>
      <c r="G2390" s="17"/>
      <c r="H2390" s="40"/>
      <c r="I2390" s="65"/>
    </row>
    <row r="2391" spans="1:9" ht="29.5" customHeight="1" x14ac:dyDescent="0.35">
      <c r="A2391" s="16"/>
      <c r="B2391" s="17"/>
      <c r="C2391" s="17"/>
      <c r="D2391" s="17"/>
      <c r="E2391" s="17"/>
      <c r="F2391" s="17"/>
      <c r="G2391" s="17"/>
      <c r="H2391" s="40"/>
      <c r="I2391" s="65"/>
    </row>
    <row r="2392" spans="1:9" ht="29.5" customHeight="1" x14ac:dyDescent="0.35">
      <c r="A2392" s="16"/>
      <c r="B2392" s="17"/>
      <c r="C2392" s="17"/>
      <c r="D2392" s="17"/>
      <c r="E2392" s="17"/>
      <c r="F2392" s="17"/>
      <c r="G2392" s="17"/>
      <c r="H2392" s="40"/>
      <c r="I2392" s="65"/>
    </row>
    <row r="2393" spans="1:9" ht="29.5" customHeight="1" x14ac:dyDescent="0.35">
      <c r="A2393" s="16"/>
      <c r="B2393" s="17"/>
      <c r="C2393" s="17"/>
      <c r="D2393" s="17"/>
      <c r="E2393" s="17"/>
      <c r="F2393" s="17"/>
      <c r="G2393" s="17"/>
      <c r="H2393" s="40"/>
      <c r="I2393" s="65"/>
    </row>
    <row r="2394" spans="1:9" ht="29.5" customHeight="1" x14ac:dyDescent="0.35">
      <c r="A2394" s="16"/>
      <c r="B2394" s="17"/>
      <c r="C2394" s="17"/>
      <c r="D2394" s="17"/>
      <c r="E2394" s="17"/>
      <c r="F2394" s="17"/>
      <c r="G2394" s="17"/>
      <c r="H2394" s="40"/>
      <c r="I2394" s="65"/>
    </row>
    <row r="2395" spans="1:9" ht="29.5" customHeight="1" x14ac:dyDescent="0.35">
      <c r="A2395" s="16"/>
      <c r="B2395" s="17"/>
      <c r="C2395" s="17"/>
      <c r="D2395" s="17"/>
      <c r="E2395" s="17"/>
      <c r="F2395" s="17"/>
      <c r="G2395" s="17"/>
      <c r="H2395" s="40"/>
      <c r="I2395" s="65"/>
    </row>
    <row r="2396" spans="1:9" ht="29.5" customHeight="1" x14ac:dyDescent="0.35">
      <c r="A2396" s="16"/>
      <c r="B2396" s="17"/>
      <c r="C2396" s="17"/>
      <c r="D2396" s="17"/>
      <c r="E2396" s="17"/>
      <c r="F2396" s="17"/>
      <c r="G2396" s="17"/>
      <c r="H2396" s="40"/>
      <c r="I2396" s="65"/>
    </row>
    <row r="2397" spans="1:9" ht="29.5" customHeight="1" x14ac:dyDescent="0.35">
      <c r="A2397" s="16"/>
      <c r="B2397" s="17"/>
      <c r="C2397" s="17"/>
      <c r="D2397" s="17"/>
      <c r="E2397" s="17"/>
      <c r="F2397" s="17"/>
      <c r="G2397" s="17"/>
      <c r="H2397" s="40"/>
      <c r="I2397" s="65"/>
    </row>
    <row r="2398" spans="1:9" ht="29.5" customHeight="1" x14ac:dyDescent="0.35">
      <c r="A2398" s="16"/>
      <c r="B2398" s="17"/>
      <c r="C2398" s="17"/>
      <c r="D2398" s="17"/>
      <c r="E2398" s="17"/>
      <c r="F2398" s="17"/>
      <c r="G2398" s="17"/>
      <c r="H2398" s="40"/>
      <c r="I2398" s="65"/>
    </row>
    <row r="2399" spans="1:9" ht="29.5" customHeight="1" x14ac:dyDescent="0.35">
      <c r="A2399" s="16"/>
      <c r="B2399" s="17"/>
      <c r="C2399" s="17"/>
      <c r="D2399" s="17"/>
      <c r="E2399" s="17"/>
      <c r="F2399" s="17"/>
      <c r="G2399" s="17"/>
      <c r="H2399" s="40"/>
      <c r="I2399" s="65"/>
    </row>
    <row r="2400" spans="1:9" ht="29.5" customHeight="1" x14ac:dyDescent="0.35">
      <c r="A2400" s="16"/>
      <c r="B2400" s="17"/>
      <c r="C2400" s="17"/>
      <c r="D2400" s="17"/>
      <c r="E2400" s="17"/>
      <c r="F2400" s="17"/>
      <c r="G2400" s="17"/>
      <c r="H2400" s="40"/>
      <c r="I2400" s="65"/>
    </row>
    <row r="2401" spans="1:9" ht="29.5" customHeight="1" x14ac:dyDescent="0.35">
      <c r="A2401" s="16"/>
      <c r="B2401" s="17"/>
      <c r="C2401" s="17"/>
      <c r="D2401" s="17"/>
      <c r="E2401" s="17"/>
      <c r="F2401" s="17"/>
      <c r="G2401" s="17"/>
      <c r="H2401" s="40"/>
      <c r="I2401" s="65"/>
    </row>
    <row r="2402" spans="1:9" ht="29.5" customHeight="1" x14ac:dyDescent="0.35">
      <c r="A2402" s="16"/>
      <c r="B2402" s="17"/>
      <c r="C2402" s="17"/>
      <c r="D2402" s="17"/>
      <c r="E2402" s="17"/>
      <c r="F2402" s="17"/>
      <c r="G2402" s="17"/>
      <c r="H2402" s="40"/>
      <c r="I2402" s="65"/>
    </row>
    <row r="2403" spans="1:9" ht="29.5" customHeight="1" x14ac:dyDescent="0.35">
      <c r="A2403" s="16"/>
      <c r="B2403" s="17"/>
      <c r="C2403" s="17"/>
      <c r="D2403" s="17"/>
      <c r="E2403" s="17"/>
      <c r="F2403" s="17"/>
      <c r="G2403" s="17"/>
      <c r="H2403" s="40"/>
      <c r="I2403" s="65"/>
    </row>
    <row r="2404" spans="1:9" ht="29.5" customHeight="1" x14ac:dyDescent="0.35">
      <c r="A2404" s="16"/>
      <c r="B2404" s="17"/>
      <c r="C2404" s="17"/>
      <c r="D2404" s="17"/>
      <c r="E2404" s="17"/>
      <c r="F2404" s="17"/>
      <c r="G2404" s="17"/>
      <c r="H2404" s="40"/>
      <c r="I2404" s="65"/>
    </row>
    <row r="2405" spans="1:9" ht="29.5" customHeight="1" x14ac:dyDescent="0.35">
      <c r="A2405" s="16"/>
      <c r="B2405" s="17"/>
      <c r="C2405" s="17"/>
      <c r="D2405" s="17"/>
      <c r="E2405" s="17"/>
      <c r="F2405" s="17"/>
      <c r="G2405" s="17"/>
      <c r="H2405" s="40"/>
      <c r="I2405" s="65"/>
    </row>
    <row r="2406" spans="1:9" ht="29.5" customHeight="1" x14ac:dyDescent="0.35">
      <c r="A2406" s="16"/>
      <c r="B2406" s="17"/>
      <c r="C2406" s="17"/>
      <c r="D2406" s="17"/>
      <c r="E2406" s="17"/>
      <c r="F2406" s="17"/>
      <c r="G2406" s="17"/>
      <c r="H2406" s="40"/>
      <c r="I2406" s="65"/>
    </row>
    <row r="2407" spans="1:9" ht="29.5" customHeight="1" x14ac:dyDescent="0.35">
      <c r="A2407" s="16"/>
      <c r="B2407" s="17"/>
      <c r="C2407" s="17"/>
      <c r="D2407" s="17"/>
      <c r="E2407" s="17"/>
      <c r="F2407" s="17"/>
      <c r="G2407" s="17"/>
      <c r="H2407" s="40"/>
      <c r="I2407" s="65"/>
    </row>
    <row r="2408" spans="1:9" ht="29.5" customHeight="1" x14ac:dyDescent="0.35">
      <c r="A2408" s="16"/>
      <c r="B2408" s="17"/>
      <c r="C2408" s="17"/>
      <c r="D2408" s="17"/>
      <c r="E2408" s="17"/>
      <c r="F2408" s="17"/>
      <c r="G2408" s="17"/>
      <c r="H2408" s="40"/>
      <c r="I2408" s="65"/>
    </row>
    <row r="2409" spans="1:9" ht="29.5" customHeight="1" x14ac:dyDescent="0.35">
      <c r="A2409" s="16"/>
      <c r="B2409" s="17"/>
      <c r="C2409" s="17"/>
      <c r="D2409" s="17"/>
      <c r="E2409" s="17"/>
      <c r="F2409" s="17"/>
      <c r="G2409" s="17"/>
      <c r="H2409" s="40"/>
      <c r="I2409" s="65"/>
    </row>
    <row r="2410" spans="1:9" ht="29.5" customHeight="1" x14ac:dyDescent="0.35">
      <c r="A2410" s="16"/>
      <c r="B2410" s="17"/>
      <c r="C2410" s="17"/>
      <c r="D2410" s="17"/>
      <c r="E2410" s="17"/>
      <c r="F2410" s="17"/>
      <c r="G2410" s="17"/>
      <c r="H2410" s="40"/>
      <c r="I2410" s="65"/>
    </row>
    <row r="2411" spans="1:9" ht="29.5" customHeight="1" x14ac:dyDescent="0.35">
      <c r="A2411" s="16"/>
      <c r="B2411" s="17"/>
      <c r="C2411" s="17"/>
      <c r="D2411" s="17"/>
      <c r="E2411" s="17"/>
      <c r="F2411" s="17"/>
      <c r="G2411" s="17"/>
      <c r="H2411" s="40"/>
      <c r="I2411" s="65"/>
    </row>
    <row r="2412" spans="1:9" ht="29.5" customHeight="1" x14ac:dyDescent="0.35">
      <c r="A2412" s="16"/>
      <c r="B2412" s="17"/>
      <c r="C2412" s="17"/>
      <c r="D2412" s="17"/>
      <c r="E2412" s="17"/>
      <c r="F2412" s="17"/>
      <c r="G2412" s="17"/>
      <c r="H2412" s="40"/>
      <c r="I2412" s="65"/>
    </row>
    <row r="2413" spans="1:9" ht="29.5" customHeight="1" x14ac:dyDescent="0.35">
      <c r="A2413" s="16"/>
      <c r="B2413" s="17"/>
      <c r="C2413" s="17"/>
      <c r="D2413" s="17"/>
      <c r="E2413" s="17"/>
      <c r="F2413" s="17"/>
      <c r="G2413" s="17"/>
      <c r="H2413" s="40"/>
      <c r="I2413" s="65"/>
    </row>
    <row r="2414" spans="1:9" ht="29.5" customHeight="1" x14ac:dyDescent="0.35">
      <c r="A2414" s="16"/>
      <c r="B2414" s="17"/>
      <c r="C2414" s="17"/>
      <c r="D2414" s="17"/>
      <c r="E2414" s="17"/>
      <c r="F2414" s="17"/>
      <c r="G2414" s="17"/>
      <c r="H2414" s="40"/>
      <c r="I2414" s="65"/>
    </row>
    <row r="2415" spans="1:9" ht="29.5" customHeight="1" x14ac:dyDescent="0.35">
      <c r="A2415" s="16"/>
      <c r="B2415" s="17"/>
      <c r="C2415" s="17"/>
      <c r="D2415" s="17"/>
      <c r="E2415" s="17"/>
      <c r="F2415" s="17"/>
      <c r="G2415" s="17"/>
      <c r="H2415" s="40"/>
      <c r="I2415" s="65"/>
    </row>
    <row r="2416" spans="1:9" ht="29.5" customHeight="1" x14ac:dyDescent="0.35">
      <c r="A2416" s="16"/>
      <c r="B2416" s="17"/>
      <c r="C2416" s="17"/>
      <c r="D2416" s="17"/>
      <c r="E2416" s="17"/>
      <c r="F2416" s="17"/>
      <c r="G2416" s="17"/>
      <c r="H2416" s="40"/>
      <c r="I2416" s="65"/>
    </row>
    <row r="2417" spans="1:9" ht="29.5" customHeight="1" x14ac:dyDescent="0.35">
      <c r="A2417" s="16"/>
      <c r="B2417" s="17"/>
      <c r="C2417" s="17"/>
      <c r="D2417" s="17"/>
      <c r="E2417" s="17"/>
      <c r="F2417" s="17"/>
      <c r="G2417" s="17"/>
      <c r="H2417" s="40"/>
      <c r="I2417" s="65"/>
    </row>
    <row r="2418" spans="1:9" ht="29.5" customHeight="1" x14ac:dyDescent="0.35">
      <c r="A2418" s="16"/>
      <c r="B2418" s="17"/>
      <c r="C2418" s="17"/>
      <c r="D2418" s="17"/>
      <c r="E2418" s="17"/>
      <c r="F2418" s="17"/>
      <c r="G2418" s="17"/>
      <c r="H2418" s="40"/>
      <c r="I2418" s="65"/>
    </row>
    <row r="2419" spans="1:9" ht="29.5" customHeight="1" x14ac:dyDescent="0.35">
      <c r="A2419" s="16"/>
      <c r="B2419" s="17"/>
      <c r="C2419" s="17"/>
      <c r="D2419" s="17"/>
      <c r="E2419" s="17"/>
      <c r="F2419" s="17"/>
      <c r="G2419" s="17"/>
      <c r="H2419" s="40"/>
      <c r="I2419" s="65"/>
    </row>
    <row r="2420" spans="1:9" ht="29.5" customHeight="1" x14ac:dyDescent="0.35">
      <c r="A2420" s="16"/>
      <c r="B2420" s="17"/>
      <c r="C2420" s="17"/>
      <c r="D2420" s="17"/>
      <c r="E2420" s="17"/>
      <c r="F2420" s="17"/>
      <c r="G2420" s="17"/>
      <c r="H2420" s="40"/>
      <c r="I2420" s="65"/>
    </row>
    <row r="2421" spans="1:9" ht="29.5" customHeight="1" x14ac:dyDescent="0.35">
      <c r="A2421" s="16"/>
      <c r="B2421" s="17"/>
      <c r="C2421" s="17"/>
      <c r="D2421" s="17"/>
      <c r="E2421" s="17"/>
      <c r="F2421" s="17"/>
      <c r="G2421" s="17"/>
      <c r="H2421" s="40"/>
      <c r="I2421" s="65"/>
    </row>
    <row r="2422" spans="1:9" ht="29.5" customHeight="1" x14ac:dyDescent="0.35">
      <c r="A2422" s="16"/>
      <c r="B2422" s="17"/>
      <c r="C2422" s="17"/>
      <c r="D2422" s="17"/>
      <c r="E2422" s="17"/>
      <c r="F2422" s="17"/>
      <c r="G2422" s="17"/>
      <c r="H2422" s="40"/>
      <c r="I2422" s="65"/>
    </row>
    <row r="2423" spans="1:9" ht="29.5" customHeight="1" x14ac:dyDescent="0.35">
      <c r="A2423" s="16"/>
      <c r="B2423" s="17"/>
      <c r="C2423" s="17"/>
      <c r="D2423" s="17"/>
      <c r="E2423" s="17"/>
      <c r="F2423" s="17"/>
      <c r="G2423" s="17"/>
      <c r="H2423" s="40"/>
      <c r="I2423" s="65"/>
    </row>
    <row r="2424" spans="1:9" ht="29.5" customHeight="1" x14ac:dyDescent="0.35">
      <c r="A2424" s="16"/>
      <c r="B2424" s="17"/>
      <c r="C2424" s="17"/>
      <c r="D2424" s="17"/>
      <c r="E2424" s="17"/>
      <c r="F2424" s="17"/>
      <c r="G2424" s="17"/>
      <c r="H2424" s="40"/>
      <c r="I2424" s="65"/>
    </row>
    <row r="2425" spans="1:9" ht="29.5" customHeight="1" x14ac:dyDescent="0.35">
      <c r="A2425" s="16"/>
      <c r="B2425" s="17"/>
      <c r="C2425" s="17"/>
      <c r="D2425" s="17"/>
      <c r="E2425" s="17"/>
      <c r="F2425" s="17"/>
      <c r="G2425" s="17"/>
      <c r="H2425" s="40"/>
      <c r="I2425" s="65"/>
    </row>
    <row r="2426" spans="1:9" ht="29.5" customHeight="1" x14ac:dyDescent="0.35">
      <c r="A2426" s="16"/>
      <c r="B2426" s="17"/>
      <c r="C2426" s="17"/>
      <c r="D2426" s="17"/>
      <c r="E2426" s="17"/>
      <c r="F2426" s="17"/>
      <c r="G2426" s="17"/>
      <c r="H2426" s="40"/>
      <c r="I2426" s="65"/>
    </row>
    <row r="2427" spans="1:9" ht="29.5" customHeight="1" x14ac:dyDescent="0.35">
      <c r="A2427" s="16"/>
      <c r="B2427" s="17"/>
      <c r="C2427" s="17"/>
      <c r="D2427" s="17"/>
      <c r="E2427" s="17"/>
      <c r="F2427" s="17"/>
      <c r="G2427" s="17"/>
      <c r="H2427" s="40"/>
      <c r="I2427" s="65"/>
    </row>
    <row r="2428" spans="1:9" ht="29.5" customHeight="1" x14ac:dyDescent="0.35">
      <c r="A2428" s="16"/>
      <c r="B2428" s="17"/>
      <c r="C2428" s="17"/>
      <c r="D2428" s="17"/>
      <c r="E2428" s="17"/>
      <c r="F2428" s="17"/>
      <c r="G2428" s="17"/>
      <c r="H2428" s="40"/>
      <c r="I2428" s="65"/>
    </row>
    <row r="2429" spans="1:9" ht="29.5" customHeight="1" x14ac:dyDescent="0.35">
      <c r="A2429" s="16"/>
      <c r="B2429" s="17"/>
      <c r="C2429" s="17"/>
      <c r="D2429" s="17"/>
      <c r="E2429" s="17"/>
      <c r="F2429" s="17"/>
      <c r="G2429" s="17"/>
      <c r="H2429" s="40"/>
      <c r="I2429" s="65"/>
    </row>
    <row r="2430" spans="1:9" ht="29.5" customHeight="1" x14ac:dyDescent="0.35">
      <c r="A2430" s="16"/>
      <c r="B2430" s="17"/>
      <c r="C2430" s="17"/>
      <c r="D2430" s="17"/>
      <c r="E2430" s="17"/>
      <c r="F2430" s="17"/>
      <c r="G2430" s="17"/>
      <c r="H2430" s="40"/>
      <c r="I2430" s="65"/>
    </row>
    <row r="2431" spans="1:9" ht="29.5" customHeight="1" x14ac:dyDescent="0.35">
      <c r="A2431" s="16"/>
      <c r="B2431" s="17"/>
      <c r="C2431" s="17"/>
      <c r="D2431" s="17"/>
      <c r="E2431" s="17"/>
      <c r="F2431" s="17"/>
      <c r="G2431" s="17"/>
      <c r="H2431" s="40"/>
      <c r="I2431" s="65"/>
    </row>
    <row r="2432" spans="1:9" ht="29.5" customHeight="1" x14ac:dyDescent="0.35">
      <c r="A2432" s="16"/>
      <c r="B2432" s="17"/>
      <c r="C2432" s="17"/>
      <c r="D2432" s="17"/>
      <c r="E2432" s="17"/>
      <c r="F2432" s="17"/>
      <c r="G2432" s="17"/>
      <c r="H2432" s="40"/>
      <c r="I2432" s="65"/>
    </row>
    <row r="2433" spans="1:9" ht="29.5" customHeight="1" x14ac:dyDescent="0.35">
      <c r="A2433" s="16"/>
      <c r="B2433" s="17"/>
      <c r="C2433" s="17"/>
      <c r="D2433" s="17"/>
      <c r="E2433" s="17"/>
      <c r="F2433" s="17"/>
      <c r="G2433" s="17"/>
      <c r="H2433" s="40"/>
      <c r="I2433" s="65"/>
    </row>
    <row r="2434" spans="1:9" ht="29.5" customHeight="1" x14ac:dyDescent="0.35">
      <c r="A2434" s="16"/>
      <c r="B2434" s="17"/>
      <c r="C2434" s="17"/>
      <c r="D2434" s="17"/>
      <c r="E2434" s="17"/>
      <c r="F2434" s="17"/>
      <c r="G2434" s="17"/>
      <c r="H2434" s="40"/>
      <c r="I2434" s="65"/>
    </row>
    <row r="2435" spans="1:9" ht="29.5" customHeight="1" x14ac:dyDescent="0.35">
      <c r="A2435" s="16"/>
      <c r="B2435" s="17"/>
      <c r="C2435" s="17"/>
      <c r="D2435" s="17"/>
      <c r="E2435" s="17"/>
      <c r="F2435" s="17"/>
      <c r="G2435" s="17"/>
      <c r="H2435" s="40"/>
      <c r="I2435" s="65"/>
    </row>
    <row r="2436" spans="1:9" ht="29.5" customHeight="1" x14ac:dyDescent="0.35">
      <c r="A2436" s="16"/>
      <c r="B2436" s="17"/>
      <c r="C2436" s="17"/>
      <c r="D2436" s="17"/>
      <c r="E2436" s="17"/>
      <c r="F2436" s="17"/>
      <c r="G2436" s="17"/>
      <c r="H2436" s="40"/>
      <c r="I2436" s="65"/>
    </row>
    <row r="2437" spans="1:9" ht="29.5" customHeight="1" x14ac:dyDescent="0.35">
      <c r="A2437" s="16"/>
      <c r="B2437" s="17"/>
      <c r="C2437" s="17"/>
      <c r="D2437" s="17"/>
      <c r="E2437" s="17"/>
      <c r="F2437" s="17"/>
      <c r="G2437" s="17"/>
      <c r="H2437" s="40"/>
      <c r="I2437" s="65"/>
    </row>
    <row r="2438" spans="1:9" ht="29.5" customHeight="1" x14ac:dyDescent="0.35">
      <c r="A2438" s="16"/>
      <c r="B2438" s="17"/>
      <c r="C2438" s="17"/>
      <c r="D2438" s="17"/>
      <c r="E2438" s="17"/>
      <c r="F2438" s="17"/>
      <c r="G2438" s="17"/>
      <c r="H2438" s="40"/>
      <c r="I2438" s="65"/>
    </row>
    <row r="2439" spans="1:9" ht="29.5" customHeight="1" x14ac:dyDescent="0.35">
      <c r="A2439" s="16"/>
      <c r="B2439" s="17"/>
      <c r="C2439" s="17"/>
      <c r="D2439" s="17"/>
      <c r="E2439" s="17"/>
      <c r="F2439" s="17"/>
      <c r="G2439" s="17"/>
      <c r="H2439" s="40"/>
      <c r="I2439" s="65"/>
    </row>
    <row r="2440" spans="1:9" ht="29.5" customHeight="1" x14ac:dyDescent="0.35">
      <c r="A2440" s="16"/>
      <c r="B2440" s="17"/>
      <c r="C2440" s="17"/>
      <c r="D2440" s="17"/>
      <c r="E2440" s="17"/>
      <c r="F2440" s="17"/>
      <c r="G2440" s="17"/>
      <c r="H2440" s="40"/>
      <c r="I2440" s="65"/>
    </row>
    <row r="2441" spans="1:9" ht="29.5" customHeight="1" x14ac:dyDescent="0.35">
      <c r="A2441" s="16"/>
      <c r="B2441" s="17"/>
      <c r="C2441" s="17"/>
      <c r="D2441" s="17"/>
      <c r="E2441" s="17"/>
      <c r="F2441" s="17"/>
      <c r="G2441" s="17"/>
      <c r="H2441" s="40"/>
      <c r="I2441" s="65"/>
    </row>
    <row r="2442" spans="1:9" ht="29.5" customHeight="1" x14ac:dyDescent="0.35">
      <c r="A2442" s="16"/>
      <c r="B2442" s="17"/>
      <c r="C2442" s="17"/>
      <c r="D2442" s="17"/>
      <c r="E2442" s="17"/>
      <c r="F2442" s="17"/>
      <c r="G2442" s="17"/>
      <c r="H2442" s="40"/>
      <c r="I2442" s="65"/>
    </row>
    <row r="2443" spans="1:9" ht="29.5" customHeight="1" x14ac:dyDescent="0.35">
      <c r="A2443" s="16"/>
      <c r="B2443" s="17"/>
      <c r="C2443" s="17"/>
      <c r="D2443" s="17"/>
      <c r="E2443" s="17"/>
      <c r="F2443" s="17"/>
      <c r="G2443" s="17"/>
      <c r="H2443" s="40"/>
      <c r="I2443" s="65"/>
    </row>
    <row r="2444" spans="1:9" ht="29.5" customHeight="1" x14ac:dyDescent="0.35">
      <c r="A2444" s="16"/>
      <c r="B2444" s="17"/>
      <c r="C2444" s="17"/>
      <c r="D2444" s="17"/>
      <c r="E2444" s="17"/>
      <c r="F2444" s="17"/>
      <c r="G2444" s="17"/>
      <c r="H2444" s="40"/>
      <c r="I2444" s="65"/>
    </row>
    <row r="2445" spans="1:9" ht="29.5" customHeight="1" x14ac:dyDescent="0.35">
      <c r="A2445" s="16"/>
      <c r="B2445" s="17"/>
      <c r="C2445" s="17"/>
      <c r="D2445" s="17"/>
      <c r="E2445" s="17"/>
      <c r="F2445" s="17"/>
      <c r="G2445" s="17"/>
      <c r="H2445" s="40"/>
      <c r="I2445" s="65"/>
    </row>
    <row r="2446" spans="1:9" ht="29.5" customHeight="1" x14ac:dyDescent="0.35">
      <c r="A2446" s="16"/>
      <c r="B2446" s="17"/>
      <c r="C2446" s="17"/>
      <c r="D2446" s="17"/>
      <c r="E2446" s="17"/>
      <c r="F2446" s="17"/>
      <c r="G2446" s="17"/>
      <c r="H2446" s="40"/>
      <c r="I2446" s="65"/>
    </row>
    <row r="2447" spans="1:9" ht="29.5" customHeight="1" x14ac:dyDescent="0.35">
      <c r="A2447" s="16"/>
      <c r="B2447" s="17"/>
      <c r="C2447" s="17"/>
      <c r="D2447" s="17"/>
      <c r="E2447" s="17"/>
      <c r="F2447" s="17"/>
      <c r="G2447" s="17"/>
      <c r="H2447" s="40"/>
      <c r="I2447" s="65"/>
    </row>
    <row r="2448" spans="1:9" ht="29.5" customHeight="1" x14ac:dyDescent="0.35">
      <c r="A2448" s="16"/>
      <c r="B2448" s="17"/>
      <c r="C2448" s="17"/>
      <c r="D2448" s="17"/>
      <c r="E2448" s="17"/>
      <c r="F2448" s="17"/>
      <c r="G2448" s="17"/>
      <c r="H2448" s="40"/>
      <c r="I2448" s="65"/>
    </row>
    <row r="2449" spans="1:9" ht="29.5" customHeight="1" x14ac:dyDescent="0.35">
      <c r="A2449" s="16"/>
      <c r="B2449" s="17"/>
      <c r="C2449" s="17"/>
      <c r="D2449" s="17"/>
      <c r="E2449" s="17"/>
      <c r="F2449" s="17"/>
      <c r="G2449" s="17"/>
      <c r="H2449" s="40"/>
      <c r="I2449" s="65"/>
    </row>
    <row r="2450" spans="1:9" ht="29.5" customHeight="1" x14ac:dyDescent="0.35">
      <c r="A2450" s="16"/>
      <c r="B2450" s="17"/>
      <c r="C2450" s="17"/>
      <c r="D2450" s="17"/>
      <c r="E2450" s="17"/>
      <c r="F2450" s="17"/>
      <c r="G2450" s="17"/>
      <c r="H2450" s="40"/>
      <c r="I2450" s="65"/>
    </row>
    <row r="2451" spans="1:9" ht="29.5" customHeight="1" x14ac:dyDescent="0.35">
      <c r="A2451" s="16"/>
      <c r="B2451" s="17"/>
      <c r="C2451" s="17"/>
      <c r="D2451" s="17"/>
      <c r="E2451" s="17"/>
      <c r="F2451" s="17"/>
      <c r="G2451" s="17"/>
      <c r="H2451" s="40"/>
      <c r="I2451" s="65"/>
    </row>
    <row r="2452" spans="1:9" ht="29.5" customHeight="1" x14ac:dyDescent="0.35">
      <c r="A2452" s="16"/>
      <c r="B2452" s="17"/>
      <c r="C2452" s="17"/>
      <c r="D2452" s="17"/>
      <c r="E2452" s="17"/>
      <c r="F2452" s="17"/>
      <c r="G2452" s="17"/>
      <c r="H2452" s="40"/>
      <c r="I2452" s="65"/>
    </row>
    <row r="2453" spans="1:9" ht="29.5" customHeight="1" x14ac:dyDescent="0.35">
      <c r="A2453" s="16"/>
      <c r="B2453" s="17"/>
      <c r="C2453" s="17"/>
      <c r="D2453" s="17"/>
      <c r="E2453" s="17"/>
      <c r="F2453" s="17"/>
      <c r="G2453" s="17"/>
      <c r="H2453" s="40"/>
      <c r="I2453" s="65"/>
    </row>
    <row r="2454" spans="1:9" ht="29.5" customHeight="1" x14ac:dyDescent="0.35">
      <c r="A2454" s="16"/>
      <c r="B2454" s="17"/>
      <c r="C2454" s="17"/>
      <c r="D2454" s="17"/>
      <c r="E2454" s="17"/>
      <c r="F2454" s="17"/>
      <c r="G2454" s="17"/>
      <c r="H2454" s="40"/>
      <c r="I2454" s="65"/>
    </row>
    <row r="2455" spans="1:9" ht="29.5" customHeight="1" x14ac:dyDescent="0.35">
      <c r="A2455" s="16"/>
      <c r="B2455" s="17"/>
      <c r="C2455" s="17"/>
      <c r="D2455" s="17"/>
      <c r="E2455" s="17"/>
      <c r="F2455" s="17"/>
      <c r="G2455" s="17"/>
      <c r="H2455" s="40"/>
      <c r="I2455" s="65"/>
    </row>
    <row r="2456" spans="1:9" ht="29.5" customHeight="1" x14ac:dyDescent="0.35">
      <c r="A2456" s="16"/>
      <c r="B2456" s="17"/>
      <c r="C2456" s="17"/>
      <c r="D2456" s="17"/>
      <c r="E2456" s="17"/>
      <c r="F2456" s="17"/>
      <c r="G2456" s="17"/>
      <c r="H2456" s="40"/>
      <c r="I2456" s="65"/>
    </row>
    <row r="2457" spans="1:9" ht="29.5" customHeight="1" x14ac:dyDescent="0.35">
      <c r="A2457" s="16"/>
      <c r="B2457" s="17"/>
      <c r="C2457" s="17"/>
      <c r="D2457" s="17"/>
      <c r="E2457" s="17"/>
      <c r="F2457" s="17"/>
      <c r="G2457" s="17"/>
      <c r="H2457" s="40"/>
      <c r="I2457" s="65"/>
    </row>
    <row r="2458" spans="1:9" ht="29.5" customHeight="1" x14ac:dyDescent="0.35">
      <c r="A2458" s="16"/>
      <c r="B2458" s="17"/>
      <c r="C2458" s="17"/>
      <c r="D2458" s="17"/>
      <c r="E2458" s="17"/>
      <c r="F2458" s="17"/>
      <c r="G2458" s="17"/>
      <c r="H2458" s="40"/>
      <c r="I2458" s="65"/>
    </row>
    <row r="2459" spans="1:9" ht="29.5" customHeight="1" x14ac:dyDescent="0.35">
      <c r="A2459" s="16"/>
      <c r="B2459" s="17"/>
      <c r="C2459" s="17"/>
      <c r="D2459" s="17"/>
      <c r="E2459" s="17"/>
      <c r="F2459" s="17"/>
      <c r="G2459" s="17"/>
      <c r="H2459" s="40"/>
      <c r="I2459" s="65"/>
    </row>
    <row r="2460" spans="1:9" ht="29.5" customHeight="1" x14ac:dyDescent="0.35">
      <c r="A2460" s="16"/>
      <c r="B2460" s="17"/>
      <c r="C2460" s="17"/>
      <c r="D2460" s="17"/>
      <c r="E2460" s="17"/>
      <c r="F2460" s="17"/>
      <c r="G2460" s="17"/>
      <c r="H2460" s="40"/>
      <c r="I2460" s="65"/>
    </row>
    <row r="2461" spans="1:9" ht="29.5" customHeight="1" x14ac:dyDescent="0.35">
      <c r="A2461" s="16"/>
      <c r="B2461" s="17"/>
      <c r="C2461" s="17"/>
      <c r="D2461" s="17"/>
      <c r="E2461" s="17"/>
      <c r="F2461" s="17"/>
      <c r="G2461" s="17"/>
      <c r="H2461" s="40"/>
      <c r="I2461" s="65"/>
    </row>
    <row r="2462" spans="1:9" ht="29.5" customHeight="1" x14ac:dyDescent="0.35">
      <c r="A2462" s="16"/>
      <c r="B2462" s="17"/>
      <c r="C2462" s="17"/>
      <c r="D2462" s="17"/>
      <c r="E2462" s="17"/>
      <c r="F2462" s="17"/>
      <c r="G2462" s="17"/>
      <c r="H2462" s="40"/>
      <c r="I2462" s="65"/>
    </row>
    <row r="2463" spans="1:9" ht="29.5" customHeight="1" x14ac:dyDescent="0.35">
      <c r="A2463" s="16"/>
      <c r="B2463" s="17"/>
      <c r="C2463" s="17"/>
      <c r="D2463" s="17"/>
      <c r="E2463" s="17"/>
      <c r="F2463" s="17"/>
      <c r="G2463" s="17"/>
      <c r="H2463" s="40"/>
      <c r="I2463" s="65"/>
    </row>
    <row r="2464" spans="1:9" ht="29.5" customHeight="1" x14ac:dyDescent="0.35">
      <c r="A2464" s="16"/>
      <c r="B2464" s="17"/>
      <c r="C2464" s="17"/>
      <c r="D2464" s="17"/>
      <c r="E2464" s="17"/>
      <c r="F2464" s="17"/>
      <c r="G2464" s="17"/>
      <c r="H2464" s="40"/>
      <c r="I2464" s="65"/>
    </row>
    <row r="2465" spans="1:9" ht="29.5" customHeight="1" x14ac:dyDescent="0.35">
      <c r="A2465" s="16"/>
      <c r="B2465" s="17"/>
      <c r="C2465" s="17"/>
      <c r="D2465" s="17"/>
      <c r="E2465" s="17"/>
      <c r="F2465" s="17"/>
      <c r="G2465" s="17"/>
      <c r="H2465" s="40"/>
      <c r="I2465" s="65"/>
    </row>
    <row r="2466" spans="1:9" ht="29.5" customHeight="1" x14ac:dyDescent="0.35">
      <c r="A2466" s="16"/>
      <c r="B2466" s="17"/>
      <c r="C2466" s="17"/>
      <c r="D2466" s="17"/>
      <c r="E2466" s="17"/>
      <c r="F2466" s="17"/>
      <c r="G2466" s="17"/>
      <c r="H2466" s="40"/>
      <c r="I2466" s="65"/>
    </row>
    <row r="2467" spans="1:9" ht="29.5" customHeight="1" x14ac:dyDescent="0.35">
      <c r="A2467" s="16"/>
      <c r="B2467" s="17"/>
      <c r="C2467" s="17"/>
      <c r="D2467" s="17"/>
      <c r="E2467" s="17"/>
      <c r="F2467" s="17"/>
      <c r="G2467" s="17"/>
      <c r="H2467" s="40"/>
      <c r="I2467" s="65"/>
    </row>
    <row r="2468" spans="1:9" ht="29.5" customHeight="1" x14ac:dyDescent="0.35">
      <c r="A2468" s="16"/>
      <c r="B2468" s="17"/>
      <c r="C2468" s="17"/>
      <c r="D2468" s="17"/>
      <c r="E2468" s="17"/>
      <c r="F2468" s="17"/>
      <c r="G2468" s="17"/>
      <c r="H2468" s="40"/>
      <c r="I2468" s="65"/>
    </row>
    <row r="2469" spans="1:9" ht="29.5" customHeight="1" x14ac:dyDescent="0.35">
      <c r="A2469" s="16"/>
      <c r="B2469" s="17"/>
      <c r="C2469" s="17"/>
      <c r="D2469" s="17"/>
      <c r="E2469" s="17"/>
      <c r="F2469" s="17"/>
      <c r="G2469" s="17"/>
      <c r="H2469" s="40"/>
      <c r="I2469" s="65"/>
    </row>
    <row r="2470" spans="1:9" ht="29.5" customHeight="1" x14ac:dyDescent="0.35">
      <c r="A2470" s="16"/>
      <c r="B2470" s="17"/>
      <c r="C2470" s="17"/>
      <c r="D2470" s="17"/>
      <c r="E2470" s="17"/>
      <c r="F2470" s="17"/>
      <c r="G2470" s="17"/>
      <c r="H2470" s="40"/>
      <c r="I2470" s="65"/>
    </row>
    <row r="2471" spans="1:9" ht="29.5" customHeight="1" x14ac:dyDescent="0.35">
      <c r="A2471" s="16"/>
      <c r="B2471" s="17"/>
      <c r="C2471" s="17"/>
      <c r="D2471" s="17"/>
      <c r="E2471" s="17"/>
      <c r="F2471" s="17"/>
      <c r="G2471" s="17"/>
      <c r="H2471" s="40"/>
      <c r="I2471" s="65"/>
    </row>
    <row r="2472" spans="1:9" ht="29.5" customHeight="1" x14ac:dyDescent="0.35">
      <c r="A2472" s="16"/>
      <c r="B2472" s="17"/>
      <c r="C2472" s="17"/>
      <c r="D2472" s="17"/>
      <c r="E2472" s="17"/>
      <c r="F2472" s="17"/>
      <c r="G2472" s="17"/>
      <c r="H2472" s="40"/>
      <c r="I2472" s="65"/>
    </row>
    <row r="2473" spans="1:9" ht="29.5" customHeight="1" x14ac:dyDescent="0.35">
      <c r="A2473" s="16"/>
      <c r="B2473" s="17"/>
      <c r="C2473" s="17"/>
      <c r="D2473" s="17"/>
      <c r="E2473" s="17"/>
      <c r="F2473" s="17"/>
      <c r="G2473" s="17"/>
      <c r="H2473" s="40"/>
      <c r="I2473" s="65"/>
    </row>
    <row r="2474" spans="1:9" ht="29.5" customHeight="1" x14ac:dyDescent="0.35">
      <c r="A2474" s="16"/>
      <c r="B2474" s="17"/>
      <c r="C2474" s="17"/>
      <c r="D2474" s="17"/>
      <c r="E2474" s="17"/>
      <c r="F2474" s="17"/>
      <c r="G2474" s="17"/>
      <c r="H2474" s="40"/>
      <c r="I2474" s="65"/>
    </row>
    <row r="2475" spans="1:9" ht="29.5" customHeight="1" x14ac:dyDescent="0.35">
      <c r="A2475" s="16"/>
      <c r="B2475" s="17"/>
      <c r="C2475" s="17"/>
      <c r="D2475" s="17"/>
      <c r="E2475" s="17"/>
      <c r="F2475" s="17"/>
      <c r="G2475" s="17"/>
      <c r="H2475" s="40"/>
      <c r="I2475" s="65"/>
    </row>
    <row r="2476" spans="1:9" ht="29.5" customHeight="1" x14ac:dyDescent="0.35">
      <c r="A2476" s="16"/>
      <c r="B2476" s="17"/>
      <c r="C2476" s="17"/>
      <c r="D2476" s="17"/>
      <c r="E2476" s="17"/>
      <c r="F2476" s="17"/>
      <c r="G2476" s="17"/>
      <c r="H2476" s="40"/>
      <c r="I2476" s="65"/>
    </row>
    <row r="2477" spans="1:9" ht="29.5" customHeight="1" x14ac:dyDescent="0.35">
      <c r="A2477" s="16"/>
      <c r="B2477" s="17"/>
      <c r="C2477" s="17"/>
      <c r="D2477" s="17"/>
      <c r="E2477" s="17"/>
      <c r="F2477" s="17"/>
      <c r="G2477" s="17"/>
      <c r="H2477" s="40"/>
      <c r="I2477" s="65"/>
    </row>
    <row r="2478" spans="1:9" ht="29.5" customHeight="1" x14ac:dyDescent="0.35">
      <c r="A2478" s="16"/>
      <c r="B2478" s="17"/>
      <c r="C2478" s="17"/>
      <c r="D2478" s="17"/>
      <c r="E2478" s="17"/>
      <c r="F2478" s="17"/>
      <c r="G2478" s="17"/>
      <c r="H2478" s="40"/>
      <c r="I2478" s="65"/>
    </row>
    <row r="2479" spans="1:9" ht="29.5" customHeight="1" x14ac:dyDescent="0.35">
      <c r="A2479" s="16"/>
      <c r="B2479" s="17"/>
      <c r="C2479" s="17"/>
      <c r="D2479" s="17"/>
      <c r="E2479" s="17"/>
      <c r="F2479" s="17"/>
      <c r="G2479" s="17"/>
      <c r="H2479" s="40"/>
      <c r="I2479" s="65"/>
    </row>
    <row r="2480" spans="1:9" ht="29.5" customHeight="1" x14ac:dyDescent="0.35">
      <c r="A2480" s="16"/>
      <c r="B2480" s="17"/>
      <c r="C2480" s="17"/>
      <c r="D2480" s="17"/>
      <c r="E2480" s="17"/>
      <c r="F2480" s="17"/>
      <c r="G2480" s="17"/>
      <c r="H2480" s="40"/>
      <c r="I2480" s="65"/>
    </row>
    <row r="2481" spans="1:9" ht="29.5" customHeight="1" x14ac:dyDescent="0.35">
      <c r="A2481" s="16"/>
      <c r="B2481" s="17"/>
      <c r="C2481" s="17"/>
      <c r="D2481" s="17"/>
      <c r="E2481" s="17"/>
      <c r="F2481" s="17"/>
      <c r="G2481" s="17"/>
      <c r="H2481" s="40"/>
      <c r="I2481" s="65"/>
    </row>
    <row r="2482" spans="1:9" ht="29.5" customHeight="1" x14ac:dyDescent="0.35">
      <c r="A2482" s="16"/>
      <c r="B2482" s="17"/>
      <c r="C2482" s="17"/>
      <c r="D2482" s="17"/>
      <c r="E2482" s="17"/>
      <c r="F2482" s="17"/>
      <c r="G2482" s="17"/>
      <c r="H2482" s="40"/>
      <c r="I2482" s="65"/>
    </row>
    <row r="2483" spans="1:9" ht="29.5" customHeight="1" x14ac:dyDescent="0.35">
      <c r="A2483" s="16"/>
      <c r="B2483" s="17"/>
      <c r="C2483" s="17"/>
      <c r="D2483" s="17"/>
      <c r="E2483" s="17"/>
      <c r="F2483" s="17"/>
      <c r="G2483" s="17"/>
      <c r="H2483" s="40"/>
      <c r="I2483" s="65"/>
    </row>
    <row r="2484" spans="1:9" ht="29.5" customHeight="1" x14ac:dyDescent="0.35">
      <c r="A2484" s="16"/>
      <c r="B2484" s="17"/>
      <c r="C2484" s="17"/>
      <c r="D2484" s="17"/>
      <c r="E2484" s="17"/>
      <c r="F2484" s="17"/>
      <c r="G2484" s="17"/>
      <c r="H2484" s="40"/>
      <c r="I2484" s="65"/>
    </row>
    <row r="2485" spans="1:9" ht="29.5" customHeight="1" x14ac:dyDescent="0.35">
      <c r="A2485" s="16"/>
      <c r="B2485" s="17"/>
      <c r="C2485" s="17"/>
      <c r="D2485" s="17"/>
      <c r="E2485" s="17"/>
      <c r="F2485" s="17"/>
      <c r="G2485" s="17"/>
      <c r="H2485" s="40"/>
      <c r="I2485" s="65"/>
    </row>
    <row r="2486" spans="1:9" ht="29.5" customHeight="1" x14ac:dyDescent="0.35">
      <c r="A2486" s="16"/>
      <c r="B2486" s="17"/>
      <c r="C2486" s="17"/>
      <c r="D2486" s="17"/>
      <c r="E2486" s="17"/>
      <c r="F2486" s="17"/>
      <c r="G2486" s="17"/>
      <c r="H2486" s="40"/>
      <c r="I2486" s="65"/>
    </row>
    <row r="2487" spans="1:9" ht="29.5" customHeight="1" x14ac:dyDescent="0.35">
      <c r="A2487" s="16"/>
      <c r="B2487" s="17"/>
      <c r="C2487" s="17"/>
      <c r="D2487" s="17"/>
      <c r="E2487" s="17"/>
      <c r="F2487" s="17"/>
      <c r="G2487" s="17"/>
      <c r="H2487" s="40"/>
      <c r="I2487" s="65"/>
    </row>
    <row r="2488" spans="1:9" ht="29.5" customHeight="1" x14ac:dyDescent="0.35">
      <c r="A2488" s="16"/>
      <c r="B2488" s="17"/>
      <c r="C2488" s="17"/>
      <c r="D2488" s="17"/>
      <c r="E2488" s="17"/>
      <c r="F2488" s="17"/>
      <c r="G2488" s="17"/>
      <c r="H2488" s="40"/>
      <c r="I2488" s="65"/>
    </row>
    <row r="2489" spans="1:9" ht="29.5" customHeight="1" x14ac:dyDescent="0.35">
      <c r="A2489" s="16"/>
      <c r="B2489" s="17"/>
      <c r="C2489" s="17"/>
      <c r="D2489" s="17"/>
      <c r="E2489" s="17"/>
      <c r="F2489" s="17"/>
      <c r="G2489" s="17"/>
      <c r="H2489" s="40"/>
      <c r="I2489" s="65"/>
    </row>
    <row r="2490" spans="1:9" ht="29.5" customHeight="1" x14ac:dyDescent="0.35">
      <c r="A2490" s="16"/>
      <c r="B2490" s="17"/>
      <c r="C2490" s="17"/>
      <c r="D2490" s="17"/>
      <c r="E2490" s="17"/>
      <c r="F2490" s="17"/>
      <c r="G2490" s="17"/>
      <c r="H2490" s="40"/>
      <c r="I2490" s="65"/>
    </row>
    <row r="2491" spans="1:9" ht="29.5" customHeight="1" x14ac:dyDescent="0.35">
      <c r="A2491" s="16"/>
      <c r="B2491" s="17"/>
      <c r="C2491" s="17"/>
      <c r="D2491" s="17"/>
      <c r="E2491" s="17"/>
      <c r="F2491" s="17"/>
      <c r="G2491" s="17"/>
      <c r="H2491" s="40"/>
      <c r="I2491" s="65"/>
    </row>
    <row r="2492" spans="1:9" ht="29.5" customHeight="1" x14ac:dyDescent="0.35">
      <c r="A2492" s="16"/>
      <c r="B2492" s="17"/>
      <c r="C2492" s="17"/>
      <c r="D2492" s="17"/>
      <c r="E2492" s="17"/>
      <c r="F2492" s="17"/>
      <c r="G2492" s="17"/>
      <c r="H2492" s="40"/>
      <c r="I2492" s="65"/>
    </row>
    <row r="2493" spans="1:9" ht="29.5" customHeight="1" x14ac:dyDescent="0.35">
      <c r="A2493" s="16"/>
      <c r="B2493" s="17"/>
      <c r="C2493" s="17"/>
      <c r="D2493" s="17"/>
      <c r="E2493" s="17"/>
      <c r="F2493" s="17"/>
      <c r="G2493" s="17"/>
      <c r="H2493" s="40"/>
      <c r="I2493" s="65"/>
    </row>
    <row r="2494" spans="1:9" ht="29.5" customHeight="1" x14ac:dyDescent="0.35">
      <c r="A2494" s="16"/>
      <c r="B2494" s="17"/>
      <c r="C2494" s="17"/>
      <c r="D2494" s="17"/>
      <c r="E2494" s="17"/>
      <c r="F2494" s="17"/>
      <c r="G2494" s="17"/>
      <c r="H2494" s="40"/>
      <c r="I2494" s="65"/>
    </row>
    <row r="2495" spans="1:9" ht="29.5" customHeight="1" x14ac:dyDescent="0.35">
      <c r="A2495" s="16"/>
      <c r="B2495" s="17"/>
      <c r="C2495" s="17"/>
      <c r="D2495" s="17"/>
      <c r="E2495" s="17"/>
      <c r="F2495" s="17"/>
      <c r="G2495" s="17"/>
      <c r="H2495" s="40"/>
      <c r="I2495" s="65"/>
    </row>
    <row r="2496" spans="1:9" ht="29.5" customHeight="1" x14ac:dyDescent="0.35">
      <c r="A2496" s="16"/>
      <c r="B2496" s="17"/>
      <c r="C2496" s="17"/>
      <c r="D2496" s="17"/>
      <c r="E2496" s="17"/>
      <c r="F2496" s="17"/>
      <c r="G2496" s="17"/>
      <c r="H2496" s="40"/>
      <c r="I2496" s="65"/>
    </row>
    <row r="2497" spans="1:9" ht="29.5" customHeight="1" x14ac:dyDescent="0.35">
      <c r="A2497" s="16"/>
      <c r="B2497" s="17"/>
      <c r="C2497" s="17"/>
      <c r="D2497" s="17"/>
      <c r="E2497" s="17"/>
      <c r="F2497" s="17"/>
      <c r="G2497" s="17"/>
      <c r="H2497" s="40"/>
      <c r="I2497" s="65"/>
    </row>
    <row r="2498" spans="1:9" ht="29.5" customHeight="1" x14ac:dyDescent="0.35">
      <c r="A2498" s="16"/>
      <c r="B2498" s="17"/>
      <c r="C2498" s="17"/>
      <c r="D2498" s="17"/>
      <c r="E2498" s="17"/>
      <c r="F2498" s="17"/>
      <c r="G2498" s="17"/>
      <c r="H2498" s="40"/>
      <c r="I2498" s="65"/>
    </row>
    <row r="2499" spans="1:9" ht="29.5" customHeight="1" x14ac:dyDescent="0.35">
      <c r="A2499" s="16"/>
      <c r="B2499" s="17"/>
      <c r="C2499" s="17"/>
      <c r="D2499" s="17"/>
      <c r="E2499" s="17"/>
      <c r="F2499" s="17"/>
      <c r="G2499" s="17"/>
      <c r="H2499" s="40"/>
      <c r="I2499" s="65"/>
    </row>
    <row r="2500" spans="1:9" ht="29.5" customHeight="1" x14ac:dyDescent="0.35">
      <c r="A2500" s="16"/>
      <c r="B2500" s="17"/>
      <c r="C2500" s="17"/>
      <c r="D2500" s="17"/>
      <c r="E2500" s="17"/>
      <c r="F2500" s="17"/>
      <c r="G2500" s="17"/>
      <c r="H2500" s="40"/>
      <c r="I2500" s="65"/>
    </row>
    <row r="2501" spans="1:9" ht="29.5" customHeight="1" x14ac:dyDescent="0.35">
      <c r="A2501" s="16"/>
      <c r="B2501" s="17"/>
      <c r="C2501" s="17"/>
      <c r="D2501" s="17"/>
      <c r="E2501" s="17"/>
      <c r="F2501" s="17"/>
      <c r="G2501" s="17"/>
      <c r="H2501" s="40"/>
      <c r="I2501" s="65"/>
    </row>
    <row r="2502" spans="1:9" ht="29.5" customHeight="1" x14ac:dyDescent="0.35">
      <c r="A2502" s="16"/>
      <c r="B2502" s="17"/>
      <c r="C2502" s="17"/>
      <c r="D2502" s="17"/>
      <c r="E2502" s="17"/>
      <c r="F2502" s="17"/>
      <c r="G2502" s="17"/>
      <c r="H2502" s="40"/>
      <c r="I2502" s="65"/>
    </row>
    <row r="2503" spans="1:9" ht="29.5" customHeight="1" x14ac:dyDescent="0.35">
      <c r="A2503" s="16"/>
      <c r="B2503" s="17"/>
      <c r="C2503" s="17"/>
      <c r="D2503" s="17"/>
      <c r="E2503" s="17"/>
      <c r="F2503" s="17"/>
      <c r="G2503" s="17"/>
      <c r="H2503" s="40"/>
      <c r="I2503" s="65"/>
    </row>
    <row r="2504" spans="1:9" ht="29.5" customHeight="1" x14ac:dyDescent="0.35">
      <c r="A2504" s="16"/>
      <c r="B2504" s="17"/>
      <c r="C2504" s="17"/>
      <c r="D2504" s="17"/>
      <c r="E2504" s="17"/>
      <c r="F2504" s="17"/>
      <c r="G2504" s="17"/>
      <c r="H2504" s="40"/>
      <c r="I2504" s="65"/>
    </row>
    <row r="2505" spans="1:9" ht="29.5" customHeight="1" x14ac:dyDescent="0.35">
      <c r="A2505" s="16"/>
      <c r="B2505" s="17"/>
      <c r="C2505" s="17"/>
      <c r="D2505" s="17"/>
      <c r="E2505" s="17"/>
      <c r="F2505" s="17"/>
      <c r="G2505" s="17"/>
      <c r="H2505" s="40"/>
      <c r="I2505" s="65"/>
    </row>
    <row r="2506" spans="1:9" ht="29.5" customHeight="1" x14ac:dyDescent="0.35">
      <c r="A2506" s="16"/>
      <c r="B2506" s="17"/>
      <c r="C2506" s="17"/>
      <c r="D2506" s="17"/>
      <c r="E2506" s="17"/>
      <c r="F2506" s="17"/>
      <c r="G2506" s="17"/>
      <c r="H2506" s="40"/>
      <c r="I2506" s="65"/>
    </row>
    <row r="2507" spans="1:9" ht="29.5" customHeight="1" x14ac:dyDescent="0.35">
      <c r="A2507" s="16"/>
      <c r="B2507" s="17"/>
      <c r="C2507" s="17"/>
      <c r="D2507" s="17"/>
      <c r="E2507" s="17"/>
      <c r="F2507" s="17"/>
      <c r="G2507" s="17"/>
      <c r="H2507" s="40"/>
      <c r="I2507" s="65"/>
    </row>
    <row r="2508" spans="1:9" ht="29.5" customHeight="1" x14ac:dyDescent="0.35">
      <c r="A2508" s="16"/>
      <c r="B2508" s="17"/>
      <c r="C2508" s="17"/>
      <c r="D2508" s="17"/>
      <c r="E2508" s="17"/>
      <c r="F2508" s="17"/>
      <c r="G2508" s="17"/>
      <c r="H2508" s="40"/>
      <c r="I2508" s="65"/>
    </row>
    <row r="2509" spans="1:9" ht="29.5" customHeight="1" x14ac:dyDescent="0.35">
      <c r="A2509" s="16"/>
      <c r="B2509" s="17"/>
      <c r="C2509" s="17"/>
      <c r="D2509" s="17"/>
      <c r="E2509" s="17"/>
      <c r="F2509" s="17"/>
      <c r="G2509" s="17"/>
      <c r="H2509" s="40"/>
      <c r="I2509" s="65"/>
    </row>
    <row r="2510" spans="1:9" ht="29.5" customHeight="1" x14ac:dyDescent="0.35">
      <c r="A2510" s="16"/>
      <c r="B2510" s="17"/>
      <c r="C2510" s="17"/>
      <c r="D2510" s="17"/>
      <c r="E2510" s="17"/>
      <c r="F2510" s="17"/>
      <c r="G2510" s="17"/>
      <c r="H2510" s="40"/>
      <c r="I2510" s="65"/>
    </row>
    <row r="2511" spans="1:9" ht="29.5" customHeight="1" x14ac:dyDescent="0.35">
      <c r="A2511" s="16"/>
      <c r="B2511" s="17"/>
      <c r="C2511" s="17"/>
      <c r="D2511" s="17"/>
      <c r="E2511" s="17"/>
      <c r="F2511" s="17"/>
      <c r="G2511" s="17"/>
      <c r="H2511" s="40"/>
      <c r="I2511" s="65"/>
    </row>
    <row r="2512" spans="1:9" ht="29.5" customHeight="1" x14ac:dyDescent="0.35">
      <c r="A2512" s="16"/>
      <c r="B2512" s="17"/>
      <c r="C2512" s="17"/>
      <c r="D2512" s="17"/>
      <c r="E2512" s="17"/>
      <c r="F2512" s="17"/>
      <c r="G2512" s="17"/>
      <c r="H2512" s="40"/>
      <c r="I2512" s="65"/>
    </row>
    <row r="2513" spans="1:9" ht="29.5" customHeight="1" x14ac:dyDescent="0.35">
      <c r="A2513" s="16"/>
      <c r="B2513" s="17"/>
      <c r="C2513" s="17"/>
      <c r="D2513" s="17"/>
      <c r="E2513" s="17"/>
      <c r="F2513" s="17"/>
      <c r="G2513" s="17"/>
      <c r="H2513" s="40"/>
      <c r="I2513" s="65"/>
    </row>
    <row r="2514" spans="1:9" ht="29.5" customHeight="1" x14ac:dyDescent="0.35">
      <c r="A2514" s="16"/>
      <c r="B2514" s="17"/>
      <c r="C2514" s="17"/>
      <c r="D2514" s="17"/>
      <c r="E2514" s="17"/>
      <c r="F2514" s="17"/>
      <c r="G2514" s="17"/>
      <c r="H2514" s="40"/>
      <c r="I2514" s="65"/>
    </row>
    <row r="2515" spans="1:9" ht="29.5" customHeight="1" x14ac:dyDescent="0.35">
      <c r="A2515" s="16"/>
      <c r="B2515" s="17"/>
      <c r="C2515" s="17"/>
      <c r="D2515" s="17"/>
      <c r="E2515" s="17"/>
      <c r="F2515" s="17"/>
      <c r="G2515" s="17"/>
      <c r="H2515" s="40"/>
      <c r="I2515" s="65"/>
    </row>
    <row r="2516" spans="1:9" ht="29.5" customHeight="1" x14ac:dyDescent="0.35">
      <c r="A2516" s="16"/>
      <c r="B2516" s="17"/>
      <c r="C2516" s="17"/>
      <c r="D2516" s="17"/>
      <c r="E2516" s="17"/>
      <c r="F2516" s="17"/>
      <c r="G2516" s="17"/>
      <c r="H2516" s="40"/>
      <c r="I2516" s="65"/>
    </row>
    <row r="2517" spans="1:9" ht="29.5" customHeight="1" x14ac:dyDescent="0.35">
      <c r="A2517" s="16"/>
      <c r="B2517" s="17"/>
      <c r="C2517" s="17"/>
      <c r="D2517" s="17"/>
      <c r="E2517" s="17"/>
      <c r="F2517" s="17"/>
      <c r="G2517" s="17"/>
      <c r="H2517" s="40"/>
      <c r="I2517" s="65"/>
    </row>
    <row r="2518" spans="1:9" ht="29.5" customHeight="1" x14ac:dyDescent="0.35">
      <c r="A2518" s="16"/>
      <c r="B2518" s="17"/>
      <c r="C2518" s="17"/>
      <c r="D2518" s="17"/>
      <c r="E2518" s="17"/>
      <c r="F2518" s="17"/>
      <c r="G2518" s="17"/>
      <c r="H2518" s="40"/>
      <c r="I2518" s="65"/>
    </row>
    <row r="2519" spans="1:9" ht="29.5" customHeight="1" x14ac:dyDescent="0.35">
      <c r="A2519" s="16"/>
      <c r="B2519" s="17"/>
      <c r="C2519" s="17"/>
      <c r="D2519" s="17"/>
      <c r="E2519" s="17"/>
      <c r="F2519" s="17"/>
      <c r="G2519" s="17"/>
      <c r="H2519" s="40"/>
      <c r="I2519" s="65"/>
    </row>
    <row r="2520" spans="1:9" ht="29.5" customHeight="1" x14ac:dyDescent="0.35">
      <c r="A2520" s="16"/>
      <c r="B2520" s="17"/>
      <c r="C2520" s="17"/>
      <c r="D2520" s="17"/>
      <c r="E2520" s="17"/>
      <c r="F2520" s="17"/>
      <c r="G2520" s="17"/>
      <c r="H2520" s="40"/>
      <c r="I2520" s="65"/>
    </row>
    <row r="2521" spans="1:9" ht="29.5" customHeight="1" x14ac:dyDescent="0.35">
      <c r="A2521" s="16"/>
      <c r="B2521" s="17"/>
      <c r="C2521" s="17"/>
      <c r="D2521" s="17"/>
      <c r="E2521" s="17"/>
      <c r="F2521" s="17"/>
      <c r="G2521" s="17"/>
      <c r="H2521" s="40"/>
      <c r="I2521" s="65"/>
    </row>
    <row r="2522" spans="1:9" ht="29.5" customHeight="1" x14ac:dyDescent="0.35">
      <c r="A2522" s="16"/>
      <c r="B2522" s="17"/>
      <c r="C2522" s="17"/>
      <c r="D2522" s="17"/>
      <c r="E2522" s="17"/>
      <c r="F2522" s="17"/>
      <c r="G2522" s="17"/>
      <c r="H2522" s="40"/>
      <c r="I2522" s="65"/>
    </row>
    <row r="2523" spans="1:9" ht="29.5" customHeight="1" x14ac:dyDescent="0.35">
      <c r="A2523" s="16"/>
      <c r="B2523" s="17"/>
      <c r="C2523" s="17"/>
      <c r="D2523" s="17"/>
      <c r="E2523" s="17"/>
      <c r="F2523" s="17"/>
      <c r="G2523" s="17"/>
      <c r="H2523" s="40"/>
      <c r="I2523" s="65"/>
    </row>
    <row r="2524" spans="1:9" ht="29.5" customHeight="1" x14ac:dyDescent="0.35">
      <c r="A2524" s="16"/>
      <c r="B2524" s="17"/>
      <c r="C2524" s="17"/>
      <c r="D2524" s="17"/>
      <c r="E2524" s="17"/>
      <c r="F2524" s="17"/>
      <c r="G2524" s="17"/>
      <c r="H2524" s="40"/>
      <c r="I2524" s="65"/>
    </row>
    <row r="2525" spans="1:9" ht="29.5" customHeight="1" x14ac:dyDescent="0.35">
      <c r="A2525" s="16"/>
      <c r="B2525" s="17"/>
      <c r="C2525" s="17"/>
      <c r="D2525" s="17"/>
      <c r="E2525" s="17"/>
      <c r="F2525" s="17"/>
      <c r="G2525" s="17"/>
      <c r="H2525" s="40"/>
      <c r="I2525" s="65"/>
    </row>
    <row r="2526" spans="1:9" ht="29.5" customHeight="1" x14ac:dyDescent="0.35">
      <c r="A2526" s="16"/>
      <c r="B2526" s="17"/>
      <c r="C2526" s="17"/>
      <c r="D2526" s="17"/>
      <c r="E2526" s="17"/>
      <c r="F2526" s="17"/>
      <c r="G2526" s="17"/>
      <c r="H2526" s="40"/>
      <c r="I2526" s="65"/>
    </row>
    <row r="2527" spans="1:9" ht="29.5" customHeight="1" x14ac:dyDescent="0.35">
      <c r="A2527" s="16"/>
      <c r="B2527" s="17"/>
      <c r="C2527" s="17"/>
      <c r="D2527" s="17"/>
      <c r="E2527" s="17"/>
      <c r="F2527" s="17"/>
      <c r="G2527" s="17"/>
      <c r="H2527" s="40"/>
      <c r="I2527" s="65"/>
    </row>
    <row r="2528" spans="1:9" ht="29.5" customHeight="1" x14ac:dyDescent="0.35">
      <c r="A2528" s="16"/>
      <c r="B2528" s="17"/>
      <c r="C2528" s="17"/>
      <c r="D2528" s="17"/>
      <c r="E2528" s="17"/>
      <c r="F2528" s="17"/>
      <c r="G2528" s="17"/>
      <c r="H2528" s="40"/>
      <c r="I2528" s="65"/>
    </row>
    <row r="2529" spans="1:9" ht="29.5" customHeight="1" x14ac:dyDescent="0.35">
      <c r="A2529" s="16"/>
      <c r="B2529" s="17"/>
      <c r="C2529" s="17"/>
      <c r="D2529" s="17"/>
      <c r="E2529" s="17"/>
      <c r="F2529" s="17"/>
      <c r="G2529" s="17"/>
      <c r="H2529" s="40"/>
      <c r="I2529" s="65"/>
    </row>
    <row r="2530" spans="1:9" ht="29.5" customHeight="1" x14ac:dyDescent="0.35">
      <c r="A2530" s="16"/>
      <c r="B2530" s="17"/>
      <c r="C2530" s="17"/>
      <c r="D2530" s="17"/>
      <c r="E2530" s="17"/>
      <c r="F2530" s="17"/>
      <c r="G2530" s="17"/>
      <c r="H2530" s="40"/>
      <c r="I2530" s="65"/>
    </row>
    <row r="2531" spans="1:9" ht="29.5" customHeight="1" x14ac:dyDescent="0.35">
      <c r="A2531" s="16"/>
      <c r="B2531" s="17"/>
      <c r="C2531" s="17"/>
      <c r="D2531" s="17"/>
      <c r="E2531" s="17"/>
      <c r="F2531" s="17"/>
      <c r="G2531" s="17"/>
      <c r="H2531" s="40"/>
      <c r="I2531" s="65"/>
    </row>
    <row r="2532" spans="1:9" ht="29.5" customHeight="1" x14ac:dyDescent="0.35">
      <c r="A2532" s="16"/>
      <c r="B2532" s="17"/>
      <c r="C2532" s="17"/>
      <c r="D2532" s="17"/>
      <c r="E2532" s="17"/>
      <c r="F2532" s="17"/>
      <c r="G2532" s="17"/>
      <c r="H2532" s="40"/>
      <c r="I2532" s="65"/>
    </row>
    <row r="2533" spans="1:9" ht="29.5" customHeight="1" x14ac:dyDescent="0.35">
      <c r="A2533" s="16"/>
      <c r="B2533" s="17"/>
      <c r="C2533" s="17"/>
      <c r="D2533" s="17"/>
      <c r="E2533" s="17"/>
      <c r="F2533" s="17"/>
      <c r="G2533" s="17"/>
      <c r="H2533" s="40"/>
      <c r="I2533" s="65"/>
    </row>
    <row r="2534" spans="1:9" ht="29.5" customHeight="1" x14ac:dyDescent="0.35">
      <c r="A2534" s="16"/>
      <c r="B2534" s="17"/>
      <c r="C2534" s="17"/>
      <c r="D2534" s="17"/>
      <c r="E2534" s="17"/>
      <c r="F2534" s="17"/>
      <c r="G2534" s="17"/>
      <c r="H2534" s="40"/>
      <c r="I2534" s="65"/>
    </row>
    <row r="2535" spans="1:9" ht="29.5" customHeight="1" x14ac:dyDescent="0.35">
      <c r="A2535" s="16"/>
      <c r="B2535" s="17"/>
      <c r="C2535" s="17"/>
      <c r="D2535" s="17"/>
      <c r="E2535" s="17"/>
      <c r="F2535" s="17"/>
      <c r="G2535" s="17"/>
      <c r="H2535" s="40"/>
      <c r="I2535" s="65"/>
    </row>
    <row r="2536" spans="1:9" ht="29.5" customHeight="1" x14ac:dyDescent="0.35">
      <c r="A2536" s="16"/>
      <c r="B2536" s="17"/>
      <c r="C2536" s="17"/>
      <c r="D2536" s="17"/>
      <c r="E2536" s="17"/>
      <c r="F2536" s="17"/>
      <c r="G2536" s="17"/>
      <c r="H2536" s="40"/>
      <c r="I2536" s="65"/>
    </row>
    <row r="2537" spans="1:9" ht="29.5" customHeight="1" x14ac:dyDescent="0.35">
      <c r="A2537" s="16"/>
      <c r="B2537" s="17"/>
      <c r="C2537" s="17"/>
      <c r="D2537" s="17"/>
      <c r="E2537" s="17"/>
      <c r="F2537" s="17"/>
      <c r="G2537" s="17"/>
      <c r="H2537" s="40"/>
      <c r="I2537" s="65"/>
    </row>
    <row r="2538" spans="1:9" ht="29.5" customHeight="1" x14ac:dyDescent="0.35">
      <c r="A2538" s="16"/>
      <c r="B2538" s="17"/>
      <c r="C2538" s="17"/>
      <c r="D2538" s="17"/>
      <c r="E2538" s="17"/>
      <c r="F2538" s="17"/>
      <c r="G2538" s="17"/>
      <c r="H2538" s="40"/>
      <c r="I2538" s="65"/>
    </row>
    <row r="2539" spans="1:9" ht="29.5" customHeight="1" x14ac:dyDescent="0.35">
      <c r="A2539" s="16"/>
      <c r="B2539" s="17"/>
      <c r="C2539" s="17"/>
      <c r="D2539" s="17"/>
      <c r="E2539" s="17"/>
      <c r="F2539" s="17"/>
      <c r="G2539" s="17"/>
      <c r="H2539" s="40"/>
      <c r="I2539" s="65"/>
    </row>
    <row r="2540" spans="1:9" ht="29.5" customHeight="1" x14ac:dyDescent="0.35">
      <c r="A2540" s="16"/>
      <c r="B2540" s="17"/>
      <c r="C2540" s="17"/>
      <c r="D2540" s="17"/>
      <c r="E2540" s="17"/>
      <c r="F2540" s="17"/>
      <c r="G2540" s="17"/>
      <c r="H2540" s="40"/>
      <c r="I2540" s="65"/>
    </row>
    <row r="2541" spans="1:9" ht="29.5" customHeight="1" x14ac:dyDescent="0.35">
      <c r="A2541" s="16"/>
      <c r="B2541" s="17"/>
      <c r="C2541" s="17"/>
      <c r="D2541" s="17"/>
      <c r="E2541" s="17"/>
      <c r="F2541" s="17"/>
      <c r="G2541" s="17"/>
      <c r="H2541" s="40"/>
      <c r="I2541" s="65"/>
    </row>
    <row r="2542" spans="1:9" ht="29.5" customHeight="1" x14ac:dyDescent="0.35">
      <c r="A2542" s="16"/>
      <c r="B2542" s="17"/>
      <c r="C2542" s="17"/>
      <c r="D2542" s="17"/>
      <c r="E2542" s="17"/>
      <c r="F2542" s="17"/>
      <c r="G2542" s="17"/>
      <c r="H2542" s="40"/>
      <c r="I2542" s="65"/>
    </row>
    <row r="2543" spans="1:9" ht="29.5" customHeight="1" x14ac:dyDescent="0.35">
      <c r="A2543" s="16"/>
      <c r="B2543" s="17"/>
      <c r="C2543" s="17"/>
      <c r="D2543" s="17"/>
      <c r="E2543" s="17"/>
      <c r="F2543" s="17"/>
      <c r="G2543" s="17"/>
      <c r="H2543" s="40"/>
      <c r="I2543" s="65"/>
    </row>
    <row r="2544" spans="1:9" ht="29.5" customHeight="1" x14ac:dyDescent="0.35">
      <c r="A2544" s="16"/>
      <c r="B2544" s="17"/>
      <c r="C2544" s="17"/>
      <c r="D2544" s="17"/>
      <c r="E2544" s="17"/>
      <c r="F2544" s="17"/>
      <c r="G2544" s="17"/>
      <c r="H2544" s="40"/>
      <c r="I2544" s="65"/>
    </row>
    <row r="2545" spans="1:9" ht="29.5" customHeight="1" x14ac:dyDescent="0.35">
      <c r="A2545" s="16"/>
      <c r="B2545" s="17"/>
      <c r="C2545" s="17"/>
      <c r="D2545" s="17"/>
      <c r="E2545" s="17"/>
      <c r="F2545" s="17"/>
      <c r="G2545" s="17"/>
      <c r="H2545" s="40"/>
      <c r="I2545" s="65"/>
    </row>
    <row r="2546" spans="1:9" ht="29.5" customHeight="1" x14ac:dyDescent="0.35">
      <c r="A2546" s="16"/>
      <c r="B2546" s="17"/>
      <c r="C2546" s="17"/>
      <c r="D2546" s="17"/>
      <c r="E2546" s="17"/>
      <c r="F2546" s="17"/>
      <c r="G2546" s="17"/>
      <c r="H2546" s="40"/>
      <c r="I2546" s="65"/>
    </row>
    <row r="2547" spans="1:9" ht="29.5" customHeight="1" x14ac:dyDescent="0.35">
      <c r="A2547" s="16"/>
      <c r="B2547" s="17"/>
      <c r="C2547" s="17"/>
      <c r="D2547" s="17"/>
      <c r="E2547" s="17"/>
      <c r="F2547" s="17"/>
      <c r="G2547" s="17"/>
      <c r="H2547" s="40"/>
      <c r="I2547" s="65"/>
    </row>
    <row r="2548" spans="1:9" ht="29.5" customHeight="1" x14ac:dyDescent="0.35">
      <c r="A2548" s="16"/>
      <c r="B2548" s="17"/>
      <c r="C2548" s="17"/>
      <c r="D2548" s="17"/>
      <c r="E2548" s="17"/>
      <c r="F2548" s="17"/>
      <c r="G2548" s="17"/>
      <c r="H2548" s="40"/>
      <c r="I2548" s="65"/>
    </row>
    <row r="2549" spans="1:9" ht="29.5" customHeight="1" x14ac:dyDescent="0.35">
      <c r="A2549" s="16"/>
      <c r="B2549" s="17"/>
      <c r="C2549" s="17"/>
      <c r="D2549" s="17"/>
      <c r="E2549" s="17"/>
      <c r="F2549" s="17"/>
      <c r="G2549" s="17"/>
      <c r="H2549" s="40"/>
      <c r="I2549" s="65"/>
    </row>
    <row r="2550" spans="1:9" ht="29.5" customHeight="1" x14ac:dyDescent="0.35">
      <c r="A2550" s="16"/>
      <c r="B2550" s="17"/>
      <c r="C2550" s="17"/>
      <c r="D2550" s="17"/>
      <c r="E2550" s="17"/>
      <c r="F2550" s="17"/>
      <c r="G2550" s="17"/>
      <c r="H2550" s="40"/>
      <c r="I2550" s="65"/>
    </row>
    <row r="2551" spans="1:9" ht="29.5" customHeight="1" x14ac:dyDescent="0.35">
      <c r="A2551" s="16"/>
      <c r="B2551" s="17"/>
      <c r="C2551" s="17"/>
      <c r="D2551" s="17"/>
      <c r="E2551" s="17"/>
      <c r="F2551" s="17"/>
      <c r="G2551" s="17"/>
      <c r="H2551" s="40"/>
      <c r="I2551" s="65"/>
    </row>
    <row r="2552" spans="1:9" ht="29.5" customHeight="1" x14ac:dyDescent="0.35">
      <c r="A2552" s="16"/>
      <c r="B2552" s="17"/>
      <c r="C2552" s="17"/>
      <c r="D2552" s="17"/>
      <c r="E2552" s="17"/>
      <c r="F2552" s="17"/>
      <c r="G2552" s="17"/>
      <c r="H2552" s="40"/>
      <c r="I2552" s="65"/>
    </row>
    <row r="2553" spans="1:9" ht="29.5" customHeight="1" x14ac:dyDescent="0.35">
      <c r="A2553" s="16"/>
      <c r="B2553" s="17"/>
      <c r="C2553" s="17"/>
      <c r="D2553" s="17"/>
      <c r="E2553" s="17"/>
      <c r="F2553" s="17"/>
      <c r="G2553" s="17"/>
      <c r="H2553" s="40"/>
      <c r="I2553" s="65"/>
    </row>
    <row r="2554" spans="1:9" ht="29.5" customHeight="1" x14ac:dyDescent="0.35">
      <c r="A2554" s="16"/>
      <c r="B2554" s="17"/>
      <c r="C2554" s="17"/>
      <c r="D2554" s="17"/>
      <c r="E2554" s="17"/>
      <c r="F2554" s="17"/>
      <c r="G2554" s="17"/>
      <c r="H2554" s="40"/>
      <c r="I2554" s="65"/>
    </row>
    <row r="2555" spans="1:9" ht="29.5" customHeight="1" x14ac:dyDescent="0.35">
      <c r="A2555" s="16"/>
      <c r="B2555" s="17"/>
      <c r="C2555" s="17"/>
      <c r="D2555" s="17"/>
      <c r="E2555" s="17"/>
      <c r="F2555" s="17"/>
      <c r="G2555" s="17"/>
      <c r="H2555" s="40"/>
      <c r="I2555" s="65"/>
    </row>
    <row r="2556" spans="1:9" ht="29.5" customHeight="1" x14ac:dyDescent="0.35">
      <c r="A2556" s="16"/>
      <c r="B2556" s="17"/>
      <c r="C2556" s="17"/>
      <c r="D2556" s="17"/>
      <c r="E2556" s="17"/>
      <c r="F2556" s="17"/>
      <c r="G2556" s="17"/>
      <c r="H2556" s="40"/>
      <c r="I2556" s="65"/>
    </row>
    <row r="2557" spans="1:9" ht="29.5" customHeight="1" x14ac:dyDescent="0.35">
      <c r="A2557" s="16"/>
      <c r="B2557" s="17"/>
      <c r="C2557" s="17"/>
      <c r="D2557" s="17"/>
      <c r="E2557" s="17"/>
      <c r="F2557" s="17"/>
      <c r="G2557" s="17"/>
      <c r="H2557" s="40"/>
      <c r="I2557" s="65"/>
    </row>
    <row r="2558" spans="1:9" ht="29.5" customHeight="1" x14ac:dyDescent="0.35">
      <c r="A2558" s="16"/>
      <c r="B2558" s="17"/>
      <c r="C2558" s="17"/>
      <c r="D2558" s="17"/>
      <c r="E2558" s="17"/>
      <c r="F2558" s="17"/>
      <c r="G2558" s="17"/>
      <c r="H2558" s="40"/>
      <c r="I2558" s="65"/>
    </row>
    <row r="2559" spans="1:9" ht="29.5" customHeight="1" x14ac:dyDescent="0.35">
      <c r="A2559" s="16"/>
      <c r="B2559" s="17"/>
      <c r="C2559" s="17"/>
      <c r="D2559" s="17"/>
      <c r="E2559" s="17"/>
      <c r="F2559" s="17"/>
      <c r="G2559" s="17"/>
      <c r="H2559" s="40"/>
      <c r="I2559" s="65"/>
    </row>
    <row r="2560" spans="1:9" ht="29.5" customHeight="1" x14ac:dyDescent="0.35">
      <c r="A2560" s="16"/>
      <c r="B2560" s="17"/>
      <c r="C2560" s="17"/>
      <c r="D2560" s="17"/>
      <c r="E2560" s="17"/>
      <c r="F2560" s="17"/>
      <c r="G2560" s="17"/>
      <c r="H2560" s="40"/>
      <c r="I2560" s="65"/>
    </row>
    <row r="2561" spans="1:9" ht="29.5" customHeight="1" x14ac:dyDescent="0.35">
      <c r="A2561" s="16"/>
      <c r="B2561" s="17"/>
      <c r="C2561" s="17"/>
      <c r="D2561" s="17"/>
      <c r="E2561" s="17"/>
      <c r="F2561" s="17"/>
      <c r="G2561" s="17"/>
      <c r="H2561" s="40"/>
      <c r="I2561" s="65"/>
    </row>
    <row r="2562" spans="1:9" ht="29.5" customHeight="1" x14ac:dyDescent="0.35">
      <c r="A2562" s="16"/>
      <c r="B2562" s="17"/>
      <c r="C2562" s="17"/>
      <c r="D2562" s="17"/>
      <c r="E2562" s="17"/>
      <c r="F2562" s="17"/>
      <c r="G2562" s="17"/>
      <c r="H2562" s="40"/>
      <c r="I2562" s="65"/>
    </row>
    <row r="2563" spans="1:9" ht="29.5" customHeight="1" x14ac:dyDescent="0.35">
      <c r="A2563" s="16"/>
      <c r="B2563" s="17"/>
      <c r="C2563" s="17"/>
      <c r="D2563" s="17"/>
      <c r="E2563" s="17"/>
      <c r="F2563" s="17"/>
      <c r="G2563" s="17"/>
      <c r="H2563" s="40"/>
      <c r="I2563" s="65"/>
    </row>
    <row r="2564" spans="1:9" ht="29.5" customHeight="1" x14ac:dyDescent="0.35">
      <c r="A2564" s="16"/>
      <c r="B2564" s="17"/>
      <c r="C2564" s="17"/>
      <c r="D2564" s="17"/>
      <c r="E2564" s="17"/>
      <c r="F2564" s="17"/>
      <c r="G2564" s="17"/>
      <c r="H2564" s="40"/>
      <c r="I2564" s="65"/>
    </row>
    <row r="2565" spans="1:9" ht="29.5" customHeight="1" x14ac:dyDescent="0.35">
      <c r="A2565" s="16"/>
      <c r="B2565" s="17"/>
      <c r="C2565" s="17"/>
      <c r="D2565" s="17"/>
      <c r="E2565" s="17"/>
      <c r="F2565" s="17"/>
      <c r="G2565" s="17"/>
      <c r="H2565" s="40"/>
      <c r="I2565" s="65"/>
    </row>
    <row r="2566" spans="1:9" ht="29.5" customHeight="1" x14ac:dyDescent="0.35">
      <c r="A2566" s="16"/>
      <c r="B2566" s="17"/>
      <c r="C2566" s="17"/>
      <c r="D2566" s="17"/>
      <c r="E2566" s="17"/>
      <c r="F2566" s="17"/>
      <c r="G2566" s="17"/>
      <c r="H2566" s="40"/>
      <c r="I2566" s="65"/>
    </row>
    <row r="2567" spans="1:9" ht="29.5" customHeight="1" x14ac:dyDescent="0.35">
      <c r="A2567" s="16"/>
      <c r="B2567" s="17"/>
      <c r="C2567" s="17"/>
      <c r="D2567" s="17"/>
      <c r="E2567" s="17"/>
      <c r="F2567" s="17"/>
      <c r="G2567" s="17"/>
      <c r="H2567" s="40"/>
      <c r="I2567" s="65"/>
    </row>
    <row r="2568" spans="1:9" ht="29.5" customHeight="1" x14ac:dyDescent="0.35">
      <c r="A2568" s="16"/>
      <c r="B2568" s="17"/>
      <c r="C2568" s="17"/>
      <c r="D2568" s="17"/>
      <c r="E2568" s="17"/>
      <c r="F2568" s="17"/>
      <c r="G2568" s="17"/>
      <c r="H2568" s="40"/>
      <c r="I2568" s="65"/>
    </row>
    <row r="2569" spans="1:9" ht="29.5" customHeight="1" x14ac:dyDescent="0.35">
      <c r="A2569" s="16"/>
      <c r="B2569" s="17"/>
      <c r="C2569" s="17"/>
      <c r="D2569" s="17"/>
      <c r="E2569" s="17"/>
      <c r="F2569" s="17"/>
      <c r="G2569" s="17"/>
      <c r="H2569" s="40"/>
      <c r="I2569" s="65"/>
    </row>
    <row r="2570" spans="1:9" ht="29.5" customHeight="1" x14ac:dyDescent="0.35">
      <c r="A2570" s="16"/>
      <c r="B2570" s="17"/>
      <c r="C2570" s="17"/>
      <c r="D2570" s="17"/>
      <c r="E2570" s="17"/>
      <c r="F2570" s="17"/>
      <c r="G2570" s="17"/>
      <c r="H2570" s="40"/>
      <c r="I2570" s="65"/>
    </row>
    <row r="2571" spans="1:9" ht="29.5" customHeight="1" x14ac:dyDescent="0.35">
      <c r="A2571" s="16"/>
      <c r="B2571" s="17"/>
      <c r="C2571" s="17"/>
      <c r="D2571" s="17"/>
      <c r="E2571" s="17"/>
      <c r="F2571" s="17"/>
      <c r="G2571" s="17"/>
      <c r="H2571" s="40"/>
      <c r="I2571" s="65"/>
    </row>
    <row r="2572" spans="1:9" ht="29.5" customHeight="1" x14ac:dyDescent="0.35">
      <c r="A2572" s="16"/>
      <c r="B2572" s="17"/>
      <c r="C2572" s="17"/>
      <c r="D2572" s="17"/>
      <c r="E2572" s="17"/>
      <c r="F2572" s="17"/>
      <c r="G2572" s="17"/>
      <c r="H2572" s="40"/>
      <c r="I2572" s="65"/>
    </row>
    <row r="2573" spans="1:9" ht="29.5" customHeight="1" x14ac:dyDescent="0.35">
      <c r="A2573" s="16"/>
      <c r="B2573" s="17"/>
      <c r="C2573" s="17"/>
      <c r="D2573" s="17"/>
      <c r="E2573" s="17"/>
      <c r="F2573" s="17"/>
      <c r="G2573" s="17"/>
      <c r="H2573" s="40"/>
      <c r="I2573" s="65"/>
    </row>
    <row r="2574" spans="1:9" ht="29.5" customHeight="1" x14ac:dyDescent="0.35">
      <c r="A2574" s="16"/>
      <c r="B2574" s="17"/>
      <c r="C2574" s="17"/>
      <c r="D2574" s="17"/>
      <c r="E2574" s="17"/>
      <c r="F2574" s="17"/>
      <c r="G2574" s="17"/>
      <c r="H2574" s="40"/>
      <c r="I2574" s="65"/>
    </row>
    <row r="2575" spans="1:9" ht="29.5" customHeight="1" x14ac:dyDescent="0.35">
      <c r="A2575" s="16"/>
      <c r="B2575" s="17"/>
      <c r="C2575" s="17"/>
      <c r="D2575" s="17"/>
      <c r="E2575" s="17"/>
      <c r="F2575" s="17"/>
      <c r="G2575" s="17"/>
      <c r="H2575" s="40"/>
      <c r="I2575" s="65"/>
    </row>
    <row r="2576" spans="1:9" ht="29.5" customHeight="1" x14ac:dyDescent="0.35">
      <c r="A2576" s="16"/>
      <c r="B2576" s="17"/>
      <c r="C2576" s="17"/>
      <c r="D2576" s="17"/>
      <c r="E2576" s="17"/>
      <c r="F2576" s="17"/>
      <c r="G2576" s="17"/>
      <c r="H2576" s="40"/>
      <c r="I2576" s="65"/>
    </row>
    <row r="2577" spans="1:9" ht="29.5" customHeight="1" x14ac:dyDescent="0.35">
      <c r="A2577" s="16"/>
      <c r="B2577" s="17"/>
      <c r="C2577" s="17"/>
      <c r="D2577" s="17"/>
      <c r="E2577" s="17"/>
      <c r="F2577" s="17"/>
      <c r="G2577" s="17"/>
      <c r="H2577" s="40"/>
      <c r="I2577" s="65"/>
    </row>
    <row r="2578" spans="1:9" ht="29.5" customHeight="1" x14ac:dyDescent="0.35">
      <c r="A2578" s="16"/>
      <c r="B2578" s="17"/>
      <c r="C2578" s="17"/>
      <c r="D2578" s="17"/>
      <c r="E2578" s="17"/>
      <c r="F2578" s="17"/>
      <c r="G2578" s="17"/>
      <c r="H2578" s="40"/>
      <c r="I2578" s="65"/>
    </row>
    <row r="2579" spans="1:9" ht="29.5" customHeight="1" x14ac:dyDescent="0.35">
      <c r="A2579" s="16"/>
      <c r="B2579" s="17"/>
      <c r="C2579" s="17"/>
      <c r="D2579" s="17"/>
      <c r="E2579" s="17"/>
      <c r="F2579" s="17"/>
      <c r="G2579" s="17"/>
      <c r="H2579" s="40"/>
      <c r="I2579" s="65"/>
    </row>
    <row r="2580" spans="1:9" ht="29.5" customHeight="1" x14ac:dyDescent="0.35">
      <c r="A2580" s="16"/>
      <c r="B2580" s="17"/>
      <c r="C2580" s="17"/>
      <c r="D2580" s="17"/>
      <c r="E2580" s="17"/>
      <c r="F2580" s="17"/>
      <c r="G2580" s="17"/>
      <c r="H2580" s="40"/>
      <c r="I2580" s="65"/>
    </row>
    <row r="2581" spans="1:9" ht="29.5" customHeight="1" x14ac:dyDescent="0.35">
      <c r="A2581" s="16"/>
      <c r="B2581" s="17"/>
      <c r="C2581" s="17"/>
      <c r="D2581" s="17"/>
      <c r="E2581" s="17"/>
      <c r="F2581" s="17"/>
      <c r="G2581" s="17"/>
      <c r="H2581" s="40"/>
      <c r="I2581" s="65"/>
    </row>
    <row r="2582" spans="1:9" ht="29.5" customHeight="1" x14ac:dyDescent="0.35">
      <c r="A2582" s="16"/>
      <c r="B2582" s="17"/>
      <c r="C2582" s="17"/>
      <c r="D2582" s="17"/>
      <c r="E2582" s="17"/>
      <c r="F2582" s="17"/>
      <c r="G2582" s="17"/>
      <c r="H2582" s="40"/>
      <c r="I2582" s="65"/>
    </row>
    <row r="2583" spans="1:9" ht="29.5" customHeight="1" x14ac:dyDescent="0.35">
      <c r="A2583" s="16"/>
      <c r="B2583" s="17"/>
      <c r="C2583" s="17"/>
      <c r="D2583" s="17"/>
      <c r="E2583" s="17"/>
      <c r="F2583" s="17"/>
      <c r="G2583" s="17"/>
      <c r="H2583" s="40"/>
      <c r="I2583" s="65"/>
    </row>
    <row r="2584" spans="1:9" ht="29.5" customHeight="1" x14ac:dyDescent="0.35">
      <c r="A2584" s="16"/>
      <c r="B2584" s="17"/>
      <c r="C2584" s="17"/>
      <c r="D2584" s="17"/>
      <c r="E2584" s="17"/>
      <c r="F2584" s="17"/>
      <c r="G2584" s="17"/>
      <c r="H2584" s="40"/>
      <c r="I2584" s="65"/>
    </row>
    <row r="2585" spans="1:9" ht="29.5" customHeight="1" x14ac:dyDescent="0.35">
      <c r="A2585" s="16"/>
      <c r="B2585" s="17"/>
      <c r="C2585" s="17"/>
      <c r="D2585" s="17"/>
      <c r="E2585" s="17"/>
      <c r="F2585" s="17"/>
      <c r="G2585" s="17"/>
      <c r="H2585" s="40"/>
      <c r="I2585" s="65"/>
    </row>
    <row r="2586" spans="1:9" ht="29.5" customHeight="1" x14ac:dyDescent="0.35">
      <c r="A2586" s="16"/>
      <c r="B2586" s="17"/>
      <c r="C2586" s="17"/>
      <c r="D2586" s="17"/>
      <c r="E2586" s="17"/>
      <c r="F2586" s="17"/>
      <c r="G2586" s="17"/>
      <c r="H2586" s="40"/>
      <c r="I2586" s="65"/>
    </row>
    <row r="2587" spans="1:9" ht="29.5" customHeight="1" x14ac:dyDescent="0.35">
      <c r="A2587" s="16"/>
      <c r="B2587" s="17"/>
      <c r="C2587" s="17"/>
      <c r="D2587" s="17"/>
      <c r="E2587" s="17"/>
      <c r="F2587" s="17"/>
      <c r="G2587" s="17"/>
      <c r="H2587" s="40"/>
      <c r="I2587" s="65"/>
    </row>
    <row r="2588" spans="1:9" ht="29.5" customHeight="1" x14ac:dyDescent="0.35">
      <c r="A2588" s="16"/>
      <c r="B2588" s="17"/>
      <c r="C2588" s="17"/>
      <c r="D2588" s="17"/>
      <c r="E2588" s="17"/>
      <c r="F2588" s="17"/>
      <c r="G2588" s="17"/>
      <c r="H2588" s="40"/>
      <c r="I2588" s="65"/>
    </row>
    <row r="2589" spans="1:9" ht="29.5" customHeight="1" x14ac:dyDescent="0.35">
      <c r="A2589" s="16"/>
      <c r="B2589" s="17"/>
      <c r="C2589" s="17"/>
      <c r="D2589" s="17"/>
      <c r="E2589" s="17"/>
      <c r="F2589" s="17"/>
      <c r="G2589" s="17"/>
      <c r="H2589" s="40"/>
      <c r="I2589" s="65"/>
    </row>
    <row r="2590" spans="1:9" ht="29.5" customHeight="1" x14ac:dyDescent="0.35">
      <c r="A2590" s="16"/>
      <c r="B2590" s="17"/>
      <c r="C2590" s="17"/>
      <c r="D2590" s="17"/>
      <c r="E2590" s="17"/>
      <c r="F2590" s="17"/>
      <c r="G2590" s="17"/>
      <c r="H2590" s="40"/>
      <c r="I2590" s="65"/>
    </row>
    <row r="2591" spans="1:9" ht="29.5" customHeight="1" x14ac:dyDescent="0.35">
      <c r="A2591" s="16"/>
      <c r="B2591" s="17"/>
      <c r="C2591" s="17"/>
      <c r="D2591" s="17"/>
      <c r="E2591" s="17"/>
      <c r="F2591" s="17"/>
      <c r="G2591" s="17"/>
      <c r="H2591" s="40"/>
      <c r="I2591" s="65"/>
    </row>
    <row r="2592" spans="1:9" ht="29.5" customHeight="1" x14ac:dyDescent="0.35">
      <c r="A2592" s="16"/>
      <c r="B2592" s="17"/>
      <c r="C2592" s="17"/>
      <c r="D2592" s="17"/>
      <c r="E2592" s="17"/>
      <c r="F2592" s="17"/>
      <c r="G2592" s="17"/>
      <c r="H2592" s="40"/>
      <c r="I2592" s="65"/>
    </row>
    <row r="2593" spans="1:9" ht="29.5" customHeight="1" x14ac:dyDescent="0.35">
      <c r="A2593" s="16"/>
      <c r="B2593" s="17"/>
      <c r="C2593" s="17"/>
      <c r="D2593" s="17"/>
      <c r="E2593" s="17"/>
      <c r="F2593" s="17"/>
      <c r="G2593" s="17"/>
      <c r="H2593" s="40"/>
      <c r="I2593" s="65"/>
    </row>
    <row r="2594" spans="1:9" ht="29.5" customHeight="1" x14ac:dyDescent="0.35">
      <c r="A2594" s="16"/>
      <c r="B2594" s="17"/>
      <c r="C2594" s="17"/>
      <c r="D2594" s="17"/>
      <c r="E2594" s="17"/>
      <c r="F2594" s="17"/>
      <c r="G2594" s="17"/>
      <c r="H2594" s="40"/>
      <c r="I2594" s="65"/>
    </row>
    <row r="2595" spans="1:9" ht="29.5" customHeight="1" x14ac:dyDescent="0.35">
      <c r="A2595" s="16"/>
      <c r="B2595" s="17"/>
      <c r="C2595" s="17"/>
      <c r="D2595" s="17"/>
      <c r="E2595" s="17"/>
      <c r="F2595" s="17"/>
      <c r="G2595" s="17"/>
      <c r="H2595" s="40"/>
      <c r="I2595" s="65"/>
    </row>
    <row r="2596" spans="1:9" ht="29.5" customHeight="1" x14ac:dyDescent="0.35">
      <c r="A2596" s="16"/>
      <c r="B2596" s="17"/>
      <c r="C2596" s="17"/>
      <c r="D2596" s="17"/>
      <c r="E2596" s="17"/>
      <c r="F2596" s="17"/>
      <c r="G2596" s="17"/>
      <c r="H2596" s="40"/>
      <c r="I2596" s="65"/>
    </row>
    <row r="2597" spans="1:9" ht="29.5" customHeight="1" x14ac:dyDescent="0.35">
      <c r="A2597" s="16"/>
      <c r="B2597" s="17"/>
      <c r="C2597" s="17"/>
      <c r="D2597" s="17"/>
      <c r="E2597" s="17"/>
      <c r="F2597" s="17"/>
      <c r="G2597" s="17"/>
      <c r="H2597" s="40"/>
      <c r="I2597" s="65"/>
    </row>
    <row r="2598" spans="1:9" ht="29.5" customHeight="1" x14ac:dyDescent="0.35">
      <c r="A2598" s="16"/>
      <c r="B2598" s="17"/>
      <c r="C2598" s="17"/>
      <c r="D2598" s="17"/>
      <c r="E2598" s="17"/>
      <c r="F2598" s="17"/>
      <c r="G2598" s="17"/>
      <c r="H2598" s="40"/>
      <c r="I2598" s="65"/>
    </row>
    <row r="2599" spans="1:9" ht="29.5" customHeight="1" x14ac:dyDescent="0.35">
      <c r="A2599" s="16"/>
      <c r="B2599" s="17"/>
      <c r="C2599" s="17"/>
      <c r="D2599" s="17"/>
      <c r="E2599" s="17"/>
      <c r="F2599" s="17"/>
      <c r="G2599" s="17"/>
      <c r="H2599" s="40"/>
      <c r="I2599" s="65"/>
    </row>
    <row r="2600" spans="1:9" ht="29.5" customHeight="1" x14ac:dyDescent="0.35">
      <c r="A2600" s="16"/>
      <c r="B2600" s="17"/>
      <c r="C2600" s="17"/>
      <c r="D2600" s="17"/>
      <c r="E2600" s="17"/>
      <c r="F2600" s="17"/>
      <c r="G2600" s="17"/>
      <c r="H2600" s="40"/>
      <c r="I2600" s="65"/>
    </row>
    <row r="2601" spans="1:9" ht="29.5" customHeight="1" x14ac:dyDescent="0.35">
      <c r="A2601" s="16"/>
      <c r="B2601" s="17"/>
      <c r="C2601" s="17"/>
      <c r="D2601" s="17"/>
      <c r="E2601" s="17"/>
      <c r="F2601" s="17"/>
      <c r="G2601" s="17"/>
      <c r="H2601" s="40"/>
      <c r="I2601" s="65"/>
    </row>
    <row r="2602" spans="1:9" ht="29.5" customHeight="1" x14ac:dyDescent="0.35">
      <c r="A2602" s="16"/>
      <c r="B2602" s="17"/>
      <c r="C2602" s="17"/>
      <c r="D2602" s="17"/>
      <c r="E2602" s="17"/>
      <c r="F2602" s="17"/>
      <c r="G2602" s="17"/>
      <c r="H2602" s="40"/>
      <c r="I2602" s="65"/>
    </row>
    <row r="2603" spans="1:9" ht="29.5" customHeight="1" x14ac:dyDescent="0.35">
      <c r="A2603" s="16"/>
      <c r="B2603" s="17"/>
      <c r="C2603" s="17"/>
      <c r="D2603" s="17"/>
      <c r="E2603" s="17"/>
      <c r="F2603" s="17"/>
      <c r="G2603" s="17"/>
      <c r="H2603" s="40"/>
      <c r="I2603" s="65"/>
    </row>
    <row r="2604" spans="1:9" ht="29.5" customHeight="1" x14ac:dyDescent="0.35">
      <c r="A2604" s="16"/>
      <c r="B2604" s="17"/>
      <c r="C2604" s="17"/>
      <c r="D2604" s="17"/>
      <c r="E2604" s="17"/>
      <c r="F2604" s="17"/>
      <c r="G2604" s="17"/>
      <c r="H2604" s="40"/>
      <c r="I2604" s="65"/>
    </row>
    <row r="2605" spans="1:9" ht="29.5" customHeight="1" x14ac:dyDescent="0.35">
      <c r="A2605" s="16"/>
      <c r="B2605" s="17"/>
      <c r="C2605" s="17"/>
      <c r="D2605" s="17"/>
      <c r="E2605" s="17"/>
      <c r="F2605" s="17"/>
      <c r="G2605" s="17"/>
      <c r="H2605" s="40"/>
      <c r="I2605" s="65"/>
    </row>
    <row r="2606" spans="1:9" ht="29.5" customHeight="1" x14ac:dyDescent="0.35">
      <c r="A2606" s="16"/>
      <c r="B2606" s="17"/>
      <c r="C2606" s="17"/>
      <c r="D2606" s="17"/>
      <c r="E2606" s="17"/>
      <c r="F2606" s="17"/>
      <c r="G2606" s="17"/>
      <c r="H2606" s="40"/>
      <c r="I2606" s="65"/>
    </row>
    <row r="2607" spans="1:9" ht="29.5" customHeight="1" x14ac:dyDescent="0.35">
      <c r="A2607" s="16"/>
      <c r="B2607" s="17"/>
      <c r="C2607" s="17"/>
      <c r="D2607" s="17"/>
      <c r="E2607" s="17"/>
      <c r="F2607" s="17"/>
      <c r="G2607" s="17"/>
      <c r="H2607" s="40"/>
      <c r="I2607" s="65"/>
    </row>
    <row r="2608" spans="1:9" ht="29.5" customHeight="1" x14ac:dyDescent="0.35">
      <c r="A2608" s="16"/>
      <c r="B2608" s="17"/>
      <c r="C2608" s="17"/>
      <c r="D2608" s="17"/>
      <c r="E2608" s="17"/>
      <c r="F2608" s="17"/>
      <c r="G2608" s="17"/>
      <c r="H2608" s="40"/>
      <c r="I2608" s="65"/>
    </row>
    <row r="2609" spans="1:9" ht="29.5" customHeight="1" x14ac:dyDescent="0.35">
      <c r="A2609" s="16"/>
      <c r="B2609" s="17"/>
      <c r="C2609" s="17"/>
      <c r="D2609" s="17"/>
      <c r="E2609" s="17"/>
      <c r="F2609" s="17"/>
      <c r="G2609" s="17"/>
      <c r="H2609" s="40"/>
      <c r="I2609" s="65"/>
    </row>
    <row r="2610" spans="1:9" ht="29.5" customHeight="1" x14ac:dyDescent="0.35">
      <c r="A2610" s="16"/>
      <c r="B2610" s="17"/>
      <c r="C2610" s="17"/>
      <c r="D2610" s="17"/>
      <c r="E2610" s="17"/>
      <c r="F2610" s="17"/>
      <c r="G2610" s="17"/>
      <c r="H2610" s="40"/>
      <c r="I2610" s="65"/>
    </row>
    <row r="2611" spans="1:9" ht="29.5" customHeight="1" x14ac:dyDescent="0.35">
      <c r="A2611" s="16"/>
      <c r="B2611" s="17"/>
      <c r="C2611" s="17"/>
      <c r="D2611" s="17"/>
      <c r="E2611" s="17"/>
      <c r="F2611" s="17"/>
      <c r="G2611" s="17"/>
      <c r="H2611" s="40"/>
      <c r="I2611" s="65"/>
    </row>
    <row r="2612" spans="1:9" ht="29.5" customHeight="1" x14ac:dyDescent="0.35">
      <c r="A2612" s="16"/>
      <c r="B2612" s="17"/>
      <c r="C2612" s="17"/>
      <c r="D2612" s="17"/>
      <c r="E2612" s="17"/>
      <c r="F2612" s="17"/>
      <c r="G2612" s="17"/>
      <c r="H2612" s="40"/>
      <c r="I2612" s="65"/>
    </row>
    <row r="2613" spans="1:9" ht="29.5" customHeight="1" x14ac:dyDescent="0.35">
      <c r="A2613" s="16"/>
      <c r="B2613" s="17"/>
      <c r="C2613" s="17"/>
      <c r="D2613" s="17"/>
      <c r="E2613" s="17"/>
      <c r="F2613" s="17"/>
      <c r="G2613" s="17"/>
      <c r="H2613" s="40"/>
      <c r="I2613" s="65"/>
    </row>
    <row r="2614" spans="1:9" ht="29.5" customHeight="1" x14ac:dyDescent="0.35">
      <c r="A2614" s="16"/>
      <c r="B2614" s="17"/>
      <c r="C2614" s="17"/>
      <c r="D2614" s="17"/>
      <c r="E2614" s="17"/>
      <c r="F2614" s="17"/>
      <c r="G2614" s="17"/>
      <c r="H2614" s="40"/>
      <c r="I2614" s="65"/>
    </row>
    <row r="2615" spans="1:9" ht="29.5" customHeight="1" x14ac:dyDescent="0.35">
      <c r="A2615" s="16"/>
      <c r="B2615" s="17"/>
      <c r="C2615" s="17"/>
      <c r="D2615" s="17"/>
      <c r="E2615" s="17"/>
      <c r="F2615" s="17"/>
      <c r="G2615" s="17"/>
      <c r="H2615" s="40"/>
      <c r="I2615" s="65"/>
    </row>
    <row r="2616" spans="1:9" ht="29.5" customHeight="1" x14ac:dyDescent="0.35">
      <c r="A2616" s="16"/>
      <c r="B2616" s="17"/>
      <c r="C2616" s="17"/>
      <c r="D2616" s="17"/>
      <c r="E2616" s="17"/>
      <c r="F2616" s="17"/>
      <c r="G2616" s="17"/>
      <c r="H2616" s="40"/>
      <c r="I2616" s="65"/>
    </row>
    <row r="2617" spans="1:9" ht="29.5" customHeight="1" x14ac:dyDescent="0.35">
      <c r="A2617" s="16"/>
      <c r="B2617" s="17"/>
      <c r="C2617" s="17"/>
      <c r="D2617" s="17"/>
      <c r="E2617" s="17"/>
      <c r="F2617" s="17"/>
      <c r="G2617" s="17"/>
      <c r="H2617" s="40"/>
      <c r="I2617" s="65"/>
    </row>
    <row r="2618" spans="1:9" ht="29.5" customHeight="1" x14ac:dyDescent="0.35">
      <c r="A2618" s="16"/>
      <c r="B2618" s="17"/>
      <c r="C2618" s="17"/>
      <c r="D2618" s="17"/>
      <c r="E2618" s="17"/>
      <c r="F2618" s="17"/>
      <c r="G2618" s="17"/>
      <c r="H2618" s="40"/>
      <c r="I2618" s="65"/>
    </row>
    <row r="2619" spans="1:9" ht="29.5" customHeight="1" x14ac:dyDescent="0.35">
      <c r="A2619" s="16"/>
      <c r="B2619" s="17"/>
      <c r="C2619" s="17"/>
      <c r="D2619" s="17"/>
      <c r="E2619" s="17"/>
      <c r="F2619" s="17"/>
      <c r="G2619" s="17"/>
      <c r="H2619" s="40"/>
      <c r="I2619" s="65"/>
    </row>
    <row r="2620" spans="1:9" ht="29.5" customHeight="1" x14ac:dyDescent="0.35">
      <c r="A2620" s="16"/>
      <c r="B2620" s="17"/>
      <c r="C2620" s="17"/>
      <c r="D2620" s="17"/>
      <c r="E2620" s="17"/>
      <c r="F2620" s="17"/>
      <c r="G2620" s="17"/>
      <c r="H2620" s="40"/>
      <c r="I2620" s="65"/>
    </row>
    <row r="2621" spans="1:9" ht="29.5" customHeight="1" x14ac:dyDescent="0.35">
      <c r="A2621" s="16"/>
      <c r="B2621" s="17"/>
      <c r="C2621" s="17"/>
      <c r="D2621" s="17"/>
      <c r="E2621" s="17"/>
      <c r="F2621" s="17"/>
      <c r="G2621" s="17"/>
      <c r="H2621" s="40"/>
      <c r="I2621" s="65"/>
    </row>
    <row r="2622" spans="1:9" ht="29.5" customHeight="1" x14ac:dyDescent="0.35">
      <c r="A2622" s="16"/>
      <c r="B2622" s="17"/>
      <c r="C2622" s="17"/>
      <c r="D2622" s="17"/>
      <c r="E2622" s="17"/>
      <c r="F2622" s="17"/>
      <c r="G2622" s="17"/>
      <c r="H2622" s="40"/>
      <c r="I2622" s="65"/>
    </row>
    <row r="2623" spans="1:9" ht="29.5" customHeight="1" x14ac:dyDescent="0.35">
      <c r="A2623" s="16"/>
      <c r="B2623" s="17"/>
      <c r="C2623" s="17"/>
      <c r="D2623" s="17"/>
      <c r="E2623" s="17"/>
      <c r="F2623" s="17"/>
      <c r="G2623" s="17"/>
      <c r="H2623" s="40"/>
      <c r="I2623" s="65"/>
    </row>
    <row r="2624" spans="1:9" ht="29.5" customHeight="1" x14ac:dyDescent="0.35">
      <c r="A2624" s="16"/>
      <c r="B2624" s="17"/>
      <c r="C2624" s="17"/>
      <c r="D2624" s="17"/>
      <c r="E2624" s="17"/>
      <c r="F2624" s="17"/>
      <c r="G2624" s="17"/>
      <c r="H2624" s="40"/>
      <c r="I2624" s="65"/>
    </row>
    <row r="2625" spans="1:9" ht="29.5" customHeight="1" x14ac:dyDescent="0.35">
      <c r="A2625" s="16"/>
      <c r="B2625" s="17"/>
      <c r="C2625" s="17"/>
      <c r="D2625" s="17"/>
      <c r="E2625" s="17"/>
      <c r="F2625" s="17"/>
      <c r="G2625" s="17"/>
      <c r="H2625" s="40"/>
      <c r="I2625" s="65"/>
    </row>
    <row r="2626" spans="1:9" ht="29.5" customHeight="1" x14ac:dyDescent="0.35">
      <c r="A2626" s="16"/>
      <c r="B2626" s="17"/>
      <c r="C2626" s="17"/>
      <c r="D2626" s="17"/>
      <c r="E2626" s="17"/>
      <c r="F2626" s="17"/>
      <c r="G2626" s="17"/>
      <c r="H2626" s="40"/>
      <c r="I2626" s="65"/>
    </row>
    <row r="2627" spans="1:9" ht="29.5" customHeight="1" x14ac:dyDescent="0.35">
      <c r="A2627" s="16"/>
      <c r="B2627" s="17"/>
      <c r="C2627" s="17"/>
      <c r="D2627" s="17"/>
      <c r="E2627" s="17"/>
      <c r="F2627" s="17"/>
      <c r="G2627" s="17"/>
      <c r="H2627" s="40"/>
      <c r="I2627" s="65"/>
    </row>
    <row r="2628" spans="1:9" ht="29.5" customHeight="1" x14ac:dyDescent="0.35">
      <c r="A2628" s="16"/>
      <c r="B2628" s="17"/>
      <c r="C2628" s="17"/>
      <c r="D2628" s="17"/>
      <c r="E2628" s="17"/>
      <c r="F2628" s="17"/>
      <c r="G2628" s="17"/>
      <c r="H2628" s="40"/>
      <c r="I2628" s="65"/>
    </row>
    <row r="2629" spans="1:9" ht="29.5" customHeight="1" x14ac:dyDescent="0.35">
      <c r="A2629" s="16"/>
      <c r="B2629" s="17"/>
      <c r="C2629" s="17"/>
      <c r="D2629" s="17"/>
      <c r="E2629" s="17"/>
      <c r="F2629" s="17"/>
      <c r="G2629" s="17"/>
      <c r="H2629" s="40"/>
      <c r="I2629" s="65"/>
    </row>
    <row r="2630" spans="1:9" ht="29.5" customHeight="1" x14ac:dyDescent="0.35">
      <c r="A2630" s="16"/>
      <c r="B2630" s="17"/>
      <c r="C2630" s="17"/>
      <c r="D2630" s="17"/>
      <c r="E2630" s="17"/>
      <c r="F2630" s="17"/>
      <c r="G2630" s="17"/>
      <c r="H2630" s="40"/>
      <c r="I2630" s="65"/>
    </row>
    <row r="2631" spans="1:9" ht="29.5" customHeight="1" x14ac:dyDescent="0.35">
      <c r="A2631" s="16"/>
      <c r="B2631" s="17"/>
      <c r="C2631" s="17"/>
      <c r="D2631" s="17"/>
      <c r="E2631" s="17"/>
      <c r="F2631" s="17"/>
      <c r="G2631" s="17"/>
      <c r="H2631" s="40"/>
      <c r="I2631" s="65"/>
    </row>
    <row r="2632" spans="1:9" ht="29.5" customHeight="1" x14ac:dyDescent="0.35">
      <c r="A2632" s="16"/>
      <c r="B2632" s="17"/>
      <c r="C2632" s="17"/>
      <c r="D2632" s="17"/>
      <c r="E2632" s="17"/>
      <c r="F2632" s="17"/>
      <c r="G2632" s="17"/>
      <c r="H2632" s="40"/>
      <c r="I2632" s="65"/>
    </row>
    <row r="2633" spans="1:9" ht="29.5" customHeight="1" x14ac:dyDescent="0.35">
      <c r="A2633" s="16"/>
      <c r="B2633" s="17"/>
      <c r="C2633" s="17"/>
      <c r="D2633" s="17"/>
      <c r="E2633" s="17"/>
      <c r="F2633" s="17"/>
      <c r="G2633" s="17"/>
      <c r="H2633" s="40"/>
      <c r="I2633" s="65"/>
    </row>
    <row r="2634" spans="1:9" ht="29.5" customHeight="1" x14ac:dyDescent="0.35">
      <c r="A2634" s="16"/>
      <c r="B2634" s="17"/>
      <c r="C2634" s="17"/>
      <c r="D2634" s="17"/>
      <c r="E2634" s="17"/>
      <c r="F2634" s="17"/>
      <c r="G2634" s="17"/>
      <c r="H2634" s="40"/>
      <c r="I2634" s="65"/>
    </row>
    <row r="2635" spans="1:9" ht="29.5" customHeight="1" x14ac:dyDescent="0.35">
      <c r="A2635" s="16"/>
      <c r="B2635" s="17"/>
      <c r="C2635" s="17"/>
      <c r="D2635" s="17"/>
      <c r="E2635" s="17"/>
      <c r="F2635" s="17"/>
      <c r="G2635" s="17"/>
      <c r="H2635" s="40"/>
      <c r="I2635" s="65"/>
    </row>
    <row r="2636" spans="1:9" ht="29.5" customHeight="1" x14ac:dyDescent="0.35">
      <c r="A2636" s="16"/>
      <c r="B2636" s="17"/>
      <c r="C2636" s="17"/>
      <c r="D2636" s="17"/>
      <c r="E2636" s="17"/>
      <c r="F2636" s="17"/>
      <c r="G2636" s="17"/>
      <c r="H2636" s="40"/>
      <c r="I2636" s="65"/>
    </row>
    <row r="2637" spans="1:9" ht="29.5" customHeight="1" x14ac:dyDescent="0.35">
      <c r="A2637" s="16"/>
      <c r="B2637" s="17"/>
      <c r="C2637" s="17"/>
      <c r="D2637" s="17"/>
      <c r="E2637" s="17"/>
      <c r="F2637" s="17"/>
      <c r="G2637" s="17"/>
      <c r="H2637" s="40"/>
      <c r="I2637" s="65"/>
    </row>
    <row r="2638" spans="1:9" ht="29.5" customHeight="1" x14ac:dyDescent="0.35">
      <c r="A2638" s="16"/>
      <c r="B2638" s="17"/>
      <c r="C2638" s="17"/>
      <c r="D2638" s="17"/>
      <c r="E2638" s="17"/>
      <c r="F2638" s="17"/>
      <c r="G2638" s="17"/>
      <c r="H2638" s="40"/>
      <c r="I2638" s="65"/>
    </row>
    <row r="2639" spans="1:9" ht="29.5" customHeight="1" x14ac:dyDescent="0.35">
      <c r="A2639" s="16"/>
      <c r="B2639" s="17"/>
      <c r="C2639" s="17"/>
      <c r="D2639" s="17"/>
      <c r="E2639" s="17"/>
      <c r="F2639" s="17"/>
      <c r="G2639" s="17"/>
      <c r="H2639" s="40"/>
      <c r="I2639" s="65"/>
    </row>
    <row r="2640" spans="1:9" ht="29.5" customHeight="1" x14ac:dyDescent="0.35">
      <c r="A2640" s="16"/>
      <c r="B2640" s="17"/>
      <c r="C2640" s="17"/>
      <c r="D2640" s="17"/>
      <c r="E2640" s="17"/>
      <c r="F2640" s="17"/>
      <c r="G2640" s="17"/>
      <c r="H2640" s="40"/>
      <c r="I2640" s="65"/>
    </row>
    <row r="2641" spans="1:9" ht="29.5" customHeight="1" x14ac:dyDescent="0.35">
      <c r="A2641" s="16"/>
      <c r="B2641" s="17"/>
      <c r="C2641" s="17"/>
      <c r="D2641" s="17"/>
      <c r="E2641" s="17"/>
      <c r="F2641" s="17"/>
      <c r="G2641" s="17"/>
      <c r="H2641" s="40"/>
      <c r="I2641" s="65"/>
    </row>
    <row r="2642" spans="1:9" ht="29.5" customHeight="1" x14ac:dyDescent="0.35">
      <c r="A2642" s="16"/>
      <c r="B2642" s="17"/>
      <c r="C2642" s="17"/>
      <c r="D2642" s="17"/>
      <c r="E2642" s="17"/>
      <c r="F2642" s="17"/>
      <c r="G2642" s="17"/>
      <c r="H2642" s="40"/>
      <c r="I2642" s="65"/>
    </row>
    <row r="2643" spans="1:9" ht="29.5" customHeight="1" x14ac:dyDescent="0.35">
      <c r="A2643" s="16"/>
      <c r="B2643" s="17"/>
      <c r="C2643" s="17"/>
      <c r="D2643" s="17"/>
      <c r="E2643" s="17"/>
      <c r="F2643" s="17"/>
      <c r="G2643" s="17"/>
      <c r="H2643" s="40"/>
      <c r="I2643" s="65"/>
    </row>
    <row r="2644" spans="1:9" ht="29.5" customHeight="1" x14ac:dyDescent="0.35">
      <c r="A2644" s="16"/>
      <c r="B2644" s="17"/>
      <c r="C2644" s="17"/>
      <c r="D2644" s="17"/>
      <c r="E2644" s="17"/>
      <c r="F2644" s="17"/>
      <c r="G2644" s="17"/>
      <c r="H2644" s="40"/>
      <c r="I2644" s="65"/>
    </row>
    <row r="2645" spans="1:9" ht="29.5" customHeight="1" x14ac:dyDescent="0.35">
      <c r="A2645" s="16"/>
      <c r="B2645" s="17"/>
      <c r="C2645" s="17"/>
      <c r="D2645" s="17"/>
      <c r="E2645" s="17"/>
      <c r="F2645" s="17"/>
      <c r="G2645" s="17"/>
      <c r="H2645" s="40"/>
      <c r="I2645" s="65"/>
    </row>
    <row r="2646" spans="1:9" ht="29.5" customHeight="1" x14ac:dyDescent="0.35">
      <c r="A2646" s="16"/>
      <c r="B2646" s="17"/>
      <c r="C2646" s="17"/>
      <c r="D2646" s="17"/>
      <c r="E2646" s="17"/>
      <c r="F2646" s="17"/>
      <c r="G2646" s="17"/>
      <c r="H2646" s="40"/>
      <c r="I2646" s="65"/>
    </row>
    <row r="2647" spans="1:9" ht="29.5" customHeight="1" x14ac:dyDescent="0.35">
      <c r="A2647" s="16"/>
      <c r="B2647" s="17"/>
      <c r="C2647" s="17"/>
      <c r="D2647" s="17"/>
      <c r="E2647" s="17"/>
      <c r="F2647" s="17"/>
      <c r="G2647" s="17"/>
      <c r="H2647" s="40"/>
      <c r="I2647" s="65"/>
    </row>
    <row r="2648" spans="1:9" ht="29.5" customHeight="1" x14ac:dyDescent="0.35">
      <c r="A2648" s="16"/>
      <c r="B2648" s="17"/>
      <c r="C2648" s="17"/>
      <c r="D2648" s="17"/>
      <c r="E2648" s="17"/>
      <c r="F2648" s="17"/>
      <c r="G2648" s="17"/>
      <c r="H2648" s="40"/>
      <c r="I2648" s="65"/>
    </row>
    <row r="2649" spans="1:9" ht="29.5" customHeight="1" x14ac:dyDescent="0.35">
      <c r="A2649" s="16"/>
      <c r="B2649" s="17"/>
      <c r="C2649" s="17"/>
      <c r="D2649" s="17"/>
      <c r="E2649" s="17"/>
      <c r="F2649" s="17"/>
      <c r="G2649" s="17"/>
      <c r="H2649" s="40"/>
      <c r="I2649" s="65"/>
    </row>
    <row r="2650" spans="1:9" ht="29.5" customHeight="1" x14ac:dyDescent="0.35">
      <c r="A2650" s="16"/>
      <c r="B2650" s="17"/>
      <c r="C2650" s="17"/>
      <c r="D2650" s="17"/>
      <c r="E2650" s="17"/>
      <c r="F2650" s="17"/>
      <c r="G2650" s="17"/>
      <c r="H2650" s="40"/>
      <c r="I2650" s="65"/>
    </row>
    <row r="2651" spans="1:9" ht="29.5" customHeight="1" x14ac:dyDescent="0.35">
      <c r="A2651" s="16"/>
      <c r="B2651" s="17"/>
      <c r="C2651" s="17"/>
      <c r="D2651" s="17"/>
      <c r="E2651" s="17"/>
      <c r="F2651" s="17"/>
      <c r="G2651" s="17"/>
      <c r="H2651" s="40"/>
      <c r="I2651" s="65"/>
    </row>
    <row r="2652" spans="1:9" ht="29.5" customHeight="1" x14ac:dyDescent="0.35">
      <c r="A2652" s="16"/>
      <c r="B2652" s="17"/>
      <c r="C2652" s="17"/>
      <c r="D2652" s="17"/>
      <c r="E2652" s="17"/>
      <c r="F2652" s="17"/>
      <c r="G2652" s="17"/>
      <c r="H2652" s="40"/>
      <c r="I2652" s="65"/>
    </row>
    <row r="2653" spans="1:9" ht="29.5" customHeight="1" x14ac:dyDescent="0.35">
      <c r="A2653" s="16"/>
      <c r="B2653" s="17"/>
      <c r="C2653" s="17"/>
      <c r="D2653" s="17"/>
      <c r="E2653" s="17"/>
      <c r="F2653" s="17"/>
      <c r="G2653" s="17"/>
      <c r="H2653" s="40"/>
      <c r="I2653" s="65"/>
    </row>
    <row r="2654" spans="1:9" ht="29.5" customHeight="1" x14ac:dyDescent="0.35">
      <c r="A2654" s="16"/>
      <c r="B2654" s="17"/>
      <c r="C2654" s="17"/>
      <c r="D2654" s="17"/>
      <c r="E2654" s="17"/>
      <c r="F2654" s="17"/>
      <c r="G2654" s="17"/>
      <c r="H2654" s="40"/>
      <c r="I2654" s="65"/>
    </row>
    <row r="2655" spans="1:9" ht="29.5" customHeight="1" x14ac:dyDescent="0.35">
      <c r="A2655" s="16"/>
      <c r="B2655" s="17"/>
      <c r="C2655" s="17"/>
      <c r="D2655" s="17"/>
      <c r="E2655" s="17"/>
      <c r="F2655" s="17"/>
      <c r="G2655" s="17"/>
      <c r="H2655" s="40"/>
      <c r="I2655" s="65"/>
    </row>
    <row r="2656" spans="1:9" ht="29.5" customHeight="1" x14ac:dyDescent="0.35">
      <c r="A2656" s="16"/>
      <c r="B2656" s="17"/>
      <c r="C2656" s="17"/>
      <c r="D2656" s="17"/>
      <c r="E2656" s="17"/>
      <c r="F2656" s="17"/>
      <c r="G2656" s="17"/>
      <c r="H2656" s="40"/>
      <c r="I2656" s="65"/>
    </row>
    <row r="2657" spans="1:9" ht="29.5" customHeight="1" x14ac:dyDescent="0.35">
      <c r="A2657" s="16"/>
      <c r="B2657" s="17"/>
      <c r="C2657" s="17"/>
      <c r="D2657" s="17"/>
      <c r="E2657" s="17"/>
      <c r="F2657" s="17"/>
      <c r="G2657" s="17"/>
      <c r="H2657" s="40"/>
      <c r="I2657" s="65"/>
    </row>
    <row r="2658" spans="1:9" ht="29.5" customHeight="1" x14ac:dyDescent="0.35">
      <c r="A2658" s="16"/>
      <c r="B2658" s="17"/>
      <c r="C2658" s="17"/>
      <c r="D2658" s="17"/>
      <c r="E2658" s="17"/>
      <c r="F2658" s="17"/>
      <c r="G2658" s="17"/>
      <c r="H2658" s="40"/>
      <c r="I2658" s="65"/>
    </row>
    <row r="2659" spans="1:9" ht="29.5" customHeight="1" x14ac:dyDescent="0.35">
      <c r="A2659" s="16"/>
      <c r="B2659" s="17"/>
      <c r="C2659" s="17"/>
      <c r="D2659" s="17"/>
      <c r="E2659" s="17"/>
      <c r="F2659" s="17"/>
      <c r="G2659" s="17"/>
      <c r="H2659" s="40"/>
      <c r="I2659" s="65"/>
    </row>
    <row r="2660" spans="1:9" ht="29.5" customHeight="1" x14ac:dyDescent="0.35">
      <c r="A2660" s="16"/>
      <c r="B2660" s="17"/>
      <c r="C2660" s="17"/>
      <c r="D2660" s="17"/>
      <c r="E2660" s="17"/>
      <c r="F2660" s="17"/>
      <c r="G2660" s="17"/>
      <c r="H2660" s="40"/>
      <c r="I2660" s="65"/>
    </row>
    <row r="2661" spans="1:9" ht="29.5" customHeight="1" x14ac:dyDescent="0.35">
      <c r="A2661" s="16"/>
      <c r="B2661" s="17"/>
      <c r="C2661" s="17"/>
      <c r="D2661" s="17"/>
      <c r="E2661" s="17"/>
      <c r="F2661" s="17"/>
      <c r="G2661" s="17"/>
      <c r="H2661" s="40"/>
      <c r="I2661" s="65"/>
    </row>
    <row r="2662" spans="1:9" ht="29.5" customHeight="1" x14ac:dyDescent="0.35">
      <c r="A2662" s="16"/>
      <c r="B2662" s="17"/>
      <c r="C2662" s="17"/>
      <c r="D2662" s="17"/>
      <c r="E2662" s="17"/>
      <c r="F2662" s="17"/>
      <c r="G2662" s="17"/>
      <c r="H2662" s="40"/>
      <c r="I2662" s="65"/>
    </row>
    <row r="2663" spans="1:9" ht="29.5" customHeight="1" x14ac:dyDescent="0.35">
      <c r="A2663" s="16"/>
      <c r="B2663" s="17"/>
      <c r="C2663" s="17"/>
      <c r="D2663" s="17"/>
      <c r="E2663" s="17"/>
      <c r="F2663" s="17"/>
      <c r="G2663" s="17"/>
      <c r="H2663" s="40"/>
      <c r="I2663" s="65"/>
    </row>
    <row r="2664" spans="1:9" ht="29.5" customHeight="1" x14ac:dyDescent="0.35">
      <c r="A2664" s="16"/>
      <c r="B2664" s="17"/>
      <c r="C2664" s="17"/>
      <c r="D2664" s="17"/>
      <c r="E2664" s="17"/>
      <c r="F2664" s="17"/>
      <c r="G2664" s="17"/>
      <c r="H2664" s="40"/>
      <c r="I2664" s="65"/>
    </row>
    <row r="2665" spans="1:9" ht="29.5" customHeight="1" x14ac:dyDescent="0.35">
      <c r="A2665" s="16"/>
      <c r="B2665" s="17"/>
      <c r="C2665" s="17"/>
      <c r="D2665" s="17"/>
      <c r="E2665" s="17"/>
      <c r="F2665" s="17"/>
      <c r="G2665" s="17"/>
      <c r="H2665" s="40"/>
      <c r="I2665" s="65"/>
    </row>
    <row r="2666" spans="1:9" ht="29.5" customHeight="1" x14ac:dyDescent="0.35">
      <c r="A2666" s="16"/>
      <c r="B2666" s="17"/>
      <c r="C2666" s="17"/>
      <c r="D2666" s="17"/>
      <c r="E2666" s="17"/>
      <c r="F2666" s="17"/>
      <c r="G2666" s="17"/>
      <c r="H2666" s="40"/>
      <c r="I2666" s="65"/>
    </row>
    <row r="2667" spans="1:9" ht="29.5" customHeight="1" x14ac:dyDescent="0.35">
      <c r="A2667" s="16"/>
      <c r="B2667" s="17"/>
      <c r="C2667" s="17"/>
      <c r="D2667" s="17"/>
      <c r="E2667" s="17"/>
      <c r="F2667" s="17"/>
      <c r="G2667" s="17"/>
      <c r="H2667" s="40"/>
      <c r="I2667" s="65"/>
    </row>
    <row r="2668" spans="1:9" ht="29.5" customHeight="1" x14ac:dyDescent="0.35">
      <c r="A2668" s="16"/>
      <c r="B2668" s="17"/>
      <c r="C2668" s="17"/>
      <c r="D2668" s="17"/>
      <c r="E2668" s="17"/>
      <c r="F2668" s="17"/>
      <c r="G2668" s="17"/>
      <c r="H2668" s="40"/>
      <c r="I2668" s="65"/>
    </row>
    <row r="2669" spans="1:9" ht="29.5" customHeight="1" x14ac:dyDescent="0.35">
      <c r="A2669" s="16"/>
      <c r="B2669" s="17"/>
      <c r="C2669" s="17"/>
      <c r="D2669" s="17"/>
      <c r="E2669" s="17"/>
      <c r="F2669" s="17"/>
      <c r="G2669" s="17"/>
      <c r="H2669" s="40"/>
      <c r="I2669" s="65"/>
    </row>
    <row r="2670" spans="1:9" ht="29.5" customHeight="1" x14ac:dyDescent="0.35">
      <c r="A2670" s="16"/>
      <c r="B2670" s="17"/>
      <c r="C2670" s="17"/>
      <c r="D2670" s="17"/>
      <c r="E2670" s="17"/>
      <c r="F2670" s="17"/>
      <c r="G2670" s="17"/>
      <c r="H2670" s="40"/>
      <c r="I2670" s="65"/>
    </row>
    <row r="2671" spans="1:9" ht="29.5" customHeight="1" x14ac:dyDescent="0.35">
      <c r="A2671" s="16"/>
      <c r="B2671" s="17"/>
      <c r="C2671" s="17"/>
      <c r="D2671" s="17"/>
      <c r="E2671" s="17"/>
      <c r="F2671" s="17"/>
      <c r="G2671" s="17"/>
      <c r="H2671" s="40"/>
      <c r="I2671" s="65"/>
    </row>
    <row r="2672" spans="1:9" ht="29.5" customHeight="1" x14ac:dyDescent="0.35">
      <c r="A2672" s="16"/>
      <c r="B2672" s="17"/>
      <c r="C2672" s="17"/>
      <c r="D2672" s="17"/>
      <c r="E2672" s="17"/>
      <c r="F2672" s="17"/>
      <c r="G2672" s="17"/>
      <c r="H2672" s="40"/>
      <c r="I2672" s="65"/>
    </row>
    <row r="2673" spans="1:9" ht="29.5" customHeight="1" x14ac:dyDescent="0.35">
      <c r="A2673" s="16"/>
      <c r="B2673" s="17"/>
      <c r="C2673" s="17"/>
      <c r="D2673" s="17"/>
      <c r="E2673" s="17"/>
      <c r="F2673" s="17"/>
      <c r="G2673" s="17"/>
      <c r="H2673" s="40"/>
      <c r="I2673" s="65"/>
    </row>
    <row r="2674" spans="1:9" ht="29.5" customHeight="1" x14ac:dyDescent="0.35">
      <c r="A2674" s="16"/>
      <c r="B2674" s="17"/>
      <c r="C2674" s="17"/>
      <c r="D2674" s="17"/>
      <c r="E2674" s="17"/>
      <c r="F2674" s="17"/>
      <c r="G2674" s="17"/>
      <c r="H2674" s="40"/>
      <c r="I2674" s="65"/>
    </row>
    <row r="2675" spans="1:9" ht="29.5" customHeight="1" x14ac:dyDescent="0.35">
      <c r="A2675" s="16"/>
      <c r="B2675" s="17"/>
      <c r="C2675" s="17"/>
      <c r="D2675" s="17"/>
      <c r="E2675" s="17"/>
      <c r="F2675" s="17"/>
      <c r="G2675" s="17"/>
      <c r="H2675" s="40"/>
      <c r="I2675" s="65"/>
    </row>
    <row r="2676" spans="1:9" ht="29.5" customHeight="1" x14ac:dyDescent="0.35">
      <c r="A2676" s="16"/>
      <c r="B2676" s="17"/>
      <c r="C2676" s="17"/>
      <c r="D2676" s="17"/>
      <c r="E2676" s="17"/>
      <c r="F2676" s="17"/>
      <c r="G2676" s="17"/>
      <c r="H2676" s="40"/>
      <c r="I2676" s="65"/>
    </row>
    <row r="2677" spans="1:9" ht="29.5" customHeight="1" x14ac:dyDescent="0.35">
      <c r="A2677" s="16"/>
      <c r="B2677" s="17"/>
      <c r="C2677" s="17"/>
      <c r="D2677" s="17"/>
      <c r="E2677" s="17"/>
      <c r="F2677" s="17"/>
      <c r="G2677" s="17"/>
      <c r="H2677" s="40"/>
      <c r="I2677" s="65"/>
    </row>
    <row r="2678" spans="1:9" ht="29.5" customHeight="1" x14ac:dyDescent="0.35">
      <c r="A2678" s="16"/>
      <c r="B2678" s="17"/>
      <c r="C2678" s="17"/>
      <c r="D2678" s="17"/>
      <c r="E2678" s="17"/>
      <c r="F2678" s="17"/>
      <c r="G2678" s="17"/>
      <c r="H2678" s="40"/>
      <c r="I2678" s="65"/>
    </row>
    <row r="2679" spans="1:9" ht="29.5" customHeight="1" x14ac:dyDescent="0.35">
      <c r="A2679" s="16"/>
      <c r="B2679" s="17"/>
      <c r="C2679" s="17"/>
      <c r="D2679" s="17"/>
      <c r="E2679" s="17"/>
      <c r="F2679" s="17"/>
      <c r="G2679" s="17"/>
      <c r="H2679" s="40"/>
      <c r="I2679" s="65"/>
    </row>
    <row r="2680" spans="1:9" ht="29.5" customHeight="1" x14ac:dyDescent="0.35">
      <c r="A2680" s="16"/>
      <c r="B2680" s="17"/>
      <c r="C2680" s="17"/>
      <c r="D2680" s="17"/>
      <c r="E2680" s="17"/>
      <c r="F2680" s="17"/>
      <c r="G2680" s="17"/>
      <c r="H2680" s="40"/>
      <c r="I2680" s="65"/>
    </row>
    <row r="2681" spans="1:9" ht="29.5" customHeight="1" x14ac:dyDescent="0.35">
      <c r="A2681" s="16"/>
      <c r="B2681" s="17"/>
      <c r="C2681" s="17"/>
      <c r="D2681" s="17"/>
      <c r="E2681" s="17"/>
      <c r="F2681" s="17"/>
      <c r="G2681" s="17"/>
      <c r="H2681" s="40"/>
      <c r="I2681" s="65"/>
    </row>
    <row r="2682" spans="1:9" ht="29.5" customHeight="1" x14ac:dyDescent="0.35">
      <c r="A2682" s="16"/>
      <c r="B2682" s="17"/>
      <c r="C2682" s="17"/>
      <c r="D2682" s="17"/>
      <c r="E2682" s="17"/>
      <c r="F2682" s="17"/>
      <c r="G2682" s="17"/>
      <c r="H2682" s="40"/>
      <c r="I2682" s="65"/>
    </row>
    <row r="2683" spans="1:9" ht="29.5" customHeight="1" x14ac:dyDescent="0.35">
      <c r="A2683" s="16"/>
      <c r="B2683" s="17"/>
      <c r="C2683" s="17"/>
      <c r="D2683" s="17"/>
      <c r="E2683" s="17"/>
      <c r="F2683" s="17"/>
      <c r="G2683" s="17"/>
      <c r="H2683" s="40"/>
      <c r="I2683" s="65"/>
    </row>
    <row r="2684" spans="1:9" ht="29.5" customHeight="1" x14ac:dyDescent="0.35">
      <c r="A2684" s="16"/>
      <c r="B2684" s="17"/>
      <c r="C2684" s="17"/>
      <c r="D2684" s="17"/>
      <c r="E2684" s="17"/>
      <c r="F2684" s="17"/>
      <c r="G2684" s="17"/>
      <c r="H2684" s="40"/>
      <c r="I2684" s="65"/>
    </row>
    <row r="2685" spans="1:9" ht="29.5" customHeight="1" x14ac:dyDescent="0.35">
      <c r="A2685" s="16"/>
      <c r="B2685" s="17"/>
      <c r="C2685" s="17"/>
      <c r="D2685" s="17"/>
      <c r="E2685" s="17"/>
      <c r="F2685" s="17"/>
      <c r="G2685" s="17"/>
      <c r="H2685" s="40"/>
      <c r="I2685" s="65"/>
    </row>
    <row r="2686" spans="1:9" ht="29.5" customHeight="1" x14ac:dyDescent="0.35">
      <c r="A2686" s="16"/>
      <c r="B2686" s="17"/>
      <c r="C2686" s="17"/>
      <c r="D2686" s="17"/>
      <c r="E2686" s="17"/>
      <c r="F2686" s="17"/>
      <c r="G2686" s="17"/>
      <c r="H2686" s="40"/>
      <c r="I2686" s="65"/>
    </row>
    <row r="2687" spans="1:9" ht="29.5" customHeight="1" x14ac:dyDescent="0.35">
      <c r="A2687" s="16"/>
      <c r="B2687" s="17"/>
      <c r="C2687" s="17"/>
      <c r="D2687" s="17"/>
      <c r="E2687" s="17"/>
      <c r="F2687" s="17"/>
      <c r="G2687" s="17"/>
      <c r="H2687" s="40"/>
      <c r="I2687" s="65"/>
    </row>
    <row r="2688" spans="1:9" ht="29.5" customHeight="1" x14ac:dyDescent="0.35">
      <c r="A2688" s="16"/>
      <c r="B2688" s="17"/>
      <c r="C2688" s="17"/>
      <c r="D2688" s="17"/>
      <c r="E2688" s="17"/>
      <c r="F2688" s="17"/>
      <c r="G2688" s="17"/>
      <c r="H2688" s="40"/>
      <c r="I2688" s="65"/>
    </row>
    <row r="2689" spans="1:9" ht="29.5" customHeight="1" x14ac:dyDescent="0.35">
      <c r="A2689" s="16"/>
      <c r="B2689" s="17"/>
      <c r="C2689" s="17"/>
      <c r="D2689" s="17"/>
      <c r="E2689" s="17"/>
      <c r="F2689" s="17"/>
      <c r="G2689" s="17"/>
      <c r="H2689" s="40"/>
      <c r="I2689" s="65"/>
    </row>
    <row r="2690" spans="1:9" ht="29.5" customHeight="1" x14ac:dyDescent="0.35">
      <c r="A2690" s="16"/>
      <c r="B2690" s="17"/>
      <c r="C2690" s="17"/>
      <c r="D2690" s="17"/>
      <c r="E2690" s="17"/>
      <c r="F2690" s="17"/>
      <c r="G2690" s="17"/>
      <c r="H2690" s="40"/>
      <c r="I2690" s="65"/>
    </row>
    <row r="2691" spans="1:9" ht="29.5" customHeight="1" x14ac:dyDescent="0.35">
      <c r="A2691" s="16"/>
      <c r="B2691" s="17"/>
      <c r="C2691" s="17"/>
      <c r="D2691" s="17"/>
      <c r="E2691" s="17"/>
      <c r="F2691" s="17"/>
      <c r="G2691" s="17"/>
      <c r="H2691" s="40"/>
      <c r="I2691" s="65"/>
    </row>
    <row r="2692" spans="1:9" ht="29.5" customHeight="1" x14ac:dyDescent="0.35">
      <c r="A2692" s="16"/>
      <c r="B2692" s="17"/>
      <c r="C2692" s="17"/>
      <c r="D2692" s="17"/>
      <c r="E2692" s="17"/>
      <c r="F2692" s="17"/>
      <c r="G2692" s="17"/>
      <c r="H2692" s="40"/>
      <c r="I2692" s="65"/>
    </row>
    <row r="2693" spans="1:9" ht="29.5" customHeight="1" x14ac:dyDescent="0.35">
      <c r="A2693" s="16"/>
      <c r="B2693" s="17"/>
      <c r="C2693" s="17"/>
      <c r="D2693" s="17"/>
      <c r="E2693" s="17"/>
      <c r="F2693" s="17"/>
      <c r="G2693" s="17"/>
      <c r="H2693" s="40"/>
      <c r="I2693" s="65"/>
    </row>
    <row r="2694" spans="1:9" ht="29.5" customHeight="1" x14ac:dyDescent="0.35">
      <c r="A2694" s="16"/>
      <c r="B2694" s="17"/>
      <c r="C2694" s="17"/>
      <c r="D2694" s="17"/>
      <c r="E2694" s="17"/>
      <c r="F2694" s="17"/>
      <c r="G2694" s="17"/>
      <c r="H2694" s="40"/>
      <c r="I2694" s="65"/>
    </row>
    <row r="2695" spans="1:9" ht="29.5" customHeight="1" x14ac:dyDescent="0.35">
      <c r="A2695" s="16"/>
      <c r="B2695" s="17"/>
      <c r="C2695" s="17"/>
      <c r="D2695" s="17"/>
      <c r="E2695" s="17"/>
      <c r="F2695" s="17"/>
      <c r="G2695" s="17"/>
      <c r="H2695" s="40"/>
      <c r="I2695" s="65"/>
    </row>
    <row r="2696" spans="1:9" ht="29.5" customHeight="1" x14ac:dyDescent="0.35">
      <c r="A2696" s="16"/>
      <c r="B2696" s="17"/>
      <c r="C2696" s="17"/>
      <c r="D2696" s="17"/>
      <c r="E2696" s="17"/>
      <c r="F2696" s="17"/>
      <c r="G2696" s="17"/>
      <c r="H2696" s="40"/>
      <c r="I2696" s="65"/>
    </row>
    <row r="2697" spans="1:9" ht="29.5" customHeight="1" x14ac:dyDescent="0.35">
      <c r="A2697" s="16"/>
      <c r="B2697" s="17"/>
      <c r="C2697" s="17"/>
      <c r="D2697" s="17"/>
      <c r="E2697" s="17"/>
      <c r="F2697" s="17"/>
      <c r="G2697" s="17"/>
      <c r="H2697" s="40"/>
      <c r="I2697" s="65"/>
    </row>
    <row r="2698" spans="1:9" ht="29.5" customHeight="1" x14ac:dyDescent="0.35">
      <c r="A2698" s="16"/>
      <c r="B2698" s="17"/>
      <c r="C2698" s="17"/>
      <c r="D2698" s="17"/>
      <c r="E2698" s="17"/>
      <c r="F2698" s="17"/>
      <c r="G2698" s="17"/>
      <c r="H2698" s="40"/>
      <c r="I2698" s="65"/>
    </row>
    <row r="2699" spans="1:9" ht="29.5" customHeight="1" x14ac:dyDescent="0.35">
      <c r="A2699" s="16"/>
      <c r="B2699" s="17"/>
      <c r="C2699" s="17"/>
      <c r="D2699" s="17"/>
      <c r="E2699" s="17"/>
      <c r="F2699" s="17"/>
      <c r="G2699" s="17"/>
      <c r="H2699" s="40"/>
      <c r="I2699" s="65"/>
    </row>
    <row r="2700" spans="1:9" ht="29.5" customHeight="1" x14ac:dyDescent="0.35">
      <c r="A2700" s="16"/>
      <c r="B2700" s="17"/>
      <c r="C2700" s="17"/>
      <c r="D2700" s="17"/>
      <c r="E2700" s="17"/>
      <c r="F2700" s="17"/>
      <c r="G2700" s="17"/>
      <c r="H2700" s="40"/>
      <c r="I2700" s="65"/>
    </row>
    <row r="2701" spans="1:9" ht="29.5" customHeight="1" x14ac:dyDescent="0.35">
      <c r="A2701" s="16"/>
      <c r="B2701" s="17"/>
      <c r="C2701" s="17"/>
      <c r="D2701" s="17"/>
      <c r="E2701" s="17"/>
      <c r="F2701" s="17"/>
      <c r="G2701" s="17"/>
      <c r="H2701" s="40"/>
      <c r="I2701" s="65"/>
    </row>
    <row r="2702" spans="1:9" ht="29.5" customHeight="1" x14ac:dyDescent="0.35">
      <c r="A2702" s="16"/>
      <c r="B2702" s="17"/>
      <c r="C2702" s="17"/>
      <c r="D2702" s="17"/>
      <c r="E2702" s="17"/>
      <c r="F2702" s="17"/>
      <c r="G2702" s="17"/>
      <c r="H2702" s="40"/>
      <c r="I2702" s="65"/>
    </row>
    <row r="2703" spans="1:9" ht="29.5" customHeight="1" x14ac:dyDescent="0.35">
      <c r="A2703" s="16"/>
      <c r="B2703" s="17"/>
      <c r="C2703" s="17"/>
      <c r="D2703" s="17"/>
      <c r="E2703" s="17"/>
      <c r="F2703" s="17"/>
      <c r="G2703" s="17"/>
      <c r="H2703" s="40"/>
      <c r="I2703" s="65"/>
    </row>
    <row r="2704" spans="1:9" ht="29.5" customHeight="1" x14ac:dyDescent="0.35">
      <c r="A2704" s="16"/>
      <c r="B2704" s="17"/>
      <c r="C2704" s="17"/>
      <c r="D2704" s="17"/>
      <c r="E2704" s="17"/>
      <c r="F2704" s="17"/>
      <c r="G2704" s="17"/>
      <c r="H2704" s="40"/>
      <c r="I2704" s="65"/>
    </row>
    <row r="2705" spans="1:9" ht="29.5" customHeight="1" x14ac:dyDescent="0.35">
      <c r="A2705" s="16"/>
      <c r="B2705" s="17"/>
      <c r="C2705" s="17"/>
      <c r="D2705" s="17"/>
      <c r="E2705" s="17"/>
      <c r="F2705" s="17"/>
      <c r="G2705" s="17"/>
      <c r="H2705" s="40"/>
      <c r="I2705" s="65"/>
    </row>
    <row r="2706" spans="1:9" ht="29.5" customHeight="1" x14ac:dyDescent="0.35">
      <c r="A2706" s="16"/>
      <c r="B2706" s="17"/>
      <c r="C2706" s="17"/>
      <c r="D2706" s="17"/>
      <c r="E2706" s="17"/>
      <c r="F2706" s="17"/>
      <c r="G2706" s="17"/>
      <c r="H2706" s="40"/>
      <c r="I2706" s="65"/>
    </row>
    <row r="2707" spans="1:9" ht="29.5" customHeight="1" x14ac:dyDescent="0.35">
      <c r="A2707" s="16"/>
      <c r="B2707" s="17"/>
      <c r="C2707" s="17"/>
      <c r="D2707" s="17"/>
      <c r="E2707" s="17"/>
      <c r="F2707" s="17"/>
      <c r="G2707" s="17"/>
      <c r="H2707" s="40"/>
      <c r="I2707" s="65"/>
    </row>
    <row r="2708" spans="1:9" ht="29.5" customHeight="1" x14ac:dyDescent="0.35">
      <c r="A2708" s="16"/>
      <c r="B2708" s="17"/>
      <c r="C2708" s="17"/>
      <c r="D2708" s="17"/>
      <c r="E2708" s="17"/>
      <c r="F2708" s="17"/>
      <c r="G2708" s="17"/>
      <c r="H2708" s="40"/>
      <c r="I2708" s="65"/>
    </row>
    <row r="2709" spans="1:9" ht="29.5" customHeight="1" x14ac:dyDescent="0.35">
      <c r="A2709" s="16"/>
      <c r="B2709" s="17"/>
      <c r="C2709" s="17"/>
      <c r="D2709" s="17"/>
      <c r="E2709" s="17"/>
      <c r="F2709" s="17"/>
      <c r="G2709" s="17"/>
      <c r="H2709" s="40"/>
      <c r="I2709" s="65"/>
    </row>
    <row r="2710" spans="1:9" ht="29.5" customHeight="1" x14ac:dyDescent="0.35">
      <c r="A2710" s="16"/>
      <c r="B2710" s="17"/>
      <c r="C2710" s="17"/>
      <c r="D2710" s="17"/>
      <c r="E2710" s="17"/>
      <c r="F2710" s="17"/>
      <c r="G2710" s="17"/>
      <c r="H2710" s="40"/>
      <c r="I2710" s="65"/>
    </row>
    <row r="2711" spans="1:9" ht="29.5" customHeight="1" x14ac:dyDescent="0.35">
      <c r="A2711" s="16"/>
      <c r="B2711" s="17"/>
      <c r="C2711" s="17"/>
      <c r="D2711" s="17"/>
      <c r="E2711" s="17"/>
      <c r="F2711" s="17"/>
      <c r="G2711" s="17"/>
      <c r="H2711" s="40"/>
      <c r="I2711" s="65"/>
    </row>
    <row r="2712" spans="1:9" ht="29.5" customHeight="1" x14ac:dyDescent="0.35">
      <c r="A2712" s="16"/>
      <c r="B2712" s="17"/>
      <c r="C2712" s="17"/>
      <c r="D2712" s="17"/>
      <c r="E2712" s="17"/>
      <c r="F2712" s="17"/>
      <c r="G2712" s="17"/>
      <c r="H2712" s="40"/>
      <c r="I2712" s="65"/>
    </row>
    <row r="2713" spans="1:9" ht="29.5" customHeight="1" x14ac:dyDescent="0.35">
      <c r="A2713" s="16"/>
      <c r="B2713" s="17"/>
      <c r="C2713" s="17"/>
      <c r="D2713" s="17"/>
      <c r="E2713" s="17"/>
      <c r="F2713" s="17"/>
      <c r="G2713" s="17"/>
      <c r="H2713" s="40"/>
      <c r="I2713" s="65"/>
    </row>
    <row r="2714" spans="1:9" ht="29.5" customHeight="1" x14ac:dyDescent="0.35">
      <c r="A2714" s="16"/>
      <c r="B2714" s="17"/>
      <c r="C2714" s="17"/>
      <c r="D2714" s="17"/>
      <c r="E2714" s="17"/>
      <c r="F2714" s="17"/>
      <c r="G2714" s="17"/>
      <c r="H2714" s="40"/>
      <c r="I2714" s="65"/>
    </row>
    <row r="2715" spans="1:9" ht="29.5" customHeight="1" x14ac:dyDescent="0.35">
      <c r="A2715" s="16"/>
      <c r="B2715" s="17"/>
      <c r="C2715" s="17"/>
      <c r="D2715" s="17"/>
      <c r="E2715" s="17"/>
      <c r="F2715" s="17"/>
      <c r="G2715" s="17"/>
      <c r="H2715" s="40"/>
      <c r="I2715" s="65"/>
    </row>
    <row r="2716" spans="1:9" ht="29.5" customHeight="1" x14ac:dyDescent="0.35">
      <c r="A2716" s="16"/>
      <c r="B2716" s="17"/>
      <c r="C2716" s="17"/>
      <c r="D2716" s="17"/>
      <c r="E2716" s="17"/>
      <c r="F2716" s="17"/>
      <c r="G2716" s="17"/>
      <c r="H2716" s="40"/>
      <c r="I2716" s="65"/>
    </row>
    <row r="2717" spans="1:9" ht="29.5" customHeight="1" x14ac:dyDescent="0.35">
      <c r="A2717" s="16"/>
      <c r="B2717" s="17"/>
      <c r="C2717" s="17"/>
      <c r="D2717" s="17"/>
      <c r="E2717" s="17"/>
      <c r="F2717" s="17"/>
      <c r="G2717" s="17"/>
      <c r="H2717" s="40"/>
      <c r="I2717" s="65"/>
    </row>
    <row r="2718" spans="1:9" ht="29.5" customHeight="1" x14ac:dyDescent="0.35">
      <c r="A2718" s="16"/>
      <c r="B2718" s="17"/>
      <c r="C2718" s="17"/>
      <c r="D2718" s="17"/>
      <c r="E2718" s="17"/>
      <c r="F2718" s="17"/>
      <c r="G2718" s="17"/>
      <c r="H2718" s="40"/>
      <c r="I2718" s="65"/>
    </row>
    <row r="2719" spans="1:9" ht="29.5" customHeight="1" x14ac:dyDescent="0.35">
      <c r="A2719" s="16"/>
      <c r="B2719" s="17"/>
      <c r="C2719" s="17"/>
      <c r="D2719" s="17"/>
      <c r="E2719" s="17"/>
      <c r="F2719" s="17"/>
      <c r="G2719" s="17"/>
      <c r="H2719" s="40"/>
      <c r="I2719" s="65"/>
    </row>
    <row r="2720" spans="1:9" ht="29.5" customHeight="1" x14ac:dyDescent="0.35">
      <c r="A2720" s="16"/>
      <c r="B2720" s="17"/>
      <c r="C2720" s="17"/>
      <c r="D2720" s="17"/>
      <c r="E2720" s="17"/>
      <c r="F2720" s="17"/>
      <c r="G2720" s="17"/>
      <c r="H2720" s="40"/>
      <c r="I2720" s="65"/>
    </row>
    <row r="2721" spans="1:9" ht="29.5" customHeight="1" x14ac:dyDescent="0.35">
      <c r="A2721" s="16"/>
      <c r="B2721" s="17"/>
      <c r="C2721" s="17"/>
      <c r="D2721" s="17"/>
      <c r="E2721" s="17"/>
      <c r="F2721" s="17"/>
      <c r="G2721" s="17"/>
      <c r="H2721" s="40"/>
      <c r="I2721" s="65"/>
    </row>
    <row r="2722" spans="1:9" ht="29.5" customHeight="1" x14ac:dyDescent="0.35">
      <c r="A2722" s="16"/>
      <c r="B2722" s="17"/>
      <c r="C2722" s="17"/>
      <c r="D2722" s="17"/>
      <c r="E2722" s="17"/>
      <c r="F2722" s="17"/>
      <c r="G2722" s="17"/>
      <c r="H2722" s="40"/>
      <c r="I2722" s="65"/>
    </row>
    <row r="2723" spans="1:9" ht="29.5" customHeight="1" x14ac:dyDescent="0.35">
      <c r="A2723" s="16"/>
      <c r="B2723" s="17"/>
      <c r="C2723" s="17"/>
      <c r="D2723" s="17"/>
      <c r="E2723" s="17"/>
      <c r="F2723" s="17"/>
      <c r="G2723" s="17"/>
      <c r="H2723" s="40"/>
      <c r="I2723" s="65"/>
    </row>
    <row r="2724" spans="1:9" ht="29.5" customHeight="1" x14ac:dyDescent="0.35">
      <c r="A2724" s="16"/>
      <c r="B2724" s="17"/>
      <c r="C2724" s="17"/>
      <c r="D2724" s="17"/>
      <c r="E2724" s="17"/>
      <c r="F2724" s="17"/>
      <c r="G2724" s="17"/>
      <c r="H2724" s="40"/>
      <c r="I2724" s="65"/>
    </row>
    <row r="2725" spans="1:9" ht="29.5" customHeight="1" x14ac:dyDescent="0.35">
      <c r="A2725" s="16"/>
      <c r="B2725" s="17"/>
      <c r="C2725" s="17"/>
      <c r="D2725" s="17"/>
      <c r="E2725" s="17"/>
      <c r="F2725" s="17"/>
      <c r="G2725" s="17"/>
      <c r="H2725" s="40"/>
      <c r="I2725" s="65"/>
    </row>
    <row r="2726" spans="1:9" ht="29.5" customHeight="1" x14ac:dyDescent="0.35">
      <c r="A2726" s="16"/>
      <c r="B2726" s="17"/>
      <c r="C2726" s="17"/>
      <c r="D2726" s="17"/>
      <c r="E2726" s="17"/>
      <c r="F2726" s="17"/>
      <c r="G2726" s="17"/>
      <c r="H2726" s="40"/>
      <c r="I2726" s="65"/>
    </row>
    <row r="2727" spans="1:9" ht="29.5" customHeight="1" x14ac:dyDescent="0.35">
      <c r="A2727" s="16"/>
      <c r="B2727" s="17"/>
      <c r="C2727" s="17"/>
      <c r="D2727" s="17"/>
      <c r="E2727" s="17"/>
      <c r="F2727" s="17"/>
      <c r="G2727" s="17"/>
      <c r="H2727" s="40"/>
      <c r="I2727" s="65"/>
    </row>
    <row r="2728" spans="1:9" ht="29.5" customHeight="1" x14ac:dyDescent="0.35">
      <c r="A2728" s="16"/>
      <c r="B2728" s="17"/>
      <c r="C2728" s="17"/>
      <c r="D2728" s="17"/>
      <c r="E2728" s="17"/>
      <c r="F2728" s="17"/>
      <c r="G2728" s="17"/>
      <c r="H2728" s="40"/>
      <c r="I2728" s="65"/>
    </row>
    <row r="2729" spans="1:9" ht="29.5" customHeight="1" x14ac:dyDescent="0.35">
      <c r="A2729" s="16"/>
      <c r="B2729" s="17"/>
      <c r="C2729" s="17"/>
      <c r="D2729" s="17"/>
      <c r="E2729" s="17"/>
      <c r="F2729" s="17"/>
      <c r="G2729" s="17"/>
      <c r="H2729" s="40"/>
      <c r="I2729" s="65"/>
    </row>
    <row r="2730" spans="1:9" ht="29.5" customHeight="1" x14ac:dyDescent="0.35">
      <c r="A2730" s="16"/>
      <c r="B2730" s="17"/>
      <c r="C2730" s="17"/>
      <c r="D2730" s="17"/>
      <c r="E2730" s="17"/>
      <c r="F2730" s="17"/>
      <c r="G2730" s="17"/>
      <c r="H2730" s="40"/>
      <c r="I2730" s="65"/>
    </row>
    <row r="2731" spans="1:9" ht="29.5" customHeight="1" x14ac:dyDescent="0.35">
      <c r="A2731" s="16"/>
      <c r="B2731" s="17"/>
      <c r="C2731" s="17"/>
      <c r="D2731" s="17"/>
      <c r="E2731" s="17"/>
      <c r="F2731" s="17"/>
      <c r="G2731" s="17"/>
      <c r="H2731" s="40"/>
      <c r="I2731" s="65"/>
    </row>
    <row r="2732" spans="1:9" ht="29.5" customHeight="1" x14ac:dyDescent="0.35">
      <c r="A2732" s="16"/>
      <c r="B2732" s="17"/>
      <c r="C2732" s="17"/>
      <c r="D2732" s="17"/>
      <c r="E2732" s="17"/>
      <c r="F2732" s="17"/>
      <c r="G2732" s="17"/>
      <c r="H2732" s="40"/>
      <c r="I2732" s="65"/>
    </row>
    <row r="2733" spans="1:9" ht="29.5" customHeight="1" x14ac:dyDescent="0.35">
      <c r="A2733" s="16"/>
      <c r="B2733" s="17"/>
      <c r="C2733" s="17"/>
      <c r="D2733" s="17"/>
      <c r="E2733" s="17"/>
      <c r="F2733" s="17"/>
      <c r="G2733" s="17"/>
      <c r="H2733" s="40"/>
      <c r="I2733" s="65"/>
    </row>
    <row r="2734" spans="1:9" ht="29.5" customHeight="1" x14ac:dyDescent="0.35">
      <c r="A2734" s="16"/>
      <c r="B2734" s="17"/>
      <c r="C2734" s="17"/>
      <c r="D2734" s="17"/>
      <c r="E2734" s="17"/>
      <c r="F2734" s="17"/>
      <c r="G2734" s="17"/>
      <c r="H2734" s="40"/>
      <c r="I2734" s="65"/>
    </row>
    <row r="2735" spans="1:9" ht="29.5" customHeight="1" x14ac:dyDescent="0.35">
      <c r="A2735" s="16"/>
      <c r="B2735" s="17"/>
      <c r="C2735" s="17"/>
      <c r="D2735" s="17"/>
      <c r="E2735" s="17"/>
      <c r="F2735" s="17"/>
      <c r="G2735" s="17"/>
      <c r="H2735" s="40"/>
      <c r="I2735" s="65"/>
    </row>
    <row r="2736" spans="1:9" ht="29.5" customHeight="1" x14ac:dyDescent="0.35">
      <c r="A2736" s="16"/>
      <c r="B2736" s="17"/>
      <c r="C2736" s="17"/>
      <c r="D2736" s="17"/>
      <c r="E2736" s="17"/>
      <c r="F2736" s="17"/>
      <c r="G2736" s="17"/>
      <c r="H2736" s="40"/>
      <c r="I2736" s="65"/>
    </row>
    <row r="2737" spans="1:9" ht="29.5" customHeight="1" x14ac:dyDescent="0.35">
      <c r="A2737" s="16"/>
      <c r="B2737" s="17"/>
      <c r="C2737" s="17"/>
      <c r="D2737" s="17"/>
      <c r="E2737" s="17"/>
      <c r="F2737" s="17"/>
      <c r="G2737" s="17"/>
      <c r="H2737" s="40"/>
      <c r="I2737" s="65"/>
    </row>
    <row r="2738" spans="1:9" ht="29.5" customHeight="1" x14ac:dyDescent="0.35">
      <c r="A2738" s="16"/>
      <c r="B2738" s="17"/>
      <c r="C2738" s="17"/>
      <c r="D2738" s="17"/>
      <c r="E2738" s="17"/>
      <c r="F2738" s="17"/>
      <c r="G2738" s="17"/>
      <c r="H2738" s="40"/>
      <c r="I2738" s="65"/>
    </row>
    <row r="2739" spans="1:9" ht="29.5" customHeight="1" x14ac:dyDescent="0.35">
      <c r="A2739" s="16"/>
      <c r="B2739" s="17"/>
      <c r="C2739" s="17"/>
      <c r="D2739" s="17"/>
      <c r="E2739" s="17"/>
      <c r="F2739" s="17"/>
      <c r="G2739" s="17"/>
      <c r="H2739" s="40"/>
      <c r="I2739" s="65"/>
    </row>
    <row r="2740" spans="1:9" ht="29.5" customHeight="1" x14ac:dyDescent="0.35">
      <c r="A2740" s="16"/>
      <c r="B2740" s="17"/>
      <c r="C2740" s="17"/>
      <c r="D2740" s="17"/>
      <c r="E2740" s="17"/>
      <c r="F2740" s="17"/>
      <c r="G2740" s="17"/>
      <c r="H2740" s="40"/>
      <c r="I2740" s="65"/>
    </row>
    <row r="2741" spans="1:9" ht="29.5" customHeight="1" x14ac:dyDescent="0.35">
      <c r="A2741" s="16"/>
      <c r="B2741" s="17"/>
      <c r="C2741" s="17"/>
      <c r="D2741" s="17"/>
      <c r="E2741" s="17"/>
      <c r="F2741" s="17"/>
      <c r="G2741" s="17"/>
      <c r="H2741" s="40"/>
      <c r="I2741" s="65"/>
    </row>
    <row r="2742" spans="1:9" ht="29.5" customHeight="1" x14ac:dyDescent="0.35">
      <c r="A2742" s="16"/>
      <c r="B2742" s="17"/>
      <c r="C2742" s="17"/>
      <c r="D2742" s="17"/>
      <c r="E2742" s="17"/>
      <c r="F2742" s="17"/>
      <c r="G2742" s="17"/>
      <c r="H2742" s="40"/>
      <c r="I2742" s="65"/>
    </row>
    <row r="2743" spans="1:9" ht="29.5" customHeight="1" x14ac:dyDescent="0.35">
      <c r="A2743" s="16"/>
      <c r="B2743" s="17"/>
      <c r="C2743" s="17"/>
      <c r="D2743" s="17"/>
      <c r="E2743" s="17"/>
      <c r="F2743" s="17"/>
      <c r="G2743" s="17"/>
      <c r="H2743" s="40"/>
      <c r="I2743" s="65"/>
    </row>
    <row r="2744" spans="1:9" ht="29.5" customHeight="1" x14ac:dyDescent="0.35">
      <c r="A2744" s="16"/>
      <c r="B2744" s="17"/>
      <c r="C2744" s="17"/>
      <c r="D2744" s="17"/>
      <c r="E2744" s="17"/>
      <c r="F2744" s="17"/>
      <c r="G2744" s="17"/>
      <c r="H2744" s="40"/>
      <c r="I2744" s="65"/>
    </row>
    <row r="2745" spans="1:9" ht="29.5" customHeight="1" x14ac:dyDescent="0.35">
      <c r="A2745" s="16"/>
      <c r="B2745" s="17"/>
      <c r="C2745" s="17"/>
      <c r="D2745" s="17"/>
      <c r="E2745" s="17"/>
      <c r="F2745" s="17"/>
      <c r="G2745" s="17"/>
      <c r="H2745" s="40"/>
      <c r="I2745" s="65"/>
    </row>
    <row r="2746" spans="1:9" ht="29.5" customHeight="1" x14ac:dyDescent="0.35">
      <c r="A2746" s="16"/>
      <c r="B2746" s="17"/>
      <c r="C2746" s="17"/>
      <c r="D2746" s="17"/>
      <c r="E2746" s="17"/>
      <c r="F2746" s="17"/>
      <c r="G2746" s="17"/>
      <c r="H2746" s="40"/>
      <c r="I2746" s="65"/>
    </row>
    <row r="2747" spans="1:9" ht="29.5" customHeight="1" x14ac:dyDescent="0.35">
      <c r="A2747" s="16"/>
      <c r="B2747" s="17"/>
      <c r="C2747" s="17"/>
      <c r="D2747" s="17"/>
      <c r="E2747" s="17"/>
      <c r="F2747" s="17"/>
      <c r="G2747" s="17"/>
      <c r="H2747" s="40"/>
      <c r="I2747" s="65"/>
    </row>
    <row r="2748" spans="1:9" ht="29.5" customHeight="1" x14ac:dyDescent="0.35">
      <c r="A2748" s="16"/>
      <c r="B2748" s="17"/>
      <c r="C2748" s="17"/>
      <c r="D2748" s="17"/>
      <c r="E2748" s="17"/>
      <c r="F2748" s="17"/>
      <c r="G2748" s="17"/>
      <c r="H2748" s="40"/>
      <c r="I2748" s="65"/>
    </row>
    <row r="2749" spans="1:9" ht="29.5" customHeight="1" x14ac:dyDescent="0.35">
      <c r="A2749" s="16"/>
      <c r="B2749" s="17"/>
      <c r="C2749" s="17"/>
      <c r="D2749" s="17"/>
      <c r="E2749" s="17"/>
      <c r="F2749" s="17"/>
      <c r="G2749" s="17"/>
      <c r="H2749" s="40"/>
      <c r="I2749" s="65"/>
    </row>
    <row r="2750" spans="1:9" ht="29.5" customHeight="1" x14ac:dyDescent="0.35">
      <c r="A2750" s="16"/>
      <c r="B2750" s="17"/>
      <c r="C2750" s="17"/>
      <c r="D2750" s="17"/>
      <c r="E2750" s="17"/>
      <c r="F2750" s="17"/>
      <c r="G2750" s="17"/>
      <c r="H2750" s="40"/>
      <c r="I2750" s="65"/>
    </row>
    <row r="2751" spans="1:9" ht="29.5" customHeight="1" x14ac:dyDescent="0.35">
      <c r="A2751" s="16"/>
      <c r="B2751" s="17"/>
      <c r="C2751" s="17"/>
      <c r="D2751" s="17"/>
      <c r="E2751" s="17"/>
      <c r="F2751" s="17"/>
      <c r="G2751" s="17"/>
      <c r="H2751" s="40"/>
      <c r="I2751" s="65"/>
    </row>
    <row r="2752" spans="1:9" ht="29.5" customHeight="1" x14ac:dyDescent="0.35">
      <c r="A2752" s="16"/>
      <c r="B2752" s="17"/>
      <c r="C2752" s="17"/>
      <c r="D2752" s="17"/>
      <c r="E2752" s="17"/>
      <c r="F2752" s="17"/>
      <c r="G2752" s="17"/>
      <c r="H2752" s="40"/>
      <c r="I2752" s="65"/>
    </row>
    <row r="2753" spans="1:9" ht="29.5" customHeight="1" x14ac:dyDescent="0.35">
      <c r="A2753" s="16"/>
      <c r="B2753" s="17"/>
      <c r="C2753" s="17"/>
      <c r="D2753" s="17"/>
      <c r="E2753" s="17"/>
      <c r="F2753" s="17"/>
      <c r="G2753" s="17"/>
      <c r="H2753" s="40"/>
      <c r="I2753" s="65"/>
    </row>
    <row r="2754" spans="1:9" ht="29.5" customHeight="1" x14ac:dyDescent="0.35">
      <c r="A2754" s="16"/>
      <c r="B2754" s="17"/>
      <c r="C2754" s="17"/>
      <c r="D2754" s="17"/>
      <c r="E2754" s="17"/>
      <c r="F2754" s="17"/>
      <c r="G2754" s="17"/>
      <c r="H2754" s="40"/>
      <c r="I2754" s="65"/>
    </row>
    <row r="2755" spans="1:9" ht="29.5" customHeight="1" x14ac:dyDescent="0.35">
      <c r="A2755" s="16"/>
      <c r="B2755" s="17"/>
      <c r="C2755" s="17"/>
      <c r="D2755" s="17"/>
      <c r="E2755" s="17"/>
      <c r="F2755" s="17"/>
      <c r="G2755" s="17"/>
      <c r="H2755" s="40"/>
      <c r="I2755" s="65"/>
    </row>
    <row r="2756" spans="1:9" ht="29.5" customHeight="1" x14ac:dyDescent="0.35">
      <c r="A2756" s="16"/>
      <c r="B2756" s="17"/>
      <c r="C2756" s="17"/>
      <c r="D2756" s="17"/>
      <c r="E2756" s="17"/>
      <c r="F2756" s="17"/>
      <c r="G2756" s="17"/>
      <c r="H2756" s="40"/>
      <c r="I2756" s="65"/>
    </row>
    <row r="2757" spans="1:9" ht="29.5" customHeight="1" x14ac:dyDescent="0.35">
      <c r="A2757" s="16"/>
      <c r="B2757" s="17"/>
      <c r="C2757" s="17"/>
      <c r="D2757" s="17"/>
      <c r="E2757" s="17"/>
      <c r="F2757" s="17"/>
      <c r="G2757" s="17"/>
      <c r="H2757" s="40"/>
      <c r="I2757" s="65"/>
    </row>
    <row r="2758" spans="1:9" ht="29.5" customHeight="1" x14ac:dyDescent="0.35">
      <c r="A2758" s="16"/>
      <c r="B2758" s="17"/>
      <c r="C2758" s="17"/>
      <c r="D2758" s="17"/>
      <c r="E2758" s="17"/>
      <c r="F2758" s="17"/>
      <c r="G2758" s="17"/>
      <c r="H2758" s="40"/>
      <c r="I2758" s="65"/>
    </row>
    <row r="2759" spans="1:9" ht="29.5" customHeight="1" x14ac:dyDescent="0.35">
      <c r="A2759" s="16"/>
      <c r="B2759" s="17"/>
      <c r="C2759" s="17"/>
      <c r="D2759" s="17"/>
      <c r="E2759" s="17"/>
      <c r="F2759" s="17"/>
      <c r="G2759" s="17"/>
      <c r="H2759" s="40"/>
      <c r="I2759" s="65"/>
    </row>
    <row r="2760" spans="1:9" ht="29.5" customHeight="1" x14ac:dyDescent="0.35">
      <c r="A2760" s="16"/>
      <c r="B2760" s="17"/>
      <c r="C2760" s="17"/>
      <c r="D2760" s="17"/>
      <c r="E2760" s="17"/>
      <c r="F2760" s="17"/>
      <c r="G2760" s="17"/>
      <c r="H2760" s="40"/>
      <c r="I2760" s="65"/>
    </row>
    <row r="2761" spans="1:9" ht="29.5" customHeight="1" x14ac:dyDescent="0.35">
      <c r="A2761" s="16"/>
      <c r="B2761" s="17"/>
      <c r="C2761" s="17"/>
      <c r="D2761" s="17"/>
      <c r="E2761" s="17"/>
      <c r="F2761" s="17"/>
      <c r="G2761" s="17"/>
      <c r="H2761" s="40"/>
      <c r="I2761" s="65"/>
    </row>
    <row r="2762" spans="1:9" ht="29.5" customHeight="1" x14ac:dyDescent="0.35">
      <c r="A2762" s="16"/>
      <c r="B2762" s="17"/>
      <c r="C2762" s="17"/>
      <c r="D2762" s="17"/>
      <c r="E2762" s="17"/>
      <c r="F2762" s="17"/>
      <c r="G2762" s="17"/>
      <c r="H2762" s="40"/>
      <c r="I2762" s="65"/>
    </row>
    <row r="2763" spans="1:9" ht="29.5" customHeight="1" x14ac:dyDescent="0.35">
      <c r="A2763" s="16"/>
      <c r="B2763" s="17"/>
      <c r="C2763" s="17"/>
      <c r="D2763" s="17"/>
      <c r="E2763" s="17"/>
      <c r="F2763" s="17"/>
      <c r="G2763" s="17"/>
      <c r="H2763" s="40"/>
      <c r="I2763" s="65"/>
    </row>
    <row r="2764" spans="1:9" ht="29.5" customHeight="1" x14ac:dyDescent="0.35">
      <c r="A2764" s="16"/>
      <c r="B2764" s="17"/>
      <c r="C2764" s="17"/>
      <c r="D2764" s="17"/>
      <c r="E2764" s="17"/>
      <c r="F2764" s="17"/>
      <c r="G2764" s="17"/>
      <c r="H2764" s="40"/>
      <c r="I2764" s="65"/>
    </row>
    <row r="2765" spans="1:9" ht="29.5" customHeight="1" x14ac:dyDescent="0.35">
      <c r="A2765" s="16"/>
      <c r="B2765" s="17"/>
      <c r="C2765" s="17"/>
      <c r="D2765" s="17"/>
      <c r="E2765" s="17"/>
      <c r="F2765" s="17"/>
      <c r="G2765" s="17"/>
      <c r="H2765" s="40"/>
      <c r="I2765" s="65"/>
    </row>
    <row r="2766" spans="1:9" ht="29.5" customHeight="1" x14ac:dyDescent="0.35">
      <c r="A2766" s="16"/>
      <c r="B2766" s="17"/>
      <c r="C2766" s="17"/>
      <c r="D2766" s="17"/>
      <c r="E2766" s="17"/>
      <c r="F2766" s="17"/>
      <c r="G2766" s="17"/>
      <c r="H2766" s="40"/>
      <c r="I2766" s="65"/>
    </row>
    <row r="2767" spans="1:9" ht="29.5" customHeight="1" x14ac:dyDescent="0.35">
      <c r="A2767" s="16"/>
      <c r="B2767" s="17"/>
      <c r="C2767" s="17"/>
      <c r="D2767" s="17"/>
      <c r="E2767" s="17"/>
      <c r="F2767" s="17"/>
      <c r="G2767" s="17"/>
      <c r="H2767" s="40"/>
      <c r="I2767" s="65"/>
    </row>
    <row r="2768" spans="1:9" ht="29.5" customHeight="1" x14ac:dyDescent="0.35">
      <c r="A2768" s="16"/>
      <c r="B2768" s="17"/>
      <c r="C2768" s="17"/>
      <c r="D2768" s="17"/>
      <c r="E2768" s="17"/>
      <c r="F2768" s="17"/>
      <c r="G2768" s="17"/>
      <c r="H2768" s="40"/>
      <c r="I2768" s="65"/>
    </row>
    <row r="2769" spans="1:9" ht="29.5" customHeight="1" x14ac:dyDescent="0.35">
      <c r="A2769" s="16"/>
      <c r="B2769" s="17"/>
      <c r="C2769" s="17"/>
      <c r="D2769" s="17"/>
      <c r="E2769" s="17"/>
      <c r="F2769" s="17"/>
      <c r="G2769" s="17"/>
      <c r="H2769" s="40"/>
      <c r="I2769" s="65"/>
    </row>
    <row r="2770" spans="1:9" ht="29.5" customHeight="1" x14ac:dyDescent="0.35">
      <c r="A2770" s="16"/>
      <c r="B2770" s="17"/>
      <c r="C2770" s="17"/>
      <c r="D2770" s="17"/>
      <c r="E2770" s="17"/>
      <c r="F2770" s="17"/>
      <c r="G2770" s="17"/>
      <c r="H2770" s="40"/>
      <c r="I2770" s="65"/>
    </row>
    <row r="2771" spans="1:9" ht="29.5" customHeight="1" x14ac:dyDescent="0.35">
      <c r="A2771" s="16"/>
      <c r="B2771" s="17"/>
      <c r="C2771" s="17"/>
      <c r="D2771" s="17"/>
      <c r="E2771" s="17"/>
      <c r="F2771" s="17"/>
      <c r="G2771" s="17"/>
      <c r="H2771" s="40"/>
      <c r="I2771" s="65"/>
    </row>
    <row r="2772" spans="1:9" ht="29.5" customHeight="1" x14ac:dyDescent="0.35">
      <c r="A2772" s="16"/>
      <c r="B2772" s="17"/>
      <c r="C2772" s="17"/>
      <c r="D2772" s="17"/>
      <c r="E2772" s="17"/>
      <c r="F2772" s="17"/>
      <c r="G2772" s="17"/>
      <c r="H2772" s="40"/>
      <c r="I2772" s="65"/>
    </row>
    <row r="2773" spans="1:9" ht="29.5" customHeight="1" x14ac:dyDescent="0.35">
      <c r="A2773" s="16"/>
      <c r="B2773" s="17"/>
      <c r="C2773" s="17"/>
      <c r="D2773" s="17"/>
      <c r="E2773" s="17"/>
      <c r="F2773" s="17"/>
      <c r="G2773" s="17"/>
      <c r="H2773" s="40"/>
      <c r="I2773" s="65"/>
    </row>
    <row r="2774" spans="1:9" ht="29.5" customHeight="1" x14ac:dyDescent="0.35">
      <c r="A2774" s="16"/>
      <c r="B2774" s="17"/>
      <c r="C2774" s="17"/>
      <c r="D2774" s="17"/>
      <c r="E2774" s="17"/>
      <c r="F2774" s="17"/>
      <c r="G2774" s="17"/>
      <c r="H2774" s="40"/>
      <c r="I2774" s="65"/>
    </row>
    <row r="2775" spans="1:9" ht="29.5" customHeight="1" x14ac:dyDescent="0.35">
      <c r="A2775" s="16"/>
      <c r="B2775" s="17"/>
      <c r="C2775" s="17"/>
      <c r="D2775" s="17"/>
      <c r="E2775" s="17"/>
      <c r="F2775" s="17"/>
      <c r="G2775" s="17"/>
      <c r="H2775" s="40"/>
      <c r="I2775" s="65"/>
    </row>
    <row r="2776" spans="1:9" ht="29.5" customHeight="1" x14ac:dyDescent="0.35">
      <c r="A2776" s="16"/>
      <c r="B2776" s="17"/>
      <c r="C2776" s="17"/>
      <c r="D2776" s="17"/>
      <c r="E2776" s="17"/>
      <c r="F2776" s="17"/>
      <c r="G2776" s="17"/>
      <c r="H2776" s="40"/>
      <c r="I2776" s="65"/>
    </row>
    <row r="2777" spans="1:9" ht="29.5" customHeight="1" x14ac:dyDescent="0.35">
      <c r="A2777" s="16"/>
      <c r="B2777" s="17"/>
      <c r="C2777" s="17"/>
      <c r="D2777" s="17"/>
      <c r="E2777" s="17"/>
      <c r="F2777" s="17"/>
      <c r="G2777" s="17"/>
      <c r="H2777" s="40"/>
      <c r="I2777" s="65"/>
    </row>
    <row r="2778" spans="1:9" ht="29.5" customHeight="1" x14ac:dyDescent="0.35">
      <c r="A2778" s="16"/>
      <c r="B2778" s="17"/>
      <c r="C2778" s="17"/>
      <c r="D2778" s="17"/>
      <c r="E2778" s="17"/>
      <c r="F2778" s="17"/>
      <c r="G2778" s="17"/>
      <c r="H2778" s="40"/>
      <c r="I2778" s="65"/>
    </row>
    <row r="2779" spans="1:9" ht="29.5" customHeight="1" x14ac:dyDescent="0.35">
      <c r="A2779" s="16"/>
      <c r="B2779" s="17"/>
      <c r="C2779" s="17"/>
      <c r="D2779" s="17"/>
      <c r="E2779" s="17"/>
      <c r="F2779" s="17"/>
      <c r="G2779" s="17"/>
      <c r="H2779" s="40"/>
      <c r="I2779" s="65"/>
    </row>
    <row r="2780" spans="1:9" ht="29.5" customHeight="1" x14ac:dyDescent="0.35">
      <c r="A2780" s="16"/>
      <c r="B2780" s="17"/>
      <c r="C2780" s="17"/>
      <c r="D2780" s="17"/>
      <c r="E2780" s="17"/>
      <c r="F2780" s="17"/>
      <c r="G2780" s="17"/>
      <c r="H2780" s="40"/>
      <c r="I2780" s="65"/>
    </row>
    <row r="2781" spans="1:9" ht="29.5" customHeight="1" x14ac:dyDescent="0.35">
      <c r="A2781" s="16"/>
      <c r="B2781" s="17"/>
      <c r="C2781" s="17"/>
      <c r="D2781" s="17"/>
      <c r="E2781" s="17"/>
      <c r="F2781" s="17"/>
      <c r="G2781" s="17"/>
      <c r="H2781" s="40"/>
      <c r="I2781" s="65"/>
    </row>
    <row r="2782" spans="1:9" ht="29.5" customHeight="1" x14ac:dyDescent="0.35">
      <c r="A2782" s="16"/>
      <c r="B2782" s="17"/>
      <c r="C2782" s="17"/>
      <c r="D2782" s="17"/>
      <c r="E2782" s="17"/>
      <c r="F2782" s="17"/>
      <c r="G2782" s="17"/>
      <c r="H2782" s="40"/>
      <c r="I2782" s="65"/>
    </row>
    <row r="2783" spans="1:9" ht="29.5" customHeight="1" x14ac:dyDescent="0.35">
      <c r="A2783" s="16"/>
      <c r="B2783" s="17"/>
      <c r="C2783" s="17"/>
      <c r="D2783" s="17"/>
      <c r="E2783" s="17"/>
      <c r="F2783" s="17"/>
      <c r="G2783" s="17"/>
      <c r="H2783" s="40"/>
      <c r="I2783" s="65"/>
    </row>
    <row r="2784" spans="1:9" ht="29.5" customHeight="1" x14ac:dyDescent="0.35">
      <c r="A2784" s="16"/>
      <c r="B2784" s="17"/>
      <c r="C2784" s="17"/>
      <c r="D2784" s="17"/>
      <c r="E2784" s="17"/>
      <c r="F2784" s="17"/>
      <c r="G2784" s="17"/>
      <c r="H2784" s="40"/>
      <c r="I2784" s="65"/>
    </row>
    <row r="2785" spans="1:9" ht="29.5" customHeight="1" x14ac:dyDescent="0.35">
      <c r="A2785" s="16"/>
      <c r="B2785" s="17"/>
      <c r="C2785" s="17"/>
      <c r="D2785" s="17"/>
      <c r="E2785" s="17"/>
      <c r="F2785" s="17"/>
      <c r="G2785" s="17"/>
      <c r="H2785" s="40"/>
      <c r="I2785" s="65"/>
    </row>
    <row r="2786" spans="1:9" ht="29.5" customHeight="1" x14ac:dyDescent="0.35">
      <c r="A2786" s="16"/>
      <c r="B2786" s="17"/>
      <c r="C2786" s="17"/>
      <c r="D2786" s="17"/>
      <c r="E2786" s="17"/>
      <c r="F2786" s="17"/>
      <c r="G2786" s="17"/>
      <c r="H2786" s="40"/>
      <c r="I2786" s="65"/>
    </row>
    <row r="2787" spans="1:9" ht="29.5" customHeight="1" x14ac:dyDescent="0.35">
      <c r="A2787" s="16"/>
      <c r="B2787" s="17"/>
      <c r="C2787" s="17"/>
      <c r="D2787" s="17"/>
      <c r="E2787" s="17"/>
      <c r="F2787" s="17"/>
      <c r="G2787" s="17"/>
      <c r="H2787" s="40"/>
      <c r="I2787" s="65"/>
    </row>
    <row r="2788" spans="1:9" ht="29.5" customHeight="1" x14ac:dyDescent="0.35">
      <c r="A2788" s="16"/>
      <c r="B2788" s="17"/>
      <c r="C2788" s="17"/>
      <c r="D2788" s="17"/>
      <c r="E2788" s="17"/>
      <c r="F2788" s="17"/>
      <c r="G2788" s="17"/>
      <c r="H2788" s="40"/>
      <c r="I2788" s="65"/>
    </row>
    <row r="2789" spans="1:9" ht="29.5" customHeight="1" x14ac:dyDescent="0.35">
      <c r="A2789" s="16"/>
      <c r="B2789" s="17"/>
      <c r="C2789" s="17"/>
      <c r="D2789" s="17"/>
      <c r="E2789" s="17"/>
      <c r="F2789" s="17"/>
      <c r="G2789" s="17"/>
      <c r="H2789" s="40"/>
      <c r="I2789" s="65"/>
    </row>
    <row r="2790" spans="1:9" ht="29.5" customHeight="1" x14ac:dyDescent="0.35">
      <c r="A2790" s="16"/>
      <c r="B2790" s="17"/>
      <c r="C2790" s="17"/>
      <c r="D2790" s="17"/>
      <c r="E2790" s="17"/>
      <c r="F2790" s="17"/>
      <c r="G2790" s="17"/>
      <c r="H2790" s="40"/>
      <c r="I2790" s="65"/>
    </row>
    <row r="2791" spans="1:9" ht="29.5" customHeight="1" x14ac:dyDescent="0.35">
      <c r="A2791" s="16"/>
      <c r="B2791" s="17"/>
      <c r="C2791" s="17"/>
      <c r="D2791" s="17"/>
      <c r="E2791" s="17"/>
      <c r="F2791" s="17"/>
      <c r="G2791" s="17"/>
      <c r="H2791" s="40"/>
      <c r="I2791" s="65"/>
    </row>
    <row r="2792" spans="1:9" ht="29.5" customHeight="1" x14ac:dyDescent="0.35">
      <c r="A2792" s="16"/>
      <c r="B2792" s="17"/>
      <c r="C2792" s="17"/>
      <c r="D2792" s="17"/>
      <c r="E2792" s="17"/>
      <c r="F2792" s="17"/>
      <c r="G2792" s="17"/>
      <c r="H2792" s="40"/>
      <c r="I2792" s="65"/>
    </row>
    <row r="2793" spans="1:9" ht="29.5" customHeight="1" x14ac:dyDescent="0.35">
      <c r="A2793" s="16"/>
      <c r="B2793" s="17"/>
      <c r="C2793" s="17"/>
      <c r="D2793" s="17"/>
      <c r="E2793" s="17"/>
      <c r="F2793" s="17"/>
      <c r="G2793" s="17"/>
      <c r="H2793" s="40"/>
      <c r="I2793" s="65"/>
    </row>
    <row r="2794" spans="1:9" ht="29.5" customHeight="1" x14ac:dyDescent="0.35">
      <c r="A2794" s="16"/>
      <c r="B2794" s="17"/>
      <c r="C2794" s="17"/>
      <c r="D2794" s="17"/>
      <c r="E2794" s="17"/>
      <c r="F2794" s="17"/>
      <c r="G2794" s="17"/>
      <c r="H2794" s="40"/>
      <c r="I2794" s="65"/>
    </row>
    <row r="2795" spans="1:9" ht="29.5" customHeight="1" x14ac:dyDescent="0.35">
      <c r="A2795" s="16"/>
      <c r="B2795" s="17"/>
      <c r="C2795" s="17"/>
      <c r="D2795" s="17"/>
      <c r="E2795" s="17"/>
      <c r="F2795" s="17"/>
      <c r="G2795" s="17"/>
      <c r="H2795" s="40"/>
      <c r="I2795" s="65"/>
    </row>
    <row r="2796" spans="1:9" ht="29.5" customHeight="1" x14ac:dyDescent="0.35">
      <c r="A2796" s="16"/>
      <c r="B2796" s="17"/>
      <c r="C2796" s="17"/>
      <c r="D2796" s="17"/>
      <c r="E2796" s="17"/>
      <c r="F2796" s="17"/>
      <c r="G2796" s="17"/>
      <c r="H2796" s="40"/>
      <c r="I2796" s="65"/>
    </row>
    <row r="2797" spans="1:9" ht="29.5" customHeight="1" x14ac:dyDescent="0.35">
      <c r="A2797" s="16"/>
      <c r="B2797" s="17"/>
      <c r="C2797" s="17"/>
      <c r="D2797" s="17"/>
      <c r="E2797" s="17"/>
      <c r="F2797" s="17"/>
      <c r="G2797" s="17"/>
      <c r="H2797" s="40"/>
      <c r="I2797" s="65"/>
    </row>
    <row r="2798" spans="1:9" ht="29.5" customHeight="1" x14ac:dyDescent="0.35">
      <c r="A2798" s="16"/>
      <c r="B2798" s="17"/>
      <c r="C2798" s="17"/>
      <c r="D2798" s="17"/>
      <c r="E2798" s="17"/>
      <c r="F2798" s="17"/>
      <c r="G2798" s="17"/>
      <c r="H2798" s="40"/>
      <c r="I2798" s="65"/>
    </row>
    <row r="2799" spans="1:9" ht="29.5" customHeight="1" x14ac:dyDescent="0.35">
      <c r="A2799" s="16"/>
      <c r="B2799" s="17"/>
      <c r="C2799" s="17"/>
      <c r="D2799" s="17"/>
      <c r="E2799" s="17"/>
      <c r="F2799" s="17"/>
      <c r="G2799" s="17"/>
      <c r="H2799" s="40"/>
      <c r="I2799" s="65"/>
    </row>
    <row r="2800" spans="1:9" ht="29.5" customHeight="1" x14ac:dyDescent="0.35">
      <c r="A2800" s="16"/>
      <c r="B2800" s="17"/>
      <c r="C2800" s="17"/>
      <c r="D2800" s="17"/>
      <c r="E2800" s="17"/>
      <c r="F2800" s="17"/>
      <c r="G2800" s="17"/>
      <c r="H2800" s="40"/>
      <c r="I2800" s="65"/>
    </row>
    <row r="2801" spans="1:9" ht="29.5" customHeight="1" x14ac:dyDescent="0.35">
      <c r="A2801" s="16"/>
      <c r="B2801" s="17"/>
      <c r="C2801" s="17"/>
      <c r="D2801" s="17"/>
      <c r="E2801" s="17"/>
      <c r="F2801" s="17"/>
      <c r="G2801" s="17"/>
      <c r="H2801" s="40"/>
      <c r="I2801" s="65"/>
    </row>
    <row r="2802" spans="1:9" ht="29.5" customHeight="1" x14ac:dyDescent="0.35">
      <c r="A2802" s="16"/>
      <c r="B2802" s="17"/>
      <c r="C2802" s="17"/>
      <c r="D2802" s="17"/>
      <c r="E2802" s="17"/>
      <c r="F2802" s="17"/>
      <c r="G2802" s="17"/>
      <c r="H2802" s="40"/>
      <c r="I2802" s="65"/>
    </row>
    <row r="2803" spans="1:9" ht="29.5" customHeight="1" x14ac:dyDescent="0.35">
      <c r="A2803" s="16"/>
      <c r="B2803" s="17"/>
      <c r="C2803" s="17"/>
      <c r="D2803" s="17"/>
      <c r="E2803" s="17"/>
      <c r="F2803" s="17"/>
      <c r="G2803" s="17"/>
      <c r="H2803" s="40"/>
      <c r="I2803" s="65"/>
    </row>
    <row r="2804" spans="1:9" ht="29.5" customHeight="1" x14ac:dyDescent="0.35">
      <c r="A2804" s="16"/>
      <c r="B2804" s="17"/>
      <c r="C2804" s="17"/>
      <c r="D2804" s="17"/>
      <c r="E2804" s="17"/>
      <c r="F2804" s="17"/>
      <c r="G2804" s="17"/>
      <c r="H2804" s="40"/>
      <c r="I2804" s="65"/>
    </row>
    <row r="2805" spans="1:9" ht="29.5" customHeight="1" x14ac:dyDescent="0.35">
      <c r="A2805" s="16"/>
      <c r="B2805" s="17"/>
      <c r="C2805" s="17"/>
      <c r="D2805" s="17"/>
      <c r="E2805" s="17"/>
      <c r="F2805" s="17"/>
      <c r="G2805" s="17"/>
      <c r="H2805" s="40"/>
      <c r="I2805" s="65"/>
    </row>
    <row r="2806" spans="1:9" ht="29.5" customHeight="1" x14ac:dyDescent="0.35">
      <c r="A2806" s="16"/>
      <c r="B2806" s="17"/>
      <c r="C2806" s="17"/>
      <c r="D2806" s="17"/>
      <c r="E2806" s="17"/>
      <c r="F2806" s="17"/>
      <c r="G2806" s="17"/>
      <c r="H2806" s="40"/>
      <c r="I2806" s="65"/>
    </row>
    <row r="2807" spans="1:9" ht="29.5" customHeight="1" x14ac:dyDescent="0.35">
      <c r="A2807" s="16"/>
      <c r="B2807" s="17"/>
      <c r="C2807" s="17"/>
      <c r="D2807" s="17"/>
      <c r="E2807" s="17"/>
      <c r="F2807" s="17"/>
      <c r="G2807" s="17"/>
      <c r="H2807" s="40"/>
      <c r="I2807" s="65"/>
    </row>
    <row r="2808" spans="1:9" ht="29.5" customHeight="1" x14ac:dyDescent="0.35">
      <c r="A2808" s="16"/>
      <c r="B2808" s="17"/>
      <c r="C2808" s="17"/>
      <c r="D2808" s="17"/>
      <c r="E2808" s="17"/>
      <c r="F2808" s="17"/>
      <c r="G2808" s="17"/>
      <c r="H2808" s="40"/>
      <c r="I2808" s="65"/>
    </row>
    <row r="2809" spans="1:9" ht="29.5" customHeight="1" x14ac:dyDescent="0.35">
      <c r="A2809" s="16"/>
      <c r="B2809" s="17"/>
      <c r="C2809" s="17"/>
      <c r="D2809" s="17"/>
      <c r="E2809" s="17"/>
      <c r="F2809" s="17"/>
      <c r="G2809" s="17"/>
      <c r="H2809" s="40"/>
      <c r="I2809" s="65"/>
    </row>
    <row r="2810" spans="1:9" ht="29.5" customHeight="1" x14ac:dyDescent="0.35">
      <c r="A2810" s="16"/>
      <c r="B2810" s="17"/>
      <c r="C2810" s="17"/>
      <c r="D2810" s="17"/>
      <c r="E2810" s="17"/>
      <c r="F2810" s="17"/>
      <c r="G2810" s="17"/>
      <c r="H2810" s="40"/>
      <c r="I2810" s="65"/>
    </row>
    <row r="2811" spans="1:9" ht="29.5" customHeight="1" x14ac:dyDescent="0.35">
      <c r="A2811" s="16"/>
      <c r="B2811" s="17"/>
      <c r="C2811" s="17"/>
      <c r="D2811" s="17"/>
      <c r="E2811" s="17"/>
      <c r="F2811" s="17"/>
      <c r="G2811" s="17"/>
      <c r="H2811" s="40"/>
      <c r="I2811" s="65"/>
    </row>
    <row r="2812" spans="1:9" ht="29.5" customHeight="1" x14ac:dyDescent="0.35">
      <c r="A2812" s="16"/>
      <c r="B2812" s="17"/>
      <c r="C2812" s="17"/>
      <c r="D2812" s="17"/>
      <c r="E2812" s="17"/>
      <c r="F2812" s="17"/>
      <c r="G2812" s="17"/>
      <c r="H2812" s="40"/>
      <c r="I2812" s="65"/>
    </row>
    <row r="2813" spans="1:9" ht="29.5" customHeight="1" x14ac:dyDescent="0.35">
      <c r="A2813" s="16"/>
      <c r="B2813" s="17"/>
      <c r="C2813" s="17"/>
      <c r="D2813" s="17"/>
      <c r="E2813" s="17"/>
      <c r="F2813" s="17"/>
      <c r="G2813" s="17"/>
      <c r="H2813" s="40"/>
      <c r="I2813" s="65"/>
    </row>
    <row r="2814" spans="1:9" ht="29.5" customHeight="1" x14ac:dyDescent="0.35">
      <c r="A2814" s="16"/>
      <c r="B2814" s="17"/>
      <c r="C2814" s="17"/>
      <c r="D2814" s="17"/>
      <c r="E2814" s="17"/>
      <c r="F2814" s="17"/>
      <c r="G2814" s="17"/>
      <c r="H2814" s="40"/>
      <c r="I2814" s="65"/>
    </row>
    <row r="2815" spans="1:9" ht="29.5" customHeight="1" x14ac:dyDescent="0.35">
      <c r="A2815" s="16"/>
      <c r="B2815" s="17"/>
      <c r="C2815" s="17"/>
      <c r="D2815" s="17"/>
      <c r="E2815" s="17"/>
      <c r="F2815" s="17"/>
      <c r="G2815" s="17"/>
      <c r="H2815" s="40"/>
      <c r="I2815" s="65"/>
    </row>
    <row r="2816" spans="1:9" ht="29.5" customHeight="1" x14ac:dyDescent="0.35">
      <c r="A2816" s="16"/>
      <c r="B2816" s="17"/>
      <c r="C2816" s="17"/>
      <c r="D2816" s="17"/>
      <c r="E2816" s="17"/>
      <c r="F2816" s="17"/>
      <c r="G2816" s="17"/>
      <c r="H2816" s="40"/>
      <c r="I2816" s="65"/>
    </row>
    <row r="2817" spans="1:9" ht="29.5" customHeight="1" x14ac:dyDescent="0.35">
      <c r="A2817" s="16"/>
      <c r="B2817" s="17"/>
      <c r="C2817" s="17"/>
      <c r="D2817" s="17"/>
      <c r="E2817" s="17"/>
      <c r="F2817" s="17"/>
      <c r="G2817" s="17"/>
      <c r="H2817" s="40"/>
      <c r="I2817" s="65"/>
    </row>
    <row r="2818" spans="1:9" ht="29.5" customHeight="1" x14ac:dyDescent="0.35">
      <c r="A2818" s="16"/>
      <c r="B2818" s="17"/>
      <c r="C2818" s="17"/>
      <c r="D2818" s="17"/>
      <c r="E2818" s="17"/>
      <c r="F2818" s="17"/>
      <c r="G2818" s="17"/>
      <c r="H2818" s="40"/>
      <c r="I2818" s="65"/>
    </row>
    <row r="2819" spans="1:9" ht="29.5" customHeight="1" x14ac:dyDescent="0.35">
      <c r="A2819" s="16"/>
      <c r="B2819" s="17"/>
      <c r="C2819" s="17"/>
      <c r="D2819" s="17"/>
      <c r="E2819" s="17"/>
      <c r="F2819" s="17"/>
      <c r="G2819" s="17"/>
      <c r="H2819" s="40"/>
      <c r="I2819" s="65"/>
    </row>
    <row r="2820" spans="1:9" ht="29.5" customHeight="1" x14ac:dyDescent="0.35">
      <c r="A2820" s="16"/>
      <c r="B2820" s="17"/>
      <c r="C2820" s="17"/>
      <c r="D2820" s="17"/>
      <c r="E2820" s="17"/>
      <c r="F2820" s="17"/>
      <c r="G2820" s="17"/>
      <c r="H2820" s="40"/>
      <c r="I2820" s="65"/>
    </row>
    <row r="2821" spans="1:9" ht="29.5" customHeight="1" x14ac:dyDescent="0.35">
      <c r="A2821" s="16"/>
      <c r="B2821" s="17"/>
      <c r="C2821" s="17"/>
      <c r="D2821" s="17"/>
      <c r="E2821" s="17"/>
      <c r="F2821" s="17"/>
      <c r="G2821" s="17"/>
      <c r="H2821" s="40"/>
      <c r="I2821" s="65"/>
    </row>
    <row r="2822" spans="1:9" ht="29.5" customHeight="1" x14ac:dyDescent="0.35">
      <c r="A2822" s="16"/>
      <c r="B2822" s="17"/>
      <c r="C2822" s="17"/>
      <c r="D2822" s="17"/>
      <c r="E2822" s="17"/>
      <c r="F2822" s="17"/>
      <c r="G2822" s="17"/>
      <c r="H2822" s="40"/>
      <c r="I2822" s="65"/>
    </row>
    <row r="2823" spans="1:9" ht="29.5" customHeight="1" x14ac:dyDescent="0.35">
      <c r="A2823" s="16"/>
      <c r="B2823" s="17"/>
      <c r="C2823" s="17"/>
      <c r="D2823" s="17"/>
      <c r="E2823" s="17"/>
      <c r="F2823" s="17"/>
      <c r="G2823" s="17"/>
      <c r="H2823" s="40"/>
      <c r="I2823" s="65"/>
    </row>
    <row r="2824" spans="1:9" ht="29.5" customHeight="1" x14ac:dyDescent="0.35">
      <c r="A2824" s="16"/>
      <c r="B2824" s="17"/>
      <c r="C2824" s="17"/>
      <c r="D2824" s="17"/>
      <c r="E2824" s="17"/>
      <c r="F2824" s="17"/>
      <c r="G2824" s="17"/>
      <c r="H2824" s="40"/>
      <c r="I2824" s="65"/>
    </row>
    <row r="2825" spans="1:9" ht="29.5" customHeight="1" x14ac:dyDescent="0.35">
      <c r="A2825" s="16"/>
      <c r="B2825" s="17"/>
      <c r="C2825" s="17"/>
      <c r="D2825" s="17"/>
      <c r="E2825" s="17"/>
      <c r="F2825" s="17"/>
      <c r="G2825" s="17"/>
      <c r="H2825" s="40"/>
      <c r="I2825" s="65"/>
    </row>
    <row r="2826" spans="1:9" ht="29.5" customHeight="1" x14ac:dyDescent="0.35">
      <c r="A2826" s="16"/>
      <c r="B2826" s="17"/>
      <c r="C2826" s="17"/>
      <c r="D2826" s="17"/>
      <c r="E2826" s="17"/>
      <c r="F2826" s="17"/>
      <c r="G2826" s="17"/>
      <c r="H2826" s="40"/>
      <c r="I2826" s="65"/>
    </row>
    <row r="2827" spans="1:9" ht="29.5" customHeight="1" x14ac:dyDescent="0.35">
      <c r="A2827" s="16"/>
      <c r="B2827" s="17"/>
      <c r="C2827" s="17"/>
      <c r="D2827" s="17"/>
      <c r="E2827" s="17"/>
      <c r="F2827" s="17"/>
      <c r="G2827" s="17"/>
      <c r="H2827" s="40"/>
      <c r="I2827" s="65"/>
    </row>
    <row r="2828" spans="1:9" ht="29.5" customHeight="1" x14ac:dyDescent="0.35">
      <c r="A2828" s="16"/>
      <c r="B2828" s="17"/>
      <c r="C2828" s="17"/>
      <c r="D2828" s="17"/>
      <c r="E2828" s="17"/>
      <c r="F2828" s="17"/>
      <c r="G2828" s="17"/>
      <c r="H2828" s="40"/>
      <c r="I2828" s="65"/>
    </row>
    <row r="2829" spans="1:9" ht="29.5" customHeight="1" x14ac:dyDescent="0.35">
      <c r="A2829" s="16"/>
      <c r="B2829" s="17"/>
      <c r="C2829" s="17"/>
      <c r="D2829" s="17"/>
      <c r="E2829" s="17"/>
      <c r="F2829" s="17"/>
      <c r="G2829" s="17"/>
      <c r="H2829" s="40"/>
      <c r="I2829" s="65"/>
    </row>
    <row r="2830" spans="1:9" ht="29.5" customHeight="1" x14ac:dyDescent="0.35">
      <c r="A2830" s="16"/>
      <c r="B2830" s="17"/>
      <c r="C2830" s="17"/>
      <c r="D2830" s="17"/>
      <c r="E2830" s="17"/>
      <c r="F2830" s="17"/>
      <c r="G2830" s="17"/>
      <c r="H2830" s="40"/>
      <c r="I2830" s="65"/>
    </row>
    <row r="2831" spans="1:9" ht="29.5" customHeight="1" x14ac:dyDescent="0.35">
      <c r="A2831" s="16"/>
      <c r="B2831" s="17"/>
      <c r="C2831" s="17"/>
      <c r="D2831" s="17"/>
      <c r="E2831" s="17"/>
      <c r="F2831" s="17"/>
      <c r="G2831" s="17"/>
      <c r="H2831" s="40"/>
      <c r="I2831" s="65"/>
    </row>
    <row r="2832" spans="1:9" ht="29.5" customHeight="1" x14ac:dyDescent="0.35">
      <c r="A2832" s="16"/>
      <c r="B2832" s="17"/>
      <c r="C2832" s="17"/>
      <c r="D2832" s="17"/>
      <c r="E2832" s="17"/>
      <c r="F2832" s="17"/>
      <c r="G2832" s="17"/>
      <c r="H2832" s="40"/>
      <c r="I2832" s="65"/>
    </row>
    <row r="2833" spans="1:9" ht="29.5" customHeight="1" x14ac:dyDescent="0.35">
      <c r="A2833" s="16"/>
      <c r="B2833" s="17"/>
      <c r="C2833" s="17"/>
      <c r="D2833" s="17"/>
      <c r="E2833" s="17"/>
      <c r="F2833" s="17"/>
      <c r="G2833" s="17"/>
      <c r="H2833" s="40"/>
      <c r="I2833" s="65"/>
    </row>
    <row r="2834" spans="1:9" ht="29.5" customHeight="1" x14ac:dyDescent="0.35">
      <c r="A2834" s="16"/>
      <c r="B2834" s="17"/>
      <c r="C2834" s="17"/>
      <c r="D2834" s="17"/>
      <c r="E2834" s="17"/>
      <c r="F2834" s="17"/>
      <c r="G2834" s="17"/>
      <c r="H2834" s="40"/>
      <c r="I2834" s="65"/>
    </row>
    <row r="2835" spans="1:9" ht="29.5" customHeight="1" x14ac:dyDescent="0.35">
      <c r="A2835" s="16"/>
      <c r="B2835" s="17"/>
      <c r="C2835" s="17"/>
      <c r="D2835" s="17"/>
      <c r="E2835" s="17"/>
      <c r="F2835" s="17"/>
      <c r="G2835" s="17"/>
      <c r="H2835" s="40"/>
      <c r="I2835" s="65"/>
    </row>
    <row r="2836" spans="1:9" ht="29.5" customHeight="1" x14ac:dyDescent="0.35">
      <c r="A2836" s="16"/>
      <c r="B2836" s="17"/>
      <c r="C2836" s="17"/>
      <c r="D2836" s="17"/>
      <c r="E2836" s="17"/>
      <c r="F2836" s="17"/>
      <c r="G2836" s="17"/>
      <c r="H2836" s="40"/>
      <c r="I2836" s="65"/>
    </row>
    <row r="2837" spans="1:9" ht="29.5" customHeight="1" x14ac:dyDescent="0.35">
      <c r="A2837" s="16"/>
      <c r="B2837" s="17"/>
      <c r="C2837" s="17"/>
      <c r="D2837" s="17"/>
      <c r="E2837" s="17"/>
      <c r="F2837" s="17"/>
      <c r="G2837" s="17"/>
      <c r="H2837" s="40"/>
      <c r="I2837" s="65"/>
    </row>
    <row r="2838" spans="1:9" ht="29.5" customHeight="1" x14ac:dyDescent="0.35">
      <c r="A2838" s="16"/>
      <c r="B2838" s="17"/>
      <c r="C2838" s="17"/>
      <c r="D2838" s="17"/>
      <c r="E2838" s="17"/>
      <c r="F2838" s="17"/>
      <c r="G2838" s="17"/>
      <c r="H2838" s="40"/>
      <c r="I2838" s="65"/>
    </row>
    <row r="2839" spans="1:9" ht="29.5" customHeight="1" x14ac:dyDescent="0.35">
      <c r="A2839" s="16"/>
      <c r="B2839" s="17"/>
      <c r="C2839" s="17"/>
      <c r="D2839" s="17"/>
      <c r="E2839" s="17"/>
      <c r="F2839" s="17"/>
      <c r="G2839" s="17"/>
      <c r="H2839" s="40"/>
      <c r="I2839" s="65"/>
    </row>
    <row r="2840" spans="1:9" ht="29.5" customHeight="1" x14ac:dyDescent="0.35">
      <c r="A2840" s="16"/>
      <c r="B2840" s="17"/>
      <c r="C2840" s="17"/>
      <c r="D2840" s="17"/>
      <c r="E2840" s="17"/>
      <c r="F2840" s="17"/>
      <c r="G2840" s="17"/>
      <c r="H2840" s="40"/>
      <c r="I2840" s="65"/>
    </row>
    <row r="2841" spans="1:9" ht="29.5" customHeight="1" x14ac:dyDescent="0.35">
      <c r="A2841" s="16"/>
      <c r="B2841" s="17"/>
      <c r="C2841" s="17"/>
      <c r="D2841" s="17"/>
      <c r="E2841" s="17"/>
      <c r="F2841" s="17"/>
      <c r="G2841" s="17"/>
      <c r="H2841" s="40"/>
      <c r="I2841" s="65"/>
    </row>
    <row r="2842" spans="1:9" ht="29.5" customHeight="1" x14ac:dyDescent="0.35">
      <c r="A2842" s="16"/>
      <c r="B2842" s="17"/>
      <c r="C2842" s="17"/>
      <c r="D2842" s="17"/>
      <c r="E2842" s="17"/>
      <c r="F2842" s="17"/>
      <c r="G2842" s="17"/>
      <c r="H2842" s="40"/>
      <c r="I2842" s="65"/>
    </row>
    <row r="2843" spans="1:9" ht="29.5" customHeight="1" x14ac:dyDescent="0.35">
      <c r="A2843" s="16"/>
      <c r="B2843" s="17"/>
      <c r="C2843" s="17"/>
      <c r="D2843" s="17"/>
      <c r="E2843" s="17"/>
      <c r="F2843" s="17"/>
      <c r="G2843" s="17"/>
      <c r="H2843" s="40"/>
      <c r="I2843" s="65"/>
    </row>
    <row r="2844" spans="1:9" ht="29.5" customHeight="1" x14ac:dyDescent="0.35">
      <c r="A2844" s="16"/>
      <c r="B2844" s="17"/>
      <c r="C2844" s="17"/>
      <c r="D2844" s="17"/>
      <c r="E2844" s="17"/>
      <c r="F2844" s="17"/>
      <c r="G2844" s="17"/>
      <c r="H2844" s="40"/>
      <c r="I2844" s="65"/>
    </row>
    <row r="2845" spans="1:9" ht="29.5" customHeight="1" x14ac:dyDescent="0.35">
      <c r="A2845" s="16"/>
      <c r="B2845" s="17"/>
      <c r="C2845" s="17"/>
      <c r="D2845" s="17"/>
      <c r="E2845" s="17"/>
      <c r="F2845" s="17"/>
      <c r="G2845" s="17"/>
      <c r="H2845" s="40"/>
      <c r="I2845" s="65"/>
    </row>
    <row r="2846" spans="1:9" ht="29.5" customHeight="1" x14ac:dyDescent="0.35">
      <c r="A2846" s="16"/>
      <c r="B2846" s="17"/>
      <c r="C2846" s="17"/>
      <c r="D2846" s="17"/>
      <c r="E2846" s="17"/>
      <c r="F2846" s="17"/>
      <c r="G2846" s="17"/>
      <c r="H2846" s="40"/>
      <c r="I2846" s="65"/>
    </row>
    <row r="2847" spans="1:9" ht="29.5" customHeight="1" x14ac:dyDescent="0.35">
      <c r="A2847" s="16"/>
      <c r="B2847" s="17"/>
      <c r="C2847" s="17"/>
      <c r="D2847" s="17"/>
      <c r="E2847" s="17"/>
      <c r="F2847" s="17"/>
      <c r="G2847" s="17"/>
      <c r="H2847" s="40"/>
      <c r="I2847" s="65"/>
    </row>
    <row r="2848" spans="1:9" ht="29.5" customHeight="1" x14ac:dyDescent="0.35">
      <c r="A2848" s="16"/>
      <c r="B2848" s="17"/>
      <c r="C2848" s="17"/>
      <c r="D2848" s="17"/>
      <c r="E2848" s="17"/>
      <c r="F2848" s="17"/>
      <c r="G2848" s="17"/>
      <c r="H2848" s="40"/>
      <c r="I2848" s="65"/>
    </row>
    <row r="2849" spans="1:9" ht="29.5" customHeight="1" x14ac:dyDescent="0.35">
      <c r="A2849" s="16"/>
      <c r="B2849" s="17"/>
      <c r="C2849" s="17"/>
      <c r="D2849" s="17"/>
      <c r="E2849" s="17"/>
      <c r="F2849" s="17"/>
      <c r="G2849" s="17"/>
      <c r="H2849" s="40"/>
      <c r="I2849" s="65"/>
    </row>
    <row r="2850" spans="1:9" ht="29.5" customHeight="1" x14ac:dyDescent="0.35">
      <c r="A2850" s="16"/>
      <c r="B2850" s="17"/>
      <c r="C2850" s="17"/>
      <c r="D2850" s="17"/>
      <c r="E2850" s="17"/>
      <c r="F2850" s="17"/>
      <c r="G2850" s="17"/>
      <c r="H2850" s="40"/>
      <c r="I2850" s="65"/>
    </row>
    <row r="2851" spans="1:9" ht="29.5" customHeight="1" x14ac:dyDescent="0.35">
      <c r="A2851" s="16"/>
      <c r="B2851" s="17"/>
      <c r="C2851" s="17"/>
      <c r="D2851" s="17"/>
      <c r="E2851" s="17"/>
      <c r="F2851" s="17"/>
      <c r="G2851" s="17"/>
      <c r="H2851" s="40"/>
      <c r="I2851" s="65"/>
    </row>
    <row r="2852" spans="1:9" ht="29.5" customHeight="1" x14ac:dyDescent="0.35">
      <c r="A2852" s="16"/>
      <c r="B2852" s="17"/>
      <c r="C2852" s="17"/>
      <c r="D2852" s="17"/>
      <c r="E2852" s="17"/>
      <c r="F2852" s="17"/>
      <c r="G2852" s="17"/>
      <c r="H2852" s="40"/>
      <c r="I2852" s="65"/>
    </row>
    <row r="2853" spans="1:9" ht="29.5" customHeight="1" x14ac:dyDescent="0.35">
      <c r="A2853" s="16"/>
      <c r="B2853" s="17"/>
      <c r="C2853" s="17"/>
      <c r="D2853" s="17"/>
      <c r="E2853" s="17"/>
      <c r="F2853" s="17"/>
      <c r="G2853" s="17"/>
      <c r="H2853" s="40"/>
      <c r="I2853" s="65"/>
    </row>
    <row r="2854" spans="1:9" ht="29.5" customHeight="1" x14ac:dyDescent="0.35">
      <c r="A2854" s="16"/>
      <c r="B2854" s="17"/>
      <c r="C2854" s="17"/>
      <c r="D2854" s="17"/>
      <c r="E2854" s="17"/>
      <c r="F2854" s="17"/>
      <c r="G2854" s="17"/>
      <c r="H2854" s="40"/>
      <c r="I2854" s="65"/>
    </row>
    <row r="2855" spans="1:9" ht="29.5" customHeight="1" x14ac:dyDescent="0.35">
      <c r="A2855" s="16"/>
      <c r="B2855" s="17"/>
      <c r="C2855" s="17"/>
      <c r="D2855" s="17"/>
      <c r="E2855" s="17"/>
      <c r="F2855" s="17"/>
      <c r="G2855" s="17"/>
      <c r="H2855" s="40"/>
      <c r="I2855" s="65"/>
    </row>
    <row r="2856" spans="1:9" ht="29.5" customHeight="1" x14ac:dyDescent="0.35">
      <c r="A2856" s="16"/>
      <c r="B2856" s="17"/>
      <c r="C2856" s="17"/>
      <c r="D2856" s="17"/>
      <c r="E2856" s="17"/>
      <c r="F2856" s="17"/>
      <c r="G2856" s="17"/>
      <c r="H2856" s="40"/>
      <c r="I2856" s="65"/>
    </row>
    <row r="2857" spans="1:9" ht="29.5" customHeight="1" x14ac:dyDescent="0.35">
      <c r="A2857" s="16"/>
      <c r="B2857" s="17"/>
      <c r="C2857" s="17"/>
      <c r="D2857" s="17"/>
      <c r="E2857" s="17"/>
      <c r="F2857" s="17"/>
      <c r="G2857" s="17"/>
      <c r="H2857" s="40"/>
      <c r="I2857" s="65"/>
    </row>
    <row r="2858" spans="1:9" ht="29.5" customHeight="1" x14ac:dyDescent="0.35">
      <c r="A2858" s="16"/>
      <c r="B2858" s="17"/>
      <c r="C2858" s="17"/>
      <c r="D2858" s="17"/>
      <c r="E2858" s="17"/>
      <c r="F2858" s="17"/>
      <c r="G2858" s="17"/>
      <c r="H2858" s="40"/>
      <c r="I2858" s="65"/>
    </row>
    <row r="2859" spans="1:9" ht="29.5" customHeight="1" x14ac:dyDescent="0.35">
      <c r="A2859" s="16"/>
      <c r="B2859" s="17"/>
      <c r="C2859" s="17"/>
      <c r="D2859" s="17"/>
      <c r="E2859" s="17"/>
      <c r="F2859" s="17"/>
      <c r="G2859" s="17"/>
      <c r="H2859" s="40"/>
      <c r="I2859" s="65"/>
    </row>
    <row r="2860" spans="1:9" ht="29.5" customHeight="1" x14ac:dyDescent="0.35">
      <c r="A2860" s="16"/>
      <c r="B2860" s="17"/>
      <c r="C2860" s="17"/>
      <c r="D2860" s="17"/>
      <c r="E2860" s="17"/>
      <c r="F2860" s="17"/>
      <c r="G2860" s="17"/>
      <c r="H2860" s="40"/>
      <c r="I2860" s="65"/>
    </row>
    <row r="2861" spans="1:9" ht="29.5" customHeight="1" x14ac:dyDescent="0.35">
      <c r="A2861" s="16"/>
      <c r="B2861" s="17"/>
      <c r="C2861" s="17"/>
      <c r="D2861" s="17"/>
      <c r="E2861" s="17"/>
      <c r="F2861" s="17"/>
      <c r="G2861" s="17"/>
      <c r="H2861" s="40"/>
      <c r="I2861" s="65"/>
    </row>
    <row r="2862" spans="1:9" ht="29.5" customHeight="1" x14ac:dyDescent="0.35">
      <c r="A2862" s="16"/>
      <c r="B2862" s="17"/>
      <c r="C2862" s="17"/>
      <c r="D2862" s="17"/>
      <c r="E2862" s="17"/>
      <c r="F2862" s="17"/>
      <c r="G2862" s="17"/>
      <c r="H2862" s="40"/>
      <c r="I2862" s="65"/>
    </row>
    <row r="2863" spans="1:9" ht="29.5" customHeight="1" x14ac:dyDescent="0.35">
      <c r="A2863" s="16"/>
      <c r="B2863" s="17"/>
      <c r="C2863" s="17"/>
      <c r="D2863" s="17"/>
      <c r="E2863" s="17"/>
      <c r="F2863" s="17"/>
      <c r="G2863" s="17"/>
      <c r="H2863" s="40"/>
      <c r="I2863" s="65"/>
    </row>
    <row r="2864" spans="1:9" ht="29.5" customHeight="1" x14ac:dyDescent="0.35">
      <c r="A2864" s="16"/>
      <c r="B2864" s="17"/>
      <c r="C2864" s="17"/>
      <c r="D2864" s="17"/>
      <c r="E2864" s="17"/>
      <c r="F2864" s="17"/>
      <c r="G2864" s="17"/>
      <c r="H2864" s="40"/>
      <c r="I2864" s="65"/>
    </row>
    <row r="2865" spans="1:9" ht="29.5" customHeight="1" x14ac:dyDescent="0.35">
      <c r="A2865" s="16"/>
      <c r="B2865" s="17"/>
      <c r="C2865" s="17"/>
      <c r="D2865" s="17"/>
      <c r="E2865" s="17"/>
      <c r="F2865" s="17"/>
      <c r="G2865" s="17"/>
      <c r="H2865" s="40"/>
      <c r="I2865" s="65"/>
    </row>
    <row r="2866" spans="1:9" ht="29.5" customHeight="1" x14ac:dyDescent="0.35">
      <c r="A2866" s="16"/>
      <c r="B2866" s="17"/>
      <c r="C2866" s="17"/>
      <c r="D2866" s="17"/>
      <c r="E2866" s="17"/>
      <c r="F2866" s="17"/>
      <c r="G2866" s="17"/>
      <c r="H2866" s="40"/>
      <c r="I2866" s="65"/>
    </row>
    <row r="2867" spans="1:9" ht="29.5" customHeight="1" x14ac:dyDescent="0.35">
      <c r="A2867" s="16"/>
      <c r="B2867" s="17"/>
      <c r="C2867" s="17"/>
      <c r="D2867" s="17"/>
      <c r="E2867" s="17"/>
      <c r="F2867" s="17"/>
      <c r="G2867" s="17"/>
      <c r="H2867" s="40"/>
      <c r="I2867" s="65"/>
    </row>
    <row r="2868" spans="1:9" ht="29.5" customHeight="1" x14ac:dyDescent="0.35">
      <c r="A2868" s="16"/>
      <c r="B2868" s="17"/>
      <c r="C2868" s="17"/>
      <c r="D2868" s="17"/>
      <c r="E2868" s="17"/>
      <c r="F2868" s="17"/>
      <c r="G2868" s="17"/>
      <c r="H2868" s="40"/>
      <c r="I2868" s="65"/>
    </row>
    <row r="2869" spans="1:9" ht="29.5" customHeight="1" x14ac:dyDescent="0.35">
      <c r="A2869" s="16"/>
      <c r="B2869" s="17"/>
      <c r="C2869" s="17"/>
      <c r="D2869" s="17"/>
      <c r="E2869" s="17"/>
      <c r="F2869" s="17"/>
      <c r="G2869" s="17"/>
      <c r="H2869" s="40"/>
      <c r="I2869" s="65"/>
    </row>
    <row r="2870" spans="1:9" ht="29.5" customHeight="1" x14ac:dyDescent="0.35">
      <c r="A2870" s="16"/>
      <c r="B2870" s="17"/>
      <c r="C2870" s="17"/>
      <c r="D2870" s="17"/>
      <c r="E2870" s="17"/>
      <c r="F2870" s="17"/>
      <c r="G2870" s="17"/>
      <c r="H2870" s="40"/>
      <c r="I2870" s="65"/>
    </row>
    <row r="2871" spans="1:9" ht="29.5" customHeight="1" x14ac:dyDescent="0.35">
      <c r="A2871" s="16"/>
      <c r="B2871" s="17"/>
      <c r="C2871" s="17"/>
      <c r="D2871" s="17"/>
      <c r="E2871" s="17"/>
      <c r="F2871" s="17"/>
      <c r="G2871" s="17"/>
      <c r="H2871" s="40"/>
      <c r="I2871" s="65"/>
    </row>
    <row r="2872" spans="1:9" ht="29.5" customHeight="1" x14ac:dyDescent="0.35">
      <c r="A2872" s="16"/>
      <c r="B2872" s="17"/>
      <c r="C2872" s="17"/>
      <c r="D2872" s="17"/>
      <c r="E2872" s="17"/>
      <c r="F2872" s="17"/>
      <c r="G2872" s="17"/>
      <c r="H2872" s="40"/>
      <c r="I2872" s="65"/>
    </row>
    <row r="2873" spans="1:9" ht="29.5" customHeight="1" x14ac:dyDescent="0.35">
      <c r="A2873" s="16"/>
      <c r="B2873" s="17"/>
      <c r="C2873" s="17"/>
      <c r="D2873" s="17"/>
      <c r="E2873" s="17"/>
      <c r="F2873" s="17"/>
      <c r="G2873" s="17"/>
      <c r="H2873" s="40"/>
      <c r="I2873" s="65"/>
    </row>
    <row r="2874" spans="1:9" ht="29.5" customHeight="1" x14ac:dyDescent="0.35">
      <c r="A2874" s="16"/>
      <c r="B2874" s="17"/>
      <c r="C2874" s="17"/>
      <c r="D2874" s="17"/>
      <c r="E2874" s="17"/>
      <c r="F2874" s="17"/>
      <c r="G2874" s="17"/>
      <c r="H2874" s="40"/>
      <c r="I2874" s="65"/>
    </row>
    <row r="2875" spans="1:9" ht="29.5" customHeight="1" x14ac:dyDescent="0.35">
      <c r="A2875" s="16"/>
      <c r="B2875" s="17"/>
      <c r="C2875" s="17"/>
      <c r="D2875" s="17"/>
      <c r="E2875" s="17"/>
      <c r="F2875" s="17"/>
      <c r="G2875" s="17"/>
      <c r="H2875" s="40"/>
      <c r="I2875" s="65"/>
    </row>
    <row r="2876" spans="1:9" ht="29.5" customHeight="1" x14ac:dyDescent="0.35">
      <c r="A2876" s="16"/>
      <c r="B2876" s="17"/>
      <c r="C2876" s="17"/>
      <c r="D2876" s="17"/>
      <c r="E2876" s="17"/>
      <c r="F2876" s="17"/>
      <c r="G2876" s="17"/>
      <c r="H2876" s="40"/>
      <c r="I2876" s="65"/>
    </row>
    <row r="2877" spans="1:9" ht="29.5" customHeight="1" x14ac:dyDescent="0.35">
      <c r="A2877" s="16"/>
      <c r="B2877" s="17"/>
      <c r="C2877" s="17"/>
      <c r="D2877" s="17"/>
      <c r="E2877" s="17"/>
      <c r="F2877" s="17"/>
      <c r="G2877" s="17"/>
      <c r="H2877" s="40"/>
      <c r="I2877" s="65"/>
    </row>
    <row r="2878" spans="1:9" ht="29.5" customHeight="1" x14ac:dyDescent="0.35">
      <c r="A2878" s="16"/>
      <c r="B2878" s="17"/>
      <c r="C2878" s="17"/>
      <c r="D2878" s="17"/>
      <c r="E2878" s="17"/>
      <c r="F2878" s="17"/>
      <c r="G2878" s="17"/>
      <c r="H2878" s="40"/>
      <c r="I2878" s="65"/>
    </row>
    <row r="2879" spans="1:9" ht="29.5" customHeight="1" x14ac:dyDescent="0.35">
      <c r="A2879" s="16"/>
      <c r="B2879" s="17"/>
      <c r="C2879" s="17"/>
      <c r="D2879" s="17"/>
      <c r="E2879" s="17"/>
      <c r="F2879" s="17"/>
      <c r="G2879" s="17"/>
      <c r="H2879" s="40"/>
      <c r="I2879" s="65"/>
    </row>
    <row r="2880" spans="1:9" ht="29.5" customHeight="1" x14ac:dyDescent="0.35">
      <c r="A2880" s="16"/>
      <c r="B2880" s="17"/>
      <c r="C2880" s="17"/>
      <c r="D2880" s="17"/>
      <c r="E2880" s="17"/>
      <c r="F2880" s="17"/>
      <c r="G2880" s="17"/>
      <c r="H2880" s="40"/>
      <c r="I2880" s="65"/>
    </row>
    <row r="2881" spans="1:9" ht="29.5" customHeight="1" x14ac:dyDescent="0.35">
      <c r="A2881" s="16"/>
      <c r="B2881" s="17"/>
      <c r="C2881" s="17"/>
      <c r="D2881" s="17"/>
      <c r="E2881" s="17"/>
      <c r="F2881" s="17"/>
      <c r="G2881" s="17"/>
      <c r="H2881" s="40"/>
      <c r="I2881" s="65"/>
    </row>
    <row r="2882" spans="1:9" ht="29.5" customHeight="1" x14ac:dyDescent="0.35">
      <c r="A2882" s="16"/>
      <c r="B2882" s="17"/>
      <c r="C2882" s="17"/>
      <c r="D2882" s="17"/>
      <c r="E2882" s="17"/>
      <c r="F2882" s="17"/>
      <c r="G2882" s="17"/>
      <c r="H2882" s="40"/>
      <c r="I2882" s="65"/>
    </row>
    <row r="2883" spans="1:9" ht="29.5" customHeight="1" x14ac:dyDescent="0.35">
      <c r="A2883" s="16"/>
      <c r="B2883" s="17"/>
      <c r="C2883" s="17"/>
      <c r="D2883" s="17"/>
      <c r="E2883" s="17"/>
      <c r="F2883" s="17"/>
      <c r="G2883" s="17"/>
      <c r="H2883" s="40"/>
      <c r="I2883" s="65"/>
    </row>
    <row r="2884" spans="1:9" ht="29.5" customHeight="1" x14ac:dyDescent="0.35">
      <c r="A2884" s="16"/>
      <c r="B2884" s="17"/>
      <c r="C2884" s="17"/>
      <c r="D2884" s="17"/>
      <c r="E2884" s="17"/>
      <c r="F2884" s="17"/>
      <c r="G2884" s="17"/>
      <c r="H2884" s="40"/>
      <c r="I2884" s="65"/>
    </row>
    <row r="2885" spans="1:9" ht="29.5" customHeight="1" x14ac:dyDescent="0.35">
      <c r="A2885" s="16"/>
      <c r="B2885" s="17"/>
      <c r="C2885" s="17"/>
      <c r="D2885" s="17"/>
      <c r="E2885" s="17"/>
      <c r="F2885" s="17"/>
      <c r="G2885" s="17"/>
      <c r="H2885" s="40"/>
      <c r="I2885" s="65"/>
    </row>
    <row r="2886" spans="1:9" ht="29.5" customHeight="1" x14ac:dyDescent="0.35">
      <c r="A2886" s="16"/>
      <c r="B2886" s="17"/>
      <c r="C2886" s="17"/>
      <c r="D2886" s="17"/>
      <c r="E2886" s="17"/>
      <c r="F2886" s="17"/>
      <c r="G2886" s="17"/>
      <c r="H2886" s="40"/>
      <c r="I2886" s="65"/>
    </row>
    <row r="2887" spans="1:9" ht="29.5" customHeight="1" x14ac:dyDescent="0.35">
      <c r="A2887" s="16"/>
      <c r="B2887" s="17"/>
      <c r="C2887" s="17"/>
      <c r="D2887" s="17"/>
      <c r="E2887" s="17"/>
      <c r="F2887" s="17"/>
      <c r="G2887" s="17"/>
      <c r="H2887" s="40"/>
      <c r="I2887" s="65"/>
    </row>
    <row r="2888" spans="1:9" ht="29.5" customHeight="1" x14ac:dyDescent="0.35">
      <c r="A2888" s="16"/>
      <c r="B2888" s="17"/>
      <c r="C2888" s="17"/>
      <c r="D2888" s="17"/>
      <c r="E2888" s="17"/>
      <c r="F2888" s="17"/>
      <c r="G2888" s="17"/>
      <c r="H2888" s="40"/>
      <c r="I2888" s="65"/>
    </row>
    <row r="2889" spans="1:9" ht="29.5" customHeight="1" x14ac:dyDescent="0.35">
      <c r="A2889" s="16"/>
      <c r="B2889" s="17"/>
      <c r="C2889" s="17"/>
      <c r="D2889" s="17"/>
      <c r="E2889" s="17"/>
      <c r="F2889" s="17"/>
      <c r="G2889" s="17"/>
      <c r="H2889" s="40"/>
      <c r="I2889" s="65"/>
    </row>
    <row r="2890" spans="1:9" ht="29.5" customHeight="1" x14ac:dyDescent="0.35">
      <c r="A2890" s="16"/>
      <c r="B2890" s="17"/>
      <c r="C2890" s="17"/>
      <c r="D2890" s="17"/>
      <c r="E2890" s="17"/>
      <c r="F2890" s="17"/>
      <c r="G2890" s="17"/>
      <c r="H2890" s="40"/>
      <c r="I2890" s="65"/>
    </row>
    <row r="2891" spans="1:9" ht="29.5" customHeight="1" x14ac:dyDescent="0.35">
      <c r="A2891" s="16"/>
      <c r="B2891" s="17"/>
      <c r="C2891" s="17"/>
      <c r="D2891" s="17"/>
      <c r="E2891" s="17"/>
      <c r="F2891" s="17"/>
      <c r="G2891" s="17"/>
      <c r="H2891" s="40"/>
      <c r="I2891" s="65"/>
    </row>
    <row r="2892" spans="1:9" ht="29.5" customHeight="1" x14ac:dyDescent="0.35">
      <c r="A2892" s="16"/>
      <c r="B2892" s="17"/>
      <c r="C2892" s="17"/>
      <c r="D2892" s="17"/>
      <c r="E2892" s="17"/>
      <c r="F2892" s="17"/>
      <c r="G2892" s="17"/>
      <c r="H2892" s="40"/>
      <c r="I2892" s="65"/>
    </row>
    <row r="2893" spans="1:9" ht="29.5" customHeight="1" x14ac:dyDescent="0.35">
      <c r="A2893" s="16"/>
      <c r="B2893" s="17"/>
      <c r="C2893" s="17"/>
      <c r="D2893" s="17"/>
      <c r="E2893" s="17"/>
      <c r="F2893" s="17"/>
      <c r="G2893" s="17"/>
      <c r="H2893" s="40"/>
      <c r="I2893" s="65"/>
    </row>
    <row r="2894" spans="1:9" ht="29.5" customHeight="1" x14ac:dyDescent="0.35">
      <c r="A2894" s="16"/>
      <c r="B2894" s="17"/>
      <c r="C2894" s="17"/>
      <c r="D2894" s="17"/>
      <c r="E2894" s="17"/>
      <c r="F2894" s="17"/>
      <c r="G2894" s="17"/>
      <c r="H2894" s="40"/>
      <c r="I2894" s="65"/>
    </row>
    <row r="2895" spans="1:9" ht="29.5" customHeight="1" x14ac:dyDescent="0.35">
      <c r="A2895" s="16"/>
      <c r="B2895" s="17"/>
      <c r="C2895" s="17"/>
      <c r="D2895" s="17"/>
      <c r="E2895" s="17"/>
      <c r="F2895" s="17"/>
      <c r="G2895" s="17"/>
      <c r="H2895" s="40"/>
      <c r="I2895" s="65"/>
    </row>
    <row r="2896" spans="1:9" ht="29.5" customHeight="1" x14ac:dyDescent="0.35">
      <c r="A2896" s="16"/>
      <c r="B2896" s="17"/>
      <c r="C2896" s="17"/>
      <c r="D2896" s="17"/>
      <c r="E2896" s="17"/>
      <c r="F2896" s="17"/>
      <c r="G2896" s="17"/>
      <c r="H2896" s="40"/>
      <c r="I2896" s="65"/>
    </row>
    <row r="2897" spans="1:9" ht="29.5" customHeight="1" x14ac:dyDescent="0.35">
      <c r="A2897" s="16"/>
      <c r="B2897" s="17"/>
      <c r="C2897" s="17"/>
      <c r="D2897" s="17"/>
      <c r="E2897" s="17"/>
      <c r="F2897" s="17"/>
      <c r="G2897" s="17"/>
      <c r="H2897" s="40"/>
      <c r="I2897" s="65"/>
    </row>
    <row r="2898" spans="1:9" ht="29.5" customHeight="1" x14ac:dyDescent="0.35">
      <c r="A2898" s="16"/>
      <c r="B2898" s="17"/>
      <c r="C2898" s="17"/>
      <c r="D2898" s="17"/>
      <c r="E2898" s="17"/>
      <c r="F2898" s="17"/>
      <c r="G2898" s="17"/>
      <c r="H2898" s="40"/>
      <c r="I2898" s="65"/>
    </row>
    <row r="2899" spans="1:9" ht="29.5" customHeight="1" x14ac:dyDescent="0.35">
      <c r="A2899" s="16"/>
      <c r="B2899" s="17"/>
      <c r="C2899" s="17"/>
      <c r="D2899" s="17"/>
      <c r="E2899" s="17"/>
      <c r="F2899" s="17"/>
      <c r="G2899" s="17"/>
      <c r="H2899" s="40"/>
      <c r="I2899" s="65"/>
    </row>
    <row r="2900" spans="1:9" ht="29.5" customHeight="1" x14ac:dyDescent="0.35">
      <c r="A2900" s="16"/>
      <c r="B2900" s="17"/>
      <c r="C2900" s="17"/>
      <c r="D2900" s="17"/>
      <c r="E2900" s="17"/>
      <c r="F2900" s="17"/>
      <c r="G2900" s="17"/>
      <c r="H2900" s="40"/>
      <c r="I2900" s="65"/>
    </row>
    <row r="2901" spans="1:9" ht="29.5" customHeight="1" x14ac:dyDescent="0.35">
      <c r="A2901" s="16"/>
      <c r="B2901" s="17"/>
      <c r="C2901" s="17"/>
      <c r="D2901" s="17"/>
      <c r="E2901" s="17"/>
      <c r="F2901" s="17"/>
      <c r="G2901" s="17"/>
      <c r="H2901" s="40"/>
      <c r="I2901" s="65"/>
    </row>
    <row r="2902" spans="1:9" ht="29.5" customHeight="1" x14ac:dyDescent="0.35">
      <c r="A2902" s="16"/>
      <c r="B2902" s="17"/>
      <c r="C2902" s="17"/>
      <c r="D2902" s="17"/>
      <c r="E2902" s="17"/>
      <c r="F2902" s="17"/>
      <c r="G2902" s="17"/>
      <c r="H2902" s="40"/>
      <c r="I2902" s="65"/>
    </row>
    <row r="2903" spans="1:9" ht="29.5" customHeight="1" x14ac:dyDescent="0.35">
      <c r="A2903" s="16"/>
      <c r="B2903" s="17"/>
      <c r="C2903" s="17"/>
      <c r="D2903" s="17"/>
      <c r="E2903" s="17"/>
      <c r="F2903" s="17"/>
      <c r="G2903" s="17"/>
      <c r="H2903" s="40"/>
      <c r="I2903" s="65"/>
    </row>
    <row r="2904" spans="1:9" ht="29.5" customHeight="1" x14ac:dyDescent="0.35">
      <c r="A2904" s="16"/>
      <c r="B2904" s="17"/>
      <c r="C2904" s="17"/>
      <c r="D2904" s="17"/>
      <c r="E2904" s="17"/>
      <c r="F2904" s="17"/>
      <c r="G2904" s="17"/>
      <c r="H2904" s="40"/>
      <c r="I2904" s="65"/>
    </row>
    <row r="2905" spans="1:9" ht="29.5" customHeight="1" x14ac:dyDescent="0.35">
      <c r="A2905" s="16"/>
      <c r="B2905" s="17"/>
      <c r="C2905" s="17"/>
      <c r="D2905" s="17"/>
      <c r="E2905" s="17"/>
      <c r="F2905" s="17"/>
      <c r="G2905" s="17"/>
      <c r="H2905" s="40"/>
      <c r="I2905" s="65"/>
    </row>
    <row r="2906" spans="1:9" ht="29.5" customHeight="1" x14ac:dyDescent="0.35">
      <c r="A2906" s="16"/>
      <c r="B2906" s="17"/>
      <c r="C2906" s="17"/>
      <c r="D2906" s="17"/>
      <c r="E2906" s="17"/>
      <c r="F2906" s="17"/>
      <c r="G2906" s="17"/>
      <c r="H2906" s="40"/>
      <c r="I2906" s="65"/>
    </row>
    <row r="2907" spans="1:9" ht="29.5" customHeight="1" x14ac:dyDescent="0.35">
      <c r="A2907" s="16"/>
      <c r="B2907" s="17"/>
      <c r="C2907" s="17"/>
      <c r="D2907" s="17"/>
      <c r="E2907" s="17"/>
      <c r="F2907" s="17"/>
      <c r="G2907" s="17"/>
      <c r="H2907" s="40"/>
      <c r="I2907" s="65"/>
    </row>
    <row r="2908" spans="1:9" ht="29.5" customHeight="1" x14ac:dyDescent="0.35">
      <c r="A2908" s="16"/>
      <c r="B2908" s="17"/>
      <c r="C2908" s="17"/>
      <c r="D2908" s="17"/>
      <c r="E2908" s="17"/>
      <c r="F2908" s="17"/>
      <c r="G2908" s="17"/>
      <c r="H2908" s="40"/>
      <c r="I2908" s="65"/>
    </row>
    <row r="2909" spans="1:9" ht="29.5" customHeight="1" x14ac:dyDescent="0.35">
      <c r="A2909" s="16"/>
      <c r="B2909" s="17"/>
      <c r="C2909" s="17"/>
      <c r="D2909" s="17"/>
      <c r="E2909" s="17"/>
      <c r="F2909" s="17"/>
      <c r="G2909" s="17"/>
      <c r="H2909" s="40"/>
      <c r="I2909" s="65"/>
    </row>
    <row r="2910" spans="1:9" ht="29.5" customHeight="1" x14ac:dyDescent="0.35">
      <c r="A2910" s="16"/>
      <c r="B2910" s="17"/>
      <c r="C2910" s="17"/>
      <c r="D2910" s="17"/>
      <c r="E2910" s="17"/>
      <c r="F2910" s="17"/>
      <c r="G2910" s="17"/>
      <c r="H2910" s="40"/>
      <c r="I2910" s="65"/>
    </row>
    <row r="2911" spans="1:9" ht="29.5" customHeight="1" x14ac:dyDescent="0.35">
      <c r="A2911" s="16"/>
      <c r="B2911" s="17"/>
      <c r="C2911" s="17"/>
      <c r="D2911" s="17"/>
      <c r="E2911" s="17"/>
      <c r="F2911" s="17"/>
      <c r="G2911" s="17"/>
      <c r="H2911" s="40"/>
      <c r="I2911" s="65"/>
    </row>
    <row r="2912" spans="1:9" ht="29.5" customHeight="1" x14ac:dyDescent="0.35">
      <c r="A2912" s="16"/>
      <c r="B2912" s="17"/>
      <c r="C2912" s="17"/>
      <c r="D2912" s="17"/>
      <c r="E2912" s="17"/>
      <c r="F2912" s="17"/>
      <c r="G2912" s="17"/>
      <c r="H2912" s="40"/>
      <c r="I2912" s="65"/>
    </row>
    <row r="2913" spans="1:9" ht="29.5" customHeight="1" x14ac:dyDescent="0.35">
      <c r="A2913" s="16"/>
      <c r="B2913" s="17"/>
      <c r="C2913" s="17"/>
      <c r="D2913" s="17"/>
      <c r="E2913" s="17"/>
      <c r="F2913" s="17"/>
      <c r="G2913" s="17"/>
      <c r="H2913" s="40"/>
      <c r="I2913" s="65"/>
    </row>
    <row r="2914" spans="1:9" ht="29.5" customHeight="1" x14ac:dyDescent="0.35">
      <c r="A2914" s="16"/>
      <c r="B2914" s="17"/>
      <c r="C2914" s="17"/>
      <c r="D2914" s="17"/>
      <c r="E2914" s="17"/>
      <c r="F2914" s="17"/>
      <c r="G2914" s="17"/>
      <c r="H2914" s="40"/>
      <c r="I2914" s="65"/>
    </row>
    <row r="2915" spans="1:9" ht="29.5" customHeight="1" x14ac:dyDescent="0.35">
      <c r="A2915" s="16"/>
      <c r="B2915" s="17"/>
      <c r="C2915" s="17"/>
      <c r="D2915" s="17"/>
      <c r="E2915" s="17"/>
      <c r="F2915" s="17"/>
      <c r="G2915" s="17"/>
      <c r="H2915" s="40"/>
      <c r="I2915" s="65"/>
    </row>
    <row r="2916" spans="1:9" ht="29.5" customHeight="1" x14ac:dyDescent="0.35">
      <c r="A2916" s="16"/>
      <c r="B2916" s="17"/>
      <c r="C2916" s="17"/>
      <c r="D2916" s="17"/>
      <c r="E2916" s="17"/>
      <c r="F2916" s="17"/>
      <c r="G2916" s="17"/>
      <c r="H2916" s="40"/>
      <c r="I2916" s="65"/>
    </row>
    <row r="2917" spans="1:9" ht="29.5" customHeight="1" x14ac:dyDescent="0.35">
      <c r="A2917" s="16"/>
      <c r="B2917" s="17"/>
      <c r="C2917" s="17"/>
      <c r="D2917" s="17"/>
      <c r="E2917" s="17"/>
      <c r="F2917" s="17"/>
      <c r="G2917" s="17"/>
      <c r="H2917" s="40"/>
      <c r="I2917" s="65"/>
    </row>
    <row r="2918" spans="1:9" ht="29.5" customHeight="1" x14ac:dyDescent="0.35">
      <c r="A2918" s="16"/>
      <c r="B2918" s="17"/>
      <c r="C2918" s="17"/>
      <c r="D2918" s="17"/>
      <c r="E2918" s="17"/>
      <c r="F2918" s="17"/>
      <c r="G2918" s="17"/>
      <c r="H2918" s="40"/>
      <c r="I2918" s="65"/>
    </row>
    <row r="2919" spans="1:9" ht="29.5" customHeight="1" x14ac:dyDescent="0.35">
      <c r="A2919" s="16"/>
      <c r="B2919" s="17"/>
      <c r="C2919" s="17"/>
      <c r="D2919" s="17"/>
      <c r="E2919" s="17"/>
      <c r="F2919" s="17"/>
      <c r="G2919" s="17"/>
      <c r="H2919" s="40"/>
      <c r="I2919" s="65"/>
    </row>
    <row r="2920" spans="1:9" ht="29.5" customHeight="1" x14ac:dyDescent="0.35">
      <c r="A2920" s="16"/>
      <c r="B2920" s="17"/>
      <c r="C2920" s="17"/>
      <c r="D2920" s="17"/>
      <c r="E2920" s="17"/>
      <c r="F2920" s="17"/>
      <c r="G2920" s="17"/>
      <c r="H2920" s="40"/>
      <c r="I2920" s="65"/>
    </row>
    <row r="2921" spans="1:9" ht="29.5" customHeight="1" x14ac:dyDescent="0.35">
      <c r="A2921" s="16"/>
      <c r="B2921" s="17"/>
      <c r="C2921" s="17"/>
      <c r="D2921" s="17"/>
      <c r="E2921" s="17"/>
      <c r="F2921" s="17"/>
      <c r="G2921" s="17"/>
      <c r="H2921" s="40"/>
      <c r="I2921" s="65"/>
    </row>
    <row r="2922" spans="1:9" ht="29.5" customHeight="1" x14ac:dyDescent="0.35">
      <c r="A2922" s="16"/>
      <c r="B2922" s="17"/>
      <c r="C2922" s="17"/>
      <c r="D2922" s="17"/>
      <c r="E2922" s="17"/>
      <c r="F2922" s="17"/>
      <c r="G2922" s="17"/>
      <c r="H2922" s="40"/>
      <c r="I2922" s="65"/>
    </row>
    <row r="2923" spans="1:9" ht="29.5" customHeight="1" x14ac:dyDescent="0.35">
      <c r="A2923" s="16"/>
      <c r="B2923" s="17"/>
      <c r="C2923" s="17"/>
      <c r="D2923" s="17"/>
      <c r="E2923" s="17"/>
      <c r="F2923" s="17"/>
      <c r="G2923" s="17"/>
      <c r="H2923" s="40"/>
      <c r="I2923" s="65"/>
    </row>
    <row r="2924" spans="1:9" ht="29.5" customHeight="1" x14ac:dyDescent="0.35">
      <c r="A2924" s="16"/>
      <c r="B2924" s="17"/>
      <c r="C2924" s="17"/>
      <c r="D2924" s="17"/>
      <c r="E2924" s="17"/>
      <c r="F2924" s="17"/>
      <c r="G2924" s="17"/>
      <c r="H2924" s="40"/>
      <c r="I2924" s="65"/>
    </row>
    <row r="2925" spans="1:9" ht="29.5" customHeight="1" x14ac:dyDescent="0.35">
      <c r="A2925" s="16"/>
      <c r="B2925" s="17"/>
      <c r="C2925" s="17"/>
      <c r="D2925" s="17"/>
      <c r="E2925" s="17"/>
      <c r="F2925" s="17"/>
      <c r="G2925" s="17"/>
      <c r="H2925" s="40"/>
      <c r="I2925" s="65"/>
    </row>
    <row r="2926" spans="1:9" ht="29.5" customHeight="1" x14ac:dyDescent="0.35">
      <c r="A2926" s="16"/>
      <c r="B2926" s="17"/>
      <c r="C2926" s="17"/>
      <c r="D2926" s="17"/>
      <c r="E2926" s="17"/>
      <c r="F2926" s="17"/>
      <c r="G2926" s="17"/>
      <c r="H2926" s="40"/>
      <c r="I2926" s="65"/>
    </row>
    <row r="2927" spans="1:9" ht="29.5" customHeight="1" x14ac:dyDescent="0.35">
      <c r="A2927" s="16"/>
      <c r="B2927" s="17"/>
      <c r="C2927" s="17"/>
      <c r="D2927" s="17"/>
      <c r="E2927" s="17"/>
      <c r="F2927" s="17"/>
      <c r="G2927" s="17"/>
      <c r="H2927" s="40"/>
      <c r="I2927" s="65"/>
    </row>
    <row r="2928" spans="1:9" ht="29.5" customHeight="1" x14ac:dyDescent="0.35">
      <c r="A2928" s="16"/>
      <c r="B2928" s="17"/>
      <c r="C2928" s="17"/>
      <c r="D2928" s="17"/>
      <c r="E2928" s="17"/>
      <c r="F2928" s="17"/>
      <c r="G2928" s="17"/>
      <c r="H2928" s="40"/>
      <c r="I2928" s="65"/>
    </row>
    <row r="2929" spans="1:9" ht="29.5" customHeight="1" x14ac:dyDescent="0.35">
      <c r="A2929" s="16"/>
      <c r="B2929" s="17"/>
      <c r="C2929" s="17"/>
      <c r="D2929" s="17"/>
      <c r="E2929" s="17"/>
      <c r="F2929" s="17"/>
      <c r="G2929" s="17"/>
      <c r="H2929" s="40"/>
      <c r="I2929" s="65"/>
    </row>
    <row r="2930" spans="1:9" ht="29.5" customHeight="1" x14ac:dyDescent="0.35">
      <c r="A2930" s="16"/>
      <c r="B2930" s="17"/>
      <c r="C2930" s="17"/>
      <c r="D2930" s="17"/>
      <c r="E2930" s="17"/>
      <c r="F2930" s="17"/>
      <c r="G2930" s="17"/>
      <c r="H2930" s="40"/>
      <c r="I2930" s="65"/>
    </row>
    <row r="2931" spans="1:9" ht="29.5" customHeight="1" x14ac:dyDescent="0.35">
      <c r="A2931" s="16"/>
      <c r="B2931" s="17"/>
      <c r="C2931" s="17"/>
      <c r="D2931" s="17"/>
      <c r="E2931" s="17"/>
      <c r="F2931" s="17"/>
      <c r="G2931" s="17"/>
      <c r="H2931" s="40"/>
      <c r="I2931" s="65"/>
    </row>
    <row r="2932" spans="1:9" ht="29.5" customHeight="1" x14ac:dyDescent="0.35">
      <c r="A2932" s="16"/>
      <c r="B2932" s="17"/>
      <c r="C2932" s="17"/>
      <c r="D2932" s="17"/>
      <c r="E2932" s="17"/>
      <c r="F2932" s="17"/>
      <c r="G2932" s="17"/>
      <c r="H2932" s="40"/>
      <c r="I2932" s="65"/>
    </row>
    <row r="2933" spans="1:9" ht="29.5" customHeight="1" x14ac:dyDescent="0.35">
      <c r="A2933" s="16"/>
      <c r="B2933" s="17"/>
      <c r="C2933" s="17"/>
      <c r="D2933" s="17"/>
      <c r="E2933" s="17"/>
      <c r="F2933" s="17"/>
      <c r="G2933" s="17"/>
      <c r="H2933" s="40"/>
      <c r="I2933" s="65"/>
    </row>
    <row r="2934" spans="1:9" ht="29.5" customHeight="1" x14ac:dyDescent="0.35">
      <c r="A2934" s="16"/>
      <c r="B2934" s="17"/>
      <c r="C2934" s="17"/>
      <c r="D2934" s="17"/>
      <c r="E2934" s="17"/>
      <c r="F2934" s="17"/>
      <c r="G2934" s="17"/>
      <c r="H2934" s="40"/>
      <c r="I2934" s="65"/>
    </row>
    <row r="2935" spans="1:9" ht="29.5" customHeight="1" x14ac:dyDescent="0.35">
      <c r="A2935" s="16"/>
      <c r="B2935" s="17"/>
      <c r="C2935" s="17"/>
      <c r="D2935" s="17"/>
      <c r="E2935" s="17"/>
      <c r="F2935" s="17"/>
      <c r="G2935" s="17"/>
      <c r="H2935" s="40"/>
      <c r="I2935" s="65"/>
    </row>
    <row r="2936" spans="1:9" ht="29.5" customHeight="1" x14ac:dyDescent="0.35">
      <c r="A2936" s="16"/>
      <c r="B2936" s="17"/>
      <c r="C2936" s="17"/>
      <c r="D2936" s="17"/>
      <c r="E2936" s="17"/>
      <c r="F2936" s="17"/>
      <c r="G2936" s="17"/>
      <c r="H2936" s="40"/>
      <c r="I2936" s="65"/>
    </row>
    <row r="2937" spans="1:9" ht="29.5" customHeight="1" x14ac:dyDescent="0.35">
      <c r="A2937" s="16"/>
      <c r="B2937" s="17"/>
      <c r="C2937" s="17"/>
      <c r="D2937" s="17"/>
      <c r="E2937" s="17"/>
      <c r="F2937" s="17"/>
      <c r="G2937" s="17"/>
      <c r="H2937" s="40"/>
      <c r="I2937" s="65"/>
    </row>
    <row r="2938" spans="1:9" ht="29.5" customHeight="1" x14ac:dyDescent="0.35">
      <c r="A2938" s="16"/>
      <c r="B2938" s="17"/>
      <c r="C2938" s="17"/>
      <c r="D2938" s="17"/>
      <c r="E2938" s="17"/>
      <c r="F2938" s="17"/>
      <c r="G2938" s="17"/>
      <c r="H2938" s="40"/>
      <c r="I2938" s="65"/>
    </row>
    <row r="2939" spans="1:9" ht="29.5" customHeight="1" x14ac:dyDescent="0.35">
      <c r="A2939" s="16"/>
      <c r="B2939" s="17"/>
      <c r="C2939" s="17"/>
      <c r="D2939" s="17"/>
      <c r="E2939" s="17"/>
      <c r="F2939" s="17"/>
      <c r="G2939" s="17"/>
      <c r="H2939" s="40"/>
      <c r="I2939" s="65"/>
    </row>
    <row r="2940" spans="1:9" ht="29.5" customHeight="1" x14ac:dyDescent="0.35">
      <c r="A2940" s="16"/>
      <c r="B2940" s="17"/>
      <c r="C2940" s="17"/>
      <c r="D2940" s="17"/>
      <c r="E2940" s="17"/>
      <c r="F2940" s="17"/>
      <c r="G2940" s="17"/>
      <c r="H2940" s="40"/>
      <c r="I2940" s="65"/>
    </row>
    <row r="2941" spans="1:9" ht="29.5" customHeight="1" x14ac:dyDescent="0.35">
      <c r="A2941" s="16"/>
      <c r="B2941" s="17"/>
      <c r="C2941" s="17"/>
      <c r="D2941" s="17"/>
      <c r="E2941" s="17"/>
      <c r="F2941" s="17"/>
      <c r="G2941" s="17"/>
      <c r="H2941" s="40"/>
      <c r="I2941" s="65"/>
    </row>
    <row r="2942" spans="1:9" ht="29.5" customHeight="1" x14ac:dyDescent="0.35">
      <c r="A2942" s="16"/>
      <c r="B2942" s="17"/>
      <c r="C2942" s="17"/>
      <c r="D2942" s="17"/>
      <c r="E2942" s="17"/>
      <c r="F2942" s="17"/>
      <c r="G2942" s="17"/>
      <c r="H2942" s="40"/>
      <c r="I2942" s="65"/>
    </row>
    <row r="2943" spans="1:9" ht="29.5" customHeight="1" x14ac:dyDescent="0.35">
      <c r="A2943" s="16"/>
      <c r="B2943" s="17"/>
      <c r="C2943" s="17"/>
      <c r="D2943" s="17"/>
      <c r="E2943" s="17"/>
      <c r="F2943" s="17"/>
      <c r="G2943" s="17"/>
      <c r="H2943" s="40"/>
      <c r="I2943" s="65"/>
    </row>
    <row r="2944" spans="1:9" ht="29.5" customHeight="1" x14ac:dyDescent="0.35">
      <c r="A2944" s="16"/>
      <c r="B2944" s="17"/>
      <c r="C2944" s="17"/>
      <c r="D2944" s="17"/>
      <c r="E2944" s="17"/>
      <c r="F2944" s="17"/>
      <c r="G2944" s="17"/>
      <c r="H2944" s="40"/>
      <c r="I2944" s="65"/>
    </row>
    <row r="2945" spans="1:9" ht="29.5" customHeight="1" x14ac:dyDescent="0.35">
      <c r="A2945" s="16"/>
      <c r="B2945" s="17"/>
      <c r="C2945" s="17"/>
      <c r="D2945" s="17"/>
      <c r="E2945" s="17"/>
      <c r="F2945" s="17"/>
      <c r="G2945" s="17"/>
      <c r="H2945" s="40"/>
      <c r="I2945" s="65"/>
    </row>
    <row r="2946" spans="1:9" ht="29.5" customHeight="1" x14ac:dyDescent="0.35">
      <c r="A2946" s="16"/>
      <c r="B2946" s="17"/>
      <c r="C2946" s="17"/>
      <c r="D2946" s="17"/>
      <c r="E2946" s="17"/>
      <c r="F2946" s="17"/>
      <c r="G2946" s="17"/>
      <c r="H2946" s="40"/>
      <c r="I2946" s="65"/>
    </row>
    <row r="2947" spans="1:9" ht="29.5" customHeight="1" x14ac:dyDescent="0.35">
      <c r="A2947" s="16"/>
      <c r="B2947" s="17"/>
      <c r="C2947" s="17"/>
      <c r="D2947" s="17"/>
      <c r="E2947" s="17"/>
      <c r="F2947" s="17"/>
      <c r="G2947" s="17"/>
      <c r="H2947" s="40"/>
      <c r="I2947" s="65"/>
    </row>
    <row r="2948" spans="1:9" ht="29.5" customHeight="1" x14ac:dyDescent="0.35">
      <c r="A2948" s="16"/>
      <c r="B2948" s="17"/>
      <c r="C2948" s="17"/>
      <c r="D2948" s="17"/>
      <c r="E2948" s="17"/>
      <c r="F2948" s="17"/>
      <c r="G2948" s="17"/>
      <c r="H2948" s="40"/>
      <c r="I2948" s="65"/>
    </row>
    <row r="2949" spans="1:9" ht="29.5" customHeight="1" x14ac:dyDescent="0.35">
      <c r="A2949" s="16"/>
      <c r="B2949" s="17"/>
      <c r="C2949" s="17"/>
      <c r="D2949" s="17"/>
      <c r="E2949" s="17"/>
      <c r="F2949" s="17"/>
      <c r="G2949" s="17"/>
      <c r="H2949" s="40"/>
      <c r="I2949" s="65"/>
    </row>
    <row r="2950" spans="1:9" ht="29.5" customHeight="1" x14ac:dyDescent="0.35">
      <c r="A2950" s="16"/>
      <c r="B2950" s="17"/>
      <c r="C2950" s="17"/>
      <c r="D2950" s="17"/>
      <c r="E2950" s="17"/>
      <c r="F2950" s="17"/>
      <c r="G2950" s="17"/>
      <c r="H2950" s="40"/>
      <c r="I2950" s="65"/>
    </row>
    <row r="2951" spans="1:9" ht="29.5" customHeight="1" x14ac:dyDescent="0.35">
      <c r="A2951" s="16"/>
      <c r="B2951" s="17"/>
      <c r="C2951" s="17"/>
      <c r="D2951" s="17"/>
      <c r="E2951" s="17"/>
      <c r="F2951" s="17"/>
      <c r="G2951" s="17"/>
      <c r="H2951" s="40"/>
      <c r="I2951" s="65"/>
    </row>
    <row r="2952" spans="1:9" ht="29.5" customHeight="1" x14ac:dyDescent="0.35">
      <c r="A2952" s="16"/>
      <c r="B2952" s="17"/>
      <c r="C2952" s="17"/>
      <c r="D2952" s="17"/>
      <c r="E2952" s="17"/>
      <c r="F2952" s="17"/>
      <c r="G2952" s="17"/>
      <c r="H2952" s="40"/>
      <c r="I2952" s="65"/>
    </row>
    <row r="2953" spans="1:9" ht="29.5" customHeight="1" x14ac:dyDescent="0.35">
      <c r="A2953" s="16"/>
      <c r="B2953" s="17"/>
      <c r="C2953" s="17"/>
      <c r="D2953" s="17"/>
      <c r="E2953" s="17"/>
      <c r="F2953" s="17"/>
      <c r="G2953" s="17"/>
      <c r="H2953" s="40"/>
      <c r="I2953" s="65"/>
    </row>
    <row r="2954" spans="1:9" ht="29.5" customHeight="1" x14ac:dyDescent="0.35">
      <c r="A2954" s="16"/>
      <c r="B2954" s="17"/>
      <c r="C2954" s="17"/>
      <c r="D2954" s="17"/>
      <c r="E2954" s="17"/>
      <c r="F2954" s="17"/>
      <c r="G2954" s="17"/>
      <c r="H2954" s="40"/>
      <c r="I2954" s="65"/>
    </row>
    <row r="2955" spans="1:9" ht="29.5" customHeight="1" x14ac:dyDescent="0.35">
      <c r="A2955" s="16"/>
      <c r="B2955" s="17"/>
      <c r="C2955" s="17"/>
      <c r="D2955" s="17"/>
      <c r="E2955" s="17"/>
      <c r="F2955" s="17"/>
      <c r="G2955" s="17"/>
      <c r="H2955" s="40"/>
      <c r="I2955" s="65"/>
    </row>
    <row r="2956" spans="1:9" ht="29.5" customHeight="1" x14ac:dyDescent="0.35">
      <c r="A2956" s="16"/>
      <c r="B2956" s="17"/>
      <c r="C2956" s="17"/>
      <c r="D2956" s="17"/>
      <c r="E2956" s="17"/>
      <c r="F2956" s="17"/>
      <c r="G2956" s="17"/>
      <c r="H2956" s="40"/>
      <c r="I2956" s="65"/>
    </row>
    <row r="2957" spans="1:9" ht="29.5" customHeight="1" x14ac:dyDescent="0.35">
      <c r="A2957" s="16"/>
      <c r="B2957" s="17"/>
      <c r="C2957" s="17"/>
      <c r="D2957" s="17"/>
      <c r="E2957" s="17"/>
      <c r="F2957" s="17"/>
      <c r="G2957" s="17"/>
      <c r="H2957" s="40"/>
      <c r="I2957" s="65"/>
    </row>
    <row r="2958" spans="1:9" ht="29.5" customHeight="1" x14ac:dyDescent="0.35">
      <c r="A2958" s="16"/>
      <c r="B2958" s="17"/>
      <c r="C2958" s="17"/>
      <c r="D2958" s="17"/>
      <c r="E2958" s="17"/>
      <c r="F2958" s="17"/>
      <c r="G2958" s="17"/>
      <c r="H2958" s="40"/>
      <c r="I2958" s="65"/>
    </row>
    <row r="2959" spans="1:9" ht="29.5" customHeight="1" x14ac:dyDescent="0.35">
      <c r="A2959" s="16"/>
      <c r="B2959" s="17"/>
      <c r="C2959" s="17"/>
      <c r="D2959" s="17"/>
      <c r="E2959" s="17"/>
      <c r="F2959" s="17"/>
      <c r="G2959" s="17"/>
      <c r="H2959" s="40"/>
      <c r="I2959" s="65"/>
    </row>
    <row r="2960" spans="1:9" ht="29.5" customHeight="1" x14ac:dyDescent="0.35">
      <c r="A2960" s="16"/>
      <c r="B2960" s="17"/>
      <c r="C2960" s="17"/>
      <c r="D2960" s="17"/>
      <c r="E2960" s="17"/>
      <c r="F2960" s="17"/>
      <c r="G2960" s="17"/>
      <c r="H2960" s="40"/>
      <c r="I2960" s="65"/>
    </row>
    <row r="2961" spans="1:9" ht="29.5" customHeight="1" x14ac:dyDescent="0.35">
      <c r="A2961" s="16"/>
      <c r="B2961" s="17"/>
      <c r="C2961" s="17"/>
      <c r="D2961" s="17"/>
      <c r="E2961" s="17"/>
      <c r="F2961" s="17"/>
      <c r="G2961" s="17"/>
      <c r="H2961" s="40"/>
      <c r="I2961" s="65"/>
    </row>
    <row r="2962" spans="1:9" ht="29.5" customHeight="1" x14ac:dyDescent="0.35">
      <c r="A2962" s="16"/>
      <c r="B2962" s="17"/>
      <c r="C2962" s="17"/>
      <c r="D2962" s="17"/>
      <c r="E2962" s="17"/>
      <c r="F2962" s="17"/>
      <c r="G2962" s="17"/>
      <c r="H2962" s="40"/>
      <c r="I2962" s="65"/>
    </row>
    <row r="2963" spans="1:9" ht="29.5" customHeight="1" x14ac:dyDescent="0.35">
      <c r="A2963" s="16"/>
      <c r="B2963" s="17"/>
      <c r="C2963" s="17"/>
      <c r="D2963" s="17"/>
      <c r="E2963" s="17"/>
      <c r="F2963" s="17"/>
      <c r="G2963" s="17"/>
      <c r="H2963" s="40"/>
      <c r="I2963" s="65"/>
    </row>
    <row r="2964" spans="1:9" ht="29.5" customHeight="1" x14ac:dyDescent="0.35">
      <c r="A2964" s="16"/>
      <c r="B2964" s="17"/>
      <c r="C2964" s="17"/>
      <c r="D2964" s="17"/>
      <c r="E2964" s="17"/>
      <c r="F2964" s="17"/>
      <c r="G2964" s="17"/>
      <c r="H2964" s="40"/>
      <c r="I2964" s="65"/>
    </row>
    <row r="2965" spans="1:9" ht="29.5" customHeight="1" x14ac:dyDescent="0.35">
      <c r="A2965" s="16"/>
      <c r="B2965" s="17"/>
      <c r="C2965" s="17"/>
      <c r="D2965" s="17"/>
      <c r="E2965" s="17"/>
      <c r="F2965" s="17"/>
      <c r="G2965" s="17"/>
      <c r="H2965" s="40"/>
      <c r="I2965" s="65"/>
    </row>
    <row r="2966" spans="1:9" ht="29.5" customHeight="1" x14ac:dyDescent="0.35">
      <c r="A2966" s="16"/>
      <c r="B2966" s="17"/>
      <c r="C2966" s="17"/>
      <c r="D2966" s="17"/>
      <c r="E2966" s="17"/>
      <c r="F2966" s="17"/>
      <c r="G2966" s="17"/>
      <c r="H2966" s="40"/>
      <c r="I2966" s="65"/>
    </row>
    <row r="2967" spans="1:9" ht="29.5" customHeight="1" x14ac:dyDescent="0.35">
      <c r="A2967" s="16"/>
      <c r="B2967" s="17"/>
      <c r="C2967" s="17"/>
      <c r="D2967" s="17"/>
      <c r="E2967" s="17"/>
      <c r="F2967" s="17"/>
      <c r="G2967" s="17"/>
      <c r="H2967" s="40"/>
      <c r="I2967" s="65"/>
    </row>
    <row r="2968" spans="1:9" ht="29.5" customHeight="1" x14ac:dyDescent="0.35">
      <c r="A2968" s="16"/>
      <c r="B2968" s="17"/>
      <c r="C2968" s="17"/>
      <c r="D2968" s="17"/>
      <c r="E2968" s="17"/>
      <c r="F2968" s="17"/>
      <c r="G2968" s="17"/>
      <c r="H2968" s="40"/>
      <c r="I2968" s="65"/>
    </row>
    <row r="2969" spans="1:9" ht="29.5" customHeight="1" x14ac:dyDescent="0.35">
      <c r="A2969" s="16"/>
      <c r="B2969" s="17"/>
      <c r="C2969" s="17"/>
      <c r="D2969" s="17"/>
      <c r="E2969" s="17"/>
      <c r="F2969" s="17"/>
      <c r="G2969" s="17"/>
      <c r="H2969" s="40"/>
      <c r="I2969" s="65"/>
    </row>
    <row r="2970" spans="1:9" ht="29.5" customHeight="1" x14ac:dyDescent="0.35">
      <c r="A2970" s="16"/>
      <c r="B2970" s="17"/>
      <c r="C2970" s="17"/>
      <c r="D2970" s="17"/>
      <c r="E2970" s="17"/>
      <c r="F2970" s="17"/>
      <c r="G2970" s="17"/>
      <c r="H2970" s="40"/>
      <c r="I2970" s="65"/>
    </row>
    <row r="2971" spans="1:9" ht="29.5" customHeight="1" x14ac:dyDescent="0.35">
      <c r="A2971" s="16"/>
      <c r="B2971" s="17"/>
      <c r="C2971" s="17"/>
      <c r="D2971" s="17"/>
      <c r="E2971" s="17"/>
      <c r="F2971" s="17"/>
      <c r="G2971" s="17"/>
      <c r="H2971" s="40"/>
      <c r="I2971" s="65"/>
    </row>
    <row r="2972" spans="1:9" ht="29.5" customHeight="1" x14ac:dyDescent="0.35">
      <c r="A2972" s="16"/>
      <c r="B2972" s="17"/>
      <c r="C2972" s="17"/>
      <c r="D2972" s="17"/>
      <c r="E2972" s="17"/>
      <c r="F2972" s="17"/>
      <c r="G2972" s="17"/>
      <c r="H2972" s="40"/>
      <c r="I2972" s="65"/>
    </row>
    <row r="2973" spans="1:9" ht="29.5" customHeight="1" x14ac:dyDescent="0.35">
      <c r="A2973" s="16"/>
      <c r="B2973" s="17"/>
      <c r="C2973" s="17"/>
      <c r="D2973" s="17"/>
      <c r="E2973" s="17"/>
      <c r="F2973" s="17"/>
      <c r="G2973" s="17"/>
      <c r="H2973" s="40"/>
      <c r="I2973" s="65"/>
    </row>
    <row r="2974" spans="1:9" ht="29.5" customHeight="1" x14ac:dyDescent="0.35">
      <c r="A2974" s="16"/>
      <c r="B2974" s="17"/>
      <c r="C2974" s="17"/>
      <c r="D2974" s="17"/>
      <c r="E2974" s="17"/>
      <c r="F2974" s="17"/>
      <c r="G2974" s="17"/>
      <c r="H2974" s="40"/>
      <c r="I2974" s="65"/>
    </row>
    <row r="2975" spans="1:9" ht="29.5" customHeight="1" x14ac:dyDescent="0.35">
      <c r="A2975" s="16"/>
      <c r="B2975" s="17"/>
      <c r="C2975" s="17"/>
      <c r="D2975" s="17"/>
      <c r="E2975" s="17"/>
      <c r="F2975" s="17"/>
      <c r="G2975" s="17"/>
      <c r="H2975" s="40"/>
      <c r="I2975" s="65"/>
    </row>
    <row r="2976" spans="1:9" ht="29.5" customHeight="1" x14ac:dyDescent="0.35">
      <c r="A2976" s="16"/>
      <c r="B2976" s="17"/>
      <c r="C2976" s="17"/>
      <c r="D2976" s="17"/>
      <c r="E2976" s="17"/>
      <c r="F2976" s="17"/>
      <c r="G2976" s="17"/>
      <c r="H2976" s="40"/>
      <c r="I2976" s="65"/>
    </row>
    <row r="2977" spans="1:9" ht="29.5" customHeight="1" x14ac:dyDescent="0.35">
      <c r="A2977" s="16"/>
      <c r="B2977" s="17"/>
      <c r="C2977" s="17"/>
      <c r="D2977" s="17"/>
      <c r="E2977" s="17"/>
      <c r="F2977" s="17"/>
      <c r="G2977" s="17"/>
      <c r="H2977" s="40"/>
      <c r="I2977" s="65"/>
    </row>
    <row r="2978" spans="1:9" ht="29.5" customHeight="1" x14ac:dyDescent="0.35">
      <c r="A2978" s="16"/>
      <c r="B2978" s="17"/>
      <c r="C2978" s="17"/>
      <c r="D2978" s="17"/>
      <c r="E2978" s="17"/>
      <c r="F2978" s="17"/>
      <c r="G2978" s="17"/>
      <c r="H2978" s="40"/>
      <c r="I2978" s="65"/>
    </row>
    <row r="2979" spans="1:9" ht="29.5" customHeight="1" x14ac:dyDescent="0.35">
      <c r="A2979" s="16"/>
      <c r="B2979" s="17"/>
      <c r="C2979" s="17"/>
      <c r="D2979" s="17"/>
      <c r="E2979" s="17"/>
      <c r="F2979" s="17"/>
      <c r="G2979" s="17"/>
      <c r="H2979" s="40"/>
      <c r="I2979" s="65"/>
    </row>
    <row r="2980" spans="1:9" ht="29.5" customHeight="1" x14ac:dyDescent="0.35">
      <c r="A2980" s="16"/>
      <c r="B2980" s="17"/>
      <c r="C2980" s="17"/>
      <c r="D2980" s="17"/>
      <c r="E2980" s="17"/>
      <c r="F2980" s="17"/>
      <c r="G2980" s="17"/>
      <c r="H2980" s="40"/>
      <c r="I2980" s="65"/>
    </row>
    <row r="2981" spans="1:9" ht="29.5" customHeight="1" x14ac:dyDescent="0.35">
      <c r="A2981" s="16"/>
      <c r="B2981" s="17"/>
      <c r="C2981" s="17"/>
      <c r="D2981" s="17"/>
      <c r="E2981" s="17"/>
      <c r="F2981" s="17"/>
      <c r="G2981" s="17"/>
      <c r="H2981" s="40"/>
      <c r="I2981" s="65"/>
    </row>
    <row r="2982" spans="1:9" ht="29.5" customHeight="1" x14ac:dyDescent="0.35">
      <c r="A2982" s="16"/>
      <c r="B2982" s="17"/>
      <c r="C2982" s="17"/>
      <c r="D2982" s="17"/>
      <c r="E2982" s="17"/>
      <c r="F2982" s="17"/>
      <c r="G2982" s="17"/>
      <c r="H2982" s="40"/>
      <c r="I2982" s="65"/>
    </row>
    <row r="2983" spans="1:9" ht="29.5" customHeight="1" x14ac:dyDescent="0.35">
      <c r="A2983" s="16"/>
      <c r="B2983" s="17"/>
      <c r="C2983" s="17"/>
      <c r="D2983" s="17"/>
      <c r="E2983" s="17"/>
      <c r="F2983" s="17"/>
      <c r="G2983" s="17"/>
      <c r="H2983" s="40"/>
      <c r="I2983" s="65"/>
    </row>
    <row r="2984" spans="1:9" ht="29.5" customHeight="1" x14ac:dyDescent="0.35">
      <c r="A2984" s="16"/>
      <c r="B2984" s="17"/>
      <c r="C2984" s="17"/>
      <c r="D2984" s="17"/>
      <c r="E2984" s="17"/>
      <c r="F2984" s="17"/>
      <c r="G2984" s="17"/>
      <c r="H2984" s="40"/>
      <c r="I2984" s="65"/>
    </row>
    <row r="2985" spans="1:9" ht="29.5" customHeight="1" x14ac:dyDescent="0.35">
      <c r="A2985" s="16"/>
      <c r="B2985" s="17"/>
      <c r="C2985" s="17"/>
      <c r="D2985" s="17"/>
      <c r="E2985" s="17"/>
      <c r="F2985" s="17"/>
      <c r="G2985" s="17"/>
      <c r="H2985" s="40"/>
      <c r="I2985" s="65"/>
    </row>
    <row r="2986" spans="1:9" ht="29.5" customHeight="1" x14ac:dyDescent="0.35">
      <c r="A2986" s="16"/>
      <c r="B2986" s="17"/>
      <c r="C2986" s="17"/>
      <c r="D2986" s="17"/>
      <c r="E2986" s="17"/>
      <c r="F2986" s="17"/>
      <c r="G2986" s="17"/>
      <c r="H2986" s="40"/>
      <c r="I2986" s="65"/>
    </row>
    <row r="2987" spans="1:9" ht="29.5" customHeight="1" x14ac:dyDescent="0.35">
      <c r="A2987" s="16"/>
      <c r="B2987" s="17"/>
      <c r="C2987" s="17"/>
      <c r="D2987" s="17"/>
      <c r="E2987" s="17"/>
      <c r="F2987" s="17"/>
      <c r="G2987" s="17"/>
      <c r="H2987" s="40"/>
      <c r="I2987" s="65"/>
    </row>
    <row r="2988" spans="1:9" ht="29.5" customHeight="1" x14ac:dyDescent="0.35">
      <c r="A2988" s="16"/>
      <c r="B2988" s="17"/>
      <c r="C2988" s="17"/>
      <c r="D2988" s="17"/>
      <c r="E2988" s="17"/>
      <c r="F2988" s="17"/>
      <c r="G2988" s="17"/>
      <c r="H2988" s="40"/>
      <c r="I2988" s="65"/>
    </row>
    <row r="2989" spans="1:9" ht="29.5" customHeight="1" x14ac:dyDescent="0.35">
      <c r="A2989" s="16"/>
      <c r="B2989" s="17"/>
      <c r="C2989" s="17"/>
      <c r="D2989" s="17"/>
      <c r="E2989" s="17"/>
      <c r="F2989" s="17"/>
      <c r="G2989" s="17"/>
      <c r="H2989" s="40"/>
      <c r="I2989" s="65"/>
    </row>
    <row r="2990" spans="1:9" ht="29.5" customHeight="1" x14ac:dyDescent="0.35">
      <c r="A2990" s="16"/>
      <c r="B2990" s="17"/>
      <c r="C2990" s="17"/>
      <c r="D2990" s="17"/>
      <c r="E2990" s="17"/>
      <c r="F2990" s="17"/>
      <c r="G2990" s="17"/>
      <c r="H2990" s="40"/>
      <c r="I2990" s="65"/>
    </row>
    <row r="2991" spans="1:9" ht="29.5" customHeight="1" x14ac:dyDescent="0.35">
      <c r="A2991" s="16"/>
      <c r="B2991" s="17"/>
      <c r="C2991" s="17"/>
      <c r="D2991" s="17"/>
      <c r="E2991" s="17"/>
      <c r="F2991" s="17"/>
      <c r="G2991" s="17"/>
      <c r="H2991" s="40"/>
      <c r="I2991" s="65"/>
    </row>
    <row r="2992" spans="1:9" ht="29.5" customHeight="1" x14ac:dyDescent="0.35">
      <c r="A2992" s="16"/>
      <c r="B2992" s="17"/>
      <c r="C2992" s="17"/>
      <c r="D2992" s="17"/>
      <c r="E2992" s="17"/>
      <c r="F2992" s="17"/>
      <c r="G2992" s="17"/>
      <c r="H2992" s="40"/>
      <c r="I2992" s="65"/>
    </row>
    <row r="2993" spans="1:9" ht="29.5" customHeight="1" x14ac:dyDescent="0.35">
      <c r="A2993" s="16"/>
      <c r="B2993" s="17"/>
      <c r="C2993" s="17"/>
      <c r="D2993" s="17"/>
      <c r="E2993" s="17"/>
      <c r="F2993" s="17"/>
      <c r="G2993" s="17"/>
      <c r="H2993" s="40"/>
      <c r="I2993" s="65"/>
    </row>
    <row r="2994" spans="1:9" ht="29.5" customHeight="1" x14ac:dyDescent="0.35">
      <c r="A2994" s="16"/>
      <c r="B2994" s="17"/>
      <c r="C2994" s="17"/>
      <c r="D2994" s="17"/>
      <c r="E2994" s="17"/>
      <c r="F2994" s="17"/>
      <c r="G2994" s="17"/>
      <c r="H2994" s="40"/>
      <c r="I2994" s="65"/>
    </row>
    <row r="2995" spans="1:9" ht="29.5" customHeight="1" x14ac:dyDescent="0.35">
      <c r="A2995" s="16"/>
      <c r="B2995" s="17"/>
      <c r="C2995" s="17"/>
      <c r="D2995" s="17"/>
      <c r="E2995" s="17"/>
      <c r="F2995" s="17"/>
      <c r="G2995" s="17"/>
      <c r="H2995" s="40"/>
      <c r="I2995" s="65"/>
    </row>
    <row r="2996" spans="1:9" ht="29.5" customHeight="1" x14ac:dyDescent="0.35">
      <c r="A2996" s="16"/>
      <c r="B2996" s="17"/>
      <c r="C2996" s="17"/>
      <c r="D2996" s="17"/>
      <c r="E2996" s="17"/>
      <c r="F2996" s="17"/>
      <c r="G2996" s="17"/>
      <c r="H2996" s="40"/>
      <c r="I2996" s="65"/>
    </row>
    <row r="2997" spans="1:9" ht="29.5" customHeight="1" x14ac:dyDescent="0.35">
      <c r="A2997" s="16"/>
      <c r="B2997" s="17"/>
      <c r="C2997" s="17"/>
      <c r="D2997" s="17"/>
      <c r="E2997" s="17"/>
      <c r="F2997" s="17"/>
      <c r="G2997" s="17"/>
      <c r="H2997" s="40"/>
      <c r="I2997" s="65"/>
    </row>
    <row r="2998" spans="1:9" ht="29.5" customHeight="1" x14ac:dyDescent="0.35">
      <c r="A2998" s="16"/>
      <c r="B2998" s="17"/>
      <c r="C2998" s="17"/>
      <c r="D2998" s="17"/>
      <c r="E2998" s="17"/>
      <c r="F2998" s="17"/>
      <c r="G2998" s="17"/>
      <c r="H2998" s="40"/>
      <c r="I2998" s="65"/>
    </row>
    <row r="2999" spans="1:9" ht="29.5" customHeight="1" x14ac:dyDescent="0.35">
      <c r="A2999" s="16"/>
      <c r="B2999" s="17"/>
      <c r="C2999" s="17"/>
      <c r="D2999" s="17"/>
      <c r="E2999" s="17"/>
      <c r="F2999" s="17"/>
      <c r="G2999" s="17"/>
      <c r="H2999" s="40"/>
      <c r="I2999" s="65"/>
    </row>
    <row r="3000" spans="1:9" ht="29.5" customHeight="1" x14ac:dyDescent="0.35">
      <c r="A3000" s="16"/>
      <c r="B3000" s="17"/>
      <c r="C3000" s="17"/>
      <c r="D3000" s="17"/>
      <c r="E3000" s="17"/>
      <c r="F3000" s="17"/>
      <c r="G3000" s="17"/>
      <c r="H3000" s="40"/>
      <c r="I3000" s="65"/>
    </row>
    <row r="3001" spans="1:9" ht="29.5" customHeight="1" x14ac:dyDescent="0.35">
      <c r="A3001" s="16"/>
      <c r="B3001" s="17"/>
      <c r="C3001" s="17"/>
      <c r="D3001" s="17"/>
      <c r="E3001" s="17"/>
      <c r="F3001" s="17"/>
      <c r="G3001" s="17"/>
      <c r="H3001" s="40"/>
      <c r="I3001" s="65"/>
    </row>
    <row r="3002" spans="1:9" ht="29.5" customHeight="1" x14ac:dyDescent="0.35">
      <c r="A3002" s="16"/>
      <c r="B3002" s="17"/>
      <c r="C3002" s="17"/>
      <c r="D3002" s="17"/>
      <c r="E3002" s="17"/>
      <c r="F3002" s="17"/>
      <c r="G3002" s="17"/>
      <c r="H3002" s="40"/>
      <c r="I3002" s="65"/>
    </row>
    <row r="3003" spans="1:9" ht="29.5" customHeight="1" x14ac:dyDescent="0.35">
      <c r="A3003" s="16"/>
      <c r="B3003" s="17"/>
      <c r="C3003" s="17"/>
      <c r="D3003" s="17"/>
      <c r="E3003" s="17"/>
      <c r="F3003" s="17"/>
      <c r="G3003" s="17"/>
      <c r="H3003" s="40"/>
      <c r="I3003" s="65"/>
    </row>
    <row r="3004" spans="1:9" ht="29.5" customHeight="1" x14ac:dyDescent="0.35">
      <c r="A3004" s="16"/>
      <c r="B3004" s="17"/>
      <c r="C3004" s="17"/>
      <c r="D3004" s="17"/>
      <c r="E3004" s="17"/>
      <c r="F3004" s="17"/>
      <c r="G3004" s="17"/>
      <c r="H3004" s="40"/>
      <c r="I3004" s="65"/>
    </row>
    <row r="3005" spans="1:9" ht="29.5" customHeight="1" x14ac:dyDescent="0.35">
      <c r="A3005" s="16"/>
      <c r="B3005" s="17"/>
      <c r="C3005" s="17"/>
      <c r="D3005" s="17"/>
      <c r="E3005" s="17"/>
      <c r="F3005" s="17"/>
      <c r="G3005" s="17"/>
      <c r="H3005" s="40"/>
      <c r="I3005" s="65"/>
    </row>
    <row r="3006" spans="1:9" ht="29.5" customHeight="1" x14ac:dyDescent="0.35">
      <c r="A3006" s="16"/>
      <c r="B3006" s="17"/>
      <c r="C3006" s="17"/>
      <c r="D3006" s="17"/>
      <c r="E3006" s="17"/>
      <c r="F3006" s="17"/>
      <c r="G3006" s="17"/>
      <c r="H3006" s="40"/>
      <c r="I3006" s="65"/>
    </row>
    <row r="3007" spans="1:9" ht="29.5" customHeight="1" x14ac:dyDescent="0.35">
      <c r="A3007" s="16"/>
      <c r="B3007" s="17"/>
      <c r="C3007" s="17"/>
      <c r="D3007" s="17"/>
      <c r="E3007" s="17"/>
      <c r="F3007" s="17"/>
      <c r="G3007" s="17"/>
      <c r="H3007" s="40"/>
      <c r="I3007" s="65"/>
    </row>
    <row r="3008" spans="1:9" ht="29.5" customHeight="1" x14ac:dyDescent="0.35">
      <c r="A3008" s="16"/>
      <c r="B3008" s="17"/>
      <c r="C3008" s="17"/>
      <c r="D3008" s="17"/>
      <c r="E3008" s="17"/>
      <c r="F3008" s="17"/>
      <c r="G3008" s="17"/>
      <c r="H3008" s="40"/>
      <c r="I3008" s="65"/>
    </row>
    <row r="3009" spans="1:9" ht="29.5" customHeight="1" x14ac:dyDescent="0.35">
      <c r="A3009" s="16"/>
      <c r="B3009" s="17"/>
      <c r="C3009" s="17"/>
      <c r="D3009" s="17"/>
      <c r="E3009" s="17"/>
      <c r="F3009" s="17"/>
      <c r="G3009" s="17"/>
      <c r="H3009" s="40"/>
      <c r="I3009" s="65"/>
    </row>
    <row r="3010" spans="1:9" ht="29.5" customHeight="1" x14ac:dyDescent="0.35">
      <c r="A3010" s="16"/>
      <c r="B3010" s="17"/>
      <c r="C3010" s="17"/>
      <c r="D3010" s="17"/>
      <c r="E3010" s="17"/>
      <c r="F3010" s="17"/>
      <c r="G3010" s="17"/>
      <c r="H3010" s="40"/>
      <c r="I3010" s="65"/>
    </row>
    <row r="3011" spans="1:9" ht="29.5" customHeight="1" x14ac:dyDescent="0.35">
      <c r="A3011" s="16"/>
      <c r="B3011" s="17"/>
      <c r="C3011" s="17"/>
      <c r="D3011" s="17"/>
      <c r="E3011" s="17"/>
      <c r="F3011" s="17"/>
      <c r="G3011" s="17"/>
      <c r="H3011" s="40"/>
      <c r="I3011" s="65"/>
    </row>
    <row r="3012" spans="1:9" ht="29.5" customHeight="1" x14ac:dyDescent="0.35">
      <c r="A3012" s="16"/>
      <c r="B3012" s="17"/>
      <c r="C3012" s="17"/>
      <c r="D3012" s="17"/>
      <c r="E3012" s="17"/>
      <c r="F3012" s="17"/>
      <c r="G3012" s="17"/>
      <c r="H3012" s="40"/>
      <c r="I3012" s="65"/>
    </row>
    <row r="3013" spans="1:9" ht="29.5" customHeight="1" x14ac:dyDescent="0.35">
      <c r="A3013" s="16"/>
      <c r="B3013" s="17"/>
      <c r="C3013" s="17"/>
      <c r="D3013" s="17"/>
      <c r="E3013" s="17"/>
      <c r="F3013" s="17"/>
      <c r="G3013" s="17"/>
      <c r="H3013" s="40"/>
      <c r="I3013" s="65"/>
    </row>
    <row r="3014" spans="1:9" ht="29.5" customHeight="1" x14ac:dyDescent="0.35">
      <c r="A3014" s="16"/>
      <c r="B3014" s="17"/>
      <c r="C3014" s="17"/>
      <c r="D3014" s="17"/>
      <c r="E3014" s="17"/>
      <c r="F3014" s="17"/>
      <c r="G3014" s="17"/>
      <c r="H3014" s="40"/>
      <c r="I3014" s="65"/>
    </row>
    <row r="3015" spans="1:9" ht="29.5" customHeight="1" x14ac:dyDescent="0.35">
      <c r="A3015" s="16"/>
      <c r="B3015" s="17"/>
      <c r="C3015" s="17"/>
      <c r="D3015" s="17"/>
      <c r="E3015" s="17"/>
      <c r="F3015" s="17"/>
      <c r="G3015" s="17"/>
      <c r="H3015" s="40"/>
      <c r="I3015" s="65"/>
    </row>
    <row r="3016" spans="1:9" ht="29.5" customHeight="1" x14ac:dyDescent="0.35">
      <c r="A3016" s="16"/>
      <c r="B3016" s="17"/>
      <c r="C3016" s="17"/>
      <c r="D3016" s="17"/>
      <c r="E3016" s="17"/>
      <c r="F3016" s="17"/>
      <c r="G3016" s="17"/>
      <c r="H3016" s="40"/>
      <c r="I3016" s="65"/>
    </row>
    <row r="3017" spans="1:9" ht="29.5" customHeight="1" x14ac:dyDescent="0.35">
      <c r="A3017" s="16"/>
      <c r="B3017" s="17"/>
      <c r="C3017" s="17"/>
      <c r="D3017" s="17"/>
      <c r="E3017" s="17"/>
      <c r="F3017" s="17"/>
      <c r="G3017" s="17"/>
      <c r="H3017" s="40"/>
      <c r="I3017" s="65"/>
    </row>
    <row r="3018" spans="1:9" ht="29.5" customHeight="1" x14ac:dyDescent="0.35">
      <c r="A3018" s="16"/>
      <c r="B3018" s="17"/>
      <c r="C3018" s="17"/>
      <c r="D3018" s="17"/>
      <c r="E3018" s="17"/>
      <c r="F3018" s="17"/>
      <c r="G3018" s="17"/>
      <c r="H3018" s="40"/>
      <c r="I3018" s="65"/>
    </row>
    <row r="3019" spans="1:9" ht="29.5" customHeight="1" x14ac:dyDescent="0.35">
      <c r="A3019" s="16"/>
      <c r="B3019" s="17"/>
      <c r="C3019" s="17"/>
      <c r="D3019" s="17"/>
      <c r="E3019" s="17"/>
      <c r="F3019" s="17"/>
      <c r="G3019" s="17"/>
      <c r="H3019" s="40"/>
      <c r="I3019" s="65"/>
    </row>
    <row r="3020" spans="1:9" ht="29.5" customHeight="1" x14ac:dyDescent="0.35">
      <c r="A3020" s="16"/>
      <c r="B3020" s="17"/>
      <c r="C3020" s="17"/>
      <c r="D3020" s="17"/>
      <c r="E3020" s="17"/>
      <c r="F3020" s="17"/>
      <c r="G3020" s="17"/>
      <c r="H3020" s="40"/>
      <c r="I3020" s="65"/>
    </row>
    <row r="3021" spans="1:9" ht="29.5" customHeight="1" x14ac:dyDescent="0.35">
      <c r="A3021" s="16"/>
      <c r="B3021" s="17"/>
      <c r="C3021" s="17"/>
      <c r="D3021" s="17"/>
      <c r="E3021" s="17"/>
      <c r="F3021" s="17"/>
      <c r="G3021" s="17"/>
      <c r="H3021" s="40"/>
      <c r="I3021" s="65"/>
    </row>
    <row r="3022" spans="1:9" ht="29.5" customHeight="1" x14ac:dyDescent="0.35">
      <c r="A3022" s="16"/>
      <c r="B3022" s="17"/>
      <c r="C3022" s="17"/>
      <c r="D3022" s="17"/>
      <c r="E3022" s="17"/>
      <c r="F3022" s="17"/>
      <c r="G3022" s="17"/>
      <c r="H3022" s="40"/>
      <c r="I3022" s="65"/>
    </row>
    <row r="3023" spans="1:9" ht="29.5" customHeight="1" x14ac:dyDescent="0.35">
      <c r="A3023" s="16"/>
      <c r="B3023" s="17"/>
      <c r="C3023" s="17"/>
      <c r="D3023" s="17"/>
      <c r="E3023" s="17"/>
      <c r="F3023" s="17"/>
      <c r="G3023" s="17"/>
      <c r="H3023" s="40"/>
      <c r="I3023" s="65"/>
    </row>
    <row r="3024" spans="1:9" ht="29.5" customHeight="1" x14ac:dyDescent="0.35">
      <c r="A3024" s="16"/>
      <c r="B3024" s="17"/>
      <c r="C3024" s="17"/>
      <c r="D3024" s="17"/>
      <c r="E3024" s="17"/>
      <c r="F3024" s="17"/>
      <c r="G3024" s="17"/>
      <c r="H3024" s="40"/>
      <c r="I3024" s="65"/>
    </row>
    <row r="3025" spans="1:9" ht="29.5" customHeight="1" x14ac:dyDescent="0.35">
      <c r="A3025" s="16"/>
      <c r="B3025" s="17"/>
      <c r="C3025" s="17"/>
      <c r="D3025" s="17"/>
      <c r="E3025" s="17"/>
      <c r="F3025" s="17"/>
      <c r="G3025" s="17"/>
      <c r="H3025" s="40"/>
      <c r="I3025" s="65"/>
    </row>
    <row r="3026" spans="1:9" ht="29.5" customHeight="1" x14ac:dyDescent="0.35">
      <c r="A3026" s="16"/>
      <c r="B3026" s="17"/>
      <c r="C3026" s="17"/>
      <c r="D3026" s="17"/>
      <c r="E3026" s="17"/>
      <c r="F3026" s="17"/>
      <c r="G3026" s="17"/>
      <c r="H3026" s="40"/>
      <c r="I3026" s="65"/>
    </row>
    <row r="3027" spans="1:9" ht="29.5" customHeight="1" x14ac:dyDescent="0.35">
      <c r="A3027" s="16"/>
      <c r="B3027" s="17"/>
      <c r="C3027" s="17"/>
      <c r="D3027" s="17"/>
      <c r="E3027" s="17"/>
      <c r="F3027" s="17"/>
      <c r="G3027" s="17"/>
      <c r="H3027" s="40"/>
      <c r="I3027" s="65"/>
    </row>
    <row r="3028" spans="1:9" ht="29.5" customHeight="1" x14ac:dyDescent="0.35">
      <c r="A3028" s="16"/>
      <c r="B3028" s="17"/>
      <c r="C3028" s="17"/>
      <c r="D3028" s="17"/>
      <c r="E3028" s="17"/>
      <c r="F3028" s="17"/>
      <c r="G3028" s="17"/>
      <c r="H3028" s="40"/>
      <c r="I3028" s="65"/>
    </row>
    <row r="3029" spans="1:9" ht="29.5" customHeight="1" x14ac:dyDescent="0.35">
      <c r="A3029" s="16"/>
      <c r="B3029" s="17"/>
      <c r="C3029" s="17"/>
      <c r="D3029" s="17"/>
      <c r="E3029" s="17"/>
      <c r="F3029" s="17"/>
      <c r="G3029" s="17"/>
      <c r="H3029" s="40"/>
      <c r="I3029" s="65"/>
    </row>
    <row r="3030" spans="1:9" ht="29.5" customHeight="1" x14ac:dyDescent="0.35">
      <c r="A3030" s="16"/>
      <c r="B3030" s="17"/>
      <c r="C3030" s="17"/>
      <c r="D3030" s="17"/>
      <c r="E3030" s="17"/>
      <c r="F3030" s="17"/>
      <c r="G3030" s="17"/>
      <c r="H3030" s="40"/>
      <c r="I3030" s="65"/>
    </row>
    <row r="3031" spans="1:9" ht="29.5" customHeight="1" x14ac:dyDescent="0.35">
      <c r="A3031" s="16"/>
      <c r="B3031" s="17"/>
      <c r="C3031" s="17"/>
      <c r="D3031" s="17"/>
      <c r="E3031" s="17"/>
      <c r="F3031" s="17"/>
      <c r="G3031" s="17"/>
      <c r="H3031" s="40"/>
      <c r="I3031" s="65"/>
    </row>
    <row r="3032" spans="1:9" ht="29.5" customHeight="1" x14ac:dyDescent="0.35">
      <c r="A3032" s="16"/>
      <c r="B3032" s="17"/>
      <c r="C3032" s="17"/>
      <c r="D3032" s="17"/>
      <c r="E3032" s="17"/>
      <c r="F3032" s="17"/>
      <c r="G3032" s="17"/>
      <c r="H3032" s="40"/>
      <c r="I3032" s="65"/>
    </row>
    <row r="3033" spans="1:9" ht="29.5" customHeight="1" x14ac:dyDescent="0.35">
      <c r="A3033" s="16"/>
      <c r="B3033" s="17"/>
      <c r="C3033" s="17"/>
      <c r="D3033" s="17"/>
      <c r="E3033" s="17"/>
      <c r="F3033" s="17"/>
      <c r="G3033" s="17"/>
      <c r="H3033" s="40"/>
      <c r="I3033" s="65"/>
    </row>
    <row r="3034" spans="1:9" ht="29.5" customHeight="1" x14ac:dyDescent="0.35">
      <c r="A3034" s="16"/>
      <c r="B3034" s="17"/>
      <c r="C3034" s="17"/>
      <c r="D3034" s="17"/>
      <c r="E3034" s="17"/>
      <c r="F3034" s="17"/>
      <c r="G3034" s="17"/>
      <c r="H3034" s="40"/>
      <c r="I3034" s="65"/>
    </row>
    <row r="3035" spans="1:9" ht="29.5" customHeight="1" x14ac:dyDescent="0.35">
      <c r="A3035" s="16"/>
      <c r="B3035" s="17"/>
      <c r="C3035" s="17"/>
      <c r="D3035" s="17"/>
      <c r="E3035" s="17"/>
      <c r="F3035" s="17"/>
      <c r="G3035" s="17"/>
      <c r="H3035" s="40"/>
      <c r="I3035" s="65"/>
    </row>
    <row r="3036" spans="1:9" ht="29.5" customHeight="1" x14ac:dyDescent="0.35">
      <c r="A3036" s="16"/>
      <c r="B3036" s="17"/>
      <c r="C3036" s="17"/>
      <c r="D3036" s="17"/>
      <c r="E3036" s="17"/>
      <c r="F3036" s="17"/>
      <c r="G3036" s="17"/>
      <c r="H3036" s="40"/>
      <c r="I3036" s="65"/>
    </row>
    <row r="3037" spans="1:9" ht="29.5" customHeight="1" x14ac:dyDescent="0.35">
      <c r="A3037" s="16"/>
      <c r="B3037" s="17"/>
      <c r="C3037" s="17"/>
      <c r="D3037" s="17"/>
      <c r="E3037" s="17"/>
      <c r="F3037" s="17"/>
      <c r="G3037" s="17"/>
      <c r="H3037" s="40"/>
      <c r="I3037" s="65"/>
    </row>
    <row r="3038" spans="1:9" ht="29.5" customHeight="1" x14ac:dyDescent="0.35">
      <c r="A3038" s="16"/>
      <c r="B3038" s="17"/>
      <c r="C3038" s="17"/>
      <c r="D3038" s="17"/>
      <c r="E3038" s="17"/>
      <c r="F3038" s="17"/>
      <c r="G3038" s="17"/>
      <c r="H3038" s="40"/>
      <c r="I3038" s="65"/>
    </row>
    <row r="3039" spans="1:9" ht="29.5" customHeight="1" x14ac:dyDescent="0.35">
      <c r="A3039" s="16"/>
      <c r="B3039" s="17"/>
      <c r="C3039" s="17"/>
      <c r="D3039" s="17"/>
      <c r="E3039" s="17"/>
      <c r="F3039" s="17"/>
      <c r="G3039" s="17"/>
      <c r="H3039" s="40"/>
      <c r="I3039" s="65"/>
    </row>
    <row r="3040" spans="1:9" ht="29.5" customHeight="1" x14ac:dyDescent="0.35">
      <c r="A3040" s="16"/>
      <c r="B3040" s="17"/>
      <c r="C3040" s="17"/>
      <c r="D3040" s="17"/>
      <c r="E3040" s="17"/>
      <c r="F3040" s="17"/>
      <c r="G3040" s="17"/>
      <c r="H3040" s="40"/>
      <c r="I3040" s="65"/>
    </row>
    <row r="3041" spans="1:9" ht="29.5" customHeight="1" x14ac:dyDescent="0.35">
      <c r="A3041" s="16"/>
      <c r="B3041" s="17"/>
      <c r="C3041" s="17"/>
      <c r="D3041" s="17"/>
      <c r="E3041" s="17"/>
      <c r="F3041" s="17"/>
      <c r="G3041" s="17"/>
      <c r="H3041" s="40"/>
      <c r="I3041" s="65"/>
    </row>
    <row r="3042" spans="1:9" ht="29.5" customHeight="1" x14ac:dyDescent="0.35">
      <c r="A3042" s="16"/>
      <c r="B3042" s="17"/>
      <c r="C3042" s="17"/>
      <c r="D3042" s="17"/>
      <c r="E3042" s="17"/>
      <c r="F3042" s="17"/>
      <c r="G3042" s="17"/>
      <c r="H3042" s="40"/>
      <c r="I3042" s="65"/>
    </row>
    <row r="3043" spans="1:9" ht="29.5" customHeight="1" x14ac:dyDescent="0.35">
      <c r="A3043" s="16"/>
      <c r="B3043" s="17"/>
      <c r="C3043" s="17"/>
      <c r="D3043" s="17"/>
      <c r="E3043" s="17"/>
      <c r="F3043" s="17"/>
      <c r="G3043" s="17"/>
      <c r="H3043" s="40"/>
      <c r="I3043" s="65"/>
    </row>
    <row r="3044" spans="1:9" ht="29.5" customHeight="1" x14ac:dyDescent="0.35">
      <c r="A3044" s="16"/>
      <c r="B3044" s="17"/>
      <c r="C3044" s="17"/>
      <c r="D3044" s="17"/>
      <c r="E3044" s="17"/>
      <c r="F3044" s="17"/>
      <c r="G3044" s="17"/>
      <c r="H3044" s="40"/>
      <c r="I3044" s="65"/>
    </row>
    <row r="3045" spans="1:9" ht="29.5" customHeight="1" x14ac:dyDescent="0.35">
      <c r="A3045" s="16"/>
      <c r="B3045" s="17"/>
      <c r="C3045" s="17"/>
      <c r="D3045" s="17"/>
      <c r="E3045" s="17"/>
      <c r="F3045" s="17"/>
      <c r="G3045" s="17"/>
      <c r="H3045" s="40"/>
      <c r="I3045" s="65"/>
    </row>
    <row r="3046" spans="1:9" ht="29.5" customHeight="1" x14ac:dyDescent="0.35">
      <c r="A3046" s="16"/>
      <c r="B3046" s="17"/>
      <c r="C3046" s="17"/>
      <c r="D3046" s="17"/>
      <c r="E3046" s="17"/>
      <c r="F3046" s="17"/>
      <c r="G3046" s="17"/>
      <c r="H3046" s="40"/>
      <c r="I3046" s="65"/>
    </row>
    <row r="3047" spans="1:9" ht="29.5" customHeight="1" x14ac:dyDescent="0.35">
      <c r="A3047" s="16"/>
      <c r="B3047" s="17"/>
      <c r="C3047" s="17"/>
      <c r="D3047" s="17"/>
      <c r="E3047" s="17"/>
      <c r="F3047" s="17"/>
      <c r="G3047" s="17"/>
      <c r="H3047" s="40"/>
      <c r="I3047" s="65"/>
    </row>
    <row r="3048" spans="1:9" ht="29.5" customHeight="1" x14ac:dyDescent="0.35">
      <c r="A3048" s="16"/>
      <c r="B3048" s="17"/>
      <c r="C3048" s="17"/>
      <c r="D3048" s="17"/>
      <c r="E3048" s="17"/>
      <c r="F3048" s="17"/>
      <c r="G3048" s="17"/>
      <c r="H3048" s="40"/>
      <c r="I3048" s="65"/>
    </row>
    <row r="3049" spans="1:9" ht="29.5" customHeight="1" x14ac:dyDescent="0.35">
      <c r="A3049" s="16"/>
      <c r="B3049" s="17"/>
      <c r="C3049" s="17"/>
      <c r="D3049" s="17"/>
      <c r="E3049" s="17"/>
      <c r="F3049" s="17"/>
      <c r="G3049" s="17"/>
      <c r="H3049" s="40"/>
      <c r="I3049" s="65"/>
    </row>
    <row r="3050" spans="1:9" ht="29.5" customHeight="1" x14ac:dyDescent="0.35">
      <c r="A3050" s="16"/>
      <c r="B3050" s="17"/>
      <c r="C3050" s="17"/>
      <c r="D3050" s="17"/>
      <c r="E3050" s="17"/>
      <c r="F3050" s="17"/>
      <c r="G3050" s="17"/>
      <c r="H3050" s="40"/>
      <c r="I3050" s="65"/>
    </row>
    <row r="3051" spans="1:9" ht="29.5" customHeight="1" x14ac:dyDescent="0.35">
      <c r="A3051" s="16"/>
      <c r="B3051" s="17"/>
      <c r="C3051" s="17"/>
      <c r="D3051" s="17"/>
      <c r="E3051" s="17"/>
      <c r="F3051" s="17"/>
      <c r="G3051" s="17"/>
      <c r="H3051" s="40"/>
      <c r="I3051" s="65"/>
    </row>
    <row r="3052" spans="1:9" ht="29.5" customHeight="1" x14ac:dyDescent="0.35">
      <c r="A3052" s="16"/>
      <c r="B3052" s="17"/>
      <c r="C3052" s="17"/>
      <c r="D3052" s="17"/>
      <c r="E3052" s="17"/>
      <c r="F3052" s="17"/>
      <c r="G3052" s="17"/>
      <c r="H3052" s="40"/>
      <c r="I3052" s="65"/>
    </row>
    <row r="3053" spans="1:9" ht="29.5" customHeight="1" x14ac:dyDescent="0.35">
      <c r="A3053" s="16"/>
      <c r="B3053" s="17"/>
      <c r="C3053" s="17"/>
      <c r="D3053" s="17"/>
      <c r="E3053" s="17"/>
      <c r="F3053" s="17"/>
      <c r="G3053" s="17"/>
      <c r="H3053" s="40"/>
      <c r="I3053" s="65"/>
    </row>
    <row r="3054" spans="1:9" ht="29.5" customHeight="1" x14ac:dyDescent="0.35">
      <c r="A3054" s="16"/>
      <c r="B3054" s="17"/>
      <c r="C3054" s="17"/>
      <c r="D3054" s="17"/>
      <c r="E3054" s="17"/>
      <c r="F3054" s="17"/>
      <c r="G3054" s="17"/>
      <c r="H3054" s="40"/>
      <c r="I3054" s="65"/>
    </row>
    <row r="3055" spans="1:9" ht="29.5" customHeight="1" x14ac:dyDescent="0.35">
      <c r="A3055" s="16"/>
      <c r="B3055" s="17"/>
      <c r="C3055" s="17"/>
      <c r="D3055" s="17"/>
      <c r="E3055" s="17"/>
      <c r="F3055" s="17"/>
      <c r="G3055" s="17"/>
      <c r="H3055" s="40"/>
      <c r="I3055" s="65"/>
    </row>
    <row r="3056" spans="1:9" ht="29.5" customHeight="1" x14ac:dyDescent="0.35">
      <c r="A3056" s="16"/>
      <c r="B3056" s="17"/>
      <c r="C3056" s="17"/>
      <c r="D3056" s="17"/>
      <c r="E3056" s="17"/>
      <c r="F3056" s="17"/>
      <c r="G3056" s="17"/>
      <c r="H3056" s="40"/>
      <c r="I3056" s="65"/>
    </row>
    <row r="3057" spans="1:9" ht="29.5" customHeight="1" x14ac:dyDescent="0.35">
      <c r="A3057" s="16"/>
      <c r="B3057" s="17"/>
      <c r="C3057" s="17"/>
      <c r="D3057" s="17"/>
      <c r="E3057" s="17"/>
      <c r="F3057" s="17"/>
      <c r="G3057" s="17"/>
      <c r="H3057" s="40"/>
      <c r="I3057" s="65"/>
    </row>
    <row r="3058" spans="1:9" ht="29.5" customHeight="1" x14ac:dyDescent="0.35">
      <c r="A3058" s="16"/>
      <c r="B3058" s="17"/>
      <c r="C3058" s="17"/>
      <c r="D3058" s="17"/>
      <c r="E3058" s="17"/>
      <c r="F3058" s="17"/>
      <c r="G3058" s="17"/>
      <c r="H3058" s="40"/>
      <c r="I3058" s="65"/>
    </row>
    <row r="3059" spans="1:9" ht="29.5" customHeight="1" x14ac:dyDescent="0.35">
      <c r="A3059" s="16"/>
      <c r="B3059" s="17"/>
      <c r="C3059" s="17"/>
      <c r="D3059" s="17"/>
      <c r="E3059" s="17"/>
      <c r="F3059" s="17"/>
      <c r="G3059" s="17"/>
      <c r="H3059" s="40"/>
      <c r="I3059" s="65"/>
    </row>
    <row r="3060" spans="1:9" ht="29.5" customHeight="1" x14ac:dyDescent="0.35">
      <c r="A3060" s="16"/>
      <c r="B3060" s="17"/>
      <c r="C3060" s="17"/>
      <c r="D3060" s="17"/>
      <c r="E3060" s="17"/>
      <c r="F3060" s="17"/>
      <c r="G3060" s="17"/>
      <c r="H3060" s="40"/>
      <c r="I3060" s="65"/>
    </row>
    <row r="3061" spans="1:9" ht="29.5" customHeight="1" x14ac:dyDescent="0.35">
      <c r="A3061" s="16"/>
      <c r="B3061" s="17"/>
      <c r="C3061" s="17"/>
      <c r="D3061" s="17"/>
      <c r="E3061" s="17"/>
      <c r="F3061" s="17"/>
      <c r="G3061" s="17"/>
      <c r="H3061" s="40"/>
      <c r="I3061" s="65"/>
    </row>
    <row r="3062" spans="1:9" ht="29.5" customHeight="1" x14ac:dyDescent="0.35">
      <c r="A3062" s="16"/>
      <c r="B3062" s="17"/>
      <c r="C3062" s="17"/>
      <c r="D3062" s="17"/>
      <c r="E3062" s="17"/>
      <c r="F3062" s="17"/>
      <c r="G3062" s="17"/>
      <c r="H3062" s="40"/>
      <c r="I3062" s="65"/>
    </row>
    <row r="3063" spans="1:9" ht="29.5" customHeight="1" x14ac:dyDescent="0.35">
      <c r="A3063" s="16"/>
      <c r="B3063" s="17"/>
      <c r="C3063" s="17"/>
      <c r="D3063" s="17"/>
      <c r="E3063" s="17"/>
      <c r="F3063" s="17"/>
      <c r="G3063" s="17"/>
      <c r="H3063" s="40"/>
      <c r="I3063" s="65"/>
    </row>
    <row r="3064" spans="1:9" ht="29.5" customHeight="1" x14ac:dyDescent="0.35">
      <c r="A3064" s="16"/>
      <c r="B3064" s="17"/>
      <c r="C3064" s="17"/>
      <c r="D3064" s="17"/>
      <c r="E3064" s="17"/>
      <c r="F3064" s="17"/>
      <c r="G3064" s="17"/>
      <c r="H3064" s="40"/>
      <c r="I3064" s="65"/>
    </row>
    <row r="3065" spans="1:9" ht="29.5" customHeight="1" x14ac:dyDescent="0.35">
      <c r="A3065" s="16"/>
      <c r="B3065" s="17"/>
      <c r="C3065" s="17"/>
      <c r="D3065" s="17"/>
      <c r="E3065" s="17"/>
      <c r="F3065" s="17"/>
      <c r="G3065" s="17"/>
      <c r="H3065" s="40"/>
      <c r="I3065" s="65"/>
    </row>
    <row r="3066" spans="1:9" ht="29.5" customHeight="1" x14ac:dyDescent="0.35">
      <c r="A3066" s="16"/>
      <c r="B3066" s="17"/>
      <c r="C3066" s="17"/>
      <c r="D3066" s="17"/>
      <c r="E3066" s="17"/>
      <c r="F3066" s="17"/>
      <c r="G3066" s="17"/>
      <c r="H3066" s="40"/>
      <c r="I3066" s="65"/>
    </row>
    <row r="3067" spans="1:9" ht="29.5" customHeight="1" x14ac:dyDescent="0.35">
      <c r="A3067" s="16"/>
      <c r="B3067" s="17"/>
      <c r="C3067" s="17"/>
      <c r="D3067" s="17"/>
      <c r="E3067" s="17"/>
      <c r="F3067" s="17"/>
      <c r="G3067" s="17"/>
      <c r="H3067" s="40"/>
      <c r="I3067" s="65"/>
    </row>
    <row r="3068" spans="1:9" ht="29.5" customHeight="1" x14ac:dyDescent="0.35">
      <c r="A3068" s="16"/>
      <c r="B3068" s="17"/>
      <c r="C3068" s="17"/>
      <c r="D3068" s="17"/>
      <c r="E3068" s="17"/>
      <c r="F3068" s="17"/>
      <c r="G3068" s="17"/>
      <c r="H3068" s="40"/>
      <c r="I3068" s="65"/>
    </row>
    <row r="3069" spans="1:9" ht="29.5" customHeight="1" x14ac:dyDescent="0.35">
      <c r="A3069" s="16"/>
      <c r="B3069" s="17"/>
      <c r="C3069" s="17"/>
      <c r="D3069" s="17"/>
      <c r="E3069" s="17"/>
      <c r="F3069" s="17"/>
      <c r="G3069" s="17"/>
      <c r="H3069" s="40"/>
      <c r="I3069" s="65"/>
    </row>
    <row r="3070" spans="1:9" ht="29.5" customHeight="1" x14ac:dyDescent="0.35">
      <c r="A3070" s="16"/>
      <c r="B3070" s="17"/>
      <c r="C3070" s="17"/>
      <c r="D3070" s="17"/>
      <c r="E3070" s="17"/>
      <c r="F3070" s="17"/>
      <c r="G3070" s="17"/>
      <c r="H3070" s="40"/>
      <c r="I3070" s="65"/>
    </row>
    <row r="3071" spans="1:9" ht="29.5" customHeight="1" x14ac:dyDescent="0.35">
      <c r="A3071" s="16"/>
      <c r="B3071" s="17"/>
      <c r="C3071" s="17"/>
      <c r="D3071" s="17"/>
      <c r="E3071" s="17"/>
      <c r="F3071" s="17"/>
      <c r="G3071" s="17"/>
      <c r="H3071" s="40"/>
      <c r="I3071" s="65"/>
    </row>
    <row r="3072" spans="1:9" ht="29.5" customHeight="1" x14ac:dyDescent="0.35">
      <c r="A3072" s="16"/>
      <c r="B3072" s="17"/>
      <c r="C3072" s="17"/>
      <c r="D3072" s="17"/>
      <c r="E3072" s="17"/>
      <c r="F3072" s="17"/>
      <c r="G3072" s="17"/>
      <c r="H3072" s="40"/>
      <c r="I3072" s="65"/>
    </row>
    <row r="3073" spans="1:9" ht="29.5" customHeight="1" x14ac:dyDescent="0.35">
      <c r="A3073" s="16"/>
      <c r="B3073" s="17"/>
      <c r="C3073" s="17"/>
      <c r="D3073" s="17"/>
      <c r="E3073" s="17"/>
      <c r="F3073" s="17"/>
      <c r="G3073" s="17"/>
      <c r="H3073" s="40"/>
      <c r="I3073" s="65"/>
    </row>
    <row r="3074" spans="1:9" ht="29.5" customHeight="1" x14ac:dyDescent="0.35">
      <c r="A3074" s="16"/>
      <c r="B3074" s="17"/>
      <c r="C3074" s="17"/>
      <c r="D3074" s="17"/>
      <c r="E3074" s="17"/>
      <c r="F3074" s="17"/>
      <c r="G3074" s="17"/>
      <c r="H3074" s="40"/>
      <c r="I3074" s="65"/>
    </row>
    <row r="3075" spans="1:9" ht="29.5" customHeight="1" x14ac:dyDescent="0.35">
      <c r="A3075" s="16"/>
      <c r="B3075" s="17"/>
      <c r="C3075" s="17"/>
      <c r="D3075" s="17"/>
      <c r="E3075" s="17"/>
      <c r="F3075" s="17"/>
      <c r="G3075" s="17"/>
      <c r="H3075" s="40"/>
      <c r="I3075" s="65"/>
    </row>
    <row r="3076" spans="1:9" ht="29.5" customHeight="1" x14ac:dyDescent="0.35">
      <c r="A3076" s="16"/>
      <c r="B3076" s="17"/>
      <c r="C3076" s="17"/>
      <c r="D3076" s="17"/>
      <c r="E3076" s="17"/>
      <c r="F3076" s="17"/>
      <c r="G3076" s="17"/>
      <c r="H3076" s="40"/>
      <c r="I3076" s="65"/>
    </row>
    <row r="3077" spans="1:9" ht="29.5" customHeight="1" x14ac:dyDescent="0.35">
      <c r="A3077" s="16"/>
      <c r="B3077" s="17"/>
      <c r="C3077" s="17"/>
      <c r="D3077" s="17"/>
      <c r="E3077" s="17"/>
      <c r="F3077" s="17"/>
      <c r="G3077" s="17"/>
      <c r="H3077" s="40"/>
      <c r="I3077" s="65"/>
    </row>
    <row r="3078" spans="1:9" ht="29.5" customHeight="1" x14ac:dyDescent="0.35">
      <c r="A3078" s="16"/>
      <c r="B3078" s="17"/>
      <c r="C3078" s="17"/>
      <c r="D3078" s="17"/>
      <c r="E3078" s="17"/>
      <c r="F3078" s="17"/>
      <c r="G3078" s="17"/>
      <c r="H3078" s="40"/>
      <c r="I3078" s="65"/>
    </row>
    <row r="3079" spans="1:9" ht="29.5" customHeight="1" x14ac:dyDescent="0.35">
      <c r="A3079" s="16"/>
      <c r="B3079" s="17"/>
      <c r="C3079" s="17"/>
      <c r="D3079" s="17"/>
      <c r="E3079" s="17"/>
      <c r="F3079" s="17"/>
      <c r="G3079" s="17"/>
      <c r="H3079" s="40"/>
      <c r="I3079" s="65"/>
    </row>
    <row r="3080" spans="1:9" ht="29.5" customHeight="1" x14ac:dyDescent="0.35">
      <c r="A3080" s="16"/>
      <c r="B3080" s="17"/>
      <c r="C3080" s="17"/>
      <c r="D3080" s="17"/>
      <c r="E3080" s="17"/>
      <c r="F3080" s="17"/>
      <c r="G3080" s="17"/>
      <c r="H3080" s="40"/>
      <c r="I3080" s="65"/>
    </row>
    <row r="3081" spans="1:9" ht="29.5" customHeight="1" x14ac:dyDescent="0.35">
      <c r="A3081" s="16"/>
      <c r="B3081" s="17"/>
      <c r="C3081" s="17"/>
      <c r="D3081" s="17"/>
      <c r="E3081" s="17"/>
      <c r="F3081" s="17"/>
      <c r="G3081" s="17"/>
      <c r="H3081" s="40"/>
      <c r="I3081" s="65"/>
    </row>
    <row r="3082" spans="1:9" ht="29.5" customHeight="1" x14ac:dyDescent="0.35">
      <c r="A3082" s="16"/>
      <c r="B3082" s="17"/>
      <c r="C3082" s="17"/>
      <c r="D3082" s="17"/>
      <c r="E3082" s="17"/>
      <c r="F3082" s="17"/>
      <c r="G3082" s="17"/>
      <c r="H3082" s="40"/>
      <c r="I3082" s="65"/>
    </row>
    <row r="3083" spans="1:9" ht="29.5" customHeight="1" x14ac:dyDescent="0.35">
      <c r="A3083" s="16"/>
      <c r="B3083" s="17"/>
      <c r="C3083" s="17"/>
      <c r="D3083" s="17"/>
      <c r="E3083" s="17"/>
      <c r="F3083" s="17"/>
      <c r="G3083" s="17"/>
      <c r="H3083" s="40"/>
      <c r="I3083" s="65"/>
    </row>
    <row r="3084" spans="1:9" ht="29.5" customHeight="1" x14ac:dyDescent="0.35">
      <c r="A3084" s="16"/>
      <c r="B3084" s="17"/>
      <c r="C3084" s="17"/>
      <c r="D3084" s="17"/>
      <c r="E3084" s="17"/>
      <c r="F3084" s="17"/>
      <c r="G3084" s="17"/>
      <c r="H3084" s="40"/>
      <c r="I3084" s="65"/>
    </row>
    <row r="3085" spans="1:9" ht="29.5" customHeight="1" x14ac:dyDescent="0.35">
      <c r="A3085" s="16"/>
      <c r="B3085" s="17"/>
      <c r="C3085" s="17"/>
      <c r="D3085" s="17"/>
      <c r="E3085" s="17"/>
      <c r="F3085" s="17"/>
      <c r="G3085" s="17"/>
      <c r="H3085" s="40"/>
      <c r="I3085" s="65"/>
    </row>
    <row r="3086" spans="1:9" ht="29.5" customHeight="1" x14ac:dyDescent="0.35">
      <c r="A3086" s="16"/>
      <c r="B3086" s="17"/>
      <c r="C3086" s="17"/>
      <c r="D3086" s="17"/>
      <c r="E3086" s="17"/>
      <c r="F3086" s="17"/>
      <c r="G3086" s="17"/>
      <c r="H3086" s="40"/>
      <c r="I3086" s="65"/>
    </row>
    <row r="3087" spans="1:9" ht="29.5" customHeight="1" x14ac:dyDescent="0.35">
      <c r="A3087" s="16"/>
      <c r="B3087" s="17"/>
      <c r="C3087" s="17"/>
      <c r="D3087" s="17"/>
      <c r="E3087" s="17"/>
      <c r="F3087" s="17"/>
      <c r="G3087" s="17"/>
      <c r="H3087" s="40"/>
      <c r="I3087" s="65"/>
    </row>
    <row r="3088" spans="1:9" ht="29.5" customHeight="1" x14ac:dyDescent="0.35">
      <c r="A3088" s="16"/>
      <c r="B3088" s="17"/>
      <c r="C3088" s="17"/>
      <c r="D3088" s="17"/>
      <c r="E3088" s="17"/>
      <c r="F3088" s="17"/>
      <c r="G3088" s="17"/>
      <c r="H3088" s="40"/>
      <c r="I3088" s="65"/>
    </row>
    <row r="3089" spans="1:9" ht="29.5" customHeight="1" x14ac:dyDescent="0.35">
      <c r="A3089" s="16"/>
      <c r="B3089" s="17"/>
      <c r="C3089" s="17"/>
      <c r="D3089" s="17"/>
      <c r="E3089" s="17"/>
      <c r="F3089" s="17"/>
      <c r="G3089" s="17"/>
      <c r="H3089" s="40"/>
      <c r="I3089" s="65"/>
    </row>
    <row r="3090" spans="1:9" ht="29.5" customHeight="1" x14ac:dyDescent="0.35">
      <c r="A3090" s="16"/>
      <c r="B3090" s="17"/>
      <c r="C3090" s="17"/>
      <c r="D3090" s="17"/>
      <c r="E3090" s="17"/>
      <c r="F3090" s="17"/>
      <c r="G3090" s="17"/>
      <c r="H3090" s="40"/>
      <c r="I3090" s="65"/>
    </row>
    <row r="3091" spans="1:9" ht="29.5" customHeight="1" x14ac:dyDescent="0.35">
      <c r="A3091" s="16"/>
      <c r="B3091" s="17"/>
      <c r="C3091" s="17"/>
      <c r="D3091" s="17"/>
      <c r="E3091" s="17"/>
      <c r="F3091" s="17"/>
      <c r="G3091" s="17"/>
      <c r="H3091" s="40"/>
      <c r="I3091" s="65"/>
    </row>
    <row r="3092" spans="1:9" ht="29.5" customHeight="1" x14ac:dyDescent="0.35">
      <c r="A3092" s="16"/>
      <c r="B3092" s="17"/>
      <c r="C3092" s="17"/>
      <c r="D3092" s="17"/>
      <c r="E3092" s="17"/>
      <c r="F3092" s="17"/>
      <c r="G3092" s="17"/>
      <c r="H3092" s="40"/>
      <c r="I3092" s="65"/>
    </row>
    <row r="3093" spans="1:9" ht="29.5" customHeight="1" x14ac:dyDescent="0.35">
      <c r="A3093" s="16"/>
      <c r="B3093" s="17"/>
      <c r="C3093" s="17"/>
      <c r="D3093" s="17"/>
      <c r="E3093" s="17"/>
      <c r="F3093" s="17"/>
      <c r="G3093" s="17"/>
      <c r="H3093" s="40"/>
      <c r="I3093" s="65"/>
    </row>
    <row r="3094" spans="1:9" ht="29.5" customHeight="1" x14ac:dyDescent="0.35">
      <c r="A3094" s="16"/>
      <c r="B3094" s="17"/>
      <c r="C3094" s="17"/>
      <c r="D3094" s="17"/>
      <c r="E3094" s="17"/>
      <c r="F3094" s="17"/>
      <c r="G3094" s="17"/>
      <c r="H3094" s="40"/>
      <c r="I3094" s="65"/>
    </row>
    <row r="3095" spans="1:9" ht="29.5" customHeight="1" x14ac:dyDescent="0.35">
      <c r="A3095" s="16"/>
      <c r="B3095" s="17"/>
      <c r="C3095" s="17"/>
      <c r="D3095" s="17"/>
      <c r="E3095" s="17"/>
      <c r="F3095" s="17"/>
      <c r="G3095" s="17"/>
      <c r="H3095" s="40"/>
      <c r="I3095" s="65"/>
    </row>
    <row r="3096" spans="1:9" ht="29.5" customHeight="1" x14ac:dyDescent="0.35">
      <c r="A3096" s="16"/>
      <c r="B3096" s="17"/>
      <c r="C3096" s="17"/>
      <c r="D3096" s="17"/>
      <c r="E3096" s="17"/>
      <c r="F3096" s="17"/>
      <c r="G3096" s="17"/>
      <c r="H3096" s="40"/>
      <c r="I3096" s="65"/>
    </row>
    <row r="3097" spans="1:9" ht="29.5" customHeight="1" x14ac:dyDescent="0.35">
      <c r="A3097" s="16"/>
      <c r="B3097" s="17"/>
      <c r="C3097" s="17"/>
      <c r="D3097" s="17"/>
      <c r="E3097" s="17"/>
      <c r="F3097" s="17"/>
      <c r="G3097" s="17"/>
      <c r="H3097" s="40"/>
      <c r="I3097" s="65"/>
    </row>
    <row r="3098" spans="1:9" ht="29.5" customHeight="1" x14ac:dyDescent="0.35">
      <c r="A3098" s="16"/>
      <c r="B3098" s="17"/>
      <c r="C3098" s="17"/>
      <c r="D3098" s="17"/>
      <c r="E3098" s="17"/>
      <c r="F3098" s="17"/>
      <c r="G3098" s="17"/>
      <c r="H3098" s="40"/>
      <c r="I3098" s="65"/>
    </row>
    <row r="3099" spans="1:9" ht="29.5" customHeight="1" x14ac:dyDescent="0.35">
      <c r="A3099" s="16"/>
      <c r="B3099" s="17"/>
      <c r="C3099" s="17"/>
      <c r="D3099" s="17"/>
      <c r="E3099" s="17"/>
      <c r="F3099" s="17"/>
      <c r="G3099" s="17"/>
      <c r="H3099" s="40"/>
      <c r="I3099" s="65"/>
    </row>
    <row r="3100" spans="1:9" ht="29.5" customHeight="1" x14ac:dyDescent="0.35">
      <c r="A3100" s="16"/>
      <c r="B3100" s="17"/>
      <c r="C3100" s="17"/>
      <c r="D3100" s="17"/>
      <c r="E3100" s="17"/>
      <c r="F3100" s="17"/>
      <c r="G3100" s="17"/>
      <c r="H3100" s="40"/>
      <c r="I3100" s="65"/>
    </row>
    <row r="3101" spans="1:9" ht="29.5" customHeight="1" x14ac:dyDescent="0.35">
      <c r="A3101" s="16"/>
      <c r="B3101" s="17"/>
      <c r="C3101" s="17"/>
      <c r="D3101" s="17"/>
      <c r="E3101" s="17"/>
      <c r="F3101" s="17"/>
      <c r="G3101" s="17"/>
      <c r="H3101" s="40"/>
      <c r="I3101" s="65"/>
    </row>
    <row r="3102" spans="1:9" ht="29.5" customHeight="1" x14ac:dyDescent="0.35">
      <c r="A3102" s="16"/>
      <c r="B3102" s="17"/>
      <c r="C3102" s="17"/>
      <c r="D3102" s="17"/>
      <c r="E3102" s="17"/>
      <c r="F3102" s="17"/>
      <c r="G3102" s="17"/>
      <c r="H3102" s="40"/>
      <c r="I3102" s="65"/>
    </row>
    <row r="3103" spans="1:9" ht="29.5" customHeight="1" x14ac:dyDescent="0.35">
      <c r="A3103" s="16"/>
      <c r="B3103" s="17"/>
      <c r="C3103" s="17"/>
      <c r="D3103" s="17"/>
      <c r="E3103" s="17"/>
      <c r="F3103" s="17"/>
      <c r="G3103" s="17"/>
      <c r="H3103" s="40"/>
      <c r="I3103" s="65"/>
    </row>
    <row r="3104" spans="1:9" ht="29.5" customHeight="1" x14ac:dyDescent="0.35">
      <c r="A3104" s="16"/>
      <c r="B3104" s="17"/>
      <c r="C3104" s="17"/>
      <c r="D3104" s="17"/>
      <c r="E3104" s="17"/>
      <c r="F3104" s="17"/>
      <c r="G3104" s="17"/>
      <c r="H3104" s="40"/>
      <c r="I3104" s="65"/>
    </row>
    <row r="3105" spans="1:9" ht="29.5" customHeight="1" x14ac:dyDescent="0.35">
      <c r="A3105" s="16"/>
      <c r="B3105" s="17"/>
      <c r="C3105" s="17"/>
      <c r="D3105" s="17"/>
      <c r="E3105" s="17"/>
      <c r="F3105" s="17"/>
      <c r="G3105" s="17"/>
      <c r="H3105" s="40"/>
      <c r="I3105" s="65"/>
    </row>
    <row r="3106" spans="1:9" ht="29.5" customHeight="1" x14ac:dyDescent="0.35">
      <c r="A3106" s="16"/>
      <c r="B3106" s="17"/>
      <c r="C3106" s="17"/>
      <c r="D3106" s="17"/>
      <c r="E3106" s="17"/>
      <c r="F3106" s="17"/>
      <c r="G3106" s="17"/>
      <c r="H3106" s="40"/>
      <c r="I3106" s="65"/>
    </row>
    <row r="3107" spans="1:9" ht="29.5" customHeight="1" x14ac:dyDescent="0.35">
      <c r="A3107" s="16"/>
      <c r="B3107" s="17"/>
      <c r="C3107" s="17"/>
      <c r="D3107" s="17"/>
      <c r="E3107" s="17"/>
      <c r="F3107" s="17"/>
      <c r="G3107" s="17"/>
      <c r="H3107" s="40"/>
      <c r="I3107" s="65"/>
    </row>
    <row r="3108" spans="1:9" ht="29.5" customHeight="1" x14ac:dyDescent="0.35">
      <c r="A3108" s="16"/>
      <c r="B3108" s="17"/>
      <c r="C3108" s="17"/>
      <c r="D3108" s="17"/>
      <c r="E3108" s="17"/>
      <c r="F3108" s="17"/>
      <c r="G3108" s="17"/>
      <c r="H3108" s="40"/>
      <c r="I3108" s="65"/>
    </row>
    <row r="3109" spans="1:9" ht="29.5" customHeight="1" x14ac:dyDescent="0.35">
      <c r="A3109" s="16"/>
      <c r="B3109" s="17"/>
      <c r="C3109" s="17"/>
      <c r="D3109" s="17"/>
      <c r="E3109" s="17"/>
      <c r="F3109" s="17"/>
      <c r="G3109" s="17"/>
      <c r="H3109" s="40"/>
      <c r="I3109" s="65"/>
    </row>
    <row r="3110" spans="1:9" ht="29.5" customHeight="1" x14ac:dyDescent="0.35">
      <c r="A3110" s="16"/>
      <c r="B3110" s="17"/>
      <c r="C3110" s="17"/>
      <c r="D3110" s="17"/>
      <c r="E3110" s="17"/>
      <c r="F3110" s="17"/>
      <c r="G3110" s="17"/>
      <c r="H3110" s="40"/>
      <c r="I3110" s="65"/>
    </row>
    <row r="3111" spans="1:9" ht="29.5" customHeight="1" x14ac:dyDescent="0.35">
      <c r="A3111" s="16"/>
      <c r="B3111" s="17"/>
      <c r="C3111" s="17"/>
      <c r="D3111" s="17"/>
      <c r="E3111" s="17"/>
      <c r="F3111" s="17"/>
      <c r="G3111" s="17"/>
      <c r="H3111" s="40"/>
      <c r="I3111" s="65"/>
    </row>
    <row r="3112" spans="1:9" ht="29.5" customHeight="1" x14ac:dyDescent="0.35">
      <c r="A3112" s="16"/>
      <c r="B3112" s="17"/>
      <c r="C3112" s="17"/>
      <c r="D3112" s="17"/>
      <c r="E3112" s="17"/>
      <c r="F3112" s="17"/>
      <c r="G3112" s="17"/>
      <c r="H3112" s="40"/>
      <c r="I3112" s="65"/>
    </row>
    <row r="3113" spans="1:9" ht="29.5" customHeight="1" x14ac:dyDescent="0.35">
      <c r="A3113" s="16"/>
      <c r="B3113" s="17"/>
      <c r="C3113" s="17"/>
      <c r="D3113" s="17"/>
      <c r="E3113" s="17"/>
      <c r="F3113" s="17"/>
      <c r="G3113" s="17"/>
      <c r="H3113" s="40"/>
      <c r="I3113" s="65"/>
    </row>
    <row r="3114" spans="1:9" ht="29.5" customHeight="1" x14ac:dyDescent="0.35">
      <c r="A3114" s="16"/>
      <c r="B3114" s="17"/>
      <c r="C3114" s="17"/>
      <c r="D3114" s="17"/>
      <c r="E3114" s="17"/>
      <c r="F3114" s="17"/>
      <c r="G3114" s="17"/>
      <c r="H3114" s="40"/>
      <c r="I3114" s="65"/>
    </row>
    <row r="3115" spans="1:9" ht="29.5" customHeight="1" x14ac:dyDescent="0.35">
      <c r="A3115" s="16"/>
      <c r="B3115" s="17"/>
      <c r="C3115" s="17"/>
      <c r="D3115" s="17"/>
      <c r="E3115" s="17"/>
      <c r="F3115" s="17"/>
      <c r="G3115" s="17"/>
      <c r="H3115" s="40"/>
      <c r="I3115" s="65"/>
    </row>
    <row r="3116" spans="1:9" ht="29.5" customHeight="1" x14ac:dyDescent="0.35">
      <c r="A3116" s="16"/>
      <c r="B3116" s="17"/>
      <c r="C3116" s="17"/>
      <c r="D3116" s="17"/>
      <c r="E3116" s="17"/>
      <c r="F3116" s="17"/>
      <c r="G3116" s="17"/>
      <c r="H3116" s="40"/>
      <c r="I3116" s="65"/>
    </row>
    <row r="3117" spans="1:9" ht="29.5" customHeight="1" x14ac:dyDescent="0.35">
      <c r="A3117" s="16"/>
      <c r="B3117" s="17"/>
      <c r="C3117" s="17"/>
      <c r="D3117" s="17"/>
      <c r="E3117" s="17"/>
      <c r="F3117" s="17"/>
      <c r="G3117" s="17"/>
      <c r="H3117" s="40"/>
      <c r="I3117" s="65"/>
    </row>
    <row r="3118" spans="1:9" ht="29.5" customHeight="1" x14ac:dyDescent="0.35">
      <c r="A3118" s="16"/>
      <c r="B3118" s="17"/>
      <c r="C3118" s="17"/>
      <c r="D3118" s="17"/>
      <c r="E3118" s="17"/>
      <c r="F3118" s="17"/>
      <c r="G3118" s="17"/>
      <c r="H3118" s="40"/>
      <c r="I3118" s="65"/>
    </row>
    <row r="3119" spans="1:9" ht="29.5" customHeight="1" x14ac:dyDescent="0.35">
      <c r="A3119" s="16"/>
      <c r="B3119" s="17"/>
      <c r="C3119" s="17"/>
      <c r="D3119" s="17"/>
      <c r="E3119" s="17"/>
      <c r="F3119" s="17"/>
      <c r="G3119" s="17"/>
      <c r="H3119" s="40"/>
      <c r="I3119" s="65"/>
    </row>
    <row r="3120" spans="1:9" ht="29.5" customHeight="1" x14ac:dyDescent="0.35">
      <c r="A3120" s="16"/>
      <c r="B3120" s="17"/>
      <c r="C3120" s="17"/>
      <c r="D3120" s="17"/>
      <c r="E3120" s="17"/>
      <c r="F3120" s="17"/>
      <c r="G3120" s="17"/>
      <c r="H3120" s="40"/>
      <c r="I3120" s="65"/>
    </row>
    <row r="3121" spans="1:9" ht="29.5" customHeight="1" x14ac:dyDescent="0.35">
      <c r="A3121" s="16"/>
      <c r="B3121" s="17"/>
      <c r="C3121" s="17"/>
      <c r="D3121" s="17"/>
      <c r="E3121" s="17"/>
      <c r="F3121" s="17"/>
      <c r="G3121" s="17"/>
      <c r="H3121" s="40"/>
      <c r="I3121" s="65"/>
    </row>
    <row r="3122" spans="1:9" ht="29.5" customHeight="1" x14ac:dyDescent="0.35">
      <c r="A3122" s="16"/>
      <c r="B3122" s="17"/>
      <c r="C3122" s="17"/>
      <c r="D3122" s="17"/>
      <c r="E3122" s="17"/>
      <c r="F3122" s="17"/>
      <c r="G3122" s="17"/>
      <c r="H3122" s="40"/>
      <c r="I3122" s="65"/>
    </row>
    <row r="3123" spans="1:9" ht="29.5" customHeight="1" x14ac:dyDescent="0.35">
      <c r="A3123" s="16"/>
      <c r="B3123" s="17"/>
      <c r="C3123" s="17"/>
      <c r="D3123" s="17"/>
      <c r="E3123" s="17"/>
      <c r="F3123" s="17"/>
      <c r="G3123" s="17"/>
      <c r="H3123" s="40"/>
      <c r="I3123" s="65"/>
    </row>
    <row r="3124" spans="1:9" ht="29.5" customHeight="1" x14ac:dyDescent="0.35">
      <c r="A3124" s="16"/>
      <c r="B3124" s="17"/>
      <c r="C3124" s="17"/>
      <c r="D3124" s="17"/>
      <c r="E3124" s="17"/>
      <c r="F3124" s="17"/>
      <c r="G3124" s="17"/>
      <c r="H3124" s="40"/>
      <c r="I3124" s="65"/>
    </row>
    <row r="3125" spans="1:9" ht="29.5" customHeight="1" x14ac:dyDescent="0.35">
      <c r="A3125" s="16"/>
      <c r="B3125" s="17"/>
      <c r="C3125" s="17"/>
      <c r="D3125" s="17"/>
      <c r="E3125" s="17"/>
      <c r="F3125" s="17"/>
      <c r="G3125" s="17"/>
      <c r="H3125" s="40"/>
      <c r="I3125" s="65"/>
    </row>
    <row r="3126" spans="1:9" ht="29.5" customHeight="1" x14ac:dyDescent="0.35">
      <c r="A3126" s="16"/>
      <c r="B3126" s="17"/>
      <c r="C3126" s="17"/>
      <c r="D3126" s="17"/>
      <c r="E3126" s="17"/>
      <c r="F3126" s="17"/>
      <c r="G3126" s="17"/>
      <c r="H3126" s="40"/>
      <c r="I3126" s="65"/>
    </row>
    <row r="3127" spans="1:9" ht="29.5" customHeight="1" x14ac:dyDescent="0.35">
      <c r="A3127" s="16"/>
      <c r="B3127" s="17"/>
      <c r="C3127" s="17"/>
      <c r="D3127" s="17"/>
      <c r="E3127" s="17"/>
      <c r="F3127" s="17"/>
      <c r="G3127" s="17"/>
      <c r="H3127" s="40"/>
      <c r="I3127" s="65"/>
    </row>
    <row r="3128" spans="1:9" ht="29.5" customHeight="1" x14ac:dyDescent="0.35">
      <c r="A3128" s="16"/>
      <c r="B3128" s="17"/>
      <c r="C3128" s="17"/>
      <c r="D3128" s="17"/>
      <c r="E3128" s="17"/>
      <c r="F3128" s="17"/>
      <c r="G3128" s="17"/>
      <c r="H3128" s="40"/>
      <c r="I3128" s="65"/>
    </row>
    <row r="3129" spans="1:9" ht="29.5" customHeight="1" x14ac:dyDescent="0.35">
      <c r="A3129" s="16"/>
      <c r="B3129" s="17"/>
      <c r="C3129" s="17"/>
      <c r="D3129" s="17"/>
      <c r="E3129" s="17"/>
      <c r="F3129" s="17"/>
      <c r="G3129" s="17"/>
      <c r="H3129" s="40"/>
      <c r="I3129" s="65"/>
    </row>
    <row r="3130" spans="1:9" ht="29.5" customHeight="1" x14ac:dyDescent="0.35">
      <c r="A3130" s="16"/>
      <c r="B3130" s="17"/>
      <c r="C3130" s="17"/>
      <c r="D3130" s="17"/>
      <c r="E3130" s="17"/>
      <c r="F3130" s="17"/>
      <c r="G3130" s="17"/>
      <c r="H3130" s="40"/>
      <c r="I3130" s="65"/>
    </row>
    <row r="3131" spans="1:9" ht="29.5" customHeight="1" x14ac:dyDescent="0.35">
      <c r="A3131" s="16"/>
      <c r="B3131" s="17"/>
      <c r="C3131" s="17"/>
      <c r="D3131" s="17"/>
      <c r="E3131" s="17"/>
      <c r="F3131" s="17"/>
      <c r="G3131" s="17"/>
      <c r="H3131" s="40"/>
      <c r="I3131" s="65"/>
    </row>
    <row r="3132" spans="1:9" ht="29.5" customHeight="1" x14ac:dyDescent="0.35">
      <c r="A3132" s="16"/>
      <c r="B3132" s="17"/>
      <c r="C3132" s="17"/>
      <c r="D3132" s="17"/>
      <c r="E3132" s="17"/>
      <c r="F3132" s="17"/>
      <c r="G3132" s="17"/>
      <c r="H3132" s="40"/>
      <c r="I3132" s="65"/>
    </row>
    <row r="3133" spans="1:9" ht="29.5" customHeight="1" x14ac:dyDescent="0.35">
      <c r="A3133" s="16"/>
      <c r="B3133" s="17"/>
      <c r="C3133" s="17"/>
      <c r="D3133" s="17"/>
      <c r="E3133" s="17"/>
      <c r="F3133" s="17"/>
      <c r="G3133" s="17"/>
      <c r="H3133" s="40"/>
      <c r="I3133" s="65"/>
    </row>
    <row r="3134" spans="1:9" ht="29.5" customHeight="1" x14ac:dyDescent="0.35">
      <c r="A3134" s="16"/>
      <c r="B3134" s="17"/>
      <c r="C3134" s="17"/>
      <c r="D3134" s="17"/>
      <c r="E3134" s="17"/>
      <c r="F3134" s="17"/>
      <c r="G3134" s="17"/>
      <c r="H3134" s="40"/>
      <c r="I3134" s="65"/>
    </row>
    <row r="3135" spans="1:9" ht="29.5" customHeight="1" x14ac:dyDescent="0.35">
      <c r="A3135" s="16"/>
      <c r="B3135" s="17"/>
      <c r="C3135" s="17"/>
      <c r="D3135" s="17"/>
      <c r="E3135" s="17"/>
      <c r="F3135" s="17"/>
      <c r="G3135" s="17"/>
      <c r="H3135" s="40"/>
      <c r="I3135" s="65"/>
    </row>
    <row r="3136" spans="1:9" ht="29.5" customHeight="1" x14ac:dyDescent="0.35">
      <c r="A3136" s="16"/>
      <c r="B3136" s="17"/>
      <c r="C3136" s="17"/>
      <c r="D3136" s="17"/>
      <c r="E3136" s="17"/>
      <c r="F3136" s="17"/>
      <c r="G3136" s="17"/>
      <c r="H3136" s="40"/>
      <c r="I3136" s="65"/>
    </row>
    <row r="3137" spans="1:9" ht="29.5" customHeight="1" x14ac:dyDescent="0.35">
      <c r="A3137" s="16"/>
      <c r="B3137" s="17"/>
      <c r="C3137" s="17"/>
      <c r="D3137" s="17"/>
      <c r="E3137" s="17"/>
      <c r="F3137" s="17"/>
      <c r="G3137" s="17"/>
      <c r="H3137" s="40"/>
      <c r="I3137" s="65"/>
    </row>
    <row r="3138" spans="1:9" ht="29.5" customHeight="1" x14ac:dyDescent="0.35">
      <c r="A3138" s="16"/>
      <c r="B3138" s="17"/>
      <c r="C3138" s="17"/>
      <c r="D3138" s="17"/>
      <c r="E3138" s="17"/>
      <c r="F3138" s="17"/>
      <c r="G3138" s="17"/>
      <c r="H3138" s="40"/>
      <c r="I3138" s="65"/>
    </row>
    <row r="3139" spans="1:9" ht="29.5" customHeight="1" x14ac:dyDescent="0.35">
      <c r="A3139" s="16"/>
      <c r="B3139" s="17"/>
      <c r="C3139" s="17"/>
      <c r="D3139" s="17"/>
      <c r="E3139" s="17"/>
      <c r="F3139" s="17"/>
      <c r="G3139" s="17"/>
      <c r="H3139" s="40"/>
      <c r="I3139" s="65"/>
    </row>
    <row r="3140" spans="1:9" ht="29.5" customHeight="1" x14ac:dyDescent="0.35">
      <c r="A3140" s="16"/>
      <c r="B3140" s="17"/>
      <c r="C3140" s="17"/>
      <c r="D3140" s="17"/>
      <c r="E3140" s="17"/>
      <c r="F3140" s="17"/>
      <c r="G3140" s="17"/>
      <c r="H3140" s="40"/>
      <c r="I3140" s="65"/>
    </row>
    <row r="3141" spans="1:9" ht="29.5" customHeight="1" x14ac:dyDescent="0.35">
      <c r="A3141" s="16"/>
      <c r="B3141" s="17"/>
      <c r="C3141" s="17"/>
      <c r="D3141" s="17"/>
      <c r="E3141" s="17"/>
      <c r="F3141" s="17"/>
      <c r="G3141" s="17"/>
      <c r="H3141" s="40"/>
      <c r="I3141" s="65"/>
    </row>
    <row r="3142" spans="1:9" ht="29.5" customHeight="1" x14ac:dyDescent="0.35">
      <c r="A3142" s="16"/>
      <c r="B3142" s="17"/>
      <c r="C3142" s="17"/>
      <c r="D3142" s="17"/>
      <c r="E3142" s="17"/>
      <c r="F3142" s="17"/>
      <c r="G3142" s="17"/>
      <c r="H3142" s="40"/>
      <c r="I3142" s="65"/>
    </row>
    <row r="3143" spans="1:9" ht="29.5" customHeight="1" x14ac:dyDescent="0.35">
      <c r="A3143" s="16"/>
      <c r="B3143" s="17"/>
      <c r="C3143" s="17"/>
      <c r="D3143" s="17"/>
      <c r="E3143" s="17"/>
      <c r="F3143" s="17"/>
      <c r="G3143" s="17"/>
      <c r="H3143" s="40"/>
      <c r="I3143" s="65"/>
    </row>
    <row r="3144" spans="1:9" ht="29.5" customHeight="1" x14ac:dyDescent="0.35">
      <c r="A3144" s="16"/>
      <c r="B3144" s="17"/>
      <c r="C3144" s="17"/>
      <c r="D3144" s="17"/>
      <c r="E3144" s="17"/>
      <c r="F3144" s="17"/>
      <c r="G3144" s="17"/>
      <c r="H3144" s="40"/>
      <c r="I3144" s="65"/>
    </row>
    <row r="3145" spans="1:9" ht="29.5" customHeight="1" x14ac:dyDescent="0.35">
      <c r="A3145" s="16"/>
      <c r="B3145" s="17"/>
      <c r="C3145" s="17"/>
      <c r="D3145" s="17"/>
      <c r="E3145" s="17"/>
      <c r="F3145" s="17"/>
      <c r="G3145" s="17"/>
      <c r="H3145" s="40"/>
      <c r="I3145" s="65"/>
    </row>
    <row r="3146" spans="1:9" ht="29.5" customHeight="1" x14ac:dyDescent="0.35">
      <c r="A3146" s="16"/>
      <c r="B3146" s="17"/>
      <c r="C3146" s="17"/>
      <c r="D3146" s="17"/>
      <c r="E3146" s="17"/>
      <c r="F3146" s="17"/>
      <c r="G3146" s="17"/>
      <c r="H3146" s="40"/>
      <c r="I3146" s="65"/>
    </row>
    <row r="3147" spans="1:9" ht="29.5" customHeight="1" x14ac:dyDescent="0.35">
      <c r="A3147" s="16"/>
      <c r="B3147" s="17"/>
      <c r="C3147" s="17"/>
      <c r="D3147" s="17"/>
      <c r="E3147" s="17"/>
      <c r="F3147" s="17"/>
      <c r="G3147" s="17"/>
      <c r="H3147" s="40"/>
      <c r="I3147" s="65"/>
    </row>
    <row r="3148" spans="1:9" ht="29.5" customHeight="1" x14ac:dyDescent="0.35">
      <c r="A3148" s="16"/>
      <c r="B3148" s="17"/>
      <c r="C3148" s="17"/>
      <c r="D3148" s="17"/>
      <c r="E3148" s="17"/>
      <c r="F3148" s="17"/>
      <c r="G3148" s="17"/>
      <c r="H3148" s="40"/>
      <c r="I3148" s="65"/>
    </row>
    <row r="3149" spans="1:9" ht="29.5" customHeight="1" x14ac:dyDescent="0.35">
      <c r="A3149" s="16"/>
      <c r="B3149" s="17"/>
      <c r="C3149" s="17"/>
      <c r="D3149" s="17"/>
      <c r="E3149" s="17"/>
      <c r="F3149" s="17"/>
      <c r="G3149" s="17"/>
      <c r="H3149" s="40"/>
      <c r="I3149" s="65"/>
    </row>
    <row r="3150" spans="1:9" ht="29.5" customHeight="1" x14ac:dyDescent="0.35">
      <c r="A3150" s="16"/>
      <c r="B3150" s="17"/>
      <c r="C3150" s="17"/>
      <c r="D3150" s="17"/>
      <c r="E3150" s="17"/>
      <c r="F3150" s="17"/>
      <c r="G3150" s="17"/>
      <c r="H3150" s="40"/>
      <c r="I3150" s="65"/>
    </row>
    <row r="3151" spans="1:9" ht="29.5" customHeight="1" x14ac:dyDescent="0.35">
      <c r="A3151" s="16"/>
      <c r="B3151" s="17"/>
      <c r="C3151" s="17"/>
      <c r="D3151" s="17"/>
      <c r="E3151" s="17"/>
      <c r="F3151" s="17"/>
      <c r="G3151" s="17"/>
      <c r="H3151" s="40"/>
      <c r="I3151" s="65"/>
    </row>
    <row r="3152" spans="1:9" ht="29.5" customHeight="1" x14ac:dyDescent="0.35">
      <c r="A3152" s="16"/>
      <c r="B3152" s="17"/>
      <c r="C3152" s="17"/>
      <c r="D3152" s="17"/>
      <c r="E3152" s="17"/>
      <c r="F3152" s="17"/>
      <c r="G3152" s="17"/>
      <c r="H3152" s="40"/>
      <c r="I3152" s="65"/>
    </row>
    <row r="3153" spans="1:9" ht="29.5" customHeight="1" x14ac:dyDescent="0.35">
      <c r="A3153" s="16"/>
      <c r="B3153" s="17"/>
      <c r="C3153" s="17"/>
      <c r="D3153" s="17"/>
      <c r="E3153" s="17"/>
      <c r="F3153" s="17"/>
      <c r="G3153" s="17"/>
      <c r="H3153" s="40"/>
      <c r="I3153" s="65"/>
    </row>
    <row r="3154" spans="1:9" ht="29.5" customHeight="1" x14ac:dyDescent="0.35">
      <c r="A3154" s="16"/>
      <c r="B3154" s="17"/>
      <c r="C3154" s="17"/>
      <c r="D3154" s="17"/>
      <c r="E3154" s="17"/>
      <c r="F3154" s="17"/>
      <c r="G3154" s="17"/>
      <c r="H3154" s="40"/>
      <c r="I3154" s="65"/>
    </row>
    <row r="3155" spans="1:9" ht="29.5" customHeight="1" x14ac:dyDescent="0.35">
      <c r="A3155" s="16"/>
      <c r="B3155" s="17"/>
      <c r="C3155" s="17"/>
      <c r="D3155" s="17"/>
      <c r="E3155" s="17"/>
      <c r="F3155" s="17"/>
      <c r="G3155" s="17"/>
      <c r="H3155" s="40"/>
      <c r="I3155" s="65"/>
    </row>
    <row r="3156" spans="1:9" ht="29.5" customHeight="1" x14ac:dyDescent="0.35">
      <c r="A3156" s="16"/>
      <c r="B3156" s="17"/>
      <c r="C3156" s="17"/>
      <c r="D3156" s="17"/>
      <c r="E3156" s="17"/>
      <c r="F3156" s="17"/>
      <c r="G3156" s="17"/>
      <c r="H3156" s="40"/>
      <c r="I3156" s="65"/>
    </row>
    <row r="3157" spans="1:9" ht="29.5" customHeight="1" x14ac:dyDescent="0.35">
      <c r="A3157" s="16"/>
      <c r="B3157" s="17"/>
      <c r="C3157" s="17"/>
      <c r="D3157" s="17"/>
      <c r="E3157" s="17"/>
      <c r="F3157" s="17"/>
      <c r="G3157" s="17"/>
      <c r="H3157" s="40"/>
      <c r="I3157" s="65"/>
    </row>
    <row r="3158" spans="1:9" ht="29.5" customHeight="1" x14ac:dyDescent="0.35">
      <c r="A3158" s="16"/>
      <c r="B3158" s="17"/>
      <c r="C3158" s="17"/>
      <c r="D3158" s="17"/>
      <c r="E3158" s="17"/>
      <c r="F3158" s="17"/>
      <c r="G3158" s="17"/>
      <c r="H3158" s="40"/>
      <c r="I3158" s="65"/>
    </row>
    <row r="3159" spans="1:9" ht="29.5" customHeight="1" x14ac:dyDescent="0.35">
      <c r="A3159" s="16"/>
      <c r="B3159" s="17"/>
      <c r="C3159" s="17"/>
      <c r="D3159" s="17"/>
      <c r="E3159" s="17"/>
      <c r="F3159" s="17"/>
      <c r="G3159" s="17"/>
      <c r="H3159" s="40"/>
      <c r="I3159" s="65"/>
    </row>
    <row r="3160" spans="1:9" ht="29.5" customHeight="1" x14ac:dyDescent="0.35">
      <c r="A3160" s="16"/>
      <c r="B3160" s="17"/>
      <c r="C3160" s="17"/>
      <c r="D3160" s="17"/>
      <c r="E3160" s="17"/>
      <c r="F3160" s="17"/>
      <c r="G3160" s="17"/>
      <c r="H3160" s="40"/>
      <c r="I3160" s="65"/>
    </row>
    <row r="3161" spans="1:9" ht="29.5" customHeight="1" x14ac:dyDescent="0.35">
      <c r="A3161" s="16"/>
      <c r="B3161" s="17"/>
      <c r="C3161" s="17"/>
      <c r="D3161" s="17"/>
      <c r="E3161" s="17"/>
      <c r="F3161" s="17"/>
      <c r="G3161" s="17"/>
      <c r="H3161" s="40"/>
      <c r="I3161" s="65"/>
    </row>
    <row r="3162" spans="1:9" ht="29.5" customHeight="1" x14ac:dyDescent="0.35">
      <c r="A3162" s="16"/>
      <c r="B3162" s="17"/>
      <c r="C3162" s="17"/>
      <c r="D3162" s="17"/>
      <c r="E3162" s="17"/>
      <c r="F3162" s="17"/>
      <c r="G3162" s="17"/>
      <c r="H3162" s="40"/>
      <c r="I3162" s="65"/>
    </row>
    <row r="3163" spans="1:9" ht="29.5" customHeight="1" x14ac:dyDescent="0.35">
      <c r="A3163" s="16"/>
      <c r="B3163" s="17"/>
      <c r="C3163" s="17"/>
      <c r="D3163" s="17"/>
      <c r="E3163" s="17"/>
      <c r="F3163" s="17"/>
      <c r="G3163" s="17"/>
      <c r="H3163" s="40"/>
      <c r="I3163" s="65"/>
    </row>
    <row r="3164" spans="1:9" ht="29.5" customHeight="1" x14ac:dyDescent="0.35">
      <c r="A3164" s="16"/>
      <c r="B3164" s="17"/>
      <c r="C3164" s="17"/>
      <c r="D3164" s="17"/>
      <c r="E3164" s="17"/>
      <c r="F3164" s="17"/>
      <c r="G3164" s="17"/>
      <c r="H3164" s="40"/>
      <c r="I3164" s="65"/>
    </row>
    <row r="3165" spans="1:9" ht="29.5" customHeight="1" x14ac:dyDescent="0.35">
      <c r="A3165" s="16"/>
      <c r="B3165" s="17"/>
      <c r="C3165" s="17"/>
      <c r="D3165" s="17"/>
      <c r="E3165" s="17"/>
      <c r="F3165" s="17"/>
      <c r="G3165" s="17"/>
      <c r="H3165" s="40"/>
      <c r="I3165" s="65"/>
    </row>
    <row r="3166" spans="1:9" ht="29.5" customHeight="1" x14ac:dyDescent="0.35">
      <c r="A3166" s="16"/>
      <c r="B3166" s="17"/>
      <c r="C3166" s="17"/>
      <c r="D3166" s="17"/>
      <c r="E3166" s="17"/>
      <c r="F3166" s="17"/>
      <c r="G3166" s="17"/>
      <c r="H3166" s="40"/>
      <c r="I3166" s="65"/>
    </row>
    <row r="3167" spans="1:9" ht="29.5" customHeight="1" x14ac:dyDescent="0.35">
      <c r="A3167" s="16"/>
      <c r="B3167" s="17"/>
      <c r="C3167" s="17"/>
      <c r="D3167" s="17"/>
      <c r="E3167" s="17"/>
      <c r="F3167" s="17"/>
      <c r="G3167" s="17"/>
      <c r="H3167" s="40"/>
      <c r="I3167" s="65"/>
    </row>
    <row r="3168" spans="1:9" ht="29.5" customHeight="1" x14ac:dyDescent="0.35">
      <c r="A3168" s="16"/>
      <c r="B3168" s="17"/>
      <c r="C3168" s="17"/>
      <c r="D3168" s="17"/>
      <c r="E3168" s="17"/>
      <c r="F3168" s="17"/>
      <c r="G3168" s="17"/>
      <c r="H3168" s="40"/>
      <c r="I3168" s="65"/>
    </row>
    <row r="3169" spans="1:9" ht="29.5" customHeight="1" x14ac:dyDescent="0.35">
      <c r="A3169" s="16"/>
      <c r="B3169" s="17"/>
      <c r="C3169" s="17"/>
      <c r="D3169" s="17"/>
      <c r="E3169" s="17"/>
      <c r="F3169" s="17"/>
      <c r="G3169" s="17"/>
      <c r="H3169" s="40"/>
      <c r="I3169" s="65"/>
    </row>
    <row r="3170" spans="1:9" ht="29.5" customHeight="1" x14ac:dyDescent="0.35">
      <c r="A3170" s="16"/>
      <c r="B3170" s="17"/>
      <c r="C3170" s="17"/>
      <c r="D3170" s="17"/>
      <c r="E3170" s="17"/>
      <c r="F3170" s="17"/>
      <c r="G3170" s="17"/>
      <c r="H3170" s="40"/>
      <c r="I3170" s="65"/>
    </row>
    <row r="3171" spans="1:9" ht="29.5" customHeight="1" x14ac:dyDescent="0.35">
      <c r="A3171" s="16"/>
      <c r="B3171" s="17"/>
      <c r="C3171" s="17"/>
      <c r="D3171" s="17"/>
      <c r="E3171" s="17"/>
      <c r="F3171" s="17"/>
      <c r="G3171" s="17"/>
      <c r="H3171" s="40"/>
      <c r="I3171" s="65"/>
    </row>
    <row r="3172" spans="1:9" ht="29.5" customHeight="1" x14ac:dyDescent="0.35">
      <c r="A3172" s="16"/>
      <c r="B3172" s="17"/>
      <c r="C3172" s="17"/>
      <c r="D3172" s="17"/>
      <c r="E3172" s="17"/>
      <c r="F3172" s="17"/>
      <c r="G3172" s="17"/>
      <c r="H3172" s="40"/>
      <c r="I3172" s="65"/>
    </row>
    <row r="3173" spans="1:9" ht="29.5" customHeight="1" x14ac:dyDescent="0.35">
      <c r="A3173" s="16"/>
      <c r="B3173" s="17"/>
      <c r="C3173" s="17"/>
      <c r="D3173" s="17"/>
      <c r="E3173" s="17"/>
      <c r="F3173" s="17"/>
      <c r="G3173" s="17"/>
      <c r="H3173" s="40"/>
      <c r="I3173" s="65"/>
    </row>
    <row r="3174" spans="1:9" ht="29.5" customHeight="1" x14ac:dyDescent="0.35">
      <c r="A3174" s="16"/>
      <c r="B3174" s="17"/>
      <c r="C3174" s="17"/>
      <c r="D3174" s="17"/>
      <c r="E3174" s="17"/>
      <c r="F3174" s="17"/>
      <c r="G3174" s="17"/>
      <c r="H3174" s="40"/>
      <c r="I3174" s="65"/>
    </row>
    <row r="3175" spans="1:9" ht="29.5" customHeight="1" x14ac:dyDescent="0.35">
      <c r="A3175" s="16"/>
      <c r="B3175" s="17"/>
      <c r="C3175" s="17"/>
      <c r="D3175" s="17"/>
      <c r="E3175" s="17"/>
      <c r="F3175" s="17"/>
      <c r="G3175" s="17"/>
      <c r="H3175" s="40"/>
      <c r="I3175" s="65"/>
    </row>
    <row r="3176" spans="1:9" ht="29.5" customHeight="1" x14ac:dyDescent="0.35">
      <c r="A3176" s="16"/>
      <c r="B3176" s="17"/>
      <c r="C3176" s="17"/>
      <c r="D3176" s="17"/>
      <c r="E3176" s="17"/>
      <c r="F3176" s="17"/>
      <c r="G3176" s="17"/>
      <c r="H3176" s="40"/>
      <c r="I3176" s="65"/>
    </row>
    <row r="3177" spans="1:9" ht="29.5" customHeight="1" x14ac:dyDescent="0.35">
      <c r="A3177" s="16"/>
      <c r="B3177" s="17"/>
      <c r="C3177" s="17"/>
      <c r="D3177" s="17"/>
      <c r="E3177" s="17"/>
      <c r="F3177" s="17"/>
      <c r="G3177" s="17"/>
      <c r="H3177" s="40"/>
      <c r="I3177" s="65"/>
    </row>
    <row r="3178" spans="1:9" ht="29.5" customHeight="1" x14ac:dyDescent="0.35">
      <c r="A3178" s="16"/>
      <c r="B3178" s="17"/>
      <c r="C3178" s="17"/>
      <c r="D3178" s="17"/>
      <c r="E3178" s="17"/>
      <c r="F3178" s="17"/>
      <c r="G3178" s="17"/>
      <c r="H3178" s="40"/>
      <c r="I3178" s="65"/>
    </row>
    <row r="3179" spans="1:9" ht="29.5" customHeight="1" x14ac:dyDescent="0.35">
      <c r="A3179" s="16"/>
      <c r="B3179" s="17"/>
      <c r="C3179" s="17"/>
      <c r="D3179" s="17"/>
      <c r="E3179" s="17"/>
      <c r="F3179" s="17"/>
      <c r="G3179" s="17"/>
      <c r="H3179" s="40"/>
      <c r="I3179" s="65"/>
    </row>
    <row r="3180" spans="1:9" ht="29.5" customHeight="1" x14ac:dyDescent="0.35">
      <c r="A3180" s="16"/>
      <c r="B3180" s="17"/>
      <c r="C3180" s="17"/>
      <c r="D3180" s="17"/>
      <c r="E3180" s="17"/>
      <c r="F3180" s="17"/>
      <c r="G3180" s="17"/>
      <c r="H3180" s="40"/>
      <c r="I3180" s="65"/>
    </row>
    <row r="3181" spans="1:9" ht="29.5" customHeight="1" x14ac:dyDescent="0.35">
      <c r="A3181" s="16"/>
      <c r="B3181" s="17"/>
      <c r="C3181" s="17"/>
      <c r="D3181" s="17"/>
      <c r="E3181" s="17"/>
      <c r="F3181" s="17"/>
      <c r="G3181" s="17"/>
      <c r="H3181" s="40"/>
      <c r="I3181" s="65"/>
    </row>
    <row r="3182" spans="1:9" ht="29.5" customHeight="1" x14ac:dyDescent="0.35">
      <c r="A3182" s="16"/>
      <c r="B3182" s="17"/>
      <c r="C3182" s="17"/>
      <c r="D3182" s="17"/>
      <c r="E3182" s="17"/>
      <c r="F3182" s="17"/>
      <c r="G3182" s="17"/>
      <c r="H3182" s="40"/>
      <c r="I3182" s="65"/>
    </row>
    <row r="3183" spans="1:9" ht="29.5" customHeight="1" x14ac:dyDescent="0.35">
      <c r="A3183" s="16"/>
      <c r="B3183" s="17"/>
      <c r="C3183" s="17"/>
      <c r="D3183" s="17"/>
      <c r="E3183" s="17"/>
      <c r="F3183" s="17"/>
      <c r="G3183" s="17"/>
      <c r="H3183" s="40"/>
      <c r="I3183" s="65"/>
    </row>
    <row r="3184" spans="1:9" ht="29.5" customHeight="1" x14ac:dyDescent="0.35">
      <c r="A3184" s="16"/>
      <c r="B3184" s="17"/>
      <c r="C3184" s="17"/>
      <c r="D3184" s="17"/>
      <c r="E3184" s="17"/>
      <c r="F3184" s="17"/>
      <c r="G3184" s="17"/>
      <c r="H3184" s="40"/>
      <c r="I3184" s="65"/>
    </row>
    <row r="3185" spans="1:9" ht="29.5" customHeight="1" x14ac:dyDescent="0.35">
      <c r="A3185" s="16"/>
      <c r="B3185" s="17"/>
      <c r="C3185" s="17"/>
      <c r="D3185" s="17"/>
      <c r="E3185" s="17"/>
      <c r="F3185" s="17"/>
      <c r="G3185" s="17"/>
      <c r="H3185" s="40"/>
      <c r="I3185" s="65"/>
    </row>
    <row r="3186" spans="1:9" ht="29.5" customHeight="1" x14ac:dyDescent="0.35">
      <c r="A3186" s="16"/>
      <c r="B3186" s="17"/>
      <c r="C3186" s="17"/>
      <c r="D3186" s="17"/>
      <c r="E3186" s="17"/>
      <c r="F3186" s="17"/>
      <c r="G3186" s="17"/>
      <c r="H3186" s="40"/>
      <c r="I3186" s="65"/>
    </row>
    <row r="3187" spans="1:9" ht="29.5" customHeight="1" x14ac:dyDescent="0.35">
      <c r="A3187" s="16"/>
      <c r="B3187" s="17"/>
      <c r="C3187" s="17"/>
      <c r="D3187" s="17"/>
      <c r="E3187" s="17"/>
      <c r="F3187" s="17"/>
      <c r="G3187" s="17"/>
      <c r="H3187" s="40"/>
      <c r="I3187" s="65"/>
    </row>
    <row r="3188" spans="1:9" ht="29.5" customHeight="1" x14ac:dyDescent="0.35">
      <c r="A3188" s="16"/>
      <c r="B3188" s="17"/>
      <c r="C3188" s="17"/>
      <c r="D3188" s="17"/>
      <c r="E3188" s="17"/>
      <c r="F3188" s="17"/>
      <c r="G3188" s="17"/>
      <c r="H3188" s="40"/>
      <c r="I3188" s="65"/>
    </row>
    <row r="3189" spans="1:9" ht="29.5" customHeight="1" x14ac:dyDescent="0.35">
      <c r="A3189" s="16"/>
      <c r="B3189" s="17"/>
      <c r="C3189" s="17"/>
      <c r="D3189" s="17"/>
      <c r="E3189" s="17"/>
      <c r="F3189" s="17"/>
      <c r="G3189" s="17"/>
      <c r="H3189" s="40"/>
      <c r="I3189" s="65"/>
    </row>
    <row r="3190" spans="1:9" ht="29.5" customHeight="1" x14ac:dyDescent="0.35">
      <c r="A3190" s="16"/>
      <c r="B3190" s="17"/>
      <c r="C3190" s="17"/>
      <c r="D3190" s="17"/>
      <c r="E3190" s="17"/>
      <c r="F3190" s="17"/>
      <c r="G3190" s="17"/>
      <c r="H3190" s="40"/>
      <c r="I3190" s="65"/>
    </row>
    <row r="3191" spans="1:9" ht="29.5" customHeight="1" x14ac:dyDescent="0.35">
      <c r="A3191" s="16"/>
      <c r="B3191" s="17"/>
      <c r="C3191" s="17"/>
      <c r="D3191" s="17"/>
      <c r="E3191" s="17"/>
      <c r="F3191" s="17"/>
      <c r="G3191" s="17"/>
      <c r="H3191" s="40"/>
      <c r="I3191" s="65"/>
    </row>
    <row r="3192" spans="1:9" ht="29.5" customHeight="1" x14ac:dyDescent="0.35">
      <c r="A3192" s="16"/>
      <c r="B3192" s="17"/>
      <c r="C3192" s="17"/>
      <c r="D3192" s="17"/>
      <c r="E3192" s="17"/>
      <c r="F3192" s="17"/>
      <c r="G3192" s="17"/>
      <c r="H3192" s="40"/>
      <c r="I3192" s="65"/>
    </row>
    <row r="3193" spans="1:9" ht="29.5" customHeight="1" x14ac:dyDescent="0.35">
      <c r="A3193" s="16"/>
      <c r="B3193" s="17"/>
      <c r="C3193" s="17"/>
      <c r="D3193" s="17"/>
      <c r="E3193" s="17"/>
      <c r="F3193" s="17"/>
      <c r="G3193" s="17"/>
      <c r="H3193" s="40"/>
      <c r="I3193" s="65"/>
    </row>
    <row r="3194" spans="1:9" ht="29.5" customHeight="1" x14ac:dyDescent="0.35">
      <c r="A3194" s="16"/>
      <c r="B3194" s="17"/>
      <c r="C3194" s="17"/>
      <c r="D3194" s="17"/>
      <c r="E3194" s="17"/>
      <c r="F3194" s="17"/>
      <c r="G3194" s="17"/>
      <c r="H3194" s="40"/>
      <c r="I3194" s="65"/>
    </row>
    <row r="3195" spans="1:9" ht="29.5" customHeight="1" x14ac:dyDescent="0.35">
      <c r="A3195" s="16"/>
      <c r="B3195" s="17"/>
      <c r="C3195" s="17"/>
      <c r="D3195" s="17"/>
      <c r="E3195" s="17"/>
      <c r="F3195" s="17"/>
      <c r="G3195" s="17"/>
      <c r="H3195" s="40"/>
      <c r="I3195" s="65"/>
    </row>
    <row r="3196" spans="1:9" ht="29.5" customHeight="1" x14ac:dyDescent="0.35">
      <c r="A3196" s="16"/>
      <c r="B3196" s="17"/>
      <c r="C3196" s="17"/>
      <c r="D3196" s="17"/>
      <c r="E3196" s="17"/>
      <c r="F3196" s="17"/>
      <c r="G3196" s="17"/>
      <c r="H3196" s="40"/>
      <c r="I3196" s="65"/>
    </row>
    <row r="3197" spans="1:9" ht="29.5" customHeight="1" x14ac:dyDescent="0.35">
      <c r="A3197" s="16"/>
      <c r="B3197" s="17"/>
      <c r="C3197" s="17"/>
      <c r="D3197" s="17"/>
      <c r="E3197" s="17"/>
      <c r="F3197" s="17"/>
      <c r="G3197" s="17"/>
      <c r="H3197" s="40"/>
      <c r="I3197" s="65"/>
    </row>
    <row r="3198" spans="1:9" ht="29.5" customHeight="1" x14ac:dyDescent="0.35">
      <c r="A3198" s="16"/>
      <c r="B3198" s="17"/>
      <c r="C3198" s="17"/>
      <c r="D3198" s="17"/>
      <c r="E3198" s="17"/>
      <c r="F3198" s="17"/>
      <c r="G3198" s="17"/>
      <c r="H3198" s="40"/>
      <c r="I3198" s="65"/>
    </row>
    <row r="3199" spans="1:9" ht="29.5" customHeight="1" x14ac:dyDescent="0.35">
      <c r="A3199" s="16"/>
      <c r="B3199" s="17"/>
      <c r="C3199" s="17"/>
      <c r="D3199" s="17"/>
      <c r="E3199" s="17"/>
      <c r="F3199" s="17"/>
      <c r="G3199" s="17"/>
      <c r="H3199" s="40"/>
      <c r="I3199" s="65"/>
    </row>
    <row r="3200" spans="1:9" ht="29.5" customHeight="1" x14ac:dyDescent="0.35">
      <c r="A3200" s="16"/>
      <c r="B3200" s="17"/>
      <c r="C3200" s="17"/>
      <c r="D3200" s="17"/>
      <c r="E3200" s="17"/>
      <c r="F3200" s="17"/>
      <c r="G3200" s="17"/>
      <c r="H3200" s="40"/>
      <c r="I3200" s="65"/>
    </row>
    <row r="3201" spans="1:9" ht="29.5" customHeight="1" x14ac:dyDescent="0.35">
      <c r="A3201" s="16"/>
      <c r="B3201" s="17"/>
      <c r="C3201" s="17"/>
      <c r="D3201" s="17"/>
      <c r="E3201" s="17"/>
      <c r="F3201" s="17"/>
      <c r="G3201" s="17"/>
      <c r="H3201" s="40"/>
      <c r="I3201" s="65"/>
    </row>
    <row r="3202" spans="1:9" ht="29.5" customHeight="1" x14ac:dyDescent="0.35">
      <c r="A3202" s="16"/>
      <c r="B3202" s="17"/>
      <c r="C3202" s="17"/>
      <c r="D3202" s="17"/>
      <c r="E3202" s="17"/>
      <c r="F3202" s="17"/>
      <c r="G3202" s="17"/>
      <c r="H3202" s="40"/>
      <c r="I3202" s="65"/>
    </row>
    <row r="3203" spans="1:9" ht="29.5" customHeight="1" x14ac:dyDescent="0.35">
      <c r="A3203" s="16"/>
      <c r="B3203" s="17"/>
      <c r="C3203" s="17"/>
      <c r="D3203" s="17"/>
      <c r="E3203" s="17"/>
      <c r="F3203" s="17"/>
      <c r="G3203" s="17"/>
      <c r="H3203" s="40"/>
      <c r="I3203" s="65"/>
    </row>
    <row r="3204" spans="1:9" ht="29.5" customHeight="1" x14ac:dyDescent="0.35">
      <c r="A3204" s="16"/>
      <c r="B3204" s="17"/>
      <c r="C3204" s="17"/>
      <c r="D3204" s="17"/>
      <c r="E3204" s="17"/>
      <c r="F3204" s="17"/>
      <c r="G3204" s="17"/>
      <c r="H3204" s="40"/>
      <c r="I3204" s="65"/>
    </row>
    <row r="3205" spans="1:9" ht="29.5" customHeight="1" x14ac:dyDescent="0.35">
      <c r="A3205" s="16"/>
      <c r="B3205" s="17"/>
      <c r="C3205" s="17"/>
      <c r="D3205" s="17"/>
      <c r="E3205" s="17"/>
      <c r="F3205" s="17"/>
      <c r="G3205" s="17"/>
      <c r="H3205" s="40"/>
      <c r="I3205" s="65"/>
    </row>
    <row r="3206" spans="1:9" ht="29.5" customHeight="1" x14ac:dyDescent="0.35">
      <c r="A3206" s="16"/>
      <c r="B3206" s="17"/>
      <c r="C3206" s="17"/>
      <c r="D3206" s="17"/>
      <c r="E3206" s="17"/>
      <c r="F3206" s="17"/>
      <c r="G3206" s="17"/>
      <c r="H3206" s="40"/>
      <c r="I3206" s="65"/>
    </row>
    <row r="3207" spans="1:9" ht="29.5" customHeight="1" x14ac:dyDescent="0.35">
      <c r="A3207" s="16"/>
      <c r="B3207" s="17"/>
      <c r="C3207" s="17"/>
      <c r="D3207" s="17"/>
      <c r="E3207" s="17"/>
      <c r="F3207" s="17"/>
      <c r="G3207" s="17"/>
      <c r="H3207" s="40"/>
      <c r="I3207" s="65"/>
    </row>
    <row r="3208" spans="1:9" ht="29.5" customHeight="1" x14ac:dyDescent="0.35">
      <c r="A3208" s="16"/>
      <c r="B3208" s="17"/>
      <c r="C3208" s="17"/>
      <c r="D3208" s="17"/>
      <c r="E3208" s="17"/>
      <c r="F3208" s="17"/>
      <c r="G3208" s="17"/>
      <c r="H3208" s="40"/>
      <c r="I3208" s="65"/>
    </row>
    <row r="3209" spans="1:9" ht="29.5" customHeight="1" x14ac:dyDescent="0.35">
      <c r="A3209" s="16"/>
      <c r="B3209" s="17"/>
      <c r="C3209" s="17"/>
      <c r="D3209" s="17"/>
      <c r="E3209" s="17"/>
      <c r="F3209" s="17"/>
      <c r="G3209" s="17"/>
      <c r="H3209" s="40"/>
      <c r="I3209" s="65"/>
    </row>
    <row r="3210" spans="1:9" ht="29.5" customHeight="1" x14ac:dyDescent="0.35">
      <c r="A3210" s="16"/>
      <c r="B3210" s="17"/>
      <c r="C3210" s="17"/>
      <c r="D3210" s="17"/>
      <c r="E3210" s="17"/>
      <c r="F3210" s="17"/>
      <c r="G3210" s="17"/>
      <c r="H3210" s="40"/>
      <c r="I3210" s="65"/>
    </row>
    <row r="3211" spans="1:9" ht="29.5" customHeight="1" x14ac:dyDescent="0.35">
      <c r="A3211" s="16"/>
      <c r="B3211" s="17"/>
      <c r="C3211" s="17"/>
      <c r="D3211" s="17"/>
      <c r="E3211" s="17"/>
      <c r="F3211" s="17"/>
      <c r="G3211" s="17"/>
      <c r="H3211" s="40"/>
      <c r="I3211" s="65"/>
    </row>
    <row r="3212" spans="1:9" ht="29.5" customHeight="1" x14ac:dyDescent="0.35">
      <c r="A3212" s="16"/>
      <c r="B3212" s="17"/>
      <c r="C3212" s="17"/>
      <c r="D3212" s="17"/>
      <c r="E3212" s="17"/>
      <c r="F3212" s="17"/>
      <c r="G3212" s="17"/>
      <c r="H3212" s="40"/>
      <c r="I3212" s="65"/>
    </row>
    <row r="3213" spans="1:9" ht="29.5" customHeight="1" x14ac:dyDescent="0.35">
      <c r="A3213" s="16"/>
      <c r="B3213" s="17"/>
      <c r="C3213" s="17"/>
      <c r="D3213" s="17"/>
      <c r="E3213" s="17"/>
      <c r="F3213" s="17"/>
      <c r="G3213" s="17"/>
      <c r="H3213" s="40"/>
      <c r="I3213" s="65"/>
    </row>
    <row r="3214" spans="1:9" ht="29.5" customHeight="1" x14ac:dyDescent="0.35">
      <c r="A3214" s="16"/>
      <c r="B3214" s="17"/>
      <c r="C3214" s="17"/>
      <c r="D3214" s="17"/>
      <c r="E3214" s="17"/>
      <c r="F3214" s="17"/>
      <c r="G3214" s="17"/>
      <c r="H3214" s="40"/>
      <c r="I3214" s="65"/>
    </row>
    <row r="3215" spans="1:9" ht="29.5" customHeight="1" x14ac:dyDescent="0.35">
      <c r="A3215" s="16"/>
      <c r="B3215" s="17"/>
      <c r="C3215" s="17"/>
      <c r="D3215" s="17"/>
      <c r="E3215" s="17"/>
      <c r="F3215" s="17"/>
      <c r="G3215" s="17"/>
      <c r="H3215" s="40"/>
      <c r="I3215" s="65"/>
    </row>
    <row r="3216" spans="1:9" ht="29.5" customHeight="1" x14ac:dyDescent="0.35">
      <c r="A3216" s="16"/>
      <c r="B3216" s="17"/>
      <c r="C3216" s="17"/>
      <c r="D3216" s="17"/>
      <c r="E3216" s="17"/>
      <c r="F3216" s="17"/>
      <c r="G3216" s="17"/>
      <c r="H3216" s="40"/>
      <c r="I3216" s="65"/>
    </row>
    <row r="3217" spans="1:9" ht="29.5" customHeight="1" x14ac:dyDescent="0.35">
      <c r="A3217" s="16"/>
      <c r="B3217" s="17"/>
      <c r="C3217" s="17"/>
      <c r="D3217" s="17"/>
      <c r="E3217" s="17"/>
      <c r="F3217" s="17"/>
      <c r="G3217" s="17"/>
      <c r="H3217" s="40"/>
      <c r="I3217" s="65"/>
    </row>
    <row r="3218" spans="1:9" ht="29.5" customHeight="1" x14ac:dyDescent="0.35">
      <c r="A3218" s="16"/>
      <c r="B3218" s="17"/>
      <c r="C3218" s="17"/>
      <c r="D3218" s="17"/>
      <c r="E3218" s="17"/>
      <c r="F3218" s="17"/>
      <c r="G3218" s="17"/>
      <c r="H3218" s="40"/>
      <c r="I3218" s="65"/>
    </row>
    <row r="3219" spans="1:9" ht="29.5" customHeight="1" x14ac:dyDescent="0.35">
      <c r="A3219" s="16"/>
      <c r="B3219" s="17"/>
      <c r="C3219" s="17"/>
      <c r="D3219" s="17"/>
      <c r="E3219" s="17"/>
      <c r="F3219" s="17"/>
      <c r="G3219" s="17"/>
      <c r="H3219" s="40"/>
      <c r="I3219" s="65"/>
    </row>
    <row r="3220" spans="1:9" ht="29.5" customHeight="1" x14ac:dyDescent="0.35">
      <c r="A3220" s="16"/>
      <c r="B3220" s="17"/>
      <c r="C3220" s="17"/>
      <c r="D3220" s="17"/>
      <c r="E3220" s="17"/>
      <c r="F3220" s="17"/>
      <c r="G3220" s="17"/>
      <c r="H3220" s="40"/>
      <c r="I3220" s="65"/>
    </row>
    <row r="3221" spans="1:9" ht="29.5" customHeight="1" x14ac:dyDescent="0.35">
      <c r="A3221" s="16"/>
      <c r="B3221" s="17"/>
      <c r="C3221" s="17"/>
      <c r="D3221" s="17"/>
      <c r="E3221" s="17"/>
      <c r="F3221" s="17"/>
      <c r="G3221" s="17"/>
      <c r="H3221" s="40"/>
      <c r="I3221" s="65"/>
    </row>
    <row r="3222" spans="1:9" ht="29.5" customHeight="1" x14ac:dyDescent="0.35">
      <c r="A3222" s="16"/>
      <c r="B3222" s="17"/>
      <c r="C3222" s="17"/>
      <c r="D3222" s="17"/>
      <c r="E3222" s="17"/>
      <c r="F3222" s="17"/>
      <c r="G3222" s="17"/>
      <c r="H3222" s="40"/>
      <c r="I3222" s="65"/>
    </row>
    <row r="3223" spans="1:9" ht="29.5" customHeight="1" x14ac:dyDescent="0.35">
      <c r="A3223" s="16"/>
      <c r="B3223" s="17"/>
      <c r="C3223" s="17"/>
      <c r="D3223" s="17"/>
      <c r="E3223" s="17"/>
      <c r="F3223" s="17"/>
      <c r="G3223" s="17"/>
      <c r="H3223" s="40"/>
      <c r="I3223" s="65"/>
    </row>
    <row r="3224" spans="1:9" ht="29.5" customHeight="1" x14ac:dyDescent="0.35">
      <c r="A3224" s="16"/>
      <c r="B3224" s="17"/>
      <c r="C3224" s="17"/>
      <c r="D3224" s="17"/>
      <c r="E3224" s="17"/>
      <c r="F3224" s="17"/>
      <c r="G3224" s="17"/>
      <c r="H3224" s="40"/>
      <c r="I3224" s="65"/>
    </row>
    <row r="3225" spans="1:9" ht="29.5" customHeight="1" x14ac:dyDescent="0.35">
      <c r="A3225" s="16"/>
      <c r="B3225" s="17"/>
      <c r="C3225" s="17"/>
      <c r="D3225" s="17"/>
      <c r="E3225" s="17"/>
      <c r="F3225" s="17"/>
      <c r="G3225" s="17"/>
      <c r="H3225" s="40"/>
      <c r="I3225" s="65"/>
    </row>
    <row r="3226" spans="1:9" ht="29.5" customHeight="1" x14ac:dyDescent="0.35">
      <c r="A3226" s="16"/>
      <c r="B3226" s="17"/>
      <c r="C3226" s="17"/>
      <c r="D3226" s="17"/>
      <c r="E3226" s="17"/>
      <c r="F3226" s="17"/>
      <c r="G3226" s="17"/>
      <c r="H3226" s="40"/>
      <c r="I3226" s="65"/>
    </row>
    <row r="3227" spans="1:9" ht="29.5" customHeight="1" x14ac:dyDescent="0.35">
      <c r="A3227" s="16"/>
      <c r="B3227" s="17"/>
      <c r="C3227" s="17"/>
      <c r="D3227" s="17"/>
      <c r="E3227" s="17"/>
      <c r="F3227" s="17"/>
      <c r="G3227" s="17"/>
      <c r="H3227" s="40"/>
      <c r="I3227" s="65"/>
    </row>
    <row r="3228" spans="1:9" ht="29.5" customHeight="1" x14ac:dyDescent="0.35">
      <c r="A3228" s="16"/>
      <c r="B3228" s="17"/>
      <c r="C3228" s="17"/>
      <c r="D3228" s="17"/>
      <c r="E3228" s="17"/>
      <c r="F3228" s="17"/>
      <c r="G3228" s="17"/>
      <c r="H3228" s="40"/>
      <c r="I3228" s="65"/>
    </row>
    <row r="3229" spans="1:9" ht="29.5" customHeight="1" x14ac:dyDescent="0.35">
      <c r="A3229" s="16"/>
      <c r="B3229" s="17"/>
      <c r="C3229" s="17"/>
      <c r="D3229" s="17"/>
      <c r="E3229" s="17"/>
      <c r="F3229" s="17"/>
      <c r="G3229" s="17"/>
      <c r="H3229" s="40"/>
      <c r="I3229" s="65"/>
    </row>
    <row r="3230" spans="1:9" ht="29.5" customHeight="1" x14ac:dyDescent="0.35">
      <c r="A3230" s="16"/>
      <c r="B3230" s="17"/>
      <c r="C3230" s="17"/>
      <c r="D3230" s="17"/>
      <c r="E3230" s="17"/>
      <c r="F3230" s="17"/>
      <c r="G3230" s="17"/>
      <c r="H3230" s="40"/>
      <c r="I3230" s="65"/>
    </row>
    <row r="3231" spans="1:9" ht="29.5" customHeight="1" x14ac:dyDescent="0.35">
      <c r="A3231" s="16"/>
      <c r="B3231" s="17"/>
      <c r="C3231" s="17"/>
      <c r="D3231" s="17"/>
      <c r="E3231" s="17"/>
      <c r="F3231" s="17"/>
      <c r="G3231" s="17"/>
      <c r="H3231" s="40"/>
      <c r="I3231" s="65"/>
    </row>
    <row r="3232" spans="1:9" ht="29.5" customHeight="1" x14ac:dyDescent="0.35">
      <c r="A3232" s="16"/>
      <c r="B3232" s="17"/>
      <c r="C3232" s="17"/>
      <c r="D3232" s="17"/>
      <c r="E3232" s="17"/>
      <c r="F3232" s="17"/>
      <c r="G3232" s="17"/>
      <c r="H3232" s="40"/>
      <c r="I3232" s="65"/>
    </row>
    <row r="3233" spans="1:9" ht="29.5" customHeight="1" x14ac:dyDescent="0.35">
      <c r="A3233" s="16"/>
      <c r="B3233" s="17"/>
      <c r="C3233" s="17"/>
      <c r="D3233" s="17"/>
      <c r="E3233" s="17"/>
      <c r="F3233" s="17"/>
      <c r="G3233" s="17"/>
      <c r="H3233" s="40"/>
      <c r="I3233" s="65"/>
    </row>
    <row r="3234" spans="1:9" ht="29.5" customHeight="1" x14ac:dyDescent="0.35">
      <c r="A3234" s="16"/>
      <c r="B3234" s="17"/>
      <c r="C3234" s="17"/>
      <c r="D3234" s="17"/>
      <c r="E3234" s="17"/>
      <c r="F3234" s="17"/>
      <c r="G3234" s="17"/>
      <c r="H3234" s="40"/>
      <c r="I3234" s="65"/>
    </row>
    <row r="3235" spans="1:9" ht="29.5" customHeight="1" x14ac:dyDescent="0.35">
      <c r="A3235" s="16"/>
      <c r="B3235" s="17"/>
      <c r="C3235" s="17"/>
      <c r="D3235" s="17"/>
      <c r="E3235" s="17"/>
      <c r="F3235" s="17"/>
      <c r="G3235" s="17"/>
      <c r="H3235" s="40"/>
      <c r="I3235" s="65"/>
    </row>
    <row r="3236" spans="1:9" ht="29.5" customHeight="1" x14ac:dyDescent="0.35">
      <c r="A3236" s="16"/>
      <c r="B3236" s="17"/>
      <c r="C3236" s="17"/>
      <c r="D3236" s="17"/>
      <c r="E3236" s="17"/>
      <c r="F3236" s="17"/>
      <c r="G3236" s="17"/>
      <c r="H3236" s="40"/>
      <c r="I3236" s="65"/>
    </row>
    <row r="3237" spans="1:9" ht="29.5" customHeight="1" x14ac:dyDescent="0.35">
      <c r="A3237" s="16"/>
      <c r="B3237" s="17"/>
      <c r="C3237" s="17"/>
      <c r="D3237" s="17"/>
      <c r="E3237" s="17"/>
      <c r="F3237" s="17"/>
      <c r="G3237" s="17"/>
      <c r="H3237" s="40"/>
      <c r="I3237" s="65"/>
    </row>
    <row r="3238" spans="1:9" ht="29.5" customHeight="1" x14ac:dyDescent="0.35">
      <c r="A3238" s="16"/>
      <c r="B3238" s="17"/>
      <c r="C3238" s="17"/>
      <c r="D3238" s="17"/>
      <c r="E3238" s="17"/>
      <c r="F3238" s="17"/>
      <c r="G3238" s="17"/>
      <c r="H3238" s="40"/>
      <c r="I3238" s="65"/>
    </row>
    <row r="3239" spans="1:9" ht="29.5" customHeight="1" x14ac:dyDescent="0.35">
      <c r="A3239" s="16"/>
      <c r="B3239" s="17"/>
      <c r="C3239" s="17"/>
      <c r="D3239" s="17"/>
      <c r="E3239" s="17"/>
      <c r="F3239" s="17"/>
      <c r="G3239" s="17"/>
      <c r="H3239" s="40"/>
      <c r="I3239" s="65"/>
    </row>
    <row r="3240" spans="1:9" ht="29.5" customHeight="1" x14ac:dyDescent="0.35">
      <c r="A3240" s="16"/>
      <c r="B3240" s="17"/>
      <c r="C3240" s="17"/>
      <c r="D3240" s="17"/>
      <c r="E3240" s="17"/>
      <c r="F3240" s="17"/>
      <c r="G3240" s="17"/>
      <c r="H3240" s="40"/>
      <c r="I3240" s="65"/>
    </row>
    <row r="3241" spans="1:9" ht="29.5" customHeight="1" x14ac:dyDescent="0.35">
      <c r="A3241" s="16"/>
      <c r="B3241" s="17"/>
      <c r="C3241" s="17"/>
      <c r="D3241" s="17"/>
      <c r="E3241" s="17"/>
      <c r="F3241" s="17"/>
      <c r="G3241" s="17"/>
      <c r="H3241" s="40"/>
      <c r="I3241" s="65"/>
    </row>
    <row r="3242" spans="1:9" ht="29.5" customHeight="1" x14ac:dyDescent="0.35">
      <c r="A3242" s="16"/>
      <c r="B3242" s="17"/>
      <c r="C3242" s="17"/>
      <c r="D3242" s="17"/>
      <c r="E3242" s="17"/>
      <c r="F3242" s="17"/>
      <c r="G3242" s="17"/>
      <c r="H3242" s="40"/>
      <c r="I3242" s="65"/>
    </row>
    <row r="3243" spans="1:9" ht="29.5" customHeight="1" x14ac:dyDescent="0.35">
      <c r="A3243" s="16"/>
      <c r="B3243" s="17"/>
      <c r="C3243" s="17"/>
      <c r="D3243" s="17"/>
      <c r="E3243" s="17"/>
      <c r="F3243" s="17"/>
      <c r="G3243" s="17"/>
      <c r="H3243" s="40"/>
      <c r="I3243" s="65"/>
    </row>
    <row r="3244" spans="1:9" ht="29.5" customHeight="1" x14ac:dyDescent="0.35">
      <c r="A3244" s="16"/>
      <c r="B3244" s="17"/>
      <c r="C3244" s="17"/>
      <c r="D3244" s="17"/>
      <c r="E3244" s="17"/>
      <c r="F3244" s="17"/>
      <c r="G3244" s="17"/>
      <c r="H3244" s="40"/>
      <c r="I3244" s="65"/>
    </row>
    <row r="3245" spans="1:9" ht="29.5" customHeight="1" x14ac:dyDescent="0.35">
      <c r="A3245" s="16"/>
      <c r="B3245" s="17"/>
      <c r="C3245" s="17"/>
      <c r="D3245" s="17"/>
      <c r="E3245" s="17"/>
      <c r="F3245" s="17"/>
      <c r="G3245" s="17"/>
      <c r="H3245" s="40"/>
      <c r="I3245" s="65"/>
    </row>
    <row r="3246" spans="1:9" ht="29.5" customHeight="1" x14ac:dyDescent="0.35">
      <c r="A3246" s="16"/>
      <c r="B3246" s="17"/>
      <c r="C3246" s="17"/>
      <c r="D3246" s="17"/>
      <c r="E3246" s="17"/>
      <c r="F3246" s="17"/>
      <c r="G3246" s="17"/>
      <c r="H3246" s="40"/>
      <c r="I3246" s="65"/>
    </row>
    <row r="3247" spans="1:9" ht="29.5" customHeight="1" x14ac:dyDescent="0.35">
      <c r="A3247" s="16"/>
      <c r="B3247" s="17"/>
      <c r="C3247" s="17"/>
      <c r="D3247" s="17"/>
      <c r="E3247" s="17"/>
      <c r="F3247" s="17"/>
      <c r="G3247" s="17"/>
      <c r="H3247" s="40"/>
      <c r="I3247" s="65"/>
    </row>
    <row r="3248" spans="1:9" ht="29.5" customHeight="1" x14ac:dyDescent="0.35">
      <c r="A3248" s="16"/>
      <c r="B3248" s="17"/>
      <c r="C3248" s="17"/>
      <c r="D3248" s="17"/>
      <c r="E3248" s="17"/>
      <c r="F3248" s="17"/>
      <c r="G3248" s="17"/>
      <c r="H3248" s="40"/>
      <c r="I3248" s="65"/>
    </row>
    <row r="3249" spans="1:9" ht="29.5" customHeight="1" x14ac:dyDescent="0.35">
      <c r="A3249" s="16"/>
      <c r="B3249" s="17"/>
      <c r="C3249" s="17"/>
      <c r="D3249" s="17"/>
      <c r="E3249" s="17"/>
      <c r="F3249" s="17"/>
      <c r="G3249" s="17"/>
      <c r="H3249" s="40"/>
      <c r="I3249" s="65"/>
    </row>
    <row r="3250" spans="1:9" ht="29.5" customHeight="1" x14ac:dyDescent="0.35">
      <c r="A3250" s="16"/>
      <c r="B3250" s="17"/>
      <c r="C3250" s="17"/>
      <c r="D3250" s="17"/>
      <c r="E3250" s="17"/>
      <c r="F3250" s="17"/>
      <c r="G3250" s="17"/>
      <c r="H3250" s="40"/>
      <c r="I3250" s="65"/>
    </row>
    <row r="3251" spans="1:9" ht="29.5" customHeight="1" x14ac:dyDescent="0.35">
      <c r="A3251" s="16"/>
      <c r="B3251" s="17"/>
      <c r="C3251" s="17"/>
      <c r="D3251" s="17"/>
      <c r="E3251" s="17"/>
      <c r="F3251" s="17"/>
      <c r="G3251" s="17"/>
      <c r="H3251" s="40"/>
      <c r="I3251" s="65"/>
    </row>
    <row r="3252" spans="1:9" ht="29.5" customHeight="1" x14ac:dyDescent="0.35">
      <c r="A3252" s="16"/>
      <c r="B3252" s="17"/>
      <c r="C3252" s="17"/>
      <c r="D3252" s="17"/>
      <c r="E3252" s="17"/>
      <c r="F3252" s="17"/>
      <c r="G3252" s="17"/>
      <c r="H3252" s="40"/>
      <c r="I3252" s="65"/>
    </row>
    <row r="3253" spans="1:9" ht="29.5" customHeight="1" x14ac:dyDescent="0.35">
      <c r="A3253" s="16"/>
      <c r="B3253" s="17"/>
      <c r="C3253" s="17"/>
      <c r="D3253" s="17"/>
      <c r="E3253" s="17"/>
      <c r="F3253" s="17"/>
      <c r="G3253" s="17"/>
      <c r="H3253" s="40"/>
      <c r="I3253" s="65"/>
    </row>
    <row r="3254" spans="1:9" ht="29.5" customHeight="1" x14ac:dyDescent="0.35">
      <c r="A3254" s="16"/>
      <c r="B3254" s="17"/>
      <c r="C3254" s="17"/>
      <c r="D3254" s="17"/>
      <c r="E3254" s="17"/>
      <c r="F3254" s="17"/>
      <c r="G3254" s="17"/>
      <c r="H3254" s="40"/>
      <c r="I3254" s="65"/>
    </row>
    <row r="3255" spans="1:9" ht="29.5" customHeight="1" x14ac:dyDescent="0.35">
      <c r="A3255" s="16"/>
      <c r="B3255" s="17"/>
      <c r="C3255" s="17"/>
      <c r="D3255" s="17"/>
      <c r="E3255" s="17"/>
      <c r="F3255" s="17"/>
      <c r="G3255" s="17"/>
      <c r="H3255" s="40"/>
      <c r="I3255" s="65"/>
    </row>
    <row r="3256" spans="1:9" ht="29.5" customHeight="1" x14ac:dyDescent="0.35">
      <c r="A3256" s="16"/>
      <c r="B3256" s="17"/>
      <c r="C3256" s="17"/>
      <c r="D3256" s="17"/>
      <c r="E3256" s="17"/>
      <c r="F3256" s="17"/>
      <c r="G3256" s="17"/>
      <c r="H3256" s="40"/>
      <c r="I3256" s="65"/>
    </row>
    <row r="3257" spans="1:9" ht="29.5" customHeight="1" x14ac:dyDescent="0.35">
      <c r="A3257" s="16"/>
      <c r="B3257" s="17"/>
      <c r="C3257" s="17"/>
      <c r="D3257" s="17"/>
      <c r="E3257" s="17"/>
      <c r="F3257" s="17"/>
      <c r="G3257" s="17"/>
      <c r="H3257" s="40"/>
      <c r="I3257" s="65"/>
    </row>
    <row r="3258" spans="1:9" ht="29.5" customHeight="1" x14ac:dyDescent="0.35">
      <c r="A3258" s="16"/>
      <c r="B3258" s="17"/>
      <c r="C3258" s="17"/>
      <c r="D3258" s="17"/>
      <c r="E3258" s="17"/>
      <c r="F3258" s="17"/>
      <c r="G3258" s="17"/>
      <c r="H3258" s="40"/>
      <c r="I3258" s="65"/>
    </row>
    <row r="3259" spans="1:9" ht="29.5" customHeight="1" x14ac:dyDescent="0.35">
      <c r="A3259" s="16"/>
      <c r="B3259" s="17"/>
      <c r="C3259" s="17"/>
      <c r="D3259" s="17"/>
      <c r="E3259" s="17"/>
      <c r="F3259" s="17"/>
      <c r="G3259" s="17"/>
      <c r="H3259" s="40"/>
      <c r="I3259" s="65"/>
    </row>
    <row r="3260" spans="1:9" ht="29.5" customHeight="1" x14ac:dyDescent="0.35">
      <c r="A3260" s="16"/>
      <c r="B3260" s="17"/>
      <c r="C3260" s="17"/>
      <c r="D3260" s="17"/>
      <c r="E3260" s="17"/>
      <c r="F3260" s="17"/>
      <c r="G3260" s="17"/>
      <c r="H3260" s="40"/>
      <c r="I3260" s="65"/>
    </row>
    <row r="3261" spans="1:9" ht="29.5" customHeight="1" x14ac:dyDescent="0.35">
      <c r="A3261" s="16"/>
      <c r="B3261" s="17"/>
      <c r="C3261" s="17"/>
      <c r="D3261" s="17"/>
      <c r="E3261" s="17"/>
      <c r="F3261" s="17"/>
      <c r="G3261" s="17"/>
      <c r="H3261" s="40"/>
      <c r="I3261" s="65"/>
    </row>
    <row r="3262" spans="1:9" ht="29.5" customHeight="1" x14ac:dyDescent="0.35">
      <c r="A3262" s="16"/>
      <c r="B3262" s="17"/>
      <c r="C3262" s="17"/>
      <c r="D3262" s="17"/>
      <c r="E3262" s="17"/>
      <c r="F3262" s="17"/>
      <c r="G3262" s="17"/>
      <c r="H3262" s="40"/>
      <c r="I3262" s="65"/>
    </row>
    <row r="3263" spans="1:9" ht="29.5" customHeight="1" x14ac:dyDescent="0.35">
      <c r="A3263" s="16"/>
      <c r="B3263" s="17"/>
      <c r="C3263" s="17"/>
      <c r="D3263" s="17"/>
      <c r="E3263" s="17"/>
      <c r="F3263" s="17"/>
      <c r="G3263" s="17"/>
      <c r="H3263" s="40"/>
      <c r="I3263" s="65"/>
    </row>
    <row r="3264" spans="1:9" ht="29.5" customHeight="1" x14ac:dyDescent="0.35">
      <c r="A3264" s="16"/>
      <c r="B3264" s="17"/>
      <c r="C3264" s="17"/>
      <c r="D3264" s="17"/>
      <c r="E3264" s="17"/>
      <c r="F3264" s="17"/>
      <c r="G3264" s="17"/>
      <c r="H3264" s="40"/>
      <c r="I3264" s="65"/>
    </row>
    <row r="3265" spans="1:9" ht="29.5" customHeight="1" x14ac:dyDescent="0.35">
      <c r="A3265" s="16"/>
      <c r="B3265" s="17"/>
      <c r="C3265" s="17"/>
      <c r="D3265" s="17"/>
      <c r="E3265" s="17"/>
      <c r="F3265" s="17"/>
      <c r="G3265" s="17"/>
      <c r="H3265" s="40"/>
      <c r="I3265" s="65"/>
    </row>
    <row r="3266" spans="1:9" ht="29.5" customHeight="1" x14ac:dyDescent="0.35">
      <c r="A3266" s="16"/>
      <c r="B3266" s="17"/>
      <c r="C3266" s="17"/>
      <c r="D3266" s="17"/>
      <c r="E3266" s="17"/>
      <c r="F3266" s="17"/>
      <c r="G3266" s="17"/>
      <c r="H3266" s="40"/>
      <c r="I3266" s="65"/>
    </row>
    <row r="3267" spans="1:9" ht="29.5" customHeight="1" x14ac:dyDescent="0.35">
      <c r="A3267" s="16"/>
      <c r="B3267" s="17"/>
      <c r="C3267" s="17"/>
      <c r="D3267" s="17"/>
      <c r="E3267" s="17"/>
      <c r="F3267" s="17"/>
      <c r="G3267" s="17"/>
      <c r="H3267" s="40"/>
      <c r="I3267" s="65"/>
    </row>
    <row r="3268" spans="1:9" ht="29.5" customHeight="1" x14ac:dyDescent="0.35">
      <c r="A3268" s="16"/>
      <c r="B3268" s="17"/>
      <c r="C3268" s="17"/>
      <c r="D3268" s="17"/>
      <c r="E3268" s="17"/>
      <c r="F3268" s="17"/>
      <c r="G3268" s="17"/>
      <c r="H3268" s="40"/>
      <c r="I3268" s="65"/>
    </row>
    <row r="3269" spans="1:9" ht="29.5" customHeight="1" x14ac:dyDescent="0.35">
      <c r="A3269" s="16"/>
      <c r="B3269" s="17"/>
      <c r="C3269" s="17"/>
      <c r="D3269" s="17"/>
      <c r="E3269" s="17"/>
      <c r="F3269" s="17"/>
      <c r="G3269" s="17"/>
      <c r="H3269" s="40"/>
      <c r="I3269" s="65"/>
    </row>
    <row r="3270" spans="1:9" ht="29.5" customHeight="1" x14ac:dyDescent="0.35">
      <c r="A3270" s="16"/>
      <c r="B3270" s="17"/>
      <c r="C3270" s="17"/>
      <c r="D3270" s="17"/>
      <c r="E3270" s="17"/>
      <c r="F3270" s="17"/>
      <c r="G3270" s="17"/>
      <c r="H3270" s="40"/>
      <c r="I3270" s="65"/>
    </row>
    <row r="3271" spans="1:9" ht="29.5" customHeight="1" x14ac:dyDescent="0.35">
      <c r="A3271" s="16"/>
      <c r="B3271" s="17"/>
      <c r="C3271" s="17"/>
      <c r="D3271" s="17"/>
      <c r="E3271" s="17"/>
      <c r="F3271" s="17"/>
      <c r="G3271" s="17"/>
      <c r="H3271" s="40"/>
      <c r="I3271" s="65"/>
    </row>
    <row r="3272" spans="1:9" ht="29.5" customHeight="1" x14ac:dyDescent="0.35">
      <c r="A3272" s="16"/>
      <c r="B3272" s="17"/>
      <c r="C3272" s="17"/>
      <c r="D3272" s="17"/>
      <c r="E3272" s="17"/>
      <c r="F3272" s="17"/>
      <c r="G3272" s="17"/>
      <c r="H3272" s="40"/>
      <c r="I3272" s="65"/>
    </row>
    <row r="3273" spans="1:9" ht="29.5" customHeight="1" x14ac:dyDescent="0.35">
      <c r="A3273" s="16"/>
      <c r="B3273" s="17"/>
      <c r="C3273" s="17"/>
      <c r="D3273" s="17"/>
      <c r="E3273" s="17"/>
      <c r="F3273" s="17"/>
      <c r="G3273" s="17"/>
      <c r="H3273" s="40"/>
      <c r="I3273" s="65"/>
    </row>
    <row r="3274" spans="1:9" ht="29.5" customHeight="1" x14ac:dyDescent="0.35">
      <c r="A3274" s="16"/>
      <c r="B3274" s="17"/>
      <c r="C3274" s="17"/>
      <c r="D3274" s="17"/>
      <c r="E3274" s="17"/>
      <c r="F3274" s="17"/>
      <c r="G3274" s="17"/>
      <c r="H3274" s="40"/>
      <c r="I3274" s="65"/>
    </row>
    <row r="3275" spans="1:9" ht="29.5" customHeight="1" x14ac:dyDescent="0.35">
      <c r="A3275" s="16"/>
      <c r="B3275" s="17"/>
      <c r="C3275" s="17"/>
      <c r="D3275" s="17"/>
      <c r="E3275" s="17"/>
      <c r="F3275" s="17"/>
      <c r="G3275" s="17"/>
      <c r="H3275" s="40"/>
      <c r="I3275" s="65"/>
    </row>
    <row r="3276" spans="1:9" ht="29.5" customHeight="1" x14ac:dyDescent="0.35">
      <c r="A3276" s="16"/>
      <c r="B3276" s="17"/>
      <c r="C3276" s="17"/>
      <c r="D3276" s="17"/>
      <c r="E3276" s="17"/>
      <c r="F3276" s="17"/>
      <c r="G3276" s="17"/>
      <c r="H3276" s="40"/>
      <c r="I3276" s="65"/>
    </row>
    <row r="3277" spans="1:9" ht="29.5" customHeight="1" x14ac:dyDescent="0.35">
      <c r="A3277" s="16"/>
      <c r="B3277" s="17"/>
      <c r="C3277" s="17"/>
      <c r="D3277" s="17"/>
      <c r="E3277" s="17"/>
      <c r="F3277" s="17"/>
      <c r="G3277" s="17"/>
      <c r="H3277" s="40"/>
      <c r="I3277" s="65"/>
    </row>
    <row r="3278" spans="1:9" ht="29.5" customHeight="1" x14ac:dyDescent="0.35">
      <c r="A3278" s="16"/>
      <c r="B3278" s="17"/>
      <c r="C3278" s="17"/>
      <c r="D3278" s="17"/>
      <c r="E3278" s="17"/>
      <c r="F3278" s="17"/>
      <c r="G3278" s="17"/>
      <c r="H3278" s="40"/>
      <c r="I3278" s="65"/>
    </row>
    <row r="3279" spans="1:9" ht="29.5" customHeight="1" x14ac:dyDescent="0.35">
      <c r="A3279" s="16"/>
      <c r="B3279" s="17"/>
      <c r="C3279" s="17"/>
      <c r="D3279" s="17"/>
      <c r="E3279" s="17"/>
      <c r="F3279" s="17"/>
      <c r="G3279" s="17"/>
      <c r="H3279" s="40"/>
      <c r="I3279" s="65"/>
    </row>
    <row r="3280" spans="1:9" ht="29.5" customHeight="1" x14ac:dyDescent="0.35">
      <c r="A3280" s="16"/>
      <c r="B3280" s="17"/>
      <c r="C3280" s="17"/>
      <c r="D3280" s="17"/>
      <c r="E3280" s="17"/>
      <c r="F3280" s="17"/>
      <c r="G3280" s="17"/>
      <c r="H3280" s="40"/>
      <c r="I3280" s="65"/>
    </row>
    <row r="3281" spans="1:9" ht="29.5" customHeight="1" x14ac:dyDescent="0.35">
      <c r="A3281" s="16"/>
      <c r="B3281" s="17"/>
      <c r="C3281" s="17"/>
      <c r="D3281" s="17"/>
      <c r="E3281" s="17"/>
      <c r="F3281" s="17"/>
      <c r="G3281" s="17"/>
      <c r="H3281" s="40"/>
      <c r="I3281" s="65"/>
    </row>
    <row r="3282" spans="1:9" ht="29.5" customHeight="1" x14ac:dyDescent="0.35">
      <c r="A3282" s="16"/>
      <c r="B3282" s="17"/>
      <c r="C3282" s="17"/>
      <c r="D3282" s="17"/>
      <c r="E3282" s="17"/>
      <c r="F3282" s="17"/>
      <c r="G3282" s="17"/>
      <c r="H3282" s="40"/>
      <c r="I3282" s="65"/>
    </row>
    <row r="3283" spans="1:9" ht="29.5" customHeight="1" x14ac:dyDescent="0.35">
      <c r="A3283" s="16"/>
      <c r="B3283" s="17"/>
      <c r="C3283" s="17"/>
      <c r="D3283" s="17"/>
      <c r="E3283" s="17"/>
      <c r="F3283" s="17"/>
      <c r="G3283" s="17"/>
      <c r="H3283" s="40"/>
      <c r="I3283" s="65"/>
    </row>
    <row r="3284" spans="1:9" ht="29.5" customHeight="1" x14ac:dyDescent="0.35">
      <c r="A3284" s="16"/>
      <c r="B3284" s="17"/>
      <c r="C3284" s="17"/>
      <c r="D3284" s="17"/>
      <c r="E3284" s="17"/>
      <c r="F3284" s="17"/>
      <c r="G3284" s="17"/>
      <c r="H3284" s="40"/>
      <c r="I3284" s="65"/>
    </row>
    <row r="3285" spans="1:9" ht="29.5" customHeight="1" x14ac:dyDescent="0.35">
      <c r="A3285" s="16"/>
      <c r="B3285" s="17"/>
      <c r="C3285" s="17"/>
      <c r="D3285" s="17"/>
      <c r="E3285" s="17"/>
      <c r="F3285" s="17"/>
      <c r="G3285" s="17"/>
      <c r="H3285" s="40"/>
      <c r="I3285" s="65"/>
    </row>
    <row r="3286" spans="1:9" ht="29.5" customHeight="1" x14ac:dyDescent="0.35">
      <c r="A3286" s="16"/>
      <c r="B3286" s="17"/>
      <c r="C3286" s="17"/>
      <c r="D3286" s="17"/>
      <c r="E3286" s="17"/>
      <c r="F3286" s="17"/>
      <c r="G3286" s="17"/>
      <c r="H3286" s="40"/>
      <c r="I3286" s="65"/>
    </row>
    <row r="3287" spans="1:9" ht="29.5" customHeight="1" x14ac:dyDescent="0.35">
      <c r="A3287" s="16"/>
      <c r="B3287" s="17"/>
      <c r="C3287" s="17"/>
      <c r="D3287" s="17"/>
      <c r="E3287" s="17"/>
      <c r="F3287" s="17"/>
      <c r="G3287" s="17"/>
      <c r="H3287" s="40"/>
      <c r="I3287" s="65"/>
    </row>
    <row r="3288" spans="1:9" ht="29.5" customHeight="1" x14ac:dyDescent="0.35">
      <c r="A3288" s="16"/>
      <c r="B3288" s="17"/>
      <c r="C3288" s="17"/>
      <c r="D3288" s="17"/>
      <c r="E3288" s="17"/>
      <c r="F3288" s="17"/>
      <c r="G3288" s="17"/>
      <c r="H3288" s="40"/>
      <c r="I3288" s="65"/>
    </row>
    <row r="3289" spans="1:9" ht="29.5" customHeight="1" x14ac:dyDescent="0.35">
      <c r="A3289" s="16"/>
      <c r="B3289" s="17"/>
      <c r="C3289" s="17"/>
      <c r="D3289" s="17"/>
      <c r="E3289" s="17"/>
      <c r="F3289" s="17"/>
      <c r="G3289" s="17"/>
      <c r="H3289" s="40"/>
      <c r="I3289" s="65"/>
    </row>
    <row r="3290" spans="1:9" ht="29.5" customHeight="1" x14ac:dyDescent="0.35">
      <c r="A3290" s="16"/>
      <c r="B3290" s="17"/>
      <c r="C3290" s="17"/>
      <c r="D3290" s="17"/>
      <c r="E3290" s="17"/>
      <c r="F3290" s="17"/>
      <c r="G3290" s="17"/>
      <c r="H3290" s="40"/>
      <c r="I3290" s="65"/>
    </row>
    <row r="3291" spans="1:9" ht="29.5" customHeight="1" x14ac:dyDescent="0.35">
      <c r="A3291" s="16"/>
      <c r="B3291" s="17"/>
      <c r="C3291" s="17"/>
      <c r="D3291" s="17"/>
      <c r="E3291" s="17"/>
      <c r="F3291" s="17"/>
      <c r="G3291" s="17"/>
      <c r="H3291" s="40"/>
      <c r="I3291" s="65"/>
    </row>
    <row r="3292" spans="1:9" ht="29.5" customHeight="1" x14ac:dyDescent="0.35">
      <c r="A3292" s="16"/>
      <c r="B3292" s="17"/>
      <c r="C3292" s="17"/>
      <c r="D3292" s="17"/>
      <c r="E3292" s="17"/>
      <c r="F3292" s="17"/>
      <c r="G3292" s="17"/>
      <c r="H3292" s="40"/>
      <c r="I3292" s="65"/>
    </row>
    <row r="3293" spans="1:9" ht="29.5" customHeight="1" x14ac:dyDescent="0.35">
      <c r="A3293" s="16"/>
      <c r="B3293" s="17"/>
      <c r="C3293" s="17"/>
      <c r="D3293" s="17"/>
      <c r="E3293" s="17"/>
      <c r="F3293" s="17"/>
      <c r="G3293" s="17"/>
      <c r="H3293" s="40"/>
      <c r="I3293" s="65"/>
    </row>
    <row r="3294" spans="1:9" ht="29.5" customHeight="1" x14ac:dyDescent="0.35">
      <c r="A3294" s="16"/>
      <c r="B3294" s="17"/>
      <c r="C3294" s="17"/>
      <c r="D3294" s="17"/>
      <c r="E3294" s="17"/>
      <c r="F3294" s="17"/>
      <c r="G3294" s="17"/>
      <c r="H3294" s="40"/>
      <c r="I3294" s="65"/>
    </row>
    <row r="3295" spans="1:9" ht="29.5" customHeight="1" x14ac:dyDescent="0.35">
      <c r="A3295" s="16"/>
      <c r="B3295" s="17"/>
      <c r="C3295" s="17"/>
      <c r="D3295" s="17"/>
      <c r="E3295" s="17"/>
      <c r="F3295" s="17"/>
      <c r="G3295" s="17"/>
      <c r="H3295" s="40"/>
      <c r="I3295" s="65"/>
    </row>
    <row r="3296" spans="1:9" ht="29.5" customHeight="1" x14ac:dyDescent="0.35">
      <c r="A3296" s="16"/>
      <c r="B3296" s="17"/>
      <c r="C3296" s="17"/>
      <c r="D3296" s="17"/>
      <c r="E3296" s="17"/>
      <c r="F3296" s="17"/>
      <c r="G3296" s="17"/>
      <c r="H3296" s="40"/>
      <c r="I3296" s="65"/>
    </row>
    <row r="3297" spans="1:9" ht="29.5" customHeight="1" x14ac:dyDescent="0.35">
      <c r="A3297" s="16"/>
      <c r="B3297" s="17"/>
      <c r="C3297" s="17"/>
      <c r="D3297" s="17"/>
      <c r="E3297" s="17"/>
      <c r="F3297" s="17"/>
      <c r="G3297" s="17"/>
      <c r="H3297" s="40"/>
      <c r="I3297" s="65"/>
    </row>
    <row r="3298" spans="1:9" ht="29.5" customHeight="1" x14ac:dyDescent="0.35">
      <c r="A3298" s="16"/>
      <c r="B3298" s="17"/>
      <c r="C3298" s="17"/>
      <c r="D3298" s="17"/>
      <c r="E3298" s="17"/>
      <c r="F3298" s="17"/>
      <c r="G3298" s="17"/>
      <c r="H3298" s="40"/>
      <c r="I3298" s="65"/>
    </row>
    <row r="3299" spans="1:9" ht="29.5" customHeight="1" x14ac:dyDescent="0.35">
      <c r="A3299" s="16"/>
      <c r="B3299" s="17"/>
      <c r="C3299" s="17"/>
      <c r="D3299" s="17"/>
      <c r="E3299" s="17"/>
      <c r="F3299" s="17"/>
      <c r="G3299" s="17"/>
      <c r="H3299" s="40"/>
      <c r="I3299" s="65"/>
    </row>
    <row r="3300" spans="1:9" ht="29.5" customHeight="1" x14ac:dyDescent="0.35">
      <c r="A3300" s="16"/>
      <c r="B3300" s="17"/>
      <c r="C3300" s="17"/>
      <c r="D3300" s="17"/>
      <c r="E3300" s="17"/>
      <c r="F3300" s="17"/>
      <c r="G3300" s="17"/>
      <c r="H3300" s="40"/>
      <c r="I3300" s="65"/>
    </row>
    <row r="3301" spans="1:9" ht="29.5" customHeight="1" x14ac:dyDescent="0.35">
      <c r="A3301" s="16"/>
      <c r="B3301" s="17"/>
      <c r="C3301" s="17"/>
      <c r="D3301" s="17"/>
      <c r="E3301" s="17"/>
      <c r="F3301" s="17"/>
      <c r="G3301" s="17"/>
      <c r="H3301" s="40"/>
      <c r="I3301" s="65"/>
    </row>
    <row r="3302" spans="1:9" ht="29.5" customHeight="1" x14ac:dyDescent="0.35">
      <c r="A3302" s="16"/>
      <c r="B3302" s="17"/>
      <c r="C3302" s="17"/>
      <c r="D3302" s="17"/>
      <c r="E3302" s="17"/>
      <c r="F3302" s="17"/>
      <c r="G3302" s="17"/>
      <c r="H3302" s="40"/>
      <c r="I3302" s="65"/>
    </row>
    <row r="3303" spans="1:9" ht="29.5" customHeight="1" x14ac:dyDescent="0.35">
      <c r="A3303" s="16"/>
      <c r="B3303" s="17"/>
      <c r="C3303" s="17"/>
      <c r="D3303" s="17"/>
      <c r="E3303" s="17"/>
      <c r="F3303" s="17"/>
      <c r="G3303" s="17"/>
      <c r="H3303" s="40"/>
      <c r="I3303" s="65"/>
    </row>
    <row r="3304" spans="1:9" ht="29.5" customHeight="1" x14ac:dyDescent="0.35">
      <c r="A3304" s="16"/>
      <c r="B3304" s="17"/>
      <c r="C3304" s="17"/>
      <c r="D3304" s="17"/>
      <c r="E3304" s="17"/>
      <c r="F3304" s="17"/>
      <c r="G3304" s="17"/>
      <c r="H3304" s="40"/>
      <c r="I3304" s="65"/>
    </row>
    <row r="3305" spans="1:9" ht="29.5" customHeight="1" x14ac:dyDescent="0.35">
      <c r="A3305" s="16"/>
      <c r="B3305" s="17"/>
      <c r="C3305" s="17"/>
      <c r="D3305" s="17"/>
      <c r="E3305" s="17"/>
      <c r="F3305" s="17"/>
      <c r="G3305" s="17"/>
      <c r="H3305" s="40"/>
      <c r="I3305" s="65"/>
    </row>
    <row r="3306" spans="1:9" ht="29.5" customHeight="1" x14ac:dyDescent="0.35">
      <c r="A3306" s="16"/>
      <c r="B3306" s="17"/>
      <c r="C3306" s="17"/>
      <c r="D3306" s="17"/>
      <c r="E3306" s="17"/>
      <c r="F3306" s="17"/>
      <c r="G3306" s="17"/>
      <c r="H3306" s="40"/>
      <c r="I3306" s="65"/>
    </row>
    <row r="3307" spans="1:9" ht="29.5" customHeight="1" x14ac:dyDescent="0.35">
      <c r="A3307" s="16"/>
      <c r="B3307" s="17"/>
      <c r="C3307" s="17"/>
      <c r="D3307" s="17"/>
      <c r="E3307" s="17"/>
      <c r="F3307" s="17"/>
      <c r="G3307" s="17"/>
      <c r="H3307" s="40"/>
      <c r="I3307" s="65"/>
    </row>
    <row r="3308" spans="1:9" ht="29.5" customHeight="1" x14ac:dyDescent="0.35">
      <c r="A3308" s="16"/>
      <c r="B3308" s="17"/>
      <c r="C3308" s="17"/>
      <c r="D3308" s="17"/>
      <c r="E3308" s="17"/>
      <c r="F3308" s="17"/>
      <c r="G3308" s="17"/>
      <c r="H3308" s="40"/>
      <c r="I3308" s="65"/>
    </row>
    <row r="3309" spans="1:9" ht="29.5" customHeight="1" x14ac:dyDescent="0.35">
      <c r="A3309" s="16"/>
      <c r="B3309" s="17"/>
      <c r="C3309" s="17"/>
      <c r="D3309" s="17"/>
      <c r="E3309" s="17"/>
      <c r="F3309" s="17"/>
      <c r="G3309" s="17"/>
      <c r="H3309" s="40"/>
      <c r="I3309" s="65"/>
    </row>
    <row r="3310" spans="1:9" ht="29.5" customHeight="1" x14ac:dyDescent="0.35">
      <c r="A3310" s="16"/>
      <c r="B3310" s="17"/>
      <c r="C3310" s="17"/>
      <c r="D3310" s="17"/>
      <c r="E3310" s="17"/>
      <c r="F3310" s="17"/>
      <c r="G3310" s="17"/>
      <c r="H3310" s="40"/>
      <c r="I3310" s="65"/>
    </row>
    <row r="3311" spans="1:9" ht="29.5" customHeight="1" x14ac:dyDescent="0.35">
      <c r="A3311" s="16"/>
      <c r="B3311" s="17"/>
      <c r="C3311" s="17"/>
      <c r="D3311" s="17"/>
      <c r="E3311" s="17"/>
      <c r="F3311" s="17"/>
      <c r="G3311" s="17"/>
      <c r="H3311" s="40"/>
      <c r="I3311" s="65"/>
    </row>
    <row r="3312" spans="1:9" ht="29.5" customHeight="1" x14ac:dyDescent="0.35">
      <c r="A3312" s="16"/>
      <c r="B3312" s="17"/>
      <c r="C3312" s="17"/>
      <c r="D3312" s="17"/>
      <c r="E3312" s="17"/>
      <c r="F3312" s="17"/>
      <c r="G3312" s="17"/>
      <c r="H3312" s="40"/>
      <c r="I3312" s="65"/>
    </row>
    <row r="3313" spans="1:9" ht="29.5" customHeight="1" x14ac:dyDescent="0.35">
      <c r="A3313" s="16"/>
      <c r="B3313" s="17"/>
      <c r="C3313" s="17"/>
      <c r="D3313" s="17"/>
      <c r="E3313" s="17"/>
      <c r="F3313" s="17"/>
      <c r="G3313" s="17"/>
      <c r="H3313" s="40"/>
      <c r="I3313" s="65"/>
    </row>
    <row r="3314" spans="1:9" ht="29.5" customHeight="1" x14ac:dyDescent="0.35">
      <c r="A3314" s="16"/>
      <c r="B3314" s="17"/>
      <c r="C3314" s="17"/>
      <c r="D3314" s="17"/>
      <c r="E3314" s="17"/>
      <c r="F3314" s="17"/>
      <c r="G3314" s="17"/>
      <c r="H3314" s="40"/>
      <c r="I3314" s="65"/>
    </row>
    <row r="3315" spans="1:9" ht="29.5" customHeight="1" x14ac:dyDescent="0.35">
      <c r="A3315" s="16"/>
      <c r="B3315" s="17"/>
      <c r="C3315" s="17"/>
      <c r="D3315" s="17"/>
      <c r="E3315" s="17"/>
      <c r="F3315" s="17"/>
      <c r="G3315" s="17"/>
      <c r="H3315" s="40"/>
      <c r="I3315" s="65"/>
    </row>
    <row r="3316" spans="1:9" ht="29.5" customHeight="1" x14ac:dyDescent="0.35">
      <c r="A3316" s="16"/>
      <c r="B3316" s="17"/>
      <c r="C3316" s="17"/>
      <c r="D3316" s="17"/>
      <c r="E3316" s="17"/>
      <c r="F3316" s="17"/>
      <c r="G3316" s="17"/>
      <c r="H3316" s="40"/>
      <c r="I3316" s="65"/>
    </row>
    <row r="3317" spans="1:9" ht="29.5" customHeight="1" x14ac:dyDescent="0.35">
      <c r="A3317" s="16"/>
      <c r="B3317" s="17"/>
      <c r="C3317" s="17"/>
      <c r="D3317" s="17"/>
      <c r="E3317" s="17"/>
      <c r="F3317" s="17"/>
      <c r="G3317" s="17"/>
      <c r="H3317" s="40"/>
      <c r="I3317" s="65"/>
    </row>
    <row r="3318" spans="1:9" ht="29.5" customHeight="1" x14ac:dyDescent="0.35">
      <c r="A3318" s="16"/>
      <c r="B3318" s="17"/>
      <c r="C3318" s="17"/>
      <c r="D3318" s="17"/>
      <c r="E3318" s="17"/>
      <c r="F3318" s="17"/>
      <c r="G3318" s="17"/>
      <c r="H3318" s="40"/>
      <c r="I3318" s="65"/>
    </row>
    <row r="3319" spans="1:9" ht="29.5" customHeight="1" x14ac:dyDescent="0.35">
      <c r="A3319" s="16"/>
      <c r="B3319" s="17"/>
      <c r="C3319" s="17"/>
      <c r="D3319" s="17"/>
      <c r="E3319" s="17"/>
      <c r="F3319" s="17"/>
      <c r="G3319" s="17"/>
      <c r="H3319" s="40"/>
      <c r="I3319" s="65"/>
    </row>
    <row r="3320" spans="1:9" ht="29.5" customHeight="1" x14ac:dyDescent="0.35">
      <c r="A3320" s="16"/>
      <c r="B3320" s="17"/>
      <c r="C3320" s="17"/>
      <c r="D3320" s="17"/>
      <c r="E3320" s="17"/>
      <c r="F3320" s="17"/>
      <c r="G3320" s="17"/>
      <c r="H3320" s="40"/>
      <c r="I3320" s="65"/>
    </row>
    <row r="3321" spans="1:9" ht="29.5" customHeight="1" x14ac:dyDescent="0.35">
      <c r="A3321" s="16"/>
      <c r="B3321" s="17"/>
      <c r="C3321" s="17"/>
      <c r="D3321" s="17"/>
      <c r="E3321" s="17"/>
      <c r="F3321" s="17"/>
      <c r="G3321" s="17"/>
      <c r="H3321" s="40"/>
      <c r="I3321" s="65"/>
    </row>
    <row r="3322" spans="1:9" ht="29.5" customHeight="1" x14ac:dyDescent="0.35">
      <c r="A3322" s="16"/>
      <c r="B3322" s="17"/>
      <c r="C3322" s="17"/>
      <c r="D3322" s="17"/>
      <c r="E3322" s="17"/>
      <c r="F3322" s="17"/>
      <c r="G3322" s="17"/>
      <c r="H3322" s="40"/>
      <c r="I3322" s="65"/>
    </row>
    <row r="3323" spans="1:9" ht="29.5" customHeight="1" x14ac:dyDescent="0.35">
      <c r="A3323" s="16"/>
      <c r="B3323" s="17"/>
      <c r="C3323" s="17"/>
      <c r="D3323" s="17"/>
      <c r="E3323" s="17"/>
      <c r="F3323" s="17"/>
      <c r="G3323" s="17"/>
      <c r="H3323" s="40"/>
      <c r="I3323" s="65"/>
    </row>
    <row r="3324" spans="1:9" ht="29.5" customHeight="1" x14ac:dyDescent="0.35">
      <c r="A3324" s="16"/>
      <c r="B3324" s="17"/>
      <c r="C3324" s="17"/>
      <c r="D3324" s="17"/>
      <c r="E3324" s="17"/>
      <c r="F3324" s="17"/>
      <c r="G3324" s="17"/>
      <c r="H3324" s="40"/>
      <c r="I3324" s="65"/>
    </row>
    <row r="3325" spans="1:9" ht="29.5" customHeight="1" x14ac:dyDescent="0.35">
      <c r="A3325" s="16"/>
      <c r="B3325" s="17"/>
      <c r="C3325" s="17"/>
      <c r="D3325" s="17"/>
      <c r="E3325" s="17"/>
      <c r="F3325" s="17"/>
      <c r="G3325" s="17"/>
      <c r="H3325" s="40"/>
      <c r="I3325" s="65"/>
    </row>
    <row r="3326" spans="1:9" ht="29.5" customHeight="1" x14ac:dyDescent="0.35">
      <c r="A3326" s="16"/>
      <c r="B3326" s="17"/>
      <c r="C3326" s="17"/>
      <c r="D3326" s="17"/>
      <c r="E3326" s="17"/>
      <c r="F3326" s="17"/>
      <c r="G3326" s="17"/>
      <c r="H3326" s="40"/>
      <c r="I3326" s="65"/>
    </row>
    <row r="3327" spans="1:9" ht="29.5" customHeight="1" x14ac:dyDescent="0.35">
      <c r="A3327" s="16"/>
      <c r="B3327" s="17"/>
      <c r="C3327" s="17"/>
      <c r="D3327" s="17"/>
      <c r="E3327" s="17"/>
      <c r="F3327" s="17"/>
      <c r="G3327" s="17"/>
      <c r="H3327" s="40"/>
      <c r="I3327" s="65"/>
    </row>
    <row r="3328" spans="1:9" ht="29.5" customHeight="1" x14ac:dyDescent="0.35">
      <c r="A3328" s="16"/>
      <c r="B3328" s="17"/>
      <c r="C3328" s="17"/>
      <c r="D3328" s="17"/>
      <c r="E3328" s="17"/>
      <c r="F3328" s="17"/>
      <c r="G3328" s="17"/>
      <c r="H3328" s="40"/>
      <c r="I3328" s="65"/>
    </row>
    <row r="3329" spans="1:9" ht="29.5" customHeight="1" x14ac:dyDescent="0.35">
      <c r="A3329" s="16"/>
      <c r="B3329" s="17"/>
      <c r="C3329" s="17"/>
      <c r="D3329" s="17"/>
      <c r="E3329" s="17"/>
      <c r="F3329" s="17"/>
      <c r="G3329" s="17"/>
      <c r="H3329" s="40"/>
      <c r="I3329" s="65"/>
    </row>
    <row r="3330" spans="1:9" ht="29.5" customHeight="1" x14ac:dyDescent="0.35">
      <c r="A3330" s="16"/>
      <c r="B3330" s="17"/>
      <c r="C3330" s="17"/>
      <c r="D3330" s="17"/>
      <c r="E3330" s="17"/>
      <c r="F3330" s="17"/>
      <c r="G3330" s="17"/>
      <c r="H3330" s="40"/>
      <c r="I3330" s="65"/>
    </row>
    <row r="3331" spans="1:9" ht="29.5" customHeight="1" x14ac:dyDescent="0.35">
      <c r="A3331" s="16"/>
      <c r="B3331" s="17"/>
      <c r="C3331" s="17"/>
      <c r="D3331" s="17"/>
      <c r="E3331" s="17"/>
      <c r="F3331" s="17"/>
      <c r="G3331" s="17"/>
      <c r="H3331" s="40"/>
      <c r="I3331" s="65"/>
    </row>
    <row r="3332" spans="1:9" ht="29.5" customHeight="1" x14ac:dyDescent="0.35">
      <c r="A3332" s="16"/>
      <c r="B3332" s="17"/>
      <c r="C3332" s="17"/>
      <c r="D3332" s="17"/>
      <c r="E3332" s="17"/>
      <c r="F3332" s="17"/>
      <c r="G3332" s="17"/>
      <c r="H3332" s="40"/>
      <c r="I3332" s="65"/>
    </row>
    <row r="3333" spans="1:9" ht="29.5" customHeight="1" x14ac:dyDescent="0.35">
      <c r="A3333" s="16"/>
      <c r="B3333" s="17"/>
      <c r="C3333" s="17"/>
      <c r="D3333" s="17"/>
      <c r="E3333" s="17"/>
      <c r="F3333" s="17"/>
      <c r="G3333" s="17"/>
      <c r="H3333" s="40"/>
      <c r="I3333" s="65"/>
    </row>
    <row r="3334" spans="1:9" ht="29.5" customHeight="1" x14ac:dyDescent="0.35">
      <c r="A3334" s="16"/>
      <c r="B3334" s="17"/>
      <c r="C3334" s="17"/>
      <c r="D3334" s="17"/>
      <c r="E3334" s="17"/>
      <c r="F3334" s="17"/>
      <c r="G3334" s="17"/>
      <c r="H3334" s="40"/>
      <c r="I3334" s="65"/>
    </row>
    <row r="3335" spans="1:9" ht="29.5" customHeight="1" x14ac:dyDescent="0.35">
      <c r="A3335" s="16"/>
      <c r="B3335" s="17"/>
      <c r="C3335" s="17"/>
      <c r="D3335" s="17"/>
      <c r="E3335" s="17"/>
      <c r="F3335" s="17"/>
      <c r="G3335" s="17"/>
      <c r="H3335" s="40"/>
      <c r="I3335" s="65"/>
    </row>
    <row r="3336" spans="1:9" ht="29.5" customHeight="1" x14ac:dyDescent="0.35">
      <c r="A3336" s="16"/>
      <c r="B3336" s="17"/>
      <c r="C3336" s="17"/>
      <c r="D3336" s="17"/>
      <c r="E3336" s="17"/>
      <c r="F3336" s="17"/>
      <c r="G3336" s="17"/>
      <c r="H3336" s="40"/>
      <c r="I3336" s="65"/>
    </row>
    <row r="3337" spans="1:9" ht="29.5" customHeight="1" x14ac:dyDescent="0.35">
      <c r="A3337" s="16"/>
      <c r="B3337" s="17"/>
      <c r="C3337" s="17"/>
      <c r="D3337" s="17"/>
      <c r="E3337" s="17"/>
      <c r="F3337" s="17"/>
      <c r="G3337" s="17"/>
      <c r="H3337" s="40"/>
      <c r="I3337" s="65"/>
    </row>
    <row r="3338" spans="1:9" ht="29.5" customHeight="1" x14ac:dyDescent="0.35">
      <c r="A3338" s="16"/>
      <c r="B3338" s="17"/>
      <c r="C3338" s="17"/>
      <c r="D3338" s="17"/>
      <c r="E3338" s="17"/>
      <c r="F3338" s="17"/>
      <c r="G3338" s="17"/>
      <c r="H3338" s="40"/>
      <c r="I3338" s="65"/>
    </row>
    <row r="3339" spans="1:9" ht="29.5" customHeight="1" x14ac:dyDescent="0.35">
      <c r="A3339" s="16"/>
      <c r="B3339" s="17"/>
      <c r="C3339" s="17"/>
      <c r="D3339" s="17"/>
      <c r="E3339" s="17"/>
      <c r="F3339" s="17"/>
      <c r="G3339" s="17"/>
      <c r="H3339" s="40"/>
      <c r="I3339" s="65"/>
    </row>
    <row r="3340" spans="1:9" ht="29.5" customHeight="1" x14ac:dyDescent="0.35">
      <c r="A3340" s="16"/>
      <c r="B3340" s="17"/>
      <c r="C3340" s="17"/>
      <c r="D3340" s="17"/>
      <c r="E3340" s="17"/>
      <c r="F3340" s="17"/>
      <c r="G3340" s="17"/>
      <c r="H3340" s="40"/>
      <c r="I3340" s="65"/>
    </row>
    <row r="3341" spans="1:9" ht="29.5" customHeight="1" x14ac:dyDescent="0.35">
      <c r="A3341" s="16"/>
      <c r="B3341" s="17"/>
      <c r="C3341" s="17"/>
      <c r="D3341" s="17"/>
      <c r="E3341" s="17"/>
      <c r="F3341" s="17"/>
      <c r="G3341" s="17"/>
      <c r="H3341" s="40"/>
      <c r="I3341" s="65"/>
    </row>
    <row r="3342" spans="1:9" ht="29.5" customHeight="1" x14ac:dyDescent="0.35">
      <c r="A3342" s="16"/>
      <c r="B3342" s="17"/>
      <c r="C3342" s="17"/>
      <c r="D3342" s="17"/>
      <c r="E3342" s="17"/>
      <c r="F3342" s="17"/>
      <c r="G3342" s="17"/>
      <c r="H3342" s="40"/>
      <c r="I3342" s="65"/>
    </row>
    <row r="3343" spans="1:9" ht="29.5" customHeight="1" x14ac:dyDescent="0.35">
      <c r="A3343" s="16"/>
      <c r="B3343" s="17"/>
      <c r="C3343" s="17"/>
      <c r="D3343" s="17"/>
      <c r="E3343" s="17"/>
      <c r="F3343" s="17"/>
      <c r="G3343" s="17"/>
      <c r="H3343" s="40"/>
      <c r="I3343" s="65"/>
    </row>
    <row r="3344" spans="1:9" ht="29.5" customHeight="1" x14ac:dyDescent="0.35">
      <c r="A3344" s="16"/>
      <c r="B3344" s="17"/>
      <c r="C3344" s="17"/>
      <c r="D3344" s="17"/>
      <c r="E3344" s="17"/>
      <c r="F3344" s="17"/>
      <c r="G3344" s="17"/>
      <c r="H3344" s="40"/>
      <c r="I3344" s="65"/>
    </row>
    <row r="3345" spans="1:9" ht="29.5" customHeight="1" x14ac:dyDescent="0.35">
      <c r="A3345" s="16"/>
      <c r="B3345" s="17"/>
      <c r="C3345" s="17"/>
      <c r="D3345" s="17"/>
      <c r="E3345" s="17"/>
      <c r="F3345" s="17"/>
      <c r="G3345" s="17"/>
      <c r="H3345" s="40"/>
      <c r="I3345" s="65"/>
    </row>
    <row r="3346" spans="1:9" ht="29.5" customHeight="1" x14ac:dyDescent="0.35">
      <c r="A3346" s="16"/>
      <c r="B3346" s="17"/>
      <c r="C3346" s="17"/>
      <c r="D3346" s="17"/>
      <c r="E3346" s="17"/>
      <c r="F3346" s="17"/>
      <c r="G3346" s="17"/>
      <c r="H3346" s="40"/>
      <c r="I3346" s="65"/>
    </row>
    <row r="3347" spans="1:9" ht="29.5" customHeight="1" x14ac:dyDescent="0.35">
      <c r="A3347" s="16"/>
      <c r="B3347" s="17"/>
      <c r="C3347" s="17"/>
      <c r="D3347" s="17"/>
      <c r="E3347" s="17"/>
      <c r="F3347" s="17"/>
      <c r="G3347" s="17"/>
      <c r="H3347" s="40"/>
      <c r="I3347" s="65"/>
    </row>
    <row r="3348" spans="1:9" ht="29.5" customHeight="1" x14ac:dyDescent="0.35">
      <c r="A3348" s="16"/>
      <c r="B3348" s="17"/>
      <c r="C3348" s="17"/>
      <c r="D3348" s="17"/>
      <c r="E3348" s="17"/>
      <c r="F3348" s="17"/>
      <c r="G3348" s="17"/>
      <c r="H3348" s="40"/>
      <c r="I3348" s="65"/>
    </row>
    <row r="3349" spans="1:9" ht="29.5" customHeight="1" x14ac:dyDescent="0.35">
      <c r="A3349" s="16"/>
      <c r="B3349" s="17"/>
      <c r="C3349" s="17"/>
      <c r="D3349" s="17"/>
      <c r="E3349" s="17"/>
      <c r="F3349" s="17"/>
      <c r="G3349" s="17"/>
      <c r="H3349" s="40"/>
      <c r="I3349" s="65"/>
    </row>
    <row r="3350" spans="1:9" ht="29.5" customHeight="1" x14ac:dyDescent="0.35">
      <c r="A3350" s="16"/>
      <c r="B3350" s="17"/>
      <c r="C3350" s="17"/>
      <c r="D3350" s="17"/>
      <c r="E3350" s="17"/>
      <c r="F3350" s="17"/>
      <c r="G3350" s="17"/>
      <c r="H3350" s="40"/>
      <c r="I3350" s="65"/>
    </row>
    <row r="3351" spans="1:9" ht="29.5" customHeight="1" x14ac:dyDescent="0.35">
      <c r="A3351" s="16"/>
      <c r="B3351" s="17"/>
      <c r="C3351" s="17"/>
      <c r="D3351" s="17"/>
      <c r="E3351" s="17"/>
      <c r="F3351" s="17"/>
      <c r="G3351" s="17"/>
      <c r="H3351" s="40"/>
      <c r="I3351" s="65"/>
    </row>
    <row r="3352" spans="1:9" ht="29.5" customHeight="1" x14ac:dyDescent="0.35">
      <c r="A3352" s="16"/>
      <c r="B3352" s="17"/>
      <c r="C3352" s="17"/>
      <c r="D3352" s="17"/>
      <c r="E3352" s="17"/>
      <c r="F3352" s="17"/>
      <c r="G3352" s="17"/>
      <c r="H3352" s="40"/>
      <c r="I3352" s="65"/>
    </row>
    <row r="3353" spans="1:9" ht="29.5" customHeight="1" x14ac:dyDescent="0.35">
      <c r="A3353" s="16"/>
      <c r="B3353" s="17"/>
      <c r="C3353" s="17"/>
      <c r="D3353" s="17"/>
      <c r="E3353" s="17"/>
      <c r="F3353" s="17"/>
      <c r="G3353" s="17"/>
      <c r="H3353" s="40"/>
      <c r="I3353" s="65"/>
    </row>
    <row r="3354" spans="1:9" ht="29.5" customHeight="1" x14ac:dyDescent="0.35">
      <c r="A3354" s="16"/>
      <c r="B3354" s="17"/>
      <c r="C3354" s="17"/>
      <c r="D3354" s="17"/>
      <c r="E3354" s="17"/>
      <c r="F3354" s="17"/>
      <c r="G3354" s="17"/>
      <c r="H3354" s="40"/>
      <c r="I3354" s="65"/>
    </row>
    <row r="3355" spans="1:9" ht="29.5" customHeight="1" x14ac:dyDescent="0.35">
      <c r="A3355" s="16"/>
      <c r="B3355" s="17"/>
      <c r="C3355" s="17"/>
      <c r="D3355" s="17"/>
      <c r="E3355" s="17"/>
      <c r="F3355" s="17"/>
      <c r="G3355" s="17"/>
      <c r="H3355" s="40"/>
      <c r="I3355" s="65"/>
    </row>
    <row r="3356" spans="1:9" ht="29.5" customHeight="1" x14ac:dyDescent="0.35">
      <c r="A3356" s="16"/>
      <c r="B3356" s="17"/>
      <c r="C3356" s="17"/>
      <c r="D3356" s="17"/>
      <c r="E3356" s="17"/>
      <c r="F3356" s="17"/>
      <c r="G3356" s="17"/>
      <c r="H3356" s="40"/>
      <c r="I3356" s="65"/>
    </row>
    <row r="3357" spans="1:9" ht="29.5" customHeight="1" x14ac:dyDescent="0.35">
      <c r="A3357" s="16"/>
      <c r="B3357" s="17"/>
      <c r="C3357" s="17"/>
      <c r="D3357" s="17"/>
      <c r="E3357" s="17"/>
      <c r="F3357" s="17"/>
      <c r="G3357" s="17"/>
      <c r="H3357" s="40"/>
      <c r="I3357" s="65"/>
    </row>
    <row r="3358" spans="1:9" ht="29.5" customHeight="1" x14ac:dyDescent="0.35">
      <c r="A3358" s="16"/>
      <c r="B3358" s="17"/>
      <c r="C3358" s="17"/>
      <c r="D3358" s="17"/>
      <c r="E3358" s="17"/>
      <c r="F3358" s="17"/>
      <c r="G3358" s="17"/>
      <c r="H3358" s="40"/>
      <c r="I3358" s="65"/>
    </row>
    <row r="3359" spans="1:9" ht="29.5" customHeight="1" x14ac:dyDescent="0.35">
      <c r="A3359" s="16"/>
      <c r="B3359" s="17"/>
      <c r="C3359" s="17"/>
      <c r="D3359" s="17"/>
      <c r="E3359" s="17"/>
      <c r="F3359" s="17"/>
      <c r="G3359" s="17"/>
      <c r="H3359" s="40"/>
      <c r="I3359" s="65"/>
    </row>
    <row r="3360" spans="1:9" ht="29.5" customHeight="1" x14ac:dyDescent="0.35">
      <c r="A3360" s="16"/>
      <c r="B3360" s="17"/>
      <c r="C3360" s="17"/>
      <c r="D3360" s="17"/>
      <c r="E3360" s="17"/>
      <c r="F3360" s="17"/>
      <c r="G3360" s="17"/>
      <c r="H3360" s="40"/>
      <c r="I3360" s="65"/>
    </row>
    <row r="3361" spans="1:9" ht="29.5" customHeight="1" x14ac:dyDescent="0.35">
      <c r="A3361" s="16"/>
      <c r="B3361" s="17"/>
      <c r="C3361" s="17"/>
      <c r="D3361" s="17"/>
      <c r="E3361" s="17"/>
      <c r="F3361" s="17"/>
      <c r="G3361" s="17"/>
      <c r="H3361" s="40"/>
      <c r="I3361" s="65"/>
    </row>
    <row r="3362" spans="1:9" ht="29.5" customHeight="1" x14ac:dyDescent="0.35">
      <c r="A3362" s="16"/>
      <c r="B3362" s="17"/>
      <c r="C3362" s="17"/>
      <c r="D3362" s="17"/>
      <c r="E3362" s="17"/>
      <c r="F3362" s="17"/>
      <c r="G3362" s="17"/>
      <c r="H3362" s="40"/>
      <c r="I3362" s="65"/>
    </row>
    <row r="3363" spans="1:9" ht="29.5" customHeight="1" x14ac:dyDescent="0.35">
      <c r="A3363" s="16"/>
      <c r="B3363" s="17"/>
      <c r="C3363" s="17"/>
      <c r="D3363" s="17"/>
      <c r="E3363" s="17"/>
      <c r="F3363" s="17"/>
      <c r="G3363" s="17"/>
      <c r="H3363" s="40"/>
      <c r="I3363" s="65"/>
    </row>
    <row r="3364" spans="1:9" ht="29.5" customHeight="1" x14ac:dyDescent="0.35">
      <c r="A3364" s="16"/>
      <c r="B3364" s="17"/>
      <c r="C3364" s="17"/>
      <c r="D3364" s="17"/>
      <c r="E3364" s="17"/>
      <c r="F3364" s="17"/>
      <c r="G3364" s="17"/>
      <c r="H3364" s="40"/>
      <c r="I3364" s="65"/>
    </row>
    <row r="3365" spans="1:9" ht="29.5" customHeight="1" x14ac:dyDescent="0.35">
      <c r="A3365" s="16"/>
      <c r="B3365" s="17"/>
      <c r="C3365" s="17"/>
      <c r="D3365" s="17"/>
      <c r="E3365" s="17"/>
      <c r="F3365" s="17"/>
      <c r="G3365" s="17"/>
      <c r="H3365" s="40"/>
      <c r="I3365" s="65"/>
    </row>
    <row r="3366" spans="1:9" ht="29.5" customHeight="1" x14ac:dyDescent="0.35">
      <c r="A3366" s="16"/>
      <c r="B3366" s="17"/>
      <c r="C3366" s="17"/>
      <c r="D3366" s="17"/>
      <c r="E3366" s="17"/>
      <c r="F3366" s="17"/>
      <c r="G3366" s="17"/>
      <c r="H3366" s="40"/>
      <c r="I3366" s="65"/>
    </row>
    <row r="3367" spans="1:9" ht="29.5" customHeight="1" x14ac:dyDescent="0.35">
      <c r="A3367" s="16"/>
      <c r="B3367" s="17"/>
      <c r="C3367" s="17"/>
      <c r="D3367" s="17"/>
      <c r="E3367" s="17"/>
      <c r="F3367" s="17"/>
      <c r="G3367" s="17"/>
      <c r="H3367" s="40"/>
      <c r="I3367" s="65"/>
    </row>
    <row r="3368" spans="1:9" ht="29.5" customHeight="1" x14ac:dyDescent="0.35">
      <c r="A3368" s="16"/>
      <c r="B3368" s="17"/>
      <c r="C3368" s="17"/>
      <c r="D3368" s="17"/>
      <c r="E3368" s="17"/>
      <c r="F3368" s="17"/>
      <c r="G3368" s="17"/>
      <c r="H3368" s="40"/>
      <c r="I3368" s="65"/>
    </row>
    <row r="3369" spans="1:9" ht="29.5" customHeight="1" x14ac:dyDescent="0.35">
      <c r="A3369" s="16"/>
      <c r="B3369" s="17"/>
      <c r="C3369" s="17"/>
      <c r="D3369" s="17"/>
      <c r="E3369" s="17"/>
      <c r="F3369" s="17"/>
      <c r="G3369" s="17"/>
      <c r="H3369" s="40"/>
      <c r="I3369" s="65"/>
    </row>
    <row r="3370" spans="1:9" ht="29.5" customHeight="1" x14ac:dyDescent="0.35">
      <c r="A3370" s="16"/>
      <c r="B3370" s="17"/>
      <c r="C3370" s="17"/>
      <c r="D3370" s="17"/>
      <c r="E3370" s="17"/>
      <c r="F3370" s="17"/>
      <c r="G3370" s="17"/>
      <c r="H3370" s="40"/>
      <c r="I3370" s="65"/>
    </row>
    <row r="3371" spans="1:9" ht="29.5" customHeight="1" x14ac:dyDescent="0.35">
      <c r="A3371" s="16"/>
      <c r="B3371" s="17"/>
      <c r="C3371" s="17"/>
      <c r="D3371" s="17"/>
      <c r="E3371" s="17"/>
      <c r="F3371" s="17"/>
      <c r="G3371" s="17"/>
      <c r="H3371" s="40"/>
      <c r="I3371" s="65"/>
    </row>
    <row r="3372" spans="1:9" ht="29.5" customHeight="1" x14ac:dyDescent="0.35">
      <c r="A3372" s="16"/>
      <c r="B3372" s="17"/>
      <c r="C3372" s="17"/>
      <c r="D3372" s="17"/>
      <c r="E3372" s="17"/>
      <c r="F3372" s="17"/>
      <c r="G3372" s="17"/>
      <c r="H3372" s="40"/>
      <c r="I3372" s="65"/>
    </row>
    <row r="3373" spans="1:9" ht="29.5" customHeight="1" x14ac:dyDescent="0.35">
      <c r="A3373" s="16"/>
      <c r="B3373" s="17"/>
      <c r="C3373" s="17"/>
      <c r="D3373" s="17"/>
      <c r="E3373" s="17"/>
      <c r="F3373" s="17"/>
      <c r="G3373" s="17"/>
      <c r="H3373" s="40"/>
      <c r="I3373" s="65"/>
    </row>
    <row r="3374" spans="1:9" ht="29.5" customHeight="1" x14ac:dyDescent="0.35">
      <c r="A3374" s="16"/>
      <c r="B3374" s="17"/>
      <c r="C3374" s="17"/>
      <c r="D3374" s="17"/>
      <c r="E3374" s="17"/>
      <c r="F3374" s="17"/>
      <c r="G3374" s="17"/>
      <c r="H3374" s="40"/>
      <c r="I3374" s="65"/>
    </row>
    <row r="3375" spans="1:9" ht="29.5" customHeight="1" x14ac:dyDescent="0.35">
      <c r="A3375" s="16"/>
      <c r="B3375" s="17"/>
      <c r="C3375" s="17"/>
      <c r="D3375" s="17"/>
      <c r="E3375" s="17"/>
      <c r="F3375" s="17"/>
      <c r="G3375" s="17"/>
      <c r="H3375" s="40"/>
      <c r="I3375" s="65"/>
    </row>
    <row r="3376" spans="1:9" ht="29.5" customHeight="1" x14ac:dyDescent="0.35">
      <c r="A3376" s="16"/>
      <c r="B3376" s="17"/>
      <c r="C3376" s="17"/>
      <c r="D3376" s="17"/>
      <c r="E3376" s="17"/>
      <c r="F3376" s="17"/>
      <c r="G3376" s="17"/>
      <c r="H3376" s="40"/>
      <c r="I3376" s="65"/>
    </row>
    <row r="3377" spans="1:9" ht="29.5" customHeight="1" x14ac:dyDescent="0.35">
      <c r="A3377" s="16"/>
      <c r="B3377" s="17"/>
      <c r="C3377" s="17"/>
      <c r="D3377" s="17"/>
      <c r="E3377" s="17"/>
      <c r="F3377" s="17"/>
      <c r="G3377" s="17"/>
      <c r="H3377" s="40"/>
      <c r="I3377" s="65"/>
    </row>
    <row r="3378" spans="1:9" ht="29.5" customHeight="1" x14ac:dyDescent="0.35">
      <c r="A3378" s="16"/>
      <c r="B3378" s="17"/>
      <c r="C3378" s="17"/>
      <c r="D3378" s="17"/>
      <c r="E3378" s="17"/>
      <c r="F3378" s="17"/>
      <c r="G3378" s="17"/>
      <c r="H3378" s="40"/>
      <c r="I3378" s="65"/>
    </row>
    <row r="3379" spans="1:9" ht="29.5" customHeight="1" x14ac:dyDescent="0.35">
      <c r="A3379" s="16"/>
      <c r="B3379" s="17"/>
      <c r="C3379" s="17"/>
      <c r="D3379" s="17"/>
      <c r="E3379" s="17"/>
      <c r="F3379" s="17"/>
      <c r="G3379" s="17"/>
      <c r="H3379" s="40"/>
      <c r="I3379" s="65"/>
    </row>
    <row r="3380" spans="1:9" ht="29.5" customHeight="1" x14ac:dyDescent="0.35">
      <c r="A3380" s="16"/>
      <c r="B3380" s="17"/>
      <c r="C3380" s="17"/>
      <c r="D3380" s="17"/>
      <c r="E3380" s="17"/>
      <c r="F3380" s="17"/>
      <c r="G3380" s="17"/>
      <c r="H3380" s="40"/>
      <c r="I3380" s="65"/>
    </row>
    <row r="3381" spans="1:9" ht="29.5" customHeight="1" x14ac:dyDescent="0.35">
      <c r="A3381" s="16"/>
      <c r="B3381" s="17"/>
      <c r="C3381" s="17"/>
      <c r="D3381" s="17"/>
      <c r="E3381" s="17"/>
      <c r="F3381" s="17"/>
      <c r="G3381" s="17"/>
      <c r="H3381" s="40"/>
      <c r="I3381" s="65"/>
    </row>
    <row r="3382" spans="1:9" ht="29.5" customHeight="1" x14ac:dyDescent="0.35">
      <c r="A3382" s="16"/>
      <c r="B3382" s="17"/>
      <c r="C3382" s="17"/>
      <c r="D3382" s="17"/>
      <c r="E3382" s="17"/>
      <c r="F3382" s="17"/>
      <c r="G3382" s="17"/>
      <c r="H3382" s="40"/>
      <c r="I3382" s="65"/>
    </row>
    <row r="3383" spans="1:9" ht="29.5" customHeight="1" x14ac:dyDescent="0.35">
      <c r="A3383" s="16"/>
      <c r="B3383" s="17"/>
      <c r="C3383" s="17"/>
      <c r="D3383" s="17"/>
      <c r="E3383" s="17"/>
      <c r="F3383" s="17"/>
      <c r="G3383" s="17"/>
      <c r="H3383" s="40"/>
      <c r="I3383" s="65"/>
    </row>
    <row r="3384" spans="1:9" ht="29.5" customHeight="1" x14ac:dyDescent="0.35">
      <c r="A3384" s="16"/>
      <c r="B3384" s="17"/>
      <c r="C3384" s="17"/>
      <c r="D3384" s="17"/>
      <c r="E3384" s="17"/>
      <c r="F3384" s="17"/>
      <c r="G3384" s="17"/>
      <c r="H3384" s="40"/>
      <c r="I3384" s="65"/>
    </row>
    <row r="3385" spans="1:9" ht="29.5" customHeight="1" x14ac:dyDescent="0.35">
      <c r="A3385" s="16"/>
      <c r="B3385" s="17"/>
      <c r="C3385" s="17"/>
      <c r="D3385" s="17"/>
      <c r="E3385" s="17"/>
      <c r="F3385" s="17"/>
      <c r="G3385" s="17"/>
      <c r="H3385" s="40"/>
      <c r="I3385" s="65"/>
    </row>
    <row r="3386" spans="1:9" ht="29.5" customHeight="1" x14ac:dyDescent="0.35">
      <c r="A3386" s="16"/>
      <c r="B3386" s="17"/>
      <c r="C3386" s="17"/>
      <c r="D3386" s="17"/>
      <c r="E3386" s="17"/>
      <c r="F3386" s="17"/>
      <c r="G3386" s="17"/>
      <c r="H3386" s="40"/>
      <c r="I3386" s="65"/>
    </row>
    <row r="3387" spans="1:9" ht="29.5" customHeight="1" x14ac:dyDescent="0.35">
      <c r="A3387" s="16"/>
      <c r="B3387" s="17"/>
      <c r="C3387" s="17"/>
      <c r="D3387" s="17"/>
      <c r="E3387" s="17"/>
      <c r="F3387" s="17"/>
      <c r="G3387" s="17"/>
      <c r="H3387" s="40"/>
      <c r="I3387" s="65"/>
    </row>
    <row r="3388" spans="1:9" ht="29.5" customHeight="1" x14ac:dyDescent="0.35">
      <c r="A3388" s="16"/>
      <c r="B3388" s="17"/>
      <c r="C3388" s="17"/>
      <c r="D3388" s="17"/>
      <c r="E3388" s="17"/>
      <c r="F3388" s="17"/>
      <c r="G3388" s="17"/>
      <c r="H3388" s="40"/>
      <c r="I3388" s="65"/>
    </row>
    <row r="3389" spans="1:9" ht="29.5" customHeight="1" x14ac:dyDescent="0.35">
      <c r="A3389" s="16"/>
      <c r="B3389" s="17"/>
      <c r="C3389" s="17"/>
      <c r="D3389" s="17"/>
      <c r="E3389" s="17"/>
      <c r="F3389" s="17"/>
      <c r="G3389" s="17"/>
      <c r="H3389" s="40"/>
      <c r="I3389" s="65"/>
    </row>
    <row r="3390" spans="1:9" ht="29.5" customHeight="1" x14ac:dyDescent="0.35">
      <c r="A3390" s="16"/>
      <c r="B3390" s="17"/>
      <c r="C3390" s="17"/>
      <c r="D3390" s="17"/>
      <c r="E3390" s="17"/>
      <c r="F3390" s="17"/>
      <c r="G3390" s="17"/>
      <c r="H3390" s="40"/>
      <c r="I3390" s="65"/>
    </row>
    <row r="3391" spans="1:9" ht="29.5" customHeight="1" x14ac:dyDescent="0.35">
      <c r="A3391" s="16"/>
      <c r="B3391" s="17"/>
      <c r="C3391" s="17"/>
      <c r="D3391" s="17"/>
      <c r="E3391" s="17"/>
      <c r="F3391" s="17"/>
      <c r="G3391" s="17"/>
      <c r="H3391" s="40"/>
      <c r="I3391" s="65"/>
    </row>
    <row r="3392" spans="1:9" ht="29.5" customHeight="1" x14ac:dyDescent="0.35">
      <c r="A3392" s="16"/>
      <c r="B3392" s="17"/>
      <c r="C3392" s="17"/>
      <c r="D3392" s="17"/>
      <c r="E3392" s="17"/>
      <c r="F3392" s="17"/>
      <c r="G3392" s="17"/>
      <c r="H3392" s="40"/>
      <c r="I3392" s="65"/>
    </row>
    <row r="3393" spans="1:9" ht="29.5" customHeight="1" x14ac:dyDescent="0.35">
      <c r="A3393" s="16"/>
      <c r="B3393" s="17"/>
      <c r="C3393" s="17"/>
      <c r="D3393" s="17"/>
      <c r="E3393" s="17"/>
      <c r="F3393" s="17"/>
      <c r="G3393" s="17"/>
      <c r="H3393" s="40"/>
      <c r="I3393" s="65"/>
    </row>
    <row r="3394" spans="1:9" ht="29.5" customHeight="1" x14ac:dyDescent="0.35">
      <c r="A3394" s="16"/>
      <c r="B3394" s="17"/>
      <c r="C3394" s="17"/>
      <c r="D3394" s="17"/>
      <c r="E3394" s="17"/>
      <c r="F3394" s="17"/>
      <c r="G3394" s="17"/>
      <c r="H3394" s="40"/>
      <c r="I3394" s="65"/>
    </row>
    <row r="3395" spans="1:9" ht="29.5" customHeight="1" x14ac:dyDescent="0.35">
      <c r="A3395" s="16"/>
      <c r="B3395" s="17"/>
      <c r="C3395" s="17"/>
      <c r="D3395" s="17"/>
      <c r="E3395" s="17"/>
      <c r="F3395" s="17"/>
      <c r="G3395" s="17"/>
      <c r="H3395" s="40"/>
      <c r="I3395" s="65"/>
    </row>
    <row r="3396" spans="1:9" ht="29.5" customHeight="1" x14ac:dyDescent="0.35">
      <c r="A3396" s="16"/>
      <c r="B3396" s="17"/>
      <c r="C3396" s="17"/>
      <c r="D3396" s="17"/>
      <c r="E3396" s="17"/>
      <c r="F3396" s="17"/>
      <c r="G3396" s="17"/>
      <c r="H3396" s="40"/>
      <c r="I3396" s="65"/>
    </row>
    <row r="3397" spans="1:9" ht="29.5" customHeight="1" x14ac:dyDescent="0.35">
      <c r="A3397" s="16"/>
      <c r="B3397" s="17"/>
      <c r="C3397" s="17"/>
      <c r="D3397" s="17"/>
      <c r="E3397" s="17"/>
      <c r="F3397" s="17"/>
      <c r="G3397" s="17"/>
      <c r="H3397" s="40"/>
      <c r="I3397" s="65"/>
    </row>
    <row r="3398" spans="1:9" ht="29.5" customHeight="1" x14ac:dyDescent="0.35">
      <c r="A3398" s="16"/>
      <c r="B3398" s="17"/>
      <c r="C3398" s="17"/>
      <c r="D3398" s="17"/>
      <c r="E3398" s="17"/>
      <c r="F3398" s="17"/>
      <c r="G3398" s="17"/>
      <c r="H3398" s="40"/>
      <c r="I3398" s="65"/>
    </row>
    <row r="3399" spans="1:9" ht="29.5" customHeight="1" x14ac:dyDescent="0.35">
      <c r="A3399" s="16"/>
      <c r="B3399" s="17"/>
      <c r="C3399" s="17"/>
      <c r="D3399" s="17"/>
      <c r="E3399" s="17"/>
      <c r="F3399" s="17"/>
      <c r="G3399" s="17"/>
      <c r="H3399" s="40"/>
      <c r="I3399" s="65"/>
    </row>
    <row r="3400" spans="1:9" ht="29.5" customHeight="1" x14ac:dyDescent="0.35">
      <c r="A3400" s="16"/>
      <c r="B3400" s="17"/>
      <c r="C3400" s="17"/>
      <c r="D3400" s="17"/>
      <c r="E3400" s="17"/>
      <c r="F3400" s="17"/>
      <c r="G3400" s="17"/>
      <c r="H3400" s="40"/>
      <c r="I3400" s="65"/>
    </row>
    <row r="3401" spans="1:9" ht="29.5" customHeight="1" x14ac:dyDescent="0.35">
      <c r="A3401" s="16"/>
      <c r="B3401" s="17"/>
      <c r="C3401" s="17"/>
      <c r="D3401" s="17"/>
      <c r="E3401" s="17"/>
      <c r="F3401" s="17"/>
      <c r="G3401" s="17"/>
      <c r="H3401" s="40"/>
      <c r="I3401" s="65"/>
    </row>
    <row r="3402" spans="1:9" ht="29.5" customHeight="1" x14ac:dyDescent="0.35">
      <c r="A3402" s="16"/>
      <c r="B3402" s="17"/>
      <c r="C3402" s="17"/>
      <c r="D3402" s="17"/>
      <c r="E3402" s="17"/>
      <c r="F3402" s="17"/>
      <c r="G3402" s="17"/>
      <c r="H3402" s="40"/>
      <c r="I3402" s="65"/>
    </row>
    <row r="3403" spans="1:9" ht="29.5" customHeight="1" x14ac:dyDescent="0.35">
      <c r="A3403" s="16"/>
      <c r="B3403" s="17"/>
      <c r="C3403" s="17"/>
      <c r="D3403" s="17"/>
      <c r="E3403" s="17"/>
      <c r="F3403" s="17"/>
      <c r="G3403" s="17"/>
      <c r="H3403" s="40"/>
      <c r="I3403" s="65"/>
    </row>
    <row r="3404" spans="1:9" ht="29.5" customHeight="1" x14ac:dyDescent="0.35">
      <c r="A3404" s="16"/>
      <c r="B3404" s="17"/>
      <c r="C3404" s="17"/>
      <c r="D3404" s="17"/>
      <c r="E3404" s="17"/>
      <c r="F3404" s="17"/>
      <c r="G3404" s="17"/>
      <c r="H3404" s="40"/>
      <c r="I3404" s="65"/>
    </row>
    <row r="3405" spans="1:9" ht="29.5" customHeight="1" x14ac:dyDescent="0.35">
      <c r="A3405" s="16"/>
      <c r="B3405" s="17"/>
      <c r="C3405" s="17"/>
      <c r="D3405" s="17"/>
      <c r="E3405" s="17"/>
      <c r="F3405" s="17"/>
      <c r="G3405" s="17"/>
      <c r="H3405" s="40"/>
      <c r="I3405" s="65"/>
    </row>
    <row r="3406" spans="1:9" ht="29.5" customHeight="1" x14ac:dyDescent="0.35">
      <c r="A3406" s="16"/>
      <c r="B3406" s="17"/>
      <c r="C3406" s="17"/>
      <c r="D3406" s="17"/>
      <c r="E3406" s="17"/>
      <c r="F3406" s="17"/>
      <c r="G3406" s="17"/>
      <c r="H3406" s="40"/>
      <c r="I3406" s="65"/>
    </row>
    <row r="3407" spans="1:9" ht="29.5" customHeight="1" x14ac:dyDescent="0.35">
      <c r="A3407" s="16"/>
      <c r="B3407" s="17"/>
      <c r="C3407" s="17"/>
      <c r="D3407" s="17"/>
      <c r="E3407" s="17"/>
      <c r="F3407" s="17"/>
      <c r="G3407" s="17"/>
      <c r="H3407" s="40"/>
      <c r="I3407" s="65"/>
    </row>
    <row r="3408" spans="1:9" ht="29.5" customHeight="1" x14ac:dyDescent="0.35">
      <c r="A3408" s="16"/>
      <c r="B3408" s="17"/>
      <c r="C3408" s="17"/>
      <c r="D3408" s="17"/>
      <c r="E3408" s="17"/>
      <c r="F3408" s="17"/>
      <c r="G3408" s="17"/>
      <c r="H3408" s="40"/>
      <c r="I3408" s="65"/>
    </row>
    <row r="3409" spans="1:9" ht="29.5" customHeight="1" x14ac:dyDescent="0.35">
      <c r="A3409" s="16"/>
      <c r="B3409" s="17"/>
      <c r="C3409" s="17"/>
      <c r="D3409" s="17"/>
      <c r="E3409" s="17"/>
      <c r="F3409" s="17"/>
      <c r="G3409" s="17"/>
      <c r="H3409" s="40"/>
      <c r="I3409" s="65"/>
    </row>
    <row r="3410" spans="1:9" ht="29.5" customHeight="1" x14ac:dyDescent="0.35">
      <c r="A3410" s="16"/>
      <c r="B3410" s="17"/>
      <c r="C3410" s="17"/>
      <c r="D3410" s="17"/>
      <c r="E3410" s="17"/>
      <c r="F3410" s="17"/>
      <c r="G3410" s="17"/>
      <c r="H3410" s="40"/>
      <c r="I3410" s="65"/>
    </row>
    <row r="3411" spans="1:9" ht="29.5" customHeight="1" x14ac:dyDescent="0.35">
      <c r="A3411" s="16"/>
      <c r="B3411" s="17"/>
      <c r="C3411" s="17"/>
      <c r="D3411" s="17"/>
      <c r="E3411" s="17"/>
      <c r="F3411" s="17"/>
      <c r="G3411" s="17"/>
      <c r="H3411" s="40"/>
      <c r="I3411" s="65"/>
    </row>
    <row r="3412" spans="1:9" ht="29.5" customHeight="1" x14ac:dyDescent="0.35">
      <c r="A3412" s="16"/>
      <c r="B3412" s="17"/>
      <c r="C3412" s="17"/>
      <c r="D3412" s="17"/>
      <c r="E3412" s="17"/>
      <c r="F3412" s="17"/>
      <c r="G3412" s="17"/>
      <c r="H3412" s="40"/>
      <c r="I3412" s="65"/>
    </row>
    <row r="3413" spans="1:9" ht="29.5" customHeight="1" x14ac:dyDescent="0.35">
      <c r="A3413" s="16"/>
      <c r="B3413" s="17"/>
      <c r="C3413" s="17"/>
      <c r="D3413" s="17"/>
      <c r="E3413" s="17"/>
      <c r="F3413" s="17"/>
      <c r="G3413" s="17"/>
      <c r="H3413" s="40"/>
      <c r="I3413" s="65"/>
    </row>
    <row r="3414" spans="1:9" ht="29.5" customHeight="1" x14ac:dyDescent="0.35">
      <c r="A3414" s="16"/>
      <c r="B3414" s="17"/>
      <c r="C3414" s="17"/>
      <c r="D3414" s="17"/>
      <c r="E3414" s="17"/>
      <c r="F3414" s="17"/>
      <c r="G3414" s="17"/>
      <c r="H3414" s="40"/>
      <c r="I3414" s="65"/>
    </row>
    <row r="3415" spans="1:9" ht="29.5" customHeight="1" x14ac:dyDescent="0.35">
      <c r="A3415" s="16"/>
      <c r="B3415" s="17"/>
      <c r="C3415" s="17"/>
      <c r="D3415" s="17"/>
      <c r="E3415" s="17"/>
      <c r="F3415" s="17"/>
      <c r="G3415" s="17"/>
      <c r="H3415" s="40"/>
      <c r="I3415" s="65"/>
    </row>
    <row r="3416" spans="1:9" ht="29.5" customHeight="1" x14ac:dyDescent="0.35">
      <c r="A3416" s="16"/>
      <c r="B3416" s="17"/>
      <c r="C3416" s="17"/>
      <c r="D3416" s="17"/>
      <c r="E3416" s="17"/>
      <c r="F3416" s="17"/>
      <c r="G3416" s="17"/>
      <c r="H3416" s="40"/>
      <c r="I3416" s="65"/>
    </row>
    <row r="3417" spans="1:9" ht="29.5" customHeight="1" x14ac:dyDescent="0.35">
      <c r="A3417" s="16"/>
      <c r="B3417" s="17"/>
      <c r="C3417" s="17"/>
      <c r="D3417" s="17"/>
      <c r="E3417" s="17"/>
      <c r="F3417" s="17"/>
      <c r="G3417" s="17"/>
      <c r="H3417" s="40"/>
      <c r="I3417" s="65"/>
    </row>
    <row r="3418" spans="1:9" ht="29.5" customHeight="1" x14ac:dyDescent="0.35">
      <c r="A3418" s="16"/>
      <c r="B3418" s="17"/>
      <c r="C3418" s="17"/>
      <c r="D3418" s="17"/>
      <c r="E3418" s="17"/>
      <c r="F3418" s="17"/>
      <c r="G3418" s="17"/>
      <c r="H3418" s="40"/>
      <c r="I3418" s="65"/>
    </row>
    <row r="3419" spans="1:9" ht="29.5" customHeight="1" x14ac:dyDescent="0.35">
      <c r="A3419" s="16"/>
      <c r="B3419" s="17"/>
      <c r="C3419" s="17"/>
      <c r="D3419" s="17"/>
      <c r="E3419" s="17"/>
      <c r="F3419" s="17"/>
      <c r="G3419" s="17"/>
      <c r="H3419" s="40"/>
      <c r="I3419" s="65"/>
    </row>
    <row r="3420" spans="1:9" ht="29.5" customHeight="1" x14ac:dyDescent="0.35">
      <c r="A3420" s="16"/>
      <c r="B3420" s="17"/>
      <c r="C3420" s="17"/>
      <c r="D3420" s="17"/>
      <c r="E3420" s="17"/>
      <c r="F3420" s="17"/>
      <c r="G3420" s="17"/>
      <c r="H3420" s="40"/>
      <c r="I3420" s="65"/>
    </row>
    <row r="3421" spans="1:9" ht="29.5" customHeight="1" x14ac:dyDescent="0.35">
      <c r="A3421" s="16"/>
      <c r="B3421" s="17"/>
      <c r="C3421" s="17"/>
      <c r="D3421" s="17"/>
      <c r="E3421" s="17"/>
      <c r="F3421" s="17"/>
      <c r="G3421" s="17"/>
      <c r="H3421" s="40"/>
      <c r="I3421" s="65"/>
    </row>
    <row r="3422" spans="1:9" ht="29.5" customHeight="1" x14ac:dyDescent="0.35">
      <c r="A3422" s="16"/>
      <c r="B3422" s="17"/>
      <c r="C3422" s="17"/>
      <c r="D3422" s="17"/>
      <c r="E3422" s="17"/>
      <c r="F3422" s="17"/>
      <c r="G3422" s="17"/>
      <c r="H3422" s="40"/>
      <c r="I3422" s="65"/>
    </row>
    <row r="3423" spans="1:9" ht="29.5" customHeight="1" x14ac:dyDescent="0.35">
      <c r="A3423" s="16"/>
      <c r="B3423" s="17"/>
      <c r="C3423" s="17"/>
      <c r="D3423" s="17"/>
      <c r="E3423" s="17"/>
      <c r="F3423" s="17"/>
      <c r="G3423" s="17"/>
      <c r="H3423" s="40"/>
      <c r="I3423" s="65"/>
    </row>
    <row r="3424" spans="1:9" ht="29.5" customHeight="1" x14ac:dyDescent="0.35">
      <c r="A3424" s="16"/>
      <c r="B3424" s="17"/>
      <c r="C3424" s="17"/>
      <c r="D3424" s="17"/>
      <c r="E3424" s="17"/>
      <c r="F3424" s="17"/>
      <c r="G3424" s="17"/>
      <c r="H3424" s="40"/>
      <c r="I3424" s="65"/>
    </row>
    <row r="3425" spans="1:9" ht="29.5" customHeight="1" x14ac:dyDescent="0.35">
      <c r="A3425" s="16"/>
      <c r="B3425" s="17"/>
      <c r="C3425" s="17"/>
      <c r="D3425" s="17"/>
      <c r="E3425" s="17"/>
      <c r="F3425" s="17"/>
      <c r="G3425" s="17"/>
      <c r="H3425" s="40"/>
      <c r="I3425" s="65"/>
    </row>
    <row r="3426" spans="1:9" ht="29.5" customHeight="1" x14ac:dyDescent="0.35">
      <c r="A3426" s="16"/>
      <c r="B3426" s="17"/>
      <c r="C3426" s="17"/>
      <c r="D3426" s="17"/>
      <c r="E3426" s="17"/>
      <c r="F3426" s="17"/>
      <c r="G3426" s="17"/>
      <c r="H3426" s="40"/>
      <c r="I3426" s="65"/>
    </row>
    <row r="3427" spans="1:9" ht="29.5" customHeight="1" x14ac:dyDescent="0.35">
      <c r="A3427" s="16"/>
      <c r="B3427" s="17"/>
      <c r="C3427" s="17"/>
      <c r="D3427" s="17"/>
      <c r="E3427" s="17"/>
      <c r="F3427" s="17"/>
      <c r="G3427" s="17"/>
      <c r="H3427" s="40"/>
      <c r="I3427" s="65"/>
    </row>
    <row r="3428" spans="1:9" ht="29.5" customHeight="1" x14ac:dyDescent="0.35">
      <c r="A3428" s="16"/>
      <c r="B3428" s="17"/>
      <c r="C3428" s="17"/>
      <c r="D3428" s="17"/>
      <c r="E3428" s="17"/>
      <c r="F3428" s="17"/>
      <c r="G3428" s="17"/>
      <c r="H3428" s="40"/>
      <c r="I3428" s="65"/>
    </row>
    <row r="3429" spans="1:9" ht="29.5" customHeight="1" x14ac:dyDescent="0.35">
      <c r="A3429" s="16"/>
      <c r="B3429" s="17"/>
      <c r="C3429" s="17"/>
      <c r="D3429" s="17"/>
      <c r="E3429" s="17"/>
      <c r="F3429" s="17"/>
      <c r="G3429" s="17"/>
      <c r="H3429" s="40"/>
      <c r="I3429" s="65"/>
    </row>
    <row r="3430" spans="1:9" ht="29.5" customHeight="1" x14ac:dyDescent="0.35">
      <c r="A3430" s="16"/>
      <c r="B3430" s="17"/>
      <c r="C3430" s="17"/>
      <c r="D3430" s="17"/>
      <c r="E3430" s="17"/>
      <c r="F3430" s="17"/>
      <c r="G3430" s="17"/>
      <c r="H3430" s="40"/>
      <c r="I3430" s="65"/>
    </row>
    <row r="3431" spans="1:9" ht="29.5" customHeight="1" x14ac:dyDescent="0.35">
      <c r="A3431" s="16"/>
      <c r="B3431" s="17"/>
      <c r="C3431" s="17"/>
      <c r="D3431" s="17"/>
      <c r="E3431" s="17"/>
      <c r="F3431" s="17"/>
      <c r="G3431" s="17"/>
      <c r="H3431" s="40"/>
      <c r="I3431" s="65"/>
    </row>
    <row r="3432" spans="1:9" ht="29.5" customHeight="1" x14ac:dyDescent="0.35">
      <c r="A3432" s="16"/>
      <c r="B3432" s="17"/>
      <c r="C3432" s="17"/>
      <c r="D3432" s="17"/>
      <c r="E3432" s="17"/>
      <c r="F3432" s="17"/>
      <c r="G3432" s="17"/>
      <c r="H3432" s="40"/>
      <c r="I3432" s="65"/>
    </row>
    <row r="3433" spans="1:9" ht="29.5" customHeight="1" x14ac:dyDescent="0.35">
      <c r="A3433" s="16"/>
      <c r="B3433" s="17"/>
      <c r="C3433" s="17"/>
      <c r="D3433" s="17"/>
      <c r="E3433" s="17"/>
      <c r="F3433" s="17"/>
      <c r="G3433" s="17"/>
      <c r="H3433" s="40"/>
      <c r="I3433" s="65"/>
    </row>
    <row r="3434" spans="1:9" ht="29.5" customHeight="1" x14ac:dyDescent="0.35">
      <c r="A3434" s="16"/>
      <c r="B3434" s="17"/>
      <c r="C3434" s="17"/>
      <c r="D3434" s="17"/>
      <c r="E3434" s="17"/>
      <c r="F3434" s="17"/>
      <c r="G3434" s="17"/>
      <c r="H3434" s="40"/>
      <c r="I3434" s="65"/>
    </row>
    <row r="3435" spans="1:9" ht="29.5" customHeight="1" x14ac:dyDescent="0.35">
      <c r="A3435" s="16"/>
      <c r="B3435" s="17"/>
      <c r="C3435" s="17"/>
      <c r="D3435" s="17"/>
      <c r="E3435" s="17"/>
      <c r="F3435" s="17"/>
      <c r="G3435" s="17"/>
      <c r="H3435" s="40"/>
      <c r="I3435" s="65"/>
    </row>
    <row r="3436" spans="1:9" ht="29.5" customHeight="1" x14ac:dyDescent="0.35">
      <c r="A3436" s="16"/>
      <c r="B3436" s="17"/>
      <c r="C3436" s="17"/>
      <c r="D3436" s="17"/>
      <c r="E3436" s="17"/>
      <c r="F3436" s="17"/>
      <c r="G3436" s="17"/>
      <c r="H3436" s="40"/>
      <c r="I3436" s="65"/>
    </row>
    <row r="3437" spans="1:9" ht="29.5" customHeight="1" x14ac:dyDescent="0.35">
      <c r="A3437" s="16"/>
      <c r="B3437" s="17"/>
      <c r="C3437" s="17"/>
      <c r="D3437" s="17"/>
      <c r="E3437" s="17"/>
      <c r="F3437" s="17"/>
      <c r="G3437" s="17"/>
      <c r="H3437" s="40"/>
      <c r="I3437" s="65"/>
    </row>
    <row r="3438" spans="1:9" ht="29.5" customHeight="1" x14ac:dyDescent="0.35">
      <c r="A3438" s="16"/>
      <c r="B3438" s="17"/>
      <c r="C3438" s="17"/>
      <c r="D3438" s="17"/>
      <c r="E3438" s="17"/>
      <c r="F3438" s="17"/>
      <c r="G3438" s="17"/>
      <c r="H3438" s="40"/>
      <c r="I3438" s="65"/>
    </row>
    <row r="3439" spans="1:9" ht="29.5" customHeight="1" x14ac:dyDescent="0.35">
      <c r="A3439" s="16"/>
      <c r="B3439" s="17"/>
      <c r="C3439" s="17"/>
      <c r="D3439" s="17"/>
      <c r="E3439" s="17"/>
      <c r="F3439" s="17"/>
      <c r="G3439" s="17"/>
      <c r="H3439" s="40"/>
      <c r="I3439" s="65"/>
    </row>
    <row r="3440" spans="1:9" ht="29.5" customHeight="1" x14ac:dyDescent="0.35">
      <c r="A3440" s="16"/>
      <c r="B3440" s="17"/>
      <c r="C3440" s="17"/>
      <c r="D3440" s="17"/>
      <c r="E3440" s="17"/>
      <c r="F3440" s="17"/>
      <c r="G3440" s="17"/>
      <c r="H3440" s="40"/>
      <c r="I3440" s="65"/>
    </row>
    <row r="3441" spans="1:9" ht="29.5" customHeight="1" x14ac:dyDescent="0.35">
      <c r="A3441" s="16"/>
      <c r="B3441" s="17"/>
      <c r="C3441" s="17"/>
      <c r="D3441" s="17"/>
      <c r="E3441" s="17"/>
      <c r="F3441" s="17"/>
      <c r="G3441" s="17"/>
      <c r="H3441" s="40"/>
      <c r="I3441" s="65"/>
    </row>
    <row r="3442" spans="1:9" ht="29.5" customHeight="1" x14ac:dyDescent="0.35">
      <c r="A3442" s="16"/>
      <c r="B3442" s="17"/>
      <c r="C3442" s="17"/>
      <c r="D3442" s="17"/>
      <c r="E3442" s="17"/>
      <c r="F3442" s="17"/>
      <c r="G3442" s="17"/>
      <c r="H3442" s="40"/>
      <c r="I3442" s="65"/>
    </row>
    <row r="3443" spans="1:9" ht="29.5" customHeight="1" x14ac:dyDescent="0.35">
      <c r="A3443" s="16"/>
      <c r="B3443" s="17"/>
      <c r="C3443" s="17"/>
      <c r="D3443" s="17"/>
      <c r="E3443" s="17"/>
      <c r="F3443" s="17"/>
      <c r="G3443" s="17"/>
      <c r="H3443" s="40"/>
      <c r="I3443" s="65"/>
    </row>
    <row r="3444" spans="1:9" ht="29.5" customHeight="1" x14ac:dyDescent="0.35">
      <c r="A3444" s="16"/>
      <c r="B3444" s="17"/>
      <c r="C3444" s="17"/>
      <c r="D3444" s="17"/>
      <c r="E3444" s="17"/>
      <c r="F3444" s="17"/>
      <c r="G3444" s="17"/>
      <c r="H3444" s="40"/>
      <c r="I3444" s="65"/>
    </row>
    <row r="3445" spans="1:9" ht="29.5" customHeight="1" x14ac:dyDescent="0.35">
      <c r="A3445" s="16"/>
      <c r="B3445" s="17"/>
      <c r="C3445" s="17"/>
      <c r="D3445" s="17"/>
      <c r="E3445" s="17"/>
      <c r="F3445" s="17"/>
      <c r="G3445" s="17"/>
      <c r="H3445" s="40"/>
      <c r="I3445" s="65"/>
    </row>
    <row r="3446" spans="1:9" ht="29.5" customHeight="1" x14ac:dyDescent="0.35">
      <c r="A3446" s="16"/>
      <c r="B3446" s="17"/>
      <c r="C3446" s="17"/>
      <c r="D3446" s="17"/>
      <c r="E3446" s="17"/>
      <c r="F3446" s="17"/>
      <c r="G3446" s="17"/>
      <c r="H3446" s="40"/>
      <c r="I3446" s="65"/>
    </row>
    <row r="3447" spans="1:9" ht="29.5" customHeight="1" x14ac:dyDescent="0.35">
      <c r="A3447" s="16"/>
      <c r="B3447" s="17"/>
      <c r="C3447" s="17"/>
      <c r="D3447" s="17"/>
      <c r="E3447" s="17"/>
      <c r="F3447" s="17"/>
      <c r="G3447" s="17"/>
      <c r="H3447" s="40"/>
      <c r="I3447" s="65"/>
    </row>
    <row r="3448" spans="1:9" ht="29.5" customHeight="1" x14ac:dyDescent="0.35">
      <c r="A3448" s="16"/>
      <c r="B3448" s="17"/>
      <c r="C3448" s="17"/>
      <c r="D3448" s="17"/>
      <c r="E3448" s="17"/>
      <c r="F3448" s="17"/>
      <c r="G3448" s="17"/>
      <c r="H3448" s="40"/>
      <c r="I3448" s="65"/>
    </row>
    <row r="3449" spans="1:9" ht="29.5" customHeight="1" x14ac:dyDescent="0.35">
      <c r="A3449" s="16"/>
      <c r="B3449" s="17"/>
      <c r="C3449" s="17"/>
      <c r="D3449" s="17"/>
      <c r="E3449" s="17"/>
      <c r="F3449" s="17"/>
      <c r="G3449" s="17"/>
      <c r="H3449" s="40"/>
      <c r="I3449" s="65"/>
    </row>
    <row r="3450" spans="1:9" ht="29.5" customHeight="1" x14ac:dyDescent="0.35">
      <c r="A3450" s="16"/>
      <c r="B3450" s="17"/>
      <c r="C3450" s="17"/>
      <c r="D3450" s="17"/>
      <c r="E3450" s="17"/>
      <c r="F3450" s="17"/>
      <c r="G3450" s="17"/>
      <c r="H3450" s="40"/>
      <c r="I3450" s="65"/>
    </row>
    <row r="3451" spans="1:9" ht="29.5" customHeight="1" x14ac:dyDescent="0.35">
      <c r="A3451" s="16"/>
      <c r="B3451" s="17"/>
      <c r="C3451" s="17"/>
      <c r="D3451" s="17"/>
      <c r="E3451" s="17"/>
      <c r="F3451" s="17"/>
      <c r="G3451" s="17"/>
      <c r="H3451" s="40"/>
      <c r="I3451" s="65"/>
    </row>
    <row r="3452" spans="1:9" ht="29.5" customHeight="1" x14ac:dyDescent="0.35">
      <c r="A3452" s="16"/>
      <c r="B3452" s="17"/>
      <c r="C3452" s="17"/>
      <c r="D3452" s="17"/>
      <c r="E3452" s="17"/>
      <c r="F3452" s="17"/>
      <c r="G3452" s="17"/>
      <c r="H3452" s="40"/>
      <c r="I3452" s="65"/>
    </row>
    <row r="3453" spans="1:9" ht="29.5" customHeight="1" x14ac:dyDescent="0.35">
      <c r="A3453" s="16"/>
      <c r="B3453" s="17"/>
      <c r="C3453" s="17"/>
      <c r="D3453" s="17"/>
      <c r="E3453" s="17"/>
      <c r="F3453" s="17"/>
      <c r="G3453" s="17"/>
      <c r="H3453" s="40"/>
      <c r="I3453" s="65"/>
    </row>
    <row r="3454" spans="1:9" ht="29.5" customHeight="1" x14ac:dyDescent="0.35">
      <c r="A3454" s="16"/>
      <c r="B3454" s="17"/>
      <c r="C3454" s="17"/>
      <c r="D3454" s="17"/>
      <c r="E3454" s="17"/>
      <c r="F3454" s="17"/>
      <c r="G3454" s="17"/>
      <c r="H3454" s="40"/>
      <c r="I3454" s="65"/>
    </row>
    <row r="3455" spans="1:9" ht="29.5" customHeight="1" x14ac:dyDescent="0.35">
      <c r="A3455" s="16"/>
      <c r="B3455" s="17"/>
      <c r="C3455" s="17"/>
      <c r="D3455" s="17"/>
      <c r="E3455" s="17"/>
      <c r="F3455" s="17"/>
      <c r="G3455" s="17"/>
      <c r="H3455" s="40"/>
      <c r="I3455" s="65"/>
    </row>
    <row r="3456" spans="1:9" ht="29.5" customHeight="1" x14ac:dyDescent="0.35">
      <c r="A3456" s="16"/>
      <c r="B3456" s="17"/>
      <c r="C3456" s="17"/>
      <c r="D3456" s="17"/>
      <c r="E3456" s="17"/>
      <c r="F3456" s="17"/>
      <c r="G3456" s="17"/>
      <c r="H3456" s="40"/>
      <c r="I3456" s="65"/>
    </row>
    <row r="3457" spans="1:9" ht="29.5" customHeight="1" x14ac:dyDescent="0.35">
      <c r="A3457" s="16"/>
      <c r="B3457" s="17"/>
      <c r="C3457" s="17"/>
      <c r="D3457" s="17"/>
      <c r="E3457" s="17"/>
      <c r="F3457" s="17"/>
      <c r="G3457" s="17"/>
      <c r="H3457" s="40"/>
      <c r="I3457" s="65"/>
    </row>
    <row r="3458" spans="1:9" ht="29.5" customHeight="1" x14ac:dyDescent="0.35">
      <c r="A3458" s="16"/>
      <c r="B3458" s="17"/>
      <c r="C3458" s="17"/>
      <c r="D3458" s="17"/>
      <c r="E3458" s="17"/>
      <c r="F3458" s="17"/>
      <c r="G3458" s="17"/>
      <c r="H3458" s="40"/>
      <c r="I3458" s="65"/>
    </row>
    <row r="3459" spans="1:9" ht="29.5" customHeight="1" x14ac:dyDescent="0.35">
      <c r="A3459" s="16"/>
      <c r="B3459" s="17"/>
      <c r="C3459" s="17"/>
      <c r="D3459" s="17"/>
      <c r="E3459" s="17"/>
      <c r="F3459" s="17"/>
      <c r="G3459" s="17"/>
      <c r="H3459" s="40"/>
      <c r="I3459" s="65"/>
    </row>
    <row r="3460" spans="1:9" ht="29.5" customHeight="1" x14ac:dyDescent="0.35">
      <c r="A3460" s="16"/>
      <c r="B3460" s="17"/>
      <c r="C3460" s="17"/>
      <c r="D3460" s="17"/>
      <c r="E3460" s="17"/>
      <c r="F3460" s="17"/>
      <c r="G3460" s="17"/>
      <c r="H3460" s="40"/>
      <c r="I3460" s="65"/>
    </row>
    <row r="3461" spans="1:9" ht="29.5" customHeight="1" x14ac:dyDescent="0.35">
      <c r="A3461" s="16"/>
      <c r="B3461" s="17"/>
      <c r="C3461" s="17"/>
      <c r="D3461" s="17"/>
      <c r="E3461" s="17"/>
      <c r="F3461" s="17"/>
      <c r="G3461" s="17"/>
      <c r="H3461" s="40"/>
      <c r="I3461" s="65"/>
    </row>
    <row r="3462" spans="1:9" ht="29.5" customHeight="1" x14ac:dyDescent="0.35">
      <c r="A3462" s="16"/>
      <c r="B3462" s="17"/>
      <c r="C3462" s="17"/>
      <c r="D3462" s="17"/>
      <c r="E3462" s="17"/>
      <c r="F3462" s="17"/>
      <c r="G3462" s="17"/>
      <c r="H3462" s="40"/>
      <c r="I3462" s="65"/>
    </row>
    <row r="3463" spans="1:9" ht="29.5" customHeight="1" x14ac:dyDescent="0.35">
      <c r="A3463" s="16"/>
      <c r="B3463" s="17"/>
      <c r="C3463" s="17"/>
      <c r="D3463" s="17"/>
      <c r="E3463" s="17"/>
      <c r="F3463" s="17"/>
      <c r="G3463" s="17"/>
      <c r="H3463" s="40"/>
      <c r="I3463" s="65"/>
    </row>
    <row r="3464" spans="1:9" ht="29.5" customHeight="1" x14ac:dyDescent="0.35">
      <c r="A3464" s="16"/>
      <c r="B3464" s="17"/>
      <c r="C3464" s="17"/>
      <c r="D3464" s="17"/>
      <c r="E3464" s="17"/>
      <c r="F3464" s="17"/>
      <c r="G3464" s="17"/>
      <c r="H3464" s="40"/>
      <c r="I3464" s="65"/>
    </row>
    <row r="3465" spans="1:9" ht="29.5" customHeight="1" x14ac:dyDescent="0.35">
      <c r="A3465" s="16"/>
      <c r="B3465" s="17"/>
      <c r="C3465" s="17"/>
      <c r="D3465" s="17"/>
      <c r="E3465" s="17"/>
      <c r="F3465" s="17"/>
      <c r="G3465" s="17"/>
      <c r="H3465" s="40"/>
      <c r="I3465" s="65"/>
    </row>
    <row r="3466" spans="1:9" ht="29.5" customHeight="1" x14ac:dyDescent="0.35">
      <c r="A3466" s="16"/>
      <c r="B3466" s="17"/>
      <c r="C3466" s="17"/>
      <c r="D3466" s="17"/>
      <c r="E3466" s="17"/>
      <c r="F3466" s="17"/>
      <c r="G3466" s="17"/>
      <c r="H3466" s="40"/>
      <c r="I3466" s="65"/>
    </row>
    <row r="3467" spans="1:9" ht="29.5" customHeight="1" x14ac:dyDescent="0.35">
      <c r="A3467" s="16"/>
      <c r="B3467" s="17"/>
      <c r="C3467" s="17"/>
      <c r="D3467" s="17"/>
      <c r="E3467" s="17"/>
      <c r="F3467" s="17"/>
      <c r="G3467" s="17"/>
      <c r="H3467" s="40"/>
      <c r="I3467" s="65"/>
    </row>
    <row r="3468" spans="1:9" ht="29.5" customHeight="1" x14ac:dyDescent="0.35">
      <c r="A3468" s="16"/>
      <c r="B3468" s="17"/>
      <c r="C3468" s="17"/>
      <c r="D3468" s="17"/>
      <c r="E3468" s="17"/>
      <c r="F3468" s="17"/>
      <c r="G3468" s="17"/>
      <c r="H3468" s="40"/>
      <c r="I3468" s="65"/>
    </row>
    <row r="3469" spans="1:9" ht="29.5" customHeight="1" x14ac:dyDescent="0.35">
      <c r="A3469" s="16"/>
      <c r="B3469" s="17"/>
      <c r="C3469" s="17"/>
      <c r="D3469" s="17"/>
      <c r="E3469" s="17"/>
      <c r="F3469" s="17"/>
      <c r="G3469" s="17"/>
      <c r="H3469" s="40"/>
      <c r="I3469" s="65"/>
    </row>
    <row r="3470" spans="1:9" ht="29.5" customHeight="1" x14ac:dyDescent="0.35">
      <c r="A3470" s="16"/>
      <c r="B3470" s="17"/>
      <c r="C3470" s="17"/>
      <c r="D3470" s="17"/>
      <c r="E3470" s="17"/>
      <c r="F3470" s="17"/>
      <c r="G3470" s="17"/>
      <c r="H3470" s="40"/>
      <c r="I3470" s="65"/>
    </row>
    <row r="3471" spans="1:9" ht="29.5" customHeight="1" x14ac:dyDescent="0.35">
      <c r="A3471" s="16"/>
      <c r="B3471" s="17"/>
      <c r="C3471" s="17"/>
      <c r="D3471" s="17"/>
      <c r="E3471" s="17"/>
      <c r="F3471" s="17"/>
      <c r="G3471" s="17"/>
      <c r="H3471" s="40"/>
      <c r="I3471" s="65"/>
    </row>
    <row r="3472" spans="1:9" ht="29.5" customHeight="1" x14ac:dyDescent="0.35">
      <c r="A3472" s="16"/>
      <c r="B3472" s="17"/>
      <c r="C3472" s="17"/>
      <c r="D3472" s="17"/>
      <c r="E3472" s="17"/>
      <c r="F3472" s="17"/>
      <c r="G3472" s="17"/>
      <c r="H3472" s="40"/>
      <c r="I3472" s="65"/>
    </row>
    <row r="3473" spans="1:9" ht="29.5" customHeight="1" x14ac:dyDescent="0.35">
      <c r="A3473" s="16"/>
      <c r="B3473" s="17"/>
      <c r="C3473" s="17"/>
      <c r="D3473" s="17"/>
      <c r="E3473" s="17"/>
      <c r="F3473" s="17"/>
      <c r="G3473" s="17"/>
      <c r="H3473" s="40"/>
      <c r="I3473" s="65"/>
    </row>
    <row r="3474" spans="1:9" ht="29.5" customHeight="1" x14ac:dyDescent="0.35">
      <c r="A3474" s="16"/>
      <c r="B3474" s="17"/>
      <c r="C3474" s="17"/>
      <c r="D3474" s="17"/>
      <c r="E3474" s="17"/>
      <c r="F3474" s="17"/>
      <c r="G3474" s="17"/>
      <c r="H3474" s="40"/>
      <c r="I3474" s="65"/>
    </row>
    <row r="3475" spans="1:9" ht="29.5" customHeight="1" x14ac:dyDescent="0.35">
      <c r="A3475" s="16"/>
      <c r="B3475" s="17"/>
      <c r="C3475" s="17"/>
      <c r="D3475" s="17"/>
      <c r="E3475" s="17"/>
      <c r="F3475" s="17"/>
      <c r="G3475" s="17"/>
      <c r="H3475" s="40"/>
      <c r="I3475" s="65"/>
    </row>
    <row r="3476" spans="1:9" ht="29.5" customHeight="1" x14ac:dyDescent="0.35">
      <c r="A3476" s="16"/>
      <c r="B3476" s="17"/>
      <c r="C3476" s="17"/>
      <c r="D3476" s="17"/>
      <c r="E3476" s="17"/>
      <c r="F3476" s="17"/>
      <c r="G3476" s="17"/>
      <c r="H3476" s="40"/>
      <c r="I3476" s="65"/>
    </row>
    <row r="3477" spans="1:9" ht="29.5" customHeight="1" x14ac:dyDescent="0.35">
      <c r="A3477" s="16"/>
      <c r="B3477" s="17"/>
      <c r="C3477" s="17"/>
      <c r="D3477" s="17"/>
      <c r="E3477" s="17"/>
      <c r="F3477" s="17"/>
      <c r="G3477" s="17"/>
      <c r="H3477" s="40"/>
      <c r="I3477" s="65"/>
    </row>
    <row r="3478" spans="1:9" ht="29.5" customHeight="1" x14ac:dyDescent="0.35">
      <c r="A3478" s="16"/>
      <c r="B3478" s="17"/>
      <c r="C3478" s="17"/>
      <c r="D3478" s="17"/>
      <c r="E3478" s="17"/>
      <c r="F3478" s="17"/>
      <c r="G3478" s="17"/>
      <c r="H3478" s="40"/>
      <c r="I3478" s="65"/>
    </row>
    <row r="3479" spans="1:9" ht="29.5" customHeight="1" x14ac:dyDescent="0.35">
      <c r="A3479" s="16"/>
      <c r="B3479" s="17"/>
      <c r="C3479" s="17"/>
      <c r="D3479" s="17"/>
      <c r="E3479" s="17"/>
      <c r="F3479" s="17"/>
      <c r="G3479" s="17"/>
      <c r="H3479" s="40"/>
      <c r="I3479" s="65"/>
    </row>
    <row r="3480" spans="1:9" ht="29.5" customHeight="1" x14ac:dyDescent="0.35">
      <c r="A3480" s="16"/>
      <c r="B3480" s="17"/>
      <c r="C3480" s="17"/>
      <c r="D3480" s="17"/>
      <c r="E3480" s="17"/>
      <c r="F3480" s="17"/>
      <c r="G3480" s="17"/>
      <c r="H3480" s="40"/>
      <c r="I3480" s="65"/>
    </row>
    <row r="3481" spans="1:9" ht="29.5" customHeight="1" x14ac:dyDescent="0.35">
      <c r="A3481" s="16"/>
      <c r="B3481" s="17"/>
      <c r="C3481" s="17"/>
      <c r="D3481" s="17"/>
      <c r="E3481" s="17"/>
      <c r="F3481" s="17"/>
      <c r="G3481" s="17"/>
      <c r="H3481" s="40"/>
      <c r="I3481" s="65"/>
    </row>
    <row r="3482" spans="1:9" ht="29.5" customHeight="1" x14ac:dyDescent="0.35">
      <c r="A3482" s="16"/>
      <c r="B3482" s="17"/>
      <c r="C3482" s="17"/>
      <c r="D3482" s="17"/>
      <c r="E3482" s="17"/>
      <c r="F3482" s="17"/>
      <c r="G3482" s="17"/>
      <c r="H3482" s="40"/>
      <c r="I3482" s="65"/>
    </row>
    <row r="3483" spans="1:9" ht="29.5" customHeight="1" x14ac:dyDescent="0.35">
      <c r="A3483" s="16"/>
      <c r="B3483" s="17"/>
      <c r="C3483" s="17"/>
      <c r="D3483" s="17"/>
      <c r="E3483" s="17"/>
      <c r="F3483" s="17"/>
      <c r="G3483" s="17"/>
      <c r="H3483" s="40"/>
      <c r="I3483" s="65"/>
    </row>
    <row r="3484" spans="1:9" ht="29.5" customHeight="1" x14ac:dyDescent="0.35">
      <c r="A3484" s="16"/>
      <c r="B3484" s="17"/>
      <c r="C3484" s="17"/>
      <c r="D3484" s="17"/>
      <c r="E3484" s="17"/>
      <c r="F3484" s="17"/>
      <c r="G3484" s="17"/>
      <c r="H3484" s="40"/>
      <c r="I3484" s="65"/>
    </row>
    <row r="3485" spans="1:9" ht="29.5" customHeight="1" x14ac:dyDescent="0.35">
      <c r="A3485" s="16"/>
      <c r="B3485" s="17"/>
      <c r="C3485" s="17"/>
      <c r="D3485" s="17"/>
      <c r="E3485" s="17"/>
      <c r="F3485" s="17"/>
      <c r="G3485" s="17"/>
      <c r="H3485" s="40"/>
      <c r="I3485" s="65"/>
    </row>
    <row r="3486" spans="1:9" ht="29.5" customHeight="1" x14ac:dyDescent="0.35">
      <c r="A3486" s="16"/>
      <c r="B3486" s="17"/>
      <c r="C3486" s="17"/>
      <c r="D3486" s="17"/>
      <c r="E3486" s="17"/>
      <c r="F3486" s="17"/>
      <c r="G3486" s="17"/>
      <c r="H3486" s="40"/>
      <c r="I3486" s="65"/>
    </row>
    <row r="3487" spans="1:9" ht="29.5" customHeight="1" x14ac:dyDescent="0.35">
      <c r="A3487" s="16"/>
      <c r="B3487" s="17"/>
      <c r="C3487" s="17"/>
      <c r="D3487" s="17"/>
      <c r="E3487" s="17"/>
      <c r="F3487" s="17"/>
      <c r="G3487" s="17"/>
      <c r="H3487" s="40"/>
      <c r="I3487" s="65"/>
    </row>
    <row r="3488" spans="1:9" ht="29.5" customHeight="1" x14ac:dyDescent="0.35">
      <c r="A3488" s="16"/>
      <c r="B3488" s="17"/>
      <c r="C3488" s="17"/>
      <c r="D3488" s="17"/>
      <c r="E3488" s="17"/>
      <c r="F3488" s="17"/>
      <c r="G3488" s="17"/>
      <c r="H3488" s="40"/>
      <c r="I3488" s="65"/>
    </row>
    <row r="3489" spans="1:9" ht="29.5" customHeight="1" x14ac:dyDescent="0.35">
      <c r="A3489" s="16"/>
      <c r="B3489" s="17"/>
      <c r="C3489" s="17"/>
      <c r="D3489" s="17"/>
      <c r="E3489" s="17"/>
      <c r="F3489" s="17"/>
      <c r="G3489" s="17"/>
      <c r="H3489" s="40"/>
      <c r="I3489" s="65"/>
    </row>
    <row r="3490" spans="1:9" ht="29.5" customHeight="1" x14ac:dyDescent="0.35">
      <c r="A3490" s="16"/>
      <c r="B3490" s="17"/>
      <c r="C3490" s="17"/>
      <c r="D3490" s="17"/>
      <c r="E3490" s="17"/>
      <c r="F3490" s="17"/>
      <c r="G3490" s="17"/>
      <c r="H3490" s="40"/>
      <c r="I3490" s="65"/>
    </row>
    <row r="3491" spans="1:9" ht="29.5" customHeight="1" x14ac:dyDescent="0.35">
      <c r="A3491" s="16"/>
      <c r="B3491" s="17"/>
      <c r="C3491" s="17"/>
      <c r="D3491" s="17"/>
      <c r="E3491" s="17"/>
      <c r="F3491" s="17"/>
      <c r="G3491" s="17"/>
      <c r="H3491" s="40"/>
      <c r="I3491" s="65"/>
    </row>
    <row r="3492" spans="1:9" ht="29.5" customHeight="1" x14ac:dyDescent="0.35">
      <c r="A3492" s="16"/>
      <c r="B3492" s="17"/>
      <c r="C3492" s="17"/>
      <c r="D3492" s="17"/>
      <c r="E3492" s="17"/>
      <c r="F3492" s="17"/>
      <c r="G3492" s="17"/>
      <c r="H3492" s="40"/>
      <c r="I3492" s="65"/>
    </row>
    <row r="3493" spans="1:9" ht="29.5" customHeight="1" x14ac:dyDescent="0.35">
      <c r="A3493" s="16"/>
      <c r="B3493" s="17"/>
      <c r="C3493" s="17"/>
      <c r="D3493" s="17"/>
      <c r="E3493" s="17"/>
      <c r="F3493" s="17"/>
      <c r="G3493" s="17"/>
      <c r="H3493" s="40"/>
      <c r="I3493" s="65"/>
    </row>
    <row r="3494" spans="1:9" ht="29.5" customHeight="1" x14ac:dyDescent="0.35">
      <c r="A3494" s="16"/>
      <c r="B3494" s="17"/>
      <c r="C3494" s="17"/>
      <c r="D3494" s="17"/>
      <c r="E3494" s="17"/>
      <c r="F3494" s="17"/>
      <c r="G3494" s="17"/>
      <c r="H3494" s="40"/>
      <c r="I3494" s="65"/>
    </row>
    <row r="3495" spans="1:9" ht="29.5" customHeight="1" x14ac:dyDescent="0.35">
      <c r="A3495" s="16"/>
      <c r="B3495" s="17"/>
      <c r="C3495" s="17"/>
      <c r="D3495" s="17"/>
      <c r="E3495" s="17"/>
      <c r="F3495" s="17"/>
      <c r="G3495" s="17"/>
      <c r="H3495" s="40"/>
      <c r="I3495" s="65"/>
    </row>
    <row r="3496" spans="1:9" ht="29.5" customHeight="1" x14ac:dyDescent="0.35">
      <c r="A3496" s="16"/>
      <c r="B3496" s="17"/>
      <c r="C3496" s="17"/>
      <c r="D3496" s="17"/>
      <c r="E3496" s="17"/>
      <c r="F3496" s="17"/>
      <c r="G3496" s="17"/>
      <c r="H3496" s="40"/>
      <c r="I3496" s="65"/>
    </row>
    <row r="3497" spans="1:9" ht="29.5" customHeight="1" x14ac:dyDescent="0.35">
      <c r="A3497" s="16"/>
      <c r="B3497" s="17"/>
      <c r="C3497" s="17"/>
      <c r="D3497" s="17"/>
      <c r="E3497" s="17"/>
      <c r="F3497" s="17"/>
      <c r="G3497" s="17"/>
      <c r="H3497" s="40"/>
      <c r="I3497" s="65"/>
    </row>
    <row r="3498" spans="1:9" ht="29.5" customHeight="1" x14ac:dyDescent="0.35">
      <c r="A3498" s="16"/>
      <c r="B3498" s="17"/>
      <c r="C3498" s="17"/>
      <c r="D3498" s="17"/>
      <c r="E3498" s="17"/>
      <c r="F3498" s="17"/>
      <c r="G3498" s="17"/>
      <c r="H3498" s="40"/>
      <c r="I3498" s="65"/>
    </row>
    <row r="3499" spans="1:9" ht="29.5" customHeight="1" x14ac:dyDescent="0.35">
      <c r="A3499" s="16"/>
      <c r="B3499" s="17"/>
      <c r="C3499" s="17"/>
      <c r="D3499" s="17"/>
      <c r="E3499" s="17"/>
      <c r="F3499" s="17"/>
      <c r="G3499" s="17"/>
      <c r="H3499" s="40"/>
      <c r="I3499" s="65"/>
    </row>
    <row r="3500" spans="1:9" ht="29.5" customHeight="1" x14ac:dyDescent="0.35">
      <c r="A3500" s="16"/>
      <c r="B3500" s="17"/>
      <c r="C3500" s="17"/>
      <c r="D3500" s="17"/>
      <c r="E3500" s="17"/>
      <c r="F3500" s="17"/>
      <c r="G3500" s="17"/>
      <c r="H3500" s="40"/>
      <c r="I3500" s="65"/>
    </row>
    <row r="3501" spans="1:9" ht="29.5" customHeight="1" x14ac:dyDescent="0.35">
      <c r="A3501" s="16"/>
      <c r="B3501" s="17"/>
      <c r="C3501" s="17"/>
      <c r="D3501" s="17"/>
      <c r="E3501" s="17"/>
      <c r="F3501" s="17"/>
      <c r="G3501" s="17"/>
      <c r="H3501" s="40"/>
      <c r="I3501" s="65"/>
    </row>
    <row r="3502" spans="1:9" ht="29.5" customHeight="1" x14ac:dyDescent="0.35">
      <c r="A3502" s="16"/>
      <c r="B3502" s="17"/>
      <c r="C3502" s="17"/>
      <c r="D3502" s="17"/>
      <c r="E3502" s="17"/>
      <c r="F3502" s="17"/>
      <c r="G3502" s="17"/>
      <c r="H3502" s="40"/>
      <c r="I3502" s="65"/>
    </row>
    <row r="3503" spans="1:9" ht="29.5" customHeight="1" x14ac:dyDescent="0.35">
      <c r="A3503" s="16"/>
      <c r="B3503" s="17"/>
      <c r="C3503" s="17"/>
      <c r="D3503" s="17"/>
      <c r="E3503" s="17"/>
      <c r="F3503" s="17"/>
      <c r="G3503" s="17"/>
      <c r="H3503" s="40"/>
      <c r="I3503" s="65"/>
    </row>
    <row r="3504" spans="1:9" ht="29.5" customHeight="1" x14ac:dyDescent="0.35">
      <c r="A3504" s="16"/>
      <c r="B3504" s="17"/>
      <c r="C3504" s="17"/>
      <c r="D3504" s="17"/>
      <c r="E3504" s="17"/>
      <c r="F3504" s="17"/>
      <c r="G3504" s="17"/>
      <c r="H3504" s="40"/>
      <c r="I3504" s="65"/>
    </row>
    <row r="3505" spans="1:9" ht="29.5" customHeight="1" x14ac:dyDescent="0.35">
      <c r="A3505" s="16"/>
      <c r="B3505" s="17"/>
      <c r="C3505" s="17"/>
      <c r="D3505" s="17"/>
      <c r="E3505" s="17"/>
      <c r="F3505" s="17"/>
      <c r="G3505" s="17"/>
      <c r="H3505" s="40"/>
      <c r="I3505" s="65"/>
    </row>
    <row r="3506" spans="1:9" ht="29.5" customHeight="1" x14ac:dyDescent="0.35">
      <c r="A3506" s="16"/>
      <c r="B3506" s="17"/>
      <c r="C3506" s="17"/>
      <c r="D3506" s="17"/>
      <c r="E3506" s="17"/>
      <c r="F3506" s="17"/>
      <c r="G3506" s="17"/>
      <c r="H3506" s="40"/>
      <c r="I3506" s="65"/>
    </row>
    <row r="3507" spans="1:9" ht="29.5" customHeight="1" x14ac:dyDescent="0.35">
      <c r="A3507" s="16"/>
      <c r="B3507" s="17"/>
      <c r="C3507" s="17"/>
      <c r="D3507" s="17"/>
      <c r="E3507" s="17"/>
      <c r="F3507" s="17"/>
      <c r="G3507" s="17"/>
      <c r="H3507" s="40"/>
      <c r="I3507" s="65"/>
    </row>
    <row r="3508" spans="1:9" ht="29.5" customHeight="1" x14ac:dyDescent="0.35">
      <c r="A3508" s="16"/>
      <c r="B3508" s="17"/>
      <c r="C3508" s="17"/>
      <c r="D3508" s="17"/>
      <c r="E3508" s="17"/>
      <c r="F3508" s="17"/>
      <c r="G3508" s="17"/>
      <c r="H3508" s="40"/>
      <c r="I3508" s="65"/>
    </row>
    <row r="3509" spans="1:9" ht="29.5" customHeight="1" x14ac:dyDescent="0.35">
      <c r="A3509" s="16"/>
      <c r="B3509" s="17"/>
      <c r="C3509" s="17"/>
      <c r="D3509" s="17"/>
      <c r="E3509" s="17"/>
      <c r="F3509" s="17"/>
      <c r="G3509" s="17"/>
      <c r="H3509" s="40"/>
      <c r="I3509" s="65"/>
    </row>
    <row r="3510" spans="1:9" ht="29.5" customHeight="1" x14ac:dyDescent="0.35">
      <c r="A3510" s="16"/>
      <c r="B3510" s="17"/>
      <c r="C3510" s="17"/>
      <c r="D3510" s="17"/>
      <c r="E3510" s="17"/>
      <c r="F3510" s="17"/>
      <c r="G3510" s="17"/>
      <c r="H3510" s="40"/>
      <c r="I3510" s="65"/>
    </row>
    <row r="3511" spans="1:9" ht="29.5" customHeight="1" x14ac:dyDescent="0.35">
      <c r="A3511" s="16"/>
      <c r="B3511" s="17"/>
      <c r="C3511" s="17"/>
      <c r="D3511" s="17"/>
      <c r="E3511" s="17"/>
      <c r="F3511" s="17"/>
      <c r="G3511" s="17"/>
      <c r="H3511" s="40"/>
      <c r="I3511" s="65"/>
    </row>
    <row r="3512" spans="1:9" ht="29.5" customHeight="1" x14ac:dyDescent="0.35">
      <c r="A3512" s="16"/>
      <c r="B3512" s="17"/>
      <c r="C3512" s="17"/>
      <c r="D3512" s="17"/>
      <c r="E3512" s="17"/>
      <c r="F3512" s="17"/>
      <c r="G3512" s="17"/>
      <c r="H3512" s="40"/>
      <c r="I3512" s="65"/>
    </row>
    <row r="3513" spans="1:9" ht="29.5" customHeight="1" x14ac:dyDescent="0.35">
      <c r="A3513" s="16"/>
      <c r="B3513" s="17"/>
      <c r="C3513" s="17"/>
      <c r="D3513" s="17"/>
      <c r="E3513" s="17"/>
      <c r="F3513" s="17"/>
      <c r="G3513" s="17"/>
      <c r="H3513" s="40"/>
      <c r="I3513" s="65"/>
    </row>
    <row r="3514" spans="1:9" ht="29.5" customHeight="1" x14ac:dyDescent="0.35">
      <c r="A3514" s="16"/>
      <c r="B3514" s="17"/>
      <c r="C3514" s="17"/>
      <c r="D3514" s="17"/>
      <c r="E3514" s="17"/>
      <c r="F3514" s="17"/>
      <c r="G3514" s="17"/>
      <c r="H3514" s="40"/>
      <c r="I3514" s="65"/>
    </row>
    <row r="3515" spans="1:9" ht="29.5" customHeight="1" x14ac:dyDescent="0.35">
      <c r="A3515" s="16"/>
      <c r="B3515" s="17"/>
      <c r="C3515" s="17"/>
      <c r="D3515" s="17"/>
      <c r="E3515" s="17"/>
      <c r="F3515" s="17"/>
      <c r="G3515" s="17"/>
      <c r="H3515" s="40"/>
      <c r="I3515" s="65"/>
    </row>
    <row r="3516" spans="1:9" ht="29.5" customHeight="1" x14ac:dyDescent="0.35">
      <c r="A3516" s="16"/>
      <c r="B3516" s="17"/>
      <c r="C3516" s="17"/>
      <c r="D3516" s="17"/>
      <c r="E3516" s="17"/>
      <c r="F3516" s="17"/>
      <c r="G3516" s="17"/>
      <c r="H3516" s="40"/>
      <c r="I3516" s="65"/>
    </row>
    <row r="3517" spans="1:9" ht="29.5" customHeight="1" x14ac:dyDescent="0.35">
      <c r="A3517" s="16"/>
      <c r="B3517" s="17"/>
      <c r="C3517" s="17"/>
      <c r="D3517" s="17"/>
      <c r="E3517" s="17"/>
      <c r="F3517" s="17"/>
      <c r="G3517" s="17"/>
      <c r="H3517" s="40"/>
      <c r="I3517" s="65"/>
    </row>
    <row r="3518" spans="1:9" ht="29.5" customHeight="1" x14ac:dyDescent="0.35">
      <c r="A3518" s="16"/>
      <c r="B3518" s="17"/>
      <c r="C3518" s="17"/>
      <c r="D3518" s="17"/>
      <c r="E3518" s="17"/>
      <c r="F3518" s="17"/>
      <c r="G3518" s="17"/>
      <c r="H3518" s="40"/>
      <c r="I3518" s="65"/>
    </row>
    <row r="3519" spans="1:9" ht="29.5" customHeight="1" x14ac:dyDescent="0.35">
      <c r="A3519" s="16"/>
      <c r="B3519" s="17"/>
      <c r="C3519" s="17"/>
      <c r="D3519" s="17"/>
      <c r="E3519" s="17"/>
      <c r="F3519" s="17"/>
      <c r="G3519" s="17"/>
      <c r="H3519" s="40"/>
      <c r="I3519" s="65"/>
    </row>
    <row r="3520" spans="1:9" ht="29.5" customHeight="1" x14ac:dyDescent="0.35">
      <c r="A3520" s="16"/>
      <c r="B3520" s="17"/>
      <c r="C3520" s="17"/>
      <c r="D3520" s="17"/>
      <c r="E3520" s="17"/>
      <c r="F3520" s="17"/>
      <c r="G3520" s="17"/>
      <c r="H3520" s="40"/>
      <c r="I3520" s="65"/>
    </row>
    <row r="3521" spans="1:9" ht="29.5" customHeight="1" x14ac:dyDescent="0.35">
      <c r="A3521" s="16"/>
      <c r="B3521" s="17"/>
      <c r="C3521" s="17"/>
      <c r="D3521" s="17"/>
      <c r="E3521" s="17"/>
      <c r="F3521" s="17"/>
      <c r="G3521" s="17"/>
      <c r="H3521" s="40"/>
      <c r="I3521" s="65"/>
    </row>
    <row r="3522" spans="1:9" ht="29.5" customHeight="1" x14ac:dyDescent="0.35">
      <c r="A3522" s="16"/>
      <c r="B3522" s="17"/>
      <c r="C3522" s="17"/>
      <c r="D3522" s="17"/>
      <c r="E3522" s="17"/>
      <c r="F3522" s="17"/>
      <c r="G3522" s="17"/>
      <c r="H3522" s="40"/>
      <c r="I3522" s="65"/>
    </row>
    <row r="3523" spans="1:9" ht="29.5" customHeight="1" x14ac:dyDescent="0.35">
      <c r="A3523" s="16"/>
      <c r="B3523" s="17"/>
      <c r="C3523" s="17"/>
      <c r="D3523" s="17"/>
      <c r="E3523" s="17"/>
      <c r="F3523" s="17"/>
      <c r="G3523" s="17"/>
      <c r="H3523" s="40"/>
      <c r="I3523" s="65"/>
    </row>
  </sheetData>
  <phoneticPr fontId="9"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26911-5B60-44BC-BAD4-0F810C024469}">
  <sheetPr codeName="Feuil6"/>
  <dimension ref="A1:R432"/>
  <sheetViews>
    <sheetView showGridLines="0" topLeftCell="A162" zoomScale="66" zoomScaleNormal="66" workbookViewId="0">
      <selection activeCell="A166" sqref="A166:XFD169"/>
    </sheetView>
  </sheetViews>
  <sheetFormatPr defaultColWidth="11.453125" defaultRowHeight="14.5" x14ac:dyDescent="0.35"/>
  <cols>
    <col min="3" max="3" width="44.26953125" bestFit="1" customWidth="1"/>
    <col min="4" max="4" width="12" customWidth="1"/>
    <col min="5" max="5" width="21.54296875" customWidth="1"/>
    <col min="7" max="7" width="18.1796875" customWidth="1"/>
    <col min="10" max="10" width="14.7265625" bestFit="1" customWidth="1"/>
    <col min="11" max="11" width="11" style="20" bestFit="1" customWidth="1"/>
    <col min="12" max="14" width="14.1796875" style="20" bestFit="1" customWidth="1"/>
    <col min="15" max="16" width="11" style="20" bestFit="1" customWidth="1"/>
    <col min="17" max="17" width="10.81640625" style="20"/>
    <col min="18" max="18" width="30.7265625" customWidth="1"/>
  </cols>
  <sheetData>
    <row r="1" spans="1:18" ht="58" x14ac:dyDescent="0.35">
      <c r="A1" s="13" t="s">
        <v>2585</v>
      </c>
      <c r="B1" s="13" t="s">
        <v>2586</v>
      </c>
      <c r="C1" s="13" t="s">
        <v>9</v>
      </c>
      <c r="D1" s="13" t="s">
        <v>2587</v>
      </c>
      <c r="E1" s="13" t="s">
        <v>2588</v>
      </c>
      <c r="F1" s="13" t="s">
        <v>2589</v>
      </c>
      <c r="G1" s="13" t="s">
        <v>2590</v>
      </c>
      <c r="H1" s="13" t="s">
        <v>2591</v>
      </c>
      <c r="I1" s="13" t="s">
        <v>2592</v>
      </c>
      <c r="J1" s="13" t="s">
        <v>2593</v>
      </c>
      <c r="K1" s="18" t="s">
        <v>2594</v>
      </c>
      <c r="L1" s="18" t="s">
        <v>2595</v>
      </c>
      <c r="M1" s="18" t="s">
        <v>26</v>
      </c>
      <c r="N1" s="18" t="s">
        <v>27</v>
      </c>
      <c r="O1" s="18" t="s">
        <v>2596</v>
      </c>
      <c r="P1" s="18" t="s">
        <v>2597</v>
      </c>
      <c r="Q1" s="18" t="s">
        <v>2598</v>
      </c>
      <c r="R1" s="18" t="s">
        <v>28</v>
      </c>
    </row>
    <row r="2" spans="1:18" ht="43.5" x14ac:dyDescent="0.35">
      <c r="A2" s="16" t="str">
        <f>IF(C2&lt;&gt;"","PRESTA"&amp;TEXT(COUNTA($C$2:C2),"000"),"")</f>
        <v>PRESTA001</v>
      </c>
      <c r="B2" s="16" t="str">
        <f>+INDEX(Prestataires!$A$2:$A$192,MATCH(C2,Prestataires!$B$2:$B$192,0))</f>
        <v>PREST038</v>
      </c>
      <c r="C2" s="16" t="str">
        <f>+VLOOKUP(J2,'PADESCE Ccontractuelle'!$A$2:$M$175,6,0)</f>
        <v>SAHEL CONSULTING</v>
      </c>
      <c r="D2" s="16" t="str">
        <f>+INDEX(Beneficiaires!$A$2:$A$500,MATCH(Prestations!E2,Beneficiaires!$B$2:$B$500,0))</f>
        <v>BEN067</v>
      </c>
      <c r="E2" s="16" t="str">
        <f>+VLOOKUP(J2,'PADESCE Ccontractuelle'!$A$2:$M$175,2,0)</f>
        <v>COOP CA DJAIGOL</v>
      </c>
      <c r="F2" s="16" t="str">
        <f>+INDEX(Formations!$A$2:$A$500,MATCH(Prestations!G2,Formations!$B$2:$B$500,0))</f>
        <v>FOR036</v>
      </c>
      <c r="G2" s="16" t="str">
        <f>+VLOOKUP(J2,'PADESCE Ccontractuelle'!$A$2:$M$175,3,0)</f>
        <v>Apiculture</v>
      </c>
      <c r="H2" s="16" t="str">
        <f>+INDEX(Formations!$C$2:$C$500,MATCH(Prestations!G2,Formations!$B$2:$B$500,0))</f>
        <v>FORH036</v>
      </c>
      <c r="I2" s="16" t="str">
        <f>+INDEX(Formations!$D$2:$D$500,MATCH(Prestations!G2,Formations!$B$2:$B$500,0))</f>
        <v>Apiculture et produits de la ruche</v>
      </c>
      <c r="J2" s="21">
        <v>1</v>
      </c>
      <c r="K2" s="19">
        <f>+VLOOKUP(J2,'PADESCE Ccontractuelle'!$A$2:$M$175,8,0)</f>
        <v>185617.88</v>
      </c>
      <c r="L2" s="19">
        <f>+VLOOKUP(J2,'PADESCE Ccontractuelle'!$A$2:$M$175,9,0)</f>
        <v>3341121.84</v>
      </c>
      <c r="M2" s="19">
        <f>+VLOOKUP(J2,'PADESCE Ccontractuelle'!$A$2:$M$175,10,0)</f>
        <v>167056.092</v>
      </c>
      <c r="N2" s="19">
        <f>+VLOOKUP(J2,'PADESCE Ccontractuelle'!$A$2:$M$175,11,0)</f>
        <v>3007009.656</v>
      </c>
      <c r="O2" s="19">
        <f>+VLOOKUP(J2,'PADESCE Ccontractuelle'!$A$2:$M$175,13,0)</f>
        <v>3</v>
      </c>
      <c r="P2" s="19">
        <f>+VLOOKUP(J2,'PADESCE Ccontractuelle'!$A$2:$M$175,4,0)</f>
        <v>18</v>
      </c>
      <c r="Q2" s="19">
        <f>+IF(VLOOKUP(J2,'PADESCE Ccontractuelle'!$A$2:$M$175,5,0)=0,"NON DETERMINE",VLOOKUP(J2,'PADESCE Ccontractuelle'!$A$2:$M$175,5,0))</f>
        <v>8</v>
      </c>
      <c r="R2" s="19" t="str">
        <f>IF(OR(COUNTIF(Classes!$C$2:$C$1000, C2)="N", COUNTIF(Classes!$C$2:$C$1000, C2)=0), "Non démarré", IF(AND(COUNTIFS(Classes!$C$2:$C$1000, C2, Classes!$H$2:$H$1000, "&lt;&gt;T")=0, SUMIFS(Classes!$F$2:$F$1000, Classes!$C$2:$C$1000, C2, Classes!$D$2:$D$1000, E2)&gt;=P2), "Terminée", "En cours"))</f>
        <v>Non démarré</v>
      </c>
    </row>
    <row r="3" spans="1:18" ht="43.5" x14ac:dyDescent="0.35">
      <c r="A3" s="16" t="str">
        <f>IF(C3&lt;&gt;"","PRESTA"&amp;TEXT(COUNTA($C$2:C3),"000"),"")</f>
        <v>PRESTA002</v>
      </c>
      <c r="B3" s="16" t="str">
        <f>+INDEX(Prestataires!$A$2:$A$192,MATCH(C3,Prestataires!$B$2:$B$192,0))</f>
        <v>PREST006</v>
      </c>
      <c r="C3" s="16" t="str">
        <f>+VLOOKUP(J3,'PADESCE Ccontractuelle'!$A$2:$M$175,6,0)</f>
        <v>IFP 2ITP</v>
      </c>
      <c r="D3" s="16" t="str">
        <f>+INDEX(Beneficiaires!$A$2:$A$500,MATCH(Prestations!E3,Beneficiaires!$B$2:$B$500,0))</f>
        <v>BEN075</v>
      </c>
      <c r="E3" s="16" t="str">
        <f>+VLOOKUP(J3,'PADESCE Ccontractuelle'!$A$2:$M$175,2,0)</f>
        <v>COOPERATIVE DES ELEVEURS DE LAPIN DE SELBE DARANG</v>
      </c>
      <c r="F3" s="16" t="str">
        <f>+INDEX(Formations!$A$2:$A$500,MATCH(Prestations!G3,Formations!$B$2:$B$500,0))</f>
        <v>FOR036</v>
      </c>
      <c r="G3" s="16" t="str">
        <f>+VLOOKUP(J3,'PADESCE Ccontractuelle'!$A$2:$M$175,3,0)</f>
        <v>Apiculture</v>
      </c>
      <c r="H3" s="16" t="str">
        <f>+INDEX(Formations!$C$2:$C$500,MATCH(Prestations!G3,Formations!$B$2:$B$500,0))</f>
        <v>FORH036</v>
      </c>
      <c r="I3" s="16" t="str">
        <f>+INDEX(Formations!$D$2:$D$500,MATCH(Prestations!G3,Formations!$B$2:$B$500,0))</f>
        <v>Apiculture et produits de la ruche</v>
      </c>
      <c r="J3" s="21">
        <v>2</v>
      </c>
      <c r="K3" s="19">
        <f>+VLOOKUP(J3,'PADESCE Ccontractuelle'!$A$2:$M$175,8,0)</f>
        <v>395080</v>
      </c>
      <c r="L3" s="19">
        <f>+VLOOKUP(J3,'PADESCE Ccontractuelle'!$A$2:$M$175,9,0)</f>
        <v>3950800</v>
      </c>
      <c r="M3" s="19">
        <f>+VLOOKUP(J3,'PADESCE Ccontractuelle'!$A$2:$M$175,10,0)</f>
        <v>355572</v>
      </c>
      <c r="N3" s="19">
        <f>+VLOOKUP(J3,'PADESCE Ccontractuelle'!$A$2:$M$175,11,0)</f>
        <v>3555720</v>
      </c>
      <c r="O3" s="19">
        <f>+VLOOKUP(J3,'PADESCE Ccontractuelle'!$A$2:$M$175,13,0)</f>
        <v>3</v>
      </c>
      <c r="P3" s="19">
        <f>+VLOOKUP(J3,'PADESCE Ccontractuelle'!$A$2:$M$175,4,0)</f>
        <v>10</v>
      </c>
      <c r="Q3" s="19">
        <f>+IF(VLOOKUP(J3,'PADESCE Ccontractuelle'!$A$2:$M$175,5,0)=0,"NON DETERMINE",VLOOKUP(J3,'PADESCE Ccontractuelle'!$A$2:$M$175,5,0))</f>
        <v>5</v>
      </c>
      <c r="R3" s="19" t="str">
        <f>IF(OR(COUNTIF(Classes!$C$2:$C$1000, C3)="N", COUNTIF(Classes!$C$2:$C$1000, C3)=0), "Non démarré", IF(AND(COUNTIFS(Classes!$C$2:$C$1000, C3, Classes!$H$2:$H$1000, "&lt;&gt;T")=0, SUMIFS(Classes!$F$2:$F$1000, Classes!$C$2:$C$1000, C3, Classes!$D$2:$D$1000, E3)&gt;=P3), "Terminée", "En cours"))</f>
        <v>Non démarré</v>
      </c>
    </row>
    <row r="4" spans="1:18" ht="43.5" x14ac:dyDescent="0.35">
      <c r="A4" s="16" t="str">
        <f>IF(C4&lt;&gt;"","PRESTA"&amp;TEXT(COUNTA($C$2:C4),"000"),"")</f>
        <v>PRESTA003</v>
      </c>
      <c r="B4" s="16" t="str">
        <f>+INDEX(Prestataires!$A$2:$A$192,MATCH(C4,Prestataires!$B$2:$B$192,0))</f>
        <v>PREST005</v>
      </c>
      <c r="C4" s="16" t="str">
        <f>+VLOOKUP(J4,'PADESCE Ccontractuelle'!$A$2:$M$175,6,0)</f>
        <v>CENTRE DE FORMATION PROFESSIONNELLE PONTAAH</v>
      </c>
      <c r="D4" s="16" t="str">
        <f>+INDEX(Beneficiaires!$A$2:$A$500,MATCH(Prestations!E4,Beneficiaires!$B$2:$B$500,0))</f>
        <v>BEN016</v>
      </c>
      <c r="E4" s="16" t="str">
        <f>+VLOOKUP(J4,'PADESCE Ccontractuelle'!$A$2:$M$175,2,0)</f>
        <v>GIC AGROPASTORAL KETTY</v>
      </c>
      <c r="F4" s="16" t="str">
        <f>+INDEX(Formations!$A$2:$A$500,MATCH(Prestations!G4,Formations!$B$2:$B$500,0))</f>
        <v>FOR115</v>
      </c>
      <c r="G4" s="16" t="str">
        <f>+VLOOKUP(J4,'PADESCE Ccontractuelle'!$A$2:$M$175,3,0)</f>
        <v>Application et usage des produits vétérinaires</v>
      </c>
      <c r="H4" s="16" t="str">
        <f>+INDEX(Formations!$C$2:$C$500,MATCH(Prestations!G4,Formations!$B$2:$B$500,0))</f>
        <v>FORH115</v>
      </c>
      <c r="I4" s="16" t="str">
        <f>+INDEX(Formations!$D$2:$D$500,MATCH(Prestations!G4,Formations!$B$2:$B$500,0))</f>
        <v>Usage des produits vétérinaires</v>
      </c>
      <c r="J4" s="21">
        <v>3</v>
      </c>
      <c r="K4" s="19">
        <f>+VLOOKUP(J4,'PADESCE Ccontractuelle'!$A$2:$M$175,8,0)</f>
        <v>395080</v>
      </c>
      <c r="L4" s="19">
        <f>+VLOOKUP(J4,'PADESCE Ccontractuelle'!$A$2:$M$175,9,0)</f>
        <v>11852400</v>
      </c>
      <c r="M4" s="19">
        <f>+VLOOKUP(J4,'PADESCE Ccontractuelle'!$A$2:$M$175,10,0)</f>
        <v>355572</v>
      </c>
      <c r="N4" s="19">
        <f>+VLOOKUP(J4,'PADESCE Ccontractuelle'!$A$2:$M$175,11,0)</f>
        <v>10667160</v>
      </c>
      <c r="O4" s="19">
        <f>+VLOOKUP(J4,'PADESCE Ccontractuelle'!$A$2:$M$175,13,0)</f>
        <v>3</v>
      </c>
      <c r="P4" s="19">
        <f>+VLOOKUP(J4,'PADESCE Ccontractuelle'!$A$2:$M$175,4,0)</f>
        <v>30</v>
      </c>
      <c r="Q4" s="19">
        <f>+IF(VLOOKUP(J4,'PADESCE Ccontractuelle'!$A$2:$M$175,5,0)=0,"NON DETERMINE",VLOOKUP(J4,'PADESCE Ccontractuelle'!$A$2:$M$175,5,0))</f>
        <v>8</v>
      </c>
      <c r="R4" s="19" t="str">
        <f>IF(OR(COUNTIF(Classes!$C$2:$C$1000, C4)="N", COUNTIF(Classes!$C$2:$C$1000, C4)=0), "Non démarré", IF(AND(COUNTIFS(Classes!$C$2:$C$1000, C4, Classes!$H$2:$H$1000, "&lt;&gt;T")=0, SUMIFS(Classes!$F$2:$F$1000, Classes!$C$2:$C$1000, C4, Classes!$D$2:$D$1000, E4)&gt;=P4), "Terminée", "En cours"))</f>
        <v>En cours</v>
      </c>
    </row>
    <row r="5" spans="1:18" ht="58" x14ac:dyDescent="0.35">
      <c r="A5" s="16" t="str">
        <f>IF(C5&lt;&gt;"","PRESTA"&amp;TEXT(COUNTA($C$2:C5),"000"),"")</f>
        <v>PRESTA004</v>
      </c>
      <c r="B5" s="16" t="str">
        <f>+INDEX(Prestataires!$A$2:$A$192,MATCH(C5,Prestataires!$B$2:$B$192,0))</f>
        <v>PREST066</v>
      </c>
      <c r="C5" s="16" t="str">
        <f>+VLOOKUP(J5,'PADESCE Ccontractuelle'!$A$2:$M$175,6,0)</f>
        <v>Sister Florence  Beauty Saloon</v>
      </c>
      <c r="D5" s="16" t="str">
        <f>+INDEX(Beneficiaires!$A$2:$A$500,MATCH(Prestations!E5,Beneficiaires!$B$2:$B$500,0))</f>
        <v>BEN129</v>
      </c>
      <c r="E5" s="16" t="str">
        <f>+VLOOKUP(J5,'PADESCE Ccontractuelle'!$A$2:$M$175,2,0)</f>
        <v>MEZAM BARBERS &amp; HAIRDRESSERS' ASSOCIATION (MEBAHADA)</v>
      </c>
      <c r="F5" s="16" t="str">
        <f>+INDEX(Formations!$A$2:$A$500,MATCH(Prestations!G5,Formations!$B$2:$B$500,0))</f>
        <v>FOR112</v>
      </c>
      <c r="G5" s="16" t="str">
        <f>+VLOOKUP(J5,'PADESCE Ccontractuelle'!$A$2:$M$175,3,0)</f>
        <v>Barbing</v>
      </c>
      <c r="H5" s="16" t="str">
        <f>+INDEX(Formations!$C$2:$C$500,MATCH(Prestations!G5,Formations!$B$2:$B$500,0))</f>
        <v>FORH112</v>
      </c>
      <c r="I5" s="16" t="str">
        <f>+INDEX(Formations!$D$2:$D$500,MATCH(Prestations!G5,Formations!$B$2:$B$500,0))</f>
        <v>Barbing</v>
      </c>
      <c r="J5" s="21">
        <v>4</v>
      </c>
      <c r="K5" s="19">
        <f>+VLOOKUP(J5,'PADESCE Ccontractuelle'!$A$2:$M$175,8,0)</f>
        <v>395080</v>
      </c>
      <c r="L5" s="19">
        <f>+VLOOKUP(J5,'PADESCE Ccontractuelle'!$A$2:$M$175,9,0)</f>
        <v>7901600</v>
      </c>
      <c r="M5" s="19">
        <f>+VLOOKUP(J5,'PADESCE Ccontractuelle'!$A$2:$M$175,10,0)</f>
        <v>355572</v>
      </c>
      <c r="N5" s="19">
        <f>+VLOOKUP(J5,'PADESCE Ccontractuelle'!$A$2:$M$175,11,0)</f>
        <v>7111440</v>
      </c>
      <c r="O5" s="19">
        <f>+VLOOKUP(J5,'PADESCE Ccontractuelle'!$A$2:$M$175,13,0)</f>
        <v>3</v>
      </c>
      <c r="P5" s="19">
        <f>+VLOOKUP(J5,'PADESCE Ccontractuelle'!$A$2:$M$175,4,0)</f>
        <v>20</v>
      </c>
      <c r="Q5" s="19">
        <f>+IF(VLOOKUP(J5,'PADESCE Ccontractuelle'!$A$2:$M$175,5,0)=0,"NON DETERMINE",VLOOKUP(J5,'PADESCE Ccontractuelle'!$A$2:$M$175,5,0))</f>
        <v>13</v>
      </c>
      <c r="R5" s="19" t="str">
        <f>IF(OR(COUNTIF(Classes!$C$2:$C$1000, C5)="N", COUNTIF(Classes!$C$2:$C$1000, C5)=0), "Non démarré", IF(AND(COUNTIFS(Classes!$C$2:$C$1000, C5, Classes!$H$2:$H$1000, "&lt;&gt;T")=0, SUMIFS(Classes!$F$2:$F$1000, Classes!$C$2:$C$1000, C5, Classes!$D$2:$D$1000, E5)&gt;=P5), "Terminée", "En cours"))</f>
        <v>Non démarré</v>
      </c>
    </row>
    <row r="6" spans="1:18" ht="43.5" x14ac:dyDescent="0.35">
      <c r="A6" s="16" t="str">
        <f>IF(C6&lt;&gt;"","PRESTA"&amp;TEXT(COUNTA($C$2:C6),"000"),"")</f>
        <v>PRESTA005</v>
      </c>
      <c r="B6" s="16" t="str">
        <f>+INDEX(Prestataires!$A$2:$A$192,MATCH(C6,Prestataires!$B$2:$B$192,0))</f>
        <v>PREST013</v>
      </c>
      <c r="C6" s="16" t="str">
        <f>+VLOOKUP(J6,'PADESCE Ccontractuelle'!$A$2:$M$175,6,0)</f>
        <v>ETS TAF SERVICES</v>
      </c>
      <c r="D6" s="16" t="str">
        <f>+INDEX(Beneficiaires!$A$2:$A$500,MATCH(Prestations!E6,Beneficiaires!$B$2:$B$500,0))</f>
        <v>BEN036</v>
      </c>
      <c r="E6" s="16" t="str">
        <f>+VLOOKUP(J6,'PADESCE Ccontractuelle'!$A$2:$M$175,2,0)</f>
        <v>GROUPEMENT INTERPROFESSIONNEL DES ARTISANS (GIPA)</v>
      </c>
      <c r="F6" s="16" t="str">
        <f>+INDEX(Formations!$A$2:$A$500,MATCH(Prestations!G6,Formations!$B$2:$B$500,0))</f>
        <v>FOR058</v>
      </c>
      <c r="G6" s="16" t="str">
        <f>+VLOOKUP(J6,'PADESCE Ccontractuelle'!$A$2:$M$175,3,0)</f>
        <v>Botterie</v>
      </c>
      <c r="H6" s="16" t="str">
        <f>+INDEX(Formations!$C$2:$C$500,MATCH(Prestations!G6,Formations!$B$2:$B$500,0))</f>
        <v>FORH058</v>
      </c>
      <c r="I6" s="16" t="str">
        <f>+INDEX(Formations!$D$2:$D$500,MATCH(Prestations!G6,Formations!$B$2:$B$500,0))</f>
        <v>Mode, textile et teinture</v>
      </c>
      <c r="J6" s="21">
        <v>5</v>
      </c>
      <c r="K6" s="19">
        <f>+VLOOKUP(J6,'PADESCE Ccontractuelle'!$A$2:$M$175,8,0)</f>
        <v>426620</v>
      </c>
      <c r="L6" s="19">
        <f>+VLOOKUP(J6,'PADESCE Ccontractuelle'!$A$2:$M$175,9,0)</f>
        <v>28583540</v>
      </c>
      <c r="M6" s="19">
        <f>+VLOOKUP(J6,'PADESCE Ccontractuelle'!$A$2:$M$175,10,0)</f>
        <v>383958</v>
      </c>
      <c r="N6" s="19">
        <f>+VLOOKUP(J6,'PADESCE Ccontractuelle'!$A$2:$M$175,11,0)</f>
        <v>25725186</v>
      </c>
      <c r="O6" s="19">
        <f>+VLOOKUP(J6,'PADESCE Ccontractuelle'!$A$2:$M$175,13,0)</f>
        <v>3</v>
      </c>
      <c r="P6" s="19">
        <f>+VLOOKUP(J6,'PADESCE Ccontractuelle'!$A$2:$M$175,4,0)</f>
        <v>67</v>
      </c>
      <c r="Q6" s="19">
        <f>+IF(VLOOKUP(J6,'PADESCE Ccontractuelle'!$A$2:$M$175,5,0)=0,"NON DETERMINE",VLOOKUP(J6,'PADESCE Ccontractuelle'!$A$2:$M$175,5,0))</f>
        <v>38</v>
      </c>
      <c r="R6" s="19" t="str">
        <f>IF(OR(COUNTIF(Classes!$C$2:$C$1000, C6)="N", COUNTIF(Classes!$C$2:$C$1000, C6)=0), "Non démarré", IF(AND(COUNTIFS(Classes!$C$2:$C$1000, C6, Classes!$H$2:$H$1000, "&lt;&gt;T")=0, SUMIFS(Classes!$F$2:$F$1000, Classes!$C$2:$C$1000, C6, Classes!$D$2:$D$1000, E6)&gt;=P6), "Terminée", "En cours"))</f>
        <v>Non démarré</v>
      </c>
    </row>
    <row r="7" spans="1:18" ht="72.5" x14ac:dyDescent="0.35">
      <c r="A7" s="16" t="str">
        <f>IF(C7&lt;&gt;"","PRESTA"&amp;TEXT(COUNTA($C$2:C7),"000"),"")</f>
        <v>PRESTA006</v>
      </c>
      <c r="B7" s="16" t="str">
        <f>+INDEX(Prestataires!$A$2:$A$192,MATCH(C7,Prestataires!$B$2:$B$192,0))</f>
        <v>PREST013</v>
      </c>
      <c r="C7" s="16" t="str">
        <f>+VLOOKUP(J7,'PADESCE Ccontractuelle'!$A$2:$M$175,6,0)</f>
        <v>ETS TAF SERVICES</v>
      </c>
      <c r="D7" s="16" t="str">
        <f>+INDEX(Beneficiaires!$A$2:$A$500,MATCH(Prestations!E7,Beneficiaires!$B$2:$B$500,0))</f>
        <v>BEN037</v>
      </c>
      <c r="E7" s="16" t="str">
        <f>+VLOOKUP(J7,'PADESCE Ccontractuelle'!$A$2:$M$175,2,0)</f>
        <v>GIC POUR LA FABRICATION DES CHAUSSURES EN CUIR DE NGONG (GIC WADOOBE PADE)</v>
      </c>
      <c r="F7" s="16" t="str">
        <f>+INDEX(Formations!$A$2:$A$500,MATCH(Prestations!G7,Formations!$B$2:$B$500,0))</f>
        <v>FOR106</v>
      </c>
      <c r="G7" s="16" t="str">
        <f>+VLOOKUP(J7,'PADESCE Ccontractuelle'!$A$2:$M$175,3,0)</f>
        <v>Botterie?</v>
      </c>
      <c r="H7" s="16" t="str">
        <f>+INDEX(Formations!$C$2:$C$500,MATCH(Prestations!G7,Formations!$B$2:$B$500,0))</f>
        <v>FORH106</v>
      </c>
      <c r="I7" s="16" t="str">
        <f>+INDEX(Formations!$D$2:$D$500,MATCH(Prestations!G7,Formations!$B$2:$B$500,0))</f>
        <v>Mode, textile et teinture</v>
      </c>
      <c r="J7" s="21">
        <v>6</v>
      </c>
      <c r="K7" s="19">
        <f>+VLOOKUP(J7,'PADESCE Ccontractuelle'!$A$2:$M$175,8,0)</f>
        <v>426620</v>
      </c>
      <c r="L7" s="19">
        <f>+VLOOKUP(J7,'PADESCE Ccontractuelle'!$A$2:$M$175,9,0)</f>
        <v>3412960</v>
      </c>
      <c r="M7" s="19">
        <f>+VLOOKUP(J7,'PADESCE Ccontractuelle'!$A$2:$M$175,10,0)</f>
        <v>383958</v>
      </c>
      <c r="N7" s="19">
        <f>+VLOOKUP(J7,'PADESCE Ccontractuelle'!$A$2:$M$175,11,0)</f>
        <v>3071664</v>
      </c>
      <c r="O7" s="19">
        <f>+VLOOKUP(J7,'PADESCE Ccontractuelle'!$A$2:$M$175,13,0)</f>
        <v>3</v>
      </c>
      <c r="P7" s="19">
        <f>+VLOOKUP(J7,'PADESCE Ccontractuelle'!$A$2:$M$175,4,0)</f>
        <v>8</v>
      </c>
      <c r="Q7" s="19">
        <f>+IF(VLOOKUP(J7,'PADESCE Ccontractuelle'!$A$2:$M$175,5,0)=0,"NON DETERMINE",VLOOKUP(J7,'PADESCE Ccontractuelle'!$A$2:$M$175,5,0))</f>
        <v>1</v>
      </c>
      <c r="R7" s="19" t="str">
        <f>IF(OR(COUNTIF(Classes!$C$2:$C$1000, C7)="N", COUNTIF(Classes!$C$2:$C$1000, C7)=0), "Non démarré", IF(AND(COUNTIFS(Classes!$C$2:$C$1000, C7, Classes!$H$2:$H$1000, "&lt;&gt;T")=0, SUMIFS(Classes!$F$2:$F$1000, Classes!$C$2:$C$1000, C7, Classes!$D$2:$D$1000, E7)&gt;=P7), "Terminée", "En cours"))</f>
        <v>Non démarré</v>
      </c>
    </row>
    <row r="8" spans="1:18" ht="58" x14ac:dyDescent="0.35">
      <c r="A8" s="16" t="str">
        <f>IF(C8&lt;&gt;"","PRESTA"&amp;TEXT(COUNTA($C$2:C8),"000"),"")</f>
        <v>PRESTA007</v>
      </c>
      <c r="B8" s="16" t="e">
        <f>+INDEX(Prestataires!$A$2:$A$192,MATCH(C8,Prestataires!$B$2:$B$192,0))</f>
        <v>#N/A</v>
      </c>
      <c r="C8" s="16" t="str">
        <f>+VLOOKUP(J8,'PADESCE Ccontractuelle'!$A$2:$M$175,6,0)</f>
        <v>MOORE STEPHEN</v>
      </c>
      <c r="D8" s="16" t="str">
        <f>+INDEX(Beneficiaires!$A$2:$A$500,MATCH(Prestations!E8,Beneficiaires!$B$2:$B$500,0))</f>
        <v>BEN088</v>
      </c>
      <c r="E8" s="16" t="str">
        <f>+VLOOKUP(J8,'PADESCE Ccontractuelle'!$A$2:$M$175,2,0)</f>
        <v>CAMEROON YOUTH SCHOOL TECH INCUBATOR (CAYSTI)</v>
      </c>
      <c r="F8" s="16" t="str">
        <f>+INDEX(Formations!$A$2:$A$500,MATCH(Prestations!G8,Formations!$B$2:$B$500,0))</f>
        <v>FOR063</v>
      </c>
      <c r="G8" s="16" t="str">
        <f>+VLOOKUP(J8,'PADESCE Ccontractuelle'!$A$2:$M$175,3,0)</f>
        <v>Business intelligence</v>
      </c>
      <c r="H8" s="16" t="str">
        <f>+INDEX(Formations!$C$2:$C$500,MATCH(Prestations!G8,Formations!$B$2:$B$500,0))</f>
        <v>FORH063</v>
      </c>
      <c r="I8" s="16" t="str">
        <f>+INDEX(Formations!$D$2:$D$500,MATCH(Prestations!G8,Formations!$B$2:$B$500,0))</f>
        <v>Marketing, data &amp; business intelligence</v>
      </c>
      <c r="J8" s="21">
        <v>7</v>
      </c>
      <c r="K8" s="19">
        <f>+VLOOKUP(J8,'PADESCE Ccontractuelle'!$A$2:$M$175,8,0)</f>
        <v>395080</v>
      </c>
      <c r="L8" s="19">
        <f>+VLOOKUP(J8,'PADESCE Ccontractuelle'!$A$2:$M$175,9,0)</f>
        <v>5136040</v>
      </c>
      <c r="M8" s="19">
        <f>+VLOOKUP(J8,'PADESCE Ccontractuelle'!$A$2:$M$175,10,0)</f>
        <v>355572</v>
      </c>
      <c r="N8" s="19">
        <f>+VLOOKUP(J8,'PADESCE Ccontractuelle'!$A$2:$M$175,11,0)</f>
        <v>4622436</v>
      </c>
      <c r="O8" s="19">
        <f>+VLOOKUP(J8,'PADESCE Ccontractuelle'!$A$2:$M$175,13,0)</f>
        <v>3</v>
      </c>
      <c r="P8" s="19">
        <f>+VLOOKUP(J8,'PADESCE Ccontractuelle'!$A$2:$M$175,4,0)</f>
        <v>13</v>
      </c>
      <c r="Q8" s="19">
        <f>+IF(VLOOKUP(J8,'PADESCE Ccontractuelle'!$A$2:$M$175,5,0)=0,"NON DETERMINE",VLOOKUP(J8,'PADESCE Ccontractuelle'!$A$2:$M$175,5,0))</f>
        <v>9</v>
      </c>
      <c r="R8" s="19" t="str">
        <f>IF(OR(COUNTIF(Classes!$C$2:$C$1000, C8)="N", COUNTIF(Classes!$C$2:$C$1000, C8)=0), "Non démarré", IF(AND(COUNTIFS(Classes!$C$2:$C$1000, C8, Classes!$H$2:$H$1000, "&lt;&gt;T")=0, SUMIFS(Classes!$F$2:$F$1000, Classes!$C$2:$C$1000, C8, Classes!$D$2:$D$1000, E8)&gt;=P8), "Terminée", "En cours"))</f>
        <v>En cours</v>
      </c>
    </row>
    <row r="9" spans="1:18" ht="58" x14ac:dyDescent="0.35">
      <c r="A9" s="16" t="str">
        <f>IF(C9&lt;&gt;"","PRESTA"&amp;TEXT(COUNTA($C$2:C9),"000"),"")</f>
        <v>PRESTA008</v>
      </c>
      <c r="B9" s="16" t="str">
        <f>+INDEX(Prestataires!$A$2:$A$192,MATCH(C9,Prestataires!$B$2:$B$192,0))</f>
        <v>PREST034</v>
      </c>
      <c r="C9" s="16" t="str">
        <f>+VLOOKUP(J9,'PADESCE Ccontractuelle'!$A$2:$M$175,6,0)</f>
        <v>Salem Support Farming Common Initiative Group</v>
      </c>
      <c r="D9" s="16" t="str">
        <f>+INDEX(Beneficiaires!$A$2:$A$500,MATCH(Prestations!E9,Beneficiaires!$B$2:$B$500,0))</f>
        <v>BEN060</v>
      </c>
      <c r="E9" s="16" t="str">
        <f>+VLOOKUP(J9,'PADESCE Ccontractuelle'!$A$2:$M$175,2,0)</f>
        <v>AKWETEH ANIMAL AND FISH FARM</v>
      </c>
      <c r="F9" s="16" t="str">
        <f>+INDEX(Formations!$A$2:$A$500,MATCH(Prestations!G9,Formations!$B$2:$B$500,0))</f>
        <v>FOR029</v>
      </c>
      <c r="G9" s="16" t="str">
        <f>+VLOOKUP(J9,'PADESCE Ccontractuelle'!$A$2:$M$175,3,0)</f>
        <v>Capacity building on feed composition for poultry, pig and fish</v>
      </c>
      <c r="H9" s="16" t="str">
        <f>+INDEX(Formations!$C$2:$C$500,MATCH(Prestations!G9,Formations!$B$2:$B$500,0))</f>
        <v>FORH029</v>
      </c>
      <c r="I9" s="16" t="str">
        <f>+INDEX(Formations!$D$2:$D$500,MATCH(Prestations!G9,Formations!$B$2:$B$500,0))</f>
        <v>Élevage de volailles</v>
      </c>
      <c r="J9" s="21">
        <v>8</v>
      </c>
      <c r="K9" s="19">
        <f>+VLOOKUP(J9,'PADESCE Ccontractuelle'!$A$2:$M$175,8,0)</f>
        <v>300000</v>
      </c>
      <c r="L9" s="19">
        <f>+VLOOKUP(J9,'PADESCE Ccontractuelle'!$A$2:$M$175,9,0)</f>
        <v>30000000</v>
      </c>
      <c r="M9" s="19">
        <f>+VLOOKUP(J9,'PADESCE Ccontractuelle'!$A$2:$M$175,10,0)</f>
        <v>210000</v>
      </c>
      <c r="N9" s="19">
        <f>+VLOOKUP(J9,'PADESCE Ccontractuelle'!$A$2:$M$175,11,0)</f>
        <v>21000000</v>
      </c>
      <c r="O9" s="19">
        <f>+VLOOKUP(J9,'PADESCE Ccontractuelle'!$A$2:$M$175,13,0)</f>
        <v>2</v>
      </c>
      <c r="P9" s="19">
        <f>+VLOOKUP(J9,'PADESCE Ccontractuelle'!$A$2:$M$175,4,0)</f>
        <v>100</v>
      </c>
      <c r="Q9" s="19" t="str">
        <f>+IF(VLOOKUP(J9,'PADESCE Ccontractuelle'!$A$2:$M$175,5,0)=0,"NON DETERMINE",VLOOKUP(J9,'PADESCE Ccontractuelle'!$A$2:$M$175,5,0))</f>
        <v>NON DETERMINE</v>
      </c>
      <c r="R9" s="19" t="str">
        <f>IF(OR(COUNTIF(Classes!$C$2:$C$1000, C9)="N", COUNTIF(Classes!$C$2:$C$1000, C9)=0), "Non démarré", IF(AND(COUNTIFS(Classes!$C$2:$C$1000, C9, Classes!$H$2:$H$1000, "&lt;&gt;T")=0, SUMIFS(Classes!$F$2:$F$1000, Classes!$C$2:$C$1000, C9, Classes!$D$2:$D$1000, E9)&gt;=P9), "Terminée", "En cours"))</f>
        <v>Non démarré</v>
      </c>
    </row>
    <row r="10" spans="1:18" ht="130.5" x14ac:dyDescent="0.35">
      <c r="A10" s="16" t="str">
        <f>IF(C10&lt;&gt;"","PRESTA"&amp;TEXT(COUNTA($C$2:C10),"000"),"")</f>
        <v>PRESTA009</v>
      </c>
      <c r="B10" s="16" t="str">
        <f>+INDEX(Prestataires!$A$2:$A$192,MATCH(C10,Prestataires!$B$2:$B$192,0))</f>
        <v>PREST012</v>
      </c>
      <c r="C10" s="16" t="str">
        <f>+VLOOKUP(J10,'PADESCE Ccontractuelle'!$A$2:$M$175,6,0)</f>
        <v>PROFALCAM</v>
      </c>
      <c r="D10" s="16" t="str">
        <f>+INDEX(Beneficiaires!$A$2:$A$500,MATCH(Prestations!E10,Beneficiaires!$B$2:$B$500,0))</f>
        <v>BEN033</v>
      </c>
      <c r="E10" s="16" t="str">
        <f>+VLOOKUP(J10,'PADESCE Ccontractuelle'!$A$2:$M$175,2,0)</f>
        <v>PLATEFORME NATIONALE DES ORGANISATIONS PROFESSIONNELLES AGRO-SYLVO-PASTORALES ET HALIEUTIQUES DU CAMEROUN (PLANOPAC)</v>
      </c>
      <c r="F10" s="16" t="str">
        <f>+INDEX(Formations!$A$2:$A$500,MATCH(Prestations!G10,Formations!$B$2:$B$500,0))</f>
        <v>FOR060</v>
      </c>
      <c r="G10" s="16" t="str">
        <f>+VLOOKUP(J10,'PADESCE Ccontractuelle'!$A$2:$M$175,3,0)</f>
        <v>Commercialisation du manioc et de ses sous-produits</v>
      </c>
      <c r="H10" s="16" t="str">
        <f>+INDEX(Formations!$C$2:$C$500,MATCH(Prestations!G10,Formations!$B$2:$B$500,0))</f>
        <v>FORH060</v>
      </c>
      <c r="I10" s="16" t="str">
        <f>+INDEX(Formations!$D$2:$D$500,MATCH(Prestations!G10,Formations!$B$2:$B$500,0))</f>
        <v>Transformation et valorisation du manioc</v>
      </c>
      <c r="J10" s="21">
        <v>9</v>
      </c>
      <c r="K10" s="19">
        <f>+VLOOKUP(J10,'PADESCE Ccontractuelle'!$A$2:$M$175,8,0)</f>
        <v>395080</v>
      </c>
      <c r="L10" s="19">
        <f>+VLOOKUP(J10,'PADESCE Ccontractuelle'!$A$2:$M$175,9,0)</f>
        <v>118524000</v>
      </c>
      <c r="M10" s="19">
        <f>+VLOOKUP(J10,'PADESCE Ccontractuelle'!$A$2:$M$175,10,0)</f>
        <v>355572</v>
      </c>
      <c r="N10" s="19">
        <f>+VLOOKUP(J10,'PADESCE Ccontractuelle'!$A$2:$M$175,11,0)</f>
        <v>106671600</v>
      </c>
      <c r="O10" s="19">
        <f>+VLOOKUP(J10,'PADESCE Ccontractuelle'!$A$2:$M$175,13,0)</f>
        <v>3</v>
      </c>
      <c r="P10" s="19">
        <f>+VLOOKUP(J10,'PADESCE Ccontractuelle'!$A$2:$M$175,4,0)</f>
        <v>300</v>
      </c>
      <c r="Q10" s="19">
        <f>+IF(VLOOKUP(J10,'PADESCE Ccontractuelle'!$A$2:$M$175,5,0)=0,"NON DETERMINE",VLOOKUP(J10,'PADESCE Ccontractuelle'!$A$2:$M$175,5,0))</f>
        <v>150</v>
      </c>
      <c r="R10" s="19" t="str">
        <f>IF(OR(COUNTIF(Classes!$C$2:$C$1000, C10)="N", COUNTIF(Classes!$C$2:$C$1000, C10)=0), "Non démarré", IF(AND(COUNTIFS(Classes!$C$2:$C$1000, C10, Classes!$H$2:$H$1000, "&lt;&gt;T")=0, SUMIFS(Classes!$F$2:$F$1000, Classes!$C$2:$C$1000, C10, Classes!$D$2:$D$1000, E10)&gt;=P10), "Terminée", "En cours"))</f>
        <v>Non démarré</v>
      </c>
    </row>
    <row r="11" spans="1:18" ht="43.5" x14ac:dyDescent="0.35">
      <c r="A11" s="16" t="str">
        <f>IF(C11&lt;&gt;"","PRESTA"&amp;TEXT(COUNTA($C$2:C11),"000"),"")</f>
        <v>PRESTA010</v>
      </c>
      <c r="B11" s="16" t="str">
        <f>+INDEX(Prestataires!$A$2:$A$192,MATCH(C11,Prestataires!$B$2:$B$192,0))</f>
        <v>PREST075</v>
      </c>
      <c r="C11" s="16" t="str">
        <f>+VLOOKUP(J11,'PADESCE Ccontractuelle'!$A$2:$M$175,6,0)</f>
        <v>RINOO CAMEROON LTD</v>
      </c>
      <c r="D11" s="16" t="str">
        <f>+INDEX(Beneficiaires!$A$2:$A$500,MATCH(Prestations!E11,Beneficiaires!$B$2:$B$500,0))</f>
        <v>BEN145</v>
      </c>
      <c r="E11" s="16" t="str">
        <f>+VLOOKUP(J11,'PADESCE Ccontractuelle'!$A$2:$M$175,2,0)</f>
        <v>MIKE YANOU FOUNDATION</v>
      </c>
      <c r="F11" s="16" t="str">
        <f>+INDEX(Formations!$A$2:$A$500,MATCH(Prestations!G11,Formations!$B$2:$B$500,0))</f>
        <v>FOR132</v>
      </c>
      <c r="G11" s="16" t="str">
        <f>+VLOOKUP(J11,'PADESCE Ccontractuelle'!$A$2:$M$175,3,0)</f>
        <v>Community management</v>
      </c>
      <c r="H11" s="16" t="str">
        <f>+INDEX(Formations!$C$2:$C$500,MATCH(Prestations!G11,Formations!$B$2:$B$500,0))</f>
        <v>FORH132</v>
      </c>
      <c r="I11" s="16" t="str">
        <f>+INDEX(Formations!$D$2:$D$500,MATCH(Prestations!G11,Formations!$B$2:$B$500,0))</f>
        <v>Management et leadership</v>
      </c>
      <c r="J11" s="21">
        <v>10</v>
      </c>
      <c r="K11" s="19">
        <f>+VLOOKUP(J11,'PADESCE Ccontractuelle'!$A$2:$M$175,8,0)</f>
        <v>395080</v>
      </c>
      <c r="L11" s="19">
        <f>+VLOOKUP(J11,'PADESCE Ccontractuelle'!$A$2:$M$175,9,0)</f>
        <v>5926200</v>
      </c>
      <c r="M11" s="19">
        <f>+VLOOKUP(J11,'PADESCE Ccontractuelle'!$A$2:$M$175,10,0)</f>
        <v>355572</v>
      </c>
      <c r="N11" s="19">
        <f>+VLOOKUP(J11,'PADESCE Ccontractuelle'!$A$2:$M$175,11,0)</f>
        <v>5333580</v>
      </c>
      <c r="O11" s="19">
        <f>+VLOOKUP(J11,'PADESCE Ccontractuelle'!$A$2:$M$175,13,0)</f>
        <v>3</v>
      </c>
      <c r="P11" s="19">
        <f>+VLOOKUP(J11,'PADESCE Ccontractuelle'!$A$2:$M$175,4,0)</f>
        <v>15</v>
      </c>
      <c r="Q11" s="19">
        <f>+IF(VLOOKUP(J11,'PADESCE Ccontractuelle'!$A$2:$M$175,5,0)=0,"NON DETERMINE",VLOOKUP(J11,'PADESCE Ccontractuelle'!$A$2:$M$175,5,0))</f>
        <v>10</v>
      </c>
      <c r="R11" s="19" t="str">
        <f>IF(OR(COUNTIF(Classes!$C$2:$C$1000, C11)="N", COUNTIF(Classes!$C$2:$C$1000, C11)=0), "Non démarré", IF(AND(COUNTIFS(Classes!$C$2:$C$1000, C11, Classes!$H$2:$H$1000, "&lt;&gt;T")=0, SUMIFS(Classes!$F$2:$F$1000, Classes!$C$2:$C$1000, C11, Classes!$D$2:$D$1000, E11)&gt;=P11), "Terminée", "En cours"))</f>
        <v>En cours</v>
      </c>
    </row>
    <row r="12" spans="1:18" ht="43.5" x14ac:dyDescent="0.35">
      <c r="A12" s="16" t="str">
        <f>IF(C12&lt;&gt;"","PRESTA"&amp;TEXT(COUNTA($C$2:C12),"000"),"")</f>
        <v>PRESTA011</v>
      </c>
      <c r="B12" s="16" t="str">
        <f>+INDEX(Prestataires!$A$2:$A$192,MATCH(C12,Prestataires!$B$2:$B$192,0))</f>
        <v>PREST044</v>
      </c>
      <c r="C12" s="16" t="str">
        <f>+VLOOKUP(J12,'PADESCE Ccontractuelle'!$A$2:$M$175,6,0)</f>
        <v>NEHEMIE INSTITUTE AND CONSULTING</v>
      </c>
      <c r="D12" s="16" t="str">
        <f>+INDEX(Beneficiaires!$A$2:$A$500,MATCH(Prestations!E12,Beneficiaires!$B$2:$B$500,0))</f>
        <v>BEN083</v>
      </c>
      <c r="E12" s="16" t="str">
        <f>+VLOOKUP(J12,'PADESCE Ccontractuelle'!$A$2:$M$175,2,0)</f>
        <v>GIC PETRINNE</v>
      </c>
      <c r="F12" s="16" t="str">
        <f>+INDEX(Formations!$A$2:$A$500,MATCH(Prestations!G12,Formations!$B$2:$B$500,0))</f>
        <v>FOR048</v>
      </c>
      <c r="G12" s="16" t="str">
        <f>+VLOOKUP(J12,'PADESCE Ccontractuelle'!$A$2:$M$175,3,0)</f>
        <v>Comptabilité-Fiscalité</v>
      </c>
      <c r="H12" s="16" t="str">
        <f>+INDEX(Formations!$C$2:$C$500,MATCH(Prestations!G12,Formations!$B$2:$B$500,0))</f>
        <v>FORH048</v>
      </c>
      <c r="I12" s="16" t="str">
        <f>+INDEX(Formations!$D$2:$D$500,MATCH(Prestations!G12,Formations!$B$2:$B$500,0))</f>
        <v>Comptabilité, fiscalité et finances</v>
      </c>
      <c r="J12" s="21">
        <v>11</v>
      </c>
      <c r="K12" s="19">
        <f>+VLOOKUP(J12,'PADESCE Ccontractuelle'!$A$2:$M$175,8,0)</f>
        <v>395080</v>
      </c>
      <c r="L12" s="19">
        <f>+VLOOKUP(J12,'PADESCE Ccontractuelle'!$A$2:$M$175,9,0)</f>
        <v>23704800</v>
      </c>
      <c r="M12" s="19">
        <f>+VLOOKUP(J12,'PADESCE Ccontractuelle'!$A$2:$M$175,10,0)</f>
        <v>355572</v>
      </c>
      <c r="N12" s="19">
        <f>+VLOOKUP(J12,'PADESCE Ccontractuelle'!$A$2:$M$175,11,0)</f>
        <v>21334320</v>
      </c>
      <c r="O12" s="19">
        <f>+VLOOKUP(J12,'PADESCE Ccontractuelle'!$A$2:$M$175,13,0)</f>
        <v>3</v>
      </c>
      <c r="P12" s="19">
        <f>+VLOOKUP(J12,'PADESCE Ccontractuelle'!$A$2:$M$175,4,0)</f>
        <v>60</v>
      </c>
      <c r="Q12" s="19">
        <f>+IF(VLOOKUP(J12,'PADESCE Ccontractuelle'!$A$2:$M$175,5,0)=0,"NON DETERMINE",VLOOKUP(J12,'PADESCE Ccontractuelle'!$A$2:$M$175,5,0))</f>
        <v>35</v>
      </c>
      <c r="R12" s="19" t="str">
        <f>IF(OR(COUNTIF(Classes!$C$2:$C$1000, C12)="N", COUNTIF(Classes!$C$2:$C$1000, C12)=0), "Non démarré", IF(AND(COUNTIFS(Classes!$C$2:$C$1000, C12, Classes!$H$2:$H$1000, "&lt;&gt;T")=0, SUMIFS(Classes!$F$2:$F$1000, Classes!$C$2:$C$1000, C12, Classes!$D$2:$D$1000, E12)&gt;=P12), "Terminée", "En cours"))</f>
        <v>Non démarré</v>
      </c>
    </row>
    <row r="13" spans="1:18" ht="58" x14ac:dyDescent="0.35">
      <c r="A13" s="16" t="str">
        <f>IF(C13&lt;&gt;"","PRESTA"&amp;TEXT(COUNTA($C$2:C13),"000"),"")</f>
        <v>PRESTA012</v>
      </c>
      <c r="B13" s="16" t="str">
        <f>+INDEX(Prestataires!$A$2:$A$192,MATCH(C13,Prestataires!$B$2:$B$192,0))</f>
        <v>PREST057</v>
      </c>
      <c r="C13" s="16" t="str">
        <f>+VLOOKUP(J13,'PADESCE Ccontractuelle'!$A$2:$M$175,6,0)</f>
        <v>GIC LA COLOMBE DES AGRO-ELEVEURS DE MBARMARE MAROUA</v>
      </c>
      <c r="D13" s="16" t="str">
        <f>+INDEX(Beneficiaires!$A$2:$A$500,MATCH(Prestations!E13,Beneficiaires!$B$2:$B$500,0))</f>
        <v>BEN111</v>
      </c>
      <c r="E13" s="16" t="str">
        <f>+VLOOKUP(J13,'PADESCE Ccontractuelle'!$A$2:$M$175,2,0)</f>
        <v>FEMMES DYNAMIQUES DE KOUTOULOUM</v>
      </c>
      <c r="F13" s="16" t="str">
        <f>+INDEX(Formations!$A$2:$A$500,MATCH(Prestations!G13,Formations!$B$2:$B$500,0))</f>
        <v>FOR088</v>
      </c>
      <c r="G13" s="16" t="str">
        <f>+VLOOKUP(J13,'PADESCE Ccontractuelle'!$A$2:$M$175,3,0)</f>
        <v>Conservation des bulbes d'oignon</v>
      </c>
      <c r="H13" s="16" t="str">
        <f>+INDEX(Formations!$C$2:$C$500,MATCH(Prestations!G13,Formations!$B$2:$B$500,0))</f>
        <v>FORH088</v>
      </c>
      <c r="I13" s="16" t="str">
        <f>+INDEX(Formations!$D$2:$D$500,MATCH(Prestations!G13,Formations!$B$2:$B$500,0))</f>
        <v>Conservation post-récolte (oignon)</v>
      </c>
      <c r="J13" s="21">
        <v>12</v>
      </c>
      <c r="K13" s="19">
        <f>+VLOOKUP(J13,'PADESCE Ccontractuelle'!$A$2:$M$175,8,0)</f>
        <v>307288</v>
      </c>
      <c r="L13" s="19">
        <f>+VLOOKUP(J13,'PADESCE Ccontractuelle'!$A$2:$M$175,9,0)</f>
        <v>9218640</v>
      </c>
      <c r="M13" s="19">
        <f>+VLOOKUP(J13,'PADESCE Ccontractuelle'!$A$2:$M$175,10,0)</f>
        <v>276559.2</v>
      </c>
      <c r="N13" s="19">
        <f>+VLOOKUP(J13,'PADESCE Ccontractuelle'!$A$2:$M$175,11,0)</f>
        <v>8296776</v>
      </c>
      <c r="O13" s="19">
        <f>+VLOOKUP(J13,'PADESCE Ccontractuelle'!$A$2:$M$175,13,0)</f>
        <v>3</v>
      </c>
      <c r="P13" s="19">
        <f>+VLOOKUP(J13,'PADESCE Ccontractuelle'!$A$2:$M$175,4,0)</f>
        <v>30</v>
      </c>
      <c r="Q13" s="19">
        <f>+IF(VLOOKUP(J13,'PADESCE Ccontractuelle'!$A$2:$M$175,5,0)=0,"NON DETERMINE",VLOOKUP(J13,'PADESCE Ccontractuelle'!$A$2:$M$175,5,0))</f>
        <v>30</v>
      </c>
      <c r="R13" s="19" t="str">
        <f>IF(OR(COUNTIF(Classes!$C$2:$C$1000, C13)="N", COUNTIF(Classes!$C$2:$C$1000, C13)=0), "Non démarré", IF(AND(COUNTIFS(Classes!$C$2:$C$1000, C13, Classes!$H$2:$H$1000, "&lt;&gt;T")=0, SUMIFS(Classes!$F$2:$F$1000, Classes!$C$2:$C$1000, C13, Classes!$D$2:$D$1000, E13)&gt;=P13), "Terminée", "En cours"))</f>
        <v>Non démarré</v>
      </c>
    </row>
    <row r="14" spans="1:18" ht="43.5" x14ac:dyDescent="0.35">
      <c r="A14" s="16" t="str">
        <f>IF(C14&lt;&gt;"","PRESTA"&amp;TEXT(COUNTA($C$2:C14),"000"),"")</f>
        <v>PRESTA013</v>
      </c>
      <c r="B14" s="16" t="str">
        <f>+INDEX(Prestataires!$A$2:$A$192,MATCH(C14,Prestataires!$B$2:$B$192,0))</f>
        <v>PREST032</v>
      </c>
      <c r="C14" s="16" t="str">
        <f>+VLOOKUP(J14,'PADESCE Ccontractuelle'!$A$2:$M$175,6,0)</f>
        <v>LAINGA BUSINESS SARL</v>
      </c>
      <c r="D14" s="16" t="str">
        <f>+INDEX(Beneficiaires!$A$2:$A$500,MATCH(Prestations!E14,Beneficiaires!$B$2:$B$500,0))</f>
        <v>BEN058</v>
      </c>
      <c r="E14" s="16" t="str">
        <f>+VLOOKUP(J14,'PADESCE Ccontractuelle'!$A$2:$M$175,2,0)</f>
        <v>ETS DINA</v>
      </c>
      <c r="F14" s="16" t="str">
        <f>+INDEX(Formations!$A$2:$A$500,MATCH(Prestations!G14,Formations!$B$2:$B$500,0))</f>
        <v>FOR026</v>
      </c>
      <c r="G14" s="16" t="str">
        <f>+VLOOKUP(J14,'PADESCE Ccontractuelle'!$A$2:$M$175,3,0)</f>
        <v>Conservation des produits</v>
      </c>
      <c r="H14" s="16" t="str">
        <f>+INDEX(Formations!$C$2:$C$500,MATCH(Prestations!G14,Formations!$B$2:$B$500,0))</f>
        <v>FORH026</v>
      </c>
      <c r="I14" s="16" t="str">
        <f>+INDEX(Formations!$D$2:$D$500,MATCH(Prestations!G14,Formations!$B$2:$B$500,0))</f>
        <v>Conservation des produits</v>
      </c>
      <c r="J14" s="21">
        <v>13</v>
      </c>
      <c r="K14" s="19">
        <f>+VLOOKUP(J14,'PADESCE Ccontractuelle'!$A$2:$M$175,8,0)</f>
        <v>410286</v>
      </c>
      <c r="L14" s="19">
        <f>+VLOOKUP(J14,'PADESCE Ccontractuelle'!$A$2:$M$175,9,0)</f>
        <v>18462870</v>
      </c>
      <c r="M14" s="19">
        <f>+VLOOKUP(J14,'PADESCE Ccontractuelle'!$A$2:$M$175,10,0)</f>
        <v>287200.2</v>
      </c>
      <c r="N14" s="19">
        <f>+VLOOKUP(J14,'PADESCE Ccontractuelle'!$A$2:$M$175,11,0)</f>
        <v>12924009</v>
      </c>
      <c r="O14" s="19">
        <f>+VLOOKUP(J14,'PADESCE Ccontractuelle'!$A$2:$M$175,13,0)</f>
        <v>2</v>
      </c>
      <c r="P14" s="19">
        <f>+VLOOKUP(J14,'PADESCE Ccontractuelle'!$A$2:$M$175,4,0)</f>
        <v>45</v>
      </c>
      <c r="Q14" s="19" t="str">
        <f>+IF(VLOOKUP(J14,'PADESCE Ccontractuelle'!$A$2:$M$175,5,0)=0,"NON DETERMINE",VLOOKUP(J14,'PADESCE Ccontractuelle'!$A$2:$M$175,5,0))</f>
        <v>NON DETERMINE</v>
      </c>
      <c r="R14" s="19" t="str">
        <f>IF(OR(COUNTIF(Classes!$C$2:$C$1000, C14)="N", COUNTIF(Classes!$C$2:$C$1000, C14)=0), "Non démarré", IF(AND(COUNTIFS(Classes!$C$2:$C$1000, C14, Classes!$H$2:$H$1000, "&lt;&gt;T")=0, SUMIFS(Classes!$F$2:$F$1000, Classes!$C$2:$C$1000, C14, Classes!$D$2:$D$1000, E14)&gt;=P14), "Terminée", "En cours"))</f>
        <v>Non démarré</v>
      </c>
    </row>
    <row r="15" spans="1:18" ht="58" x14ac:dyDescent="0.35">
      <c r="A15" s="16" t="str">
        <f>IF(C15&lt;&gt;"","PRESTA"&amp;TEXT(COUNTA($C$2:C15),"000"),"")</f>
        <v>PRESTA014</v>
      </c>
      <c r="B15" s="16" t="str">
        <f>+INDEX(Prestataires!$A$2:$A$192,MATCH(C15,Prestataires!$B$2:$B$192,0))</f>
        <v>PREST073</v>
      </c>
      <c r="C15" s="16" t="str">
        <f>+VLOOKUP(J15,'PADESCE Ccontractuelle'!$A$2:$M$175,6,0)</f>
        <v>SCOOPS FORMAPAD</v>
      </c>
      <c r="D15" s="16" t="str">
        <f>+INDEX(Beneficiaires!$A$2:$A$500,MATCH(Prestations!E15,Beneficiaires!$B$2:$B$500,0))</f>
        <v>BEN142</v>
      </c>
      <c r="E15" s="16" t="str">
        <f>+VLOOKUP(J15,'PADESCE Ccontractuelle'!$A$2:$M$175,2,0)</f>
        <v>GIC LA MAIN DE L'ETERNEL</v>
      </c>
      <c r="F15" s="16" t="str">
        <f>+INDEX(Formations!$A$2:$A$500,MATCH(Prestations!G15,Formations!$B$2:$B$500,0))</f>
        <v>FOR129</v>
      </c>
      <c r="G15" s="16" t="str">
        <f>+VLOOKUP(J15,'PADESCE Ccontractuelle'!$A$2:$M$175,3,0)</f>
        <v>Conservation des produits de mer</v>
      </c>
      <c r="H15" s="16" t="str">
        <f>+INDEX(Formations!$C$2:$C$500,MATCH(Prestations!G15,Formations!$B$2:$B$500,0))</f>
        <v>FORH129</v>
      </c>
      <c r="I15" s="16" t="str">
        <f>+INDEX(Formations!$D$2:$D$500,MATCH(Prestations!G15,Formations!$B$2:$B$500,0))</f>
        <v>Conservation des produits de mer</v>
      </c>
      <c r="J15" s="21">
        <v>14</v>
      </c>
      <c r="K15" s="19">
        <f>+VLOOKUP(J15,'PADESCE Ccontractuelle'!$A$2:$M$175,8,0)</f>
        <v>426217.45</v>
      </c>
      <c r="L15" s="19">
        <f>+VLOOKUP(J15,'PADESCE Ccontractuelle'!$A$2:$M$175,9,0)</f>
        <v>2131087.25</v>
      </c>
      <c r="M15" s="19">
        <f>+VLOOKUP(J15,'PADESCE Ccontractuelle'!$A$2:$M$175,10,0)</f>
        <v>383595.70500000002</v>
      </c>
      <c r="N15" s="19">
        <f>+VLOOKUP(J15,'PADESCE Ccontractuelle'!$A$2:$M$175,11,0)</f>
        <v>1917978.5249999999</v>
      </c>
      <c r="O15" s="19">
        <f>+VLOOKUP(J15,'PADESCE Ccontractuelle'!$A$2:$M$175,13,0)</f>
        <v>3</v>
      </c>
      <c r="P15" s="19">
        <f>+VLOOKUP(J15,'PADESCE Ccontractuelle'!$A$2:$M$175,4,0)</f>
        <v>5</v>
      </c>
      <c r="Q15" s="19">
        <f>+IF(VLOOKUP(J15,'PADESCE Ccontractuelle'!$A$2:$M$175,5,0)=0,"NON DETERMINE",VLOOKUP(J15,'PADESCE Ccontractuelle'!$A$2:$M$175,5,0))</f>
        <v>2</v>
      </c>
      <c r="R15" s="19" t="str">
        <f>IF(OR(COUNTIF(Classes!$C$2:$C$1000, C15)="N", COUNTIF(Classes!$C$2:$C$1000, C15)=0), "Non démarré", IF(AND(COUNTIFS(Classes!$C$2:$C$1000, C15, Classes!$H$2:$H$1000, "&lt;&gt;T")=0, SUMIFS(Classes!$F$2:$F$1000, Classes!$C$2:$C$1000, C15, Classes!$D$2:$D$1000, E15)&gt;=P15), "Terminée", "En cours"))</f>
        <v>Non démarré</v>
      </c>
    </row>
    <row r="16" spans="1:18" ht="43.5" x14ac:dyDescent="0.35">
      <c r="A16" s="16" t="str">
        <f>IF(C16&lt;&gt;"","PRESTA"&amp;TEXT(COUNTA($C$2:C16),"000"),"")</f>
        <v>PRESTA015</v>
      </c>
      <c r="B16" s="16" t="str">
        <f>+INDEX(Prestataires!$A$2:$A$192,MATCH(C16,Prestataires!$B$2:$B$192,0))</f>
        <v>PREST049</v>
      </c>
      <c r="C16" s="16" t="str">
        <f>+VLOOKUP(J16,'PADESCE Ccontractuelle'!$A$2:$M$175,6,0)</f>
        <v>IFP CHEC</v>
      </c>
      <c r="D16" s="16" t="str">
        <f>+INDEX(Beneficiaires!$A$2:$A$500,MATCH(Prestations!E16,Beneficiaires!$B$2:$B$500,0))</f>
        <v>BEN036</v>
      </c>
      <c r="E16" s="16" t="str">
        <f>+VLOOKUP(J16,'PADESCE Ccontractuelle'!$A$2:$M$175,2,0)</f>
        <v>GROUPEMENT INTERPROFESSIONNEL DES ARTISANS (GIPA)</v>
      </c>
      <c r="F16" s="16" t="str">
        <f>+INDEX(Formations!$A$2:$A$500,MATCH(Prestations!G16,Formations!$B$2:$B$500,0))</f>
        <v>FOR057</v>
      </c>
      <c r="G16" s="16" t="str">
        <f>+VLOOKUP(J16,'PADESCE Ccontractuelle'!$A$2:$M$175,3,0)</f>
        <v>Couture</v>
      </c>
      <c r="H16" s="16" t="str">
        <f>+INDEX(Formations!$C$2:$C$500,MATCH(Prestations!G16,Formations!$B$2:$B$500,0))</f>
        <v>FORH057</v>
      </c>
      <c r="I16" s="16" t="str">
        <f>+INDEX(Formations!$D$2:$D$500,MATCH(Prestations!G16,Formations!$B$2:$B$500,0))</f>
        <v>Couture</v>
      </c>
      <c r="J16" s="21">
        <v>15</v>
      </c>
      <c r="K16" s="19">
        <f>+VLOOKUP(J16,'PADESCE Ccontractuelle'!$A$2:$M$175,8,0)</f>
        <v>426620</v>
      </c>
      <c r="L16" s="19">
        <f>+VLOOKUP(J16,'PADESCE Ccontractuelle'!$A$2:$M$175,9,0)</f>
        <v>12798600</v>
      </c>
      <c r="M16" s="19">
        <f>+VLOOKUP(J16,'PADESCE Ccontractuelle'!$A$2:$M$175,10,0)</f>
        <v>383958</v>
      </c>
      <c r="N16" s="19">
        <f>+VLOOKUP(J16,'PADESCE Ccontractuelle'!$A$2:$M$175,11,0)</f>
        <v>11518740</v>
      </c>
      <c r="O16" s="19">
        <f>+VLOOKUP(J16,'PADESCE Ccontractuelle'!$A$2:$M$175,13,0)</f>
        <v>3</v>
      </c>
      <c r="P16" s="19">
        <f>+VLOOKUP(J16,'PADESCE Ccontractuelle'!$A$2:$M$175,4,0)</f>
        <v>30</v>
      </c>
      <c r="Q16" s="19">
        <f>+IF(VLOOKUP(J16,'PADESCE Ccontractuelle'!$A$2:$M$175,5,0)=0,"NON DETERMINE",VLOOKUP(J16,'PADESCE Ccontractuelle'!$A$2:$M$175,5,0))</f>
        <v>38</v>
      </c>
      <c r="R16" s="19" t="str">
        <f>IF(OR(COUNTIF(Classes!$C$2:$C$1000, C16)="N", COUNTIF(Classes!$C$2:$C$1000, C16)=0), "Non démarré", IF(AND(COUNTIFS(Classes!$C$2:$C$1000, C16, Classes!$H$2:$H$1000, "&lt;&gt;T")=0, SUMIFS(Classes!$F$2:$F$1000, Classes!$C$2:$C$1000, C16, Classes!$D$2:$D$1000, E16)&gt;=P16), "Terminée", "En cours"))</f>
        <v>En cours</v>
      </c>
    </row>
    <row r="17" spans="1:18" ht="43.5" x14ac:dyDescent="0.35">
      <c r="A17" s="16" t="str">
        <f>IF(C17&lt;&gt;"","PRESTA"&amp;TEXT(COUNTA($C$2:C17),"000"),"")</f>
        <v>PRESTA016</v>
      </c>
      <c r="B17" s="16" t="str">
        <f>+INDEX(Prestataires!$A$2:$A$192,MATCH(C17,Prestataires!$B$2:$B$192,0))</f>
        <v>PREST054</v>
      </c>
      <c r="C17" s="16" t="str">
        <f>+VLOOKUP(J17,'PADESCE Ccontractuelle'!$A$2:$M$175,6,0)</f>
        <v>CFR DE BOUAM</v>
      </c>
      <c r="D17" s="16" t="str">
        <f>+INDEX(Beneficiaires!$A$2:$A$500,MATCH(Prestations!E17,Beneficiaires!$B$2:$B$500,0))</f>
        <v>BEN105</v>
      </c>
      <c r="E17" s="16" t="str">
        <f>+VLOOKUP(J17,'PADESCE Ccontractuelle'!$A$2:$M$175,2,0)</f>
        <v>GIC KAFA</v>
      </c>
      <c r="F17" s="16" t="str">
        <f>+INDEX(Formations!$A$2:$A$500,MATCH(Prestations!G17,Formations!$B$2:$B$500,0))</f>
        <v>FOR083</v>
      </c>
      <c r="G17" s="16" t="str">
        <f>+VLOOKUP(J17,'PADESCE Ccontractuelle'!$A$2:$M$175,3,0)</f>
        <v>Culture du maïs</v>
      </c>
      <c r="H17" s="16" t="str">
        <f>+INDEX(Formations!$C$2:$C$500,MATCH(Prestations!G17,Formations!$B$2:$B$500,0))</f>
        <v>FORH083</v>
      </c>
      <c r="I17" s="16" t="str">
        <f>+INDEX(Formations!$D$2:$D$500,MATCH(Prestations!G17,Formations!$B$2:$B$500,0))</f>
        <v>Culture et transformation du maïs</v>
      </c>
      <c r="J17" s="21">
        <v>16</v>
      </c>
      <c r="K17" s="19">
        <f>+VLOOKUP(J17,'PADESCE Ccontractuelle'!$A$2:$M$175,8,0)</f>
        <v>395080</v>
      </c>
      <c r="L17" s="19">
        <f>+VLOOKUP(J17,'PADESCE Ccontractuelle'!$A$2:$M$175,9,0)</f>
        <v>93238880</v>
      </c>
      <c r="M17" s="19">
        <f>+VLOOKUP(J17,'PADESCE Ccontractuelle'!$A$2:$M$175,10,0)</f>
        <v>355572</v>
      </c>
      <c r="N17" s="19">
        <f>+VLOOKUP(J17,'PADESCE Ccontractuelle'!$A$2:$M$175,11,0)</f>
        <v>83914992</v>
      </c>
      <c r="O17" s="19">
        <f>+VLOOKUP(J17,'PADESCE Ccontractuelle'!$A$2:$M$175,13,0)</f>
        <v>3</v>
      </c>
      <c r="P17" s="19">
        <f>+VLOOKUP(J17,'PADESCE Ccontractuelle'!$A$2:$M$175,4,0)</f>
        <v>236</v>
      </c>
      <c r="Q17" s="19">
        <f>+IF(VLOOKUP(J17,'PADESCE Ccontractuelle'!$A$2:$M$175,5,0)=0,"NON DETERMINE",VLOOKUP(J17,'PADESCE Ccontractuelle'!$A$2:$M$175,5,0))</f>
        <v>128</v>
      </c>
      <c r="R17" s="19" t="str">
        <f>IF(OR(COUNTIF(Classes!$C$2:$C$1000, C17)="N", COUNTIF(Classes!$C$2:$C$1000, C17)=0), "Non démarré", IF(AND(COUNTIFS(Classes!$C$2:$C$1000, C17, Classes!$H$2:$H$1000, "&lt;&gt;T")=0, SUMIFS(Classes!$F$2:$F$1000, Classes!$C$2:$C$1000, C17, Classes!$D$2:$D$1000, E17)&gt;=P17), "Terminée", "En cours"))</f>
        <v>Non démarré</v>
      </c>
    </row>
    <row r="18" spans="1:18" ht="43.5" x14ac:dyDescent="0.35">
      <c r="A18" s="16" t="str">
        <f>IF(C18&lt;&gt;"","PRESTA"&amp;TEXT(COUNTA($C$2:C18),"000"),"")</f>
        <v>PRESTA017</v>
      </c>
      <c r="B18" s="16" t="str">
        <f>+INDEX(Prestataires!$A$2:$A$192,MATCH(C18,Prestataires!$B$2:$B$192,0))</f>
        <v>PREST054</v>
      </c>
      <c r="C18" s="16" t="str">
        <f>+VLOOKUP(J18,'PADESCE Ccontractuelle'!$A$2:$M$175,6,0)</f>
        <v>CFR DE BOUAM</v>
      </c>
      <c r="D18" s="16" t="str">
        <f>+INDEX(Beneficiaires!$A$2:$A$500,MATCH(Prestations!E18,Beneficiaires!$B$2:$B$500,0))</f>
        <v>BEN106</v>
      </c>
      <c r="E18" s="16" t="str">
        <f>+VLOOKUP(J18,'PADESCE Ccontractuelle'!$A$2:$M$175,2,0)</f>
        <v>ASSOCIATION TRANSPARENCE DE KANDA</v>
      </c>
      <c r="F18" s="16" t="str">
        <f>+INDEX(Formations!$A$2:$A$500,MATCH(Prestations!G18,Formations!$B$2:$B$500,0))</f>
        <v>FOR083</v>
      </c>
      <c r="G18" s="16" t="str">
        <f>+VLOOKUP(J18,'PADESCE Ccontractuelle'!$A$2:$M$175,3,0)</f>
        <v>Culture du maïs</v>
      </c>
      <c r="H18" s="16" t="str">
        <f>+INDEX(Formations!$C$2:$C$500,MATCH(Prestations!G18,Formations!$B$2:$B$500,0))</f>
        <v>FORH083</v>
      </c>
      <c r="I18" s="16" t="str">
        <f>+INDEX(Formations!$D$2:$D$500,MATCH(Prestations!G18,Formations!$B$2:$B$500,0))</f>
        <v>Culture et transformation du maïs</v>
      </c>
      <c r="J18" s="21">
        <v>17</v>
      </c>
      <c r="K18" s="19">
        <f>+VLOOKUP(J18,'PADESCE Ccontractuelle'!$A$2:$M$175,8,0)</f>
        <v>307287.58</v>
      </c>
      <c r="L18" s="19">
        <f>+VLOOKUP(J18,'PADESCE Ccontractuelle'!$A$2:$M$175,9,0)</f>
        <v>7682189.4999999991</v>
      </c>
      <c r="M18" s="19">
        <f>+VLOOKUP(J18,'PADESCE Ccontractuelle'!$A$2:$M$175,10,0)</f>
        <v>276558.82199999999</v>
      </c>
      <c r="N18" s="19">
        <f>+VLOOKUP(J18,'PADESCE Ccontractuelle'!$A$2:$M$175,11,0)</f>
        <v>6913970.5499999998</v>
      </c>
      <c r="O18" s="19">
        <f>+VLOOKUP(J18,'PADESCE Ccontractuelle'!$A$2:$M$175,13,0)</f>
        <v>3</v>
      </c>
      <c r="P18" s="19">
        <f>+VLOOKUP(J18,'PADESCE Ccontractuelle'!$A$2:$M$175,4,0)</f>
        <v>25</v>
      </c>
      <c r="Q18" s="19">
        <f>+IF(VLOOKUP(J18,'PADESCE Ccontractuelle'!$A$2:$M$175,5,0)=0,"NON DETERMINE",VLOOKUP(J18,'PADESCE Ccontractuelle'!$A$2:$M$175,5,0))</f>
        <v>18</v>
      </c>
      <c r="R18" s="19" t="str">
        <f>IF(OR(COUNTIF(Classes!$C$2:$C$1000, C18)="N", COUNTIF(Classes!$C$2:$C$1000, C18)=0), "Non démarré", IF(AND(COUNTIFS(Classes!$C$2:$C$1000, C18, Classes!$H$2:$H$1000, "&lt;&gt;T")=0, SUMIFS(Classes!$F$2:$F$1000, Classes!$C$2:$C$1000, C18, Classes!$D$2:$D$1000, E18)&gt;=P18), "Terminée", "En cours"))</f>
        <v>Non démarré</v>
      </c>
    </row>
    <row r="19" spans="1:18" x14ac:dyDescent="0.35">
      <c r="A19" s="16" t="str">
        <f>IF(C19&lt;&gt;"","PRESTA"&amp;TEXT(COUNTA($C$2:C19),"000"),"")</f>
        <v>PRESTA018</v>
      </c>
      <c r="B19" s="16" t="str">
        <f>+INDEX(Prestataires!$A$2:$A$192,MATCH(C19,Prestataires!$B$2:$B$192,0))</f>
        <v>PREST075</v>
      </c>
      <c r="C19" s="16" t="str">
        <f>+VLOOKUP(J19,'PADESCE Ccontractuelle'!$A$2:$M$175,6,0)</f>
        <v>RINOO CAMEROON LTD</v>
      </c>
      <c r="D19" s="16" t="str">
        <f>+INDEX(Beneficiaires!$A$2:$A$500,MATCH(Prestations!E19,Beneficiaires!$B$2:$B$500,0))</f>
        <v>BEN150</v>
      </c>
      <c r="E19" s="16" t="str">
        <f>+VLOOKUP(J19,'PADESCE Ccontractuelle'!$A$2:$M$175,2,0)</f>
        <v>DIGITAL RENTER INC</v>
      </c>
      <c r="F19" s="16" t="e">
        <f>+INDEX(Formations!$A$2:$A$500,MATCH(Prestations!G19,Formations!$B$2:$B$500,0))</f>
        <v>#N/A</v>
      </c>
      <c r="G19" s="16" t="str">
        <f>+VLOOKUP(J19,'PADESCE Ccontractuelle'!$A$2:$M$175,3,0)</f>
        <v>Data Analysis</v>
      </c>
      <c r="H19" s="16" t="e">
        <f>+INDEX(Formations!$C$2:$C$500,MATCH(Prestations!G19,Formations!$B$2:$B$500,0))</f>
        <v>#N/A</v>
      </c>
      <c r="I19" s="16" t="e">
        <f>+INDEX(Formations!$D$2:$D$500,MATCH(Prestations!G19,Formations!$B$2:$B$500,0))</f>
        <v>#N/A</v>
      </c>
      <c r="J19" s="21">
        <v>18</v>
      </c>
      <c r="K19" s="19">
        <f>+VLOOKUP(J19,'PADESCE Ccontractuelle'!$A$2:$M$175,8,0)</f>
        <v>395080</v>
      </c>
      <c r="L19" s="19">
        <f>+VLOOKUP(J19,'PADESCE Ccontractuelle'!$A$2:$M$175,9,0)</f>
        <v>3950800</v>
      </c>
      <c r="M19" s="19">
        <f>+VLOOKUP(J19,'PADESCE Ccontractuelle'!$A$2:$M$175,10,0)</f>
        <v>355572</v>
      </c>
      <c r="N19" s="19">
        <f>+VLOOKUP(J19,'PADESCE Ccontractuelle'!$A$2:$M$175,11,0)</f>
        <v>3555720</v>
      </c>
      <c r="O19" s="19">
        <f>+VLOOKUP(J19,'PADESCE Ccontractuelle'!$A$2:$M$175,13,0)</f>
        <v>3</v>
      </c>
      <c r="P19" s="19">
        <f>+VLOOKUP(J19,'PADESCE Ccontractuelle'!$A$2:$M$175,4,0)</f>
        <v>10</v>
      </c>
      <c r="Q19" s="19">
        <f>+IF(VLOOKUP(J19,'PADESCE Ccontractuelle'!$A$2:$M$175,5,0)=0,"NON DETERMINE",VLOOKUP(J19,'PADESCE Ccontractuelle'!$A$2:$M$175,5,0))</f>
        <v>6</v>
      </c>
      <c r="R19" s="19" t="str">
        <f>IF(OR(COUNTIF(Classes!$C$2:$C$1000, C19)="N", COUNTIF(Classes!$C$2:$C$1000, C19)=0), "Non démarré", IF(AND(COUNTIFS(Classes!$C$2:$C$1000, C19, Classes!$H$2:$H$1000, "&lt;&gt;T")=0, SUMIFS(Classes!$F$2:$F$1000, Classes!$C$2:$C$1000, C19, Classes!$D$2:$D$1000, E19)&gt;=P19), "Terminée", "En cours"))</f>
        <v>En cours</v>
      </c>
    </row>
    <row r="20" spans="1:18" ht="58" x14ac:dyDescent="0.35">
      <c r="A20" s="16" t="str">
        <f>IF(C20&lt;&gt;"","PRESTA"&amp;TEXT(COUNTA($C$2:C20),"000"),"")</f>
        <v>PRESTA019</v>
      </c>
      <c r="B20" s="16" t="str">
        <f>+INDEX(Prestataires!$A$2:$A$192,MATCH(C20,Prestataires!$B$2:$B$192,0))</f>
        <v>PREST063</v>
      </c>
      <c r="C20" s="16" t="str">
        <f>+VLOOKUP(J20,'PADESCE Ccontractuelle'!$A$2:$M$175,6,0)</f>
        <v>INSTITUT DE FORMATION PROFESSIONNELLE EN MANAGEMENT ET METIERS INDUSTRIELS (IFPMMI)</v>
      </c>
      <c r="D20" s="16" t="str">
        <f>+INDEX(Beneficiaires!$A$2:$A$500,MATCH(Prestations!E20,Beneficiaires!$B$2:$B$500,0))</f>
        <v>BEN123</v>
      </c>
      <c r="E20" s="16" t="str">
        <f>+VLOOKUP(J20,'PADESCE Ccontractuelle'!$A$2:$M$175,2,0)</f>
        <v>SCOOPS DECORTICAGE DE RIZ DE L'EXTRÊ-NORD</v>
      </c>
      <c r="F20" s="16" t="str">
        <f>+INDEX(Formations!$A$2:$A$500,MATCH(Prestations!G20,Formations!$B$2:$B$500,0))</f>
        <v>FOR103</v>
      </c>
      <c r="G20" s="16" t="str">
        <f>+VLOOKUP(J20,'PADESCE Ccontractuelle'!$A$2:$M$175,3,0)</f>
        <v>Décorticage de riz</v>
      </c>
      <c r="H20" s="16" t="str">
        <f>+INDEX(Formations!$C$2:$C$500,MATCH(Prestations!G20,Formations!$B$2:$B$500,0))</f>
        <v>FORH103</v>
      </c>
      <c r="I20" s="16" t="str">
        <f>+INDEX(Formations!$D$2:$D$500,MATCH(Prestations!G20,Formations!$B$2:$B$500,0))</f>
        <v>Production et transformation du riz</v>
      </c>
      <c r="J20" s="21">
        <v>19</v>
      </c>
      <c r="K20" s="19">
        <f>+VLOOKUP(J20,'PADESCE Ccontractuelle'!$A$2:$M$175,8,0)</f>
        <v>392599.96</v>
      </c>
      <c r="L20" s="19">
        <f>+VLOOKUP(J20,'PADESCE Ccontractuelle'!$A$2:$M$175,9,0)</f>
        <v>16489198.32</v>
      </c>
      <c r="M20" s="19">
        <f>+VLOOKUP(J20,'PADESCE Ccontractuelle'!$A$2:$M$175,10,0)</f>
        <v>353339.96399999998</v>
      </c>
      <c r="N20" s="19">
        <f>+VLOOKUP(J20,'PADESCE Ccontractuelle'!$A$2:$M$175,11,0)</f>
        <v>14840278.488</v>
      </c>
      <c r="O20" s="19">
        <f>+VLOOKUP(J20,'PADESCE Ccontractuelle'!$A$2:$M$175,13,0)</f>
        <v>3</v>
      </c>
      <c r="P20" s="19">
        <f>+VLOOKUP(J20,'PADESCE Ccontractuelle'!$A$2:$M$175,4,0)</f>
        <v>42</v>
      </c>
      <c r="Q20" s="19">
        <f>+IF(VLOOKUP(J20,'PADESCE Ccontractuelle'!$A$2:$M$175,5,0)=0,"NON DETERMINE",VLOOKUP(J20,'PADESCE Ccontractuelle'!$A$2:$M$175,5,0))</f>
        <v>25</v>
      </c>
      <c r="R20" s="19" t="str">
        <f>IF(OR(COUNTIF(Classes!$C$2:$C$1000, C20)="N", COUNTIF(Classes!$C$2:$C$1000, C20)=0), "Non démarré", IF(AND(COUNTIFS(Classes!$C$2:$C$1000, C20, Classes!$H$2:$H$1000, "&lt;&gt;T")=0, SUMIFS(Classes!$F$2:$F$1000, Classes!$C$2:$C$1000, C20, Classes!$D$2:$D$1000, E20)&gt;=P20), "Terminée", "En cours"))</f>
        <v>Non démarré</v>
      </c>
    </row>
    <row r="21" spans="1:18" ht="87" x14ac:dyDescent="0.35">
      <c r="A21" s="16" t="str">
        <f>IF(C21&lt;&gt;"","PRESTA"&amp;TEXT(COUNTA($C$2:C21),"000"),"")</f>
        <v>PRESTA020</v>
      </c>
      <c r="B21" s="16" t="str">
        <f>+INDEX(Prestataires!$A$2:$A$192,MATCH(C21,Prestataires!$B$2:$B$192,0))</f>
        <v>PREST070</v>
      </c>
      <c r="C21" s="16" t="str">
        <f>+VLOOKUP(J21,'PADESCE Ccontractuelle'!$A$2:$M$175,6,0)</f>
        <v>CRA D'EBOLOWA</v>
      </c>
      <c r="D21" s="16" t="str">
        <f>+INDEX(Beneficiaires!$A$2:$A$500,MATCH(Prestations!E21,Beneficiaires!$B$2:$B$500,0))</f>
        <v>BEN137</v>
      </c>
      <c r="E21" s="16" t="str">
        <f>+VLOOKUP(J21,'PADESCE Ccontractuelle'!$A$2:$M$175,2,0)</f>
        <v>ASSOCIATION "GROUPE DYNAMIQUE DU SUD" (GPS)</v>
      </c>
      <c r="F21" s="16" t="str">
        <f>+INDEX(Formations!$A$2:$A$500,MATCH(Prestations!G21,Formations!$B$2:$B$500,0))</f>
        <v>FOR121</v>
      </c>
      <c r="G21" s="16" t="str">
        <f>+VLOOKUP(J21,'PADESCE Ccontractuelle'!$A$2:$M$175,3,0)</f>
        <v>Dérivés du cacao</v>
      </c>
      <c r="H21" s="16" t="str">
        <f>+INDEX(Formations!$C$2:$C$500,MATCH(Prestations!G21,Formations!$B$2:$B$500,0))</f>
        <v>FORH121</v>
      </c>
      <c r="I21" s="16" t="str">
        <f>+INDEX(Formations!$D$2:$D$500,MATCH(Prestations!G21,Formations!$B$2:$B$500,0))</f>
        <v>Production et transformation du cacao (chocolaterie)</v>
      </c>
      <c r="J21" s="21">
        <v>20</v>
      </c>
      <c r="K21" s="19">
        <f>+VLOOKUP(J21,'PADESCE Ccontractuelle'!$A$2:$M$175,8,0)</f>
        <v>395080</v>
      </c>
      <c r="L21" s="19">
        <f>+VLOOKUP(J21,'PADESCE Ccontractuelle'!$A$2:$M$175,9,0)</f>
        <v>3950800</v>
      </c>
      <c r="M21" s="19">
        <f>+VLOOKUP(J21,'PADESCE Ccontractuelle'!$A$2:$M$175,10,0)</f>
        <v>355572</v>
      </c>
      <c r="N21" s="19">
        <f>+VLOOKUP(J21,'PADESCE Ccontractuelle'!$A$2:$M$175,11,0)</f>
        <v>3555720</v>
      </c>
      <c r="O21" s="19">
        <f>+VLOOKUP(J21,'PADESCE Ccontractuelle'!$A$2:$M$175,13,0)</f>
        <v>3</v>
      </c>
      <c r="P21" s="19">
        <f>+VLOOKUP(J21,'PADESCE Ccontractuelle'!$A$2:$M$175,4,0)</f>
        <v>10</v>
      </c>
      <c r="Q21" s="19">
        <f>+IF(VLOOKUP(J21,'PADESCE Ccontractuelle'!$A$2:$M$175,5,0)=0,"NON DETERMINE",VLOOKUP(J21,'PADESCE Ccontractuelle'!$A$2:$M$175,5,0))</f>
        <v>6</v>
      </c>
      <c r="R21" s="19" t="str">
        <f>IF(OR(COUNTIF(Classes!$C$2:$C$1000, C21)="N", COUNTIF(Classes!$C$2:$C$1000, C21)=0), "Non démarré", IF(AND(COUNTIFS(Classes!$C$2:$C$1000, C21, Classes!$H$2:$H$1000, "&lt;&gt;T")=0, SUMIFS(Classes!$F$2:$F$1000, Classes!$C$2:$C$1000, C21, Classes!$D$2:$D$1000, E21)&gt;=P21), "Terminée", "En cours"))</f>
        <v>Non démarré</v>
      </c>
    </row>
    <row r="22" spans="1:18" ht="101.5" x14ac:dyDescent="0.35">
      <c r="A22" s="16" t="str">
        <f>IF(C22&lt;&gt;"","PRESTA"&amp;TEXT(COUNTA($C$2:C22),"000"),"")</f>
        <v>PRESTA021</v>
      </c>
      <c r="B22" s="16" t="str">
        <f>+INDEX(Prestataires!$A$2:$A$192,MATCH(C22,Prestataires!$B$2:$B$192,0))</f>
        <v>PREST047</v>
      </c>
      <c r="C22" s="16" t="str">
        <f>+VLOOKUP(J22,'PADESCE Ccontractuelle'!$A$2:$M$175,6,0)</f>
        <v>CFP WELL BEING EXPERTS</v>
      </c>
      <c r="D22" s="16" t="str">
        <f>+INDEX(Beneficiaires!$A$2:$A$500,MATCH(Prestations!E22,Beneficiaires!$B$2:$B$500,0))</f>
        <v>BEN086</v>
      </c>
      <c r="E22" s="16" t="str">
        <f>+VLOOKUP(J22,'PADESCE Ccontractuelle'!$A$2:$M$175,2,0)</f>
        <v>CONFEDERATION CAMEROUNAISE DES PME ET METIERS DE LA MODE, TEXTILE-CONFECTION, CUIR, BAMBOU ET BIEN-ÊTRE (CCMTB)</v>
      </c>
      <c r="F22" s="16" t="str">
        <f>+INDEX(Formations!$A$2:$A$500,MATCH(Prestations!G22,Formations!$B$2:$B$500,0))</f>
        <v>FOR055</v>
      </c>
      <c r="G22" s="16" t="str">
        <f>+VLOOKUP(J22,'PADESCE Ccontractuelle'!$A$2:$M$175,3,0)</f>
        <v>Dessin Assisté par Ordinateur (DAO)</v>
      </c>
      <c r="H22" s="16" t="str">
        <f>+INDEX(Formations!$C$2:$C$500,MATCH(Prestations!G22,Formations!$B$2:$B$500,0))</f>
        <v>FORH055</v>
      </c>
      <c r="I22" s="16" t="str">
        <f>+INDEX(Formations!$D$2:$D$500,MATCH(Prestations!G22,Formations!$B$2:$B$500,0))</f>
        <v>Dessin assisté par ordinateur (DAO/CAO)</v>
      </c>
      <c r="J22" s="21">
        <v>21</v>
      </c>
      <c r="K22" s="19">
        <f>+VLOOKUP(J22,'PADESCE Ccontractuelle'!$A$2:$M$175,8,0)</f>
        <v>395080</v>
      </c>
      <c r="L22" s="19">
        <f>+VLOOKUP(J22,'PADESCE Ccontractuelle'!$A$2:$M$175,9,0)</f>
        <v>79016000</v>
      </c>
      <c r="M22" s="19">
        <f>+VLOOKUP(J22,'PADESCE Ccontractuelle'!$A$2:$M$175,10,0)</f>
        <v>355572</v>
      </c>
      <c r="N22" s="19">
        <f>+VLOOKUP(J22,'PADESCE Ccontractuelle'!$A$2:$M$175,11,0)</f>
        <v>71114400</v>
      </c>
      <c r="O22" s="19">
        <f>+VLOOKUP(J22,'PADESCE Ccontractuelle'!$A$2:$M$175,13,0)</f>
        <v>3</v>
      </c>
      <c r="P22" s="19">
        <f>+VLOOKUP(J22,'PADESCE Ccontractuelle'!$A$2:$M$175,4,0)</f>
        <v>200</v>
      </c>
      <c r="Q22" s="19">
        <f>+IF(VLOOKUP(J22,'PADESCE Ccontractuelle'!$A$2:$M$175,5,0)=0,"NON DETERMINE",VLOOKUP(J22,'PADESCE Ccontractuelle'!$A$2:$M$175,5,0))</f>
        <v>60</v>
      </c>
      <c r="R22" s="19" t="str">
        <f>IF(OR(COUNTIF(Classes!$C$2:$C$1000, C22)="N", COUNTIF(Classes!$C$2:$C$1000, C22)=0), "Non démarré", IF(AND(COUNTIFS(Classes!$C$2:$C$1000, C22, Classes!$H$2:$H$1000, "&lt;&gt;T")=0, SUMIFS(Classes!$F$2:$F$1000, Classes!$C$2:$C$1000, C22, Classes!$D$2:$D$1000, E22)&gt;=P22), "Terminée", "En cours"))</f>
        <v>Non démarré</v>
      </c>
    </row>
    <row r="23" spans="1:18" ht="87" x14ac:dyDescent="0.35">
      <c r="A23" s="16" t="str">
        <f>IF(C23&lt;&gt;"","PRESTA"&amp;TEXT(COUNTA($C$2:C23),"000"),"")</f>
        <v>PRESTA022</v>
      </c>
      <c r="B23" s="16" t="str">
        <f>+INDEX(Prestataires!$A$2:$A$192,MATCH(C23,Prestataires!$B$2:$B$192,0))</f>
        <v>PREST005</v>
      </c>
      <c r="C23" s="16" t="str">
        <f>+VLOOKUP(J23,'PADESCE Ccontractuelle'!$A$2:$M$175,6,0)</f>
        <v>CENTRE DE FORMATION PROFESSIONNELLE PONTAAH</v>
      </c>
      <c r="D23" s="16" t="str">
        <f>+INDEX(Beneficiaires!$A$2:$A$500,MATCH(Prestations!E23,Beneficiaires!$B$2:$B$500,0))</f>
        <v>BEN018</v>
      </c>
      <c r="E23" s="16" t="str">
        <f>+VLOOKUP(J23,'PADESCE Ccontractuelle'!$A$2:$M$175,2,0)</f>
        <v>WOMEN ENTREPRENEURSHIP FACILITATION NETWORK (WEFN)</v>
      </c>
      <c r="F23" s="16" t="str">
        <f>+INDEX(Formations!$A$2:$A$500,MATCH(Prestations!G23,Formations!$B$2:$B$500,0))</f>
        <v>FOR054</v>
      </c>
      <c r="G23" s="16" t="str">
        <f>+VLOOKUP(J23,'PADESCE Ccontractuelle'!$A$2:$M$175,3,0)</f>
        <v>Développement des chaines de valeurs agricoles dans la production, la transformation et la commercialisation</v>
      </c>
      <c r="H23" s="16" t="str">
        <f>+INDEX(Formations!$C$2:$C$500,MATCH(Prestations!G23,Formations!$B$2:$B$500,0))</f>
        <v>FORH054</v>
      </c>
      <c r="I23" s="16" t="str">
        <f>+INDEX(Formations!$D$2:$D$500,MATCH(Prestations!G23,Formations!$B$2:$B$500,0))</f>
        <v>Entrepreneuriat et production agricole</v>
      </c>
      <c r="J23" s="21">
        <v>22</v>
      </c>
      <c r="K23" s="19">
        <f>+VLOOKUP(J23,'PADESCE Ccontractuelle'!$A$2:$M$175,8,0)</f>
        <v>395080</v>
      </c>
      <c r="L23" s="19">
        <f>+VLOOKUP(J23,'PADESCE Ccontractuelle'!$A$2:$M$175,9,0)</f>
        <v>118524000</v>
      </c>
      <c r="M23" s="19">
        <f>+VLOOKUP(J23,'PADESCE Ccontractuelle'!$A$2:$M$175,10,0)</f>
        <v>355572</v>
      </c>
      <c r="N23" s="19">
        <f>+VLOOKUP(J23,'PADESCE Ccontractuelle'!$A$2:$M$175,11,0)</f>
        <v>106671600</v>
      </c>
      <c r="O23" s="19">
        <f>+VLOOKUP(J23,'PADESCE Ccontractuelle'!$A$2:$M$175,13,0)</f>
        <v>3</v>
      </c>
      <c r="P23" s="19">
        <f>+VLOOKUP(J23,'PADESCE Ccontractuelle'!$A$2:$M$175,4,0)</f>
        <v>300</v>
      </c>
      <c r="Q23" s="19">
        <f>+IF(VLOOKUP(J23,'PADESCE Ccontractuelle'!$A$2:$M$175,5,0)=0,"NON DETERMINE",VLOOKUP(J23,'PADESCE Ccontractuelle'!$A$2:$M$175,5,0))</f>
        <v>300</v>
      </c>
      <c r="R23" s="19" t="str">
        <f>IF(OR(COUNTIF(Classes!$C$2:$C$1000, C23)="N", COUNTIF(Classes!$C$2:$C$1000, C23)=0), "Non démarré", IF(AND(COUNTIFS(Classes!$C$2:$C$1000, C23, Classes!$H$2:$H$1000, "&lt;&gt;T")=0, SUMIFS(Classes!$F$2:$F$1000, Classes!$C$2:$C$1000, C23, Classes!$D$2:$D$1000, E23)&gt;=P23), "Terminée", "En cours"))</f>
        <v>En cours</v>
      </c>
    </row>
    <row r="24" spans="1:18" ht="116" x14ac:dyDescent="0.35">
      <c r="A24" s="16" t="str">
        <f>IF(C24&lt;&gt;"","PRESTA"&amp;TEXT(COUNTA($C$2:C24),"000"),"")</f>
        <v>PRESTA023</v>
      </c>
      <c r="B24" s="16" t="str">
        <f>+INDEX(Prestataires!$A$2:$A$192,MATCH(C24,Prestataires!$B$2:$B$192,0))</f>
        <v>PREST048</v>
      </c>
      <c r="C24" s="16" t="str">
        <f>+VLOOKUP(J24,'PADESCE Ccontractuelle'!$A$2:$M$175,6,0)</f>
        <v>ANOR (BATIDEK Hortense)</v>
      </c>
      <c r="D24" s="16" t="str">
        <f>+INDEX(Beneficiaires!$A$2:$A$500,MATCH(Prestations!E24,Beneficiaires!$B$2:$B$500,0))</f>
        <v>BEN087</v>
      </c>
      <c r="E24" s="16" t="str">
        <f>+VLOOKUP(J24,'PADESCE Ccontractuelle'!$A$2:$M$175,2,0)</f>
        <v>FECAPROBOIS (FEDERATION CAMEROUNAISE DES ASSOCIATIONS ET DES PROFESSIONNELS DE LA SECONDE TRANSFORMATION DU BOIS)</v>
      </c>
      <c r="F24" s="16" t="str">
        <f>+INDEX(Formations!$A$2:$A$500,MATCH(Prestations!G24,Formations!$B$2:$B$500,0))</f>
        <v>FOR056</v>
      </c>
      <c r="G24" s="16" t="str">
        <f>+VLOOKUP(J24,'PADESCE Ccontractuelle'!$A$2:$M$175,3,0)</f>
        <v>Développement d'un système de formation continue dans le secteur du bois</v>
      </c>
      <c r="H24" s="16" t="str">
        <f>+INDEX(Formations!$C$2:$C$500,MATCH(Prestations!G24,Formations!$B$2:$B$500,0))</f>
        <v>FORH056</v>
      </c>
      <c r="I24" s="16" t="str">
        <f>+INDEX(Formations!$D$2:$D$500,MATCH(Prestations!G24,Formations!$B$2:$B$500,0))</f>
        <v>Transformation du bois et formation continue</v>
      </c>
      <c r="J24" s="21">
        <v>23</v>
      </c>
      <c r="K24" s="19">
        <f>+VLOOKUP(J24,'PADESCE Ccontractuelle'!$A$2:$M$175,8,0)</f>
        <v>395080</v>
      </c>
      <c r="L24" s="19">
        <f>+VLOOKUP(J24,'PADESCE Ccontractuelle'!$A$2:$M$175,9,0)</f>
        <v>9877000</v>
      </c>
      <c r="M24" s="19">
        <f>+VLOOKUP(J24,'PADESCE Ccontractuelle'!$A$2:$M$175,10,0)</f>
        <v>355572</v>
      </c>
      <c r="N24" s="19">
        <f>+VLOOKUP(J24,'PADESCE Ccontractuelle'!$A$2:$M$175,11,0)</f>
        <v>8889300</v>
      </c>
      <c r="O24" s="19">
        <f>+VLOOKUP(J24,'PADESCE Ccontractuelle'!$A$2:$M$175,13,0)</f>
        <v>3</v>
      </c>
      <c r="P24" s="19">
        <f>+VLOOKUP(J24,'PADESCE Ccontractuelle'!$A$2:$M$175,4,0)</f>
        <v>25</v>
      </c>
      <c r="Q24" s="19">
        <f>+IF(VLOOKUP(J24,'PADESCE Ccontractuelle'!$A$2:$M$175,5,0)=0,"NON DETERMINE",VLOOKUP(J24,'PADESCE Ccontractuelle'!$A$2:$M$175,5,0))</f>
        <v>4</v>
      </c>
      <c r="R24" s="19" t="str">
        <f>IF(OR(COUNTIF(Classes!$C$2:$C$1000, C24)="N", COUNTIF(Classes!$C$2:$C$1000, C24)=0), "Non démarré", IF(AND(COUNTIFS(Classes!$C$2:$C$1000, C24, Classes!$H$2:$H$1000, "&lt;&gt;T")=0, SUMIFS(Classes!$F$2:$F$1000, Classes!$C$2:$C$1000, C24, Classes!$D$2:$D$1000, E24)&gt;=P24), "Terminée", "En cours"))</f>
        <v>Non démarré</v>
      </c>
    </row>
    <row r="25" spans="1:18" ht="72.5" x14ac:dyDescent="0.35">
      <c r="A25" s="16" t="str">
        <f>IF(C25&lt;&gt;"","PRESTA"&amp;TEXT(COUNTA($C$2:C25),"000"),"")</f>
        <v>PRESTA024</v>
      </c>
      <c r="B25" s="16" t="str">
        <f>+INDEX(Prestataires!$A$2:$A$192,MATCH(C25,Prestataires!$B$2:$B$192,0))</f>
        <v>PREST023</v>
      </c>
      <c r="C25" s="16" t="str">
        <f>+VLOOKUP(J25,'PADESCE Ccontractuelle'!$A$2:$M$175,6,0)</f>
        <v>Cente de Formation et d'Education aux Métiers (CFEM)</v>
      </c>
      <c r="D25" s="16" t="str">
        <f>+INDEX(Beneficiaires!$A$2:$A$500,MATCH(Prestations!E25,Beneficiaires!$B$2:$B$500,0))</f>
        <v>BEN116</v>
      </c>
      <c r="E25" s="16" t="str">
        <f>+VLOOKUP(J25,'PADESCE Ccontractuelle'!$A$2:$M$175,2,0)</f>
        <v>ERENCAM</v>
      </c>
      <c r="F25" s="16" t="str">
        <f>+INDEX(Formations!$A$2:$A$500,MATCH(Prestations!G25,Formations!$B$2:$B$500,0))</f>
        <v>FOR095</v>
      </c>
      <c r="G25" s="16" t="str">
        <f>+VLOOKUP(J25,'PADESCE Ccontractuelle'!$A$2:$M$175,3,0)</f>
        <v>Elaboration du Business model et montage des dossiers de financement</v>
      </c>
      <c r="H25" s="16" t="str">
        <f>+INDEX(Formations!$C$2:$C$500,MATCH(Prestations!G25,Formations!$B$2:$B$500,0))</f>
        <v>FORH095</v>
      </c>
      <c r="I25" s="16" t="str">
        <f>+INDEX(Formations!$D$2:$D$500,MATCH(Prestations!G25,Formations!$B$2:$B$500,0))</f>
        <v>Comptabilité, fiscalité et finances</v>
      </c>
      <c r="J25" s="21">
        <v>24</v>
      </c>
      <c r="K25" s="19">
        <f>+VLOOKUP(J25,'PADESCE Ccontractuelle'!$A$2:$M$175,8,0)</f>
        <v>395080</v>
      </c>
      <c r="L25" s="19">
        <f>+VLOOKUP(J25,'PADESCE Ccontractuelle'!$A$2:$M$175,9,0)</f>
        <v>41483400</v>
      </c>
      <c r="M25" s="19">
        <f>+VLOOKUP(J25,'PADESCE Ccontractuelle'!$A$2:$M$175,10,0)</f>
        <v>355572</v>
      </c>
      <c r="N25" s="19">
        <f>+VLOOKUP(J25,'PADESCE Ccontractuelle'!$A$2:$M$175,11,0)</f>
        <v>37335060</v>
      </c>
      <c r="O25" s="19">
        <f>+VLOOKUP(J25,'PADESCE Ccontractuelle'!$A$2:$M$175,13,0)</f>
        <v>3</v>
      </c>
      <c r="P25" s="19">
        <f>+VLOOKUP(J25,'PADESCE Ccontractuelle'!$A$2:$M$175,4,0)</f>
        <v>105</v>
      </c>
      <c r="Q25" s="19">
        <f>+IF(VLOOKUP(J25,'PADESCE Ccontractuelle'!$A$2:$M$175,5,0)=0,"NON DETERMINE",VLOOKUP(J25,'PADESCE Ccontractuelle'!$A$2:$M$175,5,0))</f>
        <v>5</v>
      </c>
      <c r="R25" s="19" t="str">
        <f>IF(OR(COUNTIF(Classes!$C$2:$C$1000, C25)="N", COUNTIF(Classes!$C$2:$C$1000, C25)=0), "Non démarré", IF(AND(COUNTIFS(Classes!$C$2:$C$1000, C25, Classes!$H$2:$H$1000, "&lt;&gt;T")=0, SUMIFS(Classes!$F$2:$F$1000, Classes!$C$2:$C$1000, C25, Classes!$D$2:$D$1000, E25)&gt;=P25), "Terminée", "En cours"))</f>
        <v>Non démarré</v>
      </c>
    </row>
    <row r="26" spans="1:18" ht="159.5" x14ac:dyDescent="0.35">
      <c r="A26" s="16" t="str">
        <f>IF(C26&lt;&gt;"","PRESTA"&amp;TEXT(COUNTA($C$2:C26),"000"),"")</f>
        <v>PRESTA025</v>
      </c>
      <c r="B26" s="16" t="str">
        <f>+INDEX(Prestataires!$A$2:$A$192,MATCH(C26,Prestataires!$B$2:$B$192,0))</f>
        <v>PREST030</v>
      </c>
      <c r="C26" s="16" t="str">
        <f>+VLOOKUP(J26,'PADESCE Ccontractuelle'!$A$2:$M$175,6,0)</f>
        <v>SIMTECH 3D ACADEMY</v>
      </c>
      <c r="D26" s="16" t="str">
        <f>+INDEX(Beneficiaires!$A$2:$A$500,MATCH(Prestations!E26,Beneficiaires!$B$2:$B$500,0))</f>
        <v>BEN054</v>
      </c>
      <c r="E26" s="16" t="str">
        <f>+VLOOKUP(J26,'PADESCE Ccontractuelle'!$A$2:$M$175,2,0)</f>
        <v>CORPORATE SUPPORT SERVICES (CSS) LTD</v>
      </c>
      <c r="F26" s="16" t="str">
        <f>+INDEX(Formations!$A$2:$A$500,MATCH(Prestations!G26,Formations!$B$2:$B$500,0))</f>
        <v>FOR022</v>
      </c>
      <c r="G26" s="16" t="str">
        <f>+VLOOKUP(J26,'PADESCE Ccontractuelle'!$A$2:$M$175,3,0)</f>
        <v>Electricité, électronique,  cadre légal d'électricité au Cameroun ; introduction a la norme NC 244c 15100-08-11 régissant les installations de basse tension au Cameroun</v>
      </c>
      <c r="H26" s="16" t="str">
        <f>+INDEX(Formations!$C$2:$C$500,MATCH(Prestations!G26,Formations!$B$2:$B$500,0))</f>
        <v>FORH022</v>
      </c>
      <c r="I26" s="16" t="str">
        <f>+INDEX(Formations!$D$2:$D$500,MATCH(Prestations!G26,Formations!$B$2:$B$500,0))</f>
        <v>Dessin assisté par ordinateur (DAO/CAO)</v>
      </c>
      <c r="J26" s="21">
        <v>25</v>
      </c>
      <c r="K26" s="19">
        <f>+VLOOKUP(J26,'PADESCE Ccontractuelle'!$A$2:$M$175,8,0)</f>
        <v>500000</v>
      </c>
      <c r="L26" s="19">
        <f>+VLOOKUP(J26,'PADESCE Ccontractuelle'!$A$2:$M$175,9,0)</f>
        <v>22500000</v>
      </c>
      <c r="M26" s="19">
        <f>+VLOOKUP(J26,'PADESCE Ccontractuelle'!$A$2:$M$175,10,0)</f>
        <v>350000</v>
      </c>
      <c r="N26" s="19">
        <f>+VLOOKUP(J26,'PADESCE Ccontractuelle'!$A$2:$M$175,11,0)</f>
        <v>15750000</v>
      </c>
      <c r="O26" s="19">
        <f>+VLOOKUP(J26,'PADESCE Ccontractuelle'!$A$2:$M$175,13,0)</f>
        <v>2</v>
      </c>
      <c r="P26" s="19">
        <f>+VLOOKUP(J26,'PADESCE Ccontractuelle'!$A$2:$M$175,4,0)</f>
        <v>45</v>
      </c>
      <c r="Q26" s="19" t="str">
        <f>+IF(VLOOKUP(J26,'PADESCE Ccontractuelle'!$A$2:$M$175,5,0)=0,"NON DETERMINE",VLOOKUP(J26,'PADESCE Ccontractuelle'!$A$2:$M$175,5,0))</f>
        <v>NON DETERMINE</v>
      </c>
      <c r="R26" s="19" t="str">
        <f>IF(OR(COUNTIF(Classes!$C$2:$C$1000, C26)="N", COUNTIF(Classes!$C$2:$C$1000, C26)=0), "Non démarré", IF(AND(COUNTIFS(Classes!$C$2:$C$1000, C26, Classes!$H$2:$H$1000, "&lt;&gt;T")=0, SUMIFS(Classes!$F$2:$F$1000, Classes!$C$2:$C$1000, C26, Classes!$D$2:$D$1000, E26)&gt;=P26), "Terminée", "En cours"))</f>
        <v>Non démarré</v>
      </c>
    </row>
    <row r="27" spans="1:18" ht="72.5" x14ac:dyDescent="0.35">
      <c r="A27" s="16" t="str">
        <f>IF(C27&lt;&gt;"","PRESTA"&amp;TEXT(COUNTA($C$2:C27),"000"),"")</f>
        <v>PRESTA026</v>
      </c>
      <c r="B27" s="16" t="str">
        <f>+INDEX(Prestataires!$A$2:$A$192,MATCH(C27,Prestataires!$B$2:$B$192,0))</f>
        <v>PREST003</v>
      </c>
      <c r="C27" s="16" t="str">
        <f>+VLOOKUP(J27,'PADESCE Ccontractuelle'!$A$2:$M$175,6,0)</f>
        <v>CADHAC</v>
      </c>
      <c r="D27" s="16" t="str">
        <f>+INDEX(Beneficiaires!$A$2:$A$500,MATCH(Prestations!E27,Beneficiaires!$B$2:$B$500,0))</f>
        <v>BEN004</v>
      </c>
      <c r="E27" s="16" t="str">
        <f>+VLOOKUP(J27,'PADESCE Ccontractuelle'!$A$2:$M$175,2,0)</f>
        <v>CHAMBRE D'AGRICULTURE, DES PÊCHES, DE L'ELEVAGE ET DES FORÊTS DU CAMEROUN (CAPEF)</v>
      </c>
      <c r="F27" s="16" t="str">
        <f>+INDEX(Formations!$A$2:$A$500,MATCH(Prestations!G27,Formations!$B$2:$B$500,0))</f>
        <v>FOR061</v>
      </c>
      <c r="G27" s="16" t="str">
        <f>+VLOOKUP(J27,'PADESCE Ccontractuelle'!$A$2:$M$175,3,0)</f>
        <v>Elevage</v>
      </c>
      <c r="H27" s="16" t="str">
        <f>+INDEX(Formations!$C$2:$C$500,MATCH(Prestations!G27,Formations!$B$2:$B$500,0))</f>
        <v>FORH061</v>
      </c>
      <c r="I27" s="16" t="str">
        <f>+INDEX(Formations!$D$2:$D$500,MATCH(Prestations!G27,Formations!$B$2:$B$500,0))</f>
        <v>Élevage (général)</v>
      </c>
      <c r="J27" s="21">
        <v>26</v>
      </c>
      <c r="K27" s="19">
        <f>+VLOOKUP(J27,'PADESCE Ccontractuelle'!$A$2:$M$175,8,0)</f>
        <v>289346</v>
      </c>
      <c r="L27" s="19">
        <f>+VLOOKUP(J27,'PADESCE Ccontractuelle'!$A$2:$M$175,9,0)</f>
        <v>144673000</v>
      </c>
      <c r="M27" s="19">
        <f>+VLOOKUP(J27,'PADESCE Ccontractuelle'!$A$2:$M$175,10,0)</f>
        <v>260411.4</v>
      </c>
      <c r="N27" s="19">
        <f>+VLOOKUP(J27,'PADESCE Ccontractuelle'!$A$2:$M$175,11,0)</f>
        <v>130205700</v>
      </c>
      <c r="O27" s="19">
        <f>+VLOOKUP(J27,'PADESCE Ccontractuelle'!$A$2:$M$175,13,0)</f>
        <v>3</v>
      </c>
      <c r="P27" s="19">
        <f>+VLOOKUP(J27,'PADESCE Ccontractuelle'!$A$2:$M$175,4,0)</f>
        <v>500</v>
      </c>
      <c r="Q27" s="19">
        <f>+IF(VLOOKUP(J27,'PADESCE Ccontractuelle'!$A$2:$M$175,5,0)=0,"NON DETERMINE",VLOOKUP(J27,'PADESCE Ccontractuelle'!$A$2:$M$175,5,0))</f>
        <v>200</v>
      </c>
      <c r="R27" s="19" t="str">
        <f>IF(OR(COUNTIF(Classes!$C$2:$C$1000, C27)="N", COUNTIF(Classes!$C$2:$C$1000, C27)=0), "Non démarré", IF(AND(COUNTIFS(Classes!$C$2:$C$1000, C27, Classes!$H$2:$H$1000, "&lt;&gt;T")=0, SUMIFS(Classes!$F$2:$F$1000, Classes!$C$2:$C$1000, C27, Classes!$D$2:$D$1000, E27)&gt;=P27), "Terminée", "En cours"))</f>
        <v>En cours</v>
      </c>
    </row>
    <row r="28" spans="1:18" ht="101.5" x14ac:dyDescent="0.35">
      <c r="A28" s="16" t="str">
        <f>IF(C28&lt;&gt;"","PRESTA"&amp;TEXT(COUNTA($C$2:C28),"000"),"")</f>
        <v>PRESTA027</v>
      </c>
      <c r="B28" s="16" t="str">
        <f>+INDEX(Prestataires!$A$2:$A$192,MATCH(C28,Prestataires!$B$2:$B$192,0))</f>
        <v>PREST055</v>
      </c>
      <c r="C28" s="16" t="str">
        <f>+VLOOKUP(J28,'PADESCE Ccontractuelle'!$A$2:$M$175,6,0)</f>
        <v>ASSIOCIATION GERME CAMEROUN</v>
      </c>
      <c r="D28" s="16" t="str">
        <f>+INDEX(Beneficiaires!$A$2:$A$500,MATCH(Prestations!E28,Beneficiaires!$B$2:$B$500,0))</f>
        <v>BEN127</v>
      </c>
      <c r="E28" s="16" t="str">
        <f>+VLOOKUP(J28,'PADESCE Ccontractuelle'!$A$2:$M$175,2,0)</f>
        <v>SOCIETE COOPERATIVE SIMPLIFIEE POUR LE DEVELOPPEMENT DURABLE DE LA FILIERE BOVINE DU MAYO OULO/ SCOOPS-EMBOUCHE PROMOTE</v>
      </c>
      <c r="F28" s="16" t="str">
        <f>+INDEX(Formations!$A$2:$A$500,MATCH(Prestations!G28,Formations!$B$2:$B$500,0))</f>
        <v>FOR109</v>
      </c>
      <c r="G28" s="16" t="str">
        <f>+VLOOKUP(J28,'PADESCE Ccontractuelle'!$A$2:$M$175,3,0)</f>
        <v>Elevage bovin</v>
      </c>
      <c r="H28" s="16" t="str">
        <f>+INDEX(Formations!$C$2:$C$500,MATCH(Prestations!G28,Formations!$B$2:$B$500,0))</f>
        <v>FORH109</v>
      </c>
      <c r="I28" s="16" t="str">
        <f>+INDEX(Formations!$D$2:$D$500,MATCH(Prestations!G28,Formations!$B$2:$B$500,0))</f>
        <v>Élevage bovin et embouche</v>
      </c>
      <c r="J28" s="21">
        <v>27</v>
      </c>
      <c r="K28" s="19">
        <f>+VLOOKUP(J28,'PADESCE Ccontractuelle'!$A$2:$M$175,8,0)</f>
        <v>395080</v>
      </c>
      <c r="L28" s="19">
        <f>+VLOOKUP(J28,'PADESCE Ccontractuelle'!$A$2:$M$175,9,0)</f>
        <v>5926200</v>
      </c>
      <c r="M28" s="19">
        <f>+VLOOKUP(J28,'PADESCE Ccontractuelle'!$A$2:$M$175,10,0)</f>
        <v>355572</v>
      </c>
      <c r="N28" s="19">
        <f>+VLOOKUP(J28,'PADESCE Ccontractuelle'!$A$2:$M$175,11,0)</f>
        <v>5333580</v>
      </c>
      <c r="O28" s="19">
        <f>+VLOOKUP(J28,'PADESCE Ccontractuelle'!$A$2:$M$175,13,0)</f>
        <v>3</v>
      </c>
      <c r="P28" s="19">
        <f>+VLOOKUP(J28,'PADESCE Ccontractuelle'!$A$2:$M$175,4,0)</f>
        <v>15</v>
      </c>
      <c r="Q28" s="19">
        <f>+IF(VLOOKUP(J28,'PADESCE Ccontractuelle'!$A$2:$M$175,5,0)=0,"NON DETERMINE",VLOOKUP(J28,'PADESCE Ccontractuelle'!$A$2:$M$175,5,0))</f>
        <v>6</v>
      </c>
      <c r="R28" s="19" t="str">
        <f>IF(OR(COUNTIF(Classes!$C$2:$C$1000, C28)="N", COUNTIF(Classes!$C$2:$C$1000, C28)=0), "Non démarré", IF(AND(COUNTIFS(Classes!$C$2:$C$1000, C28, Classes!$H$2:$H$1000, "&lt;&gt;T")=0, SUMIFS(Classes!$F$2:$F$1000, Classes!$C$2:$C$1000, C28, Classes!$D$2:$D$1000, E28)&gt;=P28), "Terminée", "En cours"))</f>
        <v>Non démarré</v>
      </c>
    </row>
    <row r="29" spans="1:18" ht="43.5" x14ac:dyDescent="0.35">
      <c r="A29" s="16" t="str">
        <f>IF(C29&lt;&gt;"","PRESTA"&amp;TEXT(COUNTA($C$2:C29),"000"),"")</f>
        <v>PRESTA028</v>
      </c>
      <c r="B29" s="16" t="str">
        <f>+INDEX(Prestataires!$A$2:$A$192,MATCH(C29,Prestataires!$B$2:$B$192,0))</f>
        <v>PREST037</v>
      </c>
      <c r="C29" s="16" t="str">
        <f>+VLOOKUP(J29,'PADESCE Ccontractuelle'!$A$2:$M$175,6,0)</f>
        <v>CFP LA DOMINICAINE</v>
      </c>
      <c r="D29" s="16" t="str">
        <f>+INDEX(Beneficiaires!$A$2:$A$500,MATCH(Prestations!E29,Beneficiaires!$B$2:$B$500,0))</f>
        <v>BEN069</v>
      </c>
      <c r="E29" s="16" t="str">
        <f>+VLOOKUP(J29,'PADESCE Ccontractuelle'!$A$2:$M$175,2,0)</f>
        <v>GIC AGRO-PASTORAL DE DARANG SELBE</v>
      </c>
      <c r="F29" s="16" t="str">
        <f>+INDEX(Formations!$A$2:$A$500,MATCH(Prestations!G29,Formations!$B$2:$B$500,0))</f>
        <v>FOR039</v>
      </c>
      <c r="G29" s="16" t="str">
        <f>+VLOOKUP(J29,'PADESCE Ccontractuelle'!$A$2:$M$175,3,0)</f>
        <v>Elevage bovins</v>
      </c>
      <c r="H29" s="16" t="str">
        <f>+INDEX(Formations!$C$2:$C$500,MATCH(Prestations!G29,Formations!$B$2:$B$500,0))</f>
        <v>FORH039</v>
      </c>
      <c r="I29" s="16" t="str">
        <f>+INDEX(Formations!$D$2:$D$500,MATCH(Prestations!G29,Formations!$B$2:$B$500,0))</f>
        <v>Élevage bovin et embouche</v>
      </c>
      <c r="J29" s="21">
        <v>28</v>
      </c>
      <c r="K29" s="19">
        <f>+VLOOKUP(J29,'PADESCE Ccontractuelle'!$A$2:$M$175,8,0)</f>
        <v>395080</v>
      </c>
      <c r="L29" s="19">
        <f>+VLOOKUP(J29,'PADESCE Ccontractuelle'!$A$2:$M$175,9,0)</f>
        <v>3555720</v>
      </c>
      <c r="M29" s="19">
        <f>+VLOOKUP(J29,'PADESCE Ccontractuelle'!$A$2:$M$175,10,0)</f>
        <v>355572</v>
      </c>
      <c r="N29" s="19">
        <f>+VLOOKUP(J29,'PADESCE Ccontractuelle'!$A$2:$M$175,11,0)</f>
        <v>3200148</v>
      </c>
      <c r="O29" s="19">
        <f>+VLOOKUP(J29,'PADESCE Ccontractuelle'!$A$2:$M$175,13,0)</f>
        <v>3</v>
      </c>
      <c r="P29" s="19">
        <f>+VLOOKUP(J29,'PADESCE Ccontractuelle'!$A$2:$M$175,4,0)</f>
        <v>9</v>
      </c>
      <c r="Q29" s="19">
        <f>+IF(VLOOKUP(J29,'PADESCE Ccontractuelle'!$A$2:$M$175,5,0)=0,"NON DETERMINE",VLOOKUP(J29,'PADESCE Ccontractuelle'!$A$2:$M$175,5,0))</f>
        <v>6</v>
      </c>
      <c r="R29" s="19" t="str">
        <f>IF(OR(COUNTIF(Classes!$C$2:$C$1000, C29)="N", COUNTIF(Classes!$C$2:$C$1000, C29)=0), "Non démarré", IF(AND(COUNTIFS(Classes!$C$2:$C$1000, C29, Classes!$H$2:$H$1000, "&lt;&gt;T")=0, SUMIFS(Classes!$F$2:$F$1000, Classes!$C$2:$C$1000, C29, Classes!$D$2:$D$1000, E29)&gt;=P29), "Terminée", "En cours"))</f>
        <v>Non démarré</v>
      </c>
    </row>
    <row r="30" spans="1:18" ht="58" x14ac:dyDescent="0.35">
      <c r="A30" s="16" t="str">
        <f>IF(C30&lt;&gt;"","PRESTA"&amp;TEXT(COUNTA($C$2:C30),"000"),"")</f>
        <v>PRESTA029</v>
      </c>
      <c r="B30" s="16" t="str">
        <f>+INDEX(Prestataires!$A$2:$A$192,MATCH(C30,Prestataires!$B$2:$B$192,0))</f>
        <v>PREST071</v>
      </c>
      <c r="C30" s="16" t="str">
        <f>+VLOOKUP(J30,'PADESCE Ccontractuelle'!$A$2:$M$175,6,0)</f>
        <v>ETA D'EBOLOWA</v>
      </c>
      <c r="D30" s="16" t="str">
        <f>+INDEX(Beneficiaires!$A$2:$A$500,MATCH(Prestations!E30,Beneficiaires!$B$2:$B$500,0))</f>
        <v>BEN138</v>
      </c>
      <c r="E30" s="16" t="str">
        <f>+VLOOKUP(J30,'PADESCE Ccontractuelle'!$A$2:$M$175,2,0)</f>
        <v>GIC DES ELEVEURS ET AGRICULTEURS DE BILONE (GIC 2EME GENERATION)</v>
      </c>
      <c r="F30" s="16" t="str">
        <f>+INDEX(Formations!$A$2:$A$500,MATCH(Prestations!G30,Formations!$B$2:$B$500,0))</f>
        <v>FOR125</v>
      </c>
      <c r="G30" s="16" t="str">
        <f>+VLOOKUP(J30,'PADESCE Ccontractuelle'!$A$2:$M$175,3,0)</f>
        <v>Elevage de porcs</v>
      </c>
      <c r="H30" s="16" t="str">
        <f>+INDEX(Formations!$C$2:$C$500,MATCH(Prestations!G30,Formations!$B$2:$B$500,0))</f>
        <v>FORH125</v>
      </c>
      <c r="I30" s="16" t="str">
        <f>+INDEX(Formations!$D$2:$D$500,MATCH(Prestations!G30,Formations!$B$2:$B$500,0))</f>
        <v>Élevage et alimentation porcine</v>
      </c>
      <c r="J30" s="21">
        <v>29</v>
      </c>
      <c r="K30" s="19">
        <f>+VLOOKUP(J30,'PADESCE Ccontractuelle'!$A$2:$M$175,8,0)</f>
        <v>395080</v>
      </c>
      <c r="L30" s="19">
        <f>+VLOOKUP(J30,'PADESCE Ccontractuelle'!$A$2:$M$175,9,0)</f>
        <v>10272080</v>
      </c>
      <c r="M30" s="19">
        <f>+VLOOKUP(J30,'PADESCE Ccontractuelle'!$A$2:$M$175,10,0)</f>
        <v>355572</v>
      </c>
      <c r="N30" s="19">
        <f>+VLOOKUP(J30,'PADESCE Ccontractuelle'!$A$2:$M$175,11,0)</f>
        <v>9244872</v>
      </c>
      <c r="O30" s="19">
        <f>+VLOOKUP(J30,'PADESCE Ccontractuelle'!$A$2:$M$175,13,0)</f>
        <v>3</v>
      </c>
      <c r="P30" s="19">
        <f>+VLOOKUP(J30,'PADESCE Ccontractuelle'!$A$2:$M$175,4,0)</f>
        <v>26</v>
      </c>
      <c r="Q30" s="19">
        <f>+IF(VLOOKUP(J30,'PADESCE Ccontractuelle'!$A$2:$M$175,5,0)=0,"NON DETERMINE",VLOOKUP(J30,'PADESCE Ccontractuelle'!$A$2:$M$175,5,0))</f>
        <v>10</v>
      </c>
      <c r="R30" s="19" t="str">
        <f>IF(OR(COUNTIF(Classes!$C$2:$C$1000, C30)="N", COUNTIF(Classes!$C$2:$C$1000, C30)=0), "Non démarré", IF(AND(COUNTIFS(Classes!$C$2:$C$1000, C30, Classes!$H$2:$H$1000, "&lt;&gt;T")=0, SUMIFS(Classes!$F$2:$F$1000, Classes!$C$2:$C$1000, C30, Classes!$D$2:$D$1000, E30)&gt;=P30), "Terminée", "En cours"))</f>
        <v>Non démarré</v>
      </c>
    </row>
    <row r="31" spans="1:18" ht="29" x14ac:dyDescent="0.35">
      <c r="A31" s="16" t="str">
        <f>IF(C31&lt;&gt;"","PRESTA"&amp;TEXT(COUNTA($C$2:C31),"000"),"")</f>
        <v>PRESTA030</v>
      </c>
      <c r="B31" s="16" t="str">
        <f>+INDEX(Prestataires!$A$2:$A$192,MATCH(C31,Prestataires!$B$2:$B$192,0))</f>
        <v>PREST003</v>
      </c>
      <c r="C31" s="16" t="str">
        <f>+VLOOKUP(J31,'PADESCE Ccontractuelle'!$A$2:$M$175,6,0)</f>
        <v>CADHAC</v>
      </c>
      <c r="D31" s="16" t="str">
        <f>+INDEX(Beneficiaires!$A$2:$A$500,MATCH(Prestations!E31,Beneficiaires!$B$2:$B$500,0))</f>
        <v>BEN005</v>
      </c>
      <c r="E31" s="16" t="str">
        <f>+VLOOKUP(J31,'PADESCE Ccontractuelle'!$A$2:$M$175,2,0)</f>
        <v>GIC LE JARDINIER MPF "JEUNESSE ACTIVE"</v>
      </c>
      <c r="F31" s="16" t="str">
        <f>+INDEX(Formations!$A$2:$A$500,MATCH(Prestations!G31,Formations!$B$2:$B$500,0))</f>
        <v>FOR119</v>
      </c>
      <c r="G31" s="16" t="str">
        <f>+VLOOKUP(J31,'PADESCE Ccontractuelle'!$A$2:$M$175,3,0)</f>
        <v>Elevage de poulet de chair</v>
      </c>
      <c r="H31" s="16" t="str">
        <f>+INDEX(Formations!$C$2:$C$500,MATCH(Prestations!G31,Formations!$B$2:$B$500,0))</f>
        <v>FORH119</v>
      </c>
      <c r="I31" s="16" t="str">
        <f>+INDEX(Formations!$D$2:$D$500,MATCH(Prestations!G31,Formations!$B$2:$B$500,0))</f>
        <v>Élevage de volailles</v>
      </c>
      <c r="J31" s="21">
        <v>30</v>
      </c>
      <c r="K31" s="19">
        <f>+VLOOKUP(J31,'PADESCE Ccontractuelle'!$A$2:$M$175,8,0)</f>
        <v>395080</v>
      </c>
      <c r="L31" s="19">
        <f>+VLOOKUP(J31,'PADESCE Ccontractuelle'!$A$2:$M$175,9,0)</f>
        <v>3555720</v>
      </c>
      <c r="M31" s="19">
        <f>+VLOOKUP(J31,'PADESCE Ccontractuelle'!$A$2:$M$175,10,0)</f>
        <v>355572</v>
      </c>
      <c r="N31" s="19">
        <f>+VLOOKUP(J31,'PADESCE Ccontractuelle'!$A$2:$M$175,11,0)</f>
        <v>3200148</v>
      </c>
      <c r="O31" s="19">
        <f>+VLOOKUP(J31,'PADESCE Ccontractuelle'!$A$2:$M$175,13,0)</f>
        <v>3</v>
      </c>
      <c r="P31" s="19">
        <f>+VLOOKUP(J31,'PADESCE Ccontractuelle'!$A$2:$M$175,4,0)</f>
        <v>9</v>
      </c>
      <c r="Q31" s="19">
        <f>+IF(VLOOKUP(J31,'PADESCE Ccontractuelle'!$A$2:$M$175,5,0)=0,"NON DETERMINE",VLOOKUP(J31,'PADESCE Ccontractuelle'!$A$2:$M$175,5,0))</f>
        <v>4</v>
      </c>
      <c r="R31" s="19" t="str">
        <f>IF(OR(COUNTIF(Classes!$C$2:$C$1000, C31)="N", COUNTIF(Classes!$C$2:$C$1000, C31)=0), "Non démarré", IF(AND(COUNTIFS(Classes!$C$2:$C$1000, C31, Classes!$H$2:$H$1000, "&lt;&gt;T")=0, SUMIFS(Classes!$F$2:$F$1000, Classes!$C$2:$C$1000, C31, Classes!$D$2:$D$1000, E31)&gt;=P31), "Terminée", "En cours"))</f>
        <v>En cours</v>
      </c>
    </row>
    <row r="32" spans="1:18" ht="29" x14ac:dyDescent="0.35">
      <c r="A32" s="16" t="str">
        <f>IF(C32&lt;&gt;"","PRESTA"&amp;TEXT(COUNTA($C$2:C32),"000"),"")</f>
        <v>PRESTA031</v>
      </c>
      <c r="B32" s="16" t="str">
        <f>+INDEX(Prestataires!$A$2:$A$192,MATCH(C32,Prestataires!$B$2:$B$192,0))</f>
        <v>PREST054</v>
      </c>
      <c r="C32" s="16" t="str">
        <f>+VLOOKUP(J32,'PADESCE Ccontractuelle'!$A$2:$M$175,6,0)</f>
        <v>CFR DE BOUAM</v>
      </c>
      <c r="D32" s="16" t="str">
        <f>+INDEX(Beneficiaires!$A$2:$A$500,MATCH(Prestations!E32,Beneficiaires!$B$2:$B$500,0))</f>
        <v>BEN103</v>
      </c>
      <c r="E32" s="16" t="str">
        <f>+VLOOKUP(J32,'PADESCE Ccontractuelle'!$A$2:$M$175,2,0)</f>
        <v>GIC GNAFKA</v>
      </c>
      <c r="F32" s="16" t="str">
        <f>+INDEX(Formations!$A$2:$A$500,MATCH(Prestations!G32,Formations!$B$2:$B$500,0))</f>
        <v>FOR082</v>
      </c>
      <c r="G32" s="16" t="str">
        <f>+VLOOKUP(J32,'PADESCE Ccontractuelle'!$A$2:$M$175,3,0)</f>
        <v>Elevage de poulets de chair</v>
      </c>
      <c r="H32" s="16" t="str">
        <f>+INDEX(Formations!$C$2:$C$500,MATCH(Prestations!G32,Formations!$B$2:$B$500,0))</f>
        <v>FORH082</v>
      </c>
      <c r="I32" s="16" t="str">
        <f>+INDEX(Formations!$D$2:$D$500,MATCH(Prestations!G32,Formations!$B$2:$B$500,0))</f>
        <v>Élevage de volailles</v>
      </c>
      <c r="J32" s="21">
        <v>31</v>
      </c>
      <c r="K32" s="19">
        <f>+VLOOKUP(J32,'PADESCE Ccontractuelle'!$A$2:$M$175,8,0)</f>
        <v>297452.90999999997</v>
      </c>
      <c r="L32" s="19">
        <f>+VLOOKUP(J32,'PADESCE Ccontractuelle'!$A$2:$M$175,9,0)</f>
        <v>3866887.83</v>
      </c>
      <c r="M32" s="19">
        <f>+VLOOKUP(J32,'PADESCE Ccontractuelle'!$A$2:$M$175,10,0)</f>
        <v>267707.61900000001</v>
      </c>
      <c r="N32" s="19">
        <f>+VLOOKUP(J32,'PADESCE Ccontractuelle'!$A$2:$M$175,11,0)</f>
        <v>3480199.0469999998</v>
      </c>
      <c r="O32" s="19">
        <f>+VLOOKUP(J32,'PADESCE Ccontractuelle'!$A$2:$M$175,13,0)</f>
        <v>3</v>
      </c>
      <c r="P32" s="19">
        <f>+VLOOKUP(J32,'PADESCE Ccontractuelle'!$A$2:$M$175,4,0)</f>
        <v>13</v>
      </c>
      <c r="Q32" s="19">
        <f>+IF(VLOOKUP(J32,'PADESCE Ccontractuelle'!$A$2:$M$175,5,0)=0,"NON DETERMINE",VLOOKUP(J32,'PADESCE Ccontractuelle'!$A$2:$M$175,5,0))</f>
        <v>9</v>
      </c>
      <c r="R32" s="19" t="str">
        <f>IF(OR(COUNTIF(Classes!$C$2:$C$1000, C32)="N", COUNTIF(Classes!$C$2:$C$1000, C32)=0), "Non démarré", IF(AND(COUNTIFS(Classes!$C$2:$C$1000, C32, Classes!$H$2:$H$1000, "&lt;&gt;T")=0, SUMIFS(Classes!$F$2:$F$1000, Classes!$C$2:$C$1000, C32, Classes!$D$2:$D$1000, E32)&gt;=P32), "Terminée", "En cours"))</f>
        <v>Non démarré</v>
      </c>
    </row>
    <row r="33" spans="1:18" ht="43.5" x14ac:dyDescent="0.35">
      <c r="A33" s="16" t="str">
        <f>IF(C33&lt;&gt;"","PRESTA"&amp;TEXT(COUNTA($C$2:C33),"000"),"")</f>
        <v>PRESTA032</v>
      </c>
      <c r="B33" s="16" t="str">
        <f>+INDEX(Prestataires!$A$2:$A$192,MATCH(C33,Prestataires!$B$2:$B$192,0))</f>
        <v>PREST004</v>
      </c>
      <c r="C33" s="16" t="str">
        <f>+VLOOKUP(J33,'PADESCE Ccontractuelle'!$A$2:$M$175,6,0)</f>
        <v>CODEA-IAO</v>
      </c>
      <c r="D33" s="16" t="str">
        <f>+INDEX(Beneficiaires!$A$2:$A$500,MATCH(Prestations!E33,Beneficiaires!$B$2:$B$500,0))</f>
        <v>BEN090</v>
      </c>
      <c r="E33" s="16" t="str">
        <f>+VLOOKUP(J33,'PADESCE Ccontractuelle'!$A$2:$M$175,2,0)</f>
        <v>ASSOCIATION DES FEMMES BATTANTES (AFEBA)</v>
      </c>
      <c r="F33" s="16" t="str">
        <f>+INDEX(Formations!$A$2:$A$500,MATCH(Prestations!G33,Formations!$B$2:$B$500,0))</f>
        <v>FOR069</v>
      </c>
      <c r="G33" s="16" t="str">
        <f>+VLOOKUP(J33,'PADESCE Ccontractuelle'!$A$2:$M$175,3,0)</f>
        <v>Elevage des hannetons</v>
      </c>
      <c r="H33" s="16" t="str">
        <f>+INDEX(Formations!$C$2:$C$500,MATCH(Prestations!G33,Formations!$B$2:$B$500,0))</f>
        <v>FORH069</v>
      </c>
      <c r="I33" s="16" t="str">
        <f>+INDEX(Formations!$D$2:$D$500,MATCH(Prestations!G33,Formations!$B$2:$B$500,0))</f>
        <v>Élevage (général)</v>
      </c>
      <c r="J33" s="21">
        <v>32</v>
      </c>
      <c r="K33" s="19">
        <f>+VLOOKUP(J33,'PADESCE Ccontractuelle'!$A$2:$M$175,8,0)</f>
        <v>395080</v>
      </c>
      <c r="L33" s="19">
        <f>+VLOOKUP(J33,'PADESCE Ccontractuelle'!$A$2:$M$175,9,0)</f>
        <v>15803200</v>
      </c>
      <c r="M33" s="19">
        <f>+VLOOKUP(J33,'PADESCE Ccontractuelle'!$A$2:$M$175,10,0)</f>
        <v>355572</v>
      </c>
      <c r="N33" s="19">
        <f>+VLOOKUP(J33,'PADESCE Ccontractuelle'!$A$2:$M$175,11,0)</f>
        <v>14222880</v>
      </c>
      <c r="O33" s="19">
        <f>+VLOOKUP(J33,'PADESCE Ccontractuelle'!$A$2:$M$175,13,0)</f>
        <v>3</v>
      </c>
      <c r="P33" s="19">
        <f>+VLOOKUP(J33,'PADESCE Ccontractuelle'!$A$2:$M$175,4,0)</f>
        <v>40</v>
      </c>
      <c r="Q33" s="19">
        <f>+IF(VLOOKUP(J33,'PADESCE Ccontractuelle'!$A$2:$M$175,5,0)=0,"NON DETERMINE",VLOOKUP(J33,'PADESCE Ccontractuelle'!$A$2:$M$175,5,0))</f>
        <v>40</v>
      </c>
      <c r="R33" s="19" t="str">
        <f>IF(OR(COUNTIF(Classes!$C$2:$C$1000, C33)="N", COUNTIF(Classes!$C$2:$C$1000, C33)=0), "Non démarré", IF(AND(COUNTIFS(Classes!$C$2:$C$1000, C33, Classes!$H$2:$H$1000, "&lt;&gt;T")=0, SUMIFS(Classes!$F$2:$F$1000, Classes!$C$2:$C$1000, C33, Classes!$D$2:$D$1000, E33)&gt;=P33), "Terminée", "En cours"))</f>
        <v>En cours</v>
      </c>
    </row>
    <row r="34" spans="1:18" ht="29" x14ac:dyDescent="0.35">
      <c r="A34" s="16" t="str">
        <f>IF(C34&lt;&gt;"","PRESTA"&amp;TEXT(COUNTA($C$2:C34),"000"),"")</f>
        <v>PRESTA033</v>
      </c>
      <c r="B34" s="16" t="str">
        <f>+INDEX(Prestataires!$A$2:$A$192,MATCH(C34,Prestataires!$B$2:$B$192,0))</f>
        <v>PREST070</v>
      </c>
      <c r="C34" s="16" t="str">
        <f>+VLOOKUP(J34,'PADESCE Ccontractuelle'!$A$2:$M$175,6,0)</f>
        <v>CRA D'EBOLOWA</v>
      </c>
      <c r="D34" s="16" t="str">
        <f>+INDEX(Beneficiaires!$A$2:$A$500,MATCH(Prestations!E34,Beneficiaires!$B$2:$B$500,0))</f>
        <v>BEN134</v>
      </c>
      <c r="E34" s="16" t="str">
        <f>+VLOOKUP(J34,'PADESCE Ccontractuelle'!$A$2:$M$175,2,0)</f>
        <v>GIC TAC</v>
      </c>
      <c r="F34" s="16" t="str">
        <f>+INDEX(Formations!$A$2:$A$500,MATCH(Prestations!G34,Formations!$B$2:$B$500,0))</f>
        <v>FOR069</v>
      </c>
      <c r="G34" s="16" t="str">
        <f>+VLOOKUP(J34,'PADESCE Ccontractuelle'!$A$2:$M$175,3,0)</f>
        <v>Elevage des hannetons</v>
      </c>
      <c r="H34" s="16" t="str">
        <f>+INDEX(Formations!$C$2:$C$500,MATCH(Prestations!G34,Formations!$B$2:$B$500,0))</f>
        <v>FORH069</v>
      </c>
      <c r="I34" s="16" t="str">
        <f>+INDEX(Formations!$D$2:$D$500,MATCH(Prestations!G34,Formations!$B$2:$B$500,0))</f>
        <v>Élevage (général)</v>
      </c>
      <c r="J34" s="21">
        <v>33</v>
      </c>
      <c r="K34" s="19">
        <f>+VLOOKUP(J34,'PADESCE Ccontractuelle'!$A$2:$M$175,8,0)</f>
        <v>395080</v>
      </c>
      <c r="L34" s="19">
        <f>+VLOOKUP(J34,'PADESCE Ccontractuelle'!$A$2:$M$175,9,0)</f>
        <v>11852400</v>
      </c>
      <c r="M34" s="19">
        <f>+VLOOKUP(J34,'PADESCE Ccontractuelle'!$A$2:$M$175,10,0)</f>
        <v>355572</v>
      </c>
      <c r="N34" s="19">
        <f>+VLOOKUP(J34,'PADESCE Ccontractuelle'!$A$2:$M$175,11,0)</f>
        <v>10667160</v>
      </c>
      <c r="O34" s="19">
        <f>+VLOOKUP(J34,'PADESCE Ccontractuelle'!$A$2:$M$175,13,0)</f>
        <v>3</v>
      </c>
      <c r="P34" s="19">
        <f>+VLOOKUP(J34,'PADESCE Ccontractuelle'!$A$2:$M$175,4,0)</f>
        <v>30</v>
      </c>
      <c r="Q34" s="19">
        <f>+IF(VLOOKUP(J34,'PADESCE Ccontractuelle'!$A$2:$M$175,5,0)=0,"NON DETERMINE",VLOOKUP(J34,'PADESCE Ccontractuelle'!$A$2:$M$175,5,0))</f>
        <v>18</v>
      </c>
      <c r="R34" s="19" t="str">
        <f>IF(OR(COUNTIF(Classes!$C$2:$C$1000, C34)="N", COUNTIF(Classes!$C$2:$C$1000, C34)=0), "Non démarré", IF(AND(COUNTIFS(Classes!$C$2:$C$1000, C34, Classes!$H$2:$H$1000, "&lt;&gt;T")=0, SUMIFS(Classes!$F$2:$F$1000, Classes!$C$2:$C$1000, C34, Classes!$D$2:$D$1000, E34)&gt;=P34), "Terminée", "En cours"))</f>
        <v>Non démarré</v>
      </c>
    </row>
    <row r="35" spans="1:18" ht="43.5" x14ac:dyDescent="0.35">
      <c r="A35" s="16" t="str">
        <f>IF(C35&lt;&gt;"","PRESTA"&amp;TEXT(COUNTA($C$2:C35),"000"),"")</f>
        <v>PRESTA034</v>
      </c>
      <c r="B35" s="16" t="str">
        <f>+INDEX(Prestataires!$A$2:$A$192,MATCH(C35,Prestataires!$B$2:$B$192,0))</f>
        <v>PREST054</v>
      </c>
      <c r="C35" s="16" t="str">
        <f>+VLOOKUP(J35,'PADESCE Ccontractuelle'!$A$2:$M$175,6,0)</f>
        <v>CFR DE BOUAM</v>
      </c>
      <c r="D35" s="16" t="str">
        <f>+INDEX(Beneficiaires!$A$2:$A$500,MATCH(Prestations!E35,Beneficiaires!$B$2:$B$500,0))</f>
        <v>BEN101</v>
      </c>
      <c r="E35" s="16" t="str">
        <f>+VLOOKUP(J35,'PADESCE Ccontractuelle'!$A$2:$M$175,2,0)</f>
        <v>GIC SOUFO</v>
      </c>
      <c r="F35" s="16" t="str">
        <f>+INDEX(Formations!$A$2:$A$500,MATCH(Prestations!G35,Formations!$B$2:$B$500,0))</f>
        <v>FOR080</v>
      </c>
      <c r="G35" s="16" t="str">
        <f>+VLOOKUP(J35,'PADESCE Ccontractuelle'!$A$2:$M$175,3,0)</f>
        <v>Elevage des porcs</v>
      </c>
      <c r="H35" s="16" t="str">
        <f>+INDEX(Formations!$C$2:$C$500,MATCH(Prestations!G35,Formations!$B$2:$B$500,0))</f>
        <v>FORH080</v>
      </c>
      <c r="I35" s="16" t="str">
        <f>+INDEX(Formations!$D$2:$D$500,MATCH(Prestations!G35,Formations!$B$2:$B$500,0))</f>
        <v>Élevage et alimentation porcine</v>
      </c>
      <c r="J35" s="21">
        <v>34</v>
      </c>
      <c r="K35" s="19">
        <f>+VLOOKUP(J35,'PADESCE Ccontractuelle'!$A$2:$M$175,8,0)</f>
        <v>320253.84000000003</v>
      </c>
      <c r="L35" s="19">
        <f>+VLOOKUP(J35,'PADESCE Ccontractuelle'!$A$2:$M$175,9,0)</f>
        <v>6405076.7999999989</v>
      </c>
      <c r="M35" s="19">
        <f>+VLOOKUP(J35,'PADESCE Ccontractuelle'!$A$2:$M$175,10,0)</f>
        <v>288228.45600000001</v>
      </c>
      <c r="N35" s="19">
        <f>+VLOOKUP(J35,'PADESCE Ccontractuelle'!$A$2:$M$175,11,0)</f>
        <v>5764569.1200000001</v>
      </c>
      <c r="O35" s="19">
        <f>+VLOOKUP(J35,'PADESCE Ccontractuelle'!$A$2:$M$175,13,0)</f>
        <v>3</v>
      </c>
      <c r="P35" s="19">
        <f>+VLOOKUP(J35,'PADESCE Ccontractuelle'!$A$2:$M$175,4,0)</f>
        <v>20</v>
      </c>
      <c r="Q35" s="19">
        <f>+IF(VLOOKUP(J35,'PADESCE Ccontractuelle'!$A$2:$M$175,5,0)=0,"NON DETERMINE",VLOOKUP(J35,'PADESCE Ccontractuelle'!$A$2:$M$175,5,0))</f>
        <v>8</v>
      </c>
      <c r="R35" s="19" t="str">
        <f>IF(OR(COUNTIF(Classes!$C$2:$C$1000, C35)="N", COUNTIF(Classes!$C$2:$C$1000, C35)=0), "Non démarré", IF(AND(COUNTIFS(Classes!$C$2:$C$1000, C35, Classes!$H$2:$H$1000, "&lt;&gt;T")=0, SUMIFS(Classes!$F$2:$F$1000, Classes!$C$2:$C$1000, C35, Classes!$D$2:$D$1000, E35)&gt;=P35), "Terminée", "En cours"))</f>
        <v>Non démarré</v>
      </c>
    </row>
    <row r="36" spans="1:18" ht="29" x14ac:dyDescent="0.35">
      <c r="A36" s="16" t="str">
        <f>IF(C36&lt;&gt;"","PRESTA"&amp;TEXT(COUNTA($C$2:C36),"000"),"")</f>
        <v>PRESTA035</v>
      </c>
      <c r="B36" s="16" t="str">
        <f>+INDEX(Prestataires!$A$2:$A$192,MATCH(C36,Prestataires!$B$2:$B$192,0))</f>
        <v>PREST054</v>
      </c>
      <c r="C36" s="16" t="str">
        <f>+VLOOKUP(J36,'PADESCE Ccontractuelle'!$A$2:$M$175,6,0)</f>
        <v>CFR DE BOUAM</v>
      </c>
      <c r="D36" s="16" t="str">
        <f>+INDEX(Beneficiaires!$A$2:$A$500,MATCH(Prestations!E36,Beneficiaires!$B$2:$B$500,0))</f>
        <v>BEN100</v>
      </c>
      <c r="E36" s="16" t="str">
        <f>+VLOOKUP(J36,'PADESCE Ccontractuelle'!$A$2:$M$175,2,0)</f>
        <v>GIC MOA BIEP</v>
      </c>
      <c r="F36" s="16" t="str">
        <f>+INDEX(Formations!$A$2:$A$500,MATCH(Prestations!G36,Formations!$B$2:$B$500,0))</f>
        <v>FOR079</v>
      </c>
      <c r="G36" s="16" t="str">
        <f>+VLOOKUP(J36,'PADESCE Ccontractuelle'!$A$2:$M$175,3,0)</f>
        <v>Elevage poulet de chair</v>
      </c>
      <c r="H36" s="16" t="str">
        <f>+INDEX(Formations!$C$2:$C$500,MATCH(Prestations!G36,Formations!$B$2:$B$500,0))</f>
        <v>FORH079</v>
      </c>
      <c r="I36" s="16" t="str">
        <f>+INDEX(Formations!$D$2:$D$500,MATCH(Prestations!G36,Formations!$B$2:$B$500,0))</f>
        <v>Élevage de volailles</v>
      </c>
      <c r="J36" s="21">
        <v>35</v>
      </c>
      <c r="K36" s="19">
        <f>+VLOOKUP(J36,'PADESCE Ccontractuelle'!$A$2:$M$175,8,0)</f>
        <v>326356.83</v>
      </c>
      <c r="L36" s="19">
        <f>+VLOOKUP(J36,'PADESCE Ccontractuelle'!$A$2:$M$175,9,0)</f>
        <v>4895352.4499999993</v>
      </c>
      <c r="M36" s="19">
        <f>+VLOOKUP(J36,'PADESCE Ccontractuelle'!$A$2:$M$175,10,0)</f>
        <v>293721.147</v>
      </c>
      <c r="N36" s="19">
        <f>+VLOOKUP(J36,'PADESCE Ccontractuelle'!$A$2:$M$175,11,0)</f>
        <v>4405817.2050000001</v>
      </c>
      <c r="O36" s="19">
        <f>+VLOOKUP(J36,'PADESCE Ccontractuelle'!$A$2:$M$175,13,0)</f>
        <v>3</v>
      </c>
      <c r="P36" s="19">
        <f>+VLOOKUP(J36,'PADESCE Ccontractuelle'!$A$2:$M$175,4,0)</f>
        <v>15</v>
      </c>
      <c r="Q36" s="19">
        <f>+IF(VLOOKUP(J36,'PADESCE Ccontractuelle'!$A$2:$M$175,5,0)=0,"NON DETERMINE",VLOOKUP(J36,'PADESCE Ccontractuelle'!$A$2:$M$175,5,0))</f>
        <v>5</v>
      </c>
      <c r="R36" s="19" t="str">
        <f>IF(OR(COUNTIF(Classes!$C$2:$C$1000, C36)="N", COUNTIF(Classes!$C$2:$C$1000, C36)=0), "Non démarré", IF(AND(COUNTIFS(Classes!$C$2:$C$1000, C36, Classes!$H$2:$H$1000, "&lt;&gt;T")=0, SUMIFS(Classes!$F$2:$F$1000, Classes!$C$2:$C$1000, C36, Classes!$D$2:$D$1000, E36)&gt;=P36), "Terminée", "En cours"))</f>
        <v>Non démarré</v>
      </c>
    </row>
    <row r="37" spans="1:18" ht="43.5" x14ac:dyDescent="0.35">
      <c r="A37" s="16" t="str">
        <f>IF(C37&lt;&gt;"","PRESTA"&amp;TEXT(COUNTA($C$2:C37),"000"),"")</f>
        <v>PRESTA036</v>
      </c>
      <c r="B37" s="16" t="str">
        <f>+INDEX(Prestataires!$A$2:$A$192,MATCH(C37,Prestataires!$B$2:$B$192,0))</f>
        <v>PREST037</v>
      </c>
      <c r="C37" s="16" t="str">
        <f>+VLOOKUP(J37,'PADESCE Ccontractuelle'!$A$2:$M$175,6,0)</f>
        <v>CFP LA DOMINICAINE</v>
      </c>
      <c r="D37" s="16" t="str">
        <f>+INDEX(Beneficiaires!$A$2:$A$500,MATCH(Prestations!E37,Beneficiaires!$B$2:$B$500,0))</f>
        <v>BEN070</v>
      </c>
      <c r="E37" s="16" t="str">
        <f>+VLOOKUP(J37,'PADESCE Ccontractuelle'!$A$2:$M$175,2,0)</f>
        <v>GIC AGRO-PASTORAL KHALIFA</v>
      </c>
      <c r="F37" s="16" t="str">
        <f>+INDEX(Formations!$A$2:$A$500,MATCH(Prestations!G37,Formations!$B$2:$B$500,0))</f>
        <v>FOR040</v>
      </c>
      <c r="G37" s="16" t="str">
        <f>+VLOOKUP(J37,'PADESCE Ccontractuelle'!$A$2:$M$175,3,0)</f>
        <v>Embouche bovine</v>
      </c>
      <c r="H37" s="16" t="str">
        <f>+INDEX(Formations!$C$2:$C$500,MATCH(Prestations!G37,Formations!$B$2:$B$500,0))</f>
        <v>FORH040</v>
      </c>
      <c r="I37" s="16" t="str">
        <f>+INDEX(Formations!$D$2:$D$500,MATCH(Prestations!G37,Formations!$B$2:$B$500,0))</f>
        <v>Élevage bovin et embouche</v>
      </c>
      <c r="J37" s="21">
        <v>36</v>
      </c>
      <c r="K37" s="19">
        <f>+VLOOKUP(J37,'PADESCE Ccontractuelle'!$A$2:$M$175,8,0)</f>
        <v>395080</v>
      </c>
      <c r="L37" s="19">
        <f>+VLOOKUP(J37,'PADESCE Ccontractuelle'!$A$2:$M$175,9,0)</f>
        <v>5531120</v>
      </c>
      <c r="M37" s="19">
        <f>+VLOOKUP(J37,'PADESCE Ccontractuelle'!$A$2:$M$175,10,0)</f>
        <v>355572</v>
      </c>
      <c r="N37" s="19">
        <f>+VLOOKUP(J37,'PADESCE Ccontractuelle'!$A$2:$M$175,11,0)</f>
        <v>4978008</v>
      </c>
      <c r="O37" s="19">
        <f>+VLOOKUP(J37,'PADESCE Ccontractuelle'!$A$2:$M$175,13,0)</f>
        <v>3</v>
      </c>
      <c r="P37" s="19">
        <f>+VLOOKUP(J37,'PADESCE Ccontractuelle'!$A$2:$M$175,4,0)</f>
        <v>14</v>
      </c>
      <c r="Q37" s="19">
        <f>+IF(VLOOKUP(J37,'PADESCE Ccontractuelle'!$A$2:$M$175,5,0)=0,"NON DETERMINE",VLOOKUP(J37,'PADESCE Ccontractuelle'!$A$2:$M$175,5,0))</f>
        <v>2</v>
      </c>
      <c r="R37" s="19" t="str">
        <f>IF(OR(COUNTIF(Classes!$C$2:$C$1000, C37)="N", COUNTIF(Classes!$C$2:$C$1000, C37)=0), "Non démarré", IF(AND(COUNTIFS(Classes!$C$2:$C$1000, C37, Classes!$H$2:$H$1000, "&lt;&gt;T")=0, SUMIFS(Classes!$F$2:$F$1000, Classes!$C$2:$C$1000, C37, Classes!$D$2:$D$1000, E37)&gt;=P37), "Terminée", "En cours"))</f>
        <v>Non démarré</v>
      </c>
    </row>
    <row r="38" spans="1:18" ht="58" x14ac:dyDescent="0.35">
      <c r="A38" s="16" t="str">
        <f>IF(C38&lt;&gt;"","PRESTA"&amp;TEXT(COUNTA($C$2:C38),"000"),"")</f>
        <v>PRESTA037</v>
      </c>
      <c r="B38" s="16" t="str">
        <f>+INDEX(Prestataires!$A$2:$A$192,MATCH(C38,Prestataires!$B$2:$B$192,0))</f>
        <v>PREST037</v>
      </c>
      <c r="C38" s="16" t="str">
        <f>+VLOOKUP(J38,'PADESCE Ccontractuelle'!$A$2:$M$175,6,0)</f>
        <v>CFP LA DOMINICAINE</v>
      </c>
      <c r="D38" s="16" t="str">
        <f>+INDEX(Beneficiaires!$A$2:$A$500,MATCH(Prestations!E38,Beneficiaires!$B$2:$B$500,0))</f>
        <v>BEN072</v>
      </c>
      <c r="E38" s="16" t="str">
        <f>+VLOOKUP(J38,'PADESCE Ccontractuelle'!$A$2:$M$175,2,0)</f>
        <v>GIC DES ELEVEURS DES EMBOUCHEURS DE BOVINS ‘’BEELA NGAOUSSAI’’</v>
      </c>
      <c r="F38" s="16" t="str">
        <f>+INDEX(Formations!$A$2:$A$500,MATCH(Prestations!G38,Formations!$B$2:$B$500,0))</f>
        <v>FOR040</v>
      </c>
      <c r="G38" s="16" t="str">
        <f>+VLOOKUP(J38,'PADESCE Ccontractuelle'!$A$2:$M$175,3,0)</f>
        <v>Embouche bovine</v>
      </c>
      <c r="H38" s="16" t="str">
        <f>+INDEX(Formations!$C$2:$C$500,MATCH(Prestations!G38,Formations!$B$2:$B$500,0))</f>
        <v>FORH040</v>
      </c>
      <c r="I38" s="16" t="str">
        <f>+INDEX(Formations!$D$2:$D$500,MATCH(Prestations!G38,Formations!$B$2:$B$500,0))</f>
        <v>Élevage bovin et embouche</v>
      </c>
      <c r="J38" s="21">
        <v>37</v>
      </c>
      <c r="K38" s="19">
        <f>+VLOOKUP(J38,'PADESCE Ccontractuelle'!$A$2:$M$175,8,0)</f>
        <v>395080</v>
      </c>
      <c r="L38" s="19">
        <f>+VLOOKUP(J38,'PADESCE Ccontractuelle'!$A$2:$M$175,9,0)</f>
        <v>3950800</v>
      </c>
      <c r="M38" s="19">
        <f>+VLOOKUP(J38,'PADESCE Ccontractuelle'!$A$2:$M$175,10,0)</f>
        <v>355572</v>
      </c>
      <c r="N38" s="19">
        <f>+VLOOKUP(J38,'PADESCE Ccontractuelle'!$A$2:$M$175,11,0)</f>
        <v>3555720</v>
      </c>
      <c r="O38" s="19">
        <f>+VLOOKUP(J38,'PADESCE Ccontractuelle'!$A$2:$M$175,13,0)</f>
        <v>3</v>
      </c>
      <c r="P38" s="19">
        <f>+VLOOKUP(J38,'PADESCE Ccontractuelle'!$A$2:$M$175,4,0)</f>
        <v>10</v>
      </c>
      <c r="Q38" s="19">
        <f>+IF(VLOOKUP(J38,'PADESCE Ccontractuelle'!$A$2:$M$175,5,0)=0,"NON DETERMINE",VLOOKUP(J38,'PADESCE Ccontractuelle'!$A$2:$M$175,5,0))</f>
        <v>3</v>
      </c>
      <c r="R38" s="19" t="str">
        <f>IF(OR(COUNTIF(Classes!$C$2:$C$1000, C38)="N", COUNTIF(Classes!$C$2:$C$1000, C38)=0), "Non démarré", IF(AND(COUNTIFS(Classes!$C$2:$C$1000, C38, Classes!$H$2:$H$1000, "&lt;&gt;T")=0, SUMIFS(Classes!$F$2:$F$1000, Classes!$C$2:$C$1000, C38, Classes!$D$2:$D$1000, E38)&gt;=P38), "Terminée", "En cours"))</f>
        <v>Non démarré</v>
      </c>
    </row>
    <row r="39" spans="1:18" ht="87" x14ac:dyDescent="0.35">
      <c r="A39" s="16" t="str">
        <f>IF(C39&lt;&gt;"","PRESTA"&amp;TEXT(COUNTA($C$2:C39),"000"),"")</f>
        <v>PRESTA038</v>
      </c>
      <c r="B39" s="16" t="str">
        <f>+INDEX(Prestataires!$A$2:$A$192,MATCH(C39,Prestataires!$B$2:$B$192,0))</f>
        <v>PREST037</v>
      </c>
      <c r="C39" s="16" t="str">
        <f>+VLOOKUP(J39,'PADESCE Ccontractuelle'!$A$2:$M$175,6,0)</f>
        <v>CFP LA DOMINICAINE</v>
      </c>
      <c r="D39" s="16" t="str">
        <f>+INDEX(Beneficiaires!$A$2:$A$500,MATCH(Prestations!E39,Beneficiaires!$B$2:$B$500,0))</f>
        <v>BEN073</v>
      </c>
      <c r="E39" s="16" t="str">
        <f>+VLOOKUP(J39,'PADESCE Ccontractuelle'!$A$2:$M$175,2,0)</f>
        <v>SOCIETE COOPERATIVE SIMPLIFIEE DES ELEVEURS DE BOVINS DE DJOUROUM (SCOOPS GOUDALI DE DJOUROUM)</v>
      </c>
      <c r="F39" s="16" t="str">
        <f>+INDEX(Formations!$A$2:$A$500,MATCH(Prestations!G39,Formations!$B$2:$B$500,0))</f>
        <v>FOR040</v>
      </c>
      <c r="G39" s="16" t="str">
        <f>+VLOOKUP(J39,'PADESCE Ccontractuelle'!$A$2:$M$175,3,0)</f>
        <v>Embouche bovine</v>
      </c>
      <c r="H39" s="16" t="str">
        <f>+INDEX(Formations!$C$2:$C$500,MATCH(Prestations!G39,Formations!$B$2:$B$500,0))</f>
        <v>FORH040</v>
      </c>
      <c r="I39" s="16" t="str">
        <f>+INDEX(Formations!$D$2:$D$500,MATCH(Prestations!G39,Formations!$B$2:$B$500,0))</f>
        <v>Élevage bovin et embouche</v>
      </c>
      <c r="J39" s="21">
        <v>38</v>
      </c>
      <c r="K39" s="19">
        <f>+VLOOKUP(J39,'PADESCE Ccontractuelle'!$A$2:$M$175,8,0)</f>
        <v>395080</v>
      </c>
      <c r="L39" s="19">
        <f>+VLOOKUP(J39,'PADESCE Ccontractuelle'!$A$2:$M$175,9,0)</f>
        <v>3555720</v>
      </c>
      <c r="M39" s="19">
        <f>+VLOOKUP(J39,'PADESCE Ccontractuelle'!$A$2:$M$175,10,0)</f>
        <v>355572</v>
      </c>
      <c r="N39" s="19">
        <f>+VLOOKUP(J39,'PADESCE Ccontractuelle'!$A$2:$M$175,11,0)</f>
        <v>3200148</v>
      </c>
      <c r="O39" s="19">
        <f>+VLOOKUP(J39,'PADESCE Ccontractuelle'!$A$2:$M$175,13,0)</f>
        <v>3</v>
      </c>
      <c r="P39" s="19">
        <f>+VLOOKUP(J39,'PADESCE Ccontractuelle'!$A$2:$M$175,4,0)</f>
        <v>9</v>
      </c>
      <c r="Q39" s="19">
        <f>+IF(VLOOKUP(J39,'PADESCE Ccontractuelle'!$A$2:$M$175,5,0)=0,"NON DETERMINE",VLOOKUP(J39,'PADESCE Ccontractuelle'!$A$2:$M$175,5,0))</f>
        <v>3</v>
      </c>
      <c r="R39" s="19" t="str">
        <f>IF(OR(COUNTIF(Classes!$C$2:$C$1000, C39)="N", COUNTIF(Classes!$C$2:$C$1000, C39)=0), "Non démarré", IF(AND(COUNTIFS(Classes!$C$2:$C$1000, C39, Classes!$H$2:$H$1000, "&lt;&gt;T")=0, SUMIFS(Classes!$F$2:$F$1000, Classes!$C$2:$C$1000, C39, Classes!$D$2:$D$1000, E39)&gt;=P39), "Terminée", "En cours"))</f>
        <v>Non démarré</v>
      </c>
    </row>
    <row r="40" spans="1:18" ht="43.5" x14ac:dyDescent="0.35">
      <c r="A40" s="16" t="str">
        <f>IF(C40&lt;&gt;"","PRESTA"&amp;TEXT(COUNTA($C$2:C40),"000"),"")</f>
        <v>PRESTA039</v>
      </c>
      <c r="B40" s="16" t="str">
        <f>+INDEX(Prestataires!$A$2:$A$192,MATCH(C40,Prestataires!$B$2:$B$192,0))</f>
        <v>PREST037</v>
      </c>
      <c r="C40" s="16" t="str">
        <f>+VLOOKUP(J40,'PADESCE Ccontractuelle'!$A$2:$M$175,6,0)</f>
        <v>CFP LA DOMINICAINE</v>
      </c>
      <c r="D40" s="16" t="str">
        <f>+INDEX(Beneficiaires!$A$2:$A$500,MATCH(Prestations!E40,Beneficiaires!$B$2:$B$500,0))</f>
        <v>BEN077</v>
      </c>
      <c r="E40" s="16" t="str">
        <f>+VLOOKUP(J40,'PADESCE Ccontractuelle'!$A$2:$M$175,2,0)</f>
        <v>SCOOPS KAWTAL KALALI</v>
      </c>
      <c r="F40" s="16" t="str">
        <f>+INDEX(Formations!$A$2:$A$500,MATCH(Prestations!G40,Formations!$B$2:$B$500,0))</f>
        <v>FOR040</v>
      </c>
      <c r="G40" s="16" t="str">
        <f>+VLOOKUP(J40,'PADESCE Ccontractuelle'!$A$2:$M$175,3,0)</f>
        <v>Embouche bovine</v>
      </c>
      <c r="H40" s="16" t="str">
        <f>+INDEX(Formations!$C$2:$C$500,MATCH(Prestations!G40,Formations!$B$2:$B$500,0))</f>
        <v>FORH040</v>
      </c>
      <c r="I40" s="16" t="str">
        <f>+INDEX(Formations!$D$2:$D$500,MATCH(Prestations!G40,Formations!$B$2:$B$500,0))</f>
        <v>Élevage bovin et embouche</v>
      </c>
      <c r="J40" s="21">
        <v>39</v>
      </c>
      <c r="K40" s="19">
        <f>+VLOOKUP(J40,'PADESCE Ccontractuelle'!$A$2:$M$175,8,0)</f>
        <v>395080</v>
      </c>
      <c r="L40" s="19">
        <f>+VLOOKUP(J40,'PADESCE Ccontractuelle'!$A$2:$M$175,9,0)</f>
        <v>3555720</v>
      </c>
      <c r="M40" s="19">
        <f>+VLOOKUP(J40,'PADESCE Ccontractuelle'!$A$2:$M$175,10,0)</f>
        <v>355572</v>
      </c>
      <c r="N40" s="19">
        <f>+VLOOKUP(J40,'PADESCE Ccontractuelle'!$A$2:$M$175,11,0)</f>
        <v>3200148</v>
      </c>
      <c r="O40" s="19">
        <f>+VLOOKUP(J40,'PADESCE Ccontractuelle'!$A$2:$M$175,13,0)</f>
        <v>3</v>
      </c>
      <c r="P40" s="19">
        <f>+VLOOKUP(J40,'PADESCE Ccontractuelle'!$A$2:$M$175,4,0)</f>
        <v>9</v>
      </c>
      <c r="Q40" s="19">
        <f>+IF(VLOOKUP(J40,'PADESCE Ccontractuelle'!$A$2:$M$175,5,0)=0,"NON DETERMINE",VLOOKUP(J40,'PADESCE Ccontractuelle'!$A$2:$M$175,5,0))</f>
        <v>3</v>
      </c>
      <c r="R40" s="19" t="str">
        <f>IF(OR(COUNTIF(Classes!$C$2:$C$1000, C40)="N", COUNTIF(Classes!$C$2:$C$1000, C40)=0), "Non démarré", IF(AND(COUNTIFS(Classes!$C$2:$C$1000, C40, Classes!$H$2:$H$1000, "&lt;&gt;T")=0, SUMIFS(Classes!$F$2:$F$1000, Classes!$C$2:$C$1000, C40, Classes!$D$2:$D$1000, E40)&gt;=P40), "Terminée", "En cours"))</f>
        <v>Non démarré</v>
      </c>
    </row>
    <row r="41" spans="1:18" ht="43.5" x14ac:dyDescent="0.35">
      <c r="A41" s="16" t="str">
        <f>IF(C41&lt;&gt;"","PRESTA"&amp;TEXT(COUNTA($C$2:C41),"000"),"")</f>
        <v>PRESTA040</v>
      </c>
      <c r="B41" s="16" t="str">
        <f>+INDEX(Prestataires!$A$2:$A$192,MATCH(C41,Prestataires!$B$2:$B$192,0))</f>
        <v>PREST037</v>
      </c>
      <c r="C41" s="16" t="str">
        <f>+VLOOKUP(J41,'PADESCE Ccontractuelle'!$A$2:$M$175,6,0)</f>
        <v>CFP LA DOMINICAINE</v>
      </c>
      <c r="D41" s="16" t="str">
        <f>+INDEX(Beneficiaires!$A$2:$A$500,MATCH(Prestations!E41,Beneficiaires!$B$2:$B$500,0))</f>
        <v>BEN079</v>
      </c>
      <c r="E41" s="16" t="str">
        <f>+VLOOKUP(J41,'PADESCE Ccontractuelle'!$A$2:$M$175,2,0)</f>
        <v>SCOOPS WAÏNABE SOADJONG</v>
      </c>
      <c r="F41" s="16" t="str">
        <f>+INDEX(Formations!$A$2:$A$500,MATCH(Prestations!G41,Formations!$B$2:$B$500,0))</f>
        <v>FOR040</v>
      </c>
      <c r="G41" s="16" t="str">
        <f>+VLOOKUP(J41,'PADESCE Ccontractuelle'!$A$2:$M$175,3,0)</f>
        <v>Embouche bovine</v>
      </c>
      <c r="H41" s="16" t="str">
        <f>+INDEX(Formations!$C$2:$C$500,MATCH(Prestations!G41,Formations!$B$2:$B$500,0))</f>
        <v>FORH040</v>
      </c>
      <c r="I41" s="16" t="str">
        <f>+INDEX(Formations!$D$2:$D$500,MATCH(Prestations!G41,Formations!$B$2:$B$500,0))</f>
        <v>Élevage bovin et embouche</v>
      </c>
      <c r="J41" s="21">
        <v>40</v>
      </c>
      <c r="K41" s="19">
        <f>+VLOOKUP(J41,'PADESCE Ccontractuelle'!$A$2:$M$175,8,0)</f>
        <v>395080</v>
      </c>
      <c r="L41" s="19">
        <f>+VLOOKUP(J41,'PADESCE Ccontractuelle'!$A$2:$M$175,9,0)</f>
        <v>3950800</v>
      </c>
      <c r="M41" s="19">
        <f>+VLOOKUP(J41,'PADESCE Ccontractuelle'!$A$2:$M$175,10,0)</f>
        <v>355572</v>
      </c>
      <c r="N41" s="19">
        <f>+VLOOKUP(J41,'PADESCE Ccontractuelle'!$A$2:$M$175,11,0)</f>
        <v>3555720</v>
      </c>
      <c r="O41" s="19">
        <f>+VLOOKUP(J41,'PADESCE Ccontractuelle'!$A$2:$M$175,13,0)</f>
        <v>3</v>
      </c>
      <c r="P41" s="19">
        <f>+VLOOKUP(J41,'PADESCE Ccontractuelle'!$A$2:$M$175,4,0)</f>
        <v>10</v>
      </c>
      <c r="Q41" s="19">
        <f>+IF(VLOOKUP(J41,'PADESCE Ccontractuelle'!$A$2:$M$175,5,0)=0,"NON DETERMINE",VLOOKUP(J41,'PADESCE Ccontractuelle'!$A$2:$M$175,5,0))</f>
        <v>3</v>
      </c>
      <c r="R41" s="19" t="str">
        <f>IF(OR(COUNTIF(Classes!$C$2:$C$1000, C41)="N", COUNTIF(Classes!$C$2:$C$1000, C41)=0), "Non démarré", IF(AND(COUNTIFS(Classes!$C$2:$C$1000, C41, Classes!$H$2:$H$1000, "&lt;&gt;T")=0, SUMIFS(Classes!$F$2:$F$1000, Classes!$C$2:$C$1000, C41, Classes!$D$2:$D$1000, E41)&gt;=P41), "Terminée", "En cours"))</f>
        <v>Non démarré</v>
      </c>
    </row>
    <row r="42" spans="1:18" ht="87" x14ac:dyDescent="0.35">
      <c r="A42" s="16" t="str">
        <f>IF(C42&lt;&gt;"","PRESTA"&amp;TEXT(COUNTA($C$2:C42),"000"),"")</f>
        <v>PRESTA041</v>
      </c>
      <c r="B42" s="16" t="str">
        <f>+INDEX(Prestataires!$A$2:$A$192,MATCH(C42,Prestataires!$B$2:$B$192,0))</f>
        <v>PREST030</v>
      </c>
      <c r="C42" s="16" t="str">
        <f>+VLOOKUP(J42,'PADESCE Ccontractuelle'!$A$2:$M$175,6,0)</f>
        <v>SIMTECH 3D ACADEMY</v>
      </c>
      <c r="D42" s="16" t="str">
        <f>+INDEX(Beneficiaires!$A$2:$A$500,MATCH(Prestations!E42,Beneficiaires!$B$2:$B$500,0))</f>
        <v>BEN055</v>
      </c>
      <c r="E42" s="16" t="str">
        <f>+VLOOKUP(J42,'PADESCE Ccontractuelle'!$A$2:$M$175,2,0)</f>
        <v>BERTEC SARL</v>
      </c>
      <c r="F42" s="16" t="str">
        <f>+INDEX(Formations!$A$2:$A$500,MATCH(Prestations!G42,Formations!$B$2:$B$500,0))</f>
        <v>FOR023</v>
      </c>
      <c r="G42" s="16" t="str">
        <f>+VLOOKUP(J42,'PADESCE Ccontractuelle'!$A$2:$M$175,3,0)</f>
        <v>Enjeux des énergies renouvelables dont le solaire avec la présentation du contexte et des technologies</v>
      </c>
      <c r="H42" s="16" t="str">
        <f>+INDEX(Formations!$C$2:$C$500,MATCH(Prestations!G42,Formations!$B$2:$B$500,0))</f>
        <v>FORH023</v>
      </c>
      <c r="I42" s="16" t="str">
        <f>+INDEX(Formations!$D$2:$D$500,MATCH(Prestations!G42,Formations!$B$2:$B$500,0))</f>
        <v>Énergies renouvelables et systèmes énergétiques</v>
      </c>
      <c r="J42" s="21">
        <v>41</v>
      </c>
      <c r="K42" s="19">
        <f>+VLOOKUP(J42,'PADESCE Ccontractuelle'!$A$2:$M$175,8,0)</f>
        <v>500000</v>
      </c>
      <c r="L42" s="19">
        <f>+VLOOKUP(J42,'PADESCE Ccontractuelle'!$A$2:$M$175,9,0)</f>
        <v>4000000</v>
      </c>
      <c r="M42" s="19">
        <f>+VLOOKUP(J42,'PADESCE Ccontractuelle'!$A$2:$M$175,10,0)</f>
        <v>350000</v>
      </c>
      <c r="N42" s="19">
        <f>+VLOOKUP(J42,'PADESCE Ccontractuelle'!$A$2:$M$175,11,0)</f>
        <v>2800000</v>
      </c>
      <c r="O42" s="19">
        <f>+VLOOKUP(J42,'PADESCE Ccontractuelle'!$A$2:$M$175,13,0)</f>
        <v>2</v>
      </c>
      <c r="P42" s="19">
        <f>+VLOOKUP(J42,'PADESCE Ccontractuelle'!$A$2:$M$175,4,0)</f>
        <v>8</v>
      </c>
      <c r="Q42" s="19" t="str">
        <f>+IF(VLOOKUP(J42,'PADESCE Ccontractuelle'!$A$2:$M$175,5,0)=0,"NON DETERMINE",VLOOKUP(J42,'PADESCE Ccontractuelle'!$A$2:$M$175,5,0))</f>
        <v>NON DETERMINE</v>
      </c>
      <c r="R42" s="19" t="str">
        <f>IF(OR(COUNTIF(Classes!$C$2:$C$1000, C42)="N", COUNTIF(Classes!$C$2:$C$1000, C42)=0), "Non démarré", IF(AND(COUNTIFS(Classes!$C$2:$C$1000, C42, Classes!$H$2:$H$1000, "&lt;&gt;T")=0, SUMIFS(Classes!$F$2:$F$1000, Classes!$C$2:$C$1000, C42, Classes!$D$2:$D$1000, E42)&gt;=P42), "Terminée", "En cours"))</f>
        <v>Non démarré</v>
      </c>
    </row>
    <row r="43" spans="1:18" ht="43.5" x14ac:dyDescent="0.35">
      <c r="A43" s="16" t="str">
        <f>IF(C43&lt;&gt;"","PRESTA"&amp;TEXT(COUNTA($C$2:C43),"000"),"")</f>
        <v>PRESTA042</v>
      </c>
      <c r="B43" s="16" t="str">
        <f>+INDEX(Prestataires!$A$2:$A$192,MATCH(C43,Prestataires!$B$2:$B$192,0))</f>
        <v>PREST038</v>
      </c>
      <c r="C43" s="16" t="str">
        <f>+VLOOKUP(J43,'PADESCE Ccontractuelle'!$A$2:$M$175,6,0)</f>
        <v>SAHEL CONSULTING</v>
      </c>
      <c r="D43" s="16" t="str">
        <f>+INDEX(Beneficiaires!$A$2:$A$500,MATCH(Prestations!E43,Beneficiaires!$B$2:$B$500,0))</f>
        <v>BEN064</v>
      </c>
      <c r="E43" s="16" t="str">
        <f>+VLOOKUP(J43,'PADESCE Ccontractuelle'!$A$2:$M$175,2,0)</f>
        <v>COOP CA SOCAP</v>
      </c>
      <c r="F43" s="16" t="str">
        <f>+INDEX(Formations!$A$2:$A$500,MATCH(Prestations!G43,Formations!$B$2:$B$500,0))</f>
        <v>FOR033</v>
      </c>
      <c r="G43" s="16" t="str">
        <f>+VLOOKUP(J43,'PADESCE Ccontractuelle'!$A$2:$M$175,3,0)</f>
        <v>Entreprenariat agricole</v>
      </c>
      <c r="H43" s="16" t="str">
        <f>+INDEX(Formations!$C$2:$C$500,MATCH(Prestations!G43,Formations!$B$2:$B$500,0))</f>
        <v>FORH033</v>
      </c>
      <c r="I43" s="16" t="str">
        <f>+INDEX(Formations!$D$2:$D$500,MATCH(Prestations!G43,Formations!$B$2:$B$500,0))</f>
        <v>Entrepreneuriat (général)</v>
      </c>
      <c r="J43" s="21">
        <v>42</v>
      </c>
      <c r="K43" s="19">
        <f>+VLOOKUP(J43,'PADESCE Ccontractuelle'!$A$2:$M$175,8,0)</f>
        <v>278527.25</v>
      </c>
      <c r="L43" s="19">
        <f>+VLOOKUP(J43,'PADESCE Ccontractuelle'!$A$2:$M$175,9,0)</f>
        <v>13926362.5</v>
      </c>
      <c r="M43" s="19">
        <f>+VLOOKUP(J43,'PADESCE Ccontractuelle'!$A$2:$M$175,10,0)</f>
        <v>250674.52499999999</v>
      </c>
      <c r="N43" s="19">
        <f>+VLOOKUP(J43,'PADESCE Ccontractuelle'!$A$2:$M$175,11,0)</f>
        <v>12533726.25</v>
      </c>
      <c r="O43" s="19">
        <f>+VLOOKUP(J43,'PADESCE Ccontractuelle'!$A$2:$M$175,13,0)</f>
        <v>3</v>
      </c>
      <c r="P43" s="19">
        <f>+VLOOKUP(J43,'PADESCE Ccontractuelle'!$A$2:$M$175,4,0)</f>
        <v>50</v>
      </c>
      <c r="Q43" s="19">
        <f>+IF(VLOOKUP(J43,'PADESCE Ccontractuelle'!$A$2:$M$175,5,0)=0,"NON DETERMINE",VLOOKUP(J43,'PADESCE Ccontractuelle'!$A$2:$M$175,5,0))</f>
        <v>6</v>
      </c>
      <c r="R43" s="19" t="str">
        <f>IF(OR(COUNTIF(Classes!$C$2:$C$1000, C43)="N", COUNTIF(Classes!$C$2:$C$1000, C43)=0), "Non démarré", IF(AND(COUNTIFS(Classes!$C$2:$C$1000, C43, Classes!$H$2:$H$1000, "&lt;&gt;T")=0, SUMIFS(Classes!$F$2:$F$1000, Classes!$C$2:$C$1000, C43, Classes!$D$2:$D$1000, E43)&gt;=P43), "Terminée", "En cours"))</f>
        <v>Non démarré</v>
      </c>
    </row>
    <row r="44" spans="1:18" ht="43.5" x14ac:dyDescent="0.35">
      <c r="A44" s="16" t="str">
        <f>IF(C44&lt;&gt;"","PRESTA"&amp;TEXT(COUNTA($C$2:C44),"000"),"")</f>
        <v>PRESTA043</v>
      </c>
      <c r="B44" s="16" t="str">
        <f>+INDEX(Prestataires!$A$2:$A$192,MATCH(C44,Prestataires!$B$2:$B$192,0))</f>
        <v>PREST038</v>
      </c>
      <c r="C44" s="16" t="str">
        <f>+VLOOKUP(J44,'PADESCE Ccontractuelle'!$A$2:$M$175,6,0)</f>
        <v>SAHEL CONSULTING</v>
      </c>
      <c r="D44" s="16" t="str">
        <f>+INDEX(Beneficiaires!$A$2:$A$500,MATCH(Prestations!E44,Beneficiaires!$B$2:$B$500,0))</f>
        <v>BEN065</v>
      </c>
      <c r="E44" s="16" t="str">
        <f>+VLOOKUP(J44,'PADESCE Ccontractuelle'!$A$2:$M$175,2,0)</f>
        <v>SCOOPS DES ELEVEURS BOVINS TICKE ALLAT DE MEIGANGA</v>
      </c>
      <c r="F44" s="16" t="str">
        <f>+INDEX(Formations!$A$2:$A$500,MATCH(Prestations!G44,Formations!$B$2:$B$500,0))</f>
        <v>FOR034</v>
      </c>
      <c r="G44" s="16" t="str">
        <f>+VLOOKUP(J44,'PADESCE Ccontractuelle'!$A$2:$M$175,3,0)</f>
        <v>Entrepreneuriat agricole</v>
      </c>
      <c r="H44" s="16" t="str">
        <f>+INDEX(Formations!$C$2:$C$500,MATCH(Prestations!G44,Formations!$B$2:$B$500,0))</f>
        <v>FORH034</v>
      </c>
      <c r="I44" s="16" t="str">
        <f>+INDEX(Formations!$D$2:$D$500,MATCH(Prestations!G44,Formations!$B$2:$B$500,0))</f>
        <v>Entrepreneuriat (général)</v>
      </c>
      <c r="J44" s="21">
        <v>43</v>
      </c>
      <c r="K44" s="19">
        <f>+VLOOKUP(J44,'PADESCE Ccontractuelle'!$A$2:$M$175,8,0)</f>
        <v>395080</v>
      </c>
      <c r="L44" s="19">
        <f>+VLOOKUP(J44,'PADESCE Ccontractuelle'!$A$2:$M$175,9,0)</f>
        <v>5926200</v>
      </c>
      <c r="M44" s="19">
        <f>+VLOOKUP(J44,'PADESCE Ccontractuelle'!$A$2:$M$175,10,0)</f>
        <v>355572</v>
      </c>
      <c r="N44" s="19">
        <f>+VLOOKUP(J44,'PADESCE Ccontractuelle'!$A$2:$M$175,11,0)</f>
        <v>5333580</v>
      </c>
      <c r="O44" s="19">
        <f>+VLOOKUP(J44,'PADESCE Ccontractuelle'!$A$2:$M$175,13,0)</f>
        <v>3</v>
      </c>
      <c r="P44" s="19">
        <f>+VLOOKUP(J44,'PADESCE Ccontractuelle'!$A$2:$M$175,4,0)</f>
        <v>15</v>
      </c>
      <c r="Q44" s="19">
        <f>+IF(VLOOKUP(J44,'PADESCE Ccontractuelle'!$A$2:$M$175,5,0)=0,"NON DETERMINE",VLOOKUP(J44,'PADESCE Ccontractuelle'!$A$2:$M$175,5,0))</f>
        <v>3</v>
      </c>
      <c r="R44" s="19" t="str">
        <f>IF(OR(COUNTIF(Classes!$C$2:$C$1000, C44)="N", COUNTIF(Classes!$C$2:$C$1000, C44)=0), "Non démarré", IF(AND(COUNTIFS(Classes!$C$2:$C$1000, C44, Classes!$H$2:$H$1000, "&lt;&gt;T")=0, SUMIFS(Classes!$F$2:$F$1000, Classes!$C$2:$C$1000, C44, Classes!$D$2:$D$1000, E44)&gt;=P44), "Terminée", "En cours"))</f>
        <v>Non démarré</v>
      </c>
    </row>
    <row r="45" spans="1:18" ht="159.5" x14ac:dyDescent="0.35">
      <c r="A45" s="16" t="str">
        <f>IF(C45&lt;&gt;"","PRESTA"&amp;TEXT(COUNTA($C$2:C45),"000"),"")</f>
        <v>PRESTA044</v>
      </c>
      <c r="B45" s="16" t="str">
        <f>+INDEX(Prestataires!$A$2:$A$192,MATCH(C45,Prestataires!$B$2:$B$192,0))</f>
        <v>PREST016</v>
      </c>
      <c r="C45" s="16" t="str">
        <f>+VLOOKUP(J45,'PADESCE Ccontractuelle'!$A$2:$M$175,6,0)</f>
        <v>JPNIL (pour les autres)</v>
      </c>
      <c r="D45" s="16" t="str">
        <f>+INDEX(Beneficiaires!$A$2:$A$500,MATCH(Prestations!E45,Beneficiaires!$B$2:$B$500,0))</f>
        <v>BEN040</v>
      </c>
      <c r="E45" s="16" t="str">
        <f>+VLOOKUP(J45,'PADESCE Ccontractuelle'!$A$2:$M$175,2,0)</f>
        <v>SYNDICAT NATIONAL DES PROMOTEURS DE SALONS DE COIFURE ET D'ESTETHIQUE DU CAMEROUN (SYNPCE)</v>
      </c>
      <c r="F45" s="16" t="str">
        <f>+INDEX(Formations!$A$2:$A$500,MATCH(Prestations!G45,Formations!$B$2:$B$500,0))</f>
        <v>FOR002</v>
      </c>
      <c r="G45" s="16" t="str">
        <f>+VLOOKUP(J45,'PADESCE Ccontractuelle'!$A$2:$M$175,3,0)</f>
        <v>Extraction des principes actifs des plantes pour la fabrication des produits cosmétiques et de bien-être</v>
      </c>
      <c r="H45" s="16" t="str">
        <f>+INDEX(Formations!$C$2:$C$500,MATCH(Prestations!G45,Formations!$B$2:$B$500,0))</f>
        <v>FORH002</v>
      </c>
      <c r="I45" s="16" t="str">
        <f>+INDEX(Formations!$D$2:$D$500,MATCH(Prestations!G45,Formations!$B$2:$B$500,0))</f>
        <v>Extraction des principes actifs des plantes pour la fabrication des produits cosmétiques et de bien-être</v>
      </c>
      <c r="J45" s="21">
        <v>44</v>
      </c>
      <c r="K45" s="19">
        <f>+VLOOKUP(J45,'PADESCE Ccontractuelle'!$A$2:$M$175,8,0)</f>
        <v>630000</v>
      </c>
      <c r="L45" s="19">
        <f>+VLOOKUP(J45,'PADESCE Ccontractuelle'!$A$2:$M$175,9,0)</f>
        <v>18900000</v>
      </c>
      <c r="M45" s="19">
        <f>+VLOOKUP(J45,'PADESCE Ccontractuelle'!$A$2:$M$175,10,0)</f>
        <v>441000</v>
      </c>
      <c r="N45" s="19">
        <f>+VLOOKUP(J45,'PADESCE Ccontractuelle'!$A$2:$M$175,11,0)</f>
        <v>13230000</v>
      </c>
      <c r="O45" s="19">
        <f>+VLOOKUP(J45,'PADESCE Ccontractuelle'!$A$2:$M$175,13,0)</f>
        <v>2</v>
      </c>
      <c r="P45" s="19">
        <f>+VLOOKUP(J45,'PADESCE Ccontractuelle'!$A$2:$M$175,4,0)</f>
        <v>30</v>
      </c>
      <c r="Q45" s="19" t="str">
        <f>+IF(VLOOKUP(J45,'PADESCE Ccontractuelle'!$A$2:$M$175,5,0)=0,"NON DETERMINE",VLOOKUP(J45,'PADESCE Ccontractuelle'!$A$2:$M$175,5,0))</f>
        <v>NON DETERMINE</v>
      </c>
      <c r="R45" s="19" t="str">
        <f>IF(OR(COUNTIF(Classes!$C$2:$C$1000, C45)="N", COUNTIF(Classes!$C$2:$C$1000, C45)=0), "Non démarré", IF(AND(COUNTIFS(Classes!$C$2:$C$1000, C45, Classes!$H$2:$H$1000, "&lt;&gt;T")=0, SUMIFS(Classes!$F$2:$F$1000, Classes!$C$2:$C$1000, C45, Classes!$D$2:$D$1000, E45)&gt;=P45), "Terminée", "En cours"))</f>
        <v>Non démarré</v>
      </c>
    </row>
    <row r="46" spans="1:18" ht="72.5" x14ac:dyDescent="0.35">
      <c r="A46" s="16" t="str">
        <f>IF(C46&lt;&gt;"","PRESTA"&amp;TEXT(COUNTA($C$2:C46),"000"),"")</f>
        <v>PRESTA045</v>
      </c>
      <c r="B46" s="16" t="str">
        <f>+INDEX(Prestataires!$A$2:$A$192,MATCH(C46,Prestataires!$B$2:$B$192,0))</f>
        <v>PREST056</v>
      </c>
      <c r="C46" s="16" t="str">
        <f>+VLOOKUP(J46,'PADESCE Ccontractuelle'!$A$2:$M$175,6,0)</f>
        <v>ETS ABSAL</v>
      </c>
      <c r="D46" s="16" t="str">
        <f>+INDEX(Beneficiaires!$A$2:$A$500,MATCH(Prestations!E46,Beneficiaires!$B$2:$B$500,0))</f>
        <v>BEN110</v>
      </c>
      <c r="E46" s="16" t="str">
        <f>+VLOOKUP(J46,'PADESCE Ccontractuelle'!$A$2:$M$175,2,0)</f>
        <v>GIC TOKNA</v>
      </c>
      <c r="F46" s="16" t="str">
        <f>+INDEX(Formations!$A$2:$A$500,MATCH(Prestations!G46,Formations!$B$2:$B$500,0))</f>
        <v>FOR087</v>
      </c>
      <c r="G46" s="16" t="str">
        <f>+VLOOKUP(J46,'PADESCE Ccontractuelle'!$A$2:$M$175,3,0)</f>
        <v>Fabrication de la crème glacée</v>
      </c>
      <c r="H46" s="16" t="str">
        <f>+INDEX(Formations!$C$2:$C$500,MATCH(Prestations!G46,Formations!$B$2:$B$500,0))</f>
        <v>FORH087</v>
      </c>
      <c r="I46" s="16" t="str">
        <f>+INDEX(Formations!$D$2:$D$500,MATCH(Prestations!G46,Formations!$B$2:$B$500,0))</f>
        <v>Techniques culinaires et transformation alimentaire</v>
      </c>
      <c r="J46" s="21">
        <v>45</v>
      </c>
      <c r="K46" s="19">
        <f>+VLOOKUP(J46,'PADESCE Ccontractuelle'!$A$2:$M$175,8,0)</f>
        <v>233835.9</v>
      </c>
      <c r="L46" s="19">
        <f>+VLOOKUP(J46,'PADESCE Ccontractuelle'!$A$2:$M$175,9,0)</f>
        <v>4676718</v>
      </c>
      <c r="M46" s="19">
        <f>+VLOOKUP(J46,'PADESCE Ccontractuelle'!$A$2:$M$175,10,0)</f>
        <v>210452.31</v>
      </c>
      <c r="N46" s="19">
        <f>+VLOOKUP(J46,'PADESCE Ccontractuelle'!$A$2:$M$175,11,0)</f>
        <v>4209046.2</v>
      </c>
      <c r="O46" s="19">
        <f>+VLOOKUP(J46,'PADESCE Ccontractuelle'!$A$2:$M$175,13,0)</f>
        <v>3</v>
      </c>
      <c r="P46" s="19">
        <f>+VLOOKUP(J46,'PADESCE Ccontractuelle'!$A$2:$M$175,4,0)</f>
        <v>20</v>
      </c>
      <c r="Q46" s="19">
        <f>+IF(VLOOKUP(J46,'PADESCE Ccontractuelle'!$A$2:$M$175,5,0)=0,"NON DETERMINE",VLOOKUP(J46,'PADESCE Ccontractuelle'!$A$2:$M$175,5,0))</f>
        <v>20</v>
      </c>
      <c r="R46" s="19" t="str">
        <f>IF(OR(COUNTIF(Classes!$C$2:$C$1000, C46)="N", COUNTIF(Classes!$C$2:$C$1000, C46)=0), "Non démarré", IF(AND(COUNTIFS(Classes!$C$2:$C$1000, C46, Classes!$H$2:$H$1000, "&lt;&gt;T")=0, SUMIFS(Classes!$F$2:$F$1000, Classes!$C$2:$C$1000, C46, Classes!$D$2:$D$1000, E46)&gt;=P46), "Terminée", "En cours"))</f>
        <v>Non démarré</v>
      </c>
    </row>
    <row r="47" spans="1:18" ht="116" x14ac:dyDescent="0.35">
      <c r="A47" s="16" t="str">
        <f>IF(C47&lt;&gt;"","PRESTA"&amp;TEXT(COUNTA($C$2:C47),"000"),"")</f>
        <v>PRESTA046</v>
      </c>
      <c r="B47" s="16" t="str">
        <f>+INDEX(Prestataires!$A$2:$A$192,MATCH(C47,Prestataires!$B$2:$B$192,0))</f>
        <v>PREST035</v>
      </c>
      <c r="C47" s="16" t="str">
        <f>+VLOOKUP(J47,'PADESCE Ccontractuelle'!$A$2:$M$175,6,0)</f>
        <v>INSTITUT SUPERIEUR DE MANAGEMENT ET DES TECHNOLOGIES APPLIQUEES (ISMTA)</v>
      </c>
      <c r="D47" s="16" t="str">
        <f>+INDEX(Beneficiaires!$A$2:$A$500,MATCH(Prestations!E47,Beneficiaires!$B$2:$B$500,0))</f>
        <v>BEN132</v>
      </c>
      <c r="E47" s="16" t="str">
        <f>+VLOOKUP(J47,'PADESCE Ccontractuelle'!$A$2:$M$175,2,0)</f>
        <v>AFRAJEPE (ASSOCIATION DE FORMATION DE REINSERTION, D'ASSISTANCE A LA JEUNESSE ET DE LA PROTECTION DE L'ENVIRONNEMENT)</v>
      </c>
      <c r="F47" s="16" t="str">
        <f>+INDEX(Formations!$A$2:$A$500,MATCH(Prestations!G47,Formations!$B$2:$B$500,0))</f>
        <v>FOR116</v>
      </c>
      <c r="G47" s="16" t="str">
        <f>+VLOOKUP(J47,'PADESCE Ccontractuelle'!$A$2:$M$175,3,0)</f>
        <v>Fabrication des accessoires de mode (bijoux, sacs, chaussures, teintures…) en tissus et en perles</v>
      </c>
      <c r="H47" s="16" t="str">
        <f>+INDEX(Formations!$C$2:$C$500,MATCH(Prestations!G47,Formations!$B$2:$B$500,0))</f>
        <v>FORH116</v>
      </c>
      <c r="I47" s="16" t="str">
        <f>+INDEX(Formations!$D$2:$D$500,MATCH(Prestations!G47,Formations!$B$2:$B$500,0))</f>
        <v>Mode, textile et teinture</v>
      </c>
      <c r="J47" s="21">
        <v>46</v>
      </c>
      <c r="K47" s="19">
        <f>+VLOOKUP(J47,'PADESCE Ccontractuelle'!$A$2:$M$175,8,0)</f>
        <v>395080</v>
      </c>
      <c r="L47" s="19">
        <f>+VLOOKUP(J47,'PADESCE Ccontractuelle'!$A$2:$M$175,9,0)</f>
        <v>3555720</v>
      </c>
      <c r="M47" s="19">
        <f>+VLOOKUP(J47,'PADESCE Ccontractuelle'!$A$2:$M$175,10,0)</f>
        <v>355572</v>
      </c>
      <c r="N47" s="19">
        <f>+VLOOKUP(J47,'PADESCE Ccontractuelle'!$A$2:$M$175,11,0)</f>
        <v>3200148</v>
      </c>
      <c r="O47" s="19">
        <f>+VLOOKUP(J47,'PADESCE Ccontractuelle'!$A$2:$M$175,13,0)</f>
        <v>3</v>
      </c>
      <c r="P47" s="19">
        <f>+VLOOKUP(J47,'PADESCE Ccontractuelle'!$A$2:$M$175,4,0)</f>
        <v>9</v>
      </c>
      <c r="Q47" s="19">
        <f>+IF(VLOOKUP(J47,'PADESCE Ccontractuelle'!$A$2:$M$175,5,0)=0,"NON DETERMINE",VLOOKUP(J47,'PADESCE Ccontractuelle'!$A$2:$M$175,5,0))</f>
        <v>6</v>
      </c>
      <c r="R47" s="19" t="str">
        <f>IF(OR(COUNTIF(Classes!$C$2:$C$1000, C47)="N", COUNTIF(Classes!$C$2:$C$1000, C47)=0), "Non démarré", IF(AND(COUNTIFS(Classes!$C$2:$C$1000, C47, Classes!$H$2:$H$1000, "&lt;&gt;T")=0, SUMIFS(Classes!$F$2:$F$1000, Classes!$C$2:$C$1000, C47, Classes!$D$2:$D$1000, E47)&gt;=P47), "Terminée", "En cours"))</f>
        <v>En cours</v>
      </c>
    </row>
    <row r="48" spans="1:18" ht="58" x14ac:dyDescent="0.35">
      <c r="A48" s="16" t="str">
        <f>IF(C48&lt;&gt;"","PRESTA"&amp;TEXT(COUNTA($C$2:C48),"000"),"")</f>
        <v>PRESTA047</v>
      </c>
      <c r="B48" s="16" t="str">
        <f>+INDEX(Prestataires!$A$2:$A$192,MATCH(C48,Prestataires!$B$2:$B$192,0))</f>
        <v>PREST070</v>
      </c>
      <c r="C48" s="16" t="str">
        <f>+VLOOKUP(J48,'PADESCE Ccontractuelle'!$A$2:$M$175,6,0)</f>
        <v>CRA D'EBOLOWA</v>
      </c>
      <c r="D48" s="16" t="str">
        <f>+INDEX(Beneficiaires!$A$2:$A$500,MATCH(Prestations!E48,Beneficiaires!$B$2:$B$500,0))</f>
        <v>BEN139</v>
      </c>
      <c r="E48" s="16" t="str">
        <f>+VLOOKUP(J48,'PADESCE Ccontractuelle'!$A$2:$M$175,2,0)</f>
        <v>GIC DES PRODUCTEURS AGROPASTORAUX DE BITYLIB (EVANG-ZACK)</v>
      </c>
      <c r="F48" s="16" t="str">
        <f>+INDEX(Formations!$A$2:$A$500,MATCH(Prestations!G48,Formations!$B$2:$B$500,0))</f>
        <v>FOR126</v>
      </c>
      <c r="G48" s="16" t="str">
        <f>+VLOOKUP(J48,'PADESCE Ccontractuelle'!$A$2:$M$175,3,0)</f>
        <v>Fabrication des aliments pour porcs, volailles, poissons et lapins.</v>
      </c>
      <c r="H48" s="16" t="str">
        <f>+INDEX(Formations!$C$2:$C$500,MATCH(Prestations!G48,Formations!$B$2:$B$500,0))</f>
        <v>FORH126</v>
      </c>
      <c r="I48" s="16" t="str">
        <f>+INDEX(Formations!$D$2:$D$500,MATCH(Prestations!G48,Formations!$B$2:$B$500,0))</f>
        <v>Élevage et alimentation porcine</v>
      </c>
      <c r="J48" s="21">
        <v>47</v>
      </c>
      <c r="K48" s="19">
        <f>+VLOOKUP(J48,'PADESCE Ccontractuelle'!$A$2:$M$175,8,0)</f>
        <v>426620</v>
      </c>
      <c r="L48" s="19">
        <f>+VLOOKUP(J48,'PADESCE Ccontractuelle'!$A$2:$M$175,9,0)</f>
        <v>5546060</v>
      </c>
      <c r="M48" s="19">
        <f>+VLOOKUP(J48,'PADESCE Ccontractuelle'!$A$2:$M$175,10,0)</f>
        <v>383958</v>
      </c>
      <c r="N48" s="19">
        <f>+VLOOKUP(J48,'PADESCE Ccontractuelle'!$A$2:$M$175,11,0)</f>
        <v>4991454</v>
      </c>
      <c r="O48" s="19">
        <f>+VLOOKUP(J48,'PADESCE Ccontractuelle'!$A$2:$M$175,13,0)</f>
        <v>3</v>
      </c>
      <c r="P48" s="19">
        <f>+VLOOKUP(J48,'PADESCE Ccontractuelle'!$A$2:$M$175,4,0)</f>
        <v>13</v>
      </c>
      <c r="Q48" s="19">
        <f>+IF(VLOOKUP(J48,'PADESCE Ccontractuelle'!$A$2:$M$175,5,0)=0,"NON DETERMINE",VLOOKUP(J48,'PADESCE Ccontractuelle'!$A$2:$M$175,5,0))</f>
        <v>8</v>
      </c>
      <c r="R48" s="19" t="str">
        <f>IF(OR(COUNTIF(Classes!$C$2:$C$1000, C48)="N", COUNTIF(Classes!$C$2:$C$1000, C48)=0), "Non démarré", IF(AND(COUNTIFS(Classes!$C$2:$C$1000, C48, Classes!$H$2:$H$1000, "&lt;&gt;T")=0, SUMIFS(Classes!$F$2:$F$1000, Classes!$C$2:$C$1000, C48, Classes!$D$2:$D$1000, E48)&gt;=P48), "Terminée", "En cours"))</f>
        <v>Non démarré</v>
      </c>
    </row>
    <row r="49" spans="1:18" ht="101.5" x14ac:dyDescent="0.35">
      <c r="A49" s="16" t="str">
        <f>IF(C49&lt;&gt;"","PRESTA"&amp;TEXT(COUNTA($C$2:C49),"000"),"")</f>
        <v>PRESTA048</v>
      </c>
      <c r="B49" s="16" t="str">
        <f>+INDEX(Prestataires!$A$2:$A$192,MATCH(C49,Prestataires!$B$2:$B$192,0))</f>
        <v>PREST060</v>
      </c>
      <c r="C49" s="16" t="str">
        <f>+VLOOKUP(J49,'PADESCE Ccontractuelle'!$A$2:$M$175,6,0)</f>
        <v>COPTAM</v>
      </c>
      <c r="D49" s="16" t="str">
        <f>+INDEX(Beneficiaires!$A$2:$A$500,MATCH(Prestations!E49,Beneficiaires!$B$2:$B$500,0))</f>
        <v>BEN114</v>
      </c>
      <c r="E49" s="16" t="str">
        <f>+VLOOKUP(J49,'PADESCE Ccontractuelle'!$A$2:$M$175,2,0)</f>
        <v>SCOOPS HAIROU REWBE D'EMBOUCHE BOVINE</v>
      </c>
      <c r="F49" s="16" t="str">
        <f>+INDEX(Formations!$A$2:$A$500,MATCH(Prestations!G49,Formations!$B$2:$B$500,0))</f>
        <v>FOR093</v>
      </c>
      <c r="G49" s="16" t="str">
        <f>+VLOOKUP(J49,'PADESCE Ccontractuelle'!$A$2:$M$175,3,0)</f>
        <v>Fabrication des herbicides et pesticides</v>
      </c>
      <c r="H49" s="16" t="str">
        <f>+INDEX(Formations!$C$2:$C$500,MATCH(Prestations!G49,Formations!$B$2:$B$500,0))</f>
        <v>FORH093</v>
      </c>
      <c r="I49" s="16" t="str">
        <f>+INDEX(Formations!$D$2:$D$500,MATCH(Prestations!G49,Formations!$B$2:$B$500,0))</f>
        <v>Intrants agricoles : engrais biologiques et (bio)pesticides</v>
      </c>
      <c r="J49" s="21">
        <v>48</v>
      </c>
      <c r="K49" s="19">
        <f>+VLOOKUP(J49,'PADESCE Ccontractuelle'!$A$2:$M$175,8,0)</f>
        <v>399438</v>
      </c>
      <c r="L49" s="19">
        <f>+VLOOKUP(J49,'PADESCE Ccontractuelle'!$A$2:$M$175,9,0)</f>
        <v>6391008</v>
      </c>
      <c r="M49" s="19">
        <f>+VLOOKUP(J49,'PADESCE Ccontractuelle'!$A$2:$M$175,10,0)</f>
        <v>359494.2</v>
      </c>
      <c r="N49" s="19">
        <f>+VLOOKUP(J49,'PADESCE Ccontractuelle'!$A$2:$M$175,11,0)</f>
        <v>5751907.2000000002</v>
      </c>
      <c r="O49" s="19">
        <f>+VLOOKUP(J49,'PADESCE Ccontractuelle'!$A$2:$M$175,13,0)</f>
        <v>3</v>
      </c>
      <c r="P49" s="19">
        <f>+VLOOKUP(J49,'PADESCE Ccontractuelle'!$A$2:$M$175,4,0)</f>
        <v>16</v>
      </c>
      <c r="Q49" s="19">
        <f>+IF(VLOOKUP(J49,'PADESCE Ccontractuelle'!$A$2:$M$175,5,0)=0,"NON DETERMINE",VLOOKUP(J49,'PADESCE Ccontractuelle'!$A$2:$M$175,5,0))</f>
        <v>12</v>
      </c>
      <c r="R49" s="19" t="str">
        <f>IF(OR(COUNTIF(Classes!$C$2:$C$1000, C49)="N", COUNTIF(Classes!$C$2:$C$1000, C49)=0), "Non démarré", IF(AND(COUNTIFS(Classes!$C$2:$C$1000, C49, Classes!$H$2:$H$1000, "&lt;&gt;T")=0, SUMIFS(Classes!$F$2:$F$1000, Classes!$C$2:$C$1000, C49, Classes!$D$2:$D$1000, E49)&gt;=P49), "Terminée", "En cours"))</f>
        <v>Non démarré</v>
      </c>
    </row>
    <row r="50" spans="1:18" ht="101.5" x14ac:dyDescent="0.35">
      <c r="A50" s="16" t="str">
        <f>IF(C50&lt;&gt;"","PRESTA"&amp;TEXT(COUNTA($C$2:C50),"000"),"")</f>
        <v>PRESTA049</v>
      </c>
      <c r="B50" s="16" t="str">
        <f>+INDEX(Prestataires!$A$2:$A$192,MATCH(C50,Prestataires!$B$2:$B$192,0))</f>
        <v>PREST011</v>
      </c>
      <c r="C50" s="16" t="str">
        <f>+VLOOKUP(J50,'PADESCE Ccontractuelle'!$A$2:$M$175,6,0)</f>
        <v>PADIUM EXPRESS SERVICES</v>
      </c>
      <c r="D50" s="16" t="str">
        <f>+INDEX(Beneficiaires!$A$2:$A$500,MATCH(Prestations!E50,Beneficiaires!$B$2:$B$500,0))</f>
        <v>BEN115</v>
      </c>
      <c r="E50" s="16" t="str">
        <f>+VLOOKUP(J50,'PADESCE Ccontractuelle'!$A$2:$M$175,2,0)</f>
        <v>SCOOPS MAALE DES PRODUCTEURS DE COTON DE GAZAWA</v>
      </c>
      <c r="F50" s="16" t="str">
        <f>+INDEX(Formations!$A$2:$A$500,MATCH(Prestations!G50,Formations!$B$2:$B$500,0))</f>
        <v>FOR093</v>
      </c>
      <c r="G50" s="16" t="str">
        <f>+VLOOKUP(J50,'PADESCE Ccontractuelle'!$A$2:$M$175,3,0)</f>
        <v>Fabrication des herbicides et pesticides</v>
      </c>
      <c r="H50" s="16" t="str">
        <f>+INDEX(Formations!$C$2:$C$500,MATCH(Prestations!G50,Formations!$B$2:$B$500,0))</f>
        <v>FORH093</v>
      </c>
      <c r="I50" s="16" t="str">
        <f>+INDEX(Formations!$D$2:$D$500,MATCH(Prestations!G50,Formations!$B$2:$B$500,0))</f>
        <v>Intrants agricoles : engrais biologiques et (bio)pesticides</v>
      </c>
      <c r="J50" s="21">
        <v>49</v>
      </c>
      <c r="K50" s="19">
        <f>+VLOOKUP(J50,'PADESCE Ccontractuelle'!$A$2:$M$175,8,0)</f>
        <v>395080</v>
      </c>
      <c r="L50" s="19">
        <f>+VLOOKUP(J50,'PADESCE Ccontractuelle'!$A$2:$M$175,9,0)</f>
        <v>36742440</v>
      </c>
      <c r="M50" s="19">
        <f>+VLOOKUP(J50,'PADESCE Ccontractuelle'!$A$2:$M$175,10,0)</f>
        <v>355572</v>
      </c>
      <c r="N50" s="19">
        <f>+VLOOKUP(J50,'PADESCE Ccontractuelle'!$A$2:$M$175,11,0)</f>
        <v>33068196</v>
      </c>
      <c r="O50" s="19">
        <f>+VLOOKUP(J50,'PADESCE Ccontractuelle'!$A$2:$M$175,13,0)</f>
        <v>3</v>
      </c>
      <c r="P50" s="19">
        <f>+VLOOKUP(J50,'PADESCE Ccontractuelle'!$A$2:$M$175,4,0)</f>
        <v>93</v>
      </c>
      <c r="Q50" s="19">
        <f>+IF(VLOOKUP(J50,'PADESCE Ccontractuelle'!$A$2:$M$175,5,0)=0,"NON DETERMINE",VLOOKUP(J50,'PADESCE Ccontractuelle'!$A$2:$M$175,5,0))</f>
        <v>6</v>
      </c>
      <c r="R50" s="19" t="str">
        <f>IF(OR(COUNTIF(Classes!$C$2:$C$1000, C50)="N", COUNTIF(Classes!$C$2:$C$1000, C50)=0), "Non démarré", IF(AND(COUNTIFS(Classes!$C$2:$C$1000, C50, Classes!$H$2:$H$1000, "&lt;&gt;T")=0, SUMIFS(Classes!$F$2:$F$1000, Classes!$C$2:$C$1000, C50, Classes!$D$2:$D$1000, E50)&gt;=P50), "Terminée", "En cours"))</f>
        <v>Non démarré</v>
      </c>
    </row>
    <row r="51" spans="1:18" ht="58" x14ac:dyDescent="0.35">
      <c r="A51" s="16" t="str">
        <f>IF(C51&lt;&gt;"","PRESTA"&amp;TEXT(COUNTA($C$2:C51),"000"),"")</f>
        <v>PRESTA050</v>
      </c>
      <c r="B51" s="16" t="str">
        <f>+INDEX(Prestataires!$A$2:$A$192,MATCH(C51,Prestataires!$B$2:$B$192,0))</f>
        <v>PREST037</v>
      </c>
      <c r="C51" s="16" t="str">
        <f>+VLOOKUP(J51,'PADESCE Ccontractuelle'!$A$2:$M$175,6,0)</f>
        <v>CFP LA DOMINICAINE</v>
      </c>
      <c r="D51" s="16" t="str">
        <f>+INDEX(Beneficiaires!$A$2:$A$500,MATCH(Prestations!E51,Beneficiaires!$B$2:$B$500,0))</f>
        <v>BEN078</v>
      </c>
      <c r="E51" s="16" t="str">
        <f>+VLOOKUP(J51,'PADESCE Ccontractuelle'!$A$2:$M$175,2,0)</f>
        <v>SOCIETE COOPERATIVE DE PRODUCTION ET DE COMMERCIALISATION DE MIEL</v>
      </c>
      <c r="F51" s="16" t="str">
        <f>+INDEX(Formations!$A$2:$A$500,MATCH(Prestations!G51,Formations!$B$2:$B$500,0))</f>
        <v>FOR044</v>
      </c>
      <c r="G51" s="16" t="str">
        <f>+VLOOKUP(J51,'PADESCE Ccontractuelle'!$A$2:$M$175,3,0)</f>
        <v>Fabrication des ruches style kenyan</v>
      </c>
      <c r="H51" s="16" t="str">
        <f>+INDEX(Formations!$C$2:$C$500,MATCH(Prestations!G51,Formations!$B$2:$B$500,0))</f>
        <v>FORH044</v>
      </c>
      <c r="I51" s="16" t="str">
        <f>+INDEX(Formations!$D$2:$D$500,MATCH(Prestations!G51,Formations!$B$2:$B$500,0))</f>
        <v>Apiculture et produits de la ruche</v>
      </c>
      <c r="J51" s="21">
        <v>50</v>
      </c>
      <c r="K51" s="19">
        <f>+VLOOKUP(J51,'PADESCE Ccontractuelle'!$A$2:$M$175,8,0)</f>
        <v>426620</v>
      </c>
      <c r="L51" s="19">
        <f>+VLOOKUP(J51,'PADESCE Ccontractuelle'!$A$2:$M$175,9,0)</f>
        <v>4266200</v>
      </c>
      <c r="M51" s="19">
        <f>+VLOOKUP(J51,'PADESCE Ccontractuelle'!$A$2:$M$175,10,0)</f>
        <v>383958</v>
      </c>
      <c r="N51" s="19">
        <f>+VLOOKUP(J51,'PADESCE Ccontractuelle'!$A$2:$M$175,11,0)</f>
        <v>3839580</v>
      </c>
      <c r="O51" s="19">
        <f>+VLOOKUP(J51,'PADESCE Ccontractuelle'!$A$2:$M$175,13,0)</f>
        <v>3</v>
      </c>
      <c r="P51" s="19">
        <f>+VLOOKUP(J51,'PADESCE Ccontractuelle'!$A$2:$M$175,4,0)</f>
        <v>10</v>
      </c>
      <c r="Q51" s="19">
        <f>+IF(VLOOKUP(J51,'PADESCE Ccontractuelle'!$A$2:$M$175,5,0)=0,"NON DETERMINE",VLOOKUP(J51,'PADESCE Ccontractuelle'!$A$2:$M$175,5,0))</f>
        <v>4</v>
      </c>
      <c r="R51" s="19" t="str">
        <f>IF(OR(COUNTIF(Classes!$C$2:$C$1000, C51)="N", COUNTIF(Classes!$C$2:$C$1000, C51)=0), "Non démarré", IF(AND(COUNTIFS(Classes!$C$2:$C$1000, C51, Classes!$H$2:$H$1000, "&lt;&gt;T")=0, SUMIFS(Classes!$F$2:$F$1000, Classes!$C$2:$C$1000, C51, Classes!$D$2:$D$1000, E51)&gt;=P51), "Terminée", "En cours"))</f>
        <v>Non démarré</v>
      </c>
    </row>
    <row r="52" spans="1:18" ht="87" x14ac:dyDescent="0.35">
      <c r="A52" s="16" t="str">
        <f>IF(C52&lt;&gt;"","PRESTA"&amp;TEXT(COUNTA($C$2:C52),"000"),"")</f>
        <v>PRESTA051</v>
      </c>
      <c r="B52" s="16" t="str">
        <f>+INDEX(Prestataires!$A$2:$A$192,MATCH(C52,Prestataires!$B$2:$B$192,0))</f>
        <v>PREST017</v>
      </c>
      <c r="C52" s="16" t="str">
        <f>+VLOOKUP(J52,'PADESCE Ccontractuelle'!$A$2:$M$175,6,0)</f>
        <v>Centre de formation professionnelle bilingue polyvalent de Soa</v>
      </c>
      <c r="D52" s="16" t="str">
        <f>+INDEX(Beneficiaires!$A$2:$A$500,MATCH(Prestations!E52,Beneficiaires!$B$2:$B$500,0))</f>
        <v>BEN044</v>
      </c>
      <c r="E52" s="16" t="str">
        <f>+VLOOKUP(J52,'PADESCE Ccontractuelle'!$A$2:$M$175,2,0)</f>
        <v>CFP BMB NEW AFRICA SARL</v>
      </c>
      <c r="F52" s="16" t="str">
        <f>+INDEX(Formations!$A$2:$A$500,MATCH(Prestations!G52,Formations!$B$2:$B$500,0))</f>
        <v>FOR007</v>
      </c>
      <c r="G52" s="16" t="str">
        <f>+VLOOKUP(J52,'PADESCE Ccontractuelle'!$A$2:$M$175,3,0)</f>
        <v>Formation en forage, Formation en sécurité incendie,  Formation en maintenance des bâtiments</v>
      </c>
      <c r="H52" s="16" t="str">
        <f>+INDEX(Formations!$C$2:$C$500,MATCH(Prestations!G52,Formations!$B$2:$B$500,0))</f>
        <v>FORH007</v>
      </c>
      <c r="I52" s="16" t="str">
        <f>+INDEX(Formations!$D$2:$D$500,MATCH(Prestations!G52,Formations!$B$2:$B$500,0))</f>
        <v>Sécurité incendie et prévention des risques</v>
      </c>
      <c r="J52" s="21">
        <v>51</v>
      </c>
      <c r="K52" s="19">
        <f>+VLOOKUP(J52,'PADESCE Ccontractuelle'!$A$2:$M$175,8,0)</f>
        <v>630000</v>
      </c>
      <c r="L52" s="19">
        <f>+VLOOKUP(J52,'PADESCE Ccontractuelle'!$A$2:$M$175,9,0)</f>
        <v>18900000</v>
      </c>
      <c r="M52" s="19">
        <f>+VLOOKUP(J52,'PADESCE Ccontractuelle'!$A$2:$M$175,10,0)</f>
        <v>441000</v>
      </c>
      <c r="N52" s="19">
        <f>+VLOOKUP(J52,'PADESCE Ccontractuelle'!$A$2:$M$175,11,0)</f>
        <v>13230000</v>
      </c>
      <c r="O52" s="19">
        <f>+VLOOKUP(J52,'PADESCE Ccontractuelle'!$A$2:$M$175,13,0)</f>
        <v>2</v>
      </c>
      <c r="P52" s="19">
        <f>+VLOOKUP(J52,'PADESCE Ccontractuelle'!$A$2:$M$175,4,0)</f>
        <v>30</v>
      </c>
      <c r="Q52" s="19" t="str">
        <f>+IF(VLOOKUP(J52,'PADESCE Ccontractuelle'!$A$2:$M$175,5,0)=0,"NON DETERMINE",VLOOKUP(J52,'PADESCE Ccontractuelle'!$A$2:$M$175,5,0))</f>
        <v>NON DETERMINE</v>
      </c>
      <c r="R52" s="19" t="str">
        <f>IF(OR(COUNTIF(Classes!$C$2:$C$1000, C52)="N", COUNTIF(Classes!$C$2:$C$1000, C52)=0), "Non démarré", IF(AND(COUNTIFS(Classes!$C$2:$C$1000, C52, Classes!$H$2:$H$1000, "&lt;&gt;T")=0, SUMIFS(Classes!$F$2:$F$1000, Classes!$C$2:$C$1000, C52, Classes!$D$2:$D$1000, E52)&gt;=P52), "Terminée", "En cours"))</f>
        <v>Non démarré</v>
      </c>
    </row>
    <row r="53" spans="1:18" ht="101.5" x14ac:dyDescent="0.35">
      <c r="A53" s="16" t="str">
        <f>IF(C53&lt;&gt;"","PRESTA"&amp;TEXT(COUNTA($C$2:C53),"000"),"")</f>
        <v>PRESTA052</v>
      </c>
      <c r="B53" s="16" t="str">
        <f>+INDEX(Prestataires!$A$2:$A$192,MATCH(C53,Prestataires!$B$2:$B$192,0))</f>
        <v>PREST009</v>
      </c>
      <c r="C53" s="16" t="str">
        <f>+VLOOKUP(J53,'PADESCE Ccontractuelle'!$A$2:$M$175,6,0)</f>
        <v>NAT TECHNOLOGIES</v>
      </c>
      <c r="D53" s="16" t="str">
        <f>+INDEX(Beneficiaires!$A$2:$A$500,MATCH(Prestations!E53,Beneficiaires!$B$2:$B$500,0))</f>
        <v>BEN023</v>
      </c>
      <c r="E53" s="16" t="str">
        <f>+VLOOKUP(J53,'PADESCE Ccontractuelle'!$A$2:$M$175,2,0)</f>
        <v>ASSOCIATION DES ENTREPRENEURS INGENIEUX D'AFRIQUE (ASENIA)</v>
      </c>
      <c r="F53" s="16" t="str">
        <f>+INDEX(Formations!$A$2:$A$500,MATCH(Prestations!G53,Formations!$B$2:$B$500,0))</f>
        <v>FOR004</v>
      </c>
      <c r="G53" s="16" t="str">
        <f>+VLOOKUP(J53,'PADESCE Ccontractuelle'!$A$2:$M$175,3,0)</f>
        <v>Formation Qualité, Hygiène et Sécurité environnementale QHSE/HCCP;</v>
      </c>
      <c r="H53" s="16" t="str">
        <f>+INDEX(Formations!$C$2:$C$500,MATCH(Prestations!G53,Formations!$B$2:$B$500,0))</f>
        <v>FORH004</v>
      </c>
      <c r="I53" s="16" t="str">
        <f>+INDEX(Formations!$D$2:$D$500,MATCH(Prestations!G53,Formations!$B$2:$B$500,0))</f>
        <v>Qualité, Hygiène, Sécurité et Environnement (QHSE/HACCP)</v>
      </c>
      <c r="J53" s="21">
        <v>52</v>
      </c>
      <c r="K53" s="19">
        <f>+VLOOKUP(J53,'PADESCE Ccontractuelle'!$A$2:$M$175,8,0)</f>
        <v>500000</v>
      </c>
      <c r="L53" s="19">
        <f>+VLOOKUP(J53,'PADESCE Ccontractuelle'!$A$2:$M$175,9,0)</f>
        <v>150000000</v>
      </c>
      <c r="M53" s="19">
        <f>+VLOOKUP(J53,'PADESCE Ccontractuelle'!$A$2:$M$175,10,0)</f>
        <v>350000</v>
      </c>
      <c r="N53" s="19">
        <f>+VLOOKUP(J53,'PADESCE Ccontractuelle'!$A$2:$M$175,11,0)</f>
        <v>105000000</v>
      </c>
      <c r="O53" s="19">
        <f>+VLOOKUP(J53,'PADESCE Ccontractuelle'!$A$2:$M$175,13,0)</f>
        <v>2</v>
      </c>
      <c r="P53" s="19">
        <f>+VLOOKUP(J53,'PADESCE Ccontractuelle'!$A$2:$M$175,4,0)</f>
        <v>300</v>
      </c>
      <c r="Q53" s="19" t="str">
        <f>+IF(VLOOKUP(J53,'PADESCE Ccontractuelle'!$A$2:$M$175,5,0)=0,"NON DETERMINE",VLOOKUP(J53,'PADESCE Ccontractuelle'!$A$2:$M$175,5,0))</f>
        <v>NON DETERMINE</v>
      </c>
      <c r="R53" s="19" t="str">
        <f>IF(OR(COUNTIF(Classes!$C$2:$C$1000, C53)="N", COUNTIF(Classes!$C$2:$C$1000, C53)=0), "Non démarré", IF(AND(COUNTIFS(Classes!$C$2:$C$1000, C53, Classes!$H$2:$H$1000, "&lt;&gt;T")=0, SUMIFS(Classes!$F$2:$F$1000, Classes!$C$2:$C$1000, C53, Classes!$D$2:$D$1000, E53)&gt;=P53), "Terminée", "En cours"))</f>
        <v>En cours</v>
      </c>
    </row>
    <row r="54" spans="1:18" ht="72.5" x14ac:dyDescent="0.35">
      <c r="A54" s="16" t="str">
        <f>IF(C54&lt;&gt;"","PRESTA"&amp;TEXT(COUNTA($C$2:C54),"000"),"")</f>
        <v>PRESTA053</v>
      </c>
      <c r="B54" s="16" t="str">
        <f>+INDEX(Prestataires!$A$2:$A$192,MATCH(C54,Prestataires!$B$2:$B$192,0))</f>
        <v>PREST024</v>
      </c>
      <c r="C54" s="16" t="str">
        <f>+VLOOKUP(J54,'PADESCE Ccontractuelle'!$A$2:$M$175,6,0)</f>
        <v>LIDAF CONSULTING CORPORATION OF AFRICA SARL</v>
      </c>
      <c r="D54" s="16" t="str">
        <f>+INDEX(Beneficiaires!$A$2:$A$500,MATCH(Prestations!E54,Beneficiaires!$B$2:$B$500,0))</f>
        <v>BEN056</v>
      </c>
      <c r="E54" s="16" t="str">
        <f>+VLOOKUP(J54,'PADESCE Ccontractuelle'!$A$2:$M$175,2,0)</f>
        <v>SOCIETE CAMEROUNAISE DE TORREFACTION DU CAFE (SCTC)</v>
      </c>
      <c r="F54" s="16" t="str">
        <f>+INDEX(Formations!$A$2:$A$500,MATCH(Prestations!G54,Formations!$B$2:$B$500,0))</f>
        <v>FOR024</v>
      </c>
      <c r="G54" s="16" t="str">
        <f>+VLOOKUP(J54,'PADESCE Ccontractuelle'!$A$2:$M$175,3,0)</f>
        <v>Formation sur la réglementation des normes ISO 9001, 14001, 45001</v>
      </c>
      <c r="H54" s="16" t="str">
        <f>+INDEX(Formations!$C$2:$C$500,MATCH(Prestations!G54,Formations!$B$2:$B$500,0))</f>
        <v>FORH024</v>
      </c>
      <c r="I54" s="16" t="str">
        <f>+INDEX(Formations!$D$2:$D$500,MATCH(Prestations!G54,Formations!$B$2:$B$500,0))</f>
        <v>Systèmes de management ISO (9001/14001/45001)</v>
      </c>
      <c r="J54" s="21">
        <v>53</v>
      </c>
      <c r="K54" s="19">
        <f>+VLOOKUP(J54,'PADESCE Ccontractuelle'!$A$2:$M$175,8,0)</f>
        <v>550000</v>
      </c>
      <c r="L54" s="19">
        <f>+VLOOKUP(J54,'PADESCE Ccontractuelle'!$A$2:$M$175,9,0)</f>
        <v>16500000</v>
      </c>
      <c r="M54" s="19">
        <f>+VLOOKUP(J54,'PADESCE Ccontractuelle'!$A$2:$M$175,10,0)</f>
        <v>385000</v>
      </c>
      <c r="N54" s="19">
        <f>+VLOOKUP(J54,'PADESCE Ccontractuelle'!$A$2:$M$175,11,0)</f>
        <v>11550000</v>
      </c>
      <c r="O54" s="19">
        <f>+VLOOKUP(J54,'PADESCE Ccontractuelle'!$A$2:$M$175,13,0)</f>
        <v>2</v>
      </c>
      <c r="P54" s="19">
        <f>+VLOOKUP(J54,'PADESCE Ccontractuelle'!$A$2:$M$175,4,0)</f>
        <v>30</v>
      </c>
      <c r="Q54" s="19" t="str">
        <f>+IF(VLOOKUP(J54,'PADESCE Ccontractuelle'!$A$2:$M$175,5,0)=0,"NON DETERMINE",VLOOKUP(J54,'PADESCE Ccontractuelle'!$A$2:$M$175,5,0))</f>
        <v>NON DETERMINE</v>
      </c>
      <c r="R54" s="19" t="str">
        <f>IF(OR(COUNTIF(Classes!$C$2:$C$1000, C54)="N", COUNTIF(Classes!$C$2:$C$1000, C54)=0), "Non démarré", IF(AND(COUNTIFS(Classes!$C$2:$C$1000, C54, Classes!$H$2:$H$1000, "&lt;&gt;T")=0, SUMIFS(Classes!$F$2:$F$1000, Classes!$C$2:$C$1000, C54, Classes!$D$2:$D$1000, E54)&gt;=P54), "Terminée", "En cours"))</f>
        <v>Non démarré</v>
      </c>
    </row>
    <row r="55" spans="1:18" ht="101.5" x14ac:dyDescent="0.35">
      <c r="A55" s="16" t="str">
        <f>IF(C55&lt;&gt;"","PRESTA"&amp;TEXT(COUNTA($C$2:C55),"000"),"")</f>
        <v>PRESTA054</v>
      </c>
      <c r="B55" s="16" t="str">
        <f>+INDEX(Prestataires!$A$2:$A$192,MATCH(C55,Prestataires!$B$2:$B$192,0))</f>
        <v>PREST023</v>
      </c>
      <c r="C55" s="16" t="str">
        <f>+VLOOKUP(J55,'PADESCE Ccontractuelle'!$A$2:$M$175,6,0)</f>
        <v>Cente de Formation et d'Education aux Métiers (CFEM)</v>
      </c>
      <c r="D55" s="16" t="str">
        <f>+INDEX(Beneficiaires!$A$2:$A$500,MATCH(Prestations!E55,Beneficiaires!$B$2:$B$500,0))</f>
        <v>BEN048</v>
      </c>
      <c r="E55" s="16" t="str">
        <f>+VLOOKUP(J55,'PADESCE Ccontractuelle'!$A$2:$M$175,2,0)</f>
        <v>ETS LE NASSARA</v>
      </c>
      <c r="F55" s="16" t="str">
        <f>+INDEX(Formations!$A$2:$A$500,MATCH(Prestations!G55,Formations!$B$2:$B$500,0))</f>
        <v>FOR012</v>
      </c>
      <c r="G55" s="16" t="str">
        <f>+VLOOKUP(J55,'PADESCE Ccontractuelle'!$A$2:$M$175,3,0)</f>
        <v>Formation sur techniques de maçonnerie ;</v>
      </c>
      <c r="H55" s="16" t="str">
        <f>+INDEX(Formations!$C$2:$C$500,MATCH(Prestations!G55,Formations!$B$2:$B$500,0))</f>
        <v>FORH012</v>
      </c>
      <c r="I55" s="16" t="str">
        <f>+INDEX(Formations!$D$2:$D$500,MATCH(Prestations!G55,Formations!$B$2:$B$500,0))</f>
        <v>BTP : maçonnerie, revêtements, staff/plâtre, plomberie, tapisserie</v>
      </c>
      <c r="J55" s="21">
        <v>54</v>
      </c>
      <c r="K55" s="19">
        <f>+VLOOKUP(J55,'PADESCE Ccontractuelle'!$A$2:$M$175,8,0)</f>
        <v>630000</v>
      </c>
      <c r="L55" s="19">
        <f>+VLOOKUP(J55,'PADESCE Ccontractuelle'!$A$2:$M$175,9,0)</f>
        <v>37800000</v>
      </c>
      <c r="M55" s="19">
        <f>+VLOOKUP(J55,'PADESCE Ccontractuelle'!$A$2:$M$175,10,0)</f>
        <v>441000</v>
      </c>
      <c r="N55" s="19">
        <f>+VLOOKUP(J55,'PADESCE Ccontractuelle'!$A$2:$M$175,11,0)</f>
        <v>26460000</v>
      </c>
      <c r="O55" s="19">
        <f>+VLOOKUP(J55,'PADESCE Ccontractuelle'!$A$2:$M$175,13,0)</f>
        <v>2</v>
      </c>
      <c r="P55" s="19">
        <f>+VLOOKUP(J55,'PADESCE Ccontractuelle'!$A$2:$M$175,4,0)</f>
        <v>60</v>
      </c>
      <c r="Q55" s="19" t="str">
        <f>+IF(VLOOKUP(J55,'PADESCE Ccontractuelle'!$A$2:$M$175,5,0)=0,"NON DETERMINE",VLOOKUP(J55,'PADESCE Ccontractuelle'!$A$2:$M$175,5,0))</f>
        <v>NON DETERMINE</v>
      </c>
      <c r="R55" s="19" t="str">
        <f>IF(OR(COUNTIF(Classes!$C$2:$C$1000, C55)="N", COUNTIF(Classes!$C$2:$C$1000, C55)=0), "Non démarré", IF(AND(COUNTIFS(Classes!$C$2:$C$1000, C55, Classes!$H$2:$H$1000, "&lt;&gt;T")=0, SUMIFS(Classes!$F$2:$F$1000, Classes!$C$2:$C$1000, C55, Classes!$D$2:$D$1000, E55)&gt;=P55), "Terminée", "En cours"))</f>
        <v>Non démarré</v>
      </c>
    </row>
    <row r="56" spans="1:18" ht="87" x14ac:dyDescent="0.35">
      <c r="A56" s="16" t="str">
        <f>IF(C56&lt;&gt;"","PRESTA"&amp;TEXT(COUNTA($C$2:C56),"000"),"")</f>
        <v>PRESTA055</v>
      </c>
      <c r="B56" s="16" t="str">
        <f>+INDEX(Prestataires!$A$2:$A$192,MATCH(C56,Prestataires!$B$2:$B$192,0))</f>
        <v>PREST024</v>
      </c>
      <c r="C56" s="16" t="str">
        <f>+VLOOKUP(J56,'PADESCE Ccontractuelle'!$A$2:$M$175,6,0)</f>
        <v>LIDAF CONSULTING CORPORATION OF AFRICA SARL</v>
      </c>
      <c r="D56" s="16" t="str">
        <f>+INDEX(Beneficiaires!$A$2:$A$500,MATCH(Prestations!E56,Beneficiaires!$B$2:$B$500,0))</f>
        <v>BEN053</v>
      </c>
      <c r="E56" s="16" t="str">
        <f>+VLOOKUP(J56,'PADESCE Ccontractuelle'!$A$2:$M$175,2,0)</f>
        <v>DIDDI SUGAR COMPANY</v>
      </c>
      <c r="F56" s="16" t="str">
        <f>+INDEX(Formations!$A$2:$A$500,MATCH(Prestations!G56,Formations!$B$2:$B$500,0))</f>
        <v>FOR021</v>
      </c>
      <c r="G56" s="16" t="str">
        <f>+VLOOKUP(J56,'PADESCE Ccontractuelle'!$A$2:$M$175,3,0)</f>
        <v>Gestion comptable et fiscale ; Formation sur la réglementation des normes ISO 9001, 14001, 45001</v>
      </c>
      <c r="H56" s="16" t="str">
        <f>+INDEX(Formations!$C$2:$C$500,MATCH(Prestations!G56,Formations!$B$2:$B$500,0))</f>
        <v>FORH021</v>
      </c>
      <c r="I56" s="16" t="str">
        <f>+INDEX(Formations!$D$2:$D$500,MATCH(Prestations!G56,Formations!$B$2:$B$500,0))</f>
        <v>Systèmes de management ISO (9001/14001/45001)</v>
      </c>
      <c r="J56" s="21">
        <v>55</v>
      </c>
      <c r="K56" s="19">
        <f>+VLOOKUP(J56,'PADESCE Ccontractuelle'!$A$2:$M$175,8,0)</f>
        <v>550000</v>
      </c>
      <c r="L56" s="19">
        <f>+VLOOKUP(J56,'PADESCE Ccontractuelle'!$A$2:$M$175,9,0)</f>
        <v>16500000</v>
      </c>
      <c r="M56" s="19">
        <f>+VLOOKUP(J56,'PADESCE Ccontractuelle'!$A$2:$M$175,10,0)</f>
        <v>385000</v>
      </c>
      <c r="N56" s="19">
        <f>+VLOOKUP(J56,'PADESCE Ccontractuelle'!$A$2:$M$175,11,0)</f>
        <v>11550000</v>
      </c>
      <c r="O56" s="19">
        <f>+VLOOKUP(J56,'PADESCE Ccontractuelle'!$A$2:$M$175,13,0)</f>
        <v>2</v>
      </c>
      <c r="P56" s="19">
        <f>+VLOOKUP(J56,'PADESCE Ccontractuelle'!$A$2:$M$175,4,0)</f>
        <v>30</v>
      </c>
      <c r="Q56" s="19" t="str">
        <f>+IF(VLOOKUP(J56,'PADESCE Ccontractuelle'!$A$2:$M$175,5,0)=0,"NON DETERMINE",VLOOKUP(J56,'PADESCE Ccontractuelle'!$A$2:$M$175,5,0))</f>
        <v>NON DETERMINE</v>
      </c>
      <c r="R56" s="19" t="str">
        <f>IF(OR(COUNTIF(Classes!$C$2:$C$1000, C56)="N", COUNTIF(Classes!$C$2:$C$1000, C56)=0), "Non démarré", IF(AND(COUNTIFS(Classes!$C$2:$C$1000, C56, Classes!$H$2:$H$1000, "&lt;&gt;T")=0, SUMIFS(Classes!$F$2:$F$1000, Classes!$C$2:$C$1000, C56, Classes!$D$2:$D$1000, E56)&gt;=P56), "Terminée", "En cours"))</f>
        <v>Non démarré</v>
      </c>
    </row>
    <row r="57" spans="1:18" ht="72.5" x14ac:dyDescent="0.35">
      <c r="A57" s="16" t="str">
        <f>IF(C57&lt;&gt;"","PRESTA"&amp;TEXT(COUNTA($C$2:C57),"000"),"")</f>
        <v>PRESTA056</v>
      </c>
      <c r="B57" s="16" t="str">
        <f>+INDEX(Prestataires!$A$2:$A$192,MATCH(C57,Prestataires!$B$2:$B$192,0))</f>
        <v>PREST013</v>
      </c>
      <c r="C57" s="16" t="str">
        <f>+VLOOKUP(J57,'PADESCE Ccontractuelle'!$A$2:$M$175,6,0)</f>
        <v>ETS TAF SERVICES</v>
      </c>
      <c r="D57" s="16" t="str">
        <f>+INDEX(Beneficiaires!$A$2:$A$500,MATCH(Prestations!E57,Beneficiaires!$B$2:$B$500,0))</f>
        <v>BEN038</v>
      </c>
      <c r="E57" s="16" t="str">
        <f>+VLOOKUP(J57,'PADESCE Ccontractuelle'!$A$2:$M$175,2,0)</f>
        <v>ORGANISATION DES METIERS INTER ARTISANAL (OMIA)</v>
      </c>
      <c r="F57" s="16" t="str">
        <f>+INDEX(Formations!$A$2:$A$500,MATCH(Prestations!G57,Formations!$B$2:$B$500,0))</f>
        <v>FOR052</v>
      </c>
      <c r="G57" s="16" t="str">
        <f>+VLOOKUP(J57,'PADESCE Ccontractuelle'!$A$2:$M$175,3,0)</f>
        <v>Gestion de la production et de la vente</v>
      </c>
      <c r="H57" s="16" t="str">
        <f>+INDEX(Formations!$C$2:$C$500,MATCH(Prestations!G57,Formations!$B$2:$B$500,0))</f>
        <v>FORH052</v>
      </c>
      <c r="I57" s="16" t="str">
        <f>+INDEX(Formations!$D$2:$D$500,MATCH(Prestations!G57,Formations!$B$2:$B$500,0))</f>
        <v>Gestion de la production et de la vente</v>
      </c>
      <c r="J57" s="21">
        <v>56</v>
      </c>
      <c r="K57" s="19">
        <f>+VLOOKUP(J57,'PADESCE Ccontractuelle'!$A$2:$M$175,8,0)</f>
        <v>426620</v>
      </c>
      <c r="L57" s="19">
        <f>+VLOOKUP(J57,'PADESCE Ccontractuelle'!$A$2:$M$175,9,0)</f>
        <v>8959020</v>
      </c>
      <c r="M57" s="19">
        <f>+VLOOKUP(J57,'PADESCE Ccontractuelle'!$A$2:$M$175,10,0)</f>
        <v>383958</v>
      </c>
      <c r="N57" s="19">
        <f>+VLOOKUP(J57,'PADESCE Ccontractuelle'!$A$2:$M$175,11,0)</f>
        <v>8063118</v>
      </c>
      <c r="O57" s="19">
        <f>+VLOOKUP(J57,'PADESCE Ccontractuelle'!$A$2:$M$175,13,0)</f>
        <v>3</v>
      </c>
      <c r="P57" s="19">
        <f>+VLOOKUP(J57,'PADESCE Ccontractuelle'!$A$2:$M$175,4,0)</f>
        <v>21</v>
      </c>
      <c r="Q57" s="19">
        <f>+IF(VLOOKUP(J57,'PADESCE Ccontractuelle'!$A$2:$M$175,5,0)=0,"NON DETERMINE",VLOOKUP(J57,'PADESCE Ccontractuelle'!$A$2:$M$175,5,0))</f>
        <v>20</v>
      </c>
      <c r="R57" s="19" t="str">
        <f>IF(OR(COUNTIF(Classes!$C$2:$C$1000, C57)="N", COUNTIF(Classes!$C$2:$C$1000, C57)=0), "Non démarré", IF(AND(COUNTIFS(Classes!$C$2:$C$1000, C57, Classes!$H$2:$H$1000, "&lt;&gt;T")=0, SUMIFS(Classes!$F$2:$F$1000, Classes!$C$2:$C$1000, C57, Classes!$D$2:$D$1000, E57)&gt;=P57), "Terminée", "En cours"))</f>
        <v>Non démarré</v>
      </c>
    </row>
    <row r="58" spans="1:18" ht="58" x14ac:dyDescent="0.35">
      <c r="A58" s="16" t="str">
        <f>IF(C58&lt;&gt;"","PRESTA"&amp;TEXT(COUNTA($C$2:C58),"000"),"")</f>
        <v>PRESTA057</v>
      </c>
      <c r="B58" s="16" t="str">
        <f>+INDEX(Prestataires!$A$2:$A$192,MATCH(C58,Prestataires!$B$2:$B$192,0))</f>
        <v>PREST029</v>
      </c>
      <c r="C58" s="16" t="str">
        <f>+VLOOKUP(J58,'PADESCE Ccontractuelle'!$A$2:$M$175,6,0)</f>
        <v>EDEC SARL</v>
      </c>
      <c r="D58" s="16" t="str">
        <f>+INDEX(Beneficiaires!$A$2:$A$500,MATCH(Prestations!E58,Beneficiaires!$B$2:$B$500,0))</f>
        <v>BEN052</v>
      </c>
      <c r="E58" s="16" t="str">
        <f>+VLOOKUP(J58,'PADESCE Ccontractuelle'!$A$2:$M$175,2,0)</f>
        <v>NYLSTECH DIGITAL SARL</v>
      </c>
      <c r="F58" s="16" t="str">
        <f>+INDEX(Formations!$A$2:$A$500,MATCH(Prestations!G58,Formations!$B$2:$B$500,0))</f>
        <v>FOR020</v>
      </c>
      <c r="G58" s="16" t="str">
        <f>+VLOOKUP(J58,'PADESCE Ccontractuelle'!$A$2:$M$175,3,0)</f>
        <v>Gestion de projet digital et techniques de developpement web full stack ;</v>
      </c>
      <c r="H58" s="16" t="str">
        <f>+INDEX(Formations!$C$2:$C$500,MATCH(Prestations!G58,Formations!$B$2:$B$500,0))</f>
        <v>FORH020</v>
      </c>
      <c r="I58" s="16" t="str">
        <f>+INDEX(Formations!$D$2:$D$500,MATCH(Prestations!G58,Formations!$B$2:$B$500,0))</f>
        <v>Gestion de projet</v>
      </c>
      <c r="J58" s="21">
        <v>57</v>
      </c>
      <c r="K58" s="19">
        <f>+VLOOKUP(J58,'PADESCE Ccontractuelle'!$A$2:$M$175,8,0)</f>
        <v>500000</v>
      </c>
      <c r="L58" s="19">
        <f>+VLOOKUP(J58,'PADESCE Ccontractuelle'!$A$2:$M$175,9,0)</f>
        <v>15000000</v>
      </c>
      <c r="M58" s="19">
        <f>+VLOOKUP(J58,'PADESCE Ccontractuelle'!$A$2:$M$175,10,0)</f>
        <v>350000</v>
      </c>
      <c r="N58" s="19">
        <f>+VLOOKUP(J58,'PADESCE Ccontractuelle'!$A$2:$M$175,11,0)</f>
        <v>10500000</v>
      </c>
      <c r="O58" s="19">
        <f>+VLOOKUP(J58,'PADESCE Ccontractuelle'!$A$2:$M$175,13,0)</f>
        <v>2</v>
      </c>
      <c r="P58" s="19">
        <f>+VLOOKUP(J58,'PADESCE Ccontractuelle'!$A$2:$M$175,4,0)</f>
        <v>30</v>
      </c>
      <c r="Q58" s="19" t="str">
        <f>+IF(VLOOKUP(J58,'PADESCE Ccontractuelle'!$A$2:$M$175,5,0)=0,"NON DETERMINE",VLOOKUP(J58,'PADESCE Ccontractuelle'!$A$2:$M$175,5,0))</f>
        <v>NON DETERMINE</v>
      </c>
      <c r="R58" s="19" t="str">
        <f>IF(OR(COUNTIF(Classes!$C$2:$C$1000, C58)="N", COUNTIF(Classes!$C$2:$C$1000, C58)=0), "Non démarré", IF(AND(COUNTIFS(Classes!$C$2:$C$1000, C58, Classes!$H$2:$H$1000, "&lt;&gt;T")=0, SUMIFS(Classes!$F$2:$F$1000, Classes!$C$2:$C$1000, C58, Classes!$D$2:$D$1000, E58)&gt;=P58), "Terminée", "En cours"))</f>
        <v>Non démarré</v>
      </c>
    </row>
    <row r="59" spans="1:18" ht="29" x14ac:dyDescent="0.35">
      <c r="A59" s="16" t="str">
        <f>IF(C59&lt;&gt;"","PRESTA"&amp;TEXT(COUNTA($C$2:C59),"000"),"")</f>
        <v>PRESTA058</v>
      </c>
      <c r="B59" s="16" t="str">
        <f>+INDEX(Prestataires!$A$2:$A$192,MATCH(C59,Prestataires!$B$2:$B$192,0))</f>
        <v>PREST004</v>
      </c>
      <c r="C59" s="16" t="str">
        <f>+VLOOKUP(J59,'PADESCE Ccontractuelle'!$A$2:$M$175,6,0)</f>
        <v>CODEA-IAO</v>
      </c>
      <c r="D59" s="16" t="str">
        <f>+INDEX(Beneficiaires!$A$2:$A$500,MATCH(Prestations!E59,Beneficiaires!$B$2:$B$500,0))</f>
        <v>BEN012</v>
      </c>
      <c r="E59" s="16" t="str">
        <f>+VLOOKUP(J59,'PADESCE Ccontractuelle'!$A$2:$M$175,2,0)</f>
        <v>INNOVATION &amp; TECH HUB (IT KOLA)</v>
      </c>
      <c r="F59" s="16" t="str">
        <f>+INDEX(Formations!$A$2:$A$500,MATCH(Prestations!G59,Formations!$B$2:$B$500,0))</f>
        <v>FOR065</v>
      </c>
      <c r="G59" s="16" t="str">
        <f>+VLOOKUP(J59,'PADESCE Ccontractuelle'!$A$2:$M$175,3,0)</f>
        <v>Gestion d'entreprise</v>
      </c>
      <c r="H59" s="16" t="str">
        <f>+INDEX(Formations!$C$2:$C$500,MATCH(Prestations!G59,Formations!$B$2:$B$500,0))</f>
        <v>FORH065</v>
      </c>
      <c r="I59" s="16" t="str">
        <f>+INDEX(Formations!$D$2:$D$500,MATCH(Prestations!G59,Formations!$B$2:$B$500,0))</f>
        <v>Gestion d'entreprise</v>
      </c>
      <c r="J59" s="21">
        <v>58</v>
      </c>
      <c r="K59" s="19">
        <f>+VLOOKUP(J59,'PADESCE Ccontractuelle'!$A$2:$M$175,8,0)</f>
        <v>395080</v>
      </c>
      <c r="L59" s="19">
        <f>+VLOOKUP(J59,'PADESCE Ccontractuelle'!$A$2:$M$175,9,0)</f>
        <v>59262000</v>
      </c>
      <c r="M59" s="19">
        <f>+VLOOKUP(J59,'PADESCE Ccontractuelle'!$A$2:$M$175,10,0)</f>
        <v>355572</v>
      </c>
      <c r="N59" s="19">
        <f>+VLOOKUP(J59,'PADESCE Ccontractuelle'!$A$2:$M$175,11,0)</f>
        <v>53335800</v>
      </c>
      <c r="O59" s="19">
        <f>+VLOOKUP(J59,'PADESCE Ccontractuelle'!$A$2:$M$175,13,0)</f>
        <v>3</v>
      </c>
      <c r="P59" s="19">
        <f>+VLOOKUP(J59,'PADESCE Ccontractuelle'!$A$2:$M$175,4,0)</f>
        <v>150</v>
      </c>
      <c r="Q59" s="19">
        <f>+IF(VLOOKUP(J59,'PADESCE Ccontractuelle'!$A$2:$M$175,5,0)=0,"NON DETERMINE",VLOOKUP(J59,'PADESCE Ccontractuelle'!$A$2:$M$175,5,0))</f>
        <v>53</v>
      </c>
      <c r="R59" s="19" t="str">
        <f>IF(OR(COUNTIF(Classes!$C$2:$C$1000, C59)="N", COUNTIF(Classes!$C$2:$C$1000, C59)=0), "Non démarré", IF(AND(COUNTIFS(Classes!$C$2:$C$1000, C59, Classes!$H$2:$H$1000, "&lt;&gt;T")=0, SUMIFS(Classes!$F$2:$F$1000, Classes!$C$2:$C$1000, C59, Classes!$D$2:$D$1000, E59)&gt;=P59), "Terminée", "En cours"))</f>
        <v>En cours</v>
      </c>
    </row>
    <row r="60" spans="1:18" ht="72.5" x14ac:dyDescent="0.35">
      <c r="A60" s="16" t="str">
        <f>IF(C60&lt;&gt;"","PRESTA"&amp;TEXT(COUNTA($C$2:C60),"000"),"")</f>
        <v>PRESTA059</v>
      </c>
      <c r="B60" s="16" t="str">
        <f>+INDEX(Prestataires!$A$2:$A$192,MATCH(C60,Prestataires!$B$2:$B$192,0))</f>
        <v>PREST015</v>
      </c>
      <c r="C60" s="16" t="str">
        <f>+VLOOKUP(J60,'PADESCE Ccontractuelle'!$A$2:$M$175,6,0)</f>
        <v>Expert finance consulting (pour gestion d'entreprise</v>
      </c>
      <c r="D60" s="16" t="str">
        <f>+INDEX(Beneficiaires!$A$2:$A$500,MATCH(Prestations!E60,Beneficiaires!$B$2:$B$500,0))</f>
        <v>BEN040</v>
      </c>
      <c r="E60" s="16" t="str">
        <f>+VLOOKUP(J60,'PADESCE Ccontractuelle'!$A$2:$M$175,2,0)</f>
        <v>SYNDICAT NATIONAL DES PROMOTEURS DE SALONS DE COIFURE ET D'ESTETHIQUE DU CAMEROUN (SYNPCE)</v>
      </c>
      <c r="F60" s="16" t="str">
        <f>+INDEX(Formations!$A$2:$A$500,MATCH(Prestations!G60,Formations!$B$2:$B$500,0))</f>
        <v>FOR001</v>
      </c>
      <c r="G60" s="16" t="str">
        <f>+VLOOKUP(J60,'PADESCE Ccontractuelle'!$A$2:$M$175,3,0)</f>
        <v>Gestion d'entreprises et marketing digital</v>
      </c>
      <c r="H60" s="16" t="str">
        <f>+INDEX(Formations!$C$2:$C$500,MATCH(Prestations!G60,Formations!$B$2:$B$500,0))</f>
        <v>FORH001</v>
      </c>
      <c r="I60" s="16" t="str">
        <f>+INDEX(Formations!$D$2:$D$500,MATCH(Prestations!G60,Formations!$B$2:$B$500,0))</f>
        <v>Gestion d’entreprise</v>
      </c>
      <c r="J60" s="21">
        <v>59</v>
      </c>
      <c r="K60" s="19">
        <f>+VLOOKUP(J60,'PADESCE Ccontractuelle'!$A$2:$M$175,8,0)</f>
        <v>500000</v>
      </c>
      <c r="L60" s="19">
        <f>+VLOOKUP(J60,'PADESCE Ccontractuelle'!$A$2:$M$175,9,0)</f>
        <v>15000000</v>
      </c>
      <c r="M60" s="19">
        <f>+VLOOKUP(J60,'PADESCE Ccontractuelle'!$A$2:$M$175,10,0)</f>
        <v>350000</v>
      </c>
      <c r="N60" s="19">
        <f>+VLOOKUP(J60,'PADESCE Ccontractuelle'!$A$2:$M$175,11,0)</f>
        <v>10500000</v>
      </c>
      <c r="O60" s="19">
        <f>+VLOOKUP(J60,'PADESCE Ccontractuelle'!$A$2:$M$175,13,0)</f>
        <v>2</v>
      </c>
      <c r="P60" s="19">
        <f>+VLOOKUP(J60,'PADESCE Ccontractuelle'!$A$2:$M$175,4,0)</f>
        <v>30</v>
      </c>
      <c r="Q60" s="19" t="str">
        <f>+IF(VLOOKUP(J60,'PADESCE Ccontractuelle'!$A$2:$M$175,5,0)=0,"NON DETERMINE",VLOOKUP(J60,'PADESCE Ccontractuelle'!$A$2:$M$175,5,0))</f>
        <v>NON DETERMINE</v>
      </c>
      <c r="R60" s="19" t="str">
        <f>IF(OR(COUNTIF(Classes!$C$2:$C$1000, C60)="N", COUNTIF(Classes!$C$2:$C$1000, C60)=0), "Non démarré", IF(AND(COUNTIFS(Classes!$C$2:$C$1000, C60, Classes!$H$2:$H$1000, "&lt;&gt;T")=0, SUMIFS(Classes!$F$2:$F$1000, Classes!$C$2:$C$1000, C60, Classes!$D$2:$D$1000, E60)&gt;=P60), "Terminée", "En cours"))</f>
        <v>Non démarré</v>
      </c>
    </row>
    <row r="61" spans="1:18" ht="58" x14ac:dyDescent="0.35">
      <c r="A61" s="16" t="str">
        <f>IF(C61&lt;&gt;"","PRESTA"&amp;TEXT(COUNTA($C$2:C61),"000"),"")</f>
        <v>PRESTA060</v>
      </c>
      <c r="B61" s="16" t="str">
        <f>+INDEX(Prestataires!$A$2:$A$192,MATCH(C61,Prestataires!$B$2:$B$192,0))</f>
        <v>PREST069</v>
      </c>
      <c r="C61" s="16" t="str">
        <f>+VLOOKUP(J61,'PADESCE Ccontractuelle'!$A$2:$M$175,6,0)</f>
        <v>Ets Perfecta Elevage</v>
      </c>
      <c r="D61" s="16" t="str">
        <f>+INDEX(Beneficiaires!$A$2:$A$500,MATCH(Prestations!E61,Beneficiaires!$B$2:$B$500,0))</f>
        <v>BEN133</v>
      </c>
      <c r="E61" s="16" t="str">
        <f>+VLOOKUP(J61,'PADESCE Ccontractuelle'!$A$2:$M$175,2,0)</f>
        <v>GIC PDPAS</v>
      </c>
      <c r="F61" s="16" t="str">
        <f>+INDEX(Formations!$A$2:$A$500,MATCH(Prestations!G61,Formations!$B$2:$B$500,0))</f>
        <v>FOR117</v>
      </c>
      <c r="G61" s="16" t="str">
        <f>+VLOOKUP(J61,'PADESCE Ccontractuelle'!$A$2:$M$175,3,0)</f>
        <v>Gestion d'incubateurs d'œufs de poules pantalonnées</v>
      </c>
      <c r="H61" s="16" t="str">
        <f>+INDEX(Formations!$C$2:$C$500,MATCH(Prestations!G61,Formations!$B$2:$B$500,0))</f>
        <v>FORH117</v>
      </c>
      <c r="I61" s="16" t="str">
        <f>+INDEX(Formations!$D$2:$D$500,MATCH(Prestations!G61,Formations!$B$2:$B$500,0))</f>
        <v>Élevage de volailles</v>
      </c>
      <c r="J61" s="21">
        <v>60</v>
      </c>
      <c r="K61" s="19">
        <f>+VLOOKUP(J61,'PADESCE Ccontractuelle'!$A$2:$M$175,8,0)</f>
        <v>426620</v>
      </c>
      <c r="L61" s="19">
        <f>+VLOOKUP(J61,'PADESCE Ccontractuelle'!$A$2:$M$175,9,0)</f>
        <v>6399300</v>
      </c>
      <c r="M61" s="19">
        <f>+VLOOKUP(J61,'PADESCE Ccontractuelle'!$A$2:$M$175,10,0)</f>
        <v>383958</v>
      </c>
      <c r="N61" s="19">
        <f>+VLOOKUP(J61,'PADESCE Ccontractuelle'!$A$2:$M$175,11,0)</f>
        <v>5759370</v>
      </c>
      <c r="O61" s="19">
        <f>+VLOOKUP(J61,'PADESCE Ccontractuelle'!$A$2:$M$175,13,0)</f>
        <v>3</v>
      </c>
      <c r="P61" s="19">
        <f>+VLOOKUP(J61,'PADESCE Ccontractuelle'!$A$2:$M$175,4,0)</f>
        <v>15</v>
      </c>
      <c r="Q61" s="19">
        <f>+IF(VLOOKUP(J61,'PADESCE Ccontractuelle'!$A$2:$M$175,5,0)=0,"NON DETERMINE",VLOOKUP(J61,'PADESCE Ccontractuelle'!$A$2:$M$175,5,0))</f>
        <v>9</v>
      </c>
      <c r="R61" s="19" t="str">
        <f>IF(OR(COUNTIF(Classes!$C$2:$C$1000, C61)="N", COUNTIF(Classes!$C$2:$C$1000, C61)=0), "Non démarré", IF(AND(COUNTIFS(Classes!$C$2:$C$1000, C61, Classes!$H$2:$H$1000, "&lt;&gt;T")=0, SUMIFS(Classes!$F$2:$F$1000, Classes!$C$2:$C$1000, C61, Classes!$D$2:$D$1000, E61)&gt;=P61), "Terminée", "En cours"))</f>
        <v>Non démarré</v>
      </c>
    </row>
    <row r="62" spans="1:18" ht="87" x14ac:dyDescent="0.35">
      <c r="A62" s="16" t="str">
        <f>IF(C62&lt;&gt;"","PRESTA"&amp;TEXT(COUNTA($C$2:C62),"000"),"")</f>
        <v>PRESTA061</v>
      </c>
      <c r="B62" s="16" t="str">
        <f>+INDEX(Prestataires!$A$2:$A$192,MATCH(C62,Prestataires!$B$2:$B$192,0))</f>
        <v>PREST065</v>
      </c>
      <c r="C62" s="16" t="str">
        <f>+VLOOKUP(J62,'PADESCE Ccontractuelle'!$A$2:$M$175,6,0)</f>
        <v>HOPE FOR A BETTER FUTURE (H4BF)</v>
      </c>
      <c r="D62" s="16" t="str">
        <f>+INDEX(Beneficiaires!$A$2:$A$500,MATCH(Prestations!E62,Beneficiaires!$B$2:$B$500,0))</f>
        <v>BEN128</v>
      </c>
      <c r="E62" s="16" t="str">
        <f>+VLOOKUP(J62,'PADESCE Ccontractuelle'!$A$2:$M$175,2,0)</f>
        <v>AWING UNITED FRIENDS FARMING SIMPLIFY COOPERATIVE LTD</v>
      </c>
      <c r="F62" s="16" t="str">
        <f>+INDEX(Formations!$A$2:$A$500,MATCH(Prestations!G62,Formations!$B$2:$B$500,0))</f>
        <v>FOR110</v>
      </c>
      <c r="G62" s="16" t="str">
        <f>+VLOOKUP(J62,'PADESCE Ccontractuelle'!$A$2:$M$175,3,0)</f>
        <v>Importance of potatoe</v>
      </c>
      <c r="H62" s="16" t="str">
        <f>+INDEX(Formations!$C$2:$C$500,MATCH(Prestations!G62,Formations!$B$2:$B$500,0))</f>
        <v>FORH110</v>
      </c>
      <c r="I62" s="16" t="str">
        <f>+INDEX(Formations!$D$2:$D$500,MATCH(Prestations!G62,Formations!$B$2:$B$500,0))</f>
        <v>Production et valorisation d’autres cultures vivrières</v>
      </c>
      <c r="J62" s="21">
        <v>61</v>
      </c>
      <c r="K62" s="19">
        <f>+VLOOKUP(J62,'PADESCE Ccontractuelle'!$A$2:$M$175,8,0)</f>
        <v>395080</v>
      </c>
      <c r="L62" s="19">
        <f>+VLOOKUP(J62,'PADESCE Ccontractuelle'!$A$2:$M$175,9,0)</f>
        <v>12642560</v>
      </c>
      <c r="M62" s="19">
        <f>+VLOOKUP(J62,'PADESCE Ccontractuelle'!$A$2:$M$175,10,0)</f>
        <v>355572</v>
      </c>
      <c r="N62" s="19">
        <f>+VLOOKUP(J62,'PADESCE Ccontractuelle'!$A$2:$M$175,11,0)</f>
        <v>11378304</v>
      </c>
      <c r="O62" s="19">
        <f>+VLOOKUP(J62,'PADESCE Ccontractuelle'!$A$2:$M$175,13,0)</f>
        <v>3</v>
      </c>
      <c r="P62" s="19">
        <f>+VLOOKUP(J62,'PADESCE Ccontractuelle'!$A$2:$M$175,4,0)</f>
        <v>32</v>
      </c>
      <c r="Q62" s="19">
        <f>+IF(VLOOKUP(J62,'PADESCE Ccontractuelle'!$A$2:$M$175,5,0)=0,"NON DETERMINE",VLOOKUP(J62,'PADESCE Ccontractuelle'!$A$2:$M$175,5,0))</f>
        <v>10</v>
      </c>
      <c r="R62" s="19" t="str">
        <f>IF(OR(COUNTIF(Classes!$C$2:$C$1000, C62)="N", COUNTIF(Classes!$C$2:$C$1000, C62)=0), "Non démarré", IF(AND(COUNTIFS(Classes!$C$2:$C$1000, C62, Classes!$H$2:$H$1000, "&lt;&gt;T")=0, SUMIFS(Classes!$F$2:$F$1000, Classes!$C$2:$C$1000, C62, Classes!$D$2:$D$1000, E62)&gt;=P62), "Terminée", "En cours"))</f>
        <v>Non démarré</v>
      </c>
    </row>
    <row r="63" spans="1:18" ht="87" x14ac:dyDescent="0.35">
      <c r="A63" s="16" t="str">
        <f>IF(C63&lt;&gt;"","PRESTA"&amp;TEXT(COUNTA($C$2:C63),"000"),"")</f>
        <v>PRESTA062</v>
      </c>
      <c r="B63" s="16" t="str">
        <f>+INDEX(Prestataires!$A$2:$A$192,MATCH(C63,Prestataires!$B$2:$B$192,0))</f>
        <v>PREST014</v>
      </c>
      <c r="C63" s="16" t="str">
        <f>+VLOOKUP(J63,'PADESCE Ccontractuelle'!$A$2:$M$175,6,0)</f>
        <v>Torchbearer foundation/lincoco engineering</v>
      </c>
      <c r="D63" s="16" t="str">
        <f>+INDEX(Beneficiaires!$A$2:$A$500,MATCH(Prestations!E63,Beneficiaires!$B$2:$B$500,0))</f>
        <v>BEN039</v>
      </c>
      <c r="E63" s="16" t="str">
        <f>+VLOOKUP(J63,'PADESCE Ccontractuelle'!$A$2:$M$175,2,0)</f>
        <v>BAMENDA ELECTRONICS TECHNICIANS ASSOCIATION (BETA)</v>
      </c>
      <c r="F63" s="16" t="str">
        <f>+INDEX(Formations!$A$2:$A$500,MATCH(Prestations!G63,Formations!$B$2:$B$500,0))</f>
        <v>FOR111</v>
      </c>
      <c r="G63" s="16" t="str">
        <f>+VLOOKUP(J63,'PADESCE Ccontractuelle'!$A$2:$M$175,3,0)</f>
        <v>Installation of high solar energy</v>
      </c>
      <c r="H63" s="16" t="str">
        <f>+INDEX(Formations!$C$2:$C$500,MATCH(Prestations!G63,Formations!$B$2:$B$500,0))</f>
        <v>FORH111</v>
      </c>
      <c r="I63" s="16" t="str">
        <f>+INDEX(Formations!$D$2:$D$500,MATCH(Prestations!G63,Formations!$B$2:$B$500,0))</f>
        <v>Énergies renouvelables et systèmes énergétiques</v>
      </c>
      <c r="J63" s="21">
        <v>62</v>
      </c>
      <c r="K63" s="19">
        <f>+VLOOKUP(J63,'PADESCE Ccontractuelle'!$A$2:$M$175,8,0)</f>
        <v>426620</v>
      </c>
      <c r="L63" s="19">
        <f>+VLOOKUP(J63,'PADESCE Ccontractuelle'!$A$2:$M$175,9,0)</f>
        <v>12798600</v>
      </c>
      <c r="M63" s="19">
        <f>+VLOOKUP(J63,'PADESCE Ccontractuelle'!$A$2:$M$175,10,0)</f>
        <v>383958</v>
      </c>
      <c r="N63" s="19">
        <f>+VLOOKUP(J63,'PADESCE Ccontractuelle'!$A$2:$M$175,11,0)</f>
        <v>11518740</v>
      </c>
      <c r="O63" s="19">
        <f>+VLOOKUP(J63,'PADESCE Ccontractuelle'!$A$2:$M$175,13,0)</f>
        <v>3</v>
      </c>
      <c r="P63" s="19">
        <f>+VLOOKUP(J63,'PADESCE Ccontractuelle'!$A$2:$M$175,4,0)</f>
        <v>30</v>
      </c>
      <c r="Q63" s="19">
        <f>+IF(VLOOKUP(J63,'PADESCE Ccontractuelle'!$A$2:$M$175,5,0)=0,"NON DETERMINE",VLOOKUP(J63,'PADESCE Ccontractuelle'!$A$2:$M$175,5,0))</f>
        <v>7</v>
      </c>
      <c r="R63" s="19" t="str">
        <f>IF(OR(COUNTIF(Classes!$C$2:$C$1000, C63)="N", COUNTIF(Classes!$C$2:$C$1000, C63)=0), "Non démarré", IF(AND(COUNTIFS(Classes!$C$2:$C$1000, C63, Classes!$H$2:$H$1000, "&lt;&gt;T")=0, SUMIFS(Classes!$F$2:$F$1000, Classes!$C$2:$C$1000, C63, Classes!$D$2:$D$1000, E63)&gt;=P63), "Terminée", "En cours"))</f>
        <v>Non démarré</v>
      </c>
    </row>
    <row r="64" spans="1:18" ht="58" x14ac:dyDescent="0.35">
      <c r="A64" s="16" t="str">
        <f>IF(C64&lt;&gt;"","PRESTA"&amp;TEXT(COUNTA($C$2:C64),"000"),"")</f>
        <v>PRESTA063</v>
      </c>
      <c r="B64" s="16" t="str">
        <f>+INDEX(Prestataires!$A$2:$A$192,MATCH(C64,Prestataires!$B$2:$B$192,0))</f>
        <v>PREST031</v>
      </c>
      <c r="C64" s="16" t="str">
        <f>+VLOOKUP(J64,'PADESCE Ccontractuelle'!$A$2:$M$175,6,0)</f>
        <v>SUCCESS CONSULTING MANAGEMENT (SCM) SARL</v>
      </c>
      <c r="D64" s="16" t="str">
        <f>+INDEX(Beneficiaires!$A$2:$A$500,MATCH(Prestations!E64,Beneficiaires!$B$2:$B$500,0))</f>
        <v>BEN057</v>
      </c>
      <c r="E64" s="16" t="str">
        <f>+VLOOKUP(J64,'PADESCE Ccontractuelle'!$A$2:$M$175,2,0)</f>
        <v>SOTRA RICE SARL</v>
      </c>
      <c r="F64" s="16" t="str">
        <f>+INDEX(Formations!$A$2:$A$500,MATCH(Prestations!G64,Formations!$B$2:$B$500,0))</f>
        <v>FOR025</v>
      </c>
      <c r="G64" s="16" t="str">
        <f>+VLOOKUP(J64,'PADESCE Ccontractuelle'!$A$2:$M$175,3,0)</f>
        <v>Intelligence économique et financière</v>
      </c>
      <c r="H64" s="16" t="str">
        <f>+INDEX(Formations!$C$2:$C$500,MATCH(Prestations!G64,Formations!$B$2:$B$500,0))</f>
        <v>FORH025</v>
      </c>
      <c r="I64" s="16" t="str">
        <f>+INDEX(Formations!$D$2:$D$500,MATCH(Prestations!G64,Formations!$B$2:$B$500,0))</f>
        <v>Marketing, data &amp; business intelligence</v>
      </c>
      <c r="J64" s="21">
        <v>63</v>
      </c>
      <c r="K64" s="19">
        <f>+VLOOKUP(J64,'PADESCE Ccontractuelle'!$A$2:$M$175,8,0)</f>
        <v>242714</v>
      </c>
      <c r="L64" s="19">
        <f>+VLOOKUP(J64,'PADESCE Ccontractuelle'!$A$2:$M$175,9,0)</f>
        <v>7281420</v>
      </c>
      <c r="M64" s="19">
        <f>+VLOOKUP(J64,'PADESCE Ccontractuelle'!$A$2:$M$175,10,0)</f>
        <v>169899.8</v>
      </c>
      <c r="N64" s="19">
        <f>+VLOOKUP(J64,'PADESCE Ccontractuelle'!$A$2:$M$175,11,0)</f>
        <v>5096994</v>
      </c>
      <c r="O64" s="19">
        <f>+VLOOKUP(J64,'PADESCE Ccontractuelle'!$A$2:$M$175,13,0)</f>
        <v>2</v>
      </c>
      <c r="P64" s="19">
        <f>+VLOOKUP(J64,'PADESCE Ccontractuelle'!$A$2:$M$175,4,0)</f>
        <v>30</v>
      </c>
      <c r="Q64" s="19" t="str">
        <f>+IF(VLOOKUP(J64,'PADESCE Ccontractuelle'!$A$2:$M$175,5,0)=0,"NON DETERMINE",VLOOKUP(J64,'PADESCE Ccontractuelle'!$A$2:$M$175,5,0))</f>
        <v>NON DETERMINE</v>
      </c>
      <c r="R64" s="19" t="str">
        <f>IF(OR(COUNTIF(Classes!$C$2:$C$1000, C64)="N", COUNTIF(Classes!$C$2:$C$1000, C64)=0), "Non démarré", IF(AND(COUNTIFS(Classes!$C$2:$C$1000, C64, Classes!$H$2:$H$1000, "&lt;&gt;T")=0, SUMIFS(Classes!$F$2:$F$1000, Classes!$C$2:$C$1000, C64, Classes!$D$2:$D$1000, E64)&gt;=P64), "Terminée", "En cours"))</f>
        <v>Non démarré</v>
      </c>
    </row>
    <row r="65" spans="1:18" ht="58" x14ac:dyDescent="0.35">
      <c r="A65" s="16" t="str">
        <f>IF(C65&lt;&gt;"","PRESTA"&amp;TEXT(COUNTA($C$2:C65),"000"),"")</f>
        <v>PRESTA064</v>
      </c>
      <c r="B65" s="16" t="str">
        <f>+INDEX(Prestataires!$A$2:$A$192,MATCH(C65,Prestataires!$B$2:$B$192,0))</f>
        <v>PREST018</v>
      </c>
      <c r="C65" s="16" t="str">
        <f>+VLOOKUP(J65,'PADESCE Ccontractuelle'!$A$2:$M$175,6,0)</f>
        <v>FLAG</v>
      </c>
      <c r="D65" s="16" t="str">
        <f>+INDEX(Beneficiaires!$A$2:$A$500,MATCH(Prestations!E65,Beneficiaires!$B$2:$B$500,0))</f>
        <v>BEN042</v>
      </c>
      <c r="E65" s="16" t="str">
        <f>+VLOOKUP(J65,'PADESCE Ccontractuelle'!$A$2:$M$175,2,0)</f>
        <v>GROUPEMENT DES ACTEURS DU SECTEUR FORESTIER DU CAMEROUN (GASFC )</v>
      </c>
      <c r="F65" s="16" t="str">
        <f>+INDEX(Formations!$A$2:$A$500,MATCH(Prestations!G65,Formations!$B$2:$B$500,0))</f>
        <v>FOR005</v>
      </c>
      <c r="G65" s="16" t="str">
        <f>+VLOOKUP(J65,'PADESCE Ccontractuelle'!$A$2:$M$175,3,0)</f>
        <v>Inventaires forestiers géoréférencés</v>
      </c>
      <c r="H65" s="16" t="str">
        <f>+INDEX(Formations!$C$2:$C$500,MATCH(Prestations!G65,Formations!$B$2:$B$500,0))</f>
        <v>FORH005</v>
      </c>
      <c r="I65" s="16" t="str">
        <f>+INDEX(Formations!$D$2:$D$500,MATCH(Prestations!G65,Formations!$B$2:$B$500,0))</f>
        <v>Inventaires forestiers géoréférencés</v>
      </c>
      <c r="J65" s="21">
        <v>64</v>
      </c>
      <c r="K65" s="19">
        <f>+VLOOKUP(J65,'PADESCE Ccontractuelle'!$A$2:$M$175,8,0)</f>
        <v>630000</v>
      </c>
      <c r="L65" s="19">
        <f>+VLOOKUP(J65,'PADESCE Ccontractuelle'!$A$2:$M$175,9,0)</f>
        <v>315000000</v>
      </c>
      <c r="M65" s="19">
        <f>+VLOOKUP(J65,'PADESCE Ccontractuelle'!$A$2:$M$175,10,0)</f>
        <v>441000</v>
      </c>
      <c r="N65" s="19">
        <f>+VLOOKUP(J65,'PADESCE Ccontractuelle'!$A$2:$M$175,11,0)</f>
        <v>220500000</v>
      </c>
      <c r="O65" s="19">
        <f>+VLOOKUP(J65,'PADESCE Ccontractuelle'!$A$2:$M$175,13,0)</f>
        <v>2</v>
      </c>
      <c r="P65" s="19">
        <f>+VLOOKUP(J65,'PADESCE Ccontractuelle'!$A$2:$M$175,4,0)</f>
        <v>500</v>
      </c>
      <c r="Q65" s="19" t="str">
        <f>+IF(VLOOKUP(J65,'PADESCE Ccontractuelle'!$A$2:$M$175,5,0)=0,"NON DETERMINE",VLOOKUP(J65,'PADESCE Ccontractuelle'!$A$2:$M$175,5,0))</f>
        <v>NON DETERMINE</v>
      </c>
      <c r="R65" s="19" t="str">
        <f>IF(OR(COUNTIF(Classes!$C$2:$C$1000, C65)="N", COUNTIF(Classes!$C$2:$C$1000, C65)=0), "Non démarré", IF(AND(COUNTIFS(Classes!$C$2:$C$1000, C65, Classes!$H$2:$H$1000, "&lt;&gt;T")=0, SUMIFS(Classes!$F$2:$F$1000, Classes!$C$2:$C$1000, C65, Classes!$D$2:$D$1000, E65)&gt;=P65), "Terminée", "En cours"))</f>
        <v>Non démarré</v>
      </c>
    </row>
    <row r="66" spans="1:18" ht="72.5" x14ac:dyDescent="0.35">
      <c r="A66" s="16" t="str">
        <f>IF(C66&lt;&gt;"","PRESTA"&amp;TEXT(COUNTA($C$2:C66),"000"),"")</f>
        <v>PRESTA065</v>
      </c>
      <c r="B66" s="16" t="str">
        <f>+INDEX(Prestataires!$A$2:$A$192,MATCH(C66,Prestataires!$B$2:$B$192,0))</f>
        <v>PREST055</v>
      </c>
      <c r="C66" s="16" t="str">
        <f>+VLOOKUP(J66,'PADESCE Ccontractuelle'!$A$2:$M$175,6,0)</f>
        <v>ASSIOCIATION GERME CAMEROUN</v>
      </c>
      <c r="D66" s="16" t="str">
        <f>+INDEX(Beneficiaires!$A$2:$A$500,MATCH(Prestations!E66,Beneficiaires!$B$2:$B$500,0))</f>
        <v>BEN109</v>
      </c>
      <c r="E66" s="16" t="str">
        <f>+VLOOKUP(J66,'PADESCE Ccontractuelle'!$A$2:$M$175,2,0)</f>
        <v>COOP-CA DELSAS</v>
      </c>
      <c r="F66" s="16" t="str">
        <f>+INDEX(Formations!$A$2:$A$500,MATCH(Prestations!G66,Formations!$B$2:$B$500,0))</f>
        <v>FOR086</v>
      </c>
      <c r="G66" s="16" t="str">
        <f>+VLOOKUP(J66,'PADESCE Ccontractuelle'!$A$2:$M$175,3,0)</f>
        <v>Itinéraire de production (élevage, agriculture, transformation agroalimentaire)</v>
      </c>
      <c r="H66" s="16" t="str">
        <f>+INDEX(Formations!$C$2:$C$500,MATCH(Prestations!G66,Formations!$B$2:$B$500,0))</f>
        <v>FORH086</v>
      </c>
      <c r="I66" s="16" t="str">
        <f>+INDEX(Formations!$D$2:$D$500,MATCH(Prestations!G66,Formations!$B$2:$B$500,0))</f>
        <v>Élevage (général)</v>
      </c>
      <c r="J66" s="21">
        <v>65</v>
      </c>
      <c r="K66" s="19">
        <f>+VLOOKUP(J66,'PADESCE Ccontractuelle'!$A$2:$M$175,8,0)</f>
        <v>395080</v>
      </c>
      <c r="L66" s="19">
        <f>+VLOOKUP(J66,'PADESCE Ccontractuelle'!$A$2:$M$175,9,0)</f>
        <v>23704800</v>
      </c>
      <c r="M66" s="19">
        <f>+VLOOKUP(J66,'PADESCE Ccontractuelle'!$A$2:$M$175,10,0)</f>
        <v>355572</v>
      </c>
      <c r="N66" s="19">
        <f>+VLOOKUP(J66,'PADESCE Ccontractuelle'!$A$2:$M$175,11,0)</f>
        <v>21334320</v>
      </c>
      <c r="O66" s="19">
        <f>+VLOOKUP(J66,'PADESCE Ccontractuelle'!$A$2:$M$175,13,0)</f>
        <v>3</v>
      </c>
      <c r="P66" s="19">
        <f>+VLOOKUP(J66,'PADESCE Ccontractuelle'!$A$2:$M$175,4,0)</f>
        <v>60</v>
      </c>
      <c r="Q66" s="19">
        <f>+IF(VLOOKUP(J66,'PADESCE Ccontractuelle'!$A$2:$M$175,5,0)=0,"NON DETERMINE",VLOOKUP(J66,'PADESCE Ccontractuelle'!$A$2:$M$175,5,0))</f>
        <v>20</v>
      </c>
      <c r="R66" s="19" t="str">
        <f>IF(OR(COUNTIF(Classes!$C$2:$C$1000, C66)="N", COUNTIF(Classes!$C$2:$C$1000, C66)=0), "Non démarré", IF(AND(COUNTIFS(Classes!$C$2:$C$1000, C66, Classes!$H$2:$H$1000, "&lt;&gt;T")=0, SUMIFS(Classes!$F$2:$F$1000, Classes!$C$2:$C$1000, C66, Classes!$D$2:$D$1000, E66)&gt;=P66), "Terminée", "En cours"))</f>
        <v>Non démarré</v>
      </c>
    </row>
    <row r="67" spans="1:18" ht="58" x14ac:dyDescent="0.35">
      <c r="A67" s="16" t="str">
        <f>IF(C67&lt;&gt;"","PRESTA"&amp;TEXT(COUNTA($C$2:C67),"000"),"")</f>
        <v>PRESTA066</v>
      </c>
      <c r="B67" s="16" t="str">
        <f>+INDEX(Prestataires!$A$2:$A$192,MATCH(C67,Prestataires!$B$2:$B$192,0))</f>
        <v>PREST023</v>
      </c>
      <c r="C67" s="16" t="str">
        <f>+VLOOKUP(J67,'PADESCE Ccontractuelle'!$A$2:$M$175,6,0)</f>
        <v>Cente de Formation et d'Education aux Métiers (CFEM)</v>
      </c>
      <c r="D67" s="16" t="str">
        <f>+INDEX(Beneficiaires!$A$2:$A$500,MATCH(Prestations!E67,Beneficiaires!$B$2:$B$500,0))</f>
        <v>BEN121</v>
      </c>
      <c r="E67" s="16" t="str">
        <f>+VLOOKUP(J67,'PADESCE Ccontractuelle'!$A$2:$M$175,2,0)</f>
        <v>IRISA</v>
      </c>
      <c r="F67" s="16" t="str">
        <f>+INDEX(Formations!$A$2:$A$500,MATCH(Prestations!G67,Formations!$B$2:$B$500,0))</f>
        <v>FOR100</v>
      </c>
      <c r="G67" s="16" t="str">
        <f>+VLOOKUP(J67,'PADESCE Ccontractuelle'!$A$2:$M$175,3,0)</f>
        <v>Itinéraire technique de bonne production du riz</v>
      </c>
      <c r="H67" s="16" t="str">
        <f>+INDEX(Formations!$C$2:$C$500,MATCH(Prestations!G67,Formations!$B$2:$B$500,0))</f>
        <v>FORH100</v>
      </c>
      <c r="I67" s="16" t="str">
        <f>+INDEX(Formations!$D$2:$D$500,MATCH(Prestations!G67,Formations!$B$2:$B$500,0))</f>
        <v>Production et transformation du riz</v>
      </c>
      <c r="J67" s="21">
        <v>66</v>
      </c>
      <c r="K67" s="19">
        <f>+VLOOKUP(J67,'PADESCE Ccontractuelle'!$A$2:$M$175,8,0)</f>
        <v>395080</v>
      </c>
      <c r="L67" s="19">
        <f>+VLOOKUP(J67,'PADESCE Ccontractuelle'!$A$2:$M$175,9,0)</f>
        <v>237048000</v>
      </c>
      <c r="M67" s="19">
        <f>+VLOOKUP(J67,'PADESCE Ccontractuelle'!$A$2:$M$175,10,0)</f>
        <v>355572</v>
      </c>
      <c r="N67" s="19">
        <f>+VLOOKUP(J67,'PADESCE Ccontractuelle'!$A$2:$M$175,11,0)</f>
        <v>213343200</v>
      </c>
      <c r="O67" s="19">
        <f>+VLOOKUP(J67,'PADESCE Ccontractuelle'!$A$2:$M$175,13,0)</f>
        <v>3</v>
      </c>
      <c r="P67" s="19">
        <f>+VLOOKUP(J67,'PADESCE Ccontractuelle'!$A$2:$M$175,4,0)</f>
        <v>600</v>
      </c>
      <c r="Q67" s="19">
        <f>+IF(VLOOKUP(J67,'PADESCE Ccontractuelle'!$A$2:$M$175,5,0)=0,"NON DETERMINE",VLOOKUP(J67,'PADESCE Ccontractuelle'!$A$2:$M$175,5,0))</f>
        <v>200</v>
      </c>
      <c r="R67" s="19" t="str">
        <f>IF(OR(COUNTIF(Classes!$C$2:$C$1000, C67)="N", COUNTIF(Classes!$C$2:$C$1000, C67)=0), "Non démarré", IF(AND(COUNTIFS(Classes!$C$2:$C$1000, C67, Classes!$H$2:$H$1000, "&lt;&gt;T")=0, SUMIFS(Classes!$F$2:$F$1000, Classes!$C$2:$C$1000, C67, Classes!$D$2:$D$1000, E67)&gt;=P67), "Terminée", "En cours"))</f>
        <v>Non démarré</v>
      </c>
    </row>
    <row r="68" spans="1:18" ht="87" x14ac:dyDescent="0.35">
      <c r="A68" s="16" t="str">
        <f>IF(C68&lt;&gt;"","PRESTA"&amp;TEXT(COUNTA($C$2:C68),"000"),"")</f>
        <v>PRESTA067</v>
      </c>
      <c r="B68" s="16" t="str">
        <f>+INDEX(Prestataires!$A$2:$A$192,MATCH(C68,Prestataires!$B$2:$B$192,0))</f>
        <v>PREST067</v>
      </c>
      <c r="C68" s="16" t="str">
        <f>+VLOOKUP(J68,'PADESCE Ccontractuelle'!$A$2:$M$175,6,0)</f>
        <v>UNIVERSITE DE DSCHANG, CENTRE DE FORMATION A DISTANCE</v>
      </c>
      <c r="D68" s="16" t="str">
        <f>+INDEX(Beneficiaires!$A$2:$A$500,MATCH(Prestations!E68,Beneficiaires!$B$2:$B$500,0))</f>
        <v>BEN130</v>
      </c>
      <c r="E68" s="16" t="str">
        <f>+VLOOKUP(J68,'PADESCE Ccontractuelle'!$A$2:$M$175,2,0)</f>
        <v>GIC AGRO ESPOIR</v>
      </c>
      <c r="F68" s="16" t="str">
        <f>+INDEX(Formations!$A$2:$A$500,MATCH(Prestations!G68,Formations!$B$2:$B$500,0))</f>
        <v>FOR113</v>
      </c>
      <c r="G68" s="16" t="str">
        <f>+VLOOKUP(J68,'PADESCE Ccontractuelle'!$A$2:$M$175,3,0)</f>
        <v>Itinéraire technique de production de tournesol</v>
      </c>
      <c r="H68" s="16" t="str">
        <f>+INDEX(Formations!$C$2:$C$500,MATCH(Prestations!G68,Formations!$B$2:$B$500,0))</f>
        <v>FORH113</v>
      </c>
      <c r="I68" s="16" t="str">
        <f>+INDEX(Formations!$D$2:$D$500,MATCH(Prestations!G68,Formations!$B$2:$B$500,0))</f>
        <v>Itinéraire technique de production de tournesol</v>
      </c>
      <c r="J68" s="21">
        <v>67</v>
      </c>
      <c r="K68" s="19">
        <f>+VLOOKUP(J68,'PADESCE Ccontractuelle'!$A$2:$M$175,8,0)</f>
        <v>395080</v>
      </c>
      <c r="L68" s="19">
        <f>+VLOOKUP(J68,'PADESCE Ccontractuelle'!$A$2:$M$175,9,0)</f>
        <v>7901600</v>
      </c>
      <c r="M68" s="19">
        <f>+VLOOKUP(J68,'PADESCE Ccontractuelle'!$A$2:$M$175,10,0)</f>
        <v>355572</v>
      </c>
      <c r="N68" s="19">
        <f>+VLOOKUP(J68,'PADESCE Ccontractuelle'!$A$2:$M$175,11,0)</f>
        <v>7111440</v>
      </c>
      <c r="O68" s="19">
        <f>+VLOOKUP(J68,'PADESCE Ccontractuelle'!$A$2:$M$175,13,0)</f>
        <v>3</v>
      </c>
      <c r="P68" s="19">
        <f>+VLOOKUP(J68,'PADESCE Ccontractuelle'!$A$2:$M$175,4,0)</f>
        <v>20</v>
      </c>
      <c r="Q68" s="19">
        <f>+IF(VLOOKUP(J68,'PADESCE Ccontractuelle'!$A$2:$M$175,5,0)=0,"NON DETERMINE",VLOOKUP(J68,'PADESCE Ccontractuelle'!$A$2:$M$175,5,0))</f>
        <v>6</v>
      </c>
      <c r="R68" s="19" t="str">
        <f>IF(OR(COUNTIF(Classes!$C$2:$C$1000, C68)="N", COUNTIF(Classes!$C$2:$C$1000, C68)=0), "Non démarré", IF(AND(COUNTIFS(Classes!$C$2:$C$1000, C68, Classes!$H$2:$H$1000, "&lt;&gt;T")=0, SUMIFS(Classes!$F$2:$F$1000, Classes!$C$2:$C$1000, C68, Classes!$D$2:$D$1000, E68)&gt;=P68), "Terminée", "En cours"))</f>
        <v>Non démarré</v>
      </c>
    </row>
    <row r="69" spans="1:18" ht="72.5" x14ac:dyDescent="0.35">
      <c r="A69" s="16" t="str">
        <f>IF(C69&lt;&gt;"","PRESTA"&amp;TEXT(COUNTA($C$2:C69),"000"),"")</f>
        <v>PRESTA068</v>
      </c>
      <c r="B69" s="16" t="str">
        <f>+INDEX(Prestataires!$A$2:$A$192,MATCH(C69,Prestataires!$B$2:$B$192,0))</f>
        <v>PREST011</v>
      </c>
      <c r="C69" s="16" t="str">
        <f>+VLOOKUP(J69,'PADESCE Ccontractuelle'!$A$2:$M$175,6,0)</f>
        <v>PADIUM EXPRESS SERVICES</v>
      </c>
      <c r="D69" s="16" t="str">
        <f>+INDEX(Beneficiaires!$A$2:$A$500,MATCH(Prestations!E69,Beneficiaires!$B$2:$B$500,0))</f>
        <v>BEN027</v>
      </c>
      <c r="E69" s="16" t="str">
        <f>+VLOOKUP(J69,'PADESCE Ccontractuelle'!$A$2:$M$175,2,0)</f>
        <v>KAOUTAL NARROUBE</v>
      </c>
      <c r="F69" s="16" t="str">
        <f>+INDEX(Formations!$A$2:$A$500,MATCH(Prestations!G69,Formations!$B$2:$B$500,0))</f>
        <v>FOR090</v>
      </c>
      <c r="G69" s="16" t="str">
        <f>+VLOOKUP(J69,'PADESCE Ccontractuelle'!$A$2:$M$175,3,0)</f>
        <v>Les systèmes énergétiques de conservation des denrées alimentaires</v>
      </c>
      <c r="H69" s="16" t="str">
        <f>+INDEX(Formations!$C$2:$C$500,MATCH(Prestations!G69,Formations!$B$2:$B$500,0))</f>
        <v>FORH090</v>
      </c>
      <c r="I69" s="16" t="str">
        <f>+INDEX(Formations!$D$2:$D$500,MATCH(Prestations!G69,Formations!$B$2:$B$500,0))</f>
        <v>Systèmes de conservation et stockage des denrées</v>
      </c>
      <c r="J69" s="21">
        <v>68</v>
      </c>
      <c r="K69" s="19">
        <f>+VLOOKUP(J69,'PADESCE Ccontractuelle'!$A$2:$M$175,8,0)</f>
        <v>395080</v>
      </c>
      <c r="L69" s="19">
        <f>+VLOOKUP(J69,'PADESCE Ccontractuelle'!$A$2:$M$175,9,0)</f>
        <v>15803200</v>
      </c>
      <c r="M69" s="19">
        <f>+VLOOKUP(J69,'PADESCE Ccontractuelle'!$A$2:$M$175,10,0)</f>
        <v>355572</v>
      </c>
      <c r="N69" s="19">
        <f>+VLOOKUP(J69,'PADESCE Ccontractuelle'!$A$2:$M$175,11,0)</f>
        <v>14222880</v>
      </c>
      <c r="O69" s="19">
        <f>+VLOOKUP(J69,'PADESCE Ccontractuelle'!$A$2:$M$175,13,0)</f>
        <v>3</v>
      </c>
      <c r="P69" s="19">
        <f>+VLOOKUP(J69,'PADESCE Ccontractuelle'!$A$2:$M$175,4,0)</f>
        <v>40</v>
      </c>
      <c r="Q69" s="19">
        <f>+IF(VLOOKUP(J69,'PADESCE Ccontractuelle'!$A$2:$M$175,5,0)=0,"NON DETERMINE",VLOOKUP(J69,'PADESCE Ccontractuelle'!$A$2:$M$175,5,0))</f>
        <v>15</v>
      </c>
      <c r="R69" s="19" t="str">
        <f>IF(OR(COUNTIF(Classes!$C$2:$C$1000, C69)="N", COUNTIF(Classes!$C$2:$C$1000, C69)=0), "Non démarré", IF(AND(COUNTIFS(Classes!$C$2:$C$1000, C69, Classes!$H$2:$H$1000, "&lt;&gt;T")=0, SUMIFS(Classes!$F$2:$F$1000, Classes!$C$2:$C$1000, C69, Classes!$D$2:$D$1000, E69)&gt;=P69), "Terminée", "En cours"))</f>
        <v>Non démarré</v>
      </c>
    </row>
    <row r="70" spans="1:18" ht="72.5" x14ac:dyDescent="0.35">
      <c r="A70" s="16" t="str">
        <f>IF(C70&lt;&gt;"","PRESTA"&amp;TEXT(COUNTA($C$2:C70),"000"),"")</f>
        <v>PRESTA069</v>
      </c>
      <c r="B70" s="16" t="str">
        <f>+INDEX(Prestataires!$A$2:$A$192,MATCH(C70,Prestataires!$B$2:$B$192,0))</f>
        <v>PREST011</v>
      </c>
      <c r="C70" s="16" t="str">
        <f>+VLOOKUP(J70,'PADESCE Ccontractuelle'!$A$2:$M$175,6,0)</f>
        <v>PADIUM EXPRESS SERVICES</v>
      </c>
      <c r="D70" s="16" t="str">
        <f>+INDEX(Beneficiaires!$A$2:$A$500,MATCH(Prestations!E70,Beneficiaires!$B$2:$B$500,0))</f>
        <v>BEN031</v>
      </c>
      <c r="E70" s="16" t="str">
        <f>+VLOOKUP(J70,'PADESCE Ccontractuelle'!$A$2:$M$175,2,0)</f>
        <v>NARRAL BODOUM</v>
      </c>
      <c r="F70" s="16" t="str">
        <f>+INDEX(Formations!$A$2:$A$500,MATCH(Prestations!G70,Formations!$B$2:$B$500,0))</f>
        <v>FOR090</v>
      </c>
      <c r="G70" s="16" t="str">
        <f>+VLOOKUP(J70,'PADESCE Ccontractuelle'!$A$2:$M$175,3,0)</f>
        <v>Les systèmes énergétiques de conservation des denrées alimentaires</v>
      </c>
      <c r="H70" s="16" t="str">
        <f>+INDEX(Formations!$C$2:$C$500,MATCH(Prestations!G70,Formations!$B$2:$B$500,0))</f>
        <v>FORH090</v>
      </c>
      <c r="I70" s="16" t="str">
        <f>+INDEX(Formations!$D$2:$D$500,MATCH(Prestations!G70,Formations!$B$2:$B$500,0))</f>
        <v>Systèmes de conservation et stockage des denrées</v>
      </c>
      <c r="J70" s="21">
        <v>69</v>
      </c>
      <c r="K70" s="19">
        <f>+VLOOKUP(J70,'PADESCE Ccontractuelle'!$A$2:$M$175,8,0)</f>
        <v>395080</v>
      </c>
      <c r="L70" s="19">
        <f>+VLOOKUP(J70,'PADESCE Ccontractuelle'!$A$2:$M$175,9,0)</f>
        <v>6716360</v>
      </c>
      <c r="M70" s="19">
        <f>+VLOOKUP(J70,'PADESCE Ccontractuelle'!$A$2:$M$175,10,0)</f>
        <v>355572</v>
      </c>
      <c r="N70" s="19">
        <f>+VLOOKUP(J70,'PADESCE Ccontractuelle'!$A$2:$M$175,11,0)</f>
        <v>6044724</v>
      </c>
      <c r="O70" s="19">
        <f>+VLOOKUP(J70,'PADESCE Ccontractuelle'!$A$2:$M$175,13,0)</f>
        <v>3</v>
      </c>
      <c r="P70" s="19">
        <f>+VLOOKUP(J70,'PADESCE Ccontractuelle'!$A$2:$M$175,4,0)</f>
        <v>17</v>
      </c>
      <c r="Q70" s="19">
        <f>+IF(VLOOKUP(J70,'PADESCE Ccontractuelle'!$A$2:$M$175,5,0)=0,"NON DETERMINE",VLOOKUP(J70,'PADESCE Ccontractuelle'!$A$2:$M$175,5,0))</f>
        <v>7</v>
      </c>
      <c r="R70" s="19" t="str">
        <f>IF(OR(COUNTIF(Classes!$C$2:$C$1000, C70)="N", COUNTIF(Classes!$C$2:$C$1000, C70)=0), "Non démarré", IF(AND(COUNTIFS(Classes!$C$2:$C$1000, C70, Classes!$H$2:$H$1000, "&lt;&gt;T")=0, SUMIFS(Classes!$F$2:$F$1000, Classes!$C$2:$C$1000, C70, Classes!$D$2:$D$1000, E70)&gt;=P70), "Terminée", "En cours"))</f>
        <v>Non démarré</v>
      </c>
    </row>
    <row r="71" spans="1:18" ht="58" x14ac:dyDescent="0.35">
      <c r="A71" s="16" t="str">
        <f>IF(C71&lt;&gt;"","PRESTA"&amp;TEXT(COUNTA($C$2:C71),"000"),"")</f>
        <v>PRESTA070</v>
      </c>
      <c r="B71" s="16" t="str">
        <f>+INDEX(Prestataires!$A$2:$A$192,MATCH(C71,Prestataires!$B$2:$B$192,0))</f>
        <v>PREST022</v>
      </c>
      <c r="C71" s="16" t="str">
        <f>+VLOOKUP(J71,'PADESCE Ccontractuelle'!$A$2:$M$175,6,0)</f>
        <v>Centre Technique Agroalimentaire du Cameroun (CTA-CAM)</v>
      </c>
      <c r="D71" s="16" t="str">
        <f>+INDEX(Beneficiaires!$A$2:$A$500,MATCH(Prestations!E71,Beneficiaires!$B$2:$B$500,0))</f>
        <v>BEN047</v>
      </c>
      <c r="E71" s="16" t="str">
        <f>+VLOOKUP(J71,'PADESCE Ccontractuelle'!$A$2:$M$175,2,0)</f>
        <v>ASSOCIATION DES RAFFINEURS DES OLEAGINEUX DU CAMEROUN (ASROC)</v>
      </c>
      <c r="F71" s="16" t="str">
        <f>+INDEX(Formations!$A$2:$A$500,MATCH(Prestations!G71,Formations!$B$2:$B$500,0))</f>
        <v>FOR010</v>
      </c>
      <c r="G71" s="16" t="str">
        <f>+VLOOKUP(J71,'PADESCE Ccontractuelle'!$A$2:$M$175,3,0)</f>
        <v>Maintenance des équipements</v>
      </c>
      <c r="H71" s="16" t="str">
        <f>+INDEX(Formations!$C$2:$C$500,MATCH(Prestations!G71,Formations!$B$2:$B$500,0))</f>
        <v>FORH010</v>
      </c>
      <c r="I71" s="16" t="str">
        <f>+INDEX(Formations!$D$2:$D$500,MATCH(Prestations!G71,Formations!$B$2:$B$500,0))</f>
        <v>Maintenance des équipements</v>
      </c>
      <c r="J71" s="21">
        <v>70</v>
      </c>
      <c r="K71" s="19">
        <f>+VLOOKUP(J71,'PADESCE Ccontractuelle'!$A$2:$M$175,8,0)</f>
        <v>260000</v>
      </c>
      <c r="L71" s="19">
        <f>+VLOOKUP(J71,'PADESCE Ccontractuelle'!$A$2:$M$175,9,0)</f>
        <v>5200000</v>
      </c>
      <c r="M71" s="19">
        <f>+VLOOKUP(J71,'PADESCE Ccontractuelle'!$A$2:$M$175,10,0)</f>
        <v>182000</v>
      </c>
      <c r="N71" s="19">
        <f>+VLOOKUP(J71,'PADESCE Ccontractuelle'!$A$2:$M$175,11,0)</f>
        <v>3640000</v>
      </c>
      <c r="O71" s="19">
        <f>+VLOOKUP(J71,'PADESCE Ccontractuelle'!$A$2:$M$175,13,0)</f>
        <v>2</v>
      </c>
      <c r="P71" s="19">
        <f>+VLOOKUP(J71,'PADESCE Ccontractuelle'!$A$2:$M$175,4,0)</f>
        <v>20</v>
      </c>
      <c r="Q71" s="19" t="str">
        <f>+IF(VLOOKUP(J71,'PADESCE Ccontractuelle'!$A$2:$M$175,5,0)=0,"NON DETERMINE",VLOOKUP(J71,'PADESCE Ccontractuelle'!$A$2:$M$175,5,0))</f>
        <v>NON DETERMINE</v>
      </c>
      <c r="R71" s="19" t="str">
        <f>IF(OR(COUNTIF(Classes!$C$2:$C$1000, C71)="N", COUNTIF(Classes!$C$2:$C$1000, C71)=0), "Non démarré", IF(AND(COUNTIFS(Classes!$C$2:$C$1000, C71, Classes!$H$2:$H$1000, "&lt;&gt;T")=0, SUMIFS(Classes!$F$2:$F$1000, Classes!$C$2:$C$1000, C71, Classes!$D$2:$D$1000, E71)&gt;=P71), "Terminée", "En cours"))</f>
        <v>Non démarré</v>
      </c>
    </row>
    <row r="72" spans="1:18" ht="101.5" x14ac:dyDescent="0.35">
      <c r="A72" s="16" t="str">
        <f>IF(C72&lt;&gt;"","PRESTA"&amp;TEXT(COUNTA($C$2:C72),"000"),"")</f>
        <v>PRESTA071</v>
      </c>
      <c r="B72" s="16" t="e">
        <f>+INDEX(Prestataires!$A$2:$A$192,MATCH(C72,Prestataires!$B$2:$B$192,0))</f>
        <v>#N/A</v>
      </c>
      <c r="C72" s="16" t="str">
        <f>+VLOOKUP(J72,'PADESCE Ccontractuelle'!$A$2:$M$175,6,0)</f>
        <v>GLOBAL CONSULTING SERVICES</v>
      </c>
      <c r="D72" s="16" t="str">
        <f>+INDEX(Beneficiaires!$A$2:$A$500,MATCH(Prestations!E72,Beneficiaires!$B$2:$B$500,0))</f>
        <v>BEN051</v>
      </c>
      <c r="E72" s="16" t="str">
        <f>+VLOOKUP(J72,'PADESCE Ccontractuelle'!$A$2:$M$175,2,0)</f>
        <v>ASSOCIATION DES ENTREPRISES DES ZONES INDUSTRIELLES MAGZI DE DOUALA-EZIMAD</v>
      </c>
      <c r="F72" s="16" t="str">
        <f>+INDEX(Formations!$A$2:$A$500,MATCH(Prestations!G72,Formations!$B$2:$B$500,0))</f>
        <v>FOR017</v>
      </c>
      <c r="G72" s="16" t="str">
        <f>+VLOOKUP(J72,'PADESCE Ccontractuelle'!$A$2:$M$175,3,0)</f>
        <v>Maitrise de la sécurité des denrees alimentaires dans les industries agro-alimentaires ISO 22000</v>
      </c>
      <c r="H72" s="16" t="str">
        <f>+INDEX(Formations!$C$2:$C$500,MATCH(Prestations!G72,Formations!$B$2:$B$500,0))</f>
        <v>FORH017</v>
      </c>
      <c r="I72" s="16" t="str">
        <f>+INDEX(Formations!$D$2:$D$500,MATCH(Prestations!G72,Formations!$B$2:$B$500,0))</f>
        <v>Sécurité des denrées alimentaires (ISO 22000)</v>
      </c>
      <c r="J72" s="21">
        <v>71</v>
      </c>
      <c r="K72" s="19">
        <f>+VLOOKUP(J72,'PADESCE Ccontractuelle'!$A$2:$M$175,8,0)</f>
        <v>500000</v>
      </c>
      <c r="L72" s="19">
        <f>+VLOOKUP(J72,'PADESCE Ccontractuelle'!$A$2:$M$175,9,0)</f>
        <v>67500000</v>
      </c>
      <c r="M72" s="19">
        <f>+VLOOKUP(J72,'PADESCE Ccontractuelle'!$A$2:$M$175,10,0)</f>
        <v>350000</v>
      </c>
      <c r="N72" s="19">
        <f>+VLOOKUP(J72,'PADESCE Ccontractuelle'!$A$2:$M$175,11,0)</f>
        <v>47250000</v>
      </c>
      <c r="O72" s="19">
        <f>+VLOOKUP(J72,'PADESCE Ccontractuelle'!$A$2:$M$175,13,0)</f>
        <v>2</v>
      </c>
      <c r="P72" s="19">
        <f>+VLOOKUP(J72,'PADESCE Ccontractuelle'!$A$2:$M$175,4,0)</f>
        <v>135</v>
      </c>
      <c r="Q72" s="19" t="str">
        <f>+IF(VLOOKUP(J72,'PADESCE Ccontractuelle'!$A$2:$M$175,5,0)=0,"NON DETERMINE",VLOOKUP(J72,'PADESCE Ccontractuelle'!$A$2:$M$175,5,0))</f>
        <v>NON DETERMINE</v>
      </c>
      <c r="R72" s="19" t="str">
        <f>IF(OR(COUNTIF(Classes!$C$2:$C$1000, C72)="N", COUNTIF(Classes!$C$2:$C$1000, C72)=0), "Non démarré", IF(AND(COUNTIFS(Classes!$C$2:$C$1000, C72, Classes!$H$2:$H$1000, "&lt;&gt;T")=0, SUMIFS(Classes!$F$2:$F$1000, Classes!$C$2:$C$1000, C72, Classes!$D$2:$D$1000, E72)&gt;=P72), "Terminée", "En cours"))</f>
        <v>Non démarré</v>
      </c>
    </row>
    <row r="73" spans="1:18" ht="87" x14ac:dyDescent="0.35">
      <c r="A73" s="16" t="str">
        <f>IF(C73&lt;&gt;"","PRESTA"&amp;TEXT(COUNTA($C$2:C73),"000"),"")</f>
        <v>PRESTA072</v>
      </c>
      <c r="B73" s="16" t="str">
        <f>+INDEX(Prestataires!$A$2:$A$192,MATCH(C73,Prestataires!$B$2:$B$192,0))</f>
        <v>PREST074</v>
      </c>
      <c r="C73" s="16" t="str">
        <f>+VLOOKUP(J73,'PADESCE Ccontractuelle'!$A$2:$M$175,6,0)</f>
        <v>UPECA</v>
      </c>
      <c r="D73" s="16" t="str">
        <f>+INDEX(Beneficiaires!$A$2:$A$500,MATCH(Prestations!E73,Beneficiaires!$B$2:$B$500,0))</f>
        <v>BEN154</v>
      </c>
      <c r="E73" s="16" t="str">
        <f>+VLOOKUP(J73,'PADESCE Ccontractuelle'!$A$2:$M$175,2,0)</f>
        <v>LYKOKO FARMERS FIELD SCHOOL COOPERATIVE (LYKOFFSCOOP)</v>
      </c>
      <c r="F73" s="16" t="str">
        <f>+INDEX(Formations!$A$2:$A$500,MATCH(Prestations!G73,Formations!$B$2:$B$500,0))</f>
        <v>FOR141</v>
      </c>
      <c r="G73" s="16" t="str">
        <f>+VLOOKUP(J73,'PADESCE Ccontractuelle'!$A$2:$M$175,3,0)</f>
        <v>Making of chocolate products</v>
      </c>
      <c r="H73" s="16" t="str">
        <f>+INDEX(Formations!$C$2:$C$500,MATCH(Prestations!G73,Formations!$B$2:$B$500,0))</f>
        <v>FORH141</v>
      </c>
      <c r="I73" s="16" t="str">
        <f>+INDEX(Formations!$D$2:$D$500,MATCH(Prestations!G73,Formations!$B$2:$B$500,0))</f>
        <v>Production et transformation du cacao (chocolaterie)</v>
      </c>
      <c r="J73" s="21">
        <v>72</v>
      </c>
      <c r="K73" s="19">
        <f>+VLOOKUP(J73,'PADESCE Ccontractuelle'!$A$2:$M$175,8,0)</f>
        <v>426620</v>
      </c>
      <c r="L73" s="19">
        <f>+VLOOKUP(J73,'PADESCE Ccontractuelle'!$A$2:$M$175,9,0)</f>
        <v>25597200</v>
      </c>
      <c r="M73" s="19">
        <f>+VLOOKUP(J73,'PADESCE Ccontractuelle'!$A$2:$M$175,10,0)</f>
        <v>383958</v>
      </c>
      <c r="N73" s="19">
        <f>+VLOOKUP(J73,'PADESCE Ccontractuelle'!$A$2:$M$175,11,0)</f>
        <v>23037480</v>
      </c>
      <c r="O73" s="19">
        <f>+VLOOKUP(J73,'PADESCE Ccontractuelle'!$A$2:$M$175,13,0)</f>
        <v>3</v>
      </c>
      <c r="P73" s="19">
        <f>+VLOOKUP(J73,'PADESCE Ccontractuelle'!$A$2:$M$175,4,0)</f>
        <v>60</v>
      </c>
      <c r="Q73" s="19">
        <f>+IF(VLOOKUP(J73,'PADESCE Ccontractuelle'!$A$2:$M$175,5,0)=0,"NON DETERMINE",VLOOKUP(J73,'PADESCE Ccontractuelle'!$A$2:$M$175,5,0))</f>
        <v>28</v>
      </c>
      <c r="R73" s="19" t="str">
        <f>IF(OR(COUNTIF(Classes!$C$2:$C$1000, C73)="N", COUNTIF(Classes!$C$2:$C$1000, C73)=0), "Non démarré", IF(AND(COUNTIFS(Classes!$C$2:$C$1000, C73, Classes!$H$2:$H$1000, "&lt;&gt;T")=0, SUMIFS(Classes!$F$2:$F$1000, Classes!$C$2:$C$1000, C73, Classes!$D$2:$D$1000, E73)&gt;=P73), "Terminée", "En cours"))</f>
        <v>Non démarré</v>
      </c>
    </row>
    <row r="74" spans="1:18" ht="43.5" x14ac:dyDescent="0.35">
      <c r="A74" s="16" t="str">
        <f>IF(C74&lt;&gt;"","PRESTA"&amp;TEXT(COUNTA($C$2:C74),"000"),"")</f>
        <v>PRESTA073</v>
      </c>
      <c r="B74" s="16" t="str">
        <f>+INDEX(Prestataires!$A$2:$A$192,MATCH(C74,Prestataires!$B$2:$B$192,0))</f>
        <v>PREST039</v>
      </c>
      <c r="C74" s="16" t="str">
        <f>+VLOOKUP(J74,'PADESCE Ccontractuelle'!$A$2:$M$175,6,0)</f>
        <v>SOCIETE COOPERATIVE SIMPLIFIEE D'EMBOUCHE BOVINE LAYOL RISKOU</v>
      </c>
      <c r="D74" s="16" t="str">
        <f>+INDEX(Beneficiaires!$A$2:$A$500,MATCH(Prestations!E74,Beneficiaires!$B$2:$B$500,0))</f>
        <v>BEN066</v>
      </c>
      <c r="E74" s="16" t="str">
        <f>+VLOOKUP(J74,'PADESCE Ccontractuelle'!$A$2:$M$175,2,0)</f>
        <v>COOP-CA ALKAWAL LEDDI</v>
      </c>
      <c r="F74" s="16" t="str">
        <f>+INDEX(Formations!$A$2:$A$500,MATCH(Prestations!G74,Formations!$B$2:$B$500,0))</f>
        <v>FOR035</v>
      </c>
      <c r="G74" s="16" t="str">
        <f>+VLOOKUP(J74,'PADESCE Ccontractuelle'!$A$2:$M$175,3,0)</f>
        <v>Management</v>
      </c>
      <c r="H74" s="16" t="str">
        <f>+INDEX(Formations!$C$2:$C$500,MATCH(Prestations!G74,Formations!$B$2:$B$500,0))</f>
        <v>FORH035</v>
      </c>
      <c r="I74" s="16" t="str">
        <f>+INDEX(Formations!$D$2:$D$500,MATCH(Prestations!G74,Formations!$B$2:$B$500,0))</f>
        <v>Management et leadership</v>
      </c>
      <c r="J74" s="21">
        <v>73</v>
      </c>
      <c r="K74" s="19">
        <f>+VLOOKUP(J74,'PADESCE Ccontractuelle'!$A$2:$M$175,8,0)</f>
        <v>395080</v>
      </c>
      <c r="L74" s="19">
        <f>+VLOOKUP(J74,'PADESCE Ccontractuelle'!$A$2:$M$175,9,0)</f>
        <v>7111440</v>
      </c>
      <c r="M74" s="19">
        <f>+VLOOKUP(J74,'PADESCE Ccontractuelle'!$A$2:$M$175,10,0)</f>
        <v>355572</v>
      </c>
      <c r="N74" s="19">
        <f>+VLOOKUP(J74,'PADESCE Ccontractuelle'!$A$2:$M$175,11,0)</f>
        <v>6400296</v>
      </c>
      <c r="O74" s="19">
        <f>+VLOOKUP(J74,'PADESCE Ccontractuelle'!$A$2:$M$175,13,0)</f>
        <v>3</v>
      </c>
      <c r="P74" s="19">
        <f>+VLOOKUP(J74,'PADESCE Ccontractuelle'!$A$2:$M$175,4,0)</f>
        <v>18</v>
      </c>
      <c r="Q74" s="19">
        <f>+IF(VLOOKUP(J74,'PADESCE Ccontractuelle'!$A$2:$M$175,5,0)=0,"NON DETERMINE",VLOOKUP(J74,'PADESCE Ccontractuelle'!$A$2:$M$175,5,0))</f>
        <v>3</v>
      </c>
      <c r="R74" s="19" t="str">
        <f>IF(OR(COUNTIF(Classes!$C$2:$C$1000, C74)="N", COUNTIF(Classes!$C$2:$C$1000, C74)=0), "Non démarré", IF(AND(COUNTIFS(Classes!$C$2:$C$1000, C74, Classes!$H$2:$H$1000, "&lt;&gt;T")=0, SUMIFS(Classes!$F$2:$F$1000, Classes!$C$2:$C$1000, C74, Classes!$D$2:$D$1000, E74)&gt;=P74), "Terminée", "En cours"))</f>
        <v>Non démarré</v>
      </c>
    </row>
    <row r="75" spans="1:18" ht="58" x14ac:dyDescent="0.35">
      <c r="A75" s="16" t="str">
        <f>IF(C75&lt;&gt;"","PRESTA"&amp;TEXT(COUNTA($C$2:C75),"000"),"")</f>
        <v>PRESTA074</v>
      </c>
      <c r="B75" s="16" t="str">
        <f>+INDEX(Prestataires!$A$2:$A$192,MATCH(C75,Prestataires!$B$2:$B$192,0))</f>
        <v>PREST046</v>
      </c>
      <c r="C75" s="16" t="str">
        <f>+VLOOKUP(J75,'PADESCE Ccontractuelle'!$A$2:$M$175,6,0)</f>
        <v>THE BEST FARMERS</v>
      </c>
      <c r="D75" s="16" t="str">
        <f>+INDEX(Beneficiaires!$A$2:$A$500,MATCH(Prestations!E75,Beneficiaires!$B$2:$B$500,0))</f>
        <v>BEN085</v>
      </c>
      <c r="E75" s="16" t="str">
        <f>+VLOOKUP(J75,'PADESCE Ccontractuelle'!$A$2:$M$175,2,0)</f>
        <v>GIC DES JEUNES PISCICULTEURS ET AGRICULTEURS URBAIN DE YAOUNDE</v>
      </c>
      <c r="F75" s="16" t="str">
        <f>+INDEX(Formations!$A$2:$A$500,MATCH(Prestations!G75,Formations!$B$2:$B$500,0))</f>
        <v>FOR035</v>
      </c>
      <c r="G75" s="16" t="str">
        <f>+VLOOKUP(J75,'PADESCE Ccontractuelle'!$A$2:$M$175,3,0)</f>
        <v>Management</v>
      </c>
      <c r="H75" s="16" t="str">
        <f>+INDEX(Formations!$C$2:$C$500,MATCH(Prestations!G75,Formations!$B$2:$B$500,0))</f>
        <v>FORH035</v>
      </c>
      <c r="I75" s="16" t="str">
        <f>+INDEX(Formations!$D$2:$D$500,MATCH(Prestations!G75,Formations!$B$2:$B$500,0))</f>
        <v>Management et leadership</v>
      </c>
      <c r="J75" s="21">
        <v>74</v>
      </c>
      <c r="K75" s="19">
        <f>+VLOOKUP(J75,'PADESCE Ccontractuelle'!$A$2:$M$175,8,0)</f>
        <v>395080</v>
      </c>
      <c r="L75" s="19">
        <f>+VLOOKUP(J75,'PADESCE Ccontractuelle'!$A$2:$M$175,9,0)</f>
        <v>5926200</v>
      </c>
      <c r="M75" s="19">
        <f>+VLOOKUP(J75,'PADESCE Ccontractuelle'!$A$2:$M$175,10,0)</f>
        <v>355572</v>
      </c>
      <c r="N75" s="19">
        <f>+VLOOKUP(J75,'PADESCE Ccontractuelle'!$A$2:$M$175,11,0)</f>
        <v>5333580</v>
      </c>
      <c r="O75" s="19">
        <f>+VLOOKUP(J75,'PADESCE Ccontractuelle'!$A$2:$M$175,13,0)</f>
        <v>3</v>
      </c>
      <c r="P75" s="19">
        <f>+VLOOKUP(J75,'PADESCE Ccontractuelle'!$A$2:$M$175,4,0)</f>
        <v>15</v>
      </c>
      <c r="Q75" s="19">
        <f>+IF(VLOOKUP(J75,'PADESCE Ccontractuelle'!$A$2:$M$175,5,0)=0,"NON DETERMINE",VLOOKUP(J75,'PADESCE Ccontractuelle'!$A$2:$M$175,5,0))</f>
        <v>6</v>
      </c>
      <c r="R75" s="19" t="str">
        <f>IF(OR(COUNTIF(Classes!$C$2:$C$1000, C75)="N", COUNTIF(Classes!$C$2:$C$1000, C75)=0), "Non démarré", IF(AND(COUNTIFS(Classes!$C$2:$C$1000, C75, Classes!$H$2:$H$1000, "&lt;&gt;T")=0, SUMIFS(Classes!$F$2:$F$1000, Classes!$C$2:$C$1000, C75, Classes!$D$2:$D$1000, E75)&gt;=P75), "Terminée", "En cours"))</f>
        <v>Non démarré</v>
      </c>
    </row>
    <row r="76" spans="1:18" ht="43.5" x14ac:dyDescent="0.35">
      <c r="A76" s="16" t="str">
        <f>IF(C76&lt;&gt;"","PRESTA"&amp;TEXT(COUNTA($C$2:C76),"000"),"")</f>
        <v>PRESTA075</v>
      </c>
      <c r="B76" s="16" t="str">
        <f>+INDEX(Prestataires!$A$2:$A$192,MATCH(C76,Prestataires!$B$2:$B$192,0))</f>
        <v>PREST041</v>
      </c>
      <c r="C76" s="16" t="str">
        <f>+VLOOKUP(J76,'PADESCE Ccontractuelle'!$A$2:$M$175,6,0)</f>
        <v>CENTRE DE FORMATION AGROPASTORALE ET HALIEUTIQUE DE BEKA HOSSERE</v>
      </c>
      <c r="D76" s="16" t="str">
        <f>+INDEX(Beneficiaires!$A$2:$A$500,MATCH(Prestations!E76,Beneficiaires!$B$2:$B$500,0))</f>
        <v>BEN076</v>
      </c>
      <c r="E76" s="16" t="str">
        <f>+VLOOKUP(J76,'PADESCE Ccontractuelle'!$A$2:$M$175,2,0)</f>
        <v>SCOOPS BOVINS DE BOUMDJERE</v>
      </c>
      <c r="F76" s="16" t="str">
        <f>+INDEX(Formations!$A$2:$A$500,MATCH(Prestations!G76,Formations!$B$2:$B$500,0))</f>
        <v>FOR043</v>
      </c>
      <c r="G76" s="16" t="str">
        <f>+VLOOKUP(J76,'PADESCE Ccontractuelle'!$A$2:$M$175,3,0)</f>
        <v>Management et leadership</v>
      </c>
      <c r="H76" s="16" t="str">
        <f>+INDEX(Formations!$C$2:$C$500,MATCH(Prestations!G76,Formations!$B$2:$B$500,0))</f>
        <v>FORH043</v>
      </c>
      <c r="I76" s="16" t="str">
        <f>+INDEX(Formations!$D$2:$D$500,MATCH(Prestations!G76,Formations!$B$2:$B$500,0))</f>
        <v>Management et leadership</v>
      </c>
      <c r="J76" s="21">
        <v>75</v>
      </c>
      <c r="K76" s="19">
        <f>+VLOOKUP(J76,'PADESCE Ccontractuelle'!$A$2:$M$175,8,0)</f>
        <v>395080</v>
      </c>
      <c r="L76" s="19">
        <f>+VLOOKUP(J76,'PADESCE Ccontractuelle'!$A$2:$M$175,9,0)</f>
        <v>3160640</v>
      </c>
      <c r="M76" s="19">
        <f>+VLOOKUP(J76,'PADESCE Ccontractuelle'!$A$2:$M$175,10,0)</f>
        <v>355572</v>
      </c>
      <c r="N76" s="19">
        <f>+VLOOKUP(J76,'PADESCE Ccontractuelle'!$A$2:$M$175,11,0)</f>
        <v>2844576</v>
      </c>
      <c r="O76" s="19">
        <f>+VLOOKUP(J76,'PADESCE Ccontractuelle'!$A$2:$M$175,13,0)</f>
        <v>3</v>
      </c>
      <c r="P76" s="19">
        <f>+VLOOKUP(J76,'PADESCE Ccontractuelle'!$A$2:$M$175,4,0)</f>
        <v>8</v>
      </c>
      <c r="Q76" s="19">
        <f>+IF(VLOOKUP(J76,'PADESCE Ccontractuelle'!$A$2:$M$175,5,0)=0,"NON DETERMINE",VLOOKUP(J76,'PADESCE Ccontractuelle'!$A$2:$M$175,5,0))</f>
        <v>4</v>
      </c>
      <c r="R76" s="19" t="str">
        <f>IF(OR(COUNTIF(Classes!$C$2:$C$1000, C76)="N", COUNTIF(Classes!$C$2:$C$1000, C76)=0), "Non démarré", IF(AND(COUNTIFS(Classes!$C$2:$C$1000, C76, Classes!$H$2:$H$1000, "&lt;&gt;T")=0, SUMIFS(Classes!$F$2:$F$1000, Classes!$C$2:$C$1000, C76, Classes!$D$2:$D$1000, E76)&gt;=P76), "Terminée", "En cours"))</f>
        <v>Non démarré</v>
      </c>
    </row>
    <row r="77" spans="1:18" ht="87" x14ac:dyDescent="0.35">
      <c r="A77" s="16" t="str">
        <f>IF(C77&lt;&gt;"","PRESTA"&amp;TEXT(COUNTA($C$2:C77),"000"),"")</f>
        <v>PRESTA076</v>
      </c>
      <c r="B77" s="16" t="str">
        <f>+INDEX(Prestataires!$A$2:$A$192,MATCH(C77,Prestataires!$B$2:$B$192,0))</f>
        <v>PREST001</v>
      </c>
      <c r="C77" s="16" t="str">
        <f>+VLOOKUP(J77,'PADESCE Ccontractuelle'!$A$2:$M$175,6,0)</f>
        <v>AMIFO CIG</v>
      </c>
      <c r="D77" s="16" t="str">
        <f>+INDEX(Beneficiaires!$A$2:$A$500,MATCH(Prestations!E77,Beneficiaires!$B$2:$B$500,0))</f>
        <v>BEN002</v>
      </c>
      <c r="E77" s="16" t="str">
        <f>+VLOOKUP(J77,'PADESCE Ccontractuelle'!$A$2:$M$175,2,0)</f>
        <v>WESTERN BAKOSSI LIVESTOCK AND ENVIRONMENTAL PRESERVATION CO-OPERATIVE SOCIETY (WEBALEPCO)</v>
      </c>
      <c r="F77" s="16" t="str">
        <f>+INDEX(Formations!$A$2:$A$500,MATCH(Prestations!G77,Formations!$B$2:$B$500,0))</f>
        <v>FOR143</v>
      </c>
      <c r="G77" s="16" t="str">
        <f>+VLOOKUP(J77,'PADESCE Ccontractuelle'!$A$2:$M$175,3,0)</f>
        <v>Management of cooperatives</v>
      </c>
      <c r="H77" s="16" t="str">
        <f>+INDEX(Formations!$C$2:$C$500,MATCH(Prestations!G77,Formations!$B$2:$B$500,0))</f>
        <v>FORH143</v>
      </c>
      <c r="I77" s="16" t="str">
        <f>+INDEX(Formations!$D$2:$D$500,MATCH(Prestations!G77,Formations!$B$2:$B$500,0))</f>
        <v>Management et leadership</v>
      </c>
      <c r="J77" s="21">
        <v>76</v>
      </c>
      <c r="K77" s="19">
        <f>+VLOOKUP(J77,'PADESCE Ccontractuelle'!$A$2:$M$175,8,0)</f>
        <v>426620</v>
      </c>
      <c r="L77" s="19">
        <f>+VLOOKUP(J77,'PADESCE Ccontractuelle'!$A$2:$M$175,9,0)</f>
        <v>6399300</v>
      </c>
      <c r="M77" s="19">
        <f>+VLOOKUP(J77,'PADESCE Ccontractuelle'!$A$2:$M$175,10,0)</f>
        <v>383958</v>
      </c>
      <c r="N77" s="19">
        <f>+VLOOKUP(J77,'PADESCE Ccontractuelle'!$A$2:$M$175,11,0)</f>
        <v>5759370</v>
      </c>
      <c r="O77" s="19">
        <f>+VLOOKUP(J77,'PADESCE Ccontractuelle'!$A$2:$M$175,13,0)</f>
        <v>3</v>
      </c>
      <c r="P77" s="19">
        <f>+VLOOKUP(J77,'PADESCE Ccontractuelle'!$A$2:$M$175,4,0)</f>
        <v>15</v>
      </c>
      <c r="Q77" s="19">
        <f>+IF(VLOOKUP(J77,'PADESCE Ccontractuelle'!$A$2:$M$175,5,0)=0,"NON DETERMINE",VLOOKUP(J77,'PADESCE Ccontractuelle'!$A$2:$M$175,5,0))</f>
        <v>6</v>
      </c>
      <c r="R77" s="19" t="str">
        <f>IF(OR(COUNTIF(Classes!$C$2:$C$1000, C77)="N", COUNTIF(Classes!$C$2:$C$1000, C77)=0), "Non démarré", IF(AND(COUNTIFS(Classes!$C$2:$C$1000, C77, Classes!$H$2:$H$1000, "&lt;&gt;T")=0, SUMIFS(Classes!$F$2:$F$1000, Classes!$C$2:$C$1000, C77, Classes!$D$2:$D$1000, E77)&gt;=P77), "Terminée", "En cours"))</f>
        <v>En cours</v>
      </c>
    </row>
    <row r="78" spans="1:18" ht="58" x14ac:dyDescent="0.35">
      <c r="A78" s="16" t="str">
        <f>IF(C78&lt;&gt;"","PRESTA"&amp;TEXT(COUNTA($C$2:C78),"000"),"")</f>
        <v>PRESTA077</v>
      </c>
      <c r="B78" s="16" t="str">
        <f>+INDEX(Prestataires!$A$2:$A$192,MATCH(C78,Prestataires!$B$2:$B$192,0))</f>
        <v>PREST059</v>
      </c>
      <c r="C78" s="16" t="str">
        <f>+VLOOKUP(J78,'PADESCE Ccontractuelle'!$A$2:$M$175,6,0)</f>
        <v>GIC DES FEMMES TRANSFORMATRICES DES PRODUITS ALIMENTAIRES (GIC FETPA-SAWA)</v>
      </c>
      <c r="D78" s="16" t="str">
        <f>+INDEX(Beneficiaires!$A$2:$A$500,MATCH(Prestations!E78,Beneficiaires!$B$2:$B$500,0))</f>
        <v>BEN113</v>
      </c>
      <c r="E78" s="16" t="str">
        <f>+VLOOKUP(J78,'PADESCE Ccontractuelle'!$A$2:$M$175,2,0)</f>
        <v>ACTION POUR LE DEVELOPPEMENT DURABLE EN AFRIQUE</v>
      </c>
      <c r="F78" s="16" t="str">
        <f>+INDEX(Formations!$A$2:$A$500,MATCH(Prestations!G78,Formations!$B$2:$B$500,0))</f>
        <v>FOR092</v>
      </c>
      <c r="G78" s="16" t="str">
        <f>+VLOOKUP(J78,'PADESCE Ccontractuelle'!$A$2:$M$175,3,0)</f>
        <v>Marketing</v>
      </c>
      <c r="H78" s="16" t="str">
        <f>+INDEX(Formations!$C$2:$C$500,MATCH(Prestations!G78,Formations!$B$2:$B$500,0))</f>
        <v>FORH092</v>
      </c>
      <c r="I78" s="16" t="str">
        <f>+INDEX(Formations!$D$2:$D$500,MATCH(Prestations!G78,Formations!$B$2:$B$500,0))</f>
        <v>Marketing, data &amp; business intelligence</v>
      </c>
      <c r="J78" s="21">
        <v>77</v>
      </c>
      <c r="K78" s="19">
        <f>+VLOOKUP(J78,'PADESCE Ccontractuelle'!$A$2:$M$175,8,0)</f>
        <v>395080</v>
      </c>
      <c r="L78" s="19">
        <f>+VLOOKUP(J78,'PADESCE Ccontractuelle'!$A$2:$M$175,9,0)</f>
        <v>7901600</v>
      </c>
      <c r="M78" s="19">
        <f>+VLOOKUP(J78,'PADESCE Ccontractuelle'!$A$2:$M$175,10,0)</f>
        <v>355572</v>
      </c>
      <c r="N78" s="19">
        <f>+VLOOKUP(J78,'PADESCE Ccontractuelle'!$A$2:$M$175,11,0)</f>
        <v>7111440</v>
      </c>
      <c r="O78" s="19">
        <f>+VLOOKUP(J78,'PADESCE Ccontractuelle'!$A$2:$M$175,13,0)</f>
        <v>3</v>
      </c>
      <c r="P78" s="19">
        <f>+VLOOKUP(J78,'PADESCE Ccontractuelle'!$A$2:$M$175,4,0)</f>
        <v>20</v>
      </c>
      <c r="Q78" s="19">
        <f>+IF(VLOOKUP(J78,'PADESCE Ccontractuelle'!$A$2:$M$175,5,0)=0,"NON DETERMINE",VLOOKUP(J78,'PADESCE Ccontractuelle'!$A$2:$M$175,5,0))</f>
        <v>8</v>
      </c>
      <c r="R78" s="19" t="str">
        <f>IF(OR(COUNTIF(Classes!$C$2:$C$1000, C78)="N", COUNTIF(Classes!$C$2:$C$1000, C78)=0), "Non démarré", IF(AND(COUNTIFS(Classes!$C$2:$C$1000, C78, Classes!$H$2:$H$1000, "&lt;&gt;T")=0, SUMIFS(Classes!$F$2:$F$1000, Classes!$C$2:$C$1000, C78, Classes!$D$2:$D$1000, E78)&gt;=P78), "Terminée", "En cours"))</f>
        <v>Non démarré</v>
      </c>
    </row>
    <row r="79" spans="1:18" ht="72.5" x14ac:dyDescent="0.35">
      <c r="A79" s="16" t="str">
        <f>IF(C79&lt;&gt;"","PRESTA"&amp;TEXT(COUNTA($C$2:C79),"000"),"")</f>
        <v>PRESTA078</v>
      </c>
      <c r="B79" s="16" t="str">
        <f>+INDEX(Prestataires!$A$2:$A$192,MATCH(C79,Prestataires!$B$2:$B$192,0))</f>
        <v>PREST077</v>
      </c>
      <c r="C79" s="16" t="str">
        <f>+VLOOKUP(J79,'PADESCE Ccontractuelle'!$A$2:$M$175,6,0)</f>
        <v>D'FARMERS VENTURES LTD</v>
      </c>
      <c r="D79" s="16" t="str">
        <f>+INDEX(Beneficiaires!$A$2:$A$500,MATCH(Prestations!E79,Beneficiaires!$B$2:$B$500,0))</f>
        <v>BEN153</v>
      </c>
      <c r="E79" s="16" t="str">
        <f>+VLOOKUP(J79,'PADESCE Ccontractuelle'!$A$2:$M$175,2,0)</f>
        <v>FOBEN AGRO</v>
      </c>
      <c r="F79" s="16" t="str">
        <f>+INDEX(Formations!$A$2:$A$500,MATCH(Prestations!G79,Formations!$B$2:$B$500,0))</f>
        <v>FOR140</v>
      </c>
      <c r="G79" s="16" t="str">
        <f>+VLOOKUP(J79,'PADESCE Ccontractuelle'!$A$2:$M$175,3,0)</f>
        <v>Marketing of plantain flour/wine and fibre</v>
      </c>
      <c r="H79" s="16" t="str">
        <f>+INDEX(Formations!$C$2:$C$500,MATCH(Prestations!G79,Formations!$B$2:$B$500,0))</f>
        <v>FORH140</v>
      </c>
      <c r="I79" s="16" t="str">
        <f>+INDEX(Formations!$D$2:$D$500,MATCH(Prestations!G79,Formations!$B$2:$B$500,0))</f>
        <v>Multiplication et valorisation du bananier plantain</v>
      </c>
      <c r="J79" s="21">
        <v>78</v>
      </c>
      <c r="K79" s="19">
        <f>+VLOOKUP(J79,'PADESCE Ccontractuelle'!$A$2:$M$175,8,0)</f>
        <v>395080</v>
      </c>
      <c r="L79" s="19">
        <f>+VLOOKUP(J79,'PADESCE Ccontractuelle'!$A$2:$M$175,9,0)</f>
        <v>2370480</v>
      </c>
      <c r="M79" s="19">
        <f>+VLOOKUP(J79,'PADESCE Ccontractuelle'!$A$2:$M$175,10,0)</f>
        <v>355572</v>
      </c>
      <c r="N79" s="19">
        <f>+VLOOKUP(J79,'PADESCE Ccontractuelle'!$A$2:$M$175,11,0)</f>
        <v>2133432</v>
      </c>
      <c r="O79" s="19">
        <f>+VLOOKUP(J79,'PADESCE Ccontractuelle'!$A$2:$M$175,13,0)</f>
        <v>3</v>
      </c>
      <c r="P79" s="19">
        <f>+VLOOKUP(J79,'PADESCE Ccontractuelle'!$A$2:$M$175,4,0)</f>
        <v>6</v>
      </c>
      <c r="Q79" s="19">
        <f>+IF(VLOOKUP(J79,'PADESCE Ccontractuelle'!$A$2:$M$175,5,0)=0,"NON DETERMINE",VLOOKUP(J79,'PADESCE Ccontractuelle'!$A$2:$M$175,5,0))</f>
        <v>3</v>
      </c>
      <c r="R79" s="19" t="str">
        <f>IF(OR(COUNTIF(Classes!$C$2:$C$1000, C79)="N", COUNTIF(Classes!$C$2:$C$1000, C79)=0), "Non démarré", IF(AND(COUNTIFS(Classes!$C$2:$C$1000, C79, Classes!$H$2:$H$1000, "&lt;&gt;T")=0, SUMIFS(Classes!$F$2:$F$1000, Classes!$C$2:$C$1000, C79, Classes!$D$2:$D$1000, E79)&gt;=P79), "Terminée", "En cours"))</f>
        <v>Non démarré</v>
      </c>
    </row>
    <row r="80" spans="1:18" ht="72.5" x14ac:dyDescent="0.35">
      <c r="A80" s="16" t="str">
        <f>IF(C80&lt;&gt;"","PRESTA"&amp;TEXT(COUNTA($C$2:C80),"000"),"")</f>
        <v>PRESTA079</v>
      </c>
      <c r="B80" s="16" t="str">
        <f>+INDEX(Prestataires!$A$2:$A$192,MATCH(C80,Prestataires!$B$2:$B$192,0))</f>
        <v>PREST074</v>
      </c>
      <c r="C80" s="16" t="str">
        <f>+VLOOKUP(J80,'PADESCE Ccontractuelle'!$A$2:$M$175,6,0)</f>
        <v>UPECA</v>
      </c>
      <c r="D80" s="16" t="str">
        <f>+INDEX(Beneficiaires!$A$2:$A$500,MATCH(Prestations!E80,Beneficiaires!$B$2:$B$500,0))</f>
        <v>BEN144</v>
      </c>
      <c r="E80" s="16" t="str">
        <f>+VLOOKUP(J80,'PADESCE Ccontractuelle'!$A$2:$M$175,2,0)</f>
        <v>MENTI FAMILY MEETING "MENTIFAM GIC"</v>
      </c>
      <c r="F80" s="16" t="str">
        <f>+INDEX(Formations!$A$2:$A$500,MATCH(Prestations!G80,Formations!$B$2:$B$500,0))</f>
        <v>FOR131</v>
      </c>
      <c r="G80" s="16" t="str">
        <f>+VLOOKUP(J80,'PADESCE Ccontractuelle'!$A$2:$M$175,3,0)</f>
        <v>Marketing of powder, tablets, liquid soap and palm kennel cake (animal feed)</v>
      </c>
      <c r="H80" s="16" t="str">
        <f>+INDEX(Formations!$C$2:$C$500,MATCH(Prestations!G80,Formations!$B$2:$B$500,0))</f>
        <v>FORH131</v>
      </c>
      <c r="I80" s="16" t="str">
        <f>+INDEX(Formations!$D$2:$D$500,MATCH(Prestations!G80,Formations!$B$2:$B$500,0))</f>
        <v>Marketing, data &amp; business intelligence</v>
      </c>
      <c r="J80" s="21">
        <v>79</v>
      </c>
      <c r="K80" s="19">
        <f>+VLOOKUP(J80,'PADESCE Ccontractuelle'!$A$2:$M$175,8,0)</f>
        <v>395080</v>
      </c>
      <c r="L80" s="19">
        <f>+VLOOKUP(J80,'PADESCE Ccontractuelle'!$A$2:$M$175,9,0)</f>
        <v>8296680</v>
      </c>
      <c r="M80" s="19">
        <f>+VLOOKUP(J80,'PADESCE Ccontractuelle'!$A$2:$M$175,10,0)</f>
        <v>355572</v>
      </c>
      <c r="N80" s="19">
        <f>+VLOOKUP(J80,'PADESCE Ccontractuelle'!$A$2:$M$175,11,0)</f>
        <v>7467012</v>
      </c>
      <c r="O80" s="19">
        <f>+VLOOKUP(J80,'PADESCE Ccontractuelle'!$A$2:$M$175,13,0)</f>
        <v>3</v>
      </c>
      <c r="P80" s="19">
        <f>+VLOOKUP(J80,'PADESCE Ccontractuelle'!$A$2:$M$175,4,0)</f>
        <v>21</v>
      </c>
      <c r="Q80" s="19">
        <f>+IF(VLOOKUP(J80,'PADESCE Ccontractuelle'!$A$2:$M$175,5,0)=0,"NON DETERMINE",VLOOKUP(J80,'PADESCE Ccontractuelle'!$A$2:$M$175,5,0))</f>
        <v>9</v>
      </c>
      <c r="R80" s="19" t="str">
        <f>IF(OR(COUNTIF(Classes!$C$2:$C$1000, C80)="N", COUNTIF(Classes!$C$2:$C$1000, C80)=0), "Non démarré", IF(AND(COUNTIFS(Classes!$C$2:$C$1000, C80, Classes!$H$2:$H$1000, "&lt;&gt;T")=0, SUMIFS(Classes!$F$2:$F$1000, Classes!$C$2:$C$1000, C80, Classes!$D$2:$D$1000, E80)&gt;=P80), "Terminée", "En cours"))</f>
        <v>Non démarré</v>
      </c>
    </row>
    <row r="81" spans="1:18" ht="116" x14ac:dyDescent="0.35">
      <c r="A81" s="16" t="str">
        <f>IF(C81&lt;&gt;"","PRESTA"&amp;TEXT(COUNTA($C$2:C81),"000"),"")</f>
        <v>PRESTA080</v>
      </c>
      <c r="B81" s="16" t="e">
        <f>+INDEX(Prestataires!$A$2:$A$192,MATCH(C81,Prestataires!$B$2:$B$192,0))</f>
        <v>#N/A</v>
      </c>
      <c r="C81" s="16" t="str">
        <f>+VLOOKUP(J81,'PADESCE Ccontractuelle'!$A$2:$M$175,6,0)</f>
        <v>CFP-IFP 2IPT</v>
      </c>
      <c r="D81" s="16" t="str">
        <f>+INDEX(Beneficiaires!$A$2:$A$500,MATCH(Prestations!E81,Beneficiaires!$B$2:$B$500,0))</f>
        <v>BEN074</v>
      </c>
      <c r="E81" s="16" t="str">
        <f>+VLOOKUP(J81,'PADESCE Ccontractuelle'!$A$2:$M$175,2,0)</f>
        <v>COOP-CA MIEL ANNOUR</v>
      </c>
      <c r="F81" s="16" t="str">
        <f>+INDEX(Formations!$A$2:$A$500,MATCH(Prestations!G81,Formations!$B$2:$B$500,0))</f>
        <v>FOR042</v>
      </c>
      <c r="G81" s="16" t="str">
        <f>+VLOOKUP(J81,'PADESCE Ccontractuelle'!$A$2:$M$175,3,0)</f>
        <v>Mise en place d'un plan de formation durable dans la production des autres produits de ruche en dehors du miel (gélée royale, propolis, cire etc.)</v>
      </c>
      <c r="H81" s="16" t="str">
        <f>+INDEX(Formations!$C$2:$C$500,MATCH(Prestations!G81,Formations!$B$2:$B$500,0))</f>
        <v>FORH042</v>
      </c>
      <c r="I81" s="16" t="str">
        <f>+INDEX(Formations!$D$2:$D$500,MATCH(Prestations!G81,Formations!$B$2:$B$500,0))</f>
        <v>Apiculture et produits de la ruche</v>
      </c>
      <c r="J81" s="21">
        <v>80</v>
      </c>
      <c r="K81" s="19">
        <f>+VLOOKUP(J81,'PADESCE Ccontractuelle'!$A$2:$M$175,8,0)</f>
        <v>395080</v>
      </c>
      <c r="L81" s="19">
        <f>+VLOOKUP(J81,'PADESCE Ccontractuelle'!$A$2:$M$175,9,0)</f>
        <v>11852400</v>
      </c>
      <c r="M81" s="19">
        <f>+VLOOKUP(J81,'PADESCE Ccontractuelle'!$A$2:$M$175,10,0)</f>
        <v>355572</v>
      </c>
      <c r="N81" s="19">
        <f>+VLOOKUP(J81,'PADESCE Ccontractuelle'!$A$2:$M$175,11,0)</f>
        <v>10667160</v>
      </c>
      <c r="O81" s="19">
        <f>+VLOOKUP(J81,'PADESCE Ccontractuelle'!$A$2:$M$175,13,0)</f>
        <v>3</v>
      </c>
      <c r="P81" s="19">
        <f>+VLOOKUP(J81,'PADESCE Ccontractuelle'!$A$2:$M$175,4,0)</f>
        <v>30</v>
      </c>
      <c r="Q81" s="19">
        <f>+IF(VLOOKUP(J81,'PADESCE Ccontractuelle'!$A$2:$M$175,5,0)=0,"NON DETERMINE",VLOOKUP(J81,'PADESCE Ccontractuelle'!$A$2:$M$175,5,0))</f>
        <v>10</v>
      </c>
      <c r="R81" s="19" t="str">
        <f>IF(OR(COUNTIF(Classes!$C$2:$C$1000, C81)="N", COUNTIF(Classes!$C$2:$C$1000, C81)=0), "Non démarré", IF(AND(COUNTIFS(Classes!$C$2:$C$1000, C81, Classes!$H$2:$H$1000, "&lt;&gt;T")=0, SUMIFS(Classes!$F$2:$F$1000, Classes!$C$2:$C$1000, C81, Classes!$D$2:$D$1000, E81)&gt;=P81), "Terminée", "En cours"))</f>
        <v>Non démarré</v>
      </c>
    </row>
    <row r="82" spans="1:18" ht="159.5" x14ac:dyDescent="0.35">
      <c r="A82" s="16" t="str">
        <f>IF(C82&lt;&gt;"","PRESTA"&amp;TEXT(COUNTA($C$2:C82),"000"),"")</f>
        <v>PRESTA081</v>
      </c>
      <c r="B82" s="16" t="str">
        <f>+INDEX(Prestataires!$A$2:$A$192,MATCH(C82,Prestataires!$B$2:$B$192,0))</f>
        <v>PREST008</v>
      </c>
      <c r="C82" s="16" t="str">
        <f>+VLOOKUP(J82,'PADESCE Ccontractuelle'!$A$2:$M$175,6,0)</f>
        <v>MUCOTECH SARL</v>
      </c>
      <c r="D82" s="16" t="str">
        <f>+INDEX(Beneficiaires!$A$2:$A$500,MATCH(Prestations!E82,Beneficiaires!$B$2:$B$500,0))</f>
        <v>BEN022</v>
      </c>
      <c r="E82" s="16" t="str">
        <f>+VLOOKUP(J82,'PADESCE Ccontractuelle'!$A$2:$M$175,2,0)</f>
        <v>OMEGA MINNING</v>
      </c>
      <c r="F82" s="16" t="str">
        <f>+INDEX(Formations!$A$2:$A$500,MATCH(Prestations!G82,Formations!$B$2:$B$500,0))</f>
        <v>FOR011</v>
      </c>
      <c r="G82" s="16" t="str">
        <f>+VLOOKUP(J82,'PADESCE Ccontractuelle'!$A$2:$M$175,3,0)</f>
        <v>Montage de dossiers de demande d'agrément, de financement, de rédaction du plan de préservation de l'environnement, sécurité et les premiers secours ; législation minière</v>
      </c>
      <c r="H82" s="16" t="str">
        <f>+INDEX(Formations!$C$2:$C$500,MATCH(Prestations!G82,Formations!$B$2:$B$500,0))</f>
        <v>FORH011</v>
      </c>
      <c r="I82" s="16" t="str">
        <f>+INDEX(Formations!$D$2:$D$500,MATCH(Prestations!G82,Formations!$B$2:$B$500,0))</f>
        <v>Comptabilité, fiscalité et finances</v>
      </c>
      <c r="J82" s="21">
        <v>81</v>
      </c>
      <c r="K82" s="19">
        <f>+VLOOKUP(J82,'PADESCE Ccontractuelle'!$A$2:$M$175,8,0)</f>
        <v>630000</v>
      </c>
      <c r="L82" s="19">
        <f>+VLOOKUP(J82,'PADESCE Ccontractuelle'!$A$2:$M$175,9,0)</f>
        <v>18900000</v>
      </c>
      <c r="M82" s="19">
        <f>+VLOOKUP(J82,'PADESCE Ccontractuelle'!$A$2:$M$175,10,0)</f>
        <v>441000</v>
      </c>
      <c r="N82" s="19">
        <f>+VLOOKUP(J82,'PADESCE Ccontractuelle'!$A$2:$M$175,11,0)</f>
        <v>13230000</v>
      </c>
      <c r="O82" s="19">
        <f>+VLOOKUP(J82,'PADESCE Ccontractuelle'!$A$2:$M$175,13,0)</f>
        <v>2</v>
      </c>
      <c r="P82" s="19">
        <f>+VLOOKUP(J82,'PADESCE Ccontractuelle'!$A$2:$M$175,4,0)</f>
        <v>30</v>
      </c>
      <c r="Q82" s="19" t="str">
        <f>+IF(VLOOKUP(J82,'PADESCE Ccontractuelle'!$A$2:$M$175,5,0)=0,"NON DETERMINE",VLOOKUP(J82,'PADESCE Ccontractuelle'!$A$2:$M$175,5,0))</f>
        <v>NON DETERMINE</v>
      </c>
      <c r="R82" s="19" t="str">
        <f>IF(OR(COUNTIF(Classes!$C$2:$C$1000, C82)="N", COUNTIF(Classes!$C$2:$C$1000, C82)=0), "Non démarré", IF(AND(COUNTIFS(Classes!$C$2:$C$1000, C82, Classes!$H$2:$H$1000, "&lt;&gt;T")=0, SUMIFS(Classes!$F$2:$F$1000, Classes!$C$2:$C$1000, C82, Classes!$D$2:$D$1000, E82)&gt;=P82), "Terminée", "En cours"))</f>
        <v>Non démarré</v>
      </c>
    </row>
    <row r="83" spans="1:18" ht="58" x14ac:dyDescent="0.35">
      <c r="A83" s="16" t="str">
        <f>IF(C83&lt;&gt;"","PRESTA"&amp;TEXT(COUNTA($C$2:C83),"000"),"")</f>
        <v>PRESTA082</v>
      </c>
      <c r="B83" s="16" t="e">
        <f>+INDEX(Prestataires!$A$2:$A$192,MATCH(C83,Prestataires!$B$2:$B$192,0))</f>
        <v>#N/A</v>
      </c>
      <c r="C83" s="16" t="str">
        <f>+VLOOKUP(J83,'PADESCE Ccontractuelle'!$A$2:$M$175,6,0)</f>
        <v>MUCOTECH</v>
      </c>
      <c r="D83" s="16" t="str">
        <f>+INDEX(Beneficiaires!$A$2:$A$500,MATCH(Prestations!E83,Beneficiaires!$B$2:$B$500,0))</f>
        <v>BEN081</v>
      </c>
      <c r="E83" s="16" t="str">
        <f>+VLOOKUP(J83,'PADESCE Ccontractuelle'!$A$2:$M$175,2,0)</f>
        <v>CANAL D’APPUI POUR LE DEVELOPPEMENT LOCAL</v>
      </c>
      <c r="F83" s="16" t="str">
        <f>+INDEX(Formations!$A$2:$A$500,MATCH(Prestations!G83,Formations!$B$2:$B$500,0))</f>
        <v>FOR046</v>
      </c>
      <c r="G83" s="16" t="str">
        <f>+VLOOKUP(J83,'PADESCE Ccontractuelle'!$A$2:$M$175,3,0)</f>
        <v>Montage des projets</v>
      </c>
      <c r="H83" s="16" t="str">
        <f>+INDEX(Formations!$C$2:$C$500,MATCH(Prestations!G83,Formations!$B$2:$B$500,0))</f>
        <v>FORH046</v>
      </c>
      <c r="I83" s="16" t="str">
        <f>+INDEX(Formations!$D$2:$D$500,MATCH(Prestations!G83,Formations!$B$2:$B$500,0))</f>
        <v>Montage de projets et dossiers de financement</v>
      </c>
      <c r="J83" s="21">
        <v>82</v>
      </c>
      <c r="K83" s="19">
        <f>+VLOOKUP(J83,'PADESCE Ccontractuelle'!$A$2:$M$175,8,0)</f>
        <v>328929</v>
      </c>
      <c r="L83" s="19">
        <f>+VLOOKUP(J83,'PADESCE Ccontractuelle'!$A$2:$M$175,9,0)</f>
        <v>16446450</v>
      </c>
      <c r="M83" s="19">
        <f>+VLOOKUP(J83,'PADESCE Ccontractuelle'!$A$2:$M$175,10,0)</f>
        <v>296036.09999999998</v>
      </c>
      <c r="N83" s="19">
        <f>+VLOOKUP(J83,'PADESCE Ccontractuelle'!$A$2:$M$175,11,0)</f>
        <v>14801805</v>
      </c>
      <c r="O83" s="19">
        <f>+VLOOKUP(J83,'PADESCE Ccontractuelle'!$A$2:$M$175,13,0)</f>
        <v>3</v>
      </c>
      <c r="P83" s="19">
        <f>+VLOOKUP(J83,'PADESCE Ccontractuelle'!$A$2:$M$175,4,0)</f>
        <v>50</v>
      </c>
      <c r="Q83" s="19">
        <f>+IF(VLOOKUP(J83,'PADESCE Ccontractuelle'!$A$2:$M$175,5,0)=0,"NON DETERMINE",VLOOKUP(J83,'PADESCE Ccontractuelle'!$A$2:$M$175,5,0))</f>
        <v>20</v>
      </c>
      <c r="R83" s="19" t="str">
        <f>IF(OR(COUNTIF(Classes!$C$2:$C$1000, C83)="N", COUNTIF(Classes!$C$2:$C$1000, C83)=0), "Non démarré", IF(AND(COUNTIFS(Classes!$C$2:$C$1000, C83, Classes!$H$2:$H$1000, "&lt;&gt;T")=0, SUMIFS(Classes!$F$2:$F$1000, Classes!$C$2:$C$1000, C83, Classes!$D$2:$D$1000, E83)&gt;=P83), "Terminée", "En cours"))</f>
        <v>Non démarré</v>
      </c>
    </row>
    <row r="84" spans="1:18" ht="72.5" x14ac:dyDescent="0.35">
      <c r="A84" s="16" t="str">
        <f>IF(C84&lt;&gt;"","PRESTA"&amp;TEXT(COUNTA($C$2:C84),"000"),"")</f>
        <v>PRESTA083</v>
      </c>
      <c r="B84" s="16" t="str">
        <f>+INDEX(Prestataires!$A$2:$A$192,MATCH(C84,Prestataires!$B$2:$B$192,0))</f>
        <v>PREST054</v>
      </c>
      <c r="C84" s="16" t="str">
        <f>+VLOOKUP(J84,'PADESCE Ccontractuelle'!$A$2:$M$175,6,0)</f>
        <v>CFR DE BOUAM</v>
      </c>
      <c r="D84" s="16" t="str">
        <f>+INDEX(Beneficiaires!$A$2:$A$500,MATCH(Prestations!E84,Beneficiaires!$B$2:$B$500,0))</f>
        <v>BEN102</v>
      </c>
      <c r="E84" s="16" t="str">
        <f>+VLOOKUP(J84,'PADESCE Ccontractuelle'!$A$2:$M$175,2,0)</f>
        <v>GIC DES AGRICULTEURS UNIS DE KANDA</v>
      </c>
      <c r="F84" s="16" t="str">
        <f>+INDEX(Formations!$A$2:$A$500,MATCH(Prestations!G84,Formations!$B$2:$B$500,0))</f>
        <v>FOR081</v>
      </c>
      <c r="G84" s="16" t="str">
        <f>+VLOOKUP(J84,'PADESCE Ccontractuelle'!$A$2:$M$175,3,0)</f>
        <v>Multiplication des rejets de banane plantain</v>
      </c>
      <c r="H84" s="16" t="str">
        <f>+INDEX(Formations!$C$2:$C$500,MATCH(Prestations!G84,Formations!$B$2:$B$500,0))</f>
        <v>FORH081</v>
      </c>
      <c r="I84" s="16" t="str">
        <f>+INDEX(Formations!$D$2:$D$500,MATCH(Prestations!G84,Formations!$B$2:$B$500,0))</f>
        <v>Multiplication et valorisation du bananier plantain</v>
      </c>
      <c r="J84" s="21">
        <v>83</v>
      </c>
      <c r="K84" s="19">
        <f>+VLOOKUP(J84,'PADESCE Ccontractuelle'!$A$2:$M$175,8,0)</f>
        <v>395080</v>
      </c>
      <c r="L84" s="19">
        <f>+VLOOKUP(J84,'PADESCE Ccontractuelle'!$A$2:$M$175,9,0)</f>
        <v>3950800</v>
      </c>
      <c r="M84" s="19">
        <f>+VLOOKUP(J84,'PADESCE Ccontractuelle'!$A$2:$M$175,10,0)</f>
        <v>355572</v>
      </c>
      <c r="N84" s="19">
        <f>+VLOOKUP(J84,'PADESCE Ccontractuelle'!$A$2:$M$175,11,0)</f>
        <v>3555720</v>
      </c>
      <c r="O84" s="19">
        <f>+VLOOKUP(J84,'PADESCE Ccontractuelle'!$A$2:$M$175,13,0)</f>
        <v>3</v>
      </c>
      <c r="P84" s="19">
        <f>+VLOOKUP(J84,'PADESCE Ccontractuelle'!$A$2:$M$175,4,0)</f>
        <v>10</v>
      </c>
      <c r="Q84" s="19">
        <f>+IF(VLOOKUP(J84,'PADESCE Ccontractuelle'!$A$2:$M$175,5,0)=0,"NON DETERMINE",VLOOKUP(J84,'PADESCE Ccontractuelle'!$A$2:$M$175,5,0))</f>
        <v>5</v>
      </c>
      <c r="R84" s="19" t="str">
        <f>IF(OR(COUNTIF(Classes!$C$2:$C$1000, C84)="N", COUNTIF(Classes!$C$2:$C$1000, C84)=0), "Non démarré", IF(AND(COUNTIFS(Classes!$C$2:$C$1000, C84, Classes!$H$2:$H$1000, "&lt;&gt;T")=0, SUMIFS(Classes!$F$2:$F$1000, Classes!$C$2:$C$1000, C84, Classes!$D$2:$D$1000, E84)&gt;=P84), "Terminée", "En cours"))</f>
        <v>Non démarré</v>
      </c>
    </row>
    <row r="85" spans="1:18" ht="72.5" x14ac:dyDescent="0.35">
      <c r="A85" s="16" t="str">
        <f>IF(C85&lt;&gt;"","PRESTA"&amp;TEXT(COUNTA($C$2:C85),"000"),"")</f>
        <v>PRESTA084</v>
      </c>
      <c r="B85" s="16" t="str">
        <f>+INDEX(Prestataires!$A$2:$A$192,MATCH(C85,Prestataires!$B$2:$B$192,0))</f>
        <v>PREST050</v>
      </c>
      <c r="C85" s="16" t="str">
        <f>+VLOOKUP(J85,'PADESCE Ccontractuelle'!$A$2:$M$175,6,0)</f>
        <v>EPAB</v>
      </c>
      <c r="D85" s="16" t="str">
        <f>+INDEX(Beneficiaires!$A$2:$A$500,MATCH(Prestations!E85,Beneficiaires!$B$2:$B$500,0))</f>
        <v>BEN004</v>
      </c>
      <c r="E85" s="16" t="str">
        <f>+VLOOKUP(J85,'PADESCE Ccontractuelle'!$A$2:$M$175,2,0)</f>
        <v>CHAMBRE D'AGRICULTURE, DES PÊCHES, DE L'ELEVAGE ET DES FORÊTS DU CAMEROUN (CAPEF)</v>
      </c>
      <c r="F85" s="16" t="str">
        <f>+INDEX(Formations!$A$2:$A$500,MATCH(Prestations!G85,Formations!$B$2:$B$500,0))</f>
        <v>FOR062</v>
      </c>
      <c r="G85" s="16" t="str">
        <f>+VLOOKUP(J85,'PADESCE Ccontractuelle'!$A$2:$M$175,3,0)</f>
        <v>Pêche</v>
      </c>
      <c r="H85" s="16" t="str">
        <f>+INDEX(Formations!$C$2:$C$500,MATCH(Prestations!G85,Formations!$B$2:$B$500,0))</f>
        <v>FORH062</v>
      </c>
      <c r="I85" s="16" t="str">
        <f>+INDEX(Formations!$D$2:$D$500,MATCH(Prestations!G85,Formations!$B$2:$B$500,0))</f>
        <v>Pêche</v>
      </c>
      <c r="J85" s="21">
        <v>84</v>
      </c>
      <c r="K85" s="19">
        <f>+VLOOKUP(J85,'PADESCE Ccontractuelle'!$A$2:$M$175,8,0)</f>
        <v>289346</v>
      </c>
      <c r="L85" s="19">
        <f>+VLOOKUP(J85,'PADESCE Ccontractuelle'!$A$2:$M$175,9,0)</f>
        <v>28934600</v>
      </c>
      <c r="M85" s="19">
        <f>+VLOOKUP(J85,'PADESCE Ccontractuelle'!$A$2:$M$175,10,0)</f>
        <v>260411.4</v>
      </c>
      <c r="N85" s="19">
        <f>+VLOOKUP(J85,'PADESCE Ccontractuelle'!$A$2:$M$175,11,0)</f>
        <v>26041140</v>
      </c>
      <c r="O85" s="19">
        <f>+VLOOKUP(J85,'PADESCE Ccontractuelle'!$A$2:$M$175,13,0)</f>
        <v>3</v>
      </c>
      <c r="P85" s="19">
        <f>+VLOOKUP(J85,'PADESCE Ccontractuelle'!$A$2:$M$175,4,0)</f>
        <v>100</v>
      </c>
      <c r="Q85" s="19">
        <f>+IF(VLOOKUP(J85,'PADESCE Ccontractuelle'!$A$2:$M$175,5,0)=0,"NON DETERMINE",VLOOKUP(J85,'PADESCE Ccontractuelle'!$A$2:$M$175,5,0))</f>
        <v>200</v>
      </c>
      <c r="R85" s="19" t="str">
        <f>IF(OR(COUNTIF(Classes!$C$2:$C$1000, C85)="N", COUNTIF(Classes!$C$2:$C$1000, C85)=0), "Non démarré", IF(AND(COUNTIFS(Classes!$C$2:$C$1000, C85, Classes!$H$2:$H$1000, "&lt;&gt;T")=0, SUMIFS(Classes!$F$2:$F$1000, Classes!$C$2:$C$1000, C85, Classes!$D$2:$D$1000, E85)&gt;=P85), "Terminée", "En cours"))</f>
        <v>Non démarré</v>
      </c>
    </row>
    <row r="86" spans="1:18" ht="43.5" x14ac:dyDescent="0.35">
      <c r="A86" s="16" t="str">
        <f>IF(C86&lt;&gt;"","PRESTA"&amp;TEXT(COUNTA($C$2:C86),"000"),"")</f>
        <v>PRESTA085</v>
      </c>
      <c r="B86" s="16" t="str">
        <f>+INDEX(Prestataires!$A$2:$A$192,MATCH(C86,Prestataires!$B$2:$B$192,0))</f>
        <v>PREST010</v>
      </c>
      <c r="C86" s="16" t="str">
        <f>+VLOOKUP(J86,'PADESCE Ccontractuelle'!$A$2:$M$175,6,0)</f>
        <v>ONG PAARDIC</v>
      </c>
      <c r="D86" s="16" t="str">
        <f>+INDEX(Beneficiaires!$A$2:$A$500,MATCH(Prestations!E86,Beneficiaires!$B$2:$B$500,0))</f>
        <v>BEN025</v>
      </c>
      <c r="E86" s="16" t="str">
        <f>+VLOOKUP(J86,'PADESCE Ccontractuelle'!$A$2:$M$175,2,0)</f>
        <v>GIC DES PRODUCTEURS D'HUILE DE PALME DE MVANGA</v>
      </c>
      <c r="F86" s="16" t="str">
        <f>+INDEX(Formations!$A$2:$A$500,MATCH(Prestations!G86,Formations!$B$2:$B$500,0))</f>
        <v>FOR074</v>
      </c>
      <c r="G86" s="16" t="str">
        <f>+VLOOKUP(J86,'PADESCE Ccontractuelle'!$A$2:$M$175,3,0)</f>
        <v>Pépinierie</v>
      </c>
      <c r="H86" s="16" t="str">
        <f>+INDEX(Formations!$C$2:$C$500,MATCH(Prestations!G86,Formations!$B$2:$B$500,0))</f>
        <v>FORH074</v>
      </c>
      <c r="I86" s="16" t="str">
        <f>+INDEX(Formations!$D$2:$D$500,MATCH(Prestations!G86,Formations!$B$2:$B$500,0))</f>
        <v>Pépinierie</v>
      </c>
      <c r="J86" s="21">
        <v>85</v>
      </c>
      <c r="K86" s="19">
        <f>+VLOOKUP(J86,'PADESCE Ccontractuelle'!$A$2:$M$175,8,0)</f>
        <v>395080</v>
      </c>
      <c r="L86" s="19">
        <f>+VLOOKUP(J86,'PADESCE Ccontractuelle'!$A$2:$M$175,9,0)</f>
        <v>9877000</v>
      </c>
      <c r="M86" s="19">
        <f>+VLOOKUP(J86,'PADESCE Ccontractuelle'!$A$2:$M$175,10,0)</f>
        <v>355572</v>
      </c>
      <c r="N86" s="19">
        <f>+VLOOKUP(J86,'PADESCE Ccontractuelle'!$A$2:$M$175,11,0)</f>
        <v>8889300</v>
      </c>
      <c r="O86" s="19">
        <f>+VLOOKUP(J86,'PADESCE Ccontractuelle'!$A$2:$M$175,13,0)</f>
        <v>3</v>
      </c>
      <c r="P86" s="19">
        <f>+VLOOKUP(J86,'PADESCE Ccontractuelle'!$A$2:$M$175,4,0)</f>
        <v>25</v>
      </c>
      <c r="Q86" s="19">
        <f>+IF(VLOOKUP(J86,'PADESCE Ccontractuelle'!$A$2:$M$175,5,0)=0,"NON DETERMINE",VLOOKUP(J86,'PADESCE Ccontractuelle'!$A$2:$M$175,5,0))</f>
        <v>13</v>
      </c>
      <c r="R86" s="19" t="str">
        <f>IF(OR(COUNTIF(Classes!$C$2:$C$1000, C86)="N", COUNTIF(Classes!$C$2:$C$1000, C86)=0), "Non démarré", IF(AND(COUNTIFS(Classes!$C$2:$C$1000, C86, Classes!$H$2:$H$1000, "&lt;&gt;T")=0, SUMIFS(Classes!$F$2:$F$1000, Classes!$C$2:$C$1000, C86, Classes!$D$2:$D$1000, E86)&gt;=P86), "Terminée", "En cours"))</f>
        <v>Non démarré</v>
      </c>
    </row>
    <row r="87" spans="1:18" ht="87" x14ac:dyDescent="0.35">
      <c r="A87" s="16" t="str">
        <f>IF(C87&lt;&gt;"","PRESTA"&amp;TEXT(COUNTA($C$2:C87),"000"),"")</f>
        <v>PRESTA086</v>
      </c>
      <c r="B87" s="16" t="str">
        <f>+INDEX(Prestataires!$A$2:$A$192,MATCH(C87,Prestataires!$B$2:$B$192,0))</f>
        <v>PREST027</v>
      </c>
      <c r="C87" s="16" t="str">
        <f>+VLOOKUP(J87,'PADESCE Ccontractuelle'!$A$2:$M$175,6,0)</f>
        <v>CAMER INTERIM &amp; RH SARL</v>
      </c>
      <c r="D87" s="16" t="str">
        <f>+INDEX(Beneficiaires!$A$2:$A$500,MATCH(Prestations!E87,Beneficiaires!$B$2:$B$500,0))</f>
        <v>BEN051</v>
      </c>
      <c r="E87" s="16" t="str">
        <f>+VLOOKUP(J87,'PADESCE Ccontractuelle'!$A$2:$M$175,2,0)</f>
        <v>ASSOCIATION DES ENTREPRISES DES ZONES INDUSTRIELLES MAGZI DE DOUALA-EZIMAD</v>
      </c>
      <c r="F87" s="16" t="str">
        <f>+INDEX(Formations!$A$2:$A$500,MATCH(Prestations!G87,Formations!$B$2:$B$500,0))</f>
        <v>FOR018</v>
      </c>
      <c r="G87" s="16" t="str">
        <f>+VLOOKUP(J87,'PADESCE Ccontractuelle'!$A$2:$M$175,3,0)</f>
        <v>Perfectionnement des capacites manageriales (leadership, communication des performance)</v>
      </c>
      <c r="H87" s="16" t="str">
        <f>+INDEX(Formations!$C$2:$C$500,MATCH(Prestations!G87,Formations!$B$2:$B$500,0))</f>
        <v>FORH018</v>
      </c>
      <c r="I87" s="16" t="str">
        <f>+INDEX(Formations!$D$2:$D$500,MATCH(Prestations!G87,Formations!$B$2:$B$500,0))</f>
        <v>Management et leadership</v>
      </c>
      <c r="J87" s="21">
        <v>86</v>
      </c>
      <c r="K87" s="19">
        <f>+VLOOKUP(J87,'PADESCE Ccontractuelle'!$A$2:$M$175,8,0)</f>
        <v>400000</v>
      </c>
      <c r="L87" s="19">
        <f>+VLOOKUP(J87,'PADESCE Ccontractuelle'!$A$2:$M$175,9,0)</f>
        <v>64000000</v>
      </c>
      <c r="M87" s="19">
        <f>+VLOOKUP(J87,'PADESCE Ccontractuelle'!$A$2:$M$175,10,0)</f>
        <v>280000</v>
      </c>
      <c r="N87" s="19">
        <f>+VLOOKUP(J87,'PADESCE Ccontractuelle'!$A$2:$M$175,11,0)</f>
        <v>44800000</v>
      </c>
      <c r="O87" s="19">
        <f>+VLOOKUP(J87,'PADESCE Ccontractuelle'!$A$2:$M$175,13,0)</f>
        <v>2</v>
      </c>
      <c r="P87" s="19">
        <f>+VLOOKUP(J87,'PADESCE Ccontractuelle'!$A$2:$M$175,4,0)</f>
        <v>160</v>
      </c>
      <c r="Q87" s="19" t="str">
        <f>+IF(VLOOKUP(J87,'PADESCE Ccontractuelle'!$A$2:$M$175,5,0)=0,"NON DETERMINE",VLOOKUP(J87,'PADESCE Ccontractuelle'!$A$2:$M$175,5,0))</f>
        <v>NON DETERMINE</v>
      </c>
      <c r="R87" s="19" t="str">
        <f>IF(OR(COUNTIF(Classes!$C$2:$C$1000, C87)="N", COUNTIF(Classes!$C$2:$C$1000, C87)=0), "Non démarré", IF(AND(COUNTIFS(Classes!$C$2:$C$1000, C87, Classes!$H$2:$H$1000, "&lt;&gt;T")=0, SUMIFS(Classes!$F$2:$F$1000, Classes!$C$2:$C$1000, C87, Classes!$D$2:$D$1000, E87)&gt;=P87), "Terminée", "En cours"))</f>
        <v>Non démarré</v>
      </c>
    </row>
    <row r="88" spans="1:18" ht="43.5" x14ac:dyDescent="0.35">
      <c r="A88" s="16" t="str">
        <f>IF(C88&lt;&gt;"","PRESTA"&amp;TEXT(COUNTA($C$2:C88),"000"),"")</f>
        <v>PRESTA087</v>
      </c>
      <c r="B88" s="16" t="str">
        <f>+INDEX(Prestataires!$A$2:$A$192,MATCH(C88,Prestataires!$B$2:$B$192,0))</f>
        <v>PREST053</v>
      </c>
      <c r="C88" s="16" t="str">
        <f>+VLOOKUP(J88,'PADESCE Ccontractuelle'!$A$2:$M$175,6,0)</f>
        <v>AGROFISH Consulting SARL</v>
      </c>
      <c r="D88" s="16" t="str">
        <f>+INDEX(Beneficiaires!$A$2:$A$500,MATCH(Prestations!E88,Beneficiaires!$B$2:$B$500,0))</f>
        <v>BEN093</v>
      </c>
      <c r="E88" s="16" t="str">
        <f>+VLOOKUP(J88,'PADESCE Ccontractuelle'!$A$2:$M$175,2,0)</f>
        <v>GIC AGROPASTORAL DU CAMEROUN (AVANÇONS)</v>
      </c>
      <c r="F88" s="16" t="str">
        <f>+INDEX(Formations!$A$2:$A$500,MATCH(Prestations!G88,Formations!$B$2:$B$500,0))</f>
        <v>FOR076</v>
      </c>
      <c r="G88" s="16" t="str">
        <f>+VLOOKUP(J88,'PADESCE Ccontractuelle'!$A$2:$M$175,3,0)</f>
        <v>Pisciculture</v>
      </c>
      <c r="H88" s="16" t="str">
        <f>+INDEX(Formations!$C$2:$C$500,MATCH(Prestations!G88,Formations!$B$2:$B$500,0))</f>
        <v>FORH076</v>
      </c>
      <c r="I88" s="16" t="str">
        <f>+INDEX(Formations!$D$2:$D$500,MATCH(Prestations!G88,Formations!$B$2:$B$500,0))</f>
        <v>Pisciculture et aquaculture</v>
      </c>
      <c r="J88" s="21">
        <v>87</v>
      </c>
      <c r="K88" s="19">
        <f>+VLOOKUP(J88,'PADESCE Ccontractuelle'!$A$2:$M$175,8,0)</f>
        <v>426620</v>
      </c>
      <c r="L88" s="19">
        <f>+VLOOKUP(J88,'PADESCE Ccontractuelle'!$A$2:$M$175,9,0)</f>
        <v>25597200</v>
      </c>
      <c r="M88" s="19">
        <f>+VLOOKUP(J88,'PADESCE Ccontractuelle'!$A$2:$M$175,10,0)</f>
        <v>383958</v>
      </c>
      <c r="N88" s="19">
        <f>+VLOOKUP(J88,'PADESCE Ccontractuelle'!$A$2:$M$175,11,0)</f>
        <v>23037480</v>
      </c>
      <c r="O88" s="19">
        <f>+VLOOKUP(J88,'PADESCE Ccontractuelle'!$A$2:$M$175,13,0)</f>
        <v>3</v>
      </c>
      <c r="P88" s="19">
        <f>+VLOOKUP(J88,'PADESCE Ccontractuelle'!$A$2:$M$175,4,0)</f>
        <v>60</v>
      </c>
      <c r="Q88" s="19">
        <f>+IF(VLOOKUP(J88,'PADESCE Ccontractuelle'!$A$2:$M$175,5,0)=0,"NON DETERMINE",VLOOKUP(J88,'PADESCE Ccontractuelle'!$A$2:$M$175,5,0))</f>
        <v>15</v>
      </c>
      <c r="R88" s="19" t="str">
        <f>IF(OR(COUNTIF(Classes!$C$2:$C$1000, C88)="N", COUNTIF(Classes!$C$2:$C$1000, C88)=0), "Non démarré", IF(AND(COUNTIFS(Classes!$C$2:$C$1000, C88, Classes!$H$2:$H$1000, "&lt;&gt;T")=0, SUMIFS(Classes!$F$2:$F$1000, Classes!$C$2:$C$1000, C88, Classes!$D$2:$D$1000, E88)&gt;=P88), "Terminée", "En cours"))</f>
        <v>Non démarré</v>
      </c>
    </row>
    <row r="89" spans="1:18" ht="43.5" x14ac:dyDescent="0.35">
      <c r="A89" s="16" t="str">
        <f>IF(C89&lt;&gt;"","PRESTA"&amp;TEXT(COUNTA($C$2:C89),"000"),"")</f>
        <v>PRESTA088</v>
      </c>
      <c r="B89" s="16" t="str">
        <f>+INDEX(Prestataires!$A$2:$A$192,MATCH(C89,Prestataires!$B$2:$B$192,0))</f>
        <v>PREST054</v>
      </c>
      <c r="C89" s="16" t="str">
        <f>+VLOOKUP(J89,'PADESCE Ccontractuelle'!$A$2:$M$175,6,0)</f>
        <v>CFR DE BOUAM</v>
      </c>
      <c r="D89" s="16" t="str">
        <f>+INDEX(Beneficiaires!$A$2:$A$500,MATCH(Prestations!E89,Beneficiaires!$B$2:$B$500,0))</f>
        <v>BEN096</v>
      </c>
      <c r="E89" s="16" t="str">
        <f>+VLOOKUP(J89,'PADESCE Ccontractuelle'!$A$2:$M$175,2,0)</f>
        <v>GIC BOO'GUOM</v>
      </c>
      <c r="F89" s="16" t="str">
        <f>+INDEX(Formations!$A$2:$A$500,MATCH(Prestations!G89,Formations!$B$2:$B$500,0))</f>
        <v>FOR076</v>
      </c>
      <c r="G89" s="16" t="str">
        <f>+VLOOKUP(J89,'PADESCE Ccontractuelle'!$A$2:$M$175,3,0)</f>
        <v>Pisciculture</v>
      </c>
      <c r="H89" s="16" t="str">
        <f>+INDEX(Formations!$C$2:$C$500,MATCH(Prestations!G89,Formations!$B$2:$B$500,0))</f>
        <v>FORH076</v>
      </c>
      <c r="I89" s="16" t="str">
        <f>+INDEX(Formations!$D$2:$D$500,MATCH(Prestations!G89,Formations!$B$2:$B$500,0))</f>
        <v>Pisciculture et aquaculture</v>
      </c>
      <c r="J89" s="21">
        <v>88</v>
      </c>
      <c r="K89" s="19">
        <f>+VLOOKUP(J89,'PADESCE Ccontractuelle'!$A$2:$M$175,8,0)</f>
        <v>329877.69</v>
      </c>
      <c r="L89" s="19">
        <f>+VLOOKUP(J89,'PADESCE Ccontractuelle'!$A$2:$M$175,9,0)</f>
        <v>7257309.1799999997</v>
      </c>
      <c r="M89" s="19">
        <f>+VLOOKUP(J89,'PADESCE Ccontractuelle'!$A$2:$M$175,10,0)</f>
        <v>296889.92099999997</v>
      </c>
      <c r="N89" s="19">
        <f>+VLOOKUP(J89,'PADESCE Ccontractuelle'!$A$2:$M$175,11,0)</f>
        <v>6531578.262000001</v>
      </c>
      <c r="O89" s="19">
        <f>+VLOOKUP(J89,'PADESCE Ccontractuelle'!$A$2:$M$175,13,0)</f>
        <v>3</v>
      </c>
      <c r="P89" s="19">
        <f>+VLOOKUP(J89,'PADESCE Ccontractuelle'!$A$2:$M$175,4,0)</f>
        <v>22</v>
      </c>
      <c r="Q89" s="19">
        <f>+IF(VLOOKUP(J89,'PADESCE Ccontractuelle'!$A$2:$M$175,5,0)=0,"NON DETERMINE",VLOOKUP(J89,'PADESCE Ccontractuelle'!$A$2:$M$175,5,0))</f>
        <v>7</v>
      </c>
      <c r="R89" s="19" t="str">
        <f>IF(OR(COUNTIF(Classes!$C$2:$C$1000, C89)="N", COUNTIF(Classes!$C$2:$C$1000, C89)=0), "Non démarré", IF(AND(COUNTIFS(Classes!$C$2:$C$1000, C89, Classes!$H$2:$H$1000, "&lt;&gt;T")=0, SUMIFS(Classes!$F$2:$F$1000, Classes!$C$2:$C$1000, C89, Classes!$D$2:$D$1000, E89)&gt;=P89), "Terminée", "En cours"))</f>
        <v>Non démarré</v>
      </c>
    </row>
    <row r="90" spans="1:18" ht="43.5" x14ac:dyDescent="0.35">
      <c r="A90" s="16" t="str">
        <f>IF(C90&lt;&gt;"","PRESTA"&amp;TEXT(COUNTA($C$2:C90),"000"),"")</f>
        <v>PRESTA089</v>
      </c>
      <c r="B90" s="16" t="str">
        <f>+INDEX(Prestataires!$A$2:$A$192,MATCH(C90,Prestataires!$B$2:$B$192,0))</f>
        <v>PREST053</v>
      </c>
      <c r="C90" s="16" t="str">
        <f>+VLOOKUP(J90,'PADESCE Ccontractuelle'!$A$2:$M$175,6,0)</f>
        <v>AGROFISH CONSULTING SARL</v>
      </c>
      <c r="D90" s="16" t="str">
        <f>+INDEX(Beneficiaires!$A$2:$A$500,MATCH(Prestations!E90,Beneficiaires!$B$2:$B$500,0))</f>
        <v>BEN099</v>
      </c>
      <c r="E90" s="16" t="str">
        <f>+VLOOKUP(J90,'PADESCE Ccontractuelle'!$A$2:$M$175,2,0)</f>
        <v>GIC MEBOUGBANE DE BERTOUA</v>
      </c>
      <c r="F90" s="16" t="str">
        <f>+INDEX(Formations!$A$2:$A$500,MATCH(Prestations!G90,Formations!$B$2:$B$500,0))</f>
        <v>FOR076</v>
      </c>
      <c r="G90" s="16" t="str">
        <f>+VLOOKUP(J90,'PADESCE Ccontractuelle'!$A$2:$M$175,3,0)</f>
        <v>Pisciculture</v>
      </c>
      <c r="H90" s="16" t="str">
        <f>+INDEX(Formations!$C$2:$C$500,MATCH(Prestations!G90,Formations!$B$2:$B$500,0))</f>
        <v>FORH076</v>
      </c>
      <c r="I90" s="16" t="str">
        <f>+INDEX(Formations!$D$2:$D$500,MATCH(Prestations!G90,Formations!$B$2:$B$500,0))</f>
        <v>Pisciculture et aquaculture</v>
      </c>
      <c r="J90" s="21">
        <v>89</v>
      </c>
      <c r="K90" s="19">
        <f>+VLOOKUP(J90,'PADESCE Ccontractuelle'!$A$2:$M$175,8,0)</f>
        <v>395080</v>
      </c>
      <c r="L90" s="19">
        <f>+VLOOKUP(J90,'PADESCE Ccontractuelle'!$A$2:$M$175,9,0)</f>
        <v>23704800</v>
      </c>
      <c r="M90" s="19">
        <f>+VLOOKUP(J90,'PADESCE Ccontractuelle'!$A$2:$M$175,10,0)</f>
        <v>355572</v>
      </c>
      <c r="N90" s="19">
        <f>+VLOOKUP(J90,'PADESCE Ccontractuelle'!$A$2:$M$175,11,0)</f>
        <v>21334320</v>
      </c>
      <c r="O90" s="19">
        <f>+VLOOKUP(J90,'PADESCE Ccontractuelle'!$A$2:$M$175,13,0)</f>
        <v>3</v>
      </c>
      <c r="P90" s="19">
        <f>+VLOOKUP(J90,'PADESCE Ccontractuelle'!$A$2:$M$175,4,0)</f>
        <v>60</v>
      </c>
      <c r="Q90" s="19">
        <f>+IF(VLOOKUP(J90,'PADESCE Ccontractuelle'!$A$2:$M$175,5,0)=0,"NON DETERMINE",VLOOKUP(J90,'PADESCE Ccontractuelle'!$A$2:$M$175,5,0))</f>
        <v>30</v>
      </c>
      <c r="R90" s="19" t="str">
        <f>IF(OR(COUNTIF(Classes!$C$2:$C$1000, C90)="N", COUNTIF(Classes!$C$2:$C$1000, C90)=0), "Non démarré", IF(AND(COUNTIFS(Classes!$C$2:$C$1000, C90, Classes!$H$2:$H$1000, "&lt;&gt;T")=0, SUMIFS(Classes!$F$2:$F$1000, Classes!$C$2:$C$1000, C90, Classes!$D$2:$D$1000, E90)&gt;=P90), "Terminée", "En cours"))</f>
        <v>Non démarré</v>
      </c>
    </row>
    <row r="91" spans="1:18" ht="72.5" x14ac:dyDescent="0.35">
      <c r="A91" s="16" t="str">
        <f>IF(C91&lt;&gt;"","PRESTA"&amp;TEXT(COUNTA($C$2:C91),"000"),"")</f>
        <v>PRESTA090</v>
      </c>
      <c r="B91" s="16" t="str">
        <f>+INDEX(Prestataires!$A$2:$A$192,MATCH(C91,Prestataires!$B$2:$B$192,0))</f>
        <v>PREST061</v>
      </c>
      <c r="C91" s="16" t="str">
        <f>+VLOOKUP(J91,'PADESCE Ccontractuelle'!$A$2:$M$175,6,0)</f>
        <v>CENTRE D'APPUI POUR LE DEVELOPPEMENT LOCAL ET COMMUNAUTAIRE (CADELCO)</v>
      </c>
      <c r="D91" s="16" t="str">
        <f>+INDEX(Beneficiaires!$A$2:$A$500,MATCH(Prestations!E91,Beneficiaires!$B$2:$B$500,0))</f>
        <v>BEN117</v>
      </c>
      <c r="E91" s="16" t="str">
        <f>+VLOOKUP(J91,'PADESCE Ccontractuelle'!$A$2:$M$175,2,0)</f>
        <v>ACTION DYNAMIQUE POUR LE BIEN-ÊTRE DES FEMMES ET ENFANTS VULNERABLES AU CAMEROUN (ADYBEFEV)</v>
      </c>
      <c r="F91" s="16" t="str">
        <f>+INDEX(Formations!$A$2:$A$500,MATCH(Prestations!G91,Formations!$B$2:$B$500,0))</f>
        <v>FOR076</v>
      </c>
      <c r="G91" s="16" t="str">
        <f>+VLOOKUP(J91,'PADESCE Ccontractuelle'!$A$2:$M$175,3,0)</f>
        <v>Pisciculture</v>
      </c>
      <c r="H91" s="16" t="str">
        <f>+INDEX(Formations!$C$2:$C$500,MATCH(Prestations!G91,Formations!$B$2:$B$500,0))</f>
        <v>FORH076</v>
      </c>
      <c r="I91" s="16" t="str">
        <f>+INDEX(Formations!$D$2:$D$500,MATCH(Prestations!G91,Formations!$B$2:$B$500,0))</f>
        <v>Pisciculture et aquaculture</v>
      </c>
      <c r="J91" s="21">
        <v>90</v>
      </c>
      <c r="K91" s="19">
        <f>+VLOOKUP(J91,'PADESCE Ccontractuelle'!$A$2:$M$175,8,0)</f>
        <v>395080</v>
      </c>
      <c r="L91" s="19">
        <f>+VLOOKUP(J91,'PADESCE Ccontractuelle'!$A$2:$M$175,9,0)</f>
        <v>9086840</v>
      </c>
      <c r="M91" s="19">
        <f>+VLOOKUP(J91,'PADESCE Ccontractuelle'!$A$2:$M$175,10,0)</f>
        <v>355572</v>
      </c>
      <c r="N91" s="19">
        <f>+VLOOKUP(J91,'PADESCE Ccontractuelle'!$A$2:$M$175,11,0)</f>
        <v>8178156</v>
      </c>
      <c r="O91" s="19">
        <f>+VLOOKUP(J91,'PADESCE Ccontractuelle'!$A$2:$M$175,13,0)</f>
        <v>3</v>
      </c>
      <c r="P91" s="19">
        <f>+VLOOKUP(J91,'PADESCE Ccontractuelle'!$A$2:$M$175,4,0)</f>
        <v>23</v>
      </c>
      <c r="Q91" s="19">
        <f>+IF(VLOOKUP(J91,'PADESCE Ccontractuelle'!$A$2:$M$175,5,0)=0,"NON DETERMINE",VLOOKUP(J91,'PADESCE Ccontractuelle'!$A$2:$M$175,5,0))</f>
        <v>13</v>
      </c>
      <c r="R91" s="19" t="str">
        <f>IF(OR(COUNTIF(Classes!$C$2:$C$1000, C91)="N", COUNTIF(Classes!$C$2:$C$1000, C91)=0), "Non démarré", IF(AND(COUNTIFS(Classes!$C$2:$C$1000, C91, Classes!$H$2:$H$1000, "&lt;&gt;T")=0, SUMIFS(Classes!$F$2:$F$1000, Classes!$C$2:$C$1000, C91, Classes!$D$2:$D$1000, E91)&gt;=P91), "Terminée", "En cours"))</f>
        <v>Non démarré</v>
      </c>
    </row>
    <row r="92" spans="1:18" ht="43.5" x14ac:dyDescent="0.35">
      <c r="A92" s="16" t="str">
        <f>IF(C92&lt;&gt;"","PRESTA"&amp;TEXT(COUNTA($C$2:C92),"000"),"")</f>
        <v>PRESTA091</v>
      </c>
      <c r="B92" s="16" t="str">
        <f>+INDEX(Prestataires!$A$2:$A$192,MATCH(C92,Prestataires!$B$2:$B$192,0))</f>
        <v>PREST004</v>
      </c>
      <c r="C92" s="16" t="str">
        <f>+VLOOKUP(J92,'PADESCE Ccontractuelle'!$A$2:$M$175,6,0)</f>
        <v>CODEA-IAO</v>
      </c>
      <c r="D92" s="16" t="str">
        <f>+INDEX(Beneficiaires!$A$2:$A$500,MATCH(Prestations!E92,Beneficiaires!$B$2:$B$500,0))</f>
        <v>BEN011</v>
      </c>
      <c r="E92" s="16" t="str">
        <f>+VLOOKUP(J92,'PADESCE Ccontractuelle'!$A$2:$M$175,2,0)</f>
        <v>GIC GREEN FARM</v>
      </c>
      <c r="F92" s="16" t="str">
        <f>+INDEX(Formations!$A$2:$A$500,MATCH(Prestations!G92,Formations!$B$2:$B$500,0))</f>
        <v>FOR051</v>
      </c>
      <c r="G92" s="16" t="str">
        <f>+VLOOKUP(J92,'PADESCE Ccontractuelle'!$A$2:$M$175,3,0)</f>
        <v>Pisciculture hors sol</v>
      </c>
      <c r="H92" s="16" t="str">
        <f>+INDEX(Formations!$C$2:$C$500,MATCH(Prestations!G92,Formations!$B$2:$B$500,0))</f>
        <v>FORH051</v>
      </c>
      <c r="I92" s="16" t="str">
        <f>+INDEX(Formations!$D$2:$D$500,MATCH(Prestations!G92,Formations!$B$2:$B$500,0))</f>
        <v>Pisciculture et aquaculture</v>
      </c>
      <c r="J92" s="21">
        <v>91</v>
      </c>
      <c r="K92" s="19">
        <f>+VLOOKUP(J92,'PADESCE Ccontractuelle'!$A$2:$M$175,8,0)</f>
        <v>426620</v>
      </c>
      <c r="L92" s="19">
        <f>+VLOOKUP(J92,'PADESCE Ccontractuelle'!$A$2:$M$175,9,0)</f>
        <v>25597200</v>
      </c>
      <c r="M92" s="19">
        <f>+VLOOKUP(J92,'PADESCE Ccontractuelle'!$A$2:$M$175,10,0)</f>
        <v>383958</v>
      </c>
      <c r="N92" s="19">
        <f>+VLOOKUP(J92,'PADESCE Ccontractuelle'!$A$2:$M$175,11,0)</f>
        <v>23037480</v>
      </c>
      <c r="O92" s="19">
        <f>+VLOOKUP(J92,'PADESCE Ccontractuelle'!$A$2:$M$175,13,0)</f>
        <v>3</v>
      </c>
      <c r="P92" s="19">
        <f>+VLOOKUP(J92,'PADESCE Ccontractuelle'!$A$2:$M$175,4,0)</f>
        <v>60</v>
      </c>
      <c r="Q92" s="19">
        <f>+IF(VLOOKUP(J92,'PADESCE Ccontractuelle'!$A$2:$M$175,5,0)=0,"NON DETERMINE",VLOOKUP(J92,'PADESCE Ccontractuelle'!$A$2:$M$175,5,0))</f>
        <v>30</v>
      </c>
      <c r="R92" s="19" t="str">
        <f>IF(OR(COUNTIF(Classes!$C$2:$C$1000, C92)="N", COUNTIF(Classes!$C$2:$C$1000, C92)=0), "Non démarré", IF(AND(COUNTIFS(Classes!$C$2:$C$1000, C92, Classes!$H$2:$H$1000, "&lt;&gt;T")=0, SUMIFS(Classes!$F$2:$F$1000, Classes!$C$2:$C$1000, C92, Classes!$D$2:$D$1000, E92)&gt;=P92), "Terminée", "En cours"))</f>
        <v>En cours</v>
      </c>
    </row>
    <row r="93" spans="1:18" ht="72.5" x14ac:dyDescent="0.35">
      <c r="A93" s="16" t="str">
        <f>IF(C93&lt;&gt;"","PRESTA"&amp;TEXT(COUNTA($C$2:C93),"000"),"")</f>
        <v>PRESTA092</v>
      </c>
      <c r="B93" s="16" t="str">
        <f>+INDEX(Prestataires!$A$2:$A$192,MATCH(C93,Prestataires!$B$2:$B$192,0))</f>
        <v>PREST003</v>
      </c>
      <c r="C93" s="16" t="str">
        <f>+VLOOKUP(J93,'PADESCE Ccontractuelle'!$A$2:$M$175,6,0)</f>
        <v>CADHAC</v>
      </c>
      <c r="D93" s="16" t="str">
        <f>+INDEX(Beneficiaires!$A$2:$A$500,MATCH(Prestations!E93,Beneficiaires!$B$2:$B$500,0))</f>
        <v>BEN007</v>
      </c>
      <c r="E93" s="16" t="str">
        <f>+VLOOKUP(J93,'PADESCE Ccontractuelle'!$A$2:$M$175,2,0)</f>
        <v>COOPERATIVE DE PROMOTION D'APPUI AUX INITIATIVES DE DEVELOPPEMENT (CPAID - COOPCA)</v>
      </c>
      <c r="F93" s="16" t="str">
        <f>+INDEX(Formations!$A$2:$A$500,MATCH(Prestations!G93,Formations!$B$2:$B$500,0))</f>
        <v>FOR122</v>
      </c>
      <c r="G93" s="16" t="str">
        <f>+VLOOKUP(J93,'PADESCE Ccontractuelle'!$A$2:$M$175,3,0)</f>
        <v>Pisciculture intégrée</v>
      </c>
      <c r="H93" s="16" t="str">
        <f>+INDEX(Formations!$C$2:$C$500,MATCH(Prestations!G93,Formations!$B$2:$B$500,0))</f>
        <v>FORH122</v>
      </c>
      <c r="I93" s="16" t="str">
        <f>+INDEX(Formations!$D$2:$D$500,MATCH(Prestations!G93,Formations!$B$2:$B$500,0))</f>
        <v>Pisciculture et aquaculture</v>
      </c>
      <c r="J93" s="21">
        <v>92</v>
      </c>
      <c r="K93" s="19">
        <f>+VLOOKUP(J93,'PADESCE Ccontractuelle'!$A$2:$M$175,8,0)</f>
        <v>377872</v>
      </c>
      <c r="L93" s="19">
        <f>+VLOOKUP(J93,'PADESCE Ccontractuelle'!$A$2:$M$175,9,0)</f>
        <v>10580416</v>
      </c>
      <c r="M93" s="19">
        <f>+VLOOKUP(J93,'PADESCE Ccontractuelle'!$A$2:$M$175,10,0)</f>
        <v>340084.8</v>
      </c>
      <c r="N93" s="19">
        <f>+VLOOKUP(J93,'PADESCE Ccontractuelle'!$A$2:$M$175,11,0)</f>
        <v>9522374.4000000004</v>
      </c>
      <c r="O93" s="19">
        <f>+VLOOKUP(J93,'PADESCE Ccontractuelle'!$A$2:$M$175,13,0)</f>
        <v>3</v>
      </c>
      <c r="P93" s="19">
        <f>+VLOOKUP(J93,'PADESCE Ccontractuelle'!$A$2:$M$175,4,0)</f>
        <v>28</v>
      </c>
      <c r="Q93" s="19">
        <f>+IF(VLOOKUP(J93,'PADESCE Ccontractuelle'!$A$2:$M$175,5,0)=0,"NON DETERMINE",VLOOKUP(J93,'PADESCE Ccontractuelle'!$A$2:$M$175,5,0))</f>
        <v>11</v>
      </c>
      <c r="R93" s="19" t="str">
        <f>IF(OR(COUNTIF(Classes!$C$2:$C$1000, C93)="N", COUNTIF(Classes!$C$2:$C$1000, C93)=0), "Non démarré", IF(AND(COUNTIFS(Classes!$C$2:$C$1000, C93, Classes!$H$2:$H$1000, "&lt;&gt;T")=0, SUMIFS(Classes!$F$2:$F$1000, Classes!$C$2:$C$1000, C93, Classes!$D$2:$D$1000, E93)&gt;=P93), "Terminée", "En cours"))</f>
        <v>En cours</v>
      </c>
    </row>
    <row r="94" spans="1:18" ht="43.5" x14ac:dyDescent="0.35">
      <c r="A94" s="16" t="str">
        <f>IF(C94&lt;&gt;"","PRESTA"&amp;TEXT(COUNTA($C$2:C94),"000"),"")</f>
        <v>PRESTA093</v>
      </c>
      <c r="B94" s="16" t="str">
        <f>+INDEX(Prestataires!$A$2:$A$192,MATCH(C94,Prestataires!$B$2:$B$192,0))</f>
        <v>PREST072</v>
      </c>
      <c r="C94" s="16" t="str">
        <f>+VLOOKUP(J94,'PADESCE Ccontractuelle'!$A$2:$M$175,6,0)</f>
        <v>CABINET VETERINAIRE MBIAKOP</v>
      </c>
      <c r="D94" s="16" t="str">
        <f>+INDEX(Beneficiaires!$A$2:$A$500,MATCH(Prestations!E94,Beneficiaires!$B$2:$B$500,0))</f>
        <v>BEN141</v>
      </c>
      <c r="E94" s="16" t="str">
        <f>+VLOOKUP(J94,'PADESCE Ccontractuelle'!$A$2:$M$175,2,0)</f>
        <v>GIC FEMMES LEADERS</v>
      </c>
      <c r="F94" s="16" t="str">
        <f>+INDEX(Formations!$A$2:$A$500,MATCH(Prestations!G94,Formations!$B$2:$B$500,0))</f>
        <v>FOR128</v>
      </c>
      <c r="G94" s="16" t="str">
        <f>+VLOOKUP(J94,'PADESCE Ccontractuelle'!$A$2:$M$175,3,0)</f>
        <v>Pisciculture sur étangs et hors sol</v>
      </c>
      <c r="H94" s="16" t="str">
        <f>+INDEX(Formations!$C$2:$C$500,MATCH(Prestations!G94,Formations!$B$2:$B$500,0))</f>
        <v>FORH128</v>
      </c>
      <c r="I94" s="16" t="str">
        <f>+INDEX(Formations!$D$2:$D$500,MATCH(Prestations!G94,Formations!$B$2:$B$500,0))</f>
        <v>Pisciculture et aquaculture</v>
      </c>
      <c r="J94" s="21">
        <v>93</v>
      </c>
      <c r="K94" s="19">
        <f>+VLOOKUP(J94,'PADESCE Ccontractuelle'!$A$2:$M$175,8,0)</f>
        <v>395080</v>
      </c>
      <c r="L94" s="19">
        <f>+VLOOKUP(J94,'PADESCE Ccontractuelle'!$A$2:$M$175,9,0)</f>
        <v>11062240</v>
      </c>
      <c r="M94" s="19">
        <f>+VLOOKUP(J94,'PADESCE Ccontractuelle'!$A$2:$M$175,10,0)</f>
        <v>355572</v>
      </c>
      <c r="N94" s="19">
        <f>+VLOOKUP(J94,'PADESCE Ccontractuelle'!$A$2:$M$175,11,0)</f>
        <v>9956016</v>
      </c>
      <c r="O94" s="19">
        <f>+VLOOKUP(J94,'PADESCE Ccontractuelle'!$A$2:$M$175,13,0)</f>
        <v>3</v>
      </c>
      <c r="P94" s="19">
        <f>+VLOOKUP(J94,'PADESCE Ccontractuelle'!$A$2:$M$175,4,0)</f>
        <v>28</v>
      </c>
      <c r="Q94" s="19">
        <f>+IF(VLOOKUP(J94,'PADESCE Ccontractuelle'!$A$2:$M$175,5,0)=0,"NON DETERMINE",VLOOKUP(J94,'PADESCE Ccontractuelle'!$A$2:$M$175,5,0))</f>
        <v>11</v>
      </c>
      <c r="R94" s="19" t="str">
        <f>IF(OR(COUNTIF(Classes!$C$2:$C$1000, C94)="N", COUNTIF(Classes!$C$2:$C$1000, C94)=0), "Non démarré", IF(AND(COUNTIFS(Classes!$C$2:$C$1000, C94, Classes!$H$2:$H$1000, "&lt;&gt;T")=0, SUMIFS(Classes!$F$2:$F$1000, Classes!$C$2:$C$1000, C94, Classes!$D$2:$D$1000, E94)&gt;=P94), "Terminée", "En cours"))</f>
        <v>Non démarré</v>
      </c>
    </row>
    <row r="95" spans="1:18" ht="101.5" x14ac:dyDescent="0.35">
      <c r="A95" s="16" t="str">
        <f>IF(C95&lt;&gt;"","PRESTA"&amp;TEXT(COUNTA($C$2:C95),"000"),"")</f>
        <v>PRESTA094</v>
      </c>
      <c r="B95" s="16" t="str">
        <f>+INDEX(Prestataires!$A$2:$A$192,MATCH(C95,Prestataires!$B$2:$B$192,0))</f>
        <v>PREST033</v>
      </c>
      <c r="C95" s="16" t="str">
        <f>+VLOOKUP(J95,'PADESCE Ccontractuelle'!$A$2:$M$175,6,0)</f>
        <v>CFP MRI de Pitoa (pour plomberie &amp; climatisation)</v>
      </c>
      <c r="D95" s="16" t="str">
        <f>+INDEX(Beneficiaires!$A$2:$A$500,MATCH(Prestations!E95,Beneficiaires!$B$2:$B$500,0))</f>
        <v>BEN059</v>
      </c>
      <c r="E95" s="16" t="str">
        <f>+VLOOKUP(J95,'PADESCE Ccontractuelle'!$A$2:$M$175,2,0)</f>
        <v>GLOBAL ENERGY SOLUTIONS</v>
      </c>
      <c r="F95" s="16" t="str">
        <f>+INDEX(Formations!$A$2:$A$500,MATCH(Prestations!G95,Formations!$B$2:$B$500,0))</f>
        <v>FOR027</v>
      </c>
      <c r="G95" s="16" t="str">
        <f>+VLOOKUP(J95,'PADESCE Ccontractuelle'!$A$2:$M$175,3,0)</f>
        <v>Plomberies</v>
      </c>
      <c r="H95" s="16" t="str">
        <f>+INDEX(Formations!$C$2:$C$500,MATCH(Prestations!G95,Formations!$B$2:$B$500,0))</f>
        <v>FORH027</v>
      </c>
      <c r="I95" s="16" t="str">
        <f>+INDEX(Formations!$D$2:$D$500,MATCH(Prestations!G95,Formations!$B$2:$B$500,0))</f>
        <v>BTP : maçonnerie, revêtements, staff/plâtre, plomberie, tapisserie</v>
      </c>
      <c r="J95" s="21">
        <v>94</v>
      </c>
      <c r="K95" s="19">
        <f>+VLOOKUP(J95,'PADESCE Ccontractuelle'!$A$2:$M$175,8,0)</f>
        <v>630000</v>
      </c>
      <c r="L95" s="19">
        <f>+VLOOKUP(J95,'PADESCE Ccontractuelle'!$A$2:$M$175,9,0)</f>
        <v>9450000</v>
      </c>
      <c r="M95" s="19">
        <f>+VLOOKUP(J95,'PADESCE Ccontractuelle'!$A$2:$M$175,10,0)</f>
        <v>441000</v>
      </c>
      <c r="N95" s="19">
        <f>+VLOOKUP(J95,'PADESCE Ccontractuelle'!$A$2:$M$175,11,0)</f>
        <v>6615000</v>
      </c>
      <c r="O95" s="19">
        <f>+VLOOKUP(J95,'PADESCE Ccontractuelle'!$A$2:$M$175,13,0)</f>
        <v>2</v>
      </c>
      <c r="P95" s="19">
        <f>+VLOOKUP(J95,'PADESCE Ccontractuelle'!$A$2:$M$175,4,0)</f>
        <v>15</v>
      </c>
      <c r="Q95" s="19" t="str">
        <f>+IF(VLOOKUP(J95,'PADESCE Ccontractuelle'!$A$2:$M$175,5,0)=0,"NON DETERMINE",VLOOKUP(J95,'PADESCE Ccontractuelle'!$A$2:$M$175,5,0))</f>
        <v>NON DETERMINE</v>
      </c>
      <c r="R95" s="19" t="str">
        <f>IF(OR(COUNTIF(Classes!$C$2:$C$1000, C95)="N", COUNTIF(Classes!$C$2:$C$1000, C95)=0), "Non démarré", IF(AND(COUNTIFS(Classes!$C$2:$C$1000, C95, Classes!$H$2:$H$1000, "&lt;&gt;T")=0, SUMIFS(Classes!$F$2:$F$1000, Classes!$C$2:$C$1000, C95, Classes!$D$2:$D$1000, E95)&gt;=P95), "Terminée", "En cours"))</f>
        <v>En cours</v>
      </c>
    </row>
    <row r="96" spans="1:18" ht="43.5" x14ac:dyDescent="0.35">
      <c r="A96" s="16" t="str">
        <f>IF(C96&lt;&gt;"","PRESTA"&amp;TEXT(COUNTA($C$2:C96),"000"),"")</f>
        <v>PRESTA095</v>
      </c>
      <c r="B96" s="16" t="str">
        <f>+INDEX(Prestataires!$A$2:$A$192,MATCH(C96,Prestataires!$B$2:$B$192,0))</f>
        <v>PREST052</v>
      </c>
      <c r="C96" s="16" t="str">
        <f>+VLOOKUP(J96,'PADESCE Ccontractuelle'!$A$2:$M$175,6,0)</f>
        <v>DREAM AGRO CONSULTING</v>
      </c>
      <c r="D96" s="16" t="str">
        <f>+INDEX(Beneficiaires!$A$2:$A$500,MATCH(Prestations!E96,Beneficiaires!$B$2:$B$500,0))</f>
        <v>BEN092</v>
      </c>
      <c r="E96" s="16" t="str">
        <f>+VLOOKUP(J96,'PADESCE Ccontractuelle'!$A$2:$M$175,2,0)</f>
        <v>GIC JAECIK</v>
      </c>
      <c r="F96" s="16" t="str">
        <f>+INDEX(Formations!$A$2:$A$500,MATCH(Prestations!G96,Formations!$B$2:$B$500,0))</f>
        <v>FOR075</v>
      </c>
      <c r="G96" s="16" t="str">
        <f>+VLOOKUP(J96,'PADESCE Ccontractuelle'!$A$2:$M$175,3,0)</f>
        <v>Porciculture</v>
      </c>
      <c r="H96" s="16" t="str">
        <f>+INDEX(Formations!$C$2:$C$500,MATCH(Prestations!G96,Formations!$B$2:$B$500,0))</f>
        <v>FORH075</v>
      </c>
      <c r="I96" s="16" t="str">
        <f>+INDEX(Formations!$D$2:$D$500,MATCH(Prestations!G96,Formations!$B$2:$B$500,0))</f>
        <v>Élevage et alimentation porcine</v>
      </c>
      <c r="J96" s="21">
        <v>95</v>
      </c>
      <c r="K96" s="19">
        <f>+VLOOKUP(J96,'PADESCE Ccontractuelle'!$A$2:$M$175,8,0)</f>
        <v>395080</v>
      </c>
      <c r="L96" s="19">
        <f>+VLOOKUP(J96,'PADESCE Ccontractuelle'!$A$2:$M$175,9,0)</f>
        <v>11852400</v>
      </c>
      <c r="M96" s="19">
        <f>+VLOOKUP(J96,'PADESCE Ccontractuelle'!$A$2:$M$175,10,0)</f>
        <v>355572</v>
      </c>
      <c r="N96" s="19">
        <f>+VLOOKUP(J96,'PADESCE Ccontractuelle'!$A$2:$M$175,11,0)</f>
        <v>10667160</v>
      </c>
      <c r="O96" s="19">
        <f>+VLOOKUP(J96,'PADESCE Ccontractuelle'!$A$2:$M$175,13,0)</f>
        <v>3</v>
      </c>
      <c r="P96" s="19">
        <f>+VLOOKUP(J96,'PADESCE Ccontractuelle'!$A$2:$M$175,4,0)</f>
        <v>30</v>
      </c>
      <c r="Q96" s="19">
        <f>+IF(VLOOKUP(J96,'PADESCE Ccontractuelle'!$A$2:$M$175,5,0)=0,"NON DETERMINE",VLOOKUP(J96,'PADESCE Ccontractuelle'!$A$2:$M$175,5,0))</f>
        <v>19</v>
      </c>
      <c r="R96" s="19" t="str">
        <f>IF(OR(COUNTIF(Classes!$C$2:$C$1000, C96)="N", COUNTIF(Classes!$C$2:$C$1000, C96)=0), "Non démarré", IF(AND(COUNTIFS(Classes!$C$2:$C$1000, C96, Classes!$H$2:$H$1000, "&lt;&gt;T")=0, SUMIFS(Classes!$F$2:$F$1000, Classes!$C$2:$C$1000, C96, Classes!$D$2:$D$1000, E96)&gt;=P96), "Terminée", "En cours"))</f>
        <v>Non démarré</v>
      </c>
    </row>
    <row r="97" spans="1:18" ht="43.5" x14ac:dyDescent="0.35">
      <c r="A97" s="16" t="str">
        <f>IF(C97&lt;&gt;"","PRESTA"&amp;TEXT(COUNTA($C$2:C97),"000"),"")</f>
        <v>PRESTA096</v>
      </c>
      <c r="B97" s="16" t="str">
        <f>+INDEX(Prestataires!$A$2:$A$192,MATCH(C97,Prestataires!$B$2:$B$192,0))</f>
        <v>PREST054</v>
      </c>
      <c r="C97" s="16" t="str">
        <f>+VLOOKUP(J97,'PADESCE Ccontractuelle'!$A$2:$M$175,6,0)</f>
        <v>CFR DE BOUAM</v>
      </c>
      <c r="D97" s="16" t="str">
        <f>+INDEX(Beneficiaires!$A$2:$A$500,MATCH(Prestations!E97,Beneficiaires!$B$2:$B$500,0))</f>
        <v>BEN098</v>
      </c>
      <c r="E97" s="16" t="str">
        <f>+VLOOKUP(J97,'PADESCE Ccontractuelle'!$A$2:$M$175,2,0)</f>
        <v>GIC FUFICAS</v>
      </c>
      <c r="F97" s="16" t="str">
        <f>+INDEX(Formations!$A$2:$A$500,MATCH(Prestations!G97,Formations!$B$2:$B$500,0))</f>
        <v>FOR075</v>
      </c>
      <c r="G97" s="16" t="str">
        <f>+VLOOKUP(J97,'PADESCE Ccontractuelle'!$A$2:$M$175,3,0)</f>
        <v>Porciculture</v>
      </c>
      <c r="H97" s="16" t="str">
        <f>+INDEX(Formations!$C$2:$C$500,MATCH(Prestations!G97,Formations!$B$2:$B$500,0))</f>
        <v>FORH075</v>
      </c>
      <c r="I97" s="16" t="str">
        <f>+INDEX(Formations!$D$2:$D$500,MATCH(Prestations!G97,Formations!$B$2:$B$500,0))</f>
        <v>Élevage et alimentation porcine</v>
      </c>
      <c r="J97" s="21">
        <v>96</v>
      </c>
      <c r="K97" s="19">
        <f>+VLOOKUP(J97,'PADESCE Ccontractuelle'!$A$2:$M$175,8,0)</f>
        <v>310603.43</v>
      </c>
      <c r="L97" s="19">
        <f>+VLOOKUP(J97,'PADESCE Ccontractuelle'!$A$2:$M$175,9,0)</f>
        <v>931810.29</v>
      </c>
      <c r="M97" s="19">
        <f>+VLOOKUP(J97,'PADESCE Ccontractuelle'!$A$2:$M$175,10,0)</f>
        <v>279543.087</v>
      </c>
      <c r="N97" s="19">
        <f>+VLOOKUP(J97,'PADESCE Ccontractuelle'!$A$2:$M$175,11,0)</f>
        <v>838629.26099999994</v>
      </c>
      <c r="O97" s="19">
        <f>+VLOOKUP(J97,'PADESCE Ccontractuelle'!$A$2:$M$175,13,0)</f>
        <v>3</v>
      </c>
      <c r="P97" s="19">
        <f>+VLOOKUP(J97,'PADESCE Ccontractuelle'!$A$2:$M$175,4,0)</f>
        <v>3</v>
      </c>
      <c r="Q97" s="19">
        <f>+IF(VLOOKUP(J97,'PADESCE Ccontractuelle'!$A$2:$M$175,5,0)=0,"NON DETERMINE",VLOOKUP(J97,'PADESCE Ccontractuelle'!$A$2:$M$175,5,0))</f>
        <v>1</v>
      </c>
      <c r="R97" s="19" t="str">
        <f>IF(OR(COUNTIF(Classes!$C$2:$C$1000, C97)="N", COUNTIF(Classes!$C$2:$C$1000, C97)=0), "Non démarré", IF(AND(COUNTIFS(Classes!$C$2:$C$1000, C97, Classes!$H$2:$H$1000, "&lt;&gt;T")=0, SUMIFS(Classes!$F$2:$F$1000, Classes!$C$2:$C$1000, C97, Classes!$D$2:$D$1000, E97)&gt;=P97), "Terminée", "En cours"))</f>
        <v>Non démarré</v>
      </c>
    </row>
    <row r="98" spans="1:18" ht="43.5" x14ac:dyDescent="0.35">
      <c r="A98" s="16" t="str">
        <f>IF(C98&lt;&gt;"","PRESTA"&amp;TEXT(COUNTA($C$2:C98),"000"),"")</f>
        <v>PRESTA097</v>
      </c>
      <c r="B98" s="16" t="str">
        <f>+INDEX(Prestataires!$A$2:$A$192,MATCH(C98,Prestataires!$B$2:$B$192,0))</f>
        <v>PREST054</v>
      </c>
      <c r="C98" s="16" t="str">
        <f>+VLOOKUP(J98,'PADESCE Ccontractuelle'!$A$2:$M$175,6,0)</f>
        <v>CFR DE BOUAM</v>
      </c>
      <c r="D98" s="16" t="str">
        <f>+INDEX(Beneficiaires!$A$2:$A$500,MATCH(Prestations!E98,Beneficiaires!$B$2:$B$500,0))</f>
        <v>BEN104</v>
      </c>
      <c r="E98" s="16" t="str">
        <f>+VLOOKUP(J98,'PADESCE Ccontractuelle'!$A$2:$M$175,2,0)</f>
        <v>GIC JESUS CHRIST EST SEIGNEUR (GIC JCS)</v>
      </c>
      <c r="F98" s="16" t="str">
        <f>+INDEX(Formations!$A$2:$A$500,MATCH(Prestations!G98,Formations!$B$2:$B$500,0))</f>
        <v>FOR075</v>
      </c>
      <c r="G98" s="16" t="str">
        <f>+VLOOKUP(J98,'PADESCE Ccontractuelle'!$A$2:$M$175,3,0)</f>
        <v>Porciculture</v>
      </c>
      <c r="H98" s="16" t="str">
        <f>+INDEX(Formations!$C$2:$C$500,MATCH(Prestations!G98,Formations!$B$2:$B$500,0))</f>
        <v>FORH075</v>
      </c>
      <c r="I98" s="16" t="str">
        <f>+INDEX(Formations!$D$2:$D$500,MATCH(Prestations!G98,Formations!$B$2:$B$500,0))</f>
        <v>Élevage et alimentation porcine</v>
      </c>
      <c r="J98" s="21">
        <v>97</v>
      </c>
      <c r="K98" s="19">
        <f>+VLOOKUP(J98,'PADESCE Ccontractuelle'!$A$2:$M$175,8,0)</f>
        <v>426620</v>
      </c>
      <c r="L98" s="19">
        <f>+VLOOKUP(J98,'PADESCE Ccontractuelle'!$A$2:$M$175,9,0)</f>
        <v>12798600</v>
      </c>
      <c r="M98" s="19">
        <f>+VLOOKUP(J98,'PADESCE Ccontractuelle'!$A$2:$M$175,10,0)</f>
        <v>383958</v>
      </c>
      <c r="N98" s="19">
        <f>+VLOOKUP(J98,'PADESCE Ccontractuelle'!$A$2:$M$175,11,0)</f>
        <v>11518740</v>
      </c>
      <c r="O98" s="19">
        <f>+VLOOKUP(J98,'PADESCE Ccontractuelle'!$A$2:$M$175,13,0)</f>
        <v>3</v>
      </c>
      <c r="P98" s="19">
        <f>+VLOOKUP(J98,'PADESCE Ccontractuelle'!$A$2:$M$175,4,0)</f>
        <v>30</v>
      </c>
      <c r="Q98" s="19">
        <f>+IF(VLOOKUP(J98,'PADESCE Ccontractuelle'!$A$2:$M$175,5,0)=0,"NON DETERMINE",VLOOKUP(J98,'PADESCE Ccontractuelle'!$A$2:$M$175,5,0))</f>
        <v>14</v>
      </c>
      <c r="R98" s="19" t="str">
        <f>IF(OR(COUNTIF(Classes!$C$2:$C$1000, C98)="N", COUNTIF(Classes!$C$2:$C$1000, C98)=0), "Non démarré", IF(AND(COUNTIFS(Classes!$C$2:$C$1000, C98, Classes!$H$2:$H$1000, "&lt;&gt;T")=0, SUMIFS(Classes!$F$2:$F$1000, Classes!$C$2:$C$1000, C98, Classes!$D$2:$D$1000, E98)&gt;=P98), "Terminée", "En cours"))</f>
        <v>Non démarré</v>
      </c>
    </row>
    <row r="99" spans="1:18" ht="145" x14ac:dyDescent="0.35">
      <c r="A99" s="16" t="str">
        <f>IF(C99&lt;&gt;"","PRESTA"&amp;TEXT(COUNTA($C$2:C99),"000"),"")</f>
        <v>PRESTA098</v>
      </c>
      <c r="B99" s="16" t="str">
        <f>+INDEX(Prestataires!$A$2:$A$192,MATCH(C99,Prestataires!$B$2:$B$192,0))</f>
        <v>PREST024</v>
      </c>
      <c r="C99" s="16" t="str">
        <f>+VLOOKUP(J99,'PADESCE Ccontractuelle'!$A$2:$M$175,6,0)</f>
        <v>LIDAF CONSULTING CORPORATION OF AFRICA SARL</v>
      </c>
      <c r="D99" s="16" t="str">
        <f>+INDEX(Beneficiaires!$A$2:$A$500,MATCH(Prestations!E99,Beneficiaires!$B$2:$B$500,0))</f>
        <v>BEN050</v>
      </c>
      <c r="E99" s="16" t="str">
        <f>+VLOOKUP(J99,'PADESCE Ccontractuelle'!$A$2:$M$175,2,0)</f>
        <v>TEAM SOLUTION</v>
      </c>
      <c r="F99" s="16" t="e">
        <f>+INDEX(Formations!$A$2:$A$500,MATCH(Prestations!G99,Formations!$B$2:$B$500,0))</f>
        <v>#N/A</v>
      </c>
      <c r="G99" s="16" t="str">
        <f>+VLOOKUP(J99,'PADESCE Ccontractuelle'!$A$2:$M$175,3,0)</f>
        <v>Préliminaires du processus d'installation des dispositifs de sécurité ; Formation en pilotage de drone et conception de plans cartographiques par drone"</v>
      </c>
      <c r="H99" s="16" t="e">
        <f>+INDEX(Formations!$C$2:$C$500,MATCH(Prestations!G99,Formations!$B$2:$B$500,0))</f>
        <v>#N/A</v>
      </c>
      <c r="I99" s="16" t="e">
        <f>+INDEX(Formations!$D$2:$D$500,MATCH(Prestations!G99,Formations!$B$2:$B$500,0))</f>
        <v>#N/A</v>
      </c>
      <c r="J99" s="21">
        <v>98</v>
      </c>
      <c r="K99" s="19">
        <f>+VLOOKUP(J99,'PADESCE Ccontractuelle'!$A$2:$M$175,8,0)</f>
        <v>630000</v>
      </c>
      <c r="L99" s="19">
        <f>+VLOOKUP(J99,'PADESCE Ccontractuelle'!$A$2:$M$175,9,0)</f>
        <v>18900000</v>
      </c>
      <c r="M99" s="19">
        <f>+VLOOKUP(J99,'PADESCE Ccontractuelle'!$A$2:$M$175,10,0)</f>
        <v>441000</v>
      </c>
      <c r="N99" s="19">
        <f>+VLOOKUP(J99,'PADESCE Ccontractuelle'!$A$2:$M$175,11,0)</f>
        <v>13230000</v>
      </c>
      <c r="O99" s="19">
        <f>+VLOOKUP(J99,'PADESCE Ccontractuelle'!$A$2:$M$175,13,0)</f>
        <v>2</v>
      </c>
      <c r="P99" s="19">
        <f>+VLOOKUP(J99,'PADESCE Ccontractuelle'!$A$2:$M$175,4,0)</f>
        <v>30</v>
      </c>
      <c r="Q99" s="19" t="str">
        <f>+IF(VLOOKUP(J99,'PADESCE Ccontractuelle'!$A$2:$M$175,5,0)=0,"NON DETERMINE",VLOOKUP(J99,'PADESCE Ccontractuelle'!$A$2:$M$175,5,0))</f>
        <v>NON DETERMINE</v>
      </c>
      <c r="R99" s="19" t="str">
        <f>IF(OR(COUNTIF(Classes!$C$2:$C$1000, C99)="N", COUNTIF(Classes!$C$2:$C$1000, C99)=0), "Non démarré", IF(AND(COUNTIFS(Classes!$C$2:$C$1000, C99, Classes!$H$2:$H$1000, "&lt;&gt;T")=0, SUMIFS(Classes!$F$2:$F$1000, Classes!$C$2:$C$1000, C99, Classes!$D$2:$D$1000, E99)&gt;=P99), "Terminée", "En cours"))</f>
        <v>Non démarré</v>
      </c>
    </row>
    <row r="100" spans="1:18" ht="58" x14ac:dyDescent="0.35">
      <c r="A100" s="16" t="str">
        <f>IF(C100&lt;&gt;"","PRESTA"&amp;TEXT(COUNTA($C$2:C100),"000"),"")</f>
        <v>PRESTA099</v>
      </c>
      <c r="B100" s="16" t="str">
        <f>+INDEX(Prestataires!$A$2:$A$192,MATCH(C100,Prestataires!$B$2:$B$192,0))</f>
        <v>PREST023</v>
      </c>
      <c r="C100" s="16" t="str">
        <f>+VLOOKUP(J100,'PADESCE Ccontractuelle'!$A$2:$M$175,6,0)</f>
        <v>Cente de Formation et d'Education aux Métiers (CFEM)</v>
      </c>
      <c r="D100" s="16" t="str">
        <f>+INDEX(Beneficiaires!$A$2:$A$500,MATCH(Prestations!E100,Beneficiaires!$B$2:$B$500,0))</f>
        <v>BEN049</v>
      </c>
      <c r="E100" s="16" t="str">
        <f>+VLOOKUP(J100,'PADESCE Ccontractuelle'!$A$2:$M$175,2,0)</f>
        <v>TPA LOGONE RIZ</v>
      </c>
      <c r="F100" s="16" t="str">
        <f>+INDEX(Formations!$A$2:$A$500,MATCH(Prestations!G100,Formations!$B$2:$B$500,0))</f>
        <v>FOR013</v>
      </c>
      <c r="G100" s="16" t="str">
        <f>+VLOOKUP(J100,'PADESCE Ccontractuelle'!$A$2:$M$175,3,0)</f>
        <v>Procédés de traitement /usinage du riz et gestion des stocks</v>
      </c>
      <c r="H100" s="16" t="str">
        <f>+INDEX(Formations!$C$2:$C$500,MATCH(Prestations!G100,Formations!$B$2:$B$500,0))</f>
        <v>FORH013</v>
      </c>
      <c r="I100" s="16" t="str">
        <f>+INDEX(Formations!$D$2:$D$500,MATCH(Prestations!G100,Formations!$B$2:$B$500,0))</f>
        <v>Production et transformation du riz</v>
      </c>
      <c r="J100" s="21">
        <v>99</v>
      </c>
      <c r="K100" s="19">
        <f>+VLOOKUP(J100,'PADESCE Ccontractuelle'!$A$2:$M$175,8,0)</f>
        <v>630000</v>
      </c>
      <c r="L100" s="19">
        <f>+VLOOKUP(J100,'PADESCE Ccontractuelle'!$A$2:$M$175,9,0)</f>
        <v>56700000</v>
      </c>
      <c r="M100" s="19">
        <f>+VLOOKUP(J100,'PADESCE Ccontractuelle'!$A$2:$M$175,10,0)</f>
        <v>441000</v>
      </c>
      <c r="N100" s="19">
        <f>+VLOOKUP(J100,'PADESCE Ccontractuelle'!$A$2:$M$175,11,0)</f>
        <v>39690000</v>
      </c>
      <c r="O100" s="19">
        <f>+VLOOKUP(J100,'PADESCE Ccontractuelle'!$A$2:$M$175,13,0)</f>
        <v>2</v>
      </c>
      <c r="P100" s="19">
        <f>+VLOOKUP(J100,'PADESCE Ccontractuelle'!$A$2:$M$175,4,0)</f>
        <v>90</v>
      </c>
      <c r="Q100" s="19" t="str">
        <f>+IF(VLOOKUP(J100,'PADESCE Ccontractuelle'!$A$2:$M$175,5,0)=0,"NON DETERMINE",VLOOKUP(J100,'PADESCE Ccontractuelle'!$A$2:$M$175,5,0))</f>
        <v>NON DETERMINE</v>
      </c>
      <c r="R100" s="19" t="str">
        <f>IF(OR(COUNTIF(Classes!$C$2:$C$1000, C100)="N", COUNTIF(Classes!$C$2:$C$1000, C100)=0), "Non démarré", IF(AND(COUNTIFS(Classes!$C$2:$C$1000, C100, Classes!$H$2:$H$1000, "&lt;&gt;T")=0, SUMIFS(Classes!$F$2:$F$1000, Classes!$C$2:$C$1000, C100, Classes!$D$2:$D$1000, E100)&gt;=P100), "Terminée", "En cours"))</f>
        <v>Non démarré</v>
      </c>
    </row>
    <row r="101" spans="1:18" ht="58" x14ac:dyDescent="0.35">
      <c r="A101" s="16" t="str">
        <f>IF(C101&lt;&gt;"","PRESTA"&amp;TEXT(COUNTA($C$2:C101),"000"),"")</f>
        <v>PRESTA100</v>
      </c>
      <c r="B101" s="16" t="str">
        <f>+INDEX(Prestataires!$A$2:$A$192,MATCH(C101,Prestataires!$B$2:$B$192,0))</f>
        <v>PREST002</v>
      </c>
      <c r="C101" s="16" t="str">
        <f>+VLOOKUP(J101,'PADESCE Ccontractuelle'!$A$2:$M$175,6,0)</f>
        <v>BUSINESS PERFORMANCE</v>
      </c>
      <c r="D101" s="16" t="str">
        <f>+INDEX(Beneficiaires!$A$2:$A$500,MATCH(Prestations!E101,Beneficiaires!$B$2:$B$500,0))</f>
        <v>BEN003</v>
      </c>
      <c r="E101" s="16" t="str">
        <f>+VLOOKUP(J101,'PADESCE Ccontractuelle'!$A$2:$M$175,2,0)</f>
        <v>GROUPEMENT DES FEMMES D'AFFAIRES DU CAMEROUN (GFAC)</v>
      </c>
      <c r="F101" s="16" t="str">
        <f>+INDEX(Formations!$A$2:$A$500,MATCH(Prestations!G101,Formations!$B$2:$B$500,0))</f>
        <v>FOR067</v>
      </c>
      <c r="G101" s="16" t="str">
        <f>+VLOOKUP(J101,'PADESCE Ccontractuelle'!$A$2:$M$175,3,0)</f>
        <v>Procédures d'export ZLECAF</v>
      </c>
      <c r="H101" s="16" t="str">
        <f>+INDEX(Formations!$C$2:$C$500,MATCH(Prestations!G101,Formations!$B$2:$B$500,0))</f>
        <v>FORH067</v>
      </c>
      <c r="I101" s="16" t="str">
        <f>+INDEX(Formations!$D$2:$D$500,MATCH(Prestations!G101,Formations!$B$2:$B$500,0))</f>
        <v>Procédures d’export (ZLECAf/AfCFTA)</v>
      </c>
      <c r="J101" s="21">
        <v>100</v>
      </c>
      <c r="K101" s="19">
        <f>+VLOOKUP(J101,'PADESCE Ccontractuelle'!$A$2:$M$175,8,0)</f>
        <v>207500</v>
      </c>
      <c r="L101" s="19">
        <f>+VLOOKUP(J101,'PADESCE Ccontractuelle'!$A$2:$M$175,9,0)</f>
        <v>49800000</v>
      </c>
      <c r="M101" s="19">
        <f>+VLOOKUP(J101,'PADESCE Ccontractuelle'!$A$2:$M$175,10,0)</f>
        <v>186750</v>
      </c>
      <c r="N101" s="19">
        <f>+VLOOKUP(J101,'PADESCE Ccontractuelle'!$A$2:$M$175,11,0)</f>
        <v>44820000</v>
      </c>
      <c r="O101" s="19">
        <f>+VLOOKUP(J101,'PADESCE Ccontractuelle'!$A$2:$M$175,13,0)</f>
        <v>3</v>
      </c>
      <c r="P101" s="19">
        <f>+VLOOKUP(J101,'PADESCE Ccontractuelle'!$A$2:$M$175,4,0)</f>
        <v>240</v>
      </c>
      <c r="Q101" s="19">
        <f>+IF(VLOOKUP(J101,'PADESCE Ccontractuelle'!$A$2:$M$175,5,0)=0,"NON DETERMINE",VLOOKUP(J101,'PADESCE Ccontractuelle'!$A$2:$M$175,5,0))</f>
        <v>240</v>
      </c>
      <c r="R101" s="19" t="str">
        <f>IF(OR(COUNTIF(Classes!$C$2:$C$1000, C101)="N", COUNTIF(Classes!$C$2:$C$1000, C101)=0), "Non démarré", IF(AND(COUNTIFS(Classes!$C$2:$C$1000, C101, Classes!$H$2:$H$1000, "&lt;&gt;T")=0, SUMIFS(Classes!$F$2:$F$1000, Classes!$C$2:$C$1000, C101, Classes!$D$2:$D$1000, E101)&gt;=P101), "Terminée", "En cours"))</f>
        <v>Non démarré</v>
      </c>
    </row>
    <row r="102" spans="1:18" ht="72.5" x14ac:dyDescent="0.35">
      <c r="A102" s="16" t="str">
        <f>IF(C102&lt;&gt;"","PRESTA"&amp;TEXT(COUNTA($C$2:C102),"000"),"")</f>
        <v>PRESTA101</v>
      </c>
      <c r="B102" s="16" t="str">
        <f>+INDEX(Prestataires!$A$2:$A$192,MATCH(C102,Prestataires!$B$2:$B$192,0))</f>
        <v>PREST007</v>
      </c>
      <c r="C102" s="16" t="str">
        <f>+VLOOKUP(J102,'PADESCE Ccontractuelle'!$A$2:$M$175,6,0)</f>
        <v>Cabinet KEYS OF SERVICES</v>
      </c>
      <c r="D102" s="16" t="str">
        <f>+INDEX(Beneficiaires!$A$2:$A$500,MATCH(Prestations!E102,Beneficiaires!$B$2:$B$500,0))</f>
        <v>BEN021</v>
      </c>
      <c r="E102" s="16" t="str">
        <f>+VLOOKUP(J102,'PADESCE Ccontractuelle'!$A$2:$M$175,2,0)</f>
        <v>COMITE DE PROGRES POUR L'AGRICULTURE ET L'ELEVAGE D'ENYENG (COPROGENY - COOPCA)</v>
      </c>
      <c r="F102" s="16" t="str">
        <f>+INDEX(Formations!$A$2:$A$500,MATCH(Prestations!G102,Formations!$B$2:$B$500,0))</f>
        <v>FOR123</v>
      </c>
      <c r="G102" s="16" t="str">
        <f>+VLOOKUP(J102,'PADESCE Ccontractuelle'!$A$2:$M$175,3,0)</f>
        <v>Production agropastorale</v>
      </c>
      <c r="H102" s="16" t="str">
        <f>+INDEX(Formations!$C$2:$C$500,MATCH(Prestations!G102,Formations!$B$2:$B$500,0))</f>
        <v>FORH123</v>
      </c>
      <c r="I102" s="16" t="str">
        <f>+INDEX(Formations!$D$2:$D$500,MATCH(Prestations!G102,Formations!$B$2:$B$500,0))</f>
        <v>Production agropastorale</v>
      </c>
      <c r="J102" s="21">
        <v>101</v>
      </c>
      <c r="K102" s="19">
        <f>+VLOOKUP(J102,'PADESCE Ccontractuelle'!$A$2:$M$175,8,0)</f>
        <v>395080</v>
      </c>
      <c r="L102" s="19">
        <f>+VLOOKUP(J102,'PADESCE Ccontractuelle'!$A$2:$M$175,9,0)</f>
        <v>19754000</v>
      </c>
      <c r="M102" s="19">
        <f>+VLOOKUP(J102,'PADESCE Ccontractuelle'!$A$2:$M$175,10,0)</f>
        <v>355572</v>
      </c>
      <c r="N102" s="19">
        <f>+VLOOKUP(J102,'PADESCE Ccontractuelle'!$A$2:$M$175,11,0)</f>
        <v>17778600</v>
      </c>
      <c r="O102" s="19">
        <f>+VLOOKUP(J102,'PADESCE Ccontractuelle'!$A$2:$M$175,13,0)</f>
        <v>3</v>
      </c>
      <c r="P102" s="19">
        <f>+VLOOKUP(J102,'PADESCE Ccontractuelle'!$A$2:$M$175,4,0)</f>
        <v>50</v>
      </c>
      <c r="Q102" s="19">
        <f>+IF(VLOOKUP(J102,'PADESCE Ccontractuelle'!$A$2:$M$175,5,0)=0,"NON DETERMINE",VLOOKUP(J102,'PADESCE Ccontractuelle'!$A$2:$M$175,5,0))</f>
        <v>50</v>
      </c>
      <c r="R102" s="19" t="str">
        <f>IF(OR(COUNTIF(Classes!$C$2:$C$1000, C102)="N", COUNTIF(Classes!$C$2:$C$1000, C102)=0), "Non démarré", IF(AND(COUNTIFS(Classes!$C$2:$C$1000, C102, Classes!$H$2:$H$1000, "&lt;&gt;T")=0, SUMIFS(Classes!$F$2:$F$1000, Classes!$C$2:$C$1000, C102, Classes!$D$2:$D$1000, E102)&gt;=P102), "Terminée", "En cours"))</f>
        <v>Non démarré</v>
      </c>
    </row>
    <row r="103" spans="1:18" ht="29" x14ac:dyDescent="0.35">
      <c r="A103" s="16" t="str">
        <f>IF(C103&lt;&gt;"","PRESTA"&amp;TEXT(COUNTA($C$2:C103),"000"),"")</f>
        <v>PRESTA102</v>
      </c>
      <c r="B103" s="16" t="str">
        <f>+INDEX(Prestataires!$A$2:$A$192,MATCH(C103,Prestataires!$B$2:$B$192,0))</f>
        <v>PREST068</v>
      </c>
      <c r="C103" s="16" t="str">
        <f>+VLOOKUP(J103,'PADESCE Ccontractuelle'!$A$2:$M$175,6,0)</f>
        <v>BBV FOODS SARL</v>
      </c>
      <c r="D103" s="16" t="str">
        <f>+INDEX(Beneficiaires!$A$2:$A$500,MATCH(Prestations!E103,Beneficiaires!$B$2:$B$500,0))</f>
        <v>BEN131</v>
      </c>
      <c r="E103" s="16" t="str">
        <f>+VLOOKUP(J103,'PADESCE Ccontractuelle'!$A$2:$M$175,2,0)</f>
        <v>BELLE ETOILE SCOOPS</v>
      </c>
      <c r="F103" s="16" t="str">
        <f>+INDEX(Formations!$A$2:$A$500,MATCH(Prestations!G103,Formations!$B$2:$B$500,0))</f>
        <v>FOR114</v>
      </c>
      <c r="G103" s="16" t="str">
        <f>+VLOOKUP(J103,'PADESCE Ccontractuelle'!$A$2:$M$175,3,0)</f>
        <v>Production de fufu</v>
      </c>
      <c r="H103" s="16" t="str">
        <f>+INDEX(Formations!$C$2:$C$500,MATCH(Prestations!G103,Formations!$B$2:$B$500,0))</f>
        <v>FORH114</v>
      </c>
      <c r="I103" s="16" t="str">
        <f>+INDEX(Formations!$D$2:$D$500,MATCH(Prestations!G103,Formations!$B$2:$B$500,0))</f>
        <v>Production de fufu</v>
      </c>
      <c r="J103" s="21">
        <v>102</v>
      </c>
      <c r="K103" s="19">
        <f>+VLOOKUP(J103,'PADESCE Ccontractuelle'!$A$2:$M$175,8,0)</f>
        <v>395080</v>
      </c>
      <c r="L103" s="19">
        <f>+VLOOKUP(J103,'PADESCE Ccontractuelle'!$A$2:$M$175,9,0)</f>
        <v>23704800</v>
      </c>
      <c r="M103" s="19">
        <f>+VLOOKUP(J103,'PADESCE Ccontractuelle'!$A$2:$M$175,10,0)</f>
        <v>355572</v>
      </c>
      <c r="N103" s="19">
        <f>+VLOOKUP(J103,'PADESCE Ccontractuelle'!$A$2:$M$175,11,0)</f>
        <v>21334320</v>
      </c>
      <c r="O103" s="19">
        <f>+VLOOKUP(J103,'PADESCE Ccontractuelle'!$A$2:$M$175,13,0)</f>
        <v>3</v>
      </c>
      <c r="P103" s="19">
        <f>+VLOOKUP(J103,'PADESCE Ccontractuelle'!$A$2:$M$175,4,0)</f>
        <v>60</v>
      </c>
      <c r="Q103" s="19">
        <f>+IF(VLOOKUP(J103,'PADESCE Ccontractuelle'!$A$2:$M$175,5,0)=0,"NON DETERMINE",VLOOKUP(J103,'PADESCE Ccontractuelle'!$A$2:$M$175,5,0))</f>
        <v>55</v>
      </c>
      <c r="R103" s="19" t="str">
        <f>IF(OR(COUNTIF(Classes!$C$2:$C$1000, C103)="N", COUNTIF(Classes!$C$2:$C$1000, C103)=0), "Non démarré", IF(AND(COUNTIFS(Classes!$C$2:$C$1000, C103, Classes!$H$2:$H$1000, "&lt;&gt;T")=0, SUMIFS(Classes!$F$2:$F$1000, Classes!$C$2:$C$1000, C103, Classes!$D$2:$D$1000, E103)&gt;=P103), "Terminée", "En cours"))</f>
        <v>En cours</v>
      </c>
    </row>
    <row r="104" spans="1:18" ht="72.5" x14ac:dyDescent="0.35">
      <c r="A104" s="16" t="str">
        <f>IF(C104&lt;&gt;"","PRESTA"&amp;TEXT(COUNTA($C$2:C104),"000"),"")</f>
        <v>PRESTA103</v>
      </c>
      <c r="B104" s="16" t="str">
        <f>+INDEX(Prestataires!$A$2:$A$192,MATCH(C104,Prestataires!$B$2:$B$192,0))</f>
        <v>PREST062</v>
      </c>
      <c r="C104" s="16" t="str">
        <f>+VLOOKUP(J104,'PADESCE Ccontractuelle'!$A$2:$M$175,6,0)</f>
        <v>SARE_ING</v>
      </c>
      <c r="D104" s="16" t="str">
        <f>+INDEX(Beneficiaires!$A$2:$A$500,MATCH(Prestations!E104,Beneficiaires!$B$2:$B$500,0))</f>
        <v>BEN118</v>
      </c>
      <c r="E104" s="16" t="str">
        <f>+VLOOKUP(J104,'PADESCE Ccontractuelle'!$A$2:$M$175,2,0)</f>
        <v>COOPERATIVE DES ARTISANS PRODUCTEURS DE L'EXTREME-NORD (COOPAPEN)</v>
      </c>
      <c r="F104" s="16" t="str">
        <f>+INDEX(Formations!$A$2:$A$500,MATCH(Prestations!G104,Formations!$B$2:$B$500,0))</f>
        <v>FOR096</v>
      </c>
      <c r="G104" s="16" t="str">
        <f>+VLOOKUP(J104,'PADESCE Ccontractuelle'!$A$2:$M$175,3,0)</f>
        <v>Production de teinture moderne sur textile</v>
      </c>
      <c r="H104" s="16" t="str">
        <f>+INDEX(Formations!$C$2:$C$500,MATCH(Prestations!G104,Formations!$B$2:$B$500,0))</f>
        <v>FORH096</v>
      </c>
      <c r="I104" s="16" t="str">
        <f>+INDEX(Formations!$D$2:$D$500,MATCH(Prestations!G104,Formations!$B$2:$B$500,0))</f>
        <v>Mode, textile et teinture</v>
      </c>
      <c r="J104" s="21">
        <v>103</v>
      </c>
      <c r="K104" s="19">
        <f>+VLOOKUP(J104,'PADESCE Ccontractuelle'!$A$2:$M$175,8,0)</f>
        <v>395080</v>
      </c>
      <c r="L104" s="19">
        <f>+VLOOKUP(J104,'PADESCE Ccontractuelle'!$A$2:$M$175,9,0)</f>
        <v>11852400</v>
      </c>
      <c r="M104" s="19">
        <f>+VLOOKUP(J104,'PADESCE Ccontractuelle'!$A$2:$M$175,10,0)</f>
        <v>355572</v>
      </c>
      <c r="N104" s="19">
        <f>+VLOOKUP(J104,'PADESCE Ccontractuelle'!$A$2:$M$175,11,0)</f>
        <v>10667160</v>
      </c>
      <c r="O104" s="19">
        <f>+VLOOKUP(J104,'PADESCE Ccontractuelle'!$A$2:$M$175,13,0)</f>
        <v>3</v>
      </c>
      <c r="P104" s="19">
        <f>+VLOOKUP(J104,'PADESCE Ccontractuelle'!$A$2:$M$175,4,0)</f>
        <v>30</v>
      </c>
      <c r="Q104" s="19">
        <f>+IF(VLOOKUP(J104,'PADESCE Ccontractuelle'!$A$2:$M$175,5,0)=0,"NON DETERMINE",VLOOKUP(J104,'PADESCE Ccontractuelle'!$A$2:$M$175,5,0))</f>
        <v>16</v>
      </c>
      <c r="R104" s="19" t="str">
        <f>IF(OR(COUNTIF(Classes!$C$2:$C$1000, C104)="N", COUNTIF(Classes!$C$2:$C$1000, C104)=0), "Non démarré", IF(AND(COUNTIFS(Classes!$C$2:$C$1000, C104, Classes!$H$2:$H$1000, "&lt;&gt;T")=0, SUMIFS(Classes!$F$2:$F$1000, Classes!$C$2:$C$1000, C104, Classes!$D$2:$D$1000, E104)&gt;=P104), "Terminée", "En cours"))</f>
        <v>Non démarré</v>
      </c>
    </row>
    <row r="105" spans="1:18" ht="101.5" x14ac:dyDescent="0.35">
      <c r="A105" s="16" t="str">
        <f>IF(C105&lt;&gt;"","PRESTA"&amp;TEXT(COUNTA($C$2:C105),"000"),"")</f>
        <v>PRESTA104</v>
      </c>
      <c r="B105" s="16" t="e">
        <f>+INDEX(Prestataires!$A$2:$A$192,MATCH(C105,Prestataires!$B$2:$B$192,0))</f>
        <v>#N/A</v>
      </c>
      <c r="C105" s="16" t="str">
        <f>+VLOOKUP(J105,'PADESCE Ccontractuelle'!$A$2:$M$175,6,0)</f>
        <v>CFEM</v>
      </c>
      <c r="D105" s="16" t="str">
        <f>+INDEX(Beneficiaires!$A$2:$A$500,MATCH(Prestations!E105,Beneficiaires!$B$2:$B$500,0))</f>
        <v>BEN122</v>
      </c>
      <c r="E105" s="16" t="str">
        <f>+VLOOKUP(J105,'PADESCE Ccontractuelle'!$A$2:$M$175,2,0)</f>
        <v>SCOOPS DES AGRO-ELEVEURS DE L'EXTREME-NORD</v>
      </c>
      <c r="F105" s="16" t="str">
        <f>+INDEX(Formations!$A$2:$A$500,MATCH(Prestations!G105,Formations!$B$2:$B$500,0))</f>
        <v>FOR102</v>
      </c>
      <c r="G105" s="16" t="str">
        <f>+VLOOKUP(J105,'PADESCE Ccontractuelle'!$A$2:$M$175,3,0)</f>
        <v>Production d'engrais biologiques et des biopesticides</v>
      </c>
      <c r="H105" s="16" t="str">
        <f>+INDEX(Formations!$C$2:$C$500,MATCH(Prestations!G105,Formations!$B$2:$B$500,0))</f>
        <v>FORH102</v>
      </c>
      <c r="I105" s="16" t="str">
        <f>+INDEX(Formations!$D$2:$D$500,MATCH(Prestations!G105,Formations!$B$2:$B$500,0))</f>
        <v>Intrants agricoles : engrais biologiques et (bio)pesticides</v>
      </c>
      <c r="J105" s="21">
        <v>104</v>
      </c>
      <c r="K105" s="19">
        <f>+VLOOKUP(J105,'PADESCE Ccontractuelle'!$A$2:$M$175,8,0)</f>
        <v>289346</v>
      </c>
      <c r="L105" s="19">
        <f>+VLOOKUP(J105,'PADESCE Ccontractuelle'!$A$2:$M$175,9,0)</f>
        <v>28934600</v>
      </c>
      <c r="M105" s="19">
        <f>+VLOOKUP(J105,'PADESCE Ccontractuelle'!$A$2:$M$175,10,0)</f>
        <v>260411.4</v>
      </c>
      <c r="N105" s="19">
        <f>+VLOOKUP(J105,'PADESCE Ccontractuelle'!$A$2:$M$175,11,0)</f>
        <v>26041140</v>
      </c>
      <c r="O105" s="19">
        <f>+VLOOKUP(J105,'PADESCE Ccontractuelle'!$A$2:$M$175,13,0)</f>
        <v>3</v>
      </c>
      <c r="P105" s="19">
        <f>+VLOOKUP(J105,'PADESCE Ccontractuelle'!$A$2:$M$175,4,0)</f>
        <v>100</v>
      </c>
      <c r="Q105" s="19">
        <f>+IF(VLOOKUP(J105,'PADESCE Ccontractuelle'!$A$2:$M$175,5,0)=0,"NON DETERMINE",VLOOKUP(J105,'PADESCE Ccontractuelle'!$A$2:$M$175,5,0))</f>
        <v>40</v>
      </c>
      <c r="R105" s="19" t="str">
        <f>IF(OR(COUNTIF(Classes!$C$2:$C$1000, C105)="N", COUNTIF(Classes!$C$2:$C$1000, C105)=0), "Non démarré", IF(AND(COUNTIFS(Classes!$C$2:$C$1000, C105, Classes!$H$2:$H$1000, "&lt;&gt;T")=0, SUMIFS(Classes!$F$2:$F$1000, Classes!$C$2:$C$1000, C105, Classes!$D$2:$D$1000, E105)&gt;=P105), "Terminée", "En cours"))</f>
        <v>Non démarré</v>
      </c>
    </row>
    <row r="106" spans="1:18" ht="72.5" x14ac:dyDescent="0.35">
      <c r="A106" s="16" t="str">
        <f>IF(C106&lt;&gt;"","PRESTA"&amp;TEXT(COUNTA($C$2:C106),"000"),"")</f>
        <v>PRESTA105</v>
      </c>
      <c r="B106" s="16" t="str">
        <f>+INDEX(Prestataires!$A$2:$A$192,MATCH(C106,Prestataires!$B$2:$B$192,0))</f>
        <v>PREST023</v>
      </c>
      <c r="C106" s="16" t="str">
        <f>+VLOOKUP(J106,'PADESCE Ccontractuelle'!$A$2:$M$175,6,0)</f>
        <v>Cente de Formation et d'Education aux Métiers (CFEM)</v>
      </c>
      <c r="D106" s="16" t="str">
        <f>+INDEX(Beneficiaires!$A$2:$A$500,MATCH(Prestations!E106,Beneficiaires!$B$2:$B$500,0))</f>
        <v>BEN120</v>
      </c>
      <c r="E106" s="16" t="str">
        <f>+VLOOKUP(J106,'PADESCE Ccontractuelle'!$A$2:$M$175,2,0)</f>
        <v>GLOBALMON CAMEROUN</v>
      </c>
      <c r="F106" s="16" t="str">
        <f>+INDEX(Formations!$A$2:$A$500,MATCH(Prestations!G106,Formations!$B$2:$B$500,0))</f>
        <v>FOR099</v>
      </c>
      <c r="G106" s="16" t="str">
        <f>+VLOOKUP(J106,'PADESCE Ccontractuelle'!$A$2:$M$175,3,0)</f>
        <v>Production des bouillies à base des farines locales</v>
      </c>
      <c r="H106" s="16" t="str">
        <f>+INDEX(Formations!$C$2:$C$500,MATCH(Prestations!G106,Formations!$B$2:$B$500,0))</f>
        <v>FORH099</v>
      </c>
      <c r="I106" s="16" t="str">
        <f>+INDEX(Formations!$D$2:$D$500,MATCH(Prestations!G106,Formations!$B$2:$B$500,0))</f>
        <v>Production des bouillies à base des farines locales</v>
      </c>
      <c r="J106" s="21">
        <v>105</v>
      </c>
      <c r="K106" s="19">
        <f>+VLOOKUP(J106,'PADESCE Ccontractuelle'!$A$2:$M$175,8,0)</f>
        <v>395080</v>
      </c>
      <c r="L106" s="19">
        <f>+VLOOKUP(J106,'PADESCE Ccontractuelle'!$A$2:$M$175,9,0)</f>
        <v>35557200</v>
      </c>
      <c r="M106" s="19">
        <f>+VLOOKUP(J106,'PADESCE Ccontractuelle'!$A$2:$M$175,10,0)</f>
        <v>355572</v>
      </c>
      <c r="N106" s="19">
        <f>+VLOOKUP(J106,'PADESCE Ccontractuelle'!$A$2:$M$175,11,0)</f>
        <v>32001480</v>
      </c>
      <c r="O106" s="19">
        <f>+VLOOKUP(J106,'PADESCE Ccontractuelle'!$A$2:$M$175,13,0)</f>
        <v>3</v>
      </c>
      <c r="P106" s="19">
        <f>+VLOOKUP(J106,'PADESCE Ccontractuelle'!$A$2:$M$175,4,0)</f>
        <v>90</v>
      </c>
      <c r="Q106" s="19">
        <f>+IF(VLOOKUP(J106,'PADESCE Ccontractuelle'!$A$2:$M$175,5,0)=0,"NON DETERMINE",VLOOKUP(J106,'PADESCE Ccontractuelle'!$A$2:$M$175,5,0))</f>
        <v>90</v>
      </c>
      <c r="R106" s="19" t="str">
        <f>IF(OR(COUNTIF(Classes!$C$2:$C$1000, C106)="N", COUNTIF(Classes!$C$2:$C$1000, C106)=0), "Non démarré", IF(AND(COUNTIFS(Classes!$C$2:$C$1000, C106, Classes!$H$2:$H$1000, "&lt;&gt;T")=0, SUMIFS(Classes!$F$2:$F$1000, Classes!$C$2:$C$1000, C106, Classes!$D$2:$D$1000, E106)&gt;=P106), "Terminée", "En cours"))</f>
        <v>Non démarré</v>
      </c>
    </row>
    <row r="107" spans="1:18" ht="101.5" x14ac:dyDescent="0.35">
      <c r="A107" s="16" t="str">
        <f>IF(C107&lt;&gt;"","PRESTA"&amp;TEXT(COUNTA($C$2:C107),"000"),"")</f>
        <v>PRESTA106</v>
      </c>
      <c r="B107" s="16" t="str">
        <f>+INDEX(Prestataires!$A$2:$A$192,MATCH(C107,Prestataires!$B$2:$B$192,0))</f>
        <v>PREST011</v>
      </c>
      <c r="C107" s="16" t="str">
        <f>+VLOOKUP(J107,'PADESCE Ccontractuelle'!$A$2:$M$175,6,0)</f>
        <v>PADIUM EXPRESS SERVICES</v>
      </c>
      <c r="D107" s="16" t="str">
        <f>+INDEX(Beneficiaires!$A$2:$A$500,MATCH(Prestations!E107,Beneficiaires!$B$2:$B$500,0))</f>
        <v>BEN032</v>
      </c>
      <c r="E107" s="16" t="str">
        <f>+VLOOKUP(J107,'PADESCE Ccontractuelle'!$A$2:$M$175,2,0)</f>
        <v>REWBE TIDDAL</v>
      </c>
      <c r="F107" s="16" t="str">
        <f>+INDEX(Formations!$A$2:$A$500,MATCH(Prestations!G107,Formations!$B$2:$B$500,0))</f>
        <v>FOR091</v>
      </c>
      <c r="G107" s="16" t="str">
        <f>+VLOOKUP(J107,'PADESCE Ccontractuelle'!$A$2:$M$175,3,0)</f>
        <v>Production des engrais biologiques</v>
      </c>
      <c r="H107" s="16" t="str">
        <f>+INDEX(Formations!$C$2:$C$500,MATCH(Prestations!G107,Formations!$B$2:$B$500,0))</f>
        <v>FORH091</v>
      </c>
      <c r="I107" s="16" t="str">
        <f>+INDEX(Formations!$D$2:$D$500,MATCH(Prestations!G107,Formations!$B$2:$B$500,0))</f>
        <v>Intrants agricoles : engrais biologiques et (bio)pesticides</v>
      </c>
      <c r="J107" s="21">
        <v>106</v>
      </c>
      <c r="K107" s="19">
        <f>+VLOOKUP(J107,'PADESCE Ccontractuelle'!$A$2:$M$175,8,0)</f>
        <v>395080</v>
      </c>
      <c r="L107" s="19">
        <f>+VLOOKUP(J107,'PADESCE Ccontractuelle'!$A$2:$M$175,9,0)</f>
        <v>11852400</v>
      </c>
      <c r="M107" s="19">
        <f>+VLOOKUP(J107,'PADESCE Ccontractuelle'!$A$2:$M$175,10,0)</f>
        <v>355572</v>
      </c>
      <c r="N107" s="19">
        <f>+VLOOKUP(J107,'PADESCE Ccontractuelle'!$A$2:$M$175,11,0)</f>
        <v>10667160</v>
      </c>
      <c r="O107" s="19">
        <f>+VLOOKUP(J107,'PADESCE Ccontractuelle'!$A$2:$M$175,13,0)</f>
        <v>3</v>
      </c>
      <c r="P107" s="19">
        <f>+VLOOKUP(J107,'PADESCE Ccontractuelle'!$A$2:$M$175,4,0)</f>
        <v>30</v>
      </c>
      <c r="Q107" s="19">
        <f>+IF(VLOOKUP(J107,'PADESCE Ccontractuelle'!$A$2:$M$175,5,0)=0,"NON DETERMINE",VLOOKUP(J107,'PADESCE Ccontractuelle'!$A$2:$M$175,5,0))</f>
        <v>15</v>
      </c>
      <c r="R107" s="19" t="str">
        <f>IF(OR(COUNTIF(Classes!$C$2:$C$1000, C107)="N", COUNTIF(Classes!$C$2:$C$1000, C107)=0), "Non démarré", IF(AND(COUNTIFS(Classes!$C$2:$C$1000, C107, Classes!$H$2:$H$1000, "&lt;&gt;T")=0, SUMIFS(Classes!$F$2:$F$1000, Classes!$C$2:$C$1000, C107, Classes!$D$2:$D$1000, E107)&gt;=P107), "Terminée", "En cours"))</f>
        <v>Non démarré</v>
      </c>
    </row>
    <row r="108" spans="1:18" ht="72.5" x14ac:dyDescent="0.35">
      <c r="A108" s="16" t="str">
        <f>IF(C108&lt;&gt;"","PRESTA"&amp;TEXT(COUNTA($C$2:C108),"000"),"")</f>
        <v>PRESTA107</v>
      </c>
      <c r="B108" s="16" t="str">
        <f>+INDEX(Prestataires!$A$2:$A$192,MATCH(C108,Prestataires!$B$2:$B$192,0))</f>
        <v>PREST054</v>
      </c>
      <c r="C108" s="16" t="str">
        <f>+VLOOKUP(J108,'PADESCE Ccontractuelle'!$A$2:$M$175,6,0)</f>
        <v>CFR DE BOUAM</v>
      </c>
      <c r="D108" s="16" t="str">
        <f>+INDEX(Beneficiaires!$A$2:$A$500,MATCH(Prestations!E108,Beneficiaires!$B$2:$B$500,0))</f>
        <v>BEN107</v>
      </c>
      <c r="E108" s="16" t="str">
        <f>+VLOOKUP(J108,'PADESCE Ccontractuelle'!$A$2:$M$175,2,0)</f>
        <v>COOPCA PROPALMA</v>
      </c>
      <c r="F108" s="16" t="str">
        <f>+INDEX(Formations!$A$2:$A$500,MATCH(Prestations!G108,Formations!$B$2:$B$500,0))</f>
        <v>FOR084</v>
      </c>
      <c r="G108" s="16" t="str">
        <f>+VLOOKUP(J108,'PADESCE Ccontractuelle'!$A$2:$M$175,3,0)</f>
        <v>Production d'huile de palme</v>
      </c>
      <c r="H108" s="16" t="str">
        <f>+INDEX(Formations!$C$2:$C$500,MATCH(Prestations!G108,Formations!$B$2:$B$500,0))</f>
        <v>FORH084</v>
      </c>
      <c r="I108" s="16" t="str">
        <f>+INDEX(Formations!$D$2:$D$500,MATCH(Prestations!G108,Formations!$B$2:$B$500,0))</f>
        <v>Production d’huile de palme et huile de palmiste</v>
      </c>
      <c r="J108" s="21">
        <v>107</v>
      </c>
      <c r="K108" s="19">
        <f>+VLOOKUP(J108,'PADESCE Ccontractuelle'!$A$2:$M$175,8,0)</f>
        <v>314889.55</v>
      </c>
      <c r="L108" s="19">
        <f>+VLOOKUP(J108,'PADESCE Ccontractuelle'!$A$2:$M$175,9,0)</f>
        <v>6612680.5499999998</v>
      </c>
      <c r="M108" s="19">
        <f>+VLOOKUP(J108,'PADESCE Ccontractuelle'!$A$2:$M$175,10,0)</f>
        <v>283400.59499999997</v>
      </c>
      <c r="N108" s="19">
        <f>+VLOOKUP(J108,'PADESCE Ccontractuelle'!$A$2:$M$175,11,0)</f>
        <v>5951412.4949999992</v>
      </c>
      <c r="O108" s="19">
        <f>+VLOOKUP(J108,'PADESCE Ccontractuelle'!$A$2:$M$175,13,0)</f>
        <v>3</v>
      </c>
      <c r="P108" s="19">
        <f>+VLOOKUP(J108,'PADESCE Ccontractuelle'!$A$2:$M$175,4,0)</f>
        <v>21</v>
      </c>
      <c r="Q108" s="19">
        <f>+IF(VLOOKUP(J108,'PADESCE Ccontractuelle'!$A$2:$M$175,5,0)=0,"NON DETERMINE",VLOOKUP(J108,'PADESCE Ccontractuelle'!$A$2:$M$175,5,0))</f>
        <v>3</v>
      </c>
      <c r="R108" s="19" t="str">
        <f>IF(OR(COUNTIF(Classes!$C$2:$C$1000, C108)="N", COUNTIF(Classes!$C$2:$C$1000, C108)=0), "Non démarré", IF(AND(COUNTIFS(Classes!$C$2:$C$1000, C108, Classes!$H$2:$H$1000, "&lt;&gt;T")=0, SUMIFS(Classes!$F$2:$F$1000, Classes!$C$2:$C$1000, C108, Classes!$D$2:$D$1000, E108)&gt;=P108), "Terminée", "En cours"))</f>
        <v>Non démarré</v>
      </c>
    </row>
    <row r="109" spans="1:18" ht="72.5" x14ac:dyDescent="0.35">
      <c r="A109" s="16" t="str">
        <f>IF(C109&lt;&gt;"","PRESTA"&amp;TEXT(COUNTA($C$2:C109),"000"),"")</f>
        <v>PRESTA108</v>
      </c>
      <c r="B109" s="16" t="str">
        <f>+INDEX(Prestataires!$A$2:$A$192,MATCH(C109,Prestataires!$B$2:$B$192,0))</f>
        <v>PREST036</v>
      </c>
      <c r="C109" s="16" t="str">
        <f>+VLOOKUP(J109,'PADESCE Ccontractuelle'!$A$2:$M$175,6,0)</f>
        <v>CFP-EN</v>
      </c>
      <c r="D109" s="16" t="str">
        <f>+INDEX(Beneficiaires!$A$2:$A$500,MATCH(Prestations!E109,Beneficiaires!$B$2:$B$500,0))</f>
        <v>BEN062</v>
      </c>
      <c r="E109" s="16" t="str">
        <f>+VLOOKUP(J109,'PADESCE Ccontractuelle'!$A$2:$M$175,2,0)</f>
        <v>CASSAVA GOLD</v>
      </c>
      <c r="F109" s="16" t="str">
        <f>+INDEX(Formations!$A$2:$A$500,MATCH(Prestations!G109,Formations!$B$2:$B$500,0))</f>
        <v>FOR031</v>
      </c>
      <c r="G109" s="16" t="str">
        <f>+VLOOKUP(J109,'PADESCE Ccontractuelle'!$A$2:$M$175,3,0)</f>
        <v>Production du gari, Compostage des épluchures</v>
      </c>
      <c r="H109" s="16" t="str">
        <f>+INDEX(Formations!$C$2:$C$500,MATCH(Prestations!G109,Formations!$B$2:$B$500,0))</f>
        <v>FORH031</v>
      </c>
      <c r="I109" s="16" t="str">
        <f>+INDEX(Formations!$D$2:$D$500,MATCH(Prestations!G109,Formations!$B$2:$B$500,0))</f>
        <v>Production du gari, Compostage des épluchures</v>
      </c>
      <c r="J109" s="21">
        <v>108</v>
      </c>
      <c r="K109" s="19">
        <f>+VLOOKUP(J109,'PADESCE Ccontractuelle'!$A$2:$M$175,8,0)</f>
        <v>300000</v>
      </c>
      <c r="L109" s="19">
        <f>+VLOOKUP(J109,'PADESCE Ccontractuelle'!$A$2:$M$175,9,0)</f>
        <v>9000000</v>
      </c>
      <c r="M109" s="19">
        <f>+VLOOKUP(J109,'PADESCE Ccontractuelle'!$A$2:$M$175,10,0)</f>
        <v>210000</v>
      </c>
      <c r="N109" s="19">
        <f>+VLOOKUP(J109,'PADESCE Ccontractuelle'!$A$2:$M$175,11,0)</f>
        <v>6300000</v>
      </c>
      <c r="O109" s="19">
        <f>+VLOOKUP(J109,'PADESCE Ccontractuelle'!$A$2:$M$175,13,0)</f>
        <v>2</v>
      </c>
      <c r="P109" s="19">
        <f>+VLOOKUP(J109,'PADESCE Ccontractuelle'!$A$2:$M$175,4,0)</f>
        <v>30</v>
      </c>
      <c r="Q109" s="19" t="str">
        <f>+IF(VLOOKUP(J109,'PADESCE Ccontractuelle'!$A$2:$M$175,5,0)=0,"NON DETERMINE",VLOOKUP(J109,'PADESCE Ccontractuelle'!$A$2:$M$175,5,0))</f>
        <v>NON DETERMINE</v>
      </c>
      <c r="R109" s="19" t="str">
        <f>IF(OR(COUNTIF(Classes!$C$2:$C$1000, C109)="N", COUNTIF(Classes!$C$2:$C$1000, C109)=0), "Non démarré", IF(AND(COUNTIFS(Classes!$C$2:$C$1000, C109, Classes!$H$2:$H$1000, "&lt;&gt;T")=0, SUMIFS(Classes!$F$2:$F$1000, Classes!$C$2:$C$1000, C109, Classes!$D$2:$D$1000, E109)&gt;=P109), "Terminée", "En cours"))</f>
        <v>En cours</v>
      </c>
    </row>
    <row r="110" spans="1:18" ht="43.5" x14ac:dyDescent="0.35">
      <c r="A110" s="16" t="str">
        <f>IF(C110&lt;&gt;"","PRESTA"&amp;TEXT(COUNTA($C$2:C110),"000"),"")</f>
        <v>PRESTA109</v>
      </c>
      <c r="B110" s="16" t="str">
        <f>+INDEX(Prestataires!$A$2:$A$192,MATCH(C110,Prestataires!$B$2:$B$192,0))</f>
        <v>PREST042</v>
      </c>
      <c r="C110" s="16" t="str">
        <f>+VLOOKUP(J110,'PADESCE Ccontractuelle'!$A$2:$M$175,6,0)</f>
        <v>CENTRE DE FORMATION PROFESSIONNELLE AGRO-PASTORAL PAR ALTERNANCE DE BEREM (CFP APA)</v>
      </c>
      <c r="D110" s="16" t="str">
        <f>+INDEX(Beneficiaires!$A$2:$A$500,MATCH(Prestations!E110,Beneficiaires!$B$2:$B$500,0))</f>
        <v>BEN080</v>
      </c>
      <c r="E110" s="16" t="str">
        <f>+VLOOKUP(J110,'PADESCE Ccontractuelle'!$A$2:$M$175,2,0)</f>
        <v>COOPCA NEIG-GUIM DE NGANHA</v>
      </c>
      <c r="F110" s="16" t="str">
        <f>+INDEX(Formations!$A$2:$A$500,MATCH(Prestations!G110,Formations!$B$2:$B$500,0))</f>
        <v>FOR045</v>
      </c>
      <c r="G110" s="16" t="str">
        <f>+VLOOKUP(J110,'PADESCE Ccontractuelle'!$A$2:$M$175,3,0)</f>
        <v>Production du haricot, maïs, soja et ignames</v>
      </c>
      <c r="H110" s="16" t="str">
        <f>+INDEX(Formations!$C$2:$C$500,MATCH(Prestations!G110,Formations!$B$2:$B$500,0))</f>
        <v>FORH045</v>
      </c>
      <c r="I110" s="16" t="str">
        <f>+INDEX(Formations!$D$2:$D$500,MATCH(Prestations!G110,Formations!$B$2:$B$500,0))</f>
        <v>Culture et transformation du maïs</v>
      </c>
      <c r="J110" s="21">
        <v>109</v>
      </c>
      <c r="K110" s="19">
        <f>+VLOOKUP(J110,'PADESCE Ccontractuelle'!$A$2:$M$175,8,0)</f>
        <v>395080</v>
      </c>
      <c r="L110" s="19">
        <f>+VLOOKUP(J110,'PADESCE Ccontractuelle'!$A$2:$M$175,9,0)</f>
        <v>9481920</v>
      </c>
      <c r="M110" s="19">
        <f>+VLOOKUP(J110,'PADESCE Ccontractuelle'!$A$2:$M$175,10,0)</f>
        <v>355572</v>
      </c>
      <c r="N110" s="19">
        <f>+VLOOKUP(J110,'PADESCE Ccontractuelle'!$A$2:$M$175,11,0)</f>
        <v>8533728</v>
      </c>
      <c r="O110" s="19">
        <f>+VLOOKUP(J110,'PADESCE Ccontractuelle'!$A$2:$M$175,13,0)</f>
        <v>3</v>
      </c>
      <c r="P110" s="19">
        <f>+VLOOKUP(J110,'PADESCE Ccontractuelle'!$A$2:$M$175,4,0)</f>
        <v>24</v>
      </c>
      <c r="Q110" s="19">
        <f>+IF(VLOOKUP(J110,'PADESCE Ccontractuelle'!$A$2:$M$175,5,0)=0,"NON DETERMINE",VLOOKUP(J110,'PADESCE Ccontractuelle'!$A$2:$M$175,5,0))</f>
        <v>2</v>
      </c>
      <c r="R110" s="19" t="str">
        <f>IF(OR(COUNTIF(Classes!$C$2:$C$1000, C110)="N", COUNTIF(Classes!$C$2:$C$1000, C110)=0), "Non démarré", IF(AND(COUNTIFS(Classes!$C$2:$C$1000, C110, Classes!$H$2:$H$1000, "&lt;&gt;T")=0, SUMIFS(Classes!$F$2:$F$1000, Classes!$C$2:$C$1000, C110, Classes!$D$2:$D$1000, E110)&gt;=P110), "Terminée", "En cours"))</f>
        <v>Non démarré</v>
      </c>
    </row>
    <row r="111" spans="1:18" ht="58" x14ac:dyDescent="0.35">
      <c r="A111" s="16" t="str">
        <f>IF(C111&lt;&gt;"","PRESTA"&amp;TEXT(COUNTA($C$2:C111),"000"),"")</f>
        <v>PRESTA110</v>
      </c>
      <c r="B111" s="16" t="str">
        <f>+INDEX(Prestataires!$A$2:$A$192,MATCH(C111,Prestataires!$B$2:$B$192,0))</f>
        <v>PREST004</v>
      </c>
      <c r="C111" s="16" t="str">
        <f>+VLOOKUP(J111,'PADESCE Ccontractuelle'!$A$2:$M$175,6,0)</f>
        <v>CODEA-IAO</v>
      </c>
      <c r="D111" s="16" t="str">
        <f>+INDEX(Beneficiaires!$A$2:$A$500,MATCH(Prestations!E111,Beneficiaires!$B$2:$B$500,0))</f>
        <v>BEN091</v>
      </c>
      <c r="E111" s="16" t="str">
        <f>+VLOOKUP(J111,'PADESCE Ccontractuelle'!$A$2:$M$175,2,0)</f>
        <v>GPIM</v>
      </c>
      <c r="F111" s="16" t="str">
        <f>+INDEX(Formations!$A$2:$A$500,MATCH(Prestations!G111,Formations!$B$2:$B$500,0))</f>
        <v>FOR070</v>
      </c>
      <c r="G111" s="16" t="str">
        <f>+VLOOKUP(J111,'PADESCE Ccontractuelle'!$A$2:$M$175,3,0)</f>
        <v>Production du manioc</v>
      </c>
      <c r="H111" s="16" t="str">
        <f>+INDEX(Formations!$C$2:$C$500,MATCH(Prestations!G111,Formations!$B$2:$B$500,0))</f>
        <v>FORH070</v>
      </c>
      <c r="I111" s="16" t="str">
        <f>+INDEX(Formations!$D$2:$D$500,MATCH(Prestations!G111,Formations!$B$2:$B$500,0))</f>
        <v>Transformation et valorisation du manioc</v>
      </c>
      <c r="J111" s="21">
        <v>110</v>
      </c>
      <c r="K111" s="19">
        <f>+VLOOKUP(J111,'PADESCE Ccontractuelle'!$A$2:$M$175,8,0)</f>
        <v>426620</v>
      </c>
      <c r="L111" s="19">
        <f>+VLOOKUP(J111,'PADESCE Ccontractuelle'!$A$2:$M$175,9,0)</f>
        <v>21331000</v>
      </c>
      <c r="M111" s="19">
        <f>+VLOOKUP(J111,'PADESCE Ccontractuelle'!$A$2:$M$175,10,0)</f>
        <v>383958</v>
      </c>
      <c r="N111" s="19">
        <f>+VLOOKUP(J111,'PADESCE Ccontractuelle'!$A$2:$M$175,11,0)</f>
        <v>19197900</v>
      </c>
      <c r="O111" s="19">
        <f>+VLOOKUP(J111,'PADESCE Ccontractuelle'!$A$2:$M$175,13,0)</f>
        <v>3</v>
      </c>
      <c r="P111" s="19">
        <f>+VLOOKUP(J111,'PADESCE Ccontractuelle'!$A$2:$M$175,4,0)</f>
        <v>50</v>
      </c>
      <c r="Q111" s="19">
        <f>+IF(VLOOKUP(J111,'PADESCE Ccontractuelle'!$A$2:$M$175,5,0)=0,"NON DETERMINE",VLOOKUP(J111,'PADESCE Ccontractuelle'!$A$2:$M$175,5,0))</f>
        <v>25</v>
      </c>
      <c r="R111" s="19" t="str">
        <f>IF(OR(COUNTIF(Classes!$C$2:$C$1000, C111)="N", COUNTIF(Classes!$C$2:$C$1000, C111)=0), "Non démarré", IF(AND(COUNTIFS(Classes!$C$2:$C$1000, C111, Classes!$H$2:$H$1000, "&lt;&gt;T")=0, SUMIFS(Classes!$F$2:$F$1000, Classes!$C$2:$C$1000, C111, Classes!$D$2:$D$1000, E111)&gt;=P111), "Terminée", "En cours"))</f>
        <v>En cours</v>
      </c>
    </row>
    <row r="112" spans="1:18" ht="58" x14ac:dyDescent="0.35">
      <c r="A112" s="16" t="str">
        <f>IF(C112&lt;&gt;"","PRESTA"&amp;TEXT(COUNTA($C$2:C112),"000"),"")</f>
        <v>PRESTA111</v>
      </c>
      <c r="B112" s="16" t="str">
        <f>+INDEX(Prestataires!$A$2:$A$192,MATCH(C112,Prestataires!$B$2:$B$192,0))</f>
        <v>PREST054</v>
      </c>
      <c r="C112" s="16" t="str">
        <f>+VLOOKUP(J112,'PADESCE Ccontractuelle'!$A$2:$M$175,6,0)</f>
        <v>CFR DE BOUAM</v>
      </c>
      <c r="D112" s="16" t="str">
        <f>+INDEX(Beneficiaires!$A$2:$A$500,MATCH(Prestations!E112,Beneficiaires!$B$2:$B$500,0))</f>
        <v>BEN094</v>
      </c>
      <c r="E112" s="16" t="str">
        <f>+VLOOKUP(J112,'PADESCE Ccontractuelle'!$A$2:$M$175,2,0)</f>
        <v>GIC AKASSE</v>
      </c>
      <c r="F112" s="16" t="str">
        <f>+INDEX(Formations!$A$2:$A$500,MATCH(Prestations!G112,Formations!$B$2:$B$500,0))</f>
        <v>FOR070</v>
      </c>
      <c r="G112" s="16" t="str">
        <f>+VLOOKUP(J112,'PADESCE Ccontractuelle'!$A$2:$M$175,3,0)</f>
        <v>Production du manioc</v>
      </c>
      <c r="H112" s="16" t="str">
        <f>+INDEX(Formations!$C$2:$C$500,MATCH(Prestations!G112,Formations!$B$2:$B$500,0))</f>
        <v>FORH070</v>
      </c>
      <c r="I112" s="16" t="str">
        <f>+INDEX(Formations!$D$2:$D$500,MATCH(Prestations!G112,Formations!$B$2:$B$500,0))</f>
        <v>Transformation et valorisation du manioc</v>
      </c>
      <c r="J112" s="21">
        <v>111</v>
      </c>
      <c r="K112" s="19">
        <f>+VLOOKUP(J112,'PADESCE Ccontractuelle'!$A$2:$M$175,8,0)</f>
        <v>324267.71999999997</v>
      </c>
      <c r="L112" s="19">
        <f>+VLOOKUP(J112,'PADESCE Ccontractuelle'!$A$2:$M$175,9,0)</f>
        <v>2918409.48</v>
      </c>
      <c r="M112" s="19">
        <f>+VLOOKUP(J112,'PADESCE Ccontractuelle'!$A$2:$M$175,10,0)</f>
        <v>291840.94799999997</v>
      </c>
      <c r="N112" s="19">
        <f>+VLOOKUP(J112,'PADESCE Ccontractuelle'!$A$2:$M$175,11,0)</f>
        <v>2626568.5320000001</v>
      </c>
      <c r="O112" s="19">
        <f>+VLOOKUP(J112,'PADESCE Ccontractuelle'!$A$2:$M$175,13,0)</f>
        <v>3</v>
      </c>
      <c r="P112" s="19">
        <f>+VLOOKUP(J112,'PADESCE Ccontractuelle'!$A$2:$M$175,4,0)</f>
        <v>9</v>
      </c>
      <c r="Q112" s="19">
        <f>+IF(VLOOKUP(J112,'PADESCE Ccontractuelle'!$A$2:$M$175,5,0)=0,"NON DETERMINE",VLOOKUP(J112,'PADESCE Ccontractuelle'!$A$2:$M$175,5,0))</f>
        <v>3</v>
      </c>
      <c r="R112" s="19" t="str">
        <f>IF(OR(COUNTIF(Classes!$C$2:$C$1000, C112)="N", COUNTIF(Classes!$C$2:$C$1000, C112)=0), "Non démarré", IF(AND(COUNTIFS(Classes!$C$2:$C$1000, C112, Classes!$H$2:$H$1000, "&lt;&gt;T")=0, SUMIFS(Classes!$F$2:$F$1000, Classes!$C$2:$C$1000, C112, Classes!$D$2:$D$1000, E112)&gt;=P112), "Terminée", "En cours"))</f>
        <v>Non démarré</v>
      </c>
    </row>
    <row r="113" spans="1:18" ht="87" x14ac:dyDescent="0.35">
      <c r="A113" s="16" t="str">
        <f>IF(C113&lt;&gt;"","PRESTA"&amp;TEXT(COUNTA($C$2:C113),"000"),"")</f>
        <v>PRESTA112</v>
      </c>
      <c r="B113" s="16" t="str">
        <f>+INDEX(Prestataires!$A$2:$A$192,MATCH(C113,Prestataires!$B$2:$B$192,0))</f>
        <v>PREST004</v>
      </c>
      <c r="C113" s="16" t="str">
        <f>+VLOOKUP(J113,'PADESCE Ccontractuelle'!$A$2:$M$175,6,0)</f>
        <v>CODEA-IAO</v>
      </c>
      <c r="D113" s="16" t="str">
        <f>+INDEX(Beneficiaires!$A$2:$A$500,MATCH(Prestations!E113,Beneficiaires!$B$2:$B$500,0))</f>
        <v>BEN010</v>
      </c>
      <c r="E113" s="16" t="str">
        <f>+VLOOKUP(J113,'PADESCE Ccontractuelle'!$A$2:$M$175,2,0)</f>
        <v>GIC RAC</v>
      </c>
      <c r="F113" s="16" t="str">
        <f>+INDEX(Formations!$A$2:$A$500,MATCH(Prestations!G113,Formations!$B$2:$B$500,0))</f>
        <v>FOR049</v>
      </c>
      <c r="G113" s="16" t="str">
        <f>+VLOOKUP(J113,'PADESCE Ccontractuelle'!$A$2:$M$175,3,0)</f>
        <v>Production du mycélium, protection de la culture etc.</v>
      </c>
      <c r="H113" s="16" t="str">
        <f>+INDEX(Formations!$C$2:$C$500,MATCH(Prestations!G113,Formations!$B$2:$B$500,0))</f>
        <v>FORH049</v>
      </c>
      <c r="I113" s="16" t="str">
        <f>+INDEX(Formations!$D$2:$D$500,MATCH(Prestations!G113,Formations!$B$2:$B$500,0))</f>
        <v>Production du mycélium, protection de la culture etc.</v>
      </c>
      <c r="J113" s="21">
        <v>112</v>
      </c>
      <c r="K113" s="19">
        <f>+VLOOKUP(J113,'PADESCE Ccontractuelle'!$A$2:$M$175,8,0)</f>
        <v>395080</v>
      </c>
      <c r="L113" s="19">
        <f>+VLOOKUP(J113,'PADESCE Ccontractuelle'!$A$2:$M$175,9,0)</f>
        <v>24890040</v>
      </c>
      <c r="M113" s="19">
        <f>+VLOOKUP(J113,'PADESCE Ccontractuelle'!$A$2:$M$175,10,0)</f>
        <v>355572</v>
      </c>
      <c r="N113" s="19">
        <f>+VLOOKUP(J113,'PADESCE Ccontractuelle'!$A$2:$M$175,11,0)</f>
        <v>22401036</v>
      </c>
      <c r="O113" s="19">
        <f>+VLOOKUP(J113,'PADESCE Ccontractuelle'!$A$2:$M$175,13,0)</f>
        <v>3</v>
      </c>
      <c r="P113" s="19">
        <f>+VLOOKUP(J113,'PADESCE Ccontractuelle'!$A$2:$M$175,4,0)</f>
        <v>63</v>
      </c>
      <c r="Q113" s="19">
        <f>+IF(VLOOKUP(J113,'PADESCE Ccontractuelle'!$A$2:$M$175,5,0)=0,"NON DETERMINE",VLOOKUP(J113,'PADESCE Ccontractuelle'!$A$2:$M$175,5,0))</f>
        <v>40</v>
      </c>
      <c r="R113" s="19" t="str">
        <f>IF(OR(COUNTIF(Classes!$C$2:$C$1000, C113)="N", COUNTIF(Classes!$C$2:$C$1000, C113)=0), "Non démarré", IF(AND(COUNTIFS(Classes!$C$2:$C$1000, C113, Classes!$H$2:$H$1000, "&lt;&gt;T")=0, SUMIFS(Classes!$F$2:$F$1000, Classes!$C$2:$C$1000, C113, Classes!$D$2:$D$1000, E113)&gt;=P113), "Terminée", "En cours"))</f>
        <v>En cours</v>
      </c>
    </row>
    <row r="114" spans="1:18" ht="87" x14ac:dyDescent="0.35">
      <c r="A114" s="16" t="str">
        <f>IF(C114&lt;&gt;"","PRESTA"&amp;TEXT(COUNTA($C$2:C114),"000"),"")</f>
        <v>PRESTA113</v>
      </c>
      <c r="B114" s="16" t="str">
        <f>+INDEX(Prestataires!$A$2:$A$192,MATCH(C114,Prestataires!$B$2:$B$192,0))</f>
        <v>PREST074</v>
      </c>
      <c r="C114" s="16" t="str">
        <f>+VLOOKUP(J114,'PADESCE Ccontractuelle'!$A$2:$M$175,6,0)</f>
        <v>UPECA</v>
      </c>
      <c r="D114" s="16" t="str">
        <f>+INDEX(Beneficiaires!$A$2:$A$500,MATCH(Prestations!E114,Beneficiaires!$B$2:$B$500,0))</f>
        <v>BEN152</v>
      </c>
      <c r="E114" s="16" t="str">
        <f>+VLOOKUP(J114,'PADESCE Ccontractuelle'!$A$2:$M$175,2,0)</f>
        <v>EKONA FARMERS COOPERATIVE SOCIETY (EKONAFCOOP-BOD)</v>
      </c>
      <c r="F114" s="16" t="str">
        <f>+INDEX(Formations!$A$2:$A$500,MATCH(Prestations!G114,Formations!$B$2:$B$500,0))</f>
        <v>FOR139</v>
      </c>
      <c r="G114" s="16" t="str">
        <f>+VLOOKUP(J114,'PADESCE Ccontractuelle'!$A$2:$M$175,3,0)</f>
        <v>Production of chocolate bar/paste</v>
      </c>
      <c r="H114" s="16" t="str">
        <f>+INDEX(Formations!$C$2:$C$500,MATCH(Prestations!G114,Formations!$B$2:$B$500,0))</f>
        <v>FORH139</v>
      </c>
      <c r="I114" s="16" t="str">
        <f>+INDEX(Formations!$D$2:$D$500,MATCH(Prestations!G114,Formations!$B$2:$B$500,0))</f>
        <v>Production et transformation du cacao (chocolaterie)</v>
      </c>
      <c r="J114" s="21">
        <v>113</v>
      </c>
      <c r="K114" s="19">
        <f>+VLOOKUP(J114,'PADESCE Ccontractuelle'!$A$2:$M$175,8,0)</f>
        <v>426620</v>
      </c>
      <c r="L114" s="19">
        <f>+VLOOKUP(J114,'PADESCE Ccontractuelle'!$A$2:$M$175,9,0)</f>
        <v>27303680</v>
      </c>
      <c r="M114" s="19">
        <f>+VLOOKUP(J114,'PADESCE Ccontractuelle'!$A$2:$M$175,10,0)</f>
        <v>383958</v>
      </c>
      <c r="N114" s="19">
        <f>+VLOOKUP(J114,'PADESCE Ccontractuelle'!$A$2:$M$175,11,0)</f>
        <v>24573312</v>
      </c>
      <c r="O114" s="19">
        <f>+VLOOKUP(J114,'PADESCE Ccontractuelle'!$A$2:$M$175,13,0)</f>
        <v>3</v>
      </c>
      <c r="P114" s="19">
        <f>+VLOOKUP(J114,'PADESCE Ccontractuelle'!$A$2:$M$175,4,0)</f>
        <v>64</v>
      </c>
      <c r="Q114" s="19">
        <f>+IF(VLOOKUP(J114,'PADESCE Ccontractuelle'!$A$2:$M$175,5,0)=0,"NON DETERMINE",VLOOKUP(J114,'PADESCE Ccontractuelle'!$A$2:$M$175,5,0))</f>
        <v>25</v>
      </c>
      <c r="R114" s="19" t="str">
        <f>IF(OR(COUNTIF(Classes!$C$2:$C$1000, C114)="N", COUNTIF(Classes!$C$2:$C$1000, C114)=0), "Non démarré", IF(AND(COUNTIFS(Classes!$C$2:$C$1000, C114, Classes!$H$2:$H$1000, "&lt;&gt;T")=0, SUMIFS(Classes!$F$2:$F$1000, Classes!$C$2:$C$1000, C114, Classes!$D$2:$D$1000, E114)&gt;=P114), "Terminée", "En cours"))</f>
        <v>Non démarré</v>
      </c>
    </row>
    <row r="115" spans="1:18" ht="87" x14ac:dyDescent="0.35">
      <c r="A115" s="16" t="str">
        <f>IF(C115&lt;&gt;"","PRESTA"&amp;TEXT(COUNTA($C$2:C115),"000"),"")</f>
        <v>PRESTA114</v>
      </c>
      <c r="B115" s="16" t="str">
        <f>+INDEX(Prestataires!$A$2:$A$192,MATCH(C115,Prestataires!$B$2:$B$192,0))</f>
        <v>PREST074</v>
      </c>
      <c r="C115" s="16" t="str">
        <f>+VLOOKUP(J115,'PADESCE Ccontractuelle'!$A$2:$M$175,6,0)</f>
        <v>UPECA</v>
      </c>
      <c r="D115" s="16" t="str">
        <f>+INDEX(Beneficiaires!$A$2:$A$500,MATCH(Prestations!E115,Beneficiaires!$B$2:$B$500,0))</f>
        <v>BEN147</v>
      </c>
      <c r="E115" s="16" t="str">
        <f>+VLOOKUP(J115,'PADESCE Ccontractuelle'!$A$2:$M$175,2,0)</f>
        <v>MUYUKA CENTRAL FARMERS COOPERATIVE SOCIETY "MUCEFCOOP BOD"</v>
      </c>
      <c r="F115" s="16" t="str">
        <f>+INDEX(Formations!$A$2:$A$500,MATCH(Prestations!G115,Formations!$B$2:$B$500,0))</f>
        <v>FOR135</v>
      </c>
      <c r="G115" s="16" t="str">
        <f>+VLOOKUP(J115,'PADESCE Ccontractuelle'!$A$2:$M$175,3,0)</f>
        <v>Production of chocolate bar/paste and cocoa powder/butter</v>
      </c>
      <c r="H115" s="16" t="str">
        <f>+INDEX(Formations!$C$2:$C$500,MATCH(Prestations!G115,Formations!$B$2:$B$500,0))</f>
        <v>FORH135</v>
      </c>
      <c r="I115" s="16" t="str">
        <f>+INDEX(Formations!$D$2:$D$500,MATCH(Prestations!G115,Formations!$B$2:$B$500,0))</f>
        <v>Production et transformation du cacao (chocolaterie)</v>
      </c>
      <c r="J115" s="21">
        <v>114</v>
      </c>
      <c r="K115" s="19">
        <f>+VLOOKUP(J115,'PADESCE Ccontractuelle'!$A$2:$M$175,8,0)</f>
        <v>0</v>
      </c>
      <c r="L115" s="19">
        <f>+VLOOKUP(J115,'PADESCE Ccontractuelle'!$A$2:$M$175,9,0)</f>
        <v>0</v>
      </c>
      <c r="M115" s="19">
        <f>+VLOOKUP(J115,'PADESCE Ccontractuelle'!$A$2:$M$175,10,0)</f>
        <v>0</v>
      </c>
      <c r="N115" s="19">
        <f>+VLOOKUP(J115,'PADESCE Ccontractuelle'!$A$2:$M$175,11,0)</f>
        <v>0</v>
      </c>
      <c r="O115" s="19">
        <f>+VLOOKUP(J115,'PADESCE Ccontractuelle'!$A$2:$M$175,13,0)</f>
        <v>3</v>
      </c>
      <c r="P115" s="19">
        <f>+VLOOKUP(J115,'PADESCE Ccontractuelle'!$A$2:$M$175,4,0)</f>
        <v>71</v>
      </c>
      <c r="Q115" s="19">
        <f>+IF(VLOOKUP(J115,'PADESCE Ccontractuelle'!$A$2:$M$175,5,0)=0,"NON DETERMINE",VLOOKUP(J115,'PADESCE Ccontractuelle'!$A$2:$M$175,5,0))</f>
        <v>29</v>
      </c>
      <c r="R115" s="19" t="str">
        <f>IF(OR(COUNTIF(Classes!$C$2:$C$1000, C115)="N", COUNTIF(Classes!$C$2:$C$1000, C115)=0), "Non démarré", IF(AND(COUNTIFS(Classes!$C$2:$C$1000, C115, Classes!$H$2:$H$1000, "&lt;&gt;T")=0, SUMIFS(Classes!$F$2:$F$1000, Classes!$C$2:$C$1000, C115, Classes!$D$2:$D$1000, E115)&gt;=P115), "Terminée", "En cours"))</f>
        <v>Non démarré</v>
      </c>
    </row>
    <row r="116" spans="1:18" ht="72.5" x14ac:dyDescent="0.35">
      <c r="A116" s="16" t="str">
        <f>IF(C116&lt;&gt;"","PRESTA"&amp;TEXT(COUNTA($C$2:C116),"000"),"")</f>
        <v>PRESTA115</v>
      </c>
      <c r="B116" s="16" t="str">
        <f>+INDEX(Prestataires!$A$2:$A$192,MATCH(C116,Prestataires!$B$2:$B$192,0))</f>
        <v>PREST074</v>
      </c>
      <c r="C116" s="16" t="str">
        <f>+VLOOKUP(J116,'PADESCE Ccontractuelle'!$A$2:$M$175,6,0)</f>
        <v>UPECA</v>
      </c>
      <c r="D116" s="16" t="str">
        <f>+INDEX(Beneficiaires!$A$2:$A$500,MATCH(Prestations!E116,Beneficiaires!$B$2:$B$500,0))</f>
        <v>BEN147</v>
      </c>
      <c r="E116" s="16" t="str">
        <f>+VLOOKUP(J116,'PADESCE Ccontractuelle'!$A$2:$M$175,2,0)</f>
        <v>MUYUKA CENTRAL FARMERS COOPERATIVE SOCIETY "MUCEFCOOP BOD"</v>
      </c>
      <c r="F116" s="16" t="str">
        <f>+INDEX(Formations!$A$2:$A$500,MATCH(Prestations!G116,Formations!$B$2:$B$500,0))</f>
        <v>FOR134</v>
      </c>
      <c r="G116" s="16" t="str">
        <f>+VLOOKUP(J116,'PADESCE Ccontractuelle'!$A$2:$M$175,3,0)</f>
        <v>Production of palm oil</v>
      </c>
      <c r="H116" s="16" t="str">
        <f>+INDEX(Formations!$C$2:$C$500,MATCH(Prestations!G116,Formations!$B$2:$B$500,0))</f>
        <v>FORH134</v>
      </c>
      <c r="I116" s="16" t="str">
        <f>+INDEX(Formations!$D$2:$D$500,MATCH(Prestations!G116,Formations!$B$2:$B$500,0))</f>
        <v>Production d’huile de palme et huile de palmiste</v>
      </c>
      <c r="J116" s="21">
        <v>115</v>
      </c>
      <c r="K116" s="19">
        <f>+VLOOKUP(J116,'PADESCE Ccontractuelle'!$A$2:$M$175,8,0)</f>
        <v>426620</v>
      </c>
      <c r="L116" s="19">
        <f>+VLOOKUP(J116,'PADESCE Ccontractuelle'!$A$2:$M$175,9,0)</f>
        <v>30290020</v>
      </c>
      <c r="M116" s="19">
        <f>+VLOOKUP(J116,'PADESCE Ccontractuelle'!$A$2:$M$175,10,0)</f>
        <v>383958</v>
      </c>
      <c r="N116" s="19">
        <f>+VLOOKUP(J116,'PADESCE Ccontractuelle'!$A$2:$M$175,11,0)</f>
        <v>27261018</v>
      </c>
      <c r="O116" s="19">
        <f>+VLOOKUP(J116,'PADESCE Ccontractuelle'!$A$2:$M$175,13,0)</f>
        <v>3</v>
      </c>
      <c r="P116" s="19">
        <f>+VLOOKUP(J116,'PADESCE Ccontractuelle'!$A$2:$M$175,4,0)</f>
        <v>71</v>
      </c>
      <c r="Q116" s="19">
        <f>+IF(VLOOKUP(J116,'PADESCE Ccontractuelle'!$A$2:$M$175,5,0)=0,"NON DETERMINE",VLOOKUP(J116,'PADESCE Ccontractuelle'!$A$2:$M$175,5,0))</f>
        <v>29</v>
      </c>
      <c r="R116" s="19" t="str">
        <f>IF(OR(COUNTIF(Classes!$C$2:$C$1000, C116)="N", COUNTIF(Classes!$C$2:$C$1000, C116)=0), "Non démarré", IF(AND(COUNTIFS(Classes!$C$2:$C$1000, C116, Classes!$H$2:$H$1000, "&lt;&gt;T")=0, SUMIFS(Classes!$F$2:$F$1000, Classes!$C$2:$C$1000, C116, Classes!$D$2:$D$1000, E116)&gt;=P116), "Terminée", "En cours"))</f>
        <v>Non démarré</v>
      </c>
    </row>
    <row r="117" spans="1:18" ht="87" x14ac:dyDescent="0.35">
      <c r="A117" s="16" t="str">
        <f>IF(C117&lt;&gt;"","PRESTA"&amp;TEXT(COUNTA($C$2:C117),"000"),"")</f>
        <v>PRESTA116</v>
      </c>
      <c r="B117" s="16" t="str">
        <f>+INDEX(Prestataires!$A$2:$A$192,MATCH(C117,Prestataires!$B$2:$B$192,0))</f>
        <v>PREST010</v>
      </c>
      <c r="C117" s="16" t="str">
        <f>+VLOOKUP(J117,'PADESCE Ccontractuelle'!$A$2:$M$175,6,0)</f>
        <v>ONG PAARDIC</v>
      </c>
      <c r="D117" s="16" t="str">
        <f>+INDEX(Beneficiaires!$A$2:$A$500,MATCH(Prestations!E117,Beneficiaires!$B$2:$B$500,0))</f>
        <v>BEN024</v>
      </c>
      <c r="E117" s="16" t="str">
        <f>+VLOOKUP(J117,'PADESCE Ccontractuelle'!$A$2:$M$175,2,0)</f>
        <v>SOCIETE COOPERATIVE SIMPLIFIE AGRICOLE AGRIVILLAGE</v>
      </c>
      <c r="F117" s="16" t="str">
        <f>+INDEX(Formations!$A$2:$A$500,MATCH(Prestations!G117,Formations!$B$2:$B$500,0))</f>
        <v>FOR073</v>
      </c>
      <c r="G117" s="16" t="str">
        <f>+VLOOKUP(J117,'PADESCE Ccontractuelle'!$A$2:$M$175,3,0)</f>
        <v>Production, séchage et commercialisation des fèves de cacao</v>
      </c>
      <c r="H117" s="16" t="str">
        <f>+INDEX(Formations!$C$2:$C$500,MATCH(Prestations!G117,Formations!$B$2:$B$500,0))</f>
        <v>FORH073</v>
      </c>
      <c r="I117" s="16" t="str">
        <f>+INDEX(Formations!$D$2:$D$500,MATCH(Prestations!G117,Formations!$B$2:$B$500,0))</f>
        <v>Production et transformation du cacao (chocolaterie)</v>
      </c>
      <c r="J117" s="21">
        <v>116</v>
      </c>
      <c r="K117" s="19">
        <f>+VLOOKUP(J117,'PADESCE Ccontractuelle'!$A$2:$M$175,8,0)</f>
        <v>395080</v>
      </c>
      <c r="L117" s="19">
        <f>+VLOOKUP(J117,'PADESCE Ccontractuelle'!$A$2:$M$175,9,0)</f>
        <v>61237400</v>
      </c>
      <c r="M117" s="19">
        <f>+VLOOKUP(J117,'PADESCE Ccontractuelle'!$A$2:$M$175,10,0)</f>
        <v>355572</v>
      </c>
      <c r="N117" s="19">
        <f>+VLOOKUP(J117,'PADESCE Ccontractuelle'!$A$2:$M$175,11,0)</f>
        <v>55113660</v>
      </c>
      <c r="O117" s="19">
        <f>+VLOOKUP(J117,'PADESCE Ccontractuelle'!$A$2:$M$175,13,0)</f>
        <v>3</v>
      </c>
      <c r="P117" s="19">
        <f>+VLOOKUP(J117,'PADESCE Ccontractuelle'!$A$2:$M$175,4,0)</f>
        <v>155</v>
      </c>
      <c r="Q117" s="19">
        <f>+IF(VLOOKUP(J117,'PADESCE Ccontractuelle'!$A$2:$M$175,5,0)=0,"NON DETERMINE",VLOOKUP(J117,'PADESCE Ccontractuelle'!$A$2:$M$175,5,0))</f>
        <v>62</v>
      </c>
      <c r="R117" s="19" t="str">
        <f>IF(OR(COUNTIF(Classes!$C$2:$C$1000, C117)="N", COUNTIF(Classes!$C$2:$C$1000, C117)=0), "Non démarré", IF(AND(COUNTIFS(Classes!$C$2:$C$1000, C117, Classes!$H$2:$H$1000, "&lt;&gt;T")=0, SUMIFS(Classes!$F$2:$F$1000, Classes!$C$2:$C$1000, C117, Classes!$D$2:$D$1000, E117)&gt;=P117), "Terminée", "En cours"))</f>
        <v>Non démarré</v>
      </c>
    </row>
    <row r="118" spans="1:18" ht="58" x14ac:dyDescent="0.35">
      <c r="A118" s="16" t="str">
        <f>IF(C118&lt;&gt;"","PRESTA"&amp;TEXT(COUNTA($C$2:C118),"000"),"")</f>
        <v>PRESTA117</v>
      </c>
      <c r="B118" s="16" t="e">
        <f>+INDEX(Prestataires!$A$2:$A$192,MATCH(C118,Prestataires!$B$2:$B$192,0))</f>
        <v>#N/A</v>
      </c>
      <c r="C118" s="16" t="str">
        <f>+VLOOKUP(J118,'PADESCE Ccontractuelle'!$A$2:$M$175,6,0)</f>
        <v>University of Dschang, Distance Education Centre</v>
      </c>
      <c r="D118" s="16" t="str">
        <f>+INDEX(Beneficiaires!$A$2:$A$500,MATCH(Prestations!E118,Beneficiaires!$B$2:$B$500,0))</f>
        <v>BEN157</v>
      </c>
      <c r="E118" s="16" t="str">
        <f>+VLOOKUP(J118,'PADESCE Ccontractuelle'!$A$2:$M$175,2,0)</f>
        <v>BENEVOLENT INTEGRATED RURAL DEVELOPMENT SERVICES (BIRD)</v>
      </c>
      <c r="F118" s="16" t="str">
        <f>+INDEX(Formations!$A$2:$A$500,MATCH(Prestations!G118,Formations!$B$2:$B$500,0))</f>
        <v>FOR145</v>
      </c>
      <c r="G118" s="16" t="str">
        <f>+VLOOKUP(J118,'PADESCE Ccontractuelle'!$A$2:$M$175,3,0)</f>
        <v>Project evaluation and monotoring</v>
      </c>
      <c r="H118" s="16" t="str">
        <f>+INDEX(Formations!$C$2:$C$500,MATCH(Prestations!G118,Formations!$B$2:$B$500,0))</f>
        <v>FORH145</v>
      </c>
      <c r="I118" s="16" t="str">
        <f>+INDEX(Formations!$D$2:$D$500,MATCH(Prestations!G118,Formations!$B$2:$B$500,0))</f>
        <v>Project evaluation and monotoring</v>
      </c>
      <c r="J118" s="21">
        <v>117</v>
      </c>
      <c r="K118" s="19">
        <f>+VLOOKUP(J118,'PADESCE Ccontractuelle'!$A$2:$M$175,8,0)</f>
        <v>500000</v>
      </c>
      <c r="L118" s="19">
        <f>+VLOOKUP(J118,'PADESCE Ccontractuelle'!$A$2:$M$175,9,0)</f>
        <v>15500000</v>
      </c>
      <c r="M118" s="19">
        <f>+VLOOKUP(J118,'PADESCE Ccontractuelle'!$A$2:$M$175,10,0)</f>
        <v>450000</v>
      </c>
      <c r="N118" s="19">
        <f>+VLOOKUP(J118,'PADESCE Ccontractuelle'!$A$2:$M$175,11,0)</f>
        <v>13950000</v>
      </c>
      <c r="O118" s="19">
        <f>+VLOOKUP(J118,'PADESCE Ccontractuelle'!$A$2:$M$175,13,0)</f>
        <v>3</v>
      </c>
      <c r="P118" s="19">
        <f>+VLOOKUP(J118,'PADESCE Ccontractuelle'!$A$2:$M$175,4,0)</f>
        <v>31</v>
      </c>
      <c r="Q118" s="19">
        <f>+IF(VLOOKUP(J118,'PADESCE Ccontractuelle'!$A$2:$M$175,5,0)=0,"NON DETERMINE",VLOOKUP(J118,'PADESCE Ccontractuelle'!$A$2:$M$175,5,0))</f>
        <v>11</v>
      </c>
      <c r="R118" s="19" t="str">
        <f>IF(OR(COUNTIF(Classes!$C$2:$C$1000, C118)="N", COUNTIF(Classes!$C$2:$C$1000, C118)=0), "Non démarré", IF(AND(COUNTIFS(Classes!$C$2:$C$1000, C118, Classes!$H$2:$H$1000, "&lt;&gt;T")=0, SUMIFS(Classes!$F$2:$F$1000, Classes!$C$2:$C$1000, C118, Classes!$D$2:$D$1000, E118)&gt;=P118), "Terminée", "En cours"))</f>
        <v>Non démarré</v>
      </c>
    </row>
    <row r="119" spans="1:18" ht="101.5" x14ac:dyDescent="0.35">
      <c r="A119" s="16" t="str">
        <f>IF(C119&lt;&gt;"","PRESTA"&amp;TEXT(COUNTA($C$2:C119),"000"),"")</f>
        <v>PRESTA118</v>
      </c>
      <c r="B119" s="16" t="str">
        <f>+INDEX(Prestataires!$A$2:$A$192,MATCH(C119,Prestataires!$B$2:$B$192,0))</f>
        <v>PREST025</v>
      </c>
      <c r="C119" s="16" t="str">
        <f>+VLOOKUP(J119,'PADESCE Ccontractuelle'!$A$2:$M$175,6,0)</f>
        <v>GLOBAL CONSULTING SERVICES (GCS)</v>
      </c>
      <c r="D119" s="16" t="str">
        <f>+INDEX(Beneficiaires!$A$2:$A$500,MATCH(Prestations!E119,Beneficiaires!$B$2:$B$500,0))</f>
        <v>BEN051</v>
      </c>
      <c r="E119" s="16" t="str">
        <f>+VLOOKUP(J119,'PADESCE Ccontractuelle'!$A$2:$M$175,2,0)</f>
        <v>ASSOCIATION DES ENTREPRISES DES ZONES INDUSTRIELLES MAGZI DE DOUALA-EZIMAD</v>
      </c>
      <c r="F119" s="16" t="str">
        <f>+INDEX(Formations!$A$2:$A$500,MATCH(Prestations!G119,Formations!$B$2:$B$500,0))</f>
        <v>FOR015</v>
      </c>
      <c r="G119" s="16" t="str">
        <f>+VLOOKUP(J119,'PADESCE Ccontractuelle'!$A$2:$M$175,3,0)</f>
        <v>QHSE</v>
      </c>
      <c r="H119" s="16" t="str">
        <f>+INDEX(Formations!$C$2:$C$500,MATCH(Prestations!G119,Formations!$B$2:$B$500,0))</f>
        <v>FORH015</v>
      </c>
      <c r="I119" s="16" t="str">
        <f>+INDEX(Formations!$D$2:$D$500,MATCH(Prestations!G119,Formations!$B$2:$B$500,0))</f>
        <v>Qualité, Hygiène, Sécurité et Environnement (QHSE/HACCP)</v>
      </c>
      <c r="J119" s="21">
        <v>118</v>
      </c>
      <c r="K119" s="19">
        <f>+VLOOKUP(J119,'PADESCE Ccontractuelle'!$A$2:$M$175,8,0)</f>
        <v>500000</v>
      </c>
      <c r="L119" s="19">
        <f>+VLOOKUP(J119,'PADESCE Ccontractuelle'!$A$2:$M$175,9,0)</f>
        <v>67500000</v>
      </c>
      <c r="M119" s="19">
        <f>+VLOOKUP(J119,'PADESCE Ccontractuelle'!$A$2:$M$175,10,0)</f>
        <v>350000</v>
      </c>
      <c r="N119" s="19">
        <f>+VLOOKUP(J119,'PADESCE Ccontractuelle'!$A$2:$M$175,11,0)</f>
        <v>47250000</v>
      </c>
      <c r="O119" s="19">
        <f>+VLOOKUP(J119,'PADESCE Ccontractuelle'!$A$2:$M$175,13,0)</f>
        <v>2</v>
      </c>
      <c r="P119" s="19">
        <f>+VLOOKUP(J119,'PADESCE Ccontractuelle'!$A$2:$M$175,4,0)</f>
        <v>135</v>
      </c>
      <c r="Q119" s="19" t="str">
        <f>+IF(VLOOKUP(J119,'PADESCE Ccontractuelle'!$A$2:$M$175,5,0)=0,"NON DETERMINE",VLOOKUP(J119,'PADESCE Ccontractuelle'!$A$2:$M$175,5,0))</f>
        <v>NON DETERMINE</v>
      </c>
      <c r="R119" s="19" t="str">
        <f>IF(OR(COUNTIF(Classes!$C$2:$C$1000, C119)="N", COUNTIF(Classes!$C$2:$C$1000, C119)=0), "Non démarré", IF(AND(COUNTIFS(Classes!$C$2:$C$1000, C119, Classes!$H$2:$H$1000, "&lt;&gt;T")=0, SUMIFS(Classes!$F$2:$F$1000, Classes!$C$2:$C$1000, C119, Classes!$D$2:$D$1000, E119)&gt;=P119), "Terminée", "En cours"))</f>
        <v>Non démarré</v>
      </c>
    </row>
    <row r="120" spans="1:18" ht="58" x14ac:dyDescent="0.35">
      <c r="A120" s="16" t="str">
        <f>IF(C120&lt;&gt;"","PRESTA"&amp;TEXT(COUNTA($C$2:C120),"000"),"")</f>
        <v>PRESTA119</v>
      </c>
      <c r="B120" s="16" t="e">
        <f>+INDEX(Prestataires!$A$2:$A$192,MATCH(C120,Prestataires!$B$2:$B$192,0))</f>
        <v>#N/A</v>
      </c>
      <c r="C120" s="16" t="str">
        <f>+VLOOKUP(J120,'PADESCE Ccontractuelle'!$A$2:$M$175,6,0)</f>
        <v>FINISTECH</v>
      </c>
      <c r="D120" s="16" t="str">
        <f>+INDEX(Beneficiaires!$A$2:$A$500,MATCH(Prestations!E120,Beneficiaires!$B$2:$B$500,0))</f>
        <v>BEN059</v>
      </c>
      <c r="E120" s="16" t="str">
        <f>+VLOOKUP(J120,'PADESCE Ccontractuelle'!$A$2:$M$175,2,0)</f>
        <v>GLOBAL ENERGY SOLUTIONS</v>
      </c>
      <c r="F120" s="16" t="str">
        <f>+INDEX(Formations!$A$2:$A$500,MATCH(Prestations!G120,Formations!$B$2:$B$500,0))</f>
        <v>FOR028</v>
      </c>
      <c r="G120" s="16" t="str">
        <f>+VLOOKUP(J120,'PADESCE Ccontractuelle'!$A$2:$M$175,3,0)</f>
        <v>Réalisation des forages</v>
      </c>
      <c r="H120" s="16" t="str">
        <f>+INDEX(Formations!$C$2:$C$500,MATCH(Prestations!G120,Formations!$B$2:$B$500,0))</f>
        <v>FORH028</v>
      </c>
      <c r="I120" s="16" t="str">
        <f>+INDEX(Formations!$D$2:$D$500,MATCH(Prestations!G120,Formations!$B$2:$B$500,0))</f>
        <v>Forages et études hydrogéologiques</v>
      </c>
      <c r="J120" s="21">
        <v>119</v>
      </c>
      <c r="K120" s="19">
        <f>+VLOOKUP(J120,'PADESCE Ccontractuelle'!$A$2:$M$175,8,0)</f>
        <v>630000</v>
      </c>
      <c r="L120" s="19">
        <f>+VLOOKUP(J120,'PADESCE Ccontractuelle'!$A$2:$M$175,9,0)</f>
        <v>6300000</v>
      </c>
      <c r="M120" s="19">
        <f>+VLOOKUP(J120,'PADESCE Ccontractuelle'!$A$2:$M$175,10,0)</f>
        <v>441000</v>
      </c>
      <c r="N120" s="19">
        <f>+VLOOKUP(J120,'PADESCE Ccontractuelle'!$A$2:$M$175,11,0)</f>
        <v>4410000</v>
      </c>
      <c r="O120" s="19">
        <f>+VLOOKUP(J120,'PADESCE Ccontractuelle'!$A$2:$M$175,13,0)</f>
        <v>2</v>
      </c>
      <c r="P120" s="19">
        <f>+VLOOKUP(J120,'PADESCE Ccontractuelle'!$A$2:$M$175,4,0)</f>
        <v>10</v>
      </c>
      <c r="Q120" s="19" t="str">
        <f>+IF(VLOOKUP(J120,'PADESCE Ccontractuelle'!$A$2:$M$175,5,0)=0,"NON DETERMINE",VLOOKUP(J120,'PADESCE Ccontractuelle'!$A$2:$M$175,5,0))</f>
        <v>NON DETERMINE</v>
      </c>
      <c r="R120" s="19" t="str">
        <f>IF(OR(COUNTIF(Classes!$C$2:$C$1000, C120)="N", COUNTIF(Classes!$C$2:$C$1000, C120)=0), "Non démarré", IF(AND(COUNTIFS(Classes!$C$2:$C$1000, C120, Classes!$H$2:$H$1000, "&lt;&gt;T")=0, SUMIFS(Classes!$F$2:$F$1000, Classes!$C$2:$C$1000, C120, Classes!$D$2:$D$1000, E120)&gt;=P120), "Terminée", "En cours"))</f>
        <v>Non démarré</v>
      </c>
    </row>
    <row r="121" spans="1:18" ht="58" x14ac:dyDescent="0.35">
      <c r="A121" s="16" t="str">
        <f>IF(C121&lt;&gt;"","PRESTA"&amp;TEXT(COUNTA($C$2:C121),"000"),"")</f>
        <v>PRESTA120</v>
      </c>
      <c r="B121" s="16" t="str">
        <f>+INDEX(Prestataires!$A$2:$A$192,MATCH(C121,Prestataires!$B$2:$B$192,0))</f>
        <v>PREST040</v>
      </c>
      <c r="C121" s="16" t="str">
        <f>+VLOOKUP(J121,'PADESCE Ccontractuelle'!$A$2:$M$175,6,0)</f>
        <v>CFP FAMEAC</v>
      </c>
      <c r="D121" s="16" t="str">
        <f>+INDEX(Beneficiaires!$A$2:$A$500,MATCH(Prestations!E121,Beneficiaires!$B$2:$B$500,0))</f>
        <v>BEN068</v>
      </c>
      <c r="E121" s="16" t="str">
        <f>+VLOOKUP(J121,'PADESCE Ccontractuelle'!$A$2:$M$175,2,0)</f>
        <v>COOP CA WALDE BEKA MARDOCK</v>
      </c>
      <c r="F121" s="16" t="str">
        <f>+INDEX(Formations!$A$2:$A$500,MATCH(Prestations!G121,Formations!$B$2:$B$500,0))</f>
        <v>FOR037</v>
      </c>
      <c r="G121" s="16" t="str">
        <f>+VLOOKUP(J121,'PADESCE Ccontractuelle'!$A$2:$M$175,3,0)</f>
        <v>Réparation des engins agricoles</v>
      </c>
      <c r="H121" s="16" t="str">
        <f>+INDEX(Formations!$C$2:$C$500,MATCH(Prestations!G121,Formations!$B$2:$B$500,0))</f>
        <v>FORH037</v>
      </c>
      <c r="I121" s="16" t="str">
        <f>+INDEX(Formations!$D$2:$D$500,MATCH(Prestations!G121,Formations!$B$2:$B$500,0))</f>
        <v>Entrepreneuriat et production agricole</v>
      </c>
      <c r="J121" s="21">
        <v>120</v>
      </c>
      <c r="K121" s="19">
        <f>+VLOOKUP(J121,'PADESCE Ccontractuelle'!$A$2:$M$175,8,0)</f>
        <v>426620</v>
      </c>
      <c r="L121" s="19">
        <f>+VLOOKUP(J121,'PADESCE Ccontractuelle'!$A$2:$M$175,9,0)</f>
        <v>853240</v>
      </c>
      <c r="M121" s="19">
        <f>+VLOOKUP(J121,'PADESCE Ccontractuelle'!$A$2:$M$175,10,0)</f>
        <v>383958</v>
      </c>
      <c r="N121" s="19">
        <f>+VLOOKUP(J121,'PADESCE Ccontractuelle'!$A$2:$M$175,11,0)</f>
        <v>767916</v>
      </c>
      <c r="O121" s="19">
        <f>+VLOOKUP(J121,'PADESCE Ccontractuelle'!$A$2:$M$175,13,0)</f>
        <v>3</v>
      </c>
      <c r="P121" s="19">
        <f>+VLOOKUP(J121,'PADESCE Ccontractuelle'!$A$2:$M$175,4,0)</f>
        <v>2</v>
      </c>
      <c r="Q121" s="19" t="str">
        <f>+IF(VLOOKUP(J121,'PADESCE Ccontractuelle'!$A$2:$M$175,5,0)=0,"NON DETERMINE",VLOOKUP(J121,'PADESCE Ccontractuelle'!$A$2:$M$175,5,0))</f>
        <v>NON DETERMINE</v>
      </c>
      <c r="R121" s="19" t="str">
        <f>IF(OR(COUNTIF(Classes!$C$2:$C$1000, C121)="N", COUNTIF(Classes!$C$2:$C$1000, C121)=0), "Non démarré", IF(AND(COUNTIFS(Classes!$C$2:$C$1000, C121, Classes!$H$2:$H$1000, "&lt;&gt;T")=0, SUMIFS(Classes!$F$2:$F$1000, Classes!$C$2:$C$1000, C121, Classes!$D$2:$D$1000, E121)&gt;=P121), "Terminée", "En cours"))</f>
        <v>En cours</v>
      </c>
    </row>
    <row r="122" spans="1:18" ht="101.5" x14ac:dyDescent="0.35">
      <c r="A122" s="16" t="str">
        <f>IF(C122&lt;&gt;"","PRESTA"&amp;TEXT(COUNTA($C$2:C122),"000"),"")</f>
        <v>PRESTA121</v>
      </c>
      <c r="B122" s="16" t="str">
        <f>+INDEX(Prestataires!$A$2:$A$192,MATCH(C122,Prestataires!$B$2:$B$192,0))</f>
        <v>PREST026</v>
      </c>
      <c r="C122" s="16" t="str">
        <f>+VLOOKUP(J122,'PADESCE Ccontractuelle'!$A$2:$M$175,6,0)</f>
        <v>VISION POSITIVE DU DEVELOPPEMENT (VIPOD) SARL</v>
      </c>
      <c r="D122" s="16" t="str">
        <f>+INDEX(Beneficiaires!$A$2:$A$500,MATCH(Prestations!E122,Beneficiaires!$B$2:$B$500,0))</f>
        <v>BEN051</v>
      </c>
      <c r="E122" s="16" t="str">
        <f>+VLOOKUP(J122,'PADESCE Ccontractuelle'!$A$2:$M$175,2,0)</f>
        <v>ASSOCIATION DES ENTREPRISES DES ZONES INDUSTRIELLES MAGZI DE DOUALA-EZIMAD</v>
      </c>
      <c r="F122" s="16" t="str">
        <f>+INDEX(Formations!$A$2:$A$500,MATCH(Prestations!G122,Formations!$B$2:$B$500,0))</f>
        <v>FOR016</v>
      </c>
      <c r="G122" s="16" t="str">
        <f>+VLOOKUP(J122,'PADESCE Ccontractuelle'!$A$2:$M$175,3,0)</f>
        <v>Responsabilité sociale des entreprises (RSE) et mesures de performance sociale: les tableaux de bord sociaux</v>
      </c>
      <c r="H122" s="16" t="str">
        <f>+INDEX(Formations!$C$2:$C$500,MATCH(Prestations!G122,Formations!$B$2:$B$500,0))</f>
        <v>FORH016</v>
      </c>
      <c r="I122" s="16" t="str">
        <f>+INDEX(Formations!$D$2:$D$500,MATCH(Prestations!G122,Formations!$B$2:$B$500,0))</f>
        <v>Responsabilité sociale et performance socio-environnementale</v>
      </c>
      <c r="J122" s="21">
        <v>121</v>
      </c>
      <c r="K122" s="19">
        <f>+VLOOKUP(J122,'PADESCE Ccontractuelle'!$A$2:$M$175,8,0)</f>
        <v>350000</v>
      </c>
      <c r="L122" s="19">
        <f>+VLOOKUP(J122,'PADESCE Ccontractuelle'!$A$2:$M$175,9,0)</f>
        <v>49000000</v>
      </c>
      <c r="M122" s="19">
        <f>+VLOOKUP(J122,'PADESCE Ccontractuelle'!$A$2:$M$175,10,0)</f>
        <v>245000</v>
      </c>
      <c r="N122" s="19">
        <f>+VLOOKUP(J122,'PADESCE Ccontractuelle'!$A$2:$M$175,11,0)</f>
        <v>34299999.999999993</v>
      </c>
      <c r="O122" s="19">
        <f>+VLOOKUP(J122,'PADESCE Ccontractuelle'!$A$2:$M$175,13,0)</f>
        <v>2</v>
      </c>
      <c r="P122" s="19">
        <f>+VLOOKUP(J122,'PADESCE Ccontractuelle'!$A$2:$M$175,4,0)</f>
        <v>140</v>
      </c>
      <c r="Q122" s="19" t="str">
        <f>+IF(VLOOKUP(J122,'PADESCE Ccontractuelle'!$A$2:$M$175,5,0)=0,"NON DETERMINE",VLOOKUP(J122,'PADESCE Ccontractuelle'!$A$2:$M$175,5,0))</f>
        <v>NON DETERMINE</v>
      </c>
      <c r="R122" s="19" t="str">
        <f>IF(OR(COUNTIF(Classes!$C$2:$C$1000, C122)="N", COUNTIF(Classes!$C$2:$C$1000, C122)=0), "Non démarré", IF(AND(COUNTIFS(Classes!$C$2:$C$1000, C122, Classes!$H$2:$H$1000, "&lt;&gt;T")=0, SUMIFS(Classes!$F$2:$F$1000, Classes!$C$2:$C$1000, C122, Classes!$D$2:$D$1000, E122)&gt;=P122), "Terminée", "En cours"))</f>
        <v>Non démarré</v>
      </c>
    </row>
    <row r="123" spans="1:18" ht="87" x14ac:dyDescent="0.35">
      <c r="A123" s="16" t="str">
        <f>IF(C123&lt;&gt;"","PRESTA"&amp;TEXT(COUNTA($C$2:C123),"000"),"")</f>
        <v>PRESTA122</v>
      </c>
      <c r="B123" s="16" t="str">
        <f>+INDEX(Prestataires!$A$2:$A$192,MATCH(C123,Prestataires!$B$2:$B$192,0))</f>
        <v>PREST004</v>
      </c>
      <c r="C123" s="16" t="str">
        <f>+VLOOKUP(J123,'PADESCE Ccontractuelle'!$A$2:$M$175,6,0)</f>
        <v>CODEA-IAO</v>
      </c>
      <c r="D123" s="16" t="str">
        <f>+INDEX(Beneficiaires!$A$2:$A$500,MATCH(Prestations!E123,Beneficiaires!$B$2:$B$500,0))</f>
        <v>BEN014</v>
      </c>
      <c r="E123" s="16" t="str">
        <f>+VLOOKUP(J123,'PADESCE Ccontractuelle'!$A$2:$M$175,2,0)</f>
        <v>RESEAU DES ENTREPRENEURS ET PROMOTEURS AGROPASTORAUX JEUNES (REPA-JEUNE)</v>
      </c>
      <c r="F123" s="16" t="str">
        <f>+INDEX(Formations!$A$2:$A$500,MATCH(Prestations!G123,Formations!$B$2:$B$500,0))</f>
        <v>FOR053</v>
      </c>
      <c r="G123" s="16" t="str">
        <f>+VLOOKUP(J123,'PADESCE Ccontractuelle'!$A$2:$M$175,3,0)</f>
        <v>Responsabilité socio-environnementale</v>
      </c>
      <c r="H123" s="16" t="str">
        <f>+INDEX(Formations!$C$2:$C$500,MATCH(Prestations!G123,Formations!$B$2:$B$500,0))</f>
        <v>FORH053</v>
      </c>
      <c r="I123" s="16" t="str">
        <f>+INDEX(Formations!$D$2:$D$500,MATCH(Prestations!G123,Formations!$B$2:$B$500,0))</f>
        <v>Responsabilité sociale et performance socio-environnementale</v>
      </c>
      <c r="J123" s="21">
        <v>122</v>
      </c>
      <c r="K123" s="19">
        <f>+VLOOKUP(J123,'PADESCE Ccontractuelle'!$A$2:$M$175,8,0)</f>
        <v>207500</v>
      </c>
      <c r="L123" s="19">
        <f>+VLOOKUP(J123,'PADESCE Ccontractuelle'!$A$2:$M$175,9,0)</f>
        <v>2075000</v>
      </c>
      <c r="M123" s="19">
        <f>+VLOOKUP(J123,'PADESCE Ccontractuelle'!$A$2:$M$175,10,0)</f>
        <v>186750</v>
      </c>
      <c r="N123" s="19">
        <f>+VLOOKUP(J123,'PADESCE Ccontractuelle'!$A$2:$M$175,11,0)</f>
        <v>1867500</v>
      </c>
      <c r="O123" s="19">
        <f>+VLOOKUP(J123,'PADESCE Ccontractuelle'!$A$2:$M$175,13,0)</f>
        <v>3</v>
      </c>
      <c r="P123" s="19">
        <f>+VLOOKUP(J123,'PADESCE Ccontractuelle'!$A$2:$M$175,4,0)</f>
        <v>10</v>
      </c>
      <c r="Q123" s="19">
        <f>+IF(VLOOKUP(J123,'PADESCE Ccontractuelle'!$A$2:$M$175,5,0)=0,"NON DETERMINE",VLOOKUP(J123,'PADESCE Ccontractuelle'!$A$2:$M$175,5,0))</f>
        <v>4</v>
      </c>
      <c r="R123" s="19" t="str">
        <f>IF(OR(COUNTIF(Classes!$C$2:$C$1000, C123)="N", COUNTIF(Classes!$C$2:$C$1000, C123)=0), "Non démarré", IF(AND(COUNTIFS(Classes!$C$2:$C$1000, C123, Classes!$H$2:$H$1000, "&lt;&gt;T")=0, SUMIFS(Classes!$F$2:$F$1000, Classes!$C$2:$C$1000, C123, Classes!$D$2:$D$1000, E123)&gt;=P123), "Terminée", "En cours"))</f>
        <v>En cours</v>
      </c>
    </row>
    <row r="124" spans="1:18" ht="87" x14ac:dyDescent="0.35">
      <c r="A124" s="16" t="str">
        <f>IF(C124&lt;&gt;"","PRESTA"&amp;TEXT(COUNTA($C$2:C124),"000"),"")</f>
        <v>PRESTA123</v>
      </c>
      <c r="B124" s="16" t="str">
        <f>+INDEX(Prestataires!$A$2:$A$192,MATCH(C124,Prestataires!$B$2:$B$192,0))</f>
        <v>PREST004</v>
      </c>
      <c r="C124" s="16" t="str">
        <f>+VLOOKUP(J124,'PADESCE Ccontractuelle'!$A$2:$M$175,6,0)</f>
        <v>CODEA-IAO</v>
      </c>
      <c r="D124" s="16" t="str">
        <f>+INDEX(Beneficiaires!$A$2:$A$500,MATCH(Prestations!E124,Beneficiaires!$B$2:$B$500,0))</f>
        <v>BEN013</v>
      </c>
      <c r="E124" s="16" t="str">
        <f>+VLOOKUP(J124,'PADESCE Ccontractuelle'!$A$2:$M$175,2,0)</f>
        <v>GIC POUR LA COMMERCIALISATION DES INTRANTS AGRICOLES DE BOT MAKAK "GIC MAISON DU PAYSAN"</v>
      </c>
      <c r="F124" s="16" t="str">
        <f>+INDEX(Formations!$A$2:$A$500,MATCH(Prestations!G124,Formations!$B$2:$B$500,0))</f>
        <v>FOR072</v>
      </c>
      <c r="G124" s="16" t="str">
        <f>+VLOOKUP(J124,'PADESCE Ccontractuelle'!$A$2:$M$175,3,0)</f>
        <v>Séchage du cacao</v>
      </c>
      <c r="H124" s="16" t="str">
        <f>+INDEX(Formations!$C$2:$C$500,MATCH(Prestations!G124,Formations!$B$2:$B$500,0))</f>
        <v>FORH072</v>
      </c>
      <c r="I124" s="16" t="str">
        <f>+INDEX(Formations!$D$2:$D$500,MATCH(Prestations!G124,Formations!$B$2:$B$500,0))</f>
        <v>Production et transformation du cacao (chocolaterie)</v>
      </c>
      <c r="J124" s="21">
        <v>123</v>
      </c>
      <c r="K124" s="19">
        <f>+VLOOKUP(J124,'PADESCE Ccontractuelle'!$A$2:$M$175,8,0)</f>
        <v>395080</v>
      </c>
      <c r="L124" s="19">
        <f>+VLOOKUP(J124,'PADESCE Ccontractuelle'!$A$2:$M$175,9,0)</f>
        <v>23704800</v>
      </c>
      <c r="M124" s="19">
        <f>+VLOOKUP(J124,'PADESCE Ccontractuelle'!$A$2:$M$175,10,0)</f>
        <v>355572</v>
      </c>
      <c r="N124" s="19">
        <f>+VLOOKUP(J124,'PADESCE Ccontractuelle'!$A$2:$M$175,11,0)</f>
        <v>21334320</v>
      </c>
      <c r="O124" s="19">
        <f>+VLOOKUP(J124,'PADESCE Ccontractuelle'!$A$2:$M$175,13,0)</f>
        <v>3</v>
      </c>
      <c r="P124" s="19">
        <f>+VLOOKUP(J124,'PADESCE Ccontractuelle'!$A$2:$M$175,4,0)</f>
        <v>60</v>
      </c>
      <c r="Q124" s="19">
        <f>+IF(VLOOKUP(J124,'PADESCE Ccontractuelle'!$A$2:$M$175,5,0)=0,"NON DETERMINE",VLOOKUP(J124,'PADESCE Ccontractuelle'!$A$2:$M$175,5,0))</f>
        <v>10</v>
      </c>
      <c r="R124" s="19" t="str">
        <f>IF(OR(COUNTIF(Classes!$C$2:$C$1000, C124)="N", COUNTIF(Classes!$C$2:$C$1000, C124)=0), "Non démarré", IF(AND(COUNTIFS(Classes!$C$2:$C$1000, C124, Classes!$H$2:$H$1000, "&lt;&gt;T")=0, SUMIFS(Classes!$F$2:$F$1000, Classes!$C$2:$C$1000, C124, Classes!$D$2:$D$1000, E124)&gt;=P124), "Terminée", "En cours"))</f>
        <v>En cours</v>
      </c>
    </row>
    <row r="125" spans="1:18" ht="72.5" x14ac:dyDescent="0.35">
      <c r="A125" s="16" t="str">
        <f>IF(C125&lt;&gt;"","PRESTA"&amp;TEXT(COUNTA($C$2:C125),"000"),"")</f>
        <v>PRESTA124</v>
      </c>
      <c r="B125" s="16" t="str">
        <f>+INDEX(Prestataires!$A$2:$A$192,MATCH(C125,Prestataires!$B$2:$B$192,0))</f>
        <v>PREST028</v>
      </c>
      <c r="C125" s="16" t="str">
        <f>+VLOOKUP(J125,'PADESCE Ccontractuelle'!$A$2:$M$175,6,0)</f>
        <v>FIRE ENGINEERING CONSULTINGS (FECS) Sarl</v>
      </c>
      <c r="D125" s="16" t="str">
        <f>+INDEX(Beneficiaires!$A$2:$A$500,MATCH(Prestations!E125,Beneficiaires!$B$2:$B$500,0))</f>
        <v>BEN051</v>
      </c>
      <c r="E125" s="16" t="str">
        <f>+VLOOKUP(J125,'PADESCE Ccontractuelle'!$A$2:$M$175,2,0)</f>
        <v>ASSOCIATION DES ENTREPRISES DES ZONES INDUSTRIELLES MAGZI DE DOUALA-EZIMAD</v>
      </c>
      <c r="F125" s="16" t="str">
        <f>+INDEX(Formations!$A$2:$A$500,MATCH(Prestations!G125,Formations!$B$2:$B$500,0))</f>
        <v>FOR019</v>
      </c>
      <c r="G125" s="16" t="str">
        <f>+VLOOKUP(J125,'PADESCE Ccontractuelle'!$A$2:$M$175,3,0)</f>
        <v>Securité incendie</v>
      </c>
      <c r="H125" s="16" t="str">
        <f>+INDEX(Formations!$C$2:$C$500,MATCH(Prestations!G125,Formations!$B$2:$B$500,0))</f>
        <v>FORH019</v>
      </c>
      <c r="I125" s="16" t="str">
        <f>+INDEX(Formations!$D$2:$D$500,MATCH(Prestations!G125,Formations!$B$2:$B$500,0))</f>
        <v>Securité incendie</v>
      </c>
      <c r="J125" s="21">
        <v>124</v>
      </c>
      <c r="K125" s="19">
        <f>+VLOOKUP(J125,'PADESCE Ccontractuelle'!$A$2:$M$175,8,0)</f>
        <v>500000</v>
      </c>
      <c r="L125" s="19">
        <f>+VLOOKUP(J125,'PADESCE Ccontractuelle'!$A$2:$M$175,9,0)</f>
        <v>215000000</v>
      </c>
      <c r="M125" s="19">
        <f>+VLOOKUP(J125,'PADESCE Ccontractuelle'!$A$2:$M$175,10,0)</f>
        <v>350000</v>
      </c>
      <c r="N125" s="19">
        <f>+VLOOKUP(J125,'PADESCE Ccontractuelle'!$A$2:$M$175,11,0)</f>
        <v>150500000</v>
      </c>
      <c r="O125" s="19">
        <f>+VLOOKUP(J125,'PADESCE Ccontractuelle'!$A$2:$M$175,13,0)</f>
        <v>2</v>
      </c>
      <c r="P125" s="19">
        <f>+VLOOKUP(J125,'PADESCE Ccontractuelle'!$A$2:$M$175,4,0)</f>
        <v>430</v>
      </c>
      <c r="Q125" s="19" t="str">
        <f>+IF(VLOOKUP(J125,'PADESCE Ccontractuelle'!$A$2:$M$175,5,0)=0,"NON DETERMINE",VLOOKUP(J125,'PADESCE Ccontractuelle'!$A$2:$M$175,5,0))</f>
        <v>NON DETERMINE</v>
      </c>
      <c r="R125" s="19" t="str">
        <f>IF(OR(COUNTIF(Classes!$C$2:$C$1000, C125)="N", COUNTIF(Classes!$C$2:$C$1000, C125)=0), "Non démarré", IF(AND(COUNTIFS(Classes!$C$2:$C$1000, C125, Classes!$H$2:$H$1000, "&lt;&gt;T")=0, SUMIFS(Classes!$F$2:$F$1000, Classes!$C$2:$C$1000, C125, Classes!$D$2:$D$1000, E125)&gt;=P125), "Terminée", "En cours"))</f>
        <v>Non démarré</v>
      </c>
    </row>
    <row r="126" spans="1:18" ht="72.5" x14ac:dyDescent="0.35">
      <c r="A126" s="16" t="str">
        <f>IF(C126&lt;&gt;"","PRESTA"&amp;TEXT(COUNTA($C$2:C126),"000"),"")</f>
        <v>PRESTA125</v>
      </c>
      <c r="B126" s="16" t="str">
        <f>+INDEX(Prestataires!$A$2:$A$192,MATCH(C126,Prestataires!$B$2:$B$192,0))</f>
        <v>PREST001</v>
      </c>
      <c r="C126" s="16" t="str">
        <f>+VLOOKUP(J126,'PADESCE Ccontractuelle'!$A$2:$M$175,6,0)</f>
        <v>AMIFO CIG</v>
      </c>
      <c r="D126" s="16" t="str">
        <f>+INDEX(Beneficiaires!$A$2:$A$500,MATCH(Prestations!E126,Beneficiaires!$B$2:$B$500,0))</f>
        <v>BEN001</v>
      </c>
      <c r="E126" s="16" t="str">
        <f>+VLOOKUP(J126,'PADESCE Ccontractuelle'!$A$2:$M$175,2,0)</f>
        <v>PROMINENT YOUTH FOR EFFICIENT DEVELOPMENT AND MUTUAL ASSISTANCE CIG</v>
      </c>
      <c r="F126" s="16" t="str">
        <f>+INDEX(Formations!$A$2:$A$500,MATCH(Prestations!G126,Formations!$B$2:$B$500,0))</f>
        <v>FOR137</v>
      </c>
      <c r="G126" s="16" t="str">
        <f>+VLOOKUP(J126,'PADESCE Ccontractuelle'!$A$2:$M$175,3,0)</f>
        <v>Simplified maize production techniques)</v>
      </c>
      <c r="H126" s="16" t="str">
        <f>+INDEX(Formations!$C$2:$C$500,MATCH(Prestations!G126,Formations!$B$2:$B$500,0))</f>
        <v>FORH137</v>
      </c>
      <c r="I126" s="16" t="str">
        <f>+INDEX(Formations!$D$2:$D$500,MATCH(Prestations!G126,Formations!$B$2:$B$500,0))</f>
        <v>Culture et transformation du maïs</v>
      </c>
      <c r="J126" s="21">
        <v>125</v>
      </c>
      <c r="K126" s="19">
        <f>+VLOOKUP(J126,'PADESCE Ccontractuelle'!$A$2:$M$175,8,0)</f>
        <v>395080</v>
      </c>
      <c r="L126" s="19">
        <f>+VLOOKUP(J126,'PADESCE Ccontractuelle'!$A$2:$M$175,9,0)</f>
        <v>5136040</v>
      </c>
      <c r="M126" s="19">
        <f>+VLOOKUP(J126,'PADESCE Ccontractuelle'!$A$2:$M$175,10,0)</f>
        <v>355572</v>
      </c>
      <c r="N126" s="19">
        <f>+VLOOKUP(J126,'PADESCE Ccontractuelle'!$A$2:$M$175,11,0)</f>
        <v>4622436</v>
      </c>
      <c r="O126" s="19">
        <f>+VLOOKUP(J126,'PADESCE Ccontractuelle'!$A$2:$M$175,13,0)</f>
        <v>3</v>
      </c>
      <c r="P126" s="19">
        <f>+VLOOKUP(J126,'PADESCE Ccontractuelle'!$A$2:$M$175,4,0)</f>
        <v>13</v>
      </c>
      <c r="Q126" s="19">
        <f>+IF(VLOOKUP(J126,'PADESCE Ccontractuelle'!$A$2:$M$175,5,0)=0,"NON DETERMINE",VLOOKUP(J126,'PADESCE Ccontractuelle'!$A$2:$M$175,5,0))</f>
        <v>8</v>
      </c>
      <c r="R126" s="19" t="str">
        <f>IF(OR(COUNTIF(Classes!$C$2:$C$1000, C126)="N", COUNTIF(Classes!$C$2:$C$1000, C126)=0), "Non démarré", IF(AND(COUNTIFS(Classes!$C$2:$C$1000, C126, Classes!$H$2:$H$1000, "&lt;&gt;T")=0, SUMIFS(Classes!$F$2:$F$1000, Classes!$C$2:$C$1000, C126, Classes!$D$2:$D$1000, E126)&gt;=P126), "Terminée", "En cours"))</f>
        <v>En cours</v>
      </c>
    </row>
    <row r="127" spans="1:18" ht="58" x14ac:dyDescent="0.35">
      <c r="A127" s="16" t="str">
        <f>IF(C127&lt;&gt;"","PRESTA"&amp;TEXT(COUNTA($C$2:C127),"000"),"")</f>
        <v>PRESTA126</v>
      </c>
      <c r="B127" s="16" t="str">
        <f>+INDEX(Prestataires!$A$2:$A$192,MATCH(C127,Prestataires!$B$2:$B$192,0))</f>
        <v>PREST076</v>
      </c>
      <c r="C127" s="16" t="str">
        <f>+VLOOKUP(J127,'PADESCE Ccontractuelle'!$A$2:$M$175,6,0)</f>
        <v>AQUACULTURE STATION AND TRAINING CENTER, BAROMBI-KANG, KUMBA (SA KUMBA)</v>
      </c>
      <c r="D127" s="16" t="str">
        <f>+INDEX(Beneficiaires!$A$2:$A$500,MATCH(Prestations!E127,Beneficiaires!$B$2:$B$500,0))</f>
        <v>BEN158</v>
      </c>
      <c r="E127" s="16" t="str">
        <f>+VLOOKUP(J127,'PADESCE Ccontractuelle'!$A$2:$M$175,2,0)</f>
        <v>ELENA NGO</v>
      </c>
      <c r="F127" s="16" t="str">
        <f>+INDEX(Formations!$A$2:$A$500,MATCH(Prestations!G127,Formations!$B$2:$B$500,0))</f>
        <v>FOR146</v>
      </c>
      <c r="G127" s="16" t="str">
        <f>+VLOOKUP(J127,'PADESCE Ccontractuelle'!$A$2:$M$175,3,0)</f>
        <v>Smart Agriculture</v>
      </c>
      <c r="H127" s="16" t="str">
        <f>+INDEX(Formations!$C$2:$C$500,MATCH(Prestations!G127,Formations!$B$2:$B$500,0))</f>
        <v>FORH146</v>
      </c>
      <c r="I127" s="16" t="str">
        <f>+INDEX(Formations!$D$2:$D$500,MATCH(Prestations!G127,Formations!$B$2:$B$500,0))</f>
        <v>Entrepreneuriat et production agricole</v>
      </c>
      <c r="J127" s="21">
        <v>126</v>
      </c>
      <c r="K127" s="19">
        <f>+VLOOKUP(J127,'PADESCE Ccontractuelle'!$A$2:$M$175,8,0)</f>
        <v>426620</v>
      </c>
      <c r="L127" s="19">
        <f>+VLOOKUP(J127,'PADESCE Ccontractuelle'!$A$2:$M$175,9,0)</f>
        <v>14931700</v>
      </c>
      <c r="M127" s="19">
        <f>+VLOOKUP(J127,'PADESCE Ccontractuelle'!$A$2:$M$175,10,0)</f>
        <v>383958</v>
      </c>
      <c r="N127" s="19">
        <f>+VLOOKUP(J127,'PADESCE Ccontractuelle'!$A$2:$M$175,11,0)</f>
        <v>13438530</v>
      </c>
      <c r="O127" s="19">
        <f>+VLOOKUP(J127,'PADESCE Ccontractuelle'!$A$2:$M$175,13,0)</f>
        <v>3</v>
      </c>
      <c r="P127" s="19">
        <f>+VLOOKUP(J127,'PADESCE Ccontractuelle'!$A$2:$M$175,4,0)</f>
        <v>35</v>
      </c>
      <c r="Q127" s="19">
        <f>+IF(VLOOKUP(J127,'PADESCE Ccontractuelle'!$A$2:$M$175,5,0)=0,"NON DETERMINE",VLOOKUP(J127,'PADESCE Ccontractuelle'!$A$2:$M$175,5,0))</f>
        <v>18</v>
      </c>
      <c r="R127" s="19" t="str">
        <f>IF(OR(COUNTIF(Classes!$C$2:$C$1000, C127)="N", COUNTIF(Classes!$C$2:$C$1000, C127)=0), "Non démarré", IF(AND(COUNTIFS(Classes!$C$2:$C$1000, C127, Classes!$H$2:$H$1000, "&lt;&gt;T")=0, SUMIFS(Classes!$F$2:$F$1000, Classes!$C$2:$C$1000, C127, Classes!$D$2:$D$1000, E127)&gt;=P127), "Terminée", "En cours"))</f>
        <v>Non démarré</v>
      </c>
    </row>
    <row r="128" spans="1:18" ht="101.5" x14ac:dyDescent="0.35">
      <c r="A128" s="16" t="str">
        <f>IF(C128&lt;&gt;"","PRESTA"&amp;TEXT(COUNTA($C$2:C128),"000"),"")</f>
        <v>PRESTA127</v>
      </c>
      <c r="B128" s="16" t="str">
        <f>+INDEX(Prestataires!$A$2:$A$192,MATCH(C128,Prestataires!$B$2:$B$192,0))</f>
        <v>PREST045</v>
      </c>
      <c r="C128" s="16" t="str">
        <f>+VLOOKUP(J128,'PADESCE Ccontractuelle'!$A$2:$M$175,6,0)</f>
        <v>CFP BMB NEW AFRICA</v>
      </c>
      <c r="D128" s="16" t="str">
        <f>+INDEX(Beneficiaires!$A$2:$A$500,MATCH(Prestations!E128,Beneficiaires!$B$2:$B$500,0))</f>
        <v>BEN084</v>
      </c>
      <c r="E128" s="16" t="str">
        <f>+VLOOKUP(J128,'PADESCE Ccontractuelle'!$A$2:$M$175,2,0)</f>
        <v>GROUPEMENT YAD CONSTRUCTION ; DELTA CONSTRUCTION ET FEDIVED</v>
      </c>
      <c r="F128" s="16" t="str">
        <f>+INDEX(Formations!$A$2:$A$500,MATCH(Prestations!G128,Formations!$B$2:$B$500,0))</f>
        <v>FOR050</v>
      </c>
      <c r="G128" s="16" t="str">
        <f>+VLOOKUP(J128,'PADESCE Ccontractuelle'!$A$2:$M$175,3,0)</f>
        <v>Staff/plâtre</v>
      </c>
      <c r="H128" s="16" t="str">
        <f>+INDEX(Formations!$C$2:$C$500,MATCH(Prestations!G128,Formations!$B$2:$B$500,0))</f>
        <v>FORH050</v>
      </c>
      <c r="I128" s="16" t="str">
        <f>+INDEX(Formations!$D$2:$D$500,MATCH(Prestations!G128,Formations!$B$2:$B$500,0))</f>
        <v>BTP : maçonnerie, revêtements, staff/plâtre, plomberie, tapisserie</v>
      </c>
      <c r="J128" s="21">
        <v>127</v>
      </c>
      <c r="K128" s="19">
        <f>+VLOOKUP(J128,'PADESCE Ccontractuelle'!$A$2:$M$175,8,0)</f>
        <v>426620</v>
      </c>
      <c r="L128" s="19">
        <f>+VLOOKUP(J128,'PADESCE Ccontractuelle'!$A$2:$M$175,9,0)</f>
        <v>5119440</v>
      </c>
      <c r="M128" s="19">
        <f>+VLOOKUP(J128,'PADESCE Ccontractuelle'!$A$2:$M$175,10,0)</f>
        <v>383958</v>
      </c>
      <c r="N128" s="19">
        <f>+VLOOKUP(J128,'PADESCE Ccontractuelle'!$A$2:$M$175,11,0)</f>
        <v>4607496</v>
      </c>
      <c r="O128" s="19">
        <f>+VLOOKUP(J128,'PADESCE Ccontractuelle'!$A$2:$M$175,13,0)</f>
        <v>3</v>
      </c>
      <c r="P128" s="19">
        <f>+VLOOKUP(J128,'PADESCE Ccontractuelle'!$A$2:$M$175,4,0)</f>
        <v>12</v>
      </c>
      <c r="Q128" s="19">
        <f>+IF(VLOOKUP(J128,'PADESCE Ccontractuelle'!$A$2:$M$175,5,0)=0,"NON DETERMINE",VLOOKUP(J128,'PADESCE Ccontractuelle'!$A$2:$M$175,5,0))</f>
        <v>3</v>
      </c>
      <c r="R128" s="19" t="str">
        <f>IF(OR(COUNTIF(Classes!$C$2:$C$1000, C128)="N", COUNTIF(Classes!$C$2:$C$1000, C128)=0), "Non démarré", IF(AND(COUNTIFS(Classes!$C$2:$C$1000, C128, Classes!$H$2:$H$1000, "&lt;&gt;T")=0, SUMIFS(Classes!$F$2:$F$1000, Classes!$C$2:$C$1000, C128, Classes!$D$2:$D$1000, E128)&gt;=P128), "Terminée", "En cours"))</f>
        <v>Non démarré</v>
      </c>
    </row>
    <row r="129" spans="1:18" ht="58" x14ac:dyDescent="0.35">
      <c r="A129" s="16" t="str">
        <f>IF(C129&lt;&gt;"","PRESTA"&amp;TEXT(COUNTA($C$2:C129),"000"),"")</f>
        <v>PRESTA128</v>
      </c>
      <c r="B129" s="16" t="str">
        <f>+INDEX(Prestataires!$A$2:$A$192,MATCH(C129,Prestataires!$B$2:$B$192,0))</f>
        <v>PREST070</v>
      </c>
      <c r="C129" s="16" t="str">
        <f>+VLOOKUP(J129,'PADESCE Ccontractuelle'!$A$2:$M$175,6,0)</f>
        <v>CRA D'EBOLOWA</v>
      </c>
      <c r="D129" s="16" t="str">
        <f>+INDEX(Beneficiaires!$A$2:$A$500,MATCH(Prestations!E129,Beneficiaires!$B$2:$B$500,0))</f>
        <v>BEN135</v>
      </c>
      <c r="E129" s="16" t="str">
        <f>+VLOOKUP(J129,'PADESCE Ccontractuelle'!$A$2:$M$175,2,0)</f>
        <v>GROUPE DES PRODUCTEURS ET ELEVEURS DU SUD (GPES)</v>
      </c>
      <c r="F129" s="16" t="str">
        <f>+INDEX(Formations!$A$2:$A$500,MATCH(Prestations!G129,Formations!$B$2:$B$500,0))</f>
        <v>FOR118</v>
      </c>
      <c r="G129" s="16" t="str">
        <f>+VLOOKUP(J129,'PADESCE Ccontractuelle'!$A$2:$M$175,3,0)</f>
        <v>Structuration des organisations</v>
      </c>
      <c r="H129" s="16" t="str">
        <f>+INDEX(Formations!$C$2:$C$500,MATCH(Prestations!G129,Formations!$B$2:$B$500,0))</f>
        <v>FORH118</v>
      </c>
      <c r="I129" s="16" t="str">
        <f>+INDEX(Formations!$D$2:$D$500,MATCH(Prestations!G129,Formations!$B$2:$B$500,0))</f>
        <v>Structuration et gestion d’organisations</v>
      </c>
      <c r="J129" s="21">
        <v>128</v>
      </c>
      <c r="K129" s="19">
        <f>+VLOOKUP(J129,'PADESCE Ccontractuelle'!$A$2:$M$175,8,0)</f>
        <v>395080</v>
      </c>
      <c r="L129" s="19">
        <f>+VLOOKUP(J129,'PADESCE Ccontractuelle'!$A$2:$M$175,9,0)</f>
        <v>3160640</v>
      </c>
      <c r="M129" s="19">
        <f>+VLOOKUP(J129,'PADESCE Ccontractuelle'!$A$2:$M$175,10,0)</f>
        <v>355572</v>
      </c>
      <c r="N129" s="19">
        <f>+VLOOKUP(J129,'PADESCE Ccontractuelle'!$A$2:$M$175,11,0)</f>
        <v>2844576</v>
      </c>
      <c r="O129" s="19">
        <f>+VLOOKUP(J129,'PADESCE Ccontractuelle'!$A$2:$M$175,13,0)</f>
        <v>3</v>
      </c>
      <c r="P129" s="19">
        <f>+VLOOKUP(J129,'PADESCE Ccontractuelle'!$A$2:$M$175,4,0)</f>
        <v>8</v>
      </c>
      <c r="Q129" s="19">
        <f>+IF(VLOOKUP(J129,'PADESCE Ccontractuelle'!$A$2:$M$175,5,0)=0,"NON DETERMINE",VLOOKUP(J129,'PADESCE Ccontractuelle'!$A$2:$M$175,5,0))</f>
        <v>4</v>
      </c>
      <c r="R129" s="19" t="str">
        <f>IF(OR(COUNTIF(Classes!$C$2:$C$1000, C129)="N", COUNTIF(Classes!$C$2:$C$1000, C129)=0), "Non démarré", IF(AND(COUNTIFS(Classes!$C$2:$C$1000, C129, Classes!$H$2:$H$1000, "&lt;&gt;T")=0, SUMIFS(Classes!$F$2:$F$1000, Classes!$C$2:$C$1000, C129, Classes!$D$2:$D$1000, E129)&gt;=P129), "Terminée", "En cours"))</f>
        <v>Non démarré</v>
      </c>
    </row>
    <row r="130" spans="1:18" ht="72.5" x14ac:dyDescent="0.35">
      <c r="A130" s="16" t="str">
        <f>IF(C130&lt;&gt;"","PRESTA"&amp;TEXT(COUNTA($C$2:C130),"000"),"")</f>
        <v>PRESTA129</v>
      </c>
      <c r="B130" s="16" t="str">
        <f>+INDEX(Prestataires!$A$2:$A$192,MATCH(C130,Prestataires!$B$2:$B$192,0))</f>
        <v>PREST051</v>
      </c>
      <c r="C130" s="16" t="str">
        <f>+VLOOKUP(J130,'PADESCE Ccontractuelle'!$A$2:$M$175,6,0)</f>
        <v>ETS  ETOILE  AUTO</v>
      </c>
      <c r="D130" s="16" t="str">
        <f>+INDEX(Beneficiaires!$A$2:$A$500,MATCH(Prestations!E130,Beneficiaires!$B$2:$B$500,0))</f>
        <v>BEN089</v>
      </c>
      <c r="E130" s="16" t="str">
        <f>+VLOOKUP(J130,'PADESCE Ccontractuelle'!$A$2:$M$175,2,0)</f>
        <v>CENTRE DE RECHERCHE ET D'APPUI AUX METIERS DE L'AUTOMOBILE (CRAMA)</v>
      </c>
      <c r="F130" s="16" t="str">
        <f>+INDEX(Formations!$A$2:$A$500,MATCH(Prestations!G130,Formations!$B$2:$B$500,0))</f>
        <v>FOR064</v>
      </c>
      <c r="G130" s="16" t="str">
        <f>+VLOOKUP(J130,'PADESCE Ccontractuelle'!$A$2:$M$175,3,0)</f>
        <v>Systèmes électroniques avancés</v>
      </c>
      <c r="H130" s="16" t="str">
        <f>+INDEX(Formations!$C$2:$C$500,MATCH(Prestations!G130,Formations!$B$2:$B$500,0))</f>
        <v>FORH064</v>
      </c>
      <c r="I130" s="16" t="str">
        <f>+INDEX(Formations!$D$2:$D$500,MATCH(Prestations!G130,Formations!$B$2:$B$500,0))</f>
        <v>Systèmes électroniques avancés</v>
      </c>
      <c r="J130" s="21">
        <v>129</v>
      </c>
      <c r="K130" s="19">
        <f>+VLOOKUP(J130,'PADESCE Ccontractuelle'!$A$2:$M$175,8,0)</f>
        <v>426620</v>
      </c>
      <c r="L130" s="19">
        <f>+VLOOKUP(J130,'PADESCE Ccontractuelle'!$A$2:$M$175,9,0)</f>
        <v>89590200</v>
      </c>
      <c r="M130" s="19">
        <f>+VLOOKUP(J130,'PADESCE Ccontractuelle'!$A$2:$M$175,10,0)</f>
        <v>383958</v>
      </c>
      <c r="N130" s="19">
        <f>+VLOOKUP(J130,'PADESCE Ccontractuelle'!$A$2:$M$175,11,0)</f>
        <v>80631180</v>
      </c>
      <c r="O130" s="19">
        <f>+VLOOKUP(J130,'PADESCE Ccontractuelle'!$A$2:$M$175,13,0)</f>
        <v>3</v>
      </c>
      <c r="P130" s="19">
        <f>+VLOOKUP(J130,'PADESCE Ccontractuelle'!$A$2:$M$175,4,0)</f>
        <v>210</v>
      </c>
      <c r="Q130" s="19">
        <f>+IF(VLOOKUP(J130,'PADESCE Ccontractuelle'!$A$2:$M$175,5,0)=0,"NON DETERMINE",VLOOKUP(J130,'PADESCE Ccontractuelle'!$A$2:$M$175,5,0))</f>
        <v>6</v>
      </c>
      <c r="R130" s="19" t="str">
        <f>IF(OR(COUNTIF(Classes!$C$2:$C$1000, C130)="N", COUNTIF(Classes!$C$2:$C$1000, C130)=0), "Non démarré", IF(AND(COUNTIFS(Classes!$C$2:$C$1000, C130, Classes!$H$2:$H$1000, "&lt;&gt;T")=0, SUMIFS(Classes!$F$2:$F$1000, Classes!$C$2:$C$1000, C130, Classes!$D$2:$D$1000, E130)&gt;=P130), "Terminée", "En cours"))</f>
        <v>Non démarré</v>
      </c>
    </row>
    <row r="131" spans="1:18" ht="72.5" x14ac:dyDescent="0.35">
      <c r="A131" s="16" t="str">
        <f>IF(C131&lt;&gt;"","PRESTA"&amp;TEXT(COUNTA($C$2:C131),"000"),"")</f>
        <v>PRESTA130</v>
      </c>
      <c r="B131" s="16" t="str">
        <f>+INDEX(Prestataires!$A$2:$A$192,MATCH(C131,Prestataires!$B$2:$B$192,0))</f>
        <v>PREST011</v>
      </c>
      <c r="C131" s="16" t="str">
        <f>+VLOOKUP(J131,'PADESCE Ccontractuelle'!$A$2:$M$175,6,0)</f>
        <v>PADIUM EXPRESS SERVICES</v>
      </c>
      <c r="D131" s="16" t="str">
        <f>+INDEX(Beneficiaires!$A$2:$A$500,MATCH(Prestations!E131,Beneficiaires!$B$2:$B$500,0))</f>
        <v>BEN026</v>
      </c>
      <c r="E131" s="16" t="str">
        <f>+VLOOKUP(J131,'PADESCE Ccontractuelle'!$A$2:$M$175,2,0)</f>
        <v>GIC MIAPAL</v>
      </c>
      <c r="F131" s="16" t="str">
        <f>+INDEX(Formations!$A$2:$A$500,MATCH(Prestations!G131,Formations!$B$2:$B$500,0))</f>
        <v>FOR098</v>
      </c>
      <c r="G131" s="16" t="str">
        <f>+VLOOKUP(J131,'PADESCE Ccontractuelle'!$A$2:$M$175,3,0)</f>
        <v>Systèmes énergétiques de conservation des denrées alimentaires</v>
      </c>
      <c r="H131" s="16" t="str">
        <f>+INDEX(Formations!$C$2:$C$500,MATCH(Prestations!G131,Formations!$B$2:$B$500,0))</f>
        <v>FORH098</v>
      </c>
      <c r="I131" s="16" t="str">
        <f>+INDEX(Formations!$D$2:$D$500,MATCH(Prestations!G131,Formations!$B$2:$B$500,0))</f>
        <v>Systèmes de conservation et stockage des denrées</v>
      </c>
      <c r="J131" s="21">
        <v>130</v>
      </c>
      <c r="K131" s="19">
        <f>+VLOOKUP(J131,'PADESCE Ccontractuelle'!$A$2:$M$175,8,0)</f>
        <v>395080</v>
      </c>
      <c r="L131" s="19">
        <f>+VLOOKUP(J131,'PADESCE Ccontractuelle'!$A$2:$M$175,9,0)</f>
        <v>7901600</v>
      </c>
      <c r="M131" s="19">
        <f>+VLOOKUP(J131,'PADESCE Ccontractuelle'!$A$2:$M$175,10,0)</f>
        <v>355572</v>
      </c>
      <c r="N131" s="19">
        <f>+VLOOKUP(J131,'PADESCE Ccontractuelle'!$A$2:$M$175,11,0)</f>
        <v>7111440</v>
      </c>
      <c r="O131" s="19">
        <f>+VLOOKUP(J131,'PADESCE Ccontractuelle'!$A$2:$M$175,13,0)</f>
        <v>3</v>
      </c>
      <c r="P131" s="19">
        <f>+VLOOKUP(J131,'PADESCE Ccontractuelle'!$A$2:$M$175,4,0)</f>
        <v>20</v>
      </c>
      <c r="Q131" s="19">
        <f>+IF(VLOOKUP(J131,'PADESCE Ccontractuelle'!$A$2:$M$175,5,0)=0,"NON DETERMINE",VLOOKUP(J131,'PADESCE Ccontractuelle'!$A$2:$M$175,5,0))</f>
        <v>5</v>
      </c>
      <c r="R131" s="19" t="str">
        <f>IF(OR(COUNTIF(Classes!$C$2:$C$1000, C131)="N", COUNTIF(Classes!$C$2:$C$1000, C131)=0), "Non démarré", IF(AND(COUNTIFS(Classes!$C$2:$C$1000, C131, Classes!$H$2:$H$1000, "&lt;&gt;T")=0, SUMIFS(Classes!$F$2:$F$1000, Classes!$C$2:$C$1000, C131, Classes!$D$2:$D$1000, E131)&gt;=P131), "Terminée", "En cours"))</f>
        <v>Non démarré</v>
      </c>
    </row>
    <row r="132" spans="1:18" ht="101.5" x14ac:dyDescent="0.35">
      <c r="A132" s="16" t="str">
        <f>IF(C132&lt;&gt;"","PRESTA"&amp;TEXT(COUNTA($C$2:C132),"000"),"")</f>
        <v>PRESTA131</v>
      </c>
      <c r="B132" s="16" t="str">
        <f>+INDEX(Prestataires!$A$2:$A$192,MATCH(C132,Prestataires!$B$2:$B$192,0))</f>
        <v>PREST005</v>
      </c>
      <c r="C132" s="16" t="str">
        <f>+VLOOKUP(J132,'PADESCE Ccontractuelle'!$A$2:$M$175,6,0)</f>
        <v>CENTRE DE FORMATION PROFESSIONNELLE PONTAAH</v>
      </c>
      <c r="D132" s="16" t="str">
        <f>+INDEX(Beneficiaires!$A$2:$A$500,MATCH(Prestations!E132,Beneficiaires!$B$2:$B$500,0))</f>
        <v>BEN015</v>
      </c>
      <c r="E132" s="16" t="str">
        <f>+VLOOKUP(J132,'PADESCE Ccontractuelle'!$A$2:$M$175,2,0)</f>
        <v>GIVE A SMILE</v>
      </c>
      <c r="F132" s="16" t="str">
        <f>+INDEX(Formations!$A$2:$A$500,MATCH(Prestations!G132,Formations!$B$2:$B$500,0))</f>
        <v>FOR066</v>
      </c>
      <c r="G132" s="16" t="str">
        <f>+VLOOKUP(J132,'PADESCE Ccontractuelle'!$A$2:$M$175,3,0)</f>
        <v>Tapisserie</v>
      </c>
      <c r="H132" s="16" t="str">
        <f>+INDEX(Formations!$C$2:$C$500,MATCH(Prestations!G132,Formations!$B$2:$B$500,0))</f>
        <v>FORH066</v>
      </c>
      <c r="I132" s="16" t="str">
        <f>+INDEX(Formations!$D$2:$D$500,MATCH(Prestations!G132,Formations!$B$2:$B$500,0))</f>
        <v>BTP : maçonnerie, revêtements, staff/plâtre, plomberie, tapisserie</v>
      </c>
      <c r="J132" s="21">
        <v>131</v>
      </c>
      <c r="K132" s="19">
        <f>+VLOOKUP(J132,'PADESCE Ccontractuelle'!$A$2:$M$175,8,0)</f>
        <v>426620</v>
      </c>
      <c r="L132" s="19">
        <f>+VLOOKUP(J132,'PADESCE Ccontractuelle'!$A$2:$M$175,9,0)</f>
        <v>21331000</v>
      </c>
      <c r="M132" s="19">
        <f>+VLOOKUP(J132,'PADESCE Ccontractuelle'!$A$2:$M$175,10,0)</f>
        <v>383958</v>
      </c>
      <c r="N132" s="19">
        <f>+VLOOKUP(J132,'PADESCE Ccontractuelle'!$A$2:$M$175,11,0)</f>
        <v>19197900</v>
      </c>
      <c r="O132" s="19">
        <f>+VLOOKUP(J132,'PADESCE Ccontractuelle'!$A$2:$M$175,13,0)</f>
        <v>3</v>
      </c>
      <c r="P132" s="19">
        <f>+VLOOKUP(J132,'PADESCE Ccontractuelle'!$A$2:$M$175,4,0)</f>
        <v>50</v>
      </c>
      <c r="Q132" s="19">
        <f>+IF(VLOOKUP(J132,'PADESCE Ccontractuelle'!$A$2:$M$175,5,0)=0,"NON DETERMINE",VLOOKUP(J132,'PADESCE Ccontractuelle'!$A$2:$M$175,5,0))</f>
        <v>20</v>
      </c>
      <c r="R132" s="19" t="str">
        <f>IF(OR(COUNTIF(Classes!$C$2:$C$1000, C132)="N", COUNTIF(Classes!$C$2:$C$1000, C132)=0), "Non démarré", IF(AND(COUNTIFS(Classes!$C$2:$C$1000, C132, Classes!$H$2:$H$1000, "&lt;&gt;T")=0, SUMIFS(Classes!$F$2:$F$1000, Classes!$C$2:$C$1000, C132, Classes!$D$2:$D$1000, E132)&gt;=P132), "Terminée", "En cours"))</f>
        <v>En cours</v>
      </c>
    </row>
    <row r="133" spans="1:18" ht="58" x14ac:dyDescent="0.35">
      <c r="A133" s="16" t="str">
        <f>IF(C133&lt;&gt;"","PRESTA"&amp;TEXT(COUNTA($C$2:C133),"000"),"")</f>
        <v>PRESTA132</v>
      </c>
      <c r="B133" s="16" t="str">
        <f>+INDEX(Prestataires!$A$2:$A$192,MATCH(C133,Prestataires!$B$2:$B$192,0))</f>
        <v>PREST004</v>
      </c>
      <c r="C133" s="16" t="str">
        <f>+VLOOKUP(J133,'PADESCE Ccontractuelle'!$A$2:$M$175,6,0)</f>
        <v>CODEA-IAO</v>
      </c>
      <c r="D133" s="16" t="str">
        <f>+INDEX(Beneficiaires!$A$2:$A$500,MATCH(Prestations!E133,Beneficiaires!$B$2:$B$500,0))</f>
        <v>BEN009</v>
      </c>
      <c r="E133" s="16" t="str">
        <f>+VLOOKUP(J133,'PADESCE Ccontractuelle'!$A$2:$M$175,2,0)</f>
        <v>GROUPEMENT DES AGRICULTEURS DE SON BOUT</v>
      </c>
      <c r="F133" s="16" t="str">
        <f>+INDEX(Formations!$A$2:$A$500,MATCH(Prestations!G133,Formations!$B$2:$B$500,0))</f>
        <v>FOR071</v>
      </c>
      <c r="G133" s="16" t="str">
        <f>+VLOOKUP(J133,'PADESCE Ccontractuelle'!$A$2:$M$175,3,0)</f>
        <v>Technique de production d'aliment pour le porc</v>
      </c>
      <c r="H133" s="16" t="str">
        <f>+INDEX(Formations!$C$2:$C$500,MATCH(Prestations!G133,Formations!$B$2:$B$500,0))</f>
        <v>FORH071</v>
      </c>
      <c r="I133" s="16" t="str">
        <f>+INDEX(Formations!$D$2:$D$500,MATCH(Prestations!G133,Formations!$B$2:$B$500,0))</f>
        <v>Élevage et alimentation porcine</v>
      </c>
      <c r="J133" s="21">
        <v>132</v>
      </c>
      <c r="K133" s="19">
        <f>+VLOOKUP(J133,'PADESCE Ccontractuelle'!$A$2:$M$175,8,0)</f>
        <v>426620</v>
      </c>
      <c r="L133" s="19">
        <f>+VLOOKUP(J133,'PADESCE Ccontractuelle'!$A$2:$M$175,9,0)</f>
        <v>21331000</v>
      </c>
      <c r="M133" s="19">
        <f>+VLOOKUP(J133,'PADESCE Ccontractuelle'!$A$2:$M$175,10,0)</f>
        <v>383958</v>
      </c>
      <c r="N133" s="19">
        <f>+VLOOKUP(J133,'PADESCE Ccontractuelle'!$A$2:$M$175,11,0)</f>
        <v>19197900</v>
      </c>
      <c r="O133" s="19">
        <f>+VLOOKUP(J133,'PADESCE Ccontractuelle'!$A$2:$M$175,13,0)</f>
        <v>3</v>
      </c>
      <c r="P133" s="19">
        <f>+VLOOKUP(J133,'PADESCE Ccontractuelle'!$A$2:$M$175,4,0)</f>
        <v>50</v>
      </c>
      <c r="Q133" s="19">
        <f>+IF(VLOOKUP(J133,'PADESCE Ccontractuelle'!$A$2:$M$175,5,0)=0,"NON DETERMINE",VLOOKUP(J133,'PADESCE Ccontractuelle'!$A$2:$M$175,5,0))</f>
        <v>7</v>
      </c>
      <c r="R133" s="19" t="str">
        <f>IF(OR(COUNTIF(Classes!$C$2:$C$1000, C133)="N", COUNTIF(Classes!$C$2:$C$1000, C133)=0), "Non démarré", IF(AND(COUNTIFS(Classes!$C$2:$C$1000, C133, Classes!$H$2:$H$1000, "&lt;&gt;T")=0, SUMIFS(Classes!$F$2:$F$1000, Classes!$C$2:$C$1000, C133, Classes!$D$2:$D$1000, E133)&gt;=P133), "Terminée", "En cours"))</f>
        <v>En cours</v>
      </c>
    </row>
    <row r="134" spans="1:18" ht="72.5" x14ac:dyDescent="0.35">
      <c r="A134" s="16" t="str">
        <f>IF(C134&lt;&gt;"","PRESTA"&amp;TEXT(COUNTA($C$2:C134),"000"),"")</f>
        <v>PRESTA133</v>
      </c>
      <c r="B134" s="16" t="str">
        <f>+INDEX(Prestataires!$A$2:$A$192,MATCH(C134,Prestataires!$B$2:$B$192,0))</f>
        <v>PREST006</v>
      </c>
      <c r="C134" s="16" t="str">
        <f>+VLOOKUP(J134,'PADESCE Ccontractuelle'!$A$2:$M$175,6,0)</f>
        <v>IFP 2ITP</v>
      </c>
      <c r="D134" s="16" t="str">
        <f>+INDEX(Beneficiaires!$A$2:$A$500,MATCH(Prestations!E134,Beneficiaires!$B$2:$B$500,0))</f>
        <v>BEN020</v>
      </c>
      <c r="E134" s="16" t="str">
        <f>+VLOOKUP(J134,'PADESCE Ccontractuelle'!$A$2:$M$175,2,0)</f>
        <v>ACT TOGETHER</v>
      </c>
      <c r="F134" s="16" t="str">
        <f>+INDEX(Formations!$A$2:$A$500,MATCH(Prestations!G134,Formations!$B$2:$B$500,0))</f>
        <v>FOR038</v>
      </c>
      <c r="G134" s="16" t="str">
        <f>+VLOOKUP(J134,'PADESCE Ccontractuelle'!$A$2:$M$175,3,0)</f>
        <v>Techniques culinaires</v>
      </c>
      <c r="H134" s="16" t="str">
        <f>+INDEX(Formations!$C$2:$C$500,MATCH(Prestations!G134,Formations!$B$2:$B$500,0))</f>
        <v>FORH038</v>
      </c>
      <c r="I134" s="16" t="str">
        <f>+INDEX(Formations!$D$2:$D$500,MATCH(Prestations!G134,Formations!$B$2:$B$500,0))</f>
        <v>Techniques culinaires et transformation alimentaire</v>
      </c>
      <c r="J134" s="21">
        <v>133</v>
      </c>
      <c r="K134" s="19">
        <f>+VLOOKUP(J134,'PADESCE Ccontractuelle'!$A$2:$M$175,8,0)</f>
        <v>395080</v>
      </c>
      <c r="L134" s="19">
        <f>+VLOOKUP(J134,'PADESCE Ccontractuelle'!$A$2:$M$175,9,0)</f>
        <v>35557200</v>
      </c>
      <c r="M134" s="19">
        <f>+VLOOKUP(J134,'PADESCE Ccontractuelle'!$A$2:$M$175,10,0)</f>
        <v>355572</v>
      </c>
      <c r="N134" s="19">
        <f>+VLOOKUP(J134,'PADESCE Ccontractuelle'!$A$2:$M$175,11,0)</f>
        <v>32001480</v>
      </c>
      <c r="O134" s="19">
        <f>+VLOOKUP(J134,'PADESCE Ccontractuelle'!$A$2:$M$175,13,0)</f>
        <v>3</v>
      </c>
      <c r="P134" s="19">
        <f>+VLOOKUP(J134,'PADESCE Ccontractuelle'!$A$2:$M$175,4,0)</f>
        <v>90</v>
      </c>
      <c r="Q134" s="19">
        <f>+IF(VLOOKUP(J134,'PADESCE Ccontractuelle'!$A$2:$M$175,5,0)=0,"NON DETERMINE",VLOOKUP(J134,'PADESCE Ccontractuelle'!$A$2:$M$175,5,0))</f>
        <v>85</v>
      </c>
      <c r="R134" s="19" t="str">
        <f>IF(OR(COUNTIF(Classes!$C$2:$C$1000, C134)="N", COUNTIF(Classes!$C$2:$C$1000, C134)=0), "Non démarré", IF(AND(COUNTIFS(Classes!$C$2:$C$1000, C134, Classes!$H$2:$H$1000, "&lt;&gt;T")=0, SUMIFS(Classes!$F$2:$F$1000, Classes!$C$2:$C$1000, C134, Classes!$D$2:$D$1000, E134)&gt;=P134), "Terminée", "En cours"))</f>
        <v>Non démarré</v>
      </c>
    </row>
    <row r="135" spans="1:18" ht="43.5" x14ac:dyDescent="0.35">
      <c r="A135" s="16" t="str">
        <f>IF(C135&lt;&gt;"","PRESTA"&amp;TEXT(COUNTA($C$2:C135),"000"),"")</f>
        <v>PRESTA134</v>
      </c>
      <c r="B135" s="16" t="str">
        <f>+INDEX(Prestataires!$A$2:$A$192,MATCH(C135,Prestataires!$B$2:$B$192,0))</f>
        <v>PREST039</v>
      </c>
      <c r="C135" s="16" t="str">
        <f>+VLOOKUP(J135,'PADESCE Ccontractuelle'!$A$2:$M$175,6,0)</f>
        <v>SOCIETE COOPERATIVE SIMPLIFIEE D'EMBOUCHE BOVINE LAYOL RISKOU</v>
      </c>
      <c r="D135" s="16" t="str">
        <f>+INDEX(Beneficiaires!$A$2:$A$500,MATCH(Prestations!E135,Beneficiaires!$B$2:$B$500,0))</f>
        <v>BEN071</v>
      </c>
      <c r="E135" s="16" t="str">
        <f>+VLOOKUP(J135,'PADESCE Ccontractuelle'!$A$2:$M$175,2,0)</f>
        <v>GIC DES ELEVEURS DE SEKA</v>
      </c>
      <c r="F135" s="16" t="str">
        <f>+INDEX(Formations!$A$2:$A$500,MATCH(Prestations!G135,Formations!$B$2:$B$500,0))</f>
        <v>FOR041</v>
      </c>
      <c r="G135" s="16" t="str">
        <f>+VLOOKUP(J135,'PADESCE Ccontractuelle'!$A$2:$M$175,3,0)</f>
        <v>Techniques de packaging</v>
      </c>
      <c r="H135" s="16" t="str">
        <f>+INDEX(Formations!$C$2:$C$500,MATCH(Prestations!G135,Formations!$B$2:$B$500,0))</f>
        <v>FORH041</v>
      </c>
      <c r="I135" s="16" t="str">
        <f>+INDEX(Formations!$D$2:$D$500,MATCH(Prestations!G135,Formations!$B$2:$B$500,0))</f>
        <v>Techniques de packaging</v>
      </c>
      <c r="J135" s="21">
        <v>134</v>
      </c>
      <c r="K135" s="19">
        <f>+VLOOKUP(J135,'PADESCE Ccontractuelle'!$A$2:$M$175,8,0)</f>
        <v>395080</v>
      </c>
      <c r="L135" s="19">
        <f>+VLOOKUP(J135,'PADESCE Ccontractuelle'!$A$2:$M$175,9,0)</f>
        <v>3160640</v>
      </c>
      <c r="M135" s="19">
        <f>+VLOOKUP(J135,'PADESCE Ccontractuelle'!$A$2:$M$175,10,0)</f>
        <v>355572</v>
      </c>
      <c r="N135" s="19">
        <f>+VLOOKUP(J135,'PADESCE Ccontractuelle'!$A$2:$M$175,11,0)</f>
        <v>2844576</v>
      </c>
      <c r="O135" s="19">
        <f>+VLOOKUP(J135,'PADESCE Ccontractuelle'!$A$2:$M$175,13,0)</f>
        <v>3</v>
      </c>
      <c r="P135" s="19">
        <f>+VLOOKUP(J135,'PADESCE Ccontractuelle'!$A$2:$M$175,4,0)</f>
        <v>8</v>
      </c>
      <c r="Q135" s="19">
        <f>+IF(VLOOKUP(J135,'PADESCE Ccontractuelle'!$A$2:$M$175,5,0)=0,"NON DETERMINE",VLOOKUP(J135,'PADESCE Ccontractuelle'!$A$2:$M$175,5,0))</f>
        <v>2</v>
      </c>
      <c r="R135" s="19" t="str">
        <f>IF(OR(COUNTIF(Classes!$C$2:$C$1000, C135)="N", COUNTIF(Classes!$C$2:$C$1000, C135)=0), "Non démarré", IF(AND(COUNTIFS(Classes!$C$2:$C$1000, C135, Classes!$H$2:$H$1000, "&lt;&gt;T")=0, SUMIFS(Classes!$F$2:$F$1000, Classes!$C$2:$C$1000, C135, Classes!$D$2:$D$1000, E135)&gt;=P135), "Terminée", "En cours"))</f>
        <v>Non démarré</v>
      </c>
    </row>
    <row r="136" spans="1:18" ht="87" x14ac:dyDescent="0.35">
      <c r="A136" s="16" t="str">
        <f>IF(C136&lt;&gt;"","PRESTA"&amp;TEXT(COUNTA($C$2:C136),"000"),"")</f>
        <v>PRESTA135</v>
      </c>
      <c r="B136" s="16" t="str">
        <f>+INDEX(Prestataires!$A$2:$A$192,MATCH(C136,Prestataires!$B$2:$B$192,0))</f>
        <v>PREST057</v>
      </c>
      <c r="C136" s="16" t="str">
        <f>+VLOOKUP(J136,'PADESCE Ccontractuelle'!$A$2:$M$175,6,0)</f>
        <v>GIC LA COLOMBE DES AGRO-ELEVEURS DE MBARMARE MAROUA</v>
      </c>
      <c r="D136" s="16" t="str">
        <f>+INDEX(Beneficiaires!$A$2:$A$500,MATCH(Prestations!E136,Beneficiaires!$B$2:$B$500,0))</f>
        <v>BEN119</v>
      </c>
      <c r="E136" s="16" t="str">
        <f>+VLOOKUP(J136,'PADESCE Ccontractuelle'!$A$2:$M$175,2,0)</f>
        <v>COOPERATIVE MBAKAMI BOUGAOULA</v>
      </c>
      <c r="F136" s="16" t="str">
        <f>+INDEX(Formations!$A$2:$A$500,MATCH(Prestations!G136,Formations!$B$2:$B$500,0))</f>
        <v>FOR097</v>
      </c>
      <c r="G136" s="16" t="str">
        <f>+VLOOKUP(J136,'PADESCE Ccontractuelle'!$A$2:$M$175,3,0)</f>
        <v>Techniques de transformation des produits agricoles</v>
      </c>
      <c r="H136" s="16" t="str">
        <f>+INDEX(Formations!$C$2:$C$500,MATCH(Prestations!G136,Formations!$B$2:$B$500,0))</f>
        <v>FORH097</v>
      </c>
      <c r="I136" s="16" t="str">
        <f>+INDEX(Formations!$D$2:$D$500,MATCH(Prestations!G136,Formations!$B$2:$B$500,0))</f>
        <v>Transformation et commercialisation des produits agricoles</v>
      </c>
      <c r="J136" s="21">
        <v>135</v>
      </c>
      <c r="K136" s="19">
        <f>+VLOOKUP(J136,'PADESCE Ccontractuelle'!$A$2:$M$175,8,0)</f>
        <v>307288</v>
      </c>
      <c r="L136" s="19">
        <f>+VLOOKUP(J136,'PADESCE Ccontractuelle'!$A$2:$M$175,9,0)</f>
        <v>3687456</v>
      </c>
      <c r="M136" s="19">
        <f>+VLOOKUP(J136,'PADESCE Ccontractuelle'!$A$2:$M$175,10,0)</f>
        <v>276559.2</v>
      </c>
      <c r="N136" s="19">
        <f>+VLOOKUP(J136,'PADESCE Ccontractuelle'!$A$2:$M$175,11,0)</f>
        <v>3318710.4</v>
      </c>
      <c r="O136" s="19">
        <f>+VLOOKUP(J136,'PADESCE Ccontractuelle'!$A$2:$M$175,13,0)</f>
        <v>3</v>
      </c>
      <c r="P136" s="19">
        <f>+VLOOKUP(J136,'PADESCE Ccontractuelle'!$A$2:$M$175,4,0)</f>
        <v>12</v>
      </c>
      <c r="Q136" s="19">
        <f>+IF(VLOOKUP(J136,'PADESCE Ccontractuelle'!$A$2:$M$175,5,0)=0,"NON DETERMINE",VLOOKUP(J136,'PADESCE Ccontractuelle'!$A$2:$M$175,5,0))</f>
        <v>10</v>
      </c>
      <c r="R136" s="19" t="str">
        <f>IF(OR(COUNTIF(Classes!$C$2:$C$1000, C136)="N", COUNTIF(Classes!$C$2:$C$1000, C136)=0), "Non démarré", IF(AND(COUNTIFS(Classes!$C$2:$C$1000, C136, Classes!$H$2:$H$1000, "&lt;&gt;T")=0, SUMIFS(Classes!$F$2:$F$1000, Classes!$C$2:$C$1000, C136, Classes!$D$2:$D$1000, E136)&gt;=P136), "Terminée", "En cours"))</f>
        <v>Non démarré</v>
      </c>
    </row>
    <row r="137" spans="1:18" ht="87" x14ac:dyDescent="0.35">
      <c r="A137" s="16" t="str">
        <f>IF(C137&lt;&gt;"","PRESTA"&amp;TEXT(COUNTA($C$2:C137),"000"),"")</f>
        <v>PRESTA136</v>
      </c>
      <c r="B137" s="16" t="e">
        <f>+INDEX(Prestataires!$A$2:$A$192,MATCH(C137,Prestataires!$B$2:$B$192,0))</f>
        <v>#N/A</v>
      </c>
      <c r="C137" s="16" t="str">
        <f>+VLOOKUP(J137,'PADESCE Ccontractuelle'!$A$2:$M$175,6,0)</f>
        <v>EXPERT FINANCE CONSULTING</v>
      </c>
      <c r="D137" s="16" t="str">
        <f>+INDEX(Beneficiaires!$A$2:$A$500,MATCH(Prestations!E137,Beneficiaires!$B$2:$B$500,0))</f>
        <v>BEN126</v>
      </c>
      <c r="E137" s="16" t="str">
        <f>+VLOOKUP(J137,'PADESCE Ccontractuelle'!$A$2:$M$175,2,0)</f>
        <v>SCOOP BOTTE-KOSSAM</v>
      </c>
      <c r="F137" s="16" t="str">
        <f>+INDEX(Formations!$A$2:$A$500,MATCH(Prestations!G137,Formations!$B$2:$B$500,0))</f>
        <v>FOR108</v>
      </c>
      <c r="G137" s="16" t="str">
        <f>+VLOOKUP(J137,'PADESCE Ccontractuelle'!$A$2:$M$175,3,0)</f>
        <v>Techniques de transformation et de conservation du lait</v>
      </c>
      <c r="H137" s="16" t="str">
        <f>+INDEX(Formations!$C$2:$C$500,MATCH(Prestations!G137,Formations!$B$2:$B$500,0))</f>
        <v>FORH108</v>
      </c>
      <c r="I137" s="16" t="str">
        <f>+INDEX(Formations!$D$2:$D$500,MATCH(Prestations!G137,Formations!$B$2:$B$500,0))</f>
        <v>Production et transformation du lait et produits laitiers</v>
      </c>
      <c r="J137" s="21">
        <v>136</v>
      </c>
      <c r="K137" s="19">
        <f>+VLOOKUP(J137,'PADESCE Ccontractuelle'!$A$2:$M$175,8,0)</f>
        <v>426620</v>
      </c>
      <c r="L137" s="19">
        <f>+VLOOKUP(J137,'PADESCE Ccontractuelle'!$A$2:$M$175,9,0)</f>
        <v>6399300</v>
      </c>
      <c r="M137" s="19">
        <f>+VLOOKUP(J137,'PADESCE Ccontractuelle'!$A$2:$M$175,10,0)</f>
        <v>383958</v>
      </c>
      <c r="N137" s="19">
        <f>+VLOOKUP(J137,'PADESCE Ccontractuelle'!$A$2:$M$175,11,0)</f>
        <v>5759370</v>
      </c>
      <c r="O137" s="19">
        <f>+VLOOKUP(J137,'PADESCE Ccontractuelle'!$A$2:$M$175,13,0)</f>
        <v>3</v>
      </c>
      <c r="P137" s="19">
        <f>+VLOOKUP(J137,'PADESCE Ccontractuelle'!$A$2:$M$175,4,0)</f>
        <v>15</v>
      </c>
      <c r="Q137" s="19">
        <f>+IF(VLOOKUP(J137,'PADESCE Ccontractuelle'!$A$2:$M$175,5,0)=0,"NON DETERMINE",VLOOKUP(J137,'PADESCE Ccontractuelle'!$A$2:$M$175,5,0))</f>
        <v>13</v>
      </c>
      <c r="R137" s="19" t="str">
        <f>IF(OR(COUNTIF(Classes!$C$2:$C$1000, C137)="N", COUNTIF(Classes!$C$2:$C$1000, C137)=0), "Non démarré", IF(AND(COUNTIFS(Classes!$C$2:$C$1000, C137, Classes!$H$2:$H$1000, "&lt;&gt;T")=0, SUMIFS(Classes!$F$2:$F$1000, Classes!$C$2:$C$1000, C137, Classes!$D$2:$D$1000, E137)&gt;=P137), "Terminée", "En cours"))</f>
        <v>Non démarré</v>
      </c>
    </row>
    <row r="138" spans="1:18" ht="58" x14ac:dyDescent="0.35">
      <c r="A138" s="16" t="str">
        <f>IF(C138&lt;&gt;"","PRESTA"&amp;TEXT(COUNTA($C$2:C138),"000"),"")</f>
        <v>PRESTA137</v>
      </c>
      <c r="B138" s="16" t="str">
        <f>+INDEX(Prestataires!$A$2:$A$192,MATCH(C138,Prestataires!$B$2:$B$192,0))</f>
        <v>PREST035</v>
      </c>
      <c r="C138" s="16" t="str">
        <f>+VLOOKUP(J138,'PADESCE Ccontractuelle'!$A$2:$M$175,6,0)</f>
        <v>INSTITUT SUPERIEUR DE MANAGEMENT ET DES TECHNOLOGIES APPLIQUEES (ISMTA)</v>
      </c>
      <c r="D138" s="16" t="str">
        <f>+INDEX(Beneficiaires!$A$2:$A$500,MATCH(Prestations!E138,Beneficiaires!$B$2:$B$500,0))</f>
        <v>BEN061</v>
      </c>
      <c r="E138" s="16" t="str">
        <f>+VLOOKUP(J138,'PADESCE Ccontractuelle'!$A$2:$M$175,2,0)</f>
        <v>P'EVENT BUSINESS</v>
      </c>
      <c r="F138" s="16" t="str">
        <f>+INDEX(Formations!$A$2:$A$500,MATCH(Prestations!G138,Formations!$B$2:$B$500,0))</f>
        <v>FOR030</v>
      </c>
      <c r="G138" s="16" t="str">
        <f>+VLOOKUP(J138,'PADESCE Ccontractuelle'!$A$2:$M$175,3,0)</f>
        <v>Techniques de transformation et de conservation du manioc ;</v>
      </c>
      <c r="H138" s="16" t="str">
        <f>+INDEX(Formations!$C$2:$C$500,MATCH(Prestations!G138,Formations!$B$2:$B$500,0))</f>
        <v>FORH030</v>
      </c>
      <c r="I138" s="16" t="str">
        <f>+INDEX(Formations!$D$2:$D$500,MATCH(Prestations!G138,Formations!$B$2:$B$500,0))</f>
        <v>Transformation et valorisation du manioc</v>
      </c>
      <c r="J138" s="21">
        <v>137</v>
      </c>
      <c r="K138" s="19">
        <f>+VLOOKUP(J138,'PADESCE Ccontractuelle'!$A$2:$M$175,8,0)</f>
        <v>393667</v>
      </c>
      <c r="L138" s="19">
        <f>+VLOOKUP(J138,'PADESCE Ccontractuelle'!$A$2:$M$175,9,0)</f>
        <v>8267007</v>
      </c>
      <c r="M138" s="19">
        <f>+VLOOKUP(J138,'PADESCE Ccontractuelle'!$A$2:$M$175,10,0)</f>
        <v>275566.90000000002</v>
      </c>
      <c r="N138" s="19">
        <f>+VLOOKUP(J138,'PADESCE Ccontractuelle'!$A$2:$M$175,11,0)</f>
        <v>5786904.8999999994</v>
      </c>
      <c r="O138" s="19">
        <f>+VLOOKUP(J138,'PADESCE Ccontractuelle'!$A$2:$M$175,13,0)</f>
        <v>2</v>
      </c>
      <c r="P138" s="19">
        <f>+VLOOKUP(J138,'PADESCE Ccontractuelle'!$A$2:$M$175,4,0)</f>
        <v>21</v>
      </c>
      <c r="Q138" s="19" t="str">
        <f>+IF(VLOOKUP(J138,'PADESCE Ccontractuelle'!$A$2:$M$175,5,0)=0,"NON DETERMINE",VLOOKUP(J138,'PADESCE Ccontractuelle'!$A$2:$M$175,5,0))</f>
        <v>NON DETERMINE</v>
      </c>
      <c r="R138" s="19" t="str">
        <f>IF(OR(COUNTIF(Classes!$C$2:$C$1000, C138)="N", COUNTIF(Classes!$C$2:$C$1000, C138)=0), "Non démarré", IF(AND(COUNTIFS(Classes!$C$2:$C$1000, C138, Classes!$H$2:$H$1000, "&lt;&gt;T")=0, SUMIFS(Classes!$F$2:$F$1000, Classes!$C$2:$C$1000, C138, Classes!$D$2:$D$1000, E138)&gt;=P138), "Terminée", "En cours"))</f>
        <v>En cours</v>
      </c>
    </row>
    <row r="139" spans="1:18" ht="43.5" x14ac:dyDescent="0.35">
      <c r="A139" s="16" t="str">
        <f>IF(C139&lt;&gt;"","PRESTA"&amp;TEXT(COUNTA($C$2:C139),"000"),"")</f>
        <v>PRESTA138</v>
      </c>
      <c r="B139" s="16" t="str">
        <f>+INDEX(Prestataires!$A$2:$A$192,MATCH(C139,Prestataires!$B$2:$B$192,0))</f>
        <v>PREST037</v>
      </c>
      <c r="C139" s="16" t="str">
        <f>+VLOOKUP(J139,'PADESCE Ccontractuelle'!$A$2:$M$175,6,0)</f>
        <v>CFP LA DOMINICAINE</v>
      </c>
      <c r="D139" s="16" t="str">
        <f>+INDEX(Beneficiaires!$A$2:$A$500,MATCH(Prestations!E139,Beneficiaires!$B$2:$B$500,0))</f>
        <v>BEN063</v>
      </c>
      <c r="E139" s="16" t="str">
        <f>+VLOOKUP(J139,'PADESCE Ccontractuelle'!$A$2:$M$175,2,0)</f>
        <v>SCOOP-CA BARKANTEWA</v>
      </c>
      <c r="F139" s="16" t="str">
        <f>+INDEX(Formations!$A$2:$A$500,MATCH(Prestations!G139,Formations!$B$2:$B$500,0))</f>
        <v>FOR032</v>
      </c>
      <c r="G139" s="16" t="str">
        <f>+VLOOKUP(J139,'PADESCE Ccontractuelle'!$A$2:$M$175,3,0)</f>
        <v>Techniques d'embouche bovine</v>
      </c>
      <c r="H139" s="16" t="str">
        <f>+INDEX(Formations!$C$2:$C$500,MATCH(Prestations!G139,Formations!$B$2:$B$500,0))</f>
        <v>FORH032</v>
      </c>
      <c r="I139" s="16" t="str">
        <f>+INDEX(Formations!$D$2:$D$500,MATCH(Prestations!G139,Formations!$B$2:$B$500,0))</f>
        <v>Élevage bovin et embouche</v>
      </c>
      <c r="J139" s="21">
        <v>138</v>
      </c>
      <c r="K139" s="19">
        <f>+VLOOKUP(J139,'PADESCE Ccontractuelle'!$A$2:$M$175,8,0)</f>
        <v>395080</v>
      </c>
      <c r="L139" s="19">
        <f>+VLOOKUP(J139,'PADESCE Ccontractuelle'!$A$2:$M$175,9,0)</f>
        <v>7901600</v>
      </c>
      <c r="M139" s="19">
        <f>+VLOOKUP(J139,'PADESCE Ccontractuelle'!$A$2:$M$175,10,0)</f>
        <v>355572</v>
      </c>
      <c r="N139" s="19">
        <f>+VLOOKUP(J139,'PADESCE Ccontractuelle'!$A$2:$M$175,11,0)</f>
        <v>7111440</v>
      </c>
      <c r="O139" s="19">
        <f>+VLOOKUP(J139,'PADESCE Ccontractuelle'!$A$2:$M$175,13,0)</f>
        <v>3</v>
      </c>
      <c r="P139" s="19">
        <f>+VLOOKUP(J139,'PADESCE Ccontractuelle'!$A$2:$M$175,4,0)</f>
        <v>20</v>
      </c>
      <c r="Q139" s="19">
        <f>+IF(VLOOKUP(J139,'PADESCE Ccontractuelle'!$A$2:$M$175,5,0)=0,"NON DETERMINE",VLOOKUP(J139,'PADESCE Ccontractuelle'!$A$2:$M$175,5,0))</f>
        <v>6</v>
      </c>
      <c r="R139" s="19" t="str">
        <f>IF(OR(COUNTIF(Classes!$C$2:$C$1000, C139)="N", COUNTIF(Classes!$C$2:$C$1000, C139)=0), "Non démarré", IF(AND(COUNTIFS(Classes!$C$2:$C$1000, C139, Classes!$H$2:$H$1000, "&lt;&gt;T")=0, SUMIFS(Classes!$F$2:$F$1000, Classes!$C$2:$C$1000, C139, Classes!$D$2:$D$1000, E139)&gt;=P139), "Terminée", "En cours"))</f>
        <v>Non démarré</v>
      </c>
    </row>
    <row r="140" spans="1:18" ht="101.5" x14ac:dyDescent="0.35">
      <c r="A140" s="16" t="str">
        <f>IF(C140&lt;&gt;"","PRESTA"&amp;TEXT(COUNTA($C$2:C140),"000"),"")</f>
        <v>PRESTA139</v>
      </c>
      <c r="B140" s="16" t="str">
        <f>+INDEX(Prestataires!$A$2:$A$192,MATCH(C140,Prestataires!$B$2:$B$192,0))</f>
        <v>PREST004</v>
      </c>
      <c r="C140" s="16" t="str">
        <f>+VLOOKUP(J140,'PADESCE Ccontractuelle'!$A$2:$M$175,6,0)</f>
        <v>CODEA-IAO</v>
      </c>
      <c r="D140" s="16" t="str">
        <f>+INDEX(Beneficiaires!$A$2:$A$500,MATCH(Prestations!E140,Beneficiaires!$B$2:$B$500,0))</f>
        <v>BEN008</v>
      </c>
      <c r="E140" s="16" t="str">
        <f>+VLOOKUP(J140,'PADESCE Ccontractuelle'!$A$2:$M$175,2,0)</f>
        <v>ASSOCIATION DES ENFANTS ET JEUNES TRAVAILLEURS DU CAMEROUN (AEJT CAM)</v>
      </c>
      <c r="F140" s="16" t="str">
        <f>+INDEX(Formations!$A$2:$A$500,MATCH(Prestations!G140,Formations!$B$2:$B$500,0))</f>
        <v>FOR068</v>
      </c>
      <c r="G140" s="16" t="str">
        <f>+VLOOKUP(J140,'PADESCE Ccontractuelle'!$A$2:$M$175,3,0)</f>
        <v>Techniques d'utilisation des fertilisants et intrants agricoles naturels</v>
      </c>
      <c r="H140" s="16" t="str">
        <f>+INDEX(Formations!$C$2:$C$500,MATCH(Prestations!G140,Formations!$B$2:$B$500,0))</f>
        <v>FORH068</v>
      </c>
      <c r="I140" s="16" t="str">
        <f>+INDEX(Formations!$D$2:$D$500,MATCH(Prestations!G140,Formations!$B$2:$B$500,0))</f>
        <v>Intrants agricoles : engrais biologiques et (bio)pesticides</v>
      </c>
      <c r="J140" s="21">
        <v>139</v>
      </c>
      <c r="K140" s="19">
        <f>+VLOOKUP(J140,'PADESCE Ccontractuelle'!$A$2:$M$175,8,0)</f>
        <v>395080</v>
      </c>
      <c r="L140" s="19">
        <f>+VLOOKUP(J140,'PADESCE Ccontractuelle'!$A$2:$M$175,9,0)</f>
        <v>11852400</v>
      </c>
      <c r="M140" s="19">
        <f>+VLOOKUP(J140,'PADESCE Ccontractuelle'!$A$2:$M$175,10,0)</f>
        <v>355572</v>
      </c>
      <c r="N140" s="19">
        <f>+VLOOKUP(J140,'PADESCE Ccontractuelle'!$A$2:$M$175,11,0)</f>
        <v>10667160</v>
      </c>
      <c r="O140" s="19">
        <f>+VLOOKUP(J140,'PADESCE Ccontractuelle'!$A$2:$M$175,13,0)</f>
        <v>3</v>
      </c>
      <c r="P140" s="19">
        <f>+VLOOKUP(J140,'PADESCE Ccontractuelle'!$A$2:$M$175,4,0)</f>
        <v>30</v>
      </c>
      <c r="Q140" s="19">
        <f>+IF(VLOOKUP(J140,'PADESCE Ccontractuelle'!$A$2:$M$175,5,0)=0,"NON DETERMINE",VLOOKUP(J140,'PADESCE Ccontractuelle'!$A$2:$M$175,5,0))</f>
        <v>11</v>
      </c>
      <c r="R140" s="19" t="str">
        <f>IF(OR(COUNTIF(Classes!$C$2:$C$1000, C140)="N", COUNTIF(Classes!$C$2:$C$1000, C140)=0), "Non démarré", IF(AND(COUNTIFS(Classes!$C$2:$C$1000, C140, Classes!$H$2:$H$1000, "&lt;&gt;T")=0, SUMIFS(Classes!$F$2:$F$1000, Classes!$C$2:$C$1000, C140, Classes!$D$2:$D$1000, E140)&gt;=P140), "Terminée", "En cours"))</f>
        <v>En cours</v>
      </c>
    </row>
    <row r="141" spans="1:18" ht="101.5" x14ac:dyDescent="0.35">
      <c r="A141" s="16" t="str">
        <f>IF(C141&lt;&gt;"","PRESTA"&amp;TEXT(COUNTA($C$2:C141),"000"),"")</f>
        <v>PRESTA140</v>
      </c>
      <c r="B141" s="16" t="e">
        <f>+INDEX(Prestataires!$A$2:$A$192,MATCH(C141,Prestataires!$B$2:$B$192,0))</f>
        <v>#N/A</v>
      </c>
      <c r="C141" s="16" t="str">
        <f>+VLOOKUP(J141,'PADESCE Ccontractuelle'!$A$2:$M$175,6,0)</f>
        <v>MOORE STEPHEN</v>
      </c>
      <c r="D141" s="16" t="str">
        <f>+INDEX(Beneficiaires!$A$2:$A$500,MATCH(Prestations!E141,Beneficiaires!$B$2:$B$500,0))</f>
        <v>BEN043</v>
      </c>
      <c r="E141" s="16" t="str">
        <f>+VLOOKUP(J141,'PADESCE Ccontractuelle'!$A$2:$M$175,2,0)</f>
        <v>GIPEC TOUKAM</v>
      </c>
      <c r="F141" s="16" t="str">
        <f>+INDEX(Formations!$A$2:$A$500,MATCH(Prestations!G141,Formations!$B$2:$B$500,0))</f>
        <v>FOR006</v>
      </c>
      <c r="G141" s="16" t="str">
        <f>+VLOOKUP(J141,'PADESCE Ccontractuelle'!$A$2:$M$175,3,0)</f>
        <v>Techniques et Procédures d'élaboration des Etats Financiers, des Déclarations fiscales et du Rapport de Gestion</v>
      </c>
      <c r="H141" s="16" t="str">
        <f>+INDEX(Formations!$C$2:$C$500,MATCH(Prestations!G141,Formations!$B$2:$B$500,0))</f>
        <v>FORH006</v>
      </c>
      <c r="I141" s="16" t="str">
        <f>+INDEX(Formations!$D$2:$D$500,MATCH(Prestations!G141,Formations!$B$2:$B$500,0))</f>
        <v>Comptabilité, fiscalité et finances</v>
      </c>
      <c r="J141" s="21">
        <v>140</v>
      </c>
      <c r="K141" s="19">
        <f>+VLOOKUP(J141,'PADESCE Ccontractuelle'!$A$2:$M$175,8,0)</f>
        <v>300000</v>
      </c>
      <c r="L141" s="19">
        <f>+VLOOKUP(J141,'PADESCE Ccontractuelle'!$A$2:$M$175,9,0)</f>
        <v>4200000</v>
      </c>
      <c r="M141" s="19">
        <f>+VLOOKUP(J141,'PADESCE Ccontractuelle'!$A$2:$M$175,10,0)</f>
        <v>210000</v>
      </c>
      <c r="N141" s="19">
        <f>+VLOOKUP(J141,'PADESCE Ccontractuelle'!$A$2:$M$175,11,0)</f>
        <v>2940000</v>
      </c>
      <c r="O141" s="19">
        <f>+VLOOKUP(J141,'PADESCE Ccontractuelle'!$A$2:$M$175,13,0)</f>
        <v>2</v>
      </c>
      <c r="P141" s="19">
        <f>+VLOOKUP(J141,'PADESCE Ccontractuelle'!$A$2:$M$175,4,0)</f>
        <v>14</v>
      </c>
      <c r="Q141" s="19" t="str">
        <f>+IF(VLOOKUP(J141,'PADESCE Ccontractuelle'!$A$2:$M$175,5,0)=0,"NON DETERMINE",VLOOKUP(J141,'PADESCE Ccontractuelle'!$A$2:$M$175,5,0))</f>
        <v>NON DETERMINE</v>
      </c>
      <c r="R141" s="19" t="str">
        <f>IF(OR(COUNTIF(Classes!$C$2:$C$1000, C141)="N", COUNTIF(Classes!$C$2:$C$1000, C141)=0), "Non démarré", IF(AND(COUNTIFS(Classes!$C$2:$C$1000, C141, Classes!$H$2:$H$1000, "&lt;&gt;T")=0, SUMIFS(Classes!$F$2:$F$1000, Classes!$C$2:$C$1000, C141, Classes!$D$2:$D$1000, E141)&gt;=P141), "Terminée", "En cours"))</f>
        <v>En cours</v>
      </c>
    </row>
    <row r="142" spans="1:18" ht="101.5" x14ac:dyDescent="0.35">
      <c r="A142" s="16" t="str">
        <f>IF(C142&lt;&gt;"","PRESTA"&amp;TEXT(COUNTA($C$2:C142),"000"),"")</f>
        <v>PRESTA141</v>
      </c>
      <c r="B142" s="16" t="str">
        <f>+INDEX(Prestataires!$A$2:$A$192,MATCH(C142,Prestataires!$B$2:$B$192,0))</f>
        <v>PREST017</v>
      </c>
      <c r="C142" s="16" t="str">
        <f>+VLOOKUP(J142,'PADESCE Ccontractuelle'!$A$2:$M$175,6,0)</f>
        <v>Centre de formation professionnelle bilingue polyvalent de Soa</v>
      </c>
      <c r="D142" s="16" t="str">
        <f>+INDEX(Beneficiaires!$A$2:$A$500,MATCH(Prestations!E142,Beneficiaires!$B$2:$B$500,0))</f>
        <v>BEN041</v>
      </c>
      <c r="E142" s="16" t="str">
        <f>+VLOOKUP(J142,'PADESCE Ccontractuelle'!$A$2:$M$175,2,0)</f>
        <v>CHARLYVE SARL</v>
      </c>
      <c r="F142" s="16" t="str">
        <f>+INDEX(Formations!$A$2:$A$500,MATCH(Prestations!G142,Formations!$B$2:$B$500,0))</f>
        <v>FOR003</v>
      </c>
      <c r="G142" s="16" t="str">
        <f>+VLOOKUP(J142,'PADESCE Ccontractuelle'!$A$2:$M$175,3,0)</f>
        <v>Techniques poussées de revêtement des sols</v>
      </c>
      <c r="H142" s="16" t="str">
        <f>+INDEX(Formations!$C$2:$C$500,MATCH(Prestations!G142,Formations!$B$2:$B$500,0))</f>
        <v>FORH003</v>
      </c>
      <c r="I142" s="16" t="str">
        <f>+INDEX(Formations!$D$2:$D$500,MATCH(Prestations!G142,Formations!$B$2:$B$500,0))</f>
        <v>BTP : maçonnerie, revêtements, staff/plâtre, plomberie, tapisserie</v>
      </c>
      <c r="J142" s="21">
        <v>141</v>
      </c>
      <c r="K142" s="19">
        <f>+VLOOKUP(J142,'PADESCE Ccontractuelle'!$A$2:$M$175,8,0)</f>
        <v>630000</v>
      </c>
      <c r="L142" s="19">
        <f>+VLOOKUP(J142,'PADESCE Ccontractuelle'!$A$2:$M$175,9,0)</f>
        <v>21420000</v>
      </c>
      <c r="M142" s="19">
        <f>+VLOOKUP(J142,'PADESCE Ccontractuelle'!$A$2:$M$175,10,0)</f>
        <v>441000</v>
      </c>
      <c r="N142" s="19">
        <f>+VLOOKUP(J142,'PADESCE Ccontractuelle'!$A$2:$M$175,11,0)</f>
        <v>14994000</v>
      </c>
      <c r="O142" s="19">
        <f>+VLOOKUP(J142,'PADESCE Ccontractuelle'!$A$2:$M$175,13,0)</f>
        <v>2</v>
      </c>
      <c r="P142" s="19">
        <f>+VLOOKUP(J142,'PADESCE Ccontractuelle'!$A$2:$M$175,4,0)</f>
        <v>34</v>
      </c>
      <c r="Q142" s="19" t="str">
        <f>+IF(VLOOKUP(J142,'PADESCE Ccontractuelle'!$A$2:$M$175,5,0)=0,"NON DETERMINE",VLOOKUP(J142,'PADESCE Ccontractuelle'!$A$2:$M$175,5,0))</f>
        <v>NON DETERMINE</v>
      </c>
      <c r="R142" s="19" t="str">
        <f>IF(OR(COUNTIF(Classes!$C$2:$C$1000, C142)="N", COUNTIF(Classes!$C$2:$C$1000, C142)=0), "Non démarré", IF(AND(COUNTIFS(Classes!$C$2:$C$1000, C142, Classes!$H$2:$H$1000, "&lt;&gt;T")=0, SUMIFS(Classes!$F$2:$F$1000, Classes!$C$2:$C$1000, C142, Classes!$D$2:$D$1000, E142)&gt;=P142), "Terminée", "En cours"))</f>
        <v>Non démarré</v>
      </c>
    </row>
    <row r="143" spans="1:18" ht="87" x14ac:dyDescent="0.35">
      <c r="A143" s="16" t="str">
        <f>IF(C143&lt;&gt;"","PRESTA"&amp;TEXT(COUNTA($C$2:C143),"000"),"")</f>
        <v>PRESTA142</v>
      </c>
      <c r="B143" s="16" t="str">
        <f>+INDEX(Prestataires!$A$2:$A$192,MATCH(C143,Prestataires!$B$2:$B$192,0))</f>
        <v>PREST003</v>
      </c>
      <c r="C143" s="16" t="str">
        <f>+VLOOKUP(J143,'PADESCE Ccontractuelle'!$A$2:$M$175,6,0)</f>
        <v>CADHAC</v>
      </c>
      <c r="D143" s="16" t="str">
        <f>+INDEX(Beneficiaires!$A$2:$A$500,MATCH(Prestations!E143,Beneficiaires!$B$2:$B$500,0))</f>
        <v>BEN006</v>
      </c>
      <c r="E143" s="16" t="str">
        <f>+VLOOKUP(J143,'PADESCE Ccontractuelle'!$A$2:$M$175,2,0)</f>
        <v>FEMMES DYNAMIQUES AU SERVICE DU DEVELOPPEMENT DURABLE ET DE L'INTEGRATION SOCIALE (FEDDIS)</v>
      </c>
      <c r="F143" s="16" t="str">
        <f>+INDEX(Formations!$A$2:$A$500,MATCH(Prestations!G143,Formations!$B$2:$B$500,0))</f>
        <v>FOR124</v>
      </c>
      <c r="G143" s="16" t="str">
        <f>+VLOOKUP(J143,'PADESCE Ccontractuelle'!$A$2:$M$175,3,0)</f>
        <v>Teinture du textile</v>
      </c>
      <c r="H143" s="16" t="str">
        <f>+INDEX(Formations!$C$2:$C$500,MATCH(Prestations!G143,Formations!$B$2:$B$500,0))</f>
        <v>FORH124</v>
      </c>
      <c r="I143" s="16" t="str">
        <f>+INDEX(Formations!$D$2:$D$500,MATCH(Prestations!G143,Formations!$B$2:$B$500,0))</f>
        <v>Mode, textile et teinture</v>
      </c>
      <c r="J143" s="21">
        <v>142</v>
      </c>
      <c r="K143" s="19">
        <f>+VLOOKUP(J143,'PADESCE Ccontractuelle'!$A$2:$M$175,8,0)</f>
        <v>345280</v>
      </c>
      <c r="L143" s="19">
        <f>+VLOOKUP(J143,'PADESCE Ccontractuelle'!$A$2:$M$175,9,0)</f>
        <v>3452800</v>
      </c>
      <c r="M143" s="19">
        <f>+VLOOKUP(J143,'PADESCE Ccontractuelle'!$A$2:$M$175,10,0)</f>
        <v>310752</v>
      </c>
      <c r="N143" s="19">
        <f>+VLOOKUP(J143,'PADESCE Ccontractuelle'!$A$2:$M$175,11,0)</f>
        <v>3107520</v>
      </c>
      <c r="O143" s="19">
        <f>+VLOOKUP(J143,'PADESCE Ccontractuelle'!$A$2:$M$175,13,0)</f>
        <v>3</v>
      </c>
      <c r="P143" s="19">
        <f>+VLOOKUP(J143,'PADESCE Ccontractuelle'!$A$2:$M$175,4,0)</f>
        <v>10</v>
      </c>
      <c r="Q143" s="19">
        <f>+IF(VLOOKUP(J143,'PADESCE Ccontractuelle'!$A$2:$M$175,5,0)=0,"NON DETERMINE",VLOOKUP(J143,'PADESCE Ccontractuelle'!$A$2:$M$175,5,0))</f>
        <v>10</v>
      </c>
      <c r="R143" s="19" t="str">
        <f>IF(OR(COUNTIF(Classes!$C$2:$C$1000, C143)="N", COUNTIF(Classes!$C$2:$C$1000, C143)=0), "Non démarré", IF(AND(COUNTIFS(Classes!$C$2:$C$1000, C143, Classes!$H$2:$H$1000, "&lt;&gt;T")=0, SUMIFS(Classes!$F$2:$F$1000, Classes!$C$2:$C$1000, C143, Classes!$D$2:$D$1000, E143)&gt;=P143), "Terminée", "En cours"))</f>
        <v>En cours</v>
      </c>
    </row>
    <row r="144" spans="1:18" ht="58" x14ac:dyDescent="0.35">
      <c r="A144" s="16" t="str">
        <f>IF(C144&lt;&gt;"","PRESTA"&amp;TEXT(COUNTA($C$2:C144),"000"),"")</f>
        <v>PRESTA143</v>
      </c>
      <c r="B144" s="16" t="str">
        <f>+INDEX(Prestataires!$A$2:$A$192,MATCH(C144,Prestataires!$B$2:$B$192,0))</f>
        <v>PREST076</v>
      </c>
      <c r="C144" s="16" t="str">
        <f>+VLOOKUP(J144,'PADESCE Ccontractuelle'!$A$2:$M$175,6,0)</f>
        <v>AQUACULTURE STATION AND TRAINING CENTER, BAROMBI-KANG, KUMBA (SA KUMBA)</v>
      </c>
      <c r="D144" s="16" t="str">
        <f>+INDEX(Beneficiaires!$A$2:$A$500,MATCH(Prestations!E144,Beneficiaires!$B$2:$B$500,0))</f>
        <v>BEN156</v>
      </c>
      <c r="E144" s="16" t="str">
        <f>+VLOOKUP(J144,'PADESCE Ccontractuelle'!$A$2:$M$175,2,0)</f>
        <v>HAPPY FARMERS CIG</v>
      </c>
      <c r="F144" s="16" t="str">
        <f>+INDEX(Formations!$A$2:$A$500,MATCH(Prestations!G144,Formations!$B$2:$B$500,0))</f>
        <v>FOR144</v>
      </c>
      <c r="G144" s="16" t="str">
        <f>+VLOOKUP(J144,'PADESCE Ccontractuelle'!$A$2:$M$175,3,0)</f>
        <v>Training of members on agribusiness and marketing</v>
      </c>
      <c r="H144" s="16" t="str">
        <f>+INDEX(Formations!$C$2:$C$500,MATCH(Prestations!G144,Formations!$B$2:$B$500,0))</f>
        <v>FORH144</v>
      </c>
      <c r="I144" s="16" t="str">
        <f>+INDEX(Formations!$D$2:$D$500,MATCH(Prestations!G144,Formations!$B$2:$B$500,0))</f>
        <v>Entrepreneuriat (général)</v>
      </c>
      <c r="J144" s="21">
        <v>143</v>
      </c>
      <c r="K144" s="19">
        <f>+VLOOKUP(J144,'PADESCE Ccontractuelle'!$A$2:$M$175,8,0)</f>
        <v>426620</v>
      </c>
      <c r="L144" s="19">
        <f>+VLOOKUP(J144,'PADESCE Ccontractuelle'!$A$2:$M$175,9,0)</f>
        <v>12798600</v>
      </c>
      <c r="M144" s="19">
        <f>+VLOOKUP(J144,'PADESCE Ccontractuelle'!$A$2:$M$175,10,0)</f>
        <v>383958</v>
      </c>
      <c r="N144" s="19">
        <f>+VLOOKUP(J144,'PADESCE Ccontractuelle'!$A$2:$M$175,11,0)</f>
        <v>11518740</v>
      </c>
      <c r="O144" s="19">
        <f>+VLOOKUP(J144,'PADESCE Ccontractuelle'!$A$2:$M$175,13,0)</f>
        <v>3</v>
      </c>
      <c r="P144" s="19">
        <f>+VLOOKUP(J144,'PADESCE Ccontractuelle'!$A$2:$M$175,4,0)</f>
        <v>30</v>
      </c>
      <c r="Q144" s="19">
        <f>+IF(VLOOKUP(J144,'PADESCE Ccontractuelle'!$A$2:$M$175,5,0)=0,"NON DETERMINE",VLOOKUP(J144,'PADESCE Ccontractuelle'!$A$2:$M$175,5,0))</f>
        <v>15</v>
      </c>
      <c r="R144" s="19" t="str">
        <f>IF(OR(COUNTIF(Classes!$C$2:$C$1000, C144)="N", COUNTIF(Classes!$C$2:$C$1000, C144)=0), "Non démarré", IF(AND(COUNTIFS(Classes!$C$2:$C$1000, C144, Classes!$H$2:$H$1000, "&lt;&gt;T")=0, SUMIFS(Classes!$F$2:$F$1000, Classes!$C$2:$C$1000, C144, Classes!$D$2:$D$1000, E144)&gt;=P144), "Terminée", "En cours"))</f>
        <v>Non démarré</v>
      </c>
    </row>
    <row r="145" spans="1:18" ht="58" x14ac:dyDescent="0.35">
      <c r="A145" s="16" t="str">
        <f>IF(C145&lt;&gt;"","PRESTA"&amp;TEXT(COUNTA($C$2:C145),"000"),"")</f>
        <v>PRESTA144</v>
      </c>
      <c r="B145" s="16" t="str">
        <f>+INDEX(Prestataires!$A$2:$A$192,MATCH(C145,Prestataires!$B$2:$B$192,0))</f>
        <v>PREST058</v>
      </c>
      <c r="C145" s="16" t="str">
        <f>+VLOOKUP(J145,'PADESCE Ccontractuelle'!$A$2:$M$175,6,0)</f>
        <v>ACTION POUR LA CELEBRATION DE L'HUMANITE</v>
      </c>
      <c r="D145" s="16" t="str">
        <f>+INDEX(Beneficiaires!$A$2:$A$500,MATCH(Prestations!E145,Beneficiaires!$B$2:$B$500,0))</f>
        <v>BEN112</v>
      </c>
      <c r="E145" s="16" t="str">
        <f>+VLOOKUP(J145,'PADESCE Ccontractuelle'!$A$2:$M$175,2,0)</f>
        <v>GRENIER DES PRODUCTEURS DU SORGHO DIAMARE</v>
      </c>
      <c r="F145" s="16" t="str">
        <f>+INDEX(Formations!$A$2:$A$500,MATCH(Prestations!G145,Formations!$B$2:$B$500,0))</f>
        <v>FOR089</v>
      </c>
      <c r="G145" s="16" t="str">
        <f>+VLOOKUP(J145,'PADESCE Ccontractuelle'!$A$2:$M$175,3,0)</f>
        <v>Traitement du sol</v>
      </c>
      <c r="H145" s="16" t="str">
        <f>+INDEX(Formations!$C$2:$C$500,MATCH(Prestations!G145,Formations!$B$2:$B$500,0))</f>
        <v>FORH089</v>
      </c>
      <c r="I145" s="16" t="str">
        <f>+INDEX(Formations!$D$2:$D$500,MATCH(Prestations!G145,Formations!$B$2:$B$500,0))</f>
        <v>Techniques de traitement des sols</v>
      </c>
      <c r="J145" s="21">
        <v>144</v>
      </c>
      <c r="K145" s="19">
        <f>+VLOOKUP(J145,'PADESCE Ccontractuelle'!$A$2:$M$175,8,0)</f>
        <v>395080</v>
      </c>
      <c r="L145" s="19">
        <f>+VLOOKUP(J145,'PADESCE Ccontractuelle'!$A$2:$M$175,9,0)</f>
        <v>3950800</v>
      </c>
      <c r="M145" s="19">
        <f>+VLOOKUP(J145,'PADESCE Ccontractuelle'!$A$2:$M$175,10,0)</f>
        <v>355572</v>
      </c>
      <c r="N145" s="19">
        <f>+VLOOKUP(J145,'PADESCE Ccontractuelle'!$A$2:$M$175,11,0)</f>
        <v>3555720</v>
      </c>
      <c r="O145" s="19">
        <f>+VLOOKUP(J145,'PADESCE Ccontractuelle'!$A$2:$M$175,13,0)</f>
        <v>3</v>
      </c>
      <c r="P145" s="19">
        <f>+VLOOKUP(J145,'PADESCE Ccontractuelle'!$A$2:$M$175,4,0)</f>
        <v>10</v>
      </c>
      <c r="Q145" s="19">
        <f>+IF(VLOOKUP(J145,'PADESCE Ccontractuelle'!$A$2:$M$175,5,0)=0,"NON DETERMINE",VLOOKUP(J145,'PADESCE Ccontractuelle'!$A$2:$M$175,5,0))</f>
        <v>2</v>
      </c>
      <c r="R145" s="19" t="str">
        <f>IF(OR(COUNTIF(Classes!$C$2:$C$1000, C145)="N", COUNTIF(Classes!$C$2:$C$1000, C145)=0), "Non démarré", IF(AND(COUNTIFS(Classes!$C$2:$C$1000, C145, Classes!$H$2:$H$1000, "&lt;&gt;T")=0, SUMIFS(Classes!$F$2:$F$1000, Classes!$C$2:$C$1000, C145, Classes!$D$2:$D$1000, E145)&gt;=P145), "Terminée", "En cours"))</f>
        <v>Non démarré</v>
      </c>
    </row>
    <row r="146" spans="1:18" ht="87" x14ac:dyDescent="0.35">
      <c r="A146" s="16" t="str">
        <f>IF(C146&lt;&gt;"","PRESTA"&amp;TEXT(COUNTA($C$2:C146),"000"),"")</f>
        <v>PRESTA145</v>
      </c>
      <c r="B146" s="16" t="str">
        <f>+INDEX(Prestataires!$A$2:$A$192,MATCH(C146,Prestataires!$B$2:$B$192,0))</f>
        <v>PREST043</v>
      </c>
      <c r="C146" s="16" t="str">
        <f>+VLOOKUP(J146,'PADESCE Ccontractuelle'!$A$2:$M$175,6,0)</f>
        <v>IFPECIS-CAM</v>
      </c>
      <c r="D146" s="16" t="str">
        <f>+INDEX(Beneficiaires!$A$2:$A$500,MATCH(Prestations!E146,Beneficiaires!$B$2:$B$500,0))</f>
        <v>BEN082</v>
      </c>
      <c r="E146" s="16" t="str">
        <f>+VLOOKUP(J146,'PADESCE Ccontractuelle'!$A$2:$M$175,2,0)</f>
        <v>SCOOP-CA ONGOLA</v>
      </c>
      <c r="F146" s="16" t="str">
        <f>+INDEX(Formations!$A$2:$A$500,MATCH(Prestations!G146,Formations!$B$2:$B$500,0))</f>
        <v>FOR047</v>
      </c>
      <c r="G146" s="16" t="str">
        <f>+VLOOKUP(J146,'PADESCE Ccontractuelle'!$A$2:$M$175,3,0)</f>
        <v>Transformation de la ruche en confiserie et commercialisation des produits de confiserie</v>
      </c>
      <c r="H146" s="16" t="str">
        <f>+INDEX(Formations!$C$2:$C$500,MATCH(Prestations!G146,Formations!$B$2:$B$500,0))</f>
        <v>FORH047</v>
      </c>
      <c r="I146" s="16" t="str">
        <f>+INDEX(Formations!$D$2:$D$500,MATCH(Prestations!G146,Formations!$B$2:$B$500,0))</f>
        <v>Apiculture et produits de la ruche</v>
      </c>
      <c r="J146" s="21">
        <v>145</v>
      </c>
      <c r="K146" s="19">
        <f>+VLOOKUP(J146,'PADESCE Ccontractuelle'!$A$2:$M$175,8,0)</f>
        <v>389229.33</v>
      </c>
      <c r="L146" s="19">
        <f>+VLOOKUP(J146,'PADESCE Ccontractuelle'!$A$2:$M$175,9,0)</f>
        <v>23353759.800000001</v>
      </c>
      <c r="M146" s="19">
        <f>+VLOOKUP(J146,'PADESCE Ccontractuelle'!$A$2:$M$175,10,0)</f>
        <v>350306.397</v>
      </c>
      <c r="N146" s="19">
        <f>+VLOOKUP(J146,'PADESCE Ccontractuelle'!$A$2:$M$175,11,0)</f>
        <v>21018383.82</v>
      </c>
      <c r="O146" s="19">
        <f>+VLOOKUP(J146,'PADESCE Ccontractuelle'!$A$2:$M$175,13,0)</f>
        <v>3</v>
      </c>
      <c r="P146" s="19">
        <f>+VLOOKUP(J146,'PADESCE Ccontractuelle'!$A$2:$M$175,4,0)</f>
        <v>60</v>
      </c>
      <c r="Q146" s="19">
        <f>+IF(VLOOKUP(J146,'PADESCE Ccontractuelle'!$A$2:$M$175,5,0)=0,"NON DETERMINE",VLOOKUP(J146,'PADESCE Ccontractuelle'!$A$2:$M$175,5,0))</f>
        <v>30</v>
      </c>
      <c r="R146" s="19" t="str">
        <f>IF(OR(COUNTIF(Classes!$C$2:$C$1000, C146)="N", COUNTIF(Classes!$C$2:$C$1000, C146)=0), "Non démarré", IF(AND(COUNTIFS(Classes!$C$2:$C$1000, C146, Classes!$H$2:$H$1000, "&lt;&gt;T")=0, SUMIFS(Classes!$F$2:$F$1000, Classes!$C$2:$C$1000, C146, Classes!$D$2:$D$1000, E146)&gt;=P146), "Terminée", "En cours"))</f>
        <v>Non démarré</v>
      </c>
    </row>
    <row r="147" spans="1:18" ht="72.5" x14ac:dyDescent="0.35">
      <c r="A147" s="16" t="str">
        <f>IF(C147&lt;&gt;"","PRESTA"&amp;TEXT(COUNTA($C$2:C147),"000"),"")</f>
        <v>PRESTA146</v>
      </c>
      <c r="B147" s="16" t="str">
        <f>+INDEX(Prestataires!$A$2:$A$192,MATCH(C147,Prestataires!$B$2:$B$192,0))</f>
        <v>PREST012</v>
      </c>
      <c r="C147" s="16" t="str">
        <f>+VLOOKUP(J147,'PADESCE Ccontractuelle'!$A$2:$M$175,6,0)</f>
        <v>PROFALCAM</v>
      </c>
      <c r="D147" s="16" t="str">
        <f>+INDEX(Beneficiaires!$A$2:$A$500,MATCH(Prestations!E147,Beneficiaires!$B$2:$B$500,0))</f>
        <v>BEN034</v>
      </c>
      <c r="E147" s="16" t="str">
        <f>+VLOOKUP(J147,'PADESCE Ccontractuelle'!$A$2:$M$175,2,0)</f>
        <v>PLATEFORME INTER PROFESSIONNELLE DE LA CHAÎNE DE VALEUR MANIOC (PIP-CV-MANIOC)</v>
      </c>
      <c r="F147" s="16" t="str">
        <f>+INDEX(Formations!$A$2:$A$500,MATCH(Prestations!G147,Formations!$B$2:$B$500,0))</f>
        <v>FOR059</v>
      </c>
      <c r="G147" s="16" t="str">
        <f>+VLOOKUP(J147,'PADESCE Ccontractuelle'!$A$2:$M$175,3,0)</f>
        <v>Transformation de manioc en farine panifiable, en gari et en pâte</v>
      </c>
      <c r="H147" s="16" t="str">
        <f>+INDEX(Formations!$C$2:$C$500,MATCH(Prestations!G147,Formations!$B$2:$B$500,0))</f>
        <v>FORH059</v>
      </c>
      <c r="I147" s="16" t="str">
        <f>+INDEX(Formations!$D$2:$D$500,MATCH(Prestations!G147,Formations!$B$2:$B$500,0))</f>
        <v>Transformation et valorisation du manioc</v>
      </c>
      <c r="J147" s="21">
        <v>146</v>
      </c>
      <c r="K147" s="19">
        <f>+VLOOKUP(J147,'PADESCE Ccontractuelle'!$A$2:$M$175,8,0)</f>
        <v>395081</v>
      </c>
      <c r="L147" s="19">
        <f>+VLOOKUP(J147,'PADESCE Ccontractuelle'!$A$2:$M$175,9,0)</f>
        <v>118524300</v>
      </c>
      <c r="M147" s="19">
        <f>+VLOOKUP(J147,'PADESCE Ccontractuelle'!$A$2:$M$175,10,0)</f>
        <v>355572.9</v>
      </c>
      <c r="N147" s="19">
        <f>+VLOOKUP(J147,'PADESCE Ccontractuelle'!$A$2:$M$175,11,0)</f>
        <v>106671870</v>
      </c>
      <c r="O147" s="19">
        <f>+VLOOKUP(J147,'PADESCE Ccontractuelle'!$A$2:$M$175,13,0)</f>
        <v>3</v>
      </c>
      <c r="P147" s="19">
        <f>+VLOOKUP(J147,'PADESCE Ccontractuelle'!$A$2:$M$175,4,0)</f>
        <v>300</v>
      </c>
      <c r="Q147" s="19">
        <f>+IF(VLOOKUP(J147,'PADESCE Ccontractuelle'!$A$2:$M$175,5,0)=0,"NON DETERMINE",VLOOKUP(J147,'PADESCE Ccontractuelle'!$A$2:$M$175,5,0))</f>
        <v>150</v>
      </c>
      <c r="R147" s="19" t="str">
        <f>IF(OR(COUNTIF(Classes!$C$2:$C$1000, C147)="N", COUNTIF(Classes!$C$2:$C$1000, C147)=0), "Non démarré", IF(AND(COUNTIFS(Classes!$C$2:$C$1000, C147, Classes!$H$2:$H$1000, "&lt;&gt;T")=0, SUMIFS(Classes!$F$2:$F$1000, Classes!$C$2:$C$1000, C147, Classes!$D$2:$D$1000, E147)&gt;=P147), "Terminée", "En cours"))</f>
        <v>Non démarré</v>
      </c>
    </row>
    <row r="148" spans="1:18" ht="101.5" x14ac:dyDescent="0.35">
      <c r="A148" s="16" t="str">
        <f>IF(C148&lt;&gt;"","PRESTA"&amp;TEXT(COUNTA($C$2:C148),"000"),"")</f>
        <v>PRESTA147</v>
      </c>
      <c r="B148" s="16" t="str">
        <f>+INDEX(Prestataires!$A$2:$A$192,MATCH(C148,Prestataires!$B$2:$B$192,0))</f>
        <v>PREST011</v>
      </c>
      <c r="C148" s="16" t="str">
        <f>+VLOOKUP(J148,'PADESCE Ccontractuelle'!$A$2:$M$175,6,0)</f>
        <v>PADIUM EXPRESS SERVICES</v>
      </c>
      <c r="D148" s="16" t="str">
        <f>+INDEX(Beneficiaires!$A$2:$A$500,MATCH(Prestations!E148,Beneficiaires!$B$2:$B$500,0))</f>
        <v>BEN029</v>
      </c>
      <c r="E148" s="16" t="str">
        <f>+VLOOKUP(J148,'PADESCE Ccontractuelle'!$A$2:$M$175,2,0)</f>
        <v>SOCITE COOPERATIVE KAMKAMA</v>
      </c>
      <c r="F148" s="16" t="str">
        <f>+INDEX(Formations!$A$2:$A$500,MATCH(Prestations!G148,Formations!$B$2:$B$500,0))</f>
        <v>FOR094</v>
      </c>
      <c r="G148" s="16" t="str">
        <f>+VLOOKUP(J148,'PADESCE Ccontractuelle'!$A$2:$M$175,3,0)</f>
        <v>Transformation des déchets organiques en engrais biologiques, en biopesticides et en bio- insecticides</v>
      </c>
      <c r="H148" s="16" t="str">
        <f>+INDEX(Formations!$C$2:$C$500,MATCH(Prestations!G148,Formations!$B$2:$B$500,0))</f>
        <v>FORH094</v>
      </c>
      <c r="I148" s="16" t="str">
        <f>+INDEX(Formations!$D$2:$D$500,MATCH(Prestations!G148,Formations!$B$2:$B$500,0))</f>
        <v>Intrants agricoles : engrais biologiques et (bio)pesticides</v>
      </c>
      <c r="J148" s="21">
        <v>147</v>
      </c>
      <c r="K148" s="19">
        <f>+VLOOKUP(J148,'PADESCE Ccontractuelle'!$A$2:$M$175,8,0)</f>
        <v>395080</v>
      </c>
      <c r="L148" s="19">
        <f>+VLOOKUP(J148,'PADESCE Ccontractuelle'!$A$2:$M$175,9,0)</f>
        <v>9877000</v>
      </c>
      <c r="M148" s="19">
        <f>+VLOOKUP(J148,'PADESCE Ccontractuelle'!$A$2:$M$175,10,0)</f>
        <v>355572</v>
      </c>
      <c r="N148" s="19">
        <f>+VLOOKUP(J148,'PADESCE Ccontractuelle'!$A$2:$M$175,11,0)</f>
        <v>8889300</v>
      </c>
      <c r="O148" s="19">
        <f>+VLOOKUP(J148,'PADESCE Ccontractuelle'!$A$2:$M$175,13,0)</f>
        <v>3</v>
      </c>
      <c r="P148" s="19">
        <f>+VLOOKUP(J148,'PADESCE Ccontractuelle'!$A$2:$M$175,4,0)</f>
        <v>25</v>
      </c>
      <c r="Q148" s="19">
        <f>+IF(VLOOKUP(J148,'PADESCE Ccontractuelle'!$A$2:$M$175,5,0)=0,"NON DETERMINE",VLOOKUP(J148,'PADESCE Ccontractuelle'!$A$2:$M$175,5,0))</f>
        <v>15</v>
      </c>
      <c r="R148" s="19" t="str">
        <f>IF(OR(COUNTIF(Classes!$C$2:$C$1000, C148)="N", COUNTIF(Classes!$C$2:$C$1000, C148)=0), "Non démarré", IF(AND(COUNTIFS(Classes!$C$2:$C$1000, C148, Classes!$H$2:$H$1000, "&lt;&gt;T")=0, SUMIFS(Classes!$F$2:$F$1000, Classes!$C$2:$C$1000, C148, Classes!$D$2:$D$1000, E148)&gt;=P148), "Terminée", "En cours"))</f>
        <v>Non démarré</v>
      </c>
    </row>
    <row r="149" spans="1:18" ht="101.5" x14ac:dyDescent="0.35">
      <c r="A149" s="16" t="str">
        <f>IF(C149&lt;&gt;"","PRESTA"&amp;TEXT(COUNTA($C$2:C149),"000"),"")</f>
        <v>PRESTA148</v>
      </c>
      <c r="B149" s="16" t="str">
        <f>+INDEX(Prestataires!$A$2:$A$192,MATCH(C149,Prestataires!$B$2:$B$192,0))</f>
        <v>PREST070</v>
      </c>
      <c r="C149" s="16" t="str">
        <f>+VLOOKUP(J149,'PADESCE Ccontractuelle'!$A$2:$M$175,6,0)</f>
        <v>CRA D'EBOLOWA</v>
      </c>
      <c r="D149" s="16" t="str">
        <f>+INDEX(Beneficiaires!$A$2:$A$500,MATCH(Prestations!E149,Beneficiaires!$B$2:$B$500,0))</f>
        <v>BEN136</v>
      </c>
      <c r="E149" s="16" t="str">
        <f>+VLOOKUP(J149,'PADESCE Ccontractuelle'!$A$2:$M$175,2,0)</f>
        <v>ASSOCIATION FEMMES EN ACTION (AFEA)</v>
      </c>
      <c r="F149" s="16" t="str">
        <f>+INDEX(Formations!$A$2:$A$500,MATCH(Prestations!G149,Formations!$B$2:$B$500,0))</f>
        <v>FOR120</v>
      </c>
      <c r="G149" s="16" t="str">
        <f>+VLOOKUP(J149,'PADESCE Ccontractuelle'!$A$2:$M$175,3,0)</f>
        <v>Transformation des intrants pour la production, l'utilisation et la commercialisation des engrais biologiques</v>
      </c>
      <c r="H149" s="16" t="str">
        <f>+INDEX(Formations!$C$2:$C$500,MATCH(Prestations!G149,Formations!$B$2:$B$500,0))</f>
        <v>FORH120</v>
      </c>
      <c r="I149" s="16" t="str">
        <f>+INDEX(Formations!$D$2:$D$500,MATCH(Prestations!G149,Formations!$B$2:$B$500,0))</f>
        <v>Intrants agricoles : engrais biologiques et (bio)pesticides</v>
      </c>
      <c r="J149" s="21">
        <v>148</v>
      </c>
      <c r="K149" s="19">
        <f>+VLOOKUP(J149,'PADESCE Ccontractuelle'!$A$2:$M$175,8,0)</f>
        <v>395080</v>
      </c>
      <c r="L149" s="19">
        <f>+VLOOKUP(J149,'PADESCE Ccontractuelle'!$A$2:$M$175,9,0)</f>
        <v>7111440</v>
      </c>
      <c r="M149" s="19">
        <f>+VLOOKUP(J149,'PADESCE Ccontractuelle'!$A$2:$M$175,10,0)</f>
        <v>355572</v>
      </c>
      <c r="N149" s="19">
        <f>+VLOOKUP(J149,'PADESCE Ccontractuelle'!$A$2:$M$175,11,0)</f>
        <v>6400296</v>
      </c>
      <c r="O149" s="19">
        <f>+VLOOKUP(J149,'PADESCE Ccontractuelle'!$A$2:$M$175,13,0)</f>
        <v>3</v>
      </c>
      <c r="P149" s="19">
        <f>+VLOOKUP(J149,'PADESCE Ccontractuelle'!$A$2:$M$175,4,0)</f>
        <v>18</v>
      </c>
      <c r="Q149" s="19">
        <f>+IF(VLOOKUP(J149,'PADESCE Ccontractuelle'!$A$2:$M$175,5,0)=0,"NON DETERMINE",VLOOKUP(J149,'PADESCE Ccontractuelle'!$A$2:$M$175,5,0))</f>
        <v>15</v>
      </c>
      <c r="R149" s="19" t="str">
        <f>IF(OR(COUNTIF(Classes!$C$2:$C$1000, C149)="N", COUNTIF(Classes!$C$2:$C$1000, C149)=0), "Non démarré", IF(AND(COUNTIFS(Classes!$C$2:$C$1000, C149, Classes!$H$2:$H$1000, "&lt;&gt;T")=0, SUMIFS(Classes!$F$2:$F$1000, Classes!$C$2:$C$1000, C149, Classes!$D$2:$D$1000, E149)&gt;=P149), "Terminée", "En cours"))</f>
        <v>Non démarré</v>
      </c>
    </row>
    <row r="150" spans="1:18" ht="87" x14ac:dyDescent="0.35">
      <c r="A150" s="16" t="str">
        <f>IF(C150&lt;&gt;"","PRESTA"&amp;TEXT(COUNTA($C$2:C150),"000"),"")</f>
        <v>PRESTA149</v>
      </c>
      <c r="B150" s="16" t="str">
        <f>+INDEX(Prestataires!$A$2:$A$192,MATCH(C150,Prestataires!$B$2:$B$192,0))</f>
        <v>PREST005</v>
      </c>
      <c r="C150" s="16" t="str">
        <f>+VLOOKUP(J150,'PADESCE Ccontractuelle'!$A$2:$M$175,6,0)</f>
        <v>CENTRE DE FORMATION PROFESSIONNELLE PONTAAH</v>
      </c>
      <c r="D150" s="16" t="str">
        <f>+INDEX(Beneficiaires!$A$2:$A$500,MATCH(Prestations!E150,Beneficiaires!$B$2:$B$500,0))</f>
        <v>BEN017</v>
      </c>
      <c r="E150" s="16" t="str">
        <f>+VLOOKUP(J150,'PADESCE Ccontractuelle'!$A$2:$M$175,2,0)</f>
        <v>SCOOP YILLAGA YAOURT DU MAYO-KANI (COOP SYYMK)</v>
      </c>
      <c r="F150" s="16" t="str">
        <f>+INDEX(Formations!$A$2:$A$500,MATCH(Prestations!G150,Formations!$B$2:$B$500,0))</f>
        <v>FOR101</v>
      </c>
      <c r="G150" s="16" t="str">
        <f>+VLOOKUP(J150,'PADESCE Ccontractuelle'!$A$2:$M$175,3,0)</f>
        <v>Transformation des produits laitiers</v>
      </c>
      <c r="H150" s="16" t="str">
        <f>+INDEX(Formations!$C$2:$C$500,MATCH(Prestations!G150,Formations!$B$2:$B$500,0))</f>
        <v>FORH101</v>
      </c>
      <c r="I150" s="16" t="str">
        <f>+INDEX(Formations!$D$2:$D$500,MATCH(Prestations!G150,Formations!$B$2:$B$500,0))</f>
        <v>Production et transformation du lait et produits laitiers</v>
      </c>
      <c r="J150" s="21">
        <v>149</v>
      </c>
      <c r="K150" s="19">
        <f>+VLOOKUP(J150,'PADESCE Ccontractuelle'!$A$2:$M$175,8,0)</f>
        <v>395080</v>
      </c>
      <c r="L150" s="19">
        <f>+VLOOKUP(J150,'PADESCE Ccontractuelle'!$A$2:$M$175,9,0)</f>
        <v>55311200</v>
      </c>
      <c r="M150" s="19">
        <f>+VLOOKUP(J150,'PADESCE Ccontractuelle'!$A$2:$M$175,10,0)</f>
        <v>355572</v>
      </c>
      <c r="N150" s="19">
        <f>+VLOOKUP(J150,'PADESCE Ccontractuelle'!$A$2:$M$175,11,0)</f>
        <v>49780080</v>
      </c>
      <c r="O150" s="19">
        <f>+VLOOKUP(J150,'PADESCE Ccontractuelle'!$A$2:$M$175,13,0)</f>
        <v>3</v>
      </c>
      <c r="P150" s="19">
        <f>+VLOOKUP(J150,'PADESCE Ccontractuelle'!$A$2:$M$175,4,0)</f>
        <v>140</v>
      </c>
      <c r="Q150" s="19">
        <f>+IF(VLOOKUP(J150,'PADESCE Ccontractuelle'!$A$2:$M$175,5,0)=0,"NON DETERMINE",VLOOKUP(J150,'PADESCE Ccontractuelle'!$A$2:$M$175,5,0))</f>
        <v>140</v>
      </c>
      <c r="R150" s="19" t="str">
        <f>IF(OR(COUNTIF(Classes!$C$2:$C$1000, C150)="N", COUNTIF(Classes!$C$2:$C$1000, C150)=0), "Non démarré", IF(AND(COUNTIFS(Classes!$C$2:$C$1000, C150, Classes!$H$2:$H$1000, "&lt;&gt;T")=0, SUMIFS(Classes!$F$2:$F$1000, Classes!$C$2:$C$1000, C150, Classes!$D$2:$D$1000, E150)&gt;=P150), "Terminée", "En cours"))</f>
        <v>En cours</v>
      </c>
    </row>
    <row r="151" spans="1:18" ht="87" x14ac:dyDescent="0.35">
      <c r="A151" s="16" t="str">
        <f>IF(C151&lt;&gt;"","PRESTA"&amp;TEXT(COUNTA($C$2:C151),"000"),"")</f>
        <v>PRESTA150</v>
      </c>
      <c r="B151" s="16" t="str">
        <f>+INDEX(Prestataires!$A$2:$A$192,MATCH(C151,Prestataires!$B$2:$B$192,0))</f>
        <v>PREST054</v>
      </c>
      <c r="C151" s="16" t="str">
        <f>+VLOOKUP(J151,'PADESCE Ccontractuelle'!$A$2:$M$175,6,0)</f>
        <v>CFR DE BOUAM</v>
      </c>
      <c r="D151" s="16" t="str">
        <f>+INDEX(Beneficiaires!$A$2:$A$500,MATCH(Prestations!E151,Beneficiaires!$B$2:$B$500,0))</f>
        <v>BEN108</v>
      </c>
      <c r="E151" s="16" t="str">
        <f>+VLOOKUP(J151,'PADESCE Ccontractuelle'!$A$2:$M$175,2,0)</f>
        <v>GIC FIDELITE</v>
      </c>
      <c r="F151" s="16" t="str">
        <f>+INDEX(Formations!$A$2:$A$500,MATCH(Prestations!G151,Formations!$B$2:$B$500,0))</f>
        <v>FOR085</v>
      </c>
      <c r="G151" s="16" t="str">
        <f>+VLOOKUP(J151,'PADESCE Ccontractuelle'!$A$2:$M$175,3,0)</f>
        <v>Transformation du cacao</v>
      </c>
      <c r="H151" s="16" t="str">
        <f>+INDEX(Formations!$C$2:$C$500,MATCH(Prestations!G151,Formations!$B$2:$B$500,0))</f>
        <v>FORH085</v>
      </c>
      <c r="I151" s="16" t="str">
        <f>+INDEX(Formations!$D$2:$D$500,MATCH(Prestations!G151,Formations!$B$2:$B$500,0))</f>
        <v>Production et transformation du cacao (chocolaterie)</v>
      </c>
      <c r="J151" s="21">
        <v>150</v>
      </c>
      <c r="K151" s="19">
        <f>+VLOOKUP(J151,'PADESCE Ccontractuelle'!$A$2:$M$175,8,0)</f>
        <v>395080</v>
      </c>
      <c r="L151" s="19">
        <f>+VLOOKUP(J151,'PADESCE Ccontractuelle'!$A$2:$M$175,9,0)</f>
        <v>11852400</v>
      </c>
      <c r="M151" s="19">
        <f>+VLOOKUP(J151,'PADESCE Ccontractuelle'!$A$2:$M$175,10,0)</f>
        <v>355572</v>
      </c>
      <c r="N151" s="19">
        <f>+VLOOKUP(J151,'PADESCE Ccontractuelle'!$A$2:$M$175,11,0)</f>
        <v>10667160</v>
      </c>
      <c r="O151" s="19">
        <f>+VLOOKUP(J151,'PADESCE Ccontractuelle'!$A$2:$M$175,13,0)</f>
        <v>3</v>
      </c>
      <c r="P151" s="19">
        <f>+VLOOKUP(J151,'PADESCE Ccontractuelle'!$A$2:$M$175,4,0)</f>
        <v>30</v>
      </c>
      <c r="Q151" s="19">
        <f>+IF(VLOOKUP(J151,'PADESCE Ccontractuelle'!$A$2:$M$175,5,0)=0,"NON DETERMINE",VLOOKUP(J151,'PADESCE Ccontractuelle'!$A$2:$M$175,5,0))</f>
        <v>18</v>
      </c>
      <c r="R151" s="19" t="str">
        <f>IF(OR(COUNTIF(Classes!$C$2:$C$1000, C151)="N", COUNTIF(Classes!$C$2:$C$1000, C151)=0), "Non démarré", IF(AND(COUNTIFS(Classes!$C$2:$C$1000, C151, Classes!$H$2:$H$1000, "&lt;&gt;T")=0, SUMIFS(Classes!$F$2:$F$1000, Classes!$C$2:$C$1000, C151, Classes!$D$2:$D$1000, E151)&gt;=P151), "Terminée", "En cours"))</f>
        <v>Non démarré</v>
      </c>
    </row>
    <row r="152" spans="1:18" ht="87" x14ac:dyDescent="0.35">
      <c r="A152" s="16" t="str">
        <f>IF(C152&lt;&gt;"","PRESTA"&amp;TEXT(COUNTA($C$2:C152),"000"),"")</f>
        <v>PRESTA151</v>
      </c>
      <c r="B152" s="16" t="str">
        <f>+INDEX(Prestataires!$A$2:$A$192,MATCH(C152,Prestataires!$B$2:$B$192,0))</f>
        <v>PREST070</v>
      </c>
      <c r="C152" s="16" t="str">
        <f>+VLOOKUP(J152,'PADESCE Ccontractuelle'!$A$2:$M$175,6,0)</f>
        <v>CRA D'EBOLOWA</v>
      </c>
      <c r="D152" s="16" t="str">
        <f>+INDEX(Beneficiaires!$A$2:$A$500,MATCH(Prestations!E152,Beneficiaires!$B$2:$B$500,0))</f>
        <v>BEN140</v>
      </c>
      <c r="E152" s="16" t="str">
        <f>+VLOOKUP(J152,'PADESCE Ccontractuelle'!$A$2:$M$175,2,0)</f>
        <v>GIC DES FEMMES DYNAMIQUES DE BIYEYEM</v>
      </c>
      <c r="F152" s="16" t="str">
        <f>+INDEX(Formations!$A$2:$A$500,MATCH(Prestations!G152,Formations!$B$2:$B$500,0))</f>
        <v>FOR127</v>
      </c>
      <c r="G152" s="16" t="str">
        <f>+VLOOKUP(J152,'PADESCE Ccontractuelle'!$A$2:$M$175,3,0)</f>
        <v>Transformation du cacao en beurre de cacao</v>
      </c>
      <c r="H152" s="16" t="str">
        <f>+INDEX(Formations!$C$2:$C$500,MATCH(Prestations!G152,Formations!$B$2:$B$500,0))</f>
        <v>FORH127</v>
      </c>
      <c r="I152" s="16" t="str">
        <f>+INDEX(Formations!$D$2:$D$500,MATCH(Prestations!G152,Formations!$B$2:$B$500,0))</f>
        <v>Production et transformation du cacao (chocolaterie)</v>
      </c>
      <c r="J152" s="21">
        <v>151</v>
      </c>
      <c r="K152" s="19">
        <f>+VLOOKUP(J152,'PADESCE Ccontractuelle'!$A$2:$M$175,8,0)</f>
        <v>418956.61</v>
      </c>
      <c r="L152" s="19">
        <f>+VLOOKUP(J152,'PADESCE Ccontractuelle'!$A$2:$M$175,9,0)</f>
        <v>8379132.1999999993</v>
      </c>
      <c r="M152" s="19">
        <f>+VLOOKUP(J152,'PADESCE Ccontractuelle'!$A$2:$M$175,10,0)</f>
        <v>377060.94900000002</v>
      </c>
      <c r="N152" s="19">
        <f>+VLOOKUP(J152,'PADESCE Ccontractuelle'!$A$2:$M$175,11,0)</f>
        <v>7541218.9800000004</v>
      </c>
      <c r="O152" s="19">
        <f>+VLOOKUP(J152,'PADESCE Ccontractuelle'!$A$2:$M$175,13,0)</f>
        <v>3</v>
      </c>
      <c r="P152" s="19">
        <f>+VLOOKUP(J152,'PADESCE Ccontractuelle'!$A$2:$M$175,4,0)</f>
        <v>20</v>
      </c>
      <c r="Q152" s="19">
        <f>+IF(VLOOKUP(J152,'PADESCE Ccontractuelle'!$A$2:$M$175,5,0)=0,"NON DETERMINE",VLOOKUP(J152,'PADESCE Ccontractuelle'!$A$2:$M$175,5,0))</f>
        <v>20</v>
      </c>
      <c r="R152" s="19" t="str">
        <f>IF(OR(COUNTIF(Classes!$C$2:$C$1000, C152)="N", COUNTIF(Classes!$C$2:$C$1000, C152)=0), "Non démarré", IF(AND(COUNTIFS(Classes!$C$2:$C$1000, C152, Classes!$H$2:$H$1000, "&lt;&gt;T")=0, SUMIFS(Classes!$F$2:$F$1000, Classes!$C$2:$C$1000, C152, Classes!$D$2:$D$1000, E152)&gt;=P152), "Terminée", "En cours"))</f>
        <v>Non démarré</v>
      </c>
    </row>
    <row r="153" spans="1:18" ht="87" x14ac:dyDescent="0.35">
      <c r="A153" s="16" t="str">
        <f>IF(C153&lt;&gt;"","PRESTA"&amp;TEXT(COUNTA($C$2:C153),"000"),"")</f>
        <v>PRESTA152</v>
      </c>
      <c r="B153" s="16" t="e">
        <f>+INDEX(Prestataires!$A$2:$A$192,MATCH(C153,Prestataires!$B$2:$B$192,0))</f>
        <v>#N/A</v>
      </c>
      <c r="C153" s="16" t="str">
        <f>+VLOOKUP(J153,'PADESCE Ccontractuelle'!$A$2:$M$175,6,0)</f>
        <v>EXPERT FINANCE CONSULTING</v>
      </c>
      <c r="D153" s="16" t="str">
        <f>+INDEX(Beneficiaires!$A$2:$A$500,MATCH(Prestations!E153,Beneficiaires!$B$2:$B$500,0))</f>
        <v>BEN125</v>
      </c>
      <c r="E153" s="16" t="str">
        <f>+VLOOKUP(J153,'PADESCE Ccontractuelle'!$A$2:$M$175,2,0)</f>
        <v>NARRAL REOUBE WALEWAL</v>
      </c>
      <c r="F153" s="16" t="str">
        <f>+INDEX(Formations!$A$2:$A$500,MATCH(Prestations!G153,Formations!$B$2:$B$500,0))</f>
        <v>FOR107</v>
      </c>
      <c r="G153" s="16" t="str">
        <f>+VLOOKUP(J153,'PADESCE Ccontractuelle'!$A$2:$M$175,3,0)</f>
        <v>Transformation du lait</v>
      </c>
      <c r="H153" s="16" t="str">
        <f>+INDEX(Formations!$C$2:$C$500,MATCH(Prestations!G153,Formations!$B$2:$B$500,0))</f>
        <v>FORH107</v>
      </c>
      <c r="I153" s="16" t="str">
        <f>+INDEX(Formations!$D$2:$D$500,MATCH(Prestations!G153,Formations!$B$2:$B$500,0))</f>
        <v>Production et transformation du lait et produits laitiers</v>
      </c>
      <c r="J153" s="21">
        <v>152</v>
      </c>
      <c r="K153" s="19">
        <f>+VLOOKUP(J153,'PADESCE Ccontractuelle'!$A$2:$M$175,8,0)</f>
        <v>426620</v>
      </c>
      <c r="L153" s="19">
        <f>+VLOOKUP(J153,'PADESCE Ccontractuelle'!$A$2:$M$175,9,0)</f>
        <v>5119440</v>
      </c>
      <c r="M153" s="19">
        <f>+VLOOKUP(J153,'PADESCE Ccontractuelle'!$A$2:$M$175,10,0)</f>
        <v>383958</v>
      </c>
      <c r="N153" s="19">
        <f>+VLOOKUP(J153,'PADESCE Ccontractuelle'!$A$2:$M$175,11,0)</f>
        <v>4607496</v>
      </c>
      <c r="O153" s="19">
        <f>+VLOOKUP(J153,'PADESCE Ccontractuelle'!$A$2:$M$175,13,0)</f>
        <v>3</v>
      </c>
      <c r="P153" s="19">
        <f>+VLOOKUP(J153,'PADESCE Ccontractuelle'!$A$2:$M$175,4,0)</f>
        <v>12</v>
      </c>
      <c r="Q153" s="19">
        <f>+IF(VLOOKUP(J153,'PADESCE Ccontractuelle'!$A$2:$M$175,5,0)=0,"NON DETERMINE",VLOOKUP(J153,'PADESCE Ccontractuelle'!$A$2:$M$175,5,0))</f>
        <v>10</v>
      </c>
      <c r="R153" s="19" t="str">
        <f>IF(OR(COUNTIF(Classes!$C$2:$C$1000, C153)="N", COUNTIF(Classes!$C$2:$C$1000, C153)=0), "Non démarré", IF(AND(COUNTIFS(Classes!$C$2:$C$1000, C153, Classes!$H$2:$H$1000, "&lt;&gt;T")=0, SUMIFS(Classes!$F$2:$F$1000, Classes!$C$2:$C$1000, C153, Classes!$D$2:$D$1000, E153)&gt;=P153), "Terminée", "En cours"))</f>
        <v>Non démarré</v>
      </c>
    </row>
    <row r="154" spans="1:18" ht="58" x14ac:dyDescent="0.35">
      <c r="A154" s="16" t="str">
        <f>IF(C154&lt;&gt;"","PRESTA"&amp;TEXT(COUNTA($C$2:C154),"000"),"")</f>
        <v>PRESTA153</v>
      </c>
      <c r="B154" s="16" t="str">
        <f>+INDEX(Prestataires!$A$2:$A$192,MATCH(C154,Prestataires!$B$2:$B$192,0))</f>
        <v>PREST054</v>
      </c>
      <c r="C154" s="16" t="str">
        <f>+VLOOKUP(J154,'PADESCE Ccontractuelle'!$A$2:$M$175,6,0)</f>
        <v>CFR DE BOUAM</v>
      </c>
      <c r="D154" s="16" t="str">
        <f>+INDEX(Beneficiaires!$A$2:$A$500,MATCH(Prestations!E154,Beneficiaires!$B$2:$B$500,0))</f>
        <v>BEN095</v>
      </c>
      <c r="E154" s="16" t="str">
        <f>+VLOOKUP(J154,'PADESCE Ccontractuelle'!$A$2:$M$175,2,0)</f>
        <v>GIC BEKOBONG D'ANDOM</v>
      </c>
      <c r="F154" s="16" t="str">
        <f>+INDEX(Formations!$A$2:$A$500,MATCH(Prestations!G154,Formations!$B$2:$B$500,0))</f>
        <v>FOR077</v>
      </c>
      <c r="G154" s="16" t="str">
        <f>+VLOOKUP(J154,'PADESCE Ccontractuelle'!$A$2:$M$175,3,0)</f>
        <v>Transformation du manioc en farine panifiable</v>
      </c>
      <c r="H154" s="16" t="str">
        <f>+INDEX(Formations!$C$2:$C$500,MATCH(Prestations!G154,Formations!$B$2:$B$500,0))</f>
        <v>FORH077</v>
      </c>
      <c r="I154" s="16" t="str">
        <f>+INDEX(Formations!$D$2:$D$500,MATCH(Prestations!G154,Formations!$B$2:$B$500,0))</f>
        <v>Transformation et valorisation du manioc</v>
      </c>
      <c r="J154" s="21">
        <v>153</v>
      </c>
      <c r="K154" s="19">
        <f>+VLOOKUP(J154,'PADESCE Ccontractuelle'!$A$2:$M$175,8,0)</f>
        <v>321590.14</v>
      </c>
      <c r="L154" s="19">
        <f>+VLOOKUP(J154,'PADESCE Ccontractuelle'!$A$2:$M$175,9,0)</f>
        <v>5145442.2399999993</v>
      </c>
      <c r="M154" s="19">
        <f>+VLOOKUP(J154,'PADESCE Ccontractuelle'!$A$2:$M$175,10,0)</f>
        <v>289431.12599999999</v>
      </c>
      <c r="N154" s="19">
        <f>+VLOOKUP(J154,'PADESCE Ccontractuelle'!$A$2:$M$175,11,0)</f>
        <v>4630898.0159999998</v>
      </c>
      <c r="O154" s="19">
        <f>+VLOOKUP(J154,'PADESCE Ccontractuelle'!$A$2:$M$175,13,0)</f>
        <v>3</v>
      </c>
      <c r="P154" s="19">
        <f>+VLOOKUP(J154,'PADESCE Ccontractuelle'!$A$2:$M$175,4,0)</f>
        <v>16</v>
      </c>
      <c r="Q154" s="19">
        <f>+IF(VLOOKUP(J154,'PADESCE Ccontractuelle'!$A$2:$M$175,5,0)=0,"NON DETERMINE",VLOOKUP(J154,'PADESCE Ccontractuelle'!$A$2:$M$175,5,0))</f>
        <v>6</v>
      </c>
      <c r="R154" s="19" t="str">
        <f>IF(OR(COUNTIF(Classes!$C$2:$C$1000, C154)="N", COUNTIF(Classes!$C$2:$C$1000, C154)=0), "Non démarré", IF(AND(COUNTIFS(Classes!$C$2:$C$1000, C154, Classes!$H$2:$H$1000, "&lt;&gt;T")=0, SUMIFS(Classes!$F$2:$F$1000, Classes!$C$2:$C$1000, C154, Classes!$D$2:$D$1000, E154)&gt;=P154), "Terminée", "En cours"))</f>
        <v>Non démarré</v>
      </c>
    </row>
    <row r="155" spans="1:18" ht="58" x14ac:dyDescent="0.35">
      <c r="A155" s="16" t="str">
        <f>IF(C155&lt;&gt;"","PRESTA"&amp;TEXT(COUNTA($C$2:C155),"000"),"")</f>
        <v>PRESTA154</v>
      </c>
      <c r="B155" s="16" t="str">
        <f>+INDEX(Prestataires!$A$2:$A$192,MATCH(C155,Prestataires!$B$2:$B$192,0))</f>
        <v>PREST012</v>
      </c>
      <c r="C155" s="16" t="str">
        <f>+VLOOKUP(J155,'PADESCE Ccontractuelle'!$A$2:$M$175,6,0)</f>
        <v>PROFALCAM</v>
      </c>
      <c r="D155" s="16" t="str">
        <f>+INDEX(Beneficiaires!$A$2:$A$500,MATCH(Prestations!E155,Beneficiaires!$B$2:$B$500,0))</f>
        <v>BEN035</v>
      </c>
      <c r="E155" s="16" t="str">
        <f>+VLOOKUP(J155,'PADESCE Ccontractuelle'!$A$2:$M$175,2,0)</f>
        <v>SCOOP - CA LE MEMENTO DE L'AGRICULTURE DU CAMEROUN</v>
      </c>
      <c r="F155" s="16" t="str">
        <f>+INDEX(Formations!$A$2:$A$500,MATCH(Prestations!G155,Formations!$B$2:$B$500,0))</f>
        <v>FOR104</v>
      </c>
      <c r="G155" s="16" t="str">
        <f>+VLOOKUP(J155,'PADESCE Ccontractuelle'!$A$2:$M$175,3,0)</f>
        <v>Transformation du manioc et plantain en farine panifiable</v>
      </c>
      <c r="H155" s="16" t="str">
        <f>+INDEX(Formations!$C$2:$C$500,MATCH(Prestations!G155,Formations!$B$2:$B$500,0))</f>
        <v>FORH104</v>
      </c>
      <c r="I155" s="16" t="str">
        <f>+INDEX(Formations!$D$2:$D$500,MATCH(Prestations!G155,Formations!$B$2:$B$500,0))</f>
        <v>Transformation et valorisation du manioc</v>
      </c>
      <c r="J155" s="21">
        <v>154</v>
      </c>
      <c r="K155" s="19">
        <f>+VLOOKUP(J155,'PADESCE Ccontractuelle'!$A$2:$M$175,8,0)</f>
        <v>392600</v>
      </c>
      <c r="L155" s="19">
        <f>+VLOOKUP(J155,'PADESCE Ccontractuelle'!$A$2:$M$175,9,0)</f>
        <v>7852000</v>
      </c>
      <c r="M155" s="19">
        <f>+VLOOKUP(J155,'PADESCE Ccontractuelle'!$A$2:$M$175,10,0)</f>
        <v>353340</v>
      </c>
      <c r="N155" s="19">
        <f>+VLOOKUP(J155,'PADESCE Ccontractuelle'!$A$2:$M$175,11,0)</f>
        <v>7066800</v>
      </c>
      <c r="O155" s="19">
        <f>+VLOOKUP(J155,'PADESCE Ccontractuelle'!$A$2:$M$175,13,0)</f>
        <v>3</v>
      </c>
      <c r="P155" s="19">
        <f>+VLOOKUP(J155,'PADESCE Ccontractuelle'!$A$2:$M$175,4,0)</f>
        <v>20</v>
      </c>
      <c r="Q155" s="19">
        <f>+IF(VLOOKUP(J155,'PADESCE Ccontractuelle'!$A$2:$M$175,5,0)=0,"NON DETERMINE",VLOOKUP(J155,'PADESCE Ccontractuelle'!$A$2:$M$175,5,0))</f>
        <v>8</v>
      </c>
      <c r="R155" s="19" t="str">
        <f>IF(OR(COUNTIF(Classes!$C$2:$C$1000, C155)="N", COUNTIF(Classes!$C$2:$C$1000, C155)=0), "Non démarré", IF(AND(COUNTIFS(Classes!$C$2:$C$1000, C155, Classes!$H$2:$H$1000, "&lt;&gt;T")=0, SUMIFS(Classes!$F$2:$F$1000, Classes!$C$2:$C$1000, C155, Classes!$D$2:$D$1000, E155)&gt;=P155), "Terminée", "En cours"))</f>
        <v>Non démarré</v>
      </c>
    </row>
    <row r="156" spans="1:18" ht="58" x14ac:dyDescent="0.35">
      <c r="A156" s="16" t="str">
        <f>IF(C156&lt;&gt;"","PRESTA"&amp;TEXT(COUNTA($C$2:C156),"000"),"")</f>
        <v>PRESTA155</v>
      </c>
      <c r="B156" s="16" t="e">
        <f>+INDEX(Prestataires!$A$2:$A$192,MATCH(C156,Prestataires!$B$2:$B$192,0))</f>
        <v>#N/A</v>
      </c>
      <c r="C156" s="16" t="str">
        <f>+VLOOKUP(J156,'PADESCE Ccontractuelle'!$A$2:$M$175,6,0)</f>
        <v>ASSOCIATION GERME CAMEROUN</v>
      </c>
      <c r="D156" s="16" t="str">
        <f>+INDEX(Beneficiaires!$A$2:$A$500,MATCH(Prestations!E156,Beneficiaires!$B$2:$B$500,0))</f>
        <v>BEN124</v>
      </c>
      <c r="E156" s="16" t="str">
        <f>+VLOOKUP(J156,'PADESCE Ccontractuelle'!$A$2:$M$175,2,0)</f>
        <v>COOP-CA PORAL</v>
      </c>
      <c r="F156" s="16" t="str">
        <f>+INDEX(Formations!$A$2:$A$500,MATCH(Prestations!G156,Formations!$B$2:$B$500,0))</f>
        <v>FOR105</v>
      </c>
      <c r="G156" s="16" t="str">
        <f>+VLOOKUP(J156,'PADESCE Ccontractuelle'!$A$2:$M$175,3,0)</f>
        <v>Transformation du riz PADDY en farine de riz</v>
      </c>
      <c r="H156" s="16" t="str">
        <f>+INDEX(Formations!$C$2:$C$500,MATCH(Prestations!G156,Formations!$B$2:$B$500,0))</f>
        <v>FORH105</v>
      </c>
      <c r="I156" s="16" t="str">
        <f>+INDEX(Formations!$D$2:$D$500,MATCH(Prestations!G156,Formations!$B$2:$B$500,0))</f>
        <v>Production et transformation du riz</v>
      </c>
      <c r="J156" s="21">
        <v>155</v>
      </c>
      <c r="K156" s="19">
        <f>+VLOOKUP(J156,'PADESCE Ccontractuelle'!$A$2:$M$175,8,0)</f>
        <v>426620</v>
      </c>
      <c r="L156" s="19">
        <f>+VLOOKUP(J156,'PADESCE Ccontractuelle'!$A$2:$M$175,9,0)</f>
        <v>9385640</v>
      </c>
      <c r="M156" s="19">
        <f>+VLOOKUP(J156,'PADESCE Ccontractuelle'!$A$2:$M$175,10,0)</f>
        <v>383958</v>
      </c>
      <c r="N156" s="19">
        <f>+VLOOKUP(J156,'PADESCE Ccontractuelle'!$A$2:$M$175,11,0)</f>
        <v>8447076</v>
      </c>
      <c r="O156" s="19">
        <f>+VLOOKUP(J156,'PADESCE Ccontractuelle'!$A$2:$M$175,13,0)</f>
        <v>3</v>
      </c>
      <c r="P156" s="19">
        <f>+VLOOKUP(J156,'PADESCE Ccontractuelle'!$A$2:$M$175,4,0)</f>
        <v>22</v>
      </c>
      <c r="Q156" s="19">
        <f>+IF(VLOOKUP(J156,'PADESCE Ccontractuelle'!$A$2:$M$175,5,0)=0,"NON DETERMINE",VLOOKUP(J156,'PADESCE Ccontractuelle'!$A$2:$M$175,5,0))</f>
        <v>5</v>
      </c>
      <c r="R156" s="19" t="str">
        <f>IF(OR(COUNTIF(Classes!$C$2:$C$1000, C156)="N", COUNTIF(Classes!$C$2:$C$1000, C156)=0), "Non démarré", IF(AND(COUNTIFS(Classes!$C$2:$C$1000, C156, Classes!$H$2:$H$1000, "&lt;&gt;T")=0, SUMIFS(Classes!$F$2:$F$1000, Classes!$C$2:$C$1000, C156, Classes!$D$2:$D$1000, E156)&gt;=P156), "Terminée", "En cours"))</f>
        <v>Non démarré</v>
      </c>
    </row>
    <row r="157" spans="1:18" ht="58" x14ac:dyDescent="0.35">
      <c r="A157" s="16" t="str">
        <f>IF(C157&lt;&gt;"","PRESTA"&amp;TEXT(COUNTA($C$2:C157),"000"),"")</f>
        <v>PRESTA156</v>
      </c>
      <c r="B157" s="16" t="str">
        <f>+INDEX(Prestataires!$A$2:$A$192,MATCH(C157,Prestataires!$B$2:$B$192,0))</f>
        <v>PREST054</v>
      </c>
      <c r="C157" s="16" t="str">
        <f>+VLOOKUP(J157,'PADESCE Ccontractuelle'!$A$2:$M$175,6,0)</f>
        <v>CFR DE BOUAM</v>
      </c>
      <c r="D157" s="16" t="str">
        <f>+INDEX(Beneficiaires!$A$2:$A$500,MATCH(Prestations!E157,Beneficiaires!$B$2:$B$500,0))</f>
        <v>BEN097</v>
      </c>
      <c r="E157" s="16" t="str">
        <f>+VLOOKUP(J157,'PADESCE Ccontractuelle'!$A$2:$M$175,2,0)</f>
        <v>GIC EDING ETOUDI</v>
      </c>
      <c r="F157" s="16" t="str">
        <f>+INDEX(Formations!$A$2:$A$500,MATCH(Prestations!G157,Formations!$B$2:$B$500,0))</f>
        <v>FOR078</v>
      </c>
      <c r="G157" s="16" t="str">
        <f>+VLOOKUP(J157,'PADESCE Ccontractuelle'!$A$2:$M$175,3,0)</f>
        <v>Transformation et commercialisation des produits agricoles</v>
      </c>
      <c r="H157" s="16" t="str">
        <f>+INDEX(Formations!$C$2:$C$500,MATCH(Prestations!G157,Formations!$B$2:$B$500,0))</f>
        <v>FORH078</v>
      </c>
      <c r="I157" s="16" t="str">
        <f>+INDEX(Formations!$D$2:$D$500,MATCH(Prestations!G157,Formations!$B$2:$B$500,0))</f>
        <v>Entrepreneuriat et production agricole</v>
      </c>
      <c r="J157" s="21">
        <v>156</v>
      </c>
      <c r="K157" s="19">
        <f>+VLOOKUP(J157,'PADESCE Ccontractuelle'!$A$2:$M$175,8,0)</f>
        <v>329878</v>
      </c>
      <c r="L157" s="19">
        <f>+VLOOKUP(J157,'PADESCE Ccontractuelle'!$A$2:$M$175,9,0)</f>
        <v>3298780</v>
      </c>
      <c r="M157" s="19">
        <f>+VLOOKUP(J157,'PADESCE Ccontractuelle'!$A$2:$M$175,10,0)</f>
        <v>296890.2</v>
      </c>
      <c r="N157" s="19">
        <f>+VLOOKUP(J157,'PADESCE Ccontractuelle'!$A$2:$M$175,11,0)</f>
        <v>2968902</v>
      </c>
      <c r="O157" s="19">
        <f>+VLOOKUP(J157,'PADESCE Ccontractuelle'!$A$2:$M$175,13,0)</f>
        <v>3</v>
      </c>
      <c r="P157" s="19">
        <f>+VLOOKUP(J157,'PADESCE Ccontractuelle'!$A$2:$M$175,4,0)</f>
        <v>10</v>
      </c>
      <c r="Q157" s="19">
        <f>+IF(VLOOKUP(J157,'PADESCE Ccontractuelle'!$A$2:$M$175,5,0)=0,"NON DETERMINE",VLOOKUP(J157,'PADESCE Ccontractuelle'!$A$2:$M$175,5,0))</f>
        <v>5</v>
      </c>
      <c r="R157" s="19" t="str">
        <f>IF(OR(COUNTIF(Classes!$C$2:$C$1000, C157)="N", COUNTIF(Classes!$C$2:$C$1000, C157)=0), "Non démarré", IF(AND(COUNTIFS(Classes!$C$2:$C$1000, C157, Classes!$H$2:$H$1000, "&lt;&gt;T")=0, SUMIFS(Classes!$F$2:$F$1000, Classes!$C$2:$C$1000, C157, Classes!$D$2:$D$1000, E157)&gt;=P157), "Terminée", "En cours"))</f>
        <v>Non démarré</v>
      </c>
    </row>
    <row r="158" spans="1:18" ht="87" x14ac:dyDescent="0.35">
      <c r="A158" s="16" t="str">
        <f>IF(C158&lt;&gt;"","PRESTA"&amp;TEXT(COUNTA($C$2:C158),"000"),"")</f>
        <v>PRESTA157</v>
      </c>
      <c r="B158" s="16" t="str">
        <f>+INDEX(Prestataires!$A$2:$A$192,MATCH(C158,Prestataires!$B$2:$B$192,0))</f>
        <v>PREST074</v>
      </c>
      <c r="C158" s="16" t="str">
        <f>+VLOOKUP(J158,'PADESCE Ccontractuelle'!$A$2:$M$175,6,0)</f>
        <v>UPECA</v>
      </c>
      <c r="D158" s="16" t="str">
        <f>+INDEX(Beneficiaires!$A$2:$A$500,MATCH(Prestations!E158,Beneficiaires!$B$2:$B$500,0))</f>
        <v>BEN143</v>
      </c>
      <c r="E158" s="16" t="str">
        <f>+VLOOKUP(J158,'PADESCE Ccontractuelle'!$A$2:$M$175,2,0)</f>
        <v>MASONE IKATA FARMERS COOPERATIVE "MAICAFCOOP"</v>
      </c>
      <c r="F158" s="16" t="str">
        <f>+INDEX(Formations!$A$2:$A$500,MATCH(Prestations!G158,Formations!$B$2:$B$500,0))</f>
        <v>FOR130</v>
      </c>
      <c r="G158" s="16" t="str">
        <f>+VLOOKUP(J158,'PADESCE Ccontractuelle'!$A$2:$M$175,3,0)</f>
        <v>Transformation of cacao beans produced by farmers into chocolate</v>
      </c>
      <c r="H158" s="16" t="str">
        <f>+INDEX(Formations!$C$2:$C$500,MATCH(Prestations!G158,Formations!$B$2:$B$500,0))</f>
        <v>FORH130</v>
      </c>
      <c r="I158" s="16" t="str">
        <f>+INDEX(Formations!$D$2:$D$500,MATCH(Prestations!G158,Formations!$B$2:$B$500,0))</f>
        <v>Production et transformation du cacao (chocolaterie)</v>
      </c>
      <c r="J158" s="21">
        <v>157</v>
      </c>
      <c r="K158" s="19">
        <f>+VLOOKUP(J158,'PADESCE Ccontractuelle'!$A$2:$M$175,8,0)</f>
        <v>395080</v>
      </c>
      <c r="L158" s="19">
        <f>+VLOOKUP(J158,'PADESCE Ccontractuelle'!$A$2:$M$175,9,0)</f>
        <v>13827800</v>
      </c>
      <c r="M158" s="19">
        <f>+VLOOKUP(J158,'PADESCE Ccontractuelle'!$A$2:$M$175,10,0)</f>
        <v>355572</v>
      </c>
      <c r="N158" s="19">
        <f>+VLOOKUP(J158,'PADESCE Ccontractuelle'!$A$2:$M$175,11,0)</f>
        <v>12445020</v>
      </c>
      <c r="O158" s="19">
        <f>+VLOOKUP(J158,'PADESCE Ccontractuelle'!$A$2:$M$175,13,0)</f>
        <v>3</v>
      </c>
      <c r="P158" s="19">
        <f>+VLOOKUP(J158,'PADESCE Ccontractuelle'!$A$2:$M$175,4,0)</f>
        <v>35</v>
      </c>
      <c r="Q158" s="19">
        <f>+IF(VLOOKUP(J158,'PADESCE Ccontractuelle'!$A$2:$M$175,5,0)=0,"NON DETERMINE",VLOOKUP(J158,'PADESCE Ccontractuelle'!$A$2:$M$175,5,0))</f>
        <v>15</v>
      </c>
      <c r="R158" s="19" t="str">
        <f>IF(OR(COUNTIF(Classes!$C$2:$C$1000, C158)="N", COUNTIF(Classes!$C$2:$C$1000, C158)=0), "Non démarré", IF(AND(COUNTIFS(Classes!$C$2:$C$1000, C158, Classes!$H$2:$H$1000, "&lt;&gt;T")=0, SUMIFS(Classes!$F$2:$F$1000, Classes!$C$2:$C$1000, C158, Classes!$D$2:$D$1000, E158)&gt;=P158), "Terminée", "En cours"))</f>
        <v>Non démarré</v>
      </c>
    </row>
    <row r="159" spans="1:18" ht="58" x14ac:dyDescent="0.35">
      <c r="A159" s="16" t="str">
        <f>IF(C159&lt;&gt;"","PRESTA"&amp;TEXT(COUNTA($C$2:C159),"000"),"")</f>
        <v>PRESTA158</v>
      </c>
      <c r="B159" s="16" t="str">
        <f>+INDEX(Prestataires!$A$2:$A$192,MATCH(C159,Prestataires!$B$2:$B$192,0))</f>
        <v>PREST074</v>
      </c>
      <c r="C159" s="16" t="str">
        <f>+VLOOKUP(J159,'PADESCE Ccontractuelle'!$A$2:$M$175,6,0)</f>
        <v>UPECA</v>
      </c>
      <c r="D159" s="16" t="str">
        <f>+INDEX(Beneficiaires!$A$2:$A$500,MATCH(Prestations!E159,Beneficiaires!$B$2:$B$500,0))</f>
        <v>BEN146</v>
      </c>
      <c r="E159" s="16" t="str">
        <f>+VLOOKUP(J159,'PADESCE Ccontractuelle'!$A$2:$M$175,2,0)</f>
        <v>MUNYENGE FARMERS COOPERATIVE SOCIETY</v>
      </c>
      <c r="F159" s="16" t="str">
        <f>+INDEX(Formations!$A$2:$A$500,MATCH(Prestations!G159,Formations!$B$2:$B$500,0))</f>
        <v>FOR133</v>
      </c>
      <c r="G159" s="16" t="str">
        <f>+VLOOKUP(J159,'PADESCE Ccontractuelle'!$A$2:$M$175,3,0)</f>
        <v>Transformation of cassava to cassava flour</v>
      </c>
      <c r="H159" s="16" t="str">
        <f>+INDEX(Formations!$C$2:$C$500,MATCH(Prestations!G159,Formations!$B$2:$B$500,0))</f>
        <v>FORH133</v>
      </c>
      <c r="I159" s="16" t="str">
        <f>+INDEX(Formations!$D$2:$D$500,MATCH(Prestations!G159,Formations!$B$2:$B$500,0))</f>
        <v>Transformation et valorisation du manioc</v>
      </c>
      <c r="J159" s="21">
        <v>158</v>
      </c>
      <c r="K159" s="19">
        <f>+VLOOKUP(J159,'PADESCE Ccontractuelle'!$A$2:$M$175,8,0)</f>
        <v>426620</v>
      </c>
      <c r="L159" s="19">
        <f>+VLOOKUP(J159,'PADESCE Ccontractuelle'!$A$2:$M$175,9,0)</f>
        <v>51194400</v>
      </c>
      <c r="M159" s="19">
        <f>+VLOOKUP(J159,'PADESCE Ccontractuelle'!$A$2:$M$175,10,0)</f>
        <v>383958</v>
      </c>
      <c r="N159" s="19">
        <f>+VLOOKUP(J159,'PADESCE Ccontractuelle'!$A$2:$M$175,11,0)</f>
        <v>46074960</v>
      </c>
      <c r="O159" s="19">
        <f>+VLOOKUP(J159,'PADESCE Ccontractuelle'!$A$2:$M$175,13,0)</f>
        <v>3</v>
      </c>
      <c r="P159" s="19">
        <f>+VLOOKUP(J159,'PADESCE Ccontractuelle'!$A$2:$M$175,4,0)</f>
        <v>120</v>
      </c>
      <c r="Q159" s="19">
        <f>+IF(VLOOKUP(J159,'PADESCE Ccontractuelle'!$A$2:$M$175,5,0)=0,"NON DETERMINE",VLOOKUP(J159,'PADESCE Ccontractuelle'!$A$2:$M$175,5,0))</f>
        <v>65</v>
      </c>
      <c r="R159" s="19" t="str">
        <f>IF(OR(COUNTIF(Classes!$C$2:$C$1000, C159)="N", COUNTIF(Classes!$C$2:$C$1000, C159)=0), "Non démarré", IF(AND(COUNTIFS(Classes!$C$2:$C$1000, C159, Classes!$H$2:$H$1000, "&lt;&gt;T")=0, SUMIFS(Classes!$F$2:$F$1000, Classes!$C$2:$C$1000, C159, Classes!$D$2:$D$1000, E159)&gt;=P159), "Terminée", "En cours"))</f>
        <v>Non démarré</v>
      </c>
    </row>
    <row r="160" spans="1:18" ht="58" x14ac:dyDescent="0.35">
      <c r="A160" s="16" t="str">
        <f>IF(C160&lt;&gt;"","PRESTA"&amp;TEXT(COUNTA($C$2:C160),"000"),"")</f>
        <v>PRESTA159</v>
      </c>
      <c r="B160" s="16" t="str">
        <f>+INDEX(Prestataires!$A$2:$A$192,MATCH(C160,Prestataires!$B$2:$B$192,0))</f>
        <v>PREST074</v>
      </c>
      <c r="C160" s="16" t="str">
        <f>+VLOOKUP(J160,'PADESCE Ccontractuelle'!$A$2:$M$175,6,0)</f>
        <v>UPECA</v>
      </c>
      <c r="D160" s="16" t="str">
        <f>+INDEX(Beneficiaires!$A$2:$A$500,MATCH(Prestations!E160,Beneficiaires!$B$2:$B$500,0))</f>
        <v>BEN148</v>
      </c>
      <c r="E160" s="16" t="str">
        <f>+VLOOKUP(J160,'PADESCE Ccontractuelle'!$A$2:$M$175,2,0)</f>
        <v>ALPHA SELF RELIANCE AGRICULTURAL COOPERATIVE SOCIETY (ASRACOOP-BOD)</v>
      </c>
      <c r="F160" s="16" t="str">
        <f>+INDEX(Formations!$A$2:$A$500,MATCH(Prestations!G160,Formations!$B$2:$B$500,0))</f>
        <v>FOR133</v>
      </c>
      <c r="G160" s="16" t="str">
        <f>+VLOOKUP(J160,'PADESCE Ccontractuelle'!$A$2:$M$175,3,0)</f>
        <v>Transformation of cassava to cassava flour</v>
      </c>
      <c r="H160" s="16" t="str">
        <f>+INDEX(Formations!$C$2:$C$500,MATCH(Prestations!G160,Formations!$B$2:$B$500,0))</f>
        <v>FORH133</v>
      </c>
      <c r="I160" s="16" t="str">
        <f>+INDEX(Formations!$D$2:$D$500,MATCH(Prestations!G160,Formations!$B$2:$B$500,0))</f>
        <v>Transformation et valorisation du manioc</v>
      </c>
      <c r="J160" s="21">
        <v>159</v>
      </c>
      <c r="K160" s="19">
        <f>+VLOOKUP(J160,'PADESCE Ccontractuelle'!$A$2:$M$175,8,0)</f>
        <v>426620</v>
      </c>
      <c r="L160" s="19">
        <f>+VLOOKUP(J160,'PADESCE Ccontractuelle'!$A$2:$M$175,9,0)</f>
        <v>21331000</v>
      </c>
      <c r="M160" s="19">
        <f>+VLOOKUP(J160,'PADESCE Ccontractuelle'!$A$2:$M$175,10,0)</f>
        <v>383958</v>
      </c>
      <c r="N160" s="19">
        <f>+VLOOKUP(J160,'PADESCE Ccontractuelle'!$A$2:$M$175,11,0)</f>
        <v>19197900</v>
      </c>
      <c r="O160" s="19">
        <f>+VLOOKUP(J160,'PADESCE Ccontractuelle'!$A$2:$M$175,13,0)</f>
        <v>3</v>
      </c>
      <c r="P160" s="19">
        <f>+VLOOKUP(J160,'PADESCE Ccontractuelle'!$A$2:$M$175,4,0)</f>
        <v>50</v>
      </c>
      <c r="Q160" s="19">
        <f>+IF(VLOOKUP(J160,'PADESCE Ccontractuelle'!$A$2:$M$175,5,0)=0,"NON DETERMINE",VLOOKUP(J160,'PADESCE Ccontractuelle'!$A$2:$M$175,5,0))</f>
        <v>8</v>
      </c>
      <c r="R160" s="19" t="str">
        <f>IF(OR(COUNTIF(Classes!$C$2:$C$1000, C160)="N", COUNTIF(Classes!$C$2:$C$1000, C160)=0), "Non démarré", IF(AND(COUNTIFS(Classes!$C$2:$C$1000, C160, Classes!$H$2:$H$1000, "&lt;&gt;T")=0, SUMIFS(Classes!$F$2:$F$1000, Classes!$C$2:$C$1000, C160, Classes!$D$2:$D$1000, E160)&gt;=P160), "Terminée", "En cours"))</f>
        <v>Non démarré</v>
      </c>
    </row>
    <row r="161" spans="1:18" ht="58" x14ac:dyDescent="0.35">
      <c r="A161" s="16" t="str">
        <f>IF(C161&lt;&gt;"","PRESTA"&amp;TEXT(COUNTA($C$2:C161),"000"),"")</f>
        <v>PRESTA160</v>
      </c>
      <c r="B161" s="16" t="str">
        <f>+INDEX(Prestataires!$A$2:$A$192,MATCH(C161,Prestataires!$B$2:$B$192,0))</f>
        <v>PREST074</v>
      </c>
      <c r="C161" s="16" t="str">
        <f>+VLOOKUP(J161,'PADESCE Ccontractuelle'!$A$2:$M$175,6,0)</f>
        <v>UPECA</v>
      </c>
      <c r="D161" s="16" t="str">
        <f>+INDEX(Beneficiaires!$A$2:$A$500,MATCH(Prestations!E161,Beneficiaires!$B$2:$B$500,0))</f>
        <v>BEN151</v>
      </c>
      <c r="E161" s="16" t="str">
        <f>+VLOOKUP(J161,'PADESCE Ccontractuelle'!$A$2:$M$175,2,0)</f>
        <v>EDEN YOUNG FARMERS (EYF)</v>
      </c>
      <c r="F161" s="16" t="str">
        <f>+INDEX(Formations!$A$2:$A$500,MATCH(Prestations!G161,Formations!$B$2:$B$500,0))</f>
        <v>FOR133</v>
      </c>
      <c r="G161" s="16" t="str">
        <f>+VLOOKUP(J161,'PADESCE Ccontractuelle'!$A$2:$M$175,3,0)</f>
        <v>Transformation of cassava to cassava flour</v>
      </c>
      <c r="H161" s="16" t="str">
        <f>+INDEX(Formations!$C$2:$C$500,MATCH(Prestations!G161,Formations!$B$2:$B$500,0))</f>
        <v>FORH133</v>
      </c>
      <c r="I161" s="16" t="str">
        <f>+INDEX(Formations!$D$2:$D$500,MATCH(Prestations!G161,Formations!$B$2:$B$500,0))</f>
        <v>Transformation et valorisation du manioc</v>
      </c>
      <c r="J161" s="21">
        <v>160</v>
      </c>
      <c r="K161" s="19">
        <f>+VLOOKUP(J161,'PADESCE Ccontractuelle'!$A$2:$M$175,8,0)</f>
        <v>426620</v>
      </c>
      <c r="L161" s="19">
        <f>+VLOOKUP(J161,'PADESCE Ccontractuelle'!$A$2:$M$175,9,0)</f>
        <v>9812260</v>
      </c>
      <c r="M161" s="19">
        <f>+VLOOKUP(J161,'PADESCE Ccontractuelle'!$A$2:$M$175,10,0)</f>
        <v>383958</v>
      </c>
      <c r="N161" s="19">
        <f>+VLOOKUP(J161,'PADESCE Ccontractuelle'!$A$2:$M$175,11,0)</f>
        <v>8831034</v>
      </c>
      <c r="O161" s="19">
        <f>+VLOOKUP(J161,'PADESCE Ccontractuelle'!$A$2:$M$175,13,0)</f>
        <v>3</v>
      </c>
      <c r="P161" s="19">
        <f>+VLOOKUP(J161,'PADESCE Ccontractuelle'!$A$2:$M$175,4,0)</f>
        <v>23</v>
      </c>
      <c r="Q161" s="19">
        <f>+IF(VLOOKUP(J161,'PADESCE Ccontractuelle'!$A$2:$M$175,5,0)=0,"NON DETERMINE",VLOOKUP(J161,'PADESCE Ccontractuelle'!$A$2:$M$175,5,0))</f>
        <v>19</v>
      </c>
      <c r="R161" s="19" t="str">
        <f>IF(OR(COUNTIF(Classes!$C$2:$C$1000, C161)="N", COUNTIF(Classes!$C$2:$C$1000, C161)=0), "Non démarré", IF(AND(COUNTIFS(Classes!$C$2:$C$1000, C161, Classes!$H$2:$H$1000, "&lt;&gt;T")=0, SUMIFS(Classes!$F$2:$F$1000, Classes!$C$2:$C$1000, C161, Classes!$D$2:$D$1000, E161)&gt;=P161), "Terminée", "En cours"))</f>
        <v>Non démarré</v>
      </c>
    </row>
    <row r="162" spans="1:18" ht="72.5" x14ac:dyDescent="0.35">
      <c r="A162" s="16" t="str">
        <f>IF(C162&lt;&gt;"","PRESTA"&amp;TEXT(COUNTA($C$2:C162),"000"),"")</f>
        <v>PRESTA161</v>
      </c>
      <c r="B162" s="16" t="str">
        <f>+INDEX(Prestataires!$A$2:$A$192,MATCH(C162,Prestataires!$B$2:$B$192,0))</f>
        <v>PREST074</v>
      </c>
      <c r="C162" s="16" t="str">
        <f>+VLOOKUP(J162,'PADESCE Ccontractuelle'!$A$2:$M$175,6,0)</f>
        <v>UPECA</v>
      </c>
      <c r="D162" s="16" t="str">
        <f>+INDEX(Beneficiaires!$A$2:$A$500,MATCH(Prestations!E162,Beneficiaires!$B$2:$B$500,0))</f>
        <v>BEN155</v>
      </c>
      <c r="E162" s="16" t="str">
        <f>+VLOOKUP(J162,'PADESCE Ccontractuelle'!$A$2:$M$175,2,0)</f>
        <v>PALMOIL PRODUCERS SIMPLIFIED COOPERATIVE SOCIETY</v>
      </c>
      <c r="F162" s="16" t="str">
        <f>+INDEX(Formations!$A$2:$A$500,MATCH(Prestations!G162,Formations!$B$2:$B$500,0))</f>
        <v>FOR142</v>
      </c>
      <c r="G162" s="16" t="str">
        <f>+VLOOKUP(J162,'PADESCE Ccontractuelle'!$A$2:$M$175,3,0)</f>
        <v>Transformation of palm oil fruits to palm kernel oil</v>
      </c>
      <c r="H162" s="16" t="str">
        <f>+INDEX(Formations!$C$2:$C$500,MATCH(Prestations!G162,Formations!$B$2:$B$500,0))</f>
        <v>FORH142</v>
      </c>
      <c r="I162" s="16" t="str">
        <f>+INDEX(Formations!$D$2:$D$500,MATCH(Prestations!G162,Formations!$B$2:$B$500,0))</f>
        <v>Production d’huile de palme et huile de palmiste</v>
      </c>
      <c r="J162" s="21">
        <v>161</v>
      </c>
      <c r="K162" s="19">
        <f>+VLOOKUP(J162,'PADESCE Ccontractuelle'!$A$2:$M$175,8,0)</f>
        <v>426620</v>
      </c>
      <c r="L162" s="19">
        <f>+VLOOKUP(J162,'PADESCE Ccontractuelle'!$A$2:$M$175,9,0)</f>
        <v>12798600</v>
      </c>
      <c r="M162" s="19">
        <f>+VLOOKUP(J162,'PADESCE Ccontractuelle'!$A$2:$M$175,10,0)</f>
        <v>383958</v>
      </c>
      <c r="N162" s="19">
        <f>+VLOOKUP(J162,'PADESCE Ccontractuelle'!$A$2:$M$175,11,0)</f>
        <v>11518740</v>
      </c>
      <c r="O162" s="19">
        <f>+VLOOKUP(J162,'PADESCE Ccontractuelle'!$A$2:$M$175,13,0)</f>
        <v>3</v>
      </c>
      <c r="P162" s="19">
        <f>+VLOOKUP(J162,'PADESCE Ccontractuelle'!$A$2:$M$175,4,0)</f>
        <v>30</v>
      </c>
      <c r="Q162" s="19">
        <f>+IF(VLOOKUP(J162,'PADESCE Ccontractuelle'!$A$2:$M$175,5,0)=0,"NON DETERMINE",VLOOKUP(J162,'PADESCE Ccontractuelle'!$A$2:$M$175,5,0))</f>
        <v>20</v>
      </c>
      <c r="R162" s="19" t="str">
        <f>IF(OR(COUNTIF(Classes!$C$2:$C$1000, C162)="N", COUNTIF(Classes!$C$2:$C$1000, C162)=0), "Non démarré", IF(AND(COUNTIFS(Classes!$C$2:$C$1000, C162, Classes!$H$2:$H$1000, "&lt;&gt;T")=0, SUMIFS(Classes!$F$2:$F$1000, Classes!$C$2:$C$1000, C162, Classes!$D$2:$D$1000, E162)&gt;=P162), "Terminée", "En cours"))</f>
        <v>Non démarré</v>
      </c>
    </row>
    <row r="163" spans="1:18" ht="58" x14ac:dyDescent="0.35">
      <c r="A163" s="16" t="str">
        <f>IF(C163&lt;&gt;"","PRESTA"&amp;TEXT(COUNTA($C$2:C163),"000"),"")</f>
        <v>PRESTA162</v>
      </c>
      <c r="B163" s="16" t="str">
        <f>+INDEX(Prestataires!$A$2:$A$192,MATCH(C163,Prestataires!$B$2:$B$192,0))</f>
        <v>PREST074</v>
      </c>
      <c r="C163" s="16" t="str">
        <f>+VLOOKUP(J163,'PADESCE Ccontractuelle'!$A$2:$M$175,6,0)</f>
        <v>UPECA</v>
      </c>
      <c r="D163" s="16" t="str">
        <f>+INDEX(Beneficiaires!$A$2:$A$500,MATCH(Prestations!E163,Beneficiaires!$B$2:$B$500,0))</f>
        <v>BEN149</v>
      </c>
      <c r="E163" s="16" t="str">
        <f>+VLOOKUP(J163,'PADESCE Ccontractuelle'!$A$2:$M$175,2,0)</f>
        <v>BAH-ESECK COMMON INITIATIVE GROUP (BCIG)</v>
      </c>
      <c r="F163" s="16" t="str">
        <f>+INDEX(Formations!$A$2:$A$500,MATCH(Prestations!G163,Formations!$B$2:$B$500,0))</f>
        <v>FOR136</v>
      </c>
      <c r="G163" s="16" t="str">
        <f>+VLOOKUP(J163,'PADESCE Ccontractuelle'!$A$2:$M$175,3,0)</f>
        <v>Transformation of tree fruits to fruits juices</v>
      </c>
      <c r="H163" s="16" t="str">
        <f>+INDEX(Formations!$C$2:$C$500,MATCH(Prestations!G163,Formations!$B$2:$B$500,0))</f>
        <v>FORH136</v>
      </c>
      <c r="I163" s="16" t="str">
        <f>+INDEX(Formations!$D$2:$D$500,MATCH(Prestations!G163,Formations!$B$2:$B$500,0))</f>
        <v>Transformation of tree fruits to fruits juices</v>
      </c>
      <c r="J163" s="21">
        <v>162</v>
      </c>
      <c r="K163" s="19">
        <f>+VLOOKUP(J163,'PADESCE Ccontractuelle'!$A$2:$M$175,8,0)</f>
        <v>426620</v>
      </c>
      <c r="L163" s="19">
        <f>+VLOOKUP(J163,'PADESCE Ccontractuelle'!$A$2:$M$175,9,0)</f>
        <v>12798600</v>
      </c>
      <c r="M163" s="19">
        <f>+VLOOKUP(J163,'PADESCE Ccontractuelle'!$A$2:$M$175,10,0)</f>
        <v>383958</v>
      </c>
      <c r="N163" s="19">
        <f>+VLOOKUP(J163,'PADESCE Ccontractuelle'!$A$2:$M$175,11,0)</f>
        <v>11518740</v>
      </c>
      <c r="O163" s="19">
        <f>+VLOOKUP(J163,'PADESCE Ccontractuelle'!$A$2:$M$175,13,0)</f>
        <v>3</v>
      </c>
      <c r="P163" s="19">
        <f>+VLOOKUP(J163,'PADESCE Ccontractuelle'!$A$2:$M$175,4,0)</f>
        <v>30</v>
      </c>
      <c r="Q163" s="19">
        <f>+IF(VLOOKUP(J163,'PADESCE Ccontractuelle'!$A$2:$M$175,5,0)=0,"NON DETERMINE",VLOOKUP(J163,'PADESCE Ccontractuelle'!$A$2:$M$175,5,0))</f>
        <v>12</v>
      </c>
      <c r="R163" s="19" t="str">
        <f>IF(OR(COUNTIF(Classes!$C$2:$C$1000, C163)="N", COUNTIF(Classes!$C$2:$C$1000, C163)=0), "Non démarré", IF(AND(COUNTIFS(Classes!$C$2:$C$1000, C163, Classes!$H$2:$H$1000, "&lt;&gt;T")=0, SUMIFS(Classes!$F$2:$F$1000, Classes!$C$2:$C$1000, C163, Classes!$D$2:$D$1000, E163)&gt;=P163), "Terminée", "En cours"))</f>
        <v>Non démarré</v>
      </c>
    </row>
    <row r="164" spans="1:18" ht="43.5" x14ac:dyDescent="0.35">
      <c r="A164" s="16" t="str">
        <f>IF(C164&lt;&gt;"","PRESTA"&amp;TEXT(COUNTA($C$2:C164),"000"),"")</f>
        <v>PRESTA163</v>
      </c>
      <c r="B164" s="16" t="str">
        <f>+INDEX(Prestataires!$A$2:$A$192,MATCH(C164,Prestataires!$B$2:$B$192,0))</f>
        <v>PREST021</v>
      </c>
      <c r="C164" s="16" t="str">
        <f>+VLOOKUP(J164,'PADESCE Ccontractuelle'!$A$2:$M$175,6,0)</f>
        <v>CODEMAC</v>
      </c>
      <c r="D164" s="16" t="str">
        <f>+INDEX(Beneficiaires!$A$2:$A$500,MATCH(Prestations!E164,Beneficiaires!$B$2:$B$500,0))</f>
        <v>BEN046</v>
      </c>
      <c r="E164" s="16" t="str">
        <f>+VLOOKUP(J164,'PADESCE Ccontractuelle'!$A$2:$M$175,2,0)</f>
        <v>AFRICA VENTIAD CORP LTD</v>
      </c>
      <c r="F164" s="16" t="str">
        <f>+INDEX(Formations!$A$2:$A$500,MATCH(Prestations!G164,Formations!$B$2:$B$500,0))</f>
        <v>FOR009</v>
      </c>
      <c r="G164" s="16" t="str">
        <f>+VLOOKUP(J164,'PADESCE Ccontractuelle'!$A$2:$M$175,3,0)</f>
        <v>Veille informationnelle</v>
      </c>
      <c r="H164" s="16" t="str">
        <f>+INDEX(Formations!$C$2:$C$500,MATCH(Prestations!G164,Formations!$B$2:$B$500,0))</f>
        <v>FORH009</v>
      </c>
      <c r="I164" s="16" t="str">
        <f>+INDEX(Formations!$D$2:$D$500,MATCH(Prestations!G164,Formations!$B$2:$B$500,0))</f>
        <v>Veille informationnelle</v>
      </c>
      <c r="J164" s="21">
        <v>163</v>
      </c>
      <c r="K164" s="19">
        <f>+VLOOKUP(J164,'PADESCE Ccontractuelle'!$A$2:$M$175,8,0)</f>
        <v>400000</v>
      </c>
      <c r="L164" s="19">
        <f>+VLOOKUP(J164,'PADESCE Ccontractuelle'!$A$2:$M$175,9,0)</f>
        <v>3600000</v>
      </c>
      <c r="M164" s="19">
        <f>+VLOOKUP(J164,'PADESCE Ccontractuelle'!$A$2:$M$175,10,0)</f>
        <v>280000</v>
      </c>
      <c r="N164" s="19">
        <f>+VLOOKUP(J164,'PADESCE Ccontractuelle'!$A$2:$M$175,11,0)</f>
        <v>2520000</v>
      </c>
      <c r="O164" s="19">
        <f>+VLOOKUP(J164,'PADESCE Ccontractuelle'!$A$2:$M$175,13,0)</f>
        <v>2</v>
      </c>
      <c r="P164" s="19">
        <f>+VLOOKUP(J164,'PADESCE Ccontractuelle'!$A$2:$M$175,4,0)</f>
        <v>9</v>
      </c>
      <c r="Q164" s="19" t="str">
        <f>+IF(VLOOKUP(J164,'PADESCE Ccontractuelle'!$A$2:$M$175,5,0)=0,"NON DETERMINE",VLOOKUP(J164,'PADESCE Ccontractuelle'!$A$2:$M$175,5,0))</f>
        <v>NON DETERMINE</v>
      </c>
      <c r="R164" s="19" t="str">
        <f>IF(OR(COUNTIF(Classes!$C$2:$C$1000, C164)="N", COUNTIF(Classes!$C$2:$C$1000, C164)=0), "Non démarré", IF(AND(COUNTIFS(Classes!$C$2:$C$1000, C164, Classes!$H$2:$H$1000, "&lt;&gt;T")=0, SUMIFS(Classes!$F$2:$F$1000, Classes!$C$2:$C$1000, C164, Classes!$D$2:$D$1000, E164)&gt;=P164), "Terminée", "En cours"))</f>
        <v>Non démarré</v>
      </c>
    </row>
    <row r="165" spans="1:18" ht="58" x14ac:dyDescent="0.35">
      <c r="A165" s="16" t="str">
        <f>IF(C165&lt;&gt;"","PRESTA"&amp;TEXT(COUNTA($C$2:C165),"000"),"")</f>
        <v>PRESTA164</v>
      </c>
      <c r="B165" s="16" t="str">
        <f>+INDEX(Prestataires!$A$2:$A$192,MATCH(C165,Prestataires!$B$2:$B$192,0))</f>
        <v>PREST020</v>
      </c>
      <c r="C165" s="16" t="str">
        <f>+VLOOKUP(J165,'PADESCE Ccontractuelle'!$A$2:$M$175,6,0)</f>
        <v>Fobang Institute of Technology (FINISTECH)</v>
      </c>
      <c r="D165" s="16" t="str">
        <f>+INDEX(Beneficiaires!$A$2:$A$500,MATCH(Prestations!E165,Beneficiaires!$B$2:$B$500,0))</f>
        <v>BEN045</v>
      </c>
      <c r="E165" s="16" t="str">
        <f>+VLOOKUP(J165,'PADESCE Ccontractuelle'!$A$2:$M$175,2,0)</f>
        <v>URANUS TECHNOLOGIES AND TRADING</v>
      </c>
      <c r="F165" s="16" t="str">
        <f>+INDEX(Formations!$A$2:$A$500,MATCH(Prestations!G165,Formations!$B$2:$B$500,0))</f>
        <v>FOR008</v>
      </c>
      <c r="G165" s="16" t="str">
        <f>+VLOOKUP(J165,'PADESCE Ccontractuelle'!$A$2:$M$175,3,0)</f>
        <v>Water prospection and geophysical studies;</v>
      </c>
      <c r="H165" s="16" t="str">
        <f>+INDEX(Formations!$C$2:$C$500,MATCH(Prestations!G165,Formations!$B$2:$B$500,0))</f>
        <v>FORH008</v>
      </c>
      <c r="I165" s="16" t="str">
        <f>+INDEX(Formations!$D$2:$D$500,MATCH(Prestations!G165,Formations!$B$2:$B$500,0))</f>
        <v>Forages et études hydrogéologiques</v>
      </c>
      <c r="J165" s="21">
        <v>164</v>
      </c>
      <c r="K165" s="19">
        <f>+VLOOKUP(J165,'PADESCE Ccontractuelle'!$A$2:$M$175,8,0)</f>
        <v>630000</v>
      </c>
      <c r="L165" s="19">
        <f>+VLOOKUP(J165,'PADESCE Ccontractuelle'!$A$2:$M$175,9,0)</f>
        <v>50400000</v>
      </c>
      <c r="M165" s="19">
        <f>+VLOOKUP(J165,'PADESCE Ccontractuelle'!$A$2:$M$175,10,0)</f>
        <v>441000</v>
      </c>
      <c r="N165" s="19">
        <f>+VLOOKUP(J165,'PADESCE Ccontractuelle'!$A$2:$M$175,11,0)</f>
        <v>35280000</v>
      </c>
      <c r="O165" s="19">
        <f>+VLOOKUP(J165,'PADESCE Ccontractuelle'!$A$2:$M$175,13,0)</f>
        <v>2</v>
      </c>
      <c r="P165" s="19">
        <f>+VLOOKUP(J165,'PADESCE Ccontractuelle'!$A$2:$M$175,4,0)</f>
        <v>80</v>
      </c>
      <c r="Q165" s="19" t="str">
        <f>+IF(VLOOKUP(J165,'PADESCE Ccontractuelle'!$A$2:$M$175,5,0)=0,"NON DETERMINE",VLOOKUP(J165,'PADESCE Ccontractuelle'!$A$2:$M$175,5,0))</f>
        <v>NON DETERMINE</v>
      </c>
      <c r="R165" s="19" t="str">
        <f>IF(OR(COUNTIF(Classes!$C$2:$C$1000, C165)="N", COUNTIF(Classes!$C$2:$C$1000, C165)=0), "Non démarré", IF(AND(COUNTIFS(Classes!$C$2:$C$1000, C165, Classes!$H$2:$H$1000, "&lt;&gt;T")=0, SUMIFS(Classes!$F$2:$F$1000, Classes!$C$2:$C$1000, C165, Classes!$D$2:$D$1000, E165)&gt;=P165), "Terminée", "En cours"))</f>
        <v>Non démarré</v>
      </c>
    </row>
    <row r="166" spans="1:18" ht="43.5" x14ac:dyDescent="0.35">
      <c r="A166" s="16" t="str">
        <f>IF(C166&lt;&gt;"","PRESTA"&amp;TEXT(COUNTA($C$2:C166),"000"),"")</f>
        <v>PRESTA165</v>
      </c>
      <c r="B166" s="16" t="str">
        <f>+INDEX(Prestataires!$A$2:$A$192,MATCH(C166,Prestataires!$B$2:$B$192,0))</f>
        <v>PREST054</v>
      </c>
      <c r="C166" s="16" t="str">
        <f>+VLOOKUP(J166,'PADESCE Ccontractuelle'!$A$2:$M$175,6,0)</f>
        <v>CFR DE BOUAM</v>
      </c>
      <c r="D166" s="16" t="str">
        <f>+INDEX(Beneficiaires!$A$2:$A$500,MATCH(Prestations!E166,Beneficiaires!$B$2:$B$500,0))</f>
        <v>BEN159</v>
      </c>
      <c r="E166" s="16" t="str">
        <f>+VLOOKUP(J166,'PADESCE Ccontractuelle'!$A$2:$M$175,2,0)</f>
        <v>GIC / AEKEDIA DES AGRICULTEURS ET ELEVEURS DE TIGAZA</v>
      </c>
      <c r="F166" s="16" t="e">
        <f>+INDEX(Formations!$A$2:$A$500,MATCH(Prestations!G166,Formations!$B$2:$B$500,0))</f>
        <v>#N/A</v>
      </c>
      <c r="G166" s="16">
        <f>+VLOOKUP(J166,'PADESCE Ccontractuelle'!$A$2:$M$175,3,0)</f>
        <v>0</v>
      </c>
      <c r="H166" s="16" t="e">
        <f>+INDEX(Formations!$C$2:$C$500,MATCH(Prestations!G166,Formations!$B$2:$B$500,0))</f>
        <v>#N/A</v>
      </c>
      <c r="I166" s="16" t="e">
        <f>+INDEX(Formations!$D$2:$D$500,MATCH(Prestations!G166,Formations!$B$2:$B$500,0))</f>
        <v>#N/A</v>
      </c>
      <c r="J166" s="21">
        <v>165</v>
      </c>
      <c r="K166" s="19">
        <f>+VLOOKUP(J166,'PADESCE Ccontractuelle'!$A$2:$M$175,8,0)</f>
        <v>317533.93</v>
      </c>
      <c r="L166" s="19">
        <f>+VLOOKUP(J166,'PADESCE Ccontractuelle'!$A$2:$M$175,9,0)</f>
        <v>2222737.5099999998</v>
      </c>
      <c r="M166" s="19">
        <f>+VLOOKUP(J166,'PADESCE Ccontractuelle'!$A$2:$M$175,10,0)</f>
        <v>285780.53700000001</v>
      </c>
      <c r="N166" s="19">
        <f>+VLOOKUP(J166,'PADESCE Ccontractuelle'!$A$2:$M$175,11,0)</f>
        <v>2000463.7590000001</v>
      </c>
      <c r="O166" s="19">
        <f>+VLOOKUP(J166,'PADESCE Ccontractuelle'!$A$2:$M$175,13,0)</f>
        <v>3</v>
      </c>
      <c r="P166" s="19">
        <f>+VLOOKUP(J166,'PADESCE Ccontractuelle'!$A$2:$M$175,4,0)</f>
        <v>7</v>
      </c>
      <c r="Q166" s="19">
        <f>+IF(VLOOKUP(J166,'PADESCE Ccontractuelle'!$A$2:$M$175,5,0)=0,"NON DETERMINE",VLOOKUP(J166,'PADESCE Ccontractuelle'!$A$2:$M$175,5,0))</f>
        <v>1</v>
      </c>
      <c r="R166" s="19" t="str">
        <f>IF(OR(COUNTIF(Classes!$C$2:$C$1000, C166)="N", COUNTIF(Classes!$C$2:$C$1000, C166)=0), "Non démarré", IF(AND(COUNTIFS(Classes!$C$2:$C$1000, C166, Classes!$H$2:$H$1000, "&lt;&gt;T")=0, SUMIFS(Classes!$F$2:$F$1000, Classes!$C$2:$C$1000, C166, Classes!$D$2:$D$1000, E166)&gt;=P166), "Terminée", "En cours"))</f>
        <v>Non démarré</v>
      </c>
    </row>
    <row r="167" spans="1:18" ht="29" x14ac:dyDescent="0.35">
      <c r="A167" s="16" t="str">
        <f>IF(C167&lt;&gt;"","PRESTA"&amp;TEXT(COUNTA($C$2:C167),"000"),"")</f>
        <v>PRESTA166</v>
      </c>
      <c r="B167" s="16" t="str">
        <f>+INDEX(Prestataires!$A$2:$A$192,MATCH(C167,Prestataires!$B$2:$B$192,0))</f>
        <v>PREST023</v>
      </c>
      <c r="C167" s="16" t="str">
        <f>+VLOOKUP(J167,'PADESCE Ccontractuelle'!$A$2:$M$175,6,0)</f>
        <v>Cente de Formation et d'Education aux Métiers (CFEM)</v>
      </c>
      <c r="D167" s="16" t="e">
        <f>+INDEX(Beneficiaires!$A$2:$A$500,MATCH(Prestations!E167,Beneficiaires!$B$2:$B$500,0))</f>
        <v>#N/A</v>
      </c>
      <c r="E167" s="16" t="str">
        <f>+VLOOKUP(J167,'PADESCE Ccontractuelle'!$A$2:$M$175,2,0)</f>
        <v>SCOOP-CA CROPSEC</v>
      </c>
      <c r="F167" s="16" t="e">
        <f>+INDEX(Formations!$A$2:$A$500,MATCH(Prestations!G167,Formations!$B$2:$B$500,0))</f>
        <v>#N/A</v>
      </c>
      <c r="G167" s="16">
        <f>+VLOOKUP(J167,'PADESCE Ccontractuelle'!$A$2:$M$175,3,0)</f>
        <v>0</v>
      </c>
      <c r="H167" s="16" t="e">
        <f>+INDEX(Formations!$C$2:$C$500,MATCH(Prestations!G167,Formations!$B$2:$B$500,0))</f>
        <v>#N/A</v>
      </c>
      <c r="I167" s="16" t="e">
        <f>+INDEX(Formations!$D$2:$D$500,MATCH(Prestations!G167,Formations!$B$2:$B$500,0))</f>
        <v>#N/A</v>
      </c>
      <c r="J167" s="21">
        <v>166</v>
      </c>
      <c r="K167" s="19">
        <f>+VLOOKUP(J167,'PADESCE Ccontractuelle'!$A$2:$M$175,8,0)</f>
        <v>395080</v>
      </c>
      <c r="L167" s="19">
        <f>+VLOOKUP(J167,'PADESCE Ccontractuelle'!$A$2:$M$175,9,0)</f>
        <v>39508000</v>
      </c>
      <c r="M167" s="19">
        <f>+VLOOKUP(J167,'PADESCE Ccontractuelle'!$A$2:$M$175,10,0)</f>
        <v>355572</v>
      </c>
      <c r="N167" s="19">
        <f>+VLOOKUP(J167,'PADESCE Ccontractuelle'!$A$2:$M$175,11,0)</f>
        <v>35557200</v>
      </c>
      <c r="O167" s="19">
        <f>+VLOOKUP(J167,'PADESCE Ccontractuelle'!$A$2:$M$175,13,0)</f>
        <v>3</v>
      </c>
      <c r="P167" s="19">
        <f>+VLOOKUP(J167,'PADESCE Ccontractuelle'!$A$2:$M$175,4,0)</f>
        <v>100</v>
      </c>
      <c r="Q167" s="19">
        <f>+IF(VLOOKUP(J167,'PADESCE Ccontractuelle'!$A$2:$M$175,5,0)=0,"NON DETERMINE",VLOOKUP(J167,'PADESCE Ccontractuelle'!$A$2:$M$175,5,0))</f>
        <v>25</v>
      </c>
      <c r="R167" s="19" t="str">
        <f>IF(OR(COUNTIF(Classes!$C$2:$C$1000, C167)="N", COUNTIF(Classes!$C$2:$C$1000, C167)=0), "Non démarré", IF(AND(COUNTIFS(Classes!$C$2:$C$1000, C167, Classes!$H$2:$H$1000, "&lt;&gt;T")=0, SUMIFS(Classes!$F$2:$F$1000, Classes!$C$2:$C$1000, C167, Classes!$D$2:$D$1000, E167)&gt;=P167), "Terminée", "En cours"))</f>
        <v>Non démarré</v>
      </c>
    </row>
    <row r="168" spans="1:18" ht="43.5" x14ac:dyDescent="0.35">
      <c r="A168" s="16" t="str">
        <f>IF(C168&lt;&gt;"","PRESTA"&amp;TEXT(COUNTA($C$2:C168),"000"),"")</f>
        <v>PRESTA167</v>
      </c>
      <c r="B168" s="16" t="str">
        <f>+INDEX(Prestataires!$A$2:$A$192,MATCH(C168,Prestataires!$B$2:$B$192,0))</f>
        <v>PREST056</v>
      </c>
      <c r="C168" s="16" t="str">
        <f>+VLOOKUP(J168,'PADESCE Ccontractuelle'!$A$2:$M$175,6,0)</f>
        <v>ETS ABSAL</v>
      </c>
      <c r="D168" s="16" t="e">
        <f>+INDEX(Beneficiaires!$A$2:$A$500,MATCH(Prestations!E168,Beneficiaires!$B$2:$B$500,0))</f>
        <v>#N/A</v>
      </c>
      <c r="E168" s="16" t="str">
        <f>+VLOOKUP(J168,'PADESCE Ccontractuelle'!$A$2:$M$175,2,0)</f>
        <v>SCOOPS AGRELE DES AGRO ELEVEURS DU DIAMARE</v>
      </c>
      <c r="F168" s="16" t="e">
        <f>+INDEX(Formations!$A$2:$A$500,MATCH(Prestations!G168,Formations!$B$2:$B$500,0))</f>
        <v>#N/A</v>
      </c>
      <c r="G168" s="16">
        <f>+VLOOKUP(J168,'PADESCE Ccontractuelle'!$A$2:$M$175,3,0)</f>
        <v>0</v>
      </c>
      <c r="H168" s="16" t="e">
        <f>+INDEX(Formations!$C$2:$C$500,MATCH(Prestations!G168,Formations!$B$2:$B$500,0))</f>
        <v>#N/A</v>
      </c>
      <c r="I168" s="16" t="e">
        <f>+INDEX(Formations!$D$2:$D$500,MATCH(Prestations!G168,Formations!$B$2:$B$500,0))</f>
        <v>#N/A</v>
      </c>
      <c r="J168" s="21">
        <v>167</v>
      </c>
      <c r="K168" s="19">
        <f>+VLOOKUP(J168,'PADESCE Ccontractuelle'!$A$2:$M$175,8,0)</f>
        <v>395080</v>
      </c>
      <c r="L168" s="19">
        <f>+VLOOKUP(J168,'PADESCE Ccontractuelle'!$A$2:$M$175,9,0)</f>
        <v>4740960</v>
      </c>
      <c r="M168" s="19">
        <f>+VLOOKUP(J168,'PADESCE Ccontractuelle'!$A$2:$M$175,10,0)</f>
        <v>355572</v>
      </c>
      <c r="N168" s="19">
        <f>+VLOOKUP(J168,'PADESCE Ccontractuelle'!$A$2:$M$175,11,0)</f>
        <v>4266864</v>
      </c>
      <c r="O168" s="19">
        <f>+VLOOKUP(J168,'PADESCE Ccontractuelle'!$A$2:$M$175,13,0)</f>
        <v>3</v>
      </c>
      <c r="P168" s="19">
        <f>+VLOOKUP(J168,'PADESCE Ccontractuelle'!$A$2:$M$175,4,0)</f>
        <v>12</v>
      </c>
      <c r="Q168" s="19">
        <f>+IF(VLOOKUP(J168,'PADESCE Ccontractuelle'!$A$2:$M$175,5,0)=0,"NON DETERMINE",VLOOKUP(J168,'PADESCE Ccontractuelle'!$A$2:$M$175,5,0))</f>
        <v>5</v>
      </c>
      <c r="R168" s="19" t="str">
        <f>IF(OR(COUNTIF(Classes!$C$2:$C$1000, C168)="N", COUNTIF(Classes!$C$2:$C$1000, C168)=0), "Non démarré", IF(AND(COUNTIFS(Classes!$C$2:$C$1000, C168, Classes!$H$2:$H$1000, "&lt;&gt;T")=0, SUMIFS(Classes!$F$2:$F$1000, Classes!$C$2:$C$1000, C168, Classes!$D$2:$D$1000, E168)&gt;=P168), "Terminée", "En cours"))</f>
        <v>Non démarré</v>
      </c>
    </row>
    <row r="169" spans="1:18" ht="72.5" x14ac:dyDescent="0.35">
      <c r="A169" s="16" t="str">
        <f>IF(C169&lt;&gt;"","PRESTA"&amp;TEXT(COUNTA($C$2:C169),"000"),"")</f>
        <v>PRESTA168</v>
      </c>
      <c r="B169" s="16" t="str">
        <f>+INDEX(Prestataires!$A$2:$A$192,MATCH(C169,Prestataires!$B$2:$B$192,0))</f>
        <v>PREST011</v>
      </c>
      <c r="C169" s="16" t="str">
        <f>+VLOOKUP(J169,'PADESCE Ccontractuelle'!$A$2:$M$175,6,0)</f>
        <v>PADIUM EXPRESS SERVICES</v>
      </c>
      <c r="D169" s="16" t="str">
        <f>+INDEX(Beneficiaires!$A$2:$A$500,MATCH(Prestations!E169,Beneficiaires!$B$2:$B$500,0))</f>
        <v>BEN030</v>
      </c>
      <c r="E169" s="16" t="str">
        <f>+VLOOKUP(J169,'PADESCE Ccontractuelle'!$A$2:$M$175,2,0)</f>
        <v>SOCIETE COOPERATIVE SIMPLIFIEE LES FERMIERS D'AFRIQUE POUR L'EMBOUCHE BOVINE DE DJARENGOL</v>
      </c>
      <c r="F169" s="16" t="e">
        <f>+INDEX(Formations!$A$2:$A$500,MATCH(Prestations!G169,Formations!$B$2:$B$500,0))</f>
        <v>#N/A</v>
      </c>
      <c r="G169" s="16">
        <f>+VLOOKUP(J169,'PADESCE Ccontractuelle'!$A$2:$M$175,3,0)</f>
        <v>0</v>
      </c>
      <c r="H169" s="16" t="e">
        <f>+INDEX(Formations!$C$2:$C$500,MATCH(Prestations!G169,Formations!$B$2:$B$500,0))</f>
        <v>#N/A</v>
      </c>
      <c r="I169" s="16" t="e">
        <f>+INDEX(Formations!$D$2:$D$500,MATCH(Prestations!G169,Formations!$B$2:$B$500,0))</f>
        <v>#N/A</v>
      </c>
      <c r="J169" s="21">
        <v>168</v>
      </c>
      <c r="K169" s="19">
        <f>+VLOOKUP(J169,'PADESCE Ccontractuelle'!$A$2:$M$175,8,0)</f>
        <v>395080</v>
      </c>
      <c r="L169" s="19">
        <f>+VLOOKUP(J169,'PADESCE Ccontractuelle'!$A$2:$M$175,9,0)</f>
        <v>11852400</v>
      </c>
      <c r="M169" s="19">
        <f>+VLOOKUP(J169,'PADESCE Ccontractuelle'!$A$2:$M$175,10,0)</f>
        <v>355572</v>
      </c>
      <c r="N169" s="19">
        <f>+VLOOKUP(J169,'PADESCE Ccontractuelle'!$A$2:$M$175,11,0)</f>
        <v>10667160</v>
      </c>
      <c r="O169" s="19">
        <f>+VLOOKUP(J169,'PADESCE Ccontractuelle'!$A$2:$M$175,13,0)</f>
        <v>3</v>
      </c>
      <c r="P169" s="19">
        <f>+VLOOKUP(J169,'PADESCE Ccontractuelle'!$A$2:$M$175,4,0)</f>
        <v>30</v>
      </c>
      <c r="Q169" s="19">
        <f>+IF(VLOOKUP(J169,'PADESCE Ccontractuelle'!$A$2:$M$175,5,0)=0,"NON DETERMINE",VLOOKUP(J169,'PADESCE Ccontractuelle'!$A$2:$M$175,5,0))</f>
        <v>10</v>
      </c>
      <c r="R169" s="19" t="str">
        <f>IF(OR(COUNTIF(Classes!$C$2:$C$1000, C169)="N", COUNTIF(Classes!$C$2:$C$1000, C169)=0), "Non démarré", IF(AND(COUNTIFS(Classes!$C$2:$C$1000, C169, Classes!$H$2:$H$1000, "&lt;&gt;T")=0, SUMIFS(Classes!$F$2:$F$1000, Classes!$C$2:$C$1000, C169, Classes!$D$2:$D$1000, E169)&gt;=P169), "Terminée", "En cours"))</f>
        <v>Non démarré</v>
      </c>
    </row>
    <row r="170" spans="1:18" ht="72.5" x14ac:dyDescent="0.35">
      <c r="A170" s="16" t="str">
        <f>IF(C170&lt;&gt;"","PRESTA"&amp;TEXT(COUNTA($C$2:C170),"000"),"")</f>
        <v>PRESTA169</v>
      </c>
      <c r="B170" s="16" t="str">
        <f>+INDEX(Prestataires!$A$2:$A$192,MATCH(C170,Prestataires!$B$2:$B$192,0))</f>
        <v>PREST011</v>
      </c>
      <c r="C170" s="16" t="str">
        <f>+VLOOKUP(J170,'PADESCE Ccontractuelle'!$A$2:$M$175,6,0)</f>
        <v>PADIUM EXPRESS SERVICES</v>
      </c>
      <c r="D170" s="16" t="str">
        <f>+INDEX(Beneficiaires!$A$2:$A$500,MATCH(Prestations!E170,Beneficiaires!$B$2:$B$500,0))</f>
        <v>BEN028</v>
      </c>
      <c r="E170" s="16" t="str">
        <f>+VLOOKUP(J170,'PADESCE Ccontractuelle'!$A$2:$M$175,2,0)</f>
        <v>CENTRE D'APPUI POUR LE DEVELOPPEMENT LOCAL ET COMMUNAUTAIRE (CADELCO)</v>
      </c>
      <c r="F170" s="16" t="e">
        <f>+INDEX(Formations!$A$2:$A$500,MATCH(Prestations!G170,Formations!$B$2:$B$500,0))</f>
        <v>#N/A</v>
      </c>
      <c r="G170" s="16">
        <f>+VLOOKUP(J170,'PADESCE Ccontractuelle'!$A$2:$M$175,3,0)</f>
        <v>0</v>
      </c>
      <c r="H170" s="16" t="e">
        <f>+INDEX(Formations!$C$2:$C$500,MATCH(Prestations!G170,Formations!$B$2:$B$500,0))</f>
        <v>#N/A</v>
      </c>
      <c r="I170" s="16" t="e">
        <f>+INDEX(Formations!$D$2:$D$500,MATCH(Prestations!G170,Formations!$B$2:$B$500,0))</f>
        <v>#N/A</v>
      </c>
      <c r="J170" s="21">
        <v>169</v>
      </c>
      <c r="K170" s="19">
        <f>+VLOOKUP(J170,'PADESCE Ccontractuelle'!$A$2:$M$175,8,0)</f>
        <v>194066.45</v>
      </c>
      <c r="L170" s="19">
        <f>+VLOOKUP(J170,'PADESCE Ccontractuelle'!$A$2:$M$175,9,0)</f>
        <v>1552531.6</v>
      </c>
      <c r="M170" s="19">
        <f>+VLOOKUP(J170,'PADESCE Ccontractuelle'!$A$2:$M$175,10,0)</f>
        <v>174659.80499999999</v>
      </c>
      <c r="N170" s="19">
        <f>+VLOOKUP(J170,'PADESCE Ccontractuelle'!$A$2:$M$175,11,0)</f>
        <v>1397278.44</v>
      </c>
      <c r="O170" s="19">
        <f>+VLOOKUP(J170,'PADESCE Ccontractuelle'!$A$2:$M$175,13,0)</f>
        <v>3</v>
      </c>
      <c r="P170" s="19">
        <f>+VLOOKUP(J170,'PADESCE Ccontractuelle'!$A$2:$M$175,4,0)</f>
        <v>8</v>
      </c>
      <c r="Q170" s="19">
        <f>+IF(VLOOKUP(J170,'PADESCE Ccontractuelle'!$A$2:$M$175,5,0)=0,"NON DETERMINE",VLOOKUP(J170,'PADESCE Ccontractuelle'!$A$2:$M$175,5,0))</f>
        <v>4</v>
      </c>
      <c r="R170" s="19" t="str">
        <f>IF(OR(COUNTIF(Classes!$C$2:$C$1000, C170)="N", COUNTIF(Classes!$C$2:$C$1000, C170)=0), "Non démarré", IF(AND(COUNTIFS(Classes!$C$2:$C$1000, C170, Classes!$H$2:$H$1000, "&lt;&gt;T")=0, SUMIFS(Classes!$F$2:$F$1000, Classes!$C$2:$C$1000, C170, Classes!$D$2:$D$1000, E170)&gt;=P170), "Terminée", "En cours"))</f>
        <v>Non démarré</v>
      </c>
    </row>
    <row r="171" spans="1:18" ht="29" x14ac:dyDescent="0.35">
      <c r="A171" s="16" t="str">
        <f>IF(C171&lt;&gt;"","PRESTA"&amp;TEXT(COUNTA($C$2:C171),"000"),"")</f>
        <v>PRESTA170</v>
      </c>
      <c r="B171" s="16" t="str">
        <f>+INDEX(Prestataires!$A$2:$A$192,MATCH(C171,Prestataires!$B$2:$B$192,0))</f>
        <v>PREST059</v>
      </c>
      <c r="C171" s="16" t="str">
        <f>+VLOOKUP(J171,'PADESCE Ccontractuelle'!$A$2:$M$175,6,0)</f>
        <v>GIC DES FEMMES TRANSFORMATRICES DES PRODUITS ALIMENTAIRES (GIC FETPA-SAWA)</v>
      </c>
      <c r="D171" s="16" t="e">
        <f>+INDEX(Beneficiaires!$A$2:$A$500,MATCH(Prestations!E171,Beneficiaires!$B$2:$B$500,0))</f>
        <v>#N/A</v>
      </c>
      <c r="E171" s="16" t="str">
        <f>+VLOOKUP(J171,'PADESCE Ccontractuelle'!$A$2:$M$175,2,0)</f>
        <v>SCOOP HAIMI FOFTI DE DJODJONG</v>
      </c>
      <c r="F171" s="16" t="e">
        <f>+INDEX(Formations!$A$2:$A$500,MATCH(Prestations!G171,Formations!$B$2:$B$500,0))</f>
        <v>#N/A</v>
      </c>
      <c r="G171" s="16">
        <f>+VLOOKUP(J171,'PADESCE Ccontractuelle'!$A$2:$M$175,3,0)</f>
        <v>0</v>
      </c>
      <c r="H171" s="16" t="e">
        <f>+INDEX(Formations!$C$2:$C$500,MATCH(Prestations!G171,Formations!$B$2:$B$500,0))</f>
        <v>#N/A</v>
      </c>
      <c r="I171" s="16" t="e">
        <f>+INDEX(Formations!$D$2:$D$500,MATCH(Prestations!G171,Formations!$B$2:$B$500,0))</f>
        <v>#N/A</v>
      </c>
      <c r="J171" s="21">
        <v>170</v>
      </c>
      <c r="K171" s="19">
        <f>+VLOOKUP(J171,'PADESCE Ccontractuelle'!$A$2:$M$175,8,0)</f>
        <v>211482</v>
      </c>
      <c r="L171" s="19">
        <f>+VLOOKUP(J171,'PADESCE Ccontractuelle'!$A$2:$M$175,9,0)</f>
        <v>1057410</v>
      </c>
      <c r="M171" s="19">
        <f>+VLOOKUP(J171,'PADESCE Ccontractuelle'!$A$2:$M$175,10,0)</f>
        <v>190333.8</v>
      </c>
      <c r="N171" s="19">
        <f>+VLOOKUP(J171,'PADESCE Ccontractuelle'!$A$2:$M$175,11,0)</f>
        <v>951669.00000000012</v>
      </c>
      <c r="O171" s="19">
        <f>+VLOOKUP(J171,'PADESCE Ccontractuelle'!$A$2:$M$175,13,0)</f>
        <v>3</v>
      </c>
      <c r="P171" s="19">
        <f>+VLOOKUP(J171,'PADESCE Ccontractuelle'!$A$2:$M$175,4,0)</f>
        <v>5</v>
      </c>
      <c r="Q171" s="19" t="str">
        <f>+IF(VLOOKUP(J171,'PADESCE Ccontractuelle'!$A$2:$M$175,5,0)=0,"NON DETERMINE",VLOOKUP(J171,'PADESCE Ccontractuelle'!$A$2:$M$175,5,0))</f>
        <v>NON DETERMINE</v>
      </c>
      <c r="R171" s="19" t="str">
        <f>IF(OR(COUNTIF(Classes!$C$2:$C$1000, C171)="N", COUNTIF(Classes!$C$2:$C$1000, C171)=0), "Non démarré", IF(AND(COUNTIFS(Classes!$C$2:$C$1000, C171, Classes!$H$2:$H$1000, "&lt;&gt;T")=0, SUMIFS(Classes!$F$2:$F$1000, Classes!$C$2:$C$1000, C171, Classes!$D$2:$D$1000, E171)&gt;=P171), "Terminée", "En cours"))</f>
        <v>Non démarré</v>
      </c>
    </row>
    <row r="172" spans="1:18" ht="58" x14ac:dyDescent="0.35">
      <c r="A172" s="16" t="str">
        <f>IF(C172&lt;&gt;"","PRESTA"&amp;TEXT(COUNTA($C$2:C172),"000"),"")</f>
        <v>PRESTA171</v>
      </c>
      <c r="B172" s="16" t="str">
        <f>+INDEX(Prestataires!$A$2:$A$192,MATCH(C172,Prestataires!$B$2:$B$192,0))</f>
        <v>PREST057</v>
      </c>
      <c r="C172" s="16" t="str">
        <f>+VLOOKUP(J172,'PADESCE Ccontractuelle'!$A$2:$M$175,6,0)</f>
        <v>GIC LA COLOMBE DES AGRO-ELEVEURS DE MBARMARE MAROUA</v>
      </c>
      <c r="D172" s="16" t="e">
        <f>+INDEX(Beneficiaires!$A$2:$A$500,MATCH(Prestations!E172,Beneficiaires!$B$2:$B$500,0))</f>
        <v>#N/A</v>
      </c>
      <c r="E172" s="16" t="str">
        <f>+VLOOKUP(J172,'PADESCE Ccontractuelle'!$A$2:$M$175,2,0)</f>
        <v>GIC BANZA DE PRODUCTEURS AGRICOLE ET PASTORAL DE BIBALE TCHOING</v>
      </c>
      <c r="F172" s="16" t="e">
        <f>+INDEX(Formations!$A$2:$A$500,MATCH(Prestations!G172,Formations!$B$2:$B$500,0))</f>
        <v>#N/A</v>
      </c>
      <c r="G172" s="16">
        <f>+VLOOKUP(J172,'PADESCE Ccontractuelle'!$A$2:$M$175,3,0)</f>
        <v>0</v>
      </c>
      <c r="H172" s="16" t="e">
        <f>+INDEX(Formations!$C$2:$C$500,MATCH(Prestations!G172,Formations!$B$2:$B$500,0))</f>
        <v>#N/A</v>
      </c>
      <c r="I172" s="16" t="e">
        <f>+INDEX(Formations!$D$2:$D$500,MATCH(Prestations!G172,Formations!$B$2:$B$500,0))</f>
        <v>#N/A</v>
      </c>
      <c r="J172" s="21">
        <v>171</v>
      </c>
      <c r="K172" s="19">
        <f>+VLOOKUP(J172,'PADESCE Ccontractuelle'!$A$2:$M$175,8,0)</f>
        <v>307288</v>
      </c>
      <c r="L172" s="19">
        <f>+VLOOKUP(J172,'PADESCE Ccontractuelle'!$A$2:$M$175,9,0)</f>
        <v>9218640</v>
      </c>
      <c r="M172" s="19">
        <f>+VLOOKUP(J172,'PADESCE Ccontractuelle'!$A$2:$M$175,10,0)</f>
        <v>276559.2</v>
      </c>
      <c r="N172" s="19">
        <f>+VLOOKUP(J172,'PADESCE Ccontractuelle'!$A$2:$M$175,11,0)</f>
        <v>8296776</v>
      </c>
      <c r="O172" s="19">
        <f>+VLOOKUP(J172,'PADESCE Ccontractuelle'!$A$2:$M$175,13,0)</f>
        <v>3</v>
      </c>
      <c r="P172" s="19">
        <f>+VLOOKUP(J172,'PADESCE Ccontractuelle'!$A$2:$M$175,4,0)</f>
        <v>30</v>
      </c>
      <c r="Q172" s="19">
        <f>+IF(VLOOKUP(J172,'PADESCE Ccontractuelle'!$A$2:$M$175,5,0)=0,"NON DETERMINE",VLOOKUP(J172,'PADESCE Ccontractuelle'!$A$2:$M$175,5,0))</f>
        <v>10</v>
      </c>
      <c r="R172" s="19" t="str">
        <f>IF(OR(COUNTIF(Classes!$C$2:$C$1000, C172)="N", COUNTIF(Classes!$C$2:$C$1000, C172)=0), "Non démarré", IF(AND(COUNTIFS(Classes!$C$2:$C$1000, C172, Classes!$H$2:$H$1000, "&lt;&gt;T")=0, SUMIFS(Classes!$F$2:$F$1000, Classes!$C$2:$C$1000, C172, Classes!$D$2:$D$1000, E172)&gt;=P172), "Terminée", "En cours"))</f>
        <v>Non démarré</v>
      </c>
    </row>
    <row r="173" spans="1:18" x14ac:dyDescent="0.35">
      <c r="A173" s="16" t="str">
        <f>IF(C173&lt;&gt;"","PRESTA"&amp;TEXT(COUNTA($C$2:C173),"000"),"")</f>
        <v>PRESTA172</v>
      </c>
      <c r="B173" s="16" t="str">
        <f>+INDEX(Prestataires!$A$2:$A$192,MATCH(C173,Prestataires!$B$2:$B$192,0))</f>
        <v>PREST064</v>
      </c>
      <c r="C173" s="16" t="str">
        <f>+VLOOKUP(J173,'PADESCE Ccontractuelle'!$A$2:$M$175,6,0)</f>
        <v>TENE FISH CENTER (TFC) SARL</v>
      </c>
      <c r="D173" s="16" t="e">
        <f>+INDEX(Beneficiaires!$A$2:$A$500,MATCH(Prestations!E173,Beneficiaires!$B$2:$B$500,0))</f>
        <v>#N/A</v>
      </c>
      <c r="E173" s="16" t="str">
        <f>+VLOOKUP(J173,'PADESCE Ccontractuelle'!$A$2:$M$175,2,0)</f>
        <v>GIC DYNAMITE FORCE 9</v>
      </c>
      <c r="F173" s="16" t="e">
        <f>+INDEX(Formations!$A$2:$A$500,MATCH(Prestations!G173,Formations!$B$2:$B$500,0))</f>
        <v>#N/A</v>
      </c>
      <c r="G173" s="16">
        <f>+VLOOKUP(J173,'PADESCE Ccontractuelle'!$A$2:$M$175,3,0)</f>
        <v>0</v>
      </c>
      <c r="H173" s="16" t="e">
        <f>+INDEX(Formations!$C$2:$C$500,MATCH(Prestations!G173,Formations!$B$2:$B$500,0))</f>
        <v>#N/A</v>
      </c>
      <c r="I173" s="16" t="e">
        <f>+INDEX(Formations!$D$2:$D$500,MATCH(Prestations!G173,Formations!$B$2:$B$500,0))</f>
        <v>#N/A</v>
      </c>
      <c r="J173" s="21">
        <v>172</v>
      </c>
      <c r="K173" s="19">
        <f>+VLOOKUP(J173,'PADESCE Ccontractuelle'!$A$2:$M$175,8,0)</f>
        <v>395080</v>
      </c>
      <c r="L173" s="19">
        <f>+VLOOKUP(J173,'PADESCE Ccontractuelle'!$A$2:$M$175,9,0)</f>
        <v>23704800</v>
      </c>
      <c r="M173" s="19">
        <f>+VLOOKUP(J173,'PADESCE Ccontractuelle'!$A$2:$M$175,10,0)</f>
        <v>355572</v>
      </c>
      <c r="N173" s="19">
        <f>+VLOOKUP(J173,'PADESCE Ccontractuelle'!$A$2:$M$175,11,0)</f>
        <v>21334320</v>
      </c>
      <c r="O173" s="19">
        <f>+VLOOKUP(J173,'PADESCE Ccontractuelle'!$A$2:$M$175,13,0)</f>
        <v>3</v>
      </c>
      <c r="P173" s="19">
        <f>+VLOOKUP(J173,'PADESCE Ccontractuelle'!$A$2:$M$175,4,0)</f>
        <v>60</v>
      </c>
      <c r="Q173" s="19">
        <f>+IF(VLOOKUP(J173,'PADESCE Ccontractuelle'!$A$2:$M$175,5,0)=0,"NON DETERMINE",VLOOKUP(J173,'PADESCE Ccontractuelle'!$A$2:$M$175,5,0))</f>
        <v>40</v>
      </c>
      <c r="R173" s="19" t="str">
        <f>IF(OR(COUNTIF(Classes!$C$2:$C$1000, C173)="N", COUNTIF(Classes!$C$2:$C$1000, C173)=0), "Non démarré", IF(AND(COUNTIFS(Classes!$C$2:$C$1000, C173, Classes!$H$2:$H$1000, "&lt;&gt;T")=0, SUMIFS(Classes!$F$2:$F$1000, Classes!$C$2:$C$1000, C173, Classes!$D$2:$D$1000, E173)&gt;=P173), "Terminée", "En cours"))</f>
        <v>Non démarré</v>
      </c>
    </row>
    <row r="174" spans="1:18" x14ac:dyDescent="0.35">
      <c r="A174" s="16" t="str">
        <f>IF(C174&lt;&gt;"","PRESTA"&amp;TEXT(COUNTA($C$2:C174),"000"),"")</f>
        <v>PRESTA173</v>
      </c>
      <c r="B174" s="16" t="e">
        <f>+INDEX(Prestataires!$A$2:$A$192,MATCH(C174,Prestataires!$B$2:$B$192,0))</f>
        <v>#N/A</v>
      </c>
      <c r="C174" s="16" t="str">
        <f>+VLOOKUP(J174,'PADESCE Ccontractuelle'!$A$2:$M$175,6,0)</f>
        <v>EXPERT FINANCE CONSULTING</v>
      </c>
      <c r="D174" s="16" t="e">
        <f>+INDEX(Beneficiaires!$A$2:$A$500,MATCH(Prestations!E174,Beneficiaires!$B$2:$B$500,0))</f>
        <v>#N/A</v>
      </c>
      <c r="E174" s="16" t="str">
        <f>+VLOOKUP(J174,'PADESCE Ccontractuelle'!$A$2:$M$175,2,0)</f>
        <v>UG SAWROBE</v>
      </c>
      <c r="F174" s="16" t="e">
        <f>+INDEX(Formations!$A$2:$A$500,MATCH(Prestations!G174,Formations!$B$2:$B$500,0))</f>
        <v>#N/A</v>
      </c>
      <c r="G174" s="16">
        <f>+VLOOKUP(J174,'PADESCE Ccontractuelle'!$A$2:$M$175,3,0)</f>
        <v>0</v>
      </c>
      <c r="H174" s="16" t="e">
        <f>+INDEX(Formations!$C$2:$C$500,MATCH(Prestations!G174,Formations!$B$2:$B$500,0))</f>
        <v>#N/A</v>
      </c>
      <c r="I174" s="16" t="e">
        <f>+INDEX(Formations!$D$2:$D$500,MATCH(Prestations!G174,Formations!$B$2:$B$500,0))</f>
        <v>#N/A</v>
      </c>
      <c r="J174" s="21">
        <v>173</v>
      </c>
      <c r="K174" s="19">
        <f>+VLOOKUP(J174,'PADESCE Ccontractuelle'!$A$2:$M$175,8,0)</f>
        <v>426620</v>
      </c>
      <c r="L174" s="19">
        <f>+VLOOKUP(J174,'PADESCE Ccontractuelle'!$A$2:$M$175,9,0)</f>
        <v>21331000</v>
      </c>
      <c r="M174" s="19">
        <f>+VLOOKUP(J174,'PADESCE Ccontractuelle'!$A$2:$M$175,10,0)</f>
        <v>383958</v>
      </c>
      <c r="N174" s="19">
        <f>+VLOOKUP(J174,'PADESCE Ccontractuelle'!$A$2:$M$175,11,0)</f>
        <v>19197900</v>
      </c>
      <c r="O174" s="19">
        <f>+VLOOKUP(J174,'PADESCE Ccontractuelle'!$A$2:$M$175,13,0)</f>
        <v>3</v>
      </c>
      <c r="P174" s="19">
        <f>+VLOOKUP(J174,'PADESCE Ccontractuelle'!$A$2:$M$175,4,0)</f>
        <v>50</v>
      </c>
      <c r="Q174" s="19">
        <f>+IF(VLOOKUP(J174,'PADESCE Ccontractuelle'!$A$2:$M$175,5,0)=0,"NON DETERMINE",VLOOKUP(J174,'PADESCE Ccontractuelle'!$A$2:$M$175,5,0))</f>
        <v>50</v>
      </c>
      <c r="R174" s="19" t="str">
        <f>IF(OR(COUNTIF(Classes!$C$2:$C$1000, C174)="N", COUNTIF(Classes!$C$2:$C$1000, C174)=0), "Non démarré", IF(AND(COUNTIFS(Classes!$C$2:$C$1000, C174, Classes!$H$2:$H$1000, "&lt;&gt;T")=0, SUMIFS(Classes!$F$2:$F$1000, Classes!$C$2:$C$1000, C174, Classes!$D$2:$D$1000, E174)&gt;=P174), "Terminée", "En cours"))</f>
        <v>Non démarré</v>
      </c>
    </row>
    <row r="175" spans="1:18" ht="58" x14ac:dyDescent="0.35">
      <c r="A175" s="16" t="str">
        <f>IF(C175&lt;&gt;"","PRESTA"&amp;TEXT(COUNTA($C$2:C175),"000"),"")</f>
        <v>PRESTA174</v>
      </c>
      <c r="B175" s="16" t="str">
        <f>+INDEX(Prestataires!$A$2:$A$192,MATCH(C175,Prestataires!$B$2:$B$192,0))</f>
        <v>PREST076</v>
      </c>
      <c r="C175" s="16" t="str">
        <f>+VLOOKUP(J175,'PADESCE Ccontractuelle'!$A$2:$M$175,6,0)</f>
        <v>AQUACULTURE STATION AND TRAINING CENTER, BAROMBI-KANG, KUMBA (SA KUMBA)</v>
      </c>
      <c r="D175" s="16" t="e">
        <f>+INDEX(Beneficiaires!$A$2:$A$500,MATCH(Prestations!E175,Beneficiaires!$B$2:$B$500,0))</f>
        <v>#N/A</v>
      </c>
      <c r="E175" s="16" t="str">
        <f>+VLOOKUP(J175,'PADESCE Ccontractuelle'!$A$2:$M$175,2,0)</f>
        <v>NPUNDU COOPERATIVE PRODUCE MARKETING SOCIETY (CPMS COOP) LTD</v>
      </c>
      <c r="F175" s="16" t="e">
        <f>+INDEX(Formations!$A$2:$A$500,MATCH(Prestations!G175,Formations!$B$2:$B$500,0))</f>
        <v>#N/A</v>
      </c>
      <c r="G175" s="16">
        <f>+VLOOKUP(J175,'PADESCE Ccontractuelle'!$A$2:$M$175,3,0)</f>
        <v>0</v>
      </c>
      <c r="H175" s="16" t="e">
        <f>+INDEX(Formations!$C$2:$C$500,MATCH(Prestations!G175,Formations!$B$2:$B$500,0))</f>
        <v>#N/A</v>
      </c>
      <c r="I175" s="16" t="e">
        <f>+INDEX(Formations!$D$2:$D$500,MATCH(Prestations!G175,Formations!$B$2:$B$500,0))</f>
        <v>#N/A</v>
      </c>
      <c r="J175" s="21">
        <v>174</v>
      </c>
      <c r="K175" s="19">
        <f>+VLOOKUP(J175,'PADESCE Ccontractuelle'!$A$2:$M$175,8,0)</f>
        <v>426620</v>
      </c>
      <c r="L175" s="19">
        <f>+VLOOKUP(J175,'PADESCE Ccontractuelle'!$A$2:$M$175,9,0)</f>
        <v>14505080</v>
      </c>
      <c r="M175" s="19">
        <f>+VLOOKUP(J175,'PADESCE Ccontractuelle'!$A$2:$M$175,10,0)</f>
        <v>383958</v>
      </c>
      <c r="N175" s="19">
        <f>+VLOOKUP(J175,'PADESCE Ccontractuelle'!$A$2:$M$175,11,0)</f>
        <v>13054572</v>
      </c>
      <c r="O175" s="19">
        <f>+VLOOKUP(J175,'PADESCE Ccontractuelle'!$A$2:$M$175,13,0)</f>
        <v>3</v>
      </c>
      <c r="P175" s="19">
        <f>+VLOOKUP(J175,'PADESCE Ccontractuelle'!$A$2:$M$175,4,0)</f>
        <v>34</v>
      </c>
      <c r="Q175" s="19">
        <f>+IF(VLOOKUP(J175,'PADESCE Ccontractuelle'!$A$2:$M$175,5,0)=0,"NON DETERMINE",VLOOKUP(J175,'PADESCE Ccontractuelle'!$A$2:$M$175,5,0))</f>
        <v>13</v>
      </c>
      <c r="R175" s="19" t="str">
        <f>IF(OR(COUNTIF(Classes!$C$2:$C$1000, C175)="N", COUNTIF(Classes!$C$2:$C$1000, C175)=0), "Non démarré", IF(AND(COUNTIFS(Classes!$C$2:$C$1000, C175, Classes!$H$2:$H$1000, "&lt;&gt;T")=0, SUMIFS(Classes!$F$2:$F$1000, Classes!$C$2:$C$1000, C175, Classes!$D$2:$D$1000, E175)&gt;=P175), "Terminée", "En cours"))</f>
        <v>Non démarré</v>
      </c>
    </row>
    <row r="176" spans="1:18" ht="58" x14ac:dyDescent="0.35">
      <c r="A176" s="16" t="str">
        <f>IF(C176&lt;&gt;"","PRESTA"&amp;TEXT(COUNTA($C$2:C176),"000"),"")</f>
        <v>PRESTA175</v>
      </c>
      <c r="B176" s="16" t="str">
        <f>+INDEX(Prestataires!$A$2:$A$192,MATCH(C176,Prestataires!$B$2:$B$192,0))</f>
        <v>PREST040</v>
      </c>
      <c r="C176" s="16" t="str">
        <f>+VLOOKUP(J176,'PADESCE Ccontractuelle'!$A$2:$M$175,6,0)</f>
        <v>CFP FAMEAC</v>
      </c>
      <c r="D176" s="16" t="str">
        <f>+INDEX(Beneficiaires!$A$2:$A$500,MATCH(Prestations!E176,Beneficiaires!$B$2:$B$500,0))</f>
        <v>BEN068</v>
      </c>
      <c r="E176" s="16" t="str">
        <f>+VLOOKUP(J176,'PADESCE Ccontractuelle'!$A$2:$M$175,2,0)</f>
        <v>COOP CA WALDE BEKA MARDOCK</v>
      </c>
      <c r="F176" s="16" t="str">
        <f>+INDEX(Formations!$A$2:$A$500,MATCH(Prestations!G176,Formations!$B$2:$B$500,0))</f>
        <v>FOR037</v>
      </c>
      <c r="G176" s="16" t="str">
        <f>+VLOOKUP(J176,'PADESCE Ccontractuelle'!$A$2:$M$175,3,0)</f>
        <v>Réparation des engins agricoles</v>
      </c>
      <c r="H176" s="16" t="str">
        <f>+INDEX(Formations!$C$2:$C$500,MATCH(Prestations!G176,Formations!$B$2:$B$500,0))</f>
        <v>FORH037</v>
      </c>
      <c r="I176" s="16" t="str">
        <f>+INDEX(Formations!$D$2:$D$500,MATCH(Prestations!G176,Formations!$B$2:$B$500,0))</f>
        <v>Entrepreneuriat et production agricole</v>
      </c>
      <c r="J176" s="21">
        <v>120</v>
      </c>
      <c r="K176" s="19">
        <f>+VLOOKUP(J176,'PADESCE Ccontractuelle'!$A$2:$M$175,8,0)</f>
        <v>426620</v>
      </c>
      <c r="L176" s="19">
        <f>+VLOOKUP(J176,'PADESCE Ccontractuelle'!$A$2:$M$175,9,0)</f>
        <v>853240</v>
      </c>
      <c r="M176" s="19">
        <f>+VLOOKUP(J176,'PADESCE Ccontractuelle'!$A$2:$M$175,10,0)</f>
        <v>383958</v>
      </c>
      <c r="N176" s="19">
        <f>+VLOOKUP(J176,'PADESCE Ccontractuelle'!$A$2:$M$175,11,0)</f>
        <v>767916</v>
      </c>
      <c r="O176" s="19">
        <f>+VLOOKUP(J176,'PADESCE Ccontractuelle'!$A$2:$M$175,13,0)</f>
        <v>3</v>
      </c>
      <c r="P176" s="19">
        <f>+VLOOKUP(J176,'PADESCE Ccontractuelle'!$A$2:$M$175,4,0)</f>
        <v>2</v>
      </c>
      <c r="Q176" s="19" t="str">
        <f>+IF(VLOOKUP(J176,'PADESCE Ccontractuelle'!$A$2:$M$175,5,0)=0,"NON DETERMINE",VLOOKUP(J176,'PADESCE Ccontractuelle'!$A$2:$M$175,5,0))</f>
        <v>NON DETERMINE</v>
      </c>
      <c r="R176" s="19" t="str">
        <f>IF(OR(COUNTIF(Classes!$C$2:$C$1000, C176)="N", COUNTIF(Classes!$C$2:$C$1000, C176)=0), "Non démarré", IF(AND(COUNTIFS(Classes!$C$2:$C$1000, C176, Classes!$H$2:$H$1000, "&lt;&gt;T")=0, SUMIFS(Classes!$F$2:$F$1000, Classes!$C$2:$C$1000, C176, Classes!$D$2:$D$1000, E176)&gt;=P176), "Terminée", "En cours"))</f>
        <v>En cours</v>
      </c>
    </row>
    <row r="177" spans="1:18" x14ac:dyDescent="0.35">
      <c r="A177" s="16" t="str">
        <f>IF(C177&lt;&gt;"","PRESTA"&amp;TEXT(COUNTA($C$2:C177),"000"),"")</f>
        <v/>
      </c>
      <c r="B177" s="16"/>
      <c r="C177" s="16"/>
      <c r="D177" s="16"/>
      <c r="E177" s="16"/>
      <c r="F177" s="16"/>
      <c r="G177" s="16"/>
      <c r="H177" s="16"/>
      <c r="I177" s="16"/>
      <c r="J177" s="16"/>
      <c r="K177" s="19"/>
      <c r="L177" s="19"/>
      <c r="M177" s="19"/>
      <c r="N177" s="19"/>
      <c r="O177" s="19"/>
      <c r="P177" s="19"/>
      <c r="Q177" s="19"/>
      <c r="R177" s="19"/>
    </row>
    <row r="178" spans="1:18" x14ac:dyDescent="0.35">
      <c r="A178" s="16" t="str">
        <f>IF(C178&lt;&gt;"","PRESTA"&amp;TEXT(COUNTA($C$2:C178),"000"),"")</f>
        <v/>
      </c>
      <c r="B178" s="16"/>
      <c r="C178" s="16"/>
      <c r="D178" s="16"/>
      <c r="E178" s="16"/>
      <c r="F178" s="16"/>
      <c r="G178" s="16"/>
      <c r="H178" s="16"/>
      <c r="I178" s="16"/>
      <c r="J178" s="16"/>
      <c r="K178" s="19"/>
      <c r="L178" s="19"/>
      <c r="M178" s="19"/>
      <c r="N178" s="19"/>
      <c r="O178" s="19"/>
      <c r="P178" s="19"/>
      <c r="Q178" s="19"/>
      <c r="R178" s="19"/>
    </row>
    <row r="179" spans="1:18" x14ac:dyDescent="0.35">
      <c r="A179" s="16" t="str">
        <f>IF(C179&lt;&gt;"","PRESTA"&amp;TEXT(COUNTA($C$2:C179),"000"),"")</f>
        <v/>
      </c>
      <c r="B179" s="16"/>
      <c r="C179" s="16"/>
      <c r="D179" s="16"/>
      <c r="E179" s="16"/>
      <c r="F179" s="16"/>
      <c r="G179" s="16"/>
      <c r="H179" s="16"/>
      <c r="I179" s="16"/>
      <c r="J179" s="16"/>
      <c r="K179" s="19"/>
      <c r="L179" s="19"/>
      <c r="M179" s="19"/>
      <c r="N179" s="19"/>
      <c r="O179" s="19"/>
      <c r="P179" s="19"/>
      <c r="Q179" s="19"/>
      <c r="R179" s="19"/>
    </row>
    <row r="180" spans="1:18" x14ac:dyDescent="0.35">
      <c r="A180" s="16" t="str">
        <f>IF(C180&lt;&gt;"","PRESTA"&amp;TEXT(COUNTA($C$2:C180),"000"),"")</f>
        <v/>
      </c>
      <c r="B180" s="16"/>
      <c r="C180" s="16"/>
      <c r="D180" s="16"/>
      <c r="E180" s="16"/>
      <c r="F180" s="16"/>
      <c r="G180" s="16"/>
      <c r="H180" s="16"/>
      <c r="I180" s="16"/>
      <c r="J180" s="16"/>
      <c r="K180" s="19"/>
      <c r="L180" s="19"/>
      <c r="M180" s="19"/>
      <c r="N180" s="19"/>
      <c r="O180" s="19"/>
      <c r="P180" s="19"/>
      <c r="Q180" s="19"/>
      <c r="R180" s="19"/>
    </row>
    <row r="181" spans="1:18" x14ac:dyDescent="0.35">
      <c r="A181" s="16" t="str">
        <f>IF(C181&lt;&gt;"","PRESTA"&amp;TEXT(COUNTA($C$2:C181),"000"),"")</f>
        <v/>
      </c>
      <c r="B181" s="16"/>
      <c r="C181" s="16"/>
      <c r="D181" s="16"/>
      <c r="E181" s="16"/>
      <c r="F181" s="16"/>
      <c r="G181" s="16"/>
      <c r="H181" s="16"/>
      <c r="I181" s="16"/>
      <c r="J181" s="16"/>
      <c r="K181" s="19"/>
      <c r="L181" s="19"/>
      <c r="M181" s="19"/>
      <c r="N181" s="19"/>
      <c r="O181" s="19"/>
      <c r="P181" s="19"/>
      <c r="Q181" s="19"/>
      <c r="R181" s="19"/>
    </row>
    <row r="182" spans="1:18" x14ac:dyDescent="0.35">
      <c r="A182" s="16" t="str">
        <f>IF(C182&lt;&gt;"","PRESTA"&amp;TEXT(COUNTA($C$2:C182),"000"),"")</f>
        <v/>
      </c>
      <c r="B182" s="16"/>
      <c r="C182" s="16"/>
      <c r="D182" s="16"/>
      <c r="E182" s="16"/>
      <c r="F182" s="16"/>
      <c r="G182" s="16"/>
      <c r="H182" s="16"/>
      <c r="I182" s="16"/>
      <c r="J182" s="16"/>
      <c r="K182" s="19"/>
      <c r="L182" s="19"/>
      <c r="M182" s="19"/>
      <c r="N182" s="19"/>
      <c r="O182" s="19"/>
      <c r="P182" s="19"/>
      <c r="Q182" s="19"/>
      <c r="R182" s="19"/>
    </row>
    <row r="183" spans="1:18" x14ac:dyDescent="0.35">
      <c r="A183" s="16" t="str">
        <f>IF(C183&lt;&gt;"","PRESTA"&amp;TEXT(COUNTA($C$2:C183),"000"),"")</f>
        <v/>
      </c>
      <c r="B183" s="16"/>
      <c r="C183" s="16"/>
      <c r="D183" s="16"/>
      <c r="E183" s="16"/>
      <c r="F183" s="16"/>
      <c r="G183" s="16"/>
      <c r="H183" s="16"/>
      <c r="I183" s="16"/>
      <c r="J183" s="16"/>
      <c r="K183" s="19"/>
      <c r="L183" s="19"/>
      <c r="M183" s="19"/>
      <c r="N183" s="19"/>
      <c r="O183" s="19"/>
      <c r="P183" s="19"/>
      <c r="Q183" s="19"/>
      <c r="R183" s="19"/>
    </row>
    <row r="184" spans="1:18" x14ac:dyDescent="0.35">
      <c r="A184" s="16" t="str">
        <f>IF(C184&lt;&gt;"","PRESTA"&amp;TEXT(COUNTA($C$2:C184),"000"),"")</f>
        <v/>
      </c>
      <c r="B184" s="16"/>
      <c r="C184" s="16"/>
      <c r="D184" s="16"/>
      <c r="E184" s="16"/>
      <c r="F184" s="16"/>
      <c r="G184" s="16"/>
      <c r="H184" s="16"/>
      <c r="I184" s="16"/>
      <c r="J184" s="16"/>
      <c r="K184" s="19"/>
      <c r="L184" s="19"/>
      <c r="M184" s="19"/>
      <c r="N184" s="19"/>
      <c r="O184" s="19"/>
      <c r="P184" s="19"/>
      <c r="Q184" s="19"/>
      <c r="R184" s="19"/>
    </row>
    <row r="185" spans="1:18" x14ac:dyDescent="0.35">
      <c r="A185" s="16" t="str">
        <f>IF(C185&lt;&gt;"","PRESTA"&amp;TEXT(COUNTA($C$2:C185),"000"),"")</f>
        <v/>
      </c>
      <c r="B185" s="16"/>
      <c r="C185" s="16"/>
      <c r="D185" s="16"/>
      <c r="E185" s="16"/>
      <c r="F185" s="16"/>
      <c r="G185" s="16"/>
      <c r="H185" s="16"/>
      <c r="I185" s="16"/>
      <c r="J185" s="16"/>
      <c r="K185" s="19"/>
      <c r="L185" s="19"/>
      <c r="M185" s="19"/>
      <c r="N185" s="19"/>
      <c r="O185" s="19"/>
      <c r="P185" s="19"/>
      <c r="Q185" s="19"/>
      <c r="R185" s="19"/>
    </row>
    <row r="186" spans="1:18" x14ac:dyDescent="0.35">
      <c r="A186" s="16" t="str">
        <f>IF(C186&lt;&gt;"","PRESTA"&amp;TEXT(COUNTA($C$2:C186),"000"),"")</f>
        <v/>
      </c>
      <c r="B186" s="16"/>
      <c r="C186" s="16"/>
      <c r="D186" s="16"/>
      <c r="E186" s="16"/>
      <c r="F186" s="16"/>
      <c r="G186" s="16"/>
      <c r="H186" s="16"/>
      <c r="I186" s="16"/>
      <c r="J186" s="16"/>
      <c r="K186" s="19"/>
      <c r="L186" s="19"/>
      <c r="M186" s="19"/>
      <c r="N186" s="19"/>
      <c r="O186" s="19"/>
      <c r="P186" s="19"/>
      <c r="Q186" s="19"/>
      <c r="R186" s="19"/>
    </row>
    <row r="187" spans="1:18" x14ac:dyDescent="0.35">
      <c r="A187" s="16" t="str">
        <f>IF(C187&lt;&gt;"","PRESTA"&amp;TEXT(COUNTA($C$2:C187),"000"),"")</f>
        <v/>
      </c>
      <c r="B187" s="16"/>
      <c r="C187" s="16"/>
      <c r="D187" s="16"/>
      <c r="E187" s="16"/>
      <c r="F187" s="16"/>
      <c r="G187" s="16"/>
      <c r="H187" s="16"/>
      <c r="I187" s="16"/>
      <c r="J187" s="16"/>
      <c r="K187" s="19"/>
      <c r="L187" s="19"/>
      <c r="M187" s="19"/>
      <c r="N187" s="19"/>
      <c r="O187" s="19"/>
      <c r="P187" s="19"/>
      <c r="Q187" s="19"/>
      <c r="R187" s="19"/>
    </row>
    <row r="188" spans="1:18" x14ac:dyDescent="0.35">
      <c r="A188" s="16" t="str">
        <f>IF(C188&lt;&gt;"","PRESTA"&amp;TEXT(COUNTA($C$2:C188),"000"),"")</f>
        <v/>
      </c>
      <c r="B188" s="16"/>
      <c r="C188" s="16"/>
      <c r="D188" s="16"/>
      <c r="E188" s="16"/>
      <c r="F188" s="16"/>
      <c r="G188" s="16"/>
      <c r="H188" s="16"/>
      <c r="I188" s="16"/>
      <c r="J188" s="16"/>
      <c r="K188" s="19"/>
      <c r="L188" s="19"/>
      <c r="M188" s="19"/>
      <c r="N188" s="19"/>
      <c r="O188" s="19"/>
      <c r="P188" s="19"/>
      <c r="Q188" s="19"/>
      <c r="R188" s="19"/>
    </row>
    <row r="189" spans="1:18" x14ac:dyDescent="0.35">
      <c r="A189" s="16" t="str">
        <f>IF(C189&lt;&gt;"","PRESTA"&amp;TEXT(COUNTA($C$2:C189),"000"),"")</f>
        <v/>
      </c>
      <c r="B189" s="16"/>
      <c r="C189" s="16"/>
      <c r="D189" s="16"/>
      <c r="E189" s="16"/>
      <c r="F189" s="16"/>
      <c r="G189" s="16"/>
      <c r="H189" s="16"/>
      <c r="I189" s="16"/>
      <c r="J189" s="16"/>
      <c r="K189" s="19"/>
      <c r="L189" s="19"/>
      <c r="M189" s="19"/>
      <c r="N189" s="19"/>
      <c r="O189" s="19"/>
      <c r="P189" s="19"/>
      <c r="Q189" s="19"/>
      <c r="R189" s="19"/>
    </row>
    <row r="190" spans="1:18" x14ac:dyDescent="0.35">
      <c r="A190" s="16" t="str">
        <f>IF(C190&lt;&gt;"","PRESTA"&amp;TEXT(COUNTA($C$2:C190),"000"),"")</f>
        <v/>
      </c>
      <c r="B190" s="16"/>
      <c r="C190" s="16"/>
      <c r="D190" s="16"/>
      <c r="E190" s="16"/>
      <c r="F190" s="16"/>
      <c r="G190" s="16"/>
      <c r="H190" s="16"/>
      <c r="I190" s="16"/>
      <c r="J190" s="16"/>
      <c r="K190" s="19"/>
      <c r="L190" s="19"/>
      <c r="M190" s="19"/>
      <c r="N190" s="19"/>
      <c r="O190" s="19"/>
      <c r="P190" s="19"/>
      <c r="Q190" s="19"/>
      <c r="R190" s="19"/>
    </row>
    <row r="191" spans="1:18" x14ac:dyDescent="0.35">
      <c r="A191" s="16" t="str">
        <f>IF(C191&lt;&gt;"","PRESTA"&amp;TEXT(COUNTA($C$2:C191),"000"),"")</f>
        <v/>
      </c>
      <c r="B191" s="16"/>
      <c r="C191" s="16"/>
      <c r="D191" s="16"/>
      <c r="E191" s="16"/>
      <c r="F191" s="16"/>
      <c r="G191" s="16"/>
      <c r="H191" s="16"/>
      <c r="I191" s="16"/>
      <c r="J191" s="16"/>
      <c r="K191" s="19"/>
      <c r="L191" s="19"/>
      <c r="M191" s="19"/>
      <c r="N191" s="19"/>
      <c r="O191" s="19"/>
      <c r="P191" s="19"/>
      <c r="Q191" s="19"/>
      <c r="R191" s="19"/>
    </row>
    <row r="192" spans="1:18" x14ac:dyDescent="0.35">
      <c r="A192" s="16" t="str">
        <f>IF(C192&lt;&gt;"","PRESTA"&amp;TEXT(COUNTA($C$2:C192),"000"),"")</f>
        <v/>
      </c>
      <c r="B192" s="16"/>
      <c r="C192" s="16"/>
      <c r="D192" s="16"/>
      <c r="E192" s="16"/>
      <c r="F192" s="16"/>
      <c r="G192" s="16"/>
      <c r="H192" s="16"/>
      <c r="I192" s="16"/>
      <c r="J192" s="16"/>
      <c r="K192" s="19"/>
      <c r="L192" s="19"/>
      <c r="M192" s="19"/>
      <c r="N192" s="19"/>
      <c r="O192" s="19"/>
      <c r="P192" s="19"/>
      <c r="Q192" s="19"/>
      <c r="R192" s="19"/>
    </row>
    <row r="193" spans="1:18" x14ac:dyDescent="0.35">
      <c r="A193" s="16" t="str">
        <f>IF(C193&lt;&gt;"","PRESTA"&amp;TEXT(COUNTA($C$2:C193),"000"),"")</f>
        <v/>
      </c>
      <c r="B193" s="16"/>
      <c r="C193" s="16"/>
      <c r="D193" s="16"/>
      <c r="E193" s="16"/>
      <c r="F193" s="16"/>
      <c r="G193" s="16"/>
      <c r="H193" s="16"/>
      <c r="I193" s="16"/>
      <c r="J193" s="16"/>
      <c r="K193" s="19"/>
      <c r="L193" s="19"/>
      <c r="M193" s="19"/>
      <c r="N193" s="19"/>
      <c r="O193" s="19"/>
      <c r="P193" s="19"/>
      <c r="Q193" s="19"/>
      <c r="R193" s="19"/>
    </row>
    <row r="194" spans="1:18" x14ac:dyDescent="0.35">
      <c r="A194" s="16" t="str">
        <f>IF(C194&lt;&gt;"","PRESTA"&amp;TEXT(COUNTA($C$2:C194),"000"),"")</f>
        <v/>
      </c>
      <c r="B194" s="16"/>
      <c r="C194" s="16"/>
      <c r="D194" s="16"/>
      <c r="E194" s="16"/>
      <c r="F194" s="16"/>
      <c r="G194" s="16"/>
      <c r="H194" s="16"/>
      <c r="I194" s="16"/>
      <c r="J194" s="16"/>
      <c r="K194" s="19"/>
      <c r="L194" s="19"/>
      <c r="M194" s="19"/>
      <c r="N194" s="19"/>
      <c r="O194" s="19"/>
      <c r="P194" s="19"/>
      <c r="Q194" s="19"/>
      <c r="R194" s="19"/>
    </row>
    <row r="195" spans="1:18" x14ac:dyDescent="0.35">
      <c r="A195" s="16" t="str">
        <f>IF(C195&lt;&gt;"","PRESTA"&amp;TEXT(COUNTA($C$2:C195),"000"),"")</f>
        <v/>
      </c>
      <c r="B195" s="16"/>
      <c r="C195" s="16"/>
      <c r="D195" s="16"/>
      <c r="E195" s="16"/>
      <c r="F195" s="16"/>
      <c r="G195" s="16"/>
      <c r="H195" s="16"/>
      <c r="I195" s="16"/>
      <c r="J195" s="16"/>
      <c r="K195" s="19"/>
      <c r="L195" s="19"/>
      <c r="M195" s="19"/>
      <c r="N195" s="19"/>
      <c r="O195" s="19"/>
      <c r="P195" s="19"/>
      <c r="Q195" s="19"/>
      <c r="R195" s="19"/>
    </row>
    <row r="196" spans="1:18" x14ac:dyDescent="0.35">
      <c r="A196" s="16" t="str">
        <f>IF(C196&lt;&gt;"","PRESTA"&amp;TEXT(COUNTA($C$2:C196),"000"),"")</f>
        <v/>
      </c>
      <c r="B196" s="16"/>
      <c r="C196" s="16"/>
      <c r="D196" s="16"/>
      <c r="E196" s="16"/>
      <c r="F196" s="16"/>
      <c r="G196" s="16"/>
      <c r="H196" s="16"/>
      <c r="I196" s="16"/>
      <c r="J196" s="16"/>
      <c r="K196" s="19"/>
      <c r="L196" s="19"/>
      <c r="M196" s="19"/>
      <c r="N196" s="19"/>
      <c r="O196" s="19"/>
      <c r="P196" s="19"/>
      <c r="Q196" s="19"/>
      <c r="R196" s="19"/>
    </row>
    <row r="197" spans="1:18" x14ac:dyDescent="0.35">
      <c r="A197" s="16" t="str">
        <f>IF(C197&lt;&gt;"","PRESTA"&amp;TEXT(COUNTA($C$2:C197),"000"),"")</f>
        <v/>
      </c>
      <c r="B197" s="16"/>
      <c r="C197" s="16"/>
      <c r="D197" s="16"/>
      <c r="E197" s="16"/>
      <c r="F197" s="16"/>
      <c r="G197" s="16"/>
      <c r="H197" s="16"/>
      <c r="I197" s="16"/>
      <c r="J197" s="16"/>
      <c r="K197" s="19"/>
      <c r="L197" s="19"/>
      <c r="M197" s="19"/>
      <c r="N197" s="19"/>
      <c r="O197" s="19"/>
      <c r="P197" s="19"/>
      <c r="Q197" s="19"/>
      <c r="R197" s="19"/>
    </row>
    <row r="198" spans="1:18" x14ac:dyDescent="0.35">
      <c r="A198" s="16" t="str">
        <f>IF(C198&lt;&gt;"","PRESTA"&amp;TEXT(COUNTA($C$2:C198),"000"),"")</f>
        <v/>
      </c>
      <c r="B198" s="16"/>
      <c r="C198" s="16"/>
      <c r="D198" s="16"/>
      <c r="E198" s="16"/>
      <c r="F198" s="16"/>
      <c r="G198" s="16"/>
      <c r="H198" s="16"/>
      <c r="I198" s="16"/>
      <c r="J198" s="16"/>
      <c r="K198" s="19"/>
      <c r="L198" s="19"/>
      <c r="M198" s="19"/>
      <c r="N198" s="19"/>
      <c r="O198" s="19"/>
      <c r="P198" s="19"/>
      <c r="Q198" s="19"/>
      <c r="R198" s="19"/>
    </row>
    <row r="199" spans="1:18" x14ac:dyDescent="0.35">
      <c r="A199" s="16" t="str">
        <f>IF(C199&lt;&gt;"","PRESTA"&amp;TEXT(COUNTA($C$2:C199),"000"),"")</f>
        <v/>
      </c>
      <c r="B199" s="16"/>
      <c r="C199" s="16"/>
      <c r="D199" s="16"/>
      <c r="E199" s="16"/>
      <c r="F199" s="16"/>
      <c r="G199" s="16"/>
      <c r="H199" s="16"/>
      <c r="I199" s="16"/>
      <c r="J199" s="16"/>
      <c r="K199" s="19"/>
      <c r="L199" s="19"/>
      <c r="M199" s="19"/>
      <c r="N199" s="19"/>
      <c r="O199" s="19"/>
      <c r="P199" s="19"/>
      <c r="Q199" s="19"/>
      <c r="R199" s="19"/>
    </row>
    <row r="200" spans="1:18" x14ac:dyDescent="0.35">
      <c r="A200" s="16" t="str">
        <f>IF(C200&lt;&gt;"","PRESTA"&amp;TEXT(COUNTA($C$2:C200),"000"),"")</f>
        <v/>
      </c>
      <c r="B200" s="16"/>
      <c r="C200" s="16"/>
      <c r="D200" s="16"/>
      <c r="E200" s="16"/>
      <c r="F200" s="16"/>
      <c r="G200" s="16"/>
      <c r="H200" s="16"/>
      <c r="I200" s="16"/>
      <c r="J200" s="16"/>
      <c r="K200" s="19"/>
      <c r="L200" s="19"/>
      <c r="M200" s="19"/>
      <c r="N200" s="19"/>
      <c r="O200" s="19"/>
      <c r="P200" s="19"/>
      <c r="Q200" s="19"/>
      <c r="R200" s="19"/>
    </row>
    <row r="201" spans="1:18" x14ac:dyDescent="0.35">
      <c r="A201" s="16" t="str">
        <f>IF(C201&lt;&gt;"","PRESTA"&amp;TEXT(COUNTA($C$2:C201),"000"),"")</f>
        <v/>
      </c>
      <c r="B201" s="16"/>
      <c r="C201" s="16"/>
      <c r="D201" s="16"/>
      <c r="E201" s="16"/>
      <c r="F201" s="16"/>
      <c r="G201" s="16"/>
      <c r="H201" s="16"/>
      <c r="I201" s="16"/>
      <c r="J201" s="16"/>
      <c r="K201" s="19"/>
      <c r="L201" s="19"/>
      <c r="M201" s="19"/>
      <c r="N201" s="19"/>
      <c r="O201" s="19"/>
      <c r="P201" s="19"/>
      <c r="Q201" s="19"/>
      <c r="R201" s="19"/>
    </row>
    <row r="202" spans="1:18" x14ac:dyDescent="0.35">
      <c r="A202" s="16" t="str">
        <f>IF(C202&lt;&gt;"","PRESTA"&amp;TEXT(COUNTA($C$2:C202),"000"),"")</f>
        <v/>
      </c>
      <c r="B202" s="16"/>
      <c r="C202" s="16"/>
      <c r="D202" s="16"/>
      <c r="E202" s="16"/>
      <c r="F202" s="16"/>
      <c r="G202" s="16"/>
      <c r="H202" s="16"/>
      <c r="I202" s="16"/>
      <c r="J202" s="16"/>
      <c r="K202" s="19"/>
      <c r="L202" s="19"/>
      <c r="M202" s="19"/>
      <c r="N202" s="19"/>
      <c r="O202" s="19"/>
      <c r="P202" s="19"/>
      <c r="Q202" s="19"/>
      <c r="R202" s="19"/>
    </row>
    <row r="203" spans="1:18" x14ac:dyDescent="0.35">
      <c r="A203" s="16" t="str">
        <f>IF(C203&lt;&gt;"","PRESTA"&amp;TEXT(COUNTA($C$2:C203),"000"),"")</f>
        <v/>
      </c>
      <c r="B203" s="16"/>
      <c r="C203" s="16"/>
      <c r="D203" s="16"/>
      <c r="E203" s="16"/>
      <c r="F203" s="16"/>
      <c r="G203" s="16"/>
      <c r="H203" s="16"/>
      <c r="I203" s="16"/>
      <c r="J203" s="16"/>
      <c r="K203" s="19"/>
      <c r="L203" s="19"/>
      <c r="M203" s="19"/>
      <c r="N203" s="19"/>
      <c r="O203" s="19"/>
      <c r="P203" s="19"/>
      <c r="Q203" s="19"/>
      <c r="R203" s="19"/>
    </row>
    <row r="204" spans="1:18" x14ac:dyDescent="0.35">
      <c r="A204" s="16" t="str">
        <f>IF(C204&lt;&gt;"","PRESTA"&amp;TEXT(COUNTA($C$2:C204),"000"),"")</f>
        <v/>
      </c>
      <c r="B204" s="16"/>
      <c r="C204" s="16"/>
      <c r="D204" s="16"/>
      <c r="E204" s="16"/>
      <c r="F204" s="16"/>
      <c r="G204" s="16"/>
      <c r="H204" s="16"/>
      <c r="I204" s="16"/>
      <c r="J204" s="16"/>
      <c r="K204" s="19"/>
      <c r="L204" s="19"/>
      <c r="M204" s="19"/>
      <c r="N204" s="19"/>
      <c r="O204" s="19"/>
      <c r="P204" s="19"/>
      <c r="Q204" s="19"/>
      <c r="R204" s="19"/>
    </row>
    <row r="205" spans="1:18" x14ac:dyDescent="0.35">
      <c r="A205" s="16" t="str">
        <f>IF(C205&lt;&gt;"","PRESTA"&amp;TEXT(COUNTA($C$2:C205),"000"),"")</f>
        <v/>
      </c>
      <c r="B205" s="16"/>
      <c r="C205" s="16"/>
      <c r="D205" s="16"/>
      <c r="E205" s="16"/>
      <c r="F205" s="16"/>
      <c r="G205" s="16"/>
      <c r="H205" s="16"/>
      <c r="I205" s="16"/>
      <c r="J205" s="16"/>
      <c r="K205" s="19"/>
      <c r="L205" s="19"/>
      <c r="M205" s="19"/>
      <c r="N205" s="19"/>
      <c r="O205" s="19"/>
      <c r="P205" s="19"/>
      <c r="Q205" s="19"/>
      <c r="R205" s="19"/>
    </row>
    <row r="206" spans="1:18" x14ac:dyDescent="0.35">
      <c r="A206" s="16" t="str">
        <f>IF(C206&lt;&gt;"","PRESTA"&amp;TEXT(COUNTA($C$2:C206),"000"),"")</f>
        <v/>
      </c>
      <c r="B206" s="16"/>
      <c r="C206" s="16"/>
      <c r="D206" s="16"/>
      <c r="E206" s="16"/>
      <c r="F206" s="16"/>
      <c r="G206" s="16"/>
      <c r="H206" s="16"/>
      <c r="I206" s="16"/>
      <c r="J206" s="16"/>
      <c r="K206" s="19"/>
      <c r="L206" s="19"/>
      <c r="M206" s="19"/>
      <c r="N206" s="19"/>
      <c r="O206" s="19"/>
      <c r="P206" s="19"/>
      <c r="Q206" s="19"/>
      <c r="R206" s="19"/>
    </row>
    <row r="207" spans="1:18" x14ac:dyDescent="0.35">
      <c r="A207" s="16" t="str">
        <f>IF(C207&lt;&gt;"","PRESTA"&amp;TEXT(COUNTA($C$2:C207),"000"),"")</f>
        <v/>
      </c>
      <c r="B207" s="16"/>
      <c r="C207" s="16"/>
      <c r="D207" s="16"/>
      <c r="E207" s="16"/>
      <c r="F207" s="16"/>
      <c r="G207" s="16"/>
      <c r="H207" s="16"/>
      <c r="I207" s="16"/>
      <c r="J207" s="16"/>
      <c r="K207" s="19"/>
      <c r="L207" s="19"/>
      <c r="M207" s="19"/>
      <c r="N207" s="19"/>
      <c r="O207" s="19"/>
      <c r="P207" s="19"/>
      <c r="Q207" s="19"/>
      <c r="R207" s="19"/>
    </row>
    <row r="208" spans="1:18" x14ac:dyDescent="0.35">
      <c r="A208" s="16" t="str">
        <f>IF(C208&lt;&gt;"","PRESTA"&amp;TEXT(COUNTA($C$2:C208),"000"),"")</f>
        <v/>
      </c>
      <c r="B208" s="16"/>
      <c r="C208" s="16"/>
      <c r="D208" s="16"/>
      <c r="E208" s="16"/>
      <c r="F208" s="16"/>
      <c r="G208" s="16"/>
      <c r="H208" s="16"/>
      <c r="I208" s="16"/>
      <c r="J208" s="16"/>
      <c r="K208" s="19"/>
      <c r="L208" s="19"/>
      <c r="M208" s="19"/>
      <c r="N208" s="19"/>
      <c r="O208" s="19"/>
      <c r="P208" s="19"/>
      <c r="Q208" s="19"/>
      <c r="R208" s="19"/>
    </row>
    <row r="209" spans="1:18" x14ac:dyDescent="0.35">
      <c r="A209" s="16" t="str">
        <f>IF(C209&lt;&gt;"","PRESTA"&amp;TEXT(COUNTA($C$2:C209),"000"),"")</f>
        <v/>
      </c>
      <c r="B209" s="16"/>
      <c r="C209" s="16"/>
      <c r="D209" s="16"/>
      <c r="E209" s="16"/>
      <c r="F209" s="16"/>
      <c r="G209" s="16"/>
      <c r="H209" s="16"/>
      <c r="I209" s="16"/>
      <c r="J209" s="16"/>
      <c r="K209" s="19"/>
      <c r="L209" s="19"/>
      <c r="M209" s="19"/>
      <c r="N209" s="19"/>
      <c r="O209" s="19"/>
      <c r="P209" s="19"/>
      <c r="Q209" s="19"/>
      <c r="R209" s="19"/>
    </row>
    <row r="210" spans="1:18" x14ac:dyDescent="0.35">
      <c r="A210" s="16" t="str">
        <f>IF(C210&lt;&gt;"","PRESTA"&amp;TEXT(COUNTA($C$2:C210),"000"),"")</f>
        <v/>
      </c>
      <c r="B210" s="16"/>
      <c r="C210" s="16"/>
      <c r="D210" s="16"/>
      <c r="E210" s="16"/>
      <c r="F210" s="16"/>
      <c r="G210" s="16"/>
      <c r="H210" s="16"/>
      <c r="I210" s="16"/>
      <c r="J210" s="16"/>
      <c r="K210" s="19"/>
      <c r="L210" s="19"/>
      <c r="M210" s="19"/>
      <c r="N210" s="19"/>
      <c r="O210" s="19"/>
      <c r="P210" s="19"/>
      <c r="Q210" s="19"/>
      <c r="R210" s="19"/>
    </row>
    <row r="211" spans="1:18" x14ac:dyDescent="0.35">
      <c r="A211" s="16" t="str">
        <f>IF(C211&lt;&gt;"","PRESTA"&amp;TEXT(COUNTA($C$2:C211),"000"),"")</f>
        <v/>
      </c>
      <c r="B211" s="16"/>
      <c r="C211" s="16"/>
      <c r="D211" s="16"/>
      <c r="E211" s="16"/>
      <c r="F211" s="16"/>
      <c r="G211" s="16"/>
      <c r="H211" s="16"/>
      <c r="I211" s="16"/>
      <c r="J211" s="16"/>
      <c r="K211" s="19"/>
      <c r="L211" s="19"/>
      <c r="M211" s="19"/>
      <c r="N211" s="19"/>
      <c r="O211" s="19"/>
      <c r="P211" s="19"/>
      <c r="Q211" s="19"/>
      <c r="R211" s="19"/>
    </row>
    <row r="212" spans="1:18" x14ac:dyDescent="0.35">
      <c r="A212" s="16" t="str">
        <f>IF(C212&lt;&gt;"","PRESTA"&amp;TEXT(COUNTA($C$2:C212),"000"),"")</f>
        <v/>
      </c>
      <c r="B212" s="16"/>
      <c r="C212" s="16"/>
      <c r="D212" s="16"/>
      <c r="E212" s="16"/>
      <c r="F212" s="16"/>
      <c r="G212" s="16"/>
      <c r="H212" s="16"/>
      <c r="I212" s="16"/>
      <c r="J212" s="16"/>
      <c r="K212" s="19"/>
      <c r="L212" s="19"/>
      <c r="M212" s="19"/>
      <c r="N212" s="19"/>
      <c r="O212" s="19"/>
      <c r="P212" s="19"/>
      <c r="Q212" s="19"/>
      <c r="R212" s="19"/>
    </row>
    <row r="213" spans="1:18" x14ac:dyDescent="0.35">
      <c r="A213" s="16" t="str">
        <f>IF(C213&lt;&gt;"","PRESTA"&amp;TEXT(COUNTA($C$2:C213),"000"),"")</f>
        <v/>
      </c>
      <c r="B213" s="16"/>
      <c r="C213" s="16"/>
      <c r="D213" s="16"/>
      <c r="E213" s="16"/>
      <c r="F213" s="16"/>
      <c r="G213" s="16"/>
      <c r="H213" s="16"/>
      <c r="I213" s="16"/>
      <c r="J213" s="16"/>
      <c r="K213" s="19"/>
      <c r="L213" s="19"/>
      <c r="M213" s="19"/>
      <c r="N213" s="19"/>
      <c r="O213" s="19"/>
      <c r="P213" s="19"/>
      <c r="Q213" s="19"/>
      <c r="R213" s="19"/>
    </row>
    <row r="214" spans="1:18" x14ac:dyDescent="0.35">
      <c r="A214" s="16" t="str">
        <f>IF(C214&lt;&gt;"","PRESTA"&amp;TEXT(COUNTA($C$2:C214),"000"),"")</f>
        <v/>
      </c>
      <c r="B214" s="16"/>
      <c r="C214" s="16"/>
      <c r="D214" s="16"/>
      <c r="E214" s="16"/>
      <c r="F214" s="16"/>
      <c r="G214" s="16"/>
      <c r="H214" s="16"/>
      <c r="I214" s="16"/>
      <c r="J214" s="16"/>
      <c r="K214" s="19"/>
      <c r="L214" s="19"/>
      <c r="M214" s="19"/>
      <c r="N214" s="19"/>
      <c r="O214" s="19"/>
      <c r="P214" s="19"/>
      <c r="Q214" s="19"/>
      <c r="R214" s="19"/>
    </row>
    <row r="215" spans="1:18" x14ac:dyDescent="0.35">
      <c r="A215" s="16" t="str">
        <f>IF(C215&lt;&gt;"","PRESTA"&amp;TEXT(COUNTA($C$2:C215),"000"),"")</f>
        <v/>
      </c>
      <c r="B215" s="16"/>
      <c r="C215" s="16"/>
      <c r="D215" s="16"/>
      <c r="E215" s="16"/>
      <c r="F215" s="16"/>
      <c r="G215" s="16"/>
      <c r="H215" s="16"/>
      <c r="I215" s="16"/>
      <c r="J215" s="16"/>
      <c r="K215" s="19"/>
      <c r="L215" s="19"/>
      <c r="M215" s="19"/>
      <c r="N215" s="19"/>
      <c r="O215" s="19"/>
      <c r="P215" s="19"/>
      <c r="Q215" s="19"/>
      <c r="R215" s="19"/>
    </row>
    <row r="216" spans="1:18" x14ac:dyDescent="0.35">
      <c r="A216" s="16" t="str">
        <f>IF(C216&lt;&gt;"","PRESTA"&amp;TEXT(COUNTA($C$2:C216),"000"),"")</f>
        <v/>
      </c>
      <c r="B216" s="16"/>
      <c r="C216" s="16"/>
      <c r="D216" s="16"/>
      <c r="E216" s="16"/>
      <c r="F216" s="16"/>
      <c r="G216" s="16"/>
      <c r="H216" s="16"/>
      <c r="I216" s="16"/>
      <c r="J216" s="16"/>
      <c r="K216" s="19"/>
      <c r="L216" s="19"/>
      <c r="M216" s="19"/>
      <c r="N216" s="19"/>
      <c r="O216" s="19"/>
      <c r="P216" s="19"/>
      <c r="Q216" s="19"/>
      <c r="R216" s="19"/>
    </row>
    <row r="217" spans="1:18" x14ac:dyDescent="0.35">
      <c r="A217" s="16" t="str">
        <f>IF(C217&lt;&gt;"","PRESTA"&amp;TEXT(COUNTA($C$2:C217),"000"),"")</f>
        <v/>
      </c>
      <c r="B217" s="16"/>
      <c r="C217" s="16"/>
      <c r="D217" s="16"/>
      <c r="E217" s="16"/>
      <c r="F217" s="16"/>
      <c r="G217" s="16"/>
      <c r="H217" s="16"/>
      <c r="I217" s="16"/>
      <c r="J217" s="16"/>
      <c r="K217" s="19"/>
      <c r="L217" s="19"/>
      <c r="M217" s="19"/>
      <c r="N217" s="19"/>
      <c r="O217" s="19"/>
      <c r="P217" s="19"/>
      <c r="Q217" s="19"/>
      <c r="R217" s="19"/>
    </row>
    <row r="218" spans="1:18" x14ac:dyDescent="0.35">
      <c r="A218" s="16" t="str">
        <f>IF(C218&lt;&gt;"","PRESTA"&amp;TEXT(COUNTA($C$2:C218),"000"),"")</f>
        <v/>
      </c>
      <c r="B218" s="16"/>
      <c r="C218" s="16"/>
      <c r="D218" s="16"/>
      <c r="E218" s="16"/>
      <c r="F218" s="16"/>
      <c r="G218" s="16"/>
      <c r="H218" s="16"/>
      <c r="I218" s="16"/>
      <c r="J218" s="16"/>
      <c r="K218" s="19"/>
      <c r="L218" s="19"/>
      <c r="M218" s="19"/>
      <c r="N218" s="19"/>
      <c r="O218" s="19"/>
      <c r="P218" s="19"/>
      <c r="Q218" s="19"/>
      <c r="R218" s="19"/>
    </row>
    <row r="219" spans="1:18" x14ac:dyDescent="0.35">
      <c r="A219" s="16" t="str">
        <f>IF(C219&lt;&gt;"","PRESTA"&amp;TEXT(COUNTA($C$2:C219),"000"),"")</f>
        <v/>
      </c>
      <c r="B219" s="16"/>
      <c r="C219" s="16"/>
      <c r="D219" s="16"/>
      <c r="E219" s="16"/>
      <c r="F219" s="16"/>
      <c r="G219" s="16"/>
      <c r="H219" s="16"/>
      <c r="I219" s="16"/>
      <c r="J219" s="16"/>
      <c r="K219" s="19"/>
      <c r="L219" s="19"/>
      <c r="M219" s="19"/>
      <c r="N219" s="19"/>
      <c r="O219" s="19"/>
      <c r="P219" s="19"/>
      <c r="Q219" s="19"/>
      <c r="R219" s="19"/>
    </row>
    <row r="220" spans="1:18" x14ac:dyDescent="0.35">
      <c r="A220" s="16" t="str">
        <f>IF(C220&lt;&gt;"","PRESTA"&amp;TEXT(COUNTA($C$2:C220),"000"),"")</f>
        <v/>
      </c>
      <c r="B220" s="16"/>
      <c r="C220" s="16"/>
      <c r="D220" s="16"/>
      <c r="E220" s="16"/>
      <c r="F220" s="16"/>
      <c r="G220" s="16"/>
      <c r="H220" s="16"/>
      <c r="I220" s="16"/>
      <c r="J220" s="16"/>
      <c r="K220" s="19"/>
      <c r="L220" s="19"/>
      <c r="M220" s="19"/>
      <c r="N220" s="19"/>
      <c r="O220" s="19"/>
      <c r="P220" s="19"/>
      <c r="Q220" s="19"/>
      <c r="R220" s="19"/>
    </row>
    <row r="221" spans="1:18" x14ac:dyDescent="0.35">
      <c r="A221" s="16" t="str">
        <f>IF(C221&lt;&gt;"","PRESTA"&amp;TEXT(COUNTA($C$2:C221),"000"),"")</f>
        <v/>
      </c>
      <c r="B221" s="16"/>
      <c r="C221" s="16"/>
      <c r="D221" s="16"/>
      <c r="E221" s="16"/>
      <c r="F221" s="16"/>
      <c r="G221" s="16"/>
      <c r="H221" s="16"/>
      <c r="I221" s="16"/>
      <c r="J221" s="16"/>
      <c r="K221" s="19"/>
      <c r="L221" s="19"/>
      <c r="M221" s="19"/>
      <c r="N221" s="19"/>
      <c r="O221" s="19"/>
      <c r="P221" s="19"/>
      <c r="Q221" s="19"/>
      <c r="R221" s="19"/>
    </row>
    <row r="222" spans="1:18" x14ac:dyDescent="0.35">
      <c r="A222" s="16" t="str">
        <f>IF(C222&lt;&gt;"","PRESTA"&amp;TEXT(COUNTA($C$2:C222),"000"),"")</f>
        <v/>
      </c>
      <c r="B222" s="16"/>
      <c r="C222" s="16"/>
      <c r="D222" s="16"/>
      <c r="E222" s="16"/>
      <c r="F222" s="16"/>
      <c r="G222" s="16"/>
      <c r="H222" s="16"/>
      <c r="I222" s="16"/>
      <c r="J222" s="16"/>
      <c r="K222" s="19"/>
      <c r="L222" s="19"/>
      <c r="M222" s="19"/>
      <c r="N222" s="19"/>
      <c r="O222" s="19"/>
      <c r="P222" s="19"/>
      <c r="Q222" s="19"/>
      <c r="R222" s="19"/>
    </row>
    <row r="223" spans="1:18" x14ac:dyDescent="0.35">
      <c r="A223" s="16" t="str">
        <f>IF(C223&lt;&gt;"","PRESTA"&amp;TEXT(COUNTA($C$2:C223),"000"),"")</f>
        <v/>
      </c>
      <c r="B223" s="16"/>
      <c r="C223" s="16"/>
      <c r="D223" s="16"/>
      <c r="E223" s="16"/>
      <c r="F223" s="16"/>
      <c r="G223" s="16"/>
      <c r="H223" s="16"/>
      <c r="I223" s="16"/>
      <c r="J223" s="16"/>
      <c r="K223" s="19"/>
      <c r="L223" s="19"/>
      <c r="M223" s="19"/>
      <c r="N223" s="19"/>
      <c r="O223" s="19"/>
      <c r="P223" s="19"/>
      <c r="Q223" s="19"/>
      <c r="R223" s="19"/>
    </row>
    <row r="224" spans="1:18" x14ac:dyDescent="0.35">
      <c r="A224" s="16" t="str">
        <f>IF(C224&lt;&gt;"","PRESTA"&amp;TEXT(COUNTA($C$2:C224),"000"),"")</f>
        <v/>
      </c>
      <c r="B224" s="16"/>
      <c r="C224" s="16"/>
      <c r="D224" s="16"/>
      <c r="E224" s="16"/>
      <c r="F224" s="16"/>
      <c r="G224" s="16"/>
      <c r="H224" s="16"/>
      <c r="I224" s="16"/>
      <c r="J224" s="16"/>
      <c r="K224" s="19"/>
      <c r="L224" s="19"/>
      <c r="M224" s="19"/>
      <c r="N224" s="19"/>
      <c r="O224" s="19"/>
      <c r="P224" s="19"/>
      <c r="Q224" s="19"/>
      <c r="R224" s="19"/>
    </row>
    <row r="225" spans="1:18" x14ac:dyDescent="0.35">
      <c r="A225" s="16" t="str">
        <f>IF(C225&lt;&gt;"","PRESTA"&amp;TEXT(COUNTA($C$2:C225),"000"),"")</f>
        <v/>
      </c>
      <c r="B225" s="16"/>
      <c r="C225" s="16"/>
      <c r="D225" s="16"/>
      <c r="E225" s="16"/>
      <c r="F225" s="16"/>
      <c r="G225" s="16"/>
      <c r="H225" s="16"/>
      <c r="I225" s="16"/>
      <c r="J225" s="16"/>
      <c r="K225" s="19"/>
      <c r="L225" s="19"/>
      <c r="M225" s="19"/>
      <c r="N225" s="19"/>
      <c r="O225" s="19"/>
      <c r="P225" s="19"/>
      <c r="Q225" s="19"/>
      <c r="R225" s="19"/>
    </row>
    <row r="226" spans="1:18" x14ac:dyDescent="0.35">
      <c r="A226" s="16" t="str">
        <f>IF(C226&lt;&gt;"","PRESTA"&amp;TEXT(COUNTA($C$2:C226),"000"),"")</f>
        <v/>
      </c>
      <c r="B226" s="16"/>
      <c r="C226" s="16"/>
      <c r="D226" s="16"/>
      <c r="E226" s="16"/>
      <c r="F226" s="16"/>
      <c r="G226" s="16"/>
      <c r="H226" s="16"/>
      <c r="I226" s="16"/>
      <c r="J226" s="16"/>
      <c r="K226" s="19"/>
      <c r="L226" s="19"/>
      <c r="M226" s="19"/>
      <c r="N226" s="19"/>
      <c r="O226" s="19"/>
      <c r="P226" s="19"/>
      <c r="Q226" s="19"/>
      <c r="R226" s="19"/>
    </row>
    <row r="227" spans="1:18" x14ac:dyDescent="0.35">
      <c r="A227" s="16" t="str">
        <f>IF(C227&lt;&gt;"","PRESTA"&amp;TEXT(COUNTA($C$2:C227),"000"),"")</f>
        <v/>
      </c>
      <c r="B227" s="16"/>
      <c r="C227" s="16"/>
      <c r="D227" s="16"/>
      <c r="E227" s="16"/>
      <c r="F227" s="16"/>
      <c r="G227" s="16"/>
      <c r="H227" s="16"/>
      <c r="I227" s="16"/>
      <c r="J227" s="16"/>
      <c r="K227" s="19"/>
      <c r="L227" s="19"/>
      <c r="M227" s="19"/>
      <c r="N227" s="19"/>
      <c r="O227" s="19"/>
      <c r="P227" s="19"/>
      <c r="Q227" s="19"/>
      <c r="R227" s="19"/>
    </row>
    <row r="228" spans="1:18" x14ac:dyDescent="0.35">
      <c r="A228" s="16" t="str">
        <f>IF(C228&lt;&gt;"","PRESTA"&amp;TEXT(COUNTA($C$2:C228),"000"),"")</f>
        <v/>
      </c>
      <c r="B228" s="16"/>
      <c r="C228" s="16"/>
      <c r="D228" s="16"/>
      <c r="E228" s="16"/>
      <c r="F228" s="16"/>
      <c r="G228" s="16"/>
      <c r="H228" s="16"/>
      <c r="I228" s="16"/>
      <c r="J228" s="16"/>
      <c r="K228" s="19"/>
      <c r="L228" s="19"/>
      <c r="M228" s="19"/>
      <c r="N228" s="19"/>
      <c r="O228" s="19"/>
      <c r="P228" s="19"/>
      <c r="Q228" s="19"/>
      <c r="R228" s="19"/>
    </row>
    <row r="229" spans="1:18" x14ac:dyDescent="0.35">
      <c r="A229" s="16" t="str">
        <f>IF(C229&lt;&gt;"","PRESTA"&amp;TEXT(COUNTA($C$2:C229),"000"),"")</f>
        <v/>
      </c>
      <c r="B229" s="16"/>
      <c r="C229" s="16"/>
      <c r="D229" s="16"/>
      <c r="E229" s="16"/>
      <c r="F229" s="16"/>
      <c r="G229" s="16"/>
      <c r="H229" s="16"/>
      <c r="I229" s="16"/>
      <c r="J229" s="16"/>
      <c r="K229" s="19"/>
      <c r="L229" s="19"/>
      <c r="M229" s="19"/>
      <c r="N229" s="19"/>
      <c r="O229" s="19"/>
      <c r="P229" s="19"/>
      <c r="Q229" s="19"/>
      <c r="R229" s="19"/>
    </row>
    <row r="230" spans="1:18" x14ac:dyDescent="0.35">
      <c r="A230" s="16" t="str">
        <f>IF(C230&lt;&gt;"","PRESTA"&amp;TEXT(COUNTA($C$2:C230),"000"),"")</f>
        <v/>
      </c>
      <c r="B230" s="16"/>
      <c r="C230" s="16"/>
      <c r="D230" s="16"/>
      <c r="E230" s="16"/>
      <c r="F230" s="16"/>
      <c r="G230" s="16"/>
      <c r="H230" s="16"/>
      <c r="I230" s="16"/>
      <c r="J230" s="16"/>
      <c r="K230" s="19"/>
      <c r="L230" s="19"/>
      <c r="M230" s="19"/>
      <c r="N230" s="19"/>
      <c r="O230" s="19"/>
      <c r="P230" s="19"/>
      <c r="Q230" s="19"/>
      <c r="R230" s="19"/>
    </row>
    <row r="231" spans="1:18" x14ac:dyDescent="0.35">
      <c r="A231" s="16" t="str">
        <f>IF(C231&lt;&gt;"","PRESTA"&amp;TEXT(COUNTA($C$2:C231),"000"),"")</f>
        <v/>
      </c>
      <c r="B231" s="16"/>
      <c r="C231" s="16"/>
      <c r="D231" s="16"/>
      <c r="E231" s="16"/>
      <c r="F231" s="16"/>
      <c r="G231" s="16"/>
      <c r="H231" s="16"/>
      <c r="I231" s="16"/>
      <c r="J231" s="16"/>
      <c r="K231" s="19"/>
      <c r="L231" s="19"/>
      <c r="M231" s="19"/>
      <c r="N231" s="19"/>
      <c r="O231" s="19"/>
      <c r="P231" s="19"/>
      <c r="Q231" s="19"/>
      <c r="R231" s="19"/>
    </row>
    <row r="232" spans="1:18" x14ac:dyDescent="0.35">
      <c r="A232" s="16" t="str">
        <f>IF(C232&lt;&gt;"","PRESTA"&amp;TEXT(COUNTA($C$2:C232),"000"),"")</f>
        <v/>
      </c>
      <c r="B232" s="16"/>
      <c r="C232" s="16"/>
      <c r="D232" s="16"/>
      <c r="E232" s="16"/>
      <c r="F232" s="16"/>
      <c r="G232" s="16"/>
      <c r="H232" s="16"/>
      <c r="I232" s="16"/>
      <c r="J232" s="16"/>
      <c r="K232" s="19"/>
      <c r="L232" s="19"/>
      <c r="M232" s="19"/>
      <c r="N232" s="19"/>
      <c r="O232" s="19"/>
      <c r="P232" s="19"/>
      <c r="Q232" s="19"/>
      <c r="R232" s="19"/>
    </row>
    <row r="233" spans="1:18" x14ac:dyDescent="0.35">
      <c r="A233" s="16" t="str">
        <f>IF(C233&lt;&gt;"","PRESTA"&amp;TEXT(COUNTA($C$2:C233),"000"),"")</f>
        <v/>
      </c>
      <c r="B233" s="16"/>
      <c r="C233" s="16"/>
      <c r="D233" s="16"/>
      <c r="E233" s="16"/>
      <c r="F233" s="16"/>
      <c r="G233" s="16"/>
      <c r="H233" s="16"/>
      <c r="I233" s="16"/>
      <c r="J233" s="16"/>
      <c r="K233" s="19"/>
      <c r="L233" s="19"/>
      <c r="M233" s="19"/>
      <c r="N233" s="19"/>
      <c r="O233" s="19"/>
      <c r="P233" s="19"/>
      <c r="Q233" s="19"/>
      <c r="R233" s="19"/>
    </row>
    <row r="234" spans="1:18" x14ac:dyDescent="0.35">
      <c r="A234" s="16" t="str">
        <f>IF(C234&lt;&gt;"","PRESTA"&amp;TEXT(COUNTA($C$2:C234),"000"),"")</f>
        <v/>
      </c>
      <c r="B234" s="16"/>
      <c r="C234" s="16"/>
      <c r="D234" s="16"/>
      <c r="E234" s="16"/>
      <c r="F234" s="16"/>
      <c r="G234" s="16"/>
      <c r="H234" s="16"/>
      <c r="I234" s="16"/>
      <c r="J234" s="16"/>
      <c r="K234" s="19"/>
      <c r="L234" s="19"/>
      <c r="M234" s="19"/>
      <c r="N234" s="19"/>
      <c r="O234" s="19"/>
      <c r="P234" s="19"/>
      <c r="Q234" s="19"/>
      <c r="R234" s="19"/>
    </row>
    <row r="235" spans="1:18" x14ac:dyDescent="0.35">
      <c r="A235" s="16" t="str">
        <f>IF(C235&lt;&gt;"","PRESTA"&amp;TEXT(COUNTA($C$2:C235),"000"),"")</f>
        <v/>
      </c>
      <c r="B235" s="16"/>
      <c r="C235" s="16"/>
      <c r="D235" s="16"/>
      <c r="E235" s="16"/>
      <c r="F235" s="16"/>
      <c r="G235" s="16"/>
      <c r="H235" s="16"/>
      <c r="I235" s="16"/>
      <c r="J235" s="16"/>
      <c r="K235" s="19"/>
      <c r="L235" s="19"/>
      <c r="M235" s="19"/>
      <c r="N235" s="19"/>
      <c r="O235" s="19"/>
      <c r="P235" s="19"/>
      <c r="Q235" s="19"/>
      <c r="R235" s="19"/>
    </row>
    <row r="236" spans="1:18" x14ac:dyDescent="0.35">
      <c r="A236" s="16" t="str">
        <f>IF(C236&lt;&gt;"","PRESTA"&amp;TEXT(COUNTA($C$2:C236),"000"),"")</f>
        <v/>
      </c>
      <c r="B236" s="16"/>
      <c r="C236" s="16"/>
      <c r="D236" s="16"/>
      <c r="E236" s="16"/>
      <c r="F236" s="16"/>
      <c r="G236" s="16"/>
      <c r="H236" s="16"/>
      <c r="I236" s="16"/>
      <c r="J236" s="16"/>
      <c r="K236" s="19"/>
      <c r="L236" s="19"/>
      <c r="M236" s="19"/>
      <c r="N236" s="19"/>
      <c r="O236" s="19"/>
      <c r="P236" s="19"/>
      <c r="Q236" s="19"/>
      <c r="R236" s="19"/>
    </row>
    <row r="237" spans="1:18" x14ac:dyDescent="0.35">
      <c r="A237" s="16" t="str">
        <f>IF(C237&lt;&gt;"","PRESTA"&amp;TEXT(COUNTA($C$2:C237),"000"),"")</f>
        <v/>
      </c>
      <c r="B237" s="16"/>
      <c r="C237" s="16"/>
      <c r="D237" s="16"/>
      <c r="E237" s="16"/>
      <c r="F237" s="16"/>
      <c r="G237" s="16"/>
      <c r="H237" s="16"/>
      <c r="I237" s="16"/>
      <c r="J237" s="16"/>
      <c r="K237" s="19"/>
      <c r="L237" s="19"/>
      <c r="M237" s="19"/>
      <c r="N237" s="19"/>
      <c r="O237" s="19"/>
      <c r="P237" s="19"/>
      <c r="Q237" s="19"/>
      <c r="R237" s="19"/>
    </row>
    <row r="238" spans="1:18" x14ac:dyDescent="0.35">
      <c r="A238" s="16" t="str">
        <f>IF(C238&lt;&gt;"","PRESTA"&amp;TEXT(COUNTA($C$2:C238),"000"),"")</f>
        <v/>
      </c>
      <c r="B238" s="16"/>
      <c r="C238" s="16"/>
      <c r="D238" s="16"/>
      <c r="E238" s="16"/>
      <c r="F238" s="16"/>
      <c r="G238" s="16"/>
      <c r="H238" s="16"/>
      <c r="I238" s="16"/>
      <c r="J238" s="16"/>
      <c r="K238" s="19"/>
      <c r="L238" s="19"/>
      <c r="M238" s="19"/>
      <c r="N238" s="19"/>
      <c r="O238" s="19"/>
      <c r="P238" s="19"/>
      <c r="Q238" s="19"/>
      <c r="R238" s="19"/>
    </row>
    <row r="239" spans="1:18" x14ac:dyDescent="0.35">
      <c r="A239" s="16" t="str">
        <f>IF(C239&lt;&gt;"","PRESTA"&amp;TEXT(COUNTA($C$2:C239),"000"),"")</f>
        <v/>
      </c>
      <c r="B239" s="16"/>
      <c r="C239" s="16"/>
      <c r="D239" s="16"/>
      <c r="E239" s="16"/>
      <c r="F239" s="16"/>
      <c r="G239" s="16"/>
      <c r="H239" s="16"/>
      <c r="I239" s="16"/>
      <c r="J239" s="16"/>
      <c r="K239" s="19"/>
      <c r="L239" s="19"/>
      <c r="M239" s="19"/>
      <c r="N239" s="19"/>
      <c r="O239" s="19"/>
      <c r="P239" s="19"/>
      <c r="Q239" s="19"/>
      <c r="R239" s="19"/>
    </row>
    <row r="240" spans="1:18" x14ac:dyDescent="0.35">
      <c r="A240" s="16" t="str">
        <f>IF(C240&lt;&gt;"","PRESTA"&amp;TEXT(COUNTA($C$2:C240),"000"),"")</f>
        <v/>
      </c>
      <c r="B240" s="16"/>
      <c r="C240" s="16"/>
      <c r="D240" s="16"/>
      <c r="E240" s="16"/>
      <c r="F240" s="16"/>
      <c r="G240" s="16"/>
      <c r="H240" s="16"/>
      <c r="I240" s="16"/>
      <c r="J240" s="16"/>
      <c r="K240" s="19"/>
      <c r="L240" s="19"/>
      <c r="M240" s="19"/>
      <c r="N240" s="19"/>
      <c r="O240" s="19"/>
      <c r="P240" s="19"/>
      <c r="Q240" s="19"/>
      <c r="R240" s="19"/>
    </row>
    <row r="241" spans="1:18" x14ac:dyDescent="0.35">
      <c r="A241" s="16" t="str">
        <f>IF(C241&lt;&gt;"","PRESTA"&amp;TEXT(COUNTA($C$2:C241),"000"),"")</f>
        <v/>
      </c>
      <c r="B241" s="16"/>
      <c r="C241" s="16"/>
      <c r="D241" s="16"/>
      <c r="E241" s="16"/>
      <c r="F241" s="16"/>
      <c r="G241" s="16"/>
      <c r="H241" s="16"/>
      <c r="I241" s="16"/>
      <c r="J241" s="16"/>
      <c r="K241" s="19"/>
      <c r="L241" s="19"/>
      <c r="M241" s="19"/>
      <c r="N241" s="19"/>
      <c r="O241" s="19"/>
      <c r="P241" s="19"/>
      <c r="Q241" s="19"/>
      <c r="R241" s="19"/>
    </row>
    <row r="242" spans="1:18" x14ac:dyDescent="0.35">
      <c r="A242" s="16" t="str">
        <f>IF(C242&lt;&gt;"","PRESTA"&amp;TEXT(COUNTA($C$2:C242),"000"),"")</f>
        <v/>
      </c>
      <c r="B242" s="16"/>
      <c r="C242" s="16"/>
      <c r="D242" s="16"/>
      <c r="E242" s="16"/>
      <c r="F242" s="16"/>
      <c r="G242" s="16"/>
      <c r="H242" s="16"/>
      <c r="I242" s="16"/>
      <c r="J242" s="16"/>
      <c r="K242" s="19"/>
      <c r="L242" s="19"/>
      <c r="M242" s="19"/>
      <c r="N242" s="19"/>
      <c r="O242" s="19"/>
      <c r="P242" s="19"/>
      <c r="Q242" s="19"/>
      <c r="R242" s="19"/>
    </row>
    <row r="243" spans="1:18" x14ac:dyDescent="0.35">
      <c r="A243" s="16" t="str">
        <f>IF(C243&lt;&gt;"","PRESTA"&amp;TEXT(COUNTA($C$2:C243),"000"),"")</f>
        <v/>
      </c>
      <c r="B243" s="16"/>
      <c r="C243" s="16"/>
      <c r="D243" s="16"/>
      <c r="E243" s="16"/>
      <c r="F243" s="16"/>
      <c r="G243" s="16"/>
      <c r="H243" s="16"/>
      <c r="I243" s="16"/>
      <c r="J243" s="16"/>
      <c r="K243" s="19"/>
      <c r="L243" s="19"/>
      <c r="M243" s="19"/>
      <c r="N243" s="19"/>
      <c r="O243" s="19"/>
      <c r="P243" s="19"/>
      <c r="Q243" s="19"/>
      <c r="R243" s="19"/>
    </row>
    <row r="244" spans="1:18" x14ac:dyDescent="0.35">
      <c r="A244" s="16" t="str">
        <f>IF(C244&lt;&gt;"","PRESTA"&amp;TEXT(COUNTA($C$2:C244),"000"),"")</f>
        <v/>
      </c>
      <c r="B244" s="16"/>
      <c r="C244" s="16"/>
      <c r="D244" s="16"/>
      <c r="E244" s="16"/>
      <c r="F244" s="16"/>
      <c r="G244" s="16"/>
      <c r="H244" s="16"/>
      <c r="I244" s="16"/>
      <c r="J244" s="16"/>
      <c r="K244" s="19"/>
      <c r="L244" s="19"/>
      <c r="M244" s="19"/>
      <c r="N244" s="19"/>
      <c r="O244" s="19"/>
      <c r="P244" s="19"/>
      <c r="Q244" s="19"/>
      <c r="R244" s="19"/>
    </row>
    <row r="245" spans="1:18" x14ac:dyDescent="0.35">
      <c r="A245" s="16" t="str">
        <f>IF(C245&lt;&gt;"","PRESTA"&amp;TEXT(COUNTA($C$2:C245),"000"),"")</f>
        <v/>
      </c>
      <c r="B245" s="16"/>
      <c r="C245" s="16"/>
      <c r="D245" s="16"/>
      <c r="E245" s="16"/>
      <c r="F245" s="16"/>
      <c r="G245" s="16"/>
      <c r="H245" s="16"/>
      <c r="I245" s="16"/>
      <c r="J245" s="16"/>
      <c r="K245" s="19"/>
      <c r="L245" s="19"/>
      <c r="M245" s="19"/>
      <c r="N245" s="19"/>
      <c r="O245" s="19"/>
      <c r="P245" s="19"/>
      <c r="Q245" s="19"/>
      <c r="R245" s="19"/>
    </row>
    <row r="246" spans="1:18" x14ac:dyDescent="0.35">
      <c r="A246" s="16" t="str">
        <f>IF(C246&lt;&gt;"","PRESTA"&amp;TEXT(COUNTA($C$2:C246),"000"),"")</f>
        <v/>
      </c>
      <c r="B246" s="16"/>
      <c r="C246" s="16"/>
      <c r="D246" s="16"/>
      <c r="E246" s="16"/>
      <c r="F246" s="16"/>
      <c r="G246" s="16"/>
      <c r="H246" s="16"/>
      <c r="I246" s="16"/>
      <c r="J246" s="16"/>
      <c r="K246" s="19"/>
      <c r="L246" s="19"/>
      <c r="M246" s="19"/>
      <c r="N246" s="19"/>
      <c r="O246" s="19"/>
      <c r="P246" s="19"/>
      <c r="Q246" s="19"/>
      <c r="R246" s="19"/>
    </row>
    <row r="247" spans="1:18" x14ac:dyDescent="0.35">
      <c r="A247" s="16" t="str">
        <f>IF(C247&lt;&gt;"","PRESTA"&amp;TEXT(COUNTA($C$2:C247),"000"),"")</f>
        <v/>
      </c>
      <c r="B247" s="16"/>
      <c r="C247" s="16"/>
      <c r="D247" s="16"/>
      <c r="E247" s="16"/>
      <c r="F247" s="16"/>
      <c r="G247" s="16"/>
      <c r="H247" s="16"/>
      <c r="I247" s="16"/>
      <c r="J247" s="16"/>
      <c r="K247" s="19"/>
      <c r="L247" s="19"/>
      <c r="M247" s="19"/>
      <c r="N247" s="19"/>
      <c r="O247" s="19"/>
      <c r="P247" s="19"/>
      <c r="Q247" s="19"/>
      <c r="R247" s="19"/>
    </row>
    <row r="248" spans="1:18" x14ac:dyDescent="0.35">
      <c r="A248" s="16" t="str">
        <f>IF(C248&lt;&gt;"","PRESTA"&amp;TEXT(COUNTA($C$2:C248),"000"),"")</f>
        <v/>
      </c>
      <c r="B248" s="16"/>
      <c r="C248" s="16"/>
      <c r="D248" s="16"/>
      <c r="E248" s="16"/>
      <c r="F248" s="16"/>
      <c r="G248" s="16"/>
      <c r="H248" s="16"/>
      <c r="I248" s="16"/>
      <c r="J248" s="16"/>
      <c r="K248" s="19"/>
      <c r="L248" s="19"/>
      <c r="M248" s="19"/>
      <c r="N248" s="19"/>
      <c r="O248" s="19"/>
      <c r="P248" s="19"/>
      <c r="Q248" s="19"/>
      <c r="R248" s="19"/>
    </row>
    <row r="249" spans="1:18" x14ac:dyDescent="0.35">
      <c r="A249" s="16" t="str">
        <f>IF(C249&lt;&gt;"","PRESTA"&amp;TEXT(COUNTA($C$2:C249),"000"),"")</f>
        <v/>
      </c>
      <c r="B249" s="16"/>
      <c r="C249" s="16"/>
      <c r="D249" s="16"/>
      <c r="E249" s="16"/>
      <c r="F249" s="16"/>
      <c r="G249" s="16"/>
      <c r="H249" s="16"/>
      <c r="I249" s="16"/>
      <c r="J249" s="16"/>
      <c r="K249" s="19"/>
      <c r="L249" s="19"/>
      <c r="M249" s="19"/>
      <c r="N249" s="19"/>
      <c r="O249" s="19"/>
      <c r="P249" s="19"/>
      <c r="Q249" s="19"/>
      <c r="R249" s="19"/>
    </row>
    <row r="250" spans="1:18" x14ac:dyDescent="0.35">
      <c r="A250" s="16" t="str">
        <f>IF(C250&lt;&gt;"","PRESTA"&amp;TEXT(COUNTA($C$2:C250),"000"),"")</f>
        <v/>
      </c>
      <c r="B250" s="16"/>
      <c r="C250" s="16"/>
      <c r="D250" s="16"/>
      <c r="E250" s="16"/>
      <c r="F250" s="16"/>
      <c r="G250" s="16"/>
      <c r="H250" s="16"/>
      <c r="I250" s="16"/>
      <c r="J250" s="16"/>
      <c r="K250" s="19"/>
      <c r="L250" s="19"/>
      <c r="M250" s="19"/>
      <c r="N250" s="19"/>
      <c r="O250" s="19"/>
      <c r="P250" s="19"/>
      <c r="Q250" s="19"/>
      <c r="R250" s="19"/>
    </row>
    <row r="251" spans="1:18" x14ac:dyDescent="0.35">
      <c r="A251" s="16" t="str">
        <f>IF(C251&lt;&gt;"","PRESTA"&amp;TEXT(COUNTA($C$2:C251),"000"),"")</f>
        <v/>
      </c>
      <c r="B251" s="16"/>
      <c r="C251" s="16"/>
      <c r="D251" s="16"/>
      <c r="E251" s="16"/>
      <c r="F251" s="16"/>
      <c r="G251" s="16"/>
      <c r="H251" s="16"/>
      <c r="I251" s="16"/>
      <c r="J251" s="16"/>
      <c r="K251" s="19"/>
      <c r="L251" s="19"/>
      <c r="M251" s="19"/>
      <c r="N251" s="19"/>
      <c r="O251" s="19"/>
      <c r="P251" s="19"/>
      <c r="Q251" s="19"/>
      <c r="R251" s="19"/>
    </row>
    <row r="252" spans="1:18" x14ac:dyDescent="0.35">
      <c r="A252" s="16" t="str">
        <f>IF(C252&lt;&gt;"","PRESTA"&amp;TEXT(COUNTA($C$2:C252),"000"),"")</f>
        <v/>
      </c>
      <c r="B252" s="16"/>
      <c r="C252" s="16"/>
      <c r="D252" s="16"/>
      <c r="E252" s="16"/>
      <c r="F252" s="16"/>
      <c r="G252" s="16"/>
      <c r="H252" s="16"/>
      <c r="I252" s="16"/>
      <c r="J252" s="16"/>
      <c r="K252" s="19"/>
      <c r="L252" s="19"/>
      <c r="M252" s="19"/>
      <c r="N252" s="19"/>
      <c r="O252" s="19"/>
      <c r="P252" s="19"/>
      <c r="Q252" s="19"/>
      <c r="R252" s="19"/>
    </row>
    <row r="253" spans="1:18" x14ac:dyDescent="0.35">
      <c r="A253" s="16" t="str">
        <f>IF(C253&lt;&gt;"","PRESTA"&amp;TEXT(COUNTA($C$2:C253),"000"),"")</f>
        <v/>
      </c>
      <c r="B253" s="16"/>
      <c r="C253" s="16"/>
      <c r="D253" s="16"/>
      <c r="E253" s="16"/>
      <c r="F253" s="16"/>
      <c r="G253" s="16"/>
      <c r="H253" s="16"/>
      <c r="I253" s="16"/>
      <c r="J253" s="16"/>
      <c r="K253" s="19"/>
      <c r="L253" s="19"/>
      <c r="M253" s="19"/>
      <c r="N253" s="19"/>
      <c r="O253" s="19"/>
      <c r="P253" s="19"/>
      <c r="Q253" s="19"/>
      <c r="R253" s="19"/>
    </row>
    <row r="254" spans="1:18" x14ac:dyDescent="0.35">
      <c r="A254" s="16" t="str">
        <f>IF(C254&lt;&gt;"","PRESTA"&amp;TEXT(COUNTA($C$2:C254),"000"),"")</f>
        <v/>
      </c>
      <c r="B254" s="16"/>
      <c r="C254" s="16"/>
      <c r="D254" s="16"/>
      <c r="E254" s="16"/>
      <c r="F254" s="16"/>
      <c r="G254" s="16"/>
      <c r="H254" s="16"/>
      <c r="I254" s="16"/>
      <c r="J254" s="16"/>
      <c r="K254" s="19"/>
      <c r="L254" s="19"/>
      <c r="M254" s="19"/>
      <c r="N254" s="19"/>
      <c r="O254" s="19"/>
      <c r="P254" s="19"/>
      <c r="Q254" s="19"/>
      <c r="R254" s="19"/>
    </row>
    <row r="255" spans="1:18" x14ac:dyDescent="0.35">
      <c r="A255" s="16" t="str">
        <f>IF(C255&lt;&gt;"","PRESTA"&amp;TEXT(COUNTA($C$2:C255),"000"),"")</f>
        <v/>
      </c>
      <c r="B255" s="16"/>
      <c r="C255" s="16"/>
      <c r="D255" s="16"/>
      <c r="E255" s="16"/>
      <c r="F255" s="16"/>
      <c r="G255" s="16"/>
      <c r="H255" s="16"/>
      <c r="I255" s="16"/>
      <c r="J255" s="16"/>
      <c r="K255" s="19"/>
      <c r="L255" s="19"/>
      <c r="M255" s="19"/>
      <c r="N255" s="19"/>
      <c r="O255" s="19"/>
      <c r="P255" s="19"/>
      <c r="Q255" s="19"/>
      <c r="R255" s="19"/>
    </row>
    <row r="256" spans="1:18" x14ac:dyDescent="0.35">
      <c r="A256" s="16" t="str">
        <f>IF(C256&lt;&gt;"","PRESTA"&amp;TEXT(COUNTA($C$2:C256),"000"),"")</f>
        <v/>
      </c>
      <c r="B256" s="16"/>
      <c r="C256" s="16"/>
      <c r="D256" s="16"/>
      <c r="E256" s="16"/>
      <c r="F256" s="16"/>
      <c r="G256" s="16"/>
      <c r="H256" s="16"/>
      <c r="I256" s="16"/>
      <c r="J256" s="16"/>
      <c r="K256" s="19"/>
      <c r="L256" s="19"/>
      <c r="M256" s="19"/>
      <c r="N256" s="19"/>
      <c r="O256" s="19"/>
      <c r="P256" s="19"/>
      <c r="Q256" s="19"/>
      <c r="R256" s="19"/>
    </row>
    <row r="257" spans="1:18" x14ac:dyDescent="0.35">
      <c r="A257" s="16" t="str">
        <f>IF(C257&lt;&gt;"","PRESTA"&amp;TEXT(COUNTA($C$2:C257),"000"),"")</f>
        <v/>
      </c>
      <c r="B257" s="16"/>
      <c r="C257" s="16"/>
      <c r="D257" s="16"/>
      <c r="E257" s="16"/>
      <c r="F257" s="16"/>
      <c r="G257" s="16"/>
      <c r="H257" s="16"/>
      <c r="I257" s="16"/>
      <c r="J257" s="16"/>
      <c r="K257" s="19"/>
      <c r="L257" s="19"/>
      <c r="M257" s="19"/>
      <c r="N257" s="19"/>
      <c r="O257" s="19"/>
      <c r="P257" s="19"/>
      <c r="Q257" s="19"/>
      <c r="R257" s="19"/>
    </row>
    <row r="258" spans="1:18" x14ac:dyDescent="0.35">
      <c r="A258" s="16" t="str">
        <f>IF(C258&lt;&gt;"","PRESTA"&amp;TEXT(COUNTA($C$2:C258),"000"),"")</f>
        <v/>
      </c>
      <c r="B258" s="16"/>
      <c r="C258" s="16"/>
      <c r="D258" s="16"/>
      <c r="E258" s="16"/>
      <c r="F258" s="16"/>
      <c r="G258" s="16"/>
      <c r="H258" s="16"/>
      <c r="I258" s="16"/>
      <c r="J258" s="16"/>
      <c r="K258" s="19"/>
      <c r="L258" s="19"/>
      <c r="M258" s="19"/>
      <c r="N258" s="19"/>
      <c r="O258" s="19"/>
      <c r="P258" s="19"/>
      <c r="Q258" s="19"/>
      <c r="R258" s="19"/>
    </row>
    <row r="259" spans="1:18" x14ac:dyDescent="0.35">
      <c r="A259" s="16" t="str">
        <f>IF(C259&lt;&gt;"","PRESTA"&amp;TEXT(COUNTA($C$2:C259),"000"),"")</f>
        <v/>
      </c>
      <c r="B259" s="16"/>
      <c r="C259" s="16"/>
      <c r="D259" s="16"/>
      <c r="E259" s="16"/>
      <c r="F259" s="16"/>
      <c r="G259" s="16"/>
      <c r="H259" s="16"/>
      <c r="I259" s="16"/>
      <c r="J259" s="16"/>
      <c r="K259" s="19"/>
      <c r="L259" s="19"/>
      <c r="M259" s="19"/>
      <c r="N259" s="19"/>
      <c r="O259" s="19"/>
      <c r="P259" s="19"/>
      <c r="Q259" s="19"/>
      <c r="R259" s="19"/>
    </row>
    <row r="260" spans="1:18" x14ac:dyDescent="0.35">
      <c r="A260" s="16" t="str">
        <f>IF(C260&lt;&gt;"","PRESTA"&amp;TEXT(COUNTA($C$2:C260),"000"),"")</f>
        <v/>
      </c>
      <c r="B260" s="16"/>
      <c r="C260" s="16"/>
      <c r="D260" s="16"/>
      <c r="E260" s="16"/>
      <c r="F260" s="16"/>
      <c r="G260" s="16"/>
      <c r="H260" s="16"/>
      <c r="I260" s="16"/>
      <c r="J260" s="16"/>
      <c r="K260" s="19"/>
      <c r="L260" s="19"/>
      <c r="M260" s="19"/>
      <c r="N260" s="19"/>
      <c r="O260" s="19"/>
      <c r="P260" s="19"/>
      <c r="Q260" s="19"/>
      <c r="R260" s="19"/>
    </row>
    <row r="261" spans="1:18" x14ac:dyDescent="0.35">
      <c r="A261" s="16" t="str">
        <f>IF(C261&lt;&gt;"","PRESTA"&amp;TEXT(COUNTA($C$2:C261),"000"),"")</f>
        <v/>
      </c>
      <c r="B261" s="16"/>
      <c r="C261" s="16"/>
      <c r="D261" s="16"/>
      <c r="E261" s="16"/>
      <c r="F261" s="16"/>
      <c r="G261" s="16"/>
      <c r="H261" s="16"/>
      <c r="I261" s="16"/>
      <c r="J261" s="16"/>
      <c r="K261" s="19"/>
      <c r="L261" s="19"/>
      <c r="M261" s="19"/>
      <c r="N261" s="19"/>
      <c r="O261" s="19"/>
      <c r="P261" s="19"/>
      <c r="Q261" s="19"/>
      <c r="R261" s="19"/>
    </row>
    <row r="262" spans="1:18" x14ac:dyDescent="0.35">
      <c r="A262" s="16" t="str">
        <f>IF(C262&lt;&gt;"","PRESTA"&amp;TEXT(COUNTA($C$2:C262),"000"),"")</f>
        <v/>
      </c>
      <c r="B262" s="16"/>
      <c r="C262" s="16"/>
      <c r="D262" s="16"/>
      <c r="E262" s="16"/>
      <c r="F262" s="16"/>
      <c r="G262" s="16"/>
      <c r="H262" s="16"/>
      <c r="I262" s="16"/>
      <c r="J262" s="16"/>
      <c r="K262" s="19"/>
      <c r="L262" s="19"/>
      <c r="M262" s="19"/>
      <c r="N262" s="19"/>
      <c r="O262" s="19"/>
      <c r="P262" s="19"/>
      <c r="Q262" s="19"/>
      <c r="R262" s="19"/>
    </row>
    <row r="263" spans="1:18" x14ac:dyDescent="0.35">
      <c r="A263" s="16" t="str">
        <f>IF(C263&lt;&gt;"","PRESTA"&amp;TEXT(COUNTA($C$2:C263),"000"),"")</f>
        <v/>
      </c>
      <c r="B263" s="16"/>
      <c r="C263" s="16"/>
      <c r="D263" s="16"/>
      <c r="E263" s="16"/>
      <c r="F263" s="16"/>
      <c r="G263" s="16"/>
      <c r="H263" s="16"/>
      <c r="I263" s="16"/>
      <c r="J263" s="16"/>
      <c r="K263" s="19"/>
      <c r="L263" s="19"/>
      <c r="M263" s="19"/>
      <c r="N263" s="19"/>
      <c r="O263" s="19"/>
      <c r="P263" s="19"/>
      <c r="Q263" s="19"/>
      <c r="R263" s="19"/>
    </row>
    <row r="264" spans="1:18" x14ac:dyDescent="0.35">
      <c r="A264" s="16" t="str">
        <f>IF(C264&lt;&gt;"","PRESTA"&amp;TEXT(COUNTA($C$2:C264),"000"),"")</f>
        <v/>
      </c>
      <c r="B264" s="16"/>
      <c r="C264" s="16"/>
      <c r="D264" s="16"/>
      <c r="E264" s="16"/>
      <c r="F264" s="16"/>
      <c r="G264" s="16"/>
      <c r="H264" s="16"/>
      <c r="I264" s="16"/>
      <c r="J264" s="16"/>
      <c r="K264" s="19"/>
      <c r="L264" s="19"/>
      <c r="M264" s="19"/>
      <c r="N264" s="19"/>
      <c r="O264" s="19"/>
      <c r="P264" s="19"/>
      <c r="Q264" s="19"/>
      <c r="R264" s="19"/>
    </row>
    <row r="265" spans="1:18" x14ac:dyDescent="0.35">
      <c r="A265" s="16" t="str">
        <f>IF(C265&lt;&gt;"","PRESTA"&amp;TEXT(COUNTA($C$2:C265),"000"),"")</f>
        <v/>
      </c>
      <c r="B265" s="16"/>
      <c r="C265" s="16"/>
      <c r="D265" s="16"/>
      <c r="E265" s="16"/>
      <c r="F265" s="16"/>
      <c r="G265" s="16"/>
      <c r="H265" s="16"/>
      <c r="I265" s="16"/>
      <c r="J265" s="16"/>
      <c r="K265" s="19"/>
      <c r="L265" s="19"/>
      <c r="M265" s="19"/>
      <c r="N265" s="19"/>
      <c r="O265" s="19"/>
      <c r="P265" s="19"/>
      <c r="Q265" s="19"/>
      <c r="R265" s="19"/>
    </row>
    <row r="266" spans="1:18" x14ac:dyDescent="0.35">
      <c r="A266" s="16" t="str">
        <f>IF(C266&lt;&gt;"","PRESTA"&amp;TEXT(COUNTA($C$2:C266),"000"),"")</f>
        <v/>
      </c>
      <c r="B266" s="16"/>
      <c r="C266" s="16"/>
      <c r="D266" s="16"/>
      <c r="E266" s="16"/>
      <c r="F266" s="16"/>
      <c r="G266" s="16"/>
      <c r="H266" s="16"/>
      <c r="I266" s="16"/>
      <c r="J266" s="16"/>
      <c r="K266" s="19"/>
      <c r="L266" s="19"/>
      <c r="M266" s="19"/>
      <c r="N266" s="19"/>
      <c r="O266" s="19"/>
      <c r="P266" s="19"/>
      <c r="Q266" s="19"/>
      <c r="R266" s="19"/>
    </row>
    <row r="267" spans="1:18" x14ac:dyDescent="0.35">
      <c r="A267" s="16" t="str">
        <f>IF(C267&lt;&gt;"","PRESTA"&amp;TEXT(COUNTA($C$2:C267),"000"),"")</f>
        <v/>
      </c>
      <c r="B267" s="16"/>
      <c r="C267" s="16"/>
      <c r="D267" s="16"/>
      <c r="E267" s="16"/>
      <c r="F267" s="16"/>
      <c r="G267" s="16"/>
      <c r="H267" s="16"/>
      <c r="I267" s="16"/>
      <c r="J267" s="16"/>
      <c r="K267" s="19"/>
      <c r="L267" s="19"/>
      <c r="M267" s="19"/>
      <c r="N267" s="19"/>
      <c r="O267" s="19"/>
      <c r="P267" s="19"/>
      <c r="Q267" s="19"/>
      <c r="R267" s="19"/>
    </row>
    <row r="268" spans="1:18" x14ac:dyDescent="0.35">
      <c r="A268" s="16" t="str">
        <f>IF(C268&lt;&gt;"","PRESTA"&amp;TEXT(COUNTA($C$2:C268),"000"),"")</f>
        <v/>
      </c>
      <c r="B268" s="16"/>
      <c r="C268" s="16"/>
      <c r="D268" s="16"/>
      <c r="E268" s="16"/>
      <c r="F268" s="16"/>
      <c r="G268" s="16"/>
      <c r="H268" s="16"/>
      <c r="I268" s="16"/>
      <c r="J268" s="16"/>
      <c r="K268" s="19"/>
      <c r="L268" s="19"/>
      <c r="M268" s="19"/>
      <c r="N268" s="19"/>
      <c r="O268" s="19"/>
      <c r="P268" s="19"/>
      <c r="Q268" s="19"/>
      <c r="R268" s="19"/>
    </row>
    <row r="269" spans="1:18" x14ac:dyDescent="0.35">
      <c r="A269" s="16" t="str">
        <f>IF(C269&lt;&gt;"","PRESTA"&amp;TEXT(COUNTA($C$2:C269),"000"),"")</f>
        <v/>
      </c>
      <c r="B269" s="16"/>
      <c r="C269" s="16"/>
      <c r="D269" s="16"/>
      <c r="E269" s="16"/>
      <c r="F269" s="16"/>
      <c r="G269" s="16"/>
      <c r="H269" s="16"/>
      <c r="I269" s="16"/>
      <c r="J269" s="16"/>
      <c r="K269" s="19"/>
      <c r="L269" s="19"/>
      <c r="M269" s="19"/>
      <c r="N269" s="19"/>
      <c r="O269" s="19"/>
      <c r="P269" s="19"/>
      <c r="Q269" s="19"/>
      <c r="R269" s="19"/>
    </row>
    <row r="270" spans="1:18" x14ac:dyDescent="0.35">
      <c r="A270" s="16" t="str">
        <f>IF(C270&lt;&gt;"","PRESTA"&amp;TEXT(COUNTA($C$2:C270),"000"),"")</f>
        <v/>
      </c>
      <c r="B270" s="16"/>
      <c r="C270" s="16"/>
      <c r="D270" s="16"/>
      <c r="E270" s="16"/>
      <c r="F270" s="16"/>
      <c r="G270" s="16"/>
      <c r="H270" s="16"/>
      <c r="I270" s="16"/>
      <c r="J270" s="16"/>
      <c r="K270" s="19"/>
      <c r="L270" s="19"/>
      <c r="M270" s="19"/>
      <c r="N270" s="19"/>
      <c r="O270" s="19"/>
      <c r="P270" s="19"/>
      <c r="Q270" s="19"/>
      <c r="R270" s="19"/>
    </row>
    <row r="271" spans="1:18" x14ac:dyDescent="0.35">
      <c r="A271" s="16" t="str">
        <f>IF(C271&lt;&gt;"","PRESTA"&amp;TEXT(COUNTA($C$2:C271),"000"),"")</f>
        <v/>
      </c>
      <c r="B271" s="16"/>
      <c r="C271" s="16"/>
      <c r="D271" s="16"/>
      <c r="E271" s="16"/>
      <c r="F271" s="16"/>
      <c r="G271" s="16"/>
      <c r="H271" s="16"/>
      <c r="I271" s="16"/>
      <c r="J271" s="16"/>
      <c r="K271" s="19"/>
      <c r="L271" s="19"/>
      <c r="M271" s="19"/>
      <c r="N271" s="19"/>
      <c r="O271" s="19"/>
      <c r="P271" s="19"/>
      <c r="Q271" s="19"/>
      <c r="R271" s="19"/>
    </row>
    <row r="272" spans="1:18" x14ac:dyDescent="0.35">
      <c r="A272" s="16" t="str">
        <f>IF(C272&lt;&gt;"","PRESTA"&amp;TEXT(COUNTA($C$2:C272),"000"),"")</f>
        <v/>
      </c>
      <c r="B272" s="16"/>
      <c r="C272" s="16"/>
      <c r="D272" s="16"/>
      <c r="E272" s="16"/>
      <c r="F272" s="16"/>
      <c r="G272" s="16"/>
      <c r="H272" s="16"/>
      <c r="I272" s="16"/>
      <c r="J272" s="16"/>
      <c r="K272" s="19"/>
      <c r="L272" s="19"/>
      <c r="M272" s="19"/>
      <c r="N272" s="19"/>
      <c r="O272" s="19"/>
      <c r="P272" s="19"/>
      <c r="Q272" s="19"/>
      <c r="R272" s="19"/>
    </row>
    <row r="273" spans="1:18" x14ac:dyDescent="0.35">
      <c r="A273" s="16" t="str">
        <f>IF(C273&lt;&gt;"","PRESTA"&amp;TEXT(COUNTA($C$2:C273),"000"),"")</f>
        <v/>
      </c>
      <c r="B273" s="16"/>
      <c r="C273" s="16"/>
      <c r="D273" s="16"/>
      <c r="E273" s="16"/>
      <c r="F273" s="16"/>
      <c r="G273" s="16"/>
      <c r="H273" s="16"/>
      <c r="I273" s="16"/>
      <c r="J273" s="16"/>
      <c r="K273" s="19"/>
      <c r="L273" s="19"/>
      <c r="M273" s="19"/>
      <c r="N273" s="19"/>
      <c r="O273" s="19"/>
      <c r="P273" s="19"/>
      <c r="Q273" s="19"/>
      <c r="R273" s="19"/>
    </row>
    <row r="274" spans="1:18" x14ac:dyDescent="0.35">
      <c r="A274" s="16" t="str">
        <f>IF(C274&lt;&gt;"","PRESTA"&amp;TEXT(COUNTA($C$2:C274),"000"),"")</f>
        <v/>
      </c>
      <c r="B274" s="16"/>
      <c r="C274" s="16"/>
      <c r="D274" s="16"/>
      <c r="E274" s="16"/>
      <c r="F274" s="16"/>
      <c r="G274" s="16"/>
      <c r="H274" s="16"/>
      <c r="I274" s="16"/>
      <c r="J274" s="16"/>
      <c r="K274" s="19"/>
      <c r="L274" s="19"/>
      <c r="M274" s="19"/>
      <c r="N274" s="19"/>
      <c r="O274" s="19"/>
      <c r="P274" s="19"/>
      <c r="Q274" s="19"/>
      <c r="R274" s="19"/>
    </row>
    <row r="275" spans="1:18" x14ac:dyDescent="0.35">
      <c r="A275" s="16" t="str">
        <f>IF(C275&lt;&gt;"","PRESTA"&amp;TEXT(COUNTA($C$2:C275),"000"),"")</f>
        <v/>
      </c>
      <c r="B275" s="16"/>
      <c r="C275" s="16"/>
      <c r="D275" s="16"/>
      <c r="E275" s="16"/>
      <c r="F275" s="16"/>
      <c r="G275" s="16"/>
      <c r="H275" s="16"/>
      <c r="I275" s="16"/>
      <c r="J275" s="16"/>
      <c r="K275" s="19"/>
      <c r="L275" s="19"/>
      <c r="M275" s="19"/>
      <c r="N275" s="19"/>
      <c r="O275" s="19"/>
      <c r="P275" s="19"/>
      <c r="Q275" s="19"/>
      <c r="R275" s="19"/>
    </row>
    <row r="276" spans="1:18" x14ac:dyDescent="0.35">
      <c r="A276" s="16" t="str">
        <f>IF(C276&lt;&gt;"","PRESTA"&amp;TEXT(COUNTA($C$2:C276),"000"),"")</f>
        <v/>
      </c>
      <c r="B276" s="16"/>
      <c r="C276" s="16"/>
      <c r="D276" s="16"/>
      <c r="E276" s="16"/>
      <c r="F276" s="16"/>
      <c r="G276" s="16"/>
      <c r="H276" s="16"/>
      <c r="I276" s="16"/>
      <c r="J276" s="16"/>
      <c r="K276" s="19"/>
      <c r="L276" s="19"/>
      <c r="M276" s="19"/>
      <c r="N276" s="19"/>
      <c r="O276" s="19"/>
      <c r="P276" s="19"/>
      <c r="Q276" s="19"/>
      <c r="R276" s="19"/>
    </row>
    <row r="277" spans="1:18" x14ac:dyDescent="0.35">
      <c r="A277" s="16" t="str">
        <f>IF(C277&lt;&gt;"","PRESTA"&amp;TEXT(COUNTA($C$2:C277),"000"),"")</f>
        <v/>
      </c>
      <c r="B277" s="16"/>
      <c r="C277" s="16"/>
      <c r="D277" s="16"/>
      <c r="E277" s="16"/>
      <c r="F277" s="16"/>
      <c r="G277" s="16"/>
      <c r="H277" s="16"/>
      <c r="I277" s="16"/>
      <c r="J277" s="16"/>
      <c r="K277" s="19"/>
      <c r="L277" s="19"/>
      <c r="M277" s="19"/>
      <c r="N277" s="19"/>
      <c r="O277" s="19"/>
      <c r="P277" s="19"/>
      <c r="Q277" s="19"/>
      <c r="R277" s="19"/>
    </row>
    <row r="278" spans="1:18" x14ac:dyDescent="0.35">
      <c r="A278" s="16" t="str">
        <f>IF(C278&lt;&gt;"","PRESTA"&amp;TEXT(COUNTA($C$2:C278),"000"),"")</f>
        <v/>
      </c>
      <c r="B278" s="16"/>
      <c r="C278" s="16"/>
      <c r="D278" s="16"/>
      <c r="E278" s="16"/>
      <c r="F278" s="16"/>
      <c r="G278" s="16"/>
      <c r="H278" s="16"/>
      <c r="I278" s="16"/>
      <c r="J278" s="16"/>
      <c r="K278" s="19"/>
      <c r="L278" s="19"/>
      <c r="M278" s="19"/>
      <c r="N278" s="19"/>
      <c r="O278" s="19"/>
      <c r="P278" s="19"/>
      <c r="Q278" s="19"/>
      <c r="R278" s="19"/>
    </row>
    <row r="279" spans="1:18" x14ac:dyDescent="0.35">
      <c r="A279" s="16" t="str">
        <f>IF(C279&lt;&gt;"","PRESTA"&amp;TEXT(COUNTA($C$2:C279),"000"),"")</f>
        <v/>
      </c>
      <c r="B279" s="16"/>
      <c r="C279" s="16"/>
      <c r="D279" s="16"/>
      <c r="E279" s="16"/>
      <c r="F279" s="16"/>
      <c r="G279" s="16"/>
      <c r="H279" s="16"/>
      <c r="I279" s="16"/>
      <c r="J279" s="16"/>
      <c r="K279" s="19"/>
      <c r="L279" s="19"/>
      <c r="M279" s="19"/>
      <c r="N279" s="19"/>
      <c r="O279" s="19"/>
      <c r="P279" s="19"/>
      <c r="Q279" s="19"/>
      <c r="R279" s="19"/>
    </row>
    <row r="280" spans="1:18" x14ac:dyDescent="0.35">
      <c r="A280" s="16" t="str">
        <f>IF(C280&lt;&gt;"","PRESTA"&amp;TEXT(COUNTA($C$2:C280),"000"),"")</f>
        <v/>
      </c>
      <c r="B280" s="16"/>
      <c r="C280" s="16"/>
      <c r="D280" s="16"/>
      <c r="E280" s="16"/>
      <c r="F280" s="16"/>
      <c r="G280" s="16"/>
      <c r="H280" s="16"/>
      <c r="I280" s="16"/>
      <c r="J280" s="16"/>
      <c r="K280" s="19"/>
      <c r="L280" s="19"/>
      <c r="M280" s="19"/>
      <c r="N280" s="19"/>
      <c r="O280" s="19"/>
      <c r="P280" s="19"/>
      <c r="Q280" s="19"/>
      <c r="R280" s="19"/>
    </row>
    <row r="281" spans="1:18" x14ac:dyDescent="0.35">
      <c r="A281" s="16" t="str">
        <f>IF(C281&lt;&gt;"","PRESTA"&amp;TEXT(COUNTA($C$2:C281),"000"),"")</f>
        <v/>
      </c>
      <c r="B281" s="16"/>
      <c r="C281" s="16"/>
      <c r="D281" s="16"/>
      <c r="E281" s="16"/>
      <c r="F281" s="16"/>
      <c r="G281" s="16"/>
      <c r="H281" s="16"/>
      <c r="I281" s="16"/>
      <c r="J281" s="16"/>
      <c r="K281" s="19"/>
      <c r="L281" s="19"/>
      <c r="M281" s="19"/>
      <c r="N281" s="19"/>
      <c r="O281" s="19"/>
      <c r="P281" s="19"/>
      <c r="Q281" s="19"/>
      <c r="R281" s="19"/>
    </row>
    <row r="282" spans="1:18" x14ac:dyDescent="0.35">
      <c r="A282" s="16" t="str">
        <f>IF(C282&lt;&gt;"","PRESTA"&amp;TEXT(COUNTA($C$2:C282),"000"),"")</f>
        <v/>
      </c>
      <c r="B282" s="16"/>
      <c r="C282" s="16"/>
      <c r="D282" s="16"/>
      <c r="E282" s="16"/>
      <c r="F282" s="16"/>
      <c r="G282" s="16"/>
      <c r="H282" s="16"/>
      <c r="I282" s="16"/>
      <c r="J282" s="16"/>
      <c r="K282" s="19"/>
      <c r="L282" s="19"/>
      <c r="M282" s="19"/>
      <c r="N282" s="19"/>
      <c r="O282" s="19"/>
      <c r="P282" s="19"/>
      <c r="Q282" s="19"/>
      <c r="R282" s="19"/>
    </row>
    <row r="283" spans="1:18" x14ac:dyDescent="0.35">
      <c r="A283" s="16" t="str">
        <f>IF(C283&lt;&gt;"","PRESTA"&amp;TEXT(COUNTA($C$2:C283),"000"),"")</f>
        <v/>
      </c>
      <c r="B283" s="16"/>
      <c r="C283" s="16"/>
      <c r="D283" s="16"/>
      <c r="E283" s="16"/>
      <c r="F283" s="16"/>
      <c r="G283" s="16"/>
      <c r="H283" s="16"/>
      <c r="I283" s="16"/>
      <c r="J283" s="16"/>
      <c r="K283" s="19"/>
      <c r="L283" s="19"/>
      <c r="M283" s="19"/>
      <c r="N283" s="19"/>
      <c r="O283" s="19"/>
      <c r="P283" s="19"/>
      <c r="Q283" s="19"/>
      <c r="R283" s="19"/>
    </row>
    <row r="284" spans="1:18" x14ac:dyDescent="0.35">
      <c r="A284" s="16" t="str">
        <f>IF(C284&lt;&gt;"","PRESTA"&amp;TEXT(COUNTA($C$2:C284),"000"),"")</f>
        <v/>
      </c>
      <c r="B284" s="16"/>
      <c r="C284" s="16"/>
      <c r="D284" s="16"/>
      <c r="E284" s="16"/>
      <c r="F284" s="16"/>
      <c r="G284" s="16"/>
      <c r="H284" s="16"/>
      <c r="I284" s="16"/>
      <c r="J284" s="16"/>
      <c r="K284" s="19"/>
      <c r="L284" s="19"/>
      <c r="M284" s="19"/>
      <c r="N284" s="19"/>
      <c r="O284" s="19"/>
      <c r="P284" s="19"/>
      <c r="Q284" s="19"/>
      <c r="R284" s="19"/>
    </row>
    <row r="285" spans="1:18" x14ac:dyDescent="0.35">
      <c r="A285" s="16" t="str">
        <f>IF(C285&lt;&gt;"","PRESTA"&amp;TEXT(COUNTA($C$2:C285),"000"),"")</f>
        <v/>
      </c>
      <c r="B285" s="16"/>
      <c r="C285" s="16"/>
      <c r="D285" s="16"/>
      <c r="E285" s="16"/>
      <c r="F285" s="16"/>
      <c r="G285" s="16"/>
      <c r="H285" s="16"/>
      <c r="I285" s="16"/>
      <c r="J285" s="16"/>
      <c r="K285" s="19"/>
      <c r="L285" s="19"/>
      <c r="M285" s="19"/>
      <c r="N285" s="19"/>
      <c r="O285" s="19"/>
      <c r="P285" s="19"/>
      <c r="Q285" s="19"/>
      <c r="R285" s="19"/>
    </row>
    <row r="286" spans="1:18" x14ac:dyDescent="0.35">
      <c r="A286" s="16" t="str">
        <f>IF(C286&lt;&gt;"","PRESTA"&amp;TEXT(COUNTA($C$2:C286),"000"),"")</f>
        <v/>
      </c>
      <c r="B286" s="16"/>
      <c r="C286" s="16"/>
      <c r="D286" s="16"/>
      <c r="E286" s="16"/>
      <c r="F286" s="16"/>
      <c r="G286" s="16"/>
      <c r="H286" s="16"/>
      <c r="I286" s="16"/>
      <c r="J286" s="16"/>
      <c r="K286" s="19"/>
      <c r="L286" s="19"/>
      <c r="M286" s="19"/>
      <c r="N286" s="19"/>
      <c r="O286" s="19"/>
      <c r="P286" s="19"/>
      <c r="Q286" s="19"/>
      <c r="R286" s="19"/>
    </row>
    <row r="287" spans="1:18" x14ac:dyDescent="0.35">
      <c r="A287" s="16" t="str">
        <f>IF(C287&lt;&gt;"","PRESTA"&amp;TEXT(COUNTA($C$2:C287),"000"),"")</f>
        <v/>
      </c>
      <c r="B287" s="16"/>
      <c r="C287" s="16"/>
      <c r="D287" s="16"/>
      <c r="E287" s="16"/>
      <c r="F287" s="16"/>
      <c r="G287" s="16"/>
      <c r="H287" s="16"/>
      <c r="I287" s="16"/>
      <c r="J287" s="16"/>
      <c r="K287" s="19"/>
      <c r="L287" s="19"/>
      <c r="M287" s="19"/>
      <c r="N287" s="19"/>
      <c r="O287" s="19"/>
      <c r="P287" s="19"/>
      <c r="Q287" s="19"/>
      <c r="R287" s="19"/>
    </row>
    <row r="288" spans="1:18" x14ac:dyDescent="0.35">
      <c r="A288" s="16" t="str">
        <f>IF(C288&lt;&gt;"","PRESTA"&amp;TEXT(COUNTA($C$2:C288),"000"),"")</f>
        <v/>
      </c>
      <c r="B288" s="16"/>
      <c r="C288" s="16"/>
      <c r="D288" s="16"/>
      <c r="E288" s="16"/>
      <c r="F288" s="16"/>
      <c r="G288" s="16"/>
      <c r="H288" s="16"/>
      <c r="I288" s="16"/>
      <c r="J288" s="16"/>
      <c r="K288" s="19"/>
      <c r="L288" s="19"/>
      <c r="M288" s="19"/>
      <c r="N288" s="19"/>
      <c r="O288" s="19"/>
      <c r="P288" s="19"/>
      <c r="Q288" s="19"/>
      <c r="R288" s="19"/>
    </row>
    <row r="289" spans="1:18" x14ac:dyDescent="0.35">
      <c r="A289" s="16" t="str">
        <f>IF(C289&lt;&gt;"","PRESTA"&amp;TEXT(COUNTA($C$2:C289),"000"),"")</f>
        <v/>
      </c>
      <c r="B289" s="16"/>
      <c r="C289" s="16"/>
      <c r="D289" s="16"/>
      <c r="E289" s="16"/>
      <c r="F289" s="16"/>
      <c r="G289" s="16"/>
      <c r="H289" s="16"/>
      <c r="I289" s="16"/>
      <c r="J289" s="16"/>
      <c r="K289" s="19"/>
      <c r="L289" s="19"/>
      <c r="M289" s="19"/>
      <c r="N289" s="19"/>
      <c r="O289" s="19"/>
      <c r="P289" s="19"/>
      <c r="Q289" s="19"/>
      <c r="R289" s="19"/>
    </row>
    <row r="290" spans="1:18" x14ac:dyDescent="0.35">
      <c r="A290" s="16" t="str">
        <f>IF(C290&lt;&gt;"","PRESTA"&amp;TEXT(COUNTA($C$2:C290),"000"),"")</f>
        <v/>
      </c>
      <c r="B290" s="16"/>
      <c r="C290" s="16"/>
      <c r="D290" s="16"/>
      <c r="E290" s="16"/>
      <c r="F290" s="16"/>
      <c r="G290" s="16"/>
      <c r="H290" s="16"/>
      <c r="I290" s="16"/>
      <c r="J290" s="16"/>
      <c r="K290" s="19"/>
      <c r="L290" s="19"/>
      <c r="M290" s="19"/>
      <c r="N290" s="19"/>
      <c r="O290" s="19"/>
      <c r="P290" s="19"/>
      <c r="Q290" s="19"/>
      <c r="R290" s="19"/>
    </row>
    <row r="291" spans="1:18" x14ac:dyDescent="0.35">
      <c r="A291" s="16" t="str">
        <f>IF(C291&lt;&gt;"","PRESTA"&amp;TEXT(COUNTA($C$2:C291),"000"),"")</f>
        <v/>
      </c>
      <c r="B291" s="16"/>
      <c r="C291" s="16"/>
      <c r="D291" s="16"/>
      <c r="E291" s="16"/>
      <c r="F291" s="16"/>
      <c r="G291" s="16"/>
      <c r="H291" s="16"/>
      <c r="I291" s="16"/>
      <c r="J291" s="16"/>
      <c r="K291" s="19"/>
      <c r="L291" s="19"/>
      <c r="M291" s="19"/>
      <c r="N291" s="19"/>
      <c r="O291" s="19"/>
      <c r="P291" s="19"/>
      <c r="Q291" s="19"/>
      <c r="R291" s="19"/>
    </row>
    <row r="292" spans="1:18" x14ac:dyDescent="0.35">
      <c r="A292" s="16" t="str">
        <f>IF(C292&lt;&gt;"","PRESTA"&amp;TEXT(COUNTA($C$2:C292),"000"),"")</f>
        <v/>
      </c>
      <c r="B292" s="16"/>
      <c r="C292" s="16"/>
      <c r="D292" s="16"/>
      <c r="E292" s="16"/>
      <c r="F292" s="16"/>
      <c r="G292" s="16"/>
      <c r="H292" s="16"/>
      <c r="I292" s="16"/>
      <c r="J292" s="16"/>
      <c r="K292" s="19"/>
      <c r="L292" s="19"/>
      <c r="M292" s="19"/>
      <c r="N292" s="19"/>
      <c r="O292" s="19"/>
      <c r="P292" s="19"/>
      <c r="Q292" s="19"/>
      <c r="R292" s="19"/>
    </row>
    <row r="293" spans="1:18" x14ac:dyDescent="0.35">
      <c r="A293" s="16" t="str">
        <f>IF(C293&lt;&gt;"","PRESTA"&amp;TEXT(COUNTA($C$2:C293),"000"),"")</f>
        <v/>
      </c>
      <c r="B293" s="16"/>
      <c r="C293" s="16"/>
      <c r="D293" s="16"/>
      <c r="E293" s="16"/>
      <c r="F293" s="16"/>
      <c r="G293" s="16"/>
      <c r="H293" s="16"/>
      <c r="I293" s="16"/>
      <c r="J293" s="16"/>
      <c r="K293" s="19"/>
      <c r="L293" s="19"/>
      <c r="M293" s="19"/>
      <c r="N293" s="19"/>
      <c r="O293" s="19"/>
      <c r="P293" s="19"/>
      <c r="Q293" s="19"/>
      <c r="R293" s="19"/>
    </row>
    <row r="294" spans="1:18" x14ac:dyDescent="0.35">
      <c r="A294" s="16" t="str">
        <f>IF(C294&lt;&gt;"","PRESTA"&amp;TEXT(COUNTA($C$2:C294),"000"),"")</f>
        <v/>
      </c>
      <c r="B294" s="16"/>
      <c r="C294" s="16"/>
      <c r="D294" s="16"/>
      <c r="E294" s="16"/>
      <c r="F294" s="16"/>
      <c r="G294" s="16"/>
      <c r="H294" s="16"/>
      <c r="I294" s="16"/>
      <c r="J294" s="16"/>
      <c r="K294" s="19"/>
      <c r="L294" s="19"/>
      <c r="M294" s="19"/>
      <c r="N294" s="19"/>
      <c r="O294" s="19"/>
      <c r="P294" s="19"/>
      <c r="Q294" s="19"/>
      <c r="R294" s="19"/>
    </row>
    <row r="295" spans="1:18" x14ac:dyDescent="0.35">
      <c r="A295" s="16" t="str">
        <f>IF(C295&lt;&gt;"","PRESTA"&amp;TEXT(COUNTA($C$2:C295),"000"),"")</f>
        <v/>
      </c>
      <c r="B295" s="16"/>
      <c r="C295" s="16"/>
      <c r="D295" s="16"/>
      <c r="E295" s="16"/>
      <c r="F295" s="16"/>
      <c r="G295" s="16"/>
      <c r="H295" s="16"/>
      <c r="I295" s="16"/>
      <c r="J295" s="16"/>
      <c r="K295" s="19"/>
      <c r="L295" s="19"/>
      <c r="M295" s="19"/>
      <c r="N295" s="19"/>
      <c r="O295" s="19"/>
      <c r="P295" s="19"/>
      <c r="Q295" s="19"/>
      <c r="R295" s="19"/>
    </row>
    <row r="296" spans="1:18" x14ac:dyDescent="0.35">
      <c r="A296" s="16" t="str">
        <f>IF(C296&lt;&gt;"","PRESTA"&amp;TEXT(COUNTA($C$2:C296),"000"),"")</f>
        <v/>
      </c>
      <c r="B296" s="16"/>
      <c r="C296" s="16"/>
      <c r="D296" s="16"/>
      <c r="E296" s="16"/>
      <c r="F296" s="16"/>
      <c r="G296" s="16"/>
      <c r="H296" s="16"/>
      <c r="I296" s="16"/>
      <c r="J296" s="16"/>
      <c r="K296" s="19"/>
      <c r="L296" s="19"/>
      <c r="M296" s="19"/>
      <c r="N296" s="19"/>
      <c r="O296" s="19"/>
      <c r="P296" s="19"/>
      <c r="Q296" s="19"/>
      <c r="R296" s="19"/>
    </row>
    <row r="297" spans="1:18" x14ac:dyDescent="0.35">
      <c r="A297" s="16" t="str">
        <f>IF(C297&lt;&gt;"","PRESTA"&amp;TEXT(COUNTA($C$2:C297),"000"),"")</f>
        <v/>
      </c>
      <c r="B297" s="16"/>
      <c r="C297" s="16"/>
      <c r="D297" s="16"/>
      <c r="E297" s="16"/>
      <c r="F297" s="16"/>
      <c r="G297" s="16"/>
      <c r="H297" s="16"/>
      <c r="I297" s="16"/>
      <c r="J297" s="16"/>
      <c r="K297" s="19"/>
      <c r="L297" s="19"/>
      <c r="M297" s="19"/>
      <c r="N297" s="19"/>
      <c r="O297" s="19"/>
      <c r="P297" s="19"/>
      <c r="Q297" s="19"/>
      <c r="R297" s="19"/>
    </row>
    <row r="298" spans="1:18" x14ac:dyDescent="0.35">
      <c r="A298" s="16" t="str">
        <f>IF(C298&lt;&gt;"","PRESTA"&amp;TEXT(COUNTA($C$2:C298),"000"),"")</f>
        <v/>
      </c>
      <c r="B298" s="16"/>
      <c r="C298" s="16"/>
      <c r="D298" s="16"/>
      <c r="E298" s="16"/>
      <c r="F298" s="16"/>
      <c r="G298" s="16"/>
      <c r="H298" s="16"/>
      <c r="I298" s="16"/>
      <c r="J298" s="16"/>
      <c r="K298" s="19"/>
      <c r="L298" s="19"/>
      <c r="M298" s="19"/>
      <c r="N298" s="19"/>
      <c r="O298" s="19"/>
      <c r="P298" s="19"/>
      <c r="Q298" s="19"/>
      <c r="R298" s="19"/>
    </row>
    <row r="299" spans="1:18" x14ac:dyDescent="0.35">
      <c r="A299" s="16" t="str">
        <f>IF(C299&lt;&gt;"","PRESTA"&amp;TEXT(COUNTA($C$2:C299),"000"),"")</f>
        <v/>
      </c>
      <c r="B299" s="16"/>
      <c r="C299" s="16"/>
      <c r="D299" s="16"/>
      <c r="E299" s="16"/>
      <c r="F299" s="16"/>
      <c r="G299" s="16"/>
      <c r="H299" s="16"/>
      <c r="I299" s="16"/>
      <c r="J299" s="16"/>
      <c r="K299" s="19"/>
      <c r="L299" s="19"/>
      <c r="M299" s="19"/>
      <c r="N299" s="19"/>
      <c r="O299" s="19"/>
      <c r="P299" s="19"/>
      <c r="Q299" s="19"/>
      <c r="R299" s="19"/>
    </row>
    <row r="300" spans="1:18" x14ac:dyDescent="0.35">
      <c r="A300" s="16" t="str">
        <f>IF(C300&lt;&gt;"","PRESTA"&amp;TEXT(COUNTA($C$2:C300),"000"),"")</f>
        <v/>
      </c>
      <c r="B300" s="16"/>
      <c r="C300" s="16"/>
      <c r="D300" s="16"/>
      <c r="E300" s="16"/>
      <c r="F300" s="16"/>
      <c r="G300" s="16"/>
      <c r="H300" s="16"/>
      <c r="I300" s="16"/>
      <c r="J300" s="16"/>
      <c r="K300" s="19"/>
      <c r="L300" s="19"/>
      <c r="M300" s="19"/>
      <c r="N300" s="19"/>
      <c r="O300" s="19"/>
      <c r="P300" s="19"/>
      <c r="Q300" s="19"/>
      <c r="R300" s="19"/>
    </row>
    <row r="301" spans="1:18" x14ac:dyDescent="0.35">
      <c r="A301" s="16" t="str">
        <f>IF(C301&lt;&gt;"","PRESTA"&amp;TEXT(COUNTA($C$2:C301),"000"),"")</f>
        <v/>
      </c>
      <c r="B301" s="16"/>
      <c r="C301" s="16"/>
      <c r="D301" s="16"/>
      <c r="E301" s="16"/>
      <c r="F301" s="16"/>
      <c r="G301" s="16"/>
      <c r="H301" s="16"/>
      <c r="I301" s="16"/>
      <c r="J301" s="16"/>
      <c r="K301" s="19"/>
      <c r="L301" s="19"/>
      <c r="M301" s="19"/>
      <c r="N301" s="19"/>
      <c r="O301" s="19"/>
      <c r="P301" s="19"/>
      <c r="Q301" s="19"/>
      <c r="R301" s="19"/>
    </row>
    <row r="302" spans="1:18" x14ac:dyDescent="0.35">
      <c r="A302" s="16" t="str">
        <f>IF(C302&lt;&gt;"","PRESTA"&amp;TEXT(COUNTA($C$2:C302),"000"),"")</f>
        <v/>
      </c>
      <c r="B302" s="16"/>
      <c r="C302" s="16"/>
      <c r="D302" s="16"/>
      <c r="E302" s="16"/>
      <c r="F302" s="16"/>
      <c r="G302" s="16"/>
      <c r="H302" s="16"/>
      <c r="I302" s="16"/>
      <c r="J302" s="16"/>
      <c r="K302" s="19"/>
      <c r="L302" s="19"/>
      <c r="M302" s="19"/>
      <c r="N302" s="19"/>
      <c r="O302" s="19"/>
      <c r="P302" s="19"/>
      <c r="Q302" s="19"/>
      <c r="R302" s="19"/>
    </row>
    <row r="303" spans="1:18" x14ac:dyDescent="0.35">
      <c r="A303" s="16" t="str">
        <f>IF(C303&lt;&gt;"","PRESTA"&amp;TEXT(COUNTA($C$2:C303),"000"),"")</f>
        <v/>
      </c>
      <c r="B303" s="16"/>
      <c r="C303" s="16"/>
      <c r="D303" s="16"/>
      <c r="E303" s="16"/>
      <c r="F303" s="16"/>
      <c r="G303" s="16"/>
      <c r="H303" s="16"/>
      <c r="I303" s="16"/>
      <c r="J303" s="16"/>
      <c r="K303" s="19"/>
      <c r="L303" s="19"/>
      <c r="M303" s="19"/>
      <c r="N303" s="19"/>
      <c r="O303" s="19"/>
      <c r="P303" s="19"/>
      <c r="Q303" s="19"/>
      <c r="R303" s="19"/>
    </row>
    <row r="304" spans="1:18" x14ac:dyDescent="0.35">
      <c r="A304" s="16" t="str">
        <f>IF(C304&lt;&gt;"","PRESTA"&amp;TEXT(COUNTA($C$2:C304),"000"),"")</f>
        <v/>
      </c>
      <c r="B304" s="16"/>
      <c r="C304" s="16"/>
      <c r="D304" s="16"/>
      <c r="E304" s="16"/>
      <c r="F304" s="16"/>
      <c r="G304" s="16"/>
      <c r="H304" s="16"/>
      <c r="I304" s="16"/>
      <c r="J304" s="16"/>
      <c r="K304" s="19"/>
      <c r="L304" s="19"/>
      <c r="M304" s="19"/>
      <c r="N304" s="19"/>
      <c r="O304" s="19"/>
      <c r="P304" s="19"/>
      <c r="Q304" s="19"/>
      <c r="R304" s="19"/>
    </row>
    <row r="305" spans="1:18" x14ac:dyDescent="0.35">
      <c r="A305" s="16" t="str">
        <f>IF(C305&lt;&gt;"","PRESTA"&amp;TEXT(COUNTA($C$2:C305),"000"),"")</f>
        <v/>
      </c>
      <c r="B305" s="16"/>
      <c r="C305" s="16"/>
      <c r="D305" s="16"/>
      <c r="E305" s="16"/>
      <c r="F305" s="16"/>
      <c r="G305" s="16"/>
      <c r="H305" s="16"/>
      <c r="I305" s="16"/>
      <c r="J305" s="16"/>
      <c r="K305" s="19"/>
      <c r="L305" s="19"/>
      <c r="M305" s="19"/>
      <c r="N305" s="19"/>
      <c r="O305" s="19"/>
      <c r="P305" s="19"/>
      <c r="Q305" s="19"/>
      <c r="R305" s="19"/>
    </row>
    <row r="306" spans="1:18" x14ac:dyDescent="0.35">
      <c r="A306" s="16" t="str">
        <f>IF(C306&lt;&gt;"","PRESTA"&amp;TEXT(COUNTA($C$2:C306),"000"),"")</f>
        <v/>
      </c>
      <c r="B306" s="16"/>
      <c r="C306" s="16"/>
      <c r="D306" s="16"/>
      <c r="E306" s="16"/>
      <c r="F306" s="16"/>
      <c r="G306" s="16"/>
      <c r="H306" s="16"/>
      <c r="I306" s="16"/>
      <c r="J306" s="16"/>
      <c r="K306" s="19"/>
      <c r="L306" s="19"/>
      <c r="M306" s="19"/>
      <c r="N306" s="19"/>
      <c r="O306" s="19"/>
      <c r="P306" s="19"/>
      <c r="Q306" s="19"/>
      <c r="R306" s="19"/>
    </row>
    <row r="307" spans="1:18" x14ac:dyDescent="0.35">
      <c r="A307" s="16" t="str">
        <f>IF(C307&lt;&gt;"","PRESTA"&amp;TEXT(COUNTA($C$2:C307),"000"),"")</f>
        <v/>
      </c>
      <c r="B307" s="16"/>
      <c r="C307" s="16"/>
      <c r="D307" s="16"/>
      <c r="E307" s="16"/>
      <c r="F307" s="16"/>
      <c r="G307" s="16"/>
      <c r="H307" s="16"/>
      <c r="I307" s="16"/>
      <c r="J307" s="16"/>
      <c r="K307" s="19"/>
      <c r="L307" s="19"/>
      <c r="M307" s="19"/>
      <c r="N307" s="19"/>
      <c r="O307" s="19"/>
      <c r="P307" s="19"/>
      <c r="Q307" s="19"/>
      <c r="R307" s="19"/>
    </row>
    <row r="308" spans="1:18" x14ac:dyDescent="0.35">
      <c r="A308" s="16" t="str">
        <f>IF(C308&lt;&gt;"","PRESTA"&amp;TEXT(COUNTA($C$2:C308),"000"),"")</f>
        <v/>
      </c>
      <c r="B308" s="16"/>
      <c r="C308" s="16"/>
      <c r="D308" s="16"/>
      <c r="E308" s="16"/>
      <c r="F308" s="16"/>
      <c r="G308" s="16"/>
      <c r="H308" s="16"/>
      <c r="I308" s="16"/>
      <c r="J308" s="16"/>
      <c r="K308" s="19"/>
      <c r="L308" s="19"/>
      <c r="M308" s="19"/>
      <c r="N308" s="19"/>
      <c r="O308" s="19"/>
      <c r="P308" s="19"/>
      <c r="Q308" s="19"/>
      <c r="R308" s="19"/>
    </row>
    <row r="309" spans="1:18" x14ac:dyDescent="0.35">
      <c r="A309" s="16" t="str">
        <f>IF(C309&lt;&gt;"","PRESTA"&amp;TEXT(COUNTA($C$2:C309),"000"),"")</f>
        <v/>
      </c>
      <c r="B309" s="16"/>
      <c r="C309" s="16"/>
      <c r="D309" s="16"/>
      <c r="E309" s="16"/>
      <c r="F309" s="16"/>
      <c r="G309" s="16"/>
      <c r="H309" s="16"/>
      <c r="I309" s="16"/>
      <c r="J309" s="16"/>
      <c r="K309" s="19"/>
      <c r="L309" s="19"/>
      <c r="M309" s="19"/>
      <c r="N309" s="19"/>
      <c r="O309" s="19"/>
      <c r="P309" s="19"/>
      <c r="Q309" s="19"/>
      <c r="R309" s="19"/>
    </row>
    <row r="310" spans="1:18" x14ac:dyDescent="0.35">
      <c r="A310" s="16" t="str">
        <f>IF(C310&lt;&gt;"","PRESTA"&amp;TEXT(COUNTA($C$2:C310),"000"),"")</f>
        <v/>
      </c>
      <c r="B310" s="16"/>
      <c r="C310" s="16"/>
      <c r="D310" s="16"/>
      <c r="E310" s="16"/>
      <c r="F310" s="16"/>
      <c r="G310" s="16"/>
      <c r="H310" s="16"/>
      <c r="I310" s="16"/>
      <c r="J310" s="16"/>
      <c r="K310" s="19"/>
      <c r="L310" s="19"/>
      <c r="M310" s="19"/>
      <c r="N310" s="19"/>
      <c r="O310" s="19"/>
      <c r="P310" s="19"/>
      <c r="Q310" s="19"/>
      <c r="R310" s="19"/>
    </row>
    <row r="311" spans="1:18" x14ac:dyDescent="0.35">
      <c r="A311" s="16" t="str">
        <f>IF(C311&lt;&gt;"","PRESTA"&amp;TEXT(COUNTA($C$2:C311),"000"),"")</f>
        <v/>
      </c>
      <c r="B311" s="16"/>
      <c r="C311" s="16"/>
      <c r="D311" s="16"/>
      <c r="E311" s="16"/>
      <c r="F311" s="16"/>
      <c r="G311" s="16"/>
      <c r="H311" s="16"/>
      <c r="I311" s="16"/>
      <c r="J311" s="16"/>
      <c r="K311" s="19"/>
      <c r="L311" s="19"/>
      <c r="M311" s="19"/>
      <c r="N311" s="19"/>
      <c r="O311" s="19"/>
      <c r="P311" s="19"/>
      <c r="Q311" s="19"/>
      <c r="R311" s="19"/>
    </row>
    <row r="312" spans="1:18" x14ac:dyDescent="0.35">
      <c r="A312" s="16" t="str">
        <f>IF(C312&lt;&gt;"","PRESTA"&amp;TEXT(COUNTA($C$2:C312),"000"),"")</f>
        <v/>
      </c>
      <c r="B312" s="16"/>
      <c r="C312" s="16"/>
      <c r="D312" s="16"/>
      <c r="E312" s="16"/>
      <c r="F312" s="16"/>
      <c r="G312" s="16"/>
      <c r="H312" s="16"/>
      <c r="I312" s="16"/>
      <c r="J312" s="16"/>
      <c r="K312" s="19"/>
      <c r="L312" s="19"/>
      <c r="M312" s="19"/>
      <c r="N312" s="19"/>
      <c r="O312" s="19"/>
      <c r="P312" s="19"/>
      <c r="Q312" s="19"/>
      <c r="R312" s="19"/>
    </row>
    <row r="313" spans="1:18" x14ac:dyDescent="0.35">
      <c r="A313" s="16" t="str">
        <f>IF(C313&lt;&gt;"","PRESTA"&amp;TEXT(COUNTA($C$2:C313),"000"),"")</f>
        <v/>
      </c>
      <c r="B313" s="16"/>
      <c r="C313" s="16"/>
      <c r="D313" s="16"/>
      <c r="E313" s="16"/>
      <c r="F313" s="16"/>
      <c r="G313" s="16"/>
      <c r="H313" s="16"/>
      <c r="I313" s="16"/>
      <c r="J313" s="16"/>
      <c r="K313" s="19"/>
      <c r="L313" s="19"/>
      <c r="M313" s="19"/>
      <c r="N313" s="19"/>
      <c r="O313" s="19"/>
      <c r="P313" s="19"/>
      <c r="Q313" s="19"/>
      <c r="R313" s="19"/>
    </row>
    <row r="314" spans="1:18" x14ac:dyDescent="0.35">
      <c r="A314" s="16" t="str">
        <f>IF(C314&lt;&gt;"","PRESTA"&amp;TEXT(COUNTA($C$2:C314),"000"),"")</f>
        <v/>
      </c>
      <c r="B314" s="16"/>
      <c r="C314" s="16"/>
      <c r="D314" s="16"/>
      <c r="E314" s="16"/>
      <c r="F314" s="16"/>
      <c r="G314" s="16"/>
      <c r="H314" s="16"/>
      <c r="I314" s="16"/>
      <c r="J314" s="16"/>
      <c r="K314" s="19"/>
      <c r="L314" s="19"/>
      <c r="M314" s="19"/>
      <c r="N314" s="19"/>
      <c r="O314" s="19"/>
      <c r="P314" s="19"/>
      <c r="Q314" s="19"/>
      <c r="R314" s="19"/>
    </row>
    <row r="315" spans="1:18" x14ac:dyDescent="0.35">
      <c r="A315" s="16" t="str">
        <f>IF(C315&lt;&gt;"","PRESTA"&amp;TEXT(COUNTA($C$2:C315),"000"),"")</f>
        <v/>
      </c>
      <c r="B315" s="16"/>
      <c r="C315" s="16"/>
      <c r="D315" s="16"/>
      <c r="E315" s="16"/>
      <c r="F315" s="16"/>
      <c r="G315" s="16"/>
      <c r="H315" s="16"/>
      <c r="I315" s="16"/>
      <c r="J315" s="16"/>
      <c r="K315" s="19"/>
      <c r="L315" s="19"/>
      <c r="M315" s="19"/>
      <c r="N315" s="19"/>
      <c r="O315" s="19"/>
      <c r="P315" s="19"/>
      <c r="Q315" s="19"/>
      <c r="R315" s="19"/>
    </row>
    <row r="316" spans="1:18" x14ac:dyDescent="0.35">
      <c r="A316" s="16" t="str">
        <f>IF(C316&lt;&gt;"","PRESTA"&amp;TEXT(COUNTA($C$2:C316),"000"),"")</f>
        <v/>
      </c>
      <c r="B316" s="16"/>
      <c r="C316" s="16"/>
      <c r="D316" s="16"/>
      <c r="E316" s="16"/>
      <c r="F316" s="16"/>
      <c r="G316" s="16"/>
      <c r="H316" s="16"/>
      <c r="I316" s="16"/>
      <c r="J316" s="16"/>
      <c r="K316" s="19"/>
      <c r="L316" s="19"/>
      <c r="M316" s="19"/>
      <c r="N316" s="19"/>
      <c r="O316" s="19"/>
      <c r="P316" s="19"/>
      <c r="Q316" s="19"/>
      <c r="R316" s="19"/>
    </row>
    <row r="317" spans="1:18" x14ac:dyDescent="0.35">
      <c r="A317" s="16" t="str">
        <f>IF(C317&lt;&gt;"","PRESTA"&amp;TEXT(COUNTA($C$2:C317),"000"),"")</f>
        <v/>
      </c>
      <c r="B317" s="16"/>
      <c r="C317" s="16"/>
      <c r="D317" s="16"/>
      <c r="E317" s="16"/>
      <c r="F317" s="16"/>
      <c r="G317" s="16"/>
      <c r="H317" s="16"/>
      <c r="I317" s="16"/>
      <c r="J317" s="16"/>
      <c r="K317" s="19"/>
      <c r="L317" s="19"/>
      <c r="M317" s="19"/>
      <c r="N317" s="19"/>
      <c r="O317" s="19"/>
      <c r="P317" s="19"/>
      <c r="Q317" s="19"/>
      <c r="R317" s="19"/>
    </row>
    <row r="318" spans="1:18" x14ac:dyDescent="0.35">
      <c r="A318" s="16" t="str">
        <f>IF(C318&lt;&gt;"","PRESTA"&amp;TEXT(COUNTA($C$2:C318),"000"),"")</f>
        <v/>
      </c>
      <c r="B318" s="16"/>
      <c r="C318" s="16"/>
      <c r="D318" s="16"/>
      <c r="E318" s="16"/>
      <c r="F318" s="16"/>
      <c r="G318" s="16"/>
      <c r="H318" s="16"/>
      <c r="I318" s="16"/>
      <c r="J318" s="16"/>
      <c r="K318" s="19"/>
      <c r="L318" s="19"/>
      <c r="M318" s="19"/>
      <c r="N318" s="19"/>
      <c r="O318" s="19"/>
      <c r="P318" s="19"/>
      <c r="Q318" s="19"/>
      <c r="R318" s="19"/>
    </row>
    <row r="319" spans="1:18" x14ac:dyDescent="0.35">
      <c r="A319" s="16" t="str">
        <f>IF(C319&lt;&gt;"","PRESTA"&amp;TEXT(COUNTA($C$2:C319),"000"),"")</f>
        <v/>
      </c>
      <c r="B319" s="16"/>
      <c r="C319" s="16"/>
      <c r="D319" s="16"/>
      <c r="E319" s="16"/>
      <c r="F319" s="16"/>
      <c r="G319" s="16"/>
      <c r="H319" s="16"/>
      <c r="I319" s="16"/>
      <c r="J319" s="16"/>
      <c r="K319" s="19"/>
      <c r="L319" s="19"/>
      <c r="M319" s="19"/>
      <c r="N319" s="19"/>
      <c r="O319" s="19"/>
      <c r="P319" s="19"/>
      <c r="Q319" s="19"/>
      <c r="R319" s="19"/>
    </row>
    <row r="320" spans="1:18" x14ac:dyDescent="0.35">
      <c r="A320" s="16" t="str">
        <f>IF(C320&lt;&gt;"","PRESTA"&amp;TEXT(COUNTA($C$2:C320),"000"),"")</f>
        <v/>
      </c>
      <c r="B320" s="16"/>
      <c r="C320" s="16"/>
      <c r="D320" s="16"/>
      <c r="E320" s="16"/>
      <c r="F320" s="16"/>
      <c r="G320" s="16"/>
      <c r="H320" s="16"/>
      <c r="I320" s="16"/>
      <c r="J320" s="16"/>
      <c r="K320" s="19"/>
      <c r="L320" s="19"/>
      <c r="M320" s="19"/>
      <c r="N320" s="19"/>
      <c r="O320" s="19"/>
      <c r="P320" s="19"/>
      <c r="Q320" s="19"/>
      <c r="R320" s="19"/>
    </row>
    <row r="321" spans="1:18" x14ac:dyDescent="0.35">
      <c r="A321" s="16" t="str">
        <f>IF(C321&lt;&gt;"","PRESTA"&amp;TEXT(COUNTA($C$2:C321),"000"),"")</f>
        <v/>
      </c>
      <c r="B321" s="16"/>
      <c r="C321" s="16"/>
      <c r="D321" s="16"/>
      <c r="E321" s="16"/>
      <c r="F321" s="16"/>
      <c r="G321" s="16"/>
      <c r="H321" s="16"/>
      <c r="I321" s="16"/>
      <c r="J321" s="16"/>
      <c r="K321" s="19"/>
      <c r="L321" s="19"/>
      <c r="M321" s="19"/>
      <c r="N321" s="19"/>
      <c r="O321" s="19"/>
      <c r="P321" s="19"/>
      <c r="Q321" s="19"/>
      <c r="R321" s="19"/>
    </row>
    <row r="322" spans="1:18" x14ac:dyDescent="0.35">
      <c r="A322" s="16" t="str">
        <f>IF(C322&lt;&gt;"","PRESTA"&amp;TEXT(COUNTA($C$2:C322),"000"),"")</f>
        <v/>
      </c>
      <c r="B322" s="16"/>
      <c r="C322" s="16"/>
      <c r="D322" s="16"/>
      <c r="E322" s="16"/>
      <c r="F322" s="16"/>
      <c r="G322" s="16"/>
      <c r="H322" s="16"/>
      <c r="I322" s="16"/>
      <c r="J322" s="16"/>
      <c r="K322" s="19"/>
      <c r="L322" s="19"/>
      <c r="M322" s="19"/>
      <c r="N322" s="19"/>
      <c r="O322" s="19"/>
      <c r="P322" s="19"/>
      <c r="Q322" s="19"/>
      <c r="R322" s="19"/>
    </row>
    <row r="323" spans="1:18" x14ac:dyDescent="0.35">
      <c r="A323" s="16" t="str">
        <f>IF(C323&lt;&gt;"","PRESTA"&amp;TEXT(COUNTA($C$2:C323),"000"),"")</f>
        <v/>
      </c>
      <c r="B323" s="16"/>
      <c r="C323" s="16"/>
      <c r="D323" s="16"/>
      <c r="E323" s="16"/>
      <c r="F323" s="16"/>
      <c r="G323" s="16"/>
      <c r="H323" s="16"/>
      <c r="I323" s="16"/>
      <c r="J323" s="16"/>
      <c r="K323" s="19"/>
      <c r="L323" s="19"/>
      <c r="M323" s="19"/>
      <c r="N323" s="19"/>
      <c r="O323" s="19"/>
      <c r="P323" s="19"/>
      <c r="Q323" s="19"/>
      <c r="R323" s="19"/>
    </row>
    <row r="324" spans="1:18" x14ac:dyDescent="0.35">
      <c r="A324" s="16" t="str">
        <f>IF(C324&lt;&gt;"","PRESTA"&amp;TEXT(COUNTA($C$2:C324),"000"),"")</f>
        <v/>
      </c>
      <c r="B324" s="16"/>
      <c r="C324" s="16"/>
      <c r="D324" s="16"/>
      <c r="E324" s="16"/>
      <c r="F324" s="16"/>
      <c r="G324" s="16"/>
      <c r="H324" s="16"/>
      <c r="I324" s="16"/>
      <c r="J324" s="16"/>
      <c r="K324" s="19"/>
      <c r="L324" s="19"/>
      <c r="M324" s="19"/>
      <c r="N324" s="19"/>
      <c r="O324" s="19"/>
      <c r="P324" s="19"/>
      <c r="Q324" s="19"/>
      <c r="R324" s="19"/>
    </row>
    <row r="325" spans="1:18" x14ac:dyDescent="0.35">
      <c r="A325" s="16" t="str">
        <f>IF(C325&lt;&gt;"","PRESTA"&amp;TEXT(COUNTA($C$2:C325),"000"),"")</f>
        <v/>
      </c>
      <c r="B325" s="16"/>
      <c r="C325" s="16"/>
      <c r="D325" s="16"/>
      <c r="E325" s="16"/>
      <c r="F325" s="16"/>
      <c r="G325" s="16"/>
      <c r="H325" s="16"/>
      <c r="I325" s="16"/>
      <c r="J325" s="16"/>
      <c r="K325" s="19"/>
      <c r="L325" s="19"/>
      <c r="M325" s="19"/>
      <c r="N325" s="19"/>
      <c r="O325" s="19"/>
      <c r="P325" s="19"/>
      <c r="Q325" s="19"/>
      <c r="R325" s="19"/>
    </row>
    <row r="326" spans="1:18" x14ac:dyDescent="0.35">
      <c r="A326" s="16" t="str">
        <f>IF(C326&lt;&gt;"","PRESTA"&amp;TEXT(COUNTA($C$2:C326),"000"),"")</f>
        <v/>
      </c>
      <c r="B326" s="16"/>
      <c r="C326" s="16"/>
      <c r="D326" s="16"/>
      <c r="E326" s="16"/>
      <c r="F326" s="16"/>
      <c r="G326" s="16"/>
      <c r="H326" s="16"/>
      <c r="I326" s="16"/>
      <c r="J326" s="16"/>
      <c r="K326" s="19"/>
      <c r="L326" s="19"/>
      <c r="M326" s="19"/>
      <c r="N326" s="19"/>
      <c r="O326" s="19"/>
      <c r="P326" s="19"/>
      <c r="Q326" s="19"/>
      <c r="R326" s="19"/>
    </row>
    <row r="327" spans="1:18" x14ac:dyDescent="0.35">
      <c r="A327" s="16" t="str">
        <f>IF(C327&lt;&gt;"","PRESTA"&amp;TEXT(COUNTA($C$2:C327),"000"),"")</f>
        <v/>
      </c>
      <c r="B327" s="16"/>
      <c r="C327" s="16"/>
      <c r="D327" s="16"/>
      <c r="E327" s="16"/>
      <c r="F327" s="16"/>
      <c r="G327" s="16"/>
      <c r="H327" s="16"/>
      <c r="I327" s="16"/>
      <c r="J327" s="16"/>
      <c r="K327" s="19"/>
      <c r="L327" s="19"/>
      <c r="M327" s="19"/>
      <c r="N327" s="19"/>
      <c r="O327" s="19"/>
      <c r="P327" s="19"/>
      <c r="Q327" s="19"/>
      <c r="R327" s="19"/>
    </row>
    <row r="328" spans="1:18" x14ac:dyDescent="0.35">
      <c r="A328" s="16" t="str">
        <f>IF(C328&lt;&gt;"","PRESTA"&amp;TEXT(COUNTA($C$2:C328),"000"),"")</f>
        <v/>
      </c>
      <c r="B328" s="16"/>
      <c r="C328" s="16"/>
      <c r="D328" s="16"/>
      <c r="E328" s="16"/>
      <c r="F328" s="16"/>
      <c r="G328" s="16"/>
      <c r="H328" s="16"/>
      <c r="I328" s="16"/>
      <c r="J328" s="16"/>
      <c r="K328" s="19"/>
      <c r="L328" s="19"/>
      <c r="M328" s="19"/>
      <c r="N328" s="19"/>
      <c r="O328" s="19"/>
      <c r="P328" s="19"/>
      <c r="Q328" s="19"/>
      <c r="R328" s="19"/>
    </row>
    <row r="329" spans="1:18" x14ac:dyDescent="0.35">
      <c r="A329" s="16" t="str">
        <f>IF(C329&lt;&gt;"","PRESTA"&amp;TEXT(COUNTA($C$2:C329),"000"),"")</f>
        <v/>
      </c>
      <c r="B329" s="16"/>
      <c r="C329" s="16"/>
      <c r="D329" s="16"/>
      <c r="E329" s="16"/>
      <c r="F329" s="16"/>
      <c r="G329" s="16"/>
      <c r="H329" s="16"/>
      <c r="I329" s="16"/>
      <c r="J329" s="16"/>
      <c r="K329" s="19"/>
      <c r="L329" s="19"/>
      <c r="M329" s="19"/>
      <c r="N329" s="19"/>
      <c r="O329" s="19"/>
      <c r="P329" s="19"/>
      <c r="Q329" s="19"/>
      <c r="R329" s="19"/>
    </row>
    <row r="330" spans="1:18" x14ac:dyDescent="0.35">
      <c r="A330" s="16" t="str">
        <f>IF(C330&lt;&gt;"","PRESTA"&amp;TEXT(COUNTA($C$2:C330),"000"),"")</f>
        <v/>
      </c>
      <c r="B330" s="16"/>
      <c r="C330" s="16"/>
      <c r="D330" s="16"/>
      <c r="E330" s="16"/>
      <c r="F330" s="16"/>
      <c r="G330" s="16"/>
      <c r="H330" s="16"/>
      <c r="I330" s="16"/>
      <c r="J330" s="16"/>
      <c r="K330" s="19"/>
      <c r="L330" s="19"/>
      <c r="M330" s="19"/>
      <c r="N330" s="19"/>
      <c r="O330" s="19"/>
      <c r="P330" s="19"/>
      <c r="Q330" s="19"/>
      <c r="R330" s="19"/>
    </row>
    <row r="331" spans="1:18" x14ac:dyDescent="0.35">
      <c r="A331" s="16" t="str">
        <f>IF(C331&lt;&gt;"","PRESTA"&amp;TEXT(COUNTA($C$2:C331),"000"),"")</f>
        <v/>
      </c>
      <c r="B331" s="16"/>
      <c r="C331" s="16"/>
      <c r="D331" s="16"/>
      <c r="E331" s="16"/>
      <c r="F331" s="16"/>
      <c r="G331" s="16"/>
      <c r="H331" s="16"/>
      <c r="I331" s="16"/>
      <c r="J331" s="16"/>
      <c r="K331" s="19"/>
      <c r="L331" s="19"/>
      <c r="M331" s="19"/>
      <c r="N331" s="19"/>
      <c r="O331" s="19"/>
      <c r="P331" s="19"/>
      <c r="Q331" s="19"/>
      <c r="R331" s="19"/>
    </row>
    <row r="332" spans="1:18" x14ac:dyDescent="0.35">
      <c r="A332" s="16" t="str">
        <f>IF(C332&lt;&gt;"","PRESTA"&amp;TEXT(COUNTA($C$2:C332),"000"),"")</f>
        <v/>
      </c>
      <c r="B332" s="16"/>
      <c r="C332" s="16"/>
      <c r="D332" s="16"/>
      <c r="E332" s="16"/>
      <c r="F332" s="16"/>
      <c r="G332" s="16"/>
      <c r="H332" s="16"/>
      <c r="I332" s="16"/>
      <c r="J332" s="16"/>
      <c r="K332" s="19"/>
      <c r="L332" s="19"/>
      <c r="M332" s="19"/>
      <c r="N332" s="19"/>
      <c r="O332" s="19"/>
      <c r="P332" s="19"/>
      <c r="Q332" s="19"/>
      <c r="R332" s="19"/>
    </row>
    <row r="333" spans="1:18" x14ac:dyDescent="0.35">
      <c r="A333" s="16" t="str">
        <f>IF(C333&lt;&gt;"","PRESTA"&amp;TEXT(COUNTA($C$2:C333),"000"),"")</f>
        <v/>
      </c>
      <c r="B333" s="16"/>
      <c r="C333" s="16"/>
      <c r="D333" s="16"/>
      <c r="E333" s="16"/>
      <c r="F333" s="16"/>
      <c r="G333" s="16"/>
      <c r="H333" s="16"/>
      <c r="I333" s="16"/>
      <c r="J333" s="16"/>
      <c r="K333" s="19"/>
      <c r="L333" s="19"/>
      <c r="M333" s="19"/>
      <c r="N333" s="19"/>
      <c r="O333" s="19"/>
      <c r="P333" s="19"/>
      <c r="Q333" s="19"/>
      <c r="R333" s="19"/>
    </row>
    <row r="334" spans="1:18" x14ac:dyDescent="0.35">
      <c r="A334" s="16" t="str">
        <f>IF(C334&lt;&gt;"","PRESTA"&amp;TEXT(COUNTA($C$2:C334),"000"),"")</f>
        <v/>
      </c>
      <c r="B334" s="16"/>
      <c r="C334" s="16"/>
      <c r="D334" s="16"/>
      <c r="E334" s="16"/>
      <c r="F334" s="16"/>
      <c r="G334" s="16"/>
      <c r="H334" s="16"/>
      <c r="I334" s="16"/>
      <c r="J334" s="16"/>
      <c r="K334" s="19"/>
      <c r="L334" s="19"/>
      <c r="M334" s="19"/>
      <c r="N334" s="19"/>
      <c r="O334" s="19"/>
      <c r="P334" s="19"/>
      <c r="Q334" s="19"/>
      <c r="R334" s="19"/>
    </row>
    <row r="335" spans="1:18" x14ac:dyDescent="0.35">
      <c r="A335" s="16" t="str">
        <f>IF(C335&lt;&gt;"","PRESTA"&amp;TEXT(COUNTA($C$2:C335),"000"),"")</f>
        <v/>
      </c>
      <c r="B335" s="16"/>
      <c r="C335" s="16"/>
      <c r="D335" s="16"/>
      <c r="E335" s="16"/>
      <c r="F335" s="16"/>
      <c r="G335" s="16"/>
      <c r="H335" s="16"/>
      <c r="I335" s="16"/>
      <c r="J335" s="16"/>
      <c r="K335" s="19"/>
      <c r="L335" s="19"/>
      <c r="M335" s="19"/>
      <c r="N335" s="19"/>
      <c r="O335" s="19"/>
      <c r="P335" s="19"/>
      <c r="Q335" s="19"/>
      <c r="R335" s="19"/>
    </row>
    <row r="336" spans="1:18" x14ac:dyDescent="0.35">
      <c r="A336" s="16" t="str">
        <f>IF(C336&lt;&gt;"","PRESTA"&amp;TEXT(COUNTA($C$2:C336),"000"),"")</f>
        <v/>
      </c>
      <c r="B336" s="16"/>
      <c r="C336" s="16"/>
      <c r="D336" s="16"/>
      <c r="E336" s="16"/>
      <c r="F336" s="16"/>
      <c r="G336" s="16"/>
      <c r="H336" s="16"/>
      <c r="I336" s="16"/>
      <c r="J336" s="16"/>
      <c r="K336" s="19"/>
      <c r="L336" s="19"/>
      <c r="M336" s="19"/>
      <c r="N336" s="19"/>
      <c r="O336" s="19"/>
      <c r="P336" s="19"/>
      <c r="Q336" s="19"/>
      <c r="R336" s="19"/>
    </row>
    <row r="337" spans="1:18" x14ac:dyDescent="0.35">
      <c r="A337" s="16" t="str">
        <f>IF(C337&lt;&gt;"","PRESTA"&amp;TEXT(COUNTA($C$2:C337),"000"),"")</f>
        <v/>
      </c>
      <c r="B337" s="16"/>
      <c r="C337" s="16"/>
      <c r="D337" s="16"/>
      <c r="E337" s="16"/>
      <c r="F337" s="16"/>
      <c r="G337" s="16"/>
      <c r="H337" s="16"/>
      <c r="I337" s="16"/>
      <c r="J337" s="16"/>
      <c r="K337" s="19"/>
      <c r="L337" s="19"/>
      <c r="M337" s="19"/>
      <c r="N337" s="19"/>
      <c r="O337" s="19"/>
      <c r="P337" s="19"/>
      <c r="Q337" s="19"/>
      <c r="R337" s="19"/>
    </row>
    <row r="338" spans="1:18" x14ac:dyDescent="0.35">
      <c r="A338" s="16" t="str">
        <f>IF(C338&lt;&gt;"","PRESTA"&amp;TEXT(COUNTA($C$2:C338),"000"),"")</f>
        <v/>
      </c>
      <c r="B338" s="16"/>
      <c r="C338" s="16"/>
      <c r="D338" s="16"/>
      <c r="E338" s="16"/>
      <c r="F338" s="16"/>
      <c r="G338" s="16"/>
      <c r="H338" s="16"/>
      <c r="I338" s="16"/>
      <c r="J338" s="16"/>
      <c r="K338" s="19"/>
      <c r="L338" s="19"/>
      <c r="M338" s="19"/>
      <c r="N338" s="19"/>
      <c r="O338" s="19"/>
      <c r="P338" s="19"/>
      <c r="Q338" s="19"/>
      <c r="R338" s="19"/>
    </row>
    <row r="339" spans="1:18" x14ac:dyDescent="0.35">
      <c r="A339" s="16" t="str">
        <f>IF(C339&lt;&gt;"","PRESTA"&amp;TEXT(COUNTA($C$2:C339),"000"),"")</f>
        <v/>
      </c>
      <c r="B339" s="16"/>
      <c r="C339" s="16"/>
      <c r="D339" s="16"/>
      <c r="E339" s="16"/>
      <c r="F339" s="16"/>
      <c r="G339" s="16"/>
      <c r="H339" s="16"/>
      <c r="I339" s="16"/>
      <c r="J339" s="16"/>
      <c r="K339" s="19"/>
      <c r="L339" s="19"/>
      <c r="M339" s="19"/>
      <c r="N339" s="19"/>
      <c r="O339" s="19"/>
      <c r="P339" s="19"/>
      <c r="Q339" s="19"/>
      <c r="R339" s="19"/>
    </row>
    <row r="340" spans="1:18" x14ac:dyDescent="0.35">
      <c r="A340" s="16" t="str">
        <f>IF(C340&lt;&gt;"","PRESTA"&amp;TEXT(COUNTA($C$2:C340),"000"),"")</f>
        <v/>
      </c>
      <c r="B340" s="16"/>
      <c r="C340" s="16"/>
      <c r="D340" s="16"/>
      <c r="E340" s="16"/>
      <c r="F340" s="16"/>
      <c r="G340" s="16"/>
      <c r="H340" s="16"/>
      <c r="I340" s="16"/>
      <c r="J340" s="16"/>
      <c r="K340" s="19"/>
      <c r="L340" s="19"/>
      <c r="M340" s="19"/>
      <c r="N340" s="19"/>
      <c r="O340" s="19"/>
      <c r="P340" s="19"/>
      <c r="Q340" s="19"/>
      <c r="R340" s="19"/>
    </row>
    <row r="341" spans="1:18" x14ac:dyDescent="0.35">
      <c r="A341" s="16" t="str">
        <f>IF(C341&lt;&gt;"","PRESTA"&amp;TEXT(COUNTA($C$2:C341),"000"),"")</f>
        <v/>
      </c>
      <c r="B341" s="16"/>
      <c r="C341" s="16"/>
      <c r="D341" s="16"/>
      <c r="E341" s="16"/>
      <c r="F341" s="16"/>
      <c r="G341" s="16"/>
      <c r="H341" s="16"/>
      <c r="I341" s="16"/>
      <c r="J341" s="16"/>
      <c r="K341" s="19"/>
      <c r="L341" s="19"/>
      <c r="M341" s="19"/>
      <c r="N341" s="19"/>
      <c r="O341" s="19"/>
      <c r="P341" s="19"/>
      <c r="Q341" s="19"/>
      <c r="R341" s="19"/>
    </row>
    <row r="342" spans="1:18" x14ac:dyDescent="0.35">
      <c r="A342" s="16" t="str">
        <f>IF(C342&lt;&gt;"","PRESTA"&amp;TEXT(COUNTA($C$2:C342),"000"),"")</f>
        <v/>
      </c>
      <c r="B342" s="16"/>
      <c r="C342" s="16"/>
      <c r="D342" s="16"/>
      <c r="E342" s="16"/>
      <c r="F342" s="16"/>
      <c r="G342" s="16"/>
      <c r="H342" s="16"/>
      <c r="I342" s="16"/>
      <c r="J342" s="16"/>
      <c r="K342" s="19"/>
      <c r="L342" s="19"/>
      <c r="M342" s="19"/>
      <c r="N342" s="19"/>
      <c r="O342" s="19"/>
      <c r="P342" s="19"/>
      <c r="Q342" s="19"/>
      <c r="R342" s="19"/>
    </row>
    <row r="343" spans="1:18" x14ac:dyDescent="0.35">
      <c r="A343" s="16" t="str">
        <f>IF(C343&lt;&gt;"","PRESTA"&amp;TEXT(COUNTA($C$2:C343),"000"),"")</f>
        <v/>
      </c>
      <c r="B343" s="16"/>
      <c r="C343" s="16"/>
      <c r="D343" s="16"/>
      <c r="E343" s="16"/>
      <c r="F343" s="16"/>
      <c r="G343" s="16"/>
      <c r="H343" s="16"/>
      <c r="I343" s="16"/>
      <c r="J343" s="16"/>
      <c r="K343" s="19"/>
      <c r="L343" s="19"/>
      <c r="M343" s="19"/>
      <c r="N343" s="19"/>
      <c r="O343" s="19"/>
      <c r="P343" s="19"/>
      <c r="Q343" s="19"/>
      <c r="R343" s="19"/>
    </row>
    <row r="344" spans="1:18" x14ac:dyDescent="0.35">
      <c r="A344" s="16" t="str">
        <f>IF(C344&lt;&gt;"","PRESTA"&amp;TEXT(COUNTA($C$2:C344),"000"),"")</f>
        <v/>
      </c>
      <c r="B344" s="16"/>
      <c r="C344" s="16"/>
      <c r="D344" s="16"/>
      <c r="E344" s="16"/>
      <c r="F344" s="16"/>
      <c r="G344" s="16"/>
      <c r="H344" s="16"/>
      <c r="I344" s="16"/>
      <c r="J344" s="16"/>
      <c r="K344" s="19"/>
      <c r="L344" s="19"/>
      <c r="M344" s="19"/>
      <c r="N344" s="19"/>
      <c r="O344" s="19"/>
      <c r="P344" s="19"/>
      <c r="Q344" s="19"/>
      <c r="R344" s="19"/>
    </row>
    <row r="345" spans="1:18" x14ac:dyDescent="0.35">
      <c r="A345" s="16" t="str">
        <f>IF(C345&lt;&gt;"","PRESTA"&amp;TEXT(COUNTA($C$2:C345),"000"),"")</f>
        <v/>
      </c>
      <c r="B345" s="16"/>
      <c r="C345" s="16"/>
      <c r="D345" s="16"/>
      <c r="E345" s="16"/>
      <c r="F345" s="16"/>
      <c r="G345" s="16"/>
      <c r="H345" s="16"/>
      <c r="I345" s="16"/>
      <c r="J345" s="16"/>
      <c r="K345" s="19"/>
      <c r="L345" s="19"/>
      <c r="M345" s="19"/>
      <c r="N345" s="19"/>
      <c r="O345" s="19"/>
      <c r="P345" s="19"/>
      <c r="Q345" s="19"/>
    </row>
    <row r="346" spans="1:18" x14ac:dyDescent="0.35">
      <c r="A346" s="16" t="str">
        <f>IF(C346&lt;&gt;"","PRESTA"&amp;TEXT(COUNTA($C$2:C346),"000"),"")</f>
        <v/>
      </c>
      <c r="B346" s="16"/>
      <c r="C346" s="16"/>
      <c r="D346" s="16"/>
      <c r="E346" s="16"/>
      <c r="F346" s="16"/>
      <c r="G346" s="16"/>
      <c r="H346" s="16"/>
      <c r="I346" s="16"/>
      <c r="J346" s="16"/>
      <c r="K346" s="19"/>
      <c r="L346" s="19"/>
      <c r="M346" s="19"/>
      <c r="N346" s="19"/>
      <c r="O346" s="19"/>
      <c r="P346" s="19"/>
      <c r="Q346" s="19"/>
    </row>
    <row r="347" spans="1:18" x14ac:dyDescent="0.35">
      <c r="A347" s="16" t="str">
        <f>IF(C347&lt;&gt;"","PRESTA"&amp;TEXT(COUNTA($C$2:C347),"000"),"")</f>
        <v/>
      </c>
      <c r="B347" s="16"/>
      <c r="C347" s="16"/>
      <c r="D347" s="16"/>
      <c r="E347" s="16"/>
      <c r="F347" s="16"/>
      <c r="G347" s="16"/>
      <c r="H347" s="16"/>
      <c r="I347" s="16"/>
      <c r="J347" s="16"/>
      <c r="K347" s="19"/>
      <c r="L347" s="19"/>
      <c r="M347" s="19"/>
      <c r="N347" s="19"/>
      <c r="O347" s="19"/>
      <c r="P347" s="19"/>
      <c r="Q347" s="19"/>
    </row>
    <row r="348" spans="1:18" x14ac:dyDescent="0.35">
      <c r="A348" s="16" t="str">
        <f>IF(C348&lt;&gt;"","PRESTA"&amp;TEXT(COUNTA($C$2:C348),"000"),"")</f>
        <v/>
      </c>
      <c r="B348" s="16"/>
      <c r="C348" s="16"/>
      <c r="D348" s="16"/>
      <c r="E348" s="16"/>
      <c r="F348" s="16"/>
      <c r="G348" s="16"/>
      <c r="H348" s="16"/>
      <c r="I348" s="16"/>
      <c r="J348" s="16"/>
      <c r="K348" s="19"/>
      <c r="L348" s="19"/>
      <c r="M348" s="19"/>
      <c r="N348" s="19"/>
      <c r="O348" s="19"/>
      <c r="P348" s="19"/>
      <c r="Q348" s="19"/>
    </row>
    <row r="349" spans="1:18" x14ac:dyDescent="0.35">
      <c r="A349" s="16" t="str">
        <f>IF(C349&lt;&gt;"","PRESTA"&amp;TEXT(COUNTA($C$2:C349),"000"),"")</f>
        <v/>
      </c>
      <c r="B349" s="16"/>
      <c r="C349" s="16"/>
      <c r="D349" s="16"/>
      <c r="E349" s="16"/>
      <c r="F349" s="16"/>
      <c r="G349" s="16"/>
      <c r="H349" s="16"/>
      <c r="I349" s="16"/>
      <c r="J349" s="16"/>
      <c r="K349" s="19"/>
      <c r="L349" s="19"/>
      <c r="M349" s="19"/>
      <c r="N349" s="19"/>
      <c r="O349" s="19"/>
      <c r="P349" s="19"/>
      <c r="Q349" s="19"/>
    </row>
    <row r="350" spans="1:18" x14ac:dyDescent="0.35">
      <c r="A350" s="16" t="str">
        <f>IF(C350&lt;&gt;"","PRESTA"&amp;TEXT(COUNTA($C$2:C350),"000"),"")</f>
        <v/>
      </c>
      <c r="B350" s="16"/>
      <c r="C350" s="16"/>
      <c r="D350" s="16"/>
      <c r="E350" s="16"/>
      <c r="F350" s="16"/>
      <c r="G350" s="16"/>
      <c r="H350" s="16"/>
      <c r="I350" s="16"/>
      <c r="J350" s="16"/>
      <c r="K350" s="19"/>
      <c r="L350" s="19"/>
      <c r="M350" s="19"/>
      <c r="N350" s="19"/>
      <c r="O350" s="19"/>
      <c r="P350" s="19"/>
      <c r="Q350" s="19"/>
    </row>
    <row r="351" spans="1:18" x14ac:dyDescent="0.35">
      <c r="A351" s="16" t="str">
        <f>IF(C351&lt;&gt;"","PRESTA"&amp;TEXT(COUNTA($C$2:C351),"000"),"")</f>
        <v/>
      </c>
      <c r="B351" s="16"/>
      <c r="C351" s="16"/>
      <c r="D351" s="16"/>
      <c r="E351" s="16"/>
      <c r="F351" s="16"/>
      <c r="G351" s="16"/>
      <c r="H351" s="16"/>
      <c r="I351" s="16"/>
      <c r="J351" s="16"/>
      <c r="K351" s="19"/>
      <c r="L351" s="19"/>
      <c r="M351" s="19"/>
      <c r="N351" s="19"/>
      <c r="O351" s="19"/>
      <c r="P351" s="19"/>
      <c r="Q351" s="19"/>
    </row>
    <row r="352" spans="1:18" x14ac:dyDescent="0.35">
      <c r="A352" s="16" t="str">
        <f>IF(C352&lt;&gt;"","PRESTA"&amp;TEXT(COUNTA($C$2:C352),"000"),"")</f>
        <v/>
      </c>
      <c r="B352" s="16"/>
      <c r="C352" s="16"/>
      <c r="D352" s="16"/>
      <c r="E352" s="16"/>
      <c r="F352" s="16"/>
      <c r="G352" s="16"/>
      <c r="H352" s="16"/>
      <c r="I352" s="16"/>
      <c r="J352" s="16"/>
      <c r="K352" s="19"/>
      <c r="L352" s="19"/>
      <c r="M352" s="19"/>
      <c r="N352" s="19"/>
      <c r="O352" s="19"/>
      <c r="P352" s="19"/>
      <c r="Q352" s="19"/>
    </row>
    <row r="353" spans="1:17" x14ac:dyDescent="0.35">
      <c r="A353" s="16" t="str">
        <f>IF(C353&lt;&gt;"","PRESTA"&amp;TEXT(COUNTA($C$2:C353),"000"),"")</f>
        <v/>
      </c>
      <c r="B353" s="16"/>
      <c r="C353" s="16"/>
      <c r="D353" s="16"/>
      <c r="E353" s="16"/>
      <c r="F353" s="16"/>
      <c r="G353" s="16"/>
      <c r="H353" s="16"/>
      <c r="I353" s="16"/>
      <c r="J353" s="16"/>
      <c r="K353" s="19"/>
      <c r="L353" s="19"/>
      <c r="M353" s="19"/>
      <c r="N353" s="19"/>
      <c r="O353" s="19"/>
      <c r="P353" s="19"/>
      <c r="Q353" s="19"/>
    </row>
    <row r="354" spans="1:17" x14ac:dyDescent="0.35">
      <c r="A354" s="16" t="str">
        <f>IF(C354&lt;&gt;"","PRESTA"&amp;TEXT(COUNTA($C$2:C354),"000"),"")</f>
        <v/>
      </c>
      <c r="B354" s="16"/>
      <c r="C354" s="16"/>
      <c r="D354" s="16"/>
      <c r="E354" s="16"/>
      <c r="F354" s="16"/>
      <c r="G354" s="16"/>
      <c r="H354" s="16"/>
      <c r="I354" s="16"/>
      <c r="J354" s="16"/>
      <c r="K354" s="19"/>
      <c r="L354" s="19"/>
      <c r="M354" s="19"/>
      <c r="N354" s="19"/>
      <c r="O354" s="19"/>
      <c r="P354" s="19"/>
      <c r="Q354" s="19"/>
    </row>
    <row r="355" spans="1:17" x14ac:dyDescent="0.35">
      <c r="A355" s="16" t="str">
        <f>IF(C355&lt;&gt;"","PRESTA"&amp;TEXT(COUNTA($C$2:C355),"000"),"")</f>
        <v/>
      </c>
      <c r="B355" s="16"/>
      <c r="C355" s="16"/>
      <c r="D355" s="16"/>
      <c r="E355" s="16"/>
      <c r="F355" s="16"/>
      <c r="G355" s="16"/>
      <c r="H355" s="16"/>
      <c r="I355" s="16"/>
      <c r="J355" s="16"/>
      <c r="K355" s="19"/>
      <c r="L355" s="19"/>
      <c r="M355" s="19"/>
      <c r="N355" s="19"/>
      <c r="O355" s="19"/>
      <c r="P355" s="19"/>
      <c r="Q355" s="19"/>
    </row>
    <row r="356" spans="1:17" x14ac:dyDescent="0.35">
      <c r="A356" s="16" t="str">
        <f>IF(C356&lt;&gt;"","PRESTA"&amp;TEXT(COUNTA($C$2:C356),"000"),"")</f>
        <v/>
      </c>
      <c r="B356" s="16"/>
      <c r="C356" s="16"/>
      <c r="D356" s="16"/>
      <c r="E356" s="16"/>
      <c r="F356" s="16"/>
      <c r="G356" s="16"/>
      <c r="H356" s="16"/>
      <c r="I356" s="16"/>
      <c r="J356" s="16"/>
      <c r="K356" s="19"/>
      <c r="L356" s="19"/>
      <c r="M356" s="19"/>
      <c r="N356" s="19"/>
      <c r="O356" s="19"/>
      <c r="P356" s="19"/>
      <c r="Q356" s="19"/>
    </row>
    <row r="357" spans="1:17" x14ac:dyDescent="0.35">
      <c r="A357" s="16" t="str">
        <f>IF(C357&lt;&gt;"","PRESTA"&amp;TEXT(COUNTA($C$2:C357),"000"),"")</f>
        <v/>
      </c>
      <c r="B357" s="16"/>
      <c r="C357" s="16"/>
      <c r="D357" s="16"/>
      <c r="E357" s="16"/>
      <c r="F357" s="16"/>
      <c r="G357" s="16"/>
      <c r="H357" s="16"/>
      <c r="I357" s="16"/>
      <c r="J357" s="16"/>
      <c r="K357" s="19"/>
      <c r="L357" s="19"/>
      <c r="M357" s="19"/>
      <c r="N357" s="19"/>
      <c r="O357" s="19"/>
      <c r="P357" s="19"/>
      <c r="Q357" s="19"/>
    </row>
    <row r="358" spans="1:17" x14ac:dyDescent="0.35">
      <c r="A358" s="16" t="str">
        <f>IF(C358&lt;&gt;"","PRESTA"&amp;TEXT(COUNTA($C$2:C358),"000"),"")</f>
        <v/>
      </c>
      <c r="B358" s="16"/>
      <c r="C358" s="16"/>
      <c r="D358" s="16"/>
      <c r="E358" s="16"/>
      <c r="F358" s="16"/>
      <c r="G358" s="16"/>
      <c r="H358" s="16"/>
      <c r="I358" s="16"/>
      <c r="J358" s="16"/>
      <c r="K358" s="19"/>
      <c r="L358" s="19"/>
      <c r="M358" s="19"/>
      <c r="N358" s="19"/>
      <c r="O358" s="19"/>
      <c r="P358" s="19"/>
      <c r="Q358" s="19"/>
    </row>
    <row r="359" spans="1:17" x14ac:dyDescent="0.35">
      <c r="A359" s="16" t="str">
        <f>IF(C359&lt;&gt;"","PRESTA"&amp;TEXT(COUNTA($C$2:C359),"000"),"")</f>
        <v/>
      </c>
      <c r="B359" s="16"/>
      <c r="C359" s="16"/>
      <c r="D359" s="16"/>
      <c r="E359" s="16"/>
      <c r="F359" s="16"/>
      <c r="G359" s="16"/>
      <c r="H359" s="16"/>
      <c r="I359" s="16"/>
      <c r="J359" s="16"/>
      <c r="K359" s="19"/>
      <c r="L359" s="19"/>
      <c r="M359" s="19"/>
      <c r="N359" s="19"/>
      <c r="O359" s="19"/>
      <c r="P359" s="19"/>
      <c r="Q359" s="19"/>
    </row>
    <row r="360" spans="1:17" x14ac:dyDescent="0.35">
      <c r="A360" s="16" t="str">
        <f>IF(C360&lt;&gt;"","PRESTA"&amp;TEXT(COUNTA($C$2:C360),"000"),"")</f>
        <v/>
      </c>
      <c r="B360" s="16"/>
      <c r="C360" s="16"/>
      <c r="D360" s="16"/>
      <c r="E360" s="16"/>
      <c r="F360" s="16"/>
      <c r="G360" s="16"/>
      <c r="H360" s="16"/>
      <c r="I360" s="16"/>
      <c r="J360" s="16"/>
      <c r="K360" s="19"/>
      <c r="L360" s="19"/>
      <c r="M360" s="19"/>
      <c r="N360" s="19"/>
      <c r="O360" s="19"/>
      <c r="P360" s="19"/>
      <c r="Q360" s="19"/>
    </row>
    <row r="361" spans="1:17" x14ac:dyDescent="0.35">
      <c r="A361" s="16" t="str">
        <f>IF(C361&lt;&gt;"","PRESTA"&amp;TEXT(COUNTA($C$2:C361),"000"),"")</f>
        <v/>
      </c>
      <c r="B361" s="16"/>
      <c r="C361" s="16"/>
      <c r="D361" s="16"/>
      <c r="E361" s="16"/>
      <c r="F361" s="16"/>
      <c r="G361" s="16"/>
      <c r="H361" s="16"/>
      <c r="I361" s="16"/>
      <c r="J361" s="16"/>
      <c r="K361" s="19"/>
      <c r="L361" s="19"/>
      <c r="M361" s="19"/>
      <c r="N361" s="19"/>
      <c r="O361" s="19"/>
      <c r="P361" s="19"/>
      <c r="Q361" s="19"/>
    </row>
    <row r="362" spans="1:17" x14ac:dyDescent="0.35">
      <c r="A362" s="16" t="str">
        <f>IF(C362&lt;&gt;"","PRESTA"&amp;TEXT(COUNTA($C$2:C362),"000"),"")</f>
        <v/>
      </c>
      <c r="B362" s="16"/>
      <c r="C362" s="16"/>
      <c r="D362" s="16"/>
      <c r="E362" s="16"/>
      <c r="F362" s="16"/>
      <c r="G362" s="16"/>
      <c r="H362" s="16"/>
      <c r="I362" s="16"/>
      <c r="J362" s="16"/>
      <c r="K362" s="19"/>
      <c r="L362" s="19"/>
      <c r="M362" s="19"/>
      <c r="N362" s="19"/>
      <c r="O362" s="19"/>
      <c r="P362" s="19"/>
      <c r="Q362" s="19"/>
    </row>
    <row r="363" spans="1:17" x14ac:dyDescent="0.35">
      <c r="A363" s="16" t="str">
        <f>IF(C363&lt;&gt;"","PRESTA"&amp;TEXT(COUNTA($C$2:C363),"000"),"")</f>
        <v/>
      </c>
      <c r="B363" s="16"/>
      <c r="C363" s="16"/>
      <c r="D363" s="16"/>
      <c r="E363" s="16"/>
      <c r="F363" s="16"/>
      <c r="G363" s="16"/>
      <c r="H363" s="16"/>
      <c r="I363" s="16"/>
      <c r="J363" s="16"/>
      <c r="K363" s="19"/>
      <c r="L363" s="19"/>
      <c r="M363" s="19"/>
      <c r="N363" s="19"/>
      <c r="O363" s="19"/>
      <c r="P363" s="19"/>
      <c r="Q363" s="19"/>
    </row>
    <row r="364" spans="1:17" x14ac:dyDescent="0.35">
      <c r="A364" s="16" t="str">
        <f>IF(C364&lt;&gt;"","PRESTA"&amp;TEXT(COUNTA($C$2:C364),"000"),"")</f>
        <v/>
      </c>
      <c r="B364" s="16"/>
      <c r="C364" s="16"/>
      <c r="D364" s="16"/>
      <c r="E364" s="16"/>
      <c r="F364" s="16"/>
      <c r="G364" s="16"/>
      <c r="H364" s="16"/>
      <c r="I364" s="16"/>
      <c r="J364" s="16"/>
      <c r="K364" s="19"/>
      <c r="L364" s="19"/>
      <c r="M364" s="19"/>
      <c r="N364" s="19"/>
      <c r="O364" s="19"/>
      <c r="P364" s="19"/>
      <c r="Q364" s="19"/>
    </row>
    <row r="365" spans="1:17" x14ac:dyDescent="0.35">
      <c r="A365" s="16" t="str">
        <f>IF(C365&lt;&gt;"","PRESTA"&amp;TEXT(COUNTA($C$2:C365),"000"),"")</f>
        <v/>
      </c>
      <c r="B365" s="16"/>
      <c r="C365" s="16"/>
      <c r="D365" s="16"/>
      <c r="E365" s="16"/>
      <c r="F365" s="16"/>
      <c r="G365" s="16"/>
      <c r="H365" s="16"/>
      <c r="I365" s="16"/>
      <c r="J365" s="16"/>
      <c r="K365" s="19"/>
      <c r="L365" s="19"/>
      <c r="M365" s="19"/>
      <c r="N365" s="19"/>
      <c r="O365" s="19"/>
      <c r="P365" s="19"/>
      <c r="Q365" s="19"/>
    </row>
    <row r="366" spans="1:17" x14ac:dyDescent="0.35">
      <c r="A366" s="16" t="str">
        <f>IF(C366&lt;&gt;"","PRESTA"&amp;TEXT(COUNTA($C$2:C366),"000"),"")</f>
        <v/>
      </c>
      <c r="B366" s="16"/>
      <c r="C366" s="16"/>
      <c r="D366" s="16"/>
      <c r="E366" s="16"/>
      <c r="F366" s="16"/>
      <c r="G366" s="16"/>
      <c r="H366" s="16"/>
      <c r="I366" s="16"/>
      <c r="J366" s="16"/>
      <c r="K366" s="19"/>
      <c r="L366" s="19"/>
      <c r="M366" s="19"/>
      <c r="N366" s="19"/>
      <c r="O366" s="19"/>
      <c r="P366" s="19"/>
      <c r="Q366" s="19"/>
    </row>
    <row r="367" spans="1:17" x14ac:dyDescent="0.35">
      <c r="A367" s="16" t="str">
        <f>IF(C367&lt;&gt;"","PRESTA"&amp;TEXT(COUNTA($C$2:C367),"000"),"")</f>
        <v/>
      </c>
      <c r="B367" s="16"/>
      <c r="C367" s="16"/>
      <c r="D367" s="16"/>
      <c r="E367" s="16"/>
      <c r="F367" s="16"/>
      <c r="G367" s="16"/>
      <c r="H367" s="16"/>
      <c r="I367" s="16"/>
      <c r="J367" s="16"/>
      <c r="K367" s="19"/>
      <c r="L367" s="19"/>
      <c r="M367" s="19"/>
      <c r="N367" s="19"/>
      <c r="O367" s="19"/>
      <c r="P367" s="19"/>
      <c r="Q367" s="19"/>
    </row>
    <row r="368" spans="1:17" x14ac:dyDescent="0.35">
      <c r="A368" s="16" t="str">
        <f>IF(C368&lt;&gt;"","PRESTA"&amp;TEXT(COUNTA($C$2:C368),"000"),"")</f>
        <v/>
      </c>
      <c r="B368" s="16"/>
      <c r="C368" s="16"/>
      <c r="D368" s="16"/>
      <c r="E368" s="16"/>
      <c r="F368" s="16"/>
      <c r="G368" s="16"/>
      <c r="H368" s="16"/>
      <c r="I368" s="16"/>
      <c r="J368" s="16"/>
      <c r="K368" s="19"/>
      <c r="L368" s="19"/>
      <c r="M368" s="19"/>
      <c r="N368" s="19"/>
      <c r="O368" s="19"/>
      <c r="P368" s="19"/>
      <c r="Q368" s="19"/>
    </row>
    <row r="369" spans="1:18" x14ac:dyDescent="0.35">
      <c r="A369" s="16" t="str">
        <f>IF(C369&lt;&gt;"","PRESTA"&amp;TEXT(COUNTA($C$2:C369),"000"),"")</f>
        <v/>
      </c>
      <c r="B369" s="16"/>
      <c r="C369" s="16"/>
      <c r="D369" s="16"/>
      <c r="E369" s="16"/>
      <c r="F369" s="16"/>
      <c r="G369" s="16"/>
      <c r="H369" s="16"/>
      <c r="I369" s="16"/>
      <c r="J369" s="16"/>
      <c r="K369" s="19"/>
      <c r="L369" s="19"/>
      <c r="M369" s="19"/>
      <c r="N369" s="19"/>
      <c r="O369" s="19"/>
      <c r="P369" s="19"/>
      <c r="Q369" s="19"/>
    </row>
    <row r="370" spans="1:18" x14ac:dyDescent="0.35">
      <c r="A370" s="16" t="str">
        <f>IF(C370&lt;&gt;"","PRESTA"&amp;TEXT(COUNTA($C$2:C370),"000"),"")</f>
        <v/>
      </c>
      <c r="B370" s="16"/>
      <c r="C370" s="16"/>
      <c r="D370" s="16"/>
      <c r="E370" s="16"/>
      <c r="F370" s="16"/>
      <c r="G370" s="16"/>
      <c r="H370" s="16"/>
      <c r="I370" s="16"/>
      <c r="J370" s="16"/>
      <c r="K370" s="19"/>
      <c r="L370" s="19"/>
      <c r="M370" s="19"/>
      <c r="N370" s="19"/>
      <c r="O370" s="19"/>
      <c r="P370" s="19"/>
      <c r="Q370" s="19"/>
    </row>
    <row r="371" spans="1:18" x14ac:dyDescent="0.35">
      <c r="A371" s="16" t="str">
        <f>IF(C371&lt;&gt;"","PRESTA"&amp;TEXT(COUNTA($C$2:C371),"000"),"")</f>
        <v/>
      </c>
      <c r="B371" s="16"/>
      <c r="C371" s="16"/>
      <c r="D371" s="16"/>
      <c r="E371" s="16"/>
      <c r="F371" s="16"/>
      <c r="G371" s="16"/>
      <c r="H371" s="16"/>
      <c r="I371" s="16"/>
      <c r="J371" s="16"/>
      <c r="K371" s="19"/>
      <c r="L371" s="19"/>
      <c r="M371" s="19"/>
      <c r="N371" s="19"/>
      <c r="O371" s="19"/>
      <c r="P371" s="19"/>
      <c r="Q371" s="19"/>
    </row>
    <row r="372" spans="1:18" x14ac:dyDescent="0.35">
      <c r="A372" s="16" t="str">
        <f>IF(C372&lt;&gt;"","PRESTA"&amp;TEXT(COUNTA($C$2:C372),"000"),"")</f>
        <v/>
      </c>
      <c r="B372" s="16"/>
      <c r="C372" s="16"/>
      <c r="D372" s="16"/>
      <c r="E372" s="16"/>
      <c r="F372" s="16"/>
      <c r="G372" s="16"/>
      <c r="H372" s="16"/>
      <c r="I372" s="16"/>
      <c r="J372" s="16"/>
      <c r="K372" s="19"/>
      <c r="L372" s="19"/>
      <c r="M372" s="19"/>
      <c r="N372" s="19"/>
      <c r="O372" s="19"/>
      <c r="P372" s="19"/>
      <c r="Q372" s="19"/>
    </row>
    <row r="373" spans="1:18" x14ac:dyDescent="0.35">
      <c r="A373" s="16" t="str">
        <f>IF(C373&lt;&gt;"","PRESTA"&amp;TEXT(COUNTA($C$2:C373),"000"),"")</f>
        <v/>
      </c>
      <c r="B373" s="16"/>
      <c r="C373" s="16"/>
      <c r="D373" s="16"/>
      <c r="E373" s="16"/>
      <c r="F373" s="16"/>
      <c r="G373" s="16"/>
      <c r="H373" s="16"/>
      <c r="I373" s="16"/>
      <c r="J373" s="16"/>
      <c r="K373" s="19"/>
      <c r="L373" s="19"/>
      <c r="M373" s="19"/>
      <c r="N373" s="19"/>
      <c r="O373" s="19"/>
      <c r="P373" s="19"/>
      <c r="Q373" s="19"/>
    </row>
    <row r="374" spans="1:18" x14ac:dyDescent="0.35">
      <c r="A374" s="16" t="str">
        <f>IF(C374&lt;&gt;"","PRESTA"&amp;TEXT(COUNTA($C$2:C374),"000"),"")</f>
        <v/>
      </c>
      <c r="B374" s="16"/>
      <c r="C374" s="16"/>
      <c r="D374" s="16"/>
      <c r="E374" s="16"/>
      <c r="F374" s="16"/>
      <c r="G374" s="16"/>
      <c r="H374" s="16"/>
      <c r="I374" s="16"/>
      <c r="J374" s="16"/>
      <c r="K374" s="19"/>
      <c r="L374" s="19"/>
      <c r="M374" s="19"/>
      <c r="N374" s="19"/>
      <c r="O374" s="19"/>
      <c r="P374" s="19"/>
      <c r="Q374" s="19"/>
    </row>
    <row r="375" spans="1:18" x14ac:dyDescent="0.35">
      <c r="A375" s="16" t="str">
        <f>IF(C375&lt;&gt;"","PRESTA"&amp;TEXT(COUNTA($C$2:C375),"000"),"")</f>
        <v/>
      </c>
      <c r="B375" s="16"/>
      <c r="C375" s="16"/>
      <c r="D375" s="16"/>
      <c r="E375" s="16"/>
      <c r="F375" s="16"/>
      <c r="G375" s="16"/>
      <c r="H375" s="16"/>
      <c r="I375" s="16"/>
      <c r="J375" s="16"/>
      <c r="K375" s="19"/>
      <c r="L375" s="19"/>
      <c r="M375" s="19"/>
      <c r="N375" s="19"/>
      <c r="O375" s="19"/>
      <c r="P375" s="19"/>
      <c r="Q375" s="19"/>
    </row>
    <row r="376" spans="1:18" x14ac:dyDescent="0.35">
      <c r="A376" s="16" t="str">
        <f>IF(C376&lt;&gt;"","PRESTA"&amp;TEXT(COUNTA($C$2:C376),"000"),"")</f>
        <v/>
      </c>
      <c r="B376" s="16"/>
      <c r="C376" s="16"/>
      <c r="D376" s="16"/>
      <c r="E376" s="16"/>
      <c r="F376" s="16"/>
      <c r="G376" s="16"/>
      <c r="H376" s="16"/>
      <c r="I376" s="16"/>
      <c r="J376" s="16"/>
      <c r="K376" s="19"/>
      <c r="L376" s="19"/>
      <c r="M376" s="19"/>
      <c r="N376" s="19"/>
      <c r="O376" s="19"/>
      <c r="P376" s="19"/>
      <c r="Q376" s="19"/>
    </row>
    <row r="377" spans="1:18" x14ac:dyDescent="0.35">
      <c r="A377" s="16" t="str">
        <f>IF(C377&lt;&gt;"","PRESTA"&amp;TEXT(COUNTA($C$2:C377),"000"),"")</f>
        <v/>
      </c>
      <c r="B377" s="16"/>
      <c r="C377" s="16"/>
      <c r="D377" s="16"/>
      <c r="E377" s="16"/>
      <c r="F377" s="16"/>
      <c r="G377" s="16"/>
      <c r="H377" s="16"/>
      <c r="I377" s="16"/>
      <c r="J377" s="16"/>
      <c r="K377" s="19"/>
      <c r="L377" s="19"/>
      <c r="M377" s="19"/>
      <c r="N377" s="19"/>
      <c r="O377" s="19"/>
      <c r="P377" s="19"/>
      <c r="Q377" s="19"/>
    </row>
    <row r="378" spans="1:18" x14ac:dyDescent="0.35">
      <c r="A378" s="16" t="str">
        <f>IF(C378&lt;&gt;"","PRESTA"&amp;TEXT(COUNTA($C$2:C378),"000"),"")</f>
        <v/>
      </c>
      <c r="B378" s="16"/>
      <c r="C378" s="16"/>
      <c r="D378" s="16"/>
      <c r="E378" s="16"/>
      <c r="F378" s="16"/>
      <c r="G378" s="16"/>
      <c r="H378" s="16"/>
      <c r="I378" s="16"/>
      <c r="J378" s="16"/>
      <c r="K378" s="19"/>
      <c r="L378" s="19"/>
      <c r="M378" s="19"/>
      <c r="N378" s="19"/>
      <c r="O378" s="19"/>
      <c r="P378" s="19"/>
      <c r="Q378" s="19"/>
    </row>
    <row r="379" spans="1:18" x14ac:dyDescent="0.35">
      <c r="A379" s="16" t="str">
        <f>IF(C379&lt;&gt;"","PRESTA"&amp;TEXT(COUNTA($C$2:C379),"000"),"")</f>
        <v/>
      </c>
      <c r="B379" s="16"/>
      <c r="C379" s="16"/>
      <c r="D379" s="16"/>
      <c r="E379" s="16"/>
      <c r="F379" s="16"/>
      <c r="G379" s="16"/>
      <c r="H379" s="16"/>
      <c r="I379" s="16"/>
      <c r="J379" s="16"/>
      <c r="K379" s="19"/>
      <c r="L379" s="19"/>
      <c r="M379" s="19"/>
      <c r="N379" s="19"/>
      <c r="O379" s="19"/>
      <c r="P379" s="19"/>
      <c r="Q379" s="19"/>
    </row>
    <row r="380" spans="1:18" x14ac:dyDescent="0.35">
      <c r="A380" s="16" t="str">
        <f>IF(C380&lt;&gt;"","PRESTA"&amp;TEXT(COUNTA($C$2:C380),"000"),"")</f>
        <v/>
      </c>
      <c r="B380" s="16"/>
      <c r="C380" s="16"/>
      <c r="D380" s="16"/>
      <c r="E380" s="16"/>
      <c r="F380" s="16"/>
      <c r="G380" s="16"/>
      <c r="H380" s="16"/>
      <c r="I380" s="16"/>
      <c r="J380" s="16"/>
      <c r="K380" s="19"/>
      <c r="L380" s="19"/>
      <c r="M380" s="19"/>
      <c r="N380" s="19"/>
      <c r="O380" s="19"/>
      <c r="P380" s="19"/>
      <c r="Q380" s="19"/>
    </row>
    <row r="381" spans="1:18" x14ac:dyDescent="0.35">
      <c r="A381" s="16" t="str">
        <f>IF(C381&lt;&gt;"","PRESTA"&amp;TEXT(COUNTA($C$2:C381),"000"),"")</f>
        <v/>
      </c>
      <c r="B381" s="16"/>
      <c r="C381" s="16"/>
      <c r="D381" s="16"/>
      <c r="E381" s="16"/>
      <c r="F381" s="16"/>
      <c r="G381" s="16"/>
      <c r="H381" s="16"/>
      <c r="I381" s="16"/>
      <c r="J381" s="16"/>
      <c r="K381" s="19"/>
      <c r="L381" s="19"/>
      <c r="M381" s="19"/>
      <c r="N381" s="19"/>
      <c r="O381" s="19"/>
      <c r="P381" s="19"/>
      <c r="Q381" s="19"/>
    </row>
    <row r="382" spans="1:18" x14ac:dyDescent="0.35">
      <c r="A382" s="16" t="str">
        <f>IF(C382&lt;&gt;"","PRESTA"&amp;TEXT(COUNTA($C$2:C382),"000"),"")</f>
        <v/>
      </c>
      <c r="B382" s="16"/>
      <c r="C382" s="16"/>
      <c r="D382" s="16"/>
      <c r="E382" s="16"/>
      <c r="F382" s="16"/>
      <c r="G382" s="16"/>
      <c r="H382" s="16"/>
      <c r="I382" s="16"/>
      <c r="J382" s="16"/>
      <c r="K382" s="19"/>
      <c r="L382" s="19"/>
      <c r="M382" s="19"/>
      <c r="N382" s="19"/>
      <c r="O382" s="19"/>
      <c r="P382" s="19"/>
      <c r="Q382" s="19"/>
    </row>
    <row r="383" spans="1:18" x14ac:dyDescent="0.35">
      <c r="A383" s="16" t="str">
        <f>IF(C383&lt;&gt;"","PRESTA"&amp;TEXT(COUNTA($C$2:C383),"000"),"")</f>
        <v/>
      </c>
      <c r="B383" s="16"/>
      <c r="C383" s="16"/>
      <c r="D383" s="16"/>
      <c r="E383" s="16"/>
      <c r="F383" s="16"/>
      <c r="G383" s="16"/>
      <c r="H383" s="16"/>
      <c r="I383" s="16"/>
      <c r="J383" s="16"/>
      <c r="K383" s="19"/>
      <c r="L383" s="19"/>
      <c r="M383" s="19"/>
      <c r="N383" s="19"/>
      <c r="O383" s="19"/>
      <c r="P383" s="19"/>
      <c r="Q383" s="19"/>
    </row>
    <row r="384" spans="1:18" x14ac:dyDescent="0.35">
      <c r="A384" s="16" t="str">
        <f>IF(C384&lt;&gt;"","PRESTA"&amp;TEXT(COUNTA($C$2:C384),"000"),"")</f>
        <v/>
      </c>
      <c r="B384" s="16"/>
      <c r="C384" s="16"/>
      <c r="D384" s="16"/>
      <c r="E384" s="16"/>
      <c r="F384" s="16"/>
      <c r="G384" s="16"/>
      <c r="H384" s="16"/>
      <c r="I384" s="16"/>
      <c r="J384" s="16"/>
      <c r="K384" s="19"/>
      <c r="L384" s="19"/>
      <c r="M384" s="19"/>
      <c r="N384" s="19"/>
      <c r="O384" s="19"/>
      <c r="P384" s="19"/>
      <c r="Q384" s="19"/>
      <c r="R384" s="19"/>
    </row>
    <row r="385" spans="1:18" x14ac:dyDescent="0.35">
      <c r="A385" s="16" t="str">
        <f>IF(C385&lt;&gt;"","PRESTA"&amp;TEXT(COUNTA($C$2:C385),"000"),"")</f>
        <v/>
      </c>
      <c r="B385" s="16"/>
      <c r="C385" s="16"/>
      <c r="D385" s="16"/>
      <c r="E385" s="16"/>
      <c r="F385" s="16"/>
      <c r="G385" s="16"/>
      <c r="H385" s="16"/>
      <c r="I385" s="16"/>
      <c r="J385" s="16"/>
      <c r="K385" s="19"/>
      <c r="L385" s="19"/>
      <c r="M385" s="19"/>
      <c r="N385" s="19"/>
      <c r="O385" s="19"/>
      <c r="P385" s="19"/>
      <c r="Q385" s="19"/>
      <c r="R385" s="19"/>
    </row>
    <row r="386" spans="1:18" x14ac:dyDescent="0.35">
      <c r="A386" s="16" t="str">
        <f>IF(C386&lt;&gt;"","PRESTA"&amp;TEXT(COUNTA($C$2:C386),"000"),"")</f>
        <v/>
      </c>
      <c r="B386" s="16"/>
      <c r="C386" s="16"/>
      <c r="D386" s="16"/>
      <c r="E386" s="16"/>
      <c r="F386" s="16"/>
      <c r="G386" s="16"/>
      <c r="H386" s="16"/>
      <c r="I386" s="16"/>
      <c r="J386" s="16"/>
      <c r="K386" s="19"/>
      <c r="L386" s="19"/>
      <c r="M386" s="19"/>
      <c r="N386" s="19"/>
      <c r="O386" s="19"/>
      <c r="P386" s="19"/>
      <c r="Q386" s="19"/>
      <c r="R386" s="19"/>
    </row>
    <row r="387" spans="1:18" x14ac:dyDescent="0.35">
      <c r="A387" s="16" t="str">
        <f>IF(C387&lt;&gt;"","PRESTA"&amp;TEXT(COUNTA($C$2:C387),"000"),"")</f>
        <v/>
      </c>
      <c r="B387" s="16"/>
      <c r="C387" s="16"/>
      <c r="D387" s="16"/>
      <c r="E387" s="16"/>
      <c r="F387" s="16"/>
      <c r="G387" s="16"/>
      <c r="H387" s="16"/>
      <c r="I387" s="16"/>
      <c r="J387" s="16"/>
      <c r="K387" s="19"/>
      <c r="L387" s="19"/>
      <c r="M387" s="19"/>
      <c r="N387" s="19"/>
      <c r="O387" s="19"/>
      <c r="P387" s="19"/>
      <c r="Q387" s="19"/>
      <c r="R387" s="19"/>
    </row>
    <row r="388" spans="1:18" x14ac:dyDescent="0.35">
      <c r="A388" s="16" t="str">
        <f>IF(C388&lt;&gt;"","PRESTA"&amp;TEXT(COUNTA($C$2:C388),"000"),"")</f>
        <v/>
      </c>
      <c r="B388" s="16"/>
      <c r="C388" s="16"/>
      <c r="D388" s="16"/>
      <c r="E388" s="16"/>
      <c r="F388" s="16"/>
      <c r="G388" s="16"/>
      <c r="H388" s="16"/>
      <c r="I388" s="16"/>
      <c r="J388" s="16"/>
      <c r="K388" s="19"/>
      <c r="L388" s="19"/>
      <c r="M388" s="19"/>
      <c r="N388" s="19"/>
      <c r="O388" s="19"/>
      <c r="P388" s="19"/>
      <c r="Q388" s="19"/>
      <c r="R388" s="19"/>
    </row>
    <row r="389" spans="1:18" x14ac:dyDescent="0.35">
      <c r="A389" s="16" t="str">
        <f>IF(C389&lt;&gt;"","PRESTA"&amp;TEXT(COUNTA($C$2:C389),"000"),"")</f>
        <v/>
      </c>
      <c r="B389" s="16"/>
      <c r="C389" s="16"/>
      <c r="D389" s="16"/>
      <c r="E389" s="16"/>
      <c r="F389" s="16"/>
      <c r="G389" s="16"/>
      <c r="H389" s="16"/>
      <c r="I389" s="16"/>
      <c r="J389" s="16"/>
      <c r="K389" s="19"/>
      <c r="L389" s="19"/>
      <c r="M389" s="19"/>
      <c r="N389" s="19"/>
      <c r="O389" s="19"/>
      <c r="P389" s="19"/>
      <c r="Q389" s="19"/>
      <c r="R389" s="19"/>
    </row>
    <row r="390" spans="1:18" x14ac:dyDescent="0.35">
      <c r="A390" s="16" t="str">
        <f>IF(C390&lt;&gt;"","PRESTA"&amp;TEXT(COUNTA($C$2:C390),"000"),"")</f>
        <v/>
      </c>
      <c r="B390" s="16"/>
      <c r="C390" s="16"/>
      <c r="D390" s="16"/>
      <c r="E390" s="16"/>
      <c r="F390" s="16"/>
      <c r="G390" s="16"/>
      <c r="H390" s="16"/>
      <c r="I390" s="16"/>
      <c r="J390" s="16"/>
      <c r="K390" s="19"/>
      <c r="L390" s="19"/>
      <c r="M390" s="19"/>
      <c r="N390" s="19"/>
      <c r="O390" s="19"/>
      <c r="P390" s="19"/>
      <c r="Q390" s="19"/>
      <c r="R390" s="19"/>
    </row>
    <row r="391" spans="1:18" x14ac:dyDescent="0.35">
      <c r="A391" s="16" t="str">
        <f>IF(C391&lt;&gt;"","PRESTA"&amp;TEXT(COUNTA($C$2:C391),"000"),"")</f>
        <v/>
      </c>
      <c r="B391" s="16"/>
      <c r="C391" s="16"/>
      <c r="D391" s="16"/>
      <c r="E391" s="16"/>
      <c r="F391" s="16"/>
      <c r="G391" s="16"/>
      <c r="H391" s="16"/>
      <c r="I391" s="16"/>
      <c r="J391" s="16"/>
      <c r="K391" s="19"/>
      <c r="L391" s="19"/>
      <c r="M391" s="19"/>
      <c r="N391" s="19"/>
      <c r="O391" s="19"/>
      <c r="P391" s="19"/>
      <c r="Q391" s="19"/>
      <c r="R391" s="19"/>
    </row>
    <row r="392" spans="1:18" x14ac:dyDescent="0.35">
      <c r="A392" s="16" t="str">
        <f>IF(C392&lt;&gt;"","PRESTA"&amp;TEXT(COUNTA($C$2:C392),"000"),"")</f>
        <v/>
      </c>
      <c r="B392" s="16"/>
      <c r="C392" s="16"/>
      <c r="D392" s="16"/>
      <c r="E392" s="16"/>
      <c r="F392" s="16"/>
      <c r="G392" s="16"/>
      <c r="H392" s="16"/>
      <c r="I392" s="16"/>
      <c r="J392" s="16"/>
      <c r="K392" s="19"/>
      <c r="L392" s="19"/>
      <c r="M392" s="19"/>
      <c r="N392" s="19"/>
      <c r="O392" s="19"/>
      <c r="P392" s="19"/>
      <c r="Q392" s="19"/>
      <c r="R392" s="19"/>
    </row>
    <row r="393" spans="1:18" x14ac:dyDescent="0.35">
      <c r="A393" s="16" t="str">
        <f>IF(C393&lt;&gt;"","PRESTA"&amp;TEXT(COUNTA($C$2:C393),"000"),"")</f>
        <v/>
      </c>
      <c r="B393" s="16"/>
      <c r="C393" s="16"/>
      <c r="D393" s="16"/>
      <c r="E393" s="16"/>
      <c r="F393" s="16"/>
      <c r="G393" s="16"/>
      <c r="H393" s="16"/>
      <c r="I393" s="16"/>
      <c r="J393" s="16"/>
      <c r="K393" s="19"/>
      <c r="L393" s="19"/>
      <c r="M393" s="19"/>
      <c r="N393" s="19"/>
      <c r="O393" s="19"/>
      <c r="P393" s="19"/>
      <c r="Q393" s="19"/>
      <c r="R393" s="19"/>
    </row>
    <row r="394" spans="1:18" x14ac:dyDescent="0.35">
      <c r="A394" s="16" t="str">
        <f>IF(C394&lt;&gt;"","PRESTA"&amp;TEXT(COUNTA($C$2:C394),"000"),"")</f>
        <v/>
      </c>
      <c r="B394" s="16"/>
      <c r="C394" s="16"/>
      <c r="D394" s="16"/>
      <c r="E394" s="16"/>
      <c r="F394" s="16"/>
      <c r="G394" s="16"/>
      <c r="H394" s="16"/>
      <c r="I394" s="16"/>
      <c r="J394" s="16"/>
      <c r="K394" s="19"/>
      <c r="L394" s="19"/>
      <c r="M394" s="19"/>
      <c r="N394" s="19"/>
      <c r="O394" s="19"/>
      <c r="P394" s="19"/>
      <c r="Q394" s="19"/>
      <c r="R394" s="19"/>
    </row>
    <row r="395" spans="1:18" x14ac:dyDescent="0.35">
      <c r="A395" s="16" t="str">
        <f>IF(C395&lt;&gt;"","PRESTA"&amp;TEXT(COUNTA($C$2:C395),"000"),"")</f>
        <v/>
      </c>
      <c r="B395" s="16"/>
      <c r="C395" s="16"/>
      <c r="D395" s="16"/>
      <c r="E395" s="16"/>
      <c r="F395" s="16"/>
      <c r="G395" s="16"/>
      <c r="H395" s="16"/>
      <c r="I395" s="16"/>
      <c r="J395" s="16"/>
      <c r="K395" s="19"/>
      <c r="L395" s="19"/>
      <c r="M395" s="19"/>
      <c r="N395" s="19"/>
      <c r="O395" s="19"/>
      <c r="P395" s="19"/>
      <c r="Q395" s="19"/>
      <c r="R395" s="19"/>
    </row>
    <row r="396" spans="1:18" x14ac:dyDescent="0.35">
      <c r="A396" s="16" t="str">
        <f>IF(C396&lt;&gt;"","PRESTA"&amp;TEXT(COUNTA($C$2:C396),"000"),"")</f>
        <v/>
      </c>
      <c r="B396" s="16"/>
      <c r="C396" s="16"/>
      <c r="D396" s="16"/>
      <c r="E396" s="16"/>
      <c r="F396" s="16"/>
      <c r="G396" s="16"/>
      <c r="H396" s="16"/>
      <c r="I396" s="16"/>
      <c r="J396" s="16"/>
      <c r="K396" s="19"/>
      <c r="L396" s="19"/>
      <c r="M396" s="19"/>
      <c r="N396" s="19"/>
      <c r="O396" s="19"/>
      <c r="P396" s="19"/>
      <c r="Q396" s="19"/>
      <c r="R396" s="19"/>
    </row>
    <row r="397" spans="1:18" x14ac:dyDescent="0.35">
      <c r="A397" s="16" t="str">
        <f>IF(C397&lt;&gt;"","PRESTA"&amp;TEXT(COUNTA($C$2:C397),"000"),"")</f>
        <v/>
      </c>
      <c r="B397" s="16"/>
      <c r="C397" s="16"/>
      <c r="D397" s="16"/>
      <c r="E397" s="16"/>
      <c r="F397" s="16"/>
      <c r="G397" s="16"/>
      <c r="H397" s="16"/>
      <c r="I397" s="16"/>
      <c r="J397" s="16"/>
      <c r="K397" s="19"/>
      <c r="L397" s="19"/>
      <c r="M397" s="19"/>
      <c r="N397" s="19"/>
      <c r="O397" s="19"/>
      <c r="P397" s="19"/>
      <c r="Q397" s="19"/>
      <c r="R397" s="19"/>
    </row>
    <row r="398" spans="1:18" x14ac:dyDescent="0.35">
      <c r="A398" s="16" t="str">
        <f>IF(C398&lt;&gt;"","PRESTA"&amp;TEXT(COUNTA($C$2:C398),"000"),"")</f>
        <v/>
      </c>
      <c r="B398" s="16"/>
      <c r="C398" s="16"/>
      <c r="D398" s="16"/>
      <c r="E398" s="16"/>
      <c r="F398" s="16"/>
      <c r="G398" s="16"/>
      <c r="H398" s="16"/>
      <c r="I398" s="16"/>
      <c r="J398" s="16"/>
      <c r="K398" s="19"/>
      <c r="L398" s="19"/>
      <c r="M398" s="19"/>
      <c r="N398" s="19"/>
      <c r="O398" s="19"/>
      <c r="P398" s="19"/>
      <c r="Q398" s="19"/>
      <c r="R398" s="19"/>
    </row>
    <row r="399" spans="1:18" x14ac:dyDescent="0.35">
      <c r="A399" s="16" t="str">
        <f>IF(C399&lt;&gt;"","PRESTA"&amp;TEXT(COUNTA($C$2:C399),"000"),"")</f>
        <v/>
      </c>
      <c r="B399" s="16"/>
      <c r="C399" s="16"/>
      <c r="D399" s="16"/>
      <c r="E399" s="16"/>
      <c r="F399" s="16"/>
      <c r="G399" s="16"/>
      <c r="H399" s="16"/>
      <c r="I399" s="16"/>
      <c r="J399" s="16"/>
      <c r="K399" s="19"/>
      <c r="L399" s="19"/>
      <c r="M399" s="19"/>
      <c r="N399" s="19"/>
      <c r="O399" s="19"/>
      <c r="P399" s="19"/>
      <c r="Q399" s="19"/>
      <c r="R399" s="19"/>
    </row>
    <row r="400" spans="1:18" x14ac:dyDescent="0.35">
      <c r="A400" s="16" t="str">
        <f>IF(C400&lt;&gt;"","PRESTA"&amp;TEXT(COUNTA($C$2:C400),"000"),"")</f>
        <v/>
      </c>
      <c r="B400" s="16"/>
      <c r="C400" s="16"/>
      <c r="D400" s="16"/>
      <c r="E400" s="16"/>
      <c r="F400" s="16"/>
      <c r="G400" s="16"/>
      <c r="H400" s="16"/>
      <c r="I400" s="16"/>
      <c r="J400" s="16"/>
      <c r="K400" s="19"/>
      <c r="L400" s="19"/>
      <c r="M400" s="19"/>
      <c r="N400" s="19"/>
      <c r="O400" s="19"/>
      <c r="P400" s="19"/>
      <c r="Q400" s="19"/>
      <c r="R400" s="19"/>
    </row>
    <row r="401" spans="1:18" x14ac:dyDescent="0.35">
      <c r="A401" s="16" t="str">
        <f>IF(C401&lt;&gt;"","PRESTA"&amp;TEXT(COUNTA($C$2:C401),"000"),"")</f>
        <v/>
      </c>
      <c r="B401" s="16"/>
      <c r="C401" s="16"/>
      <c r="D401" s="16"/>
      <c r="E401" s="16"/>
      <c r="F401" s="16"/>
      <c r="G401" s="16"/>
      <c r="H401" s="16"/>
      <c r="I401" s="16"/>
      <c r="J401" s="16"/>
      <c r="K401" s="19"/>
      <c r="L401" s="19"/>
      <c r="M401" s="19"/>
      <c r="N401" s="19"/>
      <c r="O401" s="19"/>
      <c r="P401" s="19"/>
      <c r="Q401" s="19"/>
      <c r="R401" s="19"/>
    </row>
    <row r="402" spans="1:18" x14ac:dyDescent="0.35">
      <c r="A402" s="16" t="str">
        <f>IF(C402&lt;&gt;"","PRESTA"&amp;TEXT(COUNTA($C$2:C402),"000"),"")</f>
        <v/>
      </c>
      <c r="B402" s="16"/>
      <c r="C402" s="16"/>
      <c r="D402" s="16"/>
      <c r="E402" s="16"/>
      <c r="F402" s="16"/>
      <c r="G402" s="16"/>
      <c r="H402" s="16"/>
      <c r="I402" s="16"/>
      <c r="J402" s="16"/>
      <c r="K402" s="19"/>
      <c r="L402" s="19"/>
      <c r="M402" s="19"/>
      <c r="N402" s="19"/>
      <c r="O402" s="19"/>
      <c r="P402" s="19"/>
      <c r="Q402" s="19"/>
      <c r="R402" s="19"/>
    </row>
    <row r="403" spans="1:18" x14ac:dyDescent="0.35">
      <c r="A403" s="16" t="str">
        <f>IF(C403&lt;&gt;"","PRESTA"&amp;TEXT(COUNTA($C$2:C403),"000"),"")</f>
        <v/>
      </c>
      <c r="B403" s="16"/>
      <c r="C403" s="16"/>
      <c r="D403" s="16"/>
      <c r="E403" s="16"/>
      <c r="F403" s="16"/>
      <c r="G403" s="16"/>
      <c r="H403" s="16"/>
      <c r="I403" s="16"/>
      <c r="J403" s="16"/>
      <c r="K403" s="19"/>
      <c r="L403" s="19"/>
      <c r="M403" s="19"/>
      <c r="N403" s="19"/>
      <c r="O403" s="19"/>
      <c r="P403" s="19"/>
      <c r="Q403" s="19"/>
      <c r="R403" s="19"/>
    </row>
    <row r="404" spans="1:18" x14ac:dyDescent="0.35">
      <c r="A404" s="16" t="str">
        <f>IF(C404&lt;&gt;"","PRESTA"&amp;TEXT(COUNTA($C$2:C404),"000"),"")</f>
        <v/>
      </c>
      <c r="B404" s="16"/>
      <c r="C404" s="16"/>
      <c r="D404" s="16"/>
      <c r="E404" s="16"/>
      <c r="F404" s="16"/>
      <c r="G404" s="16"/>
      <c r="H404" s="16"/>
      <c r="I404" s="16"/>
      <c r="J404" s="16"/>
      <c r="K404" s="19"/>
      <c r="L404" s="19"/>
      <c r="M404" s="19"/>
      <c r="N404" s="19"/>
      <c r="O404" s="19"/>
      <c r="P404" s="19"/>
      <c r="Q404" s="19"/>
      <c r="R404" s="19"/>
    </row>
    <row r="405" spans="1:18" x14ac:dyDescent="0.35">
      <c r="A405" s="16" t="str">
        <f>IF(C405&lt;&gt;"","PRESTA"&amp;TEXT(COUNTA($C$2:C405),"000"),"")</f>
        <v/>
      </c>
      <c r="B405" s="16"/>
      <c r="C405" s="16"/>
      <c r="D405" s="16"/>
      <c r="E405" s="16"/>
      <c r="F405" s="16"/>
      <c r="G405" s="16"/>
      <c r="H405" s="16"/>
      <c r="I405" s="16"/>
      <c r="J405" s="16"/>
      <c r="K405" s="19"/>
      <c r="L405" s="19"/>
      <c r="M405" s="19"/>
      <c r="N405" s="19"/>
      <c r="O405" s="19"/>
      <c r="P405" s="19"/>
      <c r="Q405" s="19"/>
      <c r="R405" s="19"/>
    </row>
    <row r="406" spans="1:18" x14ac:dyDescent="0.35">
      <c r="A406" s="16" t="str">
        <f>IF(C406&lt;&gt;"","PRESTA"&amp;TEXT(COUNTA($C$2:C406),"000"),"")</f>
        <v/>
      </c>
      <c r="B406" s="16"/>
      <c r="C406" s="16"/>
      <c r="D406" s="16"/>
      <c r="E406" s="16"/>
      <c r="F406" s="16"/>
      <c r="G406" s="16"/>
      <c r="H406" s="16"/>
      <c r="I406" s="16"/>
      <c r="J406" s="16"/>
      <c r="K406" s="19"/>
      <c r="L406" s="19"/>
      <c r="M406" s="19"/>
      <c r="N406" s="19"/>
      <c r="O406" s="19"/>
      <c r="P406" s="19"/>
      <c r="Q406" s="19"/>
      <c r="R406" s="19"/>
    </row>
    <row r="407" spans="1:18" x14ac:dyDescent="0.35">
      <c r="A407" s="16" t="str">
        <f>IF(C407&lt;&gt;"","PRESTA"&amp;TEXT(COUNTA($C$2:C407),"000"),"")</f>
        <v/>
      </c>
      <c r="B407" s="16"/>
      <c r="C407" s="16"/>
      <c r="D407" s="16"/>
      <c r="E407" s="16"/>
      <c r="F407" s="16"/>
      <c r="G407" s="16"/>
      <c r="H407" s="16"/>
      <c r="I407" s="16"/>
      <c r="J407" s="16"/>
      <c r="K407" s="19"/>
      <c r="L407" s="19"/>
      <c r="M407" s="19"/>
      <c r="N407" s="19"/>
      <c r="O407" s="19"/>
      <c r="P407" s="19"/>
      <c r="Q407" s="19"/>
      <c r="R407" s="19"/>
    </row>
    <row r="408" spans="1:18" x14ac:dyDescent="0.35">
      <c r="A408" s="16" t="str">
        <f>IF(C408&lt;&gt;"","PRESTA"&amp;TEXT(COUNTA($C$2:C408),"000"),"")</f>
        <v/>
      </c>
      <c r="B408" s="16"/>
      <c r="C408" s="16"/>
      <c r="D408" s="16"/>
      <c r="E408" s="16"/>
      <c r="F408" s="16"/>
      <c r="G408" s="16"/>
      <c r="H408" s="16"/>
      <c r="I408" s="16"/>
      <c r="J408" s="16"/>
      <c r="K408" s="19"/>
      <c r="L408" s="19"/>
      <c r="M408" s="19"/>
      <c r="N408" s="19"/>
      <c r="O408" s="19"/>
      <c r="P408" s="19"/>
      <c r="Q408" s="19"/>
      <c r="R408" s="19"/>
    </row>
    <row r="409" spans="1:18" x14ac:dyDescent="0.35">
      <c r="A409" s="16" t="str">
        <f>IF(C409&lt;&gt;"","PRESTA"&amp;TEXT(COUNTA($C$2:C409),"000"),"")</f>
        <v/>
      </c>
      <c r="B409" s="16"/>
      <c r="C409" s="16"/>
      <c r="D409" s="16"/>
      <c r="E409" s="16"/>
      <c r="F409" s="16"/>
      <c r="G409" s="16"/>
      <c r="H409" s="16"/>
      <c r="I409" s="16"/>
      <c r="J409" s="16"/>
      <c r="K409" s="19"/>
      <c r="L409" s="19"/>
      <c r="M409" s="19"/>
      <c r="N409" s="19"/>
      <c r="O409" s="19"/>
      <c r="P409" s="19"/>
      <c r="Q409" s="19"/>
      <c r="R409" s="19"/>
    </row>
    <row r="410" spans="1:18" x14ac:dyDescent="0.35">
      <c r="A410" s="16" t="str">
        <f>IF(C410&lt;&gt;"","PRESTA"&amp;TEXT(COUNTA($C$2:C410),"000"),"")</f>
        <v/>
      </c>
      <c r="B410" s="16"/>
      <c r="C410" s="16"/>
      <c r="D410" s="16"/>
      <c r="E410" s="16"/>
      <c r="F410" s="16"/>
      <c r="G410" s="16"/>
      <c r="H410" s="16"/>
      <c r="I410" s="16"/>
      <c r="J410" s="16"/>
      <c r="K410" s="19"/>
      <c r="L410" s="19"/>
      <c r="M410" s="19"/>
      <c r="N410" s="19"/>
      <c r="O410" s="19"/>
      <c r="P410" s="19"/>
      <c r="Q410" s="19"/>
      <c r="R410" s="19"/>
    </row>
    <row r="411" spans="1:18" x14ac:dyDescent="0.35">
      <c r="A411" s="16" t="str">
        <f>IF(C411&lt;&gt;"","PRESTA"&amp;TEXT(COUNTA($C$2:C411),"000"),"")</f>
        <v/>
      </c>
      <c r="B411" s="16"/>
      <c r="C411" s="16"/>
      <c r="D411" s="16"/>
      <c r="E411" s="16"/>
      <c r="F411" s="16"/>
      <c r="G411" s="16"/>
      <c r="H411" s="16"/>
      <c r="I411" s="16"/>
      <c r="J411" s="16"/>
      <c r="K411" s="19"/>
      <c r="L411" s="19"/>
      <c r="M411" s="19"/>
      <c r="N411" s="19"/>
      <c r="O411" s="19"/>
      <c r="P411" s="19"/>
      <c r="Q411" s="19"/>
      <c r="R411" s="19"/>
    </row>
    <row r="412" spans="1:18" x14ac:dyDescent="0.35">
      <c r="A412" s="16" t="str">
        <f>IF(C412&lt;&gt;"","PRESTA"&amp;TEXT(COUNTA($C$2:C412),"000"),"")</f>
        <v/>
      </c>
      <c r="B412" s="16"/>
      <c r="C412" s="16"/>
      <c r="D412" s="16"/>
      <c r="E412" s="16"/>
      <c r="F412" s="16"/>
      <c r="G412" s="16"/>
      <c r="H412" s="16"/>
      <c r="I412" s="16"/>
      <c r="J412" s="16"/>
      <c r="K412" s="19"/>
      <c r="L412" s="19"/>
      <c r="M412" s="19"/>
      <c r="N412" s="19"/>
      <c r="O412" s="19"/>
      <c r="P412" s="19"/>
      <c r="Q412" s="19"/>
      <c r="R412" s="19"/>
    </row>
    <row r="413" spans="1:18" x14ac:dyDescent="0.35">
      <c r="A413" s="16" t="str">
        <f>IF(C413&lt;&gt;"","PRESTA"&amp;TEXT(COUNTA($C$2:C413),"000"),"")</f>
        <v/>
      </c>
      <c r="B413" s="16"/>
      <c r="C413" s="16"/>
      <c r="D413" s="16"/>
      <c r="E413" s="16"/>
      <c r="F413" s="16"/>
      <c r="G413" s="16"/>
      <c r="H413" s="16"/>
      <c r="I413" s="16"/>
      <c r="J413" s="16"/>
      <c r="K413" s="19"/>
      <c r="L413" s="19"/>
      <c r="M413" s="19"/>
      <c r="N413" s="19"/>
      <c r="O413" s="19"/>
      <c r="P413" s="19"/>
      <c r="Q413" s="19"/>
      <c r="R413" s="19"/>
    </row>
    <row r="414" spans="1:18" x14ac:dyDescent="0.35">
      <c r="A414" s="16" t="str">
        <f>IF(C414&lt;&gt;"","PRESTA"&amp;TEXT(COUNTA($C$2:C414),"000"),"")</f>
        <v/>
      </c>
      <c r="B414" s="16"/>
      <c r="C414" s="16"/>
      <c r="D414" s="16"/>
      <c r="E414" s="16"/>
      <c r="F414" s="16"/>
      <c r="G414" s="16"/>
      <c r="H414" s="16"/>
      <c r="I414" s="16"/>
      <c r="J414" s="16"/>
      <c r="K414" s="19"/>
      <c r="L414" s="19"/>
      <c r="M414" s="19"/>
      <c r="N414" s="19"/>
      <c r="O414" s="19"/>
      <c r="P414" s="19"/>
      <c r="Q414" s="19"/>
      <c r="R414" s="19"/>
    </row>
    <row r="415" spans="1:18" x14ac:dyDescent="0.35">
      <c r="A415" s="16" t="str">
        <f>IF(C415&lt;&gt;"","PRESTA"&amp;TEXT(COUNTA($C$2:C415),"000"),"")</f>
        <v/>
      </c>
      <c r="B415" s="16"/>
      <c r="C415" s="16"/>
      <c r="D415" s="16"/>
      <c r="E415" s="16"/>
      <c r="F415" s="16"/>
      <c r="G415" s="16"/>
      <c r="H415" s="16"/>
      <c r="I415" s="16"/>
      <c r="J415" s="16"/>
      <c r="K415" s="19"/>
      <c r="L415" s="19"/>
      <c r="M415" s="19"/>
      <c r="N415" s="19"/>
      <c r="O415" s="19"/>
      <c r="P415" s="19"/>
      <c r="Q415" s="19"/>
      <c r="R415" s="19"/>
    </row>
    <row r="416" spans="1:18" x14ac:dyDescent="0.35">
      <c r="A416" s="16" t="str">
        <f>IF(C416&lt;&gt;"","PRESTA"&amp;TEXT(COUNTA($C$2:C416),"000"),"")</f>
        <v/>
      </c>
      <c r="B416" s="16"/>
      <c r="C416" s="16"/>
      <c r="D416" s="16"/>
      <c r="E416" s="16"/>
      <c r="F416" s="16"/>
      <c r="G416" s="16"/>
      <c r="H416" s="16"/>
      <c r="I416" s="16"/>
      <c r="J416" s="16"/>
      <c r="K416" s="19"/>
      <c r="L416" s="19"/>
      <c r="M416" s="19"/>
      <c r="N416" s="19"/>
      <c r="O416" s="19"/>
      <c r="P416" s="19"/>
      <c r="Q416" s="19"/>
      <c r="R416" s="19"/>
    </row>
    <row r="417" spans="1:18" x14ac:dyDescent="0.35">
      <c r="A417" s="16" t="str">
        <f>IF(C417&lt;&gt;"","PRESTA"&amp;TEXT(COUNTA($C$2:C417),"000"),"")</f>
        <v/>
      </c>
      <c r="B417" s="16"/>
      <c r="C417" s="16"/>
      <c r="D417" s="16"/>
      <c r="E417" s="16"/>
      <c r="F417" s="16"/>
      <c r="G417" s="16"/>
      <c r="H417" s="16"/>
      <c r="I417" s="16"/>
      <c r="J417" s="16"/>
      <c r="K417" s="19"/>
      <c r="L417" s="19"/>
      <c r="M417" s="19"/>
      <c r="N417" s="19"/>
      <c r="O417" s="19"/>
      <c r="P417" s="19"/>
      <c r="Q417" s="19"/>
      <c r="R417" s="19"/>
    </row>
    <row r="418" spans="1:18" x14ac:dyDescent="0.35">
      <c r="A418" s="16" t="str">
        <f>IF(C418&lt;&gt;"","PRESTA"&amp;TEXT(COUNTA($C$2:C418),"000"),"")</f>
        <v/>
      </c>
      <c r="B418" s="16"/>
      <c r="C418" s="16"/>
      <c r="D418" s="16"/>
      <c r="E418" s="16"/>
      <c r="F418" s="16"/>
      <c r="G418" s="16"/>
      <c r="H418" s="16"/>
      <c r="I418" s="16"/>
      <c r="J418" s="16"/>
      <c r="K418" s="19"/>
      <c r="L418" s="19"/>
      <c r="M418" s="19"/>
      <c r="N418" s="19"/>
      <c r="O418" s="19"/>
      <c r="P418" s="19"/>
      <c r="Q418" s="19"/>
      <c r="R418" s="19"/>
    </row>
    <row r="419" spans="1:18" x14ac:dyDescent="0.35">
      <c r="A419" s="16" t="str">
        <f>IF(C419&lt;&gt;"","PRESTA"&amp;TEXT(COUNTA($C$2:C419),"000"),"")</f>
        <v/>
      </c>
      <c r="B419" s="16"/>
      <c r="C419" s="16"/>
      <c r="D419" s="16"/>
      <c r="E419" s="16"/>
      <c r="F419" s="16"/>
      <c r="G419" s="16"/>
      <c r="H419" s="16"/>
      <c r="I419" s="16"/>
      <c r="J419" s="16"/>
      <c r="K419" s="19"/>
      <c r="L419" s="19"/>
      <c r="M419" s="19"/>
      <c r="N419" s="19"/>
      <c r="O419" s="19"/>
      <c r="P419" s="19"/>
      <c r="Q419" s="19"/>
      <c r="R419" s="19"/>
    </row>
    <row r="420" spans="1:18" x14ac:dyDescent="0.35">
      <c r="A420" s="16" t="str">
        <f>IF(C420&lt;&gt;"","PRESTA"&amp;TEXT(COUNTA($C$2:C420),"000"),"")</f>
        <v/>
      </c>
      <c r="B420" s="16"/>
      <c r="C420" s="16"/>
      <c r="D420" s="16"/>
      <c r="E420" s="16"/>
      <c r="F420" s="16"/>
      <c r="G420" s="16"/>
      <c r="H420" s="16"/>
      <c r="I420" s="16"/>
      <c r="J420" s="16"/>
      <c r="K420" s="19"/>
      <c r="L420" s="19"/>
      <c r="M420" s="19"/>
      <c r="N420" s="19"/>
      <c r="O420" s="19"/>
      <c r="P420" s="19"/>
      <c r="Q420" s="19"/>
      <c r="R420" s="19"/>
    </row>
    <row r="421" spans="1:18" x14ac:dyDescent="0.35">
      <c r="A421" s="16" t="str">
        <f>IF(C421&lt;&gt;"","PRESTA"&amp;TEXT(COUNTA($C$2:C421),"000"),"")</f>
        <v/>
      </c>
      <c r="B421" s="16"/>
      <c r="C421" s="16"/>
      <c r="D421" s="16"/>
      <c r="E421" s="16"/>
      <c r="F421" s="16"/>
      <c r="G421" s="16"/>
      <c r="H421" s="16"/>
      <c r="I421" s="16"/>
      <c r="J421" s="16"/>
      <c r="K421" s="19"/>
      <c r="L421" s="19"/>
      <c r="M421" s="19"/>
      <c r="N421" s="19"/>
      <c r="O421" s="19"/>
      <c r="P421" s="19"/>
      <c r="Q421" s="19"/>
      <c r="R421" s="19"/>
    </row>
    <row r="422" spans="1:18" x14ac:dyDescent="0.35">
      <c r="A422" s="16" t="str">
        <f>IF(C422&lt;&gt;"","PRESTA"&amp;TEXT(COUNTA($C$2:C422),"000"),"")</f>
        <v/>
      </c>
      <c r="B422" s="16"/>
      <c r="C422" s="16"/>
      <c r="D422" s="16"/>
      <c r="E422" s="16"/>
      <c r="F422" s="16"/>
      <c r="G422" s="16"/>
      <c r="H422" s="16"/>
      <c r="I422" s="16"/>
      <c r="J422" s="16"/>
      <c r="K422" s="19"/>
      <c r="L422" s="19"/>
      <c r="M422" s="19"/>
      <c r="N422" s="19"/>
      <c r="O422" s="19"/>
      <c r="P422" s="19"/>
      <c r="Q422" s="19"/>
      <c r="R422" s="19"/>
    </row>
    <row r="423" spans="1:18" x14ac:dyDescent="0.35">
      <c r="A423" s="16" t="str">
        <f>IF(C423&lt;&gt;"","PRESTA"&amp;TEXT(COUNTA($C$2:C423),"000"),"")</f>
        <v/>
      </c>
      <c r="B423" s="16"/>
      <c r="C423" s="16"/>
      <c r="D423" s="16"/>
      <c r="E423" s="16"/>
      <c r="F423" s="16"/>
      <c r="G423" s="16"/>
      <c r="H423" s="16"/>
      <c r="I423" s="16"/>
      <c r="J423" s="16"/>
      <c r="K423" s="19"/>
      <c r="L423" s="19"/>
      <c r="M423" s="19"/>
      <c r="N423" s="19"/>
      <c r="O423" s="19"/>
      <c r="P423" s="19"/>
      <c r="Q423" s="19"/>
      <c r="R423" s="19"/>
    </row>
    <row r="424" spans="1:18" x14ac:dyDescent="0.35">
      <c r="A424" s="16" t="str">
        <f>IF(C424&lt;&gt;"","PRESTA"&amp;TEXT(COUNTA($C$2:C424),"000"),"")</f>
        <v/>
      </c>
      <c r="B424" s="16"/>
      <c r="C424" s="16"/>
      <c r="D424" s="16"/>
      <c r="E424" s="16"/>
      <c r="F424" s="16"/>
      <c r="G424" s="16"/>
      <c r="H424" s="16"/>
      <c r="I424" s="16"/>
      <c r="J424" s="16"/>
      <c r="K424" s="19"/>
      <c r="L424" s="19"/>
      <c r="M424" s="19"/>
      <c r="N424" s="19"/>
      <c r="O424" s="19"/>
      <c r="P424" s="19"/>
      <c r="Q424" s="19"/>
      <c r="R424" s="19"/>
    </row>
    <row r="425" spans="1:18" x14ac:dyDescent="0.35">
      <c r="A425" s="16" t="str">
        <f>IF(C425&lt;&gt;"","PRESTA"&amp;TEXT(COUNTA($C$2:C425),"000"),"")</f>
        <v/>
      </c>
      <c r="B425" s="16"/>
      <c r="C425" s="16"/>
      <c r="D425" s="16"/>
      <c r="E425" s="16"/>
      <c r="F425" s="16"/>
      <c r="G425" s="16"/>
      <c r="H425" s="16"/>
      <c r="I425" s="16"/>
      <c r="J425" s="16"/>
      <c r="K425" s="19"/>
      <c r="L425" s="19"/>
      <c r="M425" s="19"/>
      <c r="N425" s="19"/>
      <c r="O425" s="19"/>
      <c r="P425" s="19"/>
      <c r="Q425" s="19"/>
      <c r="R425" s="19"/>
    </row>
    <row r="426" spans="1:18" x14ac:dyDescent="0.35">
      <c r="A426" s="16" t="str">
        <f>IF(C426&lt;&gt;"","PRESTA"&amp;TEXT(COUNTA($C$2:C426),"000"),"")</f>
        <v/>
      </c>
      <c r="B426" s="16"/>
      <c r="C426" s="16"/>
      <c r="D426" s="16"/>
      <c r="E426" s="16"/>
      <c r="F426" s="16"/>
      <c r="G426" s="16"/>
      <c r="H426" s="16"/>
      <c r="I426" s="16"/>
      <c r="J426" s="16"/>
      <c r="K426" s="19"/>
      <c r="L426" s="19"/>
      <c r="M426" s="19"/>
      <c r="N426" s="19"/>
      <c r="O426" s="19"/>
      <c r="P426" s="19"/>
      <c r="Q426" s="19"/>
      <c r="R426" s="19"/>
    </row>
    <row r="427" spans="1:18" x14ac:dyDescent="0.35">
      <c r="A427" s="16" t="str">
        <f>IF(C427&lt;&gt;"","PRESTA"&amp;TEXT(COUNTA($C$2:C427),"000"),"")</f>
        <v/>
      </c>
      <c r="B427" s="16"/>
      <c r="C427" s="16"/>
      <c r="D427" s="16"/>
      <c r="E427" s="16"/>
      <c r="F427" s="16"/>
      <c r="G427" s="16"/>
      <c r="H427" s="16"/>
      <c r="I427" s="16"/>
      <c r="J427" s="16"/>
      <c r="K427" s="19"/>
      <c r="L427" s="19"/>
      <c r="M427" s="19"/>
      <c r="N427" s="19"/>
      <c r="O427" s="19"/>
      <c r="P427" s="19"/>
      <c r="Q427" s="19"/>
      <c r="R427" s="19"/>
    </row>
    <row r="428" spans="1:18" x14ac:dyDescent="0.35">
      <c r="A428" s="16" t="str">
        <f>IF(C428&lt;&gt;"","PRESTA"&amp;TEXT(COUNTA($C$2:C428),"000"),"")</f>
        <v/>
      </c>
      <c r="B428" s="16"/>
      <c r="C428" s="16"/>
      <c r="D428" s="16"/>
      <c r="E428" s="16"/>
      <c r="F428" s="16"/>
      <c r="G428" s="16"/>
      <c r="H428" s="16"/>
      <c r="I428" s="16"/>
      <c r="J428" s="16"/>
      <c r="K428" s="19"/>
      <c r="L428" s="19"/>
      <c r="M428" s="19"/>
      <c r="N428" s="19"/>
      <c r="O428" s="19"/>
      <c r="P428" s="19"/>
      <c r="Q428" s="19"/>
      <c r="R428" s="19"/>
    </row>
    <row r="429" spans="1:18" x14ac:dyDescent="0.35">
      <c r="A429" s="16" t="str">
        <f>IF(C429&lt;&gt;"","PRESTA"&amp;TEXT(COUNTA($C$2:C429),"000"),"")</f>
        <v/>
      </c>
      <c r="B429" s="16"/>
      <c r="C429" s="16"/>
      <c r="D429" s="16"/>
      <c r="E429" s="16"/>
      <c r="F429" s="16"/>
      <c r="G429" s="16"/>
      <c r="H429" s="16"/>
      <c r="I429" s="16"/>
      <c r="J429" s="16"/>
      <c r="K429" s="19"/>
      <c r="L429" s="19"/>
      <c r="M429" s="19"/>
      <c r="N429" s="19"/>
      <c r="O429" s="19"/>
      <c r="P429" s="19"/>
      <c r="Q429" s="19"/>
      <c r="R429" s="19"/>
    </row>
    <row r="430" spans="1:18" x14ac:dyDescent="0.35">
      <c r="A430" s="16" t="str">
        <f>IF(C430&lt;&gt;"","PRESTA"&amp;TEXT(COUNTA($C$2:C430),"000"),"")</f>
        <v/>
      </c>
      <c r="B430" s="16"/>
      <c r="C430" s="16"/>
      <c r="D430" s="16"/>
      <c r="E430" s="16"/>
      <c r="F430" s="16"/>
      <c r="G430" s="16"/>
      <c r="H430" s="16"/>
      <c r="I430" s="16"/>
      <c r="J430" s="16"/>
      <c r="K430" s="19"/>
      <c r="L430" s="19"/>
      <c r="M430" s="19"/>
      <c r="N430" s="19"/>
      <c r="O430" s="19"/>
      <c r="P430" s="19"/>
      <c r="Q430" s="19"/>
      <c r="R430" s="19"/>
    </row>
    <row r="431" spans="1:18" x14ac:dyDescent="0.35">
      <c r="A431" s="16" t="str">
        <f>IF(C431&lt;&gt;"","PRESTA"&amp;TEXT(COUNTA($C$2:C431),"000"),"")</f>
        <v/>
      </c>
      <c r="B431" s="16"/>
      <c r="C431" s="16"/>
      <c r="D431" s="16"/>
      <c r="E431" s="16"/>
      <c r="F431" s="16"/>
      <c r="G431" s="16"/>
      <c r="H431" s="16"/>
      <c r="I431" s="16"/>
      <c r="J431" s="16"/>
      <c r="K431" s="19"/>
      <c r="L431" s="19"/>
      <c r="M431" s="19"/>
      <c r="N431" s="19"/>
      <c r="O431" s="19"/>
      <c r="P431" s="19"/>
      <c r="Q431" s="19"/>
      <c r="R431" s="19"/>
    </row>
    <row r="432" spans="1:18" x14ac:dyDescent="0.35">
      <c r="A432" s="16" t="str">
        <f>IF(C432&lt;&gt;"","PRESTA"&amp;TEXT(COUNTA($C$2:C432),"000"),"")</f>
        <v/>
      </c>
      <c r="B432" s="16"/>
      <c r="C432" s="16"/>
      <c r="D432" s="16"/>
      <c r="E432" s="16"/>
      <c r="F432" s="16"/>
      <c r="G432" s="16"/>
      <c r="H432" s="16"/>
      <c r="I432" s="16"/>
      <c r="J432" s="16"/>
      <c r="K432" s="19"/>
      <c r="L432" s="19"/>
      <c r="M432" s="19"/>
      <c r="N432" s="19"/>
      <c r="O432" s="19"/>
      <c r="P432" s="19"/>
      <c r="Q432" s="19"/>
      <c r="R432" s="19"/>
    </row>
  </sheetData>
  <autoFilter ref="A1:R383" xr:uid="{86926911-5B60-44BC-BAD4-0F810C024469}"/>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7B82E-E1A8-4EBC-86A8-C0068EE20DB7}">
  <sheetPr codeName="Feuil10"/>
  <dimension ref="A1:H500"/>
  <sheetViews>
    <sheetView workbookViewId="0">
      <selection activeCell="C1" sqref="C1"/>
    </sheetView>
  </sheetViews>
  <sheetFormatPr defaultColWidth="11.453125" defaultRowHeight="14.5" x14ac:dyDescent="0.35"/>
  <cols>
    <col min="1" max="2" width="16.81640625" customWidth="1"/>
    <col min="3" max="4" width="36.81640625" customWidth="1"/>
    <col min="5" max="5" width="16.81640625" customWidth="1"/>
    <col min="7" max="7" width="18.26953125" customWidth="1"/>
  </cols>
  <sheetData>
    <row r="1" spans="1:8" ht="29" x14ac:dyDescent="0.35">
      <c r="A1" s="13" t="s">
        <v>2582</v>
      </c>
      <c r="B1" s="13" t="s">
        <v>2599</v>
      </c>
      <c r="C1" s="13" t="s">
        <v>2600</v>
      </c>
      <c r="D1" s="13" t="s">
        <v>2601</v>
      </c>
      <c r="E1" s="13" t="s">
        <v>2583</v>
      </c>
      <c r="F1" s="13" t="s">
        <v>2602</v>
      </c>
      <c r="G1" s="13" t="s">
        <v>17</v>
      </c>
      <c r="H1" s="13" t="s">
        <v>28</v>
      </c>
    </row>
    <row r="2" spans="1:8" ht="29" x14ac:dyDescent="0.35">
      <c r="A2" s="16" t="str">
        <f>IF(E2&lt;&gt;"","CLA"&amp;TEXT(COUNTA($E$2:E2),"000"),"")</f>
        <v>CLA001</v>
      </c>
      <c r="B2" s="16" t="str" cm="1">
        <f t="array" ref="B2">_xlfn.XLOOKUP(C2&amp;D2,Prestations!$C$2:$C$183&amp;Prestations!$E$2:$E$183,Prestations!$A$2:$A$183)</f>
        <v>PRESTA149</v>
      </c>
      <c r="C2" s="16" t="str">
        <f>IFERROR(VLOOKUP(D2,Consolidation!C2:J10920,8,FALSE),"")</f>
        <v>CENTRE DE FORMATION PROFESSIONNELLE PONTAAH</v>
      </c>
      <c r="D2" s="16" t="str" cm="1">
        <f t="array" ref="D2:E40">IFERROR(_xlfn.UNIQUE(Consolidation!AH2:AI10476),"")</f>
        <v>SCOOP YILLAGA YAOURT DU MAYO-KANI (COOP SYYMK)</v>
      </c>
      <c r="E2" s="16">
        <v>1</v>
      </c>
      <c r="F2" s="16">
        <f>SUMIFS(Consolidation!$AG$2:$AG$1048576,Consolidation!$C$2:$C$1048576,Classes!D2,Consolidation!$X$2:$X$1048576,Classes!E2)</f>
        <v>30</v>
      </c>
      <c r="G2" s="16" t="str">
        <f>IFERROR(VLOOKUP(D2,Consolidation!C2:R10920,16,FALSE),"")</f>
        <v>COMMUNE DE MINDIF</v>
      </c>
      <c r="H2" s="16" t="s">
        <v>2603</v>
      </c>
    </row>
    <row r="3" spans="1:8" ht="29" x14ac:dyDescent="0.35">
      <c r="A3" s="16" t="str">
        <f>IF(E3&lt;&gt;"","CLA"&amp;TEXT(COUNTA($E$2:E3),"000"),"")</f>
        <v>CLA002</v>
      </c>
      <c r="B3" s="16" t="str" cm="1">
        <f t="array" ref="B3">_xlfn.XLOOKUP(C3&amp;D3,Prestations!$C$2:$C$183&amp;Prestations!$E$2:$E$183,Prestations!$A$2:$A$183)</f>
        <v>PRESTA149</v>
      </c>
      <c r="C3" s="16" t="str">
        <f>IFERROR(VLOOKUP(D3,Consolidation!C3:J10921,8,FALSE),"")</f>
        <v>CENTRE DE FORMATION PROFESSIONNELLE PONTAAH</v>
      </c>
      <c r="D3" s="16" t="str">
        <v>SCOOP YILLAGA YAOURT DU MAYO-KANI (COOP SYYMK)</v>
      </c>
      <c r="E3" s="16">
        <v>2</v>
      </c>
      <c r="F3" s="16">
        <f>SUMIFS(Consolidation!$AG$2:$AG$1048576,Consolidation!$C$2:$C$1048576,Classes!D3,Consolidation!$X$2:$X$1048576,Classes!E3)</f>
        <v>29</v>
      </c>
      <c r="G3" s="16" t="str">
        <f>IFERROR(VLOOKUP(D3,Consolidation!C3:R10921,16,FALSE),"")</f>
        <v>COMMUNE DE MINDIF</v>
      </c>
      <c r="H3" s="16" t="s">
        <v>2603</v>
      </c>
    </row>
    <row r="4" spans="1:8" ht="29" x14ac:dyDescent="0.35">
      <c r="A4" s="16" t="str">
        <f>IF(E4&lt;&gt;"","CLA"&amp;TEXT(COUNTA($E$2:E4),"000"),"")</f>
        <v>CLA003</v>
      </c>
      <c r="B4" s="16" t="str" cm="1">
        <f t="array" ref="B4">_xlfn.XLOOKUP(C4&amp;D4,Prestations!$C$2:$C$183&amp;Prestations!$E$2:$E$183,Prestations!$A$2:$A$183)</f>
        <v>PRESTA022</v>
      </c>
      <c r="C4" s="16" t="str">
        <f>IFERROR(VLOOKUP(D4,Consolidation!C4:J10922,8,FALSE),"")</f>
        <v>CENTRE DE FORMATION PROFESSIONNELLE PONTAAH</v>
      </c>
      <c r="D4" s="16" t="str">
        <v>WOMEN ENTREPRENEURSHIP FACILITATION NETWORK (WEFN)</v>
      </c>
      <c r="E4" s="16">
        <v>1</v>
      </c>
      <c r="F4" s="16">
        <f>SUMIFS(Consolidation!$AG$2:$AG$1048576,Consolidation!$C$2:$C$1048576,Classes!D4,Consolidation!$X$2:$X$1048576,Classes!E4)</f>
        <v>15</v>
      </c>
      <c r="G4" s="16" t="str">
        <f>IFERROR(VLOOKUP(D4,Consolidation!C4:R10922,16,FALSE),"")</f>
        <v>YAOUNDE - CENTRE</v>
      </c>
      <c r="H4" s="16" t="s">
        <v>2603</v>
      </c>
    </row>
    <row r="5" spans="1:8" ht="29" x14ac:dyDescent="0.35">
      <c r="A5" s="16" t="str">
        <f>IF(E5&lt;&gt;"","CLA"&amp;TEXT(COUNTA($E$2:E5),"000"),"")</f>
        <v>CLA004</v>
      </c>
      <c r="B5" s="16" t="str" cm="1">
        <f t="array" ref="B5">_xlfn.XLOOKUP(C5&amp;D5,Prestations!$C$2:$C$183&amp;Prestations!$E$2:$E$183,Prestations!$A$2:$A$183)</f>
        <v>PRESTA022</v>
      </c>
      <c r="C5" s="16" t="str">
        <f>IFERROR(VLOOKUP(D5,Consolidation!C5:J10923,8,FALSE),"")</f>
        <v>CENTRE DE FORMATION PROFESSIONNELLE PONTAAH</v>
      </c>
      <c r="D5" s="16" t="str">
        <v>WOMEN ENTREPRENEURSHIP FACILITATION NETWORK (WEFN)</v>
      </c>
      <c r="E5" s="16">
        <v>2</v>
      </c>
      <c r="F5" s="16">
        <f>SUMIFS(Consolidation!$AG$2:$AG$1048576,Consolidation!$C$2:$C$1048576,Classes!D5,Consolidation!$X$2:$X$1048576,Classes!E5)</f>
        <v>15</v>
      </c>
      <c r="G5" s="16" t="str">
        <f>IFERROR(VLOOKUP(D5,Consolidation!C5:R10923,16,FALSE),"")</f>
        <v>YAOUNDE - CENTRE</v>
      </c>
      <c r="H5" s="16" t="s">
        <v>2603</v>
      </c>
    </row>
    <row r="6" spans="1:8" ht="29" x14ac:dyDescent="0.35">
      <c r="A6" s="16" t="str">
        <f>IF(E6&lt;&gt;"","CLA"&amp;TEXT(COUNTA($E$2:E6),"000"),"")</f>
        <v>CLA005</v>
      </c>
      <c r="B6" s="16" t="str" cm="1">
        <f t="array" ref="B6">_xlfn.XLOOKUP(C6&amp;D6,Prestations!$C$2:$C$183&amp;Prestations!$E$2:$E$183,Prestations!$A$2:$A$183)</f>
        <v>PRESTA003</v>
      </c>
      <c r="C6" s="16" t="str">
        <f>IFERROR(VLOOKUP(D6,Consolidation!C6:J10924,8,FALSE),"")</f>
        <v>CENTRE DE FORMATION PROFESSIONNELLE PONTAAH</v>
      </c>
      <c r="D6" s="16" t="str">
        <v>GIC AGROPASTORAL KETTY</v>
      </c>
      <c r="E6" s="16">
        <v>1</v>
      </c>
      <c r="F6" s="16">
        <f>SUMIFS(Consolidation!$AG$2:$AG$1048576,Consolidation!$C$2:$C$1048576,Classes!D6,Consolidation!$X$2:$X$1048576,Classes!E6)</f>
        <v>30</v>
      </c>
      <c r="G6" s="16" t="str">
        <f>IFERROR(VLOOKUP(D6,Consolidation!C6:R10924,16,FALSE),"")</f>
        <v>KOUTABA - CENTRE</v>
      </c>
      <c r="H6" s="16" t="s">
        <v>2603</v>
      </c>
    </row>
    <row r="7" spans="1:8" ht="29" x14ac:dyDescent="0.35">
      <c r="A7" s="16" t="str">
        <f>IF(E7&lt;&gt;"","CLA"&amp;TEXT(COUNTA($E$2:E7),"000"),"")</f>
        <v>CLA006</v>
      </c>
      <c r="B7" s="16" t="str" cm="1">
        <f t="array" ref="B7">_xlfn.XLOOKUP(C7&amp;D7,Prestations!$C$2:$C$183&amp;Prestations!$E$2:$E$183,Prestations!$A$2:$A$183)</f>
        <v>PRESTA022</v>
      </c>
      <c r="C7" s="16" t="str">
        <f>IFERROR(VLOOKUP(D7,Consolidation!C7:J10925,8,FALSE),"")</f>
        <v>CENTRE DE FORMATION PROFESSIONNELLE PONTAAH</v>
      </c>
      <c r="D7" s="16" t="str">
        <v>WOMEN ENTREPRENEURSHIP FACILITATION NETWORK (WEFN)</v>
      </c>
      <c r="E7" s="16">
        <v>3</v>
      </c>
      <c r="F7" s="16">
        <f>SUMIFS(Consolidation!$AG$2:$AG$1048576,Consolidation!$C$2:$C$1048576,Classes!D7,Consolidation!$X$2:$X$1048576,Classes!E7)</f>
        <v>30</v>
      </c>
      <c r="G7" s="16" t="str">
        <f>IFERROR(VLOOKUP(D7,Consolidation!C7:R10925,16,FALSE),"")</f>
        <v>YAOUNDE - CENTRE</v>
      </c>
      <c r="H7" s="16" t="s">
        <v>2603</v>
      </c>
    </row>
    <row r="8" spans="1:8" ht="29" x14ac:dyDescent="0.35">
      <c r="A8" s="16" t="str">
        <f>IF(E8&lt;&gt;"","CLA"&amp;TEXT(COUNTA($E$2:E8),"000"),"")</f>
        <v>CLA007</v>
      </c>
      <c r="B8" s="16" t="str" cm="1">
        <f t="array" ref="B8">_xlfn.XLOOKUP(C8&amp;D8,Prestations!$C$2:$C$183&amp;Prestations!$E$2:$E$183,Prestations!$A$2:$A$183)</f>
        <v>PRESTA022</v>
      </c>
      <c r="C8" s="16" t="str">
        <f>IFERROR(VLOOKUP(D8,Consolidation!C8:J10926,8,FALSE),"")</f>
        <v>CENTRE DE FORMATION PROFESSIONNELLE PONTAAH</v>
      </c>
      <c r="D8" s="16" t="str">
        <v>WOMEN ENTREPRENEURSHIP FACILITATION NETWORK (WEFN)</v>
      </c>
      <c r="E8" s="16">
        <v>4</v>
      </c>
      <c r="F8" s="16">
        <f>SUMIFS(Consolidation!$AG$2:$AG$1048576,Consolidation!$C$2:$C$1048576,Classes!D8,Consolidation!$X$2:$X$1048576,Classes!E8)</f>
        <v>30</v>
      </c>
      <c r="G8" s="16" t="str">
        <f>IFERROR(VLOOKUP(D8,Consolidation!C8:R10926,16,FALSE),"")</f>
        <v>YAOUNDE - CENTRE</v>
      </c>
      <c r="H8" s="16" t="s">
        <v>2603</v>
      </c>
    </row>
    <row r="9" spans="1:8" ht="29" x14ac:dyDescent="0.35">
      <c r="A9" s="16" t="str">
        <f>IF(E9&lt;&gt;"","CLA"&amp;TEXT(COUNTA($E$2:E9),"000"),"")</f>
        <v>CLA008</v>
      </c>
      <c r="B9" s="16" t="str" cm="1">
        <f t="array" ref="B9">_xlfn.XLOOKUP(C9&amp;D9,Prestations!$C$2:$C$183&amp;Prestations!$E$2:$E$183,Prestations!$A$2:$A$183)</f>
        <v>PRESTA022</v>
      </c>
      <c r="C9" s="16" t="str">
        <f>IFERROR(VLOOKUP(D9,Consolidation!C9:J10927,8,FALSE),"")</f>
        <v>CENTRE DE FORMATION PROFESSIONNELLE PONTAAH</v>
      </c>
      <c r="D9" s="16" t="str">
        <v>WOMEN ENTREPRENEURSHIP FACILITATION NETWORK (WEFN)</v>
      </c>
      <c r="E9" s="16">
        <v>5</v>
      </c>
      <c r="F9" s="16">
        <f>SUMIFS(Consolidation!$AG$2:$AG$1048576,Consolidation!$C$2:$C$1048576,Classes!D9,Consolidation!$X$2:$X$1048576,Classes!E9)</f>
        <v>30</v>
      </c>
      <c r="G9" s="16" t="str">
        <f>IFERROR(VLOOKUP(D9,Consolidation!C9:R10927,16,FALSE),"")</f>
        <v>YAOUNDE - CENTRE</v>
      </c>
      <c r="H9" s="16" t="s">
        <v>2603</v>
      </c>
    </row>
    <row r="10" spans="1:8" ht="29" x14ac:dyDescent="0.35">
      <c r="A10" s="16" t="str">
        <f>IF(E10&lt;&gt;"","CLA"&amp;TEXT(COUNTA($E$2:E10),"000"),"")</f>
        <v>CLA009</v>
      </c>
      <c r="B10" s="16" t="str" cm="1">
        <f t="array" ref="B10">_xlfn.XLOOKUP(C10&amp;D10,Prestations!$C$2:$C$183&amp;Prestations!$E$2:$E$183,Prestations!$A$2:$A$183)</f>
        <v>PRESTA149</v>
      </c>
      <c r="C10" s="16" t="str">
        <f>IFERROR(VLOOKUP(D10,Consolidation!C10:J10928,8,FALSE),"")</f>
        <v>CENTRE DE FORMATION PROFESSIONNELLE PONTAAH</v>
      </c>
      <c r="D10" s="16" t="str">
        <v>SCOOP YILLAGA YAOURT DU MAYO-KANI (COOP SYYMK)</v>
      </c>
      <c r="E10" s="16">
        <v>4</v>
      </c>
      <c r="F10" s="16">
        <f>SUMIFS(Consolidation!$AG$2:$AG$1048576,Consolidation!$C$2:$C$1048576,Classes!D10,Consolidation!$X$2:$X$1048576,Classes!E10)</f>
        <v>30</v>
      </c>
      <c r="G10" s="16" t="str">
        <f>IFERROR(VLOOKUP(D10,Consolidation!C10:R10928,16,FALSE),"")</f>
        <v>COMMUNE DE MINDIF</v>
      </c>
      <c r="H10" s="16" t="s">
        <v>2603</v>
      </c>
    </row>
    <row r="11" spans="1:8" ht="29" x14ac:dyDescent="0.35">
      <c r="A11" s="16" t="str">
        <f>IF(E11&lt;&gt;"","CLA"&amp;TEXT(COUNTA($E$2:E11),"000"),"")</f>
        <v>CLA010</v>
      </c>
      <c r="B11" s="16" t="str" cm="1">
        <f t="array" ref="B11">_xlfn.XLOOKUP(C11&amp;D11,Prestations!$C$2:$C$183&amp;Prestations!$E$2:$E$183,Prestations!$A$2:$A$183)</f>
        <v>PRESTA149</v>
      </c>
      <c r="C11" s="16" t="str">
        <f>IFERROR(VLOOKUP(D11,Consolidation!C11:J10929,8,FALSE),"")</f>
        <v>CENTRE DE FORMATION PROFESSIONNELLE PONTAAH</v>
      </c>
      <c r="D11" s="16" t="str">
        <v>SCOOP YILLAGA YAOURT DU MAYO-KANI (COOP SYYMK)</v>
      </c>
      <c r="E11" s="16">
        <v>3</v>
      </c>
      <c r="F11" s="16">
        <f>SUMIFS(Consolidation!$AG$2:$AG$1048576,Consolidation!$C$2:$C$1048576,Classes!D11,Consolidation!$X$2:$X$1048576,Classes!E11)</f>
        <v>27</v>
      </c>
      <c r="G11" s="16" t="str">
        <f>IFERROR(VLOOKUP(D11,Consolidation!C11:R10929,16,FALSE),"")</f>
        <v>COMMUNE DE MINDIF</v>
      </c>
      <c r="H11" s="16" t="s">
        <v>2603</v>
      </c>
    </row>
    <row r="12" spans="1:8" x14ac:dyDescent="0.35">
      <c r="A12" s="16" t="str">
        <f>IF(E12&lt;&gt;"","CLA"&amp;TEXT(COUNTA($E$2:E12),"000"),"")</f>
        <v>CLA011</v>
      </c>
      <c r="B12" s="16" t="e" cm="1">
        <f t="array" ref="B12">_xlfn.XLOOKUP(C12&amp;D12,Prestations!$C$2:$C$183&amp;Prestations!$E$2:$E$183,Prestations!$A$2:$A$183)</f>
        <v>#N/A</v>
      </c>
      <c r="C12" s="16" t="str">
        <f>IFERROR(VLOOKUP(D12,Consolidation!C12:J10930,8,FALSE),"")</f>
        <v/>
      </c>
      <c r="D12" s="16">
        <v>0</v>
      </c>
      <c r="E12" s="16">
        <v>0</v>
      </c>
      <c r="F12" s="16">
        <f>SUMIFS(Consolidation!$AG$2:$AG$1048576,Consolidation!$C$2:$C$1048576,Classes!D12,Consolidation!$X$2:$X$1048576,Classes!E12)</f>
        <v>0</v>
      </c>
      <c r="G12" s="16" t="str">
        <f>IFERROR(VLOOKUP(D12,Consolidation!C12:R10930,16,FALSE),"")</f>
        <v/>
      </c>
      <c r="H12" s="16" t="s">
        <v>2603</v>
      </c>
    </row>
    <row r="13" spans="1:8" ht="29" x14ac:dyDescent="0.35">
      <c r="A13" s="16" t="str">
        <f>IF(E13&lt;&gt;"","CLA"&amp;TEXT(COUNTA($E$2:E13),"000"),"")</f>
        <v>CLA012</v>
      </c>
      <c r="B13" s="16" t="str" cm="1">
        <f t="array" ref="B13">_xlfn.XLOOKUP(C13&amp;D13,Prestations!$C$2:$C$183&amp;Prestations!$E$2:$E$183,Prestations!$A$2:$A$183)</f>
        <v>PRESTA015</v>
      </c>
      <c r="C13" s="16" t="str">
        <f>IFERROR(VLOOKUP(D13,Consolidation!C13:J10931,8,FALSE),"")</f>
        <v>IFP CHEC</v>
      </c>
      <c r="D13" s="16" t="str">
        <v>GROUPEMENT INTERPROFESSIONNEL DES ARTISANS (GIPA)</v>
      </c>
      <c r="E13" s="16">
        <v>1</v>
      </c>
      <c r="F13" s="16">
        <f>SUMIFS(Consolidation!$AG$2:$AG$1048576,Consolidation!$C$2:$C$1048576,Classes!D13,Consolidation!$X$2:$X$1048576,Classes!E13)</f>
        <v>16</v>
      </c>
      <c r="G13" s="16" t="str">
        <f>IFERROR(VLOOKUP(D13,Consolidation!C13:R10931,16,FALSE),"")</f>
        <v>IFP-IH/ CHEC</v>
      </c>
      <c r="H13" s="16" t="s">
        <v>2603</v>
      </c>
    </row>
    <row r="14" spans="1:8" ht="101.25" customHeight="1" x14ac:dyDescent="0.35">
      <c r="A14" s="16" t="str">
        <f>IF(E14&lt;&gt;"","CLA"&amp;TEXT(COUNTA($E$2:E14),"000"),"")</f>
        <v>CLA013</v>
      </c>
      <c r="B14" s="16" t="str" cm="1">
        <f t="array" ref="B14">_xlfn.XLOOKUP(C14&amp;D14,Prestations!$C$2:$C$183&amp;Prestations!$E$2:$E$183,Prestations!$A$2:$A$183)</f>
        <v>PRESTA058</v>
      </c>
      <c r="C14" s="16" t="str">
        <f>IFERROR(VLOOKUP(D14,Consolidation!C14:J10932,8,FALSE),"")</f>
        <v>CODEA-IAO</v>
      </c>
      <c r="D14" s="16" t="str">
        <v>INNOVATION &amp; TECH HUB (IT KOLA)</v>
      </c>
      <c r="E14" s="16">
        <v>1</v>
      </c>
      <c r="F14" s="16">
        <f>SUMIFS(Consolidation!$AG$2:$AG$1048576,Consolidation!$C$2:$C$1048576,Classes!D14,Consolidation!$X$2:$X$1048576,Classes!E14)</f>
        <v>150</v>
      </c>
      <c r="G14" s="16" t="str">
        <f>IFERROR(VLOOKUP(D14,Consolidation!C14:R10932,16,FALSE),"")</f>
        <v>IAO</v>
      </c>
      <c r="H14" s="16" t="s">
        <v>2603</v>
      </c>
    </row>
    <row r="15" spans="1:8" ht="101.5" x14ac:dyDescent="0.35">
      <c r="A15" s="16" t="str">
        <f>IF(E15&lt;&gt;"","CLA"&amp;TEXT(COUNTA($E$2:E15),"000"),"")</f>
        <v>CLA014</v>
      </c>
      <c r="B15" s="16" t="str" cm="1">
        <f t="array" ref="B15">_xlfn.XLOOKUP(C15&amp;D15,Prestations!$C$2:$C$183&amp;Prestations!$E$2:$E$183,Prestations!$A$2:$A$183)</f>
        <v>PRESTA094</v>
      </c>
      <c r="C15" s="16" t="str">
        <f>IFERROR(VLOOKUP(D15,Consolidation!C15:J10933,8,FALSE),"")</f>
        <v>CFP MRI de Pitoa (pour plomberie &amp; climatisation)</v>
      </c>
      <c r="D15" s="16" t="str">
        <v>GLOBAL ENERGY SOLUTIONS</v>
      </c>
      <c r="E15" s="16">
        <v>1</v>
      </c>
      <c r="F15" s="16">
        <f>SUMIFS(Consolidation!$AG$2:$AG$1048576,Consolidation!$C$2:$C$1048576,Classes!D15,Consolidation!$X$2:$X$1048576,Classes!E15)</f>
        <v>15</v>
      </c>
      <c r="G15" s="16" t="str">
        <f>IFERROR(VLOOKUP(D15,Consolidation!C15:R10933,16,FALSE),"")</f>
        <v>CENTRE DE FORMATION PROFESSIONNELLE RAPIDE DES METIERS INDUSTRIELS DE PITOA</v>
      </c>
      <c r="H15" s="16" t="s">
        <v>2603</v>
      </c>
    </row>
    <row r="16" spans="1:8" ht="43.5" x14ac:dyDescent="0.35">
      <c r="A16" s="16" t="str">
        <f>IF(E16&lt;&gt;"","CLA"&amp;TEXT(COUNTA($E$2:E16),"000"),"")</f>
        <v>CLA015</v>
      </c>
      <c r="B16" s="16" t="str" cm="1">
        <f t="array" ref="B16">_xlfn.XLOOKUP(C16&amp;D16,Prestations!$C$2:$C$183&amp;Prestations!$E$2:$E$183,Prestations!$A$2:$A$183)</f>
        <v>PRESTA026</v>
      </c>
      <c r="C16" s="16" t="str">
        <f>IFERROR(VLOOKUP(D16,Consolidation!C16:J10934,8,FALSE),"")</f>
        <v>CADHAC</v>
      </c>
      <c r="D16" s="16" t="str">
        <v>CHAMBRE D'AGRICULTURE, DES PÊCHES, DE L'ELEVAGE ET DES FORÊTS DU CAMEROUN (CAPEF)</v>
      </c>
      <c r="E16" s="16">
        <v>1</v>
      </c>
      <c r="F16" s="16">
        <f>SUMIFS(Consolidation!$AG$2:$AG$1048576,Consolidation!$C$2:$C$1048576,Classes!D16,Consolidation!$X$2:$X$1048576,Classes!E16)</f>
        <v>55</v>
      </c>
      <c r="G16" s="16">
        <f>IFERROR(VLOOKUP(D16,Consolidation!C16:R10934,16,FALSE),"")</f>
        <v>0</v>
      </c>
      <c r="H16" s="16" t="s">
        <v>2603</v>
      </c>
    </row>
    <row r="17" spans="1:8" x14ac:dyDescent="0.35">
      <c r="A17" s="16" t="str">
        <f>IF(E17&lt;&gt;"","CLA"&amp;TEXT(COUNTA($E$2:E17),"000"),"")</f>
        <v>CLA016</v>
      </c>
      <c r="B17" s="16" t="str" cm="1">
        <f t="array" ref="B17">_xlfn.XLOOKUP(C17&amp;D17,Prestations!$C$2:$C$183&amp;Prestations!$E$2:$E$183,Prestations!$A$2:$A$183)</f>
        <v>PRESTA108</v>
      </c>
      <c r="C17" s="16" t="str">
        <f>IFERROR(VLOOKUP(D17,Consolidation!C17:J10935,8,FALSE),"")</f>
        <v>CFP-EN</v>
      </c>
      <c r="D17" s="16" t="str">
        <v>CASSAVA GOLD</v>
      </c>
      <c r="E17" s="16">
        <v>1</v>
      </c>
      <c r="F17" s="16">
        <f>SUMIFS(Consolidation!$AG$2:$AG$1048576,Consolidation!$C$2:$C$1048576,Classes!D17,Consolidation!$X$2:$X$1048576,Classes!E17)</f>
        <v>30</v>
      </c>
      <c r="G17" s="16" t="str">
        <f>IFERROR(VLOOKUP(D17,Consolidation!C17:R10935,16,FALSE),"")</f>
        <v>NJFIDEN</v>
      </c>
      <c r="H17" s="16" t="s">
        <v>2603</v>
      </c>
    </row>
    <row r="18" spans="1:8" ht="29" x14ac:dyDescent="0.35">
      <c r="A18" s="16" t="str">
        <f>IF(E18&lt;&gt;"","CLA"&amp;TEXT(COUNTA($E$2:E18),"000"),"")</f>
        <v>CLA017</v>
      </c>
      <c r="B18" s="16" t="str" cm="1">
        <f t="array" ref="B18">_xlfn.XLOOKUP(C18&amp;D18,Prestations!$C$2:$C$183&amp;Prestations!$E$2:$E$183,Prestations!$A$2:$A$183)</f>
        <v>PRESTA052</v>
      </c>
      <c r="C18" s="16" t="str">
        <f>IFERROR(VLOOKUP(D18,Consolidation!C18:J10936,8,FALSE),"")</f>
        <v>NAT TECHNOLOGIES</v>
      </c>
      <c r="D18" s="16" t="str">
        <v>ASSOCIATION DES ENTREPRENEURS INGENIEUX D'AFRIQUE (ASENIA)</v>
      </c>
      <c r="E18" s="16">
        <v>1</v>
      </c>
      <c r="F18" s="16">
        <f>SUMIFS(Consolidation!$AG$2:$AG$1048576,Consolidation!$C$2:$C$1048576,Classes!D18,Consolidation!$X$2:$X$1048576,Classes!E18)</f>
        <v>30</v>
      </c>
      <c r="G18" s="16" t="str">
        <f>IFERROR(VLOOKUP(D18,Consolidation!C18:R10936,16,FALSE),"")</f>
        <v>NAT TECHNOLOGIES</v>
      </c>
      <c r="H18" s="16" t="s">
        <v>2603</v>
      </c>
    </row>
    <row r="19" spans="1:8" ht="29" x14ac:dyDescent="0.35">
      <c r="A19" s="16" t="str">
        <f>IF(E19&lt;&gt;"","CLA"&amp;TEXT(COUNTA($E$2:E19),"000"),"")</f>
        <v>CLA018</v>
      </c>
      <c r="B19" s="16" t="str" cm="1">
        <f t="array" ref="B19">_xlfn.XLOOKUP(C19&amp;D19,Prestations!$C$2:$C$183&amp;Prestations!$E$2:$E$183,Prestations!$A$2:$A$183)</f>
        <v>PRESTA052</v>
      </c>
      <c r="C19" s="16" t="str">
        <f>IFERROR(VLOOKUP(D19,Consolidation!C19:J10937,8,FALSE),"")</f>
        <v>NAT TECHNOLOGIES</v>
      </c>
      <c r="D19" s="16" t="str">
        <v>ASSOCIATION DES ENTREPRENEURS INGENIEUX D'AFRIQUE (ASENIA)</v>
      </c>
      <c r="E19" s="16">
        <v>5</v>
      </c>
      <c r="F19" s="16">
        <f>SUMIFS(Consolidation!$AG$2:$AG$1048576,Consolidation!$C$2:$C$1048576,Classes!D19,Consolidation!$X$2:$X$1048576,Classes!E19)</f>
        <v>30</v>
      </c>
      <c r="G19" s="16" t="str">
        <f>IFERROR(VLOOKUP(D19,Consolidation!C19:R10937,16,FALSE),"")</f>
        <v>NAT TECHNOLOGIES</v>
      </c>
      <c r="H19" s="16" t="s">
        <v>2603</v>
      </c>
    </row>
    <row r="20" spans="1:8" ht="29" x14ac:dyDescent="0.35">
      <c r="A20" s="16" t="str">
        <f>IF(E20&lt;&gt;"","CLA"&amp;TEXT(COUNTA($E$2:E20),"000"),"")</f>
        <v>CLA019</v>
      </c>
      <c r="B20" s="16" t="str" cm="1">
        <f t="array" ref="B20">_xlfn.XLOOKUP(C20&amp;D20,Prestations!$C$2:$C$183&amp;Prestations!$E$2:$E$183,Prestations!$A$2:$A$183)</f>
        <v>PRESTA052</v>
      </c>
      <c r="C20" s="16" t="str">
        <f>IFERROR(VLOOKUP(D20,Consolidation!C20:J10938,8,FALSE),"")</f>
        <v>NAT TECHNOLOGIES</v>
      </c>
      <c r="D20" s="16" t="str">
        <v>ASSOCIATION DES ENTREPRENEURS INGENIEUX D'AFRIQUE (ASENIA)</v>
      </c>
      <c r="E20" s="16">
        <v>6</v>
      </c>
      <c r="F20" s="16">
        <f>SUMIFS(Consolidation!$AG$2:$AG$1048576,Consolidation!$C$2:$C$1048576,Classes!D20,Consolidation!$X$2:$X$1048576,Classes!E20)</f>
        <v>14</v>
      </c>
      <c r="G20" s="16" t="str">
        <f>IFERROR(VLOOKUP(D20,Consolidation!C20:R10938,16,FALSE),"")</f>
        <v>NAT TECHNOLOGIES</v>
      </c>
      <c r="H20" s="16" t="s">
        <v>2603</v>
      </c>
    </row>
    <row r="21" spans="1:8" ht="29" x14ac:dyDescent="0.35">
      <c r="A21" s="16" t="str">
        <f>IF(E21&lt;&gt;"","CLA"&amp;TEXT(COUNTA($E$2:E21),"000"),"")</f>
        <v>CLA020</v>
      </c>
      <c r="B21" s="16" t="str" cm="1">
        <f t="array" ref="B21">_xlfn.XLOOKUP(C21&amp;D21,Prestations!$C$2:$C$183&amp;Prestations!$E$2:$E$183,Prestations!$A$2:$A$183)</f>
        <v>PRESTA052</v>
      </c>
      <c r="C21" s="16" t="str">
        <f>IFERROR(VLOOKUP(D21,Consolidation!C21:J10939,8,FALSE),"")</f>
        <v>NAT TECHNOLOGIES</v>
      </c>
      <c r="D21" s="16" t="str">
        <v>ASSOCIATION DES ENTREPRENEURS INGENIEUX D'AFRIQUE (ASENIA)</v>
      </c>
      <c r="E21" s="16">
        <v>8</v>
      </c>
      <c r="F21" s="16">
        <f>SUMIFS(Consolidation!$AG$2:$AG$1048576,Consolidation!$C$2:$C$1048576,Classes!D21,Consolidation!$X$2:$X$1048576,Classes!E21)</f>
        <v>14</v>
      </c>
      <c r="G21" s="16" t="str">
        <f>IFERROR(VLOOKUP(D21,Consolidation!C21:R10939,16,FALSE),"")</f>
        <v>NAT TECHNOLOGIES</v>
      </c>
      <c r="H21" s="16" t="s">
        <v>2603</v>
      </c>
    </row>
    <row r="22" spans="1:8" ht="29" x14ac:dyDescent="0.35">
      <c r="A22" s="16" t="str">
        <f>IF(E22&lt;&gt;"","CLA"&amp;TEXT(COUNTA($E$2:E22),"000"),"")</f>
        <v>CLA021</v>
      </c>
      <c r="B22" s="16" t="str" cm="1">
        <f t="array" ref="B22">_xlfn.XLOOKUP(C22&amp;D22,Prestations!$C$2:$C$183&amp;Prestations!$E$2:$E$183,Prestations!$A$2:$A$183)</f>
        <v>PRESTA052</v>
      </c>
      <c r="C22" s="16" t="str">
        <f>IFERROR(VLOOKUP(D22,Consolidation!C22:J10940,8,FALSE),"")</f>
        <v>NAT TECHNOLOGIES</v>
      </c>
      <c r="D22" s="16" t="str">
        <v>ASSOCIATION DES ENTREPRENEURS INGENIEUX D'AFRIQUE (ASENIA)</v>
      </c>
      <c r="E22" s="16">
        <v>4</v>
      </c>
      <c r="F22" s="16">
        <f>SUMIFS(Consolidation!$AG$2:$AG$1048576,Consolidation!$C$2:$C$1048576,Classes!D22,Consolidation!$X$2:$X$1048576,Classes!E22)</f>
        <v>15</v>
      </c>
      <c r="G22" s="16" t="str">
        <f>IFERROR(VLOOKUP(D22,Consolidation!C22:R10940,16,FALSE),"")</f>
        <v>NAT TECHNOLOGIES</v>
      </c>
      <c r="H22" s="16" t="s">
        <v>2603</v>
      </c>
    </row>
    <row r="23" spans="1:8" ht="29" x14ac:dyDescent="0.35">
      <c r="A23" s="16" t="str">
        <f>IF(E23&lt;&gt;"","CLA"&amp;TEXT(COUNTA($E$2:E23),"000"),"")</f>
        <v>CLA022</v>
      </c>
      <c r="B23" s="16" t="str" cm="1">
        <f t="array" ref="B23">_xlfn.XLOOKUP(C23&amp;D23,Prestations!$C$2:$C$183&amp;Prestations!$E$2:$E$183,Prestations!$A$2:$A$183)</f>
        <v>PRESTA140</v>
      </c>
      <c r="C23" s="16" t="str">
        <f>IFERROR(VLOOKUP(D23,Consolidation!C23:J10941,8,FALSE),"")</f>
        <v>MOORE STEPHEN</v>
      </c>
      <c r="D23" s="16" t="str">
        <v>GIPEC TOUKAM</v>
      </c>
      <c r="E23" s="16">
        <v>1</v>
      </c>
      <c r="F23" s="16">
        <f>SUMIFS(Consolidation!$AG$2:$AG$1048576,Consolidation!$C$2:$C$1048576,Classes!D23,Consolidation!$X$2:$X$1048576,Classes!E23)</f>
        <v>11</v>
      </c>
      <c r="G23" s="16" t="str">
        <f>IFERROR(VLOOKUP(D23,Consolidation!C23:R10941,16,FALSE),"")</f>
        <v>MOORE STEPHENS CA</v>
      </c>
      <c r="H23" s="16" t="s">
        <v>2603</v>
      </c>
    </row>
    <row r="24" spans="1:8" ht="43.5" x14ac:dyDescent="0.35">
      <c r="A24" s="16" t="str">
        <f>IF(E24&lt;&gt;"","CLA"&amp;TEXT(COUNTA($E$2:E24),"000"),"")</f>
        <v>CLA023</v>
      </c>
      <c r="B24" s="16" t="str" cm="1">
        <f t="array" ref="B24">_xlfn.XLOOKUP(C24&amp;D24,Prestations!$C$2:$C$183&amp;Prestations!$E$2:$E$183,Prestations!$A$2:$A$183)</f>
        <v>PRESTA102</v>
      </c>
      <c r="C24" s="16" t="str">
        <f>IFERROR(VLOOKUP(D24,Consolidation!C24:J10942,8,FALSE),"")</f>
        <v>BBV FOODS SARL</v>
      </c>
      <c r="D24" s="16" t="str">
        <v>BELLE ETOILE SCOOPS</v>
      </c>
      <c r="E24" s="16">
        <v>1</v>
      </c>
      <c r="F24" s="16">
        <f>SUMIFS(Consolidation!$AG$2:$AG$1048576,Consolidation!$C$2:$C$1048576,Classes!D24,Consolidation!$X$2:$X$1048576,Classes!E24)</f>
        <v>30</v>
      </c>
      <c r="G24" s="16" t="str">
        <f>IFERROR(VLOOKUP(D24,Consolidation!C24:R10942,16,FALSE),"")</f>
        <v>SIEGES BBVFOODS et SCOOPS BELLE ETOILE</v>
      </c>
      <c r="H24" s="16" t="s">
        <v>2603</v>
      </c>
    </row>
    <row r="25" spans="1:8" ht="43.5" x14ac:dyDescent="0.35">
      <c r="A25" s="16" t="str">
        <f>IF(E25&lt;&gt;"","CLA"&amp;TEXT(COUNTA($E$2:E25),"000"),"")</f>
        <v>CLA024</v>
      </c>
      <c r="B25" s="16" t="str" cm="1">
        <f t="array" ref="B25">_xlfn.XLOOKUP(C25&amp;D25,Prestations!$C$2:$C$183&amp;Prestations!$E$2:$E$183,Prestations!$A$2:$A$183)</f>
        <v>PRESTA102</v>
      </c>
      <c r="C25" s="16" t="str">
        <f>IFERROR(VLOOKUP(D25,Consolidation!C25:J10943,8,FALSE),"")</f>
        <v>BBV FOODS SARL</v>
      </c>
      <c r="D25" s="16" t="str">
        <v>BELLE ETOILE SCOOPS</v>
      </c>
      <c r="E25" s="16">
        <v>2</v>
      </c>
      <c r="F25" s="16">
        <f>SUMIFS(Consolidation!$AG$2:$AG$1048576,Consolidation!$C$2:$C$1048576,Classes!D25,Consolidation!$X$2:$X$1048576,Classes!E25)</f>
        <v>30</v>
      </c>
      <c r="G25" s="16" t="str">
        <f>IFERROR(VLOOKUP(D25,Consolidation!C25:R10943,16,FALSE),"")</f>
        <v>SIEGES BBVFOODS et SCOOPS BELLE ETOILE</v>
      </c>
      <c r="H25" s="16" t="s">
        <v>2603</v>
      </c>
    </row>
    <row r="26" spans="1:8" ht="43.5" x14ac:dyDescent="0.35">
      <c r="A26" s="16" t="str">
        <f>IF(E26&lt;&gt;"","CLA"&amp;TEXT(COUNTA($E$2:E26),"000"),"")</f>
        <v>CLA025</v>
      </c>
      <c r="B26" s="16" t="str" cm="1">
        <f t="array" ref="B26">_xlfn.XLOOKUP(C26&amp;D26,Prestations!$C$2:$C$183&amp;Prestations!$E$2:$E$183,Prestations!$A$2:$A$183)</f>
        <v>PRESTA125</v>
      </c>
      <c r="C26" s="16" t="str">
        <f>IFERROR(VLOOKUP(D26,Consolidation!C26:J10944,8,FALSE),"")</f>
        <v>AMIFO CIG</v>
      </c>
      <c r="D26" s="16" t="str">
        <v>PROMINENT YOUTH FOR EFFICIENT DEVELOPMENT AND MUTUAL ASSISTANCE CIG</v>
      </c>
      <c r="E26" s="16">
        <v>1</v>
      </c>
      <c r="F26" s="16">
        <f>SUMIFS(Consolidation!$AG$2:$AG$1048576,Consolidation!$C$2:$C$1048576,Classes!D26,Consolidation!$X$2:$X$1048576,Classes!E26)</f>
        <v>13</v>
      </c>
      <c r="G26" s="16" t="str">
        <f>IFERROR(VLOOKUP(D26,Consolidation!C26:R10944,16,FALSE),"")</f>
        <v>MULTIPURPOSE YOUTH CENTER TIKO</v>
      </c>
      <c r="H26" s="16" t="s">
        <v>2603</v>
      </c>
    </row>
    <row r="27" spans="1:8" ht="29" x14ac:dyDescent="0.35">
      <c r="A27" s="16" t="str">
        <f>IF(E27&lt;&gt;"","CLA"&amp;TEXT(COUNTA($E$2:E27),"000"),"")</f>
        <v>CLA026</v>
      </c>
      <c r="B27" s="16" t="str" cm="1">
        <f t="array" ref="B27">_xlfn.XLOOKUP(C27&amp;D27,Prestations!$C$2:$C$183&amp;Prestations!$E$2:$E$183,Prestations!$A$2:$A$183)</f>
        <v>PRESTA052</v>
      </c>
      <c r="C27" s="16" t="str">
        <f>IFERROR(VLOOKUP(D27,Consolidation!C27:J10945,8,FALSE),"")</f>
        <v>NAT TECHNOLOGIES</v>
      </c>
      <c r="D27" s="16" t="str">
        <v>ASSOCIATION DES ENTREPRENEURS INGENIEUX D'AFRIQUE (ASENIA)</v>
      </c>
      <c r="E27" s="16">
        <v>3</v>
      </c>
      <c r="F27" s="16">
        <f>SUMIFS(Consolidation!$AG$2:$AG$1048576,Consolidation!$C$2:$C$1048576,Classes!D27,Consolidation!$X$2:$X$1048576,Classes!E27)</f>
        <v>18</v>
      </c>
      <c r="G27" s="16" t="str">
        <f>IFERROR(VLOOKUP(D27,Consolidation!C27:R10945,16,FALSE),"")</f>
        <v>NAT TECHNOLOGIES</v>
      </c>
      <c r="H27" s="16" t="s">
        <v>2603</v>
      </c>
    </row>
    <row r="28" spans="1:8" ht="43.5" x14ac:dyDescent="0.35">
      <c r="A28" s="16" t="str">
        <f>IF(E28&lt;&gt;"","CLA"&amp;TEXT(COUNTA($E$2:E28),"000"),"")</f>
        <v>CLA027</v>
      </c>
      <c r="B28" s="16" t="str" cm="1">
        <f t="array" ref="B28">_xlfn.XLOOKUP(C28&amp;D28,Prestations!$C$2:$C$183&amp;Prestations!$E$2:$E$183,Prestations!$A$2:$A$183)</f>
        <v>PRESTA076</v>
      </c>
      <c r="C28" s="16" t="str">
        <f>IFERROR(VLOOKUP(D28,Consolidation!C28:J10946,8,FALSE),"")</f>
        <v>AMIFO CIG</v>
      </c>
      <c r="D28" s="16" t="str">
        <v>WESTERN BAKOSSI LIVESTOCK AND ENVIRONMENTAL PRESERVATION CO-OPERATIVE SOCIETY (WEBALEPCO)</v>
      </c>
      <c r="E28" s="16">
        <v>2</v>
      </c>
      <c r="F28" s="16">
        <f>SUMIFS(Consolidation!$AG$2:$AG$1048576,Consolidation!$C$2:$C$1048576,Classes!D28,Consolidation!$X$2:$X$1048576,Classes!E28)</f>
        <v>15</v>
      </c>
      <c r="G28" s="16" t="str">
        <f>IFERROR(VLOOKUP(D28,Consolidation!C28:R10946,16,FALSE),"")</f>
        <v>CDSTS KUMBA</v>
      </c>
      <c r="H28" s="16" t="s">
        <v>2603</v>
      </c>
    </row>
    <row r="29" spans="1:8" ht="29" x14ac:dyDescent="0.35">
      <c r="A29" s="16" t="str">
        <f>IF(E29&lt;&gt;"","CLA"&amp;TEXT(COUNTA($E$2:E29),"000"),"")</f>
        <v>CLA028</v>
      </c>
      <c r="B29" s="16" t="str" cm="1">
        <f t="array" ref="B29">_xlfn.XLOOKUP(C29&amp;D29,Prestations!$C$2:$C$183&amp;Prestations!$E$2:$E$183,Prestations!$A$2:$A$183)</f>
        <v>PRESTA052</v>
      </c>
      <c r="C29" s="16" t="str">
        <f>IFERROR(VLOOKUP(D29,Consolidation!C29:J10947,8,FALSE),"")</f>
        <v>NAT TECHNOLOGIES</v>
      </c>
      <c r="D29" s="16" t="str">
        <v>ASSOCIATION DES ENTREPRENEURS INGENIEUX D'AFRIQUE (ASENIA)</v>
      </c>
      <c r="E29" s="16">
        <v>7</v>
      </c>
      <c r="F29" s="16">
        <f>SUMIFS(Consolidation!$AG$2:$AG$1048576,Consolidation!$C$2:$C$1048576,Classes!D29,Consolidation!$X$2:$X$1048576,Classes!E29)</f>
        <v>27</v>
      </c>
      <c r="G29" s="16" t="str">
        <f>IFERROR(VLOOKUP(D29,Consolidation!C29:R10947,16,FALSE),"")</f>
        <v>NAT TECHNOLOGIES</v>
      </c>
      <c r="H29" s="16" t="s">
        <v>2603</v>
      </c>
    </row>
    <row r="30" spans="1:8" ht="29" x14ac:dyDescent="0.35">
      <c r="A30" s="16" t="str">
        <f>IF(E30&lt;&gt;"","CLA"&amp;TEXT(COUNTA($E$2:E30),"000"),"")</f>
        <v>CLA029</v>
      </c>
      <c r="B30" s="16" t="str" cm="1">
        <f t="array" ref="B30">_xlfn.XLOOKUP(C30&amp;D30,Prestations!$C$2:$C$183&amp;Prestations!$E$2:$E$183,Prestations!$A$2:$A$183)</f>
        <v>PRESTA139</v>
      </c>
      <c r="C30" s="16" t="str">
        <f>IFERROR(VLOOKUP(D30,Consolidation!C30:J10948,8,FALSE),"")</f>
        <v>CODEA-IAO</v>
      </c>
      <c r="D30" s="16" t="str">
        <v>ASSOCIATION DES ENFANTS ET JEUNES TRAVAILLEURS DU CAMEROUN (AEJT CAM)</v>
      </c>
      <c r="E30" s="16">
        <v>1</v>
      </c>
      <c r="F30" s="16">
        <f>SUMIFS(Consolidation!$AG$2:$AG$1048576,Consolidation!$C$2:$C$1048576,Classes!D30,Consolidation!$X$2:$X$1048576,Classes!E30)</f>
        <v>30</v>
      </c>
      <c r="G30" s="16" t="str">
        <f>IFERROR(VLOOKUP(D30,Consolidation!C30:R10948,16,FALSE),"")</f>
        <v>CODEA-IAO</v>
      </c>
      <c r="H30" s="16" t="s">
        <v>2603</v>
      </c>
    </row>
    <row r="31" spans="1:8" ht="43.5" x14ac:dyDescent="0.35">
      <c r="A31" s="16" t="str">
        <f>IF(E31&lt;&gt;"","CLA"&amp;TEXT(COUNTA($E$2:E31),"000"),"")</f>
        <v>CLA030</v>
      </c>
      <c r="B31" s="16" t="str" cm="1">
        <f t="array" ref="B31">_xlfn.XLOOKUP(C31&amp;D31,Prestations!$C$2:$C$183&amp;Prestations!$E$2:$E$183,Prestations!$A$2:$A$183)</f>
        <v>PRESTA026</v>
      </c>
      <c r="C31" s="16" t="str">
        <f>IFERROR(VLOOKUP(D31,Consolidation!C31:J10949,8,FALSE),"")</f>
        <v>CADHAC</v>
      </c>
      <c r="D31" s="16" t="str">
        <v>CHAMBRE D'AGRICULTURE, DES PÊCHES, DE L'ELEVAGE ET DES FORÊTS DU CAMEROUN (CAPEF)</v>
      </c>
      <c r="E31" s="16">
        <v>2</v>
      </c>
      <c r="F31" s="16">
        <f>SUMIFS(Consolidation!$AG$2:$AG$1048576,Consolidation!$C$2:$C$1048576,Classes!D31,Consolidation!$X$2:$X$1048576,Classes!E31)</f>
        <v>30</v>
      </c>
      <c r="G31" s="16">
        <f>IFERROR(VLOOKUP(D31,Consolidation!C31:R10949,16,FALSE),"")</f>
        <v>0</v>
      </c>
      <c r="H31" s="16" t="s">
        <v>2603</v>
      </c>
    </row>
    <row r="32" spans="1:8" ht="43.5" x14ac:dyDescent="0.35">
      <c r="A32" s="16" t="str">
        <f>IF(E32&lt;&gt;"","CLA"&amp;TEXT(COUNTA($E$2:E32),"000"),"")</f>
        <v>CLA031</v>
      </c>
      <c r="B32" s="16" t="str" cm="1">
        <f t="array" ref="B32">_xlfn.XLOOKUP(C32&amp;D32,Prestations!$C$2:$C$183&amp;Prestations!$E$2:$E$183,Prestations!$A$2:$A$183)</f>
        <v>PRESTA026</v>
      </c>
      <c r="C32" s="16" t="str">
        <f>IFERROR(VLOOKUP(D32,Consolidation!C32:J10950,8,FALSE),"")</f>
        <v>CADHAC</v>
      </c>
      <c r="D32" s="16" t="str">
        <v>CHAMBRE D'AGRICULTURE, DES PÊCHES, DE L'ELEVAGE ET DES FORÊTS DU CAMEROUN (CAPEF)</v>
      </c>
      <c r="E32" s="16">
        <v>3</v>
      </c>
      <c r="F32" s="16">
        <f>SUMIFS(Consolidation!$AG$2:$AG$1048576,Consolidation!$C$2:$C$1048576,Classes!D32,Consolidation!$X$2:$X$1048576,Classes!E32)</f>
        <v>30</v>
      </c>
      <c r="G32" s="16">
        <f>IFERROR(VLOOKUP(D32,Consolidation!C32:R10950,16,FALSE),"")</f>
        <v>0</v>
      </c>
      <c r="H32" s="16" t="s">
        <v>2603</v>
      </c>
    </row>
    <row r="33" spans="1:8" ht="43.5" x14ac:dyDescent="0.35">
      <c r="A33" s="16" t="str">
        <f>IF(E33&lt;&gt;"","CLA"&amp;TEXT(COUNTA($E$2:E33),"000"),"")</f>
        <v>CLA032</v>
      </c>
      <c r="B33" s="16" t="str" cm="1">
        <f t="array" ref="B33">_xlfn.XLOOKUP(C33&amp;D33,Prestations!$C$2:$C$183&amp;Prestations!$E$2:$E$183,Prestations!$A$2:$A$183)</f>
        <v>PRESTA026</v>
      </c>
      <c r="C33" s="16" t="str">
        <f>IFERROR(VLOOKUP(D33,Consolidation!C33:J10951,8,FALSE),"")</f>
        <v>CADHAC</v>
      </c>
      <c r="D33" s="16" t="str">
        <v>CHAMBRE D'AGRICULTURE, DES PÊCHES, DE L'ELEVAGE ET DES FORÊTS DU CAMEROUN (CAPEF)</v>
      </c>
      <c r="E33" s="16">
        <v>4</v>
      </c>
      <c r="F33" s="16">
        <f>SUMIFS(Consolidation!$AG$2:$AG$1048576,Consolidation!$C$2:$C$1048576,Classes!D33,Consolidation!$X$2:$X$1048576,Classes!E33)</f>
        <v>9</v>
      </c>
      <c r="G33" s="16">
        <f>IFERROR(VLOOKUP(D33,Consolidation!C33:R10951,16,FALSE),"")</f>
        <v>0</v>
      </c>
      <c r="H33" s="16" t="s">
        <v>2603</v>
      </c>
    </row>
    <row r="34" spans="1:8" ht="29" x14ac:dyDescent="0.35">
      <c r="A34" s="16" t="str">
        <f>IF(E34&lt;&gt;"","CLA"&amp;TEXT(COUNTA($E$2:E34),"000"),"")</f>
        <v>CLA033</v>
      </c>
      <c r="B34" s="16" t="str" cm="1">
        <f t="array" ref="B34">_xlfn.XLOOKUP(C34&amp;D34,Prestations!$C$2:$C$183&amp;Prestations!$E$2:$E$183,Prestations!$A$2:$A$183)</f>
        <v>PRESTA052</v>
      </c>
      <c r="C34" s="16" t="str">
        <f>IFERROR(VLOOKUP(D34,Consolidation!C34:J10952,8,FALSE),"")</f>
        <v>NAT TECHNOLOGIES</v>
      </c>
      <c r="D34" s="16" t="str">
        <v>ASSOCIATION DES ENTREPRENEURS INGENIEUX D'AFRIQUE (ASENIA)</v>
      </c>
      <c r="E34" s="16">
        <v>2</v>
      </c>
      <c r="F34" s="16">
        <f>SUMIFS(Consolidation!$AG$2:$AG$1048576,Consolidation!$C$2:$C$1048576,Classes!D34,Consolidation!$X$2:$X$1048576,Classes!E34)</f>
        <v>30</v>
      </c>
      <c r="G34" s="16" t="str">
        <f>IFERROR(VLOOKUP(D34,Consolidation!C34:R10952,16,FALSE),"")</f>
        <v>NAT TECHNOLOGIES</v>
      </c>
      <c r="H34" s="16" t="s">
        <v>2603</v>
      </c>
    </row>
    <row r="35" spans="1:8" ht="29" x14ac:dyDescent="0.35">
      <c r="A35" s="16" t="str">
        <f>IF(E35&lt;&gt;"","CLA"&amp;TEXT(COUNTA($E$2:E35),"000"),"")</f>
        <v>CLA034</v>
      </c>
      <c r="B35" s="16" t="str" cm="1">
        <f t="array" ref="B35">_xlfn.XLOOKUP(C35&amp;D35,Prestations!$C$2:$C$183&amp;Prestations!$E$2:$E$183,Prestations!$A$2:$A$183)</f>
        <v>PRESTA052</v>
      </c>
      <c r="C35" s="16" t="str">
        <f>IFERROR(VLOOKUP(D35,Consolidation!C35:J10953,8,FALSE),"")</f>
        <v>NAT TECHNOLOGIES</v>
      </c>
      <c r="D35" s="16" t="str">
        <v>ASSOCIATION DES ENTREPRENEURS INGENIEUX D'AFRIQUE (ASENIA)</v>
      </c>
      <c r="E35" s="16">
        <v>9</v>
      </c>
      <c r="F35" s="16">
        <f>SUMIFS(Consolidation!$AG$2:$AG$1048576,Consolidation!$C$2:$C$1048576,Classes!D35,Consolidation!$X$2:$X$1048576,Classes!E35)</f>
        <v>35</v>
      </c>
      <c r="G35" s="16" t="str">
        <f>IFERROR(VLOOKUP(D35,Consolidation!C35:R10953,16,FALSE),"")</f>
        <v>NAT TECHNOLOGIES</v>
      </c>
      <c r="H35" s="16" t="s">
        <v>2603</v>
      </c>
    </row>
    <row r="36" spans="1:8" ht="29" x14ac:dyDescent="0.35">
      <c r="A36" s="16" t="str">
        <f>IF(E36&lt;&gt;"","CLA"&amp;TEXT(COUNTA($E$2:E36),"000"),"")</f>
        <v>CLA035</v>
      </c>
      <c r="B36" s="16" t="str" cm="1">
        <f t="array" ref="B36">_xlfn.XLOOKUP(C36&amp;D36,Prestations!$C$2:$C$183&amp;Prestations!$E$2:$E$183,Prestations!$A$2:$A$183)</f>
        <v>PRESTA137</v>
      </c>
      <c r="C36" s="16" t="str">
        <f>IFERROR(VLOOKUP(D36,Consolidation!C36:J10954,8,FALSE),"")</f>
        <v>INSTITUT SUPERIEUR DE MANAGEMENT ET DES TECHNOLOGIES APPLIQUEES (ISMTA)</v>
      </c>
      <c r="D36" s="16" t="str">
        <v>P'EVENT BUSINESS</v>
      </c>
      <c r="E36" s="16">
        <v>1</v>
      </c>
      <c r="F36" s="16">
        <f>SUMIFS(Consolidation!$AG$2:$AG$1048576,Consolidation!$C$2:$C$1048576,Classes!D36,Consolidation!$X$2:$X$1048576,Classes!E36)</f>
        <v>18</v>
      </c>
      <c r="G36" s="16" t="str">
        <f>IFERROR(VLOOKUP(D36,Consolidation!C36:R10954,16,FALSE),"")</f>
        <v>MALATAM</v>
      </c>
      <c r="H36" s="16" t="s">
        <v>2603</v>
      </c>
    </row>
    <row r="37" spans="1:8" ht="58" x14ac:dyDescent="0.35">
      <c r="A37" s="16" t="str">
        <f>IF(E37&lt;&gt;"","CLA"&amp;TEXT(COUNTA($E$2:E37),"000"),"")</f>
        <v>CLA036</v>
      </c>
      <c r="B37" s="16" t="str" cm="1">
        <f t="array" ref="B37">_xlfn.XLOOKUP(C37&amp;D37,Prestations!$C$2:$C$183&amp;Prestations!$E$2:$E$183,Prestations!$A$2:$A$183)</f>
        <v>PRESTA046</v>
      </c>
      <c r="C37" s="16" t="str">
        <f>IFERROR(VLOOKUP(D37,Consolidation!C37:J10955,8,FALSE),"")</f>
        <v>INSTITUT SUPERIEUR DE MANAGEMENT ET DES TECHNOLOGIES APPLIQUEES (ISMTA)</v>
      </c>
      <c r="D37" s="16" t="str">
        <v>AFRAJEPE (ASSOCIATION DE FORMATION DE REINSERTION, D'ASSISTANCE A LA JEUNESSE ET DE LA PROTECTION DE L'ENVIRONNEMENT)</v>
      </c>
      <c r="E37" s="16">
        <v>1</v>
      </c>
      <c r="F37" s="16">
        <f>SUMIFS(Consolidation!$AG$2:$AG$1048576,Consolidation!$C$2:$C$1048576,Classes!D37,Consolidation!$X$2:$X$1048576,Classes!E37)</f>
        <v>9</v>
      </c>
      <c r="G37" s="16" t="str">
        <f>IFERROR(VLOOKUP(D37,Consolidation!C37:R10955,16,FALSE),"")</f>
        <v>MALATAM</v>
      </c>
      <c r="H37" s="16" t="s">
        <v>2603</v>
      </c>
    </row>
    <row r="38" spans="1:8" ht="29" x14ac:dyDescent="0.35">
      <c r="A38" s="16" t="str">
        <f>IF(E38&lt;&gt;"","CLA"&amp;TEXT(COUNTA($E$2:E38),"000"),"")</f>
        <v>CLA037</v>
      </c>
      <c r="B38" s="16" t="str" cm="1">
        <f t="array" ref="B38">_xlfn.XLOOKUP(C38&amp;D38,Prestations!$C$2:$C$183&amp;Prestations!$E$2:$E$183,Prestations!$A$2:$A$183)</f>
        <v>PRESTA120</v>
      </c>
      <c r="C38" s="16" t="str">
        <f>IFERROR(VLOOKUP(D38,Consolidation!C38:J10956,8,FALSE),"")</f>
        <v>CFP FAMEAC</v>
      </c>
      <c r="D38" s="16" t="str">
        <v>COOP CA WALDE BEKA MARDOCK</v>
      </c>
      <c r="E38" s="16">
        <v>1</v>
      </c>
      <c r="F38" s="16">
        <f>SUMIFS(Consolidation!$AG$2:$AG$1048576,Consolidation!$C$2:$C$1048576,Classes!D38,Consolidation!$X$2:$X$1048576,Classes!E38)</f>
        <v>2</v>
      </c>
      <c r="G38" s="16" t="str">
        <f>IFERROR(VLOOKUP(D38,Consolidation!C38:R10956,16,FALSE),"")</f>
        <v>WALDE BEMA MARDOCK</v>
      </c>
      <c r="H38" s="16" t="s">
        <v>2603</v>
      </c>
    </row>
    <row r="39" spans="1:8" ht="13.5" customHeight="1" x14ac:dyDescent="0.35">
      <c r="A39" s="16" t="str">
        <f>IF(E39&lt;&gt;"","CLA"&amp;TEXT(COUNTA($E$2:E39),"000"),"")</f>
        <v>CLA038</v>
      </c>
      <c r="B39" s="16" t="str" cm="1">
        <f t="array" ref="B39">_xlfn.XLOOKUP(C39&amp;D39,Prestations!$C$2:$C$183&amp;Prestations!$E$2:$E$183,Prestations!$A$2:$A$183)</f>
        <v>PRESTA018</v>
      </c>
      <c r="C39" s="16" t="str">
        <f>IFERROR(VLOOKUP(D39,Consolidation!C39:J10957,8,FALSE),"")</f>
        <v>RINOO CAMEROON LTD</v>
      </c>
      <c r="D39" s="16" t="str">
        <v>DIGITAL RENTER INC</v>
      </c>
      <c r="E39" s="16">
        <v>1</v>
      </c>
      <c r="F39" s="16">
        <f>SUMIFS(Consolidation!$AG$2:$AG$1048576,Consolidation!$C$2:$C$1048576,Classes!D39,Consolidation!$X$2:$X$1048576,Classes!E39)</f>
        <v>10</v>
      </c>
      <c r="G39" s="16" t="str">
        <f>IFERROR(VLOOKUP(D39,Consolidation!C39:R10957,16,FALSE),"")</f>
        <v>Rinoo HQ/ Rinoo Workshop</v>
      </c>
      <c r="H39" s="16" t="s">
        <v>2603</v>
      </c>
    </row>
    <row r="40" spans="1:8" ht="46" customHeight="1" x14ac:dyDescent="0.35">
      <c r="A40" s="16" t="str">
        <f>IF(E40&lt;&gt;"","CLA"&amp;TEXT(COUNTA($E$2:E40),"000"),"")</f>
        <v>CLA039</v>
      </c>
      <c r="B40" s="16" t="e" cm="1">
        <f t="array" ref="B40">_xlfn.XLOOKUP(C40&amp;D40,Prestations!$C$2:$C$183&amp;Prestations!$E$2:$E$183,Prestations!$A$2:$A$183)</f>
        <v>#N/A</v>
      </c>
      <c r="C40" s="16" t="str">
        <f>IFERROR(VLOOKUP(D40,Consolidation!C40:J10958,8,FALSE),"")</f>
        <v/>
      </c>
      <c r="D40" s="16">
        <v>0</v>
      </c>
      <c r="E40" s="16">
        <v>0</v>
      </c>
      <c r="F40" s="16">
        <f>SUMIFS(Consolidation!$AG$2:$AG$1048576,Consolidation!$C$2:$C$1048576,Classes!D40,Consolidation!$X$2:$X$1048576,Classes!E40)</f>
        <v>0</v>
      </c>
      <c r="G40" s="16"/>
      <c r="H40" s="16"/>
    </row>
    <row r="41" spans="1:8" x14ac:dyDescent="0.35">
      <c r="A41" s="16" t="str">
        <f>IF(E41&lt;&gt;"","CLA"&amp;TEXT(COUNTA($E$2:E41),"000"),"")</f>
        <v/>
      </c>
      <c r="B41" s="16" t="str" cm="1">
        <f t="array" ref="B41">_xlfn.XLOOKUP(C41&amp;D41,Prestations!$C$2:$C$183&amp;Prestations!$E$2:$E$183,Prestations!$A$2:$A$183)</f>
        <v/>
      </c>
      <c r="C41" s="16" t="str">
        <f>IFERROR(VLOOKUP(D41,Consolidation!C41:J10959,8,FALSE),"")</f>
        <v/>
      </c>
      <c r="D41" s="16"/>
      <c r="E41" s="16"/>
      <c r="F41" s="16">
        <f>SUMIFS(Consolidation!$AG$2:$AG$1048576,Consolidation!$C$2:$C$1048576,Classes!D41,Consolidation!$X$2:$X$1048576,Classes!E41)</f>
        <v>0</v>
      </c>
      <c r="G41" s="16"/>
      <c r="H41" s="16"/>
    </row>
    <row r="42" spans="1:8" x14ac:dyDescent="0.35">
      <c r="A42" s="16" t="str">
        <f>IF(E42&lt;&gt;"","CLA"&amp;TEXT(COUNTA($E$2:E42),"000"),"")</f>
        <v/>
      </c>
      <c r="B42" s="16" t="str" cm="1">
        <f t="array" ref="B42">_xlfn.XLOOKUP(C42&amp;D42,Prestations!$C$2:$C$183&amp;Prestations!$E$2:$E$183,Prestations!$A$2:$A$183)</f>
        <v/>
      </c>
      <c r="C42" s="16" t="str">
        <f>IFERROR(VLOOKUP(D42,Consolidation!C42:J10960,8,FALSE),"")</f>
        <v/>
      </c>
      <c r="D42" s="16"/>
      <c r="E42" s="16"/>
      <c r="F42" s="16">
        <f>SUMIFS(Consolidation!$AG$2:$AG$1048576,Consolidation!$C$2:$C$1048576,Classes!D42,Consolidation!$X$2:$X$1048576,Classes!E42)</f>
        <v>0</v>
      </c>
      <c r="G42" s="16"/>
      <c r="H42" s="16"/>
    </row>
    <row r="43" spans="1:8" x14ac:dyDescent="0.35">
      <c r="A43" s="16" t="str">
        <f>IF(E43&lt;&gt;"","CLA"&amp;TEXT(COUNTA($E$2:E43),"000"),"")</f>
        <v/>
      </c>
      <c r="B43" s="16" t="str" cm="1">
        <f t="array" ref="B43">_xlfn.XLOOKUP(C43&amp;D43,Prestations!$C$2:$C$183&amp;Prestations!$E$2:$E$183,Prestations!$A$2:$A$183)</f>
        <v/>
      </c>
      <c r="C43" s="16"/>
      <c r="D43" s="16"/>
      <c r="E43" s="16"/>
      <c r="F43" s="16"/>
      <c r="G43" s="16"/>
      <c r="H43" s="16"/>
    </row>
    <row r="44" spans="1:8" x14ac:dyDescent="0.35">
      <c r="A44" s="16"/>
      <c r="B44" s="16" t="str" cm="1">
        <f t="array" ref="B44">_xlfn.XLOOKUP(C44&amp;D44,Prestations!$C$2:$C$183&amp;Prestations!$E$2:$E$183,Prestations!$A$2:$A$183)</f>
        <v/>
      </c>
      <c r="C44" s="16"/>
      <c r="D44" s="16"/>
      <c r="E44" s="16"/>
      <c r="F44" s="16"/>
      <c r="G44" s="16"/>
      <c r="H44" s="16"/>
    </row>
    <row r="45" spans="1:8" x14ac:dyDescent="0.35">
      <c r="A45" s="16"/>
      <c r="B45" s="16" t="str" cm="1">
        <f t="array" ref="B45">_xlfn.XLOOKUP(C45&amp;D45,Prestations!$C$2:$C$183&amp;Prestations!$E$2:$E$183,Prestations!$A$2:$A$183)</f>
        <v/>
      </c>
      <c r="C45" s="16"/>
      <c r="D45" s="16"/>
      <c r="E45" s="16"/>
      <c r="F45" s="16"/>
      <c r="G45" s="16"/>
      <c r="H45" s="16"/>
    </row>
    <row r="46" spans="1:8" x14ac:dyDescent="0.35">
      <c r="A46" s="16"/>
      <c r="B46" s="16" t="str" cm="1">
        <f t="array" ref="B46">_xlfn.XLOOKUP(C46&amp;D46,Prestations!$C$2:$C$183&amp;Prestations!$E$2:$E$183,Prestations!$A$2:$A$183)</f>
        <v/>
      </c>
      <c r="C46" s="16"/>
      <c r="D46" s="16"/>
      <c r="E46" s="16"/>
      <c r="F46" s="16"/>
      <c r="G46" s="16"/>
      <c r="H46" s="16"/>
    </row>
    <row r="47" spans="1:8" x14ac:dyDescent="0.35">
      <c r="A47" s="16"/>
      <c r="B47" s="16" t="str" cm="1">
        <f t="array" ref="B47">_xlfn.XLOOKUP(C47&amp;D47,Prestations!$C$2:$C$183&amp;Prestations!$E$2:$E$183,Prestations!$A$2:$A$183)</f>
        <v/>
      </c>
      <c r="C47" s="16"/>
      <c r="D47" s="16"/>
      <c r="E47" s="16"/>
      <c r="F47" s="16"/>
      <c r="G47" s="16"/>
      <c r="H47" s="16"/>
    </row>
    <row r="48" spans="1:8" x14ac:dyDescent="0.35">
      <c r="A48" s="16"/>
      <c r="B48" s="16" t="str" cm="1">
        <f t="array" ref="B48">_xlfn.XLOOKUP(C48&amp;D48,Prestations!$C$2:$C$183&amp;Prestations!$E$2:$E$183,Prestations!$A$2:$A$183)</f>
        <v/>
      </c>
      <c r="C48" s="16"/>
      <c r="D48" s="16"/>
      <c r="E48" s="16"/>
      <c r="F48" s="16"/>
      <c r="G48" s="16"/>
      <c r="H48" s="16"/>
    </row>
    <row r="49" spans="1:8" x14ac:dyDescent="0.35">
      <c r="A49" s="16"/>
      <c r="B49" s="16" t="str" cm="1">
        <f t="array" ref="B49">_xlfn.XLOOKUP(C49&amp;D49,Prestations!$C$2:$C$183&amp;Prestations!$E$2:$E$183,Prestations!$A$2:$A$183)</f>
        <v/>
      </c>
      <c r="C49" s="16"/>
      <c r="D49" s="16"/>
      <c r="E49" s="16"/>
      <c r="F49" s="16"/>
      <c r="G49" s="16"/>
      <c r="H49" s="16"/>
    </row>
    <row r="50" spans="1:8" x14ac:dyDescent="0.35">
      <c r="A50" s="16"/>
      <c r="B50" s="16" t="str" cm="1">
        <f t="array" ref="B50">_xlfn.XLOOKUP(C50&amp;D50,Prestations!$C$2:$C$183&amp;Prestations!$E$2:$E$183,Prestations!$A$2:$A$183)</f>
        <v/>
      </c>
      <c r="C50" s="16"/>
      <c r="D50" s="16"/>
      <c r="E50" s="16"/>
      <c r="F50" s="16"/>
      <c r="G50" s="16"/>
      <c r="H50" s="16"/>
    </row>
    <row r="51" spans="1:8" x14ac:dyDescent="0.35">
      <c r="A51" s="16"/>
      <c r="B51" s="16" t="str" cm="1">
        <f t="array" ref="B51">_xlfn.XLOOKUP(C51&amp;D51,Prestations!$C$2:$C$183&amp;Prestations!$E$2:$E$183,Prestations!$A$2:$A$183)</f>
        <v/>
      </c>
      <c r="C51" s="16"/>
      <c r="D51" s="16"/>
      <c r="E51" s="16"/>
      <c r="F51" s="16"/>
      <c r="G51" s="16"/>
      <c r="H51" s="16"/>
    </row>
    <row r="52" spans="1:8" x14ac:dyDescent="0.35">
      <c r="A52" s="16"/>
      <c r="B52" s="16" t="str" cm="1">
        <f t="array" ref="B52">_xlfn.XLOOKUP(C52&amp;D52,Prestations!$C$2:$C$183&amp;Prestations!$E$2:$E$183,Prestations!$A$2:$A$183)</f>
        <v/>
      </c>
      <c r="C52" s="16"/>
      <c r="D52" s="16"/>
      <c r="E52" s="16"/>
      <c r="F52" s="16"/>
      <c r="G52" s="16"/>
      <c r="H52" s="16"/>
    </row>
    <row r="53" spans="1:8" x14ac:dyDescent="0.35">
      <c r="A53" s="16"/>
      <c r="B53" s="16" t="str" cm="1">
        <f t="array" ref="B53">_xlfn.XLOOKUP(C53&amp;D53,Prestations!$C$2:$C$183&amp;Prestations!$E$2:$E$183,Prestations!$A$2:$A$183)</f>
        <v/>
      </c>
      <c r="C53" s="16"/>
      <c r="D53" s="16"/>
      <c r="E53" s="16"/>
      <c r="F53" s="16"/>
      <c r="G53" s="16"/>
      <c r="H53" s="16"/>
    </row>
    <row r="54" spans="1:8" x14ac:dyDescent="0.35">
      <c r="A54" s="16"/>
      <c r="B54" s="16" t="str" cm="1">
        <f t="array" ref="B54">_xlfn.XLOOKUP(C54&amp;D54,Prestations!$C$2:$C$183&amp;Prestations!$E$2:$E$183,Prestations!$A$2:$A$183)</f>
        <v/>
      </c>
      <c r="C54" s="16"/>
      <c r="D54" s="16"/>
      <c r="E54" s="16"/>
      <c r="F54" s="16"/>
      <c r="G54" s="16"/>
      <c r="H54" s="16"/>
    </row>
    <row r="55" spans="1:8" x14ac:dyDescent="0.35">
      <c r="A55" s="16"/>
      <c r="B55" s="16" t="str" cm="1">
        <f t="array" ref="B55">_xlfn.XLOOKUP(C55&amp;D55,Prestations!$C$2:$C$183&amp;Prestations!$E$2:$E$183,Prestations!$A$2:$A$183)</f>
        <v/>
      </c>
      <c r="C55" s="16"/>
      <c r="D55" s="16"/>
      <c r="E55" s="16"/>
      <c r="F55" s="16"/>
      <c r="G55" s="16"/>
      <c r="H55" s="16"/>
    </row>
    <row r="56" spans="1:8" x14ac:dyDescent="0.35">
      <c r="A56" s="16"/>
      <c r="B56" s="16" t="str" cm="1">
        <f t="array" ref="B56">_xlfn.XLOOKUP(C56&amp;D56,Prestations!$C$2:$C$183&amp;Prestations!$E$2:$E$183,Prestations!$A$2:$A$183)</f>
        <v/>
      </c>
      <c r="C56" s="16"/>
      <c r="D56" s="16"/>
      <c r="E56" s="16"/>
      <c r="F56" s="16"/>
      <c r="G56" s="16"/>
      <c r="H56" s="16"/>
    </row>
    <row r="57" spans="1:8" x14ac:dyDescent="0.35">
      <c r="A57" s="16"/>
      <c r="B57" s="16" t="str" cm="1">
        <f t="array" ref="B57">_xlfn.XLOOKUP(C57&amp;D57,Prestations!$C$2:$C$183&amp;Prestations!$E$2:$E$183,Prestations!$A$2:$A$183)</f>
        <v/>
      </c>
      <c r="C57" s="16"/>
      <c r="D57" s="16"/>
      <c r="E57" s="16"/>
      <c r="F57" s="16"/>
      <c r="G57" s="16"/>
      <c r="H57" s="16"/>
    </row>
    <row r="58" spans="1:8" x14ac:dyDescent="0.35">
      <c r="A58" s="16"/>
      <c r="B58" s="16" t="str" cm="1">
        <f t="array" ref="B58">_xlfn.XLOOKUP(C58&amp;D58,Prestations!$C$2:$C$183&amp;Prestations!$E$2:$E$183,Prestations!$A$2:$A$183)</f>
        <v/>
      </c>
      <c r="C58" s="16"/>
      <c r="D58" s="16"/>
      <c r="E58" s="16"/>
      <c r="F58" s="16"/>
      <c r="G58" s="16"/>
      <c r="H58" s="16"/>
    </row>
    <row r="59" spans="1:8" x14ac:dyDescent="0.35">
      <c r="A59" s="16"/>
      <c r="B59" s="16" t="str" cm="1">
        <f t="array" ref="B59">_xlfn.XLOOKUP(C59&amp;D59,Prestations!$C$2:$C$183&amp;Prestations!$E$2:$E$183,Prestations!$A$2:$A$183)</f>
        <v/>
      </c>
      <c r="C59" s="16"/>
      <c r="D59" s="16"/>
      <c r="E59" s="16"/>
      <c r="F59" s="16"/>
      <c r="G59" s="16"/>
      <c r="H59" s="16"/>
    </row>
    <row r="60" spans="1:8" x14ac:dyDescent="0.35">
      <c r="A60" s="16"/>
      <c r="B60" s="16" t="str" cm="1">
        <f t="array" ref="B60">_xlfn.XLOOKUP(C60&amp;D60,Prestations!$C$2:$C$183&amp;Prestations!$E$2:$E$183,Prestations!$A$2:$A$183)</f>
        <v/>
      </c>
      <c r="C60" s="16"/>
      <c r="D60" s="16"/>
      <c r="E60" s="16"/>
      <c r="F60" s="16"/>
      <c r="G60" s="16"/>
      <c r="H60" s="16"/>
    </row>
    <row r="61" spans="1:8" x14ac:dyDescent="0.35">
      <c r="A61" s="16"/>
      <c r="B61" s="16" t="str" cm="1">
        <f t="array" ref="B61">_xlfn.XLOOKUP(C61&amp;D61,Prestations!$C$2:$C$183&amp;Prestations!$E$2:$E$183,Prestations!$A$2:$A$183)</f>
        <v/>
      </c>
      <c r="C61" s="16"/>
      <c r="D61" s="16"/>
      <c r="E61" s="16"/>
      <c r="F61" s="16"/>
      <c r="G61" s="16"/>
      <c r="H61" s="16"/>
    </row>
    <row r="62" spans="1:8" x14ac:dyDescent="0.35">
      <c r="A62" s="16"/>
      <c r="B62" s="16" t="str" cm="1">
        <f t="array" ref="B62">_xlfn.XLOOKUP(C62&amp;D62,Prestations!$C$2:$C$183&amp;Prestations!$E$2:$E$183,Prestations!$A$2:$A$183)</f>
        <v/>
      </c>
      <c r="C62" s="16"/>
      <c r="D62" s="16"/>
      <c r="E62" s="16"/>
      <c r="F62" s="16"/>
      <c r="G62" s="16"/>
      <c r="H62" s="16"/>
    </row>
    <row r="63" spans="1:8" x14ac:dyDescent="0.35">
      <c r="A63" s="16"/>
      <c r="B63" s="16" t="str" cm="1">
        <f t="array" ref="B63">_xlfn.XLOOKUP(C63&amp;D63,Prestations!$C$2:$C$183&amp;Prestations!$E$2:$E$183,Prestations!$A$2:$A$183)</f>
        <v/>
      </c>
      <c r="C63" s="16"/>
      <c r="D63" s="16"/>
      <c r="E63" s="16"/>
      <c r="F63" s="16"/>
      <c r="G63" s="16"/>
      <c r="H63" s="16"/>
    </row>
    <row r="64" spans="1:8" x14ac:dyDescent="0.35">
      <c r="A64" s="16"/>
      <c r="B64" s="16" t="str" cm="1">
        <f t="array" ref="B64">_xlfn.XLOOKUP(C64&amp;D64,Prestations!$C$2:$C$183&amp;Prestations!$E$2:$E$183,Prestations!$A$2:$A$183)</f>
        <v/>
      </c>
      <c r="C64" s="16"/>
      <c r="D64" s="16"/>
      <c r="E64" s="16"/>
      <c r="F64" s="16"/>
      <c r="G64" s="16"/>
      <c r="H64" s="16"/>
    </row>
    <row r="65" spans="1:8" x14ac:dyDescent="0.35">
      <c r="A65" s="16"/>
      <c r="B65" s="16" t="str" cm="1">
        <f t="array" ref="B65">_xlfn.XLOOKUP(C65&amp;D65,Prestations!$C$2:$C$183&amp;Prestations!$E$2:$E$183,Prestations!$A$2:$A$183)</f>
        <v/>
      </c>
      <c r="C65" s="16"/>
      <c r="D65" s="16"/>
      <c r="E65" s="16"/>
      <c r="F65" s="16"/>
      <c r="G65" s="16"/>
      <c r="H65" s="16"/>
    </row>
    <row r="66" spans="1:8" x14ac:dyDescent="0.35">
      <c r="A66" s="16"/>
      <c r="B66" s="16" t="str" cm="1">
        <f t="array" ref="B66">_xlfn.XLOOKUP(C66&amp;D66,Prestations!$C$2:$C$183&amp;Prestations!$E$2:$E$183,Prestations!$A$2:$A$183)</f>
        <v/>
      </c>
      <c r="C66" s="16"/>
      <c r="D66" s="16"/>
      <c r="E66" s="16"/>
      <c r="F66" s="16"/>
      <c r="G66" s="16"/>
      <c r="H66" s="16"/>
    </row>
    <row r="67" spans="1:8" x14ac:dyDescent="0.35">
      <c r="A67" s="16"/>
      <c r="B67" s="16" t="str" cm="1">
        <f t="array" ref="B67">_xlfn.XLOOKUP(C67&amp;D67,Prestations!$C$2:$C$183&amp;Prestations!$E$2:$E$183,Prestations!$A$2:$A$183)</f>
        <v/>
      </c>
      <c r="C67" s="16"/>
      <c r="D67" s="16"/>
      <c r="E67" s="16"/>
      <c r="F67" s="16"/>
      <c r="G67" s="16"/>
      <c r="H67" s="16"/>
    </row>
    <row r="68" spans="1:8" x14ac:dyDescent="0.35">
      <c r="A68" s="16"/>
      <c r="B68" s="16" t="str" cm="1">
        <f t="array" ref="B68">_xlfn.XLOOKUP(C68&amp;D68,Prestations!$C$2:$C$183&amp;Prestations!$E$2:$E$183,Prestations!$A$2:$A$183)</f>
        <v/>
      </c>
      <c r="C68" s="16"/>
      <c r="D68" s="16"/>
      <c r="E68" s="16"/>
      <c r="F68" s="16"/>
      <c r="G68" s="16"/>
      <c r="H68" s="16"/>
    </row>
    <row r="69" spans="1:8" x14ac:dyDescent="0.35">
      <c r="A69" s="16"/>
      <c r="B69" s="16" t="str" cm="1">
        <f t="array" ref="B69">_xlfn.XLOOKUP(C69&amp;D69,Prestations!$C$2:$C$183&amp;Prestations!$E$2:$E$183,Prestations!$A$2:$A$183)</f>
        <v/>
      </c>
      <c r="C69" s="16"/>
      <c r="D69" s="16"/>
      <c r="E69" s="16"/>
      <c r="F69" s="16"/>
      <c r="G69" s="16"/>
      <c r="H69" s="16"/>
    </row>
    <row r="70" spans="1:8" x14ac:dyDescent="0.35">
      <c r="A70" s="16"/>
      <c r="B70" s="16" t="str" cm="1">
        <f t="array" ref="B70">_xlfn.XLOOKUP(C70&amp;D70,Prestations!$C$2:$C$183&amp;Prestations!$E$2:$E$183,Prestations!$A$2:$A$183)</f>
        <v/>
      </c>
      <c r="C70" s="16"/>
      <c r="D70" s="16"/>
      <c r="E70" s="16"/>
      <c r="F70" s="16"/>
      <c r="G70" s="16"/>
      <c r="H70" s="16"/>
    </row>
    <row r="210" spans="3:3" x14ac:dyDescent="0.35">
      <c r="C210" s="16" t="str">
        <f>IFERROR(VLOOKUP(D210,Consolidation!C210:J11128,8,FALSE),"")</f>
        <v/>
      </c>
    </row>
    <row r="211" spans="3:3" x14ac:dyDescent="0.35">
      <c r="C211" s="16" t="str">
        <f>IFERROR(VLOOKUP(D211,Consolidation!C211:J11129,8,FALSE),"")</f>
        <v/>
      </c>
    </row>
    <row r="212" spans="3:3" x14ac:dyDescent="0.35">
      <c r="C212" s="16" t="str">
        <f>IFERROR(VLOOKUP(D212,Consolidation!C212:J11130,8,FALSE),"")</f>
        <v/>
      </c>
    </row>
    <row r="213" spans="3:3" x14ac:dyDescent="0.35">
      <c r="C213" s="16" t="str">
        <f>IFERROR(VLOOKUP(D213,Consolidation!C213:J11131,8,FALSE),"")</f>
        <v/>
      </c>
    </row>
    <row r="214" spans="3:3" x14ac:dyDescent="0.35">
      <c r="C214" s="16" t="str">
        <f>IFERROR(VLOOKUP(D214,Consolidation!C214:J11132,8,FALSE),"")</f>
        <v/>
      </c>
    </row>
    <row r="215" spans="3:3" x14ac:dyDescent="0.35">
      <c r="C215" s="16" t="str">
        <f>IFERROR(VLOOKUP(D215,Consolidation!C215:J11133,8,FALSE),"")</f>
        <v/>
      </c>
    </row>
    <row r="216" spans="3:3" x14ac:dyDescent="0.35">
      <c r="C216" s="16" t="str">
        <f>IFERROR(VLOOKUP(D216,Consolidation!C216:J11134,8,FALSE),"")</f>
        <v/>
      </c>
    </row>
    <row r="217" spans="3:3" x14ac:dyDescent="0.35">
      <c r="C217" s="16" t="str">
        <f>IFERROR(VLOOKUP(D217,Consolidation!C217:J11135,8,FALSE),"")</f>
        <v/>
      </c>
    </row>
    <row r="218" spans="3:3" x14ac:dyDescent="0.35">
      <c r="C218" s="16" t="str">
        <f>IFERROR(VLOOKUP(D218,Consolidation!C218:J11136,8,FALSE),"")</f>
        <v/>
      </c>
    </row>
    <row r="219" spans="3:3" x14ac:dyDescent="0.35">
      <c r="C219" s="16" t="str">
        <f>IFERROR(VLOOKUP(D219,Consolidation!C219:J11137,8,FALSE),"")</f>
        <v/>
      </c>
    </row>
    <row r="220" spans="3:3" x14ac:dyDescent="0.35">
      <c r="C220" s="16" t="str">
        <f>IFERROR(VLOOKUP(D220,Consolidation!C220:J11138,8,FALSE),"")</f>
        <v/>
      </c>
    </row>
    <row r="221" spans="3:3" x14ac:dyDescent="0.35">
      <c r="C221" s="16" t="str">
        <f>IFERROR(VLOOKUP(D221,Consolidation!C221:J11139,8,FALSE),"")</f>
        <v/>
      </c>
    </row>
    <row r="222" spans="3:3" x14ac:dyDescent="0.35">
      <c r="C222" s="16" t="str">
        <f>IFERROR(VLOOKUP(D222,Consolidation!C222:J11140,8,FALSE),"")</f>
        <v/>
      </c>
    </row>
    <row r="223" spans="3:3" x14ac:dyDescent="0.35">
      <c r="C223" s="16" t="str">
        <f>IFERROR(VLOOKUP(D223,Consolidation!C223:J11141,8,FALSE),"")</f>
        <v/>
      </c>
    </row>
    <row r="224" spans="3:3" x14ac:dyDescent="0.35">
      <c r="C224" s="16" t="str">
        <f>IFERROR(VLOOKUP(D224,Consolidation!C224:J11142,8,FALSE),"")</f>
        <v/>
      </c>
    </row>
    <row r="225" spans="3:3" x14ac:dyDescent="0.35">
      <c r="C225" s="16" t="str">
        <f>IFERROR(VLOOKUP(D225,Consolidation!C225:J11143,8,FALSE),"")</f>
        <v/>
      </c>
    </row>
    <row r="226" spans="3:3" x14ac:dyDescent="0.35">
      <c r="C226" s="16" t="str">
        <f>IFERROR(VLOOKUP(D226,Consolidation!C226:J11144,8,FALSE),"")</f>
        <v/>
      </c>
    </row>
    <row r="227" spans="3:3" x14ac:dyDescent="0.35">
      <c r="C227" s="16" t="str">
        <f>IFERROR(VLOOKUP(D227,Consolidation!C227:J11145,8,FALSE),"")</f>
        <v/>
      </c>
    </row>
    <row r="228" spans="3:3" x14ac:dyDescent="0.35">
      <c r="C228" s="16" t="str">
        <f>IFERROR(VLOOKUP(D228,Consolidation!C228:J11146,8,FALSE),"")</f>
        <v/>
      </c>
    </row>
    <row r="229" spans="3:3" x14ac:dyDescent="0.35">
      <c r="C229" s="16" t="str">
        <f>IFERROR(VLOOKUP(D229,Consolidation!C229:J11147,8,FALSE),"")</f>
        <v/>
      </c>
    </row>
    <row r="230" spans="3:3" x14ac:dyDescent="0.35">
      <c r="C230" s="16" t="str">
        <f>IFERROR(VLOOKUP(D230,Consolidation!C230:J11148,8,FALSE),"")</f>
        <v/>
      </c>
    </row>
    <row r="231" spans="3:3" x14ac:dyDescent="0.35">
      <c r="C231" s="16" t="str">
        <f>IFERROR(VLOOKUP(D231,Consolidation!C231:J11149,8,FALSE),"")</f>
        <v/>
      </c>
    </row>
    <row r="232" spans="3:3" x14ac:dyDescent="0.35">
      <c r="C232" s="16" t="str">
        <f>IFERROR(VLOOKUP(D232,Consolidation!C232:J11150,8,FALSE),"")</f>
        <v/>
      </c>
    </row>
    <row r="233" spans="3:3" x14ac:dyDescent="0.35">
      <c r="C233" s="16" t="str">
        <f>IFERROR(VLOOKUP(D233,Consolidation!C233:J11151,8,FALSE),"")</f>
        <v/>
      </c>
    </row>
    <row r="234" spans="3:3" x14ac:dyDescent="0.35">
      <c r="C234" s="16" t="str">
        <f>IFERROR(VLOOKUP(D234,Consolidation!C234:J11152,8,FALSE),"")</f>
        <v/>
      </c>
    </row>
    <row r="235" spans="3:3" x14ac:dyDescent="0.35">
      <c r="C235" s="16" t="str">
        <f>IFERROR(VLOOKUP(D235,Consolidation!C235:J11153,8,FALSE),"")</f>
        <v/>
      </c>
    </row>
    <row r="236" spans="3:3" x14ac:dyDescent="0.35">
      <c r="C236" s="16" t="str">
        <f>IFERROR(VLOOKUP(D236,Consolidation!C236:J11154,8,FALSE),"")</f>
        <v/>
      </c>
    </row>
    <row r="237" spans="3:3" x14ac:dyDescent="0.35">
      <c r="C237" s="16" t="str">
        <f>IFERROR(VLOOKUP(D237,Consolidation!C237:J11155,8,FALSE),"")</f>
        <v/>
      </c>
    </row>
    <row r="238" spans="3:3" x14ac:dyDescent="0.35">
      <c r="C238" s="16" t="str">
        <f>IFERROR(VLOOKUP(D238,Consolidation!C238:J11156,8,FALSE),"")</f>
        <v/>
      </c>
    </row>
    <row r="239" spans="3:3" x14ac:dyDescent="0.35">
      <c r="C239" s="16" t="str">
        <f>IFERROR(VLOOKUP(D239,Consolidation!C239:J11157,8,FALSE),"")</f>
        <v/>
      </c>
    </row>
    <row r="240" spans="3:3" x14ac:dyDescent="0.35">
      <c r="C240" s="16" t="str">
        <f>IFERROR(VLOOKUP(D240,Consolidation!C240:J11158,8,FALSE),"")</f>
        <v/>
      </c>
    </row>
    <row r="241" spans="3:3" x14ac:dyDescent="0.35">
      <c r="C241" s="16" t="str">
        <f>IFERROR(VLOOKUP(D241,Consolidation!C241:J11159,8,FALSE),"")</f>
        <v/>
      </c>
    </row>
    <row r="242" spans="3:3" x14ac:dyDescent="0.35">
      <c r="C242" s="16" t="str">
        <f>IFERROR(VLOOKUP(D242,Consolidation!C242:J11160,8,FALSE),"")</f>
        <v/>
      </c>
    </row>
    <row r="243" spans="3:3" x14ac:dyDescent="0.35">
      <c r="C243" s="16" t="str">
        <f>IFERROR(VLOOKUP(D243,Consolidation!C243:J11161,8,FALSE),"")</f>
        <v/>
      </c>
    </row>
    <row r="244" spans="3:3" x14ac:dyDescent="0.35">
      <c r="C244" s="16" t="str">
        <f>IFERROR(VLOOKUP(D244,Consolidation!C244:J11162,8,FALSE),"")</f>
        <v/>
      </c>
    </row>
    <row r="245" spans="3:3" x14ac:dyDescent="0.35">
      <c r="C245" s="16" t="str">
        <f>IFERROR(VLOOKUP(D245,Consolidation!C245:J11163,8,FALSE),"")</f>
        <v/>
      </c>
    </row>
    <row r="246" spans="3:3" x14ac:dyDescent="0.35">
      <c r="C246" s="16" t="str">
        <f>IFERROR(VLOOKUP(D246,Consolidation!C246:J11164,8,FALSE),"")</f>
        <v/>
      </c>
    </row>
    <row r="247" spans="3:3" x14ac:dyDescent="0.35">
      <c r="C247" s="16" t="str">
        <f>IFERROR(VLOOKUP(D247,Consolidation!C247:J11165,8,FALSE),"")</f>
        <v/>
      </c>
    </row>
    <row r="248" spans="3:3" x14ac:dyDescent="0.35">
      <c r="C248" s="16" t="str">
        <f>IFERROR(VLOOKUP(D248,Consolidation!C248:J11166,8,FALSE),"")</f>
        <v/>
      </c>
    </row>
    <row r="249" spans="3:3" x14ac:dyDescent="0.35">
      <c r="C249" s="16" t="str">
        <f>IFERROR(VLOOKUP(D249,Consolidation!C249:J11167,8,FALSE),"")</f>
        <v/>
      </c>
    </row>
    <row r="250" spans="3:3" x14ac:dyDescent="0.35">
      <c r="C250" s="16" t="str">
        <f>IFERROR(VLOOKUP(D250,Consolidation!C250:J11168,8,FALSE),"")</f>
        <v/>
      </c>
    </row>
    <row r="251" spans="3:3" x14ac:dyDescent="0.35">
      <c r="C251" s="16" t="str">
        <f>IFERROR(VLOOKUP(D251,Consolidation!C251:J11169,8,FALSE),"")</f>
        <v/>
      </c>
    </row>
    <row r="252" spans="3:3" x14ac:dyDescent="0.35">
      <c r="C252" s="16" t="str">
        <f>IFERROR(VLOOKUP(D252,Consolidation!C252:J11170,8,FALSE),"")</f>
        <v/>
      </c>
    </row>
    <row r="253" spans="3:3" x14ac:dyDescent="0.35">
      <c r="C253" s="16" t="str">
        <f>IFERROR(VLOOKUP(D253,Consolidation!C253:J11171,8,FALSE),"")</f>
        <v/>
      </c>
    </row>
    <row r="254" spans="3:3" x14ac:dyDescent="0.35">
      <c r="C254" s="16" t="str">
        <f>IFERROR(VLOOKUP(D254,Consolidation!C254:J11172,8,FALSE),"")</f>
        <v/>
      </c>
    </row>
    <row r="255" spans="3:3" x14ac:dyDescent="0.35">
      <c r="C255" s="16" t="str">
        <f>IFERROR(VLOOKUP(D255,Consolidation!C255:J11173,8,FALSE),"")</f>
        <v/>
      </c>
    </row>
    <row r="256" spans="3:3" x14ac:dyDescent="0.35">
      <c r="C256" s="16" t="str">
        <f>IFERROR(VLOOKUP(D256,Consolidation!C256:J11174,8,FALSE),"")</f>
        <v/>
      </c>
    </row>
    <row r="257" spans="3:3" x14ac:dyDescent="0.35">
      <c r="C257" s="16" t="str">
        <f>IFERROR(VLOOKUP(D257,Consolidation!C257:J11175,8,FALSE),"")</f>
        <v/>
      </c>
    </row>
    <row r="258" spans="3:3" x14ac:dyDescent="0.35">
      <c r="C258" s="16" t="str">
        <f>IFERROR(VLOOKUP(D258,Consolidation!C258:J11176,8,FALSE),"")</f>
        <v/>
      </c>
    </row>
    <row r="259" spans="3:3" x14ac:dyDescent="0.35">
      <c r="C259" s="16" t="str">
        <f>IFERROR(VLOOKUP(D259,Consolidation!C259:J11177,8,FALSE),"")</f>
        <v/>
      </c>
    </row>
    <row r="260" spans="3:3" x14ac:dyDescent="0.35">
      <c r="C260" s="16" t="str">
        <f>IFERROR(VLOOKUP(D260,Consolidation!C260:J11178,8,FALSE),"")</f>
        <v/>
      </c>
    </row>
    <row r="261" spans="3:3" x14ac:dyDescent="0.35">
      <c r="C261" s="16" t="str">
        <f>IFERROR(VLOOKUP(D261,Consolidation!C261:J11179,8,FALSE),"")</f>
        <v/>
      </c>
    </row>
    <row r="262" spans="3:3" x14ac:dyDescent="0.35">
      <c r="C262" s="16" t="str">
        <f>IFERROR(VLOOKUP(D262,Consolidation!C262:J11180,8,FALSE),"")</f>
        <v/>
      </c>
    </row>
    <row r="263" spans="3:3" x14ac:dyDescent="0.35">
      <c r="C263" s="16" t="str">
        <f>IFERROR(VLOOKUP(D263,Consolidation!C263:J11181,8,FALSE),"")</f>
        <v/>
      </c>
    </row>
    <row r="264" spans="3:3" x14ac:dyDescent="0.35">
      <c r="C264" s="16" t="str">
        <f>IFERROR(VLOOKUP(D264,Consolidation!C264:J11182,8,FALSE),"")</f>
        <v/>
      </c>
    </row>
    <row r="265" spans="3:3" x14ac:dyDescent="0.35">
      <c r="C265" s="16" t="str">
        <f>IFERROR(VLOOKUP(D265,Consolidation!C265:J11183,8,FALSE),"")</f>
        <v/>
      </c>
    </row>
    <row r="266" spans="3:3" x14ac:dyDescent="0.35">
      <c r="C266" s="16" t="str">
        <f>IFERROR(VLOOKUP(D266,Consolidation!C266:J11184,8,FALSE),"")</f>
        <v/>
      </c>
    </row>
    <row r="267" spans="3:3" x14ac:dyDescent="0.35">
      <c r="C267" s="16" t="str">
        <f>IFERROR(VLOOKUP(D267,Consolidation!C267:J11185,8,FALSE),"")</f>
        <v/>
      </c>
    </row>
    <row r="268" spans="3:3" x14ac:dyDescent="0.35">
      <c r="C268" s="16" t="str">
        <f>IFERROR(VLOOKUP(D268,Consolidation!C268:J11186,8,FALSE),"")</f>
        <v/>
      </c>
    </row>
    <row r="269" spans="3:3" x14ac:dyDescent="0.35">
      <c r="C269" s="16" t="str">
        <f>IFERROR(VLOOKUP(D269,Consolidation!C269:J11187,8,FALSE),"")</f>
        <v/>
      </c>
    </row>
    <row r="270" spans="3:3" x14ac:dyDescent="0.35">
      <c r="C270" s="16" t="str">
        <f>IFERROR(VLOOKUP(D270,Consolidation!C270:J11188,8,FALSE),"")</f>
        <v/>
      </c>
    </row>
    <row r="271" spans="3:3" x14ac:dyDescent="0.35">
      <c r="C271" s="16" t="str">
        <f>IFERROR(VLOOKUP(D271,Consolidation!C271:J11189,8,FALSE),"")</f>
        <v/>
      </c>
    </row>
    <row r="272" spans="3:3" x14ac:dyDescent="0.35">
      <c r="C272" s="16" t="str">
        <f>IFERROR(VLOOKUP(D272,Consolidation!C272:J11190,8,FALSE),"")</f>
        <v/>
      </c>
    </row>
    <row r="273" spans="3:3" x14ac:dyDescent="0.35">
      <c r="C273" s="16" t="str">
        <f>IFERROR(VLOOKUP(D273,Consolidation!C273:J11191,8,FALSE),"")</f>
        <v/>
      </c>
    </row>
    <row r="274" spans="3:3" x14ac:dyDescent="0.35">
      <c r="C274" s="16" t="str">
        <f>IFERROR(VLOOKUP(D274,Consolidation!C274:J11192,8,FALSE),"")</f>
        <v/>
      </c>
    </row>
    <row r="275" spans="3:3" x14ac:dyDescent="0.35">
      <c r="C275" s="16" t="str">
        <f>IFERROR(VLOOKUP(D275,Consolidation!C275:J11193,8,FALSE),"")</f>
        <v/>
      </c>
    </row>
    <row r="276" spans="3:3" x14ac:dyDescent="0.35">
      <c r="C276" s="16" t="str">
        <f>IFERROR(VLOOKUP(D276,Consolidation!C276:J11194,8,FALSE),"")</f>
        <v/>
      </c>
    </row>
    <row r="277" spans="3:3" x14ac:dyDescent="0.35">
      <c r="C277" s="16" t="str">
        <f>IFERROR(VLOOKUP(D277,Consolidation!C277:J11195,8,FALSE),"")</f>
        <v/>
      </c>
    </row>
    <row r="278" spans="3:3" x14ac:dyDescent="0.35">
      <c r="C278" s="16" t="str">
        <f>IFERROR(VLOOKUP(D278,Consolidation!C278:J11196,8,FALSE),"")</f>
        <v/>
      </c>
    </row>
    <row r="279" spans="3:3" x14ac:dyDescent="0.35">
      <c r="C279" s="16" t="str">
        <f>IFERROR(VLOOKUP(D279,Consolidation!C279:J11197,8,FALSE),"")</f>
        <v/>
      </c>
    </row>
    <row r="280" spans="3:3" x14ac:dyDescent="0.35">
      <c r="C280" s="16" t="str">
        <f>IFERROR(VLOOKUP(D280,Consolidation!C280:J11198,8,FALSE),"")</f>
        <v/>
      </c>
    </row>
    <row r="281" spans="3:3" x14ac:dyDescent="0.35">
      <c r="C281" s="16" t="str">
        <f>IFERROR(VLOOKUP(D281,Consolidation!C281:J11199,8,FALSE),"")</f>
        <v/>
      </c>
    </row>
    <row r="282" spans="3:3" x14ac:dyDescent="0.35">
      <c r="C282" s="16" t="str">
        <f>IFERROR(VLOOKUP(D282,Consolidation!C282:J11200,8,FALSE),"")</f>
        <v/>
      </c>
    </row>
    <row r="283" spans="3:3" x14ac:dyDescent="0.35">
      <c r="C283" s="16" t="str">
        <f>IFERROR(VLOOKUP(D283,Consolidation!C283:J11201,8,FALSE),"")</f>
        <v/>
      </c>
    </row>
    <row r="284" spans="3:3" x14ac:dyDescent="0.35">
      <c r="C284" s="16" t="str">
        <f>IFERROR(VLOOKUP(D284,Consolidation!C284:J11202,8,FALSE),"")</f>
        <v/>
      </c>
    </row>
    <row r="285" spans="3:3" x14ac:dyDescent="0.35">
      <c r="C285" s="16" t="str">
        <f>IFERROR(VLOOKUP(D285,Consolidation!C285:J11203,8,FALSE),"")</f>
        <v/>
      </c>
    </row>
    <row r="286" spans="3:3" x14ac:dyDescent="0.35">
      <c r="C286" s="16" t="str">
        <f>IFERROR(VLOOKUP(D286,Consolidation!C286:J11204,8,FALSE),"")</f>
        <v/>
      </c>
    </row>
    <row r="287" spans="3:3" x14ac:dyDescent="0.35">
      <c r="C287" s="16" t="str">
        <f>IFERROR(VLOOKUP(D287,Consolidation!C287:J11205,8,FALSE),"")</f>
        <v/>
      </c>
    </row>
    <row r="288" spans="3:3" x14ac:dyDescent="0.35">
      <c r="C288" s="16" t="str">
        <f>IFERROR(VLOOKUP(D288,Consolidation!C288:J11206,8,FALSE),"")</f>
        <v/>
      </c>
    </row>
    <row r="289" spans="3:3" x14ac:dyDescent="0.35">
      <c r="C289" s="16" t="str">
        <f>IFERROR(VLOOKUP(D289,Consolidation!C289:J11207,8,FALSE),"")</f>
        <v/>
      </c>
    </row>
    <row r="290" spans="3:3" x14ac:dyDescent="0.35">
      <c r="C290" s="16" t="str">
        <f>IFERROR(VLOOKUP(D290,Consolidation!C290:J11208,8,FALSE),"")</f>
        <v/>
      </c>
    </row>
    <row r="291" spans="3:3" x14ac:dyDescent="0.35">
      <c r="C291" s="16" t="str">
        <f>IFERROR(VLOOKUP(D291,Consolidation!C291:J11209,8,FALSE),"")</f>
        <v/>
      </c>
    </row>
    <row r="292" spans="3:3" x14ac:dyDescent="0.35">
      <c r="C292" s="16" t="str">
        <f>IFERROR(VLOOKUP(D292,Consolidation!C292:J11210,8,FALSE),"")</f>
        <v/>
      </c>
    </row>
    <row r="293" spans="3:3" x14ac:dyDescent="0.35">
      <c r="C293" s="16" t="str">
        <f>IFERROR(VLOOKUP(D293,Consolidation!C293:J11211,8,FALSE),"")</f>
        <v/>
      </c>
    </row>
    <row r="294" spans="3:3" x14ac:dyDescent="0.35">
      <c r="C294" s="16" t="str">
        <f>IFERROR(VLOOKUP(D294,Consolidation!C294:J11212,8,FALSE),"")</f>
        <v/>
      </c>
    </row>
    <row r="295" spans="3:3" x14ac:dyDescent="0.35">
      <c r="C295" s="16" t="str">
        <f>IFERROR(VLOOKUP(D295,Consolidation!C295:J11213,8,FALSE),"")</f>
        <v/>
      </c>
    </row>
    <row r="296" spans="3:3" x14ac:dyDescent="0.35">
      <c r="C296" s="16" t="str">
        <f>IFERROR(VLOOKUP(D296,Consolidation!C296:J11214,8,FALSE),"")</f>
        <v/>
      </c>
    </row>
    <row r="297" spans="3:3" x14ac:dyDescent="0.35">
      <c r="C297" s="16" t="str">
        <f>IFERROR(VLOOKUP(D297,Consolidation!C297:J11215,8,FALSE),"")</f>
        <v/>
      </c>
    </row>
    <row r="298" spans="3:3" x14ac:dyDescent="0.35">
      <c r="C298" s="16" t="str">
        <f>IFERROR(VLOOKUP(D298,Consolidation!C298:J11216,8,FALSE),"")</f>
        <v/>
      </c>
    </row>
    <row r="299" spans="3:3" x14ac:dyDescent="0.35">
      <c r="C299" s="16" t="str">
        <f>IFERROR(VLOOKUP(D299,Consolidation!C299:J11217,8,FALSE),"")</f>
        <v/>
      </c>
    </row>
    <row r="300" spans="3:3" x14ac:dyDescent="0.35">
      <c r="C300" s="16" t="str">
        <f>IFERROR(VLOOKUP(D300,Consolidation!C300:J11218,8,FALSE),"")</f>
        <v/>
      </c>
    </row>
    <row r="301" spans="3:3" x14ac:dyDescent="0.35">
      <c r="C301" s="16" t="str">
        <f>IFERROR(VLOOKUP(D301,Consolidation!C301:J11219,8,FALSE),"")</f>
        <v/>
      </c>
    </row>
    <row r="302" spans="3:3" x14ac:dyDescent="0.35">
      <c r="C302" s="16" t="str">
        <f>IFERROR(VLOOKUP(D302,Consolidation!C302:J11220,8,FALSE),"")</f>
        <v/>
      </c>
    </row>
    <row r="303" spans="3:3" x14ac:dyDescent="0.35">
      <c r="C303" s="16" t="str">
        <f>IFERROR(VLOOKUP(D303,Consolidation!C303:J11221,8,FALSE),"")</f>
        <v/>
      </c>
    </row>
    <row r="304" spans="3:3" x14ac:dyDescent="0.35">
      <c r="C304" s="16" t="str">
        <f>IFERROR(VLOOKUP(D304,Consolidation!C304:J11222,8,FALSE),"")</f>
        <v/>
      </c>
    </row>
    <row r="305" spans="3:3" x14ac:dyDescent="0.35">
      <c r="C305" s="16" t="str">
        <f>IFERROR(VLOOKUP(D305,Consolidation!C305:J11223,8,FALSE),"")</f>
        <v/>
      </c>
    </row>
    <row r="306" spans="3:3" x14ac:dyDescent="0.35">
      <c r="C306" s="16" t="str">
        <f>IFERROR(VLOOKUP(D306,Consolidation!C306:J11224,8,FALSE),"")</f>
        <v/>
      </c>
    </row>
    <row r="307" spans="3:3" x14ac:dyDescent="0.35">
      <c r="C307" s="16" t="str">
        <f>IFERROR(VLOOKUP(D307,Consolidation!C307:J11225,8,FALSE),"")</f>
        <v/>
      </c>
    </row>
    <row r="308" spans="3:3" x14ac:dyDescent="0.35">
      <c r="C308" s="16" t="str">
        <f>IFERROR(VLOOKUP(D308,Consolidation!C308:J11226,8,FALSE),"")</f>
        <v/>
      </c>
    </row>
    <row r="309" spans="3:3" x14ac:dyDescent="0.35">
      <c r="C309" s="16" t="str">
        <f>IFERROR(VLOOKUP(D309,Consolidation!C309:J11227,8,FALSE),"")</f>
        <v/>
      </c>
    </row>
    <row r="310" spans="3:3" x14ac:dyDescent="0.35">
      <c r="C310" s="16" t="str">
        <f>IFERROR(VLOOKUP(D310,Consolidation!C310:J11228,8,FALSE),"")</f>
        <v/>
      </c>
    </row>
    <row r="311" spans="3:3" x14ac:dyDescent="0.35">
      <c r="C311" s="16" t="str">
        <f>IFERROR(VLOOKUP(D311,Consolidation!C311:J11229,8,FALSE),"")</f>
        <v/>
      </c>
    </row>
    <row r="312" spans="3:3" x14ac:dyDescent="0.35">
      <c r="C312" s="16" t="str">
        <f>IFERROR(VLOOKUP(D312,Consolidation!C312:J11230,8,FALSE),"")</f>
        <v/>
      </c>
    </row>
    <row r="313" spans="3:3" x14ac:dyDescent="0.35">
      <c r="C313" s="16" t="str">
        <f>IFERROR(VLOOKUP(D313,Consolidation!C313:J11231,8,FALSE),"")</f>
        <v/>
      </c>
    </row>
    <row r="314" spans="3:3" x14ac:dyDescent="0.35">
      <c r="C314" s="16" t="str">
        <f>IFERROR(VLOOKUP(D314,Consolidation!C314:J11232,8,FALSE),"")</f>
        <v/>
      </c>
    </row>
    <row r="315" spans="3:3" x14ac:dyDescent="0.35">
      <c r="C315" s="16" t="str">
        <f>IFERROR(VLOOKUP(D315,Consolidation!C315:J11233,8,FALSE),"")</f>
        <v/>
      </c>
    </row>
    <row r="316" spans="3:3" x14ac:dyDescent="0.35">
      <c r="C316" s="16" t="str">
        <f>IFERROR(VLOOKUP(D316,Consolidation!C316:J11234,8,FALSE),"")</f>
        <v/>
      </c>
    </row>
    <row r="317" spans="3:3" x14ac:dyDescent="0.35">
      <c r="C317" s="16" t="str">
        <f>IFERROR(VLOOKUP(D317,Consolidation!C317:J11235,8,FALSE),"")</f>
        <v/>
      </c>
    </row>
    <row r="318" spans="3:3" x14ac:dyDescent="0.35">
      <c r="C318" s="16" t="str">
        <f>IFERROR(VLOOKUP(D318,Consolidation!C318:J11236,8,FALSE),"")</f>
        <v/>
      </c>
    </row>
    <row r="319" spans="3:3" x14ac:dyDescent="0.35">
      <c r="C319" s="16" t="str">
        <f>IFERROR(VLOOKUP(D319,Consolidation!C319:J11237,8,FALSE),"")</f>
        <v/>
      </c>
    </row>
    <row r="320" spans="3:3" x14ac:dyDescent="0.35">
      <c r="C320" s="16" t="str">
        <f>IFERROR(VLOOKUP(D320,Consolidation!C320:J11238,8,FALSE),"")</f>
        <v/>
      </c>
    </row>
    <row r="321" spans="3:3" x14ac:dyDescent="0.35">
      <c r="C321" s="16" t="str">
        <f>IFERROR(VLOOKUP(D321,Consolidation!C321:J11239,8,FALSE),"")</f>
        <v/>
      </c>
    </row>
    <row r="322" spans="3:3" x14ac:dyDescent="0.35">
      <c r="C322" s="16" t="str">
        <f>IFERROR(VLOOKUP(D322,Consolidation!C322:J11240,8,FALSE),"")</f>
        <v/>
      </c>
    </row>
    <row r="323" spans="3:3" x14ac:dyDescent="0.35">
      <c r="C323" s="16" t="str">
        <f>IFERROR(VLOOKUP(D323,Consolidation!C323:J11241,8,FALSE),"")</f>
        <v/>
      </c>
    </row>
    <row r="324" spans="3:3" x14ac:dyDescent="0.35">
      <c r="C324" s="16" t="str">
        <f>IFERROR(VLOOKUP(D324,Consolidation!C324:J11242,8,FALSE),"")</f>
        <v/>
      </c>
    </row>
    <row r="325" spans="3:3" x14ac:dyDescent="0.35">
      <c r="C325" s="16" t="str">
        <f>IFERROR(VLOOKUP(D325,Consolidation!C325:J11243,8,FALSE),"")</f>
        <v/>
      </c>
    </row>
    <row r="326" spans="3:3" x14ac:dyDescent="0.35">
      <c r="C326" s="16" t="str">
        <f>IFERROR(VLOOKUP(D326,Consolidation!C326:J11244,8,FALSE),"")</f>
        <v/>
      </c>
    </row>
    <row r="327" spans="3:3" x14ac:dyDescent="0.35">
      <c r="C327" s="16" t="str">
        <f>IFERROR(VLOOKUP(D327,Consolidation!C327:J11245,8,FALSE),"")</f>
        <v/>
      </c>
    </row>
    <row r="328" spans="3:3" x14ac:dyDescent="0.35">
      <c r="C328" s="16" t="str">
        <f>IFERROR(VLOOKUP(D328,Consolidation!C328:J11246,8,FALSE),"")</f>
        <v/>
      </c>
    </row>
    <row r="329" spans="3:3" x14ac:dyDescent="0.35">
      <c r="C329" s="16" t="str">
        <f>IFERROR(VLOOKUP(D329,Consolidation!C329:J11247,8,FALSE),"")</f>
        <v/>
      </c>
    </row>
    <row r="330" spans="3:3" x14ac:dyDescent="0.35">
      <c r="C330" s="16" t="str">
        <f>IFERROR(VLOOKUP(D330,Consolidation!C330:J11248,8,FALSE),"")</f>
        <v/>
      </c>
    </row>
    <row r="331" spans="3:3" x14ac:dyDescent="0.35">
      <c r="C331" s="16" t="str">
        <f>IFERROR(VLOOKUP(D331,Consolidation!C331:J11249,8,FALSE),"")</f>
        <v/>
      </c>
    </row>
    <row r="332" spans="3:3" x14ac:dyDescent="0.35">
      <c r="C332" s="16" t="str">
        <f>IFERROR(VLOOKUP(D332,Consolidation!C332:J11250,8,FALSE),"")</f>
        <v/>
      </c>
    </row>
    <row r="333" spans="3:3" x14ac:dyDescent="0.35">
      <c r="C333" s="16" t="str">
        <f>IFERROR(VLOOKUP(D333,Consolidation!C333:J11251,8,FALSE),"")</f>
        <v/>
      </c>
    </row>
    <row r="334" spans="3:3" x14ac:dyDescent="0.35">
      <c r="C334" s="16" t="str">
        <f>IFERROR(VLOOKUP(D334,Consolidation!C334:J11252,8,FALSE),"")</f>
        <v/>
      </c>
    </row>
    <row r="335" spans="3:3" x14ac:dyDescent="0.35">
      <c r="C335" s="16" t="str">
        <f>IFERROR(VLOOKUP(D335,Consolidation!C335:J11253,8,FALSE),"")</f>
        <v/>
      </c>
    </row>
    <row r="336" spans="3:3" x14ac:dyDescent="0.35">
      <c r="C336" s="16" t="str">
        <f>IFERROR(VLOOKUP(D336,Consolidation!C336:J11254,8,FALSE),"")</f>
        <v/>
      </c>
    </row>
    <row r="337" spans="3:3" x14ac:dyDescent="0.35">
      <c r="C337" s="16" t="str">
        <f>IFERROR(VLOOKUP(D337,Consolidation!C337:J11255,8,FALSE),"")</f>
        <v/>
      </c>
    </row>
    <row r="338" spans="3:3" x14ac:dyDescent="0.35">
      <c r="C338" s="16" t="str">
        <f>IFERROR(VLOOKUP(D338,Consolidation!C338:J11256,8,FALSE),"")</f>
        <v/>
      </c>
    </row>
    <row r="339" spans="3:3" x14ac:dyDescent="0.35">
      <c r="C339" s="16" t="str">
        <f>IFERROR(VLOOKUP(D339,Consolidation!C339:J11257,8,FALSE),"")</f>
        <v/>
      </c>
    </row>
    <row r="340" spans="3:3" x14ac:dyDescent="0.35">
      <c r="C340" s="16" t="str">
        <f>IFERROR(VLOOKUP(D340,Consolidation!C340:J11258,8,FALSE),"")</f>
        <v/>
      </c>
    </row>
    <row r="341" spans="3:3" x14ac:dyDescent="0.35">
      <c r="C341" s="16" t="str">
        <f>IFERROR(VLOOKUP(D341,Consolidation!C341:J11259,8,FALSE),"")</f>
        <v/>
      </c>
    </row>
    <row r="342" spans="3:3" x14ac:dyDescent="0.35">
      <c r="C342" s="16" t="str">
        <f>IFERROR(VLOOKUP(D342,Consolidation!C342:J11260,8,FALSE),"")</f>
        <v/>
      </c>
    </row>
    <row r="343" spans="3:3" x14ac:dyDescent="0.35">
      <c r="C343" s="16" t="str">
        <f>IFERROR(VLOOKUP(D343,Consolidation!C343:J11261,8,FALSE),"")</f>
        <v/>
      </c>
    </row>
    <row r="344" spans="3:3" x14ac:dyDescent="0.35">
      <c r="C344" s="16" t="str">
        <f>IFERROR(VLOOKUP(D344,Consolidation!C344:J11262,8,FALSE),"")</f>
        <v/>
      </c>
    </row>
    <row r="345" spans="3:3" x14ac:dyDescent="0.35">
      <c r="C345" s="16" t="str">
        <f>IFERROR(VLOOKUP(D345,Consolidation!C345:J11263,8,FALSE),"")</f>
        <v/>
      </c>
    </row>
    <row r="346" spans="3:3" x14ac:dyDescent="0.35">
      <c r="C346" s="16" t="str">
        <f>IFERROR(VLOOKUP(D346,Consolidation!C346:J11264,8,FALSE),"")</f>
        <v/>
      </c>
    </row>
    <row r="347" spans="3:3" x14ac:dyDescent="0.35">
      <c r="C347" s="16" t="str">
        <f>IFERROR(VLOOKUP(D347,Consolidation!C347:J11265,8,FALSE),"")</f>
        <v/>
      </c>
    </row>
    <row r="348" spans="3:3" x14ac:dyDescent="0.35">
      <c r="C348" s="16" t="str">
        <f>IFERROR(VLOOKUP(D348,Consolidation!C348:J11266,8,FALSE),"")</f>
        <v/>
      </c>
    </row>
    <row r="349" spans="3:3" x14ac:dyDescent="0.35">
      <c r="C349" s="16" t="str">
        <f>IFERROR(VLOOKUP(D349,Consolidation!C349:J11267,8,FALSE),"")</f>
        <v/>
      </c>
    </row>
    <row r="350" spans="3:3" x14ac:dyDescent="0.35">
      <c r="C350" s="16" t="str">
        <f>IFERROR(VLOOKUP(D350,Consolidation!C350:J11268,8,FALSE),"")</f>
        <v/>
      </c>
    </row>
    <row r="351" spans="3:3" x14ac:dyDescent="0.35">
      <c r="C351" s="16" t="str">
        <f>IFERROR(VLOOKUP(D351,Consolidation!C351:J11269,8,FALSE),"")</f>
        <v/>
      </c>
    </row>
    <row r="352" spans="3:3" x14ac:dyDescent="0.35">
      <c r="C352" s="16" t="str">
        <f>IFERROR(VLOOKUP(D352,Consolidation!C352:J11270,8,FALSE),"")</f>
        <v/>
      </c>
    </row>
    <row r="353" spans="3:3" x14ac:dyDescent="0.35">
      <c r="C353" s="16" t="str">
        <f>IFERROR(VLOOKUP(D353,Consolidation!C353:J11271,8,FALSE),"")</f>
        <v/>
      </c>
    </row>
    <row r="354" spans="3:3" x14ac:dyDescent="0.35">
      <c r="C354" s="16" t="str">
        <f>IFERROR(VLOOKUP(D354,Consolidation!C354:J11272,8,FALSE),"")</f>
        <v/>
      </c>
    </row>
    <row r="355" spans="3:3" x14ac:dyDescent="0.35">
      <c r="C355" s="16" t="str">
        <f>IFERROR(VLOOKUP(D355,Consolidation!C355:J11273,8,FALSE),"")</f>
        <v/>
      </c>
    </row>
    <row r="356" spans="3:3" x14ac:dyDescent="0.35">
      <c r="C356" s="16" t="str">
        <f>IFERROR(VLOOKUP(D356,Consolidation!C356:J11274,8,FALSE),"")</f>
        <v/>
      </c>
    </row>
    <row r="357" spans="3:3" x14ac:dyDescent="0.35">
      <c r="C357" s="16" t="str">
        <f>IFERROR(VLOOKUP(D357,Consolidation!C357:J11275,8,FALSE),"")</f>
        <v/>
      </c>
    </row>
    <row r="358" spans="3:3" x14ac:dyDescent="0.35">
      <c r="C358" s="16" t="str">
        <f>IFERROR(VLOOKUP(D358,Consolidation!C358:J11276,8,FALSE),"")</f>
        <v/>
      </c>
    </row>
    <row r="359" spans="3:3" x14ac:dyDescent="0.35">
      <c r="C359" s="16" t="str">
        <f>IFERROR(VLOOKUP(D359,Consolidation!C359:J11277,8,FALSE),"")</f>
        <v/>
      </c>
    </row>
    <row r="360" spans="3:3" x14ac:dyDescent="0.35">
      <c r="C360" s="16" t="str">
        <f>IFERROR(VLOOKUP(D360,Consolidation!C360:J11278,8,FALSE),"")</f>
        <v/>
      </c>
    </row>
    <row r="361" spans="3:3" x14ac:dyDescent="0.35">
      <c r="C361" s="16" t="str">
        <f>IFERROR(VLOOKUP(D361,Consolidation!C361:J11279,8,FALSE),"")</f>
        <v/>
      </c>
    </row>
    <row r="362" spans="3:3" x14ac:dyDescent="0.35">
      <c r="C362" s="16" t="str">
        <f>IFERROR(VLOOKUP(D362,Consolidation!C362:J11280,8,FALSE),"")</f>
        <v/>
      </c>
    </row>
    <row r="363" spans="3:3" x14ac:dyDescent="0.35">
      <c r="C363" s="16" t="str">
        <f>IFERROR(VLOOKUP(D363,Consolidation!C363:J11281,8,FALSE),"")</f>
        <v/>
      </c>
    </row>
    <row r="364" spans="3:3" x14ac:dyDescent="0.35">
      <c r="C364" s="16" t="str">
        <f>IFERROR(VLOOKUP(D364,Consolidation!C364:J11282,8,FALSE),"")</f>
        <v/>
      </c>
    </row>
    <row r="365" spans="3:3" x14ac:dyDescent="0.35">
      <c r="C365" s="16" t="str">
        <f>IFERROR(VLOOKUP(D365,Consolidation!C365:J11283,8,FALSE),"")</f>
        <v/>
      </c>
    </row>
    <row r="366" spans="3:3" x14ac:dyDescent="0.35">
      <c r="C366" s="16" t="str">
        <f>IFERROR(VLOOKUP(D366,Consolidation!C366:J11284,8,FALSE),"")</f>
        <v/>
      </c>
    </row>
    <row r="367" spans="3:3" x14ac:dyDescent="0.35">
      <c r="C367" s="16" t="str">
        <f>IFERROR(VLOOKUP(D367,Consolidation!C367:J11285,8,FALSE),"")</f>
        <v/>
      </c>
    </row>
    <row r="368" spans="3:3" x14ac:dyDescent="0.35">
      <c r="C368" s="16" t="str">
        <f>IFERROR(VLOOKUP(D368,Consolidation!C368:J11286,8,FALSE),"")</f>
        <v/>
      </c>
    </row>
    <row r="369" spans="3:3" x14ac:dyDescent="0.35">
      <c r="C369" s="16" t="str">
        <f>IFERROR(VLOOKUP(D369,Consolidation!C369:J11287,8,FALSE),"")</f>
        <v/>
      </c>
    </row>
    <row r="370" spans="3:3" x14ac:dyDescent="0.35">
      <c r="C370" s="16" t="str">
        <f>IFERROR(VLOOKUP(D370,Consolidation!C370:J11288,8,FALSE),"")</f>
        <v/>
      </c>
    </row>
    <row r="371" spans="3:3" x14ac:dyDescent="0.35">
      <c r="C371" s="16" t="str">
        <f>IFERROR(VLOOKUP(D371,Consolidation!C371:J11289,8,FALSE),"")</f>
        <v/>
      </c>
    </row>
    <row r="372" spans="3:3" x14ac:dyDescent="0.35">
      <c r="C372" s="16" t="str">
        <f>IFERROR(VLOOKUP(D372,Consolidation!C372:J11290,8,FALSE),"")</f>
        <v/>
      </c>
    </row>
    <row r="373" spans="3:3" x14ac:dyDescent="0.35">
      <c r="C373" s="16" t="str">
        <f>IFERROR(VLOOKUP(D373,Consolidation!C373:J11291,8,FALSE),"")</f>
        <v/>
      </c>
    </row>
    <row r="374" spans="3:3" x14ac:dyDescent="0.35">
      <c r="C374" s="16" t="str">
        <f>IFERROR(VLOOKUP(D374,Consolidation!C374:J11292,8,FALSE),"")</f>
        <v/>
      </c>
    </row>
    <row r="375" spans="3:3" x14ac:dyDescent="0.35">
      <c r="C375" s="16" t="str">
        <f>IFERROR(VLOOKUP(D375,Consolidation!C375:J11293,8,FALSE),"")</f>
        <v/>
      </c>
    </row>
    <row r="376" spans="3:3" x14ac:dyDescent="0.35">
      <c r="C376" s="16" t="str">
        <f>IFERROR(VLOOKUP(D376,Consolidation!C376:J11294,8,FALSE),"")</f>
        <v/>
      </c>
    </row>
    <row r="377" spans="3:3" x14ac:dyDescent="0.35">
      <c r="C377" s="16" t="str">
        <f>IFERROR(VLOOKUP(D377,Consolidation!C377:J11295,8,FALSE),"")</f>
        <v/>
      </c>
    </row>
    <row r="378" spans="3:3" x14ac:dyDescent="0.35">
      <c r="C378" s="16" t="str">
        <f>IFERROR(VLOOKUP(D378,Consolidation!C378:J11296,8,FALSE),"")</f>
        <v/>
      </c>
    </row>
    <row r="379" spans="3:3" x14ac:dyDescent="0.35">
      <c r="C379" s="16" t="str">
        <f>IFERROR(VLOOKUP(D379,Consolidation!C379:J11297,8,FALSE),"")</f>
        <v/>
      </c>
    </row>
    <row r="380" spans="3:3" x14ac:dyDescent="0.35">
      <c r="C380" s="16" t="str">
        <f>IFERROR(VLOOKUP(D380,Consolidation!C380:J11298,8,FALSE),"")</f>
        <v/>
      </c>
    </row>
    <row r="381" spans="3:3" x14ac:dyDescent="0.35">
      <c r="C381" s="16" t="str">
        <f>IFERROR(VLOOKUP(D381,Consolidation!C381:J11299,8,FALSE),"")</f>
        <v/>
      </c>
    </row>
    <row r="382" spans="3:3" x14ac:dyDescent="0.35">
      <c r="C382" s="16" t="str">
        <f>IFERROR(VLOOKUP(D382,Consolidation!C382:J11300,8,FALSE),"")</f>
        <v/>
      </c>
    </row>
    <row r="383" spans="3:3" x14ac:dyDescent="0.35">
      <c r="C383" s="16" t="str">
        <f>IFERROR(VLOOKUP(D383,Consolidation!C383:J11301,8,FALSE),"")</f>
        <v/>
      </c>
    </row>
    <row r="384" spans="3:3" x14ac:dyDescent="0.35">
      <c r="C384" s="16" t="str">
        <f>IFERROR(VLOOKUP(D384,Consolidation!C384:J11302,8,FALSE),"")</f>
        <v/>
      </c>
    </row>
    <row r="385" spans="3:3" x14ac:dyDescent="0.35">
      <c r="C385" s="16" t="str">
        <f>IFERROR(VLOOKUP(D385,Consolidation!C385:J11303,8,FALSE),"")</f>
        <v/>
      </c>
    </row>
    <row r="386" spans="3:3" x14ac:dyDescent="0.35">
      <c r="C386" s="16" t="str">
        <f>IFERROR(VLOOKUP(D386,Consolidation!C386:J11304,8,FALSE),"")</f>
        <v/>
      </c>
    </row>
    <row r="387" spans="3:3" x14ac:dyDescent="0.35">
      <c r="C387" s="16" t="str">
        <f>IFERROR(VLOOKUP(D387,Consolidation!C387:J11305,8,FALSE),"")</f>
        <v/>
      </c>
    </row>
    <row r="388" spans="3:3" x14ac:dyDescent="0.35">
      <c r="C388" s="16" t="str">
        <f>IFERROR(VLOOKUP(D388,Consolidation!C388:J11306,8,FALSE),"")</f>
        <v/>
      </c>
    </row>
    <row r="389" spans="3:3" x14ac:dyDescent="0.35">
      <c r="C389" s="16" t="str">
        <f>IFERROR(VLOOKUP(D389,Consolidation!C389:J11307,8,FALSE),"")</f>
        <v/>
      </c>
    </row>
    <row r="390" spans="3:3" x14ac:dyDescent="0.35">
      <c r="C390" s="16" t="str">
        <f>IFERROR(VLOOKUP(D390,Consolidation!C390:J11308,8,FALSE),"")</f>
        <v/>
      </c>
    </row>
    <row r="391" spans="3:3" x14ac:dyDescent="0.35">
      <c r="C391" s="16" t="str">
        <f>IFERROR(VLOOKUP(D391,Consolidation!C391:J11309,8,FALSE),"")</f>
        <v/>
      </c>
    </row>
    <row r="392" spans="3:3" x14ac:dyDescent="0.35">
      <c r="C392" s="16" t="str">
        <f>IFERROR(VLOOKUP(D392,Consolidation!C392:J11310,8,FALSE),"")</f>
        <v/>
      </c>
    </row>
    <row r="393" spans="3:3" x14ac:dyDescent="0.35">
      <c r="C393" s="16" t="str">
        <f>IFERROR(VLOOKUP(D393,Consolidation!C393:J11311,8,FALSE),"")</f>
        <v/>
      </c>
    </row>
    <row r="394" spans="3:3" x14ac:dyDescent="0.35">
      <c r="C394" s="16" t="str">
        <f>IFERROR(VLOOKUP(D394,Consolidation!C394:J11312,8,FALSE),"")</f>
        <v/>
      </c>
    </row>
    <row r="395" spans="3:3" x14ac:dyDescent="0.35">
      <c r="C395" s="16" t="str">
        <f>IFERROR(VLOOKUP(D395,Consolidation!C395:J11313,8,FALSE),"")</f>
        <v/>
      </c>
    </row>
    <row r="396" spans="3:3" x14ac:dyDescent="0.35">
      <c r="C396" s="16" t="str">
        <f>IFERROR(VLOOKUP(D396,Consolidation!C396:J11314,8,FALSE),"")</f>
        <v/>
      </c>
    </row>
    <row r="397" spans="3:3" x14ac:dyDescent="0.35">
      <c r="C397" s="16" t="str">
        <f>IFERROR(VLOOKUP(D397,Consolidation!C397:J11315,8,FALSE),"")</f>
        <v/>
      </c>
    </row>
    <row r="398" spans="3:3" x14ac:dyDescent="0.35">
      <c r="C398" s="16" t="str">
        <f>IFERROR(VLOOKUP(D398,Consolidation!C398:J11316,8,FALSE),"")</f>
        <v/>
      </c>
    </row>
    <row r="399" spans="3:3" x14ac:dyDescent="0.35">
      <c r="C399" s="16" t="str">
        <f>IFERROR(VLOOKUP(D399,Consolidation!C399:J11317,8,FALSE),"")</f>
        <v/>
      </c>
    </row>
    <row r="400" spans="3:3" x14ac:dyDescent="0.35">
      <c r="C400" s="16" t="str">
        <f>IFERROR(VLOOKUP(D400,Consolidation!C400:J11318,8,FALSE),"")</f>
        <v/>
      </c>
    </row>
    <row r="401" spans="3:3" x14ac:dyDescent="0.35">
      <c r="C401" s="16" t="str">
        <f>IFERROR(VLOOKUP(D401,Consolidation!C401:J11319,8,FALSE),"")</f>
        <v/>
      </c>
    </row>
    <row r="402" spans="3:3" x14ac:dyDescent="0.35">
      <c r="C402" s="16" t="str">
        <f>IFERROR(VLOOKUP(D402,Consolidation!C402:J11320,8,FALSE),"")</f>
        <v/>
      </c>
    </row>
    <row r="403" spans="3:3" x14ac:dyDescent="0.35">
      <c r="C403" s="16" t="str">
        <f>IFERROR(VLOOKUP(D403,Consolidation!C403:J11321,8,FALSE),"")</f>
        <v/>
      </c>
    </row>
    <row r="404" spans="3:3" x14ac:dyDescent="0.35">
      <c r="C404" s="16" t="str">
        <f>IFERROR(VLOOKUP(D404,Consolidation!C404:J11322,8,FALSE),"")</f>
        <v/>
      </c>
    </row>
    <row r="405" spans="3:3" x14ac:dyDescent="0.35">
      <c r="C405" s="16" t="str">
        <f>IFERROR(VLOOKUP(D405,Consolidation!C405:J11323,8,FALSE),"")</f>
        <v/>
      </c>
    </row>
    <row r="406" spans="3:3" x14ac:dyDescent="0.35">
      <c r="C406" s="16" t="str">
        <f>IFERROR(VLOOKUP(D406,Consolidation!C406:J11324,8,FALSE),"")</f>
        <v/>
      </c>
    </row>
    <row r="407" spans="3:3" x14ac:dyDescent="0.35">
      <c r="C407" s="16" t="str">
        <f>IFERROR(VLOOKUP(D407,Consolidation!C407:J11325,8,FALSE),"")</f>
        <v/>
      </c>
    </row>
    <row r="408" spans="3:3" x14ac:dyDescent="0.35">
      <c r="C408" s="16" t="str">
        <f>IFERROR(VLOOKUP(D408,Consolidation!C408:J11326,8,FALSE),"")</f>
        <v/>
      </c>
    </row>
    <row r="409" spans="3:3" x14ac:dyDescent="0.35">
      <c r="C409" s="16" t="str">
        <f>IFERROR(VLOOKUP(D409,Consolidation!C409:J11327,8,FALSE),"")</f>
        <v/>
      </c>
    </row>
    <row r="410" spans="3:3" x14ac:dyDescent="0.35">
      <c r="C410" s="16" t="str">
        <f>IFERROR(VLOOKUP(D410,Consolidation!C410:J11328,8,FALSE),"")</f>
        <v/>
      </c>
    </row>
    <row r="411" spans="3:3" x14ac:dyDescent="0.35">
      <c r="C411" s="16" t="str">
        <f>IFERROR(VLOOKUP(D411,Consolidation!C411:J11329,8,FALSE),"")</f>
        <v/>
      </c>
    </row>
    <row r="412" spans="3:3" x14ac:dyDescent="0.35">
      <c r="C412" s="16" t="str">
        <f>IFERROR(VLOOKUP(D412,Consolidation!C412:J11330,8,FALSE),"")</f>
        <v/>
      </c>
    </row>
    <row r="413" spans="3:3" x14ac:dyDescent="0.35">
      <c r="C413" s="16" t="str">
        <f>IFERROR(VLOOKUP(D413,Consolidation!C413:J11331,8,FALSE),"")</f>
        <v/>
      </c>
    </row>
    <row r="414" spans="3:3" x14ac:dyDescent="0.35">
      <c r="C414" s="16" t="str">
        <f>IFERROR(VLOOKUP(D414,Consolidation!C414:J11332,8,FALSE),"")</f>
        <v/>
      </c>
    </row>
    <row r="415" spans="3:3" x14ac:dyDescent="0.35">
      <c r="C415" s="16" t="str">
        <f>IFERROR(VLOOKUP(D415,Consolidation!C415:J11333,8,FALSE),"")</f>
        <v/>
      </c>
    </row>
    <row r="416" spans="3:3" x14ac:dyDescent="0.35">
      <c r="C416" s="16" t="str">
        <f>IFERROR(VLOOKUP(D416,Consolidation!C416:J11334,8,FALSE),"")</f>
        <v/>
      </c>
    </row>
    <row r="417" spans="3:3" x14ac:dyDescent="0.35">
      <c r="C417" s="16" t="str">
        <f>IFERROR(VLOOKUP(D417,Consolidation!C417:J11335,8,FALSE),"")</f>
        <v/>
      </c>
    </row>
    <row r="418" spans="3:3" x14ac:dyDescent="0.35">
      <c r="C418" s="16" t="str">
        <f>IFERROR(VLOOKUP(D418,Consolidation!C418:J11336,8,FALSE),"")</f>
        <v/>
      </c>
    </row>
    <row r="419" spans="3:3" x14ac:dyDescent="0.35">
      <c r="C419" s="16" t="str">
        <f>IFERROR(VLOOKUP(D419,Consolidation!C419:J11337,8,FALSE),"")</f>
        <v/>
      </c>
    </row>
    <row r="420" spans="3:3" x14ac:dyDescent="0.35">
      <c r="C420" s="16" t="str">
        <f>IFERROR(VLOOKUP(D420,Consolidation!C420:J11338,8,FALSE),"")</f>
        <v/>
      </c>
    </row>
    <row r="421" spans="3:3" x14ac:dyDescent="0.35">
      <c r="C421" s="16" t="str">
        <f>IFERROR(VLOOKUP(D421,Consolidation!C421:J11339,8,FALSE),"")</f>
        <v/>
      </c>
    </row>
    <row r="422" spans="3:3" x14ac:dyDescent="0.35">
      <c r="C422" s="16" t="str">
        <f>IFERROR(VLOOKUP(D422,Consolidation!C422:J11340,8,FALSE),"")</f>
        <v/>
      </c>
    </row>
    <row r="423" spans="3:3" x14ac:dyDescent="0.35">
      <c r="C423" s="16" t="str">
        <f>IFERROR(VLOOKUP(D423,Consolidation!C423:J11341,8,FALSE),"")</f>
        <v/>
      </c>
    </row>
    <row r="424" spans="3:3" x14ac:dyDescent="0.35">
      <c r="C424" s="16" t="str">
        <f>IFERROR(VLOOKUP(D424,Consolidation!C424:J11342,8,FALSE),"")</f>
        <v/>
      </c>
    </row>
    <row r="425" spans="3:3" x14ac:dyDescent="0.35">
      <c r="C425" s="16" t="str">
        <f>IFERROR(VLOOKUP(D425,Consolidation!C425:J11343,8,FALSE),"")</f>
        <v/>
      </c>
    </row>
    <row r="426" spans="3:3" x14ac:dyDescent="0.35">
      <c r="C426" s="16" t="str">
        <f>IFERROR(VLOOKUP(D426,Consolidation!C426:J11344,8,FALSE),"")</f>
        <v/>
      </c>
    </row>
    <row r="427" spans="3:3" x14ac:dyDescent="0.35">
      <c r="C427" s="16" t="str">
        <f>IFERROR(VLOOKUP(D427,Consolidation!C427:J11345,8,FALSE),"")</f>
        <v/>
      </c>
    </row>
    <row r="428" spans="3:3" x14ac:dyDescent="0.35">
      <c r="C428" s="16" t="str">
        <f>IFERROR(VLOOKUP(D428,Consolidation!C428:J11346,8,FALSE),"")</f>
        <v/>
      </c>
    </row>
    <row r="429" spans="3:3" x14ac:dyDescent="0.35">
      <c r="C429" s="16" t="str">
        <f>IFERROR(VLOOKUP(D429,Consolidation!C429:J11347,8,FALSE),"")</f>
        <v/>
      </c>
    </row>
    <row r="430" spans="3:3" x14ac:dyDescent="0.35">
      <c r="C430" s="16" t="str">
        <f>IFERROR(VLOOKUP(D430,Consolidation!C430:J11348,8,FALSE),"")</f>
        <v/>
      </c>
    </row>
    <row r="431" spans="3:3" x14ac:dyDescent="0.35">
      <c r="C431" s="16" t="str">
        <f>IFERROR(VLOOKUP(D431,Consolidation!C431:J11349,8,FALSE),"")</f>
        <v/>
      </c>
    </row>
    <row r="432" spans="3:3" x14ac:dyDescent="0.35">
      <c r="C432" s="16" t="str">
        <f>IFERROR(VLOOKUP(D432,Consolidation!C432:J11350,8,FALSE),"")</f>
        <v/>
      </c>
    </row>
    <row r="433" spans="3:3" x14ac:dyDescent="0.35">
      <c r="C433" s="16" t="str">
        <f>IFERROR(VLOOKUP(D433,Consolidation!C433:J11351,8,FALSE),"")</f>
        <v/>
      </c>
    </row>
    <row r="434" spans="3:3" x14ac:dyDescent="0.35">
      <c r="C434" s="16" t="str">
        <f>IFERROR(VLOOKUP(D434,Consolidation!C434:J11352,8,FALSE),"")</f>
        <v/>
      </c>
    </row>
    <row r="435" spans="3:3" x14ac:dyDescent="0.35">
      <c r="C435" s="16" t="str">
        <f>IFERROR(VLOOKUP(D435,Consolidation!C435:J11353,8,FALSE),"")</f>
        <v/>
      </c>
    </row>
    <row r="436" spans="3:3" x14ac:dyDescent="0.35">
      <c r="C436" s="16" t="str">
        <f>IFERROR(VLOOKUP(D436,Consolidation!C436:J11354,8,FALSE),"")</f>
        <v/>
      </c>
    </row>
    <row r="437" spans="3:3" x14ac:dyDescent="0.35">
      <c r="C437" s="16" t="str">
        <f>IFERROR(VLOOKUP(D437,Consolidation!C437:J11355,8,FALSE),"")</f>
        <v/>
      </c>
    </row>
    <row r="438" spans="3:3" x14ac:dyDescent="0.35">
      <c r="C438" s="16" t="str">
        <f>IFERROR(VLOOKUP(D438,Consolidation!C438:J11356,8,FALSE),"")</f>
        <v/>
      </c>
    </row>
    <row r="439" spans="3:3" x14ac:dyDescent="0.35">
      <c r="C439" s="16" t="str">
        <f>IFERROR(VLOOKUP(D439,Consolidation!C439:J11357,8,FALSE),"")</f>
        <v/>
      </c>
    </row>
    <row r="440" spans="3:3" x14ac:dyDescent="0.35">
      <c r="C440" s="16" t="str">
        <f>IFERROR(VLOOKUP(D440,Consolidation!C440:J11358,8,FALSE),"")</f>
        <v/>
      </c>
    </row>
    <row r="441" spans="3:3" x14ac:dyDescent="0.35">
      <c r="C441" s="16" t="str">
        <f>IFERROR(VLOOKUP(D441,Consolidation!C441:J11359,8,FALSE),"")</f>
        <v/>
      </c>
    </row>
    <row r="442" spans="3:3" x14ac:dyDescent="0.35">
      <c r="C442" s="16" t="str">
        <f>IFERROR(VLOOKUP(D442,Consolidation!C442:J11360,8,FALSE),"")</f>
        <v/>
      </c>
    </row>
    <row r="443" spans="3:3" x14ac:dyDescent="0.35">
      <c r="C443" s="16" t="str">
        <f>IFERROR(VLOOKUP(D443,Consolidation!C443:J11361,8,FALSE),"")</f>
        <v/>
      </c>
    </row>
    <row r="444" spans="3:3" x14ac:dyDescent="0.35">
      <c r="C444" s="16" t="str">
        <f>IFERROR(VLOOKUP(D444,Consolidation!C444:J11362,8,FALSE),"")</f>
        <v/>
      </c>
    </row>
    <row r="445" spans="3:3" x14ac:dyDescent="0.35">
      <c r="C445" s="16" t="str">
        <f>IFERROR(VLOOKUP(D445,Consolidation!C445:J11363,8,FALSE),"")</f>
        <v/>
      </c>
    </row>
    <row r="446" spans="3:3" x14ac:dyDescent="0.35">
      <c r="C446" s="16" t="str">
        <f>IFERROR(VLOOKUP(D446,Consolidation!C446:J11364,8,FALSE),"")</f>
        <v/>
      </c>
    </row>
    <row r="447" spans="3:3" x14ac:dyDescent="0.35">
      <c r="C447" s="16" t="str">
        <f>IFERROR(VLOOKUP(D447,Consolidation!C447:J11365,8,FALSE),"")</f>
        <v/>
      </c>
    </row>
    <row r="448" spans="3:3" x14ac:dyDescent="0.35">
      <c r="C448" s="16" t="str">
        <f>IFERROR(VLOOKUP(D448,Consolidation!C448:J11366,8,FALSE),"")</f>
        <v/>
      </c>
    </row>
    <row r="449" spans="3:3" x14ac:dyDescent="0.35">
      <c r="C449" s="16" t="str">
        <f>IFERROR(VLOOKUP(D449,Consolidation!C449:J11367,8,FALSE),"")</f>
        <v/>
      </c>
    </row>
    <row r="450" spans="3:3" x14ac:dyDescent="0.35">
      <c r="C450" s="16" t="str">
        <f>IFERROR(VLOOKUP(D450,Consolidation!C450:J11368,8,FALSE),"")</f>
        <v/>
      </c>
    </row>
    <row r="451" spans="3:3" x14ac:dyDescent="0.35">
      <c r="C451" s="16" t="str">
        <f>IFERROR(VLOOKUP(D451,Consolidation!C451:J11369,8,FALSE),"")</f>
        <v/>
      </c>
    </row>
    <row r="452" spans="3:3" x14ac:dyDescent="0.35">
      <c r="C452" s="16" t="str">
        <f>IFERROR(VLOOKUP(D452,Consolidation!C452:J11370,8,FALSE),"")</f>
        <v/>
      </c>
    </row>
    <row r="453" spans="3:3" x14ac:dyDescent="0.35">
      <c r="C453" s="16" t="str">
        <f>IFERROR(VLOOKUP(D453,Consolidation!C453:J11371,8,FALSE),"")</f>
        <v/>
      </c>
    </row>
    <row r="454" spans="3:3" x14ac:dyDescent="0.35">
      <c r="C454" s="16" t="str">
        <f>IFERROR(VLOOKUP(D454,Consolidation!C454:J11372,8,FALSE),"")</f>
        <v/>
      </c>
    </row>
    <row r="455" spans="3:3" x14ac:dyDescent="0.35">
      <c r="C455" s="16" t="str">
        <f>IFERROR(VLOOKUP(D455,Consolidation!C455:J11373,8,FALSE),"")</f>
        <v/>
      </c>
    </row>
    <row r="456" spans="3:3" x14ac:dyDescent="0.35">
      <c r="C456" s="16" t="str">
        <f>IFERROR(VLOOKUP(D456,Consolidation!C456:J11374,8,FALSE),"")</f>
        <v/>
      </c>
    </row>
    <row r="457" spans="3:3" x14ac:dyDescent="0.35">
      <c r="C457" s="16" t="str">
        <f>IFERROR(VLOOKUP(D457,Consolidation!C457:J11375,8,FALSE),"")</f>
        <v/>
      </c>
    </row>
    <row r="458" spans="3:3" x14ac:dyDescent="0.35">
      <c r="C458" s="16" t="str">
        <f>IFERROR(VLOOKUP(D458,Consolidation!C458:J11376,8,FALSE),"")</f>
        <v/>
      </c>
    </row>
    <row r="459" spans="3:3" x14ac:dyDescent="0.35">
      <c r="C459" s="16" t="str">
        <f>IFERROR(VLOOKUP(D459,Consolidation!C459:J11377,8,FALSE),"")</f>
        <v/>
      </c>
    </row>
    <row r="460" spans="3:3" x14ac:dyDescent="0.35">
      <c r="C460" s="16" t="str">
        <f>IFERROR(VLOOKUP(D460,Consolidation!C460:J11378,8,FALSE),"")</f>
        <v/>
      </c>
    </row>
    <row r="461" spans="3:3" x14ac:dyDescent="0.35">
      <c r="C461" s="16" t="str">
        <f>IFERROR(VLOOKUP(D461,Consolidation!C461:J11379,8,FALSE),"")</f>
        <v/>
      </c>
    </row>
    <row r="462" spans="3:3" x14ac:dyDescent="0.35">
      <c r="C462" s="16" t="str">
        <f>IFERROR(VLOOKUP(D462,Consolidation!C462:J11380,8,FALSE),"")</f>
        <v/>
      </c>
    </row>
    <row r="463" spans="3:3" x14ac:dyDescent="0.35">
      <c r="C463" s="16" t="str">
        <f>IFERROR(VLOOKUP(D463,Consolidation!C463:J11381,8,FALSE),"")</f>
        <v/>
      </c>
    </row>
    <row r="464" spans="3:3" x14ac:dyDescent="0.35">
      <c r="C464" s="16" t="str">
        <f>IFERROR(VLOOKUP(D464,Consolidation!C464:J11382,8,FALSE),"")</f>
        <v/>
      </c>
    </row>
    <row r="465" spans="3:3" x14ac:dyDescent="0.35">
      <c r="C465" s="16" t="str">
        <f>IFERROR(VLOOKUP(D465,Consolidation!C465:J11383,8,FALSE),"")</f>
        <v/>
      </c>
    </row>
    <row r="466" spans="3:3" x14ac:dyDescent="0.35">
      <c r="C466" s="16" t="str">
        <f>IFERROR(VLOOKUP(D466,Consolidation!C466:J11384,8,FALSE),"")</f>
        <v/>
      </c>
    </row>
    <row r="467" spans="3:3" x14ac:dyDescent="0.35">
      <c r="C467" s="16" t="str">
        <f>IFERROR(VLOOKUP(D467,Consolidation!C467:J11385,8,FALSE),"")</f>
        <v/>
      </c>
    </row>
    <row r="468" spans="3:3" x14ac:dyDescent="0.35">
      <c r="C468" s="16" t="str">
        <f>IFERROR(VLOOKUP(D468,Consolidation!C468:J11386,8,FALSE),"")</f>
        <v/>
      </c>
    </row>
    <row r="469" spans="3:3" x14ac:dyDescent="0.35">
      <c r="C469" s="16" t="str">
        <f>IFERROR(VLOOKUP(D469,Consolidation!C469:J11387,8,FALSE),"")</f>
        <v/>
      </c>
    </row>
    <row r="470" spans="3:3" x14ac:dyDescent="0.35">
      <c r="C470" s="16" t="str">
        <f>IFERROR(VLOOKUP(D470,Consolidation!C470:J11388,8,FALSE),"")</f>
        <v/>
      </c>
    </row>
    <row r="471" spans="3:3" x14ac:dyDescent="0.35">
      <c r="C471" s="16" t="str">
        <f>IFERROR(VLOOKUP(D471,Consolidation!C471:J11389,8,FALSE),"")</f>
        <v/>
      </c>
    </row>
    <row r="472" spans="3:3" x14ac:dyDescent="0.35">
      <c r="C472" s="16" t="str">
        <f>IFERROR(VLOOKUP(D472,Consolidation!C472:J11390,8,FALSE),"")</f>
        <v/>
      </c>
    </row>
    <row r="473" spans="3:3" x14ac:dyDescent="0.35">
      <c r="C473" s="16" t="str">
        <f>IFERROR(VLOOKUP(D473,Consolidation!C473:J11391,8,FALSE),"")</f>
        <v/>
      </c>
    </row>
    <row r="474" spans="3:3" x14ac:dyDescent="0.35">
      <c r="C474" s="16" t="str">
        <f>IFERROR(VLOOKUP(D474,Consolidation!C474:J11392,8,FALSE),"")</f>
        <v/>
      </c>
    </row>
    <row r="475" spans="3:3" x14ac:dyDescent="0.35">
      <c r="C475" s="16" t="str">
        <f>IFERROR(VLOOKUP(D475,Consolidation!C475:J11393,8,FALSE),"")</f>
        <v/>
      </c>
    </row>
    <row r="476" spans="3:3" x14ac:dyDescent="0.35">
      <c r="C476" s="16" t="str">
        <f>IFERROR(VLOOKUP(D476,Consolidation!C476:J11394,8,FALSE),"")</f>
        <v/>
      </c>
    </row>
    <row r="477" spans="3:3" x14ac:dyDescent="0.35">
      <c r="C477" s="16" t="str">
        <f>IFERROR(VLOOKUP(D477,Consolidation!C477:J11395,8,FALSE),"")</f>
        <v/>
      </c>
    </row>
    <row r="478" spans="3:3" x14ac:dyDescent="0.35">
      <c r="C478" s="16" t="str">
        <f>IFERROR(VLOOKUP(D478,Consolidation!C478:J11396,8,FALSE),"")</f>
        <v/>
      </c>
    </row>
    <row r="479" spans="3:3" x14ac:dyDescent="0.35">
      <c r="C479" s="16" t="str">
        <f>IFERROR(VLOOKUP(D479,Consolidation!C479:J11397,8,FALSE),"")</f>
        <v/>
      </c>
    </row>
    <row r="480" spans="3:3" x14ac:dyDescent="0.35">
      <c r="C480" s="16" t="str">
        <f>IFERROR(VLOOKUP(D480,Consolidation!C480:J11398,8,FALSE),"")</f>
        <v/>
      </c>
    </row>
    <row r="481" spans="3:3" x14ac:dyDescent="0.35">
      <c r="C481" s="16" t="str">
        <f>IFERROR(VLOOKUP(D481,Consolidation!C481:J11399,8,FALSE),"")</f>
        <v/>
      </c>
    </row>
    <row r="482" spans="3:3" x14ac:dyDescent="0.35">
      <c r="C482" s="16" t="str">
        <f>IFERROR(VLOOKUP(D482,Consolidation!C482:J11400,8,FALSE),"")</f>
        <v/>
      </c>
    </row>
    <row r="483" spans="3:3" x14ac:dyDescent="0.35">
      <c r="C483" s="16" t="str">
        <f>IFERROR(VLOOKUP(D483,Consolidation!C483:J11401,8,FALSE),"")</f>
        <v/>
      </c>
    </row>
    <row r="484" spans="3:3" x14ac:dyDescent="0.35">
      <c r="C484" s="16" t="str">
        <f>IFERROR(VLOOKUP(D484,Consolidation!C484:J11402,8,FALSE),"")</f>
        <v/>
      </c>
    </row>
    <row r="485" spans="3:3" x14ac:dyDescent="0.35">
      <c r="C485" s="16" t="str">
        <f>IFERROR(VLOOKUP(D485,Consolidation!C485:J11403,8,FALSE),"")</f>
        <v/>
      </c>
    </row>
    <row r="486" spans="3:3" x14ac:dyDescent="0.35">
      <c r="C486" s="16" t="str">
        <f>IFERROR(VLOOKUP(D486,Consolidation!C486:J11404,8,FALSE),"")</f>
        <v/>
      </c>
    </row>
    <row r="487" spans="3:3" x14ac:dyDescent="0.35">
      <c r="C487" s="16" t="str">
        <f>IFERROR(VLOOKUP(D487,Consolidation!C487:J11405,8,FALSE),"")</f>
        <v/>
      </c>
    </row>
    <row r="488" spans="3:3" x14ac:dyDescent="0.35">
      <c r="C488" s="16" t="str">
        <f>IFERROR(VLOOKUP(D488,Consolidation!C488:J11406,8,FALSE),"")</f>
        <v/>
      </c>
    </row>
    <row r="489" spans="3:3" x14ac:dyDescent="0.35">
      <c r="C489" s="16" t="str">
        <f>IFERROR(VLOOKUP(D489,Consolidation!C489:J11407,8,FALSE),"")</f>
        <v/>
      </c>
    </row>
    <row r="490" spans="3:3" x14ac:dyDescent="0.35">
      <c r="C490" s="16" t="str">
        <f>IFERROR(VLOOKUP(D490,Consolidation!C490:J11408,8,FALSE),"")</f>
        <v/>
      </c>
    </row>
    <row r="491" spans="3:3" x14ac:dyDescent="0.35">
      <c r="C491" s="16" t="str">
        <f>IFERROR(VLOOKUP(D491,Consolidation!C491:J11409,8,FALSE),"")</f>
        <v/>
      </c>
    </row>
    <row r="492" spans="3:3" x14ac:dyDescent="0.35">
      <c r="C492" s="16" t="str">
        <f>IFERROR(VLOOKUP(D492,Consolidation!C492:J11410,8,FALSE),"")</f>
        <v/>
      </c>
    </row>
    <row r="493" spans="3:3" x14ac:dyDescent="0.35">
      <c r="C493" s="16" t="str">
        <f>IFERROR(VLOOKUP(D493,Consolidation!C493:J11411,8,FALSE),"")</f>
        <v/>
      </c>
    </row>
    <row r="494" spans="3:3" x14ac:dyDescent="0.35">
      <c r="C494" s="16" t="str">
        <f>IFERROR(VLOOKUP(D494,Consolidation!C494:J11412,8,FALSE),"")</f>
        <v/>
      </c>
    </row>
    <row r="495" spans="3:3" x14ac:dyDescent="0.35">
      <c r="C495" s="16" t="str">
        <f>IFERROR(VLOOKUP(D495,Consolidation!C495:J11413,8,FALSE),"")</f>
        <v/>
      </c>
    </row>
    <row r="496" spans="3:3" x14ac:dyDescent="0.35">
      <c r="C496" s="16" t="str">
        <f>IFERROR(VLOOKUP(D496,Consolidation!C496:J11414,8,FALSE),"")</f>
        <v/>
      </c>
    </row>
    <row r="497" spans="3:3" x14ac:dyDescent="0.35">
      <c r="C497" s="16" t="str">
        <f>IFERROR(VLOOKUP(D497,Consolidation!C497:J11415,8,FALSE),"")</f>
        <v/>
      </c>
    </row>
    <row r="498" spans="3:3" x14ac:dyDescent="0.35">
      <c r="C498" s="16" t="str">
        <f>IFERROR(VLOOKUP(D498,Consolidation!C498:J11416,8,FALSE),"")</f>
        <v/>
      </c>
    </row>
    <row r="499" spans="3:3" x14ac:dyDescent="0.35">
      <c r="C499" s="16" t="str">
        <f>IFERROR(VLOOKUP(D499,Consolidation!C499:J11417,8,FALSE),"")</f>
        <v/>
      </c>
    </row>
    <row r="500" spans="3:3" x14ac:dyDescent="0.35">
      <c r="C500" s="16" t="str">
        <f>IFERROR(VLOOKUP(D500,Consolidation!C500:J11418,8,FALSE),"")</f>
        <v/>
      </c>
    </row>
  </sheetData>
  <phoneticPr fontId="9"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5D38E-0C9E-42D1-BC28-8B6054BB0BC3}">
  <sheetPr codeName="Feuil5"/>
  <dimension ref="A1:I170"/>
  <sheetViews>
    <sheetView showGridLines="0" zoomScale="10" zoomScaleNormal="10" workbookViewId="0">
      <selection activeCell="A20" sqref="A20:XFD20"/>
    </sheetView>
  </sheetViews>
  <sheetFormatPr defaultColWidth="11.453125" defaultRowHeight="14.5" x14ac:dyDescent="0.35"/>
  <cols>
    <col min="2" max="2" width="26.54296875" customWidth="1"/>
  </cols>
  <sheetData>
    <row r="1" spans="1:9" ht="29" x14ac:dyDescent="0.35">
      <c r="A1" s="13" t="s">
        <v>2604</v>
      </c>
      <c r="B1" s="13" t="s">
        <v>2605</v>
      </c>
      <c r="C1" s="13" t="s">
        <v>2606</v>
      </c>
      <c r="D1" s="13" t="s">
        <v>2607</v>
      </c>
      <c r="E1" s="13" t="s">
        <v>2608</v>
      </c>
      <c r="F1" s="13" t="s">
        <v>2609</v>
      </c>
      <c r="G1" s="13" t="s">
        <v>2610</v>
      </c>
      <c r="H1" s="13" t="s">
        <v>2611</v>
      </c>
      <c r="I1" s="13" t="s">
        <v>2612</v>
      </c>
    </row>
    <row r="2" spans="1:9" ht="78.75" customHeight="1" x14ac:dyDescent="0.35">
      <c r="A2" s="16" t="str">
        <f>IF(B2&lt;&gt;"","BEN"&amp;TEXT(COUNTA($B$2:B2),"000"),"")</f>
        <v>BEN001</v>
      </c>
      <c r="B2" s="43" t="s">
        <v>1346</v>
      </c>
      <c r="C2" s="22" t="str">
        <f>A2</f>
        <v>BEN001</v>
      </c>
      <c r="D2" s="16"/>
      <c r="E2" s="16"/>
      <c r="F2" s="16"/>
      <c r="G2" s="16"/>
      <c r="H2" s="16"/>
      <c r="I2" s="16"/>
    </row>
    <row r="3" spans="1:9" ht="58" x14ac:dyDescent="0.35">
      <c r="A3" s="16" t="str">
        <f>IF(B3&lt;&gt;"","BEN"&amp;TEXT(COUNTA($B$2:B3),"000"),"")</f>
        <v>BEN002</v>
      </c>
      <c r="B3" s="43" t="s">
        <v>1383</v>
      </c>
      <c r="C3" s="22" t="str">
        <f t="shared" ref="C3:C66" si="0">A3</f>
        <v>BEN002</v>
      </c>
      <c r="D3" s="16"/>
      <c r="E3" s="16"/>
      <c r="F3" s="16"/>
      <c r="G3" s="16"/>
      <c r="H3" s="16"/>
      <c r="I3" s="16"/>
    </row>
    <row r="4" spans="1:9" ht="43.5" x14ac:dyDescent="0.35">
      <c r="A4" s="16" t="str">
        <f>IF(B4&lt;&gt;"","BEN"&amp;TEXT(COUNTA($B$2:B4),"000"),"")</f>
        <v>BEN003</v>
      </c>
      <c r="B4" s="43" t="s">
        <v>2613</v>
      </c>
      <c r="C4" s="22" t="str">
        <f t="shared" si="0"/>
        <v>BEN003</v>
      </c>
      <c r="D4" s="16"/>
      <c r="E4" s="16"/>
      <c r="F4" s="16"/>
      <c r="G4" s="16"/>
      <c r="H4" s="16"/>
      <c r="I4" s="16"/>
    </row>
    <row r="5" spans="1:9" ht="58.5" thickBot="1" x14ac:dyDescent="0.4">
      <c r="A5" s="16" t="str">
        <f>IF(B5&lt;&gt;"","BEN"&amp;TEXT(COUNTA($B$2:B5),"000"),"")</f>
        <v>BEN004</v>
      </c>
      <c r="B5" s="43" t="s">
        <v>1014</v>
      </c>
      <c r="C5" s="22" t="str">
        <f t="shared" si="0"/>
        <v>BEN004</v>
      </c>
      <c r="D5" s="16"/>
      <c r="E5" s="16"/>
      <c r="F5" s="16"/>
      <c r="G5" s="16"/>
      <c r="H5" s="16"/>
      <c r="I5" s="16"/>
    </row>
    <row r="6" spans="1:9" ht="29.5" thickBot="1" x14ac:dyDescent="0.4">
      <c r="A6" s="16" t="str">
        <f>IF(B6&lt;&gt;"","BEN"&amp;TEXT(COUNTA($B$2:B6),"000"),"")</f>
        <v>BEN005</v>
      </c>
      <c r="B6" s="43" t="s">
        <v>2614</v>
      </c>
      <c r="C6" s="22" t="str">
        <f t="shared" si="0"/>
        <v>BEN005</v>
      </c>
      <c r="D6" s="16"/>
      <c r="E6" s="16"/>
      <c r="F6" s="16"/>
      <c r="G6" s="16"/>
      <c r="H6" s="16"/>
      <c r="I6" s="16"/>
    </row>
    <row r="7" spans="1:9" ht="151.5" customHeight="1" thickBot="1" x14ac:dyDescent="0.4">
      <c r="A7" s="16" t="str">
        <f>IF(B7&lt;&gt;"","BEN"&amp;TEXT(COUNTA($B$2:B7),"000"),"")</f>
        <v>BEN006</v>
      </c>
      <c r="B7" s="43" t="s">
        <v>2615</v>
      </c>
      <c r="C7" s="22" t="str">
        <f t="shared" si="0"/>
        <v>BEN006</v>
      </c>
      <c r="D7" s="16"/>
      <c r="E7" s="16"/>
      <c r="F7" s="16"/>
      <c r="G7" s="16"/>
      <c r="H7" s="16"/>
      <c r="I7" s="16"/>
    </row>
    <row r="8" spans="1:9" ht="72.5" x14ac:dyDescent="0.35">
      <c r="A8" s="16" t="str">
        <f>IF(B8&lt;&gt;"","BEN"&amp;TEXT(COUNTA($B$2:B8),"000"),"")</f>
        <v>BEN007</v>
      </c>
      <c r="B8" s="43" t="s">
        <v>2616</v>
      </c>
      <c r="C8" s="22" t="str">
        <f t="shared" si="0"/>
        <v>BEN007</v>
      </c>
      <c r="D8" s="16"/>
      <c r="E8" s="16"/>
      <c r="F8" s="16"/>
      <c r="G8" s="16"/>
      <c r="H8" s="16"/>
      <c r="I8" s="16"/>
    </row>
    <row r="9" spans="1:9" ht="44" thickBot="1" x14ac:dyDescent="0.4">
      <c r="A9" s="16" t="str">
        <f>IF(B9&lt;&gt;"","BEN"&amp;TEXT(COUNTA($B$2:B9),"000"),"")</f>
        <v>BEN008</v>
      </c>
      <c r="B9" s="43" t="s">
        <v>1420</v>
      </c>
      <c r="C9" s="22" t="str">
        <f t="shared" si="0"/>
        <v>BEN008</v>
      </c>
      <c r="D9" s="16"/>
      <c r="E9" s="16"/>
      <c r="F9" s="16"/>
      <c r="G9" s="16"/>
      <c r="H9" s="16"/>
      <c r="I9" s="16"/>
    </row>
    <row r="10" spans="1:9" ht="29" x14ac:dyDescent="0.35">
      <c r="A10" s="16" t="str">
        <f>IF(B10&lt;&gt;"","BEN"&amp;TEXT(COUNTA($B$2:B10),"000"),"")</f>
        <v>BEN009</v>
      </c>
      <c r="B10" s="43" t="s">
        <v>2617</v>
      </c>
      <c r="C10" s="22" t="str">
        <f t="shared" si="0"/>
        <v>BEN009</v>
      </c>
      <c r="D10" s="16"/>
      <c r="E10" s="16"/>
      <c r="F10" s="16"/>
      <c r="G10" s="16"/>
      <c r="H10" s="16"/>
      <c r="I10" s="16"/>
    </row>
    <row r="11" spans="1:9" x14ac:dyDescent="0.35">
      <c r="A11" s="16" t="str">
        <f>IF(B11&lt;&gt;"","BEN"&amp;TEXT(COUNTA($B$2:B11),"000"),"")</f>
        <v>BEN010</v>
      </c>
      <c r="B11" s="43" t="s">
        <v>2618</v>
      </c>
      <c r="C11" s="22" t="str">
        <f t="shared" si="0"/>
        <v>BEN010</v>
      </c>
      <c r="D11" s="16"/>
      <c r="E11" s="16"/>
      <c r="F11" s="16"/>
      <c r="G11" s="16"/>
      <c r="H11" s="16"/>
      <c r="I11" s="16"/>
    </row>
    <row r="12" spans="1:9" x14ac:dyDescent="0.35">
      <c r="A12" s="16" t="str">
        <f>IF(B12&lt;&gt;"","BEN"&amp;TEXT(COUNTA($B$2:B12),"000"),"")</f>
        <v>BEN011</v>
      </c>
      <c r="B12" s="43" t="s">
        <v>2619</v>
      </c>
      <c r="C12" s="22" t="str">
        <f t="shared" si="0"/>
        <v>BEN011</v>
      </c>
      <c r="D12" s="16"/>
      <c r="E12" s="16"/>
      <c r="F12" s="16"/>
      <c r="G12" s="16"/>
      <c r="H12" s="16"/>
      <c r="I12" s="16"/>
    </row>
    <row r="13" spans="1:9" ht="29.5" thickBot="1" x14ac:dyDescent="0.4">
      <c r="A13" s="16" t="str">
        <f>IF(B13&lt;&gt;"","BEN"&amp;TEXT(COUNTA($B$2:B13),"000"),"")</f>
        <v>BEN012</v>
      </c>
      <c r="B13" s="43" t="s">
        <v>664</v>
      </c>
      <c r="C13" s="22" t="str">
        <f t="shared" si="0"/>
        <v>BEN012</v>
      </c>
      <c r="D13" s="16"/>
      <c r="E13" s="16"/>
      <c r="F13" s="16"/>
      <c r="G13" s="16"/>
      <c r="H13" s="16"/>
      <c r="I13" s="16"/>
    </row>
    <row r="14" spans="1:9" ht="73" thickBot="1" x14ac:dyDescent="0.4">
      <c r="A14" s="16" t="str">
        <f>IF(B14&lt;&gt;"","BEN"&amp;TEXT(COUNTA($B$2:B14),"000"),"")</f>
        <v>BEN013</v>
      </c>
      <c r="B14" s="43" t="s">
        <v>2620</v>
      </c>
      <c r="C14" s="22" t="str">
        <f t="shared" si="0"/>
        <v>BEN013</v>
      </c>
      <c r="D14" s="16"/>
      <c r="E14" s="16"/>
      <c r="F14" s="16"/>
      <c r="G14" s="16"/>
      <c r="H14" s="16"/>
      <c r="I14" s="16"/>
    </row>
    <row r="15" spans="1:9" ht="66" customHeight="1" x14ac:dyDescent="0.35">
      <c r="A15" s="16" t="str">
        <f>IF(B15&lt;&gt;"","BEN"&amp;TEXT(COUNTA($B$2:B15),"000"),"")</f>
        <v>BEN014</v>
      </c>
      <c r="B15" s="43" t="s">
        <v>2621</v>
      </c>
      <c r="C15" s="22" t="str">
        <f t="shared" si="0"/>
        <v>BEN014</v>
      </c>
      <c r="D15" s="16"/>
      <c r="E15" s="16"/>
      <c r="F15" s="16"/>
      <c r="G15" s="16"/>
      <c r="H15" s="16"/>
      <c r="I15" s="16"/>
    </row>
    <row r="16" spans="1:9" x14ac:dyDescent="0.35">
      <c r="A16" s="16" t="str">
        <f>IF(B16&lt;&gt;"","BEN"&amp;TEXT(COUNTA($B$2:B16),"000"),"")</f>
        <v>BEN015</v>
      </c>
      <c r="B16" s="43" t="s">
        <v>2622</v>
      </c>
      <c r="C16" s="22" t="str">
        <f t="shared" si="0"/>
        <v>BEN015</v>
      </c>
      <c r="D16" s="16"/>
      <c r="E16" s="16"/>
      <c r="F16" s="16"/>
      <c r="G16" s="16"/>
      <c r="H16" s="16"/>
      <c r="I16" s="16"/>
    </row>
    <row r="17" spans="1:9" x14ac:dyDescent="0.35">
      <c r="A17" s="16" t="str">
        <f>IF(B17&lt;&gt;"","BEN"&amp;TEXT(COUNTA($B$2:B17),"000"),"")</f>
        <v>BEN016</v>
      </c>
      <c r="B17" s="43" t="s">
        <v>226</v>
      </c>
      <c r="C17" s="22" t="str">
        <f t="shared" si="0"/>
        <v>BEN016</v>
      </c>
      <c r="D17" s="16"/>
      <c r="E17" s="16"/>
      <c r="F17" s="16"/>
      <c r="G17" s="16"/>
      <c r="H17" s="16"/>
      <c r="I17" s="16"/>
    </row>
    <row r="18" spans="1:9" ht="29.5" thickBot="1" x14ac:dyDescent="0.4">
      <c r="A18" s="16" t="str">
        <f>IF(B18&lt;&gt;"","BEN"&amp;TEXT(COUNTA($B$2:B18),"000"),"")</f>
        <v>BEN017</v>
      </c>
      <c r="B18" s="43" t="s">
        <v>30</v>
      </c>
      <c r="C18" s="22" t="str">
        <f t="shared" si="0"/>
        <v>BEN017</v>
      </c>
      <c r="D18" s="16"/>
      <c r="E18" s="16"/>
      <c r="F18" s="16"/>
      <c r="G18" s="16"/>
      <c r="H18" s="16"/>
      <c r="I18" s="16"/>
    </row>
    <row r="19" spans="1:9" ht="44" thickBot="1" x14ac:dyDescent="0.4">
      <c r="A19" s="16" t="str">
        <f>IF(B19&lt;&gt;"","BEN"&amp;TEXT(COUNTA($B$2:B19),"000"),"")</f>
        <v>BEN018</v>
      </c>
      <c r="B19" s="43" t="s">
        <v>158</v>
      </c>
      <c r="C19" s="22" t="str">
        <f t="shared" si="0"/>
        <v>BEN018</v>
      </c>
      <c r="D19" s="16"/>
      <c r="E19" s="16"/>
      <c r="F19" s="16"/>
      <c r="G19" s="16"/>
      <c r="H19" s="16"/>
      <c r="I19" s="16"/>
    </row>
    <row r="20" spans="1:9" ht="87.5" thickBot="1" x14ac:dyDescent="0.4">
      <c r="A20" s="44" t="str">
        <f>IF(B20&lt;&gt;"","BEN"&amp;TEXT(COUNTA($B$2:B20),"000"),"")</f>
        <v>BEN019</v>
      </c>
      <c r="B20" s="43" t="s">
        <v>2623</v>
      </c>
      <c r="C20" s="22" t="str">
        <f t="shared" si="0"/>
        <v>BEN019</v>
      </c>
      <c r="D20" s="16"/>
      <c r="E20" s="16"/>
      <c r="F20" s="16"/>
      <c r="G20" s="16"/>
      <c r="H20" s="16"/>
      <c r="I20" s="16"/>
    </row>
    <row r="21" spans="1:9" ht="15" thickBot="1" x14ac:dyDescent="0.4">
      <c r="A21" s="16" t="str">
        <f>IF(B21&lt;&gt;"","BEN"&amp;TEXT(COUNTA($B$2:B21),"000"),"")</f>
        <v>BEN020</v>
      </c>
      <c r="B21" s="43" t="s">
        <v>2624</v>
      </c>
      <c r="C21" s="22" t="str">
        <f t="shared" si="0"/>
        <v>BEN020</v>
      </c>
      <c r="D21" s="16"/>
      <c r="E21" s="16"/>
      <c r="F21" s="16"/>
      <c r="G21" s="16"/>
      <c r="H21" s="16"/>
      <c r="I21" s="16"/>
    </row>
    <row r="22" spans="1:9" ht="117.65" customHeight="1" thickBot="1" x14ac:dyDescent="0.4">
      <c r="A22" s="16" t="str">
        <f>IF(B22&lt;&gt;"","BEN"&amp;TEXT(COUNTA($B$2:B22),"000"),"")</f>
        <v>BEN021</v>
      </c>
      <c r="B22" s="43" t="s">
        <v>2625</v>
      </c>
      <c r="C22" s="22" t="str">
        <f t="shared" si="0"/>
        <v>BEN021</v>
      </c>
      <c r="D22" s="16"/>
      <c r="E22" s="16"/>
      <c r="F22" s="16"/>
      <c r="G22" s="16"/>
      <c r="H22" s="16"/>
      <c r="I22" s="16"/>
    </row>
    <row r="23" spans="1:9" x14ac:dyDescent="0.35">
      <c r="A23" s="16" t="str">
        <f>IF(B23&lt;&gt;"","BEN"&amp;TEXT(COUNTA($B$2:B23),"000"),"")</f>
        <v>BEN022</v>
      </c>
      <c r="B23" s="43" t="s">
        <v>2626</v>
      </c>
      <c r="C23" s="22" t="str">
        <f t="shared" si="0"/>
        <v>BEN022</v>
      </c>
      <c r="D23" s="16"/>
      <c r="E23" s="16"/>
      <c r="F23" s="16"/>
      <c r="G23" s="16"/>
      <c r="H23" s="16"/>
      <c r="I23" s="16"/>
    </row>
    <row r="24" spans="1:9" ht="44" thickBot="1" x14ac:dyDescent="0.4">
      <c r="A24" s="16" t="str">
        <f>IF(B24&lt;&gt;"","BEN"&amp;TEXT(COUNTA($B$2:B24),"000"),"")</f>
        <v>BEN023</v>
      </c>
      <c r="B24" s="43" t="s">
        <v>1102</v>
      </c>
      <c r="C24" s="22" t="str">
        <f t="shared" si="0"/>
        <v>BEN023</v>
      </c>
      <c r="D24" s="16"/>
      <c r="E24" s="16"/>
      <c r="F24" s="16"/>
      <c r="G24" s="16"/>
      <c r="H24" s="16"/>
      <c r="I24" s="16"/>
    </row>
    <row r="25" spans="1:9" ht="44" thickBot="1" x14ac:dyDescent="0.4">
      <c r="A25" s="16" t="str">
        <f>IF(B25&lt;&gt;"","BEN"&amp;TEXT(COUNTA($B$2:B25),"000"),"")</f>
        <v>BEN024</v>
      </c>
      <c r="B25" s="43" t="s">
        <v>2627</v>
      </c>
      <c r="C25" s="22" t="str">
        <f t="shared" si="0"/>
        <v>BEN024</v>
      </c>
      <c r="D25" s="16"/>
      <c r="E25" s="16"/>
      <c r="F25" s="16"/>
      <c r="G25" s="16"/>
      <c r="H25" s="16"/>
      <c r="I25" s="16"/>
    </row>
    <row r="26" spans="1:9" ht="44" thickBot="1" x14ac:dyDescent="0.4">
      <c r="A26" s="16" t="str">
        <f>IF(B26&lt;&gt;"","BEN"&amp;TEXT(COUNTA($B$2:B26),"000"),"")</f>
        <v>BEN025</v>
      </c>
      <c r="B26" s="43" t="s">
        <v>2628</v>
      </c>
      <c r="C26" s="22" t="str">
        <f t="shared" si="0"/>
        <v>BEN025</v>
      </c>
      <c r="D26" s="16"/>
      <c r="E26" s="16"/>
      <c r="F26" s="16"/>
      <c r="G26" s="16"/>
      <c r="H26" s="16"/>
      <c r="I26" s="16"/>
    </row>
    <row r="27" spans="1:9" x14ac:dyDescent="0.35">
      <c r="A27" s="16" t="str">
        <f>IF(B27&lt;&gt;"","BEN"&amp;TEXT(COUNTA($B$2:B27),"000"),"")</f>
        <v>BEN026</v>
      </c>
      <c r="B27" s="43" t="s">
        <v>2629</v>
      </c>
      <c r="C27" s="22" t="str">
        <f t="shared" si="0"/>
        <v>BEN026</v>
      </c>
      <c r="D27" s="16"/>
      <c r="E27" s="16"/>
      <c r="F27" s="16"/>
      <c r="G27" s="16"/>
      <c r="H27" s="16"/>
      <c r="I27" s="16"/>
    </row>
    <row r="28" spans="1:9" x14ac:dyDescent="0.35">
      <c r="A28" s="16" t="str">
        <f>IF(B28&lt;&gt;"","BEN"&amp;TEXT(COUNTA($B$2:B28),"000"),"")</f>
        <v>BEN027</v>
      </c>
      <c r="B28" s="43" t="s">
        <v>2630</v>
      </c>
      <c r="C28" s="22" t="str">
        <f t="shared" si="0"/>
        <v>BEN027</v>
      </c>
      <c r="D28" s="16"/>
      <c r="E28" s="16"/>
      <c r="F28" s="16"/>
      <c r="G28" s="16"/>
      <c r="H28" s="16"/>
      <c r="I28" s="16"/>
    </row>
    <row r="29" spans="1:9" ht="44" thickBot="1" x14ac:dyDescent="0.4">
      <c r="A29" s="16" t="str">
        <f>IF(B29&lt;&gt;"","BEN"&amp;TEXT(COUNTA($B$2:B29),"000"),"")</f>
        <v>BEN028</v>
      </c>
      <c r="B29" s="43" t="s">
        <v>2631</v>
      </c>
      <c r="C29" s="22" t="str">
        <f t="shared" si="0"/>
        <v>BEN028</v>
      </c>
      <c r="D29" s="16"/>
      <c r="E29" s="16"/>
      <c r="F29" s="16"/>
      <c r="G29" s="16"/>
      <c r="H29" s="16"/>
      <c r="I29" s="16"/>
    </row>
    <row r="30" spans="1:9" ht="29.5" thickBot="1" x14ac:dyDescent="0.4">
      <c r="A30" s="16" t="str">
        <f>IF(B30&lt;&gt;"","BEN"&amp;TEXT(COUNTA($B$2:B30),"000"),"")</f>
        <v>BEN029</v>
      </c>
      <c r="B30" s="43" t="s">
        <v>2632</v>
      </c>
      <c r="C30" s="22" t="str">
        <f t="shared" si="0"/>
        <v>BEN029</v>
      </c>
      <c r="D30" s="16"/>
      <c r="E30" s="16"/>
      <c r="F30" s="16"/>
      <c r="G30" s="16"/>
      <c r="H30" s="16"/>
      <c r="I30" s="16"/>
    </row>
    <row r="31" spans="1:9" ht="72.5" x14ac:dyDescent="0.35">
      <c r="A31" s="16" t="str">
        <f>IF(B31&lt;&gt;"","BEN"&amp;TEXT(COUNTA($B$2:B31),"000"),"")</f>
        <v>BEN030</v>
      </c>
      <c r="B31" s="43" t="s">
        <v>2633</v>
      </c>
      <c r="C31" s="22" t="str">
        <f t="shared" si="0"/>
        <v>BEN030</v>
      </c>
      <c r="D31" s="16"/>
      <c r="E31" s="16"/>
      <c r="F31" s="16"/>
      <c r="G31" s="16"/>
      <c r="H31" s="16"/>
      <c r="I31" s="16"/>
    </row>
    <row r="32" spans="1:9" x14ac:dyDescent="0.35">
      <c r="A32" s="16" t="str">
        <f>IF(B32&lt;&gt;"","BEN"&amp;TEXT(COUNTA($B$2:B32),"000"),"")</f>
        <v>BEN031</v>
      </c>
      <c r="B32" s="43" t="s">
        <v>2634</v>
      </c>
      <c r="C32" s="22" t="str">
        <f t="shared" si="0"/>
        <v>BEN031</v>
      </c>
      <c r="D32" s="16"/>
      <c r="E32" s="16"/>
      <c r="F32" s="16"/>
      <c r="G32" s="16"/>
      <c r="H32" s="16"/>
      <c r="I32" s="16"/>
    </row>
    <row r="33" spans="1:9" x14ac:dyDescent="0.35">
      <c r="A33" s="16" t="str">
        <f>IF(B33&lt;&gt;"","BEN"&amp;TEXT(COUNTA($B$2:B33),"000"),"")</f>
        <v>BEN032</v>
      </c>
      <c r="B33" s="43" t="s">
        <v>2635</v>
      </c>
      <c r="C33" s="22" t="str">
        <f t="shared" si="0"/>
        <v>BEN032</v>
      </c>
      <c r="D33" s="16"/>
      <c r="E33" s="16"/>
      <c r="F33" s="16"/>
      <c r="G33" s="16"/>
      <c r="H33" s="16"/>
      <c r="I33" s="16"/>
    </row>
    <row r="34" spans="1:9" ht="87" x14ac:dyDescent="0.35">
      <c r="A34" s="16" t="str">
        <f>IF(B34&lt;&gt;"","BEN"&amp;TEXT(COUNTA($B$2:B34),"000"),"")</f>
        <v>BEN033</v>
      </c>
      <c r="B34" s="43" t="s">
        <v>2636</v>
      </c>
      <c r="C34" s="22" t="str">
        <f t="shared" si="0"/>
        <v>BEN033</v>
      </c>
      <c r="D34" s="16"/>
      <c r="E34" s="16"/>
      <c r="F34" s="16"/>
      <c r="G34" s="16"/>
      <c r="H34" s="16"/>
      <c r="I34" s="16"/>
    </row>
    <row r="35" spans="1:9" ht="58.5" thickBot="1" x14ac:dyDescent="0.4">
      <c r="A35" s="16" t="str">
        <f>IF(B35&lt;&gt;"","BEN"&amp;TEXT(COUNTA($B$2:B35),"000"),"")</f>
        <v>BEN034</v>
      </c>
      <c r="B35" s="43" t="s">
        <v>2637</v>
      </c>
      <c r="C35" s="22" t="str">
        <f t="shared" si="0"/>
        <v>BEN034</v>
      </c>
      <c r="D35" s="16"/>
      <c r="E35" s="16"/>
      <c r="F35" s="16"/>
      <c r="G35" s="16"/>
      <c r="H35" s="16"/>
      <c r="I35" s="16"/>
    </row>
    <row r="36" spans="1:9" ht="44" thickBot="1" x14ac:dyDescent="0.4">
      <c r="A36" s="16" t="str">
        <f>IF(B36&lt;&gt;"","BEN"&amp;TEXT(COUNTA($B$2:B36),"000"),"")</f>
        <v>BEN035</v>
      </c>
      <c r="B36" s="43" t="s">
        <v>2638</v>
      </c>
      <c r="C36" s="22" t="str">
        <f t="shared" si="0"/>
        <v>BEN035</v>
      </c>
      <c r="D36" s="16"/>
      <c r="E36" s="16"/>
      <c r="F36" s="16"/>
      <c r="G36" s="16"/>
      <c r="H36" s="16"/>
      <c r="I36" s="16"/>
    </row>
    <row r="37" spans="1:9" ht="43.5" x14ac:dyDescent="0.35">
      <c r="A37" s="16" t="str">
        <f>IF(B37&lt;&gt;"","BEN"&amp;TEXT(COUNTA($B$2:B37),"000"),"")</f>
        <v>BEN036</v>
      </c>
      <c r="B37" s="43" t="s">
        <v>598</v>
      </c>
      <c r="C37" s="22" t="str">
        <f t="shared" si="0"/>
        <v>BEN036</v>
      </c>
      <c r="D37" s="16"/>
      <c r="E37" s="16"/>
      <c r="F37" s="16"/>
      <c r="G37" s="16"/>
      <c r="H37" s="16"/>
      <c r="I37" s="16"/>
    </row>
    <row r="38" spans="1:9" ht="58.5" thickBot="1" x14ac:dyDescent="0.4">
      <c r="A38" s="16" t="str">
        <f>IF(B38&lt;&gt;"","BEN"&amp;TEXT(COUNTA($B$2:B38),"000"),"")</f>
        <v>BEN037</v>
      </c>
      <c r="B38" s="43" t="s">
        <v>2639</v>
      </c>
      <c r="C38" s="22" t="str">
        <f t="shared" si="0"/>
        <v>BEN037</v>
      </c>
      <c r="D38" s="16"/>
      <c r="E38" s="16"/>
      <c r="F38" s="16"/>
      <c r="G38" s="16"/>
      <c r="H38" s="16"/>
      <c r="I38" s="16"/>
    </row>
    <row r="39" spans="1:9" ht="29" x14ac:dyDescent="0.35">
      <c r="A39" s="16" t="str">
        <f>IF(B39&lt;&gt;"","BEN"&amp;TEXT(COUNTA($B$2:B39),"000"),"")</f>
        <v>BEN038</v>
      </c>
      <c r="B39" s="43" t="s">
        <v>2640</v>
      </c>
      <c r="C39" s="22" t="str">
        <f t="shared" si="0"/>
        <v>BEN038</v>
      </c>
      <c r="D39" s="16"/>
      <c r="E39" s="16"/>
      <c r="F39" s="16"/>
      <c r="G39" s="16"/>
      <c r="H39" s="16"/>
      <c r="I39" s="16"/>
    </row>
    <row r="40" spans="1:9" ht="44" thickBot="1" x14ac:dyDescent="0.4">
      <c r="A40" s="16" t="str">
        <f>IF(B40&lt;&gt;"","BEN"&amp;TEXT(COUNTA($B$2:B40),"000"),"")</f>
        <v>BEN039</v>
      </c>
      <c r="B40" s="43" t="s">
        <v>2641</v>
      </c>
      <c r="C40" s="22" t="str">
        <f t="shared" si="0"/>
        <v>BEN039</v>
      </c>
      <c r="D40" s="16"/>
      <c r="E40" s="16"/>
      <c r="F40" s="16"/>
      <c r="G40" s="16"/>
      <c r="H40" s="16"/>
      <c r="I40" s="16"/>
    </row>
    <row r="41" spans="1:9" ht="58" x14ac:dyDescent="0.35">
      <c r="A41" s="16" t="str">
        <f>IF(B41&lt;&gt;"","BEN"&amp;TEXT(COUNTA($B$2:B41),"000"),"")</f>
        <v>BEN040</v>
      </c>
      <c r="B41" s="43" t="s">
        <v>2642</v>
      </c>
      <c r="C41" s="22" t="str">
        <f t="shared" si="0"/>
        <v>BEN040</v>
      </c>
      <c r="D41" s="16"/>
      <c r="E41" s="16"/>
      <c r="F41" s="16"/>
      <c r="G41" s="16"/>
      <c r="H41" s="16"/>
      <c r="I41" s="16"/>
    </row>
    <row r="42" spans="1:9" x14ac:dyDescent="0.35">
      <c r="A42" s="16" t="str">
        <f>IF(B42&lt;&gt;"","BEN"&amp;TEXT(COUNTA($B$2:B42),"000"),"")</f>
        <v>BEN041</v>
      </c>
      <c r="B42" s="43" t="s">
        <v>2643</v>
      </c>
      <c r="C42" s="22" t="str">
        <f t="shared" si="0"/>
        <v>BEN041</v>
      </c>
      <c r="D42" s="16"/>
      <c r="E42" s="16"/>
      <c r="F42" s="16"/>
      <c r="G42" s="16"/>
      <c r="H42" s="16"/>
      <c r="I42" s="16"/>
    </row>
    <row r="43" spans="1:9" ht="44" thickBot="1" x14ac:dyDescent="0.4">
      <c r="A43" s="16" t="str">
        <f>IF(B43&lt;&gt;"","BEN"&amp;TEXT(COUNTA($B$2:B43),"000"),"")</f>
        <v>BEN042</v>
      </c>
      <c r="B43" s="43" t="s">
        <v>2644</v>
      </c>
      <c r="C43" s="22" t="str">
        <f t="shared" si="0"/>
        <v>BEN042</v>
      </c>
      <c r="D43" s="16"/>
      <c r="E43" s="16"/>
      <c r="F43" s="16"/>
      <c r="G43" s="16"/>
      <c r="H43" s="16"/>
      <c r="I43" s="16"/>
    </row>
    <row r="44" spans="1:9" x14ac:dyDescent="0.35">
      <c r="A44" s="16" t="str">
        <f>IF(B44&lt;&gt;"","BEN"&amp;TEXT(COUNTA($B$2:B44),"000"),"")</f>
        <v>BEN043</v>
      </c>
      <c r="B44" s="43" t="s">
        <v>1177</v>
      </c>
      <c r="C44" s="22" t="str">
        <f t="shared" si="0"/>
        <v>BEN043</v>
      </c>
      <c r="D44" s="16"/>
      <c r="E44" s="16"/>
      <c r="F44" s="16"/>
      <c r="G44" s="16"/>
      <c r="H44" s="16"/>
      <c r="I44" s="16"/>
    </row>
    <row r="45" spans="1:9" x14ac:dyDescent="0.35">
      <c r="A45" s="16" t="str">
        <f>IF(B45&lt;&gt;"","BEN"&amp;TEXT(COUNTA($B$2:B45),"000"),"")</f>
        <v>BEN044</v>
      </c>
      <c r="B45" s="43" t="s">
        <v>2645</v>
      </c>
      <c r="C45" s="22" t="str">
        <f t="shared" si="0"/>
        <v>BEN044</v>
      </c>
      <c r="D45" s="16"/>
      <c r="E45" s="16"/>
      <c r="F45" s="16"/>
      <c r="G45" s="16"/>
      <c r="H45" s="16"/>
      <c r="I45" s="16"/>
    </row>
    <row r="46" spans="1:9" ht="29.5" thickBot="1" x14ac:dyDescent="0.4">
      <c r="A46" s="16" t="str">
        <f>IF(B46&lt;&gt;"","BEN"&amp;TEXT(COUNTA($B$2:B46),"000"),"")</f>
        <v>BEN045</v>
      </c>
      <c r="B46" s="43" t="s">
        <v>2646</v>
      </c>
      <c r="C46" s="22" t="str">
        <f t="shared" si="0"/>
        <v>BEN045</v>
      </c>
      <c r="D46" s="16"/>
      <c r="E46" s="16"/>
      <c r="F46" s="16"/>
      <c r="G46" s="16"/>
      <c r="H46" s="16"/>
      <c r="I46" s="16"/>
    </row>
    <row r="47" spans="1:9" x14ac:dyDescent="0.35">
      <c r="A47" s="16" t="str">
        <f>IF(B47&lt;&gt;"","BEN"&amp;TEXT(COUNTA($B$2:B47),"000"),"")</f>
        <v>BEN046</v>
      </c>
      <c r="B47" s="43" t="s">
        <v>2647</v>
      </c>
      <c r="C47" s="22" t="str">
        <f t="shared" si="0"/>
        <v>BEN046</v>
      </c>
      <c r="D47" s="16"/>
      <c r="E47" s="16"/>
      <c r="F47" s="16"/>
      <c r="G47" s="16"/>
      <c r="H47" s="16"/>
      <c r="I47" s="16"/>
    </row>
    <row r="48" spans="1:9" ht="44" thickBot="1" x14ac:dyDescent="0.4">
      <c r="A48" s="16" t="str">
        <f>IF(B48&lt;&gt;"","BEN"&amp;TEXT(COUNTA($B$2:B48),"000"),"")</f>
        <v>BEN047</v>
      </c>
      <c r="B48" s="43" t="s">
        <v>2648</v>
      </c>
      <c r="C48" s="22" t="str">
        <f t="shared" si="0"/>
        <v>BEN047</v>
      </c>
      <c r="D48" s="16"/>
      <c r="E48" s="16"/>
      <c r="F48" s="16"/>
      <c r="G48" s="16"/>
      <c r="H48" s="16"/>
      <c r="I48" s="16"/>
    </row>
    <row r="49" spans="1:9" x14ac:dyDescent="0.35">
      <c r="A49" s="16" t="str">
        <f>IF(B49&lt;&gt;"","BEN"&amp;TEXT(COUNTA($B$2:B49),"000"),"")</f>
        <v>BEN048</v>
      </c>
      <c r="B49" s="43" t="s">
        <v>2649</v>
      </c>
      <c r="C49" s="22" t="str">
        <f t="shared" si="0"/>
        <v>BEN048</v>
      </c>
      <c r="D49" s="16"/>
      <c r="E49" s="16"/>
      <c r="F49" s="16"/>
      <c r="G49" s="16"/>
      <c r="H49" s="16"/>
      <c r="I49" s="16"/>
    </row>
    <row r="50" spans="1:9" x14ac:dyDescent="0.35">
      <c r="A50" s="16" t="str">
        <f>IF(B50&lt;&gt;"","BEN"&amp;TEXT(COUNTA($B$2:B50),"000"),"")</f>
        <v>BEN049</v>
      </c>
      <c r="B50" s="43" t="s">
        <v>2650</v>
      </c>
      <c r="C50" s="22" t="str">
        <f t="shared" si="0"/>
        <v>BEN049</v>
      </c>
      <c r="D50" s="16"/>
      <c r="E50" s="16"/>
      <c r="F50" s="16"/>
      <c r="G50" s="16"/>
      <c r="H50" s="16"/>
      <c r="I50" s="16"/>
    </row>
    <row r="51" spans="1:9" x14ac:dyDescent="0.35">
      <c r="A51" s="16" t="str">
        <f>IF(B51&lt;&gt;"","BEN"&amp;TEXT(COUNTA($B$2:B51),"000"),"")</f>
        <v>BEN050</v>
      </c>
      <c r="B51" s="43" t="s">
        <v>2651</v>
      </c>
      <c r="C51" s="22" t="str">
        <f t="shared" si="0"/>
        <v>BEN050</v>
      </c>
      <c r="D51" s="16"/>
      <c r="E51" s="16"/>
      <c r="F51" s="16"/>
      <c r="G51" s="16"/>
      <c r="H51" s="16"/>
      <c r="I51" s="16"/>
    </row>
    <row r="52" spans="1:9" ht="58.5" thickBot="1" x14ac:dyDescent="0.4">
      <c r="A52" s="16" t="str">
        <f>IF(B52&lt;&gt;"","BEN"&amp;TEXT(COUNTA($B$2:B52),"000"),"")</f>
        <v>BEN051</v>
      </c>
      <c r="B52" s="43" t="s">
        <v>2652</v>
      </c>
      <c r="C52" s="22" t="str">
        <f t="shared" si="0"/>
        <v>BEN051</v>
      </c>
      <c r="D52" s="16"/>
      <c r="E52" s="16"/>
      <c r="F52" s="16"/>
      <c r="G52" s="16"/>
      <c r="H52" s="16"/>
      <c r="I52" s="16"/>
    </row>
    <row r="53" spans="1:9" x14ac:dyDescent="0.35">
      <c r="A53" s="16" t="str">
        <f>IF(B53&lt;&gt;"","BEN"&amp;TEXT(COUNTA($B$2:B53),"000"),"")</f>
        <v>BEN052</v>
      </c>
      <c r="B53" s="43" t="s">
        <v>2653</v>
      </c>
      <c r="C53" s="22" t="str">
        <f t="shared" si="0"/>
        <v>BEN052</v>
      </c>
      <c r="D53" s="16"/>
      <c r="E53" s="16"/>
      <c r="F53" s="16"/>
      <c r="G53" s="16"/>
      <c r="H53" s="16"/>
      <c r="I53" s="16"/>
    </row>
    <row r="54" spans="1:9" x14ac:dyDescent="0.35">
      <c r="A54" s="16" t="str">
        <f>IF(B54&lt;&gt;"","BEN"&amp;TEXT(COUNTA($B$2:B54),"000"),"")</f>
        <v>BEN053</v>
      </c>
      <c r="B54" s="43" t="s">
        <v>2654</v>
      </c>
      <c r="C54" s="22" t="str">
        <f t="shared" si="0"/>
        <v>BEN053</v>
      </c>
      <c r="D54" s="16"/>
      <c r="E54" s="16"/>
      <c r="F54" s="16"/>
      <c r="G54" s="16"/>
      <c r="H54" s="16"/>
      <c r="I54" s="16"/>
    </row>
    <row r="55" spans="1:9" ht="29.5" thickBot="1" x14ac:dyDescent="0.4">
      <c r="A55" s="16" t="str">
        <f>IF(B55&lt;&gt;"","BEN"&amp;TEXT(COUNTA($B$2:B55),"000"),"")</f>
        <v>BEN054</v>
      </c>
      <c r="B55" s="43" t="s">
        <v>2655</v>
      </c>
      <c r="C55" s="22" t="str">
        <f t="shared" si="0"/>
        <v>BEN054</v>
      </c>
      <c r="D55" s="16"/>
      <c r="E55" s="16"/>
      <c r="F55" s="16"/>
      <c r="G55" s="16"/>
      <c r="H55" s="16"/>
      <c r="I55" s="16"/>
    </row>
    <row r="56" spans="1:9" x14ac:dyDescent="0.35">
      <c r="A56" s="16" t="str">
        <f>IF(B56&lt;&gt;"","BEN"&amp;TEXT(COUNTA($B$2:B56),"000"),"")</f>
        <v>BEN055</v>
      </c>
      <c r="B56" s="43" t="s">
        <v>2656</v>
      </c>
      <c r="C56" s="22" t="str">
        <f t="shared" si="0"/>
        <v>BEN055</v>
      </c>
      <c r="D56" s="16"/>
      <c r="E56" s="16"/>
      <c r="F56" s="16"/>
      <c r="G56" s="16"/>
      <c r="H56" s="16"/>
      <c r="I56" s="16"/>
    </row>
    <row r="57" spans="1:9" ht="44" thickBot="1" x14ac:dyDescent="0.4">
      <c r="A57" s="16" t="str">
        <f>IF(B57&lt;&gt;"","BEN"&amp;TEXT(COUNTA($B$2:B57),"000"),"")</f>
        <v>BEN056</v>
      </c>
      <c r="B57" s="43" t="s">
        <v>2657</v>
      </c>
      <c r="C57" s="22" t="str">
        <f t="shared" si="0"/>
        <v>BEN056</v>
      </c>
      <c r="D57" s="16"/>
      <c r="E57" s="16"/>
      <c r="F57" s="16"/>
      <c r="G57" s="16"/>
      <c r="H57" s="16"/>
      <c r="I57" s="16"/>
    </row>
    <row r="58" spans="1:9" x14ac:dyDescent="0.35">
      <c r="A58" s="16" t="str">
        <f>IF(B58&lt;&gt;"","BEN"&amp;TEXT(COUNTA($B$2:B58),"000"),"")</f>
        <v>BEN057</v>
      </c>
      <c r="B58" s="43" t="s">
        <v>2658</v>
      </c>
      <c r="C58" s="22" t="str">
        <f t="shared" si="0"/>
        <v>BEN057</v>
      </c>
      <c r="D58" s="16"/>
      <c r="E58" s="16"/>
      <c r="F58" s="16"/>
      <c r="G58" s="16"/>
      <c r="H58" s="16"/>
      <c r="I58" s="16"/>
    </row>
    <row r="59" spans="1:9" x14ac:dyDescent="0.35">
      <c r="A59" s="16" t="str">
        <f>IF(B59&lt;&gt;"","BEN"&amp;TEXT(COUNTA($B$2:B59),"000"),"")</f>
        <v>BEN058</v>
      </c>
      <c r="B59" s="43" t="s">
        <v>2659</v>
      </c>
      <c r="C59" s="22" t="str">
        <f t="shared" si="0"/>
        <v>BEN058</v>
      </c>
      <c r="D59" s="16"/>
      <c r="E59" s="16"/>
      <c r="F59" s="16"/>
      <c r="G59" s="16"/>
      <c r="H59" s="16"/>
      <c r="I59" s="16"/>
    </row>
    <row r="60" spans="1:9" x14ac:dyDescent="0.35">
      <c r="A60" s="16" t="str">
        <f>IF(B60&lt;&gt;"","BEN"&amp;TEXT(COUNTA($B$2:B60),"000"),"")</f>
        <v>BEN059</v>
      </c>
      <c r="B60" s="43" t="s">
        <v>973</v>
      </c>
      <c r="C60" s="22" t="str">
        <f t="shared" si="0"/>
        <v>BEN059</v>
      </c>
      <c r="D60" s="16"/>
      <c r="E60" s="16"/>
      <c r="F60" s="16"/>
      <c r="G60" s="16"/>
      <c r="H60" s="16"/>
      <c r="I60" s="16"/>
    </row>
    <row r="61" spans="1:9" ht="29.5" thickBot="1" x14ac:dyDescent="0.4">
      <c r="A61" s="16" t="str">
        <f>IF(B61&lt;&gt;"","BEN"&amp;TEXT(COUNTA($B$2:B61),"000"),"")</f>
        <v>BEN060</v>
      </c>
      <c r="B61" s="43" t="s">
        <v>2660</v>
      </c>
      <c r="C61" s="22" t="str">
        <f t="shared" si="0"/>
        <v>BEN060</v>
      </c>
      <c r="D61" s="16"/>
      <c r="E61" s="16"/>
      <c r="F61" s="16"/>
      <c r="G61" s="16"/>
      <c r="H61" s="16"/>
      <c r="I61" s="16"/>
    </row>
    <row r="62" spans="1:9" x14ac:dyDescent="0.35">
      <c r="A62" s="16" t="str">
        <f>IF(B62&lt;&gt;"","BEN"&amp;TEXT(COUNTA($B$2:B62),"000"),"")</f>
        <v>BEN061</v>
      </c>
      <c r="B62" s="43" t="s">
        <v>2472</v>
      </c>
      <c r="C62" s="22" t="str">
        <f t="shared" si="0"/>
        <v>BEN061</v>
      </c>
      <c r="D62" s="16"/>
      <c r="E62" s="16"/>
      <c r="F62" s="16"/>
      <c r="G62" s="16"/>
      <c r="H62" s="16"/>
      <c r="I62" s="16"/>
    </row>
    <row r="63" spans="1:9" x14ac:dyDescent="0.35">
      <c r="A63" s="16" t="str">
        <f>IF(B63&lt;&gt;"","BEN"&amp;TEXT(COUNTA($B$2:B63),"000"),"")</f>
        <v>BEN062</v>
      </c>
      <c r="B63" s="43" t="s">
        <v>1041</v>
      </c>
      <c r="C63" s="22" t="str">
        <f t="shared" si="0"/>
        <v>BEN062</v>
      </c>
      <c r="D63" s="16"/>
      <c r="E63" s="16"/>
      <c r="F63" s="16"/>
      <c r="G63" s="16"/>
      <c r="H63" s="16"/>
      <c r="I63" s="16"/>
    </row>
    <row r="64" spans="1:9" x14ac:dyDescent="0.35">
      <c r="A64" s="16" t="str">
        <f>IF(B64&lt;&gt;"","BEN"&amp;TEXT(COUNTA($B$2:B64),"000"),"")</f>
        <v>BEN063</v>
      </c>
      <c r="B64" s="43" t="s">
        <v>2661</v>
      </c>
      <c r="C64" s="22" t="str">
        <f t="shared" si="0"/>
        <v>BEN063</v>
      </c>
      <c r="D64" s="16"/>
      <c r="E64" s="16"/>
      <c r="F64" s="16"/>
      <c r="G64" s="16"/>
      <c r="H64" s="16"/>
      <c r="I64" s="16"/>
    </row>
    <row r="65" spans="1:9" x14ac:dyDescent="0.35">
      <c r="A65" s="16" t="str">
        <f>IF(B65&lt;&gt;"","BEN"&amp;TEXT(COUNTA($B$2:B65),"000"),"")</f>
        <v>BEN064</v>
      </c>
      <c r="B65" s="43" t="s">
        <v>2662</v>
      </c>
      <c r="C65" s="22" t="str">
        <f t="shared" si="0"/>
        <v>BEN064</v>
      </c>
      <c r="D65" s="16"/>
      <c r="E65" s="16"/>
      <c r="F65" s="16"/>
      <c r="G65" s="16"/>
      <c r="H65" s="16"/>
      <c r="I65" s="16"/>
    </row>
    <row r="66" spans="1:9" ht="44" thickBot="1" x14ac:dyDescent="0.4">
      <c r="A66" s="16" t="str">
        <f>IF(B66&lt;&gt;"","BEN"&amp;TEXT(COUNTA($B$2:B66),"000"),"")</f>
        <v>BEN065</v>
      </c>
      <c r="B66" s="43" t="s">
        <v>2663</v>
      </c>
      <c r="C66" s="22" t="str">
        <f t="shared" si="0"/>
        <v>BEN065</v>
      </c>
      <c r="D66" s="16"/>
      <c r="E66" s="16"/>
      <c r="F66" s="16"/>
      <c r="G66" s="16"/>
      <c r="H66" s="16"/>
      <c r="I66" s="16"/>
    </row>
    <row r="67" spans="1:9" x14ac:dyDescent="0.35">
      <c r="A67" s="16" t="str">
        <f>IF(B67&lt;&gt;"","BEN"&amp;TEXT(COUNTA($B$2:B67),"000"),"")</f>
        <v>BEN066</v>
      </c>
      <c r="B67" s="43" t="s">
        <v>2664</v>
      </c>
      <c r="C67" s="22" t="str">
        <f t="shared" ref="C67:C130" si="1">A67</f>
        <v>BEN066</v>
      </c>
      <c r="D67" s="16"/>
      <c r="E67" s="16"/>
      <c r="F67" s="16"/>
      <c r="G67" s="16"/>
      <c r="H67" s="16"/>
      <c r="I67" s="16"/>
    </row>
    <row r="68" spans="1:9" x14ac:dyDescent="0.35">
      <c r="A68" s="16" t="str">
        <f>IF(B68&lt;&gt;"","BEN"&amp;TEXT(COUNTA($B$2:B68),"000"),"")</f>
        <v>BEN067</v>
      </c>
      <c r="B68" s="43" t="s">
        <v>2665</v>
      </c>
      <c r="C68" s="22" t="str">
        <f t="shared" si="1"/>
        <v>BEN067</v>
      </c>
      <c r="D68" s="16"/>
      <c r="E68" s="16"/>
      <c r="F68" s="16"/>
      <c r="G68" s="16"/>
      <c r="H68" s="16"/>
      <c r="I68" s="16"/>
    </row>
    <row r="69" spans="1:9" ht="29.5" thickBot="1" x14ac:dyDescent="0.4">
      <c r="A69" s="16" t="str">
        <f>IF(B69&lt;&gt;"","BEN"&amp;TEXT(COUNTA($B$2:B69),"000"),"")</f>
        <v>BEN068</v>
      </c>
      <c r="B69" s="43" t="s">
        <v>2542</v>
      </c>
      <c r="C69" s="22" t="str">
        <f t="shared" si="1"/>
        <v>BEN068</v>
      </c>
      <c r="D69" s="16"/>
      <c r="E69" s="16"/>
      <c r="F69" s="16"/>
      <c r="G69" s="16"/>
      <c r="H69" s="16"/>
      <c r="I69" s="16"/>
    </row>
    <row r="70" spans="1:9" ht="29.5" thickBot="1" x14ac:dyDescent="0.4">
      <c r="A70" s="16" t="str">
        <f>IF(B70&lt;&gt;"","BEN"&amp;TEXT(COUNTA($B$2:B70),"000"),"")</f>
        <v>BEN069</v>
      </c>
      <c r="B70" s="43" t="s">
        <v>2666</v>
      </c>
      <c r="C70" s="22" t="str">
        <f t="shared" si="1"/>
        <v>BEN069</v>
      </c>
      <c r="D70" s="16"/>
      <c r="E70" s="16"/>
      <c r="F70" s="16"/>
      <c r="G70" s="16"/>
      <c r="H70" s="16"/>
      <c r="I70" s="16"/>
    </row>
    <row r="71" spans="1:9" ht="15" thickBot="1" x14ac:dyDescent="0.4">
      <c r="A71" s="16" t="str">
        <f>IF(B71&lt;&gt;"","BEN"&amp;TEXT(COUNTA($B$2:B71),"000"),"")</f>
        <v>BEN070</v>
      </c>
      <c r="B71" s="43" t="s">
        <v>2667</v>
      </c>
      <c r="C71" s="22" t="str">
        <f t="shared" si="1"/>
        <v>BEN070</v>
      </c>
      <c r="D71" s="16"/>
      <c r="E71" s="16"/>
      <c r="F71" s="16"/>
      <c r="G71" s="16"/>
      <c r="H71" s="16"/>
      <c r="I71" s="16"/>
    </row>
    <row r="72" spans="1:9" x14ac:dyDescent="0.35">
      <c r="A72" s="16" t="str">
        <f>IF(B72&lt;&gt;"","BEN"&amp;TEXT(COUNTA($B$2:B72),"000"),"")</f>
        <v>BEN071</v>
      </c>
      <c r="B72" s="43" t="s">
        <v>2668</v>
      </c>
      <c r="C72" s="22" t="str">
        <f t="shared" si="1"/>
        <v>BEN071</v>
      </c>
      <c r="D72" s="16"/>
      <c r="E72" s="16"/>
      <c r="F72" s="16"/>
      <c r="G72" s="16"/>
      <c r="H72" s="16"/>
      <c r="I72" s="16"/>
    </row>
    <row r="73" spans="1:9" ht="44" thickBot="1" x14ac:dyDescent="0.4">
      <c r="A73" s="16" t="str">
        <f>IF(B73&lt;&gt;"","BEN"&amp;TEXT(COUNTA($B$2:B73),"000"),"")</f>
        <v>BEN072</v>
      </c>
      <c r="B73" s="43" t="s">
        <v>2669</v>
      </c>
      <c r="C73" s="22" t="str">
        <f t="shared" si="1"/>
        <v>BEN072</v>
      </c>
      <c r="D73" s="16"/>
      <c r="E73" s="16"/>
      <c r="F73" s="16"/>
      <c r="G73" s="16"/>
      <c r="H73" s="16"/>
      <c r="I73" s="16"/>
    </row>
    <row r="74" spans="1:9" ht="72.5" x14ac:dyDescent="0.35">
      <c r="A74" s="16" t="str">
        <f>IF(B74&lt;&gt;"","BEN"&amp;TEXT(COUNTA($B$2:B74),"000"),"")</f>
        <v>BEN073</v>
      </c>
      <c r="B74" s="43" t="s">
        <v>2670</v>
      </c>
      <c r="C74" s="22" t="str">
        <f t="shared" si="1"/>
        <v>BEN073</v>
      </c>
      <c r="D74" s="16"/>
      <c r="E74" s="16"/>
      <c r="F74" s="16"/>
      <c r="G74" s="16"/>
      <c r="H74" s="16"/>
      <c r="I74" s="16"/>
    </row>
    <row r="75" spans="1:9" x14ac:dyDescent="0.35">
      <c r="A75" s="16" t="str">
        <f>IF(B75&lt;&gt;"","BEN"&amp;TEXT(COUNTA($B$2:B75),"000"),"")</f>
        <v>BEN074</v>
      </c>
      <c r="B75" s="43" t="s">
        <v>2671</v>
      </c>
      <c r="C75" s="22" t="str">
        <f t="shared" si="1"/>
        <v>BEN074</v>
      </c>
      <c r="D75" s="16"/>
      <c r="E75" s="16"/>
      <c r="F75" s="16"/>
      <c r="G75" s="16"/>
      <c r="H75" s="16"/>
      <c r="I75" s="16"/>
    </row>
    <row r="76" spans="1:9" ht="29" x14ac:dyDescent="0.35">
      <c r="A76" s="16" t="str">
        <f>IF(B76&lt;&gt;"","BEN"&amp;TEXT(COUNTA($B$2:B76),"000"),"")</f>
        <v>BEN075</v>
      </c>
      <c r="B76" s="43" t="s">
        <v>2672</v>
      </c>
      <c r="C76" s="22" t="str">
        <f t="shared" si="1"/>
        <v>BEN075</v>
      </c>
      <c r="D76" s="16"/>
      <c r="E76" s="16"/>
      <c r="F76" s="16"/>
      <c r="G76" s="16"/>
      <c r="H76" s="16"/>
      <c r="I76" s="16"/>
    </row>
    <row r="77" spans="1:9" ht="29.5" thickBot="1" x14ac:dyDescent="0.4">
      <c r="A77" s="16" t="str">
        <f>IF(B77&lt;&gt;"","BEN"&amp;TEXT(COUNTA($B$2:B77),"000"),"")</f>
        <v>BEN076</v>
      </c>
      <c r="B77" s="43" t="s">
        <v>2673</v>
      </c>
      <c r="C77" s="22" t="str">
        <f t="shared" si="1"/>
        <v>BEN076</v>
      </c>
      <c r="D77" s="16"/>
      <c r="E77" s="16"/>
      <c r="F77" s="16"/>
      <c r="G77" s="16"/>
      <c r="H77" s="16"/>
      <c r="I77" s="16"/>
    </row>
    <row r="78" spans="1:9" x14ac:dyDescent="0.35">
      <c r="A78" s="16" t="str">
        <f>IF(B78&lt;&gt;"","BEN"&amp;TEXT(COUNTA($B$2:B78),"000"),"")</f>
        <v>BEN077</v>
      </c>
      <c r="B78" s="43" t="s">
        <v>2674</v>
      </c>
      <c r="C78" s="22" t="str">
        <f t="shared" si="1"/>
        <v>BEN077</v>
      </c>
      <c r="D78" s="16"/>
      <c r="E78" s="16"/>
      <c r="F78" s="16"/>
      <c r="G78" s="16"/>
      <c r="H78" s="16"/>
      <c r="I78" s="16"/>
    </row>
    <row r="79" spans="1:9" ht="58.5" thickBot="1" x14ac:dyDescent="0.4">
      <c r="A79" s="16" t="str">
        <f>IF(B79&lt;&gt;"","BEN"&amp;TEXT(COUNTA($B$2:B79),"000"),"")</f>
        <v>BEN078</v>
      </c>
      <c r="B79" s="43" t="s">
        <v>2675</v>
      </c>
      <c r="C79" s="22" t="str">
        <f t="shared" si="1"/>
        <v>BEN078</v>
      </c>
      <c r="D79" s="16"/>
      <c r="E79" s="16"/>
      <c r="F79" s="16"/>
      <c r="G79" s="16"/>
      <c r="H79" s="16"/>
      <c r="I79" s="16"/>
    </row>
    <row r="80" spans="1:9" ht="15" thickBot="1" x14ac:dyDescent="0.4">
      <c r="A80" s="16" t="str">
        <f>IF(B80&lt;&gt;"","BEN"&amp;TEXT(COUNTA($B$2:B80),"000"),"")</f>
        <v>BEN079</v>
      </c>
      <c r="B80" s="43" t="s">
        <v>2676</v>
      </c>
      <c r="C80" s="22" t="str">
        <f t="shared" si="1"/>
        <v>BEN079</v>
      </c>
      <c r="D80" s="16"/>
      <c r="E80" s="16"/>
      <c r="F80" s="16"/>
      <c r="G80" s="16"/>
      <c r="H80" s="16"/>
      <c r="I80" s="16"/>
    </row>
    <row r="81" spans="1:9" ht="29.5" thickBot="1" x14ac:dyDescent="0.4">
      <c r="A81" s="16" t="str">
        <f>IF(B81&lt;&gt;"","BEN"&amp;TEXT(COUNTA($B$2:B81),"000"),"")</f>
        <v>BEN080</v>
      </c>
      <c r="B81" s="43" t="s">
        <v>2677</v>
      </c>
      <c r="C81" s="22" t="str">
        <f t="shared" si="1"/>
        <v>BEN080</v>
      </c>
      <c r="D81" s="16"/>
      <c r="E81" s="16"/>
      <c r="F81" s="16"/>
      <c r="G81" s="16"/>
      <c r="H81" s="16"/>
      <c r="I81" s="16"/>
    </row>
    <row r="82" spans="1:9" ht="29.5" thickBot="1" x14ac:dyDescent="0.4">
      <c r="A82" s="16" t="str">
        <f>IF(B82&lt;&gt;"","BEN"&amp;TEXT(COUNTA($B$2:B82),"000"),"")</f>
        <v>BEN081</v>
      </c>
      <c r="B82" s="43" t="s">
        <v>2678</v>
      </c>
      <c r="C82" s="22" t="str">
        <f t="shared" si="1"/>
        <v>BEN081</v>
      </c>
      <c r="D82" s="16"/>
      <c r="E82" s="16"/>
      <c r="F82" s="16"/>
      <c r="G82" s="16"/>
      <c r="H82" s="16"/>
      <c r="I82" s="16"/>
    </row>
    <row r="83" spans="1:9" x14ac:dyDescent="0.35">
      <c r="A83" s="16" t="str">
        <f>IF(B83&lt;&gt;"","BEN"&amp;TEXT(COUNTA($B$2:B83),"000"),"")</f>
        <v>BEN082</v>
      </c>
      <c r="B83" s="43" t="s">
        <v>2679</v>
      </c>
      <c r="C83" s="22" t="str">
        <f t="shared" si="1"/>
        <v>BEN082</v>
      </c>
      <c r="D83" s="16"/>
      <c r="E83" s="16"/>
      <c r="F83" s="16"/>
      <c r="G83" s="16"/>
      <c r="H83" s="16"/>
      <c r="I83" s="16"/>
    </row>
    <row r="84" spans="1:9" x14ac:dyDescent="0.35">
      <c r="A84" s="16" t="str">
        <f>IF(B84&lt;&gt;"","BEN"&amp;TEXT(COUNTA($B$2:B84),"000"),"")</f>
        <v>BEN083</v>
      </c>
      <c r="B84" s="43" t="s">
        <v>2680</v>
      </c>
      <c r="C84" s="22" t="str">
        <f t="shared" si="1"/>
        <v>BEN083</v>
      </c>
      <c r="D84" s="16"/>
      <c r="E84" s="16"/>
      <c r="F84" s="16"/>
      <c r="G84" s="16"/>
      <c r="H84" s="16"/>
      <c r="I84" s="16"/>
    </row>
    <row r="85" spans="1:9" ht="44" thickBot="1" x14ac:dyDescent="0.4">
      <c r="A85" s="16" t="str">
        <f>IF(B85&lt;&gt;"","BEN"&amp;TEXT(COUNTA($B$2:B85),"000"),"")</f>
        <v>BEN084</v>
      </c>
      <c r="B85" s="43" t="s">
        <v>2681</v>
      </c>
      <c r="C85" s="22" t="str">
        <f t="shared" si="1"/>
        <v>BEN084</v>
      </c>
      <c r="D85" s="16"/>
      <c r="E85" s="16"/>
      <c r="F85" s="16"/>
      <c r="G85" s="16"/>
      <c r="H85" s="16"/>
      <c r="I85" s="16"/>
    </row>
    <row r="86" spans="1:9" ht="58.5" thickBot="1" x14ac:dyDescent="0.4">
      <c r="A86" s="16" t="str">
        <f>IF(B86&lt;&gt;"","BEN"&amp;TEXT(COUNTA($B$2:B86),"000"),"")</f>
        <v>BEN085</v>
      </c>
      <c r="B86" s="43" t="s">
        <v>2682</v>
      </c>
      <c r="C86" s="22" t="str">
        <f t="shared" si="1"/>
        <v>BEN085</v>
      </c>
      <c r="D86" s="16"/>
      <c r="E86" s="16"/>
      <c r="F86" s="16"/>
      <c r="G86" s="16"/>
      <c r="H86" s="16"/>
      <c r="I86" s="16"/>
    </row>
    <row r="87" spans="1:9" ht="87" x14ac:dyDescent="0.35">
      <c r="A87" s="16" t="str">
        <f>IF(B87&lt;&gt;"","BEN"&amp;TEXT(COUNTA($B$2:B87),"000"),"")</f>
        <v>BEN086</v>
      </c>
      <c r="B87" s="43" t="s">
        <v>2683</v>
      </c>
      <c r="C87" s="22" t="str">
        <f t="shared" si="1"/>
        <v>BEN086</v>
      </c>
      <c r="D87" s="16"/>
      <c r="E87" s="16"/>
      <c r="F87" s="16"/>
      <c r="G87" s="16"/>
      <c r="H87" s="16"/>
      <c r="I87" s="16"/>
    </row>
    <row r="88" spans="1:9" ht="87" x14ac:dyDescent="0.35">
      <c r="A88" s="16" t="str">
        <f>IF(B88&lt;&gt;"","BEN"&amp;TEXT(COUNTA($B$2:B88),"000"),"")</f>
        <v>BEN087</v>
      </c>
      <c r="B88" s="43" t="s">
        <v>2684</v>
      </c>
      <c r="C88" s="22" t="str">
        <f t="shared" si="1"/>
        <v>BEN087</v>
      </c>
      <c r="D88" s="16"/>
      <c r="E88" s="16"/>
      <c r="F88" s="16"/>
      <c r="G88" s="16"/>
      <c r="H88" s="16"/>
      <c r="I88" s="16"/>
    </row>
    <row r="89" spans="1:9" ht="29.5" thickBot="1" x14ac:dyDescent="0.4">
      <c r="A89" s="16" t="str">
        <f>IF(B89&lt;&gt;"","BEN"&amp;TEXT(COUNTA($B$2:B89),"000"),"")</f>
        <v>BEN088</v>
      </c>
      <c r="B89" s="43" t="s">
        <v>2685</v>
      </c>
      <c r="C89" s="22" t="str">
        <f t="shared" si="1"/>
        <v>BEN088</v>
      </c>
      <c r="D89" s="16"/>
      <c r="E89" s="16"/>
      <c r="F89" s="16"/>
      <c r="G89" s="16"/>
      <c r="H89" s="16"/>
      <c r="I89" s="16"/>
    </row>
    <row r="90" spans="1:9" ht="44" thickBot="1" x14ac:dyDescent="0.4">
      <c r="A90" s="16" t="str">
        <f>IF(B90&lt;&gt;"","BEN"&amp;TEXT(COUNTA($B$2:B90),"000"),"")</f>
        <v>BEN089</v>
      </c>
      <c r="B90" s="43" t="s">
        <v>2686</v>
      </c>
      <c r="C90" s="22" t="str">
        <f t="shared" si="1"/>
        <v>BEN089</v>
      </c>
      <c r="D90" s="16"/>
      <c r="E90" s="16"/>
      <c r="F90" s="16"/>
      <c r="G90" s="16"/>
      <c r="H90" s="16"/>
      <c r="I90" s="16"/>
    </row>
    <row r="91" spans="1:9" ht="29.5" thickBot="1" x14ac:dyDescent="0.4">
      <c r="A91" s="16" t="str">
        <f>IF(B91&lt;&gt;"","BEN"&amp;TEXT(COUNTA($B$2:B91),"000"),"")</f>
        <v>BEN090</v>
      </c>
      <c r="B91" s="43" t="s">
        <v>2687</v>
      </c>
      <c r="C91" s="22" t="str">
        <f t="shared" si="1"/>
        <v>BEN090</v>
      </c>
      <c r="D91" s="16"/>
      <c r="E91" s="16"/>
      <c r="F91" s="16"/>
      <c r="G91" s="16"/>
      <c r="H91" s="16"/>
      <c r="I91" s="16"/>
    </row>
    <row r="92" spans="1:9" x14ac:dyDescent="0.35">
      <c r="A92" s="16" t="str">
        <f>IF(B92&lt;&gt;"","BEN"&amp;TEXT(COUNTA($B$2:B92),"000"),"")</f>
        <v>BEN091</v>
      </c>
      <c r="B92" s="43" t="s">
        <v>2688</v>
      </c>
      <c r="C92" s="22" t="str">
        <f t="shared" si="1"/>
        <v>BEN091</v>
      </c>
      <c r="D92" s="16"/>
      <c r="E92" s="16"/>
      <c r="F92" s="16"/>
      <c r="G92" s="16"/>
      <c r="H92" s="16"/>
      <c r="I92" s="16"/>
    </row>
    <row r="93" spans="1:9" x14ac:dyDescent="0.35">
      <c r="A93" s="16" t="str">
        <f>IF(B93&lt;&gt;"","BEN"&amp;TEXT(COUNTA($B$2:B93),"000"),"")</f>
        <v>BEN092</v>
      </c>
      <c r="B93" s="43" t="s">
        <v>2689</v>
      </c>
      <c r="C93" s="22" t="str">
        <f t="shared" si="1"/>
        <v>BEN092</v>
      </c>
      <c r="D93" s="16"/>
      <c r="E93" s="16"/>
      <c r="F93" s="16"/>
      <c r="G93" s="16"/>
      <c r="H93" s="16"/>
      <c r="I93" s="16"/>
    </row>
    <row r="94" spans="1:9" ht="29.5" thickBot="1" x14ac:dyDescent="0.4">
      <c r="A94" s="16" t="str">
        <f>IF(B94&lt;&gt;"","BEN"&amp;TEXT(COUNTA($B$2:B94),"000"),"")</f>
        <v>BEN093</v>
      </c>
      <c r="B94" s="43" t="s">
        <v>2690</v>
      </c>
      <c r="C94" s="22" t="str">
        <f t="shared" si="1"/>
        <v>BEN093</v>
      </c>
      <c r="D94" s="16"/>
      <c r="E94" s="16"/>
      <c r="F94" s="16"/>
      <c r="G94" s="16"/>
      <c r="H94" s="16"/>
      <c r="I94" s="16"/>
    </row>
    <row r="95" spans="1:9" x14ac:dyDescent="0.35">
      <c r="A95" s="16" t="str">
        <f>IF(B95&lt;&gt;"","BEN"&amp;TEXT(COUNTA($B$2:B95),"000"),"")</f>
        <v>BEN094</v>
      </c>
      <c r="B95" s="43" t="s">
        <v>2691</v>
      </c>
      <c r="C95" s="22" t="str">
        <f t="shared" si="1"/>
        <v>BEN094</v>
      </c>
      <c r="D95" s="16"/>
      <c r="E95" s="16"/>
      <c r="F95" s="16"/>
      <c r="G95" s="16"/>
      <c r="H95" s="16"/>
      <c r="I95" s="16"/>
    </row>
    <row r="96" spans="1:9" x14ac:dyDescent="0.35">
      <c r="A96" s="16" t="str">
        <f>IF(B96&lt;&gt;"","BEN"&amp;TEXT(COUNTA($B$2:B96),"000"),"")</f>
        <v>BEN095</v>
      </c>
      <c r="B96" s="43" t="s">
        <v>2692</v>
      </c>
      <c r="C96" s="22" t="str">
        <f t="shared" si="1"/>
        <v>BEN095</v>
      </c>
      <c r="D96" s="16"/>
      <c r="E96" s="16"/>
      <c r="F96" s="16"/>
      <c r="G96" s="16"/>
      <c r="H96" s="16"/>
      <c r="I96" s="16"/>
    </row>
    <row r="97" spans="1:9" x14ac:dyDescent="0.35">
      <c r="A97" s="16" t="str">
        <f>IF(B97&lt;&gt;"","BEN"&amp;TEXT(COUNTA($B$2:B97),"000"),"")</f>
        <v>BEN096</v>
      </c>
      <c r="B97" s="43" t="s">
        <v>2693</v>
      </c>
      <c r="C97" s="22" t="str">
        <f t="shared" si="1"/>
        <v>BEN096</v>
      </c>
      <c r="D97" s="16"/>
      <c r="E97" s="16"/>
      <c r="F97" s="16"/>
      <c r="G97" s="16"/>
      <c r="H97" s="16"/>
      <c r="I97" s="16"/>
    </row>
    <row r="98" spans="1:9" x14ac:dyDescent="0.35">
      <c r="A98" s="16" t="str">
        <f>IF(B98&lt;&gt;"","BEN"&amp;TEXT(COUNTA($B$2:B98),"000"),"")</f>
        <v>BEN097</v>
      </c>
      <c r="B98" s="43" t="s">
        <v>2694</v>
      </c>
      <c r="C98" s="22" t="str">
        <f t="shared" si="1"/>
        <v>BEN097</v>
      </c>
      <c r="D98" s="16"/>
      <c r="E98" s="16"/>
      <c r="F98" s="16"/>
      <c r="G98" s="16"/>
      <c r="H98" s="16"/>
      <c r="I98" s="16"/>
    </row>
    <row r="99" spans="1:9" x14ac:dyDescent="0.35">
      <c r="A99" s="16" t="str">
        <f>IF(B99&lt;&gt;"","BEN"&amp;TEXT(COUNTA($B$2:B99),"000"),"")</f>
        <v>BEN098</v>
      </c>
      <c r="B99" s="43" t="s">
        <v>2695</v>
      </c>
      <c r="C99" s="22" t="str">
        <f t="shared" si="1"/>
        <v>BEN098</v>
      </c>
      <c r="D99" s="16"/>
      <c r="E99" s="16"/>
      <c r="F99" s="16"/>
      <c r="G99" s="16"/>
      <c r="H99" s="16"/>
      <c r="I99" s="16"/>
    </row>
    <row r="100" spans="1:9" ht="29.5" thickBot="1" x14ac:dyDescent="0.4">
      <c r="A100" s="16" t="str">
        <f>IF(B100&lt;&gt;"","BEN"&amp;TEXT(COUNTA($B$2:B100),"000"),"")</f>
        <v>BEN099</v>
      </c>
      <c r="B100" s="43" t="s">
        <v>2696</v>
      </c>
      <c r="C100" s="22" t="str">
        <f t="shared" si="1"/>
        <v>BEN099</v>
      </c>
      <c r="D100" s="16"/>
      <c r="E100" s="16"/>
      <c r="F100" s="16"/>
      <c r="G100" s="16"/>
      <c r="H100" s="16"/>
      <c r="I100" s="16"/>
    </row>
    <row r="101" spans="1:9" x14ac:dyDescent="0.35">
      <c r="A101" s="16" t="str">
        <f>IF(B101&lt;&gt;"","BEN"&amp;TEXT(COUNTA($B$2:B101),"000"),"")</f>
        <v>BEN100</v>
      </c>
      <c r="B101" s="43" t="s">
        <v>2697</v>
      </c>
      <c r="C101" s="22" t="str">
        <f t="shared" si="1"/>
        <v>BEN100</v>
      </c>
      <c r="D101" s="16"/>
      <c r="E101" s="16"/>
      <c r="F101" s="16"/>
      <c r="G101" s="16"/>
      <c r="H101" s="16"/>
      <c r="I101" s="16"/>
    </row>
    <row r="102" spans="1:9" x14ac:dyDescent="0.35">
      <c r="A102" s="16" t="str">
        <f>IF(B102&lt;&gt;"","BEN"&amp;TEXT(COUNTA($B$2:B102),"000"),"")</f>
        <v>BEN101</v>
      </c>
      <c r="B102" s="43" t="s">
        <v>2698</v>
      </c>
      <c r="C102" s="22" t="str">
        <f t="shared" si="1"/>
        <v>BEN101</v>
      </c>
      <c r="D102" s="16"/>
      <c r="E102" s="16"/>
      <c r="F102" s="16"/>
      <c r="G102" s="16"/>
      <c r="H102" s="16"/>
      <c r="I102" s="16"/>
    </row>
    <row r="103" spans="1:9" ht="29.5" thickBot="1" x14ac:dyDescent="0.4">
      <c r="A103" s="16" t="str">
        <f>IF(B103&lt;&gt;"","BEN"&amp;TEXT(COUNTA($B$2:B103),"000"),"")</f>
        <v>BEN102</v>
      </c>
      <c r="B103" s="43" t="s">
        <v>2699</v>
      </c>
      <c r="C103" s="22" t="str">
        <f t="shared" si="1"/>
        <v>BEN102</v>
      </c>
      <c r="D103" s="16"/>
      <c r="E103" s="16"/>
      <c r="F103" s="16"/>
      <c r="G103" s="16"/>
      <c r="H103" s="16"/>
      <c r="I103" s="16"/>
    </row>
    <row r="104" spans="1:9" x14ac:dyDescent="0.35">
      <c r="A104" s="16" t="str">
        <f>IF(B104&lt;&gt;"","BEN"&amp;TEXT(COUNTA($B$2:B104),"000"),"")</f>
        <v>BEN103</v>
      </c>
      <c r="B104" s="43" t="s">
        <v>2700</v>
      </c>
      <c r="C104" s="22" t="str">
        <f t="shared" si="1"/>
        <v>BEN103</v>
      </c>
      <c r="D104" s="16"/>
      <c r="E104" s="16"/>
      <c r="F104" s="16"/>
      <c r="G104" s="16"/>
      <c r="H104" s="16"/>
      <c r="I104" s="16"/>
    </row>
    <row r="105" spans="1:9" ht="29.5" thickBot="1" x14ac:dyDescent="0.4">
      <c r="A105" s="16" t="str">
        <f>IF(B105&lt;&gt;"","BEN"&amp;TEXT(COUNTA($B$2:B105),"000"),"")</f>
        <v>BEN104</v>
      </c>
      <c r="B105" s="43" t="s">
        <v>2701</v>
      </c>
      <c r="C105" s="22" t="str">
        <f t="shared" si="1"/>
        <v>BEN104</v>
      </c>
      <c r="D105" s="16"/>
      <c r="E105" s="16"/>
      <c r="F105" s="16"/>
      <c r="G105" s="16"/>
      <c r="H105" s="16"/>
      <c r="I105" s="16"/>
    </row>
    <row r="106" spans="1:9" x14ac:dyDescent="0.35">
      <c r="A106" s="16" t="str">
        <f>IF(B106&lt;&gt;"","BEN"&amp;TEXT(COUNTA($B$2:B106),"000"),"")</f>
        <v>BEN105</v>
      </c>
      <c r="B106" s="43" t="s">
        <v>2702</v>
      </c>
      <c r="C106" s="22" t="str">
        <f t="shared" si="1"/>
        <v>BEN105</v>
      </c>
      <c r="D106" s="16"/>
      <c r="E106" s="16"/>
      <c r="F106" s="16"/>
      <c r="G106" s="16"/>
      <c r="H106" s="16"/>
      <c r="I106" s="16"/>
    </row>
    <row r="107" spans="1:9" ht="29.5" thickBot="1" x14ac:dyDescent="0.4">
      <c r="A107" s="16" t="str">
        <f>IF(B107&lt;&gt;"","BEN"&amp;TEXT(COUNTA($B$2:B107),"000"),"")</f>
        <v>BEN106</v>
      </c>
      <c r="B107" s="43" t="s">
        <v>2703</v>
      </c>
      <c r="C107" s="22" t="str">
        <f t="shared" si="1"/>
        <v>BEN106</v>
      </c>
      <c r="D107" s="16"/>
      <c r="E107" s="16"/>
      <c r="F107" s="16"/>
      <c r="G107" s="16"/>
      <c r="H107" s="16"/>
      <c r="I107" s="16"/>
    </row>
    <row r="108" spans="1:9" x14ac:dyDescent="0.35">
      <c r="A108" s="16" t="str">
        <f>IF(B108&lt;&gt;"","BEN"&amp;TEXT(COUNTA($B$2:B108),"000"),"")</f>
        <v>BEN107</v>
      </c>
      <c r="B108" s="43" t="s">
        <v>2704</v>
      </c>
      <c r="C108" s="22" t="str">
        <f t="shared" si="1"/>
        <v>BEN107</v>
      </c>
      <c r="D108" s="16"/>
      <c r="E108" s="16"/>
      <c r="F108" s="16"/>
      <c r="G108" s="16"/>
      <c r="H108" s="16"/>
      <c r="I108" s="16"/>
    </row>
    <row r="109" spans="1:9" x14ac:dyDescent="0.35">
      <c r="A109" s="16" t="str">
        <f>IF(B109&lt;&gt;"","BEN"&amp;TEXT(COUNTA($B$2:B109),"000"),"")</f>
        <v>BEN108</v>
      </c>
      <c r="B109" s="43" t="s">
        <v>2705</v>
      </c>
      <c r="C109" s="22" t="str">
        <f t="shared" si="1"/>
        <v>BEN108</v>
      </c>
      <c r="D109" s="16"/>
      <c r="E109" s="16"/>
      <c r="F109" s="16"/>
      <c r="G109" s="16"/>
      <c r="H109" s="16"/>
      <c r="I109" s="16"/>
    </row>
    <row r="110" spans="1:9" x14ac:dyDescent="0.35">
      <c r="A110" s="16" t="str">
        <f>IF(B110&lt;&gt;"","BEN"&amp;TEXT(COUNTA($B$2:B110),"000"),"")</f>
        <v>BEN109</v>
      </c>
      <c r="B110" s="43" t="s">
        <v>2706</v>
      </c>
      <c r="C110" s="22" t="str">
        <f t="shared" si="1"/>
        <v>BEN109</v>
      </c>
      <c r="D110" s="16"/>
      <c r="E110" s="16"/>
      <c r="F110" s="16"/>
      <c r="G110" s="16"/>
      <c r="H110" s="16"/>
      <c r="I110" s="16"/>
    </row>
    <row r="111" spans="1:9" x14ac:dyDescent="0.35">
      <c r="A111" s="16" t="str">
        <f>IF(B111&lt;&gt;"","BEN"&amp;TEXT(COUNTA($B$2:B111),"000"),"")</f>
        <v>BEN110</v>
      </c>
      <c r="B111" s="43" t="s">
        <v>2707</v>
      </c>
      <c r="C111" s="22" t="str">
        <f t="shared" si="1"/>
        <v>BEN110</v>
      </c>
      <c r="D111" s="16"/>
      <c r="E111" s="16"/>
      <c r="F111" s="16"/>
      <c r="G111" s="16"/>
      <c r="H111" s="16"/>
      <c r="I111" s="16"/>
    </row>
    <row r="112" spans="1:9" ht="29.5" thickBot="1" x14ac:dyDescent="0.4">
      <c r="A112" s="16" t="str">
        <f>IF(B112&lt;&gt;"","BEN"&amp;TEXT(COUNTA($B$2:B112),"000"),"")</f>
        <v>BEN111</v>
      </c>
      <c r="B112" s="43" t="s">
        <v>2708</v>
      </c>
      <c r="C112" s="22" t="str">
        <f t="shared" si="1"/>
        <v>BEN111</v>
      </c>
      <c r="D112" s="16"/>
      <c r="E112" s="16"/>
      <c r="F112" s="16"/>
      <c r="G112" s="16"/>
      <c r="H112" s="16"/>
      <c r="I112" s="16"/>
    </row>
    <row r="113" spans="1:9" ht="29.5" thickBot="1" x14ac:dyDescent="0.4">
      <c r="A113" s="16" t="str">
        <f>IF(B113&lt;&gt;"","BEN"&amp;TEXT(COUNTA($B$2:B113),"000"),"")</f>
        <v>BEN112</v>
      </c>
      <c r="B113" s="43" t="s">
        <v>2709</v>
      </c>
      <c r="C113" s="22" t="str">
        <f t="shared" si="1"/>
        <v>BEN112</v>
      </c>
      <c r="D113" s="16"/>
      <c r="E113" s="16"/>
      <c r="F113" s="16"/>
      <c r="G113" s="16"/>
      <c r="H113" s="16"/>
      <c r="I113" s="16"/>
    </row>
    <row r="114" spans="1:9" ht="44" thickBot="1" x14ac:dyDescent="0.4">
      <c r="A114" s="16" t="str">
        <f>IF(B114&lt;&gt;"","BEN"&amp;TEXT(COUNTA($B$2:B114),"000"),"")</f>
        <v>BEN113</v>
      </c>
      <c r="B114" s="43" t="s">
        <v>2710</v>
      </c>
      <c r="C114" s="22" t="str">
        <f t="shared" si="1"/>
        <v>BEN113</v>
      </c>
      <c r="D114" s="16"/>
      <c r="E114" s="16"/>
      <c r="F114" s="16"/>
      <c r="G114" s="16"/>
      <c r="H114" s="16"/>
      <c r="I114" s="16"/>
    </row>
    <row r="115" spans="1:9" ht="29.5" thickBot="1" x14ac:dyDescent="0.4">
      <c r="A115" s="16" t="str">
        <f>IF(B115&lt;&gt;"","BEN"&amp;TEXT(COUNTA($B$2:B115),"000"),"")</f>
        <v>BEN114</v>
      </c>
      <c r="B115" s="43" t="s">
        <v>2711</v>
      </c>
      <c r="C115" s="22" t="str">
        <f t="shared" si="1"/>
        <v>BEN114</v>
      </c>
      <c r="D115" s="16"/>
      <c r="E115" s="16"/>
      <c r="F115" s="16"/>
      <c r="G115" s="16"/>
      <c r="H115" s="16"/>
      <c r="I115" s="16"/>
    </row>
    <row r="116" spans="1:9" ht="44" thickBot="1" x14ac:dyDescent="0.4">
      <c r="A116" s="16" t="str">
        <f>IF(B116&lt;&gt;"","BEN"&amp;TEXT(COUNTA($B$2:B116),"000"),"")</f>
        <v>BEN115</v>
      </c>
      <c r="B116" s="43" t="s">
        <v>2712</v>
      </c>
      <c r="C116" s="22" t="str">
        <f t="shared" si="1"/>
        <v>BEN115</v>
      </c>
      <c r="D116" s="16"/>
      <c r="E116" s="16"/>
      <c r="F116" s="16"/>
      <c r="G116" s="16"/>
      <c r="H116" s="16"/>
      <c r="I116" s="16"/>
    </row>
    <row r="117" spans="1:9" x14ac:dyDescent="0.35">
      <c r="A117" s="16" t="str">
        <f>IF(B117&lt;&gt;"","BEN"&amp;TEXT(COUNTA($B$2:B117),"000"),"")</f>
        <v>BEN116</v>
      </c>
      <c r="B117" s="43" t="s">
        <v>2713</v>
      </c>
      <c r="C117" s="22" t="str">
        <f t="shared" si="1"/>
        <v>BEN116</v>
      </c>
      <c r="D117" s="16"/>
      <c r="E117" s="16"/>
      <c r="F117" s="16"/>
      <c r="G117" s="16"/>
      <c r="H117" s="16"/>
      <c r="I117" s="16"/>
    </row>
    <row r="118" spans="1:9" ht="58.5" thickBot="1" x14ac:dyDescent="0.4">
      <c r="A118" s="16" t="str">
        <f>IF(B118&lt;&gt;"","BEN"&amp;TEXT(COUNTA($B$2:B118),"000"),"")</f>
        <v>BEN117</v>
      </c>
      <c r="B118" s="43" t="s">
        <v>2714</v>
      </c>
      <c r="C118" s="22" t="str">
        <f t="shared" si="1"/>
        <v>BEN117</v>
      </c>
      <c r="D118" s="16"/>
      <c r="E118" s="16"/>
      <c r="F118" s="16"/>
      <c r="G118" s="16"/>
      <c r="H118" s="16"/>
      <c r="I118" s="16"/>
    </row>
    <row r="119" spans="1:9" ht="44" thickBot="1" x14ac:dyDescent="0.4">
      <c r="A119" s="16" t="str">
        <f>IF(B119&lt;&gt;"","BEN"&amp;TEXT(COUNTA($B$2:B119),"000"),"")</f>
        <v>BEN118</v>
      </c>
      <c r="B119" s="43" t="s">
        <v>2715</v>
      </c>
      <c r="C119" s="22" t="str">
        <f t="shared" si="1"/>
        <v>BEN118</v>
      </c>
      <c r="D119" s="16"/>
      <c r="E119" s="16"/>
      <c r="F119" s="16"/>
      <c r="G119" s="16"/>
      <c r="H119" s="16"/>
      <c r="I119" s="16"/>
    </row>
    <row r="120" spans="1:9" ht="29.5" thickBot="1" x14ac:dyDescent="0.4">
      <c r="A120" s="16" t="str">
        <f>IF(B120&lt;&gt;"","BEN"&amp;TEXT(COUNTA($B$2:B120),"000"),"")</f>
        <v>BEN119</v>
      </c>
      <c r="B120" s="43" t="s">
        <v>2716</v>
      </c>
      <c r="C120" s="22" t="str">
        <f t="shared" si="1"/>
        <v>BEN119</v>
      </c>
      <c r="D120" s="16"/>
      <c r="E120" s="16"/>
      <c r="F120" s="16"/>
      <c r="G120" s="16"/>
      <c r="H120" s="16"/>
      <c r="I120" s="16"/>
    </row>
    <row r="121" spans="1:9" x14ac:dyDescent="0.35">
      <c r="A121" s="16" t="str">
        <f>IF(B121&lt;&gt;"","BEN"&amp;TEXT(COUNTA($B$2:B121),"000"),"")</f>
        <v>BEN120</v>
      </c>
      <c r="B121" s="43" t="s">
        <v>2717</v>
      </c>
      <c r="C121" s="22" t="str">
        <f t="shared" si="1"/>
        <v>BEN120</v>
      </c>
      <c r="D121" s="16"/>
      <c r="E121" s="16"/>
      <c r="F121" s="16"/>
      <c r="G121" s="16"/>
      <c r="H121" s="16"/>
      <c r="I121" s="16"/>
    </row>
    <row r="122" spans="1:9" x14ac:dyDescent="0.35">
      <c r="A122" s="16" t="str">
        <f>IF(B122&lt;&gt;"","BEN"&amp;TEXT(COUNTA($B$2:B122),"000"),"")</f>
        <v>BEN121</v>
      </c>
      <c r="B122" s="43" t="s">
        <v>2718</v>
      </c>
      <c r="C122" s="22" t="str">
        <f t="shared" si="1"/>
        <v>BEN121</v>
      </c>
      <c r="D122" s="16"/>
      <c r="E122" s="16"/>
      <c r="F122" s="16"/>
      <c r="G122" s="16"/>
      <c r="H122" s="16"/>
      <c r="I122" s="16"/>
    </row>
    <row r="123" spans="1:9" ht="29.5" thickBot="1" x14ac:dyDescent="0.4">
      <c r="A123" s="16" t="str">
        <f>IF(B123&lt;&gt;"","BEN"&amp;TEXT(COUNTA($B$2:B123),"000"),"")</f>
        <v>BEN122</v>
      </c>
      <c r="B123" s="43" t="s">
        <v>2719</v>
      </c>
      <c r="C123" s="22" t="str">
        <f t="shared" si="1"/>
        <v>BEN122</v>
      </c>
      <c r="D123" s="16"/>
      <c r="E123" s="16"/>
      <c r="F123" s="16"/>
      <c r="G123" s="16"/>
      <c r="H123" s="16"/>
      <c r="I123" s="16"/>
    </row>
    <row r="124" spans="1:9" ht="29.5" thickBot="1" x14ac:dyDescent="0.4">
      <c r="A124" s="16" t="str">
        <f>IF(B124&lt;&gt;"","BEN"&amp;TEXT(COUNTA($B$2:B124),"000"),"")</f>
        <v>BEN123</v>
      </c>
      <c r="B124" s="43" t="s">
        <v>2720</v>
      </c>
      <c r="C124" s="22" t="str">
        <f t="shared" si="1"/>
        <v>BEN123</v>
      </c>
      <c r="D124" s="16"/>
      <c r="E124" s="16"/>
      <c r="F124" s="16"/>
      <c r="G124" s="16"/>
      <c r="H124" s="16"/>
      <c r="I124" s="16"/>
    </row>
    <row r="125" spans="1:9" x14ac:dyDescent="0.35">
      <c r="A125" s="16" t="str">
        <f>IF(B125&lt;&gt;"","BEN"&amp;TEXT(COUNTA($B$2:B125),"000"),"")</f>
        <v>BEN124</v>
      </c>
      <c r="B125" s="43" t="s">
        <v>2721</v>
      </c>
      <c r="C125" s="22" t="str">
        <f t="shared" si="1"/>
        <v>BEN124</v>
      </c>
      <c r="D125" s="16"/>
      <c r="E125" s="16"/>
      <c r="F125" s="16"/>
      <c r="G125" s="16"/>
      <c r="H125" s="16"/>
      <c r="I125" s="16"/>
    </row>
    <row r="126" spans="1:9" x14ac:dyDescent="0.35">
      <c r="A126" s="16" t="str">
        <f>IF(B126&lt;&gt;"","BEN"&amp;TEXT(COUNTA($B$2:B126),"000"),"")</f>
        <v>BEN125</v>
      </c>
      <c r="B126" s="43" t="s">
        <v>2722</v>
      </c>
      <c r="C126" s="22" t="str">
        <f t="shared" si="1"/>
        <v>BEN125</v>
      </c>
      <c r="D126" s="16"/>
      <c r="E126" s="16"/>
      <c r="F126" s="16"/>
      <c r="G126" s="16"/>
      <c r="H126" s="16"/>
      <c r="I126" s="16"/>
    </row>
    <row r="127" spans="1:9" x14ac:dyDescent="0.35">
      <c r="A127" s="16" t="str">
        <f>IF(B127&lt;&gt;"","BEN"&amp;TEXT(COUNTA($B$2:B127),"000"),"")</f>
        <v>BEN126</v>
      </c>
      <c r="B127" s="43" t="s">
        <v>2723</v>
      </c>
      <c r="C127" s="22" t="str">
        <f t="shared" si="1"/>
        <v>BEN126</v>
      </c>
      <c r="D127" s="16"/>
      <c r="E127" s="16"/>
      <c r="F127" s="16"/>
      <c r="G127" s="16"/>
      <c r="H127" s="16"/>
      <c r="I127" s="16"/>
    </row>
    <row r="128" spans="1:9" ht="87" x14ac:dyDescent="0.35">
      <c r="A128" s="16" t="str">
        <f>IF(B128&lt;&gt;"","BEN"&amp;TEXT(COUNTA($B$2:B128),"000"),"")</f>
        <v>BEN127</v>
      </c>
      <c r="B128" s="43" t="s">
        <v>2724</v>
      </c>
      <c r="C128" s="22" t="str">
        <f t="shared" si="1"/>
        <v>BEN127</v>
      </c>
      <c r="D128" s="16"/>
      <c r="E128" s="16"/>
      <c r="F128" s="16"/>
      <c r="G128" s="16"/>
      <c r="H128" s="16"/>
      <c r="I128" s="16"/>
    </row>
    <row r="129" spans="1:9" ht="44" thickBot="1" x14ac:dyDescent="0.4">
      <c r="A129" s="16" t="str">
        <f>IF(B129&lt;&gt;"","BEN"&amp;TEXT(COUNTA($B$2:B129),"000"),"")</f>
        <v>BEN128</v>
      </c>
      <c r="B129" s="43" t="s">
        <v>2725</v>
      </c>
      <c r="C129" s="22" t="str">
        <f t="shared" si="1"/>
        <v>BEN128</v>
      </c>
      <c r="D129" s="16"/>
      <c r="E129" s="16"/>
      <c r="F129" s="16"/>
      <c r="G129" s="16"/>
      <c r="H129" s="16"/>
      <c r="I129" s="16"/>
    </row>
    <row r="130" spans="1:9" ht="44" thickBot="1" x14ac:dyDescent="0.4">
      <c r="A130" s="16" t="str">
        <f>IF(B130&lt;&gt;"","BEN"&amp;TEXT(COUNTA($B$2:B130),"000"),"")</f>
        <v>BEN129</v>
      </c>
      <c r="B130" s="43" t="s">
        <v>2726</v>
      </c>
      <c r="C130" s="22" t="str">
        <f t="shared" si="1"/>
        <v>BEN129</v>
      </c>
      <c r="D130" s="16"/>
      <c r="E130" s="16"/>
      <c r="F130" s="16"/>
      <c r="G130" s="16"/>
      <c r="H130" s="16"/>
      <c r="I130" s="16"/>
    </row>
    <row r="131" spans="1:9" x14ac:dyDescent="0.35">
      <c r="A131" s="16" t="str">
        <f>IF(B131&lt;&gt;"","BEN"&amp;TEXT(COUNTA($B$2:B131),"000"),"")</f>
        <v>BEN130</v>
      </c>
      <c r="B131" s="43" t="s">
        <v>2727</v>
      </c>
      <c r="C131" s="22" t="str">
        <f t="shared" ref="C131:C159" si="2">A131</f>
        <v>BEN130</v>
      </c>
      <c r="D131" s="16"/>
      <c r="E131" s="16"/>
      <c r="F131" s="16"/>
      <c r="G131" s="16"/>
      <c r="H131" s="16"/>
      <c r="I131" s="16"/>
    </row>
    <row r="132" spans="1:9" x14ac:dyDescent="0.35">
      <c r="A132" s="16" t="str">
        <f>IF(B132&lt;&gt;"","BEN"&amp;TEXT(COUNTA($B$2:B132),"000"),"")</f>
        <v>BEN131</v>
      </c>
      <c r="B132" s="43" t="s">
        <v>1214</v>
      </c>
      <c r="C132" s="22" t="str">
        <f t="shared" si="2"/>
        <v>BEN131</v>
      </c>
      <c r="D132" s="16"/>
      <c r="E132" s="16"/>
      <c r="F132" s="16"/>
      <c r="G132" s="16"/>
      <c r="H132" s="16"/>
      <c r="I132" s="16"/>
    </row>
    <row r="133" spans="1:9" ht="72.5" x14ac:dyDescent="0.35">
      <c r="A133" s="16" t="str">
        <f>IF(B133&lt;&gt;"","BEN"&amp;TEXT(COUNTA($B$2:B133),"000"),"")</f>
        <v>BEN132</v>
      </c>
      <c r="B133" s="43" t="s">
        <v>2522</v>
      </c>
      <c r="C133" s="22" t="str">
        <f t="shared" si="2"/>
        <v>BEN132</v>
      </c>
      <c r="D133" s="16"/>
      <c r="E133" s="16"/>
      <c r="F133" s="16"/>
      <c r="G133" s="16"/>
      <c r="H133" s="16"/>
      <c r="I133" s="16"/>
    </row>
    <row r="134" spans="1:9" x14ac:dyDescent="0.35">
      <c r="A134" s="16" t="str">
        <f>IF(B134&lt;&gt;"","BEN"&amp;TEXT(COUNTA($B$2:B134),"000"),"")</f>
        <v>BEN133</v>
      </c>
      <c r="B134" s="43" t="s">
        <v>2728</v>
      </c>
      <c r="C134" s="22" t="str">
        <f t="shared" si="2"/>
        <v>BEN133</v>
      </c>
      <c r="D134" s="16"/>
      <c r="E134" s="16"/>
      <c r="F134" s="16"/>
      <c r="G134" s="16"/>
      <c r="H134" s="16"/>
      <c r="I134" s="16"/>
    </row>
    <row r="135" spans="1:9" x14ac:dyDescent="0.35">
      <c r="A135" s="16" t="str">
        <f>IF(B135&lt;&gt;"","BEN"&amp;TEXT(COUNTA($B$2:B135),"000"),"")</f>
        <v>BEN134</v>
      </c>
      <c r="B135" s="43" t="s">
        <v>2729</v>
      </c>
      <c r="C135" s="22" t="str">
        <f t="shared" si="2"/>
        <v>BEN134</v>
      </c>
      <c r="D135" s="16"/>
      <c r="E135" s="16"/>
      <c r="F135" s="16"/>
      <c r="G135" s="16"/>
      <c r="H135" s="16"/>
      <c r="I135" s="16"/>
    </row>
    <row r="136" spans="1:9" ht="29.5" thickBot="1" x14ac:dyDescent="0.4">
      <c r="A136" s="16" t="str">
        <f>IF(B136&lt;&gt;"","BEN"&amp;TEXT(COUNTA($B$2:B136),"000"),"")</f>
        <v>BEN135</v>
      </c>
      <c r="B136" s="43" t="s">
        <v>2730</v>
      </c>
      <c r="C136" s="22" t="str">
        <f t="shared" si="2"/>
        <v>BEN135</v>
      </c>
      <c r="D136" s="16"/>
      <c r="E136" s="16"/>
      <c r="F136" s="16"/>
      <c r="G136" s="16"/>
      <c r="H136" s="16"/>
      <c r="I136" s="16"/>
    </row>
    <row r="137" spans="1:9" ht="29.5" thickBot="1" x14ac:dyDescent="0.4">
      <c r="A137" s="16" t="str">
        <f>IF(B137&lt;&gt;"","BEN"&amp;TEXT(COUNTA($B$2:B137),"000"),"")</f>
        <v>BEN136</v>
      </c>
      <c r="B137" s="43" t="s">
        <v>2731</v>
      </c>
      <c r="C137" s="22" t="str">
        <f t="shared" si="2"/>
        <v>BEN136</v>
      </c>
      <c r="D137" s="16"/>
      <c r="E137" s="16"/>
      <c r="F137" s="16"/>
      <c r="G137" s="16"/>
      <c r="H137" s="16"/>
      <c r="I137" s="16"/>
    </row>
    <row r="138" spans="1:9" ht="29.5" thickBot="1" x14ac:dyDescent="0.4">
      <c r="A138" s="16" t="str">
        <f>IF(B138&lt;&gt;"","BEN"&amp;TEXT(COUNTA($B$2:B138),"000"),"")</f>
        <v>BEN137</v>
      </c>
      <c r="B138" s="43" t="s">
        <v>2732</v>
      </c>
      <c r="C138" s="22" t="str">
        <f t="shared" si="2"/>
        <v>BEN137</v>
      </c>
      <c r="D138" s="16"/>
      <c r="E138" s="16"/>
      <c r="F138" s="16"/>
      <c r="G138" s="16"/>
      <c r="H138" s="16"/>
      <c r="I138" s="16"/>
    </row>
    <row r="139" spans="1:9" ht="44" thickBot="1" x14ac:dyDescent="0.4">
      <c r="A139" s="16" t="str">
        <f>IF(B139&lt;&gt;"","BEN"&amp;TEXT(COUNTA($B$2:B139),"000"),"")</f>
        <v>BEN138</v>
      </c>
      <c r="B139" s="43" t="s">
        <v>2733</v>
      </c>
      <c r="C139" s="22" t="str">
        <f t="shared" si="2"/>
        <v>BEN138</v>
      </c>
      <c r="D139" s="16"/>
      <c r="E139" s="16"/>
      <c r="F139" s="16"/>
      <c r="G139" s="16"/>
      <c r="H139" s="16"/>
      <c r="I139" s="16"/>
    </row>
    <row r="140" spans="1:9" ht="44" thickBot="1" x14ac:dyDescent="0.4">
      <c r="A140" s="16" t="str">
        <f>IF(B140&lt;&gt;"","BEN"&amp;TEXT(COUNTA($B$2:B140),"000"),"")</f>
        <v>BEN139</v>
      </c>
      <c r="B140" s="43" t="s">
        <v>2734</v>
      </c>
      <c r="C140" s="22" t="str">
        <f t="shared" si="2"/>
        <v>BEN139</v>
      </c>
      <c r="D140" s="16"/>
      <c r="E140" s="16"/>
      <c r="F140" s="16"/>
      <c r="G140" s="16"/>
      <c r="H140" s="16"/>
      <c r="I140" s="16"/>
    </row>
    <row r="141" spans="1:9" ht="29.5" thickBot="1" x14ac:dyDescent="0.4">
      <c r="A141" s="16" t="str">
        <f>IF(B141&lt;&gt;"","BEN"&amp;TEXT(COUNTA($B$2:B141),"000"),"")</f>
        <v>BEN140</v>
      </c>
      <c r="B141" s="43" t="s">
        <v>2735</v>
      </c>
      <c r="C141" s="22" t="str">
        <f t="shared" si="2"/>
        <v>BEN140</v>
      </c>
      <c r="D141" s="16"/>
      <c r="E141" s="16"/>
      <c r="F141" s="16"/>
      <c r="G141" s="16"/>
      <c r="H141" s="16"/>
      <c r="I141" s="16"/>
    </row>
    <row r="142" spans="1:9" x14ac:dyDescent="0.35">
      <c r="A142" s="16" t="str">
        <f>IF(B142&lt;&gt;"","BEN"&amp;TEXT(COUNTA($B$2:B142),"000"),"")</f>
        <v>BEN141</v>
      </c>
      <c r="B142" s="43" t="s">
        <v>2736</v>
      </c>
      <c r="C142" s="22" t="str">
        <f t="shared" si="2"/>
        <v>BEN141</v>
      </c>
      <c r="D142" s="16"/>
      <c r="E142" s="16"/>
      <c r="F142" s="16"/>
      <c r="G142" s="16"/>
      <c r="H142" s="16"/>
      <c r="I142" s="16"/>
    </row>
    <row r="143" spans="1:9" x14ac:dyDescent="0.35">
      <c r="A143" s="16" t="str">
        <f>IF(B143&lt;&gt;"","BEN"&amp;TEXT(COUNTA($B$2:B143),"000"),"")</f>
        <v>BEN142</v>
      </c>
      <c r="B143" s="43" t="s">
        <v>2737</v>
      </c>
      <c r="C143" s="22" t="str">
        <f t="shared" si="2"/>
        <v>BEN142</v>
      </c>
      <c r="D143" s="16"/>
      <c r="E143" s="16"/>
      <c r="F143" s="16"/>
      <c r="G143" s="16"/>
      <c r="H143" s="16"/>
      <c r="I143" s="16"/>
    </row>
    <row r="144" spans="1:9" ht="29.5" thickBot="1" x14ac:dyDescent="0.4">
      <c r="A144" s="16" t="str">
        <f>IF(B144&lt;&gt;"","BEN"&amp;TEXT(COUNTA($B$2:B144),"000"),"")</f>
        <v>BEN143</v>
      </c>
      <c r="B144" s="43" t="s">
        <v>2738</v>
      </c>
      <c r="C144" s="22" t="str">
        <f t="shared" si="2"/>
        <v>BEN143</v>
      </c>
      <c r="D144" s="16"/>
      <c r="E144" s="16"/>
      <c r="F144" s="16"/>
      <c r="G144" s="16"/>
      <c r="H144" s="16"/>
      <c r="I144" s="16"/>
    </row>
    <row r="145" spans="1:9" ht="29.5" thickBot="1" x14ac:dyDescent="0.4">
      <c r="A145" s="16" t="str">
        <f>IF(B145&lt;&gt;"","BEN"&amp;TEXT(COUNTA($B$2:B145),"000"),"")</f>
        <v>BEN144</v>
      </c>
      <c r="B145" s="43" t="s">
        <v>2739</v>
      </c>
      <c r="C145" s="22" t="str">
        <f t="shared" si="2"/>
        <v>BEN144</v>
      </c>
      <c r="D145" s="16"/>
      <c r="E145" s="16"/>
      <c r="F145" s="16"/>
      <c r="G145" s="16"/>
      <c r="H145" s="16"/>
      <c r="I145" s="16"/>
    </row>
    <row r="146" spans="1:9" x14ac:dyDescent="0.35">
      <c r="A146" s="16" t="str">
        <f>IF(B146&lt;&gt;"","BEN"&amp;TEXT(COUNTA($B$2:B146),"000"),"")</f>
        <v>BEN145</v>
      </c>
      <c r="B146" s="43" t="s">
        <v>2740</v>
      </c>
      <c r="C146" s="22" t="str">
        <f t="shared" si="2"/>
        <v>BEN145</v>
      </c>
      <c r="D146" s="16"/>
      <c r="E146" s="16"/>
      <c r="F146" s="16"/>
      <c r="G146" s="16"/>
      <c r="H146" s="16"/>
      <c r="I146" s="16"/>
    </row>
    <row r="147" spans="1:9" ht="29.5" thickBot="1" x14ac:dyDescent="0.4">
      <c r="A147" s="16" t="str">
        <f>IF(B147&lt;&gt;"","BEN"&amp;TEXT(COUNTA($B$2:B147),"000"),"")</f>
        <v>BEN146</v>
      </c>
      <c r="B147" s="43" t="s">
        <v>2741</v>
      </c>
      <c r="C147" s="22" t="str">
        <f t="shared" si="2"/>
        <v>BEN146</v>
      </c>
      <c r="D147" s="16"/>
      <c r="E147" s="16"/>
      <c r="F147" s="16"/>
      <c r="G147" s="16"/>
      <c r="H147" s="16"/>
      <c r="I147" s="16"/>
    </row>
    <row r="148" spans="1:9" ht="44" thickBot="1" x14ac:dyDescent="0.4">
      <c r="A148" s="16" t="str">
        <f>IF(B148&lt;&gt;"","BEN"&amp;TEXT(COUNTA($B$2:B148),"000"),"")</f>
        <v>BEN147</v>
      </c>
      <c r="B148" s="43" t="s">
        <v>2742</v>
      </c>
      <c r="C148" s="22" t="str">
        <f t="shared" si="2"/>
        <v>BEN147</v>
      </c>
      <c r="D148" s="16"/>
      <c r="E148" s="16"/>
      <c r="F148" s="16"/>
      <c r="G148" s="16"/>
      <c r="H148" s="16"/>
      <c r="I148" s="16"/>
    </row>
    <row r="149" spans="1:9" ht="44" thickBot="1" x14ac:dyDescent="0.4">
      <c r="A149" s="16" t="str">
        <f>IF(B149&lt;&gt;"","BEN"&amp;TEXT(COUNTA($B$2:B149),"000"),"")</f>
        <v>BEN148</v>
      </c>
      <c r="B149" s="43" t="s">
        <v>2743</v>
      </c>
      <c r="C149" s="22" t="str">
        <f t="shared" si="2"/>
        <v>BEN148</v>
      </c>
      <c r="D149" s="16"/>
      <c r="E149" s="16"/>
      <c r="F149" s="16"/>
      <c r="G149" s="16"/>
      <c r="H149" s="16"/>
      <c r="I149" s="16"/>
    </row>
    <row r="150" spans="1:9" ht="29.5" thickBot="1" x14ac:dyDescent="0.4">
      <c r="A150" s="16" t="str">
        <f>IF(B150&lt;&gt;"","BEN"&amp;TEXT(COUNTA($B$2:B150),"000"),"")</f>
        <v>BEN149</v>
      </c>
      <c r="B150" s="43" t="s">
        <v>2744</v>
      </c>
      <c r="C150" s="22" t="str">
        <f t="shared" si="2"/>
        <v>BEN149</v>
      </c>
      <c r="D150" s="16"/>
      <c r="E150" s="16"/>
      <c r="F150" s="16"/>
      <c r="G150" s="16"/>
      <c r="H150" s="16"/>
      <c r="I150" s="16"/>
    </row>
    <row r="151" spans="1:9" x14ac:dyDescent="0.35">
      <c r="A151" s="16" t="str">
        <f>IF(B151&lt;&gt;"","BEN"&amp;TEXT(COUNTA($B$2:B151),"000"),"")</f>
        <v>BEN150</v>
      </c>
      <c r="B151" s="43" t="s">
        <v>2556</v>
      </c>
      <c r="C151" s="22" t="str">
        <f t="shared" si="2"/>
        <v>BEN150</v>
      </c>
      <c r="D151" s="16"/>
      <c r="E151" s="16"/>
      <c r="F151" s="16"/>
      <c r="G151" s="16"/>
      <c r="H151" s="16"/>
      <c r="I151" s="16"/>
    </row>
    <row r="152" spans="1:9" x14ac:dyDescent="0.35">
      <c r="A152" s="16" t="str">
        <f>IF(B152&lt;&gt;"","BEN"&amp;TEXT(COUNTA($B$2:B152),"000"),"")</f>
        <v>BEN151</v>
      </c>
      <c r="B152" s="43" t="s">
        <v>2745</v>
      </c>
      <c r="C152" s="22" t="str">
        <f t="shared" si="2"/>
        <v>BEN151</v>
      </c>
      <c r="D152" s="16"/>
      <c r="E152" s="16"/>
      <c r="F152" s="16"/>
      <c r="G152" s="16"/>
      <c r="H152" s="16"/>
      <c r="I152" s="16"/>
    </row>
    <row r="153" spans="1:9" ht="44" thickBot="1" x14ac:dyDescent="0.4">
      <c r="A153" s="16" t="str">
        <f>IF(B153&lt;&gt;"","BEN"&amp;TEXT(COUNTA($B$2:B153),"000"),"")</f>
        <v>BEN152</v>
      </c>
      <c r="B153" s="43" t="s">
        <v>2746</v>
      </c>
      <c r="C153" s="22" t="str">
        <f t="shared" si="2"/>
        <v>BEN152</v>
      </c>
      <c r="D153" s="16"/>
      <c r="E153" s="16"/>
      <c r="F153" s="16"/>
      <c r="G153" s="16"/>
      <c r="H153" s="16"/>
      <c r="I153" s="16"/>
    </row>
    <row r="154" spans="1:9" x14ac:dyDescent="0.35">
      <c r="A154" s="16" t="str">
        <f>IF(B154&lt;&gt;"","BEN"&amp;TEXT(COUNTA($B$2:B154),"000"),"")</f>
        <v>BEN153</v>
      </c>
      <c r="B154" s="43" t="s">
        <v>2747</v>
      </c>
      <c r="C154" s="22" t="str">
        <f t="shared" si="2"/>
        <v>BEN153</v>
      </c>
      <c r="D154" s="16"/>
      <c r="E154" s="16"/>
      <c r="F154" s="16"/>
      <c r="G154" s="16"/>
      <c r="H154" s="16"/>
      <c r="I154" s="16"/>
    </row>
    <row r="155" spans="1:9" ht="44" thickBot="1" x14ac:dyDescent="0.4">
      <c r="A155" s="16" t="str">
        <f>IF(B155&lt;&gt;"","BEN"&amp;TEXT(COUNTA($B$2:B155),"000"),"")</f>
        <v>BEN154</v>
      </c>
      <c r="B155" s="43" t="s">
        <v>2748</v>
      </c>
      <c r="C155" s="22" t="str">
        <f t="shared" si="2"/>
        <v>BEN154</v>
      </c>
      <c r="D155" s="16"/>
      <c r="E155" s="16"/>
      <c r="F155" s="16"/>
      <c r="G155" s="16"/>
      <c r="H155" s="16"/>
      <c r="I155" s="16"/>
    </row>
    <row r="156" spans="1:9" ht="44" thickBot="1" x14ac:dyDescent="0.4">
      <c r="A156" s="16" t="str">
        <f>IF(B156&lt;&gt;"","BEN"&amp;TEXT(COUNTA($B$2:B156),"000"),"")</f>
        <v>BEN155</v>
      </c>
      <c r="B156" s="43" t="s">
        <v>2749</v>
      </c>
      <c r="C156" s="22" t="str">
        <f t="shared" si="2"/>
        <v>BEN155</v>
      </c>
      <c r="D156" s="16"/>
      <c r="E156" s="16"/>
      <c r="F156" s="16"/>
      <c r="G156" s="16"/>
      <c r="H156" s="16"/>
      <c r="I156" s="16"/>
    </row>
    <row r="157" spans="1:9" x14ac:dyDescent="0.35">
      <c r="A157" s="16" t="str">
        <f>IF(B157&lt;&gt;"","BEN"&amp;TEXT(COUNTA($B$2:B157),"000"),"")</f>
        <v>BEN156</v>
      </c>
      <c r="B157" s="43" t="s">
        <v>2750</v>
      </c>
      <c r="C157" s="22" t="str">
        <f t="shared" si="2"/>
        <v>BEN156</v>
      </c>
      <c r="D157" s="16"/>
      <c r="E157" s="16"/>
      <c r="F157" s="16"/>
      <c r="G157" s="16"/>
      <c r="H157" s="16"/>
      <c r="I157" s="16"/>
    </row>
    <row r="158" spans="1:9" ht="43.5" x14ac:dyDescent="0.35">
      <c r="A158" s="16" t="str">
        <f>IF(B158&lt;&gt;"","BEN"&amp;TEXT(COUNTA($B$2:B158),"000"),"")</f>
        <v>BEN157</v>
      </c>
      <c r="B158" s="43" t="s">
        <v>2751</v>
      </c>
      <c r="C158" s="22" t="str">
        <f t="shared" si="2"/>
        <v>BEN157</v>
      </c>
      <c r="D158" s="16"/>
      <c r="E158" s="16"/>
      <c r="F158" s="16"/>
      <c r="G158" s="16"/>
      <c r="H158" s="16"/>
      <c r="I158" s="16"/>
    </row>
    <row r="159" spans="1:9" ht="15" thickBot="1" x14ac:dyDescent="0.4">
      <c r="A159" s="16" t="str">
        <f>IF(B159&lt;&gt;"","BEN"&amp;TEXT(COUNTA($B$2:B159),"000"),"")</f>
        <v>BEN158</v>
      </c>
      <c r="B159" s="43" t="s">
        <v>2752</v>
      </c>
      <c r="C159" s="22" t="str">
        <f t="shared" si="2"/>
        <v>BEN158</v>
      </c>
      <c r="D159" s="16"/>
      <c r="E159" s="16"/>
      <c r="F159" s="16"/>
      <c r="G159" s="16"/>
      <c r="H159" s="16"/>
      <c r="I159" s="16"/>
    </row>
    <row r="160" spans="1:9" ht="44" thickBot="1" x14ac:dyDescent="0.4">
      <c r="A160" s="16" t="str">
        <f>IF(B160&lt;&gt;"","BEN"&amp;TEXT(COUNTA($B$2:B160),"000"),"")</f>
        <v>BEN159</v>
      </c>
      <c r="B160" s="43" t="s">
        <v>2753</v>
      </c>
      <c r="C160" s="16"/>
      <c r="D160" s="16"/>
      <c r="E160" s="16"/>
      <c r="F160" s="16"/>
      <c r="G160" s="16"/>
      <c r="H160" s="16"/>
      <c r="I160" s="16"/>
    </row>
    <row r="161" spans="1:9" ht="15" thickBot="1" x14ac:dyDescent="0.4">
      <c r="A161" s="16" t="str">
        <f>IF(B161&lt;&gt;"","BEN"&amp;TEXT(COUNTA($B$2:B161),"000"),"")</f>
        <v/>
      </c>
      <c r="B161" s="16"/>
      <c r="C161" s="16"/>
      <c r="D161" s="16"/>
      <c r="E161" s="16"/>
      <c r="F161" s="16"/>
      <c r="G161" s="16"/>
      <c r="H161" s="16"/>
      <c r="I161" s="16"/>
    </row>
    <row r="162" spans="1:9" x14ac:dyDescent="0.35">
      <c r="A162" s="16" t="str">
        <f>IF(B162&lt;&gt;"","BEN"&amp;TEXT(COUNTA($B$2:B162),"000"),"")</f>
        <v/>
      </c>
      <c r="B162" s="16"/>
      <c r="C162" s="16"/>
      <c r="D162" s="16"/>
      <c r="E162" s="16"/>
      <c r="F162" s="16"/>
      <c r="G162" s="16"/>
      <c r="H162" s="16"/>
      <c r="I162" s="16"/>
    </row>
    <row r="163" spans="1:9" x14ac:dyDescent="0.35">
      <c r="A163" s="16" t="str">
        <f>IF(B163&lt;&gt;"","BEN"&amp;TEXT(COUNTA($B$2:B163),"000"),"")</f>
        <v/>
      </c>
      <c r="B163" s="16"/>
      <c r="C163" s="16"/>
      <c r="D163" s="16"/>
      <c r="E163" s="16"/>
      <c r="F163" s="16"/>
      <c r="G163" s="16"/>
      <c r="H163" s="16"/>
      <c r="I163" s="16"/>
    </row>
    <row r="164" spans="1:9" x14ac:dyDescent="0.35">
      <c r="A164" s="16" t="str">
        <f>IF(B164&lt;&gt;"","BEN"&amp;TEXT(COUNTA($B$2:B164),"000"),"")</f>
        <v/>
      </c>
      <c r="B164" s="16"/>
      <c r="C164" s="16"/>
      <c r="D164" s="16"/>
      <c r="E164" s="16"/>
      <c r="F164" s="16"/>
      <c r="G164" s="16"/>
      <c r="H164" s="16"/>
      <c r="I164" s="16"/>
    </row>
    <row r="165" spans="1:9" x14ac:dyDescent="0.35">
      <c r="A165" s="16" t="str">
        <f>IF(B165&lt;&gt;"","BEN"&amp;TEXT(COUNTA($B$2:B165),"000"),"")</f>
        <v/>
      </c>
      <c r="B165" s="16"/>
      <c r="C165" s="16"/>
      <c r="D165" s="16"/>
      <c r="E165" s="16"/>
      <c r="F165" s="16"/>
      <c r="G165" s="16"/>
      <c r="H165" s="16"/>
      <c r="I165" s="16"/>
    </row>
    <row r="166" spans="1:9" x14ac:dyDescent="0.35">
      <c r="A166" s="16" t="str">
        <f>IF(B166&lt;&gt;"","BEN"&amp;TEXT(COUNTA($B$2:B166),"000"),"")</f>
        <v/>
      </c>
      <c r="B166" s="16"/>
      <c r="C166" s="16"/>
      <c r="D166" s="16"/>
      <c r="E166" s="16"/>
      <c r="F166" s="16"/>
      <c r="G166" s="16"/>
      <c r="H166" s="16"/>
      <c r="I166" s="16"/>
    </row>
    <row r="167" spans="1:9" x14ac:dyDescent="0.35">
      <c r="A167" s="16" t="str">
        <f>IF(B167&lt;&gt;"","BEN"&amp;TEXT(COUNTA($B$2:B167),"000"),"")</f>
        <v/>
      </c>
      <c r="B167" s="16"/>
      <c r="C167" s="16"/>
      <c r="D167" s="16"/>
      <c r="E167" s="16"/>
      <c r="F167" s="16"/>
      <c r="G167" s="16"/>
      <c r="H167" s="16"/>
      <c r="I167" s="16"/>
    </row>
    <row r="168" spans="1:9" x14ac:dyDescent="0.35">
      <c r="A168" s="16" t="str">
        <f>IF(B168&lt;&gt;"","BEN"&amp;TEXT(COUNTA($B$2:B168),"000"),"")</f>
        <v/>
      </c>
      <c r="B168" s="16"/>
      <c r="C168" s="16"/>
      <c r="D168" s="16"/>
      <c r="E168" s="16"/>
      <c r="F168" s="16"/>
      <c r="G168" s="16"/>
      <c r="H168" s="16"/>
      <c r="I168" s="16"/>
    </row>
    <row r="169" spans="1:9" x14ac:dyDescent="0.35">
      <c r="A169" s="16" t="str">
        <f>IF(B169&lt;&gt;"","BEN"&amp;TEXT(COUNTA($B$2:B169),"000"),"")</f>
        <v/>
      </c>
      <c r="B169" s="16"/>
      <c r="C169" s="16"/>
      <c r="D169" s="16"/>
      <c r="E169" s="16"/>
      <c r="F169" s="16"/>
      <c r="G169" s="16"/>
      <c r="H169" s="16"/>
      <c r="I169" s="16"/>
    </row>
    <row r="170" spans="1:9" x14ac:dyDescent="0.35">
      <c r="A170" s="16" t="str">
        <f>IF(B170&lt;&gt;"","BEN"&amp;TEXT(COUNTA($B$2:B170),"000"),"")</f>
        <v/>
      </c>
      <c r="B170" s="16"/>
      <c r="C170" s="16"/>
      <c r="D170" s="16"/>
      <c r="E170" s="16"/>
      <c r="F170" s="16"/>
      <c r="G170" s="16"/>
      <c r="H170" s="16"/>
      <c r="I170" s="16"/>
    </row>
  </sheetData>
  <autoFilter ref="A1:I159" xr:uid="{6F2EC226-CA64-4AFB-B46E-3570767ED33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74F11-A5E7-4C7B-862F-920E94EA7104}">
  <sheetPr codeName="Feuil7"/>
  <dimension ref="A1:H6087"/>
  <sheetViews>
    <sheetView zoomScale="130" zoomScaleNormal="130" workbookViewId="0">
      <selection activeCell="A3" sqref="A3"/>
    </sheetView>
  </sheetViews>
  <sheetFormatPr defaultColWidth="11.453125" defaultRowHeight="14.5" x14ac:dyDescent="0.35"/>
  <cols>
    <col min="1" max="1" width="12.453125" customWidth="1"/>
    <col min="2" max="2" width="43" bestFit="1" customWidth="1"/>
    <col min="3" max="3" width="15.1796875" customWidth="1"/>
    <col min="4" max="4" width="34.81640625" bestFit="1" customWidth="1"/>
    <col min="5" max="5" width="62.26953125" bestFit="1" customWidth="1"/>
    <col min="6" max="6" width="21.453125" bestFit="1" customWidth="1"/>
    <col min="7" max="7" width="9.26953125" customWidth="1"/>
    <col min="8" max="8" width="9.81640625" bestFit="1" customWidth="1"/>
  </cols>
  <sheetData>
    <row r="1" spans="1:8" s="15" customFormat="1" x14ac:dyDescent="0.35">
      <c r="A1" s="13" t="s">
        <v>2578</v>
      </c>
      <c r="B1" s="14" t="s">
        <v>2580</v>
      </c>
      <c r="C1" s="14" t="s">
        <v>2754</v>
      </c>
      <c r="D1" s="14" t="s">
        <v>2755</v>
      </c>
      <c r="E1" s="14" t="s">
        <v>2756</v>
      </c>
      <c r="F1" s="14" t="s">
        <v>2757</v>
      </c>
      <c r="G1" s="14" t="s">
        <v>2596</v>
      </c>
      <c r="H1" s="14" t="s">
        <v>2583</v>
      </c>
    </row>
    <row r="2" spans="1:8" ht="29.5" customHeight="1" thickBot="1" x14ac:dyDescent="0.4">
      <c r="A2" s="16" t="str">
        <f>IF(B2&lt;&gt;"","IND"&amp;TEXT(COUNTA($B$2:B2),"000"),"")</f>
        <v>IND001</v>
      </c>
      <c r="B2" s="17" t="str">
        <f>Consolication[[#This Row],[Nom et prénom 0 Name &amp; first name]]</f>
        <v>Fanta adamou</v>
      </c>
      <c r="C2" s="17" t="str">
        <f>VLOOKUP(B2,Consolidation!B:AA,3,FALSE)</f>
        <v>F</v>
      </c>
      <c r="D2" s="17" t="str">
        <f>VLOOKUP(B2,Consolidation!B:AA,5,FALSE)</f>
        <v>M</v>
      </c>
      <c r="E2" s="17">
        <f>VLOOKUP(B3,Consolidation!B:AA,6,FALSE)</f>
        <v>0</v>
      </c>
      <c r="F2" s="17">
        <f>VLOOKUP(B3,Consolidation!B:AA,7,FALSE)</f>
        <v>0</v>
      </c>
      <c r="G2" s="17">
        <f>VLOOKUP(B3,Consolidation!B:AA,12,FALSE)</f>
        <v>3</v>
      </c>
      <c r="H2" s="17">
        <f>VLOOKUP(B3,Consolidation!B:AA,22,FALSE)</f>
        <v>0</v>
      </c>
    </row>
    <row r="3" spans="1:8" ht="29.5" customHeight="1" thickBot="1" x14ac:dyDescent="0.4">
      <c r="A3" s="16" t="str">
        <f>IF(B3&lt;&gt;"","IND"&amp;TEXT(COUNTA($B$2:B3),"000"),"")</f>
        <v>IND002</v>
      </c>
      <c r="B3" s="17" t="str">
        <f>Consolication[[#This Row],[Nom et prénom 0 Name &amp; first name]]</f>
        <v>Hadjaratou abbou</v>
      </c>
      <c r="C3" s="17" t="str">
        <f>VLOOKUP(B3,Consolidation!B:AA,3,FALSE)</f>
        <v>F</v>
      </c>
      <c r="D3" s="17" t="str">
        <f>VLOOKUP(B3,Consolidation!B:AA,5,FALSE)</f>
        <v>M</v>
      </c>
      <c r="E3" s="17">
        <f>VLOOKUP(B4,Consolidation!B:AA,6,FALSE)</f>
        <v>0</v>
      </c>
      <c r="F3" s="17">
        <f>VLOOKUP(B4,Consolidation!B:AA,7,FALSE)</f>
        <v>0</v>
      </c>
      <c r="G3" s="17">
        <f>VLOOKUP(B4,Consolidation!B:AA,12,FALSE)</f>
        <v>3</v>
      </c>
      <c r="H3" s="17">
        <f>VLOOKUP(B4,Consolidation!B:AA,22,FALSE)</f>
        <v>0</v>
      </c>
    </row>
    <row r="4" spans="1:8" ht="29.5" customHeight="1" thickBot="1" x14ac:dyDescent="0.4">
      <c r="A4" s="16" t="str">
        <f>IF(B4&lt;&gt;"","IND"&amp;TEXT(COUNTA($B$2:B4),"000"),"")</f>
        <v>IND003</v>
      </c>
      <c r="B4" s="17" t="str">
        <f>Consolication[[#This Row],[Nom et prénom 0 Name &amp; first name]]</f>
        <v>Mbouki seraphine</v>
      </c>
      <c r="C4" s="17" t="str">
        <f>VLOOKUP(B4,Consolidation!B:AA,3,FALSE)</f>
        <v>F</v>
      </c>
      <c r="D4" s="17" t="str">
        <f>VLOOKUP(B4,Consolidation!B:AA,5,FALSE)</f>
        <v>M</v>
      </c>
      <c r="E4" s="17">
        <f>VLOOKUP(B5,Consolidation!B:AA,6,FALSE)</f>
        <v>0</v>
      </c>
      <c r="F4" s="17">
        <f>VLOOKUP(B5,Consolidation!B:AA,7,FALSE)</f>
        <v>0</v>
      </c>
      <c r="G4" s="17">
        <f>VLOOKUP(B5,Consolidation!B:AA,12,FALSE)</f>
        <v>3</v>
      </c>
      <c r="H4" s="17">
        <f>VLOOKUP(B5,Consolidation!B:AA,22,FALSE)</f>
        <v>0</v>
      </c>
    </row>
    <row r="5" spans="1:8" ht="29.5" customHeight="1" thickBot="1" x14ac:dyDescent="0.4">
      <c r="A5" s="16" t="str">
        <f>IF(B5&lt;&gt;"","IND"&amp;TEXT(COUNTA($B$2:B5),"000"),"")</f>
        <v>IND004</v>
      </c>
      <c r="B5" s="17" t="str">
        <f>Consolication[[#This Row],[Nom et prénom 0 Name &amp; first name]]</f>
        <v>Aissatou khedidja</v>
      </c>
      <c r="C5" s="17" t="str">
        <f>VLOOKUP(B5,Consolidation!B:AA,3,FALSE)</f>
        <v>F</v>
      </c>
      <c r="D5" s="17" t="str">
        <f>VLOOKUP(B5,Consolidation!B:AA,5,FALSE)</f>
        <v>M</v>
      </c>
      <c r="E5" s="17">
        <f>VLOOKUP(B6,Consolidation!B:AA,6,FALSE)</f>
        <v>0</v>
      </c>
      <c r="F5" s="17">
        <f>VLOOKUP(B6,Consolidation!B:AA,7,FALSE)</f>
        <v>0</v>
      </c>
      <c r="G5" s="17">
        <f>VLOOKUP(B6,Consolidation!B:AA,12,FALSE)</f>
        <v>3</v>
      </c>
      <c r="H5" s="17">
        <f>VLOOKUP(B6,Consolidation!B:AA,22,FALSE)</f>
        <v>0</v>
      </c>
    </row>
    <row r="6" spans="1:8" ht="29.5" customHeight="1" thickBot="1" x14ac:dyDescent="0.4">
      <c r="A6" s="16" t="str">
        <f>IF(B6&lt;&gt;"","IND"&amp;TEXT(COUNTA($B$2:B6),"000"),"")</f>
        <v>IND005</v>
      </c>
      <c r="B6" s="17" t="str">
        <f>Consolication[[#This Row],[Nom et prénom 0 Name &amp; first name]]</f>
        <v>Didja oumarou</v>
      </c>
      <c r="C6" s="17" t="str">
        <f>VLOOKUP(B6,Consolidation!B:AA,3,FALSE)</f>
        <v>F</v>
      </c>
      <c r="D6" s="17" t="str">
        <f>VLOOKUP(B6,Consolidation!B:AA,5,FALSE)</f>
        <v>M</v>
      </c>
      <c r="E6" s="17">
        <f>VLOOKUP(B7,Consolidation!B:AA,6,FALSE)</f>
        <v>0</v>
      </c>
      <c r="F6" s="17">
        <f>VLOOKUP(B7,Consolidation!B:AA,7,FALSE)</f>
        <v>0</v>
      </c>
      <c r="G6" s="17">
        <f>VLOOKUP(B7,Consolidation!B:AA,12,FALSE)</f>
        <v>3</v>
      </c>
      <c r="H6" s="17">
        <f>VLOOKUP(B7,Consolidation!B:AA,22,FALSE)</f>
        <v>0</v>
      </c>
    </row>
    <row r="7" spans="1:8" ht="29.5" customHeight="1" thickBot="1" x14ac:dyDescent="0.4">
      <c r="A7" s="16" t="str">
        <f>IF(B7&lt;&gt;"","IND"&amp;TEXT(COUNTA($B$2:B7),"000"),"")</f>
        <v>IND006</v>
      </c>
      <c r="B7" s="17" t="str">
        <f>Consolication[[#This Row],[Nom et prénom 0 Name &amp; first name]]</f>
        <v>Souvre jakeline</v>
      </c>
      <c r="C7" s="17" t="str">
        <f>VLOOKUP(B7,Consolidation!B:AA,3,FALSE)</f>
        <v>F</v>
      </c>
      <c r="D7" s="17" t="str">
        <f>VLOOKUP(B7,Consolidation!B:AA,5,FALSE)</f>
        <v>M</v>
      </c>
      <c r="E7" s="17">
        <f>VLOOKUP(B8,Consolidation!B:AA,6,FALSE)</f>
        <v>0</v>
      </c>
      <c r="F7" s="17">
        <f>VLOOKUP(B8,Consolidation!B:AA,7,FALSE)</f>
        <v>0</v>
      </c>
      <c r="G7" s="17">
        <f>VLOOKUP(B8,Consolidation!B:AA,12,FALSE)</f>
        <v>3</v>
      </c>
      <c r="H7" s="17">
        <f>VLOOKUP(B8,Consolidation!B:AA,22,FALSE)</f>
        <v>0</v>
      </c>
    </row>
    <row r="8" spans="1:8" ht="29.5" customHeight="1" thickBot="1" x14ac:dyDescent="0.4">
      <c r="A8" s="16" t="str">
        <f>IF(B8&lt;&gt;"","IND"&amp;TEXT(COUNTA($B$2:B8),"000"),"")</f>
        <v>IND007</v>
      </c>
      <c r="B8" s="17" t="str">
        <f>Consolication[[#This Row],[Nom et prénom 0 Name &amp; first name]]</f>
        <v>Aissatou oumarou 1</v>
      </c>
      <c r="C8" s="17" t="str">
        <f>VLOOKUP(B8,Consolidation!B:AA,3,FALSE)</f>
        <v>F</v>
      </c>
      <c r="D8" s="17" t="str">
        <f>VLOOKUP(B8,Consolidation!B:AA,5,FALSE)</f>
        <v>M</v>
      </c>
      <c r="E8" s="17">
        <f>VLOOKUP(B9,Consolidation!B:AA,6,FALSE)</f>
        <v>0</v>
      </c>
      <c r="F8" s="17">
        <f>VLOOKUP(B9,Consolidation!B:AA,7,FALSE)</f>
        <v>0</v>
      </c>
      <c r="G8" s="17">
        <f>VLOOKUP(B9,Consolidation!B:AA,12,FALSE)</f>
        <v>3</v>
      </c>
      <c r="H8" s="17">
        <f>VLOOKUP(B9,Consolidation!B:AA,22,FALSE)</f>
        <v>0</v>
      </c>
    </row>
    <row r="9" spans="1:8" ht="29.5" customHeight="1" thickBot="1" x14ac:dyDescent="0.4">
      <c r="A9" s="16" t="str">
        <f>IF(B9&lt;&gt;"","IND"&amp;TEXT(COUNTA($B$2:B9),"000"),"")</f>
        <v>IND008</v>
      </c>
      <c r="B9" s="17" t="str">
        <f>Consolication[[#This Row],[Nom et prénom 0 Name &amp; first name]]</f>
        <v>Fatimatou seimi</v>
      </c>
      <c r="C9" s="17" t="str">
        <f>VLOOKUP(B9,Consolidation!B:AA,3,FALSE)</f>
        <v>F</v>
      </c>
      <c r="D9" s="17" t="str">
        <f>VLOOKUP(B9,Consolidation!B:AA,5,FALSE)</f>
        <v>M</v>
      </c>
      <c r="E9" s="17">
        <f>VLOOKUP(B10,Consolidation!B:AA,6,FALSE)</f>
        <v>0</v>
      </c>
      <c r="F9" s="17">
        <f>VLOOKUP(B10,Consolidation!B:AA,7,FALSE)</f>
        <v>0</v>
      </c>
      <c r="G9" s="17">
        <f>VLOOKUP(B10,Consolidation!B:AA,12,FALSE)</f>
        <v>3</v>
      </c>
      <c r="H9" s="17">
        <f>VLOOKUP(B10,Consolidation!B:AA,22,FALSE)</f>
        <v>0</v>
      </c>
    </row>
    <row r="10" spans="1:8" ht="29.5" customHeight="1" thickBot="1" x14ac:dyDescent="0.4">
      <c r="A10" s="16" t="str">
        <f>IF(B10&lt;&gt;"","IND"&amp;TEXT(COUNTA($B$2:B10),"000"),"")</f>
        <v>IND009</v>
      </c>
      <c r="B10" s="17" t="str">
        <f>Consolication[[#This Row],[Nom et prénom 0 Name &amp; first name]]</f>
        <v>Didja saidou</v>
      </c>
      <c r="C10" s="17" t="str">
        <f>VLOOKUP(B10,Consolidation!B:AA,3,FALSE)</f>
        <v>F</v>
      </c>
      <c r="D10" s="17" t="str">
        <f>VLOOKUP(B10,Consolidation!B:AA,5,FALSE)</f>
        <v>M</v>
      </c>
      <c r="E10" s="17">
        <f>VLOOKUP(B11,Consolidation!B:AA,6,FALSE)</f>
        <v>0</v>
      </c>
      <c r="F10" s="17">
        <f>VLOOKUP(B11,Consolidation!B:AA,7,FALSE)</f>
        <v>0</v>
      </c>
      <c r="G10" s="17">
        <f>VLOOKUP(B11,Consolidation!B:AA,12,FALSE)</f>
        <v>3</v>
      </c>
      <c r="H10" s="17">
        <f>VLOOKUP(B11,Consolidation!B:AA,22,FALSE)</f>
        <v>0</v>
      </c>
    </row>
    <row r="11" spans="1:8" ht="29.5" customHeight="1" thickBot="1" x14ac:dyDescent="0.4">
      <c r="A11" s="16" t="str">
        <f>IF(B11&lt;&gt;"","IND"&amp;TEXT(COUNTA($B$2:B11),"000"),"")</f>
        <v>IND010</v>
      </c>
      <c r="B11" s="17" t="str">
        <f>Consolication[[#This Row],[Nom et prénom 0 Name &amp; first name]]</f>
        <v>Ache issa</v>
      </c>
      <c r="C11" s="17" t="str">
        <f>VLOOKUP(B11,Consolidation!B:AA,3,FALSE)</f>
        <v>F</v>
      </c>
      <c r="D11" s="17" t="str">
        <f>VLOOKUP(B11,Consolidation!B:AA,5,FALSE)</f>
        <v>M</v>
      </c>
      <c r="E11" s="17">
        <f>VLOOKUP(B12,Consolidation!B:AA,6,FALSE)</f>
        <v>0</v>
      </c>
      <c r="F11" s="17">
        <f>VLOOKUP(B12,Consolidation!B:AA,7,FALSE)</f>
        <v>0</v>
      </c>
      <c r="G11" s="17">
        <f>VLOOKUP(B12,Consolidation!B:AA,12,FALSE)</f>
        <v>3</v>
      </c>
      <c r="H11" s="17">
        <f>VLOOKUP(B12,Consolidation!B:AA,22,FALSE)</f>
        <v>0</v>
      </c>
    </row>
    <row r="12" spans="1:8" ht="29.5" customHeight="1" thickBot="1" x14ac:dyDescent="0.4">
      <c r="A12" s="16" t="str">
        <f>IF(B12&lt;&gt;"","IND"&amp;TEXT(COUNTA($B$2:B12),"000"),"")</f>
        <v>IND011</v>
      </c>
      <c r="B12" s="17" t="str">
        <f>Consolication[[#This Row],[Nom et prénom 0 Name &amp; first name]]</f>
        <v>Sadi oumarou</v>
      </c>
      <c r="C12" s="17" t="str">
        <f>VLOOKUP(B12,Consolidation!B:AA,3,FALSE)</f>
        <v>F</v>
      </c>
      <c r="D12" s="17" t="str">
        <f>VLOOKUP(B12,Consolidation!B:AA,5,FALSE)</f>
        <v>M</v>
      </c>
      <c r="E12" s="17">
        <f>VLOOKUP(B13,Consolidation!B:AA,6,FALSE)</f>
        <v>0</v>
      </c>
      <c r="F12" s="17">
        <f>VLOOKUP(B13,Consolidation!B:AA,7,FALSE)</f>
        <v>0</v>
      </c>
      <c r="G12" s="17">
        <f>VLOOKUP(B13,Consolidation!B:AA,12,FALSE)</f>
        <v>3</v>
      </c>
      <c r="H12" s="17">
        <f>VLOOKUP(B13,Consolidation!B:AA,22,FALSE)</f>
        <v>0</v>
      </c>
    </row>
    <row r="13" spans="1:8" ht="29.5" customHeight="1" thickBot="1" x14ac:dyDescent="0.4">
      <c r="A13" s="16" t="str">
        <f>IF(B13&lt;&gt;"","IND"&amp;TEXT(COUNTA($B$2:B13),"000"),"")</f>
        <v>IND012</v>
      </c>
      <c r="B13" s="17" t="str">
        <f>Consolication[[#This Row],[Nom et prénom 0 Name &amp; first name]]</f>
        <v>Djebba amadou</v>
      </c>
      <c r="C13" s="17" t="str">
        <f>VLOOKUP(B13,Consolidation!B:AA,3,FALSE)</f>
        <v>F</v>
      </c>
      <c r="D13" s="17" t="str">
        <f>VLOOKUP(B13,Consolidation!B:AA,5,FALSE)</f>
        <v>M</v>
      </c>
      <c r="E13" s="17">
        <f>VLOOKUP(B14,Consolidation!B:AA,6,FALSE)</f>
        <v>0</v>
      </c>
      <c r="F13" s="17">
        <f>VLOOKUP(B14,Consolidation!B:AA,7,FALSE)</f>
        <v>0</v>
      </c>
      <c r="G13" s="17">
        <f>VLOOKUP(B14,Consolidation!B:AA,12,FALSE)</f>
        <v>3</v>
      </c>
      <c r="H13" s="17">
        <f>VLOOKUP(B14,Consolidation!B:AA,22,FALSE)</f>
        <v>0</v>
      </c>
    </row>
    <row r="14" spans="1:8" ht="29.5" customHeight="1" thickBot="1" x14ac:dyDescent="0.4">
      <c r="A14" s="16" t="str">
        <f>IF(B14&lt;&gt;"","IND"&amp;TEXT(COUNTA($B$2:B14),"000"),"")</f>
        <v>IND013</v>
      </c>
      <c r="B14" s="17" t="str">
        <f>Consolication[[#This Row],[Nom et prénom 0 Name &amp; first name]]</f>
        <v>Aissatou wabi</v>
      </c>
      <c r="C14" s="17" t="str">
        <f>VLOOKUP(B14,Consolidation!B:AA,3,FALSE)</f>
        <v>F</v>
      </c>
      <c r="D14" s="17" t="str">
        <f>VLOOKUP(B14,Consolidation!B:AA,5,FALSE)</f>
        <v>M</v>
      </c>
      <c r="E14" s="17">
        <f>VLOOKUP(B15,Consolidation!B:AA,6,FALSE)</f>
        <v>0</v>
      </c>
      <c r="F14" s="17">
        <f>VLOOKUP(B15,Consolidation!B:AA,7,FALSE)</f>
        <v>0</v>
      </c>
      <c r="G14" s="17">
        <f>VLOOKUP(B15,Consolidation!B:AA,12,FALSE)</f>
        <v>3</v>
      </c>
      <c r="H14" s="17">
        <f>VLOOKUP(B15,Consolidation!B:AA,22,FALSE)</f>
        <v>0</v>
      </c>
    </row>
    <row r="15" spans="1:8" ht="29.5" customHeight="1" thickBot="1" x14ac:dyDescent="0.4">
      <c r="A15" s="16" t="str">
        <f>IF(B15&lt;&gt;"","IND"&amp;TEXT(COUNTA($B$2:B15),"000"),"")</f>
        <v>IND014</v>
      </c>
      <c r="B15" s="17" t="str">
        <f>Consolication[[#This Row],[Nom et prénom 0 Name &amp; first name]]</f>
        <v>Djenabou alioum</v>
      </c>
      <c r="C15" s="17" t="str">
        <f>VLOOKUP(B15,Consolidation!B:AA,3,FALSE)</f>
        <v>F</v>
      </c>
      <c r="D15" s="17" t="str">
        <f>VLOOKUP(B15,Consolidation!B:AA,5,FALSE)</f>
        <v>M</v>
      </c>
      <c r="E15" s="17">
        <f>VLOOKUP(B16,Consolidation!B:AA,6,FALSE)</f>
        <v>0</v>
      </c>
      <c r="F15" s="17">
        <f>VLOOKUP(B16,Consolidation!B:AA,7,FALSE)</f>
        <v>0</v>
      </c>
      <c r="G15" s="17">
        <f>VLOOKUP(B16,Consolidation!B:AA,12,FALSE)</f>
        <v>3</v>
      </c>
      <c r="H15" s="17">
        <f>VLOOKUP(B16,Consolidation!B:AA,22,FALSE)</f>
        <v>0</v>
      </c>
    </row>
    <row r="16" spans="1:8" ht="29.5" customHeight="1" thickBot="1" x14ac:dyDescent="0.4">
      <c r="A16" s="16" t="str">
        <f>IF(B16&lt;&gt;"","IND"&amp;TEXT(COUNTA($B$2:B16),"000"),"")</f>
        <v>IND015</v>
      </c>
      <c r="B16" s="17" t="str">
        <f>Consolication[[#This Row],[Nom et prénom 0 Name &amp; first name]]</f>
        <v>Mamma oumarou</v>
      </c>
      <c r="C16" s="17" t="str">
        <f>VLOOKUP(B16,Consolidation!B:AA,3,FALSE)</f>
        <v>F</v>
      </c>
      <c r="D16" s="17" t="str">
        <f>VLOOKUP(B16,Consolidation!B:AA,5,FALSE)</f>
        <v>M</v>
      </c>
      <c r="E16" s="17">
        <f>VLOOKUP(B17,Consolidation!B:AA,6,FALSE)</f>
        <v>0</v>
      </c>
      <c r="F16" s="17">
        <f>VLOOKUP(B17,Consolidation!B:AA,7,FALSE)</f>
        <v>0</v>
      </c>
      <c r="G16" s="17">
        <f>VLOOKUP(B17,Consolidation!B:AA,12,FALSE)</f>
        <v>3</v>
      </c>
      <c r="H16" s="17">
        <f>VLOOKUP(B17,Consolidation!B:AA,22,FALSE)</f>
        <v>0</v>
      </c>
    </row>
    <row r="17" spans="1:8" ht="29.5" customHeight="1" thickBot="1" x14ac:dyDescent="0.4">
      <c r="A17" s="16" t="str">
        <f>IF(B17&lt;&gt;"","IND"&amp;TEXT(COUNTA($B$2:B17),"000"),"")</f>
        <v>IND016</v>
      </c>
      <c r="B17" s="17" t="str">
        <f>Consolication[[#This Row],[Nom et prénom 0 Name &amp; first name]]</f>
        <v>Asta adama</v>
      </c>
      <c r="C17" s="17" t="str">
        <f>VLOOKUP(B17,Consolidation!B:AA,3,FALSE)</f>
        <v>F</v>
      </c>
      <c r="D17" s="17" t="str">
        <f>VLOOKUP(B17,Consolidation!B:AA,5,FALSE)</f>
        <v>M</v>
      </c>
      <c r="E17" s="17">
        <f>VLOOKUP(B18,Consolidation!B:AA,6,FALSE)</f>
        <v>0</v>
      </c>
      <c r="F17" s="17">
        <f>VLOOKUP(B18,Consolidation!B:AA,7,FALSE)</f>
        <v>0</v>
      </c>
      <c r="G17" s="17">
        <f>VLOOKUP(B18,Consolidation!B:AA,12,FALSE)</f>
        <v>3</v>
      </c>
      <c r="H17" s="17">
        <f>VLOOKUP(B18,Consolidation!B:AA,22,FALSE)</f>
        <v>0</v>
      </c>
    </row>
    <row r="18" spans="1:8" ht="29.5" customHeight="1" thickBot="1" x14ac:dyDescent="0.4">
      <c r="A18" s="16" t="str">
        <f>IF(B18&lt;&gt;"","IND"&amp;TEXT(COUNTA($B$2:B18),"000"),"")</f>
        <v>IND017</v>
      </c>
      <c r="B18" s="17" t="str">
        <f>Consolication[[#This Row],[Nom et prénom 0 Name &amp; first name]]</f>
        <v>zoueila</v>
      </c>
      <c r="C18" s="17" t="str">
        <f>VLOOKUP(B18,Consolidation!B:AA,3,FALSE)</f>
        <v>F</v>
      </c>
      <c r="D18" s="17" t="str">
        <f>VLOOKUP(B18,Consolidation!B:AA,5,FALSE)</f>
        <v>M</v>
      </c>
      <c r="E18" s="17">
        <f>VLOOKUP(B19,Consolidation!B:AA,6,FALSE)</f>
        <v>0</v>
      </c>
      <c r="F18" s="17">
        <f>VLOOKUP(B19,Consolidation!B:AA,7,FALSE)</f>
        <v>0</v>
      </c>
      <c r="G18" s="17">
        <f>VLOOKUP(B19,Consolidation!B:AA,12,FALSE)</f>
        <v>3</v>
      </c>
      <c r="H18" s="17">
        <f>VLOOKUP(B19,Consolidation!B:AA,22,FALSE)</f>
        <v>0</v>
      </c>
    </row>
    <row r="19" spans="1:8" ht="29.5" customHeight="1" thickBot="1" x14ac:dyDescent="0.4">
      <c r="A19" s="16" t="str">
        <f>IF(B19&lt;&gt;"","IND"&amp;TEXT(COUNTA($B$2:B19),"000"),"")</f>
        <v>IND018</v>
      </c>
      <c r="B19" s="17" t="str">
        <f>Consolication[[#This Row],[Nom et prénom 0 Name &amp; first name]]</f>
        <v>Mamadjam</v>
      </c>
      <c r="C19" s="17" t="str">
        <f>VLOOKUP(B19,Consolidation!B:AA,3,FALSE)</f>
        <v>F</v>
      </c>
      <c r="D19" s="17" t="str">
        <f>VLOOKUP(B19,Consolidation!B:AA,5,FALSE)</f>
        <v>M</v>
      </c>
      <c r="E19" s="17">
        <f>VLOOKUP(B20,Consolidation!B:AA,6,FALSE)</f>
        <v>0</v>
      </c>
      <c r="F19" s="17">
        <f>VLOOKUP(B20,Consolidation!B:AA,7,FALSE)</f>
        <v>0</v>
      </c>
      <c r="G19" s="17">
        <f>VLOOKUP(B20,Consolidation!B:AA,12,FALSE)</f>
        <v>3</v>
      </c>
      <c r="H19" s="17">
        <f>VLOOKUP(B20,Consolidation!B:AA,22,FALSE)</f>
        <v>0</v>
      </c>
    </row>
    <row r="20" spans="1:8" ht="29.5" customHeight="1" thickBot="1" x14ac:dyDescent="0.4">
      <c r="A20" s="16" t="str">
        <f>IF(B20&lt;&gt;"","IND"&amp;TEXT(COUNTA($B$2:B20),"000"),"")</f>
        <v>IND019</v>
      </c>
      <c r="B20" s="17" t="str">
        <f>Consolication[[#This Row],[Nom et prénom 0 Name &amp; first name]]</f>
        <v>Haoua bouba</v>
      </c>
      <c r="C20" s="17" t="str">
        <f>VLOOKUP(B20,Consolidation!B:AA,3,FALSE)</f>
        <v>F</v>
      </c>
      <c r="D20" s="17" t="str">
        <f>VLOOKUP(B20,Consolidation!B:AA,5,FALSE)</f>
        <v>M</v>
      </c>
      <c r="E20" s="17">
        <f>VLOOKUP(B21,Consolidation!B:AA,6,FALSE)</f>
        <v>0</v>
      </c>
      <c r="F20" s="17">
        <f>VLOOKUP(B21,Consolidation!B:AA,7,FALSE)</f>
        <v>0</v>
      </c>
      <c r="G20" s="17">
        <f>VLOOKUP(B21,Consolidation!B:AA,12,FALSE)</f>
        <v>3</v>
      </c>
      <c r="H20" s="17">
        <f>VLOOKUP(B21,Consolidation!B:AA,22,FALSE)</f>
        <v>0</v>
      </c>
    </row>
    <row r="21" spans="1:8" ht="29.5" customHeight="1" thickBot="1" x14ac:dyDescent="0.4">
      <c r="A21" s="16" t="str">
        <f>IF(B21&lt;&gt;"","IND"&amp;TEXT(COUNTA($B$2:B21),"000"),"")</f>
        <v>IND020</v>
      </c>
      <c r="B21" s="17" t="str">
        <f>Consolication[[#This Row],[Nom et prénom 0 Name &amp; first name]]</f>
        <v>Salamatou bouba</v>
      </c>
      <c r="C21" s="17" t="str">
        <f>VLOOKUP(B21,Consolidation!B:AA,3,FALSE)</f>
        <v>F</v>
      </c>
      <c r="D21" s="17" t="str">
        <f>VLOOKUP(B21,Consolidation!B:AA,5,FALSE)</f>
        <v>M</v>
      </c>
      <c r="E21" s="17">
        <f>VLOOKUP(B22,Consolidation!B:AA,6,FALSE)</f>
        <v>0</v>
      </c>
      <c r="F21" s="17">
        <f>VLOOKUP(B22,Consolidation!B:AA,7,FALSE)</f>
        <v>0</v>
      </c>
      <c r="G21" s="17">
        <f>VLOOKUP(B22,Consolidation!B:AA,12,FALSE)</f>
        <v>3</v>
      </c>
      <c r="H21" s="17">
        <f>VLOOKUP(B22,Consolidation!B:AA,22,FALSE)</f>
        <v>0</v>
      </c>
    </row>
    <row r="22" spans="1:8" ht="29.5" customHeight="1" thickBot="1" x14ac:dyDescent="0.4">
      <c r="A22" s="16" t="str">
        <f>IF(B22&lt;&gt;"","IND"&amp;TEXT(COUNTA($B$2:B22),"000"),"")</f>
        <v>IND021</v>
      </c>
      <c r="B22" s="17" t="str">
        <f>Consolication[[#This Row],[Nom et prénom 0 Name &amp; first name]]</f>
        <v>Hadjara oumarou</v>
      </c>
      <c r="C22" s="17" t="str">
        <f>VLOOKUP(B22,Consolidation!B:AA,3,FALSE)</f>
        <v>F</v>
      </c>
      <c r="D22" s="17" t="str">
        <f>VLOOKUP(B22,Consolidation!B:AA,5,FALSE)</f>
        <v>M</v>
      </c>
      <c r="E22" s="17">
        <f>VLOOKUP(B23,Consolidation!B:AA,6,FALSE)</f>
        <v>0</v>
      </c>
      <c r="F22" s="17">
        <f>VLOOKUP(B23,Consolidation!B:AA,7,FALSE)</f>
        <v>0</v>
      </c>
      <c r="G22" s="17">
        <f>VLOOKUP(B23,Consolidation!B:AA,12,FALSE)</f>
        <v>3</v>
      </c>
      <c r="H22" s="17">
        <f>VLOOKUP(B23,Consolidation!B:AA,22,FALSE)</f>
        <v>0</v>
      </c>
    </row>
    <row r="23" spans="1:8" ht="29.5" customHeight="1" thickBot="1" x14ac:dyDescent="0.4">
      <c r="A23" s="16" t="str">
        <f>IF(B23&lt;&gt;"","IND"&amp;TEXT(COUNTA($B$2:B23),"000"),"")</f>
        <v>IND022</v>
      </c>
      <c r="B23" s="17" t="str">
        <f>Consolication[[#This Row],[Nom et prénom 0 Name &amp; first name]]</f>
        <v>Sadatou saidou</v>
      </c>
      <c r="C23" s="17" t="str">
        <f>VLOOKUP(B23,Consolidation!B:AA,3,FALSE)</f>
        <v>F</v>
      </c>
      <c r="D23" s="17" t="str">
        <f>VLOOKUP(B23,Consolidation!B:AA,5,FALSE)</f>
        <v>M</v>
      </c>
      <c r="E23" s="17">
        <f>VLOOKUP(B24,Consolidation!B:AA,6,FALSE)</f>
        <v>0</v>
      </c>
      <c r="F23" s="17">
        <f>VLOOKUP(B24,Consolidation!B:AA,7,FALSE)</f>
        <v>0</v>
      </c>
      <c r="G23" s="17">
        <f>VLOOKUP(B24,Consolidation!B:AA,12,FALSE)</f>
        <v>3</v>
      </c>
      <c r="H23" s="17">
        <f>VLOOKUP(B24,Consolidation!B:AA,22,FALSE)</f>
        <v>0</v>
      </c>
    </row>
    <row r="24" spans="1:8" ht="29.5" customHeight="1" thickBot="1" x14ac:dyDescent="0.4">
      <c r="A24" s="16" t="str">
        <f>IF(B24&lt;&gt;"","IND"&amp;TEXT(COUNTA($B$2:B24),"000"),"")</f>
        <v>IND023</v>
      </c>
      <c r="B24" s="17" t="str">
        <f>Consolication[[#This Row],[Nom et prénom 0 Name &amp; first name]]</f>
        <v>Zakiatou alioum</v>
      </c>
      <c r="C24" s="17" t="str">
        <f>VLOOKUP(B24,Consolidation!B:AA,3,FALSE)</f>
        <v>F</v>
      </c>
      <c r="D24" s="17" t="str">
        <f>VLOOKUP(B24,Consolidation!B:AA,5,FALSE)</f>
        <v>M</v>
      </c>
      <c r="E24" s="17">
        <f>VLOOKUP(B25,Consolidation!B:AA,6,FALSE)</f>
        <v>0</v>
      </c>
      <c r="F24" s="17">
        <f>VLOOKUP(B25,Consolidation!B:AA,7,FALSE)</f>
        <v>0</v>
      </c>
      <c r="G24" s="17">
        <f>VLOOKUP(B25,Consolidation!B:AA,12,FALSE)</f>
        <v>3</v>
      </c>
      <c r="H24" s="17">
        <f>VLOOKUP(B25,Consolidation!B:AA,22,FALSE)</f>
        <v>0</v>
      </c>
    </row>
    <row r="25" spans="1:8" ht="29.5" customHeight="1" thickBot="1" x14ac:dyDescent="0.4">
      <c r="A25" s="16" t="str">
        <f>IF(B25&lt;&gt;"","IND"&amp;TEXT(COUNTA($B$2:B25),"000"),"")</f>
        <v>IND024</v>
      </c>
      <c r="B25" s="17" t="str">
        <f>Consolication[[#This Row],[Nom et prénom 0 Name &amp; first name]]</f>
        <v>Ruth gaoulaga</v>
      </c>
      <c r="C25" s="17" t="str">
        <f>VLOOKUP(B25,Consolidation!B:AA,3,FALSE)</f>
        <v>F</v>
      </c>
      <c r="D25" s="17" t="str">
        <f>VLOOKUP(B25,Consolidation!B:AA,5,FALSE)</f>
        <v>M</v>
      </c>
      <c r="E25" s="17">
        <f>VLOOKUP(B26,Consolidation!B:AA,6,FALSE)</f>
        <v>0</v>
      </c>
      <c r="F25" s="17">
        <f>VLOOKUP(B26,Consolidation!B:AA,7,FALSE)</f>
        <v>0</v>
      </c>
      <c r="G25" s="17">
        <f>VLOOKUP(B26,Consolidation!B:AA,12,FALSE)</f>
        <v>3</v>
      </c>
      <c r="H25" s="17">
        <f>VLOOKUP(B26,Consolidation!B:AA,22,FALSE)</f>
        <v>0</v>
      </c>
    </row>
    <row r="26" spans="1:8" ht="29.5" customHeight="1" thickBot="1" x14ac:dyDescent="0.4">
      <c r="A26" s="16" t="str">
        <f>IF(B26&lt;&gt;"","IND"&amp;TEXT(COUNTA($B$2:B26),"000"),"")</f>
        <v>IND025</v>
      </c>
      <c r="B26" s="17" t="str">
        <f>Consolication[[#This Row],[Nom et prénom 0 Name &amp; first name]]</f>
        <v>Hawa bouba</v>
      </c>
      <c r="C26" s="17" t="str">
        <f>VLOOKUP(B26,Consolidation!B:AA,3,FALSE)</f>
        <v>F</v>
      </c>
      <c r="D26" s="17" t="str">
        <f>VLOOKUP(B26,Consolidation!B:AA,5,FALSE)</f>
        <v>M</v>
      </c>
      <c r="E26" s="17">
        <f>VLOOKUP(B27,Consolidation!B:AA,6,FALSE)</f>
        <v>0</v>
      </c>
      <c r="F26" s="17">
        <f>VLOOKUP(B27,Consolidation!B:AA,7,FALSE)</f>
        <v>0</v>
      </c>
      <c r="G26" s="17">
        <f>VLOOKUP(B27,Consolidation!B:AA,12,FALSE)</f>
        <v>3</v>
      </c>
      <c r="H26" s="17">
        <f>VLOOKUP(B27,Consolidation!B:AA,22,FALSE)</f>
        <v>0</v>
      </c>
    </row>
    <row r="27" spans="1:8" ht="29.5" customHeight="1" thickBot="1" x14ac:dyDescent="0.4">
      <c r="A27" s="16" t="str">
        <f>IF(B27&lt;&gt;"","IND"&amp;TEXT(COUNTA($B$2:B27),"000"),"")</f>
        <v>IND026</v>
      </c>
      <c r="B27" s="17" t="str">
        <f>Consolication[[#This Row],[Nom et prénom 0 Name &amp; first name]]</f>
        <v>Aissatou oumarou</v>
      </c>
      <c r="C27" s="17" t="str">
        <f>VLOOKUP(B27,Consolidation!B:AA,3,FALSE)</f>
        <v>F</v>
      </c>
      <c r="D27" s="17" t="str">
        <f>VLOOKUP(B27,Consolidation!B:AA,5,FALSE)</f>
        <v>M</v>
      </c>
      <c r="E27" s="17">
        <f>VLOOKUP(B28,Consolidation!B:AA,6,FALSE)</f>
        <v>0</v>
      </c>
      <c r="F27" s="17">
        <f>VLOOKUP(B28,Consolidation!B:AA,7,FALSE)</f>
        <v>0</v>
      </c>
      <c r="G27" s="17">
        <f>VLOOKUP(B28,Consolidation!B:AA,12,FALSE)</f>
        <v>3</v>
      </c>
      <c r="H27" s="17">
        <f>VLOOKUP(B28,Consolidation!B:AA,22,FALSE)</f>
        <v>0</v>
      </c>
    </row>
    <row r="28" spans="1:8" ht="29.5" customHeight="1" thickBot="1" x14ac:dyDescent="0.4">
      <c r="A28" s="16" t="str">
        <f>IF(B28&lt;&gt;"","IND"&amp;TEXT(COUNTA($B$2:B28),"000"),"")</f>
        <v>IND027</v>
      </c>
      <c r="B28" s="17" t="str">
        <f>Consolication[[#This Row],[Nom et prénom 0 Name &amp; first name]]</f>
        <v>Kepnangeya</v>
      </c>
      <c r="C28" s="17" t="str">
        <f>VLOOKUP(B28,Consolidation!B:AA,3,FALSE)</f>
        <v>F</v>
      </c>
      <c r="D28" s="17" t="str">
        <f>VLOOKUP(B28,Consolidation!B:AA,5,FALSE)</f>
        <v>M</v>
      </c>
      <c r="E28" s="17">
        <f>VLOOKUP(B29,Consolidation!B:AA,6,FALSE)</f>
        <v>0</v>
      </c>
      <c r="F28" s="17">
        <f>VLOOKUP(B29,Consolidation!B:AA,7,FALSE)</f>
        <v>0</v>
      </c>
      <c r="G28" s="17">
        <f>VLOOKUP(B29,Consolidation!B:AA,12,FALSE)</f>
        <v>3</v>
      </c>
      <c r="H28" s="17">
        <f>VLOOKUP(B29,Consolidation!B:AA,22,FALSE)</f>
        <v>0</v>
      </c>
    </row>
    <row r="29" spans="1:8" ht="29.5" customHeight="1" thickBot="1" x14ac:dyDescent="0.4">
      <c r="A29" s="16" t="str">
        <f>IF(B29&lt;&gt;"","IND"&amp;TEXT(COUNTA($B$2:B29),"000"),"")</f>
        <v>IND028</v>
      </c>
      <c r="B29" s="17" t="str">
        <f>Consolication[[#This Row],[Nom et prénom 0 Name &amp; first name]]</f>
        <v>Aissa kari 1</v>
      </c>
      <c r="C29" s="17" t="str">
        <f>VLOOKUP(B29,Consolidation!B:AA,3,FALSE)</f>
        <v>F</v>
      </c>
      <c r="D29" s="17" t="str">
        <f>VLOOKUP(B29,Consolidation!B:AA,5,FALSE)</f>
        <v>M</v>
      </c>
      <c r="E29" s="17">
        <f>VLOOKUP(B30,Consolidation!B:AA,6,FALSE)</f>
        <v>0</v>
      </c>
      <c r="F29" s="17">
        <f>VLOOKUP(B30,Consolidation!B:AA,7,FALSE)</f>
        <v>0</v>
      </c>
      <c r="G29" s="17">
        <f>VLOOKUP(B30,Consolidation!B:AA,12,FALSE)</f>
        <v>3</v>
      </c>
      <c r="H29" s="17">
        <f>VLOOKUP(B30,Consolidation!B:AA,22,FALSE)</f>
        <v>0</v>
      </c>
    </row>
    <row r="30" spans="1:8" ht="29.5" customHeight="1" thickBot="1" x14ac:dyDescent="0.4">
      <c r="A30" s="16" t="str">
        <f>IF(B30&lt;&gt;"","IND"&amp;TEXT(COUNTA($B$2:B30),"000"),"")</f>
        <v>IND029</v>
      </c>
      <c r="B30" s="17" t="str">
        <f>Consolication[[#This Row],[Nom et prénom 0 Name &amp; first name]]</f>
        <v>Aissa kari</v>
      </c>
      <c r="C30" s="17" t="str">
        <f>VLOOKUP(B30,Consolidation!B:AA,3,FALSE)</f>
        <v>F</v>
      </c>
      <c r="D30" s="17" t="str">
        <f>VLOOKUP(B30,Consolidation!B:AA,5,FALSE)</f>
        <v>M</v>
      </c>
      <c r="E30" s="17">
        <f>VLOOKUP(B31,Consolidation!B:AA,6,FALSE)</f>
        <v>0</v>
      </c>
      <c r="F30" s="17">
        <f>VLOOKUP(B31,Consolidation!B:AA,7,FALSE)</f>
        <v>0</v>
      </c>
      <c r="G30" s="17">
        <f>VLOOKUP(B31,Consolidation!B:AA,12,FALSE)</f>
        <v>3</v>
      </c>
      <c r="H30" s="17">
        <f>VLOOKUP(B31,Consolidation!B:AA,22,FALSE)</f>
        <v>0</v>
      </c>
    </row>
    <row r="31" spans="1:8" ht="29.5" customHeight="1" thickBot="1" x14ac:dyDescent="0.4">
      <c r="A31" s="16" t="str">
        <f>IF(B31&lt;&gt;"","IND"&amp;TEXT(COUNTA($B$2:B31),"000"),"")</f>
        <v>IND030</v>
      </c>
      <c r="B31" s="17" t="str">
        <f>Consolication[[#This Row],[Nom et prénom 0 Name &amp; first name]]</f>
        <v>zouhetratou</v>
      </c>
      <c r="C31" s="17" t="str">
        <f>VLOOKUP(B31,Consolidation!B:AA,3,FALSE)</f>
        <v>F</v>
      </c>
      <c r="D31" s="17" t="str">
        <f>VLOOKUP(B31,Consolidation!B:AA,5,FALSE)</f>
        <v>M</v>
      </c>
      <c r="E31" s="17">
        <f>VLOOKUP(B32,Consolidation!B:AA,6,FALSE)</f>
        <v>0</v>
      </c>
      <c r="F31" s="17">
        <f>VLOOKUP(B32,Consolidation!B:AA,7,FALSE)</f>
        <v>0</v>
      </c>
      <c r="G31" s="17">
        <f>VLOOKUP(B32,Consolidation!B:AA,12,FALSE)</f>
        <v>3</v>
      </c>
      <c r="H31" s="17">
        <f>VLOOKUP(B32,Consolidation!B:AA,22,FALSE)</f>
        <v>0</v>
      </c>
    </row>
    <row r="32" spans="1:8" ht="29.5" customHeight="1" thickBot="1" x14ac:dyDescent="0.4">
      <c r="A32" s="16" t="str">
        <f>IF(B32&lt;&gt;"","IND"&amp;TEXT(COUNTA($B$2:B32),"000"),"")</f>
        <v>IND031</v>
      </c>
      <c r="B32" s="17" t="str">
        <f>Consolication[[#This Row],[Nom et prénom 0 Name &amp; first name]]</f>
        <v>Maïramou Sali Gaïgaré</v>
      </c>
      <c r="C32" s="17" t="str">
        <f>VLOOKUP(B32,Consolidation!B:AA,3,FALSE)</f>
        <v>F</v>
      </c>
      <c r="D32" s="17" t="str">
        <f>VLOOKUP(B32,Consolidation!B:AA,5,FALSE)</f>
        <v>M</v>
      </c>
      <c r="E32" s="17">
        <f>VLOOKUP(B33,Consolidation!B:AA,6,FALSE)</f>
        <v>0</v>
      </c>
      <c r="F32" s="17">
        <f>VLOOKUP(B33,Consolidation!B:AA,7,FALSE)</f>
        <v>0</v>
      </c>
      <c r="G32" s="17">
        <f>VLOOKUP(B33,Consolidation!B:AA,12,FALSE)</f>
        <v>3</v>
      </c>
      <c r="H32" s="17">
        <f>VLOOKUP(B33,Consolidation!B:AA,22,FALSE)</f>
        <v>0</v>
      </c>
    </row>
    <row r="33" spans="1:8" ht="29.5" customHeight="1" thickBot="1" x14ac:dyDescent="0.4">
      <c r="A33" s="16" t="str">
        <f>IF(B33&lt;&gt;"","IND"&amp;TEXT(COUNTA($B$2:B33),"000"),"")</f>
        <v>IND032</v>
      </c>
      <c r="B33" s="17" t="str">
        <f>Consolication[[#This Row],[Nom et prénom 0 Name &amp; first name]]</f>
        <v>HAOUA MADOU Gaïgaré</v>
      </c>
      <c r="C33" s="17" t="str">
        <f>VLOOKUP(B33,Consolidation!B:AA,3,FALSE)</f>
        <v>F</v>
      </c>
      <c r="D33" s="17" t="str">
        <f>VLOOKUP(B33,Consolidation!B:AA,5,FALSE)</f>
        <v>M</v>
      </c>
      <c r="E33" s="17">
        <f>VLOOKUP(B34,Consolidation!B:AA,6,FALSE)</f>
        <v>0</v>
      </c>
      <c r="F33" s="17">
        <f>VLOOKUP(B34,Consolidation!B:AA,7,FALSE)</f>
        <v>0</v>
      </c>
      <c r="G33" s="17">
        <f>VLOOKUP(B34,Consolidation!B:AA,12,FALSE)</f>
        <v>3</v>
      </c>
      <c r="H33" s="17">
        <f>VLOOKUP(B34,Consolidation!B:AA,22,FALSE)</f>
        <v>0</v>
      </c>
    </row>
    <row r="34" spans="1:8" ht="29.5" customHeight="1" thickBot="1" x14ac:dyDescent="0.4">
      <c r="A34" s="16" t="str">
        <f>IF(B34&lt;&gt;"","IND"&amp;TEXT(COUNTA($B$2:B34),"000"),"")</f>
        <v>IND033</v>
      </c>
      <c r="B34" s="17" t="str">
        <f>Consolication[[#This Row],[Nom et prénom 0 Name &amp; first name]]</f>
        <v>AÏSSATOU RABOU GAÏFARE</v>
      </c>
      <c r="C34" s="17" t="str">
        <f>VLOOKUP(B34,Consolidation!B:AA,3,FALSE)</f>
        <v>F</v>
      </c>
      <c r="D34" s="17" t="str">
        <f>VLOOKUP(B34,Consolidation!B:AA,5,FALSE)</f>
        <v>M</v>
      </c>
      <c r="E34" s="17">
        <f>VLOOKUP(B35,Consolidation!B:AA,6,FALSE)</f>
        <v>0</v>
      </c>
      <c r="F34" s="17">
        <f>VLOOKUP(B35,Consolidation!B:AA,7,FALSE)</f>
        <v>0</v>
      </c>
      <c r="G34" s="17">
        <f>VLOOKUP(B35,Consolidation!B:AA,12,FALSE)</f>
        <v>3</v>
      </c>
      <c r="H34" s="17">
        <f>VLOOKUP(B35,Consolidation!B:AA,22,FALSE)</f>
        <v>0</v>
      </c>
    </row>
    <row r="35" spans="1:8" ht="29.5" customHeight="1" thickBot="1" x14ac:dyDescent="0.4">
      <c r="A35" s="16" t="str">
        <f>IF(B35&lt;&gt;"","IND"&amp;TEXT(COUNTA($B$2:B35),"000"),"")</f>
        <v>IND034</v>
      </c>
      <c r="B35" s="17" t="str">
        <f>Consolication[[#This Row],[Nom et prénom 0 Name &amp; first name]]</f>
        <v>NOURA OUMAROU GAÏGARE</v>
      </c>
      <c r="C35" s="17" t="str">
        <f>VLOOKUP(B35,Consolidation!B:AA,3,FALSE)</f>
        <v>F</v>
      </c>
      <c r="D35" s="17" t="str">
        <f>VLOOKUP(B35,Consolidation!B:AA,5,FALSE)</f>
        <v>M</v>
      </c>
      <c r="E35" s="17">
        <f>VLOOKUP(B36,Consolidation!B:AA,6,FALSE)</f>
        <v>0</v>
      </c>
      <c r="F35" s="17">
        <f>VLOOKUP(B36,Consolidation!B:AA,7,FALSE)</f>
        <v>0</v>
      </c>
      <c r="G35" s="17">
        <f>VLOOKUP(B36,Consolidation!B:AA,12,FALSE)</f>
        <v>3</v>
      </c>
      <c r="H35" s="17">
        <f>VLOOKUP(B36,Consolidation!B:AA,22,FALSE)</f>
        <v>0</v>
      </c>
    </row>
    <row r="36" spans="1:8" ht="29.5" customHeight="1" thickBot="1" x14ac:dyDescent="0.4">
      <c r="A36" s="16" t="str">
        <f>IF(B36&lt;&gt;"","IND"&amp;TEXT(COUNTA($B$2:B36),"000"),"")</f>
        <v>IND035</v>
      </c>
      <c r="B36" s="17" t="str">
        <f>Consolication[[#This Row],[Nom et prénom 0 Name &amp; first name]]</f>
        <v>FADIMATOU BOUBA HARDEO</v>
      </c>
      <c r="C36" s="17" t="str">
        <f>VLOOKUP(B36,Consolidation!B:AA,3,FALSE)</f>
        <v>F</v>
      </c>
      <c r="D36" s="17" t="str">
        <f>VLOOKUP(B36,Consolidation!B:AA,5,FALSE)</f>
        <v>M</v>
      </c>
      <c r="E36" s="17">
        <f>VLOOKUP(B37,Consolidation!B:AA,6,FALSE)</f>
        <v>0</v>
      </c>
      <c r="F36" s="17">
        <f>VLOOKUP(B37,Consolidation!B:AA,7,FALSE)</f>
        <v>0</v>
      </c>
      <c r="G36" s="17">
        <f>VLOOKUP(B37,Consolidation!B:AA,12,FALSE)</f>
        <v>3</v>
      </c>
      <c r="H36" s="17">
        <f>VLOOKUP(B37,Consolidation!B:AA,22,FALSE)</f>
        <v>0</v>
      </c>
    </row>
    <row r="37" spans="1:8" ht="29.5" customHeight="1" thickBot="1" x14ac:dyDescent="0.4">
      <c r="A37" s="16" t="str">
        <f>IF(B37&lt;&gt;"","IND"&amp;TEXT(COUNTA($B$2:B37),"000"),"")</f>
        <v>IND036</v>
      </c>
      <c r="B37" s="17" t="str">
        <f>Consolication[[#This Row],[Nom et prénom 0 Name &amp; first name]]</f>
        <v>DOUDOU WANIE LOUGJA</v>
      </c>
      <c r="C37" s="17" t="str">
        <f>VLOOKUP(B37,Consolidation!B:AA,3,FALSE)</f>
        <v>F</v>
      </c>
      <c r="D37" s="17" t="str">
        <f>VLOOKUP(B37,Consolidation!B:AA,5,FALSE)</f>
        <v>M</v>
      </c>
      <c r="E37" s="17">
        <f>VLOOKUP(B38,Consolidation!B:AA,6,FALSE)</f>
        <v>0</v>
      </c>
      <c r="F37" s="17">
        <f>VLOOKUP(B38,Consolidation!B:AA,7,FALSE)</f>
        <v>0</v>
      </c>
      <c r="G37" s="17">
        <f>VLOOKUP(B38,Consolidation!B:AA,12,FALSE)</f>
        <v>3</v>
      </c>
      <c r="H37" s="17">
        <f>VLOOKUP(B38,Consolidation!B:AA,22,FALSE)</f>
        <v>0</v>
      </c>
    </row>
    <row r="38" spans="1:8" ht="29.5" customHeight="1" thickBot="1" x14ac:dyDescent="0.4">
      <c r="A38" s="16" t="str">
        <f>IF(B38&lt;&gt;"","IND"&amp;TEXT(COUNTA($B$2:B38),"000"),"")</f>
        <v>IND037</v>
      </c>
      <c r="B38" s="17" t="str">
        <f>Consolication[[#This Row],[Nom et prénom 0 Name &amp; first name]]</f>
        <v>LOUMBE BOUBA ZADANG</v>
      </c>
      <c r="C38" s="17" t="str">
        <f>VLOOKUP(B38,Consolidation!B:AA,3,FALSE)</f>
        <v>F</v>
      </c>
      <c r="D38" s="17" t="str">
        <f>VLOOKUP(B38,Consolidation!B:AA,5,FALSE)</f>
        <v>M</v>
      </c>
      <c r="E38" s="17">
        <f>VLOOKUP(B39,Consolidation!B:AA,6,FALSE)</f>
        <v>0</v>
      </c>
      <c r="F38" s="17">
        <f>VLOOKUP(B39,Consolidation!B:AA,7,FALSE)</f>
        <v>0</v>
      </c>
      <c r="G38" s="17">
        <f>VLOOKUP(B39,Consolidation!B:AA,12,FALSE)</f>
        <v>3</v>
      </c>
      <c r="H38" s="17">
        <f>VLOOKUP(B39,Consolidation!B:AA,22,FALSE)</f>
        <v>0</v>
      </c>
    </row>
    <row r="39" spans="1:8" ht="29.5" customHeight="1" thickBot="1" x14ac:dyDescent="0.4">
      <c r="A39" s="16" t="str">
        <f>IF(B39&lt;&gt;"","IND"&amp;TEXT(COUNTA($B$2:B39),"000"),"")</f>
        <v>IND038</v>
      </c>
      <c r="B39" s="17" t="str">
        <f>Consolication[[#This Row],[Nom et prénom 0 Name &amp; first name]]</f>
        <v>HADIDJA OUMAROU LAMARDE</v>
      </c>
      <c r="C39" s="17" t="str">
        <f>VLOOKUP(B39,Consolidation!B:AA,3,FALSE)</f>
        <v>F</v>
      </c>
      <c r="D39" s="17" t="str">
        <f>VLOOKUP(B39,Consolidation!B:AA,5,FALSE)</f>
        <v>M</v>
      </c>
      <c r="E39" s="17">
        <f>VLOOKUP(B40,Consolidation!B:AA,6,FALSE)</f>
        <v>0</v>
      </c>
      <c r="F39" s="17">
        <f>VLOOKUP(B40,Consolidation!B:AA,7,FALSE)</f>
        <v>0</v>
      </c>
      <c r="G39" s="17">
        <f>VLOOKUP(B40,Consolidation!B:AA,12,FALSE)</f>
        <v>3</v>
      </c>
      <c r="H39" s="17">
        <f>VLOOKUP(B40,Consolidation!B:AA,22,FALSE)</f>
        <v>0</v>
      </c>
    </row>
    <row r="40" spans="1:8" ht="29.5" customHeight="1" thickBot="1" x14ac:dyDescent="0.4">
      <c r="A40" s="16" t="str">
        <f>IF(B40&lt;&gt;"","IND"&amp;TEXT(COUNTA($B$2:B40),"000"),"")</f>
        <v>IND039</v>
      </c>
      <c r="B40" s="17" t="str">
        <f>Consolication[[#This Row],[Nom et prénom 0 Name &amp; first name]]</f>
        <v>AISSATOU OUMAROU LAMARDE</v>
      </c>
      <c r="C40" s="17" t="str">
        <f>VLOOKUP(B40,Consolidation!B:AA,3,FALSE)</f>
        <v>F</v>
      </c>
      <c r="D40" s="17" t="str">
        <f>VLOOKUP(B40,Consolidation!B:AA,5,FALSE)</f>
        <v>M</v>
      </c>
      <c r="E40" s="17">
        <f>VLOOKUP(B41,Consolidation!B:AA,6,FALSE)</f>
        <v>0</v>
      </c>
      <c r="F40" s="17">
        <f>VLOOKUP(B41,Consolidation!B:AA,7,FALSE)</f>
        <v>0</v>
      </c>
      <c r="G40" s="17">
        <f>VLOOKUP(B41,Consolidation!B:AA,12,FALSE)</f>
        <v>3</v>
      </c>
      <c r="H40" s="17">
        <f>VLOOKUP(B41,Consolidation!B:AA,22,FALSE)</f>
        <v>0</v>
      </c>
    </row>
    <row r="41" spans="1:8" ht="29.5" customHeight="1" thickBot="1" x14ac:dyDescent="0.4">
      <c r="A41" s="16" t="str">
        <f>IF(B41&lt;&gt;"","IND"&amp;TEXT(COUNTA($B$2:B41),"000"),"")</f>
        <v>IND040</v>
      </c>
      <c r="B41" s="17" t="str">
        <f>Consolication[[#This Row],[Nom et prénom 0 Name &amp; first name]]</f>
        <v>FADIMATOU HAMADOU HARDFO</v>
      </c>
      <c r="C41" s="17" t="str">
        <f>VLOOKUP(B41,Consolidation!B:AA,3,FALSE)</f>
        <v>F</v>
      </c>
      <c r="D41" s="17" t="str">
        <f>VLOOKUP(B41,Consolidation!B:AA,5,FALSE)</f>
        <v>M</v>
      </c>
      <c r="E41" s="17">
        <f>VLOOKUP(B42,Consolidation!B:AA,6,FALSE)</f>
        <v>0</v>
      </c>
      <c r="F41" s="17">
        <f>VLOOKUP(B42,Consolidation!B:AA,7,FALSE)</f>
        <v>0</v>
      </c>
      <c r="G41" s="17">
        <f>VLOOKUP(B42,Consolidation!B:AA,12,FALSE)</f>
        <v>3</v>
      </c>
      <c r="H41" s="17">
        <f>VLOOKUP(B42,Consolidation!B:AA,22,FALSE)</f>
        <v>0</v>
      </c>
    </row>
    <row r="42" spans="1:8" ht="29.5" customHeight="1" thickBot="1" x14ac:dyDescent="0.4">
      <c r="A42" s="16" t="str">
        <f>IF(B42&lt;&gt;"","IND"&amp;TEXT(COUNTA($B$2:B42),"000"),"")</f>
        <v>IND041</v>
      </c>
      <c r="B42" s="17" t="str">
        <f>Consolication[[#This Row],[Nom et prénom 0 Name &amp; first name]]</f>
        <v>DIDJA KAGAMA LAMARDE</v>
      </c>
      <c r="C42" s="17" t="str">
        <f>VLOOKUP(B42,Consolidation!B:AA,3,FALSE)</f>
        <v>F</v>
      </c>
      <c r="D42" s="17" t="str">
        <f>VLOOKUP(B42,Consolidation!B:AA,5,FALSE)</f>
        <v>M</v>
      </c>
      <c r="E42" s="17">
        <f>VLOOKUP(B43,Consolidation!B:AA,6,FALSE)</f>
        <v>0</v>
      </c>
      <c r="F42" s="17">
        <f>VLOOKUP(B43,Consolidation!B:AA,7,FALSE)</f>
        <v>0</v>
      </c>
      <c r="G42" s="17">
        <f>VLOOKUP(B43,Consolidation!B:AA,12,FALSE)</f>
        <v>3</v>
      </c>
      <c r="H42" s="17">
        <f>VLOOKUP(B43,Consolidation!B:AA,22,FALSE)</f>
        <v>0</v>
      </c>
    </row>
    <row r="43" spans="1:8" ht="29.5" customHeight="1" thickBot="1" x14ac:dyDescent="0.4">
      <c r="A43" s="16" t="str">
        <f>IF(B43&lt;&gt;"","IND"&amp;TEXT(COUNTA($B$2:B43),"000"),"")</f>
        <v>IND042</v>
      </c>
      <c r="B43" s="17" t="str">
        <f>Consolication[[#This Row],[Nom et prénom 0 Name &amp; first name]]</f>
        <v>YASMINE LAMARDE</v>
      </c>
      <c r="C43" s="17" t="str">
        <f>VLOOKUP(B43,Consolidation!B:AA,3,FALSE)</f>
        <v>F</v>
      </c>
      <c r="D43" s="17" t="str">
        <f>VLOOKUP(B43,Consolidation!B:AA,5,FALSE)</f>
        <v>M</v>
      </c>
      <c r="E43" s="17">
        <f>VLOOKUP(B44,Consolidation!B:AA,6,FALSE)</f>
        <v>0</v>
      </c>
      <c r="F43" s="17">
        <f>VLOOKUP(B44,Consolidation!B:AA,7,FALSE)</f>
        <v>0</v>
      </c>
      <c r="G43" s="17">
        <f>VLOOKUP(B44,Consolidation!B:AA,12,FALSE)</f>
        <v>3</v>
      </c>
      <c r="H43" s="17">
        <f>VLOOKUP(B44,Consolidation!B:AA,22,FALSE)</f>
        <v>0</v>
      </c>
    </row>
    <row r="44" spans="1:8" ht="29.5" customHeight="1" thickBot="1" x14ac:dyDescent="0.4">
      <c r="A44" s="16" t="str">
        <f>IF(B44&lt;&gt;"","IND"&amp;TEXT(COUNTA($B$2:B44),"000"),"")</f>
        <v>IND043</v>
      </c>
      <c r="B44" s="17" t="str">
        <f>Consolication[[#This Row],[Nom et prénom 0 Name &amp; first name]]</f>
        <v>FANTA BOUBA</v>
      </c>
      <c r="C44" s="17" t="str">
        <f>VLOOKUP(B44,Consolidation!B:AA,3,FALSE)</f>
        <v>F</v>
      </c>
      <c r="D44" s="17" t="str">
        <f>VLOOKUP(B44,Consolidation!B:AA,5,FALSE)</f>
        <v>M</v>
      </c>
      <c r="E44" s="17">
        <f>VLOOKUP(B45,Consolidation!B:AA,6,FALSE)</f>
        <v>0</v>
      </c>
      <c r="F44" s="17">
        <f>VLOOKUP(B45,Consolidation!B:AA,7,FALSE)</f>
        <v>0</v>
      </c>
      <c r="G44" s="17">
        <f>VLOOKUP(B45,Consolidation!B:AA,12,FALSE)</f>
        <v>3</v>
      </c>
      <c r="H44" s="17">
        <f>VLOOKUP(B45,Consolidation!B:AA,22,FALSE)</f>
        <v>0</v>
      </c>
    </row>
    <row r="45" spans="1:8" ht="29.5" customHeight="1" thickBot="1" x14ac:dyDescent="0.4">
      <c r="A45" s="16" t="str">
        <f>IF(B45&lt;&gt;"","IND"&amp;TEXT(COUNTA($B$2:B45),"000"),"")</f>
        <v>IND044</v>
      </c>
      <c r="B45" s="17" t="str">
        <f>Consolication[[#This Row],[Nom et prénom 0 Name &amp; first name]]</f>
        <v>AMINATOU SALI GAÏGAÏRE</v>
      </c>
      <c r="C45" s="17" t="str">
        <f>VLOOKUP(B45,Consolidation!B:AA,3,FALSE)</f>
        <v>F</v>
      </c>
      <c r="D45" s="17" t="str">
        <f>VLOOKUP(B45,Consolidation!B:AA,5,FALSE)</f>
        <v>M</v>
      </c>
      <c r="E45" s="17">
        <f>VLOOKUP(B46,Consolidation!B:AA,6,FALSE)</f>
        <v>0</v>
      </c>
      <c r="F45" s="17">
        <f>VLOOKUP(B46,Consolidation!B:AA,7,FALSE)</f>
        <v>0</v>
      </c>
      <c r="G45" s="17">
        <f>VLOOKUP(B46,Consolidation!B:AA,12,FALSE)</f>
        <v>3</v>
      </c>
      <c r="H45" s="17">
        <f>VLOOKUP(B46,Consolidation!B:AA,22,FALSE)</f>
        <v>0</v>
      </c>
    </row>
    <row r="46" spans="1:8" ht="29.5" customHeight="1" thickBot="1" x14ac:dyDescent="0.4">
      <c r="A46" s="16" t="str">
        <f>IF(B46&lt;&gt;"","IND"&amp;TEXT(COUNTA($B$2:B46),"000"),"")</f>
        <v>IND045</v>
      </c>
      <c r="B46" s="17" t="str">
        <f>Consolication[[#This Row],[Nom et prénom 0 Name &amp; first name]]</f>
        <v>OMBANG AGNES SARARE</v>
      </c>
      <c r="C46" s="17" t="str">
        <f>VLOOKUP(B46,Consolidation!B:AA,3,FALSE)</f>
        <v>F</v>
      </c>
      <c r="D46" s="17" t="str">
        <f>VLOOKUP(B46,Consolidation!B:AA,5,FALSE)</f>
        <v>M</v>
      </c>
      <c r="E46" s="17">
        <f>VLOOKUP(B47,Consolidation!B:AA,6,FALSE)</f>
        <v>0</v>
      </c>
      <c r="F46" s="17">
        <f>VLOOKUP(B47,Consolidation!B:AA,7,FALSE)</f>
        <v>0</v>
      </c>
      <c r="G46" s="17">
        <f>VLOOKUP(B47,Consolidation!B:AA,12,FALSE)</f>
        <v>3</v>
      </c>
      <c r="H46" s="17">
        <f>VLOOKUP(B47,Consolidation!B:AA,22,FALSE)</f>
        <v>0</v>
      </c>
    </row>
    <row r="47" spans="1:8" ht="29.5" customHeight="1" thickBot="1" x14ac:dyDescent="0.4">
      <c r="A47" s="16" t="str">
        <f>IF(B47&lt;&gt;"","IND"&amp;TEXT(COUNTA($B$2:B47),"000"),"")</f>
        <v>IND046</v>
      </c>
      <c r="B47" s="17" t="str">
        <f>Consolication[[#This Row],[Nom et prénom 0 Name &amp; first name]]</f>
        <v>NAFISSA SALI GAÏGAÏRE</v>
      </c>
      <c r="C47" s="17" t="str">
        <f>VLOOKUP(B47,Consolidation!B:AA,3,FALSE)</f>
        <v>F</v>
      </c>
      <c r="D47" s="17" t="str">
        <f>VLOOKUP(B47,Consolidation!B:AA,5,FALSE)</f>
        <v>M</v>
      </c>
      <c r="E47" s="17">
        <f>VLOOKUP(B48,Consolidation!B:AA,6,FALSE)</f>
        <v>0</v>
      </c>
      <c r="F47" s="17">
        <f>VLOOKUP(B48,Consolidation!B:AA,7,FALSE)</f>
        <v>0</v>
      </c>
      <c r="G47" s="17">
        <f>VLOOKUP(B48,Consolidation!B:AA,12,FALSE)</f>
        <v>3</v>
      </c>
      <c r="H47" s="17">
        <f>VLOOKUP(B48,Consolidation!B:AA,22,FALSE)</f>
        <v>0</v>
      </c>
    </row>
    <row r="48" spans="1:8" ht="29.5" customHeight="1" thickBot="1" x14ac:dyDescent="0.4">
      <c r="A48" s="16" t="str">
        <f>IF(B48&lt;&gt;"","IND"&amp;TEXT(COUNTA($B$2:B48),"000"),"")</f>
        <v>IND047</v>
      </c>
      <c r="B48" s="17" t="str">
        <f>Consolication[[#This Row],[Nom et prénom 0 Name &amp; first name]]</f>
        <v>MOUNA LAMINOU GAÏGAÏRE</v>
      </c>
      <c r="C48" s="17" t="str">
        <f>VLOOKUP(B48,Consolidation!B:AA,3,FALSE)</f>
        <v>F</v>
      </c>
      <c r="D48" s="17" t="str">
        <f>VLOOKUP(B48,Consolidation!B:AA,5,FALSE)</f>
        <v>M</v>
      </c>
      <c r="E48" s="17">
        <f>VLOOKUP(B49,Consolidation!B:AA,6,FALSE)</f>
        <v>0</v>
      </c>
      <c r="F48" s="17">
        <f>VLOOKUP(B49,Consolidation!B:AA,7,FALSE)</f>
        <v>0</v>
      </c>
      <c r="G48" s="17">
        <f>VLOOKUP(B49,Consolidation!B:AA,12,FALSE)</f>
        <v>3</v>
      </c>
      <c r="H48" s="17">
        <f>VLOOKUP(B49,Consolidation!B:AA,22,FALSE)</f>
        <v>0</v>
      </c>
    </row>
    <row r="49" spans="1:8" ht="29.5" customHeight="1" thickBot="1" x14ac:dyDescent="0.4">
      <c r="A49" s="16" t="str">
        <f>IF(B49&lt;&gt;"","IND"&amp;TEXT(COUNTA($B$2:B49),"000"),"")</f>
        <v>IND048</v>
      </c>
      <c r="B49" s="17" t="str">
        <f>Consolication[[#This Row],[Nom et prénom 0 Name &amp; first name]]</f>
        <v>HABIBA NASSIR GAÏGAÏRE</v>
      </c>
      <c r="C49" s="17" t="str">
        <f>VLOOKUP(B49,Consolidation!B:AA,3,FALSE)</f>
        <v>F</v>
      </c>
      <c r="D49" s="17" t="str">
        <f>VLOOKUP(B49,Consolidation!B:AA,5,FALSE)</f>
        <v>M</v>
      </c>
      <c r="E49" s="17">
        <f>VLOOKUP(B50,Consolidation!B:AA,6,FALSE)</f>
        <v>0</v>
      </c>
      <c r="F49" s="17">
        <f>VLOOKUP(B50,Consolidation!B:AA,7,FALSE)</f>
        <v>0</v>
      </c>
      <c r="G49" s="17">
        <f>VLOOKUP(B50,Consolidation!B:AA,12,FALSE)</f>
        <v>3</v>
      </c>
      <c r="H49" s="17">
        <f>VLOOKUP(B50,Consolidation!B:AA,22,FALSE)</f>
        <v>0</v>
      </c>
    </row>
    <row r="50" spans="1:8" ht="29.5" customHeight="1" thickBot="1" x14ac:dyDescent="0.4">
      <c r="A50" s="16" t="str">
        <f>IF(B50&lt;&gt;"","IND"&amp;TEXT(COUNTA($B$2:B50),"000"),"")</f>
        <v>IND049</v>
      </c>
      <c r="B50" s="17" t="str">
        <f>Consolication[[#This Row],[Nom et prénom 0 Name &amp; first name]]</f>
        <v>AÏSSATOU SALI GAÏGAÏRE 1</v>
      </c>
      <c r="C50" s="17" t="str">
        <f>VLOOKUP(B50,Consolidation!B:AA,3,FALSE)</f>
        <v>F</v>
      </c>
      <c r="D50" s="17" t="str">
        <f>VLOOKUP(B50,Consolidation!B:AA,5,FALSE)</f>
        <v>M</v>
      </c>
      <c r="E50" s="17">
        <f>VLOOKUP(B51,Consolidation!B:AA,6,FALSE)</f>
        <v>0</v>
      </c>
      <c r="F50" s="17">
        <f>VLOOKUP(B51,Consolidation!B:AA,7,FALSE)</f>
        <v>0</v>
      </c>
      <c r="G50" s="17">
        <f>VLOOKUP(B51,Consolidation!B:AA,12,FALSE)</f>
        <v>3</v>
      </c>
      <c r="H50" s="17">
        <f>VLOOKUP(B51,Consolidation!B:AA,22,FALSE)</f>
        <v>0</v>
      </c>
    </row>
    <row r="51" spans="1:8" ht="29.5" customHeight="1" thickBot="1" x14ac:dyDescent="0.4">
      <c r="A51" s="16" t="str">
        <f>IF(B51&lt;&gt;"","IND"&amp;TEXT(COUNTA($B$2:B51),"000"),"")</f>
        <v>IND050</v>
      </c>
      <c r="B51" s="17" t="str">
        <f>Consolication[[#This Row],[Nom et prénom 0 Name &amp; first name]]</f>
        <v>BALKISSOU ABDOU LAMARDE</v>
      </c>
      <c r="C51" s="17" t="str">
        <f>VLOOKUP(B51,Consolidation!B:AA,3,FALSE)</f>
        <v>F</v>
      </c>
      <c r="D51" s="17" t="str">
        <f>VLOOKUP(B51,Consolidation!B:AA,5,FALSE)</f>
        <v>M</v>
      </c>
      <c r="E51" s="17">
        <f>VLOOKUP(B52,Consolidation!B:AA,6,FALSE)</f>
        <v>0</v>
      </c>
      <c r="F51" s="17">
        <f>VLOOKUP(B52,Consolidation!B:AA,7,FALSE)</f>
        <v>0</v>
      </c>
      <c r="G51" s="17">
        <f>VLOOKUP(B52,Consolidation!B:AA,12,FALSE)</f>
        <v>3</v>
      </c>
      <c r="H51" s="17">
        <f>VLOOKUP(B52,Consolidation!B:AA,22,FALSE)</f>
        <v>0</v>
      </c>
    </row>
    <row r="52" spans="1:8" ht="29.5" customHeight="1" thickBot="1" x14ac:dyDescent="0.4">
      <c r="A52" s="16" t="str">
        <f>IF(B52&lt;&gt;"","IND"&amp;TEXT(COUNTA($B$2:B52),"000"),"")</f>
        <v>IND051</v>
      </c>
      <c r="B52" s="17" t="str">
        <f>Consolication[[#This Row],[Nom et prénom 0 Name &amp; first name]]</f>
        <v>NAFISSA HASSOUMI HARDEO</v>
      </c>
      <c r="C52" s="17" t="str">
        <f>VLOOKUP(B52,Consolidation!B:AA,3,FALSE)</f>
        <v>F</v>
      </c>
      <c r="D52" s="17" t="str">
        <f>VLOOKUP(B52,Consolidation!B:AA,5,FALSE)</f>
        <v>M</v>
      </c>
      <c r="E52" s="17">
        <f>VLOOKUP(B53,Consolidation!B:AA,6,FALSE)</f>
        <v>0</v>
      </c>
      <c r="F52" s="17">
        <f>VLOOKUP(B53,Consolidation!B:AA,7,FALSE)</f>
        <v>0</v>
      </c>
      <c r="G52" s="17">
        <f>VLOOKUP(B53,Consolidation!B:AA,12,FALSE)</f>
        <v>3</v>
      </c>
      <c r="H52" s="17">
        <f>VLOOKUP(B53,Consolidation!B:AA,22,FALSE)</f>
        <v>0</v>
      </c>
    </row>
    <row r="53" spans="1:8" ht="29.5" customHeight="1" thickBot="1" x14ac:dyDescent="0.4">
      <c r="A53" s="16" t="str">
        <f>IF(B53&lt;&gt;"","IND"&amp;TEXT(COUNTA($B$2:B53),"000"),"")</f>
        <v>IND052</v>
      </c>
      <c r="B53" s="17" t="str">
        <f>Consolication[[#This Row],[Nom et prénom 0 Name &amp; first name]]</f>
        <v>HAOUA SANDA LAMARDE</v>
      </c>
      <c r="C53" s="17" t="str">
        <f>VLOOKUP(B53,Consolidation!B:AA,3,FALSE)</f>
        <v>F</v>
      </c>
      <c r="D53" s="17" t="str">
        <f>VLOOKUP(B53,Consolidation!B:AA,5,FALSE)</f>
        <v>M</v>
      </c>
      <c r="E53" s="17">
        <f>VLOOKUP(B54,Consolidation!B:AA,6,FALSE)</f>
        <v>0</v>
      </c>
      <c r="F53" s="17">
        <f>VLOOKUP(B54,Consolidation!B:AA,7,FALSE)</f>
        <v>0</v>
      </c>
      <c r="G53" s="17">
        <f>VLOOKUP(B54,Consolidation!B:AA,12,FALSE)</f>
        <v>3</v>
      </c>
      <c r="H53" s="17">
        <f>VLOOKUP(B54,Consolidation!B:AA,22,FALSE)</f>
        <v>0</v>
      </c>
    </row>
    <row r="54" spans="1:8" ht="29.5" customHeight="1" thickBot="1" x14ac:dyDescent="0.4">
      <c r="A54" s="16" t="str">
        <f>IF(B54&lt;&gt;"","IND"&amp;TEXT(COUNTA($B$2:B54),"000"),"")</f>
        <v>IND053</v>
      </c>
      <c r="B54" s="17" t="str">
        <f>Consolication[[#This Row],[Nom et prénom 0 Name &amp; first name]]</f>
        <v>DJANNATOU OUMAROU GUILBADARE</v>
      </c>
      <c r="C54" s="17" t="str">
        <f>VLOOKUP(B54,Consolidation!B:AA,3,FALSE)</f>
        <v>F</v>
      </c>
      <c r="D54" s="17" t="str">
        <f>VLOOKUP(B54,Consolidation!B:AA,5,FALSE)</f>
        <v>M</v>
      </c>
      <c r="E54" s="17">
        <f>VLOOKUP(B55,Consolidation!B:AA,6,FALSE)</f>
        <v>0</v>
      </c>
      <c r="F54" s="17">
        <f>VLOOKUP(B55,Consolidation!B:AA,7,FALSE)</f>
        <v>0</v>
      </c>
      <c r="G54" s="17">
        <f>VLOOKUP(B55,Consolidation!B:AA,12,FALSE)</f>
        <v>3</v>
      </c>
      <c r="H54" s="17">
        <f>VLOOKUP(B55,Consolidation!B:AA,22,FALSE)</f>
        <v>0</v>
      </c>
    </row>
    <row r="55" spans="1:8" ht="29.5" customHeight="1" thickBot="1" x14ac:dyDescent="0.4">
      <c r="A55" s="16" t="str">
        <f>IF(B55&lt;&gt;"","IND"&amp;TEXT(COUNTA($B$2:B55),"000"),"")</f>
        <v>IND054</v>
      </c>
      <c r="B55" s="17" t="str">
        <f>Consolication[[#This Row],[Nom et prénom 0 Name &amp; first name]]</f>
        <v>NOURA OUMAROU LAMARDE</v>
      </c>
      <c r="C55" s="17" t="str">
        <f>VLOOKUP(B55,Consolidation!B:AA,3,FALSE)</f>
        <v>F</v>
      </c>
      <c r="D55" s="17" t="str">
        <f>VLOOKUP(B55,Consolidation!B:AA,5,FALSE)</f>
        <v>M</v>
      </c>
      <c r="E55" s="17">
        <f>VLOOKUP(B56,Consolidation!B:AA,6,FALSE)</f>
        <v>0</v>
      </c>
      <c r="F55" s="17">
        <f>VLOOKUP(B56,Consolidation!B:AA,7,FALSE)</f>
        <v>0</v>
      </c>
      <c r="G55" s="17">
        <f>VLOOKUP(B56,Consolidation!B:AA,12,FALSE)</f>
        <v>3</v>
      </c>
      <c r="H55" s="17">
        <f>VLOOKUP(B56,Consolidation!B:AA,22,FALSE)</f>
        <v>0</v>
      </c>
    </row>
    <row r="56" spans="1:8" ht="29.5" customHeight="1" thickBot="1" x14ac:dyDescent="0.4">
      <c r="A56" s="16" t="str">
        <f>IF(B56&lt;&gt;"","IND"&amp;TEXT(COUNTA($B$2:B56),"000"),"")</f>
        <v>IND055</v>
      </c>
      <c r="B56" s="17" t="str">
        <f>Consolication[[#This Row],[Nom et prénom 0 Name &amp; first name]]</f>
        <v>MOUNIRAHA GAÏGAÏRE</v>
      </c>
      <c r="C56" s="17" t="str">
        <f>VLOOKUP(B56,Consolidation!B:AA,3,FALSE)</f>
        <v>F</v>
      </c>
      <c r="D56" s="17" t="str">
        <f>VLOOKUP(B56,Consolidation!B:AA,5,FALSE)</f>
        <v>M</v>
      </c>
      <c r="E56" s="17">
        <f>VLOOKUP(B57,Consolidation!B:AA,6,FALSE)</f>
        <v>0</v>
      </c>
      <c r="F56" s="17">
        <f>VLOOKUP(B57,Consolidation!B:AA,7,FALSE)</f>
        <v>0</v>
      </c>
      <c r="G56" s="17">
        <f>VLOOKUP(B57,Consolidation!B:AA,12,FALSE)</f>
        <v>3</v>
      </c>
      <c r="H56" s="17">
        <f>VLOOKUP(B57,Consolidation!B:AA,22,FALSE)</f>
        <v>0</v>
      </c>
    </row>
    <row r="57" spans="1:8" ht="29.5" customHeight="1" thickBot="1" x14ac:dyDescent="0.4">
      <c r="A57" s="16" t="str">
        <f>IF(B57&lt;&gt;"","IND"&amp;TEXT(COUNTA($B$2:B57),"000"),"")</f>
        <v>IND056</v>
      </c>
      <c r="B57" s="17" t="str">
        <f>Consolication[[#This Row],[Nom et prénom 0 Name &amp; first name]]</f>
        <v>HAOUA BOUBA GAÏGAÏRE</v>
      </c>
      <c r="C57" s="17" t="str">
        <f>VLOOKUP(B57,Consolidation!B:AA,3,FALSE)</f>
        <v>F</v>
      </c>
      <c r="D57" s="17" t="str">
        <f>VLOOKUP(B57,Consolidation!B:AA,5,FALSE)</f>
        <v>M</v>
      </c>
      <c r="E57" s="17">
        <f>VLOOKUP(B58,Consolidation!B:AA,6,FALSE)</f>
        <v>0</v>
      </c>
      <c r="F57" s="17">
        <f>VLOOKUP(B58,Consolidation!B:AA,7,FALSE)</f>
        <v>0</v>
      </c>
      <c r="G57" s="17">
        <f>VLOOKUP(B58,Consolidation!B:AA,12,FALSE)</f>
        <v>3</v>
      </c>
      <c r="H57" s="17">
        <f>VLOOKUP(B58,Consolidation!B:AA,22,FALSE)</f>
        <v>0</v>
      </c>
    </row>
    <row r="58" spans="1:8" ht="29.5" customHeight="1" thickBot="1" x14ac:dyDescent="0.4">
      <c r="A58" s="16" t="str">
        <f>IF(B58&lt;&gt;"","IND"&amp;TEXT(COUNTA($B$2:B58),"000"),"")</f>
        <v>IND057</v>
      </c>
      <c r="B58" s="17" t="str">
        <f>Consolication[[#This Row],[Nom et prénom 0 Name &amp; first name]]</f>
        <v>HAOUWA LAMARDE</v>
      </c>
      <c r="C58" s="17" t="str">
        <f>VLOOKUP(B58,Consolidation!B:AA,3,FALSE)</f>
        <v>F</v>
      </c>
      <c r="D58" s="17" t="str">
        <f>VLOOKUP(B58,Consolidation!B:AA,5,FALSE)</f>
        <v>M</v>
      </c>
      <c r="E58" s="17">
        <f>VLOOKUP(B59,Consolidation!B:AA,6,FALSE)</f>
        <v>0</v>
      </c>
      <c r="F58" s="17">
        <f>VLOOKUP(B59,Consolidation!B:AA,7,FALSE)</f>
        <v>0</v>
      </c>
      <c r="G58" s="17">
        <f>VLOOKUP(B59,Consolidation!B:AA,12,FALSE)</f>
        <v>3</v>
      </c>
      <c r="H58" s="17">
        <f>VLOOKUP(B59,Consolidation!B:AA,22,FALSE)</f>
        <v>0</v>
      </c>
    </row>
    <row r="59" spans="1:8" ht="29.5" customHeight="1" thickBot="1" x14ac:dyDescent="0.4">
      <c r="A59" s="16" t="str">
        <f>IF(B59&lt;&gt;"","IND"&amp;TEXT(COUNTA($B$2:B59),"000"),"")</f>
        <v>IND058</v>
      </c>
      <c r="B59" s="17" t="str">
        <f>Consolication[[#This Row],[Nom et prénom 0 Name &amp; first name]]</f>
        <v>AÏSSATOU SALI GAÏGAÏRE</v>
      </c>
      <c r="C59" s="17" t="str">
        <f>VLOOKUP(B59,Consolidation!B:AA,3,FALSE)</f>
        <v>F</v>
      </c>
      <c r="D59" s="17" t="str">
        <f>VLOOKUP(B59,Consolidation!B:AA,5,FALSE)</f>
        <v>M</v>
      </c>
      <c r="E59" s="17">
        <f>VLOOKUP(B60,Consolidation!B:AA,6,FALSE)</f>
        <v>0</v>
      </c>
      <c r="F59" s="17">
        <f>VLOOKUP(B60,Consolidation!B:AA,7,FALSE)</f>
        <v>0</v>
      </c>
      <c r="G59" s="17">
        <f>VLOOKUP(B60,Consolidation!B:AA,12,FALSE)</f>
        <v>3</v>
      </c>
      <c r="H59" s="17">
        <f>VLOOKUP(B60,Consolidation!B:AA,22,FALSE)</f>
        <v>0</v>
      </c>
    </row>
    <row r="60" spans="1:8" ht="29.5" customHeight="1" thickBot="1" x14ac:dyDescent="0.4">
      <c r="A60" s="16" t="str">
        <f>IF(B60&lt;&gt;"","IND"&amp;TEXT(COUNTA($B$2:B60),"000"),"")</f>
        <v>IND059</v>
      </c>
      <c r="B60" s="17" t="str">
        <f>Consolication[[#This Row],[Nom et prénom 0 Name &amp; first name]]</f>
        <v>MABREY CAROLINE</v>
      </c>
      <c r="C60" s="17" t="str">
        <f>VLOOKUP(B60,Consolidation!B:AA,3,FALSE)</f>
        <v>F</v>
      </c>
      <c r="D60" s="17" t="str">
        <f>VLOOKUP(B60,Consolidation!B:AA,5,FALSE)</f>
        <v>M</v>
      </c>
      <c r="E60" s="17">
        <f>VLOOKUP(B61,Consolidation!B:AA,6,FALSE)</f>
        <v>0</v>
      </c>
      <c r="F60" s="17">
        <f>VLOOKUP(B61,Consolidation!B:AA,7,FALSE)</f>
        <v>0</v>
      </c>
      <c r="G60" s="17">
        <f>VLOOKUP(B61,Consolidation!B:AA,12,FALSE)</f>
        <v>3</v>
      </c>
      <c r="H60" s="17">
        <f>VLOOKUP(B61,Consolidation!B:AA,22,FALSE)</f>
        <v>0</v>
      </c>
    </row>
    <row r="61" spans="1:8" ht="29.5" customHeight="1" thickBot="1" x14ac:dyDescent="0.4">
      <c r="A61" s="16" t="str">
        <f>IF(B61&lt;&gt;"","IND"&amp;TEXT(COUNTA($B$2:B61),"000"),"")</f>
        <v>IND060</v>
      </c>
      <c r="B61" s="17" t="str">
        <f>Consolication[[#This Row],[Nom et prénom 0 Name &amp; first name]]</f>
        <v>MALO MATHILDE</v>
      </c>
      <c r="C61" s="17" t="str">
        <f>VLOOKUP(B61,Consolidation!B:AA,3,FALSE)</f>
        <v>F</v>
      </c>
      <c r="D61" s="17" t="str">
        <f>VLOOKUP(B61,Consolidation!B:AA,5,FALSE)</f>
        <v>M</v>
      </c>
      <c r="E61" s="17">
        <f>VLOOKUP(B62,Consolidation!B:AA,6,FALSE)</f>
        <v>0</v>
      </c>
      <c r="F61" s="17">
        <f>VLOOKUP(B62,Consolidation!B:AA,7,FALSE)</f>
        <v>0</v>
      </c>
      <c r="G61" s="17">
        <f>VLOOKUP(B62,Consolidation!B:AA,12,FALSE)</f>
        <v>3</v>
      </c>
      <c r="H61" s="17">
        <f>VLOOKUP(B62,Consolidation!B:AA,22,FALSE)</f>
        <v>0</v>
      </c>
    </row>
    <row r="62" spans="1:8" ht="29.5" customHeight="1" thickBot="1" x14ac:dyDescent="0.4">
      <c r="A62" s="16" t="str">
        <f>IF(B62&lt;&gt;"","IND"&amp;TEXT(COUNTA($B$2:B62),"000"),"")</f>
        <v>IND061</v>
      </c>
      <c r="B62" s="17" t="str">
        <f>Consolication[[#This Row],[Nom et prénom 0 Name &amp; first name]]</f>
        <v>TSIMI IRENE</v>
      </c>
      <c r="C62" s="17" t="str">
        <f>VLOOKUP(B62,Consolidation!B:AA,3,FALSE)</f>
        <v>F</v>
      </c>
      <c r="D62" s="17" t="str">
        <f>VLOOKUP(B62,Consolidation!B:AA,5,FALSE)</f>
        <v>M</v>
      </c>
      <c r="E62" s="17">
        <f>VLOOKUP(B63,Consolidation!B:AA,6,FALSE)</f>
        <v>0</v>
      </c>
      <c r="F62" s="17">
        <f>VLOOKUP(B63,Consolidation!B:AA,7,FALSE)</f>
        <v>0</v>
      </c>
      <c r="G62" s="17">
        <f>VLOOKUP(B63,Consolidation!B:AA,12,FALSE)</f>
        <v>3</v>
      </c>
      <c r="H62" s="17">
        <f>VLOOKUP(B63,Consolidation!B:AA,22,FALSE)</f>
        <v>0</v>
      </c>
    </row>
    <row r="63" spans="1:8" ht="29.5" customHeight="1" thickBot="1" x14ac:dyDescent="0.4">
      <c r="A63" s="16" t="str">
        <f>IF(B63&lt;&gt;"","IND"&amp;TEXT(COUNTA($B$2:B63),"000"),"")</f>
        <v>IND062</v>
      </c>
      <c r="B63" s="17" t="str">
        <f>Consolication[[#This Row],[Nom et prénom 0 Name &amp; first name]]</f>
        <v>NGONDI CRESCENCE</v>
      </c>
      <c r="C63" s="17" t="str">
        <f>VLOOKUP(B63,Consolidation!B:AA,3,FALSE)</f>
        <v>F</v>
      </c>
      <c r="D63" s="17" t="str">
        <f>VLOOKUP(B63,Consolidation!B:AA,5,FALSE)</f>
        <v>M</v>
      </c>
      <c r="E63" s="17">
        <f>VLOOKUP(B64,Consolidation!B:AA,6,FALSE)</f>
        <v>0</v>
      </c>
      <c r="F63" s="17">
        <f>VLOOKUP(B64,Consolidation!B:AA,7,FALSE)</f>
        <v>0</v>
      </c>
      <c r="G63" s="17">
        <f>VLOOKUP(B64,Consolidation!B:AA,12,FALSE)</f>
        <v>3</v>
      </c>
      <c r="H63" s="17">
        <f>VLOOKUP(B64,Consolidation!B:AA,22,FALSE)</f>
        <v>0</v>
      </c>
    </row>
    <row r="64" spans="1:8" ht="29.5" customHeight="1" thickBot="1" x14ac:dyDescent="0.4">
      <c r="A64" s="16" t="str">
        <f>IF(B64&lt;&gt;"","IND"&amp;TEXT(COUNTA($B$2:B64),"000"),"")</f>
        <v>IND063</v>
      </c>
      <c r="B64" s="17" t="str">
        <f>Consolication[[#This Row],[Nom et prénom 0 Name &amp; first name]]</f>
        <v>NYASSANGA</v>
      </c>
      <c r="C64" s="17" t="str">
        <f>VLOOKUP(B64,Consolidation!B:AA,3,FALSE)</f>
        <v>F</v>
      </c>
      <c r="D64" s="17" t="str">
        <f>VLOOKUP(B64,Consolidation!B:AA,5,FALSE)</f>
        <v>M</v>
      </c>
      <c r="E64" s="17">
        <f>VLOOKUP(B65,Consolidation!B:AA,6,FALSE)</f>
        <v>0</v>
      </c>
      <c r="F64" s="17">
        <f>VLOOKUP(B65,Consolidation!B:AA,7,FALSE)</f>
        <v>0</v>
      </c>
      <c r="G64" s="17">
        <f>VLOOKUP(B65,Consolidation!B:AA,12,FALSE)</f>
        <v>3</v>
      </c>
      <c r="H64" s="17">
        <f>VLOOKUP(B65,Consolidation!B:AA,22,FALSE)</f>
        <v>0</v>
      </c>
    </row>
    <row r="65" spans="1:8" ht="29.5" customHeight="1" thickBot="1" x14ac:dyDescent="0.4">
      <c r="A65" s="16" t="str">
        <f>IF(B65&lt;&gt;"","IND"&amp;TEXT(COUNTA($B$2:B65),"000"),"")</f>
        <v>IND064</v>
      </c>
      <c r="B65" s="17" t="str">
        <f>Consolication[[#This Row],[Nom et prénom 0 Name &amp; first name]]</f>
        <v>MENGUE ANGELINE</v>
      </c>
      <c r="C65" s="17" t="str">
        <f>VLOOKUP(B65,Consolidation!B:AA,3,FALSE)</f>
        <v>F</v>
      </c>
      <c r="D65" s="17" t="str">
        <f>VLOOKUP(B65,Consolidation!B:AA,5,FALSE)</f>
        <v>M</v>
      </c>
      <c r="E65" s="17">
        <f>VLOOKUP(B66,Consolidation!B:AA,6,FALSE)</f>
        <v>0</v>
      </c>
      <c r="F65" s="17">
        <f>VLOOKUP(B66,Consolidation!B:AA,7,FALSE)</f>
        <v>0</v>
      </c>
      <c r="G65" s="17">
        <f>VLOOKUP(B66,Consolidation!B:AA,12,FALSE)</f>
        <v>3</v>
      </c>
      <c r="H65" s="17">
        <f>VLOOKUP(B66,Consolidation!B:AA,22,FALSE)</f>
        <v>0</v>
      </c>
    </row>
    <row r="66" spans="1:8" ht="29.5" customHeight="1" thickBot="1" x14ac:dyDescent="0.4">
      <c r="A66" s="16" t="str">
        <f>IF(B66&lt;&gt;"","IND"&amp;TEXT(COUNTA($B$2:B66),"000"),"")</f>
        <v>IND065</v>
      </c>
      <c r="B66" s="17" t="str">
        <f>Consolication[[#This Row],[Nom et prénom 0 Name &amp; first name]]</f>
        <v>MEVOA GENEVIEVE</v>
      </c>
      <c r="C66" s="17" t="str">
        <f>VLOOKUP(B66,Consolidation!B:AA,3,FALSE)</f>
        <v>F</v>
      </c>
      <c r="D66" s="17" t="str">
        <f>VLOOKUP(B66,Consolidation!B:AA,5,FALSE)</f>
        <v>M</v>
      </c>
      <c r="E66" s="17">
        <f>VLOOKUP(B67,Consolidation!B:AA,6,FALSE)</f>
        <v>0</v>
      </c>
      <c r="F66" s="17">
        <f>VLOOKUP(B67,Consolidation!B:AA,7,FALSE)</f>
        <v>0</v>
      </c>
      <c r="G66" s="17">
        <f>VLOOKUP(B67,Consolidation!B:AA,12,FALSE)</f>
        <v>3</v>
      </c>
      <c r="H66" s="17">
        <f>VLOOKUP(B67,Consolidation!B:AA,22,FALSE)</f>
        <v>0</v>
      </c>
    </row>
    <row r="67" spans="1:8" ht="29.5" customHeight="1" thickBot="1" x14ac:dyDescent="0.4">
      <c r="A67" s="16" t="str">
        <f>IF(B67&lt;&gt;"","IND"&amp;TEXT(COUNTA($B$2:B67),"000"),"")</f>
        <v>IND066</v>
      </c>
      <c r="B67" s="17" t="str">
        <f>Consolication[[#This Row],[Nom et prénom 0 Name &amp; first name]]</f>
        <v>MVOGO TSOGO</v>
      </c>
      <c r="C67" s="17" t="str">
        <f>VLOOKUP(B67,Consolidation!B:AA,3,FALSE)</f>
        <v>F</v>
      </c>
      <c r="D67" s="17" t="str">
        <f>VLOOKUP(B67,Consolidation!B:AA,5,FALSE)</f>
        <v>M</v>
      </c>
      <c r="E67" s="17">
        <f>VLOOKUP(B68,Consolidation!B:AA,6,FALSE)</f>
        <v>0</v>
      </c>
      <c r="F67" s="17">
        <f>VLOOKUP(B68,Consolidation!B:AA,7,FALSE)</f>
        <v>0</v>
      </c>
      <c r="G67" s="17">
        <f>VLOOKUP(B68,Consolidation!B:AA,12,FALSE)</f>
        <v>3</v>
      </c>
      <c r="H67" s="17">
        <f>VLOOKUP(B68,Consolidation!B:AA,22,FALSE)</f>
        <v>0</v>
      </c>
    </row>
    <row r="68" spans="1:8" ht="29.5" customHeight="1" thickBot="1" x14ac:dyDescent="0.4">
      <c r="A68" s="16" t="str">
        <f>IF(B68&lt;&gt;"","IND"&amp;TEXT(COUNTA($B$2:B68),"000"),"")</f>
        <v>IND067</v>
      </c>
      <c r="B68" s="17" t="str">
        <f>Consolication[[#This Row],[Nom et prénom 0 Name &amp; first name]]</f>
        <v>NGOUNOUE DORIS</v>
      </c>
      <c r="C68" s="17" t="str">
        <f>VLOOKUP(B68,Consolidation!B:AA,3,FALSE)</f>
        <v>F</v>
      </c>
      <c r="D68" s="17" t="str">
        <f>VLOOKUP(B68,Consolidation!B:AA,5,FALSE)</f>
        <v>M</v>
      </c>
      <c r="E68" s="17">
        <f>VLOOKUP(B69,Consolidation!B:AA,6,FALSE)</f>
        <v>0</v>
      </c>
      <c r="F68" s="17">
        <f>VLOOKUP(B69,Consolidation!B:AA,7,FALSE)</f>
        <v>0</v>
      </c>
      <c r="G68" s="17">
        <f>VLOOKUP(B69,Consolidation!B:AA,12,FALSE)</f>
        <v>3</v>
      </c>
      <c r="H68" s="17">
        <f>VLOOKUP(B69,Consolidation!B:AA,22,FALSE)</f>
        <v>0</v>
      </c>
    </row>
    <row r="69" spans="1:8" ht="29.5" customHeight="1" thickBot="1" x14ac:dyDescent="0.4">
      <c r="A69" s="16" t="str">
        <f>IF(B69&lt;&gt;"","IND"&amp;TEXT(COUNTA($B$2:B69),"000"),"")</f>
        <v>IND068</v>
      </c>
      <c r="B69" s="17" t="str">
        <f>Consolication[[#This Row],[Nom et prénom 0 Name &amp; first name]]</f>
        <v>NDOUGA DAMARISSE</v>
      </c>
      <c r="C69" s="17" t="str">
        <f>VLOOKUP(B69,Consolidation!B:AA,3,FALSE)</f>
        <v>F</v>
      </c>
      <c r="D69" s="17" t="str">
        <f>VLOOKUP(B69,Consolidation!B:AA,5,FALSE)</f>
        <v>M</v>
      </c>
      <c r="E69" s="17">
        <f>VLOOKUP(B70,Consolidation!B:AA,6,FALSE)</f>
        <v>0</v>
      </c>
      <c r="F69" s="17">
        <f>VLOOKUP(B70,Consolidation!B:AA,7,FALSE)</f>
        <v>0</v>
      </c>
      <c r="G69" s="17">
        <f>VLOOKUP(B70,Consolidation!B:AA,12,FALSE)</f>
        <v>3</v>
      </c>
      <c r="H69" s="17">
        <f>VLOOKUP(B70,Consolidation!B:AA,22,FALSE)</f>
        <v>0</v>
      </c>
    </row>
    <row r="70" spans="1:8" ht="29.5" customHeight="1" thickBot="1" x14ac:dyDescent="0.4">
      <c r="A70" s="16" t="str">
        <f>IF(B70&lt;&gt;"","IND"&amp;TEXT(COUNTA($B$2:B70),"000"),"")</f>
        <v>IND069</v>
      </c>
      <c r="B70" s="17" t="str">
        <f>Consolication[[#This Row],[Nom et prénom 0 Name &amp; first name]]</f>
        <v>NGOUA THERESE</v>
      </c>
      <c r="C70" s="17" t="str">
        <f>VLOOKUP(B70,Consolidation!B:AA,3,FALSE)</f>
        <v>F</v>
      </c>
      <c r="D70" s="17" t="str">
        <f>VLOOKUP(B70,Consolidation!B:AA,5,FALSE)</f>
        <v>M</v>
      </c>
      <c r="E70" s="17">
        <f>VLOOKUP(B71,Consolidation!B:AA,6,FALSE)</f>
        <v>0</v>
      </c>
      <c r="F70" s="17">
        <f>VLOOKUP(B71,Consolidation!B:AA,7,FALSE)</f>
        <v>0</v>
      </c>
      <c r="G70" s="17">
        <f>VLOOKUP(B71,Consolidation!B:AA,12,FALSE)</f>
        <v>3</v>
      </c>
      <c r="H70" s="17">
        <f>VLOOKUP(B71,Consolidation!B:AA,22,FALSE)</f>
        <v>0</v>
      </c>
    </row>
    <row r="71" spans="1:8" ht="29.5" customHeight="1" thickBot="1" x14ac:dyDescent="0.4">
      <c r="A71" s="16" t="str">
        <f>IF(B71&lt;&gt;"","IND"&amp;TEXT(COUNTA($B$2:B71),"000"),"")</f>
        <v>IND070</v>
      </c>
      <c r="B71" s="17" t="str">
        <f>Consolication[[#This Row],[Nom et prénom 0 Name &amp; first name]]</f>
        <v>FOUDA FRIDOLINE</v>
      </c>
      <c r="C71" s="17" t="str">
        <f>VLOOKUP(B71,Consolidation!B:AA,3,FALSE)</f>
        <v>F</v>
      </c>
      <c r="D71" s="17" t="str">
        <f>VLOOKUP(B71,Consolidation!B:AA,5,FALSE)</f>
        <v>M</v>
      </c>
      <c r="E71" s="17">
        <f>VLOOKUP(B72,Consolidation!B:AA,6,FALSE)</f>
        <v>0</v>
      </c>
      <c r="F71" s="17">
        <f>VLOOKUP(B72,Consolidation!B:AA,7,FALSE)</f>
        <v>0</v>
      </c>
      <c r="G71" s="17">
        <f>VLOOKUP(B72,Consolidation!B:AA,12,FALSE)</f>
        <v>3</v>
      </c>
      <c r="H71" s="17">
        <f>VLOOKUP(B72,Consolidation!B:AA,22,FALSE)</f>
        <v>0</v>
      </c>
    </row>
    <row r="72" spans="1:8" ht="29.5" customHeight="1" thickBot="1" x14ac:dyDescent="0.4">
      <c r="A72" s="16" t="str">
        <f>IF(B72&lt;&gt;"","IND"&amp;TEXT(COUNTA($B$2:B72),"000"),"")</f>
        <v>IND071</v>
      </c>
      <c r="B72" s="17" t="str">
        <f>Consolication[[#This Row],[Nom et prénom 0 Name &amp; first name]]</f>
        <v>SOUADATOU</v>
      </c>
      <c r="C72" s="17" t="str">
        <f>VLOOKUP(B72,Consolidation!B:AA,3,FALSE)</f>
        <v>F</v>
      </c>
      <c r="D72" s="17" t="str">
        <f>VLOOKUP(B72,Consolidation!B:AA,5,FALSE)</f>
        <v>M</v>
      </c>
      <c r="E72" s="17">
        <f>VLOOKUP(B73,Consolidation!B:AA,6,FALSE)</f>
        <v>0</v>
      </c>
      <c r="F72" s="17">
        <f>VLOOKUP(B73,Consolidation!B:AA,7,FALSE)</f>
        <v>0</v>
      </c>
      <c r="G72" s="17">
        <f>VLOOKUP(B73,Consolidation!B:AA,12,FALSE)</f>
        <v>3</v>
      </c>
      <c r="H72" s="17">
        <f>VLOOKUP(B73,Consolidation!B:AA,22,FALSE)</f>
        <v>0</v>
      </c>
    </row>
    <row r="73" spans="1:8" ht="29.5" customHeight="1" thickBot="1" x14ac:dyDescent="0.4">
      <c r="A73" s="16" t="str">
        <f>IF(B73&lt;&gt;"","IND"&amp;TEXT(COUNTA($B$2:B73),"000"),"")</f>
        <v>IND072</v>
      </c>
      <c r="B73" s="17" t="str">
        <f>Consolication[[#This Row],[Nom et prénom 0 Name &amp; first name]]</f>
        <v>NNOMO ABADAR</v>
      </c>
      <c r="C73" s="17" t="str">
        <f>VLOOKUP(B73,Consolidation!B:AA,3,FALSE)</f>
        <v>F</v>
      </c>
      <c r="D73" s="17" t="str">
        <f>VLOOKUP(B73,Consolidation!B:AA,5,FALSE)</f>
        <v>M</v>
      </c>
      <c r="E73" s="17">
        <f>VLOOKUP(B74,Consolidation!B:AA,6,FALSE)</f>
        <v>0</v>
      </c>
      <c r="F73" s="17">
        <f>VLOOKUP(B74,Consolidation!B:AA,7,FALSE)</f>
        <v>0</v>
      </c>
      <c r="G73" s="17">
        <f>VLOOKUP(B74,Consolidation!B:AA,12,FALSE)</f>
        <v>3</v>
      </c>
      <c r="H73" s="17">
        <f>VLOOKUP(B74,Consolidation!B:AA,22,FALSE)</f>
        <v>0</v>
      </c>
    </row>
    <row r="74" spans="1:8" ht="29.5" customHeight="1" thickBot="1" x14ac:dyDescent="0.4">
      <c r="A74" s="16" t="str">
        <f>IF(B74&lt;&gt;"","IND"&amp;TEXT(COUNTA($B$2:B74),"000"),"")</f>
        <v>IND073</v>
      </c>
      <c r="B74" s="17" t="str">
        <f>Consolication[[#This Row],[Nom et prénom 0 Name &amp; first name]]</f>
        <v>BELLA BENEDICTE</v>
      </c>
      <c r="C74" s="17" t="str">
        <f>VLOOKUP(B74,Consolidation!B:AA,3,FALSE)</f>
        <v>F</v>
      </c>
      <c r="D74" s="17" t="str">
        <f>VLOOKUP(B74,Consolidation!B:AA,5,FALSE)</f>
        <v>M</v>
      </c>
      <c r="E74" s="17">
        <f>VLOOKUP(B75,Consolidation!B:AA,6,FALSE)</f>
        <v>0</v>
      </c>
      <c r="F74" s="17">
        <f>VLOOKUP(B75,Consolidation!B:AA,7,FALSE)</f>
        <v>0</v>
      </c>
      <c r="G74" s="17">
        <f>VLOOKUP(B75,Consolidation!B:AA,12,FALSE)</f>
        <v>3</v>
      </c>
      <c r="H74" s="17">
        <f>VLOOKUP(B75,Consolidation!B:AA,22,FALSE)</f>
        <v>0</v>
      </c>
    </row>
    <row r="75" spans="1:8" ht="29.5" customHeight="1" thickBot="1" x14ac:dyDescent="0.4">
      <c r="A75" s="16" t="str">
        <f>IF(B75&lt;&gt;"","IND"&amp;TEXT(COUNTA($B$2:B75),"000"),"")</f>
        <v>IND074</v>
      </c>
      <c r="B75" s="17" t="str">
        <f>Consolication[[#This Row],[Nom et prénom 0 Name &amp; first name]]</f>
        <v>EVENGUE FELICITE</v>
      </c>
      <c r="C75" s="17" t="str">
        <f>VLOOKUP(B75,Consolidation!B:AA,3,FALSE)</f>
        <v>F</v>
      </c>
      <c r="D75" s="17" t="str">
        <f>VLOOKUP(B75,Consolidation!B:AA,5,FALSE)</f>
        <v>M</v>
      </c>
      <c r="E75" s="17">
        <f>VLOOKUP(B76,Consolidation!B:AA,6,FALSE)</f>
        <v>0</v>
      </c>
      <c r="F75" s="17">
        <f>VLOOKUP(B76,Consolidation!B:AA,7,FALSE)</f>
        <v>0</v>
      </c>
      <c r="G75" s="17">
        <f>VLOOKUP(B76,Consolidation!B:AA,12,FALSE)</f>
        <v>3</v>
      </c>
      <c r="H75" s="17">
        <f>VLOOKUP(B76,Consolidation!B:AA,22,FALSE)</f>
        <v>0</v>
      </c>
    </row>
    <row r="76" spans="1:8" ht="29.5" customHeight="1" thickBot="1" x14ac:dyDescent="0.4">
      <c r="A76" s="16" t="str">
        <f>IF(B76&lt;&gt;"","IND"&amp;TEXT(COUNTA($B$2:B76),"000"),"")</f>
        <v>IND075</v>
      </c>
      <c r="B76" s="17" t="str">
        <f>Consolication[[#This Row],[Nom et prénom 0 Name &amp; first name]]</f>
        <v>MEBOE ORLINE JUSTINE</v>
      </c>
      <c r="C76" s="17" t="str">
        <f>VLOOKUP(B76,Consolidation!B:AA,3,FALSE)</f>
        <v>F</v>
      </c>
      <c r="D76" s="17" t="str">
        <f>VLOOKUP(B76,Consolidation!B:AA,5,FALSE)</f>
        <v>M</v>
      </c>
      <c r="E76" s="17">
        <f>VLOOKUP(B77,Consolidation!B:AA,6,FALSE)</f>
        <v>0</v>
      </c>
      <c r="F76" s="17">
        <f>VLOOKUP(B77,Consolidation!B:AA,7,FALSE)</f>
        <v>0</v>
      </c>
      <c r="G76" s="17">
        <f>VLOOKUP(B77,Consolidation!B:AA,12,FALSE)</f>
        <v>3</v>
      </c>
      <c r="H76" s="17">
        <f>VLOOKUP(B77,Consolidation!B:AA,22,FALSE)</f>
        <v>0</v>
      </c>
    </row>
    <row r="77" spans="1:8" ht="29.5" customHeight="1" thickBot="1" x14ac:dyDescent="0.4">
      <c r="A77" s="16" t="str">
        <f>IF(B77&lt;&gt;"","IND"&amp;TEXT(COUNTA($B$2:B77),"000"),"")</f>
        <v>IND076</v>
      </c>
      <c r="B77" s="17" t="str">
        <f>Consolication[[#This Row],[Nom et prénom 0 Name &amp; first name]]</f>
        <v>ADAMA MARIE France</v>
      </c>
      <c r="C77" s="17" t="str">
        <f>VLOOKUP(B77,Consolidation!B:AA,3,FALSE)</f>
        <v>F</v>
      </c>
      <c r="D77" s="17" t="str">
        <f>VLOOKUP(B77,Consolidation!B:AA,5,FALSE)</f>
        <v>M</v>
      </c>
      <c r="E77" s="17">
        <f>VLOOKUP(B78,Consolidation!B:AA,6,FALSE)</f>
        <v>0</v>
      </c>
      <c r="F77" s="17">
        <f>VLOOKUP(B78,Consolidation!B:AA,7,FALSE)</f>
        <v>0</v>
      </c>
      <c r="G77" s="17">
        <f>VLOOKUP(B78,Consolidation!B:AA,12,FALSE)</f>
        <v>3</v>
      </c>
      <c r="H77" s="17">
        <f>VLOOKUP(B78,Consolidation!B:AA,22,FALSE)</f>
        <v>0</v>
      </c>
    </row>
    <row r="78" spans="1:8" ht="29.5" customHeight="1" thickBot="1" x14ac:dyDescent="0.4">
      <c r="A78" s="16" t="str">
        <f>IF(B78&lt;&gt;"","IND"&amp;TEXT(COUNTA($B$2:B78),"000"),"")</f>
        <v>IND077</v>
      </c>
      <c r="B78" s="17" t="str">
        <f>Consolication[[#This Row],[Nom et prénom 0 Name &amp; first name]]</f>
        <v>WANDJI MEBOE</v>
      </c>
      <c r="C78" s="17" t="str">
        <f>VLOOKUP(B78,Consolidation!B:AA,3,FALSE)</f>
        <v>F</v>
      </c>
      <c r="D78" s="17" t="str">
        <f>VLOOKUP(B78,Consolidation!B:AA,5,FALSE)</f>
        <v>M</v>
      </c>
      <c r="E78" s="17">
        <f>VLOOKUP(B79,Consolidation!B:AA,6,FALSE)</f>
        <v>0</v>
      </c>
      <c r="F78" s="17">
        <f>VLOOKUP(B79,Consolidation!B:AA,7,FALSE)</f>
        <v>0</v>
      </c>
      <c r="G78" s="17">
        <f>VLOOKUP(B79,Consolidation!B:AA,12,FALSE)</f>
        <v>3</v>
      </c>
      <c r="H78" s="17">
        <f>VLOOKUP(B79,Consolidation!B:AA,22,FALSE)</f>
        <v>0</v>
      </c>
    </row>
    <row r="79" spans="1:8" ht="29.5" customHeight="1" thickBot="1" x14ac:dyDescent="0.4">
      <c r="A79" s="16" t="str">
        <f>IF(B79&lt;&gt;"","IND"&amp;TEXT(COUNTA($B$2:B79),"000"),"")</f>
        <v>IND078</v>
      </c>
      <c r="B79" s="17" t="str">
        <f>Consolication[[#This Row],[Nom et prénom 0 Name &amp; first name]]</f>
        <v>SALMA</v>
      </c>
      <c r="C79" s="17" t="str">
        <f>VLOOKUP(B79,Consolidation!B:AA,3,FALSE)</f>
        <v>F</v>
      </c>
      <c r="D79" s="17" t="str">
        <f>VLOOKUP(B79,Consolidation!B:AA,5,FALSE)</f>
        <v>M</v>
      </c>
      <c r="E79" s="17">
        <f>VLOOKUP(B80,Consolidation!B:AA,6,FALSE)</f>
        <v>0</v>
      </c>
      <c r="F79" s="17">
        <f>VLOOKUP(B80,Consolidation!B:AA,7,FALSE)</f>
        <v>0</v>
      </c>
      <c r="G79" s="17">
        <f>VLOOKUP(B80,Consolidation!B:AA,12,FALSE)</f>
        <v>3</v>
      </c>
      <c r="H79" s="17">
        <f>VLOOKUP(B80,Consolidation!B:AA,22,FALSE)</f>
        <v>0</v>
      </c>
    </row>
    <row r="80" spans="1:8" ht="29.5" customHeight="1" thickBot="1" x14ac:dyDescent="0.4">
      <c r="A80" s="16" t="str">
        <f>IF(B80&lt;&gt;"","IND"&amp;TEXT(COUNTA($B$2:B80),"000"),"")</f>
        <v>IND079</v>
      </c>
      <c r="B80" s="17" t="str">
        <f>Consolication[[#This Row],[Nom et prénom 0 Name &amp; first name]]</f>
        <v>ONANINA AUDREY</v>
      </c>
      <c r="C80" s="17" t="str">
        <f>VLOOKUP(B80,Consolidation!B:AA,3,FALSE)</f>
        <v>F</v>
      </c>
      <c r="D80" s="17" t="str">
        <f>VLOOKUP(B80,Consolidation!B:AA,5,FALSE)</f>
        <v>M</v>
      </c>
      <c r="E80" s="17">
        <f>VLOOKUP(B81,Consolidation!B:AA,6,FALSE)</f>
        <v>0</v>
      </c>
      <c r="F80" s="17">
        <f>VLOOKUP(B81,Consolidation!B:AA,7,FALSE)</f>
        <v>0</v>
      </c>
      <c r="G80" s="17">
        <f>VLOOKUP(B81,Consolidation!B:AA,12,FALSE)</f>
        <v>3</v>
      </c>
      <c r="H80" s="17">
        <f>VLOOKUP(B81,Consolidation!B:AA,22,FALSE)</f>
        <v>0</v>
      </c>
    </row>
    <row r="81" spans="1:8" ht="29.5" customHeight="1" thickBot="1" x14ac:dyDescent="0.4">
      <c r="A81" s="16" t="str">
        <f>IF(B81&lt;&gt;"","IND"&amp;TEXT(COUNTA($B$2:B81),"000"),"")</f>
        <v>IND080</v>
      </c>
      <c r="B81" s="17" t="str">
        <f>Consolication[[#This Row],[Nom et prénom 0 Name &amp; first name]]</f>
        <v>TABI AGATHE</v>
      </c>
      <c r="C81" s="17" t="str">
        <f>VLOOKUP(B81,Consolidation!B:AA,3,FALSE)</f>
        <v>F</v>
      </c>
      <c r="D81" s="17" t="str">
        <f>VLOOKUP(B81,Consolidation!B:AA,5,FALSE)</f>
        <v>M</v>
      </c>
      <c r="E81" s="17">
        <f>VLOOKUP(B82,Consolidation!B:AA,6,FALSE)</f>
        <v>0</v>
      </c>
      <c r="F81" s="17">
        <f>VLOOKUP(B82,Consolidation!B:AA,7,FALSE)</f>
        <v>0</v>
      </c>
      <c r="G81" s="17">
        <f>VLOOKUP(B82,Consolidation!B:AA,12,FALSE)</f>
        <v>3</v>
      </c>
      <c r="H81" s="17">
        <f>VLOOKUP(B82,Consolidation!B:AA,22,FALSE)</f>
        <v>0</v>
      </c>
    </row>
    <row r="82" spans="1:8" ht="29.5" customHeight="1" thickBot="1" x14ac:dyDescent="0.4">
      <c r="A82" s="16" t="str">
        <f>IF(B82&lt;&gt;"","IND"&amp;TEXT(COUNTA($B$2:B82),"000"),"")</f>
        <v>IND081</v>
      </c>
      <c r="B82" s="17" t="str">
        <f>Consolication[[#This Row],[Nom et prénom 0 Name &amp; first name]]</f>
        <v>MARYAM SALIOU</v>
      </c>
      <c r="C82" s="17" t="str">
        <f>VLOOKUP(B82,Consolidation!B:AA,3,FALSE)</f>
        <v>F</v>
      </c>
      <c r="D82" s="17" t="str">
        <f>VLOOKUP(B82,Consolidation!B:AA,5,FALSE)</f>
        <v>M</v>
      </c>
      <c r="E82" s="17">
        <f>VLOOKUP(B83,Consolidation!B:AA,6,FALSE)</f>
        <v>0</v>
      </c>
      <c r="F82" s="17">
        <f>VLOOKUP(B83,Consolidation!B:AA,7,FALSE)</f>
        <v>0</v>
      </c>
      <c r="G82" s="17">
        <f>VLOOKUP(B83,Consolidation!B:AA,12,FALSE)</f>
        <v>3</v>
      </c>
      <c r="H82" s="17">
        <f>VLOOKUP(B83,Consolidation!B:AA,22,FALSE)</f>
        <v>0</v>
      </c>
    </row>
    <row r="83" spans="1:8" ht="29.5" customHeight="1" thickBot="1" x14ac:dyDescent="0.4">
      <c r="A83" s="16" t="str">
        <f>IF(B83&lt;&gt;"","IND"&amp;TEXT(COUNTA($B$2:B83),"000"),"")</f>
        <v>IND082</v>
      </c>
      <c r="B83" s="17" t="str">
        <f>Consolication[[#This Row],[Nom et prénom 0 Name &amp; first name]]</f>
        <v>HALIMATOU</v>
      </c>
      <c r="C83" s="17" t="str">
        <f>VLOOKUP(B83,Consolidation!B:AA,3,FALSE)</f>
        <v>F</v>
      </c>
      <c r="D83" s="17" t="str">
        <f>VLOOKUP(B83,Consolidation!B:AA,5,FALSE)</f>
        <v>M</v>
      </c>
      <c r="E83" s="17">
        <f>VLOOKUP(B84,Consolidation!B:AA,6,FALSE)</f>
        <v>0</v>
      </c>
      <c r="F83" s="17">
        <f>VLOOKUP(B84,Consolidation!B:AA,7,FALSE)</f>
        <v>0</v>
      </c>
      <c r="G83" s="17">
        <f>VLOOKUP(B84,Consolidation!B:AA,12,FALSE)</f>
        <v>3</v>
      </c>
      <c r="H83" s="17">
        <f>VLOOKUP(B84,Consolidation!B:AA,22,FALSE)</f>
        <v>0</v>
      </c>
    </row>
    <row r="84" spans="1:8" ht="29.5" customHeight="1" thickBot="1" x14ac:dyDescent="0.4">
      <c r="A84" s="16" t="str">
        <f>IF(B84&lt;&gt;"","IND"&amp;TEXT(COUNTA($B$2:B84),"000"),"")</f>
        <v>IND083</v>
      </c>
      <c r="B84" s="17" t="str">
        <f>Consolication[[#This Row],[Nom et prénom 0 Name &amp; first name]]</f>
        <v>ROUKAYATOU</v>
      </c>
      <c r="C84" s="17" t="str">
        <f>VLOOKUP(B84,Consolidation!B:AA,3,FALSE)</f>
        <v>F</v>
      </c>
      <c r="D84" s="17" t="str">
        <f>VLOOKUP(B84,Consolidation!B:AA,5,FALSE)</f>
        <v>M</v>
      </c>
      <c r="E84" s="17">
        <f>VLOOKUP(B85,Consolidation!B:AA,6,FALSE)</f>
        <v>0</v>
      </c>
      <c r="F84" s="17">
        <f>VLOOKUP(B85,Consolidation!B:AA,7,FALSE)</f>
        <v>0</v>
      </c>
      <c r="G84" s="17">
        <f>VLOOKUP(B85,Consolidation!B:AA,12,FALSE)</f>
        <v>3</v>
      </c>
      <c r="H84" s="17">
        <f>VLOOKUP(B85,Consolidation!B:AA,22,FALSE)</f>
        <v>0</v>
      </c>
    </row>
    <row r="85" spans="1:8" ht="29.5" customHeight="1" thickBot="1" x14ac:dyDescent="0.4">
      <c r="A85" s="16" t="str">
        <f>IF(B85&lt;&gt;"","IND"&amp;TEXT(COUNTA($B$2:B85),"000"),"")</f>
        <v>IND084</v>
      </c>
      <c r="B85" s="17" t="str">
        <f>Consolication[[#This Row],[Nom et prénom 0 Name &amp; first name]]</f>
        <v>EBODE ODILE</v>
      </c>
      <c r="C85" s="17" t="str">
        <f>VLOOKUP(B85,Consolidation!B:AA,3,FALSE)</f>
        <v>F</v>
      </c>
      <c r="D85" s="17" t="str">
        <f>VLOOKUP(B85,Consolidation!B:AA,5,FALSE)</f>
        <v>M</v>
      </c>
      <c r="E85" s="17">
        <f>VLOOKUP(B86,Consolidation!B:AA,6,FALSE)</f>
        <v>0</v>
      </c>
      <c r="F85" s="17">
        <f>VLOOKUP(B86,Consolidation!B:AA,7,FALSE)</f>
        <v>0</v>
      </c>
      <c r="G85" s="17">
        <f>VLOOKUP(B86,Consolidation!B:AA,12,FALSE)</f>
        <v>3</v>
      </c>
      <c r="H85" s="17">
        <f>VLOOKUP(B86,Consolidation!B:AA,22,FALSE)</f>
        <v>0</v>
      </c>
    </row>
    <row r="86" spans="1:8" ht="29.5" customHeight="1" thickBot="1" x14ac:dyDescent="0.4">
      <c r="A86" s="16" t="str">
        <f>IF(B86&lt;&gt;"","IND"&amp;TEXT(COUNTA($B$2:B86),"000"),"")</f>
        <v>IND085</v>
      </c>
      <c r="B86" s="17" t="str">
        <f>Consolication[[#This Row],[Nom et prénom 0 Name &amp; first name]]</f>
        <v>BETAK AGNES</v>
      </c>
      <c r="C86" s="17" t="str">
        <f>VLOOKUP(B86,Consolidation!B:AA,3,FALSE)</f>
        <v>F</v>
      </c>
      <c r="D86" s="17" t="str">
        <f>VLOOKUP(B86,Consolidation!B:AA,5,FALSE)</f>
        <v>M</v>
      </c>
      <c r="E86" s="17">
        <f>VLOOKUP(B87,Consolidation!B:AA,6,FALSE)</f>
        <v>0</v>
      </c>
      <c r="F86" s="17">
        <f>VLOOKUP(B87,Consolidation!B:AA,7,FALSE)</f>
        <v>0</v>
      </c>
      <c r="G86" s="17">
        <f>VLOOKUP(B87,Consolidation!B:AA,12,FALSE)</f>
        <v>3</v>
      </c>
      <c r="H86" s="17">
        <f>VLOOKUP(B87,Consolidation!B:AA,22,FALSE)</f>
        <v>0</v>
      </c>
    </row>
    <row r="87" spans="1:8" ht="29.5" customHeight="1" thickBot="1" x14ac:dyDescent="0.4">
      <c r="A87" s="16" t="str">
        <f>IF(B87&lt;&gt;"","IND"&amp;TEXT(COUNTA($B$2:B87),"000"),"")</f>
        <v>IND086</v>
      </c>
      <c r="B87" s="17" t="str">
        <f>Consolication[[#This Row],[Nom et prénom 0 Name &amp; first name]]</f>
        <v>BETAK BLANDINE</v>
      </c>
      <c r="C87" s="17" t="str">
        <f>VLOOKUP(B87,Consolidation!B:AA,3,FALSE)</f>
        <v>F</v>
      </c>
      <c r="D87" s="17" t="str">
        <f>VLOOKUP(B87,Consolidation!B:AA,5,FALSE)</f>
        <v>M</v>
      </c>
      <c r="E87" s="17">
        <f>VLOOKUP(B88,Consolidation!B:AA,6,FALSE)</f>
        <v>0</v>
      </c>
      <c r="F87" s="17">
        <f>VLOOKUP(B88,Consolidation!B:AA,7,FALSE)</f>
        <v>0</v>
      </c>
      <c r="G87" s="17">
        <f>VLOOKUP(B88,Consolidation!B:AA,12,FALSE)</f>
        <v>3</v>
      </c>
      <c r="H87" s="17">
        <f>VLOOKUP(B88,Consolidation!B:AA,22,FALSE)</f>
        <v>0</v>
      </c>
    </row>
    <row r="88" spans="1:8" ht="29.5" customHeight="1" thickBot="1" x14ac:dyDescent="0.4">
      <c r="A88" s="16" t="str">
        <f>IF(B88&lt;&gt;"","IND"&amp;TEXT(COUNTA($B$2:B88),"000"),"")</f>
        <v>IND087</v>
      </c>
      <c r="B88" s="17" t="str">
        <f>Consolication[[#This Row],[Nom et prénom 0 Name &amp; first name]]</f>
        <v>NGO NKEN ESTHER</v>
      </c>
      <c r="C88" s="17" t="str">
        <f>VLOOKUP(B88,Consolidation!B:AA,3,FALSE)</f>
        <v>F</v>
      </c>
      <c r="D88" s="17" t="str">
        <f>VLOOKUP(B88,Consolidation!B:AA,5,FALSE)</f>
        <v>M</v>
      </c>
      <c r="E88" s="17">
        <f>VLOOKUP(B89,Consolidation!B:AA,6,FALSE)</f>
        <v>0</v>
      </c>
      <c r="F88" s="17">
        <f>VLOOKUP(B89,Consolidation!B:AA,7,FALSE)</f>
        <v>0</v>
      </c>
      <c r="G88" s="17">
        <f>VLOOKUP(B89,Consolidation!B:AA,12,FALSE)</f>
        <v>3</v>
      </c>
      <c r="H88" s="17">
        <f>VLOOKUP(B89,Consolidation!B:AA,22,FALSE)</f>
        <v>0</v>
      </c>
    </row>
    <row r="89" spans="1:8" ht="29.5" customHeight="1" thickBot="1" x14ac:dyDescent="0.4">
      <c r="A89" s="16" t="str">
        <f>IF(B89&lt;&gt;"","IND"&amp;TEXT(COUNTA($B$2:B89),"000"),"")</f>
        <v>IND088</v>
      </c>
      <c r="B89" s="17" t="str">
        <f>Consolication[[#This Row],[Nom et prénom 0 Name &amp; first name]]</f>
        <v>ALIMA OSCARINE</v>
      </c>
      <c r="C89" s="17" t="str">
        <f>VLOOKUP(B89,Consolidation!B:AA,3,FALSE)</f>
        <v>F</v>
      </c>
      <c r="D89" s="17" t="str">
        <f>VLOOKUP(B89,Consolidation!B:AA,5,FALSE)</f>
        <v>M</v>
      </c>
      <c r="E89" s="17">
        <f>VLOOKUP(B90,Consolidation!B:AA,6,FALSE)</f>
        <v>0</v>
      </c>
      <c r="F89" s="17">
        <f>VLOOKUP(B90,Consolidation!B:AA,7,FALSE)</f>
        <v>0</v>
      </c>
      <c r="G89" s="17">
        <f>VLOOKUP(B90,Consolidation!B:AA,12,FALSE)</f>
        <v>3</v>
      </c>
      <c r="H89" s="17">
        <f>VLOOKUP(B90,Consolidation!B:AA,22,FALSE)</f>
        <v>0</v>
      </c>
    </row>
    <row r="90" spans="1:8" ht="29.5" customHeight="1" thickBot="1" x14ac:dyDescent="0.4">
      <c r="A90" s="16" t="str">
        <f>IF(B90&lt;&gt;"","IND"&amp;TEXT(COUNTA($B$2:B90),"000"),"")</f>
        <v>IND089</v>
      </c>
      <c r="B90" s="17" t="str">
        <f>Consolication[[#This Row],[Nom et prénom 0 Name &amp; first name]]</f>
        <v>MBOE ZE MARIE</v>
      </c>
      <c r="C90" s="17" t="str">
        <f>VLOOKUP(B90,Consolidation!B:AA,3,FALSE)</f>
        <v>F</v>
      </c>
      <c r="D90" s="17" t="str">
        <f>VLOOKUP(B90,Consolidation!B:AA,5,FALSE)</f>
        <v>M</v>
      </c>
      <c r="E90" s="17">
        <f>VLOOKUP(B91,Consolidation!B:AA,6,FALSE)</f>
        <v>0</v>
      </c>
      <c r="F90" s="17">
        <f>VLOOKUP(B91,Consolidation!B:AA,7,FALSE)</f>
        <v>0</v>
      </c>
      <c r="G90" s="17">
        <f>VLOOKUP(B91,Consolidation!B:AA,12,FALSE)</f>
        <v>3</v>
      </c>
      <c r="H90" s="17">
        <f>VLOOKUP(B91,Consolidation!B:AA,22,FALSE)</f>
        <v>0</v>
      </c>
    </row>
    <row r="91" spans="1:8" ht="29.5" customHeight="1" thickBot="1" x14ac:dyDescent="0.4">
      <c r="A91" s="16" t="str">
        <f>IF(B91&lt;&gt;"","IND"&amp;TEXT(COUNTA($B$2:B91),"000"),"")</f>
        <v>IND090</v>
      </c>
      <c r="B91" s="17" t="str">
        <f>Consolication[[#This Row],[Nom et prénom 0 Name &amp; first name]]</f>
        <v>APOUAMOUN ABDEL AZIZ</v>
      </c>
      <c r="C91" s="17" t="str">
        <f>VLOOKUP(B91,Consolidation!B:AA,3,FALSE)</f>
        <v>F</v>
      </c>
      <c r="D91" s="17" t="str">
        <f>VLOOKUP(B91,Consolidation!B:AA,5,FALSE)</f>
        <v>M</v>
      </c>
      <c r="E91" s="17">
        <f>VLOOKUP(B92,Consolidation!B:AA,6,FALSE)</f>
        <v>0</v>
      </c>
      <c r="F91" s="17">
        <f>VLOOKUP(B92,Consolidation!B:AA,7,FALSE)</f>
        <v>0</v>
      </c>
      <c r="G91" s="17">
        <f>VLOOKUP(B92,Consolidation!B:AA,12,FALSE)</f>
        <v>3</v>
      </c>
      <c r="H91" s="17">
        <f>VLOOKUP(B92,Consolidation!B:AA,22,FALSE)</f>
        <v>0</v>
      </c>
    </row>
    <row r="92" spans="1:8" ht="29.5" customHeight="1" thickBot="1" x14ac:dyDescent="0.4">
      <c r="A92" s="16" t="str">
        <f>IF(B92&lt;&gt;"","IND"&amp;TEXT(COUNTA($B$2:B92),"000"),"")</f>
        <v>IND091</v>
      </c>
      <c r="B92" s="17" t="str">
        <f>Consolication[[#This Row],[Nom et prénom 0 Name &amp; first name]]</f>
        <v>ATALE MBA JEAN BAPTISTE</v>
      </c>
      <c r="C92" s="17" t="str">
        <f>VLOOKUP(B92,Consolidation!B:AA,3,FALSE)</f>
        <v>F</v>
      </c>
      <c r="D92" s="17" t="str">
        <f>VLOOKUP(B92,Consolidation!B:AA,5,FALSE)</f>
        <v>M</v>
      </c>
      <c r="E92" s="17">
        <f>VLOOKUP(B93,Consolidation!B:AA,6,FALSE)</f>
        <v>0</v>
      </c>
      <c r="F92" s="17">
        <f>VLOOKUP(B93,Consolidation!B:AA,7,FALSE)</f>
        <v>0</v>
      </c>
      <c r="G92" s="17">
        <f>VLOOKUP(B93,Consolidation!B:AA,12,FALSE)</f>
        <v>3</v>
      </c>
      <c r="H92" s="17">
        <f>VLOOKUP(B93,Consolidation!B:AA,22,FALSE)</f>
        <v>0</v>
      </c>
    </row>
    <row r="93" spans="1:8" ht="29.5" customHeight="1" thickBot="1" x14ac:dyDescent="0.4">
      <c r="A93" s="16" t="str">
        <f>IF(B93&lt;&gt;"","IND"&amp;TEXT(COUNTA($B$2:B93),"000"),"")</f>
        <v>IND092</v>
      </c>
      <c r="B93" s="17" t="str">
        <f>Consolication[[#This Row],[Nom et prénom 0 Name &amp; first name]]</f>
        <v>ATIKATOU NJOUFE</v>
      </c>
      <c r="C93" s="17" t="str">
        <f>VLOOKUP(B93,Consolidation!B:AA,3,FALSE)</f>
        <v>F</v>
      </c>
      <c r="D93" s="17" t="str">
        <f>VLOOKUP(B93,Consolidation!B:AA,5,FALSE)</f>
        <v>M</v>
      </c>
      <c r="E93" s="17">
        <f>VLOOKUP(B94,Consolidation!B:AA,6,FALSE)</f>
        <v>0</v>
      </c>
      <c r="F93" s="17">
        <f>VLOOKUP(B94,Consolidation!B:AA,7,FALSE)</f>
        <v>0</v>
      </c>
      <c r="G93" s="17">
        <f>VLOOKUP(B94,Consolidation!B:AA,12,FALSE)</f>
        <v>3</v>
      </c>
      <c r="H93" s="17">
        <f>VLOOKUP(B94,Consolidation!B:AA,22,FALSE)</f>
        <v>0</v>
      </c>
    </row>
    <row r="94" spans="1:8" ht="29.5" customHeight="1" thickBot="1" x14ac:dyDescent="0.4">
      <c r="A94" s="16" t="str">
        <f>IF(B94&lt;&gt;"","IND"&amp;TEXT(COUNTA($B$2:B94),"000"),"")</f>
        <v>IND093</v>
      </c>
      <c r="B94" s="17" t="str">
        <f>Consolication[[#This Row],[Nom et prénom 0 Name &amp; first name]]</f>
        <v>AWEL MOHAMED NTETMOUN RICHARD</v>
      </c>
      <c r="C94" s="17" t="str">
        <f>VLOOKUP(B94,Consolidation!B:AA,3,FALSE)</f>
        <v>M</v>
      </c>
      <c r="D94" s="17" t="str">
        <f>VLOOKUP(B94,Consolidation!B:AA,5,FALSE)</f>
        <v>M</v>
      </c>
      <c r="E94" s="17">
        <f>VLOOKUP(B95,Consolidation!B:AA,6,FALSE)</f>
        <v>0</v>
      </c>
      <c r="F94" s="17">
        <f>VLOOKUP(B95,Consolidation!B:AA,7,FALSE)</f>
        <v>0</v>
      </c>
      <c r="G94" s="17">
        <f>VLOOKUP(B95,Consolidation!B:AA,12,FALSE)</f>
        <v>3</v>
      </c>
      <c r="H94" s="17">
        <f>VLOOKUP(B95,Consolidation!B:AA,22,FALSE)</f>
        <v>0</v>
      </c>
    </row>
    <row r="95" spans="1:8" ht="29.5" customHeight="1" thickBot="1" x14ac:dyDescent="0.4">
      <c r="A95" s="16" t="str">
        <f>IF(B95&lt;&gt;"","IND"&amp;TEXT(COUNTA($B$2:B95),"000"),"")</f>
        <v>IND094</v>
      </c>
      <c r="B95" s="17" t="str">
        <f>Consolication[[#This Row],[Nom et prénom 0 Name &amp; first name]]</f>
        <v>HAFSA JAZIDINE NKAH SAKINA</v>
      </c>
      <c r="C95" s="17" t="str">
        <f>VLOOKUP(B95,Consolidation!B:AA,3,FALSE)</f>
        <v>M</v>
      </c>
      <c r="D95" s="17" t="str">
        <f>VLOOKUP(B95,Consolidation!B:AA,5,FALSE)</f>
        <v>M</v>
      </c>
      <c r="E95" s="17">
        <f>VLOOKUP(B96,Consolidation!B:AA,6,FALSE)</f>
        <v>0</v>
      </c>
      <c r="F95" s="17">
        <f>VLOOKUP(B96,Consolidation!B:AA,7,FALSE)</f>
        <v>0</v>
      </c>
      <c r="G95" s="17">
        <f>VLOOKUP(B96,Consolidation!B:AA,12,FALSE)</f>
        <v>3</v>
      </c>
      <c r="H95" s="17">
        <f>VLOOKUP(B96,Consolidation!B:AA,22,FALSE)</f>
        <v>0</v>
      </c>
    </row>
    <row r="96" spans="1:8" ht="29.5" customHeight="1" thickBot="1" x14ac:dyDescent="0.4">
      <c r="A96" s="16" t="str">
        <f>IF(B96&lt;&gt;"","IND"&amp;TEXT(COUNTA($B$2:B96),"000"),"")</f>
        <v>IND095</v>
      </c>
      <c r="B96" s="17" t="str">
        <f>Consolication[[#This Row],[Nom et prénom 0 Name &amp; first name]]</f>
        <v>KACHE PEKASSA ADAMOU</v>
      </c>
      <c r="C96" s="17" t="str">
        <f>VLOOKUP(B96,Consolidation!B:AA,3,FALSE)</f>
        <v>M</v>
      </c>
      <c r="D96" s="17" t="str">
        <f>VLOOKUP(B96,Consolidation!B:AA,5,FALSE)</f>
        <v>M</v>
      </c>
      <c r="E96" s="17">
        <f>VLOOKUP(B97,Consolidation!B:AA,6,FALSE)</f>
        <v>0</v>
      </c>
      <c r="F96" s="17">
        <f>VLOOKUP(B97,Consolidation!B:AA,7,FALSE)</f>
        <v>0</v>
      </c>
      <c r="G96" s="17">
        <f>VLOOKUP(B97,Consolidation!B:AA,12,FALSE)</f>
        <v>3</v>
      </c>
      <c r="H96" s="17">
        <f>VLOOKUP(B97,Consolidation!B:AA,22,FALSE)</f>
        <v>0</v>
      </c>
    </row>
    <row r="97" spans="1:8" ht="29.5" customHeight="1" thickBot="1" x14ac:dyDescent="0.4">
      <c r="A97" s="16" t="str">
        <f>IF(B97&lt;&gt;"","IND"&amp;TEXT(COUNTA($B$2:B97),"000"),"")</f>
        <v>IND096</v>
      </c>
      <c r="B97" s="17" t="str">
        <f>Consolication[[#This Row],[Nom et prénom 0 Name &amp; first name]]</f>
        <v>KAN PRECIOUS KUNE</v>
      </c>
      <c r="C97" s="17" t="str">
        <f>VLOOKUP(B97,Consolidation!B:AA,3,FALSE)</f>
        <v>M</v>
      </c>
      <c r="D97" s="17" t="str">
        <f>VLOOKUP(B97,Consolidation!B:AA,5,FALSE)</f>
        <v>B</v>
      </c>
      <c r="E97" s="17">
        <f>VLOOKUP(B98,Consolidation!B:AA,6,FALSE)</f>
        <v>0</v>
      </c>
      <c r="F97" s="17">
        <f>VLOOKUP(B98,Consolidation!B:AA,7,FALSE)</f>
        <v>0</v>
      </c>
      <c r="G97" s="17">
        <f>VLOOKUP(B98,Consolidation!B:AA,12,FALSE)</f>
        <v>3</v>
      </c>
      <c r="H97" s="17">
        <f>VLOOKUP(B98,Consolidation!B:AA,22,FALSE)</f>
        <v>0</v>
      </c>
    </row>
    <row r="98" spans="1:8" ht="29.5" customHeight="1" thickBot="1" x14ac:dyDescent="0.4">
      <c r="A98" s="16" t="str">
        <f>IF(B98&lt;&gt;"","IND"&amp;TEXT(COUNTA($B$2:B98),"000"),"")</f>
        <v>IND097</v>
      </c>
      <c r="B98" s="17" t="str">
        <f>Consolication[[#This Row],[Nom et prénom 0 Name &amp; first name]]</f>
        <v>KOUGAN ESTHER</v>
      </c>
      <c r="C98" s="17" t="str">
        <f>VLOOKUP(B98,Consolidation!B:AA,3,FALSE)</f>
        <v>M</v>
      </c>
      <c r="D98" s="17" t="str">
        <f>VLOOKUP(B98,Consolidation!B:AA,5,FALSE)</f>
        <v>M</v>
      </c>
      <c r="E98" s="17">
        <f>VLOOKUP(B99,Consolidation!B:AA,6,FALSE)</f>
        <v>0</v>
      </c>
      <c r="F98" s="17">
        <f>VLOOKUP(B99,Consolidation!B:AA,7,FALSE)</f>
        <v>0</v>
      </c>
      <c r="G98" s="17">
        <f>VLOOKUP(B99,Consolidation!B:AA,12,FALSE)</f>
        <v>3</v>
      </c>
      <c r="H98" s="17">
        <f>VLOOKUP(B99,Consolidation!B:AA,22,FALSE)</f>
        <v>0</v>
      </c>
    </row>
    <row r="99" spans="1:8" ht="29.5" customHeight="1" thickBot="1" x14ac:dyDescent="0.4">
      <c r="A99" s="16" t="str">
        <f>IF(B99&lt;&gt;"","IND"&amp;TEXT(COUNTA($B$2:B99),"000"),"")</f>
        <v>IND098</v>
      </c>
      <c r="B99" s="17" t="str">
        <f>Consolication[[#This Row],[Nom et prénom 0 Name &amp; first name]]</f>
        <v>KPOUMIE NTIANJEMGNIGNI RACHIDOU</v>
      </c>
      <c r="C99" s="17" t="str">
        <f>VLOOKUP(B99,Consolidation!B:AA,3,FALSE)</f>
        <v>M</v>
      </c>
      <c r="D99" s="17" t="str">
        <f>VLOOKUP(B99,Consolidation!B:AA,5,FALSE)</f>
        <v>M</v>
      </c>
      <c r="E99" s="17">
        <f>VLOOKUP(B100,Consolidation!B:AA,6,FALSE)</f>
        <v>0</v>
      </c>
      <c r="F99" s="17">
        <f>VLOOKUP(B100,Consolidation!B:AA,7,FALSE)</f>
        <v>0</v>
      </c>
      <c r="G99" s="17">
        <f>VLOOKUP(B100,Consolidation!B:AA,12,FALSE)</f>
        <v>3</v>
      </c>
      <c r="H99" s="17">
        <f>VLOOKUP(B100,Consolidation!B:AA,22,FALSE)</f>
        <v>0</v>
      </c>
    </row>
    <row r="100" spans="1:8" ht="29.5" customHeight="1" thickBot="1" x14ac:dyDescent="0.4">
      <c r="A100" s="16" t="str">
        <f>IF(B100&lt;&gt;"","IND"&amp;TEXT(COUNTA($B$2:B100),"000"),"")</f>
        <v>IND099</v>
      </c>
      <c r="B100" s="17" t="str">
        <f>Consolication[[#This Row],[Nom et prénom 0 Name &amp; first name]]</f>
        <v>LIMI AMZA</v>
      </c>
      <c r="C100" s="17" t="str">
        <f>VLOOKUP(B100,Consolidation!B:AA,3,FALSE)</f>
        <v>M</v>
      </c>
      <c r="D100" s="17" t="str">
        <f>VLOOKUP(B100,Consolidation!B:AA,5,FALSE)</f>
        <v>M</v>
      </c>
      <c r="E100" s="17">
        <f>VLOOKUP(B101,Consolidation!B:AA,6,FALSE)</f>
        <v>0</v>
      </c>
      <c r="F100" s="17">
        <f>VLOOKUP(B101,Consolidation!B:AA,7,FALSE)</f>
        <v>0</v>
      </c>
      <c r="G100" s="17">
        <f>VLOOKUP(B101,Consolidation!B:AA,12,FALSE)</f>
        <v>3</v>
      </c>
      <c r="H100" s="17">
        <f>VLOOKUP(B101,Consolidation!B:AA,22,FALSE)</f>
        <v>0</v>
      </c>
    </row>
    <row r="101" spans="1:8" ht="29.5" customHeight="1" thickBot="1" x14ac:dyDescent="0.4">
      <c r="A101" s="16" t="str">
        <f>IF(B101&lt;&gt;"","IND"&amp;TEXT(COUNTA($B$2:B101),"000"),"")</f>
        <v>IND100</v>
      </c>
      <c r="B101" s="17" t="str">
        <f>Consolication[[#This Row],[Nom et prénom 0 Name &amp; first name]]</f>
        <v>LINDOU TAPON AMEL NABIL</v>
      </c>
      <c r="C101" s="17" t="str">
        <f>VLOOKUP(B101,Consolidation!B:AA,3,FALSE)</f>
        <v>F</v>
      </c>
      <c r="D101" s="17" t="str">
        <f>VLOOKUP(B101,Consolidation!B:AA,5,FALSE)</f>
        <v>M</v>
      </c>
      <c r="E101" s="17">
        <f>VLOOKUP(B102,Consolidation!B:AA,6,FALSE)</f>
        <v>0</v>
      </c>
      <c r="F101" s="17">
        <f>VLOOKUP(B102,Consolidation!B:AA,7,FALSE)</f>
        <v>0</v>
      </c>
      <c r="G101" s="17">
        <f>VLOOKUP(B102,Consolidation!B:AA,12,FALSE)</f>
        <v>3</v>
      </c>
      <c r="H101" s="17">
        <f>VLOOKUP(B102,Consolidation!B:AA,22,FALSE)</f>
        <v>0</v>
      </c>
    </row>
    <row r="102" spans="1:8" ht="29.5" customHeight="1" thickBot="1" x14ac:dyDescent="0.4">
      <c r="A102" s="16" t="str">
        <f>IF(B102&lt;&gt;"","IND"&amp;TEXT(COUNTA($B$2:B102),"000"),"")</f>
        <v>IND101</v>
      </c>
      <c r="B102" s="17" t="str">
        <f>Consolication[[#This Row],[Nom et prénom 0 Name &amp; first name]]</f>
        <v>MASSAH BARAKISSOU</v>
      </c>
      <c r="C102" s="17" t="str">
        <f>VLOOKUP(B102,Consolidation!B:AA,3,FALSE)</f>
        <v>F</v>
      </c>
      <c r="D102" s="17" t="str">
        <f>VLOOKUP(B102,Consolidation!B:AA,5,FALSE)</f>
        <v>M</v>
      </c>
      <c r="E102" s="17">
        <f>VLOOKUP(B103,Consolidation!B:AA,6,FALSE)</f>
        <v>0</v>
      </c>
      <c r="F102" s="17">
        <f>VLOOKUP(B103,Consolidation!B:AA,7,FALSE)</f>
        <v>0</v>
      </c>
      <c r="G102" s="17">
        <f>VLOOKUP(B103,Consolidation!B:AA,12,FALSE)</f>
        <v>3</v>
      </c>
      <c r="H102" s="17">
        <f>VLOOKUP(B103,Consolidation!B:AA,22,FALSE)</f>
        <v>0</v>
      </c>
    </row>
    <row r="103" spans="1:8" ht="29.5" customHeight="1" thickBot="1" x14ac:dyDescent="0.4">
      <c r="A103" s="16" t="str">
        <f>IF(B103&lt;&gt;"","IND"&amp;TEXT(COUNTA($B$2:B103),"000"),"")</f>
        <v>IND102</v>
      </c>
      <c r="B103" s="17" t="str">
        <f>Consolication[[#This Row],[Nom et prénom 0 Name &amp; first name]]</f>
        <v>MFEPET YOUONYOUENE MARC ROLAND</v>
      </c>
      <c r="C103" s="17" t="str">
        <f>VLOOKUP(B103,Consolidation!B:AA,3,FALSE)</f>
        <v>M</v>
      </c>
      <c r="D103" s="17" t="str">
        <f>VLOOKUP(B103,Consolidation!B:AA,5,FALSE)</f>
        <v>M</v>
      </c>
      <c r="E103" s="17">
        <f>VLOOKUP(B104,Consolidation!B:AA,6,FALSE)</f>
        <v>0</v>
      </c>
      <c r="F103" s="17">
        <f>VLOOKUP(B104,Consolidation!B:AA,7,FALSE)</f>
        <v>0</v>
      </c>
      <c r="G103" s="17">
        <f>VLOOKUP(B104,Consolidation!B:AA,12,FALSE)</f>
        <v>3</v>
      </c>
      <c r="H103" s="17">
        <f>VLOOKUP(B104,Consolidation!B:AA,22,FALSE)</f>
        <v>0</v>
      </c>
    </row>
    <row r="104" spans="1:8" ht="29.5" customHeight="1" thickBot="1" x14ac:dyDescent="0.4">
      <c r="A104" s="16" t="str">
        <f>IF(B104&lt;&gt;"","IND"&amp;TEXT(COUNTA($B$2:B104),"000"),"")</f>
        <v>IND103</v>
      </c>
      <c r="B104" s="17" t="str">
        <f>Consolication[[#This Row],[Nom et prénom 0 Name &amp; first name]]</f>
        <v>MOUANDITFON POURIEMEBOUO NABILOU</v>
      </c>
      <c r="C104" s="17" t="str">
        <f>VLOOKUP(B104,Consolidation!B:AA,3,FALSE)</f>
        <v>M</v>
      </c>
      <c r="D104" s="17" t="str">
        <f>VLOOKUP(B104,Consolidation!B:AA,5,FALSE)</f>
        <v>M</v>
      </c>
      <c r="E104" s="17">
        <f>VLOOKUP(B105,Consolidation!B:AA,6,FALSE)</f>
        <v>0</v>
      </c>
      <c r="F104" s="17">
        <f>VLOOKUP(B105,Consolidation!B:AA,7,FALSE)</f>
        <v>0</v>
      </c>
      <c r="G104" s="17">
        <f>VLOOKUP(B105,Consolidation!B:AA,12,FALSE)</f>
        <v>3</v>
      </c>
      <c r="H104" s="17">
        <f>VLOOKUP(B105,Consolidation!B:AA,22,FALSE)</f>
        <v>0</v>
      </c>
    </row>
    <row r="105" spans="1:8" ht="29.5" customHeight="1" thickBot="1" x14ac:dyDescent="0.4">
      <c r="A105" s="16" t="str">
        <f>IF(B105&lt;&gt;"","IND"&amp;TEXT(COUNTA($B$2:B105),"000"),"")</f>
        <v>IND104</v>
      </c>
      <c r="B105" s="17" t="str">
        <f>Consolication[[#This Row],[Nom et prénom 0 Name &amp; first name]]</f>
        <v>MOUHAMED IBRAHIM</v>
      </c>
      <c r="C105" s="17" t="str">
        <f>VLOOKUP(B105,Consolidation!B:AA,3,FALSE)</f>
        <v>M</v>
      </c>
      <c r="D105" s="17" t="str">
        <f>VLOOKUP(B105,Consolidation!B:AA,5,FALSE)</f>
        <v>M</v>
      </c>
      <c r="E105" s="17">
        <f>VLOOKUP(B106,Consolidation!B:AA,6,FALSE)</f>
        <v>0</v>
      </c>
      <c r="F105" s="17">
        <f>VLOOKUP(B106,Consolidation!B:AA,7,FALSE)</f>
        <v>0</v>
      </c>
      <c r="G105" s="17">
        <f>VLOOKUP(B106,Consolidation!B:AA,12,FALSE)</f>
        <v>3</v>
      </c>
      <c r="H105" s="17">
        <f>VLOOKUP(B106,Consolidation!B:AA,22,FALSE)</f>
        <v>0</v>
      </c>
    </row>
    <row r="106" spans="1:8" ht="29.5" customHeight="1" thickBot="1" x14ac:dyDescent="0.4">
      <c r="A106" s="16" t="str">
        <f>IF(B106&lt;&gt;"","IND"&amp;TEXT(COUNTA($B$2:B106),"000"),"")</f>
        <v>IND105</v>
      </c>
      <c r="B106" s="17" t="str">
        <f>Consolication[[#This Row],[Nom et prénom 0 Name &amp; first name]]</f>
        <v>MOULIOM NKAYERA RAÏMA</v>
      </c>
      <c r="C106" s="17" t="str">
        <f>VLOOKUP(B106,Consolidation!B:AA,3,FALSE)</f>
        <v>F</v>
      </c>
      <c r="D106" s="17" t="str">
        <f>VLOOKUP(B106,Consolidation!B:AA,5,FALSE)</f>
        <v>M</v>
      </c>
      <c r="E106" s="17">
        <f>VLOOKUP(B107,Consolidation!B:AA,6,FALSE)</f>
        <v>0</v>
      </c>
      <c r="F106" s="17">
        <f>VLOOKUP(B107,Consolidation!B:AA,7,FALSE)</f>
        <v>0</v>
      </c>
      <c r="G106" s="17">
        <f>VLOOKUP(B107,Consolidation!B:AA,12,FALSE)</f>
        <v>3</v>
      </c>
      <c r="H106" s="17">
        <f>VLOOKUP(B107,Consolidation!B:AA,22,FALSE)</f>
        <v>0</v>
      </c>
    </row>
    <row r="107" spans="1:8" ht="29.5" customHeight="1" thickBot="1" x14ac:dyDescent="0.4">
      <c r="A107" s="16" t="str">
        <f>IF(B107&lt;&gt;"","IND"&amp;TEXT(COUNTA($B$2:B107),"000"),"")</f>
        <v>IND106</v>
      </c>
      <c r="B107" s="17" t="str">
        <f>Consolication[[#This Row],[Nom et prénom 0 Name &amp; first name]]</f>
        <v>MOUNCHILI NJIFENJOU MOUHAMED MOCTAR</v>
      </c>
      <c r="C107" s="17" t="str">
        <f>VLOOKUP(B107,Consolidation!B:AA,3,FALSE)</f>
        <v>M</v>
      </c>
      <c r="D107" s="17" t="str">
        <f>VLOOKUP(B107,Consolidation!B:AA,5,FALSE)</f>
        <v>M</v>
      </c>
      <c r="E107" s="17">
        <f>VLOOKUP(B108,Consolidation!B:AA,6,FALSE)</f>
        <v>0</v>
      </c>
      <c r="F107" s="17">
        <f>VLOOKUP(B108,Consolidation!B:AA,7,FALSE)</f>
        <v>0</v>
      </c>
      <c r="G107" s="17">
        <f>VLOOKUP(B108,Consolidation!B:AA,12,FALSE)</f>
        <v>3</v>
      </c>
      <c r="H107" s="17">
        <f>VLOOKUP(B108,Consolidation!B:AA,22,FALSE)</f>
        <v>0</v>
      </c>
    </row>
    <row r="108" spans="1:8" ht="29.5" customHeight="1" thickBot="1" x14ac:dyDescent="0.4">
      <c r="A108" s="16" t="str">
        <f>IF(B108&lt;&gt;"","IND"&amp;TEXT(COUNTA($B$2:B108),"000"),"")</f>
        <v>IND107</v>
      </c>
      <c r="B108" s="17" t="str">
        <f>Consolication[[#This Row],[Nom et prénom 0 Name &amp; first name]]</f>
        <v>NGAMOUN Rahimatou</v>
      </c>
      <c r="C108" s="17" t="str">
        <f>VLOOKUP(B108,Consolidation!B:AA,3,FALSE)</f>
        <v>M</v>
      </c>
      <c r="D108" s="17" t="str">
        <f>VLOOKUP(B108,Consolidation!B:AA,5,FALSE)</f>
        <v>M</v>
      </c>
      <c r="E108" s="17">
        <f>VLOOKUP(B109,Consolidation!B:AA,6,FALSE)</f>
        <v>0</v>
      </c>
      <c r="F108" s="17">
        <f>VLOOKUP(B109,Consolidation!B:AA,7,FALSE)</f>
        <v>0</v>
      </c>
      <c r="G108" s="17">
        <f>VLOOKUP(B109,Consolidation!B:AA,12,FALSE)</f>
        <v>3</v>
      </c>
      <c r="H108" s="17">
        <f>VLOOKUP(B109,Consolidation!B:AA,22,FALSE)</f>
        <v>0</v>
      </c>
    </row>
    <row r="109" spans="1:8" ht="29.5" customHeight="1" thickBot="1" x14ac:dyDescent="0.4">
      <c r="A109" s="16" t="str">
        <f>IF(B109&lt;&gt;"","IND"&amp;TEXT(COUNTA($B$2:B109),"000"),"")</f>
        <v>IND108</v>
      </c>
      <c r="B109" s="17" t="str">
        <f>Consolication[[#This Row],[Nom et prénom 0 Name &amp; first name]]</f>
        <v>NGOUET SAMIRA</v>
      </c>
      <c r="C109" s="17" t="str">
        <f>VLOOKUP(B109,Consolidation!B:AA,3,FALSE)</f>
        <v>M</v>
      </c>
      <c r="D109" s="17" t="str">
        <f>VLOOKUP(B109,Consolidation!B:AA,5,FALSE)</f>
        <v>M</v>
      </c>
      <c r="E109" s="17">
        <f>VLOOKUP(B110,Consolidation!B:AA,6,FALSE)</f>
        <v>0</v>
      </c>
      <c r="F109" s="17">
        <f>VLOOKUP(B110,Consolidation!B:AA,7,FALSE)</f>
        <v>0</v>
      </c>
      <c r="G109" s="17">
        <f>VLOOKUP(B110,Consolidation!B:AA,12,FALSE)</f>
        <v>3</v>
      </c>
      <c r="H109" s="17">
        <f>VLOOKUP(B110,Consolidation!B:AA,22,FALSE)</f>
        <v>0</v>
      </c>
    </row>
    <row r="110" spans="1:8" ht="29.5" customHeight="1" thickBot="1" x14ac:dyDescent="0.4">
      <c r="A110" s="16" t="str">
        <f>IF(B110&lt;&gt;"","IND"&amp;TEXT(COUNTA($B$2:B110),"000"),"")</f>
        <v>IND109</v>
      </c>
      <c r="B110" s="17" t="str">
        <f>Consolication[[#This Row],[Nom et prénom 0 Name &amp; first name]]</f>
        <v>NGOUMOUN TCHOUNGUI MOULIOM BRAYAN</v>
      </c>
      <c r="C110" s="17" t="str">
        <f>VLOOKUP(B110,Consolidation!B:AA,3,FALSE)</f>
        <v>M</v>
      </c>
      <c r="D110" s="17" t="str">
        <f>VLOOKUP(B110,Consolidation!B:AA,5,FALSE)</f>
        <v>C</v>
      </c>
      <c r="E110" s="17">
        <f>VLOOKUP(B111,Consolidation!B:AA,6,FALSE)</f>
        <v>0</v>
      </c>
      <c r="F110" s="17">
        <f>VLOOKUP(B111,Consolidation!B:AA,7,FALSE)</f>
        <v>0</v>
      </c>
      <c r="G110" s="17">
        <f>VLOOKUP(B111,Consolidation!B:AA,12,FALSE)</f>
        <v>3</v>
      </c>
      <c r="H110" s="17">
        <f>VLOOKUP(B111,Consolidation!B:AA,22,FALSE)</f>
        <v>0</v>
      </c>
    </row>
    <row r="111" spans="1:8" ht="29.5" customHeight="1" thickBot="1" x14ac:dyDescent="0.4">
      <c r="A111" s="16" t="str">
        <f>IF(B111&lt;&gt;"","IND"&amp;TEXT(COUNTA($B$2:B111),"000"),"")</f>
        <v>IND110</v>
      </c>
      <c r="B111" s="17" t="str">
        <f>Consolication[[#This Row],[Nom et prénom 0 Name &amp; first name]]</f>
        <v>NGOUMPOUOGNIGNI ASSIATOU CELINE</v>
      </c>
      <c r="C111" s="17" t="str">
        <f>VLOOKUP(B111,Consolidation!B:AA,3,FALSE)</f>
        <v>F</v>
      </c>
      <c r="D111" s="17" t="str">
        <f>VLOOKUP(B111,Consolidation!B:AA,5,FALSE)</f>
        <v>M</v>
      </c>
      <c r="E111" s="17">
        <f>VLOOKUP(B112,Consolidation!B:AA,6,FALSE)</f>
        <v>0</v>
      </c>
      <c r="F111" s="17">
        <f>VLOOKUP(B112,Consolidation!B:AA,7,FALSE)</f>
        <v>0</v>
      </c>
      <c r="G111" s="17">
        <f>VLOOKUP(B112,Consolidation!B:AA,12,FALSE)</f>
        <v>3</v>
      </c>
      <c r="H111" s="17">
        <f>VLOOKUP(B112,Consolidation!B:AA,22,FALSE)</f>
        <v>0</v>
      </c>
    </row>
    <row r="112" spans="1:8" ht="29.5" customHeight="1" thickBot="1" x14ac:dyDescent="0.4">
      <c r="A112" s="16" t="str">
        <f>IF(B112&lt;&gt;"","IND"&amp;TEXT(COUNTA($B$2:B112),"000"),"")</f>
        <v>IND111</v>
      </c>
      <c r="B112" s="17" t="str">
        <f>Consolication[[#This Row],[Nom et prénom 0 Name &amp; first name]]</f>
        <v>NJAPNDOUNKE AMINETOU</v>
      </c>
      <c r="C112" s="17" t="str">
        <f>VLOOKUP(B112,Consolidation!B:AA,3,FALSE)</f>
        <v>M</v>
      </c>
      <c r="D112" s="17" t="str">
        <f>VLOOKUP(B112,Consolidation!B:AA,5,FALSE)</f>
        <v>M</v>
      </c>
      <c r="E112" s="17">
        <f>VLOOKUP(B113,Consolidation!B:AA,6,FALSE)</f>
        <v>0</v>
      </c>
      <c r="F112" s="17">
        <f>VLOOKUP(B113,Consolidation!B:AA,7,FALSE)</f>
        <v>0</v>
      </c>
      <c r="G112" s="17">
        <f>VLOOKUP(B113,Consolidation!B:AA,12,FALSE)</f>
        <v>3</v>
      </c>
      <c r="H112" s="17">
        <f>VLOOKUP(B113,Consolidation!B:AA,22,FALSE)</f>
        <v>0</v>
      </c>
    </row>
    <row r="113" spans="1:8" ht="29.5" customHeight="1" thickBot="1" x14ac:dyDescent="0.4">
      <c r="A113" s="16" t="str">
        <f>IF(B113&lt;&gt;"","IND"&amp;TEXT(COUNTA($B$2:B113),"000"),"")</f>
        <v>IND112</v>
      </c>
      <c r="B113" s="17" t="str">
        <f>Consolication[[#This Row],[Nom et prénom 0 Name &amp; first name]]</f>
        <v>NJIEMOUN GHISLAIN DONALD</v>
      </c>
      <c r="C113" s="17" t="str">
        <f>VLOOKUP(B113,Consolidation!B:AA,3,FALSE)</f>
        <v>F</v>
      </c>
      <c r="D113" s="17" t="str">
        <f>VLOOKUP(B113,Consolidation!B:AA,5,FALSE)</f>
        <v>M</v>
      </c>
      <c r="E113" s="17">
        <f>VLOOKUP(B114,Consolidation!B:AA,6,FALSE)</f>
        <v>0</v>
      </c>
      <c r="F113" s="17">
        <f>VLOOKUP(B114,Consolidation!B:AA,7,FALSE)</f>
        <v>0</v>
      </c>
      <c r="G113" s="17">
        <f>VLOOKUP(B114,Consolidation!B:AA,12,FALSE)</f>
        <v>3</v>
      </c>
      <c r="H113" s="17">
        <f>VLOOKUP(B114,Consolidation!B:AA,22,FALSE)</f>
        <v>0</v>
      </c>
    </row>
    <row r="114" spans="1:8" ht="29.5" customHeight="1" thickBot="1" x14ac:dyDescent="0.4">
      <c r="A114" s="16" t="str">
        <f>IF(B114&lt;&gt;"","IND"&amp;TEXT(COUNTA($B$2:B114),"000"),"")</f>
        <v>IND113</v>
      </c>
      <c r="B114" s="17" t="str">
        <f>Consolication[[#This Row],[Nom et prénom 0 Name &amp; first name]]</f>
        <v>NJINATAPOUEN MBOUOMBOUO AMIDOU</v>
      </c>
      <c r="C114" s="17" t="str">
        <f>VLOOKUP(B114,Consolidation!B:AA,3,FALSE)</f>
        <v>M</v>
      </c>
      <c r="D114" s="17" t="str">
        <f>VLOOKUP(B114,Consolidation!B:AA,5,FALSE)</f>
        <v>M</v>
      </c>
      <c r="E114" s="17">
        <f>VLOOKUP(B115,Consolidation!B:AA,6,FALSE)</f>
        <v>0</v>
      </c>
      <c r="F114" s="17">
        <f>VLOOKUP(B115,Consolidation!B:AA,7,FALSE)</f>
        <v>0</v>
      </c>
      <c r="G114" s="17">
        <f>VLOOKUP(B115,Consolidation!B:AA,12,FALSE)</f>
        <v>3</v>
      </c>
      <c r="H114" s="17">
        <f>VLOOKUP(B115,Consolidation!B:AA,22,FALSE)</f>
        <v>0</v>
      </c>
    </row>
    <row r="115" spans="1:8" ht="29.5" customHeight="1" thickBot="1" x14ac:dyDescent="0.4">
      <c r="A115" s="16" t="str">
        <f>IF(B115&lt;&gt;"","IND"&amp;TEXT(COUNTA($B$2:B115),"000"),"")</f>
        <v>IND114</v>
      </c>
      <c r="B115" s="17" t="str">
        <f>Consolication[[#This Row],[Nom et prénom 0 Name &amp; first name]]</f>
        <v>NJUTAPVOUI NSANGOU MOUSTAPHA</v>
      </c>
      <c r="C115" s="17" t="str">
        <f>VLOOKUP(B115,Consolidation!B:AA,3,FALSE)</f>
        <v>F</v>
      </c>
      <c r="D115" s="17" t="str">
        <f>VLOOKUP(B115,Consolidation!B:AA,5,FALSE)</f>
        <v>M</v>
      </c>
      <c r="E115" s="17">
        <f>VLOOKUP(B116,Consolidation!B:AA,6,FALSE)</f>
        <v>0</v>
      </c>
      <c r="F115" s="17">
        <f>VLOOKUP(B116,Consolidation!B:AA,7,FALSE)</f>
        <v>0</v>
      </c>
      <c r="G115" s="17">
        <f>VLOOKUP(B116,Consolidation!B:AA,12,FALSE)</f>
        <v>3</v>
      </c>
      <c r="H115" s="17">
        <f>VLOOKUP(B116,Consolidation!B:AA,22,FALSE)</f>
        <v>0</v>
      </c>
    </row>
    <row r="116" spans="1:8" ht="29.5" customHeight="1" thickBot="1" x14ac:dyDescent="0.4">
      <c r="A116" s="16" t="str">
        <f>IF(B116&lt;&gt;"","IND"&amp;TEXT(COUNTA($B$2:B116),"000"),"")</f>
        <v>IND115</v>
      </c>
      <c r="B116" s="17" t="str">
        <f>Consolication[[#This Row],[Nom et prénom 0 Name &amp; first name]]</f>
        <v>NKOUANDOU Clément</v>
      </c>
      <c r="C116" s="17" t="str">
        <f>VLOOKUP(B116,Consolidation!B:AA,3,FALSE)</f>
        <v>F</v>
      </c>
      <c r="D116" s="17" t="str">
        <f>VLOOKUP(B116,Consolidation!B:AA,5,FALSE)</f>
        <v>M</v>
      </c>
      <c r="E116" s="17">
        <f>VLOOKUP(B117,Consolidation!B:AA,6,FALSE)</f>
        <v>0</v>
      </c>
      <c r="F116" s="17">
        <f>VLOOKUP(B117,Consolidation!B:AA,7,FALSE)</f>
        <v>0</v>
      </c>
      <c r="G116" s="17">
        <f>VLOOKUP(B117,Consolidation!B:AA,12,FALSE)</f>
        <v>3</v>
      </c>
      <c r="H116" s="17">
        <f>VLOOKUP(B117,Consolidation!B:AA,22,FALSE)</f>
        <v>0</v>
      </c>
    </row>
    <row r="117" spans="1:8" ht="29.5" customHeight="1" thickBot="1" x14ac:dyDescent="0.4">
      <c r="A117" s="16" t="str">
        <f>IF(B117&lt;&gt;"","IND"&amp;TEXT(COUNTA($B$2:B117),"000"),"")</f>
        <v>IND116</v>
      </c>
      <c r="B117" s="17" t="str">
        <f>Consolication[[#This Row],[Nom et prénom 0 Name &amp; first name]]</f>
        <v>NSANGOU JUDICAEL</v>
      </c>
      <c r="C117" s="17" t="str">
        <f>VLOOKUP(B117,Consolidation!B:AA,3,FALSE)</f>
        <v>F</v>
      </c>
      <c r="D117" s="17" t="str">
        <f>VLOOKUP(B117,Consolidation!B:AA,5,FALSE)</f>
        <v>M</v>
      </c>
      <c r="E117" s="17">
        <f>VLOOKUP(B118,Consolidation!B:AA,6,FALSE)</f>
        <v>0</v>
      </c>
      <c r="F117" s="17">
        <f>VLOOKUP(B118,Consolidation!B:AA,7,FALSE)</f>
        <v>0</v>
      </c>
      <c r="G117" s="17">
        <f>VLOOKUP(B118,Consolidation!B:AA,12,FALSE)</f>
        <v>3</v>
      </c>
      <c r="H117" s="17">
        <f>VLOOKUP(B118,Consolidation!B:AA,22,FALSE)</f>
        <v>0</v>
      </c>
    </row>
    <row r="118" spans="1:8" ht="29.5" customHeight="1" thickBot="1" x14ac:dyDescent="0.4">
      <c r="A118" s="16" t="str">
        <f>IF(B118&lt;&gt;"","IND"&amp;TEXT(COUNTA($B$2:B118),"000"),"")</f>
        <v>IND117</v>
      </c>
      <c r="B118" s="17" t="str">
        <f>Consolication[[#This Row],[Nom et prénom 0 Name &amp; first name]]</f>
        <v>NWUERAFOUO NJOUOPAM HERMANN</v>
      </c>
      <c r="C118" s="17" t="str">
        <f>VLOOKUP(B118,Consolidation!B:AA,3,FALSE)</f>
        <v>M</v>
      </c>
      <c r="D118" s="17" t="str">
        <f>VLOOKUP(B118,Consolidation!B:AA,5,FALSE)</f>
        <v>M</v>
      </c>
      <c r="E118" s="17">
        <f>VLOOKUP(B119,Consolidation!B:AA,6,FALSE)</f>
        <v>0</v>
      </c>
      <c r="F118" s="17">
        <f>VLOOKUP(B119,Consolidation!B:AA,7,FALSE)</f>
        <v>0</v>
      </c>
      <c r="G118" s="17">
        <f>VLOOKUP(B119,Consolidation!B:AA,12,FALSE)</f>
        <v>3</v>
      </c>
      <c r="H118" s="17">
        <f>VLOOKUP(B119,Consolidation!B:AA,22,FALSE)</f>
        <v>0</v>
      </c>
    </row>
    <row r="119" spans="1:8" ht="29.5" customHeight="1" thickBot="1" x14ac:dyDescent="0.4">
      <c r="A119" s="16" t="str">
        <f>IF(B119&lt;&gt;"","IND"&amp;TEXT(COUNTA($B$2:B119),"000"),"")</f>
        <v>IND118</v>
      </c>
      <c r="B119" s="17" t="str">
        <f>Consolication[[#This Row],[Nom et prénom 0 Name &amp; first name]]</f>
        <v>NZAWOU KUTNJOM VIRGINIE</v>
      </c>
      <c r="C119" s="17" t="str">
        <f>VLOOKUP(B119,Consolidation!B:AA,3,FALSE)</f>
        <v>M</v>
      </c>
      <c r="D119" s="17" t="str">
        <f>VLOOKUP(B119,Consolidation!B:AA,5,FALSE)</f>
        <v>M</v>
      </c>
      <c r="E119" s="17">
        <f>VLOOKUP(B120,Consolidation!B:AA,6,FALSE)</f>
        <v>0</v>
      </c>
      <c r="F119" s="17">
        <f>VLOOKUP(B120,Consolidation!B:AA,7,FALSE)</f>
        <v>0</v>
      </c>
      <c r="G119" s="17">
        <f>VLOOKUP(B120,Consolidation!B:AA,12,FALSE)</f>
        <v>3</v>
      </c>
      <c r="H119" s="17">
        <f>VLOOKUP(B120,Consolidation!B:AA,22,FALSE)</f>
        <v>0</v>
      </c>
    </row>
    <row r="120" spans="1:8" ht="29.5" customHeight="1" thickBot="1" x14ac:dyDescent="0.4">
      <c r="A120" s="16" t="str">
        <f>IF(B120&lt;&gt;"","IND"&amp;TEXT(COUNTA($B$2:B120),"000"),"")</f>
        <v>IND119</v>
      </c>
      <c r="B120" s="17" t="str">
        <f>Consolication[[#This Row],[Nom et prénom 0 Name &amp; first name]]</f>
        <v>NZIE POUNTOUGNIGNI ATIKATOU</v>
      </c>
      <c r="C120" s="17" t="str">
        <f>VLOOKUP(B120,Consolidation!B:AA,3,FALSE)</f>
        <v>M</v>
      </c>
      <c r="D120" s="17" t="str">
        <f>VLOOKUP(B120,Consolidation!B:AA,5,FALSE)</f>
        <v>M</v>
      </c>
      <c r="E120" s="17">
        <f>VLOOKUP(B121,Consolidation!B:AA,6,FALSE)</f>
        <v>-1</v>
      </c>
      <c r="F120" s="17">
        <f>VLOOKUP(B121,Consolidation!B:AA,7,FALSE)</f>
        <v>0</v>
      </c>
      <c r="G120" s="17">
        <f>VLOOKUP(B121,Consolidation!B:AA,12,FALSE)</f>
        <v>3</v>
      </c>
      <c r="H120" s="17">
        <f>VLOOKUP(B121,Consolidation!B:AA,22,FALSE)</f>
        <v>0</v>
      </c>
    </row>
    <row r="121" spans="1:8" ht="29.5" customHeight="1" thickBot="1" x14ac:dyDescent="0.4">
      <c r="A121" s="16" t="str">
        <f>IF(B121&lt;&gt;"","IND"&amp;TEXT(COUNTA($B$2:B121),"000"),"")</f>
        <v>IND120</v>
      </c>
      <c r="B121" s="17" t="str">
        <f>Consolication[[#This Row],[Nom et prénom 0 Name &amp; first name]]</f>
        <v>elanga mbita rosine ingride</v>
      </c>
      <c r="C121" s="17" t="str">
        <f>VLOOKUP(B121,Consolidation!B:AA,3,FALSE)</f>
        <v>F</v>
      </c>
      <c r="D121" s="17" t="str">
        <f>VLOOKUP(B121,Consolidation!B:AA,5,FALSE)</f>
        <v>M</v>
      </c>
      <c r="E121" s="17">
        <f>VLOOKUP(B122,Consolidation!B:AA,6,FALSE)</f>
        <v>-1</v>
      </c>
      <c r="F121" s="17">
        <f>VLOOKUP(B122,Consolidation!B:AA,7,FALSE)</f>
        <v>0</v>
      </c>
      <c r="G121" s="17">
        <f>VLOOKUP(B122,Consolidation!B:AA,12,FALSE)</f>
        <v>3</v>
      </c>
      <c r="H121" s="17">
        <f>VLOOKUP(B122,Consolidation!B:AA,22,FALSE)</f>
        <v>674749605</v>
      </c>
    </row>
    <row r="122" spans="1:8" ht="29.5" customHeight="1" thickBot="1" x14ac:dyDescent="0.4">
      <c r="A122" s="16" t="str">
        <f>IF(B122&lt;&gt;"","IND"&amp;TEXT(COUNTA($B$2:B122),"000"),"")</f>
        <v>IND121</v>
      </c>
      <c r="B122" s="17" t="str">
        <f>Consolication[[#This Row],[Nom et prénom 0 Name &amp; first name]]</f>
        <v>dombou tchassen blondele</v>
      </c>
      <c r="C122" s="17" t="str">
        <f>VLOOKUP(B122,Consolidation!B:AA,3,FALSE)</f>
        <v>F</v>
      </c>
      <c r="D122" s="17" t="str">
        <f>VLOOKUP(B122,Consolidation!B:AA,5,FALSE)</f>
        <v>M</v>
      </c>
      <c r="E122" s="17">
        <f>VLOOKUP(B123,Consolidation!B:AA,6,FALSE)</f>
        <v>-1</v>
      </c>
      <c r="F122" s="17">
        <f>VLOOKUP(B123,Consolidation!B:AA,7,FALSE)</f>
        <v>0</v>
      </c>
      <c r="G122" s="17">
        <f>VLOOKUP(B123,Consolidation!B:AA,12,FALSE)</f>
        <v>3</v>
      </c>
      <c r="H122" s="17">
        <f>VLOOKUP(B123,Consolidation!B:AA,22,FALSE)</f>
        <v>0</v>
      </c>
    </row>
    <row r="123" spans="1:8" ht="29.5" customHeight="1" thickBot="1" x14ac:dyDescent="0.4">
      <c r="A123" s="16" t="str">
        <f>IF(B123&lt;&gt;"","IND"&amp;TEXT(COUNTA($B$2:B123),"000"),"")</f>
        <v>IND122</v>
      </c>
      <c r="B123" s="17" t="str">
        <f>Consolication[[#This Row],[Nom et prénom 0 Name &amp; first name]]</f>
        <v>ABESSOLO OTTOU JOSEPHA</v>
      </c>
      <c r="C123" s="17" t="str">
        <f>VLOOKUP(B123,Consolidation!B:AA,3,FALSE)</f>
        <v>F</v>
      </c>
      <c r="D123" s="17" t="str">
        <f>VLOOKUP(B123,Consolidation!B:AA,5,FALSE)</f>
        <v>M</v>
      </c>
      <c r="E123" s="17">
        <f>VLOOKUP(B124,Consolidation!B:AA,6,FALSE)</f>
        <v>-1</v>
      </c>
      <c r="F123" s="17">
        <f>VLOOKUP(B124,Consolidation!B:AA,7,FALSE)</f>
        <v>0</v>
      </c>
      <c r="G123" s="17">
        <f>VLOOKUP(B124,Consolidation!B:AA,12,FALSE)</f>
        <v>3</v>
      </c>
      <c r="H123" s="17">
        <f>VLOOKUP(B124,Consolidation!B:AA,22,FALSE)</f>
        <v>0</v>
      </c>
    </row>
    <row r="124" spans="1:8" ht="29.5" customHeight="1" thickBot="1" x14ac:dyDescent="0.4">
      <c r="A124" s="16" t="str">
        <f>IF(B124&lt;&gt;"","IND"&amp;TEXT(COUNTA($B$2:B124),"000"),"")</f>
        <v>IND123</v>
      </c>
      <c r="B124" s="17" t="str">
        <f>Consolication[[#This Row],[Nom et prénom 0 Name &amp; first name]]</f>
        <v>DOUMOU KEMADJOU STELLA</v>
      </c>
      <c r="C124" s="17" t="str">
        <f>VLOOKUP(B124,Consolidation!B:AA,3,FALSE)</f>
        <v>F</v>
      </c>
      <c r="D124" s="17" t="str">
        <f>VLOOKUP(B124,Consolidation!B:AA,5,FALSE)</f>
        <v>M</v>
      </c>
      <c r="E124" s="17">
        <f>VLOOKUP(B125,Consolidation!B:AA,6,FALSE)</f>
        <v>-1</v>
      </c>
      <c r="F124" s="17">
        <f>VLOOKUP(B125,Consolidation!B:AA,7,FALSE)</f>
        <v>0</v>
      </c>
      <c r="G124" s="17">
        <f>VLOOKUP(B125,Consolidation!B:AA,12,FALSE)</f>
        <v>3</v>
      </c>
      <c r="H124" s="17">
        <f>VLOOKUP(B125,Consolidation!B:AA,22,FALSE)</f>
        <v>0</v>
      </c>
    </row>
    <row r="125" spans="1:8" ht="29.5" customHeight="1" thickBot="1" x14ac:dyDescent="0.4">
      <c r="A125" s="16" t="str">
        <f>IF(B125&lt;&gt;"","IND"&amp;TEXT(COUNTA($B$2:B125),"000"),"")</f>
        <v>IND124</v>
      </c>
      <c r="B125" s="17" t="str">
        <f>Consolication[[#This Row],[Nom et prénom 0 Name &amp; first name]]</f>
        <v>njonban cynthia</v>
      </c>
      <c r="C125" s="17" t="str">
        <f>VLOOKUP(B125,Consolidation!B:AA,3,FALSE)</f>
        <v>F</v>
      </c>
      <c r="D125" s="17" t="str">
        <f>VLOOKUP(B125,Consolidation!B:AA,5,FALSE)</f>
        <v>M</v>
      </c>
      <c r="E125" s="17">
        <f>VLOOKUP(B126,Consolidation!B:AA,6,FALSE)</f>
        <v>-1</v>
      </c>
      <c r="F125" s="17">
        <f>VLOOKUP(B126,Consolidation!B:AA,7,FALSE)</f>
        <v>0</v>
      </c>
      <c r="G125" s="17">
        <f>VLOOKUP(B126,Consolidation!B:AA,12,FALSE)</f>
        <v>3</v>
      </c>
      <c r="H125" s="17">
        <f>VLOOKUP(B126,Consolidation!B:AA,22,FALSE)</f>
        <v>0</v>
      </c>
    </row>
    <row r="126" spans="1:8" ht="29.5" customHeight="1" thickBot="1" x14ac:dyDescent="0.4">
      <c r="A126" s="16" t="str">
        <f>IF(B126&lt;&gt;"","IND"&amp;TEXT(COUNTA($B$2:B126),"000"),"")</f>
        <v>IND125</v>
      </c>
      <c r="B126" s="17" t="str">
        <f>Consolication[[#This Row],[Nom et prénom 0 Name &amp; first name]]</f>
        <v>melingui atangana emilienne</v>
      </c>
      <c r="C126" s="17" t="str">
        <f>VLOOKUP(B126,Consolidation!B:AA,3,FALSE)</f>
        <v>F</v>
      </c>
      <c r="D126" s="17" t="str">
        <f>VLOOKUP(B126,Consolidation!B:AA,5,FALSE)</f>
        <v>M</v>
      </c>
      <c r="E126" s="17">
        <f>VLOOKUP(B127,Consolidation!B:AA,6,FALSE)</f>
        <v>-1</v>
      </c>
      <c r="F126" s="17">
        <f>VLOOKUP(B127,Consolidation!B:AA,7,FALSE)</f>
        <v>0</v>
      </c>
      <c r="G126" s="17">
        <f>VLOOKUP(B127,Consolidation!B:AA,12,FALSE)</f>
        <v>3</v>
      </c>
      <c r="H126" s="17">
        <f>VLOOKUP(B127,Consolidation!B:AA,22,FALSE)</f>
        <v>0</v>
      </c>
    </row>
    <row r="127" spans="1:8" ht="29.5" customHeight="1" thickBot="1" x14ac:dyDescent="0.4">
      <c r="A127" s="16" t="str">
        <f>IF(B127&lt;&gt;"","IND"&amp;TEXT(COUNTA($B$2:B127),"000"),"")</f>
        <v>IND126</v>
      </c>
      <c r="B127" s="17" t="str">
        <f>Consolication[[#This Row],[Nom et prénom 0 Name &amp; first name]]</f>
        <v>noudjalem lema laurene</v>
      </c>
      <c r="C127" s="17" t="str">
        <f>VLOOKUP(B127,Consolidation!B:AA,3,FALSE)</f>
        <v>F</v>
      </c>
      <c r="D127" s="17" t="str">
        <f>VLOOKUP(B127,Consolidation!B:AA,5,FALSE)</f>
        <v>M</v>
      </c>
      <c r="E127" s="17">
        <f>VLOOKUP(B128,Consolidation!B:AA,6,FALSE)</f>
        <v>-1</v>
      </c>
      <c r="F127" s="17">
        <f>VLOOKUP(B128,Consolidation!B:AA,7,FALSE)</f>
        <v>0</v>
      </c>
      <c r="G127" s="17">
        <f>VLOOKUP(B128,Consolidation!B:AA,12,FALSE)</f>
        <v>3</v>
      </c>
      <c r="H127" s="17">
        <f>VLOOKUP(B128,Consolidation!B:AA,22,FALSE)</f>
        <v>0</v>
      </c>
    </row>
    <row r="128" spans="1:8" ht="29.5" customHeight="1" thickBot="1" x14ac:dyDescent="0.4">
      <c r="A128" s="16" t="str">
        <f>IF(B128&lt;&gt;"","IND"&amp;TEXT(COUNTA($B$2:B128),"000"),"")</f>
        <v>IND127</v>
      </c>
      <c r="B128" s="17" t="str">
        <f>Consolication[[#This Row],[Nom et prénom 0 Name &amp; first name]]</f>
        <v>moafo kouatcho micheline</v>
      </c>
      <c r="C128" s="17" t="str">
        <f>VLOOKUP(B128,Consolidation!B:AA,3,FALSE)</f>
        <v>F</v>
      </c>
      <c r="D128" s="17" t="str">
        <f>VLOOKUP(B128,Consolidation!B:AA,5,FALSE)</f>
        <v>M</v>
      </c>
      <c r="E128" s="17">
        <f>VLOOKUP(B129,Consolidation!B:AA,6,FALSE)</f>
        <v>-1</v>
      </c>
      <c r="F128" s="17">
        <f>VLOOKUP(B129,Consolidation!B:AA,7,FALSE)</f>
        <v>0</v>
      </c>
      <c r="G128" s="17">
        <f>VLOOKUP(B129,Consolidation!B:AA,12,FALSE)</f>
        <v>3</v>
      </c>
      <c r="H128" s="17">
        <f>VLOOKUP(B129,Consolidation!B:AA,22,FALSE)</f>
        <v>0</v>
      </c>
    </row>
    <row r="129" spans="1:8" ht="29.5" customHeight="1" thickBot="1" x14ac:dyDescent="0.4">
      <c r="A129" s="16" t="str">
        <f>IF(B129&lt;&gt;"","IND"&amp;TEXT(COUNTA($B$2:B129),"000"),"")</f>
        <v>IND128</v>
      </c>
      <c r="B129" s="17" t="str">
        <f>Consolication[[#This Row],[Nom et prénom 0 Name &amp; first name]]</f>
        <v>maguemche epse tchuinte</v>
      </c>
      <c r="C129" s="17" t="str">
        <f>VLOOKUP(B129,Consolidation!B:AA,3,FALSE)</f>
        <v>F</v>
      </c>
      <c r="D129" s="17" t="str">
        <f>VLOOKUP(B129,Consolidation!B:AA,5,FALSE)</f>
        <v>M</v>
      </c>
      <c r="E129" s="17">
        <f>VLOOKUP(B130,Consolidation!B:AA,6,FALSE)</f>
        <v>-1</v>
      </c>
      <c r="F129" s="17">
        <f>VLOOKUP(B130,Consolidation!B:AA,7,FALSE)</f>
        <v>0</v>
      </c>
      <c r="G129" s="17">
        <f>VLOOKUP(B130,Consolidation!B:AA,12,FALSE)</f>
        <v>3</v>
      </c>
      <c r="H129" s="17">
        <f>VLOOKUP(B130,Consolidation!B:AA,22,FALSE)</f>
        <v>0</v>
      </c>
    </row>
    <row r="130" spans="1:8" ht="29.5" customHeight="1" thickBot="1" x14ac:dyDescent="0.4">
      <c r="A130" s="16" t="str">
        <f>IF(B130&lt;&gt;"","IND"&amp;TEXT(COUNTA($B$2:B130),"000"),"")</f>
        <v>IND129</v>
      </c>
      <c r="B130" s="17" t="str">
        <f>Consolication[[#This Row],[Nom et prénom 0 Name &amp; first name]]</f>
        <v>tango belebenie stella</v>
      </c>
      <c r="C130" s="17" t="str">
        <f>VLOOKUP(B130,Consolidation!B:AA,3,FALSE)</f>
        <v>F</v>
      </c>
      <c r="D130" s="17" t="str">
        <f>VLOOKUP(B130,Consolidation!B:AA,5,FALSE)</f>
        <v>M</v>
      </c>
      <c r="E130" s="17">
        <f>VLOOKUP(B131,Consolidation!B:AA,6,FALSE)</f>
        <v>-1</v>
      </c>
      <c r="F130" s="17">
        <f>VLOOKUP(B131,Consolidation!B:AA,7,FALSE)</f>
        <v>0</v>
      </c>
      <c r="G130" s="17">
        <f>VLOOKUP(B131,Consolidation!B:AA,12,FALSE)</f>
        <v>3</v>
      </c>
      <c r="H130" s="17">
        <f>VLOOKUP(B131,Consolidation!B:AA,22,FALSE)</f>
        <v>0</v>
      </c>
    </row>
    <row r="131" spans="1:8" ht="29.5" customHeight="1" thickBot="1" x14ac:dyDescent="0.4">
      <c r="A131" s="16" t="str">
        <f>IF(B131&lt;&gt;"","IND"&amp;TEXT(COUNTA($B$2:B131),"000"),"")</f>
        <v>IND130</v>
      </c>
      <c r="B131" s="17" t="str">
        <f>Consolication[[#This Row],[Nom et prénom 0 Name &amp; first name]]</f>
        <v>nteghouo jamila</v>
      </c>
      <c r="C131" s="17" t="str">
        <f>VLOOKUP(B131,Consolidation!B:AA,3,FALSE)</f>
        <v>F</v>
      </c>
      <c r="D131" s="17" t="str">
        <f>VLOOKUP(B131,Consolidation!B:AA,5,FALSE)</f>
        <v>M</v>
      </c>
      <c r="E131" s="17">
        <f>VLOOKUP(B132,Consolidation!B:AA,6,FALSE)</f>
        <v>-1</v>
      </c>
      <c r="F131" s="17">
        <f>VLOOKUP(B132,Consolidation!B:AA,7,FALSE)</f>
        <v>0</v>
      </c>
      <c r="G131" s="17">
        <f>VLOOKUP(B132,Consolidation!B:AA,12,FALSE)</f>
        <v>3</v>
      </c>
      <c r="H131" s="17">
        <f>VLOOKUP(B132,Consolidation!B:AA,22,FALSE)</f>
        <v>0</v>
      </c>
    </row>
    <row r="132" spans="1:8" ht="29.5" customHeight="1" thickBot="1" x14ac:dyDescent="0.4">
      <c r="A132" s="16" t="str">
        <f>IF(B132&lt;&gt;"","IND"&amp;TEXT(COUNTA($B$2:B132),"000"),"")</f>
        <v>IND131</v>
      </c>
      <c r="B132" s="17" t="str">
        <f>Consolication[[#This Row],[Nom et prénom 0 Name &amp; first name]]</f>
        <v>nga atanga mvogo rose</v>
      </c>
      <c r="C132" s="17" t="str">
        <f>VLOOKUP(B132,Consolidation!B:AA,3,FALSE)</f>
        <v>F</v>
      </c>
      <c r="D132" s="17" t="str">
        <f>VLOOKUP(B132,Consolidation!B:AA,5,FALSE)</f>
        <v>M</v>
      </c>
      <c r="E132" s="17">
        <f>VLOOKUP(B133,Consolidation!B:AA,6,FALSE)</f>
        <v>-1</v>
      </c>
      <c r="F132" s="17">
        <f>VLOOKUP(B133,Consolidation!B:AA,7,FALSE)</f>
        <v>0</v>
      </c>
      <c r="G132" s="17">
        <f>VLOOKUP(B133,Consolidation!B:AA,12,FALSE)</f>
        <v>3</v>
      </c>
      <c r="H132" s="17">
        <f>VLOOKUP(B133,Consolidation!B:AA,22,FALSE)</f>
        <v>0</v>
      </c>
    </row>
    <row r="133" spans="1:8" ht="29.5" customHeight="1" thickBot="1" x14ac:dyDescent="0.4">
      <c r="A133" s="16" t="str">
        <f>IF(B133&lt;&gt;"","IND"&amp;TEXT(COUNTA($B$2:B133),"000"),"")</f>
        <v>IND132</v>
      </c>
      <c r="B133" s="17" t="str">
        <f>Consolication[[#This Row],[Nom et prénom 0 Name &amp; first name]]</f>
        <v>ngah usena ndieth</v>
      </c>
      <c r="C133" s="17" t="str">
        <f>VLOOKUP(B133,Consolidation!B:AA,3,FALSE)</f>
        <v>F</v>
      </c>
      <c r="D133" s="17" t="str">
        <f>VLOOKUP(B133,Consolidation!B:AA,5,FALSE)</f>
        <v>M</v>
      </c>
      <c r="E133" s="17">
        <f>VLOOKUP(B134,Consolidation!B:AA,6,FALSE)</f>
        <v>-1</v>
      </c>
      <c r="F133" s="17">
        <f>VLOOKUP(B134,Consolidation!B:AA,7,FALSE)</f>
        <v>0</v>
      </c>
      <c r="G133" s="17">
        <f>VLOOKUP(B134,Consolidation!B:AA,12,FALSE)</f>
        <v>3</v>
      </c>
      <c r="H133" s="17">
        <f>VLOOKUP(B134,Consolidation!B:AA,22,FALSE)</f>
        <v>0</v>
      </c>
    </row>
    <row r="134" spans="1:8" ht="29.5" customHeight="1" thickBot="1" x14ac:dyDescent="0.4">
      <c r="A134" s="16" t="str">
        <f>IF(B134&lt;&gt;"","IND"&amp;TEXT(COUNTA($B$2:B134),"000"),"")</f>
        <v>IND133</v>
      </c>
      <c r="B134" s="17" t="str">
        <f>Consolication[[#This Row],[Nom et prénom 0 Name &amp; first name]]</f>
        <v>djoyep tchakounte naomie</v>
      </c>
      <c r="C134" s="17" t="str">
        <f>VLOOKUP(B134,Consolidation!B:AA,3,FALSE)</f>
        <v>F</v>
      </c>
      <c r="D134" s="17" t="str">
        <f>VLOOKUP(B134,Consolidation!B:AA,5,FALSE)</f>
        <v>M</v>
      </c>
      <c r="E134" s="17">
        <f>VLOOKUP(B135,Consolidation!B:AA,6,FALSE)</f>
        <v>-1</v>
      </c>
      <c r="F134" s="17">
        <f>VLOOKUP(B135,Consolidation!B:AA,7,FALSE)</f>
        <v>0</v>
      </c>
      <c r="G134" s="17">
        <f>VLOOKUP(B135,Consolidation!B:AA,12,FALSE)</f>
        <v>3</v>
      </c>
      <c r="H134" s="17">
        <f>VLOOKUP(B135,Consolidation!B:AA,22,FALSE)</f>
        <v>0</v>
      </c>
    </row>
    <row r="135" spans="1:8" ht="29.5" customHeight="1" thickBot="1" x14ac:dyDescent="0.4">
      <c r="A135" s="16" t="str">
        <f>IF(B135&lt;&gt;"","IND"&amp;TEXT(COUNTA($B$2:B135),"000"),"")</f>
        <v>IND134</v>
      </c>
      <c r="B135" s="17" t="str">
        <f>Consolication[[#This Row],[Nom et prénom 0 Name &amp; first name]]</f>
        <v>BOUYAMBASSA AMAYA</v>
      </c>
      <c r="C135" s="17" t="str">
        <f>VLOOKUP(B135,Consolidation!B:AA,3,FALSE)</f>
        <v>F</v>
      </c>
      <c r="D135" s="17" t="str">
        <f>VLOOKUP(B135,Consolidation!B:AA,5,FALSE)</f>
        <v>M</v>
      </c>
      <c r="E135" s="17">
        <f>VLOOKUP(B136,Consolidation!B:AA,6,FALSE)</f>
        <v>-1</v>
      </c>
      <c r="F135" s="17">
        <f>VLOOKUP(B136,Consolidation!B:AA,7,FALSE)</f>
        <v>0</v>
      </c>
      <c r="G135" s="17">
        <f>VLOOKUP(B136,Consolidation!B:AA,12,FALSE)</f>
        <v>3</v>
      </c>
      <c r="H135" s="17">
        <f>VLOOKUP(B136,Consolidation!B:AA,22,FALSE)</f>
        <v>0</v>
      </c>
    </row>
    <row r="136" spans="1:8" ht="29.5" customHeight="1" thickBot="1" x14ac:dyDescent="0.4">
      <c r="A136" s="16" t="str">
        <f>IF(B136&lt;&gt;"","IND"&amp;TEXT(COUNTA($B$2:B136),"000"),"")</f>
        <v>IND135</v>
      </c>
      <c r="B136" s="17" t="str">
        <f>Consolication[[#This Row],[Nom et prénom 0 Name &amp; first name]]</f>
        <v>nana meyong veronique</v>
      </c>
      <c r="C136" s="17" t="str">
        <f>VLOOKUP(B136,Consolidation!B:AA,3,FALSE)</f>
        <v>F</v>
      </c>
      <c r="D136" s="17" t="str">
        <f>VLOOKUP(B136,Consolidation!B:AA,5,FALSE)</f>
        <v>M</v>
      </c>
      <c r="E136" s="17">
        <f>VLOOKUP(B137,Consolidation!B:AA,6,FALSE)</f>
        <v>-1</v>
      </c>
      <c r="F136" s="17">
        <f>VLOOKUP(B137,Consolidation!B:AA,7,FALSE)</f>
        <v>0</v>
      </c>
      <c r="G136" s="17">
        <f>VLOOKUP(B137,Consolidation!B:AA,12,FALSE)</f>
        <v>3</v>
      </c>
      <c r="H136" s="17">
        <f>VLOOKUP(B137,Consolidation!B:AA,22,FALSE)</f>
        <v>0</v>
      </c>
    </row>
    <row r="137" spans="1:8" ht="29.5" customHeight="1" thickBot="1" x14ac:dyDescent="0.4">
      <c r="A137" s="16" t="str">
        <f>IF(B137&lt;&gt;"","IND"&amp;TEXT(COUNTA($B$2:B137),"000"),"")</f>
        <v>IND136</v>
      </c>
      <c r="B137" s="17" t="str">
        <f>Consolication[[#This Row],[Nom et prénom 0 Name &amp; first name]]</f>
        <v>songwa imelda</v>
      </c>
      <c r="C137" s="17" t="str">
        <f>VLOOKUP(B137,Consolidation!B:AA,3,FALSE)</f>
        <v>F</v>
      </c>
      <c r="D137" s="17" t="str">
        <f>VLOOKUP(B137,Consolidation!B:AA,5,FALSE)</f>
        <v>M</v>
      </c>
      <c r="E137" s="17">
        <f>VLOOKUP(B138,Consolidation!B:AA,6,FALSE)</f>
        <v>-1</v>
      </c>
      <c r="F137" s="17">
        <f>VLOOKUP(B138,Consolidation!B:AA,7,FALSE)</f>
        <v>0</v>
      </c>
      <c r="G137" s="17">
        <f>VLOOKUP(B138,Consolidation!B:AA,12,FALSE)</f>
        <v>3</v>
      </c>
      <c r="H137" s="17">
        <f>VLOOKUP(B138,Consolidation!B:AA,22,FALSE)</f>
        <v>0</v>
      </c>
    </row>
    <row r="138" spans="1:8" ht="29.5" customHeight="1" thickBot="1" x14ac:dyDescent="0.4">
      <c r="A138" s="16" t="str">
        <f>IF(B138&lt;&gt;"","IND"&amp;TEXT(COUNTA($B$2:B138),"000"),"")</f>
        <v>IND137</v>
      </c>
      <c r="B138" s="17" t="str">
        <f>Consolication[[#This Row],[Nom et prénom 0 Name &amp; first name]]</f>
        <v>djuikom kengne</v>
      </c>
      <c r="C138" s="17" t="str">
        <f>VLOOKUP(B138,Consolidation!B:AA,3,FALSE)</f>
        <v>F</v>
      </c>
      <c r="D138" s="17" t="str">
        <f>VLOOKUP(B138,Consolidation!B:AA,5,FALSE)</f>
        <v>M</v>
      </c>
      <c r="E138" s="17">
        <f>VLOOKUP(B139,Consolidation!B:AA,6,FALSE)</f>
        <v>-1</v>
      </c>
      <c r="F138" s="17">
        <f>VLOOKUP(B139,Consolidation!B:AA,7,FALSE)</f>
        <v>0</v>
      </c>
      <c r="G138" s="17">
        <f>VLOOKUP(B139,Consolidation!B:AA,12,FALSE)</f>
        <v>3</v>
      </c>
      <c r="H138" s="17">
        <f>VLOOKUP(B139,Consolidation!B:AA,22,FALSE)</f>
        <v>0</v>
      </c>
    </row>
    <row r="139" spans="1:8" ht="29.5" customHeight="1" thickBot="1" x14ac:dyDescent="0.4">
      <c r="A139" s="16" t="str">
        <f>IF(B139&lt;&gt;"","IND"&amp;TEXT(COUNTA($B$2:B139),"000"),"")</f>
        <v>IND138</v>
      </c>
      <c r="B139" s="17" t="str">
        <f>Consolication[[#This Row],[Nom et prénom 0 Name &amp; first name]]</f>
        <v>lontsi maiva</v>
      </c>
      <c r="C139" s="17" t="str">
        <f>VLOOKUP(B139,Consolidation!B:AA,3,FALSE)</f>
        <v>F</v>
      </c>
      <c r="D139" s="17" t="str">
        <f>VLOOKUP(B139,Consolidation!B:AA,5,FALSE)</f>
        <v>M</v>
      </c>
      <c r="E139" s="17">
        <f>VLOOKUP(B140,Consolidation!B:AA,6,FALSE)</f>
        <v>-1</v>
      </c>
      <c r="F139" s="17">
        <f>VLOOKUP(B140,Consolidation!B:AA,7,FALSE)</f>
        <v>0</v>
      </c>
      <c r="G139" s="17">
        <f>VLOOKUP(B140,Consolidation!B:AA,12,FALSE)</f>
        <v>3</v>
      </c>
      <c r="H139" s="17">
        <f>VLOOKUP(B140,Consolidation!B:AA,22,FALSE)</f>
        <v>0</v>
      </c>
    </row>
    <row r="140" spans="1:8" ht="29.5" customHeight="1" thickBot="1" x14ac:dyDescent="0.4">
      <c r="A140" s="16" t="str">
        <f>IF(B140&lt;&gt;"","IND"&amp;TEXT(COUNTA($B$2:B140),"000"),"")</f>
        <v>IND139</v>
      </c>
      <c r="B140" s="17" t="str">
        <f>Consolication[[#This Row],[Nom et prénom 0 Name &amp; first name]]</f>
        <v>ndem meretou</v>
      </c>
      <c r="C140" s="17" t="str">
        <f>VLOOKUP(B140,Consolidation!B:AA,3,FALSE)</f>
        <v>F</v>
      </c>
      <c r="D140" s="17" t="str">
        <f>VLOOKUP(B140,Consolidation!B:AA,5,FALSE)</f>
        <v>M</v>
      </c>
      <c r="E140" s="17">
        <f>VLOOKUP(B141,Consolidation!B:AA,6,FALSE)</f>
        <v>-1</v>
      </c>
      <c r="F140" s="17">
        <f>VLOOKUP(B141,Consolidation!B:AA,7,FALSE)</f>
        <v>0</v>
      </c>
      <c r="G140" s="17">
        <f>VLOOKUP(B141,Consolidation!B:AA,12,FALSE)</f>
        <v>3</v>
      </c>
      <c r="H140" s="17">
        <f>VLOOKUP(B141,Consolidation!B:AA,22,FALSE)</f>
        <v>0</v>
      </c>
    </row>
    <row r="141" spans="1:8" ht="29.5" customHeight="1" thickBot="1" x14ac:dyDescent="0.4">
      <c r="A141" s="16" t="str">
        <f>IF(B141&lt;&gt;"","IND"&amp;TEXT(COUNTA($B$2:B141),"000"),"")</f>
        <v>IND140</v>
      </c>
      <c r="B141" s="17" t="str">
        <f>Consolication[[#This Row],[Nom et prénom 0 Name &amp; first name]]</f>
        <v>bale toula astride</v>
      </c>
      <c r="C141" s="17" t="str">
        <f>VLOOKUP(B141,Consolidation!B:AA,3,FALSE)</f>
        <v>F</v>
      </c>
      <c r="D141" s="17" t="str">
        <f>VLOOKUP(B141,Consolidation!B:AA,5,FALSE)</f>
        <v>M</v>
      </c>
      <c r="E141" s="17">
        <f>VLOOKUP(B142,Consolidation!B:AA,6,FALSE)</f>
        <v>-1</v>
      </c>
      <c r="F141" s="17">
        <f>VLOOKUP(B142,Consolidation!B:AA,7,FALSE)</f>
        <v>0</v>
      </c>
      <c r="G141" s="17">
        <f>VLOOKUP(B142,Consolidation!B:AA,12,FALSE)</f>
        <v>3</v>
      </c>
      <c r="H141" s="17">
        <f>VLOOKUP(B142,Consolidation!B:AA,22,FALSE)</f>
        <v>0</v>
      </c>
    </row>
    <row r="142" spans="1:8" ht="29.5" customHeight="1" thickBot="1" x14ac:dyDescent="0.4">
      <c r="A142" s="16" t="str">
        <f>IF(B142&lt;&gt;"","IND"&amp;TEXT(COUNTA($B$2:B142),"000"),"")</f>
        <v>IND141</v>
      </c>
      <c r="B142" s="17" t="str">
        <f>Consolication[[#This Row],[Nom et prénom 0 Name &amp; first name]]</f>
        <v>MANGA EFFALA SOPHIE</v>
      </c>
      <c r="C142" s="17" t="str">
        <f>VLOOKUP(B142,Consolidation!B:AA,3,FALSE)</f>
        <v>F</v>
      </c>
      <c r="D142" s="17" t="str">
        <f>VLOOKUP(B142,Consolidation!B:AA,5,FALSE)</f>
        <v>M</v>
      </c>
      <c r="E142" s="17">
        <f>VLOOKUP(B143,Consolidation!B:AA,6,FALSE)</f>
        <v>-1</v>
      </c>
      <c r="F142" s="17">
        <f>VLOOKUP(B143,Consolidation!B:AA,7,FALSE)</f>
        <v>0</v>
      </c>
      <c r="G142" s="17">
        <f>VLOOKUP(B143,Consolidation!B:AA,12,FALSE)</f>
        <v>3</v>
      </c>
      <c r="H142" s="17">
        <f>VLOOKUP(B143,Consolidation!B:AA,22,FALSE)</f>
        <v>0</v>
      </c>
    </row>
    <row r="143" spans="1:8" ht="29.5" customHeight="1" thickBot="1" x14ac:dyDescent="0.4">
      <c r="A143" s="16" t="str">
        <f>IF(B143&lt;&gt;"","IND"&amp;TEXT(COUNTA($B$2:B143),"000"),"")</f>
        <v>IND142</v>
      </c>
      <c r="B143" s="17" t="str">
        <f>Consolication[[#This Row],[Nom et prénom 0 Name &amp; first name]]</f>
        <v>mafotsing sokoudjou idrissa</v>
      </c>
      <c r="C143" s="17" t="str">
        <f>VLOOKUP(B143,Consolidation!B:AA,3,FALSE)</f>
        <v>F</v>
      </c>
      <c r="D143" s="17" t="str">
        <f>VLOOKUP(B143,Consolidation!B:AA,5,FALSE)</f>
        <v>M</v>
      </c>
      <c r="E143" s="17">
        <f>VLOOKUP(B144,Consolidation!B:AA,6,FALSE)</f>
        <v>-1</v>
      </c>
      <c r="F143" s="17">
        <f>VLOOKUP(B144,Consolidation!B:AA,7,FALSE)</f>
        <v>0</v>
      </c>
      <c r="G143" s="17">
        <f>VLOOKUP(B144,Consolidation!B:AA,12,FALSE)</f>
        <v>3</v>
      </c>
      <c r="H143" s="17">
        <f>VLOOKUP(B144,Consolidation!B:AA,22,FALSE)</f>
        <v>0</v>
      </c>
    </row>
    <row r="144" spans="1:8" ht="29.5" customHeight="1" thickBot="1" x14ac:dyDescent="0.4">
      <c r="A144" s="16" t="str">
        <f>IF(B144&lt;&gt;"","IND"&amp;TEXT(COUNTA($B$2:B144),"000"),"")</f>
        <v>IND143</v>
      </c>
      <c r="B144" s="17" t="str">
        <f>Consolication[[#This Row],[Nom et prénom 0 Name &amp; first name]]</f>
        <v>yami ngouengna diane</v>
      </c>
      <c r="C144" s="17" t="str">
        <f>VLOOKUP(B144,Consolidation!B:AA,3,FALSE)</f>
        <v>F</v>
      </c>
      <c r="D144" s="17" t="str">
        <f>VLOOKUP(B144,Consolidation!B:AA,5,FALSE)</f>
        <v>M</v>
      </c>
      <c r="E144" s="17">
        <f>VLOOKUP(B145,Consolidation!B:AA,6,FALSE)</f>
        <v>-1</v>
      </c>
      <c r="F144" s="17">
        <f>VLOOKUP(B145,Consolidation!B:AA,7,FALSE)</f>
        <v>0</v>
      </c>
      <c r="G144" s="17">
        <f>VLOOKUP(B145,Consolidation!B:AA,12,FALSE)</f>
        <v>3</v>
      </c>
      <c r="H144" s="17">
        <f>VLOOKUP(B145,Consolidation!B:AA,22,FALSE)</f>
        <v>0</v>
      </c>
    </row>
    <row r="145" spans="1:8" ht="29.5" customHeight="1" thickBot="1" x14ac:dyDescent="0.4">
      <c r="A145" s="16" t="str">
        <f>IF(B145&lt;&gt;"","IND"&amp;TEXT(COUNTA($B$2:B145),"000"),"")</f>
        <v>IND144</v>
      </c>
      <c r="B145" s="17" t="str">
        <f>Consolication[[#This Row],[Nom et prénom 0 Name &amp; first name]]</f>
        <v>biakolo tsoungui gisele</v>
      </c>
      <c r="C145" s="17" t="str">
        <f>VLOOKUP(B145,Consolidation!B:AA,3,FALSE)</f>
        <v>F</v>
      </c>
      <c r="D145" s="17" t="str">
        <f>VLOOKUP(B145,Consolidation!B:AA,5,FALSE)</f>
        <v>M</v>
      </c>
      <c r="E145" s="17">
        <f>VLOOKUP(B146,Consolidation!B:AA,6,FALSE)</f>
        <v>-1</v>
      </c>
      <c r="F145" s="17">
        <f>VLOOKUP(B146,Consolidation!B:AA,7,FALSE)</f>
        <v>0</v>
      </c>
      <c r="G145" s="17">
        <f>VLOOKUP(B146,Consolidation!B:AA,12,FALSE)</f>
        <v>3</v>
      </c>
      <c r="H145" s="17">
        <f>VLOOKUP(B146,Consolidation!B:AA,22,FALSE)</f>
        <v>0</v>
      </c>
    </row>
    <row r="146" spans="1:8" ht="29.5" customHeight="1" thickBot="1" x14ac:dyDescent="0.4">
      <c r="A146" s="16" t="str">
        <f>IF(B146&lt;&gt;"","IND"&amp;TEXT(COUNTA($B$2:B146),"000"),"")</f>
        <v>IND145</v>
      </c>
      <c r="B146" s="17" t="str">
        <f>Consolication[[#This Row],[Nom et prénom 0 Name &amp; first name]]</f>
        <v>miakieuh mayeva</v>
      </c>
      <c r="C146" s="17" t="str">
        <f>VLOOKUP(B146,Consolidation!B:AA,3,FALSE)</f>
        <v>F</v>
      </c>
      <c r="D146" s="17" t="str">
        <f>VLOOKUP(B146,Consolidation!B:AA,5,FALSE)</f>
        <v>M</v>
      </c>
      <c r="E146" s="17">
        <f>VLOOKUP(B147,Consolidation!B:AA,6,FALSE)</f>
        <v>-1</v>
      </c>
      <c r="F146" s="17">
        <f>VLOOKUP(B147,Consolidation!B:AA,7,FALSE)</f>
        <v>0</v>
      </c>
      <c r="G146" s="17">
        <f>VLOOKUP(B147,Consolidation!B:AA,12,FALSE)</f>
        <v>3</v>
      </c>
      <c r="H146" s="17">
        <f>VLOOKUP(B147,Consolidation!B:AA,22,FALSE)</f>
        <v>0</v>
      </c>
    </row>
    <row r="147" spans="1:8" ht="29.5" customHeight="1" thickBot="1" x14ac:dyDescent="0.4">
      <c r="A147" s="16" t="str">
        <f>IF(B147&lt;&gt;"","IND"&amp;TEXT(COUNTA($B$2:B147),"000"),"")</f>
        <v>IND146</v>
      </c>
      <c r="B147" s="17" t="str">
        <f>Consolication[[#This Row],[Nom et prénom 0 Name &amp; first name]]</f>
        <v>manga onandja</v>
      </c>
      <c r="C147" s="17" t="str">
        <f>VLOOKUP(B147,Consolidation!B:AA,3,FALSE)</f>
        <v>F</v>
      </c>
      <c r="D147" s="17" t="str">
        <f>VLOOKUP(B147,Consolidation!B:AA,5,FALSE)</f>
        <v>M</v>
      </c>
      <c r="E147" s="17">
        <f>VLOOKUP(B148,Consolidation!B:AA,6,FALSE)</f>
        <v>-1</v>
      </c>
      <c r="F147" s="17">
        <f>VLOOKUP(B148,Consolidation!B:AA,7,FALSE)</f>
        <v>0</v>
      </c>
      <c r="G147" s="17">
        <f>VLOOKUP(B148,Consolidation!B:AA,12,FALSE)</f>
        <v>3</v>
      </c>
      <c r="H147" s="17">
        <f>VLOOKUP(B148,Consolidation!B:AA,22,FALSE)</f>
        <v>0</v>
      </c>
    </row>
    <row r="148" spans="1:8" ht="29.5" customHeight="1" thickBot="1" x14ac:dyDescent="0.4">
      <c r="A148" s="16" t="str">
        <f>IF(B148&lt;&gt;"","IND"&amp;TEXT(COUNTA($B$2:B148),"000"),"")</f>
        <v>IND147</v>
      </c>
      <c r="B148" s="17" t="str">
        <f>Consolication[[#This Row],[Nom et prénom 0 Name &amp; first name]]</f>
        <v>meyeng andegue lucie</v>
      </c>
      <c r="C148" s="17" t="str">
        <f>VLOOKUP(B148,Consolidation!B:AA,3,FALSE)</f>
        <v>F</v>
      </c>
      <c r="D148" s="17" t="str">
        <f>VLOOKUP(B148,Consolidation!B:AA,5,FALSE)</f>
        <v>M</v>
      </c>
      <c r="E148" s="17">
        <f>VLOOKUP(B149,Consolidation!B:AA,6,FALSE)</f>
        <v>-1</v>
      </c>
      <c r="F148" s="17">
        <f>VLOOKUP(B149,Consolidation!B:AA,7,FALSE)</f>
        <v>0</v>
      </c>
      <c r="G148" s="17">
        <f>VLOOKUP(B149,Consolidation!B:AA,12,FALSE)</f>
        <v>3</v>
      </c>
      <c r="H148" s="17">
        <f>VLOOKUP(B149,Consolidation!B:AA,22,FALSE)</f>
        <v>0</v>
      </c>
    </row>
    <row r="149" spans="1:8" ht="29.5" customHeight="1" thickBot="1" x14ac:dyDescent="0.4">
      <c r="A149" s="16" t="str">
        <f>IF(B149&lt;&gt;"","IND"&amp;TEXT(COUNTA($B$2:B149),"000"),"")</f>
        <v>IND148</v>
      </c>
      <c r="B149" s="17" t="str">
        <f>Consolication[[#This Row],[Nom et prénom 0 Name &amp; first name]]</f>
        <v>metafue kamdem grace</v>
      </c>
      <c r="C149" s="17" t="str">
        <f>VLOOKUP(B149,Consolidation!B:AA,3,FALSE)</f>
        <v>F</v>
      </c>
      <c r="D149" s="17" t="str">
        <f>VLOOKUP(B149,Consolidation!B:AA,5,FALSE)</f>
        <v>M</v>
      </c>
      <c r="E149" s="17">
        <f>VLOOKUP(B150,Consolidation!B:AA,6,FALSE)</f>
        <v>-1</v>
      </c>
      <c r="F149" s="17">
        <f>VLOOKUP(B150,Consolidation!B:AA,7,FALSE)</f>
        <v>0</v>
      </c>
      <c r="G149" s="17">
        <f>VLOOKUP(B150,Consolidation!B:AA,12,FALSE)</f>
        <v>3</v>
      </c>
      <c r="H149" s="17">
        <f>VLOOKUP(B150,Consolidation!B:AA,22,FALSE)</f>
        <v>0</v>
      </c>
    </row>
    <row r="150" spans="1:8" ht="29.5" customHeight="1" thickBot="1" x14ac:dyDescent="0.4">
      <c r="A150" s="16" t="str">
        <f>IF(B150&lt;&gt;"","IND"&amp;TEXT(COUNTA($B$2:B150),"000"),"")</f>
        <v>IND149</v>
      </c>
      <c r="B150" s="17" t="str">
        <f>Consolication[[#This Row],[Nom et prénom 0 Name &amp; first name]]</f>
        <v>jiofack ngnitedem davelle</v>
      </c>
      <c r="C150" s="17" t="str">
        <f>VLOOKUP(B150,Consolidation!B:AA,3,FALSE)</f>
        <v>F</v>
      </c>
      <c r="D150" s="17" t="str">
        <f>VLOOKUP(B150,Consolidation!B:AA,5,FALSE)</f>
        <v>M</v>
      </c>
      <c r="E150" s="17">
        <f>VLOOKUP(B151,Consolidation!B:AA,6,FALSE)</f>
        <v>-1</v>
      </c>
      <c r="F150" s="17">
        <f>VLOOKUP(B151,Consolidation!B:AA,7,FALSE)</f>
        <v>0</v>
      </c>
      <c r="G150" s="17">
        <f>VLOOKUP(B151,Consolidation!B:AA,12,FALSE)</f>
        <v>3</v>
      </c>
      <c r="H150" s="17">
        <f>VLOOKUP(B151,Consolidation!B:AA,22,FALSE)</f>
        <v>0</v>
      </c>
    </row>
    <row r="151" spans="1:8" ht="29.5" customHeight="1" thickBot="1" x14ac:dyDescent="0.4">
      <c r="A151" s="16" t="str">
        <f>IF(B151&lt;&gt;"","IND"&amp;TEXT(COUNTA($B$2:B151),"000"),"")</f>
        <v>IND150</v>
      </c>
      <c r="B151" s="17" t="str">
        <f>Consolication[[#This Row],[Nom et prénom 0 Name &amp; first name]]</f>
        <v>ASSENE YVANA</v>
      </c>
      <c r="C151" s="17" t="str">
        <f>VLOOKUP(B151,Consolidation!B:AA,3,FALSE)</f>
        <v>F</v>
      </c>
      <c r="D151" s="17" t="str">
        <f>VLOOKUP(B151,Consolidation!B:AA,5,FALSE)</f>
        <v>M</v>
      </c>
      <c r="E151" s="17">
        <f>VLOOKUP(B152,Consolidation!B:AA,6,FALSE)</f>
        <v>-1</v>
      </c>
      <c r="F151" s="17">
        <f>VLOOKUP(B152,Consolidation!B:AA,7,FALSE)</f>
        <v>0</v>
      </c>
      <c r="G151" s="17">
        <f>VLOOKUP(B152,Consolidation!B:AA,12,FALSE)</f>
        <v>3</v>
      </c>
      <c r="H151" s="17">
        <f>VLOOKUP(B152,Consolidation!B:AA,22,FALSE)</f>
        <v>0</v>
      </c>
    </row>
    <row r="152" spans="1:8" ht="29.5" customHeight="1" thickBot="1" x14ac:dyDescent="0.4">
      <c r="A152" s="16" t="str">
        <f>IF(B152&lt;&gt;"","IND"&amp;TEXT(COUNTA($B$2:B152),"000"),"")</f>
        <v>IND151</v>
      </c>
      <c r="B152" s="17" t="str">
        <f>Consolication[[#This Row],[Nom et prénom 0 Name &amp; first name]]</f>
        <v>BEKONO OWONO CHRISTINE</v>
      </c>
      <c r="C152" s="17" t="str">
        <f>VLOOKUP(B152,Consolidation!B:AA,3,FALSE)</f>
        <v>F</v>
      </c>
      <c r="D152" s="17" t="str">
        <f>VLOOKUP(B152,Consolidation!B:AA,5,FALSE)</f>
        <v>M</v>
      </c>
      <c r="E152" s="17">
        <f>VLOOKUP(B153,Consolidation!B:AA,6,FALSE)</f>
        <v>-1</v>
      </c>
      <c r="F152" s="17">
        <f>VLOOKUP(B153,Consolidation!B:AA,7,FALSE)</f>
        <v>0</v>
      </c>
      <c r="G152" s="17">
        <f>VLOOKUP(B153,Consolidation!B:AA,12,FALSE)</f>
        <v>3</v>
      </c>
      <c r="H152" s="17">
        <f>VLOOKUP(B153,Consolidation!B:AA,22,FALSE)</f>
        <v>0</v>
      </c>
    </row>
    <row r="153" spans="1:8" ht="29.5" customHeight="1" thickBot="1" x14ac:dyDescent="0.4">
      <c r="A153" s="16" t="str">
        <f>IF(B153&lt;&gt;"","IND"&amp;TEXT(COUNTA($B$2:B153),"000"),"")</f>
        <v>IND152</v>
      </c>
      <c r="B153" s="17" t="str">
        <f>Consolication[[#This Row],[Nom et prénom 0 Name &amp; first name]]</f>
        <v>MBEZELE EBANDA MELONIE</v>
      </c>
      <c r="C153" s="17" t="str">
        <f>VLOOKUP(B153,Consolidation!B:AA,3,FALSE)</f>
        <v>F</v>
      </c>
      <c r="D153" s="17" t="str">
        <f>VLOOKUP(B153,Consolidation!B:AA,5,FALSE)</f>
        <v>M</v>
      </c>
      <c r="E153" s="17">
        <f>VLOOKUP(B154,Consolidation!B:AA,6,FALSE)</f>
        <v>-1</v>
      </c>
      <c r="F153" s="17">
        <f>VLOOKUP(B154,Consolidation!B:AA,7,FALSE)</f>
        <v>0</v>
      </c>
      <c r="G153" s="17">
        <f>VLOOKUP(B154,Consolidation!B:AA,12,FALSE)</f>
        <v>3</v>
      </c>
      <c r="H153" s="17">
        <f>VLOOKUP(B154,Consolidation!B:AA,22,FALSE)</f>
        <v>0</v>
      </c>
    </row>
    <row r="154" spans="1:8" ht="29.5" customHeight="1" thickBot="1" x14ac:dyDescent="0.4">
      <c r="A154" s="16" t="str">
        <f>IF(B154&lt;&gt;"","IND"&amp;TEXT(COUNTA($B$2:B154),"000"),"")</f>
        <v>IND153</v>
      </c>
      <c r="B154" s="17" t="str">
        <f>Consolication[[#This Row],[Nom et prénom 0 Name &amp; first name]]</f>
        <v>sama therese</v>
      </c>
      <c r="C154" s="17" t="str">
        <f>VLOOKUP(B154,Consolidation!B:AA,3,FALSE)</f>
        <v>F</v>
      </c>
      <c r="D154" s="17" t="str">
        <f>VLOOKUP(B154,Consolidation!B:AA,5,FALSE)</f>
        <v>M</v>
      </c>
      <c r="E154" s="17">
        <f>VLOOKUP(B155,Consolidation!B:AA,6,FALSE)</f>
        <v>-1</v>
      </c>
      <c r="F154" s="17">
        <f>VLOOKUP(B155,Consolidation!B:AA,7,FALSE)</f>
        <v>0</v>
      </c>
      <c r="G154" s="17">
        <f>VLOOKUP(B155,Consolidation!B:AA,12,FALSE)</f>
        <v>3</v>
      </c>
      <c r="H154" s="17">
        <f>VLOOKUP(B155,Consolidation!B:AA,22,FALSE)</f>
        <v>0</v>
      </c>
    </row>
    <row r="155" spans="1:8" ht="29.5" customHeight="1" thickBot="1" x14ac:dyDescent="0.4">
      <c r="A155" s="16" t="str">
        <f>IF(B155&lt;&gt;"","IND"&amp;TEXT(COUNTA($B$2:B155),"000"),"")</f>
        <v>IND154</v>
      </c>
      <c r="B155" s="17" t="str">
        <f>Consolication[[#This Row],[Nom et prénom 0 Name &amp; first name]]</f>
        <v>meudo OUACHE UNICE MERUEILLE</v>
      </c>
      <c r="C155" s="17" t="str">
        <f>VLOOKUP(B155,Consolidation!B:AA,3,FALSE)</f>
        <v>F</v>
      </c>
      <c r="D155" s="17" t="str">
        <f>VLOOKUP(B155,Consolidation!B:AA,5,FALSE)</f>
        <v>M</v>
      </c>
      <c r="E155" s="17">
        <f>VLOOKUP(B156,Consolidation!B:AA,6,FALSE)</f>
        <v>-1</v>
      </c>
      <c r="F155" s="17">
        <f>VLOOKUP(B156,Consolidation!B:AA,7,FALSE)</f>
        <v>0</v>
      </c>
      <c r="G155" s="17">
        <f>VLOOKUP(B156,Consolidation!B:AA,12,FALSE)</f>
        <v>3</v>
      </c>
      <c r="H155" s="17">
        <f>VLOOKUP(B156,Consolidation!B:AA,22,FALSE)</f>
        <v>0</v>
      </c>
    </row>
    <row r="156" spans="1:8" ht="29.5" customHeight="1" thickBot="1" x14ac:dyDescent="0.4">
      <c r="A156" s="16" t="str">
        <f>IF(B156&lt;&gt;"","IND"&amp;TEXT(COUNTA($B$2:B156),"000"),"")</f>
        <v>IND155</v>
      </c>
      <c r="B156" s="17" t="str">
        <f>Consolication[[#This Row],[Nom et prénom 0 Name &amp; first name]]</f>
        <v>MENDOUGA LUCIE LARRAINE</v>
      </c>
      <c r="C156" s="17" t="str">
        <f>VLOOKUP(B156,Consolidation!B:AA,3,FALSE)</f>
        <v>F</v>
      </c>
      <c r="D156" s="17" t="str">
        <f>VLOOKUP(B156,Consolidation!B:AA,5,FALSE)</f>
        <v>M</v>
      </c>
      <c r="E156" s="17">
        <f>VLOOKUP(B157,Consolidation!B:AA,6,FALSE)</f>
        <v>-1</v>
      </c>
      <c r="F156" s="17">
        <f>VLOOKUP(B157,Consolidation!B:AA,7,FALSE)</f>
        <v>0</v>
      </c>
      <c r="G156" s="17">
        <f>VLOOKUP(B157,Consolidation!B:AA,12,FALSE)</f>
        <v>3</v>
      </c>
      <c r="H156" s="17">
        <f>VLOOKUP(B157,Consolidation!B:AA,22,FALSE)</f>
        <v>0</v>
      </c>
    </row>
    <row r="157" spans="1:8" ht="29.5" customHeight="1" thickBot="1" x14ac:dyDescent="0.4">
      <c r="A157" s="16" t="str">
        <f>IF(B157&lt;&gt;"","IND"&amp;TEXT(COUNTA($B$2:B157),"000"),"")</f>
        <v>IND156</v>
      </c>
      <c r="B157" s="17" t="str">
        <f>Consolication[[#This Row],[Nom et prénom 0 Name &amp; first name]]</f>
        <v>mbele romaine</v>
      </c>
      <c r="C157" s="17" t="str">
        <f>VLOOKUP(B157,Consolidation!B:AA,3,FALSE)</f>
        <v>F</v>
      </c>
      <c r="D157" s="17" t="str">
        <f>VLOOKUP(B157,Consolidation!B:AA,5,FALSE)</f>
        <v>M</v>
      </c>
      <c r="E157" s="17">
        <f>VLOOKUP(B158,Consolidation!B:AA,6,FALSE)</f>
        <v>-1</v>
      </c>
      <c r="F157" s="17">
        <f>VLOOKUP(B158,Consolidation!B:AA,7,FALSE)</f>
        <v>0</v>
      </c>
      <c r="G157" s="17">
        <f>VLOOKUP(B158,Consolidation!B:AA,12,FALSE)</f>
        <v>3</v>
      </c>
      <c r="H157" s="17">
        <f>VLOOKUP(B158,Consolidation!B:AA,22,FALSE)</f>
        <v>0</v>
      </c>
    </row>
    <row r="158" spans="1:8" ht="29.5" customHeight="1" thickBot="1" x14ac:dyDescent="0.4">
      <c r="A158" s="16" t="str">
        <f>IF(B158&lt;&gt;"","IND"&amp;TEXT(COUNTA($B$2:B158),"000"),"")</f>
        <v>IND157</v>
      </c>
      <c r="B158" s="17" t="str">
        <f>Consolication[[#This Row],[Nom et prénom 0 Name &amp; first name]]</f>
        <v>EKOMAN</v>
      </c>
      <c r="C158" s="17" t="str">
        <f>VLOOKUP(B158,Consolidation!B:AA,3,FALSE)</f>
        <v>F</v>
      </c>
      <c r="D158" s="17" t="str">
        <f>VLOOKUP(B158,Consolidation!B:AA,5,FALSE)</f>
        <v>M</v>
      </c>
      <c r="E158" s="17">
        <f>VLOOKUP(B159,Consolidation!B:AA,6,FALSE)</f>
        <v>-1</v>
      </c>
      <c r="F158" s="17">
        <f>VLOOKUP(B159,Consolidation!B:AA,7,FALSE)</f>
        <v>0</v>
      </c>
      <c r="G158" s="17">
        <f>VLOOKUP(B159,Consolidation!B:AA,12,FALSE)</f>
        <v>3</v>
      </c>
      <c r="H158" s="17">
        <f>VLOOKUP(B159,Consolidation!B:AA,22,FALSE)</f>
        <v>0</v>
      </c>
    </row>
    <row r="159" spans="1:8" ht="29.5" customHeight="1" thickBot="1" x14ac:dyDescent="0.4">
      <c r="A159" s="16" t="str">
        <f>IF(B159&lt;&gt;"","IND"&amp;TEXT(COUNTA($B$2:B159),"000"),"")</f>
        <v>IND158</v>
      </c>
      <c r="B159" s="17" t="str">
        <f>Consolication[[#This Row],[Nom et prénom 0 Name &amp; first name]]</f>
        <v>ngo lissouck margueritte</v>
      </c>
      <c r="C159" s="17" t="str">
        <f>VLOOKUP(B159,Consolidation!B:AA,3,FALSE)</f>
        <v>F</v>
      </c>
      <c r="D159" s="17" t="str">
        <f>VLOOKUP(B159,Consolidation!B:AA,5,FALSE)</f>
        <v>M</v>
      </c>
      <c r="E159" s="17">
        <f>VLOOKUP(B160,Consolidation!B:AA,6,FALSE)</f>
        <v>-1</v>
      </c>
      <c r="F159" s="17">
        <f>VLOOKUP(B160,Consolidation!B:AA,7,FALSE)</f>
        <v>0</v>
      </c>
      <c r="G159" s="17">
        <f>VLOOKUP(B160,Consolidation!B:AA,12,FALSE)</f>
        <v>3</v>
      </c>
      <c r="H159" s="17">
        <f>VLOOKUP(B160,Consolidation!B:AA,22,FALSE)</f>
        <v>0</v>
      </c>
    </row>
    <row r="160" spans="1:8" ht="29.5" customHeight="1" thickBot="1" x14ac:dyDescent="0.4">
      <c r="A160" s="16" t="str">
        <f>IF(B160&lt;&gt;"","IND"&amp;TEXT(COUNTA($B$2:B160),"000"),"")</f>
        <v>IND159</v>
      </c>
      <c r="B160" s="17" t="str">
        <f>Consolication[[#This Row],[Nom et prénom 0 Name &amp; first name]]</f>
        <v>NYEBE BEYEME MARIE MADELEINE</v>
      </c>
      <c r="C160" s="17" t="str">
        <f>VLOOKUP(B160,Consolidation!B:AA,3,FALSE)</f>
        <v>F</v>
      </c>
      <c r="D160" s="17" t="str">
        <f>VLOOKUP(B160,Consolidation!B:AA,5,FALSE)</f>
        <v>M</v>
      </c>
      <c r="E160" s="17">
        <f>VLOOKUP(B161,Consolidation!B:AA,6,FALSE)</f>
        <v>-1</v>
      </c>
      <c r="F160" s="17">
        <f>VLOOKUP(B161,Consolidation!B:AA,7,FALSE)</f>
        <v>0</v>
      </c>
      <c r="G160" s="17">
        <f>VLOOKUP(B161,Consolidation!B:AA,12,FALSE)</f>
        <v>3</v>
      </c>
      <c r="H160" s="17">
        <f>VLOOKUP(B161,Consolidation!B:AA,22,FALSE)</f>
        <v>0</v>
      </c>
    </row>
    <row r="161" spans="1:8" ht="29.5" customHeight="1" thickBot="1" x14ac:dyDescent="0.4">
      <c r="A161" s="16" t="str">
        <f>IF(B161&lt;&gt;"","IND"&amp;TEXT(COUNTA($B$2:B161),"000"),"")</f>
        <v>IND160</v>
      </c>
      <c r="B161" s="17" t="str">
        <f>Consolication[[#This Row],[Nom et prénom 0 Name &amp; first name]]</f>
        <v>nke patience</v>
      </c>
      <c r="C161" s="17" t="str">
        <f>VLOOKUP(B161,Consolidation!B:AA,3,FALSE)</f>
        <v>F</v>
      </c>
      <c r="D161" s="17" t="str">
        <f>VLOOKUP(B161,Consolidation!B:AA,5,FALSE)</f>
        <v>M</v>
      </c>
      <c r="E161" s="17">
        <f>VLOOKUP(B162,Consolidation!B:AA,6,FALSE)</f>
        <v>-1</v>
      </c>
      <c r="F161" s="17">
        <f>VLOOKUP(B162,Consolidation!B:AA,7,FALSE)</f>
        <v>0</v>
      </c>
      <c r="G161" s="17">
        <f>VLOOKUP(B162,Consolidation!B:AA,12,FALSE)</f>
        <v>3</v>
      </c>
      <c r="H161" s="17">
        <f>VLOOKUP(B162,Consolidation!B:AA,22,FALSE)</f>
        <v>0</v>
      </c>
    </row>
    <row r="162" spans="1:8" ht="29.5" customHeight="1" thickBot="1" x14ac:dyDescent="0.4">
      <c r="A162" s="16" t="str">
        <f>IF(B162&lt;&gt;"","IND"&amp;TEXT(COUNTA($B$2:B162),"000"),"")</f>
        <v>IND161</v>
      </c>
      <c r="B162" s="17" t="str">
        <f>Consolication[[#This Row],[Nom et prénom 0 Name &amp; first name]]</f>
        <v>nga mbiDA PAULINE</v>
      </c>
      <c r="C162" s="17" t="str">
        <f>VLOOKUP(B162,Consolidation!B:AA,3,FALSE)</f>
        <v>F</v>
      </c>
      <c r="D162" s="17" t="str">
        <f>VLOOKUP(B162,Consolidation!B:AA,5,FALSE)</f>
        <v>M</v>
      </c>
      <c r="E162" s="17">
        <f>VLOOKUP(B163,Consolidation!B:AA,6,FALSE)</f>
        <v>-1</v>
      </c>
      <c r="F162" s="17">
        <f>VLOOKUP(B163,Consolidation!B:AA,7,FALSE)</f>
        <v>0</v>
      </c>
      <c r="G162" s="17">
        <f>VLOOKUP(B163,Consolidation!B:AA,12,FALSE)</f>
        <v>3</v>
      </c>
      <c r="H162" s="17">
        <f>VLOOKUP(B163,Consolidation!B:AA,22,FALSE)</f>
        <v>0</v>
      </c>
    </row>
    <row r="163" spans="1:8" ht="29.5" customHeight="1" thickBot="1" x14ac:dyDescent="0.4">
      <c r="A163" s="16" t="str">
        <f>IF(B163&lt;&gt;"","IND"&amp;TEXT(COUNTA($B$2:B163),"000"),"")</f>
        <v>IND162</v>
      </c>
      <c r="B163" s="17" t="str">
        <f>Consolication[[#This Row],[Nom et prénom 0 Name &amp; first name]]</f>
        <v>MONGONO MEFOn JUSTINE MANUELLA</v>
      </c>
      <c r="C163" s="17" t="str">
        <f>VLOOKUP(B163,Consolidation!B:AA,3,FALSE)</f>
        <v>F</v>
      </c>
      <c r="D163" s="17" t="str">
        <f>VLOOKUP(B163,Consolidation!B:AA,5,FALSE)</f>
        <v>M</v>
      </c>
      <c r="E163" s="17">
        <f>VLOOKUP(B164,Consolidation!B:AA,6,FALSE)</f>
        <v>-1</v>
      </c>
      <c r="F163" s="17">
        <f>VLOOKUP(B164,Consolidation!B:AA,7,FALSE)</f>
        <v>0</v>
      </c>
      <c r="G163" s="17">
        <f>VLOOKUP(B164,Consolidation!B:AA,12,FALSE)</f>
        <v>3</v>
      </c>
      <c r="H163" s="17">
        <f>VLOOKUP(B164,Consolidation!B:AA,22,FALSE)</f>
        <v>0</v>
      </c>
    </row>
    <row r="164" spans="1:8" ht="29.5" customHeight="1" thickBot="1" x14ac:dyDescent="0.4">
      <c r="A164" s="16" t="str">
        <f>IF(B164&lt;&gt;"","IND"&amp;TEXT(COUNTA($B$2:B164),"000"),"")</f>
        <v>IND163</v>
      </c>
      <c r="B164" s="17" t="str">
        <f>Consolication[[#This Row],[Nom et prénom 0 Name &amp; first name]]</f>
        <v>NFA MARIE BRINDA</v>
      </c>
      <c r="C164" s="17" t="str">
        <f>VLOOKUP(B164,Consolidation!B:AA,3,FALSE)</f>
        <v>F</v>
      </c>
      <c r="D164" s="17" t="str">
        <f>VLOOKUP(B164,Consolidation!B:AA,5,FALSE)</f>
        <v>M</v>
      </c>
      <c r="E164" s="17">
        <f>VLOOKUP(B165,Consolidation!B:AA,6,FALSE)</f>
        <v>-1</v>
      </c>
      <c r="F164" s="17">
        <f>VLOOKUP(B165,Consolidation!B:AA,7,FALSE)</f>
        <v>0</v>
      </c>
      <c r="G164" s="17">
        <f>VLOOKUP(B165,Consolidation!B:AA,12,FALSE)</f>
        <v>3</v>
      </c>
      <c r="H164" s="17">
        <f>VLOOKUP(B165,Consolidation!B:AA,22,FALSE)</f>
        <v>0</v>
      </c>
    </row>
    <row r="165" spans="1:8" ht="29.5" customHeight="1" thickBot="1" x14ac:dyDescent="0.4">
      <c r="A165" s="16" t="str">
        <f>IF(B165&lt;&gt;"","IND"&amp;TEXT(COUNTA($B$2:B165),"000"),"")</f>
        <v>IND164</v>
      </c>
      <c r="B165" s="17" t="str">
        <f>Consolication[[#This Row],[Nom et prénom 0 Name &amp; first name]]</f>
        <v>GATCHOUOP TAKAM ADRIELLE</v>
      </c>
      <c r="C165" s="17" t="str">
        <f>VLOOKUP(B165,Consolidation!B:AA,3,FALSE)</f>
        <v>F</v>
      </c>
      <c r="D165" s="17" t="str">
        <f>VLOOKUP(B165,Consolidation!B:AA,5,FALSE)</f>
        <v>M</v>
      </c>
      <c r="E165" s="17">
        <f>VLOOKUP(B166,Consolidation!B:AA,6,FALSE)</f>
        <v>-1</v>
      </c>
      <c r="F165" s="17">
        <f>VLOOKUP(B166,Consolidation!B:AA,7,FALSE)</f>
        <v>0</v>
      </c>
      <c r="G165" s="17">
        <f>VLOOKUP(B166,Consolidation!B:AA,12,FALSE)</f>
        <v>3</v>
      </c>
      <c r="H165" s="17">
        <f>VLOOKUP(B166,Consolidation!B:AA,22,FALSE)</f>
        <v>0</v>
      </c>
    </row>
    <row r="166" spans="1:8" ht="29.5" customHeight="1" thickBot="1" x14ac:dyDescent="0.4">
      <c r="A166" s="16" t="str">
        <f>IF(B166&lt;&gt;"","IND"&amp;TEXT(COUNTA($B$2:B166),"000"),"")</f>
        <v>IND165</v>
      </c>
      <c r="B166" s="17" t="str">
        <f>Consolication[[#This Row],[Nom et prénom 0 Name &amp; first name]]</f>
        <v>nouga charline</v>
      </c>
      <c r="C166" s="17" t="str">
        <f>VLOOKUP(B166,Consolidation!B:AA,3,FALSE)</f>
        <v>F</v>
      </c>
      <c r="D166" s="17" t="str">
        <f>VLOOKUP(B166,Consolidation!B:AA,5,FALSE)</f>
        <v>M</v>
      </c>
      <c r="E166" s="17">
        <f>VLOOKUP(B167,Consolidation!B:AA,6,FALSE)</f>
        <v>-1</v>
      </c>
      <c r="F166" s="17">
        <f>VLOOKUP(B167,Consolidation!B:AA,7,FALSE)</f>
        <v>0</v>
      </c>
      <c r="G166" s="17">
        <f>VLOOKUP(B167,Consolidation!B:AA,12,FALSE)</f>
        <v>3</v>
      </c>
      <c r="H166" s="17">
        <f>VLOOKUP(B167,Consolidation!B:AA,22,FALSE)</f>
        <v>0</v>
      </c>
    </row>
    <row r="167" spans="1:8" ht="29.5" customHeight="1" thickBot="1" x14ac:dyDescent="0.4">
      <c r="A167" s="16" t="str">
        <f>IF(B167&lt;&gt;"","IND"&amp;TEXT(COUNTA($B$2:B167),"000"),"")</f>
        <v>IND166</v>
      </c>
      <c r="B167" s="17" t="str">
        <f>Consolication[[#This Row],[Nom et prénom 0 Name &amp; first name]]</f>
        <v>makou tatsinkou donatella</v>
      </c>
      <c r="C167" s="17" t="str">
        <f>VLOOKUP(B167,Consolidation!B:AA,3,FALSE)</f>
        <v>F</v>
      </c>
      <c r="D167" s="17" t="str">
        <f>VLOOKUP(B167,Consolidation!B:AA,5,FALSE)</f>
        <v>M</v>
      </c>
      <c r="E167" s="17">
        <f>VLOOKUP(B168,Consolidation!B:AA,6,FALSE)</f>
        <v>-1</v>
      </c>
      <c r="F167" s="17">
        <f>VLOOKUP(B168,Consolidation!B:AA,7,FALSE)</f>
        <v>0</v>
      </c>
      <c r="G167" s="17">
        <f>VLOOKUP(B168,Consolidation!B:AA,12,FALSE)</f>
        <v>3</v>
      </c>
      <c r="H167" s="17">
        <f>VLOOKUP(B168,Consolidation!B:AA,22,FALSE)</f>
        <v>0</v>
      </c>
    </row>
    <row r="168" spans="1:8" ht="29.5" customHeight="1" thickBot="1" x14ac:dyDescent="0.4">
      <c r="A168" s="16" t="str">
        <f>IF(B168&lt;&gt;"","IND"&amp;TEXT(COUNTA($B$2:B168),"000"),"")</f>
        <v>IND167</v>
      </c>
      <c r="B168" s="17" t="str">
        <f>Consolication[[#This Row],[Nom et prénom 0 Name &amp; first name]]</f>
        <v>amiate mevaa ritho</v>
      </c>
      <c r="C168" s="17" t="str">
        <f>VLOOKUP(B168,Consolidation!B:AA,3,FALSE)</f>
        <v>F</v>
      </c>
      <c r="D168" s="17" t="str">
        <f>VLOOKUP(B168,Consolidation!B:AA,5,FALSE)</f>
        <v>M</v>
      </c>
      <c r="E168" s="17">
        <f>VLOOKUP(B169,Consolidation!B:AA,6,FALSE)</f>
        <v>-1</v>
      </c>
      <c r="F168" s="17">
        <f>VLOOKUP(B169,Consolidation!B:AA,7,FALSE)</f>
        <v>0</v>
      </c>
      <c r="G168" s="17">
        <f>VLOOKUP(B169,Consolidation!B:AA,12,FALSE)</f>
        <v>3</v>
      </c>
      <c r="H168" s="17">
        <f>VLOOKUP(B169,Consolidation!B:AA,22,FALSE)</f>
        <v>0</v>
      </c>
    </row>
    <row r="169" spans="1:8" ht="29.5" customHeight="1" thickBot="1" x14ac:dyDescent="0.4">
      <c r="A169" s="16" t="str">
        <f>IF(B169&lt;&gt;"","IND"&amp;TEXT(COUNTA($B$2:B169),"000"),"")</f>
        <v>IND168</v>
      </c>
      <c r="B169" s="17" t="str">
        <f>Consolication[[#This Row],[Nom et prénom 0 Name &amp; first name]]</f>
        <v>TAFADJI HERVIGE CAROLE</v>
      </c>
      <c r="C169" s="17" t="str">
        <f>VLOOKUP(B169,Consolidation!B:AA,3,FALSE)</f>
        <v>F</v>
      </c>
      <c r="D169" s="17" t="str">
        <f>VLOOKUP(B169,Consolidation!B:AA,5,FALSE)</f>
        <v>M</v>
      </c>
      <c r="E169" s="17">
        <f>VLOOKUP(B170,Consolidation!B:AA,6,FALSE)</f>
        <v>-1</v>
      </c>
      <c r="F169" s="17">
        <f>VLOOKUP(B170,Consolidation!B:AA,7,FALSE)</f>
        <v>0</v>
      </c>
      <c r="G169" s="17">
        <f>VLOOKUP(B170,Consolidation!B:AA,12,FALSE)</f>
        <v>3</v>
      </c>
      <c r="H169" s="17">
        <f>VLOOKUP(B170,Consolidation!B:AA,22,FALSE)</f>
        <v>0</v>
      </c>
    </row>
    <row r="170" spans="1:8" ht="29.5" customHeight="1" thickBot="1" x14ac:dyDescent="0.4">
      <c r="A170" s="16" t="str">
        <f>IF(B170&lt;&gt;"","IND"&amp;TEXT(COUNTA($B$2:B170),"000"),"")</f>
        <v>IND169</v>
      </c>
      <c r="B170" s="17" t="str">
        <f>Consolication[[#This Row],[Nom et prénom 0 Name &amp; first name]]</f>
        <v>NGONO CATHERINE BRIGET</v>
      </c>
      <c r="C170" s="17" t="str">
        <f>VLOOKUP(B170,Consolidation!B:AA,3,FALSE)</f>
        <v>F</v>
      </c>
      <c r="D170" s="17" t="str">
        <f>VLOOKUP(B170,Consolidation!B:AA,5,FALSE)</f>
        <v>M</v>
      </c>
      <c r="E170" s="17">
        <f>VLOOKUP(B171,Consolidation!B:AA,6,FALSE)</f>
        <v>-1</v>
      </c>
      <c r="F170" s="17">
        <f>VLOOKUP(B171,Consolidation!B:AA,7,FALSE)</f>
        <v>0</v>
      </c>
      <c r="G170" s="17">
        <f>VLOOKUP(B171,Consolidation!B:AA,12,FALSE)</f>
        <v>3</v>
      </c>
      <c r="H170" s="17">
        <f>VLOOKUP(B171,Consolidation!B:AA,22,FALSE)</f>
        <v>0</v>
      </c>
    </row>
    <row r="171" spans="1:8" ht="29.5" customHeight="1" thickBot="1" x14ac:dyDescent="0.4">
      <c r="A171" s="16" t="str">
        <f>IF(B171&lt;&gt;"","IND"&amp;TEXT(COUNTA($B$2:B171),"000"),"")</f>
        <v>IND170</v>
      </c>
      <c r="B171" s="17" t="str">
        <f>Consolication[[#This Row],[Nom et prénom 0 Name &amp; first name]]</f>
        <v>NKOU LEA MESSAM</v>
      </c>
      <c r="C171" s="17" t="str">
        <f>VLOOKUP(B171,Consolidation!B:AA,3,FALSE)</f>
        <v>F</v>
      </c>
      <c r="D171" s="17" t="str">
        <f>VLOOKUP(B171,Consolidation!B:AA,5,FALSE)</f>
        <v>M</v>
      </c>
      <c r="E171" s="17">
        <f>VLOOKUP(B172,Consolidation!B:AA,6,FALSE)</f>
        <v>-1</v>
      </c>
      <c r="F171" s="17">
        <f>VLOOKUP(B172,Consolidation!B:AA,7,FALSE)</f>
        <v>0</v>
      </c>
      <c r="G171" s="17">
        <f>VLOOKUP(B172,Consolidation!B:AA,12,FALSE)</f>
        <v>3</v>
      </c>
      <c r="H171" s="17">
        <f>VLOOKUP(B172,Consolidation!B:AA,22,FALSE)</f>
        <v>0</v>
      </c>
    </row>
    <row r="172" spans="1:8" ht="29.5" customHeight="1" thickBot="1" x14ac:dyDescent="0.4">
      <c r="A172" s="16" t="str">
        <f>IF(B172&lt;&gt;"","IND"&amp;TEXT(COUNTA($B$2:B172),"000"),"")</f>
        <v>IND171</v>
      </c>
      <c r="B172" s="17" t="str">
        <f>Consolication[[#This Row],[Nom et prénom 0 Name &amp; first name]]</f>
        <v>ESSOMBA ONANA REINE</v>
      </c>
      <c r="C172" s="17" t="str">
        <f>VLOOKUP(B172,Consolidation!B:AA,3,FALSE)</f>
        <v>F</v>
      </c>
      <c r="D172" s="17" t="str">
        <f>VLOOKUP(B172,Consolidation!B:AA,5,FALSE)</f>
        <v>M</v>
      </c>
      <c r="E172" s="17">
        <f>VLOOKUP(B173,Consolidation!B:AA,6,FALSE)</f>
        <v>-1</v>
      </c>
      <c r="F172" s="17">
        <f>VLOOKUP(B173,Consolidation!B:AA,7,FALSE)</f>
        <v>0</v>
      </c>
      <c r="G172" s="17">
        <f>VLOOKUP(B173,Consolidation!B:AA,12,FALSE)</f>
        <v>3</v>
      </c>
      <c r="H172" s="17">
        <f>VLOOKUP(B173,Consolidation!B:AA,22,FALSE)</f>
        <v>0</v>
      </c>
    </row>
    <row r="173" spans="1:8" ht="29.5" customHeight="1" thickBot="1" x14ac:dyDescent="0.4">
      <c r="A173" s="16" t="str">
        <f>IF(B173&lt;&gt;"","IND"&amp;TEXT(COUNTA($B$2:B173),"000"),"")</f>
        <v>IND172</v>
      </c>
      <c r="B173" s="17" t="str">
        <f>Consolication[[#This Row],[Nom et prénom 0 Name &amp; first name]]</f>
        <v>ADINGA OKALA ROSALIE</v>
      </c>
      <c r="C173" s="17" t="str">
        <f>VLOOKUP(B173,Consolidation!B:AA,3,FALSE)</f>
        <v>F</v>
      </c>
      <c r="D173" s="17" t="str">
        <f>VLOOKUP(B173,Consolidation!B:AA,5,FALSE)</f>
        <v>M</v>
      </c>
      <c r="E173" s="17">
        <f>VLOOKUP(B174,Consolidation!B:AA,6,FALSE)</f>
        <v>-1</v>
      </c>
      <c r="F173" s="17">
        <f>VLOOKUP(B174,Consolidation!B:AA,7,FALSE)</f>
        <v>0</v>
      </c>
      <c r="G173" s="17">
        <f>VLOOKUP(B174,Consolidation!B:AA,12,FALSE)</f>
        <v>3</v>
      </c>
      <c r="H173" s="17">
        <f>VLOOKUP(B174,Consolidation!B:AA,22,FALSE)</f>
        <v>0</v>
      </c>
    </row>
    <row r="174" spans="1:8" ht="29.5" customHeight="1" thickBot="1" x14ac:dyDescent="0.4">
      <c r="A174" s="16" t="str">
        <f>IF(B174&lt;&gt;"","IND"&amp;TEXT(COUNTA($B$2:B174),"000"),"")</f>
        <v>IND173</v>
      </c>
      <c r="B174" s="17" t="str">
        <f>Consolication[[#This Row],[Nom et prénom 0 Name &amp; first name]]</f>
        <v>MATUENCHE KAMGAIN ANDREA</v>
      </c>
      <c r="C174" s="17" t="str">
        <f>VLOOKUP(B174,Consolidation!B:AA,3,FALSE)</f>
        <v>F</v>
      </c>
      <c r="D174" s="17" t="str">
        <f>VLOOKUP(B174,Consolidation!B:AA,5,FALSE)</f>
        <v>M</v>
      </c>
      <c r="E174" s="17">
        <f>VLOOKUP(B175,Consolidation!B:AA,6,FALSE)</f>
        <v>-1</v>
      </c>
      <c r="F174" s="17">
        <f>VLOOKUP(B175,Consolidation!B:AA,7,FALSE)</f>
        <v>0</v>
      </c>
      <c r="G174" s="17">
        <f>VLOOKUP(B175,Consolidation!B:AA,12,FALSE)</f>
        <v>3</v>
      </c>
      <c r="H174" s="17">
        <f>VLOOKUP(B175,Consolidation!B:AA,22,FALSE)</f>
        <v>0</v>
      </c>
    </row>
    <row r="175" spans="1:8" ht="29.5" customHeight="1" thickBot="1" x14ac:dyDescent="0.4">
      <c r="A175" s="16" t="str">
        <f>IF(B175&lt;&gt;"","IND"&amp;TEXT(COUNTA($B$2:B175),"000"),"")</f>
        <v>IND174</v>
      </c>
      <c r="B175" s="17" t="str">
        <f>Consolication[[#This Row],[Nom et prénom 0 Name &amp; first name]]</f>
        <v>OLOMO BIDJONI INAIS JOHANA</v>
      </c>
      <c r="C175" s="17" t="str">
        <f>VLOOKUP(B175,Consolidation!B:AA,3,FALSE)</f>
        <v>F</v>
      </c>
      <c r="D175" s="17" t="str">
        <f>VLOOKUP(B175,Consolidation!B:AA,5,FALSE)</f>
        <v>M</v>
      </c>
      <c r="E175" s="17">
        <f>VLOOKUP(B176,Consolidation!B:AA,6,FALSE)</f>
        <v>-1</v>
      </c>
      <c r="F175" s="17">
        <f>VLOOKUP(B176,Consolidation!B:AA,7,FALSE)</f>
        <v>0</v>
      </c>
      <c r="G175" s="17">
        <f>VLOOKUP(B176,Consolidation!B:AA,12,FALSE)</f>
        <v>3</v>
      </c>
      <c r="H175" s="17">
        <f>VLOOKUP(B176,Consolidation!B:AA,22,FALSE)</f>
        <v>0</v>
      </c>
    </row>
    <row r="176" spans="1:8" ht="29.5" customHeight="1" thickBot="1" x14ac:dyDescent="0.4">
      <c r="A176" s="16" t="str">
        <f>IF(B176&lt;&gt;"","IND"&amp;TEXT(COUNTA($B$2:B176),"000"),"")</f>
        <v>IND175</v>
      </c>
      <c r="B176" s="17" t="str">
        <f>Consolication[[#This Row],[Nom et prénom 0 Name &amp; first name]]</f>
        <v>MEBANDE YILE KEVINE</v>
      </c>
      <c r="C176" s="17" t="str">
        <f>VLOOKUP(B176,Consolidation!B:AA,3,FALSE)</f>
        <v>F</v>
      </c>
      <c r="D176" s="17" t="str">
        <f>VLOOKUP(B176,Consolidation!B:AA,5,FALSE)</f>
        <v>M</v>
      </c>
      <c r="E176" s="17">
        <f>VLOOKUP(B177,Consolidation!B:AA,6,FALSE)</f>
        <v>-1</v>
      </c>
      <c r="F176" s="17">
        <f>VLOOKUP(B177,Consolidation!B:AA,7,FALSE)</f>
        <v>0</v>
      </c>
      <c r="G176" s="17">
        <f>VLOOKUP(B177,Consolidation!B:AA,12,FALSE)</f>
        <v>3</v>
      </c>
      <c r="H176" s="17">
        <f>VLOOKUP(B177,Consolidation!B:AA,22,FALSE)</f>
        <v>0</v>
      </c>
    </row>
    <row r="177" spans="1:8" ht="29.5" customHeight="1" thickBot="1" x14ac:dyDescent="0.4">
      <c r="A177" s="16" t="str">
        <f>IF(B177&lt;&gt;"","IND"&amp;TEXT(COUNTA($B$2:B177),"000"),"")</f>
        <v>IND176</v>
      </c>
      <c r="B177" s="17" t="str">
        <f>Consolication[[#This Row],[Nom et prénom 0 Name &amp; first name]]</f>
        <v>makankeu verosca</v>
      </c>
      <c r="C177" s="17" t="str">
        <f>VLOOKUP(B177,Consolidation!B:AA,3,FALSE)</f>
        <v>F</v>
      </c>
      <c r="D177" s="17" t="str">
        <f>VLOOKUP(B177,Consolidation!B:AA,5,FALSE)</f>
        <v>M</v>
      </c>
      <c r="E177" s="17">
        <f>VLOOKUP(B178,Consolidation!B:AA,6,FALSE)</f>
        <v>-1</v>
      </c>
      <c r="F177" s="17">
        <f>VLOOKUP(B178,Consolidation!B:AA,7,FALSE)</f>
        <v>0</v>
      </c>
      <c r="G177" s="17">
        <f>VLOOKUP(B178,Consolidation!B:AA,12,FALSE)</f>
        <v>3</v>
      </c>
      <c r="H177" s="17">
        <f>VLOOKUP(B178,Consolidation!B:AA,22,FALSE)</f>
        <v>0</v>
      </c>
    </row>
    <row r="178" spans="1:8" ht="29.5" customHeight="1" thickBot="1" x14ac:dyDescent="0.4">
      <c r="A178" s="16" t="str">
        <f>IF(B178&lt;&gt;"","IND"&amp;TEXT(COUNTA($B$2:B178),"000"),"")</f>
        <v>IND177</v>
      </c>
      <c r="B178" s="17" t="str">
        <f>Consolication[[#This Row],[Nom et prénom 0 Name &amp; first name]]</f>
        <v>ngono tstanga olivia</v>
      </c>
      <c r="C178" s="17" t="str">
        <f>VLOOKUP(B178,Consolidation!B:AA,3,FALSE)</f>
        <v>F</v>
      </c>
      <c r="D178" s="17" t="str">
        <f>VLOOKUP(B178,Consolidation!B:AA,5,FALSE)</f>
        <v>M</v>
      </c>
      <c r="E178" s="17">
        <f>VLOOKUP(B179,Consolidation!B:AA,6,FALSE)</f>
        <v>-1</v>
      </c>
      <c r="F178" s="17">
        <f>VLOOKUP(B179,Consolidation!B:AA,7,FALSE)</f>
        <v>0</v>
      </c>
      <c r="G178" s="17">
        <f>VLOOKUP(B179,Consolidation!B:AA,12,FALSE)</f>
        <v>3</v>
      </c>
      <c r="H178" s="17">
        <f>VLOOKUP(B179,Consolidation!B:AA,22,FALSE)</f>
        <v>0</v>
      </c>
    </row>
    <row r="179" spans="1:8" ht="29.5" customHeight="1" thickBot="1" x14ac:dyDescent="0.4">
      <c r="A179" s="16" t="str">
        <f>IF(B179&lt;&gt;"","IND"&amp;TEXT(COUNTA($B$2:B179),"000"),"")</f>
        <v>IND178</v>
      </c>
      <c r="B179" s="17" t="str">
        <f>Consolication[[#This Row],[Nom et prénom 0 Name &amp; first name]]</f>
        <v>kengne fotsing ornela</v>
      </c>
      <c r="C179" s="17" t="str">
        <f>VLOOKUP(B179,Consolidation!B:AA,3,FALSE)</f>
        <v>F</v>
      </c>
      <c r="D179" s="17" t="str">
        <f>VLOOKUP(B179,Consolidation!B:AA,5,FALSE)</f>
        <v>M</v>
      </c>
      <c r="E179" s="17">
        <f>VLOOKUP(B180,Consolidation!B:AA,6,FALSE)</f>
        <v>-1</v>
      </c>
      <c r="F179" s="17">
        <f>VLOOKUP(B180,Consolidation!B:AA,7,FALSE)</f>
        <v>0</v>
      </c>
      <c r="G179" s="17">
        <f>VLOOKUP(B180,Consolidation!B:AA,12,FALSE)</f>
        <v>3</v>
      </c>
      <c r="H179" s="17">
        <f>VLOOKUP(B180,Consolidation!B:AA,22,FALSE)</f>
        <v>0</v>
      </c>
    </row>
    <row r="180" spans="1:8" ht="29.5" customHeight="1" thickBot="1" x14ac:dyDescent="0.4">
      <c r="A180" s="16" t="str">
        <f>IF(B180&lt;&gt;"","IND"&amp;TEXT(COUNTA($B$2:B180),"000"),"")</f>
        <v>IND179</v>
      </c>
      <c r="B180" s="17" t="str">
        <f>Consolication[[#This Row],[Nom et prénom 0 Name &amp; first name]]</f>
        <v>bella bilounga rose</v>
      </c>
      <c r="C180" s="17" t="str">
        <f>VLOOKUP(B180,Consolidation!B:AA,3,FALSE)</f>
        <v>F</v>
      </c>
      <c r="D180" s="17" t="str">
        <f>VLOOKUP(B180,Consolidation!B:AA,5,FALSE)</f>
        <v>M</v>
      </c>
      <c r="E180" s="17">
        <f>VLOOKUP(B181,Consolidation!B:AA,6,FALSE)</f>
        <v>-1</v>
      </c>
      <c r="F180" s="17">
        <f>VLOOKUP(B181,Consolidation!B:AA,7,FALSE)</f>
        <v>0</v>
      </c>
      <c r="G180" s="17">
        <f>VLOOKUP(B181,Consolidation!B:AA,12,FALSE)</f>
        <v>3</v>
      </c>
      <c r="H180" s="17">
        <f>VLOOKUP(B181,Consolidation!B:AA,22,FALSE)</f>
        <v>0</v>
      </c>
    </row>
    <row r="181" spans="1:8" ht="29.5" customHeight="1" thickBot="1" x14ac:dyDescent="0.4">
      <c r="A181" s="16" t="str">
        <f>IF(B181&lt;&gt;"","IND"&amp;TEXT(COUNTA($B$2:B181),"000"),"")</f>
        <v>IND180</v>
      </c>
      <c r="B181" s="17" t="str">
        <f>Consolication[[#This Row],[Nom et prénom 0 Name &amp; first name]]</f>
        <v>TCHAMOUO KAMEGNE BRENDA</v>
      </c>
      <c r="C181" s="17" t="str">
        <f>VLOOKUP(B181,Consolidation!B:AA,3,FALSE)</f>
        <v>F</v>
      </c>
      <c r="D181" s="17" t="str">
        <f>VLOOKUP(B181,Consolidation!B:AA,5,FALSE)</f>
        <v>M</v>
      </c>
      <c r="E181" s="17">
        <f>VLOOKUP(B182,Consolidation!B:AA,6,FALSE)</f>
        <v>-1</v>
      </c>
      <c r="F181" s="17">
        <f>VLOOKUP(B182,Consolidation!B:AA,7,FALSE)</f>
        <v>0</v>
      </c>
      <c r="G181" s="17">
        <f>VLOOKUP(B182,Consolidation!B:AA,12,FALSE)</f>
        <v>3</v>
      </c>
      <c r="H181" s="17">
        <f>VLOOKUP(B182,Consolidation!B:AA,22,FALSE)</f>
        <v>0</v>
      </c>
    </row>
    <row r="182" spans="1:8" ht="29.5" customHeight="1" thickBot="1" x14ac:dyDescent="0.4">
      <c r="A182" s="16" t="str">
        <f>IF(B182&lt;&gt;"","IND"&amp;TEXT(COUNTA($B$2:B182),"000"),"")</f>
        <v>IND181</v>
      </c>
      <c r="B182" s="17" t="str">
        <f>Consolication[[#This Row],[Nom et prénom 0 Name &amp; first name]]</f>
        <v>EFOUDA BELLA ROSALIE</v>
      </c>
      <c r="C182" s="17" t="str">
        <f>VLOOKUP(B182,Consolidation!B:AA,3,FALSE)</f>
        <v>F</v>
      </c>
      <c r="D182" s="17" t="str">
        <f>VLOOKUP(B182,Consolidation!B:AA,5,FALSE)</f>
        <v>M</v>
      </c>
      <c r="E182" s="17">
        <f>VLOOKUP(B183,Consolidation!B:AA,6,FALSE)</f>
        <v>-1</v>
      </c>
      <c r="F182" s="17">
        <f>VLOOKUP(B183,Consolidation!B:AA,7,FALSE)</f>
        <v>0</v>
      </c>
      <c r="G182" s="17">
        <f>VLOOKUP(B183,Consolidation!B:AA,12,FALSE)</f>
        <v>3</v>
      </c>
      <c r="H182" s="17">
        <f>VLOOKUP(B183,Consolidation!B:AA,22,FALSE)</f>
        <v>0</v>
      </c>
    </row>
    <row r="183" spans="1:8" ht="29.5" customHeight="1" thickBot="1" x14ac:dyDescent="0.4">
      <c r="A183" s="16" t="str">
        <f>IF(B183&lt;&gt;"","IND"&amp;TEXT(COUNTA($B$2:B183),"000"),"")</f>
        <v>IND182</v>
      </c>
      <c r="B183" s="17" t="str">
        <f>Consolication[[#This Row],[Nom et prénom 0 Name &amp; first name]]</f>
        <v>bessala koa elisabeth</v>
      </c>
      <c r="C183" s="17" t="str">
        <f>VLOOKUP(B183,Consolidation!B:AA,3,FALSE)</f>
        <v>F</v>
      </c>
      <c r="D183" s="17" t="str">
        <f>VLOOKUP(B183,Consolidation!B:AA,5,FALSE)</f>
        <v>M</v>
      </c>
      <c r="E183" s="17">
        <f>VLOOKUP(B184,Consolidation!B:AA,6,FALSE)</f>
        <v>-1</v>
      </c>
      <c r="F183" s="17">
        <f>VLOOKUP(B184,Consolidation!B:AA,7,FALSE)</f>
        <v>0</v>
      </c>
      <c r="G183" s="17">
        <f>VLOOKUP(B184,Consolidation!B:AA,12,FALSE)</f>
        <v>3</v>
      </c>
      <c r="H183" s="17">
        <f>VLOOKUP(B184,Consolidation!B:AA,22,FALSE)</f>
        <v>0</v>
      </c>
    </row>
    <row r="184" spans="1:8" ht="29.5" customHeight="1" thickBot="1" x14ac:dyDescent="0.4">
      <c r="A184" s="16" t="str">
        <f>IF(B184&lt;&gt;"","IND"&amp;TEXT(COUNTA($B$2:B184),"000"),"")</f>
        <v>IND183</v>
      </c>
      <c r="B184" s="17" t="str">
        <f>Consolication[[#This Row],[Nom et prénom 0 Name &amp; first name]]</f>
        <v>mahout sonia ariane</v>
      </c>
      <c r="C184" s="17" t="str">
        <f>VLOOKUP(B184,Consolidation!B:AA,3,FALSE)</f>
        <v>F</v>
      </c>
      <c r="D184" s="17" t="str">
        <f>VLOOKUP(B184,Consolidation!B:AA,5,FALSE)</f>
        <v>M</v>
      </c>
      <c r="E184" s="17">
        <f>VLOOKUP(B185,Consolidation!B:AA,6,FALSE)</f>
        <v>-1</v>
      </c>
      <c r="F184" s="17">
        <f>VLOOKUP(B185,Consolidation!B:AA,7,FALSE)</f>
        <v>0</v>
      </c>
      <c r="G184" s="17">
        <f>VLOOKUP(B185,Consolidation!B:AA,12,FALSE)</f>
        <v>3</v>
      </c>
      <c r="H184" s="17">
        <f>VLOOKUP(B185,Consolidation!B:AA,22,FALSE)</f>
        <v>0</v>
      </c>
    </row>
    <row r="185" spans="1:8" ht="29.5" customHeight="1" thickBot="1" x14ac:dyDescent="0.4">
      <c r="A185" s="16" t="str">
        <f>IF(B185&lt;&gt;"","IND"&amp;TEXT(COUNTA($B$2:B185),"000"),"")</f>
        <v>IND184</v>
      </c>
      <c r="B185" s="17" t="str">
        <f>Consolication[[#This Row],[Nom et prénom 0 Name &amp; first name]]</f>
        <v>bella andela beatrice</v>
      </c>
      <c r="C185" s="17" t="str">
        <f>VLOOKUP(B185,Consolidation!B:AA,3,FALSE)</f>
        <v>F</v>
      </c>
      <c r="D185" s="17" t="str">
        <f>VLOOKUP(B185,Consolidation!B:AA,5,FALSE)</f>
        <v>M</v>
      </c>
      <c r="E185" s="17">
        <f>VLOOKUP(B186,Consolidation!B:AA,6,FALSE)</f>
        <v>-1</v>
      </c>
      <c r="F185" s="17">
        <f>VLOOKUP(B186,Consolidation!B:AA,7,FALSE)</f>
        <v>0</v>
      </c>
      <c r="G185" s="17">
        <f>VLOOKUP(B186,Consolidation!B:AA,12,FALSE)</f>
        <v>3</v>
      </c>
      <c r="H185" s="17">
        <f>VLOOKUP(B186,Consolidation!B:AA,22,FALSE)</f>
        <v>0</v>
      </c>
    </row>
    <row r="186" spans="1:8" ht="29.5" customHeight="1" thickBot="1" x14ac:dyDescent="0.4">
      <c r="A186" s="16" t="str">
        <f>IF(B186&lt;&gt;"","IND"&amp;TEXT(COUNTA($B$2:B186),"000"),"")</f>
        <v>IND185</v>
      </c>
      <c r="B186" s="17" t="str">
        <f>Consolication[[#This Row],[Nom et prénom 0 Name &amp; first name]]</f>
        <v>ripori fouda marie</v>
      </c>
      <c r="C186" s="17" t="str">
        <f>VLOOKUP(B186,Consolidation!B:AA,3,FALSE)</f>
        <v>F</v>
      </c>
      <c r="D186" s="17" t="str">
        <f>VLOOKUP(B186,Consolidation!B:AA,5,FALSE)</f>
        <v>M</v>
      </c>
      <c r="E186" s="17">
        <f>VLOOKUP(B187,Consolidation!B:AA,6,FALSE)</f>
        <v>-1</v>
      </c>
      <c r="F186" s="17">
        <f>VLOOKUP(B187,Consolidation!B:AA,7,FALSE)</f>
        <v>0</v>
      </c>
      <c r="G186" s="17">
        <f>VLOOKUP(B187,Consolidation!B:AA,12,FALSE)</f>
        <v>3</v>
      </c>
      <c r="H186" s="17">
        <f>VLOOKUP(B187,Consolidation!B:AA,22,FALSE)</f>
        <v>0</v>
      </c>
    </row>
    <row r="187" spans="1:8" ht="29.5" customHeight="1" thickBot="1" x14ac:dyDescent="0.4">
      <c r="A187" s="16" t="str">
        <f>IF(B187&lt;&gt;"","IND"&amp;TEXT(COUNTA($B$2:B187),"000"),"")</f>
        <v>IND186</v>
      </c>
      <c r="B187" s="17" t="str">
        <f>Consolication[[#This Row],[Nom et prénom 0 Name &amp; first name]]</f>
        <v>magne meudjo rose</v>
      </c>
      <c r="C187" s="17" t="str">
        <f>VLOOKUP(B187,Consolidation!B:AA,3,FALSE)</f>
        <v>F</v>
      </c>
      <c r="D187" s="17" t="str">
        <f>VLOOKUP(B187,Consolidation!B:AA,5,FALSE)</f>
        <v>M</v>
      </c>
      <c r="E187" s="17">
        <f>VLOOKUP(B188,Consolidation!B:AA,6,FALSE)</f>
        <v>-1</v>
      </c>
      <c r="F187" s="17">
        <f>VLOOKUP(B188,Consolidation!B:AA,7,FALSE)</f>
        <v>0</v>
      </c>
      <c r="G187" s="17">
        <f>VLOOKUP(B188,Consolidation!B:AA,12,FALSE)</f>
        <v>3</v>
      </c>
      <c r="H187" s="17">
        <f>VLOOKUP(B188,Consolidation!B:AA,22,FALSE)</f>
        <v>0</v>
      </c>
    </row>
    <row r="188" spans="1:8" ht="29.5" customHeight="1" thickBot="1" x14ac:dyDescent="0.4">
      <c r="A188" s="16" t="str">
        <f>IF(B188&lt;&gt;"","IND"&amp;TEXT(COUNTA($B$2:B188),"000"),"")</f>
        <v>IND187</v>
      </c>
      <c r="B188" s="17" t="str">
        <f>Consolication[[#This Row],[Nom et prénom 0 Name &amp; first name]]</f>
        <v>NGAH ABEGA SALOME</v>
      </c>
      <c r="C188" s="17" t="str">
        <f>VLOOKUP(B188,Consolidation!B:AA,3,FALSE)</f>
        <v>F</v>
      </c>
      <c r="D188" s="17" t="str">
        <f>VLOOKUP(B188,Consolidation!B:AA,5,FALSE)</f>
        <v>M</v>
      </c>
      <c r="E188" s="17">
        <f>VLOOKUP(B189,Consolidation!B:AA,6,FALSE)</f>
        <v>-1</v>
      </c>
      <c r="F188" s="17">
        <f>VLOOKUP(B189,Consolidation!B:AA,7,FALSE)</f>
        <v>0</v>
      </c>
      <c r="G188" s="17">
        <f>VLOOKUP(B189,Consolidation!B:AA,12,FALSE)</f>
        <v>3</v>
      </c>
      <c r="H188" s="17">
        <f>VLOOKUP(B189,Consolidation!B:AA,22,FALSE)</f>
        <v>0</v>
      </c>
    </row>
    <row r="189" spans="1:8" ht="29.5" customHeight="1" thickBot="1" x14ac:dyDescent="0.4">
      <c r="A189" s="16" t="str">
        <f>IF(B189&lt;&gt;"","IND"&amp;TEXT(COUNTA($B$2:B189),"000"),"")</f>
        <v>IND188</v>
      </c>
      <c r="B189" s="17" t="str">
        <f>Consolication[[#This Row],[Nom et prénom 0 Name &amp; first name]]</f>
        <v>MABEH CHARLOTTE</v>
      </c>
      <c r="C189" s="17" t="str">
        <f>VLOOKUP(B189,Consolidation!B:AA,3,FALSE)</f>
        <v>F</v>
      </c>
      <c r="D189" s="17" t="str">
        <f>VLOOKUP(B189,Consolidation!B:AA,5,FALSE)</f>
        <v>M</v>
      </c>
      <c r="E189" s="17">
        <f>VLOOKUP(B190,Consolidation!B:AA,6,FALSE)</f>
        <v>-1</v>
      </c>
      <c r="F189" s="17">
        <f>VLOOKUP(B190,Consolidation!B:AA,7,FALSE)</f>
        <v>0</v>
      </c>
      <c r="G189" s="17">
        <f>VLOOKUP(B190,Consolidation!B:AA,12,FALSE)</f>
        <v>3</v>
      </c>
      <c r="H189" s="17">
        <f>VLOOKUP(B190,Consolidation!B:AA,22,FALSE)</f>
        <v>0</v>
      </c>
    </row>
    <row r="190" spans="1:8" ht="29.5" customHeight="1" thickBot="1" x14ac:dyDescent="0.4">
      <c r="A190" s="16" t="str">
        <f>IF(B190&lt;&gt;"","IND"&amp;TEXT(COUNTA($B$2:B190),"000"),"")</f>
        <v>IND189</v>
      </c>
      <c r="B190" s="17" t="str">
        <f>Consolication[[#This Row],[Nom et prénom 0 Name &amp; first name]]</f>
        <v>ngazang catherine</v>
      </c>
      <c r="C190" s="17" t="str">
        <f>VLOOKUP(B190,Consolidation!B:AA,3,FALSE)</f>
        <v>F</v>
      </c>
      <c r="D190" s="17" t="str">
        <f>VLOOKUP(B190,Consolidation!B:AA,5,FALSE)</f>
        <v>M</v>
      </c>
      <c r="E190" s="17">
        <f>VLOOKUP(B191,Consolidation!B:AA,6,FALSE)</f>
        <v>-1</v>
      </c>
      <c r="F190" s="17">
        <f>VLOOKUP(B191,Consolidation!B:AA,7,FALSE)</f>
        <v>0</v>
      </c>
      <c r="G190" s="17">
        <f>VLOOKUP(B191,Consolidation!B:AA,12,FALSE)</f>
        <v>3</v>
      </c>
      <c r="H190" s="17">
        <f>VLOOKUP(B191,Consolidation!B:AA,22,FALSE)</f>
        <v>0</v>
      </c>
    </row>
    <row r="191" spans="1:8" ht="29.5" customHeight="1" thickBot="1" x14ac:dyDescent="0.4">
      <c r="A191" s="16" t="str">
        <f>IF(B191&lt;&gt;"","IND"&amp;TEXT(COUNTA($B$2:B191),"000"),"")</f>
        <v>IND190</v>
      </c>
      <c r="B191" s="17" t="str">
        <f>Consolication[[#This Row],[Nom et prénom 0 Name &amp; first name]]</f>
        <v>BALLA CHRISTIANNE</v>
      </c>
      <c r="C191" s="17" t="str">
        <f>VLOOKUP(B191,Consolidation!B:AA,3,FALSE)</f>
        <v>F</v>
      </c>
      <c r="D191" s="17" t="str">
        <f>VLOOKUP(B191,Consolidation!B:AA,5,FALSE)</f>
        <v>M</v>
      </c>
      <c r="E191" s="17">
        <f>VLOOKUP(B192,Consolidation!B:AA,6,FALSE)</f>
        <v>-1</v>
      </c>
      <c r="F191" s="17">
        <f>VLOOKUP(B192,Consolidation!B:AA,7,FALSE)</f>
        <v>0</v>
      </c>
      <c r="G191" s="17">
        <f>VLOOKUP(B192,Consolidation!B:AA,12,FALSE)</f>
        <v>3</v>
      </c>
      <c r="H191" s="17">
        <f>VLOOKUP(B192,Consolidation!B:AA,22,FALSE)</f>
        <v>0</v>
      </c>
    </row>
    <row r="192" spans="1:8" ht="29.5" customHeight="1" thickBot="1" x14ac:dyDescent="0.4">
      <c r="A192" s="16" t="str">
        <f>IF(B192&lt;&gt;"","IND"&amp;TEXT(COUNTA($B$2:B192),"000"),"")</f>
        <v>IND191</v>
      </c>
      <c r="B192" s="17" t="str">
        <f>Consolication[[#This Row],[Nom et prénom 0 Name &amp; first name]]</f>
        <v>SOKENG LOKENG MURIELLE</v>
      </c>
      <c r="C192" s="17" t="str">
        <f>VLOOKUP(B192,Consolidation!B:AA,3,FALSE)</f>
        <v>F</v>
      </c>
      <c r="D192" s="17" t="str">
        <f>VLOOKUP(B192,Consolidation!B:AA,5,FALSE)</f>
        <v>M</v>
      </c>
      <c r="E192" s="17">
        <f>VLOOKUP(B193,Consolidation!B:AA,6,FALSE)</f>
        <v>-1</v>
      </c>
      <c r="F192" s="17">
        <f>VLOOKUP(B193,Consolidation!B:AA,7,FALSE)</f>
        <v>0</v>
      </c>
      <c r="G192" s="17">
        <f>VLOOKUP(B193,Consolidation!B:AA,12,FALSE)</f>
        <v>3</v>
      </c>
      <c r="H192" s="17">
        <f>VLOOKUP(B193,Consolidation!B:AA,22,FALSE)</f>
        <v>0</v>
      </c>
    </row>
    <row r="193" spans="1:8" ht="29.5" customHeight="1" thickBot="1" x14ac:dyDescent="0.4">
      <c r="A193" s="16" t="str">
        <f>IF(B193&lt;&gt;"","IND"&amp;TEXT(COUNTA($B$2:B193),"000"),"")</f>
        <v>IND192</v>
      </c>
      <c r="B193" s="17" t="str">
        <f>Consolication[[#This Row],[Nom et prénom 0 Name &amp; first name]]</f>
        <v>MESSINA MARIE THERESE</v>
      </c>
      <c r="C193" s="17" t="str">
        <f>VLOOKUP(B193,Consolidation!B:AA,3,FALSE)</f>
        <v>F</v>
      </c>
      <c r="D193" s="17" t="str">
        <f>VLOOKUP(B193,Consolidation!B:AA,5,FALSE)</f>
        <v>M</v>
      </c>
      <c r="E193" s="17">
        <f>VLOOKUP(B194,Consolidation!B:AA,6,FALSE)</f>
        <v>-1</v>
      </c>
      <c r="F193" s="17">
        <f>VLOOKUP(B194,Consolidation!B:AA,7,FALSE)</f>
        <v>0</v>
      </c>
      <c r="G193" s="17">
        <f>VLOOKUP(B194,Consolidation!B:AA,12,FALSE)</f>
        <v>3</v>
      </c>
      <c r="H193" s="17">
        <f>VLOOKUP(B194,Consolidation!B:AA,22,FALSE)</f>
        <v>0</v>
      </c>
    </row>
    <row r="194" spans="1:8" ht="29.5" customHeight="1" thickBot="1" x14ac:dyDescent="0.4">
      <c r="A194" s="16" t="str">
        <f>IF(B194&lt;&gt;"","IND"&amp;TEXT(COUNTA($B$2:B194),"000"),"")</f>
        <v>IND193</v>
      </c>
      <c r="B194" s="17" t="str">
        <f>Consolication[[#This Row],[Nom et prénom 0 Name &amp; first name]]</f>
        <v>akombo eboo rose</v>
      </c>
      <c r="C194" s="17" t="str">
        <f>VLOOKUP(B194,Consolidation!B:AA,3,FALSE)</f>
        <v>F</v>
      </c>
      <c r="D194" s="17" t="str">
        <f>VLOOKUP(B194,Consolidation!B:AA,5,FALSE)</f>
        <v>M</v>
      </c>
      <c r="E194" s="17">
        <f>VLOOKUP(B195,Consolidation!B:AA,6,FALSE)</f>
        <v>-1</v>
      </c>
      <c r="F194" s="17">
        <f>VLOOKUP(B195,Consolidation!B:AA,7,FALSE)</f>
        <v>0</v>
      </c>
      <c r="G194" s="17">
        <f>VLOOKUP(B195,Consolidation!B:AA,12,FALSE)</f>
        <v>3</v>
      </c>
      <c r="H194" s="17">
        <f>VLOOKUP(B195,Consolidation!B:AA,22,FALSE)</f>
        <v>0</v>
      </c>
    </row>
    <row r="195" spans="1:8" ht="29.5" customHeight="1" thickBot="1" x14ac:dyDescent="0.4">
      <c r="A195" s="16" t="str">
        <f>IF(B195&lt;&gt;"","IND"&amp;TEXT(COUNTA($B$2:B195),"000"),"")</f>
        <v>IND194</v>
      </c>
      <c r="B195" s="17" t="str">
        <f>Consolication[[#This Row],[Nom et prénom 0 Name &amp; first name]]</f>
        <v>akamba ondoua estelle</v>
      </c>
      <c r="C195" s="17" t="str">
        <f>VLOOKUP(B195,Consolidation!B:AA,3,FALSE)</f>
        <v>F</v>
      </c>
      <c r="D195" s="17" t="str">
        <f>VLOOKUP(B195,Consolidation!B:AA,5,FALSE)</f>
        <v>M</v>
      </c>
      <c r="E195" s="17">
        <f>VLOOKUP(B196,Consolidation!B:AA,6,FALSE)</f>
        <v>-1</v>
      </c>
      <c r="F195" s="17">
        <f>VLOOKUP(B196,Consolidation!B:AA,7,FALSE)</f>
        <v>0</v>
      </c>
      <c r="G195" s="17">
        <f>VLOOKUP(B196,Consolidation!B:AA,12,FALSE)</f>
        <v>3</v>
      </c>
      <c r="H195" s="17">
        <f>VLOOKUP(B196,Consolidation!B:AA,22,FALSE)</f>
        <v>0</v>
      </c>
    </row>
    <row r="196" spans="1:8" ht="29.5" customHeight="1" thickBot="1" x14ac:dyDescent="0.4">
      <c r="A196" s="16" t="str">
        <f>IF(B196&lt;&gt;"","IND"&amp;TEXT(COUNTA($B$2:B196),"000"),"")</f>
        <v>IND195</v>
      </c>
      <c r="B196" s="17" t="str">
        <f>Consolication[[#This Row],[Nom et prénom 0 Name &amp; first name]]</f>
        <v>tiotsia linda stella</v>
      </c>
      <c r="C196" s="17" t="str">
        <f>VLOOKUP(B196,Consolidation!B:AA,3,FALSE)</f>
        <v>F</v>
      </c>
      <c r="D196" s="17" t="str">
        <f>VLOOKUP(B196,Consolidation!B:AA,5,FALSE)</f>
        <v>M</v>
      </c>
      <c r="E196" s="17">
        <f>VLOOKUP(B197,Consolidation!B:AA,6,FALSE)</f>
        <v>-1</v>
      </c>
      <c r="F196" s="17">
        <f>VLOOKUP(B197,Consolidation!B:AA,7,FALSE)</f>
        <v>0</v>
      </c>
      <c r="G196" s="17">
        <f>VLOOKUP(B197,Consolidation!B:AA,12,FALSE)</f>
        <v>3</v>
      </c>
      <c r="H196" s="17">
        <f>VLOOKUP(B197,Consolidation!B:AA,22,FALSE)</f>
        <v>0</v>
      </c>
    </row>
    <row r="197" spans="1:8" ht="29.5" customHeight="1" thickBot="1" x14ac:dyDescent="0.4">
      <c r="A197" s="16" t="str">
        <f>IF(B197&lt;&gt;"","IND"&amp;TEXT(COUNTA($B$2:B197),"000"),"")</f>
        <v>IND196</v>
      </c>
      <c r="B197" s="17" t="str">
        <f>Consolication[[#This Row],[Nom et prénom 0 Name &amp; first name]]</f>
        <v>effoudou akouo ingrid</v>
      </c>
      <c r="C197" s="17" t="str">
        <f>VLOOKUP(B197,Consolidation!B:AA,3,FALSE)</f>
        <v>F</v>
      </c>
      <c r="D197" s="17" t="str">
        <f>VLOOKUP(B197,Consolidation!B:AA,5,FALSE)</f>
        <v>M</v>
      </c>
      <c r="E197" s="17">
        <f>VLOOKUP(B198,Consolidation!B:AA,6,FALSE)</f>
        <v>-1</v>
      </c>
      <c r="F197" s="17">
        <f>VLOOKUP(B198,Consolidation!B:AA,7,FALSE)</f>
        <v>0</v>
      </c>
      <c r="G197" s="17">
        <f>VLOOKUP(B198,Consolidation!B:AA,12,FALSE)</f>
        <v>3</v>
      </c>
      <c r="H197" s="17">
        <f>VLOOKUP(B198,Consolidation!B:AA,22,FALSE)</f>
        <v>0</v>
      </c>
    </row>
    <row r="198" spans="1:8" ht="29.5" customHeight="1" thickBot="1" x14ac:dyDescent="0.4">
      <c r="A198" s="16" t="str">
        <f>IF(B198&lt;&gt;"","IND"&amp;TEXT(COUNTA($B$2:B198),"000"),"")</f>
        <v>IND197</v>
      </c>
      <c r="B198" s="17" t="str">
        <f>Consolication[[#This Row],[Nom et prénom 0 Name &amp; first name]]</f>
        <v>andene bequie</v>
      </c>
      <c r="C198" s="17" t="str">
        <f>VLOOKUP(B198,Consolidation!B:AA,3,FALSE)</f>
        <v>F</v>
      </c>
      <c r="D198" s="17" t="str">
        <f>VLOOKUP(B198,Consolidation!B:AA,5,FALSE)</f>
        <v>M</v>
      </c>
      <c r="E198" s="17">
        <f>VLOOKUP(B199,Consolidation!B:AA,6,FALSE)</f>
        <v>-1</v>
      </c>
      <c r="F198" s="17">
        <f>VLOOKUP(B199,Consolidation!B:AA,7,FALSE)</f>
        <v>0</v>
      </c>
      <c r="G198" s="17">
        <f>VLOOKUP(B199,Consolidation!B:AA,12,FALSE)</f>
        <v>3</v>
      </c>
      <c r="H198" s="17">
        <f>VLOOKUP(B199,Consolidation!B:AA,22,FALSE)</f>
        <v>0</v>
      </c>
    </row>
    <row r="199" spans="1:8" ht="29.5" customHeight="1" thickBot="1" x14ac:dyDescent="0.4">
      <c r="A199" s="16" t="str">
        <f>IF(B199&lt;&gt;"","IND"&amp;TEXT(COUNTA($B$2:B199),"000"),"")</f>
        <v>IND198</v>
      </c>
      <c r="B199" s="17" t="str">
        <f>Consolication[[#This Row],[Nom et prénom 0 Name &amp; first name]]</f>
        <v>ngambi marie therese</v>
      </c>
      <c r="C199" s="17" t="str">
        <f>VLOOKUP(B199,Consolidation!B:AA,3,FALSE)</f>
        <v>F</v>
      </c>
      <c r="D199" s="17" t="str">
        <f>VLOOKUP(B199,Consolidation!B:AA,5,FALSE)</f>
        <v>M</v>
      </c>
      <c r="E199" s="17">
        <f>VLOOKUP(B200,Consolidation!B:AA,6,FALSE)</f>
        <v>-1</v>
      </c>
      <c r="F199" s="17">
        <f>VLOOKUP(B200,Consolidation!B:AA,7,FALSE)</f>
        <v>0</v>
      </c>
      <c r="G199" s="17">
        <f>VLOOKUP(B200,Consolidation!B:AA,12,FALSE)</f>
        <v>3</v>
      </c>
      <c r="H199" s="17">
        <f>VLOOKUP(B200,Consolidation!B:AA,22,FALSE)</f>
        <v>0</v>
      </c>
    </row>
    <row r="200" spans="1:8" ht="29.5" customHeight="1" thickBot="1" x14ac:dyDescent="0.4">
      <c r="A200" s="16" t="str">
        <f>IF(B200&lt;&gt;"","IND"&amp;TEXT(COUNTA($B$2:B200),"000"),"")</f>
        <v>IND199</v>
      </c>
      <c r="B200" s="17" t="str">
        <f>Consolication[[#This Row],[Nom et prénom 0 Name &amp; first name]]</f>
        <v>larlem goto irene</v>
      </c>
      <c r="C200" s="17" t="str">
        <f>VLOOKUP(B200,Consolidation!B:AA,3,FALSE)</f>
        <v>F</v>
      </c>
      <c r="D200" s="17" t="str">
        <f>VLOOKUP(B200,Consolidation!B:AA,5,FALSE)</f>
        <v>M</v>
      </c>
      <c r="E200" s="17">
        <f>VLOOKUP(B201,Consolidation!B:AA,6,FALSE)</f>
        <v>-1</v>
      </c>
      <c r="F200" s="17">
        <f>VLOOKUP(B201,Consolidation!B:AA,7,FALSE)</f>
        <v>0</v>
      </c>
      <c r="G200" s="17">
        <f>VLOOKUP(B201,Consolidation!B:AA,12,FALSE)</f>
        <v>3</v>
      </c>
      <c r="H200" s="17">
        <f>VLOOKUP(B201,Consolidation!B:AA,22,FALSE)</f>
        <v>0</v>
      </c>
    </row>
    <row r="201" spans="1:8" ht="29.5" customHeight="1" thickBot="1" x14ac:dyDescent="0.4">
      <c r="A201" s="16" t="str">
        <f>IF(B201&lt;&gt;"","IND"&amp;TEXT(COUNTA($B$2:B201),"000"),"")</f>
        <v>IND200</v>
      </c>
      <c r="B201" s="17" t="str">
        <f>Consolication[[#This Row],[Nom et prénom 0 Name &amp; first name]]</f>
        <v>aye jeanne merveille</v>
      </c>
      <c r="C201" s="17" t="str">
        <f>VLOOKUP(B201,Consolidation!B:AA,3,FALSE)</f>
        <v>F</v>
      </c>
      <c r="D201" s="17" t="str">
        <f>VLOOKUP(B201,Consolidation!B:AA,5,FALSE)</f>
        <v>M</v>
      </c>
      <c r="E201" s="17">
        <f>VLOOKUP(B202,Consolidation!B:AA,6,FALSE)</f>
        <v>-1</v>
      </c>
      <c r="F201" s="17">
        <f>VLOOKUP(B202,Consolidation!B:AA,7,FALSE)</f>
        <v>0</v>
      </c>
      <c r="G201" s="17">
        <f>VLOOKUP(B202,Consolidation!B:AA,12,FALSE)</f>
        <v>3</v>
      </c>
      <c r="H201" s="17">
        <f>VLOOKUP(B202,Consolidation!B:AA,22,FALSE)</f>
        <v>0</v>
      </c>
    </row>
    <row r="202" spans="1:8" ht="29.5" customHeight="1" thickBot="1" x14ac:dyDescent="0.4">
      <c r="A202" s="16" t="str">
        <f>IF(B202&lt;&gt;"","IND"&amp;TEXT(COUNTA($B$2:B202),"000"),"")</f>
        <v>IND201</v>
      </c>
      <c r="B202" s="17" t="str">
        <f>Consolication[[#This Row],[Nom et prénom 0 Name &amp; first name]]</f>
        <v>WETFANG TSENET MAIVA</v>
      </c>
      <c r="C202" s="17" t="str">
        <f>VLOOKUP(B202,Consolidation!B:AA,3,FALSE)</f>
        <v>F</v>
      </c>
      <c r="D202" s="17" t="str">
        <f>VLOOKUP(B202,Consolidation!B:AA,5,FALSE)</f>
        <v>M</v>
      </c>
      <c r="E202" s="17">
        <f>VLOOKUP(B203,Consolidation!B:AA,6,FALSE)</f>
        <v>-1</v>
      </c>
      <c r="F202" s="17">
        <f>VLOOKUP(B203,Consolidation!B:AA,7,FALSE)</f>
        <v>0</v>
      </c>
      <c r="G202" s="17">
        <f>VLOOKUP(B203,Consolidation!B:AA,12,FALSE)</f>
        <v>3</v>
      </c>
      <c r="H202" s="17">
        <f>VLOOKUP(B203,Consolidation!B:AA,22,FALSE)</f>
        <v>0</v>
      </c>
    </row>
    <row r="203" spans="1:8" ht="29.5" customHeight="1" thickBot="1" x14ac:dyDescent="0.4">
      <c r="A203" s="16" t="str">
        <f>IF(B203&lt;&gt;"","IND"&amp;TEXT(COUNTA($B$2:B203),"000"),"")</f>
        <v>IND202</v>
      </c>
      <c r="B203" s="17" t="str">
        <f>Consolication[[#This Row],[Nom et prénom 0 Name &amp; first name]]</f>
        <v>nji glenis chung</v>
      </c>
      <c r="C203" s="17" t="str">
        <f>VLOOKUP(B203,Consolidation!B:AA,3,FALSE)</f>
        <v>F</v>
      </c>
      <c r="D203" s="17" t="str">
        <f>VLOOKUP(B203,Consolidation!B:AA,5,FALSE)</f>
        <v>M</v>
      </c>
      <c r="E203" s="17">
        <f>VLOOKUP(B204,Consolidation!B:AA,6,FALSE)</f>
        <v>-1</v>
      </c>
      <c r="F203" s="17">
        <f>VLOOKUP(B204,Consolidation!B:AA,7,FALSE)</f>
        <v>0</v>
      </c>
      <c r="G203" s="17">
        <f>VLOOKUP(B204,Consolidation!B:AA,12,FALSE)</f>
        <v>3</v>
      </c>
      <c r="H203" s="17">
        <f>VLOOKUP(B204,Consolidation!B:AA,22,FALSE)</f>
        <v>0</v>
      </c>
    </row>
    <row r="204" spans="1:8" ht="29.5" customHeight="1" thickBot="1" x14ac:dyDescent="0.4">
      <c r="A204" s="16" t="str">
        <f>IF(B204&lt;&gt;"","IND"&amp;TEXT(COUNTA($B$2:B204),"000"),"")</f>
        <v>IND203</v>
      </c>
      <c r="B204" s="17" t="str">
        <f>Consolication[[#This Row],[Nom et prénom 0 Name &amp; first name]]</f>
        <v>nkengne vivica</v>
      </c>
      <c r="C204" s="17" t="str">
        <f>VLOOKUP(B204,Consolidation!B:AA,3,FALSE)</f>
        <v>F</v>
      </c>
      <c r="D204" s="17" t="str">
        <f>VLOOKUP(B204,Consolidation!B:AA,5,FALSE)</f>
        <v>M</v>
      </c>
      <c r="E204" s="17">
        <f>VLOOKUP(B205,Consolidation!B:AA,6,FALSE)</f>
        <v>-1</v>
      </c>
      <c r="F204" s="17">
        <f>VLOOKUP(B205,Consolidation!B:AA,7,FALSE)</f>
        <v>0</v>
      </c>
      <c r="G204" s="17">
        <f>VLOOKUP(B205,Consolidation!B:AA,12,FALSE)</f>
        <v>3</v>
      </c>
      <c r="H204" s="17">
        <f>VLOOKUP(B205,Consolidation!B:AA,22,FALSE)</f>
        <v>0</v>
      </c>
    </row>
    <row r="205" spans="1:8" ht="29.5" customHeight="1" thickBot="1" x14ac:dyDescent="0.4">
      <c r="A205" s="16" t="str">
        <f>IF(B205&lt;&gt;"","IND"&amp;TEXT(COUNTA($B$2:B205),"000"),"")</f>
        <v>IND204</v>
      </c>
      <c r="B205" s="17" t="str">
        <f>Consolication[[#This Row],[Nom et prénom 0 Name &amp; first name]]</f>
        <v>matoukam atcheghe merveille</v>
      </c>
      <c r="C205" s="17" t="str">
        <f>VLOOKUP(B205,Consolidation!B:AA,3,FALSE)</f>
        <v>F</v>
      </c>
      <c r="D205" s="17" t="str">
        <f>VLOOKUP(B205,Consolidation!B:AA,5,FALSE)</f>
        <v>M</v>
      </c>
      <c r="E205" s="17">
        <f>VLOOKUP(B206,Consolidation!B:AA,6,FALSE)</f>
        <v>-1</v>
      </c>
      <c r="F205" s="17">
        <f>VLOOKUP(B206,Consolidation!B:AA,7,FALSE)</f>
        <v>0</v>
      </c>
      <c r="G205" s="17">
        <f>VLOOKUP(B206,Consolidation!B:AA,12,FALSE)</f>
        <v>3</v>
      </c>
      <c r="H205" s="17">
        <f>VLOOKUP(B206,Consolidation!B:AA,22,FALSE)</f>
        <v>0</v>
      </c>
    </row>
    <row r="206" spans="1:8" ht="29.5" customHeight="1" thickBot="1" x14ac:dyDescent="0.4">
      <c r="A206" s="16" t="str">
        <f>IF(B206&lt;&gt;"","IND"&amp;TEXT(COUNTA($B$2:B206),"000"),"")</f>
        <v>IND205</v>
      </c>
      <c r="B206" s="17" t="str">
        <f>Consolication[[#This Row],[Nom et prénom 0 Name &amp; first name]]</f>
        <v>ngaffi menou brunelle</v>
      </c>
      <c r="C206" s="17" t="str">
        <f>VLOOKUP(B206,Consolidation!B:AA,3,FALSE)</f>
        <v>F</v>
      </c>
      <c r="D206" s="17" t="str">
        <f>VLOOKUP(B206,Consolidation!B:AA,5,FALSE)</f>
        <v>M</v>
      </c>
      <c r="E206" s="17">
        <f>VLOOKUP(B207,Consolidation!B:AA,6,FALSE)</f>
        <v>-1</v>
      </c>
      <c r="F206" s="17">
        <f>VLOOKUP(B207,Consolidation!B:AA,7,FALSE)</f>
        <v>0</v>
      </c>
      <c r="G206" s="17">
        <f>VLOOKUP(B207,Consolidation!B:AA,12,FALSE)</f>
        <v>3</v>
      </c>
      <c r="H206" s="17">
        <f>VLOOKUP(B207,Consolidation!B:AA,22,FALSE)</f>
        <v>0</v>
      </c>
    </row>
    <row r="207" spans="1:8" ht="29.5" customHeight="1" thickBot="1" x14ac:dyDescent="0.4">
      <c r="A207" s="16" t="str">
        <f>IF(B207&lt;&gt;"","IND"&amp;TEXT(COUNTA($B$2:B207),"000"),"")</f>
        <v>IND206</v>
      </c>
      <c r="B207" s="17" t="str">
        <f>Consolication[[#This Row],[Nom et prénom 0 Name &amp; first name]]</f>
        <v>ngono marie reine</v>
      </c>
      <c r="C207" s="17" t="str">
        <f>VLOOKUP(B207,Consolidation!B:AA,3,FALSE)</f>
        <v>F</v>
      </c>
      <c r="D207" s="17" t="str">
        <f>VLOOKUP(B207,Consolidation!B:AA,5,FALSE)</f>
        <v>M</v>
      </c>
      <c r="E207" s="17">
        <f>VLOOKUP(B208,Consolidation!B:AA,6,FALSE)</f>
        <v>-1</v>
      </c>
      <c r="F207" s="17">
        <f>VLOOKUP(B208,Consolidation!B:AA,7,FALSE)</f>
        <v>0</v>
      </c>
      <c r="G207" s="17">
        <f>VLOOKUP(B208,Consolidation!B:AA,12,FALSE)</f>
        <v>3</v>
      </c>
      <c r="H207" s="17">
        <f>VLOOKUP(B208,Consolidation!B:AA,22,FALSE)</f>
        <v>0</v>
      </c>
    </row>
    <row r="208" spans="1:8" ht="29.5" customHeight="1" thickBot="1" x14ac:dyDescent="0.4">
      <c r="A208" s="16" t="str">
        <f>IF(B208&lt;&gt;"","IND"&amp;TEXT(COUNTA($B$2:B208),"000"),"")</f>
        <v>IND207</v>
      </c>
      <c r="B208" s="17" t="str">
        <f>Consolication[[#This Row],[Nom et prénom 0 Name &amp; first name]]</f>
        <v>koubiteke josianne</v>
      </c>
      <c r="C208" s="17" t="str">
        <f>VLOOKUP(B208,Consolidation!B:AA,3,FALSE)</f>
        <v>F</v>
      </c>
      <c r="D208" s="17" t="str">
        <f>VLOOKUP(B208,Consolidation!B:AA,5,FALSE)</f>
        <v>M</v>
      </c>
      <c r="E208" s="17">
        <f>VLOOKUP(B209,Consolidation!B:AA,6,FALSE)</f>
        <v>-1</v>
      </c>
      <c r="F208" s="17">
        <f>VLOOKUP(B209,Consolidation!B:AA,7,FALSE)</f>
        <v>0</v>
      </c>
      <c r="G208" s="17">
        <f>VLOOKUP(B209,Consolidation!B:AA,12,FALSE)</f>
        <v>3</v>
      </c>
      <c r="H208" s="17">
        <f>VLOOKUP(B209,Consolidation!B:AA,22,FALSE)</f>
        <v>0</v>
      </c>
    </row>
    <row r="209" spans="1:8" ht="29.5" customHeight="1" thickBot="1" x14ac:dyDescent="0.4">
      <c r="A209" s="16" t="str">
        <f>IF(B209&lt;&gt;"","IND"&amp;TEXT(COUNTA($B$2:B209),"000"),"")</f>
        <v>IND208</v>
      </c>
      <c r="B209" s="17" t="str">
        <f>Consolication[[#This Row],[Nom et prénom 0 Name &amp; first name]]</f>
        <v>ndemba bouli yvette</v>
      </c>
      <c r="C209" s="17" t="str">
        <f>VLOOKUP(B209,Consolidation!B:AA,3,FALSE)</f>
        <v>F</v>
      </c>
      <c r="D209" s="17" t="str">
        <f>VLOOKUP(B209,Consolidation!B:AA,5,FALSE)</f>
        <v>M</v>
      </c>
      <c r="E209" s="17">
        <f>VLOOKUP(B210,Consolidation!B:AA,6,FALSE)</f>
        <v>-1</v>
      </c>
      <c r="F209" s="17">
        <f>VLOOKUP(B210,Consolidation!B:AA,7,FALSE)</f>
        <v>0</v>
      </c>
      <c r="G209" s="17">
        <f>VLOOKUP(B210,Consolidation!B:AA,12,FALSE)</f>
        <v>3</v>
      </c>
      <c r="H209" s="17">
        <f>VLOOKUP(B210,Consolidation!B:AA,22,FALSE)</f>
        <v>0</v>
      </c>
    </row>
    <row r="210" spans="1:8" ht="29.5" customHeight="1" thickBot="1" x14ac:dyDescent="0.4">
      <c r="A210" s="16" t="str">
        <f>IF(B210&lt;&gt;"","IND"&amp;TEXT(COUNTA($B$2:B210),"000"),"")</f>
        <v>IND209</v>
      </c>
      <c r="B210" s="17" t="str">
        <f>Consolication[[#This Row],[Nom et prénom 0 Name &amp; first name]]</f>
        <v>MESSINI jeanne</v>
      </c>
      <c r="C210" s="17" t="str">
        <f>VLOOKUP(B210,Consolidation!B:AA,3,FALSE)</f>
        <v>F</v>
      </c>
      <c r="D210" s="17" t="str">
        <f>VLOOKUP(B210,Consolidation!B:AA,5,FALSE)</f>
        <v>M</v>
      </c>
      <c r="E210" s="17">
        <f>VLOOKUP(B211,Consolidation!B:AA,6,FALSE)</f>
        <v>-1</v>
      </c>
      <c r="F210" s="17">
        <f>VLOOKUP(B211,Consolidation!B:AA,7,FALSE)</f>
        <v>0</v>
      </c>
      <c r="G210" s="17">
        <f>VLOOKUP(B211,Consolidation!B:AA,12,FALSE)</f>
        <v>2</v>
      </c>
      <c r="H210" s="17">
        <f>VLOOKUP(B211,Consolidation!B:AA,22,FALSE)</f>
        <v>0</v>
      </c>
    </row>
    <row r="211" spans="1:8" ht="29.5" customHeight="1" thickBot="1" x14ac:dyDescent="0.4">
      <c r="A211" s="16" t="str">
        <f>IF(B211&lt;&gt;"","IND"&amp;TEXT(COUNTA($B$2:B211),"000"),"")</f>
        <v>IND210</v>
      </c>
      <c r="B211" s="17" t="str">
        <f>Consolication[[#This Row],[Nom et prénom 0 Name &amp; first name]]</f>
        <v>maroua madeleine</v>
      </c>
      <c r="C211" s="17" t="str">
        <f>VLOOKUP(B211,Consolidation!B:AA,3,FALSE)</f>
        <v>F</v>
      </c>
      <c r="D211" s="17" t="str">
        <f>VLOOKUP(B211,Consolidation!B:AA,5,FALSE)</f>
        <v>M</v>
      </c>
      <c r="E211" s="17">
        <f>VLOOKUP(B212,Consolidation!B:AA,6,FALSE)</f>
        <v>-1</v>
      </c>
      <c r="F211" s="17">
        <f>VLOOKUP(B212,Consolidation!B:AA,7,FALSE)</f>
        <v>0</v>
      </c>
      <c r="G211" s="17">
        <f>VLOOKUP(B212,Consolidation!B:AA,12,FALSE)</f>
        <v>2</v>
      </c>
      <c r="H211" s="17">
        <f>VLOOKUP(B212,Consolidation!B:AA,22,FALSE)</f>
        <v>0</v>
      </c>
    </row>
    <row r="212" spans="1:8" ht="29.5" customHeight="1" thickBot="1" x14ac:dyDescent="0.4">
      <c r="A212" s="16" t="str">
        <f>IF(B212&lt;&gt;"","IND"&amp;TEXT(COUNTA($B$2:B212),"000"),"")</f>
        <v>IND211</v>
      </c>
      <c r="B212" s="17" t="str">
        <f>Consolication[[#This Row],[Nom et prénom 0 Name &amp; first name]]</f>
        <v>aichatou abicha</v>
      </c>
      <c r="C212" s="17" t="str">
        <f>VLOOKUP(B212,Consolidation!B:AA,3,FALSE)</f>
        <v>F</v>
      </c>
      <c r="D212" s="17" t="str">
        <f>VLOOKUP(B212,Consolidation!B:AA,5,FALSE)</f>
        <v>M</v>
      </c>
      <c r="E212" s="17">
        <f>VLOOKUP(B213,Consolidation!B:AA,6,FALSE)</f>
        <v>-1</v>
      </c>
      <c r="F212" s="17">
        <f>VLOOKUP(B213,Consolidation!B:AA,7,FALSE)</f>
        <v>0</v>
      </c>
      <c r="G212" s="17">
        <f>VLOOKUP(B213,Consolidation!B:AA,12,FALSE)</f>
        <v>2</v>
      </c>
      <c r="H212" s="17">
        <f>VLOOKUP(B213,Consolidation!B:AA,22,FALSE)</f>
        <v>0</v>
      </c>
    </row>
    <row r="213" spans="1:8" ht="29.5" customHeight="1" thickBot="1" x14ac:dyDescent="0.4">
      <c r="A213" s="16" t="str">
        <f>IF(B213&lt;&gt;"","IND"&amp;TEXT(COUNTA($B$2:B213),"000"),"")</f>
        <v>IND212</v>
      </c>
      <c r="B213" s="17" t="str">
        <f>Consolication[[#This Row],[Nom et prénom 0 Name &amp; first name]]</f>
        <v>mairamou bouba</v>
      </c>
      <c r="C213" s="17" t="str">
        <f>VLOOKUP(B213,Consolidation!B:AA,3,FALSE)</f>
        <v>F</v>
      </c>
      <c r="D213" s="17" t="str">
        <f>VLOOKUP(B213,Consolidation!B:AA,5,FALSE)</f>
        <v>M</v>
      </c>
      <c r="E213" s="17">
        <f>VLOOKUP(B214,Consolidation!B:AA,6,FALSE)</f>
        <v>-1</v>
      </c>
      <c r="F213" s="17">
        <f>VLOOKUP(B214,Consolidation!B:AA,7,FALSE)</f>
        <v>0</v>
      </c>
      <c r="G213" s="17">
        <f>VLOOKUP(B214,Consolidation!B:AA,12,FALSE)</f>
        <v>2</v>
      </c>
      <c r="H213" s="17">
        <f>VLOOKUP(B214,Consolidation!B:AA,22,FALSE)</f>
        <v>0</v>
      </c>
    </row>
    <row r="214" spans="1:8" ht="29.5" customHeight="1" thickBot="1" x14ac:dyDescent="0.4">
      <c r="A214" s="16" t="str">
        <f>IF(B214&lt;&gt;"","IND"&amp;TEXT(COUNTA($B$2:B214),"000"),"")</f>
        <v>IND213</v>
      </c>
      <c r="B214" s="17" t="str">
        <f>Consolication[[#This Row],[Nom et prénom 0 Name &amp; first name]]</f>
        <v>mairamou bobo</v>
      </c>
      <c r="C214" s="17" t="str">
        <f>VLOOKUP(B214,Consolidation!B:AA,3,FALSE)</f>
        <v>F</v>
      </c>
      <c r="D214" s="17" t="str">
        <f>VLOOKUP(B214,Consolidation!B:AA,5,FALSE)</f>
        <v>M</v>
      </c>
      <c r="E214" s="17">
        <f>VLOOKUP(B215,Consolidation!B:AA,6,FALSE)</f>
        <v>-1</v>
      </c>
      <c r="F214" s="17">
        <f>VLOOKUP(B215,Consolidation!B:AA,7,FALSE)</f>
        <v>0</v>
      </c>
      <c r="G214" s="17">
        <f>VLOOKUP(B215,Consolidation!B:AA,12,FALSE)</f>
        <v>2</v>
      </c>
      <c r="H214" s="17">
        <f>VLOOKUP(B215,Consolidation!B:AA,22,FALSE)</f>
        <v>0</v>
      </c>
    </row>
    <row r="215" spans="1:8" ht="29.5" customHeight="1" thickBot="1" x14ac:dyDescent="0.4">
      <c r="A215" s="16" t="str">
        <f>IF(B215&lt;&gt;"","IND"&amp;TEXT(COUNTA($B$2:B215),"000"),"")</f>
        <v>IND214</v>
      </c>
      <c r="B215" s="17" t="str">
        <f>Consolication[[#This Row],[Nom et prénom 0 Name &amp; first name]]</f>
        <v>haoua siddi</v>
      </c>
      <c r="C215" s="17" t="str">
        <f>VLOOKUP(B215,Consolidation!B:AA,3,FALSE)</f>
        <v>F</v>
      </c>
      <c r="D215" s="17" t="str">
        <f>VLOOKUP(B215,Consolidation!B:AA,5,FALSE)</f>
        <v>M</v>
      </c>
      <c r="E215" s="17">
        <f>VLOOKUP(B216,Consolidation!B:AA,6,FALSE)</f>
        <v>-1</v>
      </c>
      <c r="F215" s="17">
        <f>VLOOKUP(B216,Consolidation!B:AA,7,FALSE)</f>
        <v>0</v>
      </c>
      <c r="G215" s="17">
        <f>VLOOKUP(B216,Consolidation!B:AA,12,FALSE)</f>
        <v>2</v>
      </c>
      <c r="H215" s="17">
        <f>VLOOKUP(B216,Consolidation!B:AA,22,FALSE)</f>
        <v>0</v>
      </c>
    </row>
    <row r="216" spans="1:8" ht="29.5" customHeight="1" thickBot="1" x14ac:dyDescent="0.4">
      <c r="A216" s="16" t="str">
        <f>IF(B216&lt;&gt;"","IND"&amp;TEXT(COUNTA($B$2:B216),"000"),"")</f>
        <v>IND215</v>
      </c>
      <c r="B216" s="17" t="str">
        <f>Consolication[[#This Row],[Nom et prénom 0 Name &amp; first name]]</f>
        <v>oumoul baba</v>
      </c>
      <c r="C216" s="17" t="str">
        <f>VLOOKUP(B216,Consolidation!B:AA,3,FALSE)</f>
        <v>F</v>
      </c>
      <c r="D216" s="17" t="str">
        <f>VLOOKUP(B216,Consolidation!B:AA,5,FALSE)</f>
        <v>M</v>
      </c>
      <c r="E216" s="17">
        <f>VLOOKUP(B217,Consolidation!B:AA,6,FALSE)</f>
        <v>-1</v>
      </c>
      <c r="F216" s="17">
        <f>VLOOKUP(B217,Consolidation!B:AA,7,FALSE)</f>
        <v>0</v>
      </c>
      <c r="G216" s="17">
        <f>VLOOKUP(B217,Consolidation!B:AA,12,FALSE)</f>
        <v>2</v>
      </c>
      <c r="H216" s="17">
        <f>VLOOKUP(B217,Consolidation!B:AA,22,FALSE)</f>
        <v>0</v>
      </c>
    </row>
    <row r="217" spans="1:8" ht="29.5" customHeight="1" thickBot="1" x14ac:dyDescent="0.4">
      <c r="A217" s="16" t="str">
        <f>IF(B217&lt;&gt;"","IND"&amp;TEXT(COUNTA($B$2:B217),"000"),"")</f>
        <v>IND216</v>
      </c>
      <c r="B217" s="17" t="str">
        <f>Consolication[[#This Row],[Nom et prénom 0 Name &amp; first name]]</f>
        <v>mboukoulou florence</v>
      </c>
      <c r="C217" s="17" t="str">
        <f>VLOOKUP(B217,Consolidation!B:AA,3,FALSE)</f>
        <v>F</v>
      </c>
      <c r="D217" s="17" t="str">
        <f>VLOOKUP(B217,Consolidation!B:AA,5,FALSE)</f>
        <v>M</v>
      </c>
      <c r="E217" s="17">
        <f>VLOOKUP(B218,Consolidation!B:AA,6,FALSE)</f>
        <v>-1</v>
      </c>
      <c r="F217" s="17">
        <f>VLOOKUP(B218,Consolidation!B:AA,7,FALSE)</f>
        <v>0</v>
      </c>
      <c r="G217" s="17">
        <f>VLOOKUP(B218,Consolidation!B:AA,12,FALSE)</f>
        <v>2</v>
      </c>
      <c r="H217" s="17">
        <f>VLOOKUP(B218,Consolidation!B:AA,22,FALSE)</f>
        <v>0</v>
      </c>
    </row>
    <row r="218" spans="1:8" ht="29.5" customHeight="1" thickBot="1" x14ac:dyDescent="0.4">
      <c r="A218" s="16" t="str">
        <f>IF(B218&lt;&gt;"","IND"&amp;TEXT(COUNTA($B$2:B218),"000"),"")</f>
        <v>IND217</v>
      </c>
      <c r="B218" s="17" t="str">
        <f>Consolication[[#This Row],[Nom et prénom 0 Name &amp; first name]]</f>
        <v>maimouna haman adji</v>
      </c>
      <c r="C218" s="17" t="str">
        <f>VLOOKUP(B218,Consolidation!B:AA,3,FALSE)</f>
        <v>F</v>
      </c>
      <c r="D218" s="17" t="str">
        <f>VLOOKUP(B218,Consolidation!B:AA,5,FALSE)</f>
        <v>M</v>
      </c>
      <c r="E218" s="17">
        <f>VLOOKUP(B219,Consolidation!B:AA,6,FALSE)</f>
        <v>-1</v>
      </c>
      <c r="F218" s="17">
        <f>VLOOKUP(B219,Consolidation!B:AA,7,FALSE)</f>
        <v>0</v>
      </c>
      <c r="G218" s="17">
        <f>VLOOKUP(B219,Consolidation!B:AA,12,FALSE)</f>
        <v>2</v>
      </c>
      <c r="H218" s="17">
        <f>VLOOKUP(B219,Consolidation!B:AA,22,FALSE)</f>
        <v>0</v>
      </c>
    </row>
    <row r="219" spans="1:8" ht="29.5" customHeight="1" thickBot="1" x14ac:dyDescent="0.4">
      <c r="A219" s="16" t="str">
        <f>IF(B219&lt;&gt;"","IND"&amp;TEXT(COUNTA($B$2:B219),"000"),"")</f>
        <v>IND218</v>
      </c>
      <c r="B219" s="17" t="str">
        <f>Consolication[[#This Row],[Nom et prénom 0 Name &amp; first name]]</f>
        <v>diele albertine</v>
      </c>
      <c r="C219" s="17" t="str">
        <f>VLOOKUP(B219,Consolidation!B:AA,3,FALSE)</f>
        <v>F</v>
      </c>
      <c r="D219" s="17" t="str">
        <f>VLOOKUP(B219,Consolidation!B:AA,5,FALSE)</f>
        <v>M</v>
      </c>
      <c r="E219" s="17">
        <f>VLOOKUP(B220,Consolidation!B:AA,6,FALSE)</f>
        <v>-1</v>
      </c>
      <c r="F219" s="17">
        <f>VLOOKUP(B220,Consolidation!B:AA,7,FALSE)</f>
        <v>0</v>
      </c>
      <c r="G219" s="17">
        <f>VLOOKUP(B220,Consolidation!B:AA,12,FALSE)</f>
        <v>2</v>
      </c>
      <c r="H219" s="17">
        <f>VLOOKUP(B220,Consolidation!B:AA,22,FALSE)</f>
        <v>0</v>
      </c>
    </row>
    <row r="220" spans="1:8" ht="29.5" customHeight="1" thickBot="1" x14ac:dyDescent="0.4">
      <c r="A220" s="16" t="str">
        <f>IF(B220&lt;&gt;"","IND"&amp;TEXT(COUNTA($B$2:B220),"000"),"")</f>
        <v>IND219</v>
      </c>
      <c r="B220" s="17" t="str">
        <f>Consolication[[#This Row],[Nom et prénom 0 Name &amp; first name]]</f>
        <v>djebba haman</v>
      </c>
      <c r="C220" s="17" t="str">
        <f>VLOOKUP(B220,Consolidation!B:AA,3,FALSE)</f>
        <v>F</v>
      </c>
      <c r="D220" s="17" t="str">
        <f>VLOOKUP(B220,Consolidation!B:AA,5,FALSE)</f>
        <v>M</v>
      </c>
      <c r="E220" s="17">
        <f>VLOOKUP(B221,Consolidation!B:AA,6,FALSE)</f>
        <v>-1</v>
      </c>
      <c r="F220" s="17">
        <f>VLOOKUP(B221,Consolidation!B:AA,7,FALSE)</f>
        <v>0</v>
      </c>
      <c r="G220" s="17">
        <f>VLOOKUP(B221,Consolidation!B:AA,12,FALSE)</f>
        <v>2</v>
      </c>
      <c r="H220" s="17">
        <f>VLOOKUP(B221,Consolidation!B:AA,22,FALSE)</f>
        <v>0</v>
      </c>
    </row>
    <row r="221" spans="1:8" ht="29.5" customHeight="1" thickBot="1" x14ac:dyDescent="0.4">
      <c r="A221" s="16" t="str">
        <f>IF(B221&lt;&gt;"","IND"&amp;TEXT(COUNTA($B$2:B221),"000"),"")</f>
        <v>IND220</v>
      </c>
      <c r="B221" s="17" t="str">
        <f>Consolication[[#This Row],[Nom et prénom 0 Name &amp; first name]]</f>
        <v>didju bakarou</v>
      </c>
      <c r="C221" s="17" t="str">
        <f>VLOOKUP(B221,Consolidation!B:AA,3,FALSE)</f>
        <v>F</v>
      </c>
      <c r="D221" s="17" t="str">
        <f>VLOOKUP(B221,Consolidation!B:AA,5,FALSE)</f>
        <v>M</v>
      </c>
      <c r="E221" s="17">
        <f>VLOOKUP(B222,Consolidation!B:AA,6,FALSE)</f>
        <v>-1</v>
      </c>
      <c r="F221" s="17">
        <f>VLOOKUP(B222,Consolidation!B:AA,7,FALSE)</f>
        <v>0</v>
      </c>
      <c r="G221" s="17">
        <f>VLOOKUP(B222,Consolidation!B:AA,12,FALSE)</f>
        <v>2</v>
      </c>
      <c r="H221" s="17">
        <f>VLOOKUP(B222,Consolidation!B:AA,22,FALSE)</f>
        <v>0</v>
      </c>
    </row>
    <row r="222" spans="1:8" ht="29.5" customHeight="1" thickBot="1" x14ac:dyDescent="0.4">
      <c r="A222" s="16" t="str">
        <f>IF(B222&lt;&gt;"","IND"&amp;TEXT(COUNTA($B$2:B222),"000"),"")</f>
        <v>IND221</v>
      </c>
      <c r="B222" s="17" t="str">
        <f>Consolication[[#This Row],[Nom et prénom 0 Name &amp; first name]]</f>
        <v>asta jeanette</v>
      </c>
      <c r="C222" s="17" t="str">
        <f>VLOOKUP(B222,Consolidation!B:AA,3,FALSE)</f>
        <v>F</v>
      </c>
      <c r="D222" s="17" t="str">
        <f>VLOOKUP(B222,Consolidation!B:AA,5,FALSE)</f>
        <v>M</v>
      </c>
      <c r="E222" s="17">
        <f>VLOOKUP(B223,Consolidation!B:AA,6,FALSE)</f>
        <v>-1</v>
      </c>
      <c r="F222" s="17">
        <f>VLOOKUP(B223,Consolidation!B:AA,7,FALSE)</f>
        <v>0</v>
      </c>
      <c r="G222" s="17">
        <f>VLOOKUP(B223,Consolidation!B:AA,12,FALSE)</f>
        <v>2</v>
      </c>
      <c r="H222" s="17">
        <f>VLOOKUP(B223,Consolidation!B:AA,22,FALSE)</f>
        <v>0</v>
      </c>
    </row>
    <row r="223" spans="1:8" ht="29.5" customHeight="1" thickBot="1" x14ac:dyDescent="0.4">
      <c r="A223" s="16" t="str">
        <f>IF(B223&lt;&gt;"","IND"&amp;TEXT(COUNTA($B$2:B223),"000"),"")</f>
        <v>IND222</v>
      </c>
      <c r="B223" s="17" t="str">
        <f>Consolication[[#This Row],[Nom et prénom 0 Name &amp; first name]]</f>
        <v>aminatou adama</v>
      </c>
      <c r="C223" s="17" t="str">
        <f>VLOOKUP(B223,Consolidation!B:AA,3,FALSE)</f>
        <v>F</v>
      </c>
      <c r="D223" s="17" t="str">
        <f>VLOOKUP(B223,Consolidation!B:AA,5,FALSE)</f>
        <v>M</v>
      </c>
      <c r="E223" s="17">
        <f>VLOOKUP(B224,Consolidation!B:AA,6,FALSE)</f>
        <v>-1</v>
      </c>
      <c r="F223" s="17">
        <f>VLOOKUP(B224,Consolidation!B:AA,7,FALSE)</f>
        <v>0</v>
      </c>
      <c r="G223" s="17">
        <f>VLOOKUP(B224,Consolidation!B:AA,12,FALSE)</f>
        <v>2</v>
      </c>
      <c r="H223" s="17">
        <f>VLOOKUP(B224,Consolidation!B:AA,22,FALSE)</f>
        <v>0</v>
      </c>
    </row>
    <row r="224" spans="1:8" ht="29.5" customHeight="1" thickBot="1" x14ac:dyDescent="0.4">
      <c r="A224" s="16" t="str">
        <f>IF(B224&lt;&gt;"","IND"&amp;TEXT(COUNTA($B$2:B224),"000"),"")</f>
        <v>IND223</v>
      </c>
      <c r="B224" s="17" t="str">
        <f>Consolication[[#This Row],[Nom et prénom 0 Name &amp; first name]]</f>
        <v>waida therese</v>
      </c>
      <c r="C224" s="17" t="str">
        <f>VLOOKUP(B224,Consolidation!B:AA,3,FALSE)</f>
        <v>F</v>
      </c>
      <c r="D224" s="17" t="str">
        <f>VLOOKUP(B224,Consolidation!B:AA,5,FALSE)</f>
        <v>M</v>
      </c>
      <c r="E224" s="17">
        <f>VLOOKUP(B225,Consolidation!B:AA,6,FALSE)</f>
        <v>-1</v>
      </c>
      <c r="F224" s="17">
        <f>VLOOKUP(B225,Consolidation!B:AA,7,FALSE)</f>
        <v>0</v>
      </c>
      <c r="G224" s="17">
        <f>VLOOKUP(B225,Consolidation!B:AA,12,FALSE)</f>
        <v>2</v>
      </c>
      <c r="H224" s="17">
        <f>VLOOKUP(B225,Consolidation!B:AA,22,FALSE)</f>
        <v>0</v>
      </c>
    </row>
    <row r="225" spans="1:8" ht="29.5" customHeight="1" thickBot="1" x14ac:dyDescent="0.4">
      <c r="A225" s="16" t="str">
        <f>IF(B225&lt;&gt;"","IND"&amp;TEXT(COUNTA($B$2:B225),"000"),"")</f>
        <v>IND224</v>
      </c>
      <c r="B225" s="17" t="str">
        <f>Consolication[[#This Row],[Nom et prénom 0 Name &amp; first name]]</f>
        <v>fanta haman</v>
      </c>
      <c r="C225" s="17" t="str">
        <f>VLOOKUP(B225,Consolidation!B:AA,3,FALSE)</f>
        <v>F</v>
      </c>
      <c r="D225" s="17" t="str">
        <f>VLOOKUP(B225,Consolidation!B:AA,5,FALSE)</f>
        <v>M</v>
      </c>
      <c r="E225" s="17">
        <f>VLOOKUP(B226,Consolidation!B:AA,6,FALSE)</f>
        <v>-1</v>
      </c>
      <c r="F225" s="17">
        <f>VLOOKUP(B226,Consolidation!B:AA,7,FALSE)</f>
        <v>0</v>
      </c>
      <c r="G225" s="17">
        <f>VLOOKUP(B226,Consolidation!B:AA,12,FALSE)</f>
        <v>2</v>
      </c>
      <c r="H225" s="17">
        <f>VLOOKUP(B226,Consolidation!B:AA,22,FALSE)</f>
        <v>0</v>
      </c>
    </row>
    <row r="226" spans="1:8" ht="29.5" customHeight="1" thickBot="1" x14ac:dyDescent="0.4">
      <c r="A226" s="16" t="str">
        <f>IF(B226&lt;&gt;"","IND"&amp;TEXT(COUNTA($B$2:B226),"000"),"")</f>
        <v>IND225</v>
      </c>
      <c r="B226" s="17" t="str">
        <f>Consolication[[#This Row],[Nom et prénom 0 Name &amp; first name]]</f>
        <v>oumoul bouhari</v>
      </c>
      <c r="C226" s="17" t="str">
        <f>VLOOKUP(B226,Consolidation!B:AA,3,FALSE)</f>
        <v>F</v>
      </c>
      <c r="D226" s="17" t="str">
        <f>VLOOKUP(B226,Consolidation!B:AA,5,FALSE)</f>
        <v>M</v>
      </c>
      <c r="E226" s="17">
        <f>VLOOKUP(B227,Consolidation!B:AA,6,FALSE)</f>
        <v>-1</v>
      </c>
      <c r="F226" s="17">
        <f>VLOOKUP(B227,Consolidation!B:AA,7,FALSE)</f>
        <v>0</v>
      </c>
      <c r="G226" s="17">
        <f>VLOOKUP(B227,Consolidation!B:AA,12,FALSE)</f>
        <v>2</v>
      </c>
      <c r="H226" s="17">
        <f>VLOOKUP(B227,Consolidation!B:AA,22,FALSE)</f>
        <v>0</v>
      </c>
    </row>
    <row r="227" spans="1:8" ht="29.5" customHeight="1" thickBot="1" x14ac:dyDescent="0.4">
      <c r="A227" s="16" t="str">
        <f>IF(B227&lt;&gt;"","IND"&amp;TEXT(COUNTA($B$2:B227),"000"),"")</f>
        <v>IND226</v>
      </c>
      <c r="B227" s="17" t="str">
        <f>Consolication[[#This Row],[Nom et prénom 0 Name &amp; first name]]</f>
        <v>haoua madi</v>
      </c>
      <c r="C227" s="17" t="str">
        <f>VLOOKUP(B227,Consolidation!B:AA,3,FALSE)</f>
        <v>F</v>
      </c>
      <c r="D227" s="17" t="str">
        <f>VLOOKUP(B227,Consolidation!B:AA,5,FALSE)</f>
        <v>M</v>
      </c>
      <c r="E227" s="17">
        <f>VLOOKUP(B228,Consolidation!B:AA,6,FALSE)</f>
        <v>-1</v>
      </c>
      <c r="F227" s="17">
        <f>VLOOKUP(B228,Consolidation!B:AA,7,FALSE)</f>
        <v>0</v>
      </c>
      <c r="G227" s="17">
        <f>VLOOKUP(B228,Consolidation!B:AA,12,FALSE)</f>
        <v>2</v>
      </c>
      <c r="H227" s="17">
        <f>VLOOKUP(B228,Consolidation!B:AA,22,FALSE)</f>
        <v>0</v>
      </c>
    </row>
    <row r="228" spans="1:8" ht="29.5" customHeight="1" thickBot="1" x14ac:dyDescent="0.4">
      <c r="A228" s="16" t="str">
        <f>IF(B228&lt;&gt;"","IND"&amp;TEXT(COUNTA($B$2:B228),"000"),"")</f>
        <v>IND227</v>
      </c>
      <c r="B228" s="17" t="str">
        <f>Consolication[[#This Row],[Nom et prénom 0 Name &amp; first name]]</f>
        <v>nadege massa</v>
      </c>
      <c r="C228" s="17" t="str">
        <f>VLOOKUP(B228,Consolidation!B:AA,3,FALSE)</f>
        <v>F</v>
      </c>
      <c r="D228" s="17" t="str">
        <f>VLOOKUP(B228,Consolidation!B:AA,5,FALSE)</f>
        <v>M</v>
      </c>
      <c r="E228" s="17">
        <f>VLOOKUP(B229,Consolidation!B:AA,6,FALSE)</f>
        <v>-1</v>
      </c>
      <c r="F228" s="17">
        <f>VLOOKUP(B229,Consolidation!B:AA,7,FALSE)</f>
        <v>0</v>
      </c>
      <c r="G228" s="17">
        <f>VLOOKUP(B229,Consolidation!B:AA,12,FALSE)</f>
        <v>2</v>
      </c>
      <c r="H228" s="17">
        <f>VLOOKUP(B229,Consolidation!B:AA,22,FALSE)</f>
        <v>0</v>
      </c>
    </row>
    <row r="229" spans="1:8" ht="29.5" customHeight="1" thickBot="1" x14ac:dyDescent="0.4">
      <c r="A229" s="16" t="str">
        <f>IF(B229&lt;&gt;"","IND"&amp;TEXT(COUNTA($B$2:B229),"000"),"")</f>
        <v>IND228</v>
      </c>
      <c r="B229" s="17" t="str">
        <f>Consolication[[#This Row],[Nom et prénom 0 Name &amp; first name]]</f>
        <v>mairamou oumarou</v>
      </c>
      <c r="C229" s="17" t="str">
        <f>VLOOKUP(B229,Consolidation!B:AA,3,FALSE)</f>
        <v>F</v>
      </c>
      <c r="D229" s="17" t="str">
        <f>VLOOKUP(B229,Consolidation!B:AA,5,FALSE)</f>
        <v>M</v>
      </c>
      <c r="E229" s="17">
        <f>VLOOKUP(B230,Consolidation!B:AA,6,FALSE)</f>
        <v>-1</v>
      </c>
      <c r="F229" s="17">
        <f>VLOOKUP(B230,Consolidation!B:AA,7,FALSE)</f>
        <v>0</v>
      </c>
      <c r="G229" s="17">
        <f>VLOOKUP(B230,Consolidation!B:AA,12,FALSE)</f>
        <v>2</v>
      </c>
      <c r="H229" s="17">
        <f>VLOOKUP(B230,Consolidation!B:AA,22,FALSE)</f>
        <v>0</v>
      </c>
    </row>
    <row r="230" spans="1:8" ht="29.5" customHeight="1" thickBot="1" x14ac:dyDescent="0.4">
      <c r="A230" s="16" t="str">
        <f>IF(B230&lt;&gt;"","IND"&amp;TEXT(COUNTA($B$2:B230),"000"),"")</f>
        <v>IND229</v>
      </c>
      <c r="B230" s="17" t="str">
        <f>Consolication[[#This Row],[Nom et prénom 0 Name &amp; first name]]</f>
        <v>aissatou bappa ibrahim</v>
      </c>
      <c r="C230" s="17" t="str">
        <f>VLOOKUP(B230,Consolidation!B:AA,3,FALSE)</f>
        <v>F</v>
      </c>
      <c r="D230" s="17" t="str">
        <f>VLOOKUP(B230,Consolidation!B:AA,5,FALSE)</f>
        <v>M</v>
      </c>
      <c r="E230" s="17">
        <f>VLOOKUP(B231,Consolidation!B:AA,6,FALSE)</f>
        <v>-1</v>
      </c>
      <c r="F230" s="17">
        <f>VLOOKUP(B231,Consolidation!B:AA,7,FALSE)</f>
        <v>0</v>
      </c>
      <c r="G230" s="17">
        <f>VLOOKUP(B231,Consolidation!B:AA,12,FALSE)</f>
        <v>2</v>
      </c>
      <c r="H230" s="17">
        <f>VLOOKUP(B231,Consolidation!B:AA,22,FALSE)</f>
        <v>0</v>
      </c>
    </row>
    <row r="231" spans="1:8" ht="29.5" customHeight="1" thickBot="1" x14ac:dyDescent="0.4">
      <c r="A231" s="16" t="str">
        <f>IF(B231&lt;&gt;"","IND"&amp;TEXT(COUNTA($B$2:B231),"000"),"")</f>
        <v>IND230</v>
      </c>
      <c r="B231" s="17" t="str">
        <f>Consolication[[#This Row],[Nom et prénom 0 Name &amp; first name]]</f>
        <v>raihana abdoulaye</v>
      </c>
      <c r="C231" s="17" t="str">
        <f>VLOOKUP(B231,Consolidation!B:AA,3,FALSE)</f>
        <v>F</v>
      </c>
      <c r="D231" s="17" t="str">
        <f>VLOOKUP(B231,Consolidation!B:AA,5,FALSE)</f>
        <v>M</v>
      </c>
      <c r="E231" s="17">
        <f>VLOOKUP(B232,Consolidation!B:AA,6,FALSE)</f>
        <v>-1</v>
      </c>
      <c r="F231" s="17">
        <f>VLOOKUP(B232,Consolidation!B:AA,7,FALSE)</f>
        <v>0</v>
      </c>
      <c r="G231" s="17">
        <f>VLOOKUP(B232,Consolidation!B:AA,12,FALSE)</f>
        <v>2</v>
      </c>
      <c r="H231" s="17">
        <f>VLOOKUP(B232,Consolidation!B:AA,22,FALSE)</f>
        <v>0</v>
      </c>
    </row>
    <row r="232" spans="1:8" ht="29.5" customHeight="1" thickBot="1" x14ac:dyDescent="0.4">
      <c r="A232" s="16" t="str">
        <f>IF(B232&lt;&gt;"","IND"&amp;TEXT(COUNTA($B$2:B232),"000"),"")</f>
        <v>IND231</v>
      </c>
      <c r="B232" s="17" t="str">
        <f>Consolication[[#This Row],[Nom et prénom 0 Name &amp; first name]]</f>
        <v>haoua souley</v>
      </c>
      <c r="C232" s="17" t="str">
        <f>VLOOKUP(B232,Consolidation!B:AA,3,FALSE)</f>
        <v>F</v>
      </c>
      <c r="D232" s="17" t="str">
        <f>VLOOKUP(B232,Consolidation!B:AA,5,FALSE)</f>
        <v>M</v>
      </c>
      <c r="E232" s="17">
        <f>VLOOKUP(B233,Consolidation!B:AA,6,FALSE)</f>
        <v>-1</v>
      </c>
      <c r="F232" s="17">
        <f>VLOOKUP(B233,Consolidation!B:AA,7,FALSE)</f>
        <v>0</v>
      </c>
      <c r="G232" s="17">
        <f>VLOOKUP(B233,Consolidation!B:AA,12,FALSE)</f>
        <v>2</v>
      </c>
      <c r="H232" s="17">
        <f>VLOOKUP(B233,Consolidation!B:AA,22,FALSE)</f>
        <v>0</v>
      </c>
    </row>
    <row r="233" spans="1:8" ht="29.5" customHeight="1" thickBot="1" x14ac:dyDescent="0.4">
      <c r="A233" s="16" t="str">
        <f>IF(B233&lt;&gt;"","IND"&amp;TEXT(COUNTA($B$2:B233),"000"),"")</f>
        <v>IND232</v>
      </c>
      <c r="B233" s="17" t="str">
        <f>Consolication[[#This Row],[Nom et prénom 0 Name &amp; first name]]</f>
        <v>hapsatou boubakary</v>
      </c>
      <c r="C233" s="17" t="str">
        <f>VLOOKUP(B233,Consolidation!B:AA,3,FALSE)</f>
        <v>F</v>
      </c>
      <c r="D233" s="17" t="str">
        <f>VLOOKUP(B233,Consolidation!B:AA,5,FALSE)</f>
        <v>M</v>
      </c>
      <c r="E233" s="17">
        <f>VLOOKUP(B234,Consolidation!B:AA,6,FALSE)</f>
        <v>-1</v>
      </c>
      <c r="F233" s="17">
        <f>VLOOKUP(B234,Consolidation!B:AA,7,FALSE)</f>
        <v>0</v>
      </c>
      <c r="G233" s="17">
        <f>VLOOKUP(B234,Consolidation!B:AA,12,FALSE)</f>
        <v>2</v>
      </c>
      <c r="H233" s="17">
        <f>VLOOKUP(B234,Consolidation!B:AA,22,FALSE)</f>
        <v>0</v>
      </c>
    </row>
    <row r="234" spans="1:8" ht="29.5" customHeight="1" thickBot="1" x14ac:dyDescent="0.4">
      <c r="A234" s="16" t="str">
        <f>IF(B234&lt;&gt;"","IND"&amp;TEXT(COUNTA($B$2:B234),"000"),"")</f>
        <v>IND233</v>
      </c>
      <c r="B234" s="17" t="str">
        <f>Consolication[[#This Row],[Nom et prénom 0 Name &amp; first name]]</f>
        <v>rougayatou alioum</v>
      </c>
      <c r="C234" s="17" t="str">
        <f>VLOOKUP(B234,Consolidation!B:AA,3,FALSE)</f>
        <v>F</v>
      </c>
      <c r="D234" s="17" t="str">
        <f>VLOOKUP(B234,Consolidation!B:AA,5,FALSE)</f>
        <v>M</v>
      </c>
      <c r="E234" s="17">
        <f>VLOOKUP(B235,Consolidation!B:AA,6,FALSE)</f>
        <v>-1</v>
      </c>
      <c r="F234" s="17">
        <f>VLOOKUP(B235,Consolidation!B:AA,7,FALSE)</f>
        <v>0</v>
      </c>
      <c r="G234" s="17">
        <f>VLOOKUP(B235,Consolidation!B:AA,12,FALSE)</f>
        <v>2</v>
      </c>
      <c r="H234" s="17">
        <f>VLOOKUP(B235,Consolidation!B:AA,22,FALSE)</f>
        <v>0</v>
      </c>
    </row>
    <row r="235" spans="1:8" ht="29.5" customHeight="1" thickBot="1" x14ac:dyDescent="0.4">
      <c r="A235" s="16" t="str">
        <f>IF(B235&lt;&gt;"","IND"&amp;TEXT(COUNTA($B$2:B235),"000"),"")</f>
        <v>IND234</v>
      </c>
      <c r="B235" s="17" t="str">
        <f>Consolication[[#This Row],[Nom et prénom 0 Name &amp; first name]]</f>
        <v>maimouna madi</v>
      </c>
      <c r="C235" s="17" t="str">
        <f>VLOOKUP(B235,Consolidation!B:AA,3,FALSE)</f>
        <v>F</v>
      </c>
      <c r="D235" s="17" t="str">
        <f>VLOOKUP(B235,Consolidation!B:AA,5,FALSE)</f>
        <v>M</v>
      </c>
      <c r="E235" s="17">
        <f>VLOOKUP(B236,Consolidation!B:AA,6,FALSE)</f>
        <v>-1</v>
      </c>
      <c r="F235" s="17">
        <f>VLOOKUP(B236,Consolidation!B:AA,7,FALSE)</f>
        <v>0</v>
      </c>
      <c r="G235" s="17">
        <f>VLOOKUP(B236,Consolidation!B:AA,12,FALSE)</f>
        <v>2</v>
      </c>
      <c r="H235" s="17">
        <f>VLOOKUP(B236,Consolidation!B:AA,22,FALSE)</f>
        <v>0</v>
      </c>
    </row>
    <row r="236" spans="1:8" ht="29.5" customHeight="1" thickBot="1" x14ac:dyDescent="0.4">
      <c r="A236" s="16" t="str">
        <f>IF(B236&lt;&gt;"","IND"&amp;TEXT(COUNTA($B$2:B236),"000"),"")</f>
        <v>IND235</v>
      </c>
      <c r="B236" s="17" t="str">
        <f>Consolication[[#This Row],[Nom et prénom 0 Name &amp; first name]]</f>
        <v>kalimatou hamadou</v>
      </c>
      <c r="C236" s="17" t="str">
        <f>VLOOKUP(B236,Consolidation!B:AA,3,FALSE)</f>
        <v>F</v>
      </c>
      <c r="D236" s="17" t="str">
        <f>VLOOKUP(B236,Consolidation!B:AA,5,FALSE)</f>
        <v>M</v>
      </c>
      <c r="E236" s="17">
        <f>VLOOKUP(B237,Consolidation!B:AA,6,FALSE)</f>
        <v>-1</v>
      </c>
      <c r="F236" s="17">
        <f>VLOOKUP(B237,Consolidation!B:AA,7,FALSE)</f>
        <v>0</v>
      </c>
      <c r="G236" s="17">
        <f>VLOOKUP(B237,Consolidation!B:AA,12,FALSE)</f>
        <v>2</v>
      </c>
      <c r="H236" s="17">
        <f>VLOOKUP(B237,Consolidation!B:AA,22,FALSE)</f>
        <v>0</v>
      </c>
    </row>
    <row r="237" spans="1:8" ht="29.5" customHeight="1" thickBot="1" x14ac:dyDescent="0.4">
      <c r="A237" s="16" t="str">
        <f>IF(B237&lt;&gt;"","IND"&amp;TEXT(COUNTA($B$2:B237),"000"),"")</f>
        <v>IND236</v>
      </c>
      <c r="B237" s="17" t="str">
        <f>Consolication[[#This Row],[Nom et prénom 0 Name &amp; first name]]</f>
        <v>matouki assiri</v>
      </c>
      <c r="C237" s="17" t="str">
        <f>VLOOKUP(B237,Consolidation!B:AA,3,FALSE)</f>
        <v>F</v>
      </c>
      <c r="D237" s="17" t="str">
        <f>VLOOKUP(B237,Consolidation!B:AA,5,FALSE)</f>
        <v>M</v>
      </c>
      <c r="E237" s="17">
        <f>VLOOKUP(B238,Consolidation!B:AA,6,FALSE)</f>
        <v>-1</v>
      </c>
      <c r="F237" s="17">
        <f>VLOOKUP(B238,Consolidation!B:AA,7,FALSE)</f>
        <v>0</v>
      </c>
      <c r="G237" s="17">
        <f>VLOOKUP(B238,Consolidation!B:AA,12,FALSE)</f>
        <v>2</v>
      </c>
      <c r="H237" s="17">
        <f>VLOOKUP(B238,Consolidation!B:AA,22,FALSE)</f>
        <v>0</v>
      </c>
    </row>
    <row r="238" spans="1:8" ht="29.5" customHeight="1" thickBot="1" x14ac:dyDescent="0.4">
      <c r="A238" s="16" t="str">
        <f>IF(B238&lt;&gt;"","IND"&amp;TEXT(COUNTA($B$2:B238),"000"),"")</f>
        <v>IND237</v>
      </c>
      <c r="B238" s="17" t="str">
        <f>Consolication[[#This Row],[Nom et prénom 0 Name &amp; first name]]</f>
        <v>massah beatrice</v>
      </c>
      <c r="C238" s="17" t="str">
        <f>VLOOKUP(B238,Consolidation!B:AA,3,FALSE)</f>
        <v>F</v>
      </c>
      <c r="D238" s="17" t="str">
        <f>VLOOKUP(B238,Consolidation!B:AA,5,FALSE)</f>
        <v>M</v>
      </c>
      <c r="E238" s="17">
        <f>VLOOKUP(B239,Consolidation!B:AA,6,FALSE)</f>
        <v>-1</v>
      </c>
      <c r="F238" s="17">
        <f>VLOOKUP(B239,Consolidation!B:AA,7,FALSE)</f>
        <v>0</v>
      </c>
      <c r="G238" s="17">
        <f>VLOOKUP(B239,Consolidation!B:AA,12,FALSE)</f>
        <v>2</v>
      </c>
      <c r="H238" s="17">
        <f>VLOOKUP(B239,Consolidation!B:AA,22,FALSE)</f>
        <v>0</v>
      </c>
    </row>
    <row r="239" spans="1:8" ht="29.5" customHeight="1" thickBot="1" x14ac:dyDescent="0.4">
      <c r="A239" s="16" t="str">
        <f>IF(B239&lt;&gt;"","IND"&amp;TEXT(COUNTA($B$2:B239),"000"),"")</f>
        <v>IND238</v>
      </c>
      <c r="B239" s="17" t="str">
        <f>Consolication[[#This Row],[Nom et prénom 0 Name &amp; first name]]</f>
        <v>mairamou abba</v>
      </c>
      <c r="C239" s="17" t="str">
        <f>VLOOKUP(B239,Consolidation!B:AA,3,FALSE)</f>
        <v>F</v>
      </c>
      <c r="D239" s="17" t="str">
        <f>VLOOKUP(B239,Consolidation!B:AA,5,FALSE)</f>
        <v>M</v>
      </c>
      <c r="E239" s="17">
        <f>VLOOKUP(B240,Consolidation!B:AA,6,FALSE)</f>
        <v>-1</v>
      </c>
      <c r="F239" s="17">
        <f>VLOOKUP(B240,Consolidation!B:AA,7,FALSE)</f>
        <v>0</v>
      </c>
      <c r="G239" s="17">
        <f>VLOOKUP(B240,Consolidation!B:AA,12,FALSE)</f>
        <v>2</v>
      </c>
      <c r="H239" s="17">
        <f>VLOOKUP(B240,Consolidation!B:AA,22,FALSE)</f>
        <v>0</v>
      </c>
    </row>
    <row r="240" spans="1:8" ht="29.5" customHeight="1" thickBot="1" x14ac:dyDescent="0.4">
      <c r="A240" s="16" t="str">
        <f>IF(B240&lt;&gt;"","IND"&amp;TEXT(COUNTA($B$2:B240),"000"),"")</f>
        <v>IND239</v>
      </c>
      <c r="B240" s="17" t="str">
        <f>Consolication[[#This Row],[Nom et prénom 0 Name &amp; first name]]</f>
        <v>falmatou oumarou</v>
      </c>
      <c r="C240" s="17" t="str">
        <f>VLOOKUP(B240,Consolidation!B:AA,3,FALSE)</f>
        <v>F</v>
      </c>
      <c r="D240" s="17" t="str">
        <f>VLOOKUP(B240,Consolidation!B:AA,5,FALSE)</f>
        <v>M</v>
      </c>
      <c r="E240" s="17">
        <f>VLOOKUP(B241,Consolidation!B:AA,6,FALSE)</f>
        <v>-1</v>
      </c>
      <c r="F240" s="17">
        <f>VLOOKUP(B241,Consolidation!B:AA,7,FALSE)</f>
        <v>0</v>
      </c>
      <c r="G240" s="17">
        <f>VLOOKUP(B241,Consolidation!B:AA,12,FALSE)</f>
        <v>3</v>
      </c>
      <c r="H240" s="17">
        <f>VLOOKUP(B241,Consolidation!B:AA,22,FALSE)</f>
        <v>0</v>
      </c>
    </row>
    <row r="241" spans="1:8" ht="29.5" customHeight="1" thickBot="1" x14ac:dyDescent="0.4">
      <c r="A241" s="16" t="str">
        <f>IF(B241&lt;&gt;"","IND"&amp;TEXT(COUNTA($B$2:B241),"000"),"")</f>
        <v>IND240</v>
      </c>
      <c r="B241" s="17" t="str">
        <f>Consolication[[#This Row],[Nom et prénom 0 Name &amp; first name]]</f>
        <v>hadjara adji</v>
      </c>
      <c r="C241" s="17" t="str">
        <f>VLOOKUP(B241,Consolidation!B:AA,3,FALSE)</f>
        <v>F</v>
      </c>
      <c r="D241" s="17" t="str">
        <f>VLOOKUP(B241,Consolidation!B:AA,5,FALSE)</f>
        <v>M</v>
      </c>
      <c r="E241" s="17">
        <f>VLOOKUP(B242,Consolidation!B:AA,6,FALSE)</f>
        <v>-1</v>
      </c>
      <c r="F241" s="17">
        <f>VLOOKUP(B242,Consolidation!B:AA,7,FALSE)</f>
        <v>0</v>
      </c>
      <c r="G241" s="17">
        <f>VLOOKUP(B242,Consolidation!B:AA,12,FALSE)</f>
        <v>3</v>
      </c>
      <c r="H241" s="17">
        <f>VLOOKUP(B242,Consolidation!B:AA,22,FALSE)</f>
        <v>0</v>
      </c>
    </row>
    <row r="242" spans="1:8" ht="29.5" customHeight="1" thickBot="1" x14ac:dyDescent="0.4">
      <c r="A242" s="16" t="str">
        <f>IF(B242&lt;&gt;"","IND"&amp;TEXT(COUNTA($B$2:B242),"000"),"")</f>
        <v>IND241</v>
      </c>
      <c r="B242" s="17" t="str">
        <f>Consolication[[#This Row],[Nom et prénom 0 Name &amp; first name]]</f>
        <v>aissatou souleyman</v>
      </c>
      <c r="C242" s="17" t="str">
        <f>VLOOKUP(B242,Consolidation!B:AA,3,FALSE)</f>
        <v>F</v>
      </c>
      <c r="D242" s="17" t="str">
        <f>VLOOKUP(B242,Consolidation!B:AA,5,FALSE)</f>
        <v>M</v>
      </c>
      <c r="E242" s="17">
        <f>VLOOKUP(B243,Consolidation!B:AA,6,FALSE)</f>
        <v>-1</v>
      </c>
      <c r="F242" s="17">
        <f>VLOOKUP(B243,Consolidation!B:AA,7,FALSE)</f>
        <v>0</v>
      </c>
      <c r="G242" s="17">
        <f>VLOOKUP(B243,Consolidation!B:AA,12,FALSE)</f>
        <v>3</v>
      </c>
      <c r="H242" s="17">
        <f>VLOOKUP(B243,Consolidation!B:AA,22,FALSE)</f>
        <v>0</v>
      </c>
    </row>
    <row r="243" spans="1:8" ht="29.5" customHeight="1" thickBot="1" x14ac:dyDescent="0.4">
      <c r="A243" s="16" t="str">
        <f>IF(B243&lt;&gt;"","IND"&amp;TEXT(COUNTA($B$2:B243),"000"),"")</f>
        <v>IND242</v>
      </c>
      <c r="B243" s="17" t="str">
        <f>Consolication[[#This Row],[Nom et prénom 0 Name &amp; first name]]</f>
        <v>aissatou djidda</v>
      </c>
      <c r="C243" s="17" t="str">
        <f>VLOOKUP(B243,Consolidation!B:AA,3,FALSE)</f>
        <v>F</v>
      </c>
      <c r="D243" s="17" t="str">
        <f>VLOOKUP(B243,Consolidation!B:AA,5,FALSE)</f>
        <v>M</v>
      </c>
      <c r="E243" s="17">
        <f>VLOOKUP(B244,Consolidation!B:AA,6,FALSE)</f>
        <v>-1</v>
      </c>
      <c r="F243" s="17">
        <f>VLOOKUP(B244,Consolidation!B:AA,7,FALSE)</f>
        <v>0</v>
      </c>
      <c r="G243" s="17">
        <f>VLOOKUP(B244,Consolidation!B:AA,12,FALSE)</f>
        <v>3</v>
      </c>
      <c r="H243" s="17">
        <f>VLOOKUP(B244,Consolidation!B:AA,22,FALSE)</f>
        <v>0</v>
      </c>
    </row>
    <row r="244" spans="1:8" ht="29.5" customHeight="1" thickBot="1" x14ac:dyDescent="0.4">
      <c r="A244" s="16" t="str">
        <f>IF(B244&lt;&gt;"","IND"&amp;TEXT(COUNTA($B$2:B244),"000"),"")</f>
        <v>IND243</v>
      </c>
      <c r="B244" s="17" t="str">
        <f>Consolication[[#This Row],[Nom et prénom 0 Name &amp; first name]]</f>
        <v>boussoura oumarou</v>
      </c>
      <c r="C244" s="17" t="str">
        <f>VLOOKUP(B244,Consolidation!B:AA,3,FALSE)</f>
        <v>F</v>
      </c>
      <c r="D244" s="17" t="str">
        <f>VLOOKUP(B244,Consolidation!B:AA,5,FALSE)</f>
        <v>M</v>
      </c>
      <c r="E244" s="17">
        <f>VLOOKUP(B245,Consolidation!B:AA,6,FALSE)</f>
        <v>-1</v>
      </c>
      <c r="F244" s="17">
        <f>VLOOKUP(B245,Consolidation!B:AA,7,FALSE)</f>
        <v>0</v>
      </c>
      <c r="G244" s="17">
        <f>VLOOKUP(B245,Consolidation!B:AA,12,FALSE)</f>
        <v>3</v>
      </c>
      <c r="H244" s="17">
        <f>VLOOKUP(B245,Consolidation!B:AA,22,FALSE)</f>
        <v>0</v>
      </c>
    </row>
    <row r="245" spans="1:8" ht="29.5" customHeight="1" thickBot="1" x14ac:dyDescent="0.4">
      <c r="A245" s="16" t="str">
        <f>IF(B245&lt;&gt;"","IND"&amp;TEXT(COUNTA($B$2:B245),"000"),"")</f>
        <v>IND244</v>
      </c>
      <c r="B245" s="17" t="str">
        <f>Consolication[[#This Row],[Nom et prénom 0 Name &amp; first name]]</f>
        <v>ache djoulde</v>
      </c>
      <c r="C245" s="17" t="str">
        <f>VLOOKUP(B245,Consolidation!B:AA,3,FALSE)</f>
        <v>F</v>
      </c>
      <c r="D245" s="17" t="str">
        <f>VLOOKUP(B245,Consolidation!B:AA,5,FALSE)</f>
        <v>M</v>
      </c>
      <c r="E245" s="17">
        <f>VLOOKUP(B246,Consolidation!B:AA,6,FALSE)</f>
        <v>-1</v>
      </c>
      <c r="F245" s="17">
        <f>VLOOKUP(B246,Consolidation!B:AA,7,FALSE)</f>
        <v>0</v>
      </c>
      <c r="G245" s="17">
        <f>VLOOKUP(B246,Consolidation!B:AA,12,FALSE)</f>
        <v>3</v>
      </c>
      <c r="H245" s="17">
        <f>VLOOKUP(B246,Consolidation!B:AA,22,FALSE)</f>
        <v>0</v>
      </c>
    </row>
    <row r="246" spans="1:8" ht="29.5" customHeight="1" thickBot="1" x14ac:dyDescent="0.4">
      <c r="A246" s="16" t="str">
        <f>IF(B246&lt;&gt;"","IND"&amp;TEXT(COUNTA($B$2:B246),"000"),"")</f>
        <v>IND245</v>
      </c>
      <c r="B246" s="17" t="str">
        <f>Consolication[[#This Row],[Nom et prénom 0 Name &amp; first name]]</f>
        <v>fadimatou martine</v>
      </c>
      <c r="C246" s="17" t="str">
        <f>VLOOKUP(B246,Consolidation!B:AA,3,FALSE)</f>
        <v>F</v>
      </c>
      <c r="D246" s="17" t="str">
        <f>VLOOKUP(B246,Consolidation!B:AA,5,FALSE)</f>
        <v>M</v>
      </c>
      <c r="E246" s="17">
        <f>VLOOKUP(B247,Consolidation!B:AA,6,FALSE)</f>
        <v>-1</v>
      </c>
      <c r="F246" s="17">
        <f>VLOOKUP(B247,Consolidation!B:AA,7,FALSE)</f>
        <v>0</v>
      </c>
      <c r="G246" s="17">
        <f>VLOOKUP(B247,Consolidation!B:AA,12,FALSE)</f>
        <v>3</v>
      </c>
      <c r="H246" s="17">
        <f>VLOOKUP(B247,Consolidation!B:AA,22,FALSE)</f>
        <v>0</v>
      </c>
    </row>
    <row r="247" spans="1:8" ht="29.5" customHeight="1" thickBot="1" x14ac:dyDescent="0.4">
      <c r="A247" s="16" t="str">
        <f>IF(B247&lt;&gt;"","IND"&amp;TEXT(COUNTA($B$2:B247),"000"),"")</f>
        <v>IND246</v>
      </c>
      <c r="B247" s="17" t="str">
        <f>Consolication[[#This Row],[Nom et prénom 0 Name &amp; first name]]</f>
        <v>hafiyatou soudi</v>
      </c>
      <c r="C247" s="17" t="str">
        <f>VLOOKUP(B247,Consolidation!B:AA,3,FALSE)</f>
        <v>F</v>
      </c>
      <c r="D247" s="17" t="str">
        <f>VLOOKUP(B247,Consolidation!B:AA,5,FALSE)</f>
        <v>M</v>
      </c>
      <c r="E247" s="17">
        <f>VLOOKUP(B248,Consolidation!B:AA,6,FALSE)</f>
        <v>-1</v>
      </c>
      <c r="F247" s="17">
        <f>VLOOKUP(B248,Consolidation!B:AA,7,FALSE)</f>
        <v>0</v>
      </c>
      <c r="G247" s="17">
        <f>VLOOKUP(B248,Consolidation!B:AA,12,FALSE)</f>
        <v>3</v>
      </c>
      <c r="H247" s="17">
        <f>VLOOKUP(B248,Consolidation!B:AA,22,FALSE)</f>
        <v>0</v>
      </c>
    </row>
    <row r="248" spans="1:8" ht="29.5" customHeight="1" thickBot="1" x14ac:dyDescent="0.4">
      <c r="A248" s="16" t="str">
        <f>IF(B248&lt;&gt;"","IND"&amp;TEXT(COUNTA($B$2:B248),"000"),"")</f>
        <v>IND247</v>
      </c>
      <c r="B248" s="17" t="str">
        <f>Consolication[[#This Row],[Nom et prénom 0 Name &amp; first name]]</f>
        <v>djamila moustapha</v>
      </c>
      <c r="C248" s="17" t="str">
        <f>VLOOKUP(B248,Consolidation!B:AA,3,FALSE)</f>
        <v>F</v>
      </c>
      <c r="D248" s="17" t="str">
        <f>VLOOKUP(B248,Consolidation!B:AA,5,FALSE)</f>
        <v>M</v>
      </c>
      <c r="E248" s="17">
        <f>VLOOKUP(B249,Consolidation!B:AA,6,FALSE)</f>
        <v>-1</v>
      </c>
      <c r="F248" s="17">
        <f>VLOOKUP(B249,Consolidation!B:AA,7,FALSE)</f>
        <v>0</v>
      </c>
      <c r="G248" s="17">
        <f>VLOOKUP(B249,Consolidation!B:AA,12,FALSE)</f>
        <v>3</v>
      </c>
      <c r="H248" s="17">
        <f>VLOOKUP(B249,Consolidation!B:AA,22,FALSE)</f>
        <v>0</v>
      </c>
    </row>
    <row r="249" spans="1:8" ht="29.5" customHeight="1" thickBot="1" x14ac:dyDescent="0.4">
      <c r="A249" s="16" t="str">
        <f>IF(B249&lt;&gt;"","IND"&amp;TEXT(COUNTA($B$2:B249),"000"),"")</f>
        <v>IND248</v>
      </c>
      <c r="B249" s="17" t="str">
        <f>Consolication[[#This Row],[Nom et prénom 0 Name &amp; first name]]</f>
        <v>raihana bouba</v>
      </c>
      <c r="C249" s="17" t="str">
        <f>VLOOKUP(B249,Consolidation!B:AA,3,FALSE)</f>
        <v>F</v>
      </c>
      <c r="D249" s="17" t="str">
        <f>VLOOKUP(B249,Consolidation!B:AA,5,FALSE)</f>
        <v>M</v>
      </c>
      <c r="E249" s="17">
        <f>VLOOKUP(B250,Consolidation!B:AA,6,FALSE)</f>
        <v>-1</v>
      </c>
      <c r="F249" s="17">
        <f>VLOOKUP(B250,Consolidation!B:AA,7,FALSE)</f>
        <v>0</v>
      </c>
      <c r="G249" s="17">
        <f>VLOOKUP(B250,Consolidation!B:AA,12,FALSE)</f>
        <v>3</v>
      </c>
      <c r="H249" s="17">
        <f>VLOOKUP(B250,Consolidation!B:AA,22,FALSE)</f>
        <v>0</v>
      </c>
    </row>
    <row r="250" spans="1:8" ht="29.5" customHeight="1" thickBot="1" x14ac:dyDescent="0.4">
      <c r="A250" s="16" t="str">
        <f>IF(B250&lt;&gt;"","IND"&amp;TEXT(COUNTA($B$2:B250),"000"),"")</f>
        <v>IND249</v>
      </c>
      <c r="B250" s="17" t="str">
        <f>Consolication[[#This Row],[Nom et prénom 0 Name &amp; first name]]</f>
        <v>marie gawar</v>
      </c>
      <c r="C250" s="17" t="str">
        <f>VLOOKUP(B250,Consolidation!B:AA,3,FALSE)</f>
        <v>F</v>
      </c>
      <c r="D250" s="17" t="str">
        <f>VLOOKUP(B250,Consolidation!B:AA,5,FALSE)</f>
        <v>M</v>
      </c>
      <c r="E250" s="17">
        <f>VLOOKUP(B251,Consolidation!B:AA,6,FALSE)</f>
        <v>-1</v>
      </c>
      <c r="F250" s="17">
        <f>VLOOKUP(B251,Consolidation!B:AA,7,FALSE)</f>
        <v>0</v>
      </c>
      <c r="G250" s="17">
        <f>VLOOKUP(B251,Consolidation!B:AA,12,FALSE)</f>
        <v>3</v>
      </c>
      <c r="H250" s="17">
        <f>VLOOKUP(B251,Consolidation!B:AA,22,FALSE)</f>
        <v>0</v>
      </c>
    </row>
    <row r="251" spans="1:8" ht="29.5" customHeight="1" thickBot="1" x14ac:dyDescent="0.4">
      <c r="A251" s="16" t="str">
        <f>IF(B251&lt;&gt;"","IND"&amp;TEXT(COUNTA($B$2:B251),"000"),"")</f>
        <v>IND250</v>
      </c>
      <c r="B251" s="17" t="str">
        <f>Consolication[[#This Row],[Nom et prénom 0 Name &amp; first name]]</f>
        <v>safia awakou</v>
      </c>
      <c r="C251" s="17" t="str">
        <f>VLOOKUP(B251,Consolidation!B:AA,3,FALSE)</f>
        <v>F</v>
      </c>
      <c r="D251" s="17" t="str">
        <f>VLOOKUP(B251,Consolidation!B:AA,5,FALSE)</f>
        <v>M</v>
      </c>
      <c r="E251" s="17">
        <f>VLOOKUP(B252,Consolidation!B:AA,6,FALSE)</f>
        <v>-1</v>
      </c>
      <c r="F251" s="17">
        <f>VLOOKUP(B252,Consolidation!B:AA,7,FALSE)</f>
        <v>0</v>
      </c>
      <c r="G251" s="17">
        <f>VLOOKUP(B252,Consolidation!B:AA,12,FALSE)</f>
        <v>3</v>
      </c>
      <c r="H251" s="17">
        <f>VLOOKUP(B252,Consolidation!B:AA,22,FALSE)</f>
        <v>0</v>
      </c>
    </row>
    <row r="252" spans="1:8" ht="29.5" customHeight="1" thickBot="1" x14ac:dyDescent="0.4">
      <c r="A252" s="16" t="str">
        <f>IF(B252&lt;&gt;"","IND"&amp;TEXT(COUNTA($B$2:B252),"000"),"")</f>
        <v>IND251</v>
      </c>
      <c r="B252" s="17" t="str">
        <f>Consolication[[#This Row],[Nom et prénom 0 Name &amp; first name]]</f>
        <v>houratou ibrahim</v>
      </c>
      <c r="C252" s="17" t="str">
        <f>VLOOKUP(B252,Consolidation!B:AA,3,FALSE)</f>
        <v>F</v>
      </c>
      <c r="D252" s="17" t="str">
        <f>VLOOKUP(B252,Consolidation!B:AA,5,FALSE)</f>
        <v>M</v>
      </c>
      <c r="E252" s="17">
        <f>VLOOKUP(B253,Consolidation!B:AA,6,FALSE)</f>
        <v>-1</v>
      </c>
      <c r="F252" s="17">
        <f>VLOOKUP(B253,Consolidation!B:AA,7,FALSE)</f>
        <v>0</v>
      </c>
      <c r="G252" s="17">
        <f>VLOOKUP(B253,Consolidation!B:AA,12,FALSE)</f>
        <v>3</v>
      </c>
      <c r="H252" s="17">
        <f>VLOOKUP(B253,Consolidation!B:AA,22,FALSE)</f>
        <v>0</v>
      </c>
    </row>
    <row r="253" spans="1:8" ht="29.5" customHeight="1" thickBot="1" x14ac:dyDescent="0.4">
      <c r="A253" s="16" t="str">
        <f>IF(B253&lt;&gt;"","IND"&amp;TEXT(COUNTA($B$2:B253),"000"),"")</f>
        <v>IND252</v>
      </c>
      <c r="B253" s="17" t="str">
        <f>Consolication[[#This Row],[Nom et prénom 0 Name &amp; first name]]</f>
        <v>sakina souley</v>
      </c>
      <c r="C253" s="17" t="str">
        <f>VLOOKUP(B253,Consolidation!B:AA,3,FALSE)</f>
        <v>F</v>
      </c>
      <c r="D253" s="17" t="str">
        <f>VLOOKUP(B253,Consolidation!B:AA,5,FALSE)</f>
        <v>M</v>
      </c>
      <c r="E253" s="17">
        <f>VLOOKUP(B254,Consolidation!B:AA,6,FALSE)</f>
        <v>-1</v>
      </c>
      <c r="F253" s="17">
        <f>VLOOKUP(B254,Consolidation!B:AA,7,FALSE)</f>
        <v>0</v>
      </c>
      <c r="G253" s="17">
        <f>VLOOKUP(B254,Consolidation!B:AA,12,FALSE)</f>
        <v>3</v>
      </c>
      <c r="H253" s="17">
        <f>VLOOKUP(B254,Consolidation!B:AA,22,FALSE)</f>
        <v>0</v>
      </c>
    </row>
    <row r="254" spans="1:8" ht="29.5" customHeight="1" thickBot="1" x14ac:dyDescent="0.4">
      <c r="A254" s="16" t="str">
        <f>IF(B254&lt;&gt;"","IND"&amp;TEXT(COUNTA($B$2:B254),"000"),"")</f>
        <v>IND253</v>
      </c>
      <c r="B254" s="17" t="str">
        <f>Consolication[[#This Row],[Nom et prénom 0 Name &amp; first name]]</f>
        <v>sakina mana</v>
      </c>
      <c r="C254" s="17" t="str">
        <f>VLOOKUP(B254,Consolidation!B:AA,3,FALSE)</f>
        <v>F</v>
      </c>
      <c r="D254" s="17" t="str">
        <f>VLOOKUP(B254,Consolidation!B:AA,5,FALSE)</f>
        <v>M</v>
      </c>
      <c r="E254" s="17">
        <f>VLOOKUP(B255,Consolidation!B:AA,6,FALSE)</f>
        <v>-1</v>
      </c>
      <c r="F254" s="17">
        <f>VLOOKUP(B255,Consolidation!B:AA,7,FALSE)</f>
        <v>0</v>
      </c>
      <c r="G254" s="17">
        <f>VLOOKUP(B255,Consolidation!B:AA,12,FALSE)</f>
        <v>3</v>
      </c>
      <c r="H254" s="17">
        <f>VLOOKUP(B255,Consolidation!B:AA,22,FALSE)</f>
        <v>0</v>
      </c>
    </row>
    <row r="255" spans="1:8" ht="29.5" customHeight="1" thickBot="1" x14ac:dyDescent="0.4">
      <c r="A255" s="16" t="str">
        <f>IF(B255&lt;&gt;"","IND"&amp;TEXT(COUNTA($B$2:B255),"000"),"")</f>
        <v>IND254</v>
      </c>
      <c r="B255" s="17" t="str">
        <f>Consolication[[#This Row],[Nom et prénom 0 Name &amp; first name]]</f>
        <v>tenone elise</v>
      </c>
      <c r="C255" s="17" t="str">
        <f>VLOOKUP(B255,Consolidation!B:AA,3,FALSE)</f>
        <v>F</v>
      </c>
      <c r="D255" s="17" t="str">
        <f>VLOOKUP(B255,Consolidation!B:AA,5,FALSE)</f>
        <v>M</v>
      </c>
      <c r="E255" s="17">
        <f>VLOOKUP(B256,Consolidation!B:AA,6,FALSE)</f>
        <v>-1</v>
      </c>
      <c r="F255" s="17">
        <f>VLOOKUP(B256,Consolidation!B:AA,7,FALSE)</f>
        <v>0</v>
      </c>
      <c r="G255" s="17">
        <f>VLOOKUP(B256,Consolidation!B:AA,12,FALSE)</f>
        <v>3</v>
      </c>
      <c r="H255" s="17">
        <f>VLOOKUP(B256,Consolidation!B:AA,22,FALSE)</f>
        <v>0</v>
      </c>
    </row>
    <row r="256" spans="1:8" ht="29.5" customHeight="1" thickBot="1" x14ac:dyDescent="0.4">
      <c r="A256" s="16" t="str">
        <f>IF(B256&lt;&gt;"","IND"&amp;TEXT(COUNTA($B$2:B256),"000"),"")</f>
        <v>IND255</v>
      </c>
      <c r="B256" s="17" t="str">
        <f>Consolication[[#This Row],[Nom et prénom 0 Name &amp; first name]]</f>
        <v>kiossi odette</v>
      </c>
      <c r="C256" s="17" t="str">
        <f>VLOOKUP(B256,Consolidation!B:AA,3,FALSE)</f>
        <v>F</v>
      </c>
      <c r="D256" s="17" t="str">
        <f>VLOOKUP(B256,Consolidation!B:AA,5,FALSE)</f>
        <v>M</v>
      </c>
      <c r="E256" s="17">
        <f>VLOOKUP(B257,Consolidation!B:AA,6,FALSE)</f>
        <v>-1</v>
      </c>
      <c r="F256" s="17">
        <f>VLOOKUP(B257,Consolidation!B:AA,7,FALSE)</f>
        <v>0</v>
      </c>
      <c r="G256" s="17">
        <f>VLOOKUP(B257,Consolidation!B:AA,12,FALSE)</f>
        <v>3</v>
      </c>
      <c r="H256" s="17">
        <f>VLOOKUP(B257,Consolidation!B:AA,22,FALSE)</f>
        <v>0</v>
      </c>
    </row>
    <row r="257" spans="1:8" ht="29.5" customHeight="1" thickBot="1" x14ac:dyDescent="0.4">
      <c r="A257" s="16" t="str">
        <f>IF(B257&lt;&gt;"","IND"&amp;TEXT(COUNTA($B$2:B257),"000"),"")</f>
        <v>IND256</v>
      </c>
      <c r="B257" s="17" t="str">
        <f>Consolication[[#This Row],[Nom et prénom 0 Name &amp; first name]]</f>
        <v>fadi hamman</v>
      </c>
      <c r="C257" s="17" t="str">
        <f>VLOOKUP(B257,Consolidation!B:AA,3,FALSE)</f>
        <v>F</v>
      </c>
      <c r="D257" s="17" t="str">
        <f>VLOOKUP(B257,Consolidation!B:AA,5,FALSE)</f>
        <v>M</v>
      </c>
      <c r="E257" s="17">
        <f>VLOOKUP(B258,Consolidation!B:AA,6,FALSE)</f>
        <v>-1</v>
      </c>
      <c r="F257" s="17">
        <f>VLOOKUP(B258,Consolidation!B:AA,7,FALSE)</f>
        <v>0</v>
      </c>
      <c r="G257" s="17">
        <f>VLOOKUP(B258,Consolidation!B:AA,12,FALSE)</f>
        <v>3</v>
      </c>
      <c r="H257" s="17">
        <f>VLOOKUP(B258,Consolidation!B:AA,22,FALSE)</f>
        <v>0</v>
      </c>
    </row>
    <row r="258" spans="1:8" ht="29.5" customHeight="1" thickBot="1" x14ac:dyDescent="0.4">
      <c r="A258" s="16" t="str">
        <f>IF(B258&lt;&gt;"","IND"&amp;TEXT(COUNTA($B$2:B258),"000"),"")</f>
        <v>IND257</v>
      </c>
      <c r="B258" s="17" t="str">
        <f>Consolication[[#This Row],[Nom et prénom 0 Name &amp; first name]]</f>
        <v>djamdoudou nassourou</v>
      </c>
      <c r="C258" s="17" t="str">
        <f>VLOOKUP(B258,Consolidation!B:AA,3,FALSE)</f>
        <v>F</v>
      </c>
      <c r="D258" s="17" t="str">
        <f>VLOOKUP(B258,Consolidation!B:AA,5,FALSE)</f>
        <v>M</v>
      </c>
      <c r="E258" s="17">
        <f>VLOOKUP(B259,Consolidation!B:AA,6,FALSE)</f>
        <v>-1</v>
      </c>
      <c r="F258" s="17">
        <f>VLOOKUP(B259,Consolidation!B:AA,7,FALSE)</f>
        <v>0</v>
      </c>
      <c r="G258" s="17">
        <f>VLOOKUP(B259,Consolidation!B:AA,12,FALSE)</f>
        <v>3</v>
      </c>
      <c r="H258" s="17">
        <f>VLOOKUP(B259,Consolidation!B:AA,22,FALSE)</f>
        <v>0</v>
      </c>
    </row>
    <row r="259" spans="1:8" ht="29.5" customHeight="1" thickBot="1" x14ac:dyDescent="0.4">
      <c r="A259" s="16" t="str">
        <f>IF(B259&lt;&gt;"","IND"&amp;TEXT(COUNTA($B$2:B259),"000"),"")</f>
        <v>IND258</v>
      </c>
      <c r="B259" s="17" t="str">
        <f>Consolication[[#This Row],[Nom et prénom 0 Name &amp; first name]]</f>
        <v>astadjouma seine</v>
      </c>
      <c r="C259" s="17" t="str">
        <f>VLOOKUP(B259,Consolidation!B:AA,3,FALSE)</f>
        <v>F</v>
      </c>
      <c r="D259" s="17" t="str">
        <f>VLOOKUP(B259,Consolidation!B:AA,5,FALSE)</f>
        <v>M</v>
      </c>
      <c r="E259" s="17">
        <f>VLOOKUP(B260,Consolidation!B:AA,6,FALSE)</f>
        <v>-1</v>
      </c>
      <c r="F259" s="17">
        <f>VLOOKUP(B260,Consolidation!B:AA,7,FALSE)</f>
        <v>0</v>
      </c>
      <c r="G259" s="17">
        <f>VLOOKUP(B260,Consolidation!B:AA,12,FALSE)</f>
        <v>3</v>
      </c>
      <c r="H259" s="17">
        <f>VLOOKUP(B260,Consolidation!B:AA,22,FALSE)</f>
        <v>0</v>
      </c>
    </row>
    <row r="260" spans="1:8" ht="29.5" customHeight="1" thickBot="1" x14ac:dyDescent="0.4">
      <c r="A260" s="16" t="str">
        <f>IF(B260&lt;&gt;"","IND"&amp;TEXT(COUNTA($B$2:B260),"000"),"")</f>
        <v>IND259</v>
      </c>
      <c r="B260" s="17" t="str">
        <f>Consolication[[#This Row],[Nom et prénom 0 Name &amp; first name]]</f>
        <v>djamila hamadou</v>
      </c>
      <c r="C260" s="17" t="str">
        <f>VLOOKUP(B260,Consolidation!B:AA,3,FALSE)</f>
        <v>F</v>
      </c>
      <c r="D260" s="17" t="str">
        <f>VLOOKUP(B260,Consolidation!B:AA,5,TRUE)</f>
        <v>M</v>
      </c>
      <c r="E260" s="17">
        <f>VLOOKUP(B261,Consolidation!B:AA,6,FALSE)</f>
        <v>-1</v>
      </c>
      <c r="F260" s="17">
        <f>VLOOKUP(B261,Consolidation!B:AA,7,FALSE)</f>
        <v>0</v>
      </c>
      <c r="G260" s="17">
        <f>VLOOKUP(B261,Consolidation!B:AA,12,FALSE)</f>
        <v>3</v>
      </c>
      <c r="H260" s="17">
        <f>VLOOKUP(B261,Consolidation!B:AA,22,FALSE)</f>
        <v>0</v>
      </c>
    </row>
    <row r="261" spans="1:8" ht="29.5" customHeight="1" thickBot="1" x14ac:dyDescent="0.4">
      <c r="A261" s="16" t="str">
        <f>IF(B261&lt;&gt;"","IND"&amp;TEXT(COUNTA($B$2:B261),"000"),"")</f>
        <v>IND260</v>
      </c>
      <c r="B261" s="17" t="str">
        <f>Consolication[[#This Row],[Nom et prénom 0 Name &amp; first name]]</f>
        <v>fanta souleyman</v>
      </c>
      <c r="C261" s="17" t="str">
        <f>VLOOKUP(B261,Consolidation!B:AA,3,FALSE)</f>
        <v>F</v>
      </c>
      <c r="D261" s="17" t="str">
        <f>VLOOKUP(B261,Consolidation!B:AA,5,TRUE)</f>
        <v>M</v>
      </c>
      <c r="E261" s="17">
        <f>VLOOKUP(B262,Consolidation!B:AA,6,FALSE)</f>
        <v>-1</v>
      </c>
      <c r="F261" s="17">
        <f>VLOOKUP(B262,Consolidation!B:AA,7,FALSE)</f>
        <v>0</v>
      </c>
      <c r="G261" s="17">
        <f>VLOOKUP(B262,Consolidation!B:AA,12,FALSE)</f>
        <v>3</v>
      </c>
      <c r="H261" s="17">
        <f>VLOOKUP(B262,Consolidation!B:AA,22,FALSE)</f>
        <v>0</v>
      </c>
    </row>
    <row r="262" spans="1:8" ht="29.5" customHeight="1" thickBot="1" x14ac:dyDescent="0.4">
      <c r="A262" s="16" t="str">
        <f>IF(B262&lt;&gt;"","IND"&amp;TEXT(COUNTA($B$2:B262),"000"),"")</f>
        <v>IND261</v>
      </c>
      <c r="B262" s="17" t="str">
        <f>Consolication[[#This Row],[Nom et prénom 0 Name &amp; first name]]</f>
        <v>aissatou ibrahima</v>
      </c>
      <c r="C262" s="17" t="str">
        <f>VLOOKUP(B262,Consolidation!B:AA,3,FALSE)</f>
        <v>F</v>
      </c>
      <c r="D262" s="17" t="e">
        <f>VLOOKUP(B262,Consolidation!B:AA,5,TRUE)</f>
        <v>#N/A</v>
      </c>
      <c r="E262" s="17">
        <f>VLOOKUP(B263,Consolidation!B:AA,6,FALSE)</f>
        <v>-1</v>
      </c>
      <c r="F262" s="17">
        <f>VLOOKUP(B263,Consolidation!B:AA,7,FALSE)</f>
        <v>0</v>
      </c>
      <c r="G262" s="17">
        <f>VLOOKUP(B263,Consolidation!B:AA,12,FALSE)</f>
        <v>3</v>
      </c>
      <c r="H262" s="17">
        <f>VLOOKUP(B263,Consolidation!B:AA,22,FALSE)</f>
        <v>0</v>
      </c>
    </row>
    <row r="263" spans="1:8" ht="29.5" customHeight="1" thickBot="1" x14ac:dyDescent="0.4">
      <c r="A263" s="16" t="str">
        <f>IF(B263&lt;&gt;"","IND"&amp;TEXT(COUNTA($B$2:B263),"000"),"")</f>
        <v>IND262</v>
      </c>
      <c r="B263" s="17" t="str">
        <f>Consolication[[#This Row],[Nom et prénom 0 Name &amp; first name]]</f>
        <v>asmaou oumarou</v>
      </c>
      <c r="C263" s="17" t="str">
        <f>VLOOKUP(B263,Consolidation!B:AA,3,FALSE)</f>
        <v>F</v>
      </c>
      <c r="D263" s="17" t="str">
        <f>VLOOKUP(B263,Consolidation!B:AA,5,TRUE)</f>
        <v>M</v>
      </c>
      <c r="E263" s="17">
        <f>VLOOKUP(B264,Consolidation!B:AA,6,FALSE)</f>
        <v>-1</v>
      </c>
      <c r="F263" s="17">
        <f>VLOOKUP(B264,Consolidation!B:AA,7,FALSE)</f>
        <v>0</v>
      </c>
      <c r="G263" s="17">
        <f>VLOOKUP(B264,Consolidation!B:AA,12,FALSE)</f>
        <v>3</v>
      </c>
      <c r="H263" s="17">
        <f>VLOOKUP(B264,Consolidation!B:AA,22,FALSE)</f>
        <v>0</v>
      </c>
    </row>
    <row r="264" spans="1:8" ht="29.5" customHeight="1" thickBot="1" x14ac:dyDescent="0.4">
      <c r="A264" s="16" t="str">
        <f>IF(B264&lt;&gt;"","IND"&amp;TEXT(COUNTA($B$2:B264),"000"),"")</f>
        <v>IND263</v>
      </c>
      <c r="B264" s="17" t="str">
        <f>Consolication[[#This Row],[Nom et prénom 0 Name &amp; first name]]</f>
        <v>kaltoum mohamadou</v>
      </c>
      <c r="C264" s="17" t="str">
        <f>VLOOKUP(B264,Consolidation!B:AA,3,FALSE)</f>
        <v>F</v>
      </c>
      <c r="D264" s="17" t="str">
        <f>VLOOKUP(B264,Consolidation!B:AA,5,TRUE)</f>
        <v>M</v>
      </c>
      <c r="E264" s="17">
        <f>VLOOKUP(B265,Consolidation!B:AA,6,FALSE)</f>
        <v>-1</v>
      </c>
      <c r="F264" s="17">
        <f>VLOOKUP(B265,Consolidation!B:AA,7,FALSE)</f>
        <v>0</v>
      </c>
      <c r="G264" s="17">
        <f>VLOOKUP(B265,Consolidation!B:AA,12,FALSE)</f>
        <v>3</v>
      </c>
      <c r="H264" s="17">
        <f>VLOOKUP(B265,Consolidation!B:AA,22,FALSE)</f>
        <v>0</v>
      </c>
    </row>
    <row r="265" spans="1:8" ht="29.5" customHeight="1" thickBot="1" x14ac:dyDescent="0.4">
      <c r="A265" s="16" t="str">
        <f>IF(B265&lt;&gt;"","IND"&amp;TEXT(COUNTA($B$2:B265),"000"),"")</f>
        <v>IND264</v>
      </c>
      <c r="B265" s="17" t="str">
        <f>Consolication[[#This Row],[Nom et prénom 0 Name &amp; first name]]</f>
        <v>aissatou mahamat</v>
      </c>
      <c r="C265" s="17" t="str">
        <f>VLOOKUP(B265,Consolidation!B:AA,3,FALSE)</f>
        <v>F</v>
      </c>
      <c r="D265" s="17" t="e">
        <f>VLOOKUP(B265,Consolidation!B:AA,5,TRUE)</f>
        <v>#N/A</v>
      </c>
      <c r="E265" s="17">
        <f>VLOOKUP(B266,Consolidation!B:AA,6,FALSE)</f>
        <v>-1</v>
      </c>
      <c r="F265" s="17">
        <f>VLOOKUP(B266,Consolidation!B:AA,7,FALSE)</f>
        <v>0</v>
      </c>
      <c r="G265" s="17">
        <f>VLOOKUP(B266,Consolidation!B:AA,12,FALSE)</f>
        <v>3</v>
      </c>
      <c r="H265" s="17">
        <f>VLOOKUP(B266,Consolidation!B:AA,22,FALSE)</f>
        <v>0</v>
      </c>
    </row>
    <row r="266" spans="1:8" ht="29.5" customHeight="1" thickBot="1" x14ac:dyDescent="0.4">
      <c r="A266" s="16" t="str">
        <f>IF(B266&lt;&gt;"","IND"&amp;TEXT(COUNTA($B$2:B266),"000"),"")</f>
        <v>IND265</v>
      </c>
      <c r="B266" s="17" t="str">
        <f>Consolication[[#This Row],[Nom et prénom 0 Name &amp; first name]]</f>
        <v>habbib sadjo</v>
      </c>
      <c r="C266" s="17" t="str">
        <f>VLOOKUP(B266,Consolidation!B:AA,3,FALSE)</f>
        <v>F</v>
      </c>
      <c r="D266" s="17" t="str">
        <f>VLOOKUP(B266,Consolidation!B:AA,5,TRUE)</f>
        <v>M</v>
      </c>
      <c r="E266" s="17">
        <f>VLOOKUP(B267,Consolidation!B:AA,6,FALSE)</f>
        <v>-1</v>
      </c>
      <c r="F266" s="17">
        <f>VLOOKUP(B267,Consolidation!B:AA,7,FALSE)</f>
        <v>0</v>
      </c>
      <c r="G266" s="17">
        <f>VLOOKUP(B267,Consolidation!B:AA,12,FALSE)</f>
        <v>3</v>
      </c>
      <c r="H266" s="17">
        <f>VLOOKUP(B267,Consolidation!B:AA,22,FALSE)</f>
        <v>0</v>
      </c>
    </row>
    <row r="267" spans="1:8" ht="29.5" customHeight="1" thickBot="1" x14ac:dyDescent="0.4">
      <c r="A267" s="16" t="str">
        <f>IF(B267&lt;&gt;"","IND"&amp;TEXT(COUNTA($B$2:B267),"000"),"")</f>
        <v>IND266</v>
      </c>
      <c r="B267" s="17" t="str">
        <f>Consolication[[#This Row],[Nom et prénom 0 Name &amp; first name]]</f>
        <v>djebba hamadou</v>
      </c>
      <c r="C267" s="17" t="str">
        <f>VLOOKUP(B267,Consolidation!B:AA,3,FALSE)</f>
        <v>F</v>
      </c>
      <c r="D267" s="17" t="str">
        <f>VLOOKUP(B267,Consolidation!B:AA,5,TRUE)</f>
        <v>M</v>
      </c>
      <c r="E267" s="17">
        <f>VLOOKUP(B268,Consolidation!B:AA,6,FALSE)</f>
        <v>-1</v>
      </c>
      <c r="F267" s="17">
        <f>VLOOKUP(B268,Consolidation!B:AA,7,FALSE)</f>
        <v>22</v>
      </c>
      <c r="G267" s="17">
        <f>VLOOKUP(B268,Consolidation!B:AA,12,FALSE)</f>
        <v>3</v>
      </c>
      <c r="H267" s="17">
        <f>VLOOKUP(B268,Consolidation!B:AA,22,FALSE)</f>
        <v>0</v>
      </c>
    </row>
    <row r="268" spans="1:8" ht="29.5" customHeight="1" thickBot="1" x14ac:dyDescent="0.4">
      <c r="A268" s="16" t="str">
        <f>IF(B268&lt;&gt;"","IND"&amp;TEXT(COUNTA($B$2:B268),"000"),"")</f>
        <v>IND267</v>
      </c>
      <c r="B268" s="17" t="str">
        <f>Consolication[[#This Row],[Nom et prénom 0 Name &amp; first name]]</f>
        <v>NGAKO Elise</v>
      </c>
      <c r="C268" s="17" t="str">
        <f>VLOOKUP(B268,Consolidation!B:AA,3,FALSE)</f>
        <v>F</v>
      </c>
      <c r="D268" s="17" t="str">
        <f>VLOOKUP(B268,Consolidation!B:AA,5,TRUE)</f>
        <v>E</v>
      </c>
      <c r="E268" s="17">
        <f>VLOOKUP(B269,Consolidation!B:AA,6,FALSE)</f>
        <v>-1</v>
      </c>
      <c r="F268" s="17">
        <f>VLOOKUP(B269,Consolidation!B:AA,7,FALSE)</f>
        <v>23</v>
      </c>
      <c r="G268" s="17">
        <f>VLOOKUP(B269,Consolidation!B:AA,12,FALSE)</f>
        <v>3</v>
      </c>
      <c r="H268" s="17">
        <f>VLOOKUP(B269,Consolidation!B:AA,22,FALSE)</f>
        <v>0</v>
      </c>
    </row>
    <row r="269" spans="1:8" ht="29.5" customHeight="1" thickBot="1" x14ac:dyDescent="0.4">
      <c r="A269" s="16" t="str">
        <f>IF(B269&lt;&gt;"","IND"&amp;TEXT(COUNTA($B$2:B269),"000"),"")</f>
        <v>IND268</v>
      </c>
      <c r="B269" s="17" t="str">
        <f>Consolication[[#This Row],[Nom et prénom 0 Name &amp; first name]]</f>
        <v>WOUKENG Angel</v>
      </c>
      <c r="C269" s="17" t="str">
        <f>VLOOKUP(B269,Consolidation!B:AA,3,FALSE)</f>
        <v>F</v>
      </c>
      <c r="D269" s="17" t="str">
        <f>VLOOKUP(B269,Consolidation!B:AA,5,TRUE)</f>
        <v>M</v>
      </c>
      <c r="E269" s="17">
        <f>VLOOKUP(B270,Consolidation!B:AA,6,FALSE)</f>
        <v>-1</v>
      </c>
      <c r="F269" s="17">
        <f>VLOOKUP(B270,Consolidation!B:AA,7,FALSE)</f>
        <v>11</v>
      </c>
      <c r="G269" s="17">
        <f>VLOOKUP(B270,Consolidation!B:AA,12,FALSE)</f>
        <v>3</v>
      </c>
      <c r="H269" s="17">
        <f>VLOOKUP(B270,Consolidation!B:AA,22,FALSE)</f>
        <v>0</v>
      </c>
    </row>
    <row r="270" spans="1:8" ht="29.5" customHeight="1" thickBot="1" x14ac:dyDescent="0.4">
      <c r="A270" s="16" t="str">
        <f>IF(B270&lt;&gt;"","IND"&amp;TEXT(COUNTA($B$2:B270),"000"),"")</f>
        <v>IND269</v>
      </c>
      <c r="B270" s="17" t="str">
        <f>Consolication[[#This Row],[Nom et prénom 0 Name &amp; first name]]</f>
        <v>BIAYA epse TEGANTCHOUANG Olga ,G</v>
      </c>
      <c r="C270" s="17" t="str">
        <f>VLOOKUP(B270,Consolidation!B:AA,3,FALSE)</f>
        <v>F</v>
      </c>
      <c r="D270" s="17" t="str">
        <f>VLOOKUP(B270,Consolidation!B:AA,5,TRUE)</f>
        <v>M</v>
      </c>
      <c r="E270" s="17">
        <f>VLOOKUP(B271,Consolidation!B:AA,6,FALSE)</f>
        <v>-1</v>
      </c>
      <c r="F270" s="17">
        <f>VLOOKUP(B271,Consolidation!B:AA,7,FALSE)</f>
        <v>25</v>
      </c>
      <c r="G270" s="17">
        <f>VLOOKUP(B271,Consolidation!B:AA,12,FALSE)</f>
        <v>3</v>
      </c>
      <c r="H270" s="17">
        <f>VLOOKUP(B271,Consolidation!B:AA,22,FALSE)</f>
        <v>0</v>
      </c>
    </row>
    <row r="271" spans="1:8" ht="29.5" customHeight="1" thickBot="1" x14ac:dyDescent="0.4">
      <c r="A271" s="16" t="str">
        <f>IF(B271&lt;&gt;"","IND"&amp;TEXT(COUNTA($B$2:B271),"000"),"")</f>
        <v>IND270</v>
      </c>
      <c r="B271" s="17" t="str">
        <f>Consolication[[#This Row],[Nom et prénom 0 Name &amp; first name]]</f>
        <v>BIKAI Clarice Eugénie</v>
      </c>
      <c r="C271" s="17" t="str">
        <f>VLOOKUP(B271,Consolidation!B:AA,3,FALSE)</f>
        <v>F</v>
      </c>
      <c r="D271" s="17" t="str">
        <f>VLOOKUP(B271,Consolidation!B:AA,5,TRUE)</f>
        <v>M</v>
      </c>
      <c r="E271" s="17">
        <f>VLOOKUP(B272,Consolidation!B:AA,6,FALSE)</f>
        <v>-1</v>
      </c>
      <c r="F271" s="17">
        <f>VLOOKUP(B272,Consolidation!B:AA,7,FALSE)</f>
        <v>26</v>
      </c>
      <c r="G271" s="17">
        <f>VLOOKUP(B272,Consolidation!B:AA,12,FALSE)</f>
        <v>3</v>
      </c>
      <c r="H271" s="17">
        <f>VLOOKUP(B272,Consolidation!B:AA,22,FALSE)</f>
        <v>0</v>
      </c>
    </row>
    <row r="272" spans="1:8" ht="29.5" customHeight="1" thickBot="1" x14ac:dyDescent="0.4">
      <c r="A272" s="16" t="str">
        <f>IF(B272&lt;&gt;"","IND"&amp;TEXT(COUNTA($B$2:B272),"000"),"")</f>
        <v>IND271</v>
      </c>
      <c r="B272" s="17" t="str">
        <f>Consolication[[#This Row],[Nom et prénom 0 Name &amp; first name]]</f>
        <v>MONGANG Pauline</v>
      </c>
      <c r="C272" s="17" t="str">
        <f>VLOOKUP(B272,Consolidation!B:AA,3,FALSE)</f>
        <v>F</v>
      </c>
      <c r="D272" s="17" t="str">
        <f>VLOOKUP(B272,Consolidation!B:AA,5,TRUE)</f>
        <v>M</v>
      </c>
      <c r="E272" s="17">
        <f>VLOOKUP(B273,Consolidation!B:AA,6,FALSE)</f>
        <v>-1</v>
      </c>
      <c r="F272" s="17">
        <f>VLOOKUP(B273,Consolidation!B:AA,7,FALSE)</f>
        <v>8</v>
      </c>
      <c r="G272" s="17">
        <f>VLOOKUP(B273,Consolidation!B:AA,12,FALSE)</f>
        <v>3</v>
      </c>
      <c r="H272" s="17">
        <f>VLOOKUP(B273,Consolidation!B:AA,22,FALSE)</f>
        <v>0</v>
      </c>
    </row>
    <row r="273" spans="1:8" ht="29.5" customHeight="1" thickBot="1" x14ac:dyDescent="0.4">
      <c r="A273" s="16" t="str">
        <f>IF(B273&lt;&gt;"","IND"&amp;TEXT(COUNTA($B$2:B273),"000"),"")</f>
        <v>IND272</v>
      </c>
      <c r="B273" s="17" t="str">
        <f>Consolication[[#This Row],[Nom et prénom 0 Name &amp; first name]]</f>
        <v>DJUIKOUO SIPOFO</v>
      </c>
      <c r="C273" s="17" t="str">
        <f>VLOOKUP(B273,Consolidation!B:AA,3,FALSE)</f>
        <v>F</v>
      </c>
      <c r="D273" s="17" t="str">
        <f>VLOOKUP(B273,Consolidation!B:AA,5,TRUE)</f>
        <v>M</v>
      </c>
      <c r="E273" s="17">
        <f>VLOOKUP(B274,Consolidation!B:AA,6,FALSE)</f>
        <v>-1</v>
      </c>
      <c r="F273" s="17">
        <f>VLOOKUP(B274,Consolidation!B:AA,7,FALSE)</f>
        <v>16</v>
      </c>
      <c r="G273" s="17">
        <f>VLOOKUP(B274,Consolidation!B:AA,12,FALSE)</f>
        <v>3</v>
      </c>
      <c r="H273" s="17">
        <f>VLOOKUP(B274,Consolidation!B:AA,22,FALSE)</f>
        <v>0</v>
      </c>
    </row>
    <row r="274" spans="1:8" ht="29.5" customHeight="1" thickBot="1" x14ac:dyDescent="0.4">
      <c r="A274" s="16" t="str">
        <f>IF(B274&lt;&gt;"","IND"&amp;TEXT(COUNTA($B$2:B274),"000"),"")</f>
        <v>IND273</v>
      </c>
      <c r="B274" s="17" t="str">
        <f>Consolication[[#This Row],[Nom et prénom 0 Name &amp; first name]]</f>
        <v>DONGHO DONGMO Juliette Stéphanie</v>
      </c>
      <c r="C274" s="17" t="str">
        <f>VLOOKUP(B274,Consolidation!B:AA,3,FALSE)</f>
        <v>F</v>
      </c>
      <c r="D274" s="17" t="str">
        <f>VLOOKUP(B274,Consolidation!B:AA,5,TRUE)</f>
        <v>M</v>
      </c>
      <c r="E274" s="17">
        <f>VLOOKUP(B275,Consolidation!B:AA,6,FALSE)</f>
        <v>-1</v>
      </c>
      <c r="F274" s="17">
        <f>VLOOKUP(B275,Consolidation!B:AA,7,FALSE)</f>
        <v>0</v>
      </c>
      <c r="G274" s="17">
        <f>VLOOKUP(B275,Consolidation!B:AA,12,FALSE)</f>
        <v>3</v>
      </c>
      <c r="H274" s="17">
        <f>VLOOKUP(B275,Consolidation!B:AA,22,FALSE)</f>
        <v>0</v>
      </c>
    </row>
    <row r="275" spans="1:8" ht="29.5" customHeight="1" thickBot="1" x14ac:dyDescent="0.4">
      <c r="A275" s="16" t="str">
        <f>IF(B275&lt;&gt;"","IND"&amp;TEXT(COUNTA($B$2:B275),"000"),"")</f>
        <v>IND274</v>
      </c>
      <c r="B275" s="17" t="str">
        <f>Consolication[[#This Row],[Nom et prénom 0 Name &amp; first name]]</f>
        <v>KONDJOUA MANE Anelle</v>
      </c>
      <c r="C275" s="17" t="str">
        <f>VLOOKUP(B275,Consolidation!B:AA,3,FALSE)</f>
        <v>F</v>
      </c>
      <c r="D275" s="17" t="str">
        <f>VLOOKUP(B275,Consolidation!B:AA,5,TRUE)</f>
        <v>E</v>
      </c>
      <c r="E275" s="17">
        <f>VLOOKUP(B276,Consolidation!B:AA,6,FALSE)</f>
        <v>-1</v>
      </c>
      <c r="F275" s="17">
        <f>VLOOKUP(B276,Consolidation!B:AA,7,FALSE)</f>
        <v>20</v>
      </c>
      <c r="G275" s="17">
        <f>VLOOKUP(B276,Consolidation!B:AA,12,FALSE)</f>
        <v>3</v>
      </c>
      <c r="H275" s="17">
        <f>VLOOKUP(B276,Consolidation!B:AA,22,FALSE)</f>
        <v>0</v>
      </c>
    </row>
    <row r="276" spans="1:8" ht="29.5" customHeight="1" thickBot="1" x14ac:dyDescent="0.4">
      <c r="A276" s="16" t="str">
        <f>IF(B276&lt;&gt;"","IND"&amp;TEXT(COUNTA($B$2:B276),"000"),"")</f>
        <v>IND275</v>
      </c>
      <c r="B276" s="17" t="str">
        <f>Consolication[[#This Row],[Nom et prénom 0 Name &amp; first name]]</f>
        <v>KOUSSU KOM Judith, F</v>
      </c>
      <c r="C276" s="17" t="str">
        <f>VLOOKUP(B276,Consolidation!B:AA,3,FALSE)</f>
        <v>F</v>
      </c>
      <c r="D276" s="17" t="str">
        <f>VLOOKUP(B276,Consolidation!B:AA,5,TRUE)</f>
        <v>E</v>
      </c>
      <c r="E276" s="17">
        <f>VLOOKUP(B277,Consolidation!B:AA,6,FALSE)</f>
        <v>-1</v>
      </c>
      <c r="F276" s="17">
        <f>VLOOKUP(B277,Consolidation!B:AA,7,FALSE)</f>
        <v>12</v>
      </c>
      <c r="G276" s="17">
        <f>VLOOKUP(B277,Consolidation!B:AA,12,FALSE)</f>
        <v>3</v>
      </c>
      <c r="H276" s="17">
        <f>VLOOKUP(B277,Consolidation!B:AA,22,FALSE)</f>
        <v>0</v>
      </c>
    </row>
    <row r="277" spans="1:8" ht="29.5" customHeight="1" thickBot="1" x14ac:dyDescent="0.4">
      <c r="A277" s="16" t="str">
        <f>IF(B277&lt;&gt;"","IND"&amp;TEXT(COUNTA($B$2:B277),"000"),"")</f>
        <v>IND276</v>
      </c>
      <c r="B277" s="17" t="str">
        <f>Consolication[[#This Row],[Nom et prénom 0 Name &amp; first name]]</f>
        <v>KOSEN A BABA Joséphine</v>
      </c>
      <c r="C277" s="17" t="str">
        <f>VLOOKUP(B277,Consolidation!B:AA,3,FALSE)</f>
        <v>F</v>
      </c>
      <c r="D277" s="17" t="str">
        <f>VLOOKUP(B277,Consolidation!B:AA,5,TRUE)</f>
        <v>E</v>
      </c>
      <c r="E277" s="17">
        <f>VLOOKUP(B278,Consolidation!B:AA,6,FALSE)</f>
        <v>-1</v>
      </c>
      <c r="F277" s="17">
        <f>VLOOKUP(B278,Consolidation!B:AA,7,FALSE)</f>
        <v>14</v>
      </c>
      <c r="G277" s="17">
        <f>VLOOKUP(B278,Consolidation!B:AA,12,FALSE)</f>
        <v>3</v>
      </c>
      <c r="H277" s="17">
        <f>VLOOKUP(B278,Consolidation!B:AA,22,FALSE)</f>
        <v>0</v>
      </c>
    </row>
    <row r="278" spans="1:8" ht="29.5" customHeight="1" thickBot="1" x14ac:dyDescent="0.4">
      <c r="A278" s="16" t="str">
        <f>IF(B278&lt;&gt;"","IND"&amp;TEXT(COUNTA($B$2:B278),"000"),"")</f>
        <v>IND277</v>
      </c>
      <c r="B278" s="17" t="str">
        <f>Consolication[[#This Row],[Nom et prénom 0 Name &amp; first name]]</f>
        <v>ESSO TOUKOU Rébecca</v>
      </c>
      <c r="C278" s="17" t="str">
        <f>VLOOKUP(B278,Consolidation!B:AA,3,FALSE)</f>
        <v>F</v>
      </c>
      <c r="D278" s="17" t="str">
        <f>VLOOKUP(B278,Consolidation!B:AA,5,TRUE)</f>
        <v>M</v>
      </c>
      <c r="E278" s="17">
        <f>VLOOKUP(B279,Consolidation!B:AA,6,FALSE)</f>
        <v>-1</v>
      </c>
      <c r="F278" s="17">
        <f>VLOOKUP(B279,Consolidation!B:AA,7,FALSE)</f>
        <v>16</v>
      </c>
      <c r="G278" s="17">
        <f>VLOOKUP(B279,Consolidation!B:AA,12,FALSE)</f>
        <v>3</v>
      </c>
      <c r="H278" s="17">
        <f>VLOOKUP(B279,Consolidation!B:AA,22,FALSE)</f>
        <v>0</v>
      </c>
    </row>
    <row r="279" spans="1:8" ht="29.5" customHeight="1" thickBot="1" x14ac:dyDescent="0.4">
      <c r="A279" s="16" t="str">
        <f>IF(B279&lt;&gt;"","IND"&amp;TEXT(COUNTA($B$2:B279),"000"),"")</f>
        <v>IND278</v>
      </c>
      <c r="B279" s="17" t="str">
        <f>Consolication[[#This Row],[Nom et prénom 0 Name &amp; first name]]</f>
        <v>MAKOUDJOU Elisabeth</v>
      </c>
      <c r="C279" s="17" t="str">
        <f>VLOOKUP(B279,Consolidation!B:AA,3,FALSE)</f>
        <v>F</v>
      </c>
      <c r="D279" s="17" t="str">
        <f>VLOOKUP(B279,Consolidation!B:AA,5,TRUE)</f>
        <v>E</v>
      </c>
      <c r="E279" s="17">
        <f>VLOOKUP(B280,Consolidation!B:AA,6,FALSE)</f>
        <v>-1</v>
      </c>
      <c r="F279" s="17">
        <f>VLOOKUP(B280,Consolidation!B:AA,7,FALSE)</f>
        <v>13</v>
      </c>
      <c r="G279" s="17">
        <f>VLOOKUP(B280,Consolidation!B:AA,12,FALSE)</f>
        <v>3</v>
      </c>
      <c r="H279" s="17">
        <f>VLOOKUP(B280,Consolidation!B:AA,22,FALSE)</f>
        <v>0</v>
      </c>
    </row>
    <row r="280" spans="1:8" ht="29.5" customHeight="1" thickBot="1" x14ac:dyDescent="0.4">
      <c r="A280" s="16" t="str">
        <f>IF(B280&lt;&gt;"","IND"&amp;TEXT(COUNTA($B$2:B280),"000"),"")</f>
        <v>IND279</v>
      </c>
      <c r="B280" s="17" t="str">
        <f>Consolication[[#This Row],[Nom et prénom 0 Name &amp; first name]]</f>
        <v>BANGKOU LEKEMI Laure</v>
      </c>
      <c r="C280" s="17" t="str">
        <f>VLOOKUP(B280,Consolidation!B:AA,3,FALSE)</f>
        <v>F</v>
      </c>
      <c r="D280" s="17" t="str">
        <f>VLOOKUP(B280,Consolidation!B:AA,5,TRUE)</f>
        <v>M</v>
      </c>
      <c r="E280" s="17">
        <f>VLOOKUP(B281,Consolidation!B:AA,6,FALSE)</f>
        <v>-1</v>
      </c>
      <c r="F280" s="17">
        <f>VLOOKUP(B281,Consolidation!B:AA,7,FALSE)</f>
        <v>7</v>
      </c>
      <c r="G280" s="17">
        <f>VLOOKUP(B281,Consolidation!B:AA,12,FALSE)</f>
        <v>3</v>
      </c>
      <c r="H280" s="17">
        <f>VLOOKUP(B281,Consolidation!B:AA,22,FALSE)</f>
        <v>0</v>
      </c>
    </row>
    <row r="281" spans="1:8" ht="29.5" customHeight="1" thickBot="1" x14ac:dyDescent="0.4">
      <c r="A281" s="16" t="str">
        <f>IF(B281&lt;&gt;"","IND"&amp;TEXT(COUNTA($B$2:B281),"000"),"")</f>
        <v>IND280</v>
      </c>
      <c r="B281" s="17" t="str">
        <f>Consolication[[#This Row],[Nom et prénom 0 Name &amp; first name]]</f>
        <v>EVOUNA Pascale Florence</v>
      </c>
      <c r="C281" s="17" t="str">
        <f>VLOOKUP(B281,Consolidation!B:AA,3,FALSE)</f>
        <v>F</v>
      </c>
      <c r="D281" s="17" t="str">
        <f>VLOOKUP(B281,Consolidation!B:AA,5,TRUE)</f>
        <v>M</v>
      </c>
      <c r="E281" s="17">
        <f>VLOOKUP(B282,Consolidation!B:AA,6,FALSE)</f>
        <v>-1</v>
      </c>
      <c r="F281" s="17">
        <f>VLOOKUP(B282,Consolidation!B:AA,7,FALSE)</f>
        <v>13</v>
      </c>
      <c r="G281" s="17">
        <f>VLOOKUP(B282,Consolidation!B:AA,12,FALSE)</f>
        <v>3</v>
      </c>
      <c r="H281" s="17">
        <f>VLOOKUP(B282,Consolidation!B:AA,22,FALSE)</f>
        <v>0</v>
      </c>
    </row>
    <row r="282" spans="1:8" ht="29.5" customHeight="1" thickBot="1" x14ac:dyDescent="0.4">
      <c r="A282" s="16" t="str">
        <f>IF(B282&lt;&gt;"","IND"&amp;TEXT(COUNTA($B$2:B282),"000"),"")</f>
        <v>IND281</v>
      </c>
      <c r="B282" s="17" t="str">
        <f>Consolication[[#This Row],[Nom et prénom 0 Name &amp; first name]]</f>
        <v>MESSOP NGANKAM Bérénisse Laure</v>
      </c>
      <c r="C282" s="17" t="str">
        <f>VLOOKUP(B282,Consolidation!B:AA,3,FALSE)</f>
        <v>F</v>
      </c>
      <c r="D282" s="17" t="str">
        <f>VLOOKUP(B282,Consolidation!B:AA,5,TRUE)</f>
        <v>M</v>
      </c>
      <c r="E282" s="17">
        <f>VLOOKUP(B283,Consolidation!B:AA,6,FALSE)</f>
        <v>-1</v>
      </c>
      <c r="F282" s="17">
        <f>VLOOKUP(B283,Consolidation!B:AA,7,FALSE)</f>
        <v>15</v>
      </c>
      <c r="G282" s="17">
        <f>VLOOKUP(B283,Consolidation!B:AA,12,FALSE)</f>
        <v>3</v>
      </c>
      <c r="H282" s="17">
        <f>VLOOKUP(B283,Consolidation!B:AA,22,FALSE)</f>
        <v>0</v>
      </c>
    </row>
    <row r="283" spans="1:8" ht="29.5" customHeight="1" thickBot="1" x14ac:dyDescent="0.4">
      <c r="A283" s="16" t="str">
        <f>IF(B283&lt;&gt;"","IND"&amp;TEXT(COUNTA($B$2:B283),"000"),"")</f>
        <v>IND282</v>
      </c>
      <c r="B283" s="17" t="str">
        <f>Consolication[[#This Row],[Nom et prénom 0 Name &amp; first name]]</f>
        <v>WANKO Merline</v>
      </c>
      <c r="C283" s="17" t="str">
        <f>VLOOKUP(B283,Consolidation!B:AA,3,FALSE)</f>
        <v>F</v>
      </c>
      <c r="D283" s="17" t="str">
        <f>VLOOKUP(B283,Consolidation!B:AA,5,TRUE)</f>
        <v>M</v>
      </c>
      <c r="E283" s="17">
        <f>VLOOKUP(B284,Consolidation!B:AA,6,FALSE)</f>
        <v>-1</v>
      </c>
      <c r="F283" s="17">
        <f>VLOOKUP(B284,Consolidation!B:AA,7,FALSE)</f>
        <v>13</v>
      </c>
      <c r="G283" s="17">
        <f>VLOOKUP(B284,Consolidation!B:AA,12,FALSE)</f>
        <v>3</v>
      </c>
      <c r="H283" s="17">
        <f>VLOOKUP(B284,Consolidation!B:AA,22,FALSE)</f>
        <v>0</v>
      </c>
    </row>
    <row r="284" spans="1:8" ht="29.5" customHeight="1" thickBot="1" x14ac:dyDescent="0.4">
      <c r="A284" s="16" t="str">
        <f>IF(B284&lt;&gt;"","IND"&amp;TEXT(COUNTA($B$2:B284),"000"),"")</f>
        <v>IND283</v>
      </c>
      <c r="B284" s="17" t="str">
        <f>Consolication[[#This Row],[Nom et prénom 0 Name &amp; first name]]</f>
        <v>KAMSU Martine</v>
      </c>
      <c r="C284" s="17" t="str">
        <f>VLOOKUP(B284,Consolidation!B:AA,3,FALSE)</f>
        <v>F</v>
      </c>
      <c r="D284" s="17" t="str">
        <f>VLOOKUP(B284,Consolidation!B:AA,5,TRUE)</f>
        <v>M</v>
      </c>
      <c r="E284" s="17">
        <f>VLOOKUP(B285,Consolidation!B:AA,6,FALSE)</f>
        <v>-1</v>
      </c>
      <c r="F284" s="17">
        <f>VLOOKUP(B285,Consolidation!B:AA,7,FALSE)</f>
        <v>20</v>
      </c>
      <c r="G284" s="17">
        <f>VLOOKUP(B285,Consolidation!B:AA,12,FALSE)</f>
        <v>3</v>
      </c>
      <c r="H284" s="17">
        <f>VLOOKUP(B285,Consolidation!B:AA,22,FALSE)</f>
        <v>0</v>
      </c>
    </row>
    <row r="285" spans="1:8" ht="29.5" customHeight="1" thickBot="1" x14ac:dyDescent="0.4">
      <c r="A285" s="16" t="str">
        <f>IF(B285&lt;&gt;"","IND"&amp;TEXT(COUNTA($B$2:B285),"000"),"")</f>
        <v>IND284</v>
      </c>
      <c r="B285" s="17" t="str">
        <f>Consolication[[#This Row],[Nom et prénom 0 Name &amp; first name]]</f>
        <v>PALOH Genviève</v>
      </c>
      <c r="C285" s="17" t="str">
        <f>VLOOKUP(B285,Consolidation!B:AA,3,FALSE)</f>
        <v>F</v>
      </c>
      <c r="D285" s="17" t="str">
        <f>VLOOKUP(B285,Consolidation!B:AA,5,TRUE)</f>
        <v>E</v>
      </c>
      <c r="E285" s="17">
        <f>VLOOKUP(B286,Consolidation!B:AA,6,FALSE)</f>
        <v>-1</v>
      </c>
      <c r="F285" s="17">
        <f>VLOOKUP(B286,Consolidation!B:AA,7,FALSE)</f>
        <v>8</v>
      </c>
      <c r="G285" s="17">
        <f>VLOOKUP(B286,Consolidation!B:AA,12,FALSE)</f>
        <v>3</v>
      </c>
      <c r="H285" s="17">
        <f>VLOOKUP(B286,Consolidation!B:AA,22,FALSE)</f>
        <v>0</v>
      </c>
    </row>
    <row r="286" spans="1:8" ht="29.5" customHeight="1" thickBot="1" x14ac:dyDescent="0.4">
      <c r="A286" s="16" t="str">
        <f>IF(B286&lt;&gt;"","IND"&amp;TEXT(COUNTA($B$2:B286),"000"),"")</f>
        <v>IND285</v>
      </c>
      <c r="B286" s="17" t="str">
        <f>Consolication[[#This Row],[Nom et prénom 0 Name &amp; first name]]</f>
        <v>SHENEH Ruth</v>
      </c>
      <c r="C286" s="17" t="str">
        <f>VLOOKUP(B286,Consolidation!B:AA,3,FALSE)</f>
        <v>F</v>
      </c>
      <c r="D286" s="17" t="str">
        <f>VLOOKUP(B286,Consolidation!B:AA,5,TRUE)</f>
        <v>D</v>
      </c>
      <c r="E286" s="17">
        <f>VLOOKUP(B287,Consolidation!B:AA,6,FALSE)</f>
        <v>-1</v>
      </c>
      <c r="F286" s="17">
        <f>VLOOKUP(B287,Consolidation!B:AA,7,FALSE)</f>
        <v>10</v>
      </c>
      <c r="G286" s="17">
        <f>VLOOKUP(B287,Consolidation!B:AA,12,FALSE)</f>
        <v>3</v>
      </c>
      <c r="H286" s="17">
        <f>VLOOKUP(B287,Consolidation!B:AA,22,FALSE)</f>
        <v>0</v>
      </c>
    </row>
    <row r="287" spans="1:8" ht="29.5" customHeight="1" thickBot="1" x14ac:dyDescent="0.4">
      <c r="A287" s="16" t="str">
        <f>IF(B287&lt;&gt;"","IND"&amp;TEXT(COUNTA($B$2:B287),"000"),"")</f>
        <v>IND286</v>
      </c>
      <c r="B287" s="17" t="str">
        <f>Consolication[[#This Row],[Nom et prénom 0 Name &amp; first name]]</f>
        <v>SIAWE Diane</v>
      </c>
      <c r="C287" s="17" t="str">
        <f>VLOOKUP(B287,Consolidation!B:AA,3,TRUE)</f>
        <v>M</v>
      </c>
      <c r="D287" s="17" t="str">
        <f>VLOOKUP(B287,Consolidation!B:AA,5,TRUE)</f>
        <v>D</v>
      </c>
      <c r="E287" s="17">
        <f>VLOOKUP(B288,Consolidation!B:AA,6,FALSE)</f>
        <v>-1</v>
      </c>
      <c r="F287" s="17">
        <f>VLOOKUP(B288,Consolidation!B:AA,7,FALSE)</f>
        <v>12</v>
      </c>
      <c r="G287" s="17">
        <f>VLOOKUP(B288,Consolidation!B:AA,12,FALSE)</f>
        <v>3</v>
      </c>
      <c r="H287" s="17">
        <f>VLOOKUP(B288,Consolidation!B:AA,22,FALSE)</f>
        <v>0</v>
      </c>
    </row>
    <row r="288" spans="1:8" ht="29.5" customHeight="1" thickBot="1" x14ac:dyDescent="0.4">
      <c r="A288" s="16" t="str">
        <f>IF(B288&lt;&gt;"","IND"&amp;TEXT(COUNTA($B$2:B288),"000"),"")</f>
        <v>IND287</v>
      </c>
      <c r="B288" s="17" t="str">
        <f>Consolication[[#This Row],[Nom et prénom 0 Name &amp; first name]]</f>
        <v>MBEUDA Castelle Miriane</v>
      </c>
      <c r="C288" s="17" t="str">
        <f>VLOOKUP(B288,Consolidation!B:AA,3,TRUE)</f>
        <v>F</v>
      </c>
      <c r="D288" s="17" t="str">
        <f>VLOOKUP(B288,Consolidation!B:AA,5,TRUE)</f>
        <v>M</v>
      </c>
      <c r="E288" s="17">
        <f>VLOOKUP(B289,Consolidation!B:AA,6,FALSE)</f>
        <v>-1</v>
      </c>
      <c r="F288" s="17">
        <f>VLOOKUP(B289,Consolidation!B:AA,7,FALSE)</f>
        <v>20</v>
      </c>
      <c r="G288" s="17">
        <f>VLOOKUP(B289,Consolidation!B:AA,12,FALSE)</f>
        <v>3</v>
      </c>
      <c r="H288" s="17">
        <f>VLOOKUP(B289,Consolidation!B:AA,22,FALSE)</f>
        <v>0</v>
      </c>
    </row>
    <row r="289" spans="1:8" ht="29.5" customHeight="1" thickBot="1" x14ac:dyDescent="0.4">
      <c r="A289" s="16" t="str">
        <f>IF(B289&lt;&gt;"","IND"&amp;TEXT(COUNTA($B$2:B289),"000"),"")</f>
        <v>IND288</v>
      </c>
      <c r="B289" s="17" t="str">
        <f>Consolication[[#This Row],[Nom et prénom 0 Name &amp; first name]]</f>
        <v>TCHEMEGNE NJENTEM Julie Danielle</v>
      </c>
      <c r="C289" s="17" t="str">
        <f>VLOOKUP(B289,Consolidation!B:AA,3,TRUE)</f>
        <v>F</v>
      </c>
      <c r="D289" s="17" t="str">
        <f>VLOOKUP(B289,Consolidation!B:AA,5,TRUE)</f>
        <v>M</v>
      </c>
      <c r="E289" s="17">
        <f>VLOOKUP(B290,Consolidation!B:AA,6,FALSE)</f>
        <v>-1</v>
      </c>
      <c r="F289" s="17">
        <f>VLOOKUP(B290,Consolidation!B:AA,7,FALSE)</f>
        <v>15</v>
      </c>
      <c r="G289" s="17">
        <f>VLOOKUP(B290,Consolidation!B:AA,12,FALSE)</f>
        <v>3</v>
      </c>
      <c r="H289" s="17">
        <f>VLOOKUP(B290,Consolidation!B:AA,22,FALSE)</f>
        <v>0</v>
      </c>
    </row>
    <row r="290" spans="1:8" ht="29.5" customHeight="1" thickBot="1" x14ac:dyDescent="0.4">
      <c r="A290" s="16" t="str">
        <f>IF(B290&lt;&gt;"","IND"&amp;TEXT(COUNTA($B$2:B290),"000"),"")</f>
        <v>IND289</v>
      </c>
      <c r="B290" s="17" t="str">
        <f>Consolication[[#This Row],[Nom et prénom 0 Name &amp; first name]]</f>
        <v>GUEYAP NGOUABOU Annie Marie</v>
      </c>
      <c r="C290" s="17" t="str">
        <f>VLOOKUP(B290,Consolidation!B:AA,3,TRUE)</f>
        <v>F</v>
      </c>
      <c r="D290" s="17" t="str">
        <f>VLOOKUP(B290,Consolidation!B:AA,5,TRUE)</f>
        <v>M</v>
      </c>
      <c r="E290" s="17">
        <f>VLOOKUP(B291,Consolidation!B:AA,6,FALSE)</f>
        <v>-1</v>
      </c>
      <c r="F290" s="17">
        <f>VLOOKUP(B291,Consolidation!B:AA,7,FALSE)</f>
        <v>18</v>
      </c>
      <c r="G290" s="17">
        <f>VLOOKUP(B291,Consolidation!B:AA,12,FALSE)</f>
        <v>3</v>
      </c>
      <c r="H290" s="17">
        <f>VLOOKUP(B291,Consolidation!B:AA,22,FALSE)</f>
        <v>0</v>
      </c>
    </row>
    <row r="291" spans="1:8" ht="29.5" customHeight="1" thickBot="1" x14ac:dyDescent="0.4">
      <c r="A291" s="16" t="str">
        <f>IF(B291&lt;&gt;"","IND"&amp;TEXT(COUNTA($B$2:B291),"000"),"")</f>
        <v>IND290</v>
      </c>
      <c r="B291" s="17" t="str">
        <f>Consolication[[#This Row],[Nom et prénom 0 Name &amp; first name]]</f>
        <v>TCHIAZE Agnès</v>
      </c>
      <c r="C291" s="17" t="str">
        <f>VLOOKUP(B291,Consolidation!B:AA,3,TRUE)</f>
        <v>F</v>
      </c>
      <c r="D291" s="17" t="str">
        <f>VLOOKUP(B291,Consolidation!B:AA,5,TRUE)</f>
        <v>M</v>
      </c>
      <c r="E291" s="17">
        <f>VLOOKUP(B292,Consolidation!B:AA,6,FALSE)</f>
        <v>-1</v>
      </c>
      <c r="F291" s="17">
        <f>VLOOKUP(B292,Consolidation!B:AA,7,TRUE)</f>
        <v>3</v>
      </c>
      <c r="G291" s="17">
        <f>VLOOKUP(B292,Consolidation!B:AA,12,FALSE)</f>
        <v>3</v>
      </c>
      <c r="H291" s="17">
        <f>VLOOKUP(B292,Consolidation!B:AA,22,FALSE)</f>
        <v>0</v>
      </c>
    </row>
    <row r="292" spans="1:8" ht="29.5" customHeight="1" thickBot="1" x14ac:dyDescent="0.4">
      <c r="A292" s="16" t="str">
        <f>IF(B292&lt;&gt;"","IND"&amp;TEXT(COUNTA($B$2:B292),"000"),"")</f>
        <v>IND291</v>
      </c>
      <c r="B292" s="17" t="str">
        <f>Consolication[[#This Row],[Nom et prénom 0 Name &amp; first name]]</f>
        <v>TEKUI MAGNE</v>
      </c>
      <c r="C292" s="17" t="str">
        <f>VLOOKUP(B292,Consolidation!B:AA,3,TRUE)</f>
        <v>F</v>
      </c>
      <c r="D292" s="17" t="str">
        <f>VLOOKUP(B292,Consolidation!B:AA,5,TRUE)</f>
        <v>M</v>
      </c>
      <c r="E292" s="17">
        <f>VLOOKUP(B293,Consolidation!B:AA,6,FALSE)</f>
        <v>-1</v>
      </c>
      <c r="F292" s="17">
        <f>VLOOKUP(B293,Consolidation!B:AA,7,TRUE)</f>
        <v>3</v>
      </c>
      <c r="G292" s="17">
        <f>VLOOKUP(B293,Consolidation!B:AA,12,FALSE)</f>
        <v>3</v>
      </c>
      <c r="H292" s="17">
        <f>VLOOKUP(B293,Consolidation!B:AA,22,FALSE)</f>
        <v>0</v>
      </c>
    </row>
    <row r="293" spans="1:8" ht="29.5" customHeight="1" thickBot="1" x14ac:dyDescent="0.4">
      <c r="A293" s="16" t="str">
        <f>IF(B293&lt;&gt;"","IND"&amp;TEXT(COUNTA($B$2:B293),"000"),"")</f>
        <v>IND292</v>
      </c>
      <c r="B293" s="17" t="str">
        <f>Consolication[[#This Row],[Nom et prénom 0 Name &amp; first name]]</f>
        <v>TCHUIGOUA FANGZOU Flore Jackie</v>
      </c>
      <c r="C293" s="17" t="str">
        <f>VLOOKUP(B293,Consolidation!B:AA,3,TRUE)</f>
        <v>F</v>
      </c>
      <c r="D293" s="17" t="str">
        <f>VLOOKUP(B293,Consolidation!B:AA,5,TRUE)</f>
        <v>M</v>
      </c>
      <c r="E293" s="17">
        <f>VLOOKUP(B294,Consolidation!B:AA,6,FALSE)</f>
        <v>-1</v>
      </c>
      <c r="F293" s="17">
        <f>VLOOKUP(B294,Consolidation!B:AA,7,TRUE)</f>
        <v>3</v>
      </c>
      <c r="G293" s="17">
        <f>VLOOKUP(B294,Consolidation!B:AA,12,FALSE)</f>
        <v>3</v>
      </c>
      <c r="H293" s="17">
        <f>VLOOKUP(B294,Consolidation!B:AA,22,FALSE)</f>
        <v>0</v>
      </c>
    </row>
    <row r="294" spans="1:8" ht="29.5" customHeight="1" thickBot="1" x14ac:dyDescent="0.4">
      <c r="A294" s="16" t="str">
        <f>IF(B294&lt;&gt;"","IND"&amp;TEXT(COUNTA($B$2:B294),"000"),"")</f>
        <v>IND293</v>
      </c>
      <c r="B294" s="17" t="str">
        <f>Consolication[[#This Row],[Nom et prénom 0 Name &amp; first name]]</f>
        <v>WAINKEM Chanceline</v>
      </c>
      <c r="C294" s="17" t="str">
        <f>VLOOKUP(B294,Consolidation!B:AA,3,TRUE)</f>
        <v>F</v>
      </c>
      <c r="D294" s="17" t="str">
        <f>VLOOKUP(B294,Consolidation!B:AA,5,TRUE)</f>
        <v>M</v>
      </c>
      <c r="E294" s="17">
        <f>VLOOKUP(B295,Consolidation!B:AA,6,FALSE)</f>
        <v>-1</v>
      </c>
      <c r="F294" s="17">
        <f>VLOOKUP(B295,Consolidation!B:AA,7,TRUE)</f>
        <v>3</v>
      </c>
      <c r="G294" s="17">
        <f>VLOOKUP(B295,Consolidation!B:AA,12,FALSE)</f>
        <v>3</v>
      </c>
      <c r="H294" s="17">
        <f>VLOOKUP(B295,Consolidation!B:AA,22,FALSE)</f>
        <v>0</v>
      </c>
    </row>
    <row r="295" spans="1:8" ht="29.5" customHeight="1" thickBot="1" x14ac:dyDescent="0.4">
      <c r="A295" s="16" t="str">
        <f>IF(B295&lt;&gt;"","IND"&amp;TEXT(COUNTA($B$2:B295),"000"),"")</f>
        <v>IND294</v>
      </c>
      <c r="B295" s="17" t="str">
        <f>Consolication[[#This Row],[Nom et prénom 0 Name &amp; first name]]</f>
        <v>YOMI TCHA Diane</v>
      </c>
      <c r="C295" s="17" t="str">
        <f>VLOOKUP(B295,Consolidation!B:AA,3,TRUE)</f>
        <v>F</v>
      </c>
      <c r="D295" s="17" t="str">
        <f>VLOOKUP(B295,Consolidation!B:AA,5,TRUE)</f>
        <v>M</v>
      </c>
      <c r="E295" s="17">
        <f>VLOOKUP(B296,Consolidation!B:AA,6,FALSE)</f>
        <v>-1</v>
      </c>
      <c r="F295" s="17">
        <f>VLOOKUP(B296,Consolidation!B:AA,7,TRUE)</f>
        <v>1</v>
      </c>
      <c r="G295" s="17">
        <f>VLOOKUP(B296,Consolidation!B:AA,12,FALSE)</f>
        <v>3</v>
      </c>
      <c r="H295" s="17">
        <f>VLOOKUP(B296,Consolidation!B:AA,22,FALSE)</f>
        <v>0</v>
      </c>
    </row>
    <row r="296" spans="1:8" ht="29.5" customHeight="1" thickBot="1" x14ac:dyDescent="0.4">
      <c r="A296" s="16" t="str">
        <f>IF(B296&lt;&gt;"","IND"&amp;TEXT(COUNTA($B$2:B296),"000"),"")</f>
        <v>IND295</v>
      </c>
      <c r="B296" s="17" t="str">
        <f>Consolication[[#This Row],[Nom et prénom 0 Name &amp; first name]]</f>
        <v>MAKOUGANG FONGANG Annie</v>
      </c>
      <c r="C296" s="17" t="str">
        <f>VLOOKUP(B296,Consolidation!B:AA,3,TRUE)</f>
        <v>F</v>
      </c>
      <c r="D296" s="17" t="str">
        <f>VLOOKUP(B296,Consolidation!B:AA,5,TRUE)</f>
        <v>E</v>
      </c>
      <c r="E296" s="17">
        <f>VLOOKUP(B297,Consolidation!B:AA,6,FALSE)</f>
        <v>1</v>
      </c>
      <c r="F296" s="17">
        <f>VLOOKUP(B297,Consolidation!B:AA,7,TRUE)</f>
        <v>0</v>
      </c>
      <c r="G296" s="17">
        <f>VLOOKUP(B297,Consolidation!B:AA,12,FALSE)</f>
        <v>3</v>
      </c>
      <c r="H296" s="17">
        <f>VLOOKUP(B297,Consolidation!B:AA,22,FALSE)</f>
        <v>0</v>
      </c>
    </row>
    <row r="297" spans="1:8" ht="29.5" customHeight="1" thickBot="1" x14ac:dyDescent="0.4">
      <c r="A297" s="16" t="str">
        <f>IF(B297&lt;&gt;"","IND"&amp;TEXT(COUNTA($B$2:B297),"000"),"")</f>
        <v>IND296</v>
      </c>
      <c r="B297" s="17" t="str">
        <f>Consolication[[#This Row],[Nom et prénom 0 Name &amp; first name]]</f>
        <v>BEA KALEU MONIQUE</v>
      </c>
      <c r="C297" s="17" t="str">
        <f>VLOOKUP(B297,Consolidation!B:AA,3,TRUE)</f>
        <v>F</v>
      </c>
      <c r="D297" s="17" t="str">
        <f>VLOOKUP(B297,Consolidation!B:AA,5,TRUE)</f>
        <v>M</v>
      </c>
      <c r="E297" s="17">
        <f>VLOOKUP(B298,Consolidation!B:AA,6,FALSE)</f>
        <v>0</v>
      </c>
      <c r="F297" s="17" t="e">
        <f>VLOOKUP(B298,Consolidation!B:AA,7,TRUE)</f>
        <v>#N/A</v>
      </c>
      <c r="G297" s="17">
        <f>VLOOKUP(B298,Consolidation!B:AA,12,FALSE)</f>
        <v>0</v>
      </c>
      <c r="H297" s="17">
        <f>VLOOKUP(B298,Consolidation!B:AA,22,FALSE)</f>
        <v>0</v>
      </c>
    </row>
    <row r="298" spans="1:8" ht="29.5" customHeight="1" thickBot="1" x14ac:dyDescent="0.4">
      <c r="A298" s="16" t="str">
        <f>IF(B298&lt;&gt;"","IND"&amp;TEXT(COUNTA($B$2:B298),"000"),"")</f>
        <v>IND297</v>
      </c>
      <c r="B298" s="17" t="str">
        <f>Consolication[[#This Row],[Nom et prénom 0 Name &amp; first name]]</f>
        <v>ABOH A BETSEM</v>
      </c>
      <c r="C298" s="17" t="str">
        <f>VLOOKUP(B298,Consolidation!B:AA,3,FALSE)</f>
        <v>F</v>
      </c>
      <c r="D298" s="17" t="str">
        <f>VLOOKUP(B298,Consolidation!B:AA,5,FALSE)</f>
        <v>M</v>
      </c>
      <c r="E298" s="17">
        <f>VLOOKUP(B299,Consolidation!B:AA,6,FALSE)</f>
        <v>0</v>
      </c>
      <c r="F298" s="17">
        <f>VLOOKUP(B299,Consolidation!B:AA,7,FALSE)</f>
        <v>7</v>
      </c>
      <c r="G298" s="17">
        <f>VLOOKUP(B299,Consolidation!B:AA,12,FALSE)</f>
        <v>0</v>
      </c>
      <c r="H298" s="17">
        <f>VLOOKUP(B299,Consolidation!B:AA,22,FALSE)</f>
        <v>690825175</v>
      </c>
    </row>
    <row r="299" spans="1:8" ht="29.5" customHeight="1" thickBot="1" x14ac:dyDescent="0.4">
      <c r="A299" s="16" t="str">
        <f>IF(B299&lt;&gt;"","IND"&amp;TEXT(COUNTA($B$2:B299),"000"),"")</f>
        <v>IND298</v>
      </c>
      <c r="B299" s="17" t="str">
        <f>Consolication[[#This Row],[Nom et prénom 0 Name &amp; first name]]</f>
        <v>CHE Odette</v>
      </c>
      <c r="C299" s="17" t="str">
        <f>VLOOKUP(B299,Consolidation!B:AA,3,TRUE)</f>
        <v>F</v>
      </c>
      <c r="D299" s="17" t="str">
        <f>VLOOKUP(B299,Consolidation!B:AA,5,TRUE)</f>
        <v>M</v>
      </c>
      <c r="E299" s="17">
        <f>VLOOKUP(B300,Consolidation!B:AA,6,FALSE)</f>
        <v>0</v>
      </c>
      <c r="F299" s="17">
        <f>VLOOKUP(B300,Consolidation!B:AA,7,TRUE)</f>
        <v>0</v>
      </c>
      <c r="G299" s="17">
        <f>VLOOKUP(B300,Consolidation!B:AA,12,FALSE)</f>
        <v>0</v>
      </c>
      <c r="H299" s="17">
        <f>VLOOKUP(B300,Consolidation!B:AA,22,FALSE)</f>
        <v>0</v>
      </c>
    </row>
    <row r="300" spans="1:8" ht="29.5" customHeight="1" thickBot="1" x14ac:dyDescent="0.4">
      <c r="A300" s="16" t="str">
        <f>IF(B300&lt;&gt;"","IND"&amp;TEXT(COUNTA($B$2:B300),"000"),"")</f>
        <v>IND299</v>
      </c>
      <c r="B300" s="17" t="str">
        <f>Consolication[[#This Row],[Nom et prénom 0 Name &amp; first name]]</f>
        <v>ELENE MPESSE FIDELE EDWIDE</v>
      </c>
      <c r="C300" s="17" t="str">
        <f>VLOOKUP(B300,Consolidation!B:AA,3,TRUE)</f>
        <v>F</v>
      </c>
      <c r="D300" s="17" t="str">
        <f>VLOOKUP(B300,Consolidation!B:AA,5,TRUE)</f>
        <v>M</v>
      </c>
      <c r="E300" s="17">
        <f>VLOOKUP(B301,Consolidation!B:AA,6,FALSE)</f>
        <v>0</v>
      </c>
      <c r="F300" s="17">
        <f>VLOOKUP(B301,Consolidation!B:AA,7,TRUE)</f>
        <v>5</v>
      </c>
      <c r="G300" s="17">
        <f>VLOOKUP(B301,Consolidation!B:AA,12,FALSE)</f>
        <v>0</v>
      </c>
      <c r="H300" s="17">
        <f>VLOOKUP(B301,Consolidation!B:AA,22,FALSE)</f>
        <v>0</v>
      </c>
    </row>
    <row r="301" spans="1:8" ht="29.5" customHeight="1" thickBot="1" x14ac:dyDescent="0.4">
      <c r="A301" s="16" t="str">
        <f>IF(B301&lt;&gt;"","IND"&amp;TEXT(COUNTA($B$2:B301),"000"),"")</f>
        <v>IND300</v>
      </c>
      <c r="B301" s="17" t="str">
        <f>Consolication[[#This Row],[Nom et prénom 0 Name &amp; first name]]</f>
        <v>NGUEFACK Heryka</v>
      </c>
      <c r="C301" s="17" t="str">
        <f>VLOOKUP(B301,Consolidation!B:AA,3,TRUE)</f>
        <v>F</v>
      </c>
      <c r="D301" s="17" t="str">
        <f>VLOOKUP(B301,Consolidation!B:AA,5,TRUE)</f>
        <v>E</v>
      </c>
      <c r="E301" s="17">
        <f>VLOOKUP(B302,Consolidation!B:AA,6,FALSE)</f>
        <v>0</v>
      </c>
      <c r="F301" s="17">
        <f>VLOOKUP(B302,Consolidation!B:AA,7,TRUE)</f>
        <v>0</v>
      </c>
      <c r="G301" s="17">
        <f>VLOOKUP(B302,Consolidation!B:AA,12,FALSE)</f>
        <v>0</v>
      </c>
      <c r="H301" s="17">
        <f>VLOOKUP(B302,Consolidation!B:AA,22,FALSE)</f>
        <v>695927775</v>
      </c>
    </row>
    <row r="302" spans="1:8" ht="29.5" customHeight="1" thickBot="1" x14ac:dyDescent="0.4">
      <c r="A302" s="16" t="str">
        <f>IF(B302&lt;&gt;"","IND"&amp;TEXT(COUNTA($B$2:B302),"000"),"")</f>
        <v>IND301</v>
      </c>
      <c r="B302" s="17" t="str">
        <f>Consolication[[#This Row],[Nom et prénom 0 Name &amp; first name]]</f>
        <v>FOLONG TCHOFFO VIANEL TATIANA</v>
      </c>
      <c r="C302" s="17" t="str">
        <f>VLOOKUP(B302,Consolidation!B:AA,3,TRUE)</f>
        <v>F</v>
      </c>
      <c r="D302" s="17" t="str">
        <f>VLOOKUP(B302,Consolidation!B:AA,5,TRUE)</f>
        <v>M</v>
      </c>
      <c r="E302" s="17">
        <f>VLOOKUP(B303,Consolidation!B:AA,6,FALSE)</f>
        <v>0</v>
      </c>
      <c r="F302" s="17">
        <f>VLOOKUP(B303,Consolidation!B:AA,7,TRUE)</f>
        <v>0</v>
      </c>
      <c r="G302" s="17">
        <f>VLOOKUP(B303,Consolidation!B:AA,12,FALSE)</f>
        <v>0</v>
      </c>
      <c r="H302" s="17">
        <f>VLOOKUP(B303,Consolidation!B:AA,22,FALSE)</f>
        <v>694101309</v>
      </c>
    </row>
    <row r="303" spans="1:8" ht="29.5" customHeight="1" thickBot="1" x14ac:dyDescent="0.4">
      <c r="A303" s="16" t="str">
        <f>IF(B303&lt;&gt;"","IND"&amp;TEXT(COUNTA($B$2:B303),"000"),"")</f>
        <v>IND302</v>
      </c>
      <c r="B303" s="17" t="str">
        <f>Consolication[[#This Row],[Nom et prénom 0 Name &amp; first name]]</f>
        <v>MBENE NTSABA CASIMIR OLIVIER</v>
      </c>
      <c r="C303" s="17" t="str">
        <f>VLOOKUP(B303,Consolidation!B:AA,3,TRUE)</f>
        <v>F</v>
      </c>
      <c r="D303" s="17" t="str">
        <f>VLOOKUP(B303,Consolidation!B:AA,5,TRUE)</f>
        <v>M</v>
      </c>
      <c r="E303" s="17">
        <f>VLOOKUP(B304,Consolidation!B:AA,6,FALSE)</f>
        <v>0</v>
      </c>
      <c r="F303" s="17">
        <f>VLOOKUP(B304,Consolidation!B:AA,7,TRUE)</f>
        <v>0</v>
      </c>
      <c r="G303" s="17">
        <f>VLOOKUP(B304,Consolidation!B:AA,12,FALSE)</f>
        <v>0</v>
      </c>
      <c r="H303" s="17">
        <f>VLOOKUP(B304,Consolidation!B:AA,22,FALSE)</f>
        <v>672986524</v>
      </c>
    </row>
    <row r="304" spans="1:8" ht="29.5" customHeight="1" thickBot="1" x14ac:dyDescent="0.4">
      <c r="A304" s="16" t="str">
        <f>IF(B304&lt;&gt;"","IND"&amp;TEXT(COUNTA($B$2:B304),"000"),"")</f>
        <v>IND303</v>
      </c>
      <c r="B304" s="17" t="str">
        <f>Consolication[[#This Row],[Nom et prénom 0 Name &amp; first name]]</f>
        <v>KANA ONGUENE FLORENT HERNANDEZ</v>
      </c>
      <c r="C304" s="17" t="str">
        <f>VLOOKUP(B304,Consolidation!B:AA,3,TRUE)</f>
        <v>F</v>
      </c>
      <c r="D304" s="17" t="str">
        <f>VLOOKUP(B304,Consolidation!B:AA,5,TRUE)</f>
        <v>M</v>
      </c>
      <c r="E304" s="17">
        <f>VLOOKUP(B305,Consolidation!B:AA,6,FALSE)</f>
        <v>0</v>
      </c>
      <c r="F304" s="17">
        <f>VLOOKUP(B305,Consolidation!B:AA,7,TRUE)</f>
        <v>5</v>
      </c>
      <c r="G304" s="17">
        <f>VLOOKUP(B305,Consolidation!B:AA,12,FALSE)</f>
        <v>0</v>
      </c>
      <c r="H304" s="17">
        <f>VLOOKUP(B305,Consolidation!B:AA,22,FALSE)</f>
        <v>0</v>
      </c>
    </row>
    <row r="305" spans="1:8" ht="29.5" customHeight="1" thickBot="1" x14ac:dyDescent="0.4">
      <c r="A305" s="16" t="str">
        <f>IF(B305&lt;&gt;"","IND"&amp;TEXT(COUNTA($B$2:B305),"000"),"")</f>
        <v>IND304</v>
      </c>
      <c r="B305" s="17" t="str">
        <f>Consolication[[#This Row],[Nom et prénom 0 Name &amp; first name]]</f>
        <v>NGONO BELLA</v>
      </c>
      <c r="C305" s="17" t="str">
        <f>VLOOKUP(B305,Consolidation!B:AA,3,TRUE)</f>
        <v>F</v>
      </c>
      <c r="D305" s="17" t="str">
        <f>VLOOKUP(B305,Consolidation!B:AA,5,TRUE)</f>
        <v>E</v>
      </c>
      <c r="E305" s="17">
        <f>VLOOKUP(B306,Consolidation!B:AA,6,FALSE)</f>
        <v>0</v>
      </c>
      <c r="F305" s="17">
        <f>VLOOKUP(B306,Consolidation!B:AA,7,TRUE)</f>
        <v>5</v>
      </c>
      <c r="G305" s="17">
        <f>VLOOKUP(B306,Consolidation!B:AA,12,FALSE)</f>
        <v>0</v>
      </c>
      <c r="H305" s="17">
        <f>VLOOKUP(B306,Consolidation!B:AA,22,FALSE)</f>
        <v>671534553</v>
      </c>
    </row>
    <row r="306" spans="1:8" ht="29.5" customHeight="1" thickBot="1" x14ac:dyDescent="0.4">
      <c r="A306" s="16" t="str">
        <f>IF(B306&lt;&gt;"","IND"&amp;TEXT(COUNTA($B$2:B306),"000"),"")</f>
        <v>IND305</v>
      </c>
      <c r="B306" s="17" t="str">
        <f>Consolication[[#This Row],[Nom et prénom 0 Name &amp; first name]]</f>
        <v>NEME MARIE VERLANDE</v>
      </c>
      <c r="C306" s="17" t="str">
        <f>VLOOKUP(B306,Consolidation!B:AA,3,TRUE)</f>
        <v>F</v>
      </c>
      <c r="D306" s="17" t="str">
        <f>VLOOKUP(B306,Consolidation!B:AA,5,TRUE)</f>
        <v>E</v>
      </c>
      <c r="E306" s="17">
        <f>VLOOKUP(B307,Consolidation!B:AA,6,FALSE)</f>
        <v>0</v>
      </c>
      <c r="F306" s="17">
        <f>VLOOKUP(B307,Consolidation!B:AA,7,TRUE)</f>
        <v>0</v>
      </c>
      <c r="G306" s="17">
        <f>VLOOKUP(B307,Consolidation!B:AA,12,FALSE)</f>
        <v>0</v>
      </c>
      <c r="H306" s="17">
        <f>VLOOKUP(B307,Consolidation!B:AA,22,FALSE)</f>
        <v>658584654</v>
      </c>
    </row>
    <row r="307" spans="1:8" ht="29.5" customHeight="1" thickBot="1" x14ac:dyDescent="0.4">
      <c r="A307" s="16" t="str">
        <f>IF(B307&lt;&gt;"","IND"&amp;TEXT(COUNTA($B$2:B307),"000"),"")</f>
        <v>IND306</v>
      </c>
      <c r="B307" s="17" t="str">
        <f>Consolication[[#This Row],[Nom et prénom 0 Name &amp; first name]]</f>
        <v>ANABA Manuella</v>
      </c>
      <c r="C307" s="17" t="str">
        <f>VLOOKUP(B307,Consolidation!B:AA,3,TRUE)</f>
        <v>F</v>
      </c>
      <c r="D307" s="17" t="str">
        <f>VLOOKUP(B307,Consolidation!B:AA,5,TRUE)</f>
        <v>M</v>
      </c>
      <c r="E307" s="17">
        <f>VLOOKUP(B308,Consolidation!B:AA,6,FALSE)</f>
        <v>0</v>
      </c>
      <c r="F307" s="17">
        <f>VLOOKUP(B308,Consolidation!B:AA,7,TRUE)</f>
        <v>5</v>
      </c>
      <c r="G307" s="17">
        <f>VLOOKUP(B308,Consolidation!B:AA,12,FALSE)</f>
        <v>0</v>
      </c>
      <c r="H307" s="17">
        <f>VLOOKUP(B308,Consolidation!B:AA,22,FALSE)</f>
        <v>670481672</v>
      </c>
    </row>
    <row r="308" spans="1:8" ht="29.5" customHeight="1" thickBot="1" x14ac:dyDescent="0.4">
      <c r="A308" s="16" t="str">
        <f>IF(B308&lt;&gt;"","IND"&amp;TEXT(COUNTA($B$2:B308),"000"),"")</f>
        <v>IND307</v>
      </c>
      <c r="B308" s="17" t="str">
        <f>Consolication[[#This Row],[Nom et prénom 0 Name &amp; first name]]</f>
        <v>NGAH TSALA BRIGITTE VANESSA</v>
      </c>
      <c r="C308" s="17" t="str">
        <f>VLOOKUP(B308,Consolidation!B:AA,3,TRUE)</f>
        <v>F</v>
      </c>
      <c r="D308" s="17" t="str">
        <f>VLOOKUP(B308,Consolidation!B:AA,5,TRUE)</f>
        <v>E</v>
      </c>
      <c r="E308" s="17">
        <f>VLOOKUP(B309,Consolidation!B:AA,6,FALSE)</f>
        <v>0</v>
      </c>
      <c r="F308" s="17">
        <f>VLOOKUP(B309,Consolidation!B:AA,7,TRUE)</f>
        <v>0</v>
      </c>
      <c r="G308" s="17">
        <f>VLOOKUP(B309,Consolidation!B:AA,12,FALSE)</f>
        <v>0</v>
      </c>
      <c r="H308" s="17">
        <f>VLOOKUP(B309,Consolidation!B:AA,22,FALSE)</f>
        <v>0</v>
      </c>
    </row>
    <row r="309" spans="1:8" ht="29.5" customHeight="1" thickBot="1" x14ac:dyDescent="0.4">
      <c r="A309" s="16" t="str">
        <f>IF(B309&lt;&gt;"","IND"&amp;TEXT(COUNTA($B$2:B309),"000"),"")</f>
        <v>IND308</v>
      </c>
      <c r="B309" s="17" t="str">
        <f>Consolication[[#This Row],[Nom et prénom 0 Name &amp; first name]]</f>
        <v>ATANGANA Charles</v>
      </c>
      <c r="C309" s="17" t="str">
        <f>VLOOKUP(B309,Consolidation!B:AA,3,TRUE)</f>
        <v>F</v>
      </c>
      <c r="D309" s="17" t="str">
        <f>VLOOKUP(B309,Consolidation!B:AA,5,TRUE)</f>
        <v>M</v>
      </c>
      <c r="E309" s="17">
        <f>VLOOKUP(B310,Consolidation!B:AA,6,FALSE)</f>
        <v>0</v>
      </c>
      <c r="F309" s="17">
        <f>VLOOKUP(B310,Consolidation!B:AA,7,TRUE)</f>
        <v>11</v>
      </c>
      <c r="G309" s="17">
        <f>VLOOKUP(B310,Consolidation!B:AA,12,FALSE)</f>
        <v>0</v>
      </c>
      <c r="H309" s="17">
        <f>VLOOKUP(B310,Consolidation!B:AA,22,FALSE)</f>
        <v>0</v>
      </c>
    </row>
    <row r="310" spans="1:8" ht="29.5" customHeight="1" thickBot="1" x14ac:dyDescent="0.4">
      <c r="A310" s="16" t="str">
        <f>IF(B310&lt;&gt;"","IND"&amp;TEXT(COUNTA($B$2:B310),"000"),"")</f>
        <v>IND309</v>
      </c>
      <c r="B310" s="17" t="str">
        <f>Consolication[[#This Row],[Nom et prénom 0 Name &amp; first name]]</f>
        <v>TALAE HGUETTE FLORE</v>
      </c>
      <c r="C310" s="17" t="str">
        <f>VLOOKUP(B310,Consolidation!B:AA,3,TRUE)</f>
        <v>M</v>
      </c>
      <c r="D310" s="17" t="str">
        <f>VLOOKUP(B310,Consolidation!B:AA,5,TRUE)</f>
        <v>D</v>
      </c>
      <c r="E310" s="17">
        <f>VLOOKUP(B311,Consolidation!B:AA,6,FALSE)</f>
        <v>0</v>
      </c>
      <c r="F310" s="17">
        <f>VLOOKUP(B311,Consolidation!B:AA,7,TRUE)</f>
        <v>5</v>
      </c>
      <c r="G310" s="17">
        <f>VLOOKUP(B311,Consolidation!B:AA,12,FALSE)</f>
        <v>0</v>
      </c>
      <c r="H310" s="17">
        <f>VLOOKUP(B311,Consolidation!B:AA,22,FALSE)</f>
        <v>0</v>
      </c>
    </row>
    <row r="311" spans="1:8" ht="29.5" customHeight="1" thickBot="1" x14ac:dyDescent="0.4">
      <c r="A311" s="16" t="str">
        <f>IF(B311&lt;&gt;"","IND"&amp;TEXT(COUNTA($B$2:B311),"000"),"")</f>
        <v>IND310</v>
      </c>
      <c r="B311" s="17" t="str">
        <f>Consolication[[#This Row],[Nom et prénom 0 Name &amp; first name]]</f>
        <v>NBOUA AVELE Aristide Joel</v>
      </c>
      <c r="C311" s="17" t="str">
        <f>VLOOKUP(B311,Consolidation!B:AA,3,TRUE)</f>
        <v>F</v>
      </c>
      <c r="D311" s="17" t="str">
        <f>VLOOKUP(B311,Consolidation!B:AA,5,TRUE)</f>
        <v>E</v>
      </c>
      <c r="E311" s="17">
        <f>VLOOKUP(B312,Consolidation!B:AA,6,FALSE)</f>
        <v>0</v>
      </c>
      <c r="F311" s="17">
        <f>VLOOKUP(B312,Consolidation!B:AA,7,TRUE)</f>
        <v>3</v>
      </c>
      <c r="G311" s="17">
        <f>VLOOKUP(B312,Consolidation!B:AA,12,FALSE)</f>
        <v>0</v>
      </c>
      <c r="H311" s="17">
        <f>VLOOKUP(B312,Consolidation!B:AA,22,FALSE)</f>
        <v>698843448</v>
      </c>
    </row>
    <row r="312" spans="1:8" ht="29.5" customHeight="1" thickBot="1" x14ac:dyDescent="0.4">
      <c r="A312" s="16" t="str">
        <f>IF(B312&lt;&gt;"","IND"&amp;TEXT(COUNTA($B$2:B312),"000"),"")</f>
        <v>IND311</v>
      </c>
      <c r="B312" s="17" t="str">
        <f>Consolication[[#This Row],[Nom et prénom 0 Name &amp; first name]]</f>
        <v>TOMO ANDO MARC JUNIOR</v>
      </c>
      <c r="C312" s="17" t="str">
        <f>VLOOKUP(B312,Consolidation!B:AA,3,TRUE)</f>
        <v>F</v>
      </c>
      <c r="D312" s="17" t="str">
        <f>VLOOKUP(B312,Consolidation!B:AA,5,TRUE)</f>
        <v>M</v>
      </c>
      <c r="E312" s="17">
        <f>VLOOKUP(B313,Consolidation!B:AA,6,FALSE)</f>
        <v>0</v>
      </c>
      <c r="F312" s="17" t="e">
        <f>VLOOKUP(B313,Consolidation!B:AA,7,TRUE)</f>
        <v>#N/A</v>
      </c>
      <c r="G312" s="17">
        <f>VLOOKUP(B313,Consolidation!B:AA,12,FALSE)</f>
        <v>0</v>
      </c>
      <c r="H312" s="17">
        <f>VLOOKUP(B313,Consolidation!B:AA,22,FALSE)</f>
        <v>0</v>
      </c>
    </row>
    <row r="313" spans="1:8" ht="29.5" customHeight="1" thickBot="1" x14ac:dyDescent="0.4">
      <c r="A313" s="16" t="str">
        <f>IF(B313&lt;&gt;"","IND"&amp;TEXT(COUNTA($B$2:B313),"000"),"")</f>
        <v>IND312</v>
      </c>
      <c r="B313" s="17" t="str">
        <f>Consolication[[#This Row],[Nom et prénom 0 Name &amp; first name]]</f>
        <v>ABIDA OKALA HELEINE</v>
      </c>
      <c r="C313" s="17" t="str">
        <f>VLOOKUP(B313,Consolidation!B:AA,3,FALSE)</f>
        <v>F</v>
      </c>
      <c r="D313" s="17" t="str">
        <f>VLOOKUP(B313,Consolidation!B:AA,5,FALSE)</f>
        <v>M</v>
      </c>
      <c r="E313" s="17">
        <f>VLOOKUP(B314,Consolidation!B:AA,6,FALSE)</f>
        <v>0</v>
      </c>
      <c r="F313" s="17">
        <f>VLOOKUP(B314,Consolidation!B:AA,7,FALSE)</f>
        <v>1</v>
      </c>
      <c r="G313" s="17">
        <f>VLOOKUP(B314,Consolidation!B:AA,12,FALSE)</f>
        <v>0</v>
      </c>
      <c r="H313" s="17">
        <f>VLOOKUP(B314,Consolidation!B:AA,22,FALSE)</f>
        <v>0</v>
      </c>
    </row>
    <row r="314" spans="1:8" ht="29.5" customHeight="1" thickBot="1" x14ac:dyDescent="0.4">
      <c r="A314" s="16" t="str">
        <f>IF(B314&lt;&gt;"","IND"&amp;TEXT(COUNTA($B$2:B314),"000"),"")</f>
        <v>IND313</v>
      </c>
      <c r="B314" s="17" t="str">
        <f>Consolication[[#This Row],[Nom et prénom 0 Name &amp; first name]]</f>
        <v>ATE ATE JEROME</v>
      </c>
      <c r="C314" s="17" t="str">
        <f>VLOOKUP(B314,Consolidation!B:AA,3,TRUE)</f>
        <v>F</v>
      </c>
      <c r="D314" s="17" t="str">
        <f>VLOOKUP(B314,Consolidation!B:AA,5,TRUE)</f>
        <v>M</v>
      </c>
      <c r="E314" s="17">
        <f>VLOOKUP(B315,Consolidation!B:AA,6,FALSE)</f>
        <v>0</v>
      </c>
      <c r="F314" s="17">
        <f>VLOOKUP(B315,Consolidation!B:AA,7,TRUE)</f>
        <v>0</v>
      </c>
      <c r="G314" s="17">
        <f>VLOOKUP(B315,Consolidation!B:AA,12,FALSE)</f>
        <v>0</v>
      </c>
      <c r="H314" s="17">
        <f>VLOOKUP(B315,Consolidation!B:AA,22,FALSE)</f>
        <v>0</v>
      </c>
    </row>
    <row r="315" spans="1:8" ht="29.5" customHeight="1" thickBot="1" x14ac:dyDescent="0.4">
      <c r="A315" s="16" t="str">
        <f>IF(B315&lt;&gt;"","IND"&amp;TEXT(COUNTA($B$2:B315),"000"),"")</f>
        <v>IND314</v>
      </c>
      <c r="B315" s="17" t="str">
        <f>Consolication[[#This Row],[Nom et prénom 0 Name &amp; first name]]</f>
        <v>KADJI BAMOU Pierre Fernand</v>
      </c>
      <c r="C315" s="17" t="str">
        <f>VLOOKUP(B315,Consolidation!B:AA,3,TRUE)</f>
        <v>F</v>
      </c>
      <c r="D315" s="17" t="str">
        <f>VLOOKUP(B315,Consolidation!B:AA,5,TRUE)</f>
        <v>M</v>
      </c>
      <c r="E315" s="17">
        <f>VLOOKUP(B316,Consolidation!B:AA,6,FALSE)</f>
        <v>0</v>
      </c>
      <c r="F315" s="17">
        <f>VLOOKUP(B316,Consolidation!B:AA,7,TRUE)</f>
        <v>0</v>
      </c>
      <c r="G315" s="17">
        <f>VLOOKUP(B316,Consolidation!B:AA,12,FALSE)</f>
        <v>0</v>
      </c>
      <c r="H315" s="17">
        <f>VLOOKUP(B316,Consolidation!B:AA,22,FALSE)</f>
        <v>0</v>
      </c>
    </row>
    <row r="316" spans="1:8" ht="29.5" customHeight="1" thickBot="1" x14ac:dyDescent="0.4">
      <c r="A316" s="16" t="str">
        <f>IF(B316&lt;&gt;"","IND"&amp;TEXT(COUNTA($B$2:B316),"000"),"")</f>
        <v>IND315</v>
      </c>
      <c r="B316" s="17" t="str">
        <f>Consolication[[#This Row],[Nom et prénom 0 Name &amp; first name]]</f>
        <v>FOTSO ULRICH AURELIEN</v>
      </c>
      <c r="C316" s="17" t="str">
        <f>VLOOKUP(B316,Consolidation!B:AA,3,TRUE)</f>
        <v>F</v>
      </c>
      <c r="D316" s="17" t="str">
        <f>VLOOKUP(B316,Consolidation!B:AA,5,TRUE)</f>
        <v>M</v>
      </c>
      <c r="E316" s="17">
        <f>VLOOKUP(B317,Consolidation!B:AA,6,FALSE)</f>
        <v>0</v>
      </c>
      <c r="F316" s="17">
        <f>VLOOKUP(B317,Consolidation!B:AA,7,TRUE)</f>
        <v>5</v>
      </c>
      <c r="G316" s="17">
        <f>VLOOKUP(B317,Consolidation!B:AA,12,FALSE)</f>
        <v>0</v>
      </c>
      <c r="H316" s="17">
        <f>VLOOKUP(B317,Consolidation!B:AA,22,FALSE)</f>
        <v>0</v>
      </c>
    </row>
    <row r="317" spans="1:8" ht="29.5" customHeight="1" thickBot="1" x14ac:dyDescent="0.4">
      <c r="A317" s="16" t="str">
        <f>IF(B317&lt;&gt;"","IND"&amp;TEXT(COUNTA($B$2:B317),"000"),"")</f>
        <v>IND316</v>
      </c>
      <c r="B317" s="17" t="str">
        <f>Consolication[[#This Row],[Nom et prénom 0 Name &amp; first name]]</f>
        <v>NKOTO ONANA Simone</v>
      </c>
      <c r="C317" s="17" t="str">
        <f>VLOOKUP(B317,Consolidation!B:AA,3,TRUE)</f>
        <v>F</v>
      </c>
      <c r="D317" s="17" t="str">
        <f>VLOOKUP(B317,Consolidation!B:AA,5,TRUE)</f>
        <v>E</v>
      </c>
      <c r="E317" s="17">
        <f>VLOOKUP(B318,Consolidation!B:AA,6,FALSE)</f>
        <v>0</v>
      </c>
      <c r="F317" s="17">
        <f>VLOOKUP(B318,Consolidation!B:AA,7,TRUE)</f>
        <v>0</v>
      </c>
      <c r="G317" s="17">
        <f>VLOOKUP(B318,Consolidation!B:AA,12,FALSE)</f>
        <v>0</v>
      </c>
      <c r="H317" s="17">
        <f>VLOOKUP(B318,Consolidation!B:AA,22,FALSE)</f>
        <v>0</v>
      </c>
    </row>
    <row r="318" spans="1:8" ht="29.5" customHeight="1" thickBot="1" x14ac:dyDescent="0.4">
      <c r="A318" s="16" t="str">
        <f>IF(B318&lt;&gt;"","IND"&amp;TEXT(COUNTA($B$2:B318),"000"),"")</f>
        <v>IND317</v>
      </c>
      <c r="B318" s="17" t="str">
        <f>Consolication[[#This Row],[Nom et prénom 0 Name &amp; first name]]</f>
        <v>ELOUNDOU NGONO SERGES JOSEPH</v>
      </c>
      <c r="C318" s="17" t="str">
        <f>VLOOKUP(B318,Consolidation!B:AA,3,TRUE)</f>
        <v>F</v>
      </c>
      <c r="D318" s="17" t="str">
        <f>VLOOKUP(B318,Consolidation!B:AA,5,TRUE)</f>
        <v>M</v>
      </c>
      <c r="E318" s="17">
        <f>VLOOKUP(B319,Consolidation!B:AA,6,FALSE)</f>
        <v>0</v>
      </c>
      <c r="F318" s="17">
        <f>VLOOKUP(B319,Consolidation!B:AA,7,TRUE)</f>
        <v>0</v>
      </c>
      <c r="G318" s="17">
        <f>VLOOKUP(B319,Consolidation!B:AA,12,FALSE)</f>
        <v>0</v>
      </c>
      <c r="H318" s="17">
        <f>VLOOKUP(B319,Consolidation!B:AA,22,FALSE)</f>
        <v>0</v>
      </c>
    </row>
    <row r="319" spans="1:8" ht="29.5" customHeight="1" thickBot="1" x14ac:dyDescent="0.4">
      <c r="A319" s="16" t="str">
        <f>IF(B319&lt;&gt;"","IND"&amp;TEXT(COUNTA($B$2:B319),"000"),"")</f>
        <v>IND318</v>
      </c>
      <c r="B319" s="17" t="str">
        <f>Consolication[[#This Row],[Nom et prénom 0 Name &amp; first name]]</f>
        <v>MANTO TONGUEMBOU Vanelle</v>
      </c>
      <c r="C319" s="17" t="str">
        <f>VLOOKUP(B319,Consolidation!B:AA,3,TRUE)</f>
        <v>F</v>
      </c>
      <c r="D319" s="17" t="str">
        <f>VLOOKUP(B319,Consolidation!B:AA,5,TRUE)</f>
        <v>M</v>
      </c>
      <c r="E319" s="17">
        <f>VLOOKUP(B320,Consolidation!B:AA,6,FALSE)</f>
        <v>0</v>
      </c>
      <c r="F319" s="17">
        <f>VLOOKUP(B320,Consolidation!B:AA,7,TRUE)</f>
        <v>0</v>
      </c>
      <c r="G319" s="17">
        <f>VLOOKUP(B320,Consolidation!B:AA,12,FALSE)</f>
        <v>0</v>
      </c>
      <c r="H319" s="17">
        <f>VLOOKUP(B320,Consolidation!B:AA,22,FALSE)</f>
        <v>697882788</v>
      </c>
    </row>
    <row r="320" spans="1:8" ht="29.5" customHeight="1" thickBot="1" x14ac:dyDescent="0.4">
      <c r="A320" s="16" t="str">
        <f>IF(B320&lt;&gt;"","IND"&amp;TEXT(COUNTA($B$2:B320),"000"),"")</f>
        <v>IND319</v>
      </c>
      <c r="B320" s="17" t="str">
        <f>Consolication[[#This Row],[Nom et prénom 0 Name &amp; first name]]</f>
        <v>ETOUNDI ALIMA ANGELLE THAMAR</v>
      </c>
      <c r="C320" s="17" t="str">
        <f>VLOOKUP(B320,Consolidation!B:AA,3,TRUE)</f>
        <v>F</v>
      </c>
      <c r="D320" s="17" t="str">
        <f>VLOOKUP(B320,Consolidation!B:AA,5,TRUE)</f>
        <v>M</v>
      </c>
      <c r="E320" s="17">
        <f>VLOOKUP(B321,Consolidation!B:AA,6,FALSE)</f>
        <v>0</v>
      </c>
      <c r="F320" s="17">
        <f>VLOOKUP(B321,Consolidation!B:AA,7,TRUE)</f>
        <v>0</v>
      </c>
      <c r="G320" s="17">
        <f>VLOOKUP(B321,Consolidation!B:AA,12,FALSE)</f>
        <v>0</v>
      </c>
      <c r="H320" s="17">
        <f>VLOOKUP(B321,Consolidation!B:AA,22,FALSE)</f>
        <v>0</v>
      </c>
    </row>
    <row r="321" spans="1:8" ht="29.5" customHeight="1" thickBot="1" x14ac:dyDescent="0.4">
      <c r="A321" s="16" t="str">
        <f>IF(B321&lt;&gt;"","IND"&amp;TEXT(COUNTA($B$2:B321),"000"),"")</f>
        <v>IND320</v>
      </c>
      <c r="B321" s="17" t="str">
        <f>Consolication[[#This Row],[Nom et prénom 0 Name &amp; first name]]</f>
        <v>BEDIANG Ulrich Cédric</v>
      </c>
      <c r="C321" s="17" t="str">
        <f>VLOOKUP(B321,Consolidation!B:AA,3,TRUE)</f>
        <v>F</v>
      </c>
      <c r="D321" s="17" t="str">
        <f>VLOOKUP(B321,Consolidation!B:AA,5,TRUE)</f>
        <v>M</v>
      </c>
      <c r="E321" s="17">
        <f>VLOOKUP(B322,Consolidation!B:AA,6,FALSE)</f>
        <v>0</v>
      </c>
      <c r="F321" s="17">
        <f>VLOOKUP(B322,Consolidation!B:AA,7,TRUE)</f>
        <v>3</v>
      </c>
      <c r="G321" s="17">
        <f>VLOOKUP(B322,Consolidation!B:AA,12,FALSE)</f>
        <v>0</v>
      </c>
      <c r="H321" s="17">
        <f>VLOOKUP(B322,Consolidation!B:AA,22,FALSE)</f>
        <v>0</v>
      </c>
    </row>
    <row r="322" spans="1:8" ht="29.5" customHeight="1" thickBot="1" x14ac:dyDescent="0.4">
      <c r="A322" s="16" t="str">
        <f>IF(B322&lt;&gt;"","IND"&amp;TEXT(COUNTA($B$2:B322),"000"),"")</f>
        <v>IND321</v>
      </c>
      <c r="B322" s="17" t="str">
        <f>Consolication[[#This Row],[Nom et prénom 0 Name &amp; first name]]</f>
        <v>ZANKIA Daïna</v>
      </c>
      <c r="C322" s="17" t="str">
        <f>VLOOKUP(B322,Consolidation!B:AA,3,TRUE)</f>
        <v>F</v>
      </c>
      <c r="D322" s="17" t="str">
        <f>VLOOKUP(B322,Consolidation!B:AA,5,TRUE)</f>
        <v>M</v>
      </c>
      <c r="E322" s="17">
        <f>VLOOKUP(B323,Consolidation!B:AA,6,FALSE)</f>
        <v>0</v>
      </c>
      <c r="F322" s="17">
        <f>VLOOKUP(B323,Consolidation!B:AA,7,TRUE)</f>
        <v>1</v>
      </c>
      <c r="G322" s="17">
        <f>VLOOKUP(B323,Consolidation!B:AA,12,FALSE)</f>
        <v>0</v>
      </c>
      <c r="H322" s="17">
        <f>VLOOKUP(B323,Consolidation!B:AA,22,FALSE)</f>
        <v>652625846</v>
      </c>
    </row>
    <row r="323" spans="1:8" ht="29.5" customHeight="1" thickBot="1" x14ac:dyDescent="0.4">
      <c r="A323" s="16" t="str">
        <f>IF(B323&lt;&gt;"","IND"&amp;TEXT(COUNTA($B$2:B323),"000"),"")</f>
        <v>IND322</v>
      </c>
      <c r="B323" s="17" t="str">
        <f>Consolication[[#This Row],[Nom et prénom 0 Name &amp; first name]]</f>
        <v>MAGAMGO CHOUPE SORELLE</v>
      </c>
      <c r="C323" s="17" t="str">
        <f>VLOOKUP(B323,Consolidation!B:AA,3,TRUE)</f>
        <v>F</v>
      </c>
      <c r="D323" s="17" t="str">
        <f>VLOOKUP(B323,Consolidation!B:AA,5,TRUE)</f>
        <v>E</v>
      </c>
      <c r="E323" s="17">
        <f>VLOOKUP(B324,Consolidation!B:AA,6,FALSE)</f>
        <v>0</v>
      </c>
      <c r="F323" s="17">
        <f>VLOOKUP(B324,Consolidation!B:AA,7,TRUE)</f>
        <v>11</v>
      </c>
      <c r="G323" s="17">
        <f>VLOOKUP(B324,Consolidation!B:AA,12,FALSE)</f>
        <v>0</v>
      </c>
      <c r="H323" s="17">
        <f>VLOOKUP(B324,Consolidation!B:AA,22,FALSE)</f>
        <v>0</v>
      </c>
    </row>
    <row r="324" spans="1:8" ht="29.5" customHeight="1" thickBot="1" x14ac:dyDescent="0.4">
      <c r="A324" s="16" t="str">
        <f>IF(B324&lt;&gt;"","IND"&amp;TEXT(COUNTA($B$2:B324),"000"),"")</f>
        <v>IND323</v>
      </c>
      <c r="B324" s="17" t="str">
        <f>Consolication[[#This Row],[Nom et prénom 0 Name &amp; first name]]</f>
        <v>PISSARE NDAITOUROUM Franck Muller</v>
      </c>
      <c r="C324" s="17" t="str">
        <f>VLOOKUP(B324,Consolidation!B:AA,3,TRUE)</f>
        <v>M</v>
      </c>
      <c r="D324" s="17" t="str">
        <f>VLOOKUP(B324,Consolidation!B:AA,5,TRUE)</f>
        <v>D</v>
      </c>
      <c r="E324" s="17">
        <f>VLOOKUP(B325,Consolidation!B:AA,6,FALSE)</f>
        <v>0</v>
      </c>
      <c r="F324" s="17">
        <f>VLOOKUP(B325,Consolidation!B:AA,7,TRUE)</f>
        <v>5</v>
      </c>
      <c r="G324" s="17">
        <f>VLOOKUP(B325,Consolidation!B:AA,12,FALSE)</f>
        <v>0</v>
      </c>
      <c r="H324" s="17">
        <f>VLOOKUP(B325,Consolidation!B:AA,22,FALSE)</f>
        <v>0</v>
      </c>
    </row>
    <row r="325" spans="1:8" ht="29.5" customHeight="1" thickBot="1" x14ac:dyDescent="0.4">
      <c r="A325" s="16" t="str">
        <f>IF(B325&lt;&gt;"","IND"&amp;TEXT(COUNTA($B$2:B325),"000"),"")</f>
        <v>IND324</v>
      </c>
      <c r="B325" s="17" t="str">
        <f>Consolication[[#This Row],[Nom et prénom 0 Name &amp; first name]]</f>
        <v>NYEBE EBENE Antoinette Christelle</v>
      </c>
      <c r="C325" s="17" t="str">
        <f>VLOOKUP(B325,Consolidation!B:AA,3,TRUE)</f>
        <v>F</v>
      </c>
      <c r="D325" s="17" t="str">
        <f>VLOOKUP(B325,Consolidation!B:AA,5,TRUE)</f>
        <v>E</v>
      </c>
      <c r="E325" s="17">
        <f>VLOOKUP(B326,Consolidation!B:AA,6,FALSE)</f>
        <v>0</v>
      </c>
      <c r="F325" s="17">
        <f>VLOOKUP(B326,Consolidation!B:AA,7,TRUE)</f>
        <v>5</v>
      </c>
      <c r="G325" s="17">
        <f>VLOOKUP(B326,Consolidation!B:AA,12,FALSE)</f>
        <v>0</v>
      </c>
      <c r="H325" s="17">
        <f>VLOOKUP(B326,Consolidation!B:AA,22,FALSE)</f>
        <v>0</v>
      </c>
    </row>
    <row r="326" spans="1:8" ht="29.5" customHeight="1" thickBot="1" x14ac:dyDescent="0.4">
      <c r="A326" s="16" t="str">
        <f>IF(B326&lt;&gt;"","IND"&amp;TEXT(COUNTA($B$2:B326),"000"),"")</f>
        <v>IND325</v>
      </c>
      <c r="B326" s="17" t="str">
        <f>Consolication[[#This Row],[Nom et prénom 0 Name &amp; first name]]</f>
        <v>NLEND BOUMSONG Patrick</v>
      </c>
      <c r="C326" s="17" t="str">
        <f>VLOOKUP(B326,Consolidation!B:AA,3,TRUE)</f>
        <v>F</v>
      </c>
      <c r="D326" s="17" t="str">
        <f>VLOOKUP(B326,Consolidation!B:AA,5,TRUE)</f>
        <v>E</v>
      </c>
      <c r="E326" s="17">
        <f>VLOOKUP(B327,Consolidation!B:AA,6,FALSE)</f>
        <v>0</v>
      </c>
      <c r="F326" s="17" t="e">
        <f>VLOOKUP(B327,Consolidation!B:AA,7,TRUE)</f>
        <v>#N/A</v>
      </c>
      <c r="G326" s="17">
        <f>VLOOKUP(B327,Consolidation!B:AA,12,FALSE)</f>
        <v>0</v>
      </c>
      <c r="H326" s="17">
        <f>VLOOKUP(B327,Consolidation!B:AA,22,FALSE)</f>
        <v>0</v>
      </c>
    </row>
    <row r="327" spans="1:8" ht="29.5" customHeight="1" thickBot="1" x14ac:dyDescent="0.4">
      <c r="A327" s="16" t="str">
        <f>IF(B327&lt;&gt;"","IND"&amp;TEXT(COUNTA($B$2:B327),"000"),"")</f>
        <v>IND326</v>
      </c>
      <c r="B327" s="17" t="str">
        <f>Consolication[[#This Row],[Nom et prénom 0 Name &amp; first name]]</f>
        <v>ABOMO Jeanne Séphora</v>
      </c>
      <c r="C327" s="17" t="str">
        <f>VLOOKUP(B327,Consolidation!B:AA,3,FALSE)</f>
        <v>F</v>
      </c>
      <c r="D327" s="17" t="str">
        <f>VLOOKUP(B327,Consolidation!B:AA,5,FALSE)</f>
        <v>M</v>
      </c>
      <c r="E327" s="17">
        <f>VLOOKUP(B328,Consolidation!B:AA,6,FALSE)</f>
        <v>0</v>
      </c>
      <c r="F327" s="17">
        <f>VLOOKUP(B328,Consolidation!B:AA,7,FALSE)</f>
        <v>3</v>
      </c>
      <c r="G327" s="17">
        <f>VLOOKUP(B328,Consolidation!B:AA,12,FALSE)</f>
        <v>0</v>
      </c>
      <c r="H327" s="17">
        <f>VLOOKUP(B328,Consolidation!B:AA,22,FALSE)</f>
        <v>0</v>
      </c>
    </row>
    <row r="328" spans="1:8" ht="29.5" customHeight="1" thickBot="1" x14ac:dyDescent="0.4">
      <c r="A328" s="16" t="str">
        <f>IF(B328&lt;&gt;"","IND"&amp;TEXT(COUNTA($B$2:B328),"000"),"")</f>
        <v>IND327</v>
      </c>
      <c r="B328" s="17" t="str">
        <f>Consolication[[#This Row],[Nom et prénom 0 Name &amp; first name]]</f>
        <v>WAMBA WILLIAM Dellanot</v>
      </c>
      <c r="C328" s="17" t="str">
        <f>VLOOKUP(B328,Consolidation!B:AA,3,TRUE)</f>
        <v>F</v>
      </c>
      <c r="D328" s="17" t="str">
        <f>VLOOKUP(B328,Consolidation!B:AA,5,TRUE)</f>
        <v>M</v>
      </c>
      <c r="E328" s="17">
        <f>VLOOKUP(B329,Consolidation!B:AA,6,TRUE)</f>
        <v>-1</v>
      </c>
      <c r="F328" s="17">
        <f>VLOOKUP(B329,Consolidation!B:AA,7,TRUE)</f>
        <v>5</v>
      </c>
      <c r="G328" s="17">
        <f>VLOOKUP(B329,Consolidation!B:AA,12,FALSE)</f>
        <v>0</v>
      </c>
      <c r="H328" s="17">
        <f>VLOOKUP(B329,Consolidation!B:AA,22,FALSE)</f>
        <v>0</v>
      </c>
    </row>
    <row r="329" spans="1:8" ht="29.5" customHeight="1" thickBot="1" x14ac:dyDescent="0.4">
      <c r="A329" s="16" t="str">
        <f>IF(B329&lt;&gt;"","IND"&amp;TEXT(COUNTA($B$2:B329),"000"),"")</f>
        <v>IND328</v>
      </c>
      <c r="B329" s="17" t="str">
        <f>Consolication[[#This Row],[Nom et prénom 0 Name &amp; first name]]</f>
        <v>MVOGO BOUNI Pierre Cyrille</v>
      </c>
      <c r="C329" s="17" t="str">
        <f>VLOOKUP(B329,Consolidation!B:AA,3,TRUE)</f>
        <v>F</v>
      </c>
      <c r="D329" s="17" t="str">
        <f>VLOOKUP(B329,Consolidation!B:AA,5,TRUE)</f>
        <v>E</v>
      </c>
      <c r="E329" s="17">
        <f>VLOOKUP(B330,Consolidation!B:AA,6,TRUE)</f>
        <v>0</v>
      </c>
      <c r="F329" s="17">
        <f>VLOOKUP(B330,Consolidation!B:AA,7,TRUE)</f>
        <v>0</v>
      </c>
      <c r="G329" s="17">
        <f>VLOOKUP(B330,Consolidation!B:AA,12,FALSE)</f>
        <v>0</v>
      </c>
      <c r="H329" s="17">
        <f>VLOOKUP(B330,Consolidation!B:AA,22,FALSE)</f>
        <v>0</v>
      </c>
    </row>
    <row r="330" spans="1:8" ht="29.5" customHeight="1" thickBot="1" x14ac:dyDescent="0.4">
      <c r="A330" s="16" t="str">
        <f>IF(B330&lt;&gt;"","IND"&amp;TEXT(COUNTA($B$2:B330),"000"),"")</f>
        <v>IND329</v>
      </c>
      <c r="B330" s="17" t="str">
        <f>Consolication[[#This Row],[Nom et prénom 0 Name &amp; first name]]</f>
        <v>FEUDJO FEULEFACK Esther</v>
      </c>
      <c r="C330" s="17" t="str">
        <f>VLOOKUP(B330,Consolidation!B:AA,3,TRUE)</f>
        <v>F</v>
      </c>
      <c r="D330" s="17" t="str">
        <f>VLOOKUP(B330,Consolidation!B:AA,5,TRUE)</f>
        <v>M</v>
      </c>
      <c r="E330" s="17">
        <f>VLOOKUP(B331,Consolidation!B:AA,6,TRUE)</f>
        <v>0</v>
      </c>
      <c r="F330" s="17">
        <f>VLOOKUP(B331,Consolidation!B:AA,7,TRUE)</f>
        <v>0</v>
      </c>
      <c r="G330" s="17">
        <f>VLOOKUP(B331,Consolidation!B:AA,12,FALSE)</f>
        <v>0</v>
      </c>
      <c r="H330" s="17">
        <f>VLOOKUP(B331,Consolidation!B:AA,22,FALSE)</f>
        <v>0</v>
      </c>
    </row>
    <row r="331" spans="1:8" ht="29.5" customHeight="1" thickBot="1" x14ac:dyDescent="0.4">
      <c r="A331" s="16" t="str">
        <f>IF(B331&lt;&gt;"","IND"&amp;TEXT(COUNTA($B$2:B331),"000"),"")</f>
        <v>IND330</v>
      </c>
      <c r="B331" s="17" t="str">
        <f>Consolication[[#This Row],[Nom et prénom 0 Name &amp; first name]]</f>
        <v>AKINI Marie Thérèse</v>
      </c>
      <c r="C331" s="17" t="str">
        <f>VLOOKUP(B331,Consolidation!B:AA,3,TRUE)</f>
        <v>F</v>
      </c>
      <c r="D331" s="17" t="str">
        <f>VLOOKUP(B331,Consolidation!B:AA,5,TRUE)</f>
        <v>M</v>
      </c>
      <c r="E331" s="17">
        <f>VLOOKUP(B332,Consolidation!B:AA,6,TRUE)</f>
        <v>2</v>
      </c>
      <c r="F331" s="17">
        <f>VLOOKUP(B332,Consolidation!B:AA,7,TRUE)</f>
        <v>3</v>
      </c>
      <c r="G331" s="17">
        <f>VLOOKUP(B332,Consolidation!B:AA,12,FALSE)</f>
        <v>0</v>
      </c>
      <c r="H331" s="17">
        <f>VLOOKUP(B332,Consolidation!B:AA,22,FALSE)</f>
        <v>0</v>
      </c>
    </row>
    <row r="332" spans="1:8" ht="29.5" customHeight="1" thickBot="1" x14ac:dyDescent="0.4">
      <c r="A332" s="16" t="str">
        <f>IF(B332&lt;&gt;"","IND"&amp;TEXT(COUNTA($B$2:B332),"000"),"")</f>
        <v>IND331</v>
      </c>
      <c r="B332" s="17" t="str">
        <f>Consolication[[#This Row],[Nom et prénom 0 Name &amp; first name]]</f>
        <v>ZOBO MODO Léger</v>
      </c>
      <c r="C332" s="17" t="str">
        <f>VLOOKUP(B332,Consolidation!B:AA,3,TRUE)</f>
        <v>F</v>
      </c>
      <c r="D332" s="17" t="str">
        <f>VLOOKUP(B332,Consolidation!B:AA,5,TRUE)</f>
        <v>M</v>
      </c>
      <c r="E332" s="17">
        <f>VLOOKUP(B333,Consolidation!B:AA,6,TRUE)</f>
        <v>0</v>
      </c>
      <c r="F332" s="17">
        <f>VLOOKUP(B333,Consolidation!B:AA,7,TRUE)</f>
        <v>0</v>
      </c>
      <c r="G332" s="17">
        <f>VLOOKUP(B333,Consolidation!B:AA,12,FALSE)</f>
        <v>0</v>
      </c>
      <c r="H332" s="17">
        <f>VLOOKUP(B333,Consolidation!B:AA,22,FALSE)</f>
        <v>0</v>
      </c>
    </row>
    <row r="333" spans="1:8" ht="29.5" customHeight="1" thickBot="1" x14ac:dyDescent="0.4">
      <c r="A333" s="16" t="str">
        <f>IF(B333&lt;&gt;"","IND"&amp;TEXT(COUNTA($B$2:B333),"000"),"")</f>
        <v>IND332</v>
      </c>
      <c r="B333" s="17" t="str">
        <f>Consolication[[#This Row],[Nom et prénom 0 Name &amp; first name]]</f>
        <v>BABONG NGWA Jean</v>
      </c>
      <c r="C333" s="17" t="str">
        <f>VLOOKUP(B333,Consolidation!B:AA,3,TRUE)</f>
        <v>F</v>
      </c>
      <c r="D333" s="17" t="str">
        <f>VLOOKUP(B333,Consolidation!B:AA,5,TRUE)</f>
        <v>M</v>
      </c>
      <c r="E333" s="17">
        <f>VLOOKUP(B334,Consolidation!B:AA,6,TRUE)</f>
        <v>0</v>
      </c>
      <c r="F333" s="17">
        <f>VLOOKUP(B334,Consolidation!B:AA,7,TRUE)</f>
        <v>0</v>
      </c>
      <c r="G333" s="17">
        <f>VLOOKUP(B334,Consolidation!B:AA,12,FALSE)</f>
        <v>0</v>
      </c>
      <c r="H333" s="17">
        <f>VLOOKUP(B334,Consolidation!B:AA,22,FALSE)</f>
        <v>692859948</v>
      </c>
    </row>
    <row r="334" spans="1:8" ht="29.5" customHeight="1" thickBot="1" x14ac:dyDescent="0.4">
      <c r="A334" s="16" t="str">
        <f>IF(B334&lt;&gt;"","IND"&amp;TEXT(COUNTA($B$2:B334),"000"),"")</f>
        <v>IND333</v>
      </c>
      <c r="B334" s="17" t="str">
        <f>Consolication[[#This Row],[Nom et prénom 0 Name &amp; first name]]</f>
        <v>ELOUNDOU LAZARE DIEUDONNE</v>
      </c>
      <c r="C334" s="17" t="str">
        <f>VLOOKUP(B334,Consolidation!B:AA,3,TRUE)</f>
        <v>F</v>
      </c>
      <c r="D334" s="17" t="str">
        <f>VLOOKUP(B334,Consolidation!B:AA,5,TRUE)</f>
        <v>M</v>
      </c>
      <c r="E334" s="17">
        <f>VLOOKUP(B335,Consolidation!B:AA,6,TRUE)</f>
        <v>0</v>
      </c>
      <c r="F334" s="17">
        <f>VLOOKUP(B335,Consolidation!B:AA,7,TRUE)</f>
        <v>0</v>
      </c>
      <c r="G334" s="17">
        <f>VLOOKUP(B335,Consolidation!B:AA,12,FALSE)</f>
        <v>0</v>
      </c>
      <c r="H334" s="17">
        <f>VLOOKUP(B335,Consolidation!B:AA,22,FALSE)</f>
        <v>670751287</v>
      </c>
    </row>
    <row r="335" spans="1:8" ht="29.5" customHeight="1" thickBot="1" x14ac:dyDescent="0.4">
      <c r="A335" s="16" t="str">
        <f>IF(B335&lt;&gt;"","IND"&amp;TEXT(COUNTA($B$2:B335),"000"),"")</f>
        <v>IND334</v>
      </c>
      <c r="B335" s="17" t="str">
        <f>Consolication[[#This Row],[Nom et prénom 0 Name &amp; first name]]</f>
        <v>ELOUNDOU NGA LOIC</v>
      </c>
      <c r="C335" s="17" t="str">
        <f>VLOOKUP(B335,Consolidation!B:AA,3,TRUE)</f>
        <v>F</v>
      </c>
      <c r="D335" s="17" t="str">
        <f>VLOOKUP(B335,Consolidation!B:AA,5,TRUE)</f>
        <v>M</v>
      </c>
      <c r="E335" s="17">
        <f>VLOOKUP(B336,Consolidation!B:AA,6,TRUE)</f>
        <v>-1</v>
      </c>
      <c r="F335" s="17">
        <f>VLOOKUP(B336,Consolidation!B:AA,7,TRUE)</f>
        <v>0</v>
      </c>
      <c r="G335" s="17">
        <f>VLOOKUP(B336,Consolidation!B:AA,12,FALSE)</f>
        <v>0</v>
      </c>
      <c r="H335" s="17">
        <f>VLOOKUP(B336,Consolidation!B:AA,22,FALSE)</f>
        <v>0</v>
      </c>
    </row>
    <row r="336" spans="1:8" ht="29.5" customHeight="1" thickBot="1" x14ac:dyDescent="0.4">
      <c r="A336" s="16" t="str">
        <f>IF(B336&lt;&gt;"","IND"&amp;TEXT(COUNTA($B$2:B336),"000"),"")</f>
        <v>IND335</v>
      </c>
      <c r="B336" s="17" t="str">
        <f>Consolication[[#This Row],[Nom et prénom 0 Name &amp; first name]]</f>
        <v>MOUOFO WEMBE Stive Loic</v>
      </c>
      <c r="C336" s="17" t="str">
        <f>VLOOKUP(B336,Consolidation!B:AA,3,TRUE)</f>
        <v>F</v>
      </c>
      <c r="D336" s="17" t="str">
        <f>VLOOKUP(B336,Consolidation!B:AA,5,TRUE)</f>
        <v>M</v>
      </c>
      <c r="E336" s="17">
        <f>VLOOKUP(B337,Consolidation!B:AA,6,TRUE)</f>
        <v>0</v>
      </c>
      <c r="F336" s="17">
        <f>VLOOKUP(B337,Consolidation!B:AA,7,TRUE)</f>
        <v>0</v>
      </c>
      <c r="G336" s="17">
        <f>VLOOKUP(B337,Consolidation!B:AA,12,FALSE)</f>
        <v>0</v>
      </c>
      <c r="H336" s="17">
        <f>VLOOKUP(B337,Consolidation!B:AA,22,FALSE)</f>
        <v>697215604</v>
      </c>
    </row>
    <row r="337" spans="1:8" ht="29.5" customHeight="1" thickBot="1" x14ac:dyDescent="0.4">
      <c r="A337" s="16" t="str">
        <f>IF(B337&lt;&gt;"","IND"&amp;TEXT(COUNTA($B$2:B337),"000"),"")</f>
        <v>IND336</v>
      </c>
      <c r="B337" s="17" t="str">
        <f>Consolication[[#This Row],[Nom et prénom 0 Name &amp; first name]]</f>
        <v>EZONG ELLO PATRICE</v>
      </c>
      <c r="C337" s="17" t="str">
        <f>VLOOKUP(B337,Consolidation!B:AA,3,TRUE)</f>
        <v>F</v>
      </c>
      <c r="D337" s="17" t="str">
        <f>VLOOKUP(B337,Consolidation!B:AA,5,TRUE)</f>
        <v>M</v>
      </c>
      <c r="E337" s="17">
        <f>VLOOKUP(B338,Consolidation!B:AA,6,TRUE)</f>
        <v>0</v>
      </c>
      <c r="F337" s="17">
        <f>VLOOKUP(B338,Consolidation!B:AA,7,TRUE)</f>
        <v>0</v>
      </c>
      <c r="G337" s="17">
        <f>VLOOKUP(B338,Consolidation!B:AA,12,FALSE)</f>
        <v>0</v>
      </c>
      <c r="H337" s="17">
        <f>VLOOKUP(B338,Consolidation!B:AA,22,FALSE)</f>
        <v>0</v>
      </c>
    </row>
    <row r="338" spans="1:8" ht="29.5" customHeight="1" thickBot="1" x14ac:dyDescent="0.4">
      <c r="A338" s="16" t="str">
        <f>IF(B338&lt;&gt;"","IND"&amp;TEXT(COUNTA($B$2:B338),"000"),"")</f>
        <v>IND337</v>
      </c>
      <c r="B338" s="17" t="str">
        <f>Consolication[[#This Row],[Nom et prénom 0 Name &amp; first name]]</f>
        <v>KENGNE MOUMBE SOH Raoul Brayen</v>
      </c>
      <c r="C338" s="17" t="str">
        <f>VLOOKUP(B338,Consolidation!B:AA,3,TRUE)</f>
        <v>F</v>
      </c>
      <c r="D338" s="17" t="str">
        <f>VLOOKUP(B338,Consolidation!B:AA,5,TRUE)</f>
        <v>M</v>
      </c>
      <c r="E338" s="17">
        <f>VLOOKUP(B339,Consolidation!B:AA,6,TRUE)</f>
        <v>0</v>
      </c>
      <c r="F338" s="17">
        <f>VLOOKUP(B339,Consolidation!B:AA,7,TRUE)</f>
        <v>0</v>
      </c>
      <c r="G338" s="17">
        <f>VLOOKUP(B339,Consolidation!B:AA,12,FALSE)</f>
        <v>0</v>
      </c>
      <c r="H338" s="17">
        <f>VLOOKUP(B339,Consolidation!B:AA,22,FALSE)</f>
        <v>0</v>
      </c>
    </row>
    <row r="339" spans="1:8" ht="29.5" customHeight="1" thickBot="1" x14ac:dyDescent="0.4">
      <c r="A339" s="16" t="str">
        <f>IF(B339&lt;&gt;"","IND"&amp;TEXT(COUNTA($B$2:B339),"000"),"")</f>
        <v>IND338</v>
      </c>
      <c r="B339" s="17" t="str">
        <f>Consolication[[#This Row],[Nom et prénom 0 Name &amp; first name]]</f>
        <v>BINGAN Sammy David</v>
      </c>
      <c r="C339" s="17" t="str">
        <f>VLOOKUP(B339,Consolidation!B:AA,3,TRUE)</f>
        <v>F</v>
      </c>
      <c r="D339" s="17" t="str">
        <f>VLOOKUP(B339,Consolidation!B:AA,5,TRUE)</f>
        <v>M</v>
      </c>
      <c r="E339" s="17">
        <f>VLOOKUP(B340,Consolidation!B:AA,6,TRUE)</f>
        <v>0</v>
      </c>
      <c r="F339" s="17">
        <f>VLOOKUP(B340,Consolidation!B:AA,7,TRUE)</f>
        <v>0</v>
      </c>
      <c r="G339" s="17">
        <f>VLOOKUP(B340,Consolidation!B:AA,12,FALSE)</f>
        <v>0</v>
      </c>
      <c r="H339" s="17">
        <f>VLOOKUP(B340,Consolidation!B:AA,22,FALSE)</f>
        <v>0</v>
      </c>
    </row>
    <row r="340" spans="1:8" ht="29.5" customHeight="1" thickBot="1" x14ac:dyDescent="0.4">
      <c r="A340" s="16" t="str">
        <f>IF(B340&lt;&gt;"","IND"&amp;TEXT(COUNTA($B$2:B340),"000"),"")</f>
        <v>IND339</v>
      </c>
      <c r="B340" s="17" t="str">
        <f>Consolication[[#This Row],[Nom et prénom 0 Name &amp; first name]]</f>
        <v>DJUINE TAMOYEM Pechelle Flora</v>
      </c>
      <c r="C340" s="17" t="str">
        <f>VLOOKUP(B340,Consolidation!B:AA,3,TRUE)</f>
        <v>F</v>
      </c>
      <c r="D340" s="17" t="str">
        <f>VLOOKUP(B340,Consolidation!B:AA,5,TRUE)</f>
        <v>M</v>
      </c>
      <c r="E340" s="17">
        <f>VLOOKUP(B341,Consolidation!B:AA,6,TRUE)</f>
        <v>0</v>
      </c>
      <c r="F340" s="17">
        <f>VLOOKUP(B341,Consolidation!B:AA,7,TRUE)</f>
        <v>0</v>
      </c>
      <c r="G340" s="17">
        <f>VLOOKUP(B341,Consolidation!B:AA,12,FALSE)</f>
        <v>0</v>
      </c>
      <c r="H340" s="17">
        <f>VLOOKUP(B341,Consolidation!B:AA,22,FALSE)</f>
        <v>0</v>
      </c>
    </row>
    <row r="341" spans="1:8" ht="29.5" customHeight="1" thickBot="1" x14ac:dyDescent="0.4">
      <c r="A341" s="16" t="str">
        <f>IF(B341&lt;&gt;"","IND"&amp;TEXT(COUNTA($B$2:B341),"000"),"")</f>
        <v>IND340</v>
      </c>
      <c r="B341" s="17" t="str">
        <f>Consolication[[#This Row],[Nom et prénom 0 Name &amp; first name]]</f>
        <v>ANABA Perpétue Manuela</v>
      </c>
      <c r="C341" s="17" t="str">
        <f>VLOOKUP(B341,Consolidation!B:AA,3,TRUE)</f>
        <v>F</v>
      </c>
      <c r="D341" s="17" t="str">
        <f>VLOOKUP(B341,Consolidation!B:AA,5,TRUE)</f>
        <v>M</v>
      </c>
      <c r="E341" s="17">
        <f>VLOOKUP(B342,Consolidation!B:AA,6,TRUE)</f>
        <v>0</v>
      </c>
      <c r="F341" s="17">
        <f>VLOOKUP(B342,Consolidation!B:AA,7,TRUE)</f>
        <v>0</v>
      </c>
      <c r="G341" s="17">
        <f>VLOOKUP(B342,Consolidation!B:AA,12,FALSE)</f>
        <v>0</v>
      </c>
      <c r="H341" s="17">
        <f>VLOOKUP(B342,Consolidation!B:AA,22,FALSE)</f>
        <v>0</v>
      </c>
    </row>
    <row r="342" spans="1:8" ht="29.5" customHeight="1" thickBot="1" x14ac:dyDescent="0.4">
      <c r="A342" s="16" t="str">
        <f>IF(B342&lt;&gt;"","IND"&amp;TEXT(COUNTA($B$2:B342),"000"),"")</f>
        <v>IND341</v>
      </c>
      <c r="B342" s="17" t="str">
        <f>Consolication[[#This Row],[Nom et prénom 0 Name &amp; first name]]</f>
        <v>KAMDEM Emerand Landry</v>
      </c>
      <c r="C342" s="17" t="str">
        <f>VLOOKUP(B342,Consolidation!B:AA,3,TRUE)</f>
        <v>F</v>
      </c>
      <c r="D342" s="17" t="str">
        <f>VLOOKUP(B342,Consolidation!B:AA,5,TRUE)</f>
        <v>M</v>
      </c>
      <c r="E342" s="17">
        <f>VLOOKUP(B343,Consolidation!B:AA,6,TRUE)</f>
        <v>0</v>
      </c>
      <c r="F342" s="17">
        <f>VLOOKUP(B343,Consolidation!B:AA,7,TRUE)</f>
        <v>0</v>
      </c>
      <c r="G342" s="17">
        <f>VLOOKUP(B343,Consolidation!B:AA,12,FALSE)</f>
        <v>0</v>
      </c>
      <c r="H342" s="17">
        <f>VLOOKUP(B343,Consolidation!B:AA,22,FALSE)</f>
        <v>0</v>
      </c>
    </row>
    <row r="343" spans="1:8" ht="29.5" customHeight="1" thickBot="1" x14ac:dyDescent="0.4">
      <c r="A343" s="16" t="str">
        <f>IF(B343&lt;&gt;"","IND"&amp;TEXT(COUNTA($B$2:B343),"000"),"")</f>
        <v>IND342</v>
      </c>
      <c r="B343" s="17" t="str">
        <f>Consolication[[#This Row],[Nom et prénom 0 Name &amp; first name]]</f>
        <v>FOE Clémence Liboire</v>
      </c>
      <c r="C343" s="17" t="str">
        <f>VLOOKUP(B343,Consolidation!B:AA,3,TRUE)</f>
        <v>F</v>
      </c>
      <c r="D343" s="17" t="str">
        <f>VLOOKUP(B343,Consolidation!B:AA,5,TRUE)</f>
        <v>M</v>
      </c>
      <c r="E343" s="17">
        <f>VLOOKUP(B344,Consolidation!B:AA,6,TRUE)</f>
        <v>0</v>
      </c>
      <c r="F343" s="17">
        <f>VLOOKUP(B344,Consolidation!B:AA,7,TRUE)</f>
        <v>0</v>
      </c>
      <c r="G343" s="17">
        <f>VLOOKUP(B344,Consolidation!B:AA,12,FALSE)</f>
        <v>0</v>
      </c>
      <c r="H343" s="17">
        <f>VLOOKUP(B344,Consolidation!B:AA,22,FALSE)</f>
        <v>0</v>
      </c>
    </row>
    <row r="344" spans="1:8" ht="29.5" customHeight="1" thickBot="1" x14ac:dyDescent="0.4">
      <c r="A344" s="16" t="str">
        <f>IF(B344&lt;&gt;"","IND"&amp;TEXT(COUNTA($B$2:B344),"000"),"")</f>
        <v>IND343</v>
      </c>
      <c r="B344" s="17" t="str">
        <f>Consolication[[#This Row],[Nom et prénom 0 Name &amp; first name]]</f>
        <v>AMOUGOU NDI Basile Oranger</v>
      </c>
      <c r="C344" s="17" t="str">
        <f>VLOOKUP(B344,Consolidation!B:AA,3,TRUE)</f>
        <v>F</v>
      </c>
      <c r="D344" s="17" t="str">
        <f>VLOOKUP(B344,Consolidation!B:AA,5,TRUE)</f>
        <v>M</v>
      </c>
      <c r="E344" s="17">
        <f>VLOOKUP(B345,Consolidation!B:AA,6,TRUE)</f>
        <v>0</v>
      </c>
      <c r="F344" s="17">
        <f>VLOOKUP(B345,Consolidation!B:AA,7,TRUE)</f>
        <v>1</v>
      </c>
      <c r="G344" s="17">
        <f>VLOOKUP(B345,Consolidation!B:AA,12,FALSE)</f>
        <v>0</v>
      </c>
      <c r="H344" s="17">
        <f>VLOOKUP(B345,Consolidation!B:AA,22,FALSE)</f>
        <v>0</v>
      </c>
    </row>
    <row r="345" spans="1:8" ht="29.5" customHeight="1" thickBot="1" x14ac:dyDescent="0.4">
      <c r="A345" s="16" t="str">
        <f>IF(B345&lt;&gt;"","IND"&amp;TEXT(COUNTA($B$2:B345),"000"),"")</f>
        <v>IND344</v>
      </c>
      <c r="B345" s="17" t="str">
        <f>Consolication[[#This Row],[Nom et prénom 0 Name &amp; first name]]</f>
        <v>MGBASSA ENGOLO Mariane</v>
      </c>
      <c r="C345" s="17" t="str">
        <f>VLOOKUP(B345,Consolidation!B:AA,3,TRUE)</f>
        <v>M</v>
      </c>
      <c r="D345" s="17" t="str">
        <f>VLOOKUP(B345,Consolidation!B:AA,5,TRUE)</f>
        <v>M</v>
      </c>
      <c r="E345" s="17">
        <f>VLOOKUP(B346,Consolidation!B:AA,6,TRUE)</f>
        <v>0</v>
      </c>
      <c r="F345" s="17">
        <f>VLOOKUP(B346,Consolidation!B:AA,7,TRUE)</f>
        <v>1</v>
      </c>
      <c r="G345" s="17">
        <f>VLOOKUP(B346,Consolidation!B:AA,12,FALSE)</f>
        <v>0</v>
      </c>
      <c r="H345" s="17">
        <f>VLOOKUP(B346,Consolidation!B:AA,22,FALSE)</f>
        <v>0</v>
      </c>
    </row>
    <row r="346" spans="1:8" ht="29.5" customHeight="1" thickBot="1" x14ac:dyDescent="0.4">
      <c r="A346" s="16" t="str">
        <f>IF(B346&lt;&gt;"","IND"&amp;TEXT(COUNTA($B$2:B346),"000"),"")</f>
        <v>IND345</v>
      </c>
      <c r="B346" s="17" t="str">
        <f>Consolication[[#This Row],[Nom et prénom 0 Name &amp; first name]]</f>
        <v>MOUBITANG Francky loic</v>
      </c>
      <c r="C346" s="17" t="str">
        <f>VLOOKUP(B346,Consolidation!B:AA,3,TRUE)</f>
        <v>M</v>
      </c>
      <c r="D346" s="17" t="str">
        <f>VLOOKUP(B346,Consolidation!B:AA,5,TRUE)</f>
        <v>M</v>
      </c>
      <c r="E346" s="17">
        <f>VLOOKUP(B347,Consolidation!B:AA,6,TRUE)</f>
        <v>0</v>
      </c>
      <c r="F346" s="17">
        <f>VLOOKUP(B347,Consolidation!B:AA,7,TRUE)</f>
        <v>0</v>
      </c>
      <c r="G346" s="17">
        <f>VLOOKUP(B347,Consolidation!B:AA,12,FALSE)</f>
        <v>0</v>
      </c>
      <c r="H346" s="17">
        <f>VLOOKUP(B347,Consolidation!B:AA,22,FALSE)</f>
        <v>0</v>
      </c>
    </row>
    <row r="347" spans="1:8" ht="29.5" customHeight="1" thickBot="1" x14ac:dyDescent="0.4">
      <c r="A347" s="16" t="str">
        <f>IF(B347&lt;&gt;"","IND"&amp;TEXT(COUNTA($B$2:B347),"000"),"")</f>
        <v>IND346</v>
      </c>
      <c r="B347" s="17" t="str">
        <f>Consolication[[#This Row],[Nom et prénom 0 Name &amp; first name]]</f>
        <v>Claude Michelle NLATTE</v>
      </c>
      <c r="C347" s="17" t="str">
        <f>VLOOKUP(B347,Consolidation!B:AA,3,TRUE)</f>
        <v>F</v>
      </c>
      <c r="D347" s="17" t="str">
        <f>VLOOKUP(B347,Consolidation!B:AA,5,TRUE)</f>
        <v>M</v>
      </c>
      <c r="E347" s="17">
        <f>VLOOKUP(B348,Consolidation!B:AA,6,TRUE)</f>
        <v>-1</v>
      </c>
      <c r="F347" s="17">
        <f>VLOOKUP(B348,Consolidation!B:AA,7,TRUE)</f>
        <v>5</v>
      </c>
      <c r="G347" s="17">
        <f>VLOOKUP(B348,Consolidation!B:AA,12,FALSE)</f>
        <v>0</v>
      </c>
      <c r="H347" s="17">
        <f>VLOOKUP(B348,Consolidation!B:AA,22,FALSE)</f>
        <v>655338017</v>
      </c>
    </row>
    <row r="348" spans="1:8" ht="29.5" customHeight="1" thickBot="1" x14ac:dyDescent="0.4">
      <c r="A348" s="16" t="str">
        <f>IF(B348&lt;&gt;"","IND"&amp;TEXT(COUNTA($B$2:B348),"000"),"")</f>
        <v>IND347</v>
      </c>
      <c r="B348" s="17" t="str">
        <f>Consolication[[#This Row],[Nom et prénom 0 Name &amp; first name]]</f>
        <v>NDZANA BILOA YOLLANDE</v>
      </c>
      <c r="C348" s="17" t="str">
        <f>VLOOKUP(B348,Consolidation!B:AA,3,TRUE)</f>
        <v>F</v>
      </c>
      <c r="D348" s="17" t="str">
        <f>VLOOKUP(B348,Consolidation!B:AA,5,TRUE)</f>
        <v>E</v>
      </c>
      <c r="E348" s="17">
        <f>VLOOKUP(B349,Consolidation!B:AA,6,TRUE)</f>
        <v>0</v>
      </c>
      <c r="F348" s="17">
        <f>VLOOKUP(B349,Consolidation!B:AA,7,TRUE)</f>
        <v>0</v>
      </c>
      <c r="G348" s="17">
        <f>VLOOKUP(B349,Consolidation!B:AA,12,FALSE)</f>
        <v>0</v>
      </c>
      <c r="H348" s="17">
        <f>VLOOKUP(B349,Consolidation!B:AA,22,FALSE)</f>
        <v>0</v>
      </c>
    </row>
    <row r="349" spans="1:8" ht="29.5" customHeight="1" thickBot="1" x14ac:dyDescent="0.4">
      <c r="A349" s="16" t="str">
        <f>IF(B349&lt;&gt;"","IND"&amp;TEXT(COUNTA($B$2:B349),"000"),"")</f>
        <v>IND348</v>
      </c>
      <c r="B349" s="17" t="str">
        <f>Consolication[[#This Row],[Nom et prénom 0 Name &amp; first name]]</f>
        <v>MBIANDA Marios Stephane</v>
      </c>
      <c r="C349" s="17" t="str">
        <f>VLOOKUP(B349,Consolidation!B:AA,3,TRUE)</f>
        <v>F</v>
      </c>
      <c r="D349" s="17" t="str">
        <f>VLOOKUP(B349,Consolidation!B:AA,5,TRUE)</f>
        <v>M</v>
      </c>
      <c r="E349" s="17">
        <f>VLOOKUP(B350,Consolidation!B:AA,6,TRUE)</f>
        <v>0</v>
      </c>
      <c r="F349" s="17">
        <f>VLOOKUP(B350,Consolidation!B:AA,7,TRUE)</f>
        <v>0</v>
      </c>
      <c r="G349" s="17">
        <f>VLOOKUP(B350,Consolidation!B:AA,12,FALSE)</f>
        <v>0</v>
      </c>
      <c r="H349" s="17">
        <f>VLOOKUP(B350,Consolidation!B:AA,22,FALSE)</f>
        <v>0</v>
      </c>
    </row>
    <row r="350" spans="1:8" ht="29.5" customHeight="1" thickBot="1" x14ac:dyDescent="0.4">
      <c r="A350" s="16" t="str">
        <f>IF(B350&lt;&gt;"","IND"&amp;TEXT(COUNTA($B$2:B350),"000"),"")</f>
        <v>IND349</v>
      </c>
      <c r="B350" s="17" t="str">
        <f>Consolication[[#This Row],[Nom et prénom 0 Name &amp; first name]]</f>
        <v>MBEFFO SAATCHOU Corentin</v>
      </c>
      <c r="C350" s="17" t="str">
        <f>VLOOKUP(B350,Consolidation!B:AA,3,TRUE)</f>
        <v>F</v>
      </c>
      <c r="D350" s="17" t="str">
        <f>VLOOKUP(B350,Consolidation!B:AA,5,TRUE)</f>
        <v>M</v>
      </c>
      <c r="E350" s="17">
        <f>VLOOKUP(B351,Consolidation!B:AA,6,TRUE)</f>
        <v>0</v>
      </c>
      <c r="F350" s="17">
        <f>VLOOKUP(B351,Consolidation!B:AA,7,TRUE)</f>
        <v>0</v>
      </c>
      <c r="G350" s="17">
        <f>VLOOKUP(B351,Consolidation!B:AA,12,FALSE)</f>
        <v>0</v>
      </c>
      <c r="H350" s="17">
        <f>VLOOKUP(B351,Consolidation!B:AA,22,FALSE)</f>
        <v>0</v>
      </c>
    </row>
    <row r="351" spans="1:8" ht="29.5" customHeight="1" thickBot="1" x14ac:dyDescent="0.4">
      <c r="A351" s="16" t="str">
        <f>IF(B351&lt;&gt;"","IND"&amp;TEXT(COUNTA($B$2:B351),"000"),"")</f>
        <v>IND350</v>
      </c>
      <c r="B351" s="17" t="str">
        <f>Consolication[[#This Row],[Nom et prénom 0 Name &amp; first name]]</f>
        <v>ARISTOPHANE MBENGUE THOMAS CHRISTIAN</v>
      </c>
      <c r="C351" s="17" t="str">
        <f>VLOOKUP(B351,Consolidation!B:AA,3,TRUE)</f>
        <v>F</v>
      </c>
      <c r="D351" s="17" t="str">
        <f>VLOOKUP(B351,Consolidation!B:AA,5,TRUE)</f>
        <v>M</v>
      </c>
      <c r="E351" s="17">
        <f>VLOOKUP(B352,Consolidation!B:AA,6,TRUE)</f>
        <v>0</v>
      </c>
      <c r="F351" s="17">
        <f>VLOOKUP(B352,Consolidation!B:AA,7,TRUE)</f>
        <v>0</v>
      </c>
      <c r="G351" s="17">
        <f>VLOOKUP(B352,Consolidation!B:AA,12,FALSE)</f>
        <v>0</v>
      </c>
      <c r="H351" s="17">
        <f>VLOOKUP(B352,Consolidation!B:AA,22,FALSE)</f>
        <v>698119811</v>
      </c>
    </row>
    <row r="352" spans="1:8" ht="29.5" customHeight="1" thickBot="1" x14ac:dyDescent="0.4">
      <c r="A352" s="16" t="str">
        <f>IF(B352&lt;&gt;"","IND"&amp;TEXT(COUNTA($B$2:B352),"000"),"")</f>
        <v>IND351</v>
      </c>
      <c r="B352" s="17" t="str">
        <f>Consolication[[#This Row],[Nom et prénom 0 Name &amp; first name]]</f>
        <v>DJUIGNE TEFONO CARELLE</v>
      </c>
      <c r="C352" s="17" t="str">
        <f>VLOOKUP(B352,Consolidation!B:AA,3,TRUE)</f>
        <v>F</v>
      </c>
      <c r="D352" s="17" t="str">
        <f>VLOOKUP(B352,Consolidation!B:AA,5,TRUE)</f>
        <v>M</v>
      </c>
      <c r="E352" s="17">
        <f>VLOOKUP(B353,Consolidation!B:AA,6,TRUE)</f>
        <v>0</v>
      </c>
      <c r="F352" s="17">
        <f>VLOOKUP(B353,Consolidation!B:AA,7,TRUE)</f>
        <v>0</v>
      </c>
      <c r="G352" s="17">
        <f>VLOOKUP(B353,Consolidation!B:AA,12,FALSE)</f>
        <v>0</v>
      </c>
      <c r="H352" s="17">
        <f>VLOOKUP(B353,Consolidation!B:AA,22,FALSE)</f>
        <v>674724526</v>
      </c>
    </row>
    <row r="353" spans="1:8" ht="29.5" customHeight="1" thickBot="1" x14ac:dyDescent="0.4">
      <c r="A353" s="16" t="str">
        <f>IF(B353&lt;&gt;"","IND"&amp;TEXT(COUNTA($B$2:B353),"000"),"")</f>
        <v>IND352</v>
      </c>
      <c r="B353" s="17" t="str">
        <f>Consolication[[#This Row],[Nom et prénom 0 Name &amp; first name]]</f>
        <v>DJOUMESSI ARNAUD</v>
      </c>
      <c r="C353" s="17" t="str">
        <f>VLOOKUP(B353,Consolidation!B:AA,3,TRUE)</f>
        <v>F</v>
      </c>
      <c r="D353" s="17" t="str">
        <f>VLOOKUP(B353,Consolidation!B:AA,5,TRUE)</f>
        <v>M</v>
      </c>
      <c r="E353" s="17">
        <f>VLOOKUP(B354,Consolidation!B:AA,6,TRUE)</f>
        <v>0</v>
      </c>
      <c r="F353" s="17">
        <f>VLOOKUP(B354,Consolidation!B:AA,7,TRUE)</f>
        <v>0</v>
      </c>
      <c r="G353" s="17">
        <f>VLOOKUP(B354,Consolidation!B:AA,12,FALSE)</f>
        <v>0</v>
      </c>
      <c r="H353" s="17">
        <f>VLOOKUP(B354,Consolidation!B:AA,22,FALSE)</f>
        <v>0</v>
      </c>
    </row>
    <row r="354" spans="1:8" ht="29.5" customHeight="1" thickBot="1" x14ac:dyDescent="0.4">
      <c r="A354" s="16" t="str">
        <f>IF(B354&lt;&gt;"","IND"&amp;TEXT(COUNTA($B$2:B354),"000"),"")</f>
        <v>IND353</v>
      </c>
      <c r="B354" s="17" t="str">
        <f>Consolication[[#This Row],[Nom et prénom 0 Name &amp; first name]]</f>
        <v>BONKOUM GUEDOGO GINOLA</v>
      </c>
      <c r="C354" s="17" t="str">
        <f>VLOOKUP(B354,Consolidation!B:AA,3,TRUE)</f>
        <v>F</v>
      </c>
      <c r="D354" s="17" t="str">
        <f>VLOOKUP(B354,Consolidation!B:AA,5,TRUE)</f>
        <v>M</v>
      </c>
      <c r="E354" s="17">
        <f>VLOOKUP(B355,Consolidation!B:AA,6,TRUE)</f>
        <v>-1</v>
      </c>
      <c r="F354" s="17">
        <f>VLOOKUP(B355,Consolidation!B:AA,7,TRUE)</f>
        <v>5</v>
      </c>
      <c r="G354" s="17">
        <f>VLOOKUP(B355,Consolidation!B:AA,12,FALSE)</f>
        <v>0</v>
      </c>
      <c r="H354" s="17">
        <f>VLOOKUP(B355,Consolidation!B:AA,22,FALSE)</f>
        <v>0</v>
      </c>
    </row>
    <row r="355" spans="1:8" ht="29.5" customHeight="1" thickBot="1" x14ac:dyDescent="0.4">
      <c r="A355" s="16" t="str">
        <f>IF(B355&lt;&gt;"","IND"&amp;TEXT(COUNTA($B$2:B355),"000"),"")</f>
        <v>IND354</v>
      </c>
      <c r="B355" s="17" t="str">
        <f>Consolication[[#This Row],[Nom et prénom 0 Name &amp; first name]]</f>
        <v>ONANA AKOA Christophe Abraham</v>
      </c>
      <c r="C355" s="17" t="str">
        <f>VLOOKUP(B355,Consolidation!B:AA,3,TRUE)</f>
        <v>F</v>
      </c>
      <c r="D355" s="17" t="str">
        <f>VLOOKUP(B355,Consolidation!B:AA,5,TRUE)</f>
        <v>E</v>
      </c>
      <c r="E355" s="17">
        <f>VLOOKUP(B356,Consolidation!B:AA,6,TRUE)</f>
        <v>0</v>
      </c>
      <c r="F355" s="17">
        <f>VLOOKUP(B356,Consolidation!B:AA,7,TRUE)</f>
        <v>0</v>
      </c>
      <c r="G355" s="17">
        <f>VLOOKUP(B356,Consolidation!B:AA,12,FALSE)</f>
        <v>0</v>
      </c>
      <c r="H355" s="17">
        <f>VLOOKUP(B356,Consolidation!B:AA,22,FALSE)</f>
        <v>0</v>
      </c>
    </row>
    <row r="356" spans="1:8" ht="29.5" customHeight="1" thickBot="1" x14ac:dyDescent="0.4">
      <c r="A356" s="16" t="str">
        <f>IF(B356&lt;&gt;"","IND"&amp;TEXT(COUNTA($B$2:B356),"000"),"")</f>
        <v>IND355</v>
      </c>
      <c r="B356" s="17" t="str">
        <f>Consolication[[#This Row],[Nom et prénom 0 Name &amp; first name]]</f>
        <v>MBA Paul Christian</v>
      </c>
      <c r="C356" s="17" t="str">
        <f>VLOOKUP(B356,Consolidation!B:AA,3,TRUE)</f>
        <v>F</v>
      </c>
      <c r="D356" s="17" t="str">
        <f>VLOOKUP(B356,Consolidation!B:AA,5,TRUE)</f>
        <v>M</v>
      </c>
      <c r="E356" s="17">
        <f>VLOOKUP(B357,Consolidation!B:AA,6,TRUE)</f>
        <v>0</v>
      </c>
      <c r="F356" s="17">
        <f>VLOOKUP(B357,Consolidation!B:AA,7,TRUE)</f>
        <v>0</v>
      </c>
      <c r="G356" s="17">
        <f>VLOOKUP(B357,Consolidation!B:AA,12,FALSE)</f>
        <v>0</v>
      </c>
      <c r="H356" s="17">
        <f>VLOOKUP(B357,Consolidation!B:AA,22,FALSE)</f>
        <v>0</v>
      </c>
    </row>
    <row r="357" spans="1:8" ht="29.5" customHeight="1" thickBot="1" x14ac:dyDescent="0.4">
      <c r="A357" s="16" t="str">
        <f>IF(B357&lt;&gt;"","IND"&amp;TEXT(COUNTA($B$2:B357),"000"),"")</f>
        <v>IND356</v>
      </c>
      <c r="B357" s="17" t="str">
        <f>Consolication[[#This Row],[Nom et prénom 0 Name &amp; first name]]</f>
        <v>GALLA YVETTE MAMBO</v>
      </c>
      <c r="C357" s="17" t="str">
        <f>VLOOKUP(B357,Consolidation!B:AA,3,TRUE)</f>
        <v>F</v>
      </c>
      <c r="D357" s="17" t="str">
        <f>VLOOKUP(B357,Consolidation!B:AA,5,TRUE)</f>
        <v>M</v>
      </c>
      <c r="E357" s="17">
        <f>VLOOKUP(B358,Consolidation!B:AA,6,TRUE)</f>
        <v>0</v>
      </c>
      <c r="F357" s="17">
        <f>VLOOKUP(B358,Consolidation!B:AA,7,TRUE)</f>
        <v>1</v>
      </c>
      <c r="G357" s="17">
        <f>VLOOKUP(B358,Consolidation!B:AA,12,FALSE)</f>
        <v>0</v>
      </c>
      <c r="H357" s="17">
        <f>VLOOKUP(B358,Consolidation!B:AA,22,FALSE)</f>
        <v>0</v>
      </c>
    </row>
    <row r="358" spans="1:8" ht="29.5" customHeight="1" thickBot="1" x14ac:dyDescent="0.4">
      <c r="A358" s="16" t="str">
        <f>IF(B358&lt;&gt;"","IND"&amp;TEXT(COUNTA($B$2:B358),"000"),"")</f>
        <v>IND357</v>
      </c>
      <c r="B358" s="17" t="str">
        <f>Consolication[[#This Row],[Nom et prénom 0 Name &amp; first name]]</f>
        <v>MOUBE TENE JEPHTE</v>
      </c>
      <c r="C358" s="17" t="str">
        <f>VLOOKUP(B358,Consolidation!B:AA,3,TRUE)</f>
        <v>M</v>
      </c>
      <c r="D358" s="17" t="str">
        <f>VLOOKUP(B358,Consolidation!B:AA,5,TRUE)</f>
        <v>M</v>
      </c>
      <c r="E358" s="17">
        <f>VLOOKUP(B359,Consolidation!B:AA,6,TRUE)</f>
        <v>0</v>
      </c>
      <c r="F358" s="17">
        <f>VLOOKUP(B359,Consolidation!B:AA,7,TRUE)</f>
        <v>1</v>
      </c>
      <c r="G358" s="17">
        <f>VLOOKUP(B359,Consolidation!B:AA,12,FALSE)</f>
        <v>0</v>
      </c>
      <c r="H358" s="17">
        <f>VLOOKUP(B359,Consolidation!B:AA,22,FALSE)</f>
        <v>0</v>
      </c>
    </row>
    <row r="359" spans="1:8" ht="29.5" customHeight="1" thickBot="1" x14ac:dyDescent="0.4">
      <c r="A359" s="16" t="str">
        <f>IF(B359&lt;&gt;"","IND"&amp;TEXT(COUNTA($B$2:B359),"000"),"")</f>
        <v>IND358</v>
      </c>
      <c r="B359" s="17" t="str">
        <f>Consolication[[#This Row],[Nom et prénom 0 Name &amp; first name]]</f>
        <v>MOUBIANG FRANCKY LOIC</v>
      </c>
      <c r="C359" s="17" t="str">
        <f>VLOOKUP(B359,Consolidation!B:AA,3,TRUE)</f>
        <v>M</v>
      </c>
      <c r="D359" s="17" t="str">
        <f>VLOOKUP(B359,Consolidation!B:AA,5,TRUE)</f>
        <v>M</v>
      </c>
      <c r="E359" s="17">
        <f>VLOOKUP(B360,Consolidation!B:AA,6,TRUE)</f>
        <v>-1</v>
      </c>
      <c r="F359" s="17">
        <f>VLOOKUP(B360,Consolidation!B:AA,7,TRUE)</f>
        <v>5</v>
      </c>
      <c r="G359" s="17">
        <f>VLOOKUP(B360,Consolidation!B:AA,12,FALSE)</f>
        <v>0</v>
      </c>
      <c r="H359" s="17">
        <f>VLOOKUP(B360,Consolidation!B:AA,22,FALSE)</f>
        <v>0</v>
      </c>
    </row>
    <row r="360" spans="1:8" ht="29.5" customHeight="1" thickBot="1" x14ac:dyDescent="0.4">
      <c r="A360" s="16" t="str">
        <f>IF(B360&lt;&gt;"","IND"&amp;TEXT(COUNTA($B$2:B360),"000"),"")</f>
        <v>IND359</v>
      </c>
      <c r="B360" s="17" t="str">
        <f>Consolication[[#This Row],[Nom et prénom 0 Name &amp; first name]]</f>
        <v>NGONO MVOGO Roland</v>
      </c>
      <c r="C360" s="17" t="str">
        <f>VLOOKUP(B360,Consolidation!B:AA,3,TRUE)</f>
        <v>F</v>
      </c>
      <c r="D360" s="17" t="str">
        <f>VLOOKUP(B360,Consolidation!B:AA,5,TRUE)</f>
        <v>E</v>
      </c>
      <c r="E360" s="17">
        <f>VLOOKUP(B361,Consolidation!B:AA,6,TRUE)</f>
        <v>-1</v>
      </c>
      <c r="F360" s="17">
        <f>VLOOKUP(B361,Consolidation!B:AA,7,TRUE)</f>
        <v>5</v>
      </c>
      <c r="G360" s="17">
        <f>VLOOKUP(B361,Consolidation!B:AA,12,FALSE)</f>
        <v>0</v>
      </c>
      <c r="H360" s="17">
        <f>VLOOKUP(B361,Consolidation!B:AA,22,FALSE)</f>
        <v>0</v>
      </c>
    </row>
    <row r="361" spans="1:8" ht="29.5" customHeight="1" thickBot="1" x14ac:dyDescent="0.4">
      <c r="A361" s="16" t="str">
        <f>IF(B361&lt;&gt;"","IND"&amp;TEXT(COUNTA($B$2:B361),"000"),"")</f>
        <v>IND360</v>
      </c>
      <c r="B361" s="17" t="str">
        <f>Consolication[[#This Row],[Nom et prénom 0 Name &amp; first name]]</f>
        <v>PATSA DANGANA HABIB MARIUS</v>
      </c>
      <c r="C361" s="17" t="str">
        <f>VLOOKUP(B361,Consolidation!B:AA,3,TRUE)</f>
        <v>F</v>
      </c>
      <c r="D361" s="17" t="str">
        <f>VLOOKUP(B361,Consolidation!B:AA,5,TRUE)</f>
        <v>E</v>
      </c>
      <c r="E361" s="17">
        <f>VLOOKUP(B362,Consolidation!B:AA,6,TRUE)</f>
        <v>2</v>
      </c>
      <c r="F361" s="17">
        <f>VLOOKUP(B362,Consolidation!B:AA,7,TRUE)</f>
        <v>11</v>
      </c>
      <c r="G361" s="17">
        <f>VLOOKUP(B362,Consolidation!B:AA,12,FALSE)</f>
        <v>0</v>
      </c>
      <c r="H361" s="17">
        <f>VLOOKUP(B362,Consolidation!B:AA,22,FALSE)</f>
        <v>0</v>
      </c>
    </row>
    <row r="362" spans="1:8" ht="29.5" customHeight="1" thickBot="1" x14ac:dyDescent="0.4">
      <c r="A362" s="16" t="str">
        <f>IF(B362&lt;&gt;"","IND"&amp;TEXT(COUNTA($B$2:B362),"000"),"")</f>
        <v>IND361</v>
      </c>
      <c r="B362" s="17" t="str">
        <f>Consolication[[#This Row],[Nom et prénom 0 Name &amp; first name]]</f>
        <v>SONWA KOUNGOUM EPIPHANIE ULRICH</v>
      </c>
      <c r="C362" s="17" t="str">
        <f>VLOOKUP(B362,Consolidation!B:AA,3,TRUE)</f>
        <v>M</v>
      </c>
      <c r="D362" s="17" t="str">
        <f>VLOOKUP(B362,Consolidation!B:AA,5,TRUE)</f>
        <v>D</v>
      </c>
      <c r="E362" s="17">
        <f>VLOOKUP(B363,Consolidation!B:AA,6,TRUE)</f>
        <v>2</v>
      </c>
      <c r="F362" s="17">
        <f>VLOOKUP(B363,Consolidation!B:AA,7,TRUE)</f>
        <v>3</v>
      </c>
      <c r="G362" s="17">
        <f>VLOOKUP(B363,Consolidation!B:AA,12,FALSE)</f>
        <v>0</v>
      </c>
      <c r="H362" s="17">
        <f>VLOOKUP(B363,Consolidation!B:AA,22,FALSE)</f>
        <v>0</v>
      </c>
    </row>
    <row r="363" spans="1:8" ht="29.5" customHeight="1" thickBot="1" x14ac:dyDescent="0.4">
      <c r="A363" s="16" t="str">
        <f>IF(B363&lt;&gt;"","IND"&amp;TEXT(COUNTA($B$2:B363),"000"),"")</f>
        <v>IND362</v>
      </c>
      <c r="B363" s="17" t="str">
        <f>Consolication[[#This Row],[Nom et prénom 0 Name &amp; first name]]</f>
        <v>TCHAYA PATCHA STEPHANE</v>
      </c>
      <c r="C363" s="17" t="str">
        <f>VLOOKUP(B363,Consolidation!B:AA,3,TRUE)</f>
        <v>F</v>
      </c>
      <c r="D363" s="17" t="str">
        <f>VLOOKUP(B363,Consolidation!B:AA,5,TRUE)</f>
        <v>M</v>
      </c>
      <c r="E363" s="17">
        <f>VLOOKUP(B364,Consolidation!B:AA,6,TRUE)</f>
        <v>-1</v>
      </c>
      <c r="F363" s="17">
        <f>VLOOKUP(B364,Consolidation!B:AA,7,TRUE)</f>
        <v>5</v>
      </c>
      <c r="G363" s="17">
        <f>VLOOKUP(B364,Consolidation!B:AA,12,FALSE)</f>
        <v>0</v>
      </c>
      <c r="H363" s="17">
        <f>VLOOKUP(B364,Consolidation!B:AA,22,FALSE)</f>
        <v>0</v>
      </c>
    </row>
    <row r="364" spans="1:8" ht="29.5" customHeight="1" thickBot="1" x14ac:dyDescent="0.4">
      <c r="A364" s="16" t="str">
        <f>IF(B364&lt;&gt;"","IND"&amp;TEXT(COUNTA($B$2:B364),"000"),"")</f>
        <v>IND363</v>
      </c>
      <c r="B364" s="17" t="str">
        <f>Consolication[[#This Row],[Nom et prénom 0 Name &amp; first name]]</f>
        <v>NYOBE PAGBE Francois Xavier Thibaut</v>
      </c>
      <c r="C364" s="17" t="str">
        <f>VLOOKUP(B364,Consolidation!B:AA,3,TRUE)</f>
        <v>F</v>
      </c>
      <c r="D364" s="17" t="str">
        <f>VLOOKUP(B364,Consolidation!B:AA,5,TRUE)</f>
        <v>E</v>
      </c>
      <c r="E364" s="17">
        <f>VLOOKUP(B365,Consolidation!B:AA,6,TRUE)</f>
        <v>0</v>
      </c>
      <c r="F364" s="17">
        <f>VLOOKUP(B365,Consolidation!B:AA,7,TRUE)</f>
        <v>1</v>
      </c>
      <c r="G364" s="17">
        <f>VLOOKUP(B365,Consolidation!B:AA,12,FALSE)</f>
        <v>0</v>
      </c>
      <c r="H364" s="17">
        <f>VLOOKUP(B365,Consolidation!B:AA,22,FALSE)</f>
        <v>0</v>
      </c>
    </row>
    <row r="365" spans="1:8" ht="29.5" customHeight="1" thickBot="1" x14ac:dyDescent="0.4">
      <c r="A365" s="16" t="str">
        <f>IF(B365&lt;&gt;"","IND"&amp;TEXT(COUNTA($B$2:B365),"000"),"")</f>
        <v>IND364</v>
      </c>
      <c r="B365" s="17" t="str">
        <f>Consolication[[#This Row],[Nom et prénom 0 Name &amp; first name]]</f>
        <v>MOUMBAIN Merlin</v>
      </c>
      <c r="C365" s="17" t="str">
        <f>VLOOKUP(B365,Consolidation!B:AA,3,TRUE)</f>
        <v>M</v>
      </c>
      <c r="D365" s="17" t="str">
        <f>VLOOKUP(B365,Consolidation!B:AA,5,TRUE)</f>
        <v>M</v>
      </c>
      <c r="E365" s="17">
        <f>VLOOKUP(B366,Consolidation!B:AA,6,TRUE)</f>
        <v>2</v>
      </c>
      <c r="F365" s="17">
        <f>VLOOKUP(B366,Consolidation!B:AA,7,TRUE)</f>
        <v>3</v>
      </c>
      <c r="G365" s="17">
        <f>VLOOKUP(B366,Consolidation!B:AA,12,FALSE)</f>
        <v>0</v>
      </c>
      <c r="H365" s="17">
        <f>VLOOKUP(B366,Consolidation!B:AA,22,FALSE)</f>
        <v>0</v>
      </c>
    </row>
    <row r="366" spans="1:8" ht="29.5" customHeight="1" thickBot="1" x14ac:dyDescent="0.4">
      <c r="A366" s="16" t="str">
        <f>IF(B366&lt;&gt;"","IND"&amp;TEXT(COUNTA($B$2:B366),"000"),"")</f>
        <v>IND365</v>
      </c>
      <c r="B366" s="17" t="str">
        <f>Consolication[[#This Row],[Nom et prénom 0 Name &amp; first name]]</f>
        <v>ZEINABOU TIJA</v>
      </c>
      <c r="C366" s="17" t="str">
        <f>VLOOKUP(B366,Consolidation!B:AA,3,TRUE)</f>
        <v>F</v>
      </c>
      <c r="D366" s="17" t="str">
        <f>VLOOKUP(B366,Consolidation!B:AA,5,TRUE)</f>
        <v>M</v>
      </c>
      <c r="E366" s="17">
        <f>VLOOKUP(B367,Consolidation!B:AA,6,TRUE)</f>
        <v>0</v>
      </c>
      <c r="F366" s="17">
        <f>VLOOKUP(B367,Consolidation!B:AA,7,TRUE)</f>
        <v>1</v>
      </c>
      <c r="G366" s="17">
        <f>VLOOKUP(B367,Consolidation!B:AA,12,FALSE)</f>
        <v>0</v>
      </c>
      <c r="H366" s="17">
        <f>VLOOKUP(B367,Consolidation!B:AA,22,FALSE)</f>
        <v>0</v>
      </c>
    </row>
    <row r="367" spans="1:8" ht="29.5" customHeight="1" thickBot="1" x14ac:dyDescent="0.4">
      <c r="A367" s="16" t="str">
        <f>IF(B367&lt;&gt;"","IND"&amp;TEXT(COUNTA($B$2:B367),"000"),"")</f>
        <v>IND366</v>
      </c>
      <c r="B367" s="17" t="str">
        <f>Consolication[[#This Row],[Nom et prénom 0 Name &amp; first name]]</f>
        <v>MOTCHUE KAMGA Vanessa</v>
      </c>
      <c r="C367" s="17" t="str">
        <f>VLOOKUP(B367,Consolidation!B:AA,3,TRUE)</f>
        <v>M</v>
      </c>
      <c r="D367" s="17" t="str">
        <f>VLOOKUP(B367,Consolidation!B:AA,5,TRUE)</f>
        <v>M</v>
      </c>
      <c r="E367" s="17">
        <f>VLOOKUP(B368,Consolidation!B:AA,6,TRUE)</f>
        <v>2</v>
      </c>
      <c r="F367" s="17">
        <f>VLOOKUP(B368,Consolidation!B:AA,7,TRUE)</f>
        <v>3</v>
      </c>
      <c r="G367" s="17">
        <f>VLOOKUP(B368,Consolidation!B:AA,12,FALSE)</f>
        <v>0</v>
      </c>
      <c r="H367" s="17">
        <f>VLOOKUP(B368,Consolidation!B:AA,22,FALSE)</f>
        <v>0</v>
      </c>
    </row>
    <row r="368" spans="1:8" ht="29.5" customHeight="1" thickBot="1" x14ac:dyDescent="0.4">
      <c r="A368" s="16" t="str">
        <f>IF(B368&lt;&gt;"","IND"&amp;TEXT(COUNTA($B$2:B368),"000"),"")</f>
        <v>IND367</v>
      </c>
      <c r="B368" s="17" t="str">
        <f>Consolication[[#This Row],[Nom et prénom 0 Name &amp; first name]]</f>
        <v>ZOGO ELOUNA TIMOLEON</v>
      </c>
      <c r="C368" s="17" t="str">
        <f>VLOOKUP(B368,Consolidation!B:AA,3,TRUE)</f>
        <v>F</v>
      </c>
      <c r="D368" s="17" t="str">
        <f>VLOOKUP(B368,Consolidation!B:AA,5,TRUE)</f>
        <v>M</v>
      </c>
      <c r="E368" s="17">
        <f>VLOOKUP(B369,Consolidation!B:AA,6,TRUE)</f>
        <v>0</v>
      </c>
      <c r="F368" s="17">
        <f>VLOOKUP(B369,Consolidation!B:AA,7,TRUE)</f>
        <v>0</v>
      </c>
      <c r="G368" s="17">
        <f>VLOOKUP(B369,Consolidation!B:AA,12,FALSE)</f>
        <v>0</v>
      </c>
      <c r="H368" s="17">
        <f>VLOOKUP(B369,Consolidation!B:AA,22,FALSE)</f>
        <v>0</v>
      </c>
    </row>
    <row r="369" spans="1:8" ht="29.5" customHeight="1" thickBot="1" x14ac:dyDescent="0.4">
      <c r="A369" s="16" t="str">
        <f>IF(B369&lt;&gt;"","IND"&amp;TEXT(COUNTA($B$2:B369),"000"),"")</f>
        <v>IND368</v>
      </c>
      <c r="B369" s="17" t="str">
        <f>Consolication[[#This Row],[Nom et prénom 0 Name &amp; first name]]</f>
        <v>AYISSI Symplice</v>
      </c>
      <c r="C369" s="17" t="str">
        <f>VLOOKUP(B369,Consolidation!B:AA,3,TRUE)</f>
        <v>F</v>
      </c>
      <c r="D369" s="17" t="str">
        <f>VLOOKUP(B369,Consolidation!B:AA,5,TRUE)</f>
        <v>M</v>
      </c>
      <c r="E369" s="17" t="e">
        <f>VLOOKUP(B370,Consolidation!B:AA,6,TRUE)</f>
        <v>#N/A</v>
      </c>
      <c r="F369" s="17" t="e">
        <f>VLOOKUP(B370,Consolidation!B:AA,7,TRUE)</f>
        <v>#N/A</v>
      </c>
      <c r="G369" s="17">
        <f>VLOOKUP(B370,Consolidation!B:AA,12,FALSE)</f>
        <v>0</v>
      </c>
      <c r="H369" s="17">
        <f>VLOOKUP(B370,Consolidation!B:AA,22,FALSE)</f>
        <v>0</v>
      </c>
    </row>
    <row r="370" spans="1:8" ht="29.5" customHeight="1" thickBot="1" x14ac:dyDescent="0.4">
      <c r="A370" s="16" t="str">
        <f>IF(B370&lt;&gt;"","IND"&amp;TEXT(COUNTA($B$2:B370),"000"),"")</f>
        <v>IND369</v>
      </c>
      <c r="B370" s="17" t="str">
        <f>Consolication[[#This Row],[Nom et prénom 0 Name &amp; first name]]</f>
        <v>ABE KEDE Lucien</v>
      </c>
      <c r="C370" s="17" t="str">
        <f>VLOOKUP(B370,Consolidation!B:AA,3,FALSE)</f>
        <v>M</v>
      </c>
      <c r="D370" s="17" t="str">
        <f>VLOOKUP(B370,Consolidation!B:AA,5,FALSE)</f>
        <v>M</v>
      </c>
      <c r="E370" s="17">
        <f>VLOOKUP(B371,Consolidation!B:AA,6,FALSE)</f>
        <v>0</v>
      </c>
      <c r="F370" s="17">
        <f>VLOOKUP(B371,Consolidation!B:AA,7,FALSE)</f>
        <v>3</v>
      </c>
      <c r="G370" s="17">
        <f>VLOOKUP(B371,Consolidation!B:AA,12,FALSE)</f>
        <v>0</v>
      </c>
      <c r="H370" s="17">
        <f>VLOOKUP(B371,Consolidation!B:AA,22,FALSE)</f>
        <v>0</v>
      </c>
    </row>
    <row r="371" spans="1:8" ht="29.5" customHeight="1" thickBot="1" x14ac:dyDescent="0.4">
      <c r="A371" s="16" t="str">
        <f>IF(B371&lt;&gt;"","IND"&amp;TEXT(COUNTA($B$2:B371),"000"),"")</f>
        <v>IND370</v>
      </c>
      <c r="B371" s="17" t="str">
        <f>Consolication[[#This Row],[Nom et prénom 0 Name &amp; first name]]</f>
        <v>BIDJOGO Brigitte Rosine</v>
      </c>
      <c r="C371" s="17" t="str">
        <f>VLOOKUP(B371,Consolidation!B:AA,3,TRUE)</f>
        <v>F</v>
      </c>
      <c r="D371" s="17" t="str">
        <f>VLOOKUP(B371,Consolidation!B:AA,5,TRUE)</f>
        <v>M</v>
      </c>
      <c r="E371" s="17">
        <f>VLOOKUP(B372,Consolidation!B:AA,6,TRUE)</f>
        <v>-1</v>
      </c>
      <c r="F371" s="17">
        <f>VLOOKUP(B372,Consolidation!B:AA,7,TRUE)</f>
        <v>5</v>
      </c>
      <c r="G371" s="17">
        <f>VLOOKUP(B372,Consolidation!B:AA,12,FALSE)</f>
        <v>0</v>
      </c>
      <c r="H371" s="17">
        <f>VLOOKUP(B372,Consolidation!B:AA,22,FALSE)</f>
        <v>0</v>
      </c>
    </row>
    <row r="372" spans="1:8" ht="29.5" customHeight="1" thickBot="1" x14ac:dyDescent="0.4">
      <c r="A372" s="16" t="str">
        <f>IF(B372&lt;&gt;"","IND"&amp;TEXT(COUNTA($B$2:B372),"000"),"")</f>
        <v>IND371</v>
      </c>
      <c r="B372" s="17" t="str">
        <f>Consolication[[#This Row],[Nom et prénom 0 Name &amp; first name]]</f>
        <v>NDZOMO MANGA Cédric</v>
      </c>
      <c r="C372" s="17" t="str">
        <f>VLOOKUP(B372,Consolidation!B:AA,3,TRUE)</f>
        <v>F</v>
      </c>
      <c r="D372" s="17" t="str">
        <f>VLOOKUP(B372,Consolidation!B:AA,5,TRUE)</f>
        <v>E</v>
      </c>
      <c r="E372" s="17">
        <f>VLOOKUP(B373,Consolidation!B:AA,6,TRUE)</f>
        <v>0</v>
      </c>
      <c r="F372" s="17">
        <f>VLOOKUP(B373,Consolidation!B:AA,7,TRUE)</f>
        <v>0</v>
      </c>
      <c r="G372" s="17">
        <f>VLOOKUP(B373,Consolidation!B:AA,12,FALSE)</f>
        <v>0</v>
      </c>
      <c r="H372" s="17">
        <f>VLOOKUP(B373,Consolidation!B:AA,22,FALSE)</f>
        <v>693898856</v>
      </c>
    </row>
    <row r="373" spans="1:8" ht="29.5" customHeight="1" thickBot="1" x14ac:dyDescent="0.4">
      <c r="A373" s="16" t="str">
        <f>IF(B373&lt;&gt;"","IND"&amp;TEXT(COUNTA($B$2:B373),"000"),"")</f>
        <v>IND372</v>
      </c>
      <c r="B373" s="17" t="str">
        <f>Consolication[[#This Row],[Nom et prénom 0 Name &amp; first name]]</f>
        <v>BETOUGDA ATAH</v>
      </c>
      <c r="C373" s="17" t="str">
        <f>VLOOKUP(B373,Consolidation!B:AA,3,TRUE)</f>
        <v>F</v>
      </c>
      <c r="D373" s="17" t="str">
        <f>VLOOKUP(B373,Consolidation!B:AA,5,TRUE)</f>
        <v>M</v>
      </c>
      <c r="E373" s="17">
        <f>VLOOKUP(B374,Consolidation!B:AA,6,TRUE)</f>
        <v>0</v>
      </c>
      <c r="F373" s="17">
        <f>VLOOKUP(B374,Consolidation!B:AA,7,TRUE)</f>
        <v>0</v>
      </c>
      <c r="G373" s="17">
        <f>VLOOKUP(B374,Consolidation!B:AA,12,FALSE)</f>
        <v>0</v>
      </c>
      <c r="H373" s="17">
        <f>VLOOKUP(B374,Consolidation!B:AA,22,FALSE)</f>
        <v>675253129</v>
      </c>
    </row>
    <row r="374" spans="1:8" ht="29.5" customHeight="1" thickBot="1" x14ac:dyDescent="0.4">
      <c r="A374" s="16" t="str">
        <f>IF(B374&lt;&gt;"","IND"&amp;TEXT(COUNTA($B$2:B374),"000"),"")</f>
        <v>IND373</v>
      </c>
      <c r="B374" s="17" t="str">
        <f>Consolication[[#This Row],[Nom et prénom 0 Name &amp; first name]]</f>
        <v>DZENEU CHIMI</v>
      </c>
      <c r="C374" s="17" t="str">
        <f>VLOOKUP(B374,Consolidation!B:AA,3,TRUE)</f>
        <v>F</v>
      </c>
      <c r="D374" s="17" t="str">
        <f>VLOOKUP(B374,Consolidation!B:AA,5,TRUE)</f>
        <v>M</v>
      </c>
      <c r="E374" s="17">
        <f>VLOOKUP(B375,Consolidation!B:AA,6,TRUE)</f>
        <v>0</v>
      </c>
      <c r="F374" s="17">
        <f>VLOOKUP(B375,Consolidation!B:AA,7,TRUE)</f>
        <v>0</v>
      </c>
      <c r="G374" s="17">
        <f>VLOOKUP(B375,Consolidation!B:AA,12,FALSE)</f>
        <v>0</v>
      </c>
      <c r="H374" s="17">
        <f>VLOOKUP(B375,Consolidation!B:AA,22,FALSE)</f>
        <v>0</v>
      </c>
    </row>
    <row r="375" spans="1:8" ht="29.5" customHeight="1" thickBot="1" x14ac:dyDescent="0.4">
      <c r="A375" s="16" t="str">
        <f>IF(B375&lt;&gt;"","IND"&amp;TEXT(COUNTA($B$2:B375),"000"),"")</f>
        <v>IND374</v>
      </c>
      <c r="B375" s="17" t="str">
        <f>Consolication[[#This Row],[Nom et prénom 0 Name &amp; first name]]</f>
        <v>FEUSSI TAKAM GHISLAIN</v>
      </c>
      <c r="C375" s="17" t="str">
        <f>VLOOKUP(B375,Consolidation!B:AA,3,TRUE)</f>
        <v>F</v>
      </c>
      <c r="D375" s="17" t="str">
        <f>VLOOKUP(B375,Consolidation!B:AA,5,TRUE)</f>
        <v>M</v>
      </c>
      <c r="E375" s="17">
        <f>VLOOKUP(B376,Consolidation!B:AA,6,TRUE)</f>
        <v>0</v>
      </c>
      <c r="F375" s="17">
        <f>VLOOKUP(B376,Consolidation!B:AA,7,TRUE)</f>
        <v>0</v>
      </c>
      <c r="G375" s="17">
        <f>VLOOKUP(B376,Consolidation!B:AA,12,FALSE)</f>
        <v>0</v>
      </c>
      <c r="H375" s="17">
        <f>VLOOKUP(B376,Consolidation!B:AA,22,FALSE)</f>
        <v>0</v>
      </c>
    </row>
    <row r="376" spans="1:8" ht="29.5" customHeight="1" thickBot="1" x14ac:dyDescent="0.4">
      <c r="A376" s="16" t="str">
        <f>IF(B376&lt;&gt;"","IND"&amp;TEXT(COUNTA($B$2:B376),"000"),"")</f>
        <v>IND375</v>
      </c>
      <c r="B376" s="17" t="str">
        <f>Consolication[[#This Row],[Nom et prénom 0 Name &amp; first name]]</f>
        <v>FOTSING VICLANE DALVIRA</v>
      </c>
      <c r="C376" s="17" t="str">
        <f>VLOOKUP(B376,Consolidation!B:AA,3,TRUE)</f>
        <v>F</v>
      </c>
      <c r="D376" s="17" t="str">
        <f>VLOOKUP(B376,Consolidation!B:AA,5,TRUE)</f>
        <v>M</v>
      </c>
      <c r="E376" s="17">
        <f>VLOOKUP(B377,Consolidation!B:AA,6,TRUE)</f>
        <v>-1</v>
      </c>
      <c r="F376" s="17">
        <f>VLOOKUP(B377,Consolidation!B:AA,7,TRUE)</f>
        <v>5</v>
      </c>
      <c r="G376" s="17">
        <f>VLOOKUP(B377,Consolidation!B:AA,12,FALSE)</f>
        <v>0</v>
      </c>
      <c r="H376" s="17">
        <f>VLOOKUP(B377,Consolidation!B:AA,22,FALSE)</f>
        <v>0</v>
      </c>
    </row>
    <row r="377" spans="1:8" ht="29.5" customHeight="1" thickBot="1" x14ac:dyDescent="0.4">
      <c r="A377" s="16" t="str">
        <f>IF(B377&lt;&gt;"","IND"&amp;TEXT(COUNTA($B$2:B377),"000"),"")</f>
        <v>IND376</v>
      </c>
      <c r="B377" s="17" t="str">
        <f>Consolication[[#This Row],[Nom et prénom 0 Name &amp; first name]]</f>
        <v>NTEDE BOUMI Paul</v>
      </c>
      <c r="C377" s="17" t="str">
        <f>VLOOKUP(B377,Consolidation!B:AA,3,TRUE)</f>
        <v>F</v>
      </c>
      <c r="D377" s="17" t="str">
        <f>VLOOKUP(B377,Consolidation!B:AA,5,TRUE)</f>
        <v>E</v>
      </c>
      <c r="E377" s="17">
        <f>VLOOKUP(B378,Consolidation!B:AA,6,TRUE)</f>
        <v>0</v>
      </c>
      <c r="F377" s="17">
        <f>VLOOKUP(B378,Consolidation!B:AA,7,TRUE)</f>
        <v>1</v>
      </c>
      <c r="G377" s="17">
        <f>VLOOKUP(B378,Consolidation!B:AA,12,FALSE)</f>
        <v>0</v>
      </c>
      <c r="H377" s="17">
        <f>VLOOKUP(B378,Consolidation!B:AA,22,FALSE)</f>
        <v>0</v>
      </c>
    </row>
    <row r="378" spans="1:8" ht="29.5" customHeight="1" thickBot="1" x14ac:dyDescent="0.4">
      <c r="A378" s="16" t="str">
        <f>IF(B378&lt;&gt;"","IND"&amp;TEXT(COUNTA($B$2:B378),"000"),"")</f>
        <v>IND377</v>
      </c>
      <c r="B378" s="17" t="str">
        <f>Consolication[[#This Row],[Nom et prénom 0 Name &amp; first name]]</f>
        <v>MBOUA AVELE Aristide Joel</v>
      </c>
      <c r="C378" s="17" t="str">
        <f>VLOOKUP(B378,Consolidation!B:AA,3,TRUE)</f>
        <v>M</v>
      </c>
      <c r="D378" s="17" t="str">
        <f>VLOOKUP(B378,Consolidation!B:AA,5,TRUE)</f>
        <v>M</v>
      </c>
      <c r="E378" s="17">
        <f>VLOOKUP(B379,Consolidation!B:AA,6,TRUE)</f>
        <v>0</v>
      </c>
      <c r="F378" s="17">
        <f>VLOOKUP(B379,Consolidation!B:AA,7,TRUE)</f>
        <v>1</v>
      </c>
      <c r="G378" s="17">
        <f>VLOOKUP(B379,Consolidation!B:AA,12,FALSE)</f>
        <v>0</v>
      </c>
      <c r="H378" s="17">
        <f>VLOOKUP(B379,Consolidation!B:AA,22,FALSE)</f>
        <v>0</v>
      </c>
    </row>
    <row r="379" spans="1:8" ht="29.5" customHeight="1" thickBot="1" x14ac:dyDescent="0.4">
      <c r="A379" s="16" t="str">
        <f>IF(B379&lt;&gt;"","IND"&amp;TEXT(COUNTA($B$2:B379),"000"),"")</f>
        <v>IND378</v>
      </c>
      <c r="B379" s="17" t="str">
        <f>Consolication[[#This Row],[Nom et prénom 0 Name &amp; first name]]</f>
        <v>MENGUEDE Salomond Fabrice</v>
      </c>
      <c r="C379" s="17" t="str">
        <f>VLOOKUP(B379,Consolidation!B:AA,3,TRUE)</f>
        <v>M</v>
      </c>
      <c r="D379" s="17" t="str">
        <f>VLOOKUP(B379,Consolidation!B:AA,5,TRUE)</f>
        <v>M</v>
      </c>
      <c r="E379" s="17">
        <f>VLOOKUP(B380,Consolidation!B:AA,6,TRUE)</f>
        <v>0</v>
      </c>
      <c r="F379" s="17">
        <f>VLOOKUP(B380,Consolidation!B:AA,7,TRUE)</f>
        <v>0</v>
      </c>
      <c r="G379" s="17">
        <f>VLOOKUP(B380,Consolidation!B:AA,12,FALSE)</f>
        <v>0</v>
      </c>
      <c r="H379" s="17">
        <f>VLOOKUP(B380,Consolidation!B:AA,22,FALSE)</f>
        <v>0</v>
      </c>
    </row>
    <row r="380" spans="1:8" ht="29.5" customHeight="1" thickBot="1" x14ac:dyDescent="0.4">
      <c r="A380" s="16" t="str">
        <f>IF(B380&lt;&gt;"","IND"&amp;TEXT(COUNTA($B$2:B380),"000"),"")</f>
        <v>IND379</v>
      </c>
      <c r="B380" s="17" t="str">
        <f>Consolication[[#This Row],[Nom et prénom 0 Name &amp; first name]]</f>
        <v>MBASSI MBASSI CHRISTOPHE</v>
      </c>
      <c r="C380" s="17" t="str">
        <f>VLOOKUP(B380,Consolidation!B:AA,3,TRUE)</f>
        <v>F</v>
      </c>
      <c r="D380" s="17" t="str">
        <f>VLOOKUP(B380,Consolidation!B:AA,5,TRUE)</f>
        <v>M</v>
      </c>
      <c r="E380" s="17">
        <f>VLOOKUP(B381,Consolidation!B:AA,6,TRUE)</f>
        <v>2</v>
      </c>
      <c r="F380" s="17">
        <f>VLOOKUP(B381,Consolidation!B:AA,7,TRUE)</f>
        <v>11</v>
      </c>
      <c r="G380" s="17">
        <f>VLOOKUP(B381,Consolidation!B:AA,12,FALSE)</f>
        <v>0</v>
      </c>
      <c r="H380" s="17">
        <f>VLOOKUP(B381,Consolidation!B:AA,22,FALSE)</f>
        <v>0</v>
      </c>
    </row>
    <row r="381" spans="1:8" ht="29.5" customHeight="1" thickBot="1" x14ac:dyDescent="0.4">
      <c r="A381" s="16" t="str">
        <f>IF(B381&lt;&gt;"","IND"&amp;TEXT(COUNTA($B$2:B381),"000"),"")</f>
        <v>IND380</v>
      </c>
      <c r="B381" s="17" t="str">
        <f>Consolication[[#This Row],[Nom et prénom 0 Name &amp; first name]]</f>
        <v>TAMNING TALLA Rudolf</v>
      </c>
      <c r="C381" s="17" t="str">
        <f>VLOOKUP(B381,Consolidation!B:AA,3,TRUE)</f>
        <v>M</v>
      </c>
      <c r="D381" s="17" t="str">
        <f>VLOOKUP(B381,Consolidation!B:AA,5,TRUE)</f>
        <v>D</v>
      </c>
      <c r="E381" s="17">
        <f>VLOOKUP(B382,Consolidation!B:AA,6,TRUE)</f>
        <v>2</v>
      </c>
      <c r="F381" s="17">
        <f>VLOOKUP(B382,Consolidation!B:AA,7,TRUE)</f>
        <v>3</v>
      </c>
      <c r="G381" s="17">
        <f>VLOOKUP(B382,Consolidation!B:AA,12,FALSE)</f>
        <v>0</v>
      </c>
      <c r="H381" s="17">
        <f>VLOOKUP(B382,Consolidation!B:AA,22,FALSE)</f>
        <v>0</v>
      </c>
    </row>
    <row r="382" spans="1:8" ht="29.5" customHeight="1" thickBot="1" x14ac:dyDescent="0.4">
      <c r="A382" s="16" t="str">
        <f>IF(B382&lt;&gt;"","IND"&amp;TEXT(COUNTA($B$2:B382),"000"),"")</f>
        <v>IND381</v>
      </c>
      <c r="B382" s="17" t="str">
        <f>Consolication[[#This Row],[Nom et prénom 0 Name &amp; first name]]</f>
        <v>ZE EKANI Ulrich Romuald</v>
      </c>
      <c r="C382" s="17" t="str">
        <f>VLOOKUP(B382,Consolidation!B:AA,3,TRUE)</f>
        <v>F</v>
      </c>
      <c r="D382" s="17" t="str">
        <f>VLOOKUP(B382,Consolidation!B:AA,5,TRUE)</f>
        <v>M</v>
      </c>
      <c r="E382" s="17">
        <f>VLOOKUP(B383,Consolidation!B:AA,6,TRUE)</f>
        <v>0</v>
      </c>
      <c r="F382" s="17">
        <f>VLOOKUP(B383,Consolidation!B:AA,7,TRUE)</f>
        <v>0</v>
      </c>
      <c r="G382" s="17">
        <f>VLOOKUP(B383,Consolidation!B:AA,12,FALSE)</f>
        <v>0</v>
      </c>
      <c r="H382" s="17">
        <f>VLOOKUP(B383,Consolidation!B:AA,22,FALSE)</f>
        <v>0</v>
      </c>
    </row>
    <row r="383" spans="1:8" ht="29.5" customHeight="1" thickBot="1" x14ac:dyDescent="0.4">
      <c r="A383" s="16" t="str">
        <f>IF(B383&lt;&gt;"","IND"&amp;TEXT(COUNTA($B$2:B383),"000"),"")</f>
        <v>IND382</v>
      </c>
      <c r="B383" s="17" t="str">
        <f>Consolication[[#This Row],[Nom et prénom 0 Name &amp; first name]]</f>
        <v>ESSAMA Parfait Rolly</v>
      </c>
      <c r="C383" s="17" t="str">
        <f>VLOOKUP(B383,Consolidation!B:AA,3,TRUE)</f>
        <v>F</v>
      </c>
      <c r="D383" s="17" t="str">
        <f>VLOOKUP(B383,Consolidation!B:AA,5,TRUE)</f>
        <v>M</v>
      </c>
      <c r="E383" s="17">
        <f>VLOOKUP(B384,Consolidation!B:AA,6,TRUE)</f>
        <v>0</v>
      </c>
      <c r="F383" s="17">
        <f>VLOOKUP(B384,Consolidation!B:AA,7,TRUE)</f>
        <v>0</v>
      </c>
      <c r="G383" s="17">
        <f>VLOOKUP(B384,Consolidation!B:AA,12,FALSE)</f>
        <v>0</v>
      </c>
      <c r="H383" s="17">
        <f>VLOOKUP(B384,Consolidation!B:AA,22,FALSE)</f>
        <v>0</v>
      </c>
    </row>
    <row r="384" spans="1:8" ht="29.5" customHeight="1" thickBot="1" x14ac:dyDescent="0.4">
      <c r="A384" s="16" t="str">
        <f>IF(B384&lt;&gt;"","IND"&amp;TEXT(COUNTA($B$2:B384),"000"),"")</f>
        <v>IND383</v>
      </c>
      <c r="B384" s="17" t="str">
        <f>Consolication[[#This Row],[Nom et prénom 0 Name &amp; first name]]</f>
        <v>DIM LETOU LINDA</v>
      </c>
      <c r="C384" s="17" t="str">
        <f>VLOOKUP(B384,Consolidation!B:AA,3,TRUE)</f>
        <v>F</v>
      </c>
      <c r="D384" s="17" t="str">
        <f>VLOOKUP(B384,Consolidation!B:AA,5,TRUE)</f>
        <v>M</v>
      </c>
      <c r="E384" s="17">
        <f>VLOOKUP(B385,Consolidation!B:AA,6,TRUE)</f>
        <v>0</v>
      </c>
      <c r="F384" s="17">
        <f>VLOOKUP(B385,Consolidation!B:AA,7,TRUE)</f>
        <v>0</v>
      </c>
      <c r="G384" s="17">
        <f>VLOOKUP(B385,Consolidation!B:AA,12,FALSE)</f>
        <v>0</v>
      </c>
      <c r="H384" s="17">
        <f>VLOOKUP(B385,Consolidation!B:AA,22,FALSE)</f>
        <v>0</v>
      </c>
    </row>
    <row r="385" spans="1:8" ht="29.5" customHeight="1" thickBot="1" x14ac:dyDescent="0.4">
      <c r="A385" s="16" t="str">
        <f>IF(B385&lt;&gt;"","IND"&amp;TEXT(COUNTA($B$2:B385),"000"),"")</f>
        <v>IND384</v>
      </c>
      <c r="B385" s="17" t="str">
        <f>Consolication[[#This Row],[Nom et prénom 0 Name &amp; first name]]</f>
        <v>ETOMBE Paul Wilfried</v>
      </c>
      <c r="C385" s="17" t="str">
        <f>VLOOKUP(B385,Consolidation!B:AA,3,TRUE)</f>
        <v>F</v>
      </c>
      <c r="D385" s="17" t="str">
        <f>VLOOKUP(B385,Consolidation!B:AA,5,TRUE)</f>
        <v>M</v>
      </c>
      <c r="E385" s="17">
        <f>VLOOKUP(B386,Consolidation!B:AA,6,TRUE)</f>
        <v>0</v>
      </c>
      <c r="F385" s="17">
        <f>VLOOKUP(B386,Consolidation!B:AA,7,TRUE)</f>
        <v>0</v>
      </c>
      <c r="G385" s="17">
        <f>VLOOKUP(B386,Consolidation!B:AA,12,FALSE)</f>
        <v>0</v>
      </c>
      <c r="H385" s="17">
        <f>VLOOKUP(B386,Consolidation!B:AA,22,FALSE)</f>
        <v>0</v>
      </c>
    </row>
    <row r="386" spans="1:8" ht="29.5" customHeight="1" thickBot="1" x14ac:dyDescent="0.4">
      <c r="A386" s="16" t="str">
        <f>IF(B386&lt;&gt;"","IND"&amp;TEXT(COUNTA($B$2:B386),"000"),"")</f>
        <v>IND385</v>
      </c>
      <c r="B386" s="17" t="str">
        <f>Consolication[[#This Row],[Nom et prénom 0 Name &amp; first name]]</f>
        <v>DORA Elise Kilem</v>
      </c>
      <c r="C386" s="17" t="str">
        <f>VLOOKUP(B386,Consolidation!B:AA,3,TRUE)</f>
        <v>F</v>
      </c>
      <c r="D386" s="17" t="str">
        <f>VLOOKUP(B386,Consolidation!B:AA,5,TRUE)</f>
        <v>M</v>
      </c>
      <c r="E386" s="17">
        <f>VLOOKUP(B387,Consolidation!B:AA,6,TRUE)</f>
        <v>0</v>
      </c>
      <c r="F386" s="17">
        <f>VLOOKUP(B387,Consolidation!B:AA,7,TRUE)</f>
        <v>0</v>
      </c>
      <c r="G386" s="17">
        <f>VLOOKUP(B387,Consolidation!B:AA,12,FALSE)</f>
        <v>0</v>
      </c>
      <c r="H386" s="17">
        <f>VLOOKUP(B387,Consolidation!B:AA,22,FALSE)</f>
        <v>0</v>
      </c>
    </row>
    <row r="387" spans="1:8" ht="29.5" customHeight="1" thickBot="1" x14ac:dyDescent="0.4">
      <c r="A387" s="16" t="str">
        <f>IF(B387&lt;&gt;"","IND"&amp;TEXT(COUNTA($B$2:B387),"000"),"")</f>
        <v>IND386</v>
      </c>
      <c r="B387" s="17" t="str">
        <f>Consolication[[#This Row],[Nom et prénom 0 Name &amp; first name]]</f>
        <v>MBIA BAWOUA QUENTIN Jeannot</v>
      </c>
      <c r="C387" s="17" t="str">
        <f>VLOOKUP(B387,Consolidation!B:AA,3,TRUE)</f>
        <v>F</v>
      </c>
      <c r="D387" s="17" t="str">
        <f>VLOOKUP(B387,Consolidation!B:AA,5,TRUE)</f>
        <v>M</v>
      </c>
      <c r="E387" s="17">
        <f>VLOOKUP(B388,Consolidation!B:AA,6,TRUE)</f>
        <v>-1</v>
      </c>
      <c r="F387" s="17">
        <f>VLOOKUP(B388,Consolidation!B:AA,7,TRUE)</f>
        <v>1</v>
      </c>
      <c r="G387" s="17">
        <f>VLOOKUP(B388,Consolidation!B:AA,12,FALSE)</f>
        <v>0</v>
      </c>
      <c r="H387" s="17">
        <f>VLOOKUP(B388,Consolidation!B:AA,22,FALSE)</f>
        <v>0</v>
      </c>
    </row>
    <row r="388" spans="1:8" ht="29.5" customHeight="1" thickBot="1" x14ac:dyDescent="0.4">
      <c r="A388" s="16" t="str">
        <f>IF(B388&lt;&gt;"","IND"&amp;TEXT(COUNTA($B$2:B388),"000"),"")</f>
        <v>IND387</v>
      </c>
      <c r="B388" s="17" t="str">
        <f>Consolication[[#This Row],[Nom et prénom 0 Name &amp; first name]]</f>
        <v>LEMANA BESSALA Emmanuelle Grace</v>
      </c>
      <c r="C388" s="17" t="str">
        <f>VLOOKUP(B388,Consolidation!B:AA,3,TRUE)</f>
        <v>F</v>
      </c>
      <c r="D388" s="17" t="str">
        <f>VLOOKUP(B388,Consolidation!B:AA,5,TRUE)</f>
        <v>E</v>
      </c>
      <c r="E388" s="17">
        <f>VLOOKUP(B389,Consolidation!B:AA,6,TRUE)</f>
        <v>2</v>
      </c>
      <c r="F388" s="17">
        <f>VLOOKUP(B389,Consolidation!B:AA,7,TRUE)</f>
        <v>3</v>
      </c>
      <c r="G388" s="17">
        <f>VLOOKUP(B389,Consolidation!B:AA,12,FALSE)</f>
        <v>0</v>
      </c>
      <c r="H388" s="17">
        <f>VLOOKUP(B389,Consolidation!B:AA,22,FALSE)</f>
        <v>0</v>
      </c>
    </row>
    <row r="389" spans="1:8" ht="29.5" customHeight="1" thickBot="1" x14ac:dyDescent="0.4">
      <c r="A389" s="16" t="str">
        <f>IF(B389&lt;&gt;"","IND"&amp;TEXT(COUNTA($B$2:B389),"000"),"")</f>
        <v>IND388</v>
      </c>
      <c r="B389" s="17" t="str">
        <f>Consolication[[#This Row],[Nom et prénom 0 Name &amp; first name]]</f>
        <v>WI OUM Simon Jonas</v>
      </c>
      <c r="C389" s="17" t="str">
        <f>VLOOKUP(B389,Consolidation!B:AA,3,TRUE)</f>
        <v>F</v>
      </c>
      <c r="D389" s="17" t="str">
        <f>VLOOKUP(B389,Consolidation!B:AA,5,TRUE)</f>
        <v>M</v>
      </c>
      <c r="E389" s="17">
        <f>VLOOKUP(B390,Consolidation!B:AA,6,TRUE)</f>
        <v>0</v>
      </c>
      <c r="F389" s="17">
        <f>VLOOKUP(B390,Consolidation!B:AA,7,TRUE)</f>
        <v>1</v>
      </c>
      <c r="G389" s="17">
        <f>VLOOKUP(B390,Consolidation!B:AA,12,FALSE)</f>
        <v>0</v>
      </c>
      <c r="H389" s="17">
        <f>VLOOKUP(B390,Consolidation!B:AA,22,FALSE)</f>
        <v>0</v>
      </c>
    </row>
    <row r="390" spans="1:8" ht="29.5" customHeight="1" thickBot="1" x14ac:dyDescent="0.4">
      <c r="A390" s="16" t="str">
        <f>IF(B390&lt;&gt;"","IND"&amp;TEXT(COUNTA($B$2:B390),"000"),"")</f>
        <v>IND389</v>
      </c>
      <c r="B390" s="17" t="str">
        <f>Consolication[[#This Row],[Nom et prénom 0 Name &amp; first name]]</f>
        <v>MEMANG ELOMA André Randal</v>
      </c>
      <c r="C390" s="17" t="str">
        <f>VLOOKUP(B390,Consolidation!B:AA,3,TRUE)</f>
        <v>M</v>
      </c>
      <c r="D390" s="17" t="str">
        <f>VLOOKUP(B390,Consolidation!B:AA,5,TRUE)</f>
        <v>M</v>
      </c>
      <c r="E390" s="17">
        <f>VLOOKUP(B391,Consolidation!B:AA,6,TRUE)</f>
        <v>0</v>
      </c>
      <c r="F390" s="17">
        <f>VLOOKUP(B391,Consolidation!B:AA,7,TRUE)</f>
        <v>0</v>
      </c>
      <c r="G390" s="17">
        <f>VLOOKUP(B391,Consolidation!B:AA,12,FALSE)</f>
        <v>0</v>
      </c>
      <c r="H390" s="17">
        <f>VLOOKUP(B391,Consolidation!B:AA,22,FALSE)</f>
        <v>0</v>
      </c>
    </row>
    <row r="391" spans="1:8" ht="29.5" customHeight="1" thickBot="1" x14ac:dyDescent="0.4">
      <c r="A391" s="16" t="str">
        <f>IF(B391&lt;&gt;"","IND"&amp;TEXT(COUNTA($B$2:B391),"000"),"")</f>
        <v>IND390</v>
      </c>
      <c r="B391" s="17" t="str">
        <f>Consolication[[#This Row],[Nom et prénom 0 Name &amp; first name]]</f>
        <v>KENGNE MIKE Jordan</v>
      </c>
      <c r="C391" s="17" t="str">
        <f>VLOOKUP(B391,Consolidation!B:AA,3,TRUE)</f>
        <v>F</v>
      </c>
      <c r="D391" s="17" t="str">
        <f>VLOOKUP(B391,Consolidation!B:AA,5,TRUE)</f>
        <v>M</v>
      </c>
      <c r="E391" s="17">
        <f>VLOOKUP(B392,Consolidation!B:AA,6,TRUE)</f>
        <v>0</v>
      </c>
      <c r="F391" s="17">
        <f>VLOOKUP(B392,Consolidation!B:AA,7,TRUE)</f>
        <v>0</v>
      </c>
      <c r="G391" s="17">
        <f>VLOOKUP(B392,Consolidation!B:AA,12,FALSE)</f>
        <v>0</v>
      </c>
      <c r="H391" s="17">
        <f>VLOOKUP(B392,Consolidation!B:AA,22,FALSE)</f>
        <v>0</v>
      </c>
    </row>
    <row r="392" spans="1:8" ht="29.5" customHeight="1" thickBot="1" x14ac:dyDescent="0.4">
      <c r="A392" s="16" t="str">
        <f>IF(B392&lt;&gt;"","IND"&amp;TEXT(COUNTA($B$2:B392),"000"),"")</f>
        <v>IND391</v>
      </c>
      <c r="B392" s="17" t="str">
        <f>Consolication[[#This Row],[Nom et prénom 0 Name &amp; first name]]</f>
        <v>MBESSA TSIMI Sosthéne</v>
      </c>
      <c r="C392" s="17" t="str">
        <f>VLOOKUP(B392,Consolidation!B:AA,3,TRUE)</f>
        <v>F</v>
      </c>
      <c r="D392" s="17" t="str">
        <f>VLOOKUP(B392,Consolidation!B:AA,5,TRUE)</f>
        <v>M</v>
      </c>
      <c r="E392" s="17">
        <f>VLOOKUP(B393,Consolidation!B:AA,6,TRUE)</f>
        <v>0</v>
      </c>
      <c r="F392" s="17">
        <f>VLOOKUP(B393,Consolidation!B:AA,7,TRUE)</f>
        <v>0</v>
      </c>
      <c r="G392" s="17">
        <f>VLOOKUP(B393,Consolidation!B:AA,12,FALSE)</f>
        <v>0</v>
      </c>
      <c r="H392" s="17">
        <f>VLOOKUP(B393,Consolidation!B:AA,22,FALSE)</f>
        <v>0</v>
      </c>
    </row>
    <row r="393" spans="1:8" ht="29.5" customHeight="1" thickBot="1" x14ac:dyDescent="0.4">
      <c r="A393" s="16" t="str">
        <f>IF(B393&lt;&gt;"","IND"&amp;TEXT(COUNTA($B$2:B393),"000"),"")</f>
        <v>IND392</v>
      </c>
      <c r="B393" s="17" t="str">
        <f>Consolication[[#This Row],[Nom et prénom 0 Name &amp; first name]]</f>
        <v>EVINA AZO'O Michel Franck</v>
      </c>
      <c r="C393" s="17" t="str">
        <f>VLOOKUP(B393,Consolidation!B:AA,3,FALSE)</f>
        <v>F</v>
      </c>
      <c r="D393" s="17" t="str">
        <f>VLOOKUP(B393,Consolidation!B:AA,5,FALSE)</f>
        <v>M</v>
      </c>
      <c r="E393" s="17">
        <f>VLOOKUP(B394,Consolidation!B:AA,6,FALSE)</f>
        <v>0</v>
      </c>
      <c r="F393" s="17">
        <f>VLOOKUP(B394,Consolidation!B:AA,7,FALSE)</f>
        <v>1</v>
      </c>
      <c r="G393" s="17">
        <f>VLOOKUP(B394,Consolidation!B:AA,12,FALSE)</f>
        <v>0</v>
      </c>
      <c r="H393" s="17">
        <f>VLOOKUP(B394,Consolidation!B:AA,22,FALSE)</f>
        <v>0</v>
      </c>
    </row>
    <row r="394" spans="1:8" ht="29.5" customHeight="1" thickBot="1" x14ac:dyDescent="0.4">
      <c r="A394" s="16" t="str">
        <f>IF(B394&lt;&gt;"","IND"&amp;TEXT(COUNTA($B$2:B394),"000"),"")</f>
        <v>IND393</v>
      </c>
      <c r="B394" s="17" t="str">
        <f>Consolication[[#This Row],[Nom et prénom 0 Name &amp; first name]]</f>
        <v>ELADA ELOUNDOU Barnabé Armel Yannick</v>
      </c>
      <c r="C394" s="17" t="str">
        <f>VLOOKUP(B394,Consolidation!B:AA,3,TRUE)</f>
        <v>F</v>
      </c>
      <c r="D394" s="17" t="str">
        <f>VLOOKUP(B394,Consolidation!B:AA,5,TRUE)</f>
        <v>M</v>
      </c>
      <c r="E394" s="17">
        <f>VLOOKUP(B395,Consolidation!B:AA,6,TRUE)</f>
        <v>-1</v>
      </c>
      <c r="F394" s="17">
        <f>VLOOKUP(B395,Consolidation!B:AA,7,TRUE)</f>
        <v>1</v>
      </c>
      <c r="G394" s="17">
        <f>VLOOKUP(B395,Consolidation!B:AA,12,FALSE)</f>
        <v>0</v>
      </c>
      <c r="H394" s="17">
        <f>VLOOKUP(B395,Consolidation!B:AA,22,FALSE)</f>
        <v>0</v>
      </c>
    </row>
    <row r="395" spans="1:8" ht="29.5" customHeight="1" thickBot="1" x14ac:dyDescent="0.4">
      <c r="A395" s="16" t="str">
        <f>IF(B395&lt;&gt;"","IND"&amp;TEXT(COUNTA($B$2:B395),"000"),"")</f>
        <v>IND394</v>
      </c>
      <c r="B395" s="17" t="str">
        <f>Consolication[[#This Row],[Nom et prénom 0 Name &amp; first name]]</f>
        <v>KOS EBONDOU Clémence</v>
      </c>
      <c r="C395" s="17" t="str">
        <f>VLOOKUP(B395,Consolidation!B:AA,3,TRUE)</f>
        <v>F</v>
      </c>
      <c r="D395" s="17" t="str">
        <f>VLOOKUP(B395,Consolidation!B:AA,5,TRUE)</f>
        <v>E</v>
      </c>
      <c r="E395" s="17">
        <f>VLOOKUP(B396,Consolidation!B:AA,6,TRUE)</f>
        <v>0</v>
      </c>
      <c r="F395" s="17">
        <f>VLOOKUP(B396,Consolidation!B:AA,7,TRUE)</f>
        <v>1</v>
      </c>
      <c r="G395" s="17">
        <f>VLOOKUP(B396,Consolidation!B:AA,12,FALSE)</f>
        <v>0</v>
      </c>
      <c r="H395" s="17">
        <f>VLOOKUP(B396,Consolidation!B:AA,22,FALSE)</f>
        <v>0</v>
      </c>
    </row>
    <row r="396" spans="1:8" ht="29.5" customHeight="1" thickBot="1" x14ac:dyDescent="0.4">
      <c r="A396" s="16" t="str">
        <f>IF(B396&lt;&gt;"","IND"&amp;TEXT(COUNTA($B$2:B396),"000"),"")</f>
        <v>IND395</v>
      </c>
      <c r="B396" s="17" t="str">
        <f>Consolication[[#This Row],[Nom et prénom 0 Name &amp; first name]]</f>
        <v>MOUKO BEBINE Ferdinand</v>
      </c>
      <c r="C396" s="17" t="str">
        <f>VLOOKUP(B396,Consolidation!B:AA,3,TRUE)</f>
        <v>M</v>
      </c>
      <c r="D396" s="17" t="str">
        <f>VLOOKUP(B396,Consolidation!B:AA,5,TRUE)</f>
        <v>M</v>
      </c>
      <c r="E396" s="17">
        <f>VLOOKUP(B397,Consolidation!B:AA,6,TRUE)</f>
        <v>-1</v>
      </c>
      <c r="F396" s="17">
        <f>VLOOKUP(B397,Consolidation!B:AA,7,TRUE)</f>
        <v>1</v>
      </c>
      <c r="G396" s="17">
        <f>VLOOKUP(B397,Consolidation!B:AA,12,FALSE)</f>
        <v>0</v>
      </c>
      <c r="H396" s="17">
        <f>VLOOKUP(B397,Consolidation!B:AA,22,FALSE)</f>
        <v>0</v>
      </c>
    </row>
    <row r="397" spans="1:8" ht="29.5" customHeight="1" thickBot="1" x14ac:dyDescent="0.4">
      <c r="A397" s="16" t="str">
        <f>IF(B397&lt;&gt;"","IND"&amp;TEXT(COUNTA($B$2:B397),"000"),"")</f>
        <v>IND396</v>
      </c>
      <c r="B397" s="17" t="str">
        <f>Consolication[[#This Row],[Nom et prénom 0 Name &amp; first name]]</f>
        <v>KOUNA NTSE Véronique Blanche</v>
      </c>
      <c r="C397" s="17" t="str">
        <f>VLOOKUP(B397,Consolidation!B:AA,3,TRUE)</f>
        <v>F</v>
      </c>
      <c r="D397" s="17" t="str">
        <f>VLOOKUP(B397,Consolidation!B:AA,5,TRUE)</f>
        <v>E</v>
      </c>
      <c r="E397" s="17">
        <f>VLOOKUP(B398,Consolidation!B:AA,6,TRUE)</f>
        <v>0</v>
      </c>
      <c r="F397" s="17">
        <f>VLOOKUP(B398,Consolidation!B:AA,7,TRUE)</f>
        <v>5</v>
      </c>
      <c r="G397" s="17">
        <f>VLOOKUP(B398,Consolidation!B:AA,12,FALSE)</f>
        <v>0</v>
      </c>
      <c r="H397" s="17">
        <f>VLOOKUP(B398,Consolidation!B:AA,22,FALSE)</f>
        <v>0</v>
      </c>
    </row>
    <row r="398" spans="1:8" ht="29.5" customHeight="1" thickBot="1" x14ac:dyDescent="0.4">
      <c r="A398" s="16" t="str">
        <f>IF(B398&lt;&gt;"","IND"&amp;TEXT(COUNTA($B$2:B398),"000"),"")</f>
        <v>IND397</v>
      </c>
      <c r="B398" s="17" t="str">
        <f>Consolication[[#This Row],[Nom et prénom 0 Name &amp; first name]]</f>
        <v>KOA AYINA</v>
      </c>
      <c r="C398" s="17" t="str">
        <f>VLOOKUP(B398,Consolidation!B:AA,3,TRUE)</f>
        <v>M</v>
      </c>
      <c r="D398" s="17" t="str">
        <f>VLOOKUP(B398,Consolidation!B:AA,5,TRUE)</f>
        <v>M</v>
      </c>
      <c r="E398" s="17">
        <f>VLOOKUP(B399,Consolidation!B:AA,6,TRUE)</f>
        <v>0</v>
      </c>
      <c r="F398" s="17">
        <f>VLOOKUP(B399,Consolidation!B:AA,7,TRUE)</f>
        <v>0</v>
      </c>
      <c r="G398" s="17">
        <f>VLOOKUP(B399,Consolidation!B:AA,12,FALSE)</f>
        <v>0</v>
      </c>
      <c r="H398" s="17">
        <f>VLOOKUP(B399,Consolidation!B:AA,22,FALSE)</f>
        <v>0</v>
      </c>
    </row>
    <row r="399" spans="1:8" ht="29.5" customHeight="1" thickBot="1" x14ac:dyDescent="0.4">
      <c r="A399" s="16" t="str">
        <f>IF(B399&lt;&gt;"","IND"&amp;TEXT(COUNTA($B$2:B399),"000"),"")</f>
        <v>IND398</v>
      </c>
      <c r="B399" s="17" t="str">
        <f>Consolication[[#This Row],[Nom et prénom 0 Name &amp; first name]]</f>
        <v>ATAMBA Josephine</v>
      </c>
      <c r="C399" s="17" t="str">
        <f>VLOOKUP(B399,Consolidation!B:AA,3,TRUE)</f>
        <v>F</v>
      </c>
      <c r="D399" s="17" t="str">
        <f>VLOOKUP(B399,Consolidation!B:AA,5,TRUE)</f>
        <v>M</v>
      </c>
      <c r="E399" s="17">
        <f>VLOOKUP(B400,Consolidation!B:AA,6,TRUE)</f>
        <v>0</v>
      </c>
      <c r="F399" s="17">
        <f>VLOOKUP(B400,Consolidation!B:AA,7,TRUE)</f>
        <v>1</v>
      </c>
      <c r="G399" s="17">
        <f>VLOOKUP(B400,Consolidation!B:AA,12,FALSE)</f>
        <v>0</v>
      </c>
      <c r="H399" s="17">
        <f>VLOOKUP(B400,Consolidation!B:AA,22,FALSE)</f>
        <v>0</v>
      </c>
    </row>
    <row r="400" spans="1:8" ht="29.5" customHeight="1" thickBot="1" x14ac:dyDescent="0.4">
      <c r="A400" s="16" t="str">
        <f>IF(B400&lt;&gt;"","IND"&amp;TEXT(COUNTA($B$2:B400),"000"),"")</f>
        <v>IND399</v>
      </c>
      <c r="B400" s="17" t="str">
        <f>Consolication[[#This Row],[Nom et prénom 0 Name &amp; first name]]</f>
        <v>MOKAM WACHOU Charlene Kassandra</v>
      </c>
      <c r="C400" s="17" t="str">
        <f>VLOOKUP(B400,Consolidation!B:AA,3,TRUE)</f>
        <v>M</v>
      </c>
      <c r="D400" s="17" t="str">
        <f>VLOOKUP(B400,Consolidation!B:AA,5,TRUE)</f>
        <v>M</v>
      </c>
      <c r="E400" s="17">
        <f>VLOOKUP(B401,Consolidation!B:AA,6,TRUE)</f>
        <v>2</v>
      </c>
      <c r="F400" s="17">
        <f>VLOOKUP(B401,Consolidation!B:AA,7,TRUE)</f>
        <v>11</v>
      </c>
      <c r="G400" s="17">
        <f>VLOOKUP(B401,Consolidation!B:AA,12,FALSE)</f>
        <v>0</v>
      </c>
      <c r="H400" s="17">
        <f>VLOOKUP(B401,Consolidation!B:AA,22,FALSE)</f>
        <v>0</v>
      </c>
    </row>
    <row r="401" spans="1:8" ht="29.5" customHeight="1" thickBot="1" x14ac:dyDescent="0.4">
      <c r="A401" s="16" t="str">
        <f>IF(B401&lt;&gt;"","IND"&amp;TEXT(COUNTA($B$2:B401),"000"),"")</f>
        <v>IND400</v>
      </c>
      <c r="B401" s="17" t="str">
        <f>Consolication[[#This Row],[Nom et prénom 0 Name &amp; first name]]</f>
        <v>PENKA FANY Brinda</v>
      </c>
      <c r="C401" s="17" t="str">
        <f>VLOOKUP(B401,Consolidation!B:AA,3,TRUE)</f>
        <v>M</v>
      </c>
      <c r="D401" s="17" t="str">
        <f>VLOOKUP(B401,Consolidation!B:AA,5,TRUE)</f>
        <v>D</v>
      </c>
      <c r="E401" s="17">
        <f>VLOOKUP(B402,Consolidation!B:AA,6,TRUE)</f>
        <v>2</v>
      </c>
      <c r="F401" s="17">
        <f>VLOOKUP(B402,Consolidation!B:AA,7,TRUE)</f>
        <v>3</v>
      </c>
      <c r="G401" s="17">
        <f>VLOOKUP(B402,Consolidation!B:AA,12,FALSE)</f>
        <v>0</v>
      </c>
      <c r="H401" s="17">
        <f>VLOOKUP(B402,Consolidation!B:AA,22,FALSE)</f>
        <v>653880997</v>
      </c>
    </row>
    <row r="402" spans="1:8" ht="29.5" customHeight="1" thickBot="1" x14ac:dyDescent="0.4">
      <c r="A402" s="16" t="str">
        <f>IF(B402&lt;&gt;"","IND"&amp;TEXT(COUNTA($B$2:B402),"000"),"")</f>
        <v>IND401</v>
      </c>
      <c r="B402" s="17" t="str">
        <f>Consolication[[#This Row],[Nom et prénom 0 Name &amp; first name]]</f>
        <v>YEBI ASSE Alexis Claire</v>
      </c>
      <c r="C402" s="17" t="str">
        <f>VLOOKUP(B402,Consolidation!B:AA,3,TRUE)</f>
        <v>F</v>
      </c>
      <c r="D402" s="17" t="str">
        <f>VLOOKUP(B402,Consolidation!B:AA,5,TRUE)</f>
        <v>M</v>
      </c>
      <c r="E402" s="17">
        <f>VLOOKUP(B403,Consolidation!B:AA,6,TRUE)</f>
        <v>0</v>
      </c>
      <c r="F402" s="17">
        <f>VLOOKUP(B403,Consolidation!B:AA,7,TRUE)</f>
        <v>0</v>
      </c>
      <c r="G402" s="17">
        <f>VLOOKUP(B403,Consolidation!B:AA,12,FALSE)</f>
        <v>0</v>
      </c>
      <c r="H402" s="17">
        <f>VLOOKUP(B403,Consolidation!B:AA,22,FALSE)</f>
        <v>0</v>
      </c>
    </row>
    <row r="403" spans="1:8" ht="29.5" customHeight="1" thickBot="1" x14ac:dyDescent="0.4">
      <c r="A403" s="16" t="str">
        <f>IF(B403&lt;&gt;"","IND"&amp;TEXT(COUNTA($B$2:B403),"000"),"")</f>
        <v>IND402</v>
      </c>
      <c r="B403" s="17" t="str">
        <f>Consolication[[#This Row],[Nom et prénom 0 Name &amp; first name]]</f>
        <v>FOTSO DJOUSSE Nesline</v>
      </c>
      <c r="C403" s="17" t="str">
        <f>VLOOKUP(B403,Consolidation!B:AA,3,TRUE)</f>
        <v>F</v>
      </c>
      <c r="D403" s="17" t="str">
        <f>VLOOKUP(B403,Consolidation!B:AA,5,TRUE)</f>
        <v>M</v>
      </c>
      <c r="E403" s="17">
        <f>VLOOKUP(B404,Consolidation!B:AA,6,TRUE)</f>
        <v>2</v>
      </c>
      <c r="F403" s="17">
        <f>VLOOKUP(B404,Consolidation!B:AA,7,TRUE)</f>
        <v>11</v>
      </c>
      <c r="G403" s="17">
        <f>VLOOKUP(B404,Consolidation!B:AA,12,FALSE)</f>
        <v>0</v>
      </c>
      <c r="H403" s="17">
        <f>VLOOKUP(B404,Consolidation!B:AA,22,FALSE)</f>
        <v>0</v>
      </c>
    </row>
    <row r="404" spans="1:8" ht="29.5" customHeight="1" thickBot="1" x14ac:dyDescent="0.4">
      <c r="A404" s="16" t="str">
        <f>IF(B404&lt;&gt;"","IND"&amp;TEXT(COUNTA($B$2:B404),"000"),"")</f>
        <v>IND403</v>
      </c>
      <c r="B404" s="17" t="str">
        <f>Consolication[[#This Row],[Nom et prénom 0 Name &amp; first name]]</f>
        <v>TANKEU SONWA Franck Loïc</v>
      </c>
      <c r="C404" s="17" t="str">
        <f>VLOOKUP(B404,Consolidation!B:AA,3,TRUE)</f>
        <v>M</v>
      </c>
      <c r="D404" s="17" t="str">
        <f>VLOOKUP(B404,Consolidation!B:AA,5,TRUE)</f>
        <v>D</v>
      </c>
      <c r="E404" s="17">
        <f>VLOOKUP(B405,Consolidation!B:AA,6,TRUE)</f>
        <v>-1</v>
      </c>
      <c r="F404" s="17">
        <f>VLOOKUP(B405,Consolidation!B:AA,7,TRUE)</f>
        <v>5</v>
      </c>
      <c r="G404" s="17">
        <f>VLOOKUP(B405,Consolidation!B:AA,12,FALSE)</f>
        <v>0</v>
      </c>
      <c r="H404" s="17">
        <f>VLOOKUP(B405,Consolidation!B:AA,22,FALSE)</f>
        <v>0</v>
      </c>
    </row>
    <row r="405" spans="1:8" ht="29.5" customHeight="1" thickBot="1" x14ac:dyDescent="0.4">
      <c r="A405" s="16" t="str">
        <f>IF(B405&lt;&gt;"","IND"&amp;TEXT(COUNTA($B$2:B405),"000"),"")</f>
        <v>IND404</v>
      </c>
      <c r="B405" s="17" t="str">
        <f>Consolication[[#This Row],[Nom et prénom 0 Name &amp; first name]]</f>
        <v>NDENGA DIMALLA Pauline Belladone</v>
      </c>
      <c r="C405" s="17" t="str">
        <f>VLOOKUP(B405,Consolidation!B:AA,3,TRUE)</f>
        <v>F</v>
      </c>
      <c r="D405" s="17" t="str">
        <f>VLOOKUP(B405,Consolidation!B:AA,5,TRUE)</f>
        <v>E</v>
      </c>
      <c r="E405" s="17">
        <f>VLOOKUP(B406,Consolidation!B:AA,6,TRUE)</f>
        <v>0</v>
      </c>
      <c r="F405" s="17">
        <f>VLOOKUP(B406,Consolidation!B:AA,7,TRUE)</f>
        <v>1</v>
      </c>
      <c r="G405" s="17">
        <f>VLOOKUP(B406,Consolidation!B:AA,12,FALSE)</f>
        <v>0</v>
      </c>
      <c r="H405" s="17">
        <f>VLOOKUP(B406,Consolidation!B:AA,22,FALSE)</f>
        <v>0</v>
      </c>
    </row>
    <row r="406" spans="1:8" ht="29.5" customHeight="1" thickBot="1" x14ac:dyDescent="0.4">
      <c r="A406" s="16" t="str">
        <f>IF(B406&lt;&gt;"","IND"&amp;TEXT(COUNTA($B$2:B406),"000"),"")</f>
        <v>IND405</v>
      </c>
      <c r="B406" s="17" t="str">
        <f>Consolication[[#This Row],[Nom et prénom 0 Name &amp; first name]]</f>
        <v>MEGUE YOUMBI Andy</v>
      </c>
      <c r="C406" s="17" t="str">
        <f>VLOOKUP(B406,Consolidation!B:AA,3,TRUE)</f>
        <v>M</v>
      </c>
      <c r="D406" s="17" t="str">
        <f>VLOOKUP(B406,Consolidation!B:AA,5,TRUE)</f>
        <v>M</v>
      </c>
      <c r="E406" s="17">
        <f>VLOOKUP(B407,Consolidation!B:AA,6,TRUE)</f>
        <v>0</v>
      </c>
      <c r="F406" s="17">
        <f>VLOOKUP(B407,Consolidation!B:AA,7,TRUE)</f>
        <v>0</v>
      </c>
      <c r="G406" s="17">
        <f>VLOOKUP(B407,Consolidation!B:AA,12,FALSE)</f>
        <v>0</v>
      </c>
      <c r="H406" s="17">
        <f>VLOOKUP(B407,Consolidation!B:AA,22,FALSE)</f>
        <v>0</v>
      </c>
    </row>
    <row r="407" spans="1:8" ht="29.5" customHeight="1" thickBot="1" x14ac:dyDescent="0.4">
      <c r="A407" s="16" t="str">
        <f>IF(B407&lt;&gt;"","IND"&amp;TEXT(COUNTA($B$2:B407),"000"),"")</f>
        <v>IND406</v>
      </c>
      <c r="B407" s="17" t="str">
        <f>Consolication[[#This Row],[Nom et prénom 0 Name &amp; first name]]</f>
        <v>ELOUNDOU SOUOH Roland Berthand</v>
      </c>
      <c r="C407" s="17" t="str">
        <f>VLOOKUP(B407,Consolidation!B:AA,3,TRUE)</f>
        <v>F</v>
      </c>
      <c r="D407" s="17" t="str">
        <f>VLOOKUP(B407,Consolidation!B:AA,5,TRUE)</f>
        <v>M</v>
      </c>
      <c r="E407" s="17">
        <f>VLOOKUP(B408,Consolidation!B:AA,6,TRUE)</f>
        <v>2</v>
      </c>
      <c r="F407" s="17">
        <f>VLOOKUP(B408,Consolidation!B:AA,7,TRUE)</f>
        <v>3</v>
      </c>
      <c r="G407" s="17">
        <f>VLOOKUP(B408,Consolidation!B:AA,12,FALSE)</f>
        <v>0</v>
      </c>
      <c r="H407" s="17">
        <f>VLOOKUP(B408,Consolidation!B:AA,22,FALSE)</f>
        <v>0</v>
      </c>
    </row>
    <row r="408" spans="1:8" ht="29.5" customHeight="1" thickBot="1" x14ac:dyDescent="0.4">
      <c r="A408" s="16" t="str">
        <f>IF(B408&lt;&gt;"","IND"&amp;TEXT(COUNTA($B$2:B408),"000"),"")</f>
        <v>IND407</v>
      </c>
      <c r="B408" s="17" t="str">
        <f>Consolication[[#This Row],[Nom et prénom 0 Name &amp; first name]]</f>
        <v>TCHAMENI MOUGNOL WAMMEM</v>
      </c>
      <c r="C408" s="17" t="str">
        <f>VLOOKUP(B408,Consolidation!B:AA,3,TRUE)</f>
        <v>F</v>
      </c>
      <c r="D408" s="17" t="str">
        <f>VLOOKUP(B408,Consolidation!B:AA,5,TRUE)</f>
        <v>M</v>
      </c>
      <c r="E408" s="17">
        <f>VLOOKUP(B409,Consolidation!B:AA,6,TRUE)</f>
        <v>0</v>
      </c>
      <c r="F408" s="17">
        <f>VLOOKUP(B409,Consolidation!B:AA,7,TRUE)</f>
        <v>0</v>
      </c>
      <c r="G408" s="17">
        <f>VLOOKUP(B409,Consolidation!B:AA,12,FALSE)</f>
        <v>0</v>
      </c>
      <c r="H408" s="17">
        <f>VLOOKUP(B409,Consolidation!B:AA,22,FALSE)</f>
        <v>0</v>
      </c>
    </row>
    <row r="409" spans="1:8" ht="29.5" customHeight="1" thickBot="1" x14ac:dyDescent="0.4">
      <c r="A409" s="16" t="str">
        <f>IF(B409&lt;&gt;"","IND"&amp;TEXT(COUNTA($B$2:B409),"000"),"")</f>
        <v>IND408</v>
      </c>
      <c r="B409" s="17" t="str">
        <f>Consolication[[#This Row],[Nom et prénom 0 Name &amp; first name]]</f>
        <v>BESSALA EBOGO Proscilla</v>
      </c>
      <c r="C409" s="17" t="str">
        <f>VLOOKUP(B409,Consolidation!B:AA,3,TRUE)</f>
        <v>F</v>
      </c>
      <c r="D409" s="17" t="str">
        <f>VLOOKUP(B409,Consolidation!B:AA,5,TRUE)</f>
        <v>M</v>
      </c>
      <c r="E409" s="17">
        <f>VLOOKUP(B410,Consolidation!B:AA,6,TRUE)</f>
        <v>0</v>
      </c>
      <c r="F409" s="17">
        <f>VLOOKUP(B410,Consolidation!B:AA,7,TRUE)</f>
        <v>0</v>
      </c>
      <c r="G409" s="17">
        <f>VLOOKUP(B410,Consolidation!B:AA,12,FALSE)</f>
        <v>0</v>
      </c>
      <c r="H409" s="17">
        <f>VLOOKUP(B410,Consolidation!B:AA,22,FALSE)</f>
        <v>0</v>
      </c>
    </row>
    <row r="410" spans="1:8" ht="29.5" customHeight="1" thickBot="1" x14ac:dyDescent="0.4">
      <c r="A410" s="16" t="str">
        <f>IF(B410&lt;&gt;"","IND"&amp;TEXT(COUNTA($B$2:B410),"000"),"")</f>
        <v>IND409</v>
      </c>
      <c r="B410" s="17" t="str">
        <f>Consolication[[#This Row],[Nom et prénom 0 Name &amp; first name]]</f>
        <v>ATANGANA CHARLES</v>
      </c>
      <c r="C410" s="17" t="str">
        <f>VLOOKUP(B410,Consolidation!B:AA,3,TRUE)</f>
        <v>F</v>
      </c>
      <c r="D410" s="17" t="str">
        <f>VLOOKUP(B410,Consolidation!B:AA,5,TRUE)</f>
        <v>M</v>
      </c>
      <c r="E410" s="17">
        <f>VLOOKUP(B411,Consolidation!B:AA,6,TRUE)</f>
        <v>0</v>
      </c>
      <c r="F410" s="17">
        <f>VLOOKUP(B411,Consolidation!B:AA,7,TRUE)</f>
        <v>0</v>
      </c>
      <c r="G410" s="17">
        <f>VLOOKUP(B411,Consolidation!B:AA,12,FALSE)</f>
        <v>0</v>
      </c>
      <c r="H410" s="17">
        <f>VLOOKUP(B411,Consolidation!B:AA,22,FALSE)</f>
        <v>0</v>
      </c>
    </row>
    <row r="411" spans="1:8" ht="29.5" customHeight="1" thickBot="1" x14ac:dyDescent="0.4">
      <c r="A411" s="16" t="str">
        <f>IF(B411&lt;&gt;"","IND"&amp;TEXT(COUNTA($B$2:B411),"000"),"")</f>
        <v>IND410</v>
      </c>
      <c r="B411" s="17" t="str">
        <f>Consolication[[#This Row],[Nom et prénom 0 Name &amp; first name]]</f>
        <v>BADOUIDANA Alain Junior</v>
      </c>
      <c r="C411" s="17" t="str">
        <f>VLOOKUP(B411,Consolidation!B:AA,3,TRUE)</f>
        <v>F</v>
      </c>
      <c r="D411" s="17" t="str">
        <f>VLOOKUP(B411,Consolidation!B:AA,5,TRUE)</f>
        <v>M</v>
      </c>
      <c r="E411" s="17">
        <f>VLOOKUP(B412,Consolidation!B:AA,6,TRUE)</f>
        <v>0</v>
      </c>
      <c r="F411" s="17">
        <f>VLOOKUP(B412,Consolidation!B:AA,7,TRUE)</f>
        <v>0</v>
      </c>
      <c r="G411" s="17">
        <f>VLOOKUP(B412,Consolidation!B:AA,12,FALSE)</f>
        <v>0</v>
      </c>
      <c r="H411" s="17">
        <f>VLOOKUP(B412,Consolidation!B:AA,22,FALSE)</f>
        <v>0</v>
      </c>
    </row>
    <row r="412" spans="1:8" ht="29.5" customHeight="1" thickBot="1" x14ac:dyDescent="0.4">
      <c r="A412" s="16" t="str">
        <f>IF(B412&lt;&gt;"","IND"&amp;TEXT(COUNTA($B$2:B412),"000"),"")</f>
        <v>IND411</v>
      </c>
      <c r="B412" s="17" t="str">
        <f>Consolication[[#This Row],[Nom et prénom 0 Name &amp; first name]]</f>
        <v>BELLA GERMAINE</v>
      </c>
      <c r="C412" s="17" t="str">
        <f>VLOOKUP(B412,Consolidation!B:AA,3,TRUE)</f>
        <v>F</v>
      </c>
      <c r="D412" s="17" t="str">
        <f>VLOOKUP(B412,Consolidation!B:AA,5,TRUE)</f>
        <v>M</v>
      </c>
      <c r="E412" s="17">
        <f>VLOOKUP(B413,Consolidation!B:AA,6,TRUE)</f>
        <v>0</v>
      </c>
      <c r="F412" s="17">
        <f>VLOOKUP(B413,Consolidation!B:AA,7,TRUE)</f>
        <v>0</v>
      </c>
      <c r="G412" s="17">
        <f>VLOOKUP(B413,Consolidation!B:AA,12,FALSE)</f>
        <v>0</v>
      </c>
      <c r="H412" s="17">
        <f>VLOOKUP(B413,Consolidation!B:AA,22,FALSE)</f>
        <v>0</v>
      </c>
    </row>
    <row r="413" spans="1:8" ht="29.5" customHeight="1" thickBot="1" x14ac:dyDescent="0.4">
      <c r="A413" s="16" t="str">
        <f>IF(B413&lt;&gt;"","IND"&amp;TEXT(COUNTA($B$2:B413),"000"),"")</f>
        <v>IND412</v>
      </c>
      <c r="B413" s="17" t="str">
        <f>Consolication[[#This Row],[Nom et prénom 0 Name &amp; first name]]</f>
        <v>BILOA PRUDENCIENNE</v>
      </c>
      <c r="C413" s="17" t="str">
        <f>VLOOKUP(B413,Consolidation!B:AA,3,TRUE)</f>
        <v>F</v>
      </c>
      <c r="D413" s="17" t="str">
        <f>VLOOKUP(B413,Consolidation!B:AA,5,TRUE)</f>
        <v>M</v>
      </c>
      <c r="E413" s="17">
        <f>VLOOKUP(B414,Consolidation!B:AA,6,TRUE)</f>
        <v>0</v>
      </c>
      <c r="F413" s="17">
        <f>VLOOKUP(B414,Consolidation!B:AA,7,TRUE)</f>
        <v>0</v>
      </c>
      <c r="G413" s="17">
        <f>VLOOKUP(B414,Consolidation!B:AA,12,FALSE)</f>
        <v>0</v>
      </c>
      <c r="H413" s="17">
        <f>VLOOKUP(B414,Consolidation!B:AA,22,FALSE)</f>
        <v>0</v>
      </c>
    </row>
    <row r="414" spans="1:8" ht="29.5" customHeight="1" thickBot="1" x14ac:dyDescent="0.4">
      <c r="A414" s="16" t="str">
        <f>IF(B414&lt;&gt;"","IND"&amp;TEXT(COUNTA($B$2:B414),"000"),"")</f>
        <v>IND413</v>
      </c>
      <c r="B414" s="17" t="str">
        <f>Consolication[[#This Row],[Nom et prénom 0 Name &amp; first name]]</f>
        <v>ELUNDA BONYEME Emmanuel</v>
      </c>
      <c r="C414" s="17" t="str">
        <f>VLOOKUP(B414,Consolidation!B:AA,3,TRUE)</f>
        <v>F</v>
      </c>
      <c r="D414" s="17" t="str">
        <f>VLOOKUP(B414,Consolidation!B:AA,5,TRUE)</f>
        <v>M</v>
      </c>
      <c r="E414" s="17">
        <f>VLOOKUP(B415,Consolidation!B:AA,6,TRUE)</f>
        <v>-1</v>
      </c>
      <c r="F414" s="17">
        <f>VLOOKUP(B415,Consolidation!B:AA,7,TRUE)</f>
        <v>1</v>
      </c>
      <c r="G414" s="17">
        <f>VLOOKUP(B415,Consolidation!B:AA,12,FALSE)</f>
        <v>0</v>
      </c>
      <c r="H414" s="17">
        <f>VLOOKUP(B415,Consolidation!B:AA,22,FALSE)</f>
        <v>0</v>
      </c>
    </row>
    <row r="415" spans="1:8" ht="29.5" customHeight="1" thickBot="1" x14ac:dyDescent="0.4">
      <c r="A415" s="16" t="str">
        <f>IF(B415&lt;&gt;"","IND"&amp;TEXT(COUNTA($B$2:B415),"000"),"")</f>
        <v>IND414</v>
      </c>
      <c r="B415" s="17" t="str">
        <f>Consolication[[#This Row],[Nom et prénom 0 Name &amp; first name]]</f>
        <v>KOUAM KAMWA Yannick Ulrich</v>
      </c>
      <c r="C415" s="17" t="str">
        <f>VLOOKUP(B415,Consolidation!B:AA,3,TRUE)</f>
        <v>F</v>
      </c>
      <c r="D415" s="17" t="str">
        <f>VLOOKUP(B415,Consolidation!B:AA,5,TRUE)</f>
        <v>E</v>
      </c>
      <c r="E415" s="17">
        <f>VLOOKUP(B416,Consolidation!B:AA,6,TRUE)</f>
        <v>0</v>
      </c>
      <c r="F415" s="17">
        <f>VLOOKUP(B416,Consolidation!B:AA,7,TRUE)</f>
        <v>0</v>
      </c>
      <c r="G415" s="17">
        <f>VLOOKUP(B416,Consolidation!B:AA,12,FALSE)</f>
        <v>0</v>
      </c>
      <c r="H415" s="17">
        <f>VLOOKUP(B416,Consolidation!B:AA,22,FALSE)</f>
        <v>0</v>
      </c>
    </row>
    <row r="416" spans="1:8" ht="29.5" customHeight="1" thickBot="1" x14ac:dyDescent="0.4">
      <c r="A416" s="16" t="str">
        <f>IF(B416&lt;&gt;"","IND"&amp;TEXT(COUNTA($B$2:B416),"000"),"")</f>
        <v>IND415</v>
      </c>
      <c r="B416" s="17" t="str">
        <f>Consolication[[#This Row],[Nom et prénom 0 Name &amp; first name]]</f>
        <v>BOLE MBALLA Gabrielle Loïse</v>
      </c>
      <c r="C416" s="17" t="str">
        <f>VLOOKUP(B416,Consolidation!B:AA,3,TRUE)</f>
        <v>F</v>
      </c>
      <c r="D416" s="17" t="str">
        <f>VLOOKUP(B416,Consolidation!B:AA,5,TRUE)</f>
        <v>M</v>
      </c>
      <c r="E416" s="17">
        <f>VLOOKUP(B417,Consolidation!B:AA,6,TRUE)</f>
        <v>2</v>
      </c>
      <c r="F416" s="17">
        <f>VLOOKUP(B417,Consolidation!B:AA,7,TRUE)</f>
        <v>11</v>
      </c>
      <c r="G416" s="17">
        <f>VLOOKUP(B417,Consolidation!B:AA,12,FALSE)</f>
        <v>0</v>
      </c>
      <c r="H416" s="17">
        <f>VLOOKUP(B417,Consolidation!B:AA,22,FALSE)</f>
        <v>0</v>
      </c>
    </row>
    <row r="417" spans="1:8" ht="29.5" customHeight="1" thickBot="1" x14ac:dyDescent="0.4">
      <c r="A417" s="16" t="str">
        <f>IF(B417&lt;&gt;"","IND"&amp;TEXT(COUNTA($B$2:B417),"000"),"")</f>
        <v>IND416</v>
      </c>
      <c r="B417" s="17" t="str">
        <f>Consolication[[#This Row],[Nom et prénom 0 Name &amp; first name]]</f>
        <v>SIME JULES</v>
      </c>
      <c r="C417" s="17" t="str">
        <f>VLOOKUP(B417,Consolidation!B:AA,3,TRUE)</f>
        <v>M</v>
      </c>
      <c r="D417" s="17" t="str">
        <f>VLOOKUP(B417,Consolidation!B:AA,5,TRUE)</f>
        <v>D</v>
      </c>
      <c r="E417" s="17">
        <f>VLOOKUP(B418,Consolidation!B:AA,6,TRUE)</f>
        <v>0</v>
      </c>
      <c r="F417" s="17">
        <f>VLOOKUP(B418,Consolidation!B:AA,7,TRUE)</f>
        <v>1</v>
      </c>
      <c r="G417" s="17">
        <f>VLOOKUP(B418,Consolidation!B:AA,12,FALSE)</f>
        <v>0</v>
      </c>
      <c r="H417" s="17">
        <f>VLOOKUP(B418,Consolidation!B:AA,22,FALSE)</f>
        <v>0</v>
      </c>
    </row>
    <row r="418" spans="1:8" ht="29.5" customHeight="1" thickBot="1" x14ac:dyDescent="0.4">
      <c r="A418" s="16" t="str">
        <f>IF(B418&lt;&gt;"","IND"&amp;TEXT(COUNTA($B$2:B418),"000"),"")</f>
        <v>IND417</v>
      </c>
      <c r="B418" s="17" t="str">
        <f>Consolication[[#This Row],[Nom et prénom 0 Name &amp; first name]]</f>
        <v>MBIENE Albert Dilane</v>
      </c>
      <c r="C418" s="17" t="str">
        <f>VLOOKUP(B418,Consolidation!B:AA,3,TRUE)</f>
        <v>M</v>
      </c>
      <c r="D418" s="17" t="str">
        <f>VLOOKUP(B418,Consolidation!B:AA,5,TRUE)</f>
        <v>M</v>
      </c>
      <c r="E418" s="17">
        <f>VLOOKUP(B419,Consolidation!B:AA,6,TRUE)</f>
        <v>0</v>
      </c>
      <c r="F418" s="17">
        <f>VLOOKUP(B419,Consolidation!B:AA,7,TRUE)</f>
        <v>0</v>
      </c>
      <c r="G418" s="17">
        <f>VLOOKUP(B419,Consolidation!B:AA,12,FALSE)</f>
        <v>0</v>
      </c>
      <c r="H418" s="17">
        <f>VLOOKUP(B419,Consolidation!B:AA,22,FALSE)</f>
        <v>0</v>
      </c>
    </row>
    <row r="419" spans="1:8" ht="29.5" customHeight="1" thickBot="1" x14ac:dyDescent="0.4">
      <c r="A419" s="16" t="str">
        <f>IF(B419&lt;&gt;"","IND"&amp;TEXT(COUNTA($B$2:B419),"000"),"")</f>
        <v>IND418</v>
      </c>
      <c r="B419" s="17" t="str">
        <f>Consolication[[#This Row],[Nom et prénom 0 Name &amp; first name]]</f>
        <v>AMANG GUEHOADA Kevy Junior</v>
      </c>
      <c r="C419" s="17" t="str">
        <f>VLOOKUP(B419,Consolidation!B:AA,3,TRUE)</f>
        <v>F</v>
      </c>
      <c r="D419" s="17" t="str">
        <f>VLOOKUP(B419,Consolidation!B:AA,5,TRUE)</f>
        <v>M</v>
      </c>
      <c r="E419" s="17">
        <f>VLOOKUP(B420,Consolidation!B:AA,6,TRUE)</f>
        <v>0</v>
      </c>
      <c r="F419" s="17">
        <f>VLOOKUP(B420,Consolidation!B:AA,7,TRUE)</f>
        <v>0</v>
      </c>
      <c r="G419" s="17">
        <f>VLOOKUP(B420,Consolidation!B:AA,12,FALSE)</f>
        <v>0</v>
      </c>
      <c r="H419" s="17">
        <f>VLOOKUP(B420,Consolidation!B:AA,22,FALSE)</f>
        <v>0</v>
      </c>
    </row>
    <row r="420" spans="1:8" ht="29.5" customHeight="1" thickBot="1" x14ac:dyDescent="0.4">
      <c r="A420" s="16" t="str">
        <f>IF(B420&lt;&gt;"","IND"&amp;TEXT(COUNTA($B$2:B420),"000"),"")</f>
        <v>IND419</v>
      </c>
      <c r="B420" s="17" t="str">
        <f>Consolication[[#This Row],[Nom et prénom 0 Name &amp; first name]]</f>
        <v>EVOUNA Pascale Diane</v>
      </c>
      <c r="C420" s="17" t="str">
        <f>VLOOKUP(B420,Consolidation!B:AA,3,TRUE)</f>
        <v>F</v>
      </c>
      <c r="D420" s="17" t="str">
        <f>VLOOKUP(B420,Consolidation!B:AA,5,TRUE)</f>
        <v>M</v>
      </c>
      <c r="E420" s="17">
        <f>VLOOKUP(B421,Consolidation!B:AA,6,TRUE)</f>
        <v>-1</v>
      </c>
      <c r="F420" s="17">
        <f>VLOOKUP(B421,Consolidation!B:AA,7,TRUE)</f>
        <v>5</v>
      </c>
      <c r="G420" s="17">
        <f>VLOOKUP(B421,Consolidation!B:AA,12,FALSE)</f>
        <v>0</v>
      </c>
      <c r="H420" s="17">
        <f>VLOOKUP(B421,Consolidation!B:AA,22,FALSE)</f>
        <v>0</v>
      </c>
    </row>
    <row r="421" spans="1:8" ht="29.5" customHeight="1" thickBot="1" x14ac:dyDescent="0.4">
      <c r="A421" s="16" t="str">
        <f>IF(B421&lt;&gt;"","IND"&amp;TEXT(COUNTA($B$2:B421),"000"),"")</f>
        <v>IND420</v>
      </c>
      <c r="B421" s="17" t="str">
        <f>Consolication[[#This Row],[Nom et prénom 0 Name &amp; first name]]</f>
        <v>NGONO EBENE Rosette Schella</v>
      </c>
      <c r="C421" s="17" t="str">
        <f>VLOOKUP(B421,Consolidation!B:AA,3,TRUE)</f>
        <v>F</v>
      </c>
      <c r="D421" s="17" t="str">
        <f>VLOOKUP(B421,Consolidation!B:AA,5,TRUE)</f>
        <v>E</v>
      </c>
      <c r="E421" s="17">
        <f>VLOOKUP(B422,Consolidation!B:AA,6,TRUE)</f>
        <v>0</v>
      </c>
      <c r="F421" s="17">
        <f>VLOOKUP(B422,Consolidation!B:AA,7,TRUE)</f>
        <v>0</v>
      </c>
      <c r="G421" s="17">
        <f>VLOOKUP(B422,Consolidation!B:AA,12,FALSE)</f>
        <v>0</v>
      </c>
      <c r="H421" s="17">
        <f>VLOOKUP(B422,Consolidation!B:AA,22,FALSE)</f>
        <v>659805748</v>
      </c>
    </row>
    <row r="422" spans="1:8" ht="29.5" customHeight="1" thickBot="1" x14ac:dyDescent="0.4">
      <c r="A422" s="16" t="str">
        <f>IF(B422&lt;&gt;"","IND"&amp;TEXT(COUNTA($B$2:B422),"000"),"")</f>
        <v>IND421</v>
      </c>
      <c r="B422" s="17" t="str">
        <f>Consolication[[#This Row],[Nom et prénom 0 Name &amp; first name]]</f>
        <v>HALPHA DANATA ABBO</v>
      </c>
      <c r="C422" s="17" t="str">
        <f>VLOOKUP(B422,Consolidation!B:AA,3,TRUE)</f>
        <v>F</v>
      </c>
      <c r="D422" s="17" t="str">
        <f>VLOOKUP(B422,Consolidation!B:AA,5,TRUE)</f>
        <v>M</v>
      </c>
      <c r="E422" s="17">
        <f>VLOOKUP(B423,Consolidation!B:AA,6,TRUE)</f>
        <v>0</v>
      </c>
      <c r="F422" s="17">
        <f>VLOOKUP(B423,Consolidation!B:AA,7,TRUE)</f>
        <v>0</v>
      </c>
      <c r="G422" s="17">
        <f>VLOOKUP(B423,Consolidation!B:AA,12,FALSE)</f>
        <v>0</v>
      </c>
      <c r="H422" s="17">
        <f>VLOOKUP(B423,Consolidation!B:AA,22,FALSE)</f>
        <v>0</v>
      </c>
    </row>
    <row r="423" spans="1:8" ht="29.5" customHeight="1" thickBot="1" x14ac:dyDescent="0.4">
      <c r="A423" s="16" t="str">
        <f>IF(B423&lt;&gt;"","IND"&amp;TEXT(COUNTA($B$2:B423),"000"),"")</f>
        <v>IND422</v>
      </c>
      <c r="B423" s="17" t="str">
        <f>Consolication[[#This Row],[Nom et prénom 0 Name &amp; first name]]</f>
        <v>BETANGA POUTHA Archange Roger</v>
      </c>
      <c r="C423" s="17" t="str">
        <f>VLOOKUP(B423,Consolidation!B:AA,3,TRUE)</f>
        <v>F</v>
      </c>
      <c r="D423" s="17" t="str">
        <f>VLOOKUP(B423,Consolidation!B:AA,5,TRUE)</f>
        <v>M</v>
      </c>
      <c r="E423" s="17">
        <f>VLOOKUP(B424,Consolidation!B:AA,6,TRUE)</f>
        <v>0</v>
      </c>
      <c r="F423" s="17">
        <f>VLOOKUP(B424,Consolidation!B:AA,7,TRUE)</f>
        <v>0</v>
      </c>
      <c r="G423" s="17">
        <f>VLOOKUP(B424,Consolidation!B:AA,12,FALSE)</f>
        <v>0</v>
      </c>
      <c r="H423" s="17">
        <f>VLOOKUP(B424,Consolidation!B:AA,22,FALSE)</f>
        <v>0</v>
      </c>
    </row>
    <row r="424" spans="1:8" ht="29.5" customHeight="1" thickBot="1" x14ac:dyDescent="0.4">
      <c r="A424" s="16" t="str">
        <f>IF(B424&lt;&gt;"","IND"&amp;TEXT(COUNTA($B$2:B424),"000"),"")</f>
        <v>IND423</v>
      </c>
      <c r="B424" s="17" t="str">
        <f>Consolication[[#This Row],[Nom et prénom 0 Name &amp; first name]]</f>
        <v>GOUSTARY Doublar Sabrina</v>
      </c>
      <c r="C424" s="17" t="str">
        <f>VLOOKUP(B424,Consolidation!B:AA,3,TRUE)</f>
        <v>F</v>
      </c>
      <c r="D424" s="17" t="str">
        <f>VLOOKUP(B424,Consolidation!B:AA,5,TRUE)</f>
        <v>M</v>
      </c>
      <c r="E424" s="17">
        <f>VLOOKUP(B425,Consolidation!B:AA,6,TRUE)</f>
        <v>0</v>
      </c>
      <c r="F424" s="17">
        <f>VLOOKUP(B425,Consolidation!B:AA,7,TRUE)</f>
        <v>0</v>
      </c>
      <c r="G424" s="17">
        <f>VLOOKUP(B425,Consolidation!B:AA,12,FALSE)</f>
        <v>0</v>
      </c>
      <c r="H424" s="17">
        <f>VLOOKUP(B425,Consolidation!B:AA,22,FALSE)</f>
        <v>0</v>
      </c>
    </row>
    <row r="425" spans="1:8" ht="29.5" customHeight="1" thickBot="1" x14ac:dyDescent="0.4">
      <c r="A425" s="16" t="str">
        <f>IF(B425&lt;&gt;"","IND"&amp;TEXT(COUNTA($B$2:B425),"000"),"")</f>
        <v>IND424</v>
      </c>
      <c r="B425" s="17" t="str">
        <f>Consolication[[#This Row],[Nom et prénom 0 Name &amp; first name]]</f>
        <v>BETAYENE Cathia Audrye</v>
      </c>
      <c r="C425" s="17" t="str">
        <f>VLOOKUP(B425,Consolidation!B:AA,3,TRUE)</f>
        <v>F</v>
      </c>
      <c r="D425" s="17" t="str">
        <f>VLOOKUP(B425,Consolidation!B:AA,5,TRUE)</f>
        <v>M</v>
      </c>
      <c r="E425" s="17">
        <f>VLOOKUP(B426,Consolidation!B:AA,6,TRUE)</f>
        <v>0</v>
      </c>
      <c r="F425" s="17">
        <f>VLOOKUP(B426,Consolidation!B:AA,7,TRUE)</f>
        <v>0</v>
      </c>
      <c r="G425" s="17">
        <f>VLOOKUP(B426,Consolidation!B:AA,12,FALSE)</f>
        <v>0</v>
      </c>
      <c r="H425" s="17">
        <f>VLOOKUP(B426,Consolidation!B:AA,22,FALSE)</f>
        <v>0</v>
      </c>
    </row>
    <row r="426" spans="1:8" ht="29.5" customHeight="1" thickBot="1" x14ac:dyDescent="0.4">
      <c r="A426" s="16" t="str">
        <f>IF(B426&lt;&gt;"","IND"&amp;TEXT(COUNTA($B$2:B426),"000"),"")</f>
        <v>IND425</v>
      </c>
      <c r="B426" s="17" t="str">
        <f>Consolication[[#This Row],[Nom et prénom 0 Name &amp; first name]]</f>
        <v>BIKOÏ MATOÏ Eugène Désiré</v>
      </c>
      <c r="C426" s="17" t="str">
        <f>VLOOKUP(B426,Consolidation!B:AA,3,TRUE)</f>
        <v>F</v>
      </c>
      <c r="D426" s="17" t="str">
        <f>VLOOKUP(B426,Consolidation!B:AA,5,TRUE)</f>
        <v>M</v>
      </c>
      <c r="E426" s="17">
        <f>VLOOKUP(B427,Consolidation!B:AA,6,TRUE)</f>
        <v>0</v>
      </c>
      <c r="F426" s="17">
        <f>VLOOKUP(B427,Consolidation!B:AA,7,TRUE)</f>
        <v>0</v>
      </c>
      <c r="G426" s="17">
        <f>VLOOKUP(B427,Consolidation!B:AA,12,FALSE)</f>
        <v>0</v>
      </c>
      <c r="H426" s="17">
        <f>VLOOKUP(B427,Consolidation!B:AA,22,FALSE)</f>
        <v>0</v>
      </c>
    </row>
    <row r="427" spans="1:8" ht="29.5" customHeight="1" thickBot="1" x14ac:dyDescent="0.4">
      <c r="A427" s="16" t="str">
        <f>IF(B427&lt;&gt;"","IND"&amp;TEXT(COUNTA($B$2:B427),"000"),"")</f>
        <v>IND426</v>
      </c>
      <c r="B427" s="17" t="str">
        <f>Consolication[[#This Row],[Nom et prénom 0 Name &amp; first name]]</f>
        <v>ATEBA BIKOBO Norbert</v>
      </c>
      <c r="C427" s="17" t="str">
        <f>VLOOKUP(B427,Consolidation!B:AA,3,TRUE)</f>
        <v>F</v>
      </c>
      <c r="D427" s="17" t="str">
        <f>VLOOKUP(B427,Consolidation!B:AA,5,TRUE)</f>
        <v>M</v>
      </c>
      <c r="E427" s="17">
        <f>VLOOKUP(B428,Consolidation!B:AA,6,TRUE)</f>
        <v>-1</v>
      </c>
      <c r="F427" s="17">
        <f>VLOOKUP(B428,Consolidation!B:AA,7,TRUE)</f>
        <v>5</v>
      </c>
      <c r="G427" s="17">
        <f>VLOOKUP(B428,Consolidation!B:AA,12,FALSE)</f>
        <v>0</v>
      </c>
      <c r="H427" s="17">
        <f>VLOOKUP(B428,Consolidation!B:AA,22,FALSE)</f>
        <v>0</v>
      </c>
    </row>
    <row r="428" spans="1:8" ht="29.5" customHeight="1" thickBot="1" x14ac:dyDescent="0.4">
      <c r="A428" s="16" t="str">
        <f>IF(B428&lt;&gt;"","IND"&amp;TEXT(COUNTA($B$2:B428),"000"),"")</f>
        <v>IND427</v>
      </c>
      <c r="B428" s="17" t="str">
        <f>Consolication[[#This Row],[Nom et prénom 0 Name &amp; first name]]</f>
        <v>NIDHA Christ Laurent</v>
      </c>
      <c r="C428" s="17" t="str">
        <f>VLOOKUP(B428,Consolidation!B:AA,3,TRUE)</f>
        <v>F</v>
      </c>
      <c r="D428" s="17" t="str">
        <f>VLOOKUP(B428,Consolidation!B:AA,5,TRUE)</f>
        <v>E</v>
      </c>
      <c r="E428" s="17">
        <f>VLOOKUP(B429,Consolidation!B:AA,6,TRUE)</f>
        <v>0</v>
      </c>
      <c r="F428" s="17">
        <f>VLOOKUP(B429,Consolidation!B:AA,7,TRUE)</f>
        <v>1</v>
      </c>
      <c r="G428" s="17">
        <f>VLOOKUP(B429,Consolidation!B:AA,12,FALSE)</f>
        <v>0</v>
      </c>
      <c r="H428" s="17">
        <f>VLOOKUP(B429,Consolidation!B:AA,22,FALSE)</f>
        <v>0</v>
      </c>
    </row>
    <row r="429" spans="1:8" ht="29.5" customHeight="1" thickBot="1" x14ac:dyDescent="0.4">
      <c r="A429" s="16" t="str">
        <f>IF(B429&lt;&gt;"","IND"&amp;TEXT(COUNTA($B$2:B429),"000"),"")</f>
        <v>IND428</v>
      </c>
      <c r="B429" s="17" t="str">
        <f>Consolication[[#This Row],[Nom et prénom 0 Name &amp; first name]]</f>
        <v>MEFFO TAKAMGNO Trecy Hilary</v>
      </c>
      <c r="C429" s="17" t="str">
        <f>VLOOKUP(B429,Consolidation!B:AA,3,TRUE)</f>
        <v>M</v>
      </c>
      <c r="D429" s="17" t="str">
        <f>VLOOKUP(B429,Consolidation!B:AA,5,TRUE)</f>
        <v>M</v>
      </c>
      <c r="E429" s="17">
        <f>VLOOKUP(B430,Consolidation!B:AA,6,TRUE)</f>
        <v>2</v>
      </c>
      <c r="F429" s="17">
        <f>VLOOKUP(B430,Consolidation!B:AA,7,TRUE)</f>
        <v>3</v>
      </c>
      <c r="G429" s="17">
        <f>VLOOKUP(B430,Consolidation!B:AA,12,FALSE)</f>
        <v>0</v>
      </c>
      <c r="H429" s="17">
        <f>VLOOKUP(B430,Consolidation!B:AA,22,FALSE)</f>
        <v>0</v>
      </c>
    </row>
    <row r="430" spans="1:8" ht="29.5" customHeight="1" thickBot="1" x14ac:dyDescent="0.4">
      <c r="A430" s="16" t="str">
        <f>IF(B430&lt;&gt;"","IND"&amp;TEXT(COUNTA($B$2:B430),"000"),"")</f>
        <v>IND429</v>
      </c>
      <c r="B430" s="17" t="str">
        <f>Consolication[[#This Row],[Nom et prénom 0 Name &amp; first name]]</f>
        <v>TCHANA Juvenal</v>
      </c>
      <c r="C430" s="17" t="str">
        <f>VLOOKUP(B430,Consolidation!B:AA,3,TRUE)</f>
        <v>F</v>
      </c>
      <c r="D430" s="17" t="str">
        <f>VLOOKUP(B430,Consolidation!B:AA,5,TRUE)</f>
        <v>M</v>
      </c>
      <c r="E430" s="17">
        <f>VLOOKUP(B431,Consolidation!B:AA,6,TRUE)</f>
        <v>0</v>
      </c>
      <c r="F430" s="17">
        <f>VLOOKUP(B431,Consolidation!B:AA,7,TRUE)</f>
        <v>0</v>
      </c>
      <c r="G430" s="17">
        <f>VLOOKUP(B431,Consolidation!B:AA,12,FALSE)</f>
        <v>0</v>
      </c>
      <c r="H430" s="17">
        <f>VLOOKUP(B431,Consolidation!B:AA,22,FALSE)</f>
        <v>0</v>
      </c>
    </row>
    <row r="431" spans="1:8" ht="29.5" customHeight="1" thickBot="1" x14ac:dyDescent="0.4">
      <c r="A431" s="16" t="str">
        <f>IF(B431&lt;&gt;"","IND"&amp;TEXT(COUNTA($B$2:B431),"000"),"")</f>
        <v>IND430</v>
      </c>
      <c r="B431" s="17" t="str">
        <f>Consolication[[#This Row],[Nom et prénom 0 Name &amp; first name]]</f>
        <v>FOUDA MVOGO Gladys</v>
      </c>
      <c r="C431" s="17" t="str">
        <f>VLOOKUP(B431,Consolidation!B:AA,3,TRUE)</f>
        <v>F</v>
      </c>
      <c r="D431" s="17" t="str">
        <f>VLOOKUP(B431,Consolidation!B:AA,5,TRUE)</f>
        <v>M</v>
      </c>
      <c r="E431" s="17">
        <f>VLOOKUP(B432,Consolidation!B:AA,6,TRUE)</f>
        <v>0</v>
      </c>
      <c r="F431" s="17">
        <f>VLOOKUP(B432,Consolidation!B:AA,7,TRUE)</f>
        <v>0</v>
      </c>
      <c r="G431" s="17">
        <f>VLOOKUP(B432,Consolidation!B:AA,12,FALSE)</f>
        <v>0</v>
      </c>
      <c r="H431" s="17">
        <f>VLOOKUP(B432,Consolidation!B:AA,22,FALSE)</f>
        <v>0</v>
      </c>
    </row>
    <row r="432" spans="1:8" ht="29.5" customHeight="1" thickBot="1" x14ac:dyDescent="0.4">
      <c r="A432" s="16" t="str">
        <f>IF(B432&lt;&gt;"","IND"&amp;TEXT(COUNTA($B$2:B432),"000"),"")</f>
        <v>IND431</v>
      </c>
      <c r="B432" s="17" t="str">
        <f>Consolication[[#This Row],[Nom et prénom 0 Name &amp; first name]]</f>
        <v>BIDZOGO Martine</v>
      </c>
      <c r="C432" s="17" t="str">
        <f>VLOOKUP(B432,Consolidation!B:AA,3,TRUE)</f>
        <v>F</v>
      </c>
      <c r="D432" s="17" t="str">
        <f>VLOOKUP(B432,Consolidation!B:AA,5,TRUE)</f>
        <v>M</v>
      </c>
      <c r="E432" s="17">
        <f>VLOOKUP(B433,Consolidation!B:AA,6,TRUE)</f>
        <v>-1</v>
      </c>
      <c r="F432" s="17">
        <f>VLOOKUP(B433,Consolidation!B:AA,7,TRUE)</f>
        <v>5</v>
      </c>
      <c r="G432" s="17">
        <f>VLOOKUP(B433,Consolidation!B:AA,12,FALSE)</f>
        <v>0</v>
      </c>
      <c r="H432" s="17">
        <f>VLOOKUP(B433,Consolidation!B:AA,22,FALSE)</f>
        <v>0</v>
      </c>
    </row>
    <row r="433" spans="1:8" ht="29.5" customHeight="1" thickBot="1" x14ac:dyDescent="0.4">
      <c r="A433" s="16" t="str">
        <f>IF(B433&lt;&gt;"","IND"&amp;TEXT(COUNTA($B$2:B433),"000"),"")</f>
        <v>IND432</v>
      </c>
      <c r="B433" s="17" t="str">
        <f>Consolication[[#This Row],[Nom et prénom 0 Name &amp; first name]]</f>
        <v>NDAM YIENGOUONDA Fatima</v>
      </c>
      <c r="C433" s="17" t="str">
        <f>VLOOKUP(B433,Consolidation!B:AA,3,TRUE)</f>
        <v>F</v>
      </c>
      <c r="D433" s="17" t="str">
        <f>VLOOKUP(B433,Consolidation!B:AA,5,TRUE)</f>
        <v>E</v>
      </c>
      <c r="E433" s="17">
        <f>VLOOKUP(B434,Consolidation!B:AA,6,TRUE)</f>
        <v>0</v>
      </c>
      <c r="F433" s="17">
        <f>VLOOKUP(B434,Consolidation!B:AA,7,TRUE)</f>
        <v>0</v>
      </c>
      <c r="G433" s="17">
        <f>VLOOKUP(B434,Consolidation!B:AA,12,FALSE)</f>
        <v>0</v>
      </c>
      <c r="H433" s="17">
        <f>VLOOKUP(B434,Consolidation!B:AA,22,FALSE)</f>
        <v>0</v>
      </c>
    </row>
    <row r="434" spans="1:8" ht="29.5" customHeight="1" thickBot="1" x14ac:dyDescent="0.4">
      <c r="A434" s="16" t="str">
        <f>IF(B434&lt;&gt;"","IND"&amp;TEXT(COUNTA($B$2:B434),"000"),"")</f>
        <v>IND433</v>
      </c>
      <c r="B434" s="17" t="str">
        <f>Consolication[[#This Row],[Nom et prénom 0 Name &amp; first name]]</f>
        <v>KAMDEM FOUTE Ghislain Lincoln</v>
      </c>
      <c r="C434" s="17" t="str">
        <f>VLOOKUP(B434,Consolidation!B:AA,3,TRUE)</f>
        <v>F</v>
      </c>
      <c r="D434" s="17" t="str">
        <f>VLOOKUP(B434,Consolidation!B:AA,5,TRUE)</f>
        <v>M</v>
      </c>
      <c r="E434" s="17">
        <f>VLOOKUP(B435,Consolidation!B:AA,6,TRUE)</f>
        <v>-1</v>
      </c>
      <c r="F434" s="17">
        <f>VLOOKUP(B435,Consolidation!B:AA,7,TRUE)</f>
        <v>1</v>
      </c>
      <c r="G434" s="17">
        <f>VLOOKUP(B435,Consolidation!B:AA,12,FALSE)</f>
        <v>0</v>
      </c>
      <c r="H434" s="17">
        <f>VLOOKUP(B435,Consolidation!B:AA,22,FALSE)</f>
        <v>0</v>
      </c>
    </row>
    <row r="435" spans="1:8" ht="29.5" customHeight="1" thickBot="1" x14ac:dyDescent="0.4">
      <c r="A435" s="16" t="str">
        <f>IF(B435&lt;&gt;"","IND"&amp;TEXT(COUNTA($B$2:B435),"000"),"")</f>
        <v>IND434</v>
      </c>
      <c r="B435" s="17" t="str">
        <f>Consolication[[#This Row],[Nom et prénom 0 Name &amp; first name]]</f>
        <v>MAFIYA Ibrahim</v>
      </c>
      <c r="C435" s="17" t="str">
        <f>VLOOKUP(B435,Consolidation!B:AA,3,TRUE)</f>
        <v>F</v>
      </c>
      <c r="D435" s="17" t="str">
        <f>VLOOKUP(B435,Consolidation!B:AA,5,TRUE)</f>
        <v>E</v>
      </c>
      <c r="E435" s="17">
        <f>VLOOKUP(B436,Consolidation!B:AA,6,TRUE)</f>
        <v>2</v>
      </c>
      <c r="F435" s="17">
        <f>VLOOKUP(B436,Consolidation!B:AA,7,TRUE)</f>
        <v>11</v>
      </c>
      <c r="G435" s="17">
        <f>VLOOKUP(B436,Consolidation!B:AA,12,FALSE)</f>
        <v>0</v>
      </c>
      <c r="H435" s="17">
        <f>VLOOKUP(B436,Consolidation!B:AA,22,FALSE)</f>
        <v>0</v>
      </c>
    </row>
    <row r="436" spans="1:8" ht="29.5" customHeight="1" thickBot="1" x14ac:dyDescent="0.4">
      <c r="A436" s="16" t="str">
        <f>IF(B436&lt;&gt;"","IND"&amp;TEXT(COUNTA($B$2:B436),"000"),"")</f>
        <v>IND435</v>
      </c>
      <c r="B436" s="17" t="str">
        <f>Consolication[[#This Row],[Nom et prénom 0 Name &amp; first name]]</f>
        <v>RIGG NDEM Daniel</v>
      </c>
      <c r="C436" s="17" t="str">
        <f>VLOOKUP(B436,Consolidation!B:AA,3,TRUE)</f>
        <v>M</v>
      </c>
      <c r="D436" s="17" t="str">
        <f>VLOOKUP(B436,Consolidation!B:AA,5,TRUE)</f>
        <v>D</v>
      </c>
      <c r="E436" s="17">
        <f>VLOOKUP(B437,Consolidation!B:AA,6,TRUE)</f>
        <v>0</v>
      </c>
      <c r="F436" s="17">
        <f>VLOOKUP(B437,Consolidation!B:AA,7,TRUE)</f>
        <v>0</v>
      </c>
      <c r="G436" s="17">
        <f>VLOOKUP(B437,Consolidation!B:AA,12,FALSE)</f>
        <v>0</v>
      </c>
      <c r="H436" s="17">
        <f>VLOOKUP(B437,Consolidation!B:AA,22,FALSE)</f>
        <v>0</v>
      </c>
    </row>
    <row r="437" spans="1:8" ht="29.5" customHeight="1" thickBot="1" x14ac:dyDescent="0.4">
      <c r="A437" s="16" t="str">
        <f>IF(B437&lt;&gt;"","IND"&amp;TEXT(COUNTA($B$2:B437),"000"),"")</f>
        <v>IND436</v>
      </c>
      <c r="B437" s="17" t="str">
        <f>Consolication[[#This Row],[Nom et prénom 0 Name &amp; first name]]</f>
        <v>EYI MOUYEME Junior</v>
      </c>
      <c r="C437" s="17" t="str">
        <f>VLOOKUP(B437,Consolidation!B:AA,3,TRUE)</f>
        <v>F</v>
      </c>
      <c r="D437" s="17" t="str">
        <f>VLOOKUP(B437,Consolidation!B:AA,5,TRUE)</f>
        <v>M</v>
      </c>
      <c r="E437" s="17">
        <f>VLOOKUP(B438,Consolidation!B:AA,6,TRUE)</f>
        <v>-1</v>
      </c>
      <c r="F437" s="17">
        <f>VLOOKUP(B438,Consolidation!B:AA,7,TRUE)</f>
        <v>5</v>
      </c>
      <c r="G437" s="17">
        <f>VLOOKUP(B438,Consolidation!B:AA,12,FALSE)</f>
        <v>0</v>
      </c>
      <c r="H437" s="17">
        <f>VLOOKUP(B438,Consolidation!B:AA,22,FALSE)</f>
        <v>0</v>
      </c>
    </row>
    <row r="438" spans="1:8" ht="29.5" customHeight="1" thickBot="1" x14ac:dyDescent="0.4">
      <c r="A438" s="16" t="str">
        <f>IF(B438&lt;&gt;"","IND"&amp;TEXT(COUNTA($B$2:B438),"000"),"")</f>
        <v>IND437</v>
      </c>
      <c r="B438" s="17" t="str">
        <f>Consolication[[#This Row],[Nom et prénom 0 Name &amp; first name]]</f>
        <v>OUZAIROU MOUHAMADOU Sani</v>
      </c>
      <c r="C438" s="17" t="str">
        <f>VLOOKUP(B438,Consolidation!B:AA,3,TRUE)</f>
        <v>F</v>
      </c>
      <c r="D438" s="17" t="str">
        <f>VLOOKUP(B438,Consolidation!B:AA,5,TRUE)</f>
        <v>E</v>
      </c>
      <c r="E438" s="17">
        <f>VLOOKUP(B439,Consolidation!B:AA,6,TRUE)</f>
        <v>-1</v>
      </c>
      <c r="F438" s="17">
        <f>VLOOKUP(B439,Consolidation!B:AA,7,TRUE)</f>
        <v>5</v>
      </c>
      <c r="G438" s="17">
        <f>VLOOKUP(B439,Consolidation!B:AA,12,FALSE)</f>
        <v>0</v>
      </c>
      <c r="H438" s="17">
        <f>VLOOKUP(B439,Consolidation!B:AA,22,FALSE)</f>
        <v>0</v>
      </c>
    </row>
    <row r="439" spans="1:8" ht="29.5" customHeight="1" thickBot="1" x14ac:dyDescent="0.4">
      <c r="A439" s="16" t="str">
        <f>IF(B439&lt;&gt;"","IND"&amp;TEXT(COUNTA($B$2:B439),"000"),"")</f>
        <v>IND438</v>
      </c>
      <c r="B439" s="17" t="str">
        <f>Consolication[[#This Row],[Nom et prénom 0 Name &amp; first name]]</f>
        <v>NGALA BELIBI Antoine</v>
      </c>
      <c r="C439" s="17" t="str">
        <f>VLOOKUP(B439,Consolidation!B:AA,3,TRUE)</f>
        <v>F</v>
      </c>
      <c r="D439" s="17" t="str">
        <f>VLOOKUP(B439,Consolidation!B:AA,5,TRUE)</f>
        <v>E</v>
      </c>
      <c r="E439" s="17">
        <f>VLOOKUP(B440,Consolidation!B:AA,6,TRUE)</f>
        <v>-1</v>
      </c>
      <c r="F439" s="17">
        <f>VLOOKUP(B440,Consolidation!B:AA,7,TRUE)</f>
        <v>5</v>
      </c>
      <c r="G439" s="17">
        <f>VLOOKUP(B440,Consolidation!B:AA,12,FALSE)</f>
        <v>0</v>
      </c>
      <c r="H439" s="17">
        <f>VLOOKUP(B440,Consolidation!B:AA,22,FALSE)</f>
        <v>0</v>
      </c>
    </row>
    <row r="440" spans="1:8" ht="29.5" customHeight="1" thickBot="1" x14ac:dyDescent="0.4">
      <c r="A440" s="16" t="str">
        <f>IF(B440&lt;&gt;"","IND"&amp;TEXT(COUNTA($B$2:B440),"000"),"")</f>
        <v>IND439</v>
      </c>
      <c r="B440" s="17" t="str">
        <f>Consolication[[#This Row],[Nom et prénom 0 Name &amp; first name]]</f>
        <v>OKONABENG NLATE Edith Zita</v>
      </c>
      <c r="C440" s="17" t="str">
        <f>VLOOKUP(B440,Consolidation!B:AA,3,TRUE)</f>
        <v>F</v>
      </c>
      <c r="D440" s="17" t="str">
        <f>VLOOKUP(B440,Consolidation!B:AA,5,TRUE)</f>
        <v>E</v>
      </c>
      <c r="E440" s="17">
        <f>VLOOKUP(B441,Consolidation!B:AA,6,TRUE)</f>
        <v>-1</v>
      </c>
      <c r="F440" s="17">
        <f>VLOOKUP(B441,Consolidation!B:AA,7,TRUE)</f>
        <v>1</v>
      </c>
      <c r="G440" s="17">
        <f>VLOOKUP(B441,Consolidation!B:AA,12,FALSE)</f>
        <v>0</v>
      </c>
      <c r="H440" s="17">
        <f>VLOOKUP(B441,Consolidation!B:AA,22,FALSE)</f>
        <v>0</v>
      </c>
    </row>
    <row r="441" spans="1:8" ht="29.5" customHeight="1" thickBot="1" x14ac:dyDescent="0.4">
      <c r="A441" s="16" t="str">
        <f>IF(B441&lt;&gt;"","IND"&amp;TEXT(COUNTA($B$2:B441),"000"),"")</f>
        <v>IND440</v>
      </c>
      <c r="B441" s="17" t="str">
        <f>Consolication[[#This Row],[Nom et prénom 0 Name &amp; first name]]</f>
        <v>MAKA EKALE Désiré Ivan</v>
      </c>
      <c r="C441" s="17" t="str">
        <f>VLOOKUP(B441,Consolidation!B:AA,3,TRUE)</f>
        <v>F</v>
      </c>
      <c r="D441" s="17" t="str">
        <f>VLOOKUP(B441,Consolidation!B:AA,5,TRUE)</f>
        <v>E</v>
      </c>
      <c r="E441" s="17">
        <f>VLOOKUP(B442,Consolidation!B:AA,6,TRUE)</f>
        <v>0</v>
      </c>
      <c r="F441" s="17">
        <f>VLOOKUP(B442,Consolidation!B:AA,7,TRUE)</f>
        <v>0</v>
      </c>
      <c r="G441" s="17">
        <f>VLOOKUP(B442,Consolidation!B:AA,12,FALSE)</f>
        <v>0</v>
      </c>
      <c r="H441" s="17">
        <f>VLOOKUP(B442,Consolidation!B:AA,22,FALSE)</f>
        <v>0</v>
      </c>
    </row>
    <row r="442" spans="1:8" ht="29.5" customHeight="1" thickBot="1" x14ac:dyDescent="0.4">
      <c r="A442" s="16" t="str">
        <f>IF(B442&lt;&gt;"","IND"&amp;TEXT(COUNTA($B$2:B442),"000"),"")</f>
        <v>IND441</v>
      </c>
      <c r="B442" s="17" t="str">
        <f>Consolication[[#This Row],[Nom et prénom 0 Name &amp; first name]]</f>
        <v>BABA YACOUBOU</v>
      </c>
      <c r="C442" s="17" t="str">
        <f>VLOOKUP(B442,Consolidation!B:AA,3,TRUE)</f>
        <v>F</v>
      </c>
      <c r="D442" s="17" t="str">
        <f>VLOOKUP(B442,Consolidation!B:AA,5,TRUE)</f>
        <v>M</v>
      </c>
      <c r="E442" s="17">
        <f>VLOOKUP(B443,Consolidation!B:AA,6,TRUE)</f>
        <v>0</v>
      </c>
      <c r="F442" s="17">
        <f>VLOOKUP(B443,Consolidation!B:AA,7,TRUE)</f>
        <v>0</v>
      </c>
      <c r="G442" s="17">
        <f>VLOOKUP(B443,Consolidation!B:AA,12,FALSE)</f>
        <v>0</v>
      </c>
      <c r="H442" s="17">
        <f>VLOOKUP(B443,Consolidation!B:AA,22,FALSE)</f>
        <v>0</v>
      </c>
    </row>
    <row r="443" spans="1:8" ht="29.5" customHeight="1" thickBot="1" x14ac:dyDescent="0.4">
      <c r="A443" s="16" t="str">
        <f>IF(B443&lt;&gt;"","IND"&amp;TEXT(COUNTA($B$2:B443),"000"),"")</f>
        <v>IND442</v>
      </c>
      <c r="B443" s="17" t="str">
        <f>Consolication[[#This Row],[Nom et prénom 0 Name &amp; first name]]</f>
        <v>Ismaila NANA</v>
      </c>
      <c r="C443" s="17" t="str">
        <f>VLOOKUP(B443,Consolidation!B:AA,3,TRUE)</f>
        <v>F</v>
      </c>
      <c r="D443" s="17" t="str">
        <f>VLOOKUP(B443,Consolidation!B:AA,5,TRUE)</f>
        <v>M</v>
      </c>
      <c r="E443" s="17">
        <f>VLOOKUP(B444,Consolidation!B:AA,6,TRUE)</f>
        <v>2</v>
      </c>
      <c r="F443" s="17">
        <f>VLOOKUP(B444,Consolidation!B:AA,7,TRUE)</f>
        <v>3</v>
      </c>
      <c r="G443" s="17">
        <f>VLOOKUP(B444,Consolidation!B:AA,12,FALSE)</f>
        <v>0</v>
      </c>
      <c r="H443" s="17">
        <f>VLOOKUP(B444,Consolidation!B:AA,22,FALSE)</f>
        <v>0</v>
      </c>
    </row>
    <row r="444" spans="1:8" ht="29.5" customHeight="1" thickBot="1" x14ac:dyDescent="0.4">
      <c r="A444" s="16" t="str">
        <f>IF(B444&lt;&gt;"","IND"&amp;TEXT(COUNTA($B$2:B444),"000"),"")</f>
        <v>IND443</v>
      </c>
      <c r="B444" s="17" t="str">
        <f>Consolication[[#This Row],[Nom et prénom 0 Name &amp; first name]]</f>
        <v>WANGBA TEMWA Yvan Dimitri</v>
      </c>
      <c r="C444" s="17" t="str">
        <f>VLOOKUP(B444,Consolidation!B:AA,3,TRUE)</f>
        <v>F</v>
      </c>
      <c r="D444" s="17" t="str">
        <f>VLOOKUP(B444,Consolidation!B:AA,5,TRUE)</f>
        <v>M</v>
      </c>
      <c r="E444" s="17">
        <f>VLOOKUP(B445,Consolidation!B:AA,6,TRUE)</f>
        <v>0</v>
      </c>
      <c r="F444" s="17">
        <f>VLOOKUP(B445,Consolidation!B:AA,7,TRUE)</f>
        <v>0</v>
      </c>
      <c r="G444" s="17">
        <f>VLOOKUP(B445,Consolidation!B:AA,12,FALSE)</f>
        <v>0</v>
      </c>
      <c r="H444" s="17">
        <f>VLOOKUP(B445,Consolidation!B:AA,22,FALSE)</f>
        <v>0</v>
      </c>
    </row>
    <row r="445" spans="1:8" ht="29.5" customHeight="1" thickBot="1" x14ac:dyDescent="0.4">
      <c r="A445" s="16" t="str">
        <f>IF(B445&lt;&gt;"","IND"&amp;TEXT(COUNTA($B$2:B445),"000"),"")</f>
        <v>IND444</v>
      </c>
      <c r="B445" s="17" t="str">
        <f>Consolication[[#This Row],[Nom et prénom 0 Name &amp; first name]]</f>
        <v>DJOMO NIAKOUMA Stéphanie</v>
      </c>
      <c r="C445" s="17" t="str">
        <f>VLOOKUP(B445,Consolidation!B:AA,3,TRUE)</f>
        <v>F</v>
      </c>
      <c r="D445" s="17" t="str">
        <f>VLOOKUP(B445,Consolidation!B:AA,5,TRUE)</f>
        <v>M</v>
      </c>
      <c r="E445" s="17">
        <f>VLOOKUP(B446,Consolidation!B:AA,6,TRUE)</f>
        <v>0</v>
      </c>
      <c r="F445" s="17">
        <f>VLOOKUP(B446,Consolidation!B:AA,7,TRUE)</f>
        <v>0</v>
      </c>
      <c r="G445" s="17">
        <f>VLOOKUP(B446,Consolidation!B:AA,12,FALSE)</f>
        <v>0</v>
      </c>
      <c r="H445" s="17">
        <f>VLOOKUP(B446,Consolidation!B:AA,22,FALSE)</f>
        <v>0</v>
      </c>
    </row>
    <row r="446" spans="1:8" ht="29.5" customHeight="1" thickBot="1" x14ac:dyDescent="0.4">
      <c r="A446" s="16" t="str">
        <f>IF(B446&lt;&gt;"","IND"&amp;TEXT(COUNTA($B$2:B446),"000"),"")</f>
        <v>IND445</v>
      </c>
      <c r="B446" s="17" t="str">
        <f>Consolication[[#This Row],[Nom et prénom 0 Name &amp; first name]]</f>
        <v>ESSINDI JEAN PAUL GAEL</v>
      </c>
      <c r="C446" s="17" t="str">
        <f>VLOOKUP(B446,Consolidation!B:AA,3,TRUE)</f>
        <v>F</v>
      </c>
      <c r="D446" s="17" t="str">
        <f>VLOOKUP(B446,Consolidation!B:AA,5,TRUE)</f>
        <v>M</v>
      </c>
      <c r="E446" s="17">
        <f>VLOOKUP(B447,Consolidation!B:AA,6,TRUE)</f>
        <v>0</v>
      </c>
      <c r="F446" s="17">
        <f>VLOOKUP(B447,Consolidation!B:AA,7,TRUE)</f>
        <v>0</v>
      </c>
      <c r="G446" s="17">
        <f>VLOOKUP(B447,Consolidation!B:AA,12,FALSE)</f>
        <v>0</v>
      </c>
      <c r="H446" s="17">
        <f>VLOOKUP(B447,Consolidation!B:AA,22,FALSE)</f>
        <v>0</v>
      </c>
    </row>
    <row r="447" spans="1:8" ht="29.5" customHeight="1" thickBot="1" x14ac:dyDescent="0.4">
      <c r="A447" s="16" t="str">
        <f>IF(B447&lt;&gt;"","IND"&amp;TEXT(COUNTA($B$2:B447),"000"),"")</f>
        <v>IND446</v>
      </c>
      <c r="B447" s="17" t="str">
        <f>Consolication[[#This Row],[Nom et prénom 0 Name &amp; first name]]</f>
        <v>GUY BERTRAND MONGO</v>
      </c>
      <c r="C447" s="17" t="str">
        <f>VLOOKUP(B447,Consolidation!B:AA,3,TRUE)</f>
        <v>F</v>
      </c>
      <c r="D447" s="17" t="str">
        <f>VLOOKUP(B447,Consolidation!B:AA,5,TRUE)</f>
        <v>M</v>
      </c>
      <c r="E447" s="17">
        <f>VLOOKUP(B448,Consolidation!B:AA,6,TRUE)</f>
        <v>0</v>
      </c>
      <c r="F447" s="17">
        <f>VLOOKUP(B448,Consolidation!B:AA,7,TRUE)</f>
        <v>0</v>
      </c>
      <c r="G447" s="17">
        <f>VLOOKUP(B448,Consolidation!B:AA,12,FALSE)</f>
        <v>0</v>
      </c>
      <c r="H447" s="17">
        <f>VLOOKUP(B448,Consolidation!B:AA,22,FALSE)</f>
        <v>678676697</v>
      </c>
    </row>
    <row r="448" spans="1:8" ht="29.5" customHeight="1" thickBot="1" x14ac:dyDescent="0.4">
      <c r="A448" s="16" t="str">
        <f>IF(B448&lt;&gt;"","IND"&amp;TEXT(COUNTA($B$2:B448),"000"),"")</f>
        <v>IND447</v>
      </c>
      <c r="B448" s="17" t="str">
        <f>Consolication[[#This Row],[Nom et prénom 0 Name &amp; first name]]</f>
        <v>ALHADJI MEY ABAME</v>
      </c>
      <c r="C448" s="17" t="str">
        <f>VLOOKUP(B448,Consolidation!B:AA,3,TRUE)</f>
        <v>F</v>
      </c>
      <c r="D448" s="17" t="str">
        <f>VLOOKUP(B448,Consolidation!B:AA,5,TRUE)</f>
        <v>M</v>
      </c>
      <c r="E448" s="17">
        <f>VLOOKUP(B449,Consolidation!B:AA,6,TRUE)</f>
        <v>-1</v>
      </c>
      <c r="F448" s="17">
        <f>VLOOKUP(B449,Consolidation!B:AA,7,TRUE)</f>
        <v>1</v>
      </c>
      <c r="G448" s="17">
        <f>VLOOKUP(B449,Consolidation!B:AA,12,FALSE)</f>
        <v>0</v>
      </c>
      <c r="H448" s="17">
        <f>VLOOKUP(B449,Consolidation!B:AA,22,FALSE)</f>
        <v>0</v>
      </c>
    </row>
    <row r="449" spans="1:8" ht="29.5" customHeight="1" thickBot="1" x14ac:dyDescent="0.4">
      <c r="A449" s="16" t="str">
        <f>IF(B449&lt;&gt;"","IND"&amp;TEXT(COUNTA($B$2:B449),"000"),"")</f>
        <v>IND448</v>
      </c>
      <c r="B449" s="17" t="str">
        <f>Consolication[[#This Row],[Nom et prénom 0 Name &amp; first name]]</f>
        <v>LIMAN BRAHIM</v>
      </c>
      <c r="C449" s="17" t="str">
        <f>VLOOKUP(B449,Consolidation!B:AA,3,TRUE)</f>
        <v>F</v>
      </c>
      <c r="D449" s="17" t="str">
        <f>VLOOKUP(B449,Consolidation!B:AA,5,TRUE)</f>
        <v>E</v>
      </c>
      <c r="E449" s="17">
        <f>VLOOKUP(B450,Consolidation!B:AA,6,TRUE)</f>
        <v>2</v>
      </c>
      <c r="F449" s="17">
        <f>VLOOKUP(B450,Consolidation!B:AA,7,TRUE)</f>
        <v>3</v>
      </c>
      <c r="G449" s="17">
        <f>VLOOKUP(B450,Consolidation!B:AA,12,FALSE)</f>
        <v>0</v>
      </c>
      <c r="H449" s="17">
        <f>VLOOKUP(B450,Consolidation!B:AA,22,FALSE)</f>
        <v>678314166</v>
      </c>
    </row>
    <row r="450" spans="1:8" ht="29.5" customHeight="1" thickBot="1" x14ac:dyDescent="0.4">
      <c r="A450" s="16" t="str">
        <f>IF(B450&lt;&gt;"","IND"&amp;TEXT(COUNTA($B$2:B450),"000"),"")</f>
        <v>IND449</v>
      </c>
      <c r="B450" s="17" t="str">
        <f>Consolication[[#This Row],[Nom et prénom 0 Name &amp; first name]]</f>
        <v>VATMI JPSEPH</v>
      </c>
      <c r="C450" s="17" t="str">
        <f>VLOOKUP(B450,Consolidation!B:AA,3,TRUE)</f>
        <v>F</v>
      </c>
      <c r="D450" s="17" t="str">
        <f>VLOOKUP(B450,Consolidation!B:AA,5,TRUE)</f>
        <v>M</v>
      </c>
      <c r="E450" s="17" t="e">
        <f>VLOOKUP(B451,Consolidation!B:AA,6,TRUE)</f>
        <v>#N/A</v>
      </c>
      <c r="F450" s="17" t="e">
        <f>VLOOKUP(B451,Consolidation!B:AA,7,TRUE)</f>
        <v>#N/A</v>
      </c>
      <c r="G450" s="17">
        <f>VLOOKUP(B451,Consolidation!B:AA,12,FALSE)</f>
        <v>0</v>
      </c>
      <c r="H450" s="17">
        <f>VLOOKUP(B451,Consolidation!B:AA,22,FALSE)</f>
        <v>0</v>
      </c>
    </row>
    <row r="451" spans="1:8" ht="29.5" customHeight="1" thickBot="1" x14ac:dyDescent="0.4">
      <c r="A451" s="16" t="str">
        <f>IF(B451&lt;&gt;"","IND"&amp;TEXT(COUNTA($B$2:B451),"000"),"")</f>
        <v>IND450</v>
      </c>
      <c r="B451" s="17" t="str">
        <f>Consolication[[#This Row],[Nom et prénom 0 Name &amp; first name]]</f>
        <v>ADAM ABAME</v>
      </c>
      <c r="C451" s="17" t="str">
        <f>VLOOKUP(B451,Consolidation!B:AA,3,FALSE)</f>
        <v>M</v>
      </c>
      <c r="D451" s="17" t="str">
        <f>VLOOKUP(B451,Consolidation!B:AA,5,FALSE)</f>
        <v>M</v>
      </c>
      <c r="E451" s="17">
        <f>VLOOKUP(B452,Consolidation!B:AA,6,FALSE)</f>
        <v>0</v>
      </c>
      <c r="F451" s="17">
        <f>VLOOKUP(B452,Consolidation!B:AA,7,FALSE)</f>
        <v>7</v>
      </c>
      <c r="G451" s="17">
        <f>VLOOKUP(B452,Consolidation!B:AA,12,FALSE)</f>
        <v>0</v>
      </c>
      <c r="H451" s="17">
        <f>VLOOKUP(B452,Consolidation!B:AA,22,FALSE)</f>
        <v>0</v>
      </c>
    </row>
    <row r="452" spans="1:8" ht="29.5" customHeight="1" thickBot="1" x14ac:dyDescent="0.4">
      <c r="A452" s="16" t="str">
        <f>IF(B452&lt;&gt;"","IND"&amp;TEXT(COUNTA($B$2:B452),"000"),"")</f>
        <v>IND451</v>
      </c>
      <c r="B452" s="17" t="str">
        <f>Consolication[[#This Row],[Nom et prénom 0 Name &amp; first name]]</f>
        <v>ABDOUL KARIM</v>
      </c>
      <c r="C452" s="17" t="str">
        <f>VLOOKUP(B452,Consolidation!B:AA,3,FALSE)</f>
        <v>M</v>
      </c>
      <c r="D452" s="17" t="str">
        <f>VLOOKUP(B452,Consolidation!B:AA,5,FALSE)</f>
        <v>M</v>
      </c>
      <c r="E452" s="17">
        <f>VLOOKUP(B453,Consolidation!B:AA,6,FALSE)</f>
        <v>-1</v>
      </c>
      <c r="F452" s="17">
        <f>VLOOKUP(B453,Consolidation!B:AA,7,FALSE)</f>
        <v>3</v>
      </c>
      <c r="G452" s="17">
        <f>VLOOKUP(B453,Consolidation!B:AA,12,FALSE)</f>
        <v>0</v>
      </c>
      <c r="H452" s="17">
        <f>VLOOKUP(B453,Consolidation!B:AA,22,FALSE)</f>
        <v>0</v>
      </c>
    </row>
    <row r="453" spans="1:8" ht="29.5" customHeight="1" thickBot="1" x14ac:dyDescent="0.4">
      <c r="A453" s="16" t="str">
        <f>IF(B453&lt;&gt;"","IND"&amp;TEXT(COUNTA($B$2:B453),"000"),"")</f>
        <v>IND452</v>
      </c>
      <c r="B453" s="17" t="str">
        <f>Consolication[[#This Row],[Nom et prénom 0 Name &amp; first name]]</f>
        <v>FADIMATOU YAYAH</v>
      </c>
      <c r="C453" s="17" t="str">
        <f>VLOOKUP(B453,Consolidation!B:AA,3,TRUE)</f>
        <v>F</v>
      </c>
      <c r="D453" s="17" t="str">
        <f>VLOOKUP(B453,Consolidation!B:AA,5,TRUE)</f>
        <v>M</v>
      </c>
      <c r="E453" s="17" t="e">
        <f>VLOOKUP(B454,Consolidation!B:AA,6,TRUE)</f>
        <v>#N/A</v>
      </c>
      <c r="F453" s="17" t="e">
        <f>VLOOKUP(B454,Consolidation!B:AA,7,TRUE)</f>
        <v>#N/A</v>
      </c>
      <c r="G453" s="17">
        <f>VLOOKUP(B454,Consolidation!B:AA,12,FALSE)</f>
        <v>0</v>
      </c>
      <c r="H453" s="17">
        <f>VLOOKUP(B454,Consolidation!B:AA,22,FALSE)</f>
        <v>0</v>
      </c>
    </row>
    <row r="454" spans="1:8" ht="29.5" customHeight="1" thickBot="1" x14ac:dyDescent="0.4">
      <c r="A454" s="16" t="str">
        <f>IF(B454&lt;&gt;"","IND"&amp;TEXT(COUNTA($B$2:B454),"000"),"")</f>
        <v>IND453</v>
      </c>
      <c r="B454" s="17" t="str">
        <f>Consolication[[#This Row],[Nom et prénom 0 Name &amp; first name]]</f>
        <v>ADAMA MAHOULI NESTOT</v>
      </c>
      <c r="C454" s="17" t="str">
        <f>VLOOKUP(B454,Consolidation!B:AA,3,FALSE)</f>
        <v>M</v>
      </c>
      <c r="D454" s="17" t="str">
        <f>VLOOKUP(B454,Consolidation!B:AA,5,FALSE)</f>
        <v>M</v>
      </c>
      <c r="E454" s="17">
        <f>VLOOKUP(B455,Consolidation!B:AA,6,FALSE)</f>
        <v>0</v>
      </c>
      <c r="F454" s="17">
        <f>VLOOKUP(B455,Consolidation!B:AA,7,FALSE)</f>
        <v>10</v>
      </c>
      <c r="G454" s="17">
        <f>VLOOKUP(B455,Consolidation!B:AA,12,FALSE)</f>
        <v>0</v>
      </c>
      <c r="H454" s="17">
        <f>VLOOKUP(B455,Consolidation!B:AA,22,FALSE)</f>
        <v>0</v>
      </c>
    </row>
    <row r="455" spans="1:8" ht="29.5" customHeight="1" thickBot="1" x14ac:dyDescent="0.4">
      <c r="A455" s="16" t="str">
        <f>IF(B455&lt;&gt;"","IND"&amp;TEXT(COUNTA($B$2:B455),"000"),"")</f>
        <v>IND454</v>
      </c>
      <c r="B455" s="17" t="str">
        <f>Consolication[[#This Row],[Nom et prénom 0 Name &amp; first name]]</f>
        <v>BAKARI DJALLO</v>
      </c>
      <c r="C455" s="17" t="str">
        <f>VLOOKUP(B455,Consolidation!B:AA,3,TRUE)</f>
        <v>F</v>
      </c>
      <c r="D455" s="17" t="str">
        <f>VLOOKUP(B455,Consolidation!B:AA,5,TRUE)</f>
        <v>M</v>
      </c>
      <c r="E455" s="17">
        <f>VLOOKUP(B456,Consolidation!B:AA,6,TRUE)</f>
        <v>0</v>
      </c>
      <c r="F455" s="17">
        <f>VLOOKUP(B456,Consolidation!B:AA,7,TRUE)</f>
        <v>0</v>
      </c>
      <c r="G455" s="17">
        <f>VLOOKUP(B456,Consolidation!B:AA,12,TRUE)</f>
        <v>3</v>
      </c>
      <c r="H455" s="17">
        <f>VLOOKUP(B456,Consolidation!B:AA,22,FALSE)</f>
        <v>0</v>
      </c>
    </row>
    <row r="456" spans="1:8" ht="29.5" customHeight="1" thickBot="1" x14ac:dyDescent="0.4">
      <c r="A456" s="16" t="str">
        <f>IF(B456&lt;&gt;"","IND"&amp;TEXT(COUNTA($B$2:B456),"000"),"")</f>
        <v>IND455</v>
      </c>
      <c r="B456" s="17" t="str">
        <f>Consolication[[#This Row],[Nom et prénom 0 Name &amp; first name]]</f>
        <v>JOVANI</v>
      </c>
      <c r="C456" s="17" t="str">
        <f>VLOOKUP(B456,Consolidation!B:AA,3,TRUE)</f>
        <v>F</v>
      </c>
      <c r="D456" s="17" t="str">
        <f>VLOOKUP(B456,Consolidation!B:AA,5,TRUE)</f>
        <v>M</v>
      </c>
      <c r="E456" s="17">
        <f>VLOOKUP(B457,Consolidation!B:AA,6,TRUE)</f>
        <v>-1</v>
      </c>
      <c r="F456" s="17">
        <f>VLOOKUP(B457,Consolidation!B:AA,7,TRUE)</f>
        <v>1</v>
      </c>
      <c r="G456" s="17">
        <f>VLOOKUP(B457,Consolidation!B:AA,12,TRUE)</f>
        <v>2</v>
      </c>
      <c r="H456" s="17">
        <f>VLOOKUP(B457,Consolidation!B:AA,22,FALSE)</f>
        <v>0</v>
      </c>
    </row>
    <row r="457" spans="1:8" ht="29.5" customHeight="1" thickBot="1" x14ac:dyDescent="0.4">
      <c r="A457" s="16" t="str">
        <f>IF(B457&lt;&gt;"","IND"&amp;TEXT(COUNTA($B$2:B457),"000"),"")</f>
        <v>IND456</v>
      </c>
      <c r="B457" s="17" t="str">
        <f>Consolication[[#This Row],[Nom et prénom 0 Name &amp; first name]]</f>
        <v>LAINDRY</v>
      </c>
      <c r="C457" s="17" t="str">
        <f>VLOOKUP(B457,Consolidation!B:AA,3,TRUE)</f>
        <v>F</v>
      </c>
      <c r="D457" s="17" t="str">
        <f>VLOOKUP(B457,Consolidation!B:AA,5,TRUE)</f>
        <v>E</v>
      </c>
      <c r="E457" s="17">
        <f>VLOOKUP(B458,Consolidation!B:AA,6,TRUE)</f>
        <v>-1</v>
      </c>
      <c r="F457" s="17">
        <f>VLOOKUP(B458,Consolidation!B:AA,7,TRUE)</f>
        <v>5</v>
      </c>
      <c r="G457" s="17">
        <f>VLOOKUP(B458,Consolidation!B:AA,12,TRUE)</f>
        <v>2</v>
      </c>
      <c r="H457" s="17">
        <f>VLOOKUP(B458,Consolidation!B:AA,22,FALSE)</f>
        <v>0</v>
      </c>
    </row>
    <row r="458" spans="1:8" ht="29.5" customHeight="1" thickBot="1" x14ac:dyDescent="0.4">
      <c r="A458" s="16" t="str">
        <f>IF(B458&lt;&gt;"","IND"&amp;TEXT(COUNTA($B$2:B458),"000"),"")</f>
        <v>IND457</v>
      </c>
      <c r="B458" s="17" t="str">
        <f>Consolication[[#This Row],[Nom et prénom 0 Name &amp; first name]]</f>
        <v>OUMATE ILDOKO</v>
      </c>
      <c r="C458" s="17" t="str">
        <f>VLOOKUP(B458,Consolidation!B:AA,3,TRUE)</f>
        <v>F</v>
      </c>
      <c r="D458" s="17" t="str">
        <f>VLOOKUP(B458,Consolidation!B:AA,5,TRUE)</f>
        <v>E</v>
      </c>
      <c r="E458" s="17">
        <f>VLOOKUP(B459,Consolidation!B:AA,6,TRUE)</f>
        <v>0</v>
      </c>
      <c r="F458" s="17">
        <f>VLOOKUP(B459,Consolidation!B:AA,7,TRUE)</f>
        <v>0</v>
      </c>
      <c r="G458" s="17">
        <f>VLOOKUP(B459,Consolidation!B:AA,12,TRUE)</f>
        <v>3</v>
      </c>
      <c r="H458" s="17">
        <f>VLOOKUP(B459,Consolidation!B:AA,22,FALSE)</f>
        <v>0</v>
      </c>
    </row>
    <row r="459" spans="1:8" ht="29.5" customHeight="1" thickBot="1" x14ac:dyDescent="0.4">
      <c r="A459" s="16" t="str">
        <f>IF(B459&lt;&gt;"","IND"&amp;TEXT(COUNTA($B$2:B459),"000"),"")</f>
        <v>IND458</v>
      </c>
      <c r="B459" s="17" t="str">
        <f>Consolication[[#This Row],[Nom et prénom 0 Name &amp; first name]]</f>
        <v>HADJI LIMAN</v>
      </c>
      <c r="C459" s="17" t="str">
        <f>VLOOKUP(B459,Consolidation!B:AA,3,TRUE)</f>
        <v>F</v>
      </c>
      <c r="D459" s="17" t="str">
        <f>VLOOKUP(B459,Consolidation!B:AA,5,TRUE)</f>
        <v>M</v>
      </c>
      <c r="E459" s="17">
        <f>VLOOKUP(B460,Consolidation!B:AA,6,TRUE)</f>
        <v>2</v>
      </c>
      <c r="F459" s="17">
        <f>VLOOKUP(B460,Consolidation!B:AA,7,TRUE)</f>
        <v>3</v>
      </c>
      <c r="G459" s="17">
        <f>VLOOKUP(B460,Consolidation!B:AA,12,TRUE)</f>
        <v>3</v>
      </c>
      <c r="H459" s="17">
        <f>VLOOKUP(B460,Consolidation!B:AA,22,FALSE)</f>
        <v>0</v>
      </c>
    </row>
    <row r="460" spans="1:8" ht="29.5" customHeight="1" thickBot="1" x14ac:dyDescent="0.4">
      <c r="A460" s="16" t="str">
        <f>IF(B460&lt;&gt;"","IND"&amp;TEXT(COUNTA($B$2:B460),"000"),"")</f>
        <v>IND459</v>
      </c>
      <c r="B460" s="17" t="str">
        <f>Consolication[[#This Row],[Nom et prénom 0 Name &amp; first name]]</f>
        <v>YEDIA</v>
      </c>
      <c r="C460" s="17" t="str">
        <f>VLOOKUP(B460,Consolidation!B:AA,3,TRUE)</f>
        <v>F</v>
      </c>
      <c r="D460" s="17" t="str">
        <f>VLOOKUP(B460,Consolidation!B:AA,5,TRUE)</f>
        <v>M</v>
      </c>
      <c r="E460" s="17">
        <f>VLOOKUP(B461,Consolidation!B:AA,6,TRUE)</f>
        <v>-1</v>
      </c>
      <c r="F460" s="17">
        <f>VLOOKUP(B461,Consolidation!B:AA,7,TRUE)</f>
        <v>1</v>
      </c>
      <c r="G460" s="17">
        <f>VLOOKUP(B461,Consolidation!B:AA,12,TRUE)</f>
        <v>2</v>
      </c>
      <c r="H460" s="17">
        <f>VLOOKUP(B461,Consolidation!B:AA,22,FALSE)</f>
        <v>0</v>
      </c>
    </row>
    <row r="461" spans="1:8" ht="29.5" customHeight="1" thickBot="1" x14ac:dyDescent="0.4">
      <c r="A461" s="16" t="str">
        <f>IF(B461&lt;&gt;"","IND"&amp;TEXT(COUNTA($B$2:B461),"000"),"")</f>
        <v>IND460</v>
      </c>
      <c r="B461" s="17" t="str">
        <f>Consolication[[#This Row],[Nom et prénom 0 Name &amp; first name]]</f>
        <v>LIMAN</v>
      </c>
      <c r="C461" s="17" t="str">
        <f>VLOOKUP(B461,Consolidation!B:AA,3,TRUE)</f>
        <v>F</v>
      </c>
      <c r="D461" s="17" t="str">
        <f>VLOOKUP(B461,Consolidation!B:AA,5,TRUE)</f>
        <v>E</v>
      </c>
      <c r="E461" s="17">
        <f>VLOOKUP(B462,Consolidation!B:AA,6,TRUE)</f>
        <v>0</v>
      </c>
      <c r="F461" s="17">
        <f>VLOOKUP(B462,Consolidation!B:AA,7,TRUE)</f>
        <v>0</v>
      </c>
      <c r="G461" s="17">
        <f>VLOOKUP(B462,Consolidation!B:AA,12,TRUE)</f>
        <v>3</v>
      </c>
      <c r="H461" s="17">
        <f>VLOOKUP(B462,Consolidation!B:AA,22,FALSE)</f>
        <v>0</v>
      </c>
    </row>
    <row r="462" spans="1:8" ht="29.5" customHeight="1" thickBot="1" x14ac:dyDescent="0.4">
      <c r="A462" s="16" t="str">
        <f>IF(B462&lt;&gt;"","IND"&amp;TEXT(COUNTA($B$2:B462),"000"),"")</f>
        <v>IND461</v>
      </c>
      <c r="B462" s="17" t="str">
        <f>Consolication[[#This Row],[Nom et prénom 0 Name &amp; first name]]</f>
        <v>BADAWE</v>
      </c>
      <c r="C462" s="17" t="str">
        <f>VLOOKUP(B462,Consolidation!B:AA,3,TRUE)</f>
        <v>F</v>
      </c>
      <c r="D462" s="17" t="str">
        <f>VLOOKUP(B462,Consolidation!B:AA,5,TRUE)</f>
        <v>M</v>
      </c>
      <c r="E462" s="17">
        <f>VLOOKUP(B463,Consolidation!B:AA,6,TRUE)</f>
        <v>0</v>
      </c>
      <c r="F462" s="17">
        <f>VLOOKUP(B463,Consolidation!B:AA,7,TRUE)</f>
        <v>0</v>
      </c>
      <c r="G462" s="17">
        <f>VLOOKUP(B463,Consolidation!B:AA,12,TRUE)</f>
        <v>3</v>
      </c>
      <c r="H462" s="17">
        <f>VLOOKUP(B463,Consolidation!B:AA,22,FALSE)</f>
        <v>0</v>
      </c>
    </row>
    <row r="463" spans="1:8" ht="29.5" customHeight="1" thickBot="1" x14ac:dyDescent="0.4">
      <c r="A463" s="16" t="str">
        <f>IF(B463&lt;&gt;"","IND"&amp;TEXT(COUNTA($B$2:B463),"000"),"")</f>
        <v>IND462</v>
      </c>
      <c r="B463" s="17" t="str">
        <f>Consolication[[#This Row],[Nom et prénom 0 Name &amp; first name]]</f>
        <v>BA'A ELE ZANGA Amazone</v>
      </c>
      <c r="C463" s="17" t="str">
        <f>VLOOKUP(B463,Consolidation!B:AA,3,TRUE)</f>
        <v>F</v>
      </c>
      <c r="D463" s="17" t="str">
        <f>VLOOKUP(B463,Consolidation!B:AA,5,TRUE)</f>
        <v>M</v>
      </c>
      <c r="E463" s="17">
        <f>VLOOKUP(B464,Consolidation!B:AA,6,TRUE)</f>
        <v>0</v>
      </c>
      <c r="F463" s="17">
        <f>VLOOKUP(B464,Consolidation!B:AA,7,TRUE)</f>
        <v>0</v>
      </c>
      <c r="G463" s="17">
        <f>VLOOKUP(B464,Consolidation!B:AA,12,TRUE)</f>
        <v>3</v>
      </c>
      <c r="H463" s="17">
        <f>VLOOKUP(B464,Consolidation!B:AA,22,FALSE)</f>
        <v>0</v>
      </c>
    </row>
    <row r="464" spans="1:8" ht="29.5" customHeight="1" thickBot="1" x14ac:dyDescent="0.4">
      <c r="A464" s="16" t="str">
        <f>IF(B464&lt;&gt;"","IND"&amp;TEXT(COUNTA($B$2:B464),"000"),"")</f>
        <v>IND463</v>
      </c>
      <c r="B464" s="17" t="str">
        <f>Consolication[[#This Row],[Nom et prénom 0 Name &amp; first name]]</f>
        <v>BELLA Fleur Gastine</v>
      </c>
      <c r="C464" s="17" t="str">
        <f>VLOOKUP(B464,Consolidation!B:AA,3,TRUE)</f>
        <v>F</v>
      </c>
      <c r="D464" s="17" t="str">
        <f>VLOOKUP(B464,Consolidation!B:AA,5,TRUE)</f>
        <v>M</v>
      </c>
      <c r="E464" s="17">
        <f>VLOOKUP(B465,Consolidation!B:AA,6,TRUE)</f>
        <v>0</v>
      </c>
      <c r="F464" s="17">
        <f>VLOOKUP(B465,Consolidation!B:AA,7,TRUE)</f>
        <v>0</v>
      </c>
      <c r="G464" s="17">
        <f>VLOOKUP(B465,Consolidation!B:AA,12,TRUE)</f>
        <v>3</v>
      </c>
      <c r="H464" s="17">
        <f>VLOOKUP(B465,Consolidation!B:AA,22,FALSE)</f>
        <v>0</v>
      </c>
    </row>
    <row r="465" spans="1:8" ht="29.5" customHeight="1" thickBot="1" x14ac:dyDescent="0.4">
      <c r="A465" s="16" t="str">
        <f>IF(B465&lt;&gt;"","IND"&amp;TEXT(COUNTA($B$2:B465),"000"),"")</f>
        <v>IND464</v>
      </c>
      <c r="B465" s="17" t="str">
        <f>Consolication[[#This Row],[Nom et prénom 0 Name &amp; first name]]</f>
        <v>BILOUNGA Aline</v>
      </c>
      <c r="C465" s="17" t="str">
        <f>VLOOKUP(B465,Consolidation!B:AA,3,TRUE)</f>
        <v>F</v>
      </c>
      <c r="D465" s="17" t="str">
        <f>VLOOKUP(B465,Consolidation!B:AA,5,TRUE)</f>
        <v>M</v>
      </c>
      <c r="E465" s="17">
        <f>VLOOKUP(B466,Consolidation!B:AA,6,TRUE)</f>
        <v>0</v>
      </c>
      <c r="F465" s="17">
        <f>VLOOKUP(B466,Consolidation!B:AA,7,TRUE)</f>
        <v>0</v>
      </c>
      <c r="G465" s="17">
        <f>VLOOKUP(B466,Consolidation!B:AA,12,TRUE)</f>
        <v>3</v>
      </c>
      <c r="H465" s="17">
        <f>VLOOKUP(B466,Consolidation!B:AA,22,FALSE)</f>
        <v>0</v>
      </c>
    </row>
    <row r="466" spans="1:8" ht="29.5" customHeight="1" thickBot="1" x14ac:dyDescent="0.4">
      <c r="A466" s="16" t="str">
        <f>IF(B466&lt;&gt;"","IND"&amp;TEXT(COUNTA($B$2:B466),"000"),"")</f>
        <v>IND465</v>
      </c>
      <c r="B466" s="17" t="str">
        <f>Consolication[[#This Row],[Nom et prénom 0 Name &amp; first name]]</f>
        <v>DOMSA YOUBI Carole</v>
      </c>
      <c r="C466" s="17" t="str">
        <f>VLOOKUP(B466,Consolidation!B:AA,3,TRUE)</f>
        <v>F</v>
      </c>
      <c r="D466" s="17" t="str">
        <f>VLOOKUP(B466,Consolidation!B:AA,5,TRUE)</f>
        <v>M</v>
      </c>
      <c r="E466" s="17">
        <f>VLOOKUP(B467,Consolidation!B:AA,6,TRUE)</f>
        <v>0</v>
      </c>
      <c r="F466" s="17">
        <f>VLOOKUP(B467,Consolidation!B:AA,7,TRUE)</f>
        <v>0</v>
      </c>
      <c r="G466" s="17">
        <f>VLOOKUP(B467,Consolidation!B:AA,12,TRUE)</f>
        <v>3</v>
      </c>
      <c r="H466" s="17">
        <f>VLOOKUP(B467,Consolidation!B:AA,22,FALSE)</f>
        <v>0</v>
      </c>
    </row>
    <row r="467" spans="1:8" ht="29.5" customHeight="1" thickBot="1" x14ac:dyDescent="0.4">
      <c r="A467" s="16" t="str">
        <f>IF(B467&lt;&gt;"","IND"&amp;TEXT(COUNTA($B$2:B467),"000"),"")</f>
        <v>IND466</v>
      </c>
      <c r="B467" s="17" t="str">
        <f>Consolication[[#This Row],[Nom et prénom 0 Name &amp; first name]]</f>
        <v>EBA NKOLO Glwadys Raïssa</v>
      </c>
      <c r="C467" s="17" t="str">
        <f>VLOOKUP(B467,Consolidation!B:AA,3,TRUE)</f>
        <v>F</v>
      </c>
      <c r="D467" s="17" t="str">
        <f>VLOOKUP(B467,Consolidation!B:AA,5,TRUE)</f>
        <v>M</v>
      </c>
      <c r="E467" s="17">
        <f>VLOOKUP(B468,Consolidation!B:AA,6,TRUE)</f>
        <v>0</v>
      </c>
      <c r="F467" s="17">
        <f>VLOOKUP(B468,Consolidation!B:AA,7,TRUE)</f>
        <v>0</v>
      </c>
      <c r="G467" s="17">
        <f>VLOOKUP(B468,Consolidation!B:AA,12,TRUE)</f>
        <v>3</v>
      </c>
      <c r="H467" s="17">
        <f>VLOOKUP(B468,Consolidation!B:AA,22,FALSE)</f>
        <v>0</v>
      </c>
    </row>
    <row r="468" spans="1:8" ht="29.5" customHeight="1" thickBot="1" x14ac:dyDescent="0.4">
      <c r="A468" s="16" t="str">
        <f>IF(B468&lt;&gt;"","IND"&amp;TEXT(COUNTA($B$2:B468),"000"),"")</f>
        <v>IND467</v>
      </c>
      <c r="B468" s="17" t="str">
        <f>Consolication[[#This Row],[Nom et prénom 0 Name &amp; first name]]</f>
        <v>EDA TOGOLO Calixte Audrey</v>
      </c>
      <c r="C468" s="17" t="str">
        <f>VLOOKUP(B468,Consolidation!B:AA,3,TRUE)</f>
        <v>F</v>
      </c>
      <c r="D468" s="17" t="str">
        <f>VLOOKUP(B468,Consolidation!B:AA,5,TRUE)</f>
        <v>M</v>
      </c>
      <c r="E468" s="17">
        <f>VLOOKUP(B469,Consolidation!B:AA,6,TRUE)</f>
        <v>0</v>
      </c>
      <c r="F468" s="17">
        <f>VLOOKUP(B469,Consolidation!B:AA,7,TRUE)</f>
        <v>0</v>
      </c>
      <c r="G468" s="17">
        <f>VLOOKUP(B469,Consolidation!B:AA,12,TRUE)</f>
        <v>3</v>
      </c>
      <c r="H468" s="17">
        <f>VLOOKUP(B469,Consolidation!B:AA,22,FALSE)</f>
        <v>0</v>
      </c>
    </row>
    <row r="469" spans="1:8" ht="29.5" customHeight="1" thickBot="1" x14ac:dyDescent="0.4">
      <c r="A469" s="16" t="str">
        <f>IF(B469&lt;&gt;"","IND"&amp;TEXT(COUNTA($B$2:B469),"000"),"")</f>
        <v>IND468</v>
      </c>
      <c r="B469" s="17" t="str">
        <f>Consolication[[#This Row],[Nom et prénom 0 Name &amp; first name]]</f>
        <v>EDZIMBI ESSAMA Angèle</v>
      </c>
      <c r="C469" s="17" t="str">
        <f>VLOOKUP(B469,Consolidation!B:AA,3,TRUE)</f>
        <v>F</v>
      </c>
      <c r="D469" s="17" t="str">
        <f>VLOOKUP(B469,Consolidation!B:AA,5,TRUE)</f>
        <v>M</v>
      </c>
      <c r="E469" s="17">
        <f>VLOOKUP(B470,Consolidation!B:AA,6,TRUE)</f>
        <v>0</v>
      </c>
      <c r="F469" s="17">
        <f>VLOOKUP(B470,Consolidation!B:AA,7,TRUE)</f>
        <v>0</v>
      </c>
      <c r="G469" s="17">
        <f>VLOOKUP(B470,Consolidation!B:AA,12,TRUE)</f>
        <v>3</v>
      </c>
      <c r="H469" s="17">
        <f>VLOOKUP(B470,Consolidation!B:AA,22,FALSE)</f>
        <v>0</v>
      </c>
    </row>
    <row r="470" spans="1:8" ht="29.5" customHeight="1" thickBot="1" x14ac:dyDescent="0.4">
      <c r="A470" s="16" t="str">
        <f>IF(B470&lt;&gt;"","IND"&amp;TEXT(COUNTA($B$2:B470),"000"),"")</f>
        <v>IND469</v>
      </c>
      <c r="B470" s="17" t="str">
        <f>Consolication[[#This Row],[Nom et prénom 0 Name &amp; first name]]</f>
        <v>EKOTO Jean Claude Gariel</v>
      </c>
      <c r="C470" s="17" t="str">
        <f>VLOOKUP(B470,Consolidation!B:AA,3,TRUE)</f>
        <v>F</v>
      </c>
      <c r="D470" s="17" t="str">
        <f>VLOOKUP(B470,Consolidation!B:AA,5,TRUE)</f>
        <v>M</v>
      </c>
      <c r="E470" s="17">
        <f>VLOOKUP(B471,Consolidation!B:AA,6,TRUE)</f>
        <v>0</v>
      </c>
      <c r="F470" s="17">
        <f>VLOOKUP(B471,Consolidation!B:AA,7,TRUE)</f>
        <v>0</v>
      </c>
      <c r="G470" s="17">
        <f>VLOOKUP(B471,Consolidation!B:AA,12,TRUE)</f>
        <v>3</v>
      </c>
      <c r="H470" s="17">
        <f>VLOOKUP(B471,Consolidation!B:AA,22,FALSE)</f>
        <v>0</v>
      </c>
    </row>
    <row r="471" spans="1:8" ht="29.5" customHeight="1" thickBot="1" x14ac:dyDescent="0.4">
      <c r="A471" s="16" t="str">
        <f>IF(B471&lt;&gt;"","IND"&amp;TEXT(COUNTA($B$2:B471),"000"),"")</f>
        <v>IND470</v>
      </c>
      <c r="B471" s="17" t="str">
        <f>Consolication[[#This Row],[Nom et prénom 0 Name &amp; first name]]</f>
        <v>ESSIMI Alexis</v>
      </c>
      <c r="C471" s="17" t="str">
        <f>VLOOKUP(B471,Consolidation!B:AA,3,TRUE)</f>
        <v>F</v>
      </c>
      <c r="D471" s="17" t="str">
        <f>VLOOKUP(B471,Consolidation!B:AA,5,TRUE)</f>
        <v>M</v>
      </c>
      <c r="E471" s="17">
        <f>VLOOKUP(B472,Consolidation!B:AA,6,TRUE)</f>
        <v>0</v>
      </c>
      <c r="F471" s="17">
        <f>VLOOKUP(B472,Consolidation!B:AA,7,TRUE)</f>
        <v>0</v>
      </c>
      <c r="G471" s="17">
        <f>VLOOKUP(B472,Consolidation!B:AA,12,TRUE)</f>
        <v>3</v>
      </c>
      <c r="H471" s="17">
        <f>VLOOKUP(B472,Consolidation!B:AA,22,FALSE)</f>
        <v>0</v>
      </c>
    </row>
    <row r="472" spans="1:8" ht="29.5" customHeight="1" thickBot="1" x14ac:dyDescent="0.4">
      <c r="A472" s="16" t="str">
        <f>IF(B472&lt;&gt;"","IND"&amp;TEXT(COUNTA($B$2:B472),"000"),"")</f>
        <v>IND471</v>
      </c>
      <c r="B472" s="17" t="str">
        <f>Consolication[[#This Row],[Nom et prénom 0 Name &amp; first name]]</f>
        <v>ENDEZOUMOU Brice Christian</v>
      </c>
      <c r="C472" s="17" t="str">
        <f>VLOOKUP(B472,Consolidation!B:AA,3,TRUE)</f>
        <v>F</v>
      </c>
      <c r="D472" s="17" t="str">
        <f>VLOOKUP(B472,Consolidation!B:AA,5,TRUE)</f>
        <v>M</v>
      </c>
      <c r="E472" s="17">
        <f>VLOOKUP(B473,Consolidation!B:AA,6,TRUE)</f>
        <v>0</v>
      </c>
      <c r="F472" s="17">
        <f>VLOOKUP(B473,Consolidation!B:AA,7,TRUE)</f>
        <v>0</v>
      </c>
      <c r="G472" s="17">
        <f>VLOOKUP(B473,Consolidation!B:AA,12,TRUE)</f>
        <v>3</v>
      </c>
      <c r="H472" s="17">
        <f>VLOOKUP(B473,Consolidation!B:AA,22,FALSE)</f>
        <v>0</v>
      </c>
    </row>
    <row r="473" spans="1:8" ht="29.5" customHeight="1" thickBot="1" x14ac:dyDescent="0.4">
      <c r="A473" s="16" t="str">
        <f>IF(B473&lt;&gt;"","IND"&amp;TEXT(COUNTA($B$2:B473),"000"),"")</f>
        <v>IND472</v>
      </c>
      <c r="B473" s="17" t="str">
        <f>Consolication[[#This Row],[Nom et prénom 0 Name &amp; first name]]</f>
        <v>CHANDINI MIDELE CLAIRE</v>
      </c>
      <c r="C473" s="17" t="str">
        <f>VLOOKUP(B473,Consolidation!B:AA,3,TRUE)</f>
        <v>F</v>
      </c>
      <c r="D473" s="17" t="str">
        <f>VLOOKUP(B473,Consolidation!B:AA,5,TRUE)</f>
        <v>M</v>
      </c>
      <c r="E473" s="17">
        <f>VLOOKUP(B474,Consolidation!B:AA,6,TRUE)</f>
        <v>0</v>
      </c>
      <c r="F473" s="17">
        <f>VLOOKUP(B474,Consolidation!B:AA,7,TRUE)</f>
        <v>0</v>
      </c>
      <c r="G473" s="17">
        <f>VLOOKUP(B474,Consolidation!B:AA,12,TRUE)</f>
        <v>3</v>
      </c>
      <c r="H473" s="17">
        <f>VLOOKUP(B474,Consolidation!B:AA,22,FALSE)</f>
        <v>0</v>
      </c>
    </row>
    <row r="474" spans="1:8" ht="29.5" customHeight="1" thickBot="1" x14ac:dyDescent="0.4">
      <c r="A474" s="16" t="str">
        <f>IF(B474&lt;&gt;"","IND"&amp;TEXT(COUNTA($B$2:B474),"000"),"")</f>
        <v>IND473</v>
      </c>
      <c r="B474" s="17" t="str">
        <f>Consolication[[#This Row],[Nom et prénom 0 Name &amp; first name]]</f>
        <v>EYONG ESSAMA Marie Nadège</v>
      </c>
      <c r="C474" s="17" t="str">
        <f>VLOOKUP(B474,Consolidation!B:AA,3,TRUE)</f>
        <v>F</v>
      </c>
      <c r="D474" s="17" t="str">
        <f>VLOOKUP(B474,Consolidation!B:AA,5,TRUE)</f>
        <v>M</v>
      </c>
      <c r="E474" s="17">
        <f>VLOOKUP(B475,Consolidation!B:AA,6,TRUE)</f>
        <v>-1</v>
      </c>
      <c r="F474" s="17">
        <f>VLOOKUP(B475,Consolidation!B:AA,7,TRUE)</f>
        <v>1</v>
      </c>
      <c r="G474" s="17">
        <f>VLOOKUP(B475,Consolidation!B:AA,12,TRUE)</f>
        <v>2</v>
      </c>
      <c r="H474" s="17">
        <f>VLOOKUP(B475,Consolidation!B:AA,22,FALSE)</f>
        <v>0</v>
      </c>
    </row>
    <row r="475" spans="1:8" ht="29.5" customHeight="1" thickBot="1" x14ac:dyDescent="0.4">
      <c r="A475" s="16" t="str">
        <f>IF(B475&lt;&gt;"","IND"&amp;TEXT(COUNTA($B$2:B475),"000"),"")</f>
        <v>IND474</v>
      </c>
      <c r="B475" s="17" t="str">
        <f>Consolication[[#This Row],[Nom et prénom 0 Name &amp; first name]]</f>
        <v>KOCHOUOP SAFIATOU</v>
      </c>
      <c r="C475" s="17" t="str">
        <f>VLOOKUP(B475,Consolidation!B:AA,3,TRUE)</f>
        <v>F</v>
      </c>
      <c r="D475" s="17" t="str">
        <f>VLOOKUP(B475,Consolidation!B:AA,5,TRUE)</f>
        <v>E</v>
      </c>
      <c r="E475" s="17">
        <f>VLOOKUP(B476,Consolidation!B:AA,6,TRUE)</f>
        <v>0</v>
      </c>
      <c r="F475" s="17">
        <f>VLOOKUP(B476,Consolidation!B:AA,7,TRUE)</f>
        <v>0</v>
      </c>
      <c r="G475" s="17">
        <f>VLOOKUP(B476,Consolidation!B:AA,12,TRUE)</f>
        <v>0</v>
      </c>
      <c r="H475" s="17">
        <f>VLOOKUP(B476,Consolidation!B:AA,22,FALSE)</f>
        <v>0</v>
      </c>
    </row>
    <row r="476" spans="1:8" ht="29.5" customHeight="1" thickBot="1" x14ac:dyDescent="0.4">
      <c r="A476" s="16" t="str">
        <f>IF(B476&lt;&gt;"","IND"&amp;TEXT(COUNTA($B$2:B476),"000"),"")</f>
        <v>IND475</v>
      </c>
      <c r="B476" s="17" t="str">
        <f>Consolication[[#This Row],[Nom et prénom 0 Name &amp; first name]]</f>
        <v>MANDOKI A DJIBEN Blandine</v>
      </c>
      <c r="C476" s="17" t="str">
        <f>VLOOKUP(B476,Consolidation!B:AA,3,TRUE)</f>
        <v>F</v>
      </c>
      <c r="D476" s="17" t="str">
        <f>VLOOKUP(B476,Consolidation!B:AA,5,TRUE)</f>
        <v>M</v>
      </c>
      <c r="E476" s="17">
        <f>VLOOKUP(B477,Consolidation!B:AA,6,TRUE)</f>
        <v>0</v>
      </c>
      <c r="F476" s="17">
        <f>VLOOKUP(B477,Consolidation!B:AA,7,TRUE)</f>
        <v>1</v>
      </c>
      <c r="G476" s="17">
        <f>VLOOKUP(B477,Consolidation!B:AA,12,TRUE)</f>
        <v>0</v>
      </c>
      <c r="H476" s="17">
        <f>VLOOKUP(B477,Consolidation!B:AA,22,FALSE)</f>
        <v>0</v>
      </c>
    </row>
    <row r="477" spans="1:8" ht="29.5" customHeight="1" thickBot="1" x14ac:dyDescent="0.4">
      <c r="A477" s="16" t="str">
        <f>IF(B477&lt;&gt;"","IND"&amp;TEXT(COUNTA($B$2:B477),"000"),"")</f>
        <v>IND476</v>
      </c>
      <c r="B477" s="17" t="str">
        <f>Consolication[[#This Row],[Nom et prénom 0 Name &amp; first name]]</f>
        <v>MBIDA ZILLI Siméon Fabrice</v>
      </c>
      <c r="C477" s="17" t="str">
        <f>VLOOKUP(B477,Consolidation!B:AA,3,TRUE)</f>
        <v>M</v>
      </c>
      <c r="D477" s="17" t="str">
        <f>VLOOKUP(B477,Consolidation!B:AA,5,TRUE)</f>
        <v>M</v>
      </c>
      <c r="E477" s="17">
        <f>VLOOKUP(B478,Consolidation!B:AA,6,TRUE)</f>
        <v>-1</v>
      </c>
      <c r="F477" s="17">
        <f>VLOOKUP(B478,Consolidation!B:AA,7,TRUE)</f>
        <v>1</v>
      </c>
      <c r="G477" s="17">
        <f>VLOOKUP(B478,Consolidation!B:AA,12,TRUE)</f>
        <v>2</v>
      </c>
      <c r="H477" s="17">
        <f>VLOOKUP(B478,Consolidation!B:AA,22,FALSE)</f>
        <v>0</v>
      </c>
    </row>
    <row r="478" spans="1:8" ht="29.5" customHeight="1" thickBot="1" x14ac:dyDescent="0.4">
      <c r="A478" s="16" t="str">
        <f>IF(B478&lt;&gt;"","IND"&amp;TEXT(COUNTA($B$2:B478),"000"),"")</f>
        <v>IND477</v>
      </c>
      <c r="B478" s="17" t="str">
        <f>Consolication[[#This Row],[Nom et prénom 0 Name &amp; first name]]</f>
        <v>MOUNCHILI ADIJA</v>
      </c>
      <c r="C478" s="17" t="str">
        <f>VLOOKUP(B478,Consolidation!B:AA,3,TRUE)</f>
        <v>F</v>
      </c>
      <c r="D478" s="17" t="str">
        <f>VLOOKUP(B478,Consolidation!B:AA,5,TRUE)</f>
        <v>E</v>
      </c>
      <c r="E478" s="17">
        <f>VLOOKUP(B479,Consolidation!B:AA,6,TRUE)</f>
        <v>0</v>
      </c>
      <c r="F478" s="17">
        <f>VLOOKUP(B479,Consolidation!B:AA,7,TRUE)</f>
        <v>1</v>
      </c>
      <c r="G478" s="17">
        <f>VLOOKUP(B479,Consolidation!B:AA,12,TRUE)</f>
        <v>0</v>
      </c>
      <c r="H478" s="17">
        <f>VLOOKUP(B479,Consolidation!B:AA,22,FALSE)</f>
        <v>0</v>
      </c>
    </row>
    <row r="479" spans="1:8" ht="29.5" customHeight="1" thickBot="1" x14ac:dyDescent="0.4">
      <c r="A479" s="16" t="str">
        <f>IF(B479&lt;&gt;"","IND"&amp;TEXT(COUNTA($B$2:B479),"000"),"")</f>
        <v>IND478</v>
      </c>
      <c r="B479" s="17" t="str">
        <f>Consolication[[#This Row],[Nom et prénom 0 Name &amp; first name]]</f>
        <v>MEYENANE Marie Laure</v>
      </c>
      <c r="C479" s="17" t="str">
        <f>VLOOKUP(B479,Consolidation!B:AA,3,TRUE)</f>
        <v>M</v>
      </c>
      <c r="D479" s="17" t="str">
        <f>VLOOKUP(B479,Consolidation!B:AA,5,TRUE)</f>
        <v>M</v>
      </c>
      <c r="E479" s="17">
        <f>VLOOKUP(B480,Consolidation!B:AA,6,TRUE)</f>
        <v>2</v>
      </c>
      <c r="F479" s="17">
        <f>VLOOKUP(B480,Consolidation!B:AA,7,TRUE)</f>
        <v>4</v>
      </c>
      <c r="G479" s="17">
        <f>VLOOKUP(B480,Consolidation!B:AA,12,TRUE)</f>
        <v>0</v>
      </c>
      <c r="H479" s="17">
        <f>VLOOKUP(B480,Consolidation!B:AA,22,FALSE)</f>
        <v>0</v>
      </c>
    </row>
    <row r="480" spans="1:8" ht="29.5" customHeight="1" thickBot="1" x14ac:dyDescent="0.4">
      <c r="A480" s="16" t="str">
        <f>IF(B480&lt;&gt;"","IND"&amp;TEXT(COUNTA($B$2:B480),"000"),"")</f>
        <v>IND479</v>
      </c>
      <c r="B480" s="17" t="str">
        <f>Consolication[[#This Row],[Nom et prénom 0 Name &amp; first name]]</f>
        <v>MOUTO ZINGA Nadette Graziella</v>
      </c>
      <c r="C480" s="17" t="str">
        <f>VLOOKUP(B480,Consolidation!B:AA,3,TRUE)</f>
        <v>F</v>
      </c>
      <c r="D480" s="17" t="str">
        <f>VLOOKUP(B480,Consolidation!B:AA,5,TRUE)</f>
        <v>M</v>
      </c>
      <c r="E480" s="17">
        <f>VLOOKUP(B481,Consolidation!B:AA,6,TRUE)</f>
        <v>-1</v>
      </c>
      <c r="F480" s="17">
        <f>VLOOKUP(B481,Consolidation!B:AA,7,TRUE)</f>
        <v>5</v>
      </c>
      <c r="G480" s="17">
        <f>VLOOKUP(B481,Consolidation!B:AA,12,TRUE)</f>
        <v>2</v>
      </c>
      <c r="H480" s="17">
        <f>VLOOKUP(B481,Consolidation!B:AA,22,FALSE)</f>
        <v>0</v>
      </c>
    </row>
    <row r="481" spans="1:8" ht="29.5" customHeight="1" thickBot="1" x14ac:dyDescent="0.4">
      <c r="A481" s="16" t="str">
        <f>IF(B481&lt;&gt;"","IND"&amp;TEXT(COUNTA($B$2:B481),"000"),"")</f>
        <v>IND480</v>
      </c>
      <c r="B481" s="17" t="str">
        <f>Consolication[[#This Row],[Nom et prénom 0 Name &amp; first name]]</f>
        <v>MVOMO ESSOUMA Gaston Sedrique</v>
      </c>
      <c r="C481" s="17" t="str">
        <f>VLOOKUP(B481,Consolidation!B:AA,3,TRUE)</f>
        <v>F</v>
      </c>
      <c r="D481" s="17" t="str">
        <f>VLOOKUP(B481,Consolidation!B:AA,5,TRUE)</f>
        <v>E</v>
      </c>
      <c r="E481" s="17">
        <f>VLOOKUP(B482,Consolidation!B:AA,6,TRUE)</f>
        <v>-1</v>
      </c>
      <c r="F481" s="17">
        <f>VLOOKUP(B482,Consolidation!B:AA,7,TRUE)</f>
        <v>5</v>
      </c>
      <c r="G481" s="17">
        <f>VLOOKUP(B482,Consolidation!B:AA,12,TRUE)</f>
        <v>2</v>
      </c>
      <c r="H481" s="17">
        <f>VLOOKUP(B482,Consolidation!B:AA,22,FALSE)</f>
        <v>0</v>
      </c>
    </row>
    <row r="482" spans="1:8" ht="29.5" customHeight="1" thickBot="1" x14ac:dyDescent="0.4">
      <c r="A482" s="16" t="str">
        <f>IF(B482&lt;&gt;"","IND"&amp;TEXT(COUNTA($B$2:B482),"000"),"")</f>
        <v>IND481</v>
      </c>
      <c r="B482" s="17" t="str">
        <f>Consolication[[#This Row],[Nom et prénom 0 Name &amp; first name]]</f>
        <v>NGO BITJONG Marie La Belle</v>
      </c>
      <c r="C482" s="17" t="str">
        <f>VLOOKUP(B482,Consolidation!B:AA,3,TRUE)</f>
        <v>F</v>
      </c>
      <c r="D482" s="17" t="str">
        <f>VLOOKUP(B482,Consolidation!B:AA,5,TRUE)</f>
        <v>E</v>
      </c>
      <c r="E482" s="17">
        <f>VLOOKUP(B483,Consolidation!B:AA,6,TRUE)</f>
        <v>-1</v>
      </c>
      <c r="F482" s="17">
        <f>VLOOKUP(B483,Consolidation!B:AA,7,TRUE)</f>
        <v>5</v>
      </c>
      <c r="G482" s="17">
        <f>VLOOKUP(B483,Consolidation!B:AA,12,TRUE)</f>
        <v>2</v>
      </c>
      <c r="H482" s="17">
        <f>VLOOKUP(B483,Consolidation!B:AA,22,FALSE)</f>
        <v>0</v>
      </c>
    </row>
    <row r="483" spans="1:8" ht="29.5" customHeight="1" thickBot="1" x14ac:dyDescent="0.4">
      <c r="A483" s="16" t="str">
        <f>IF(B483&lt;&gt;"","IND"&amp;TEXT(COUNTA($B$2:B483),"000"),"")</f>
        <v>IND482</v>
      </c>
      <c r="B483" s="17" t="str">
        <f>Consolication[[#This Row],[Nom et prénom 0 Name &amp; first name]]</f>
        <v>OBOUNOU Joseph René</v>
      </c>
      <c r="C483" s="17" t="str">
        <f>VLOOKUP(B483,Consolidation!B:AA,3,TRUE)</f>
        <v>F</v>
      </c>
      <c r="D483" s="17" t="str">
        <f>VLOOKUP(B483,Consolidation!B:AA,5,TRUE)</f>
        <v>E</v>
      </c>
      <c r="E483" s="17">
        <f>VLOOKUP(B484,Consolidation!B:AA,6,TRUE)</f>
        <v>2</v>
      </c>
      <c r="F483" s="17">
        <f>VLOOKUP(B484,Consolidation!B:AA,7,TRUE)</f>
        <v>11</v>
      </c>
      <c r="G483" s="17">
        <f>VLOOKUP(B484,Consolidation!B:AA,12,TRUE)</f>
        <v>3</v>
      </c>
      <c r="H483" s="17">
        <f>VLOOKUP(B484,Consolidation!B:AA,22,FALSE)</f>
        <v>0</v>
      </c>
    </row>
    <row r="484" spans="1:8" ht="29.5" customHeight="1" thickBot="1" x14ac:dyDescent="0.4">
      <c r="A484" s="16" t="str">
        <f>IF(B484&lt;&gt;"","IND"&amp;TEXT(COUNTA($B$2:B484),"000"),"")</f>
        <v>IND483</v>
      </c>
      <c r="B484" s="17" t="str">
        <f>Consolication[[#This Row],[Nom et prénom 0 Name &amp; first name]]</f>
        <v>REYMONDO Alevinat Théodore Auguste</v>
      </c>
      <c r="C484" s="17" t="str">
        <f>VLOOKUP(B484,Consolidation!B:AA,3,TRUE)</f>
        <v>M</v>
      </c>
      <c r="D484" s="17" t="str">
        <f>VLOOKUP(B484,Consolidation!B:AA,5,TRUE)</f>
        <v>D</v>
      </c>
      <c r="E484" s="17">
        <f>VLOOKUP(B485,Consolidation!B:AA,6,TRUE)</f>
        <v>2</v>
      </c>
      <c r="F484" s="17">
        <f>VLOOKUP(B485,Consolidation!B:AA,7,TRUE)</f>
        <v>3</v>
      </c>
      <c r="G484" s="17">
        <f>VLOOKUP(B485,Consolidation!B:AA,12,TRUE)</f>
        <v>3</v>
      </c>
      <c r="H484" s="17">
        <f>VLOOKUP(B485,Consolidation!B:AA,22,FALSE)</f>
        <v>0</v>
      </c>
    </row>
    <row r="485" spans="1:8" ht="29.5" customHeight="1" thickBot="1" x14ac:dyDescent="0.4">
      <c r="A485" s="16" t="str">
        <f>IF(B485&lt;&gt;"","IND"&amp;TEXT(COUNTA($B$2:B485),"000"),"")</f>
        <v>IND484</v>
      </c>
      <c r="B485" s="17" t="str">
        <f>Consolication[[#This Row],[Nom et prénom 0 Name &amp; first name]]</f>
        <v>TSOGO Rameline Olive</v>
      </c>
      <c r="C485" s="17" t="str">
        <f>VLOOKUP(B485,Consolidation!B:AA,3,TRUE)</f>
        <v>F</v>
      </c>
      <c r="D485" s="17" t="str">
        <f>VLOOKUP(B485,Consolidation!B:AA,5,TRUE)</f>
        <v>M</v>
      </c>
      <c r="E485" s="17">
        <f>VLOOKUP(B486,Consolidation!B:AA,6,TRUE)</f>
        <v>2</v>
      </c>
      <c r="F485" s="17">
        <f>VLOOKUP(B486,Consolidation!B:AA,7,TRUE)</f>
        <v>3</v>
      </c>
      <c r="G485" s="17">
        <f>VLOOKUP(B486,Consolidation!B:AA,12,TRUE)</f>
        <v>3</v>
      </c>
      <c r="H485" s="17">
        <f>VLOOKUP(B486,Consolidation!B:AA,22,FALSE)</f>
        <v>0</v>
      </c>
    </row>
    <row r="486" spans="1:8" ht="29.5" customHeight="1" thickBot="1" x14ac:dyDescent="0.4">
      <c r="A486" s="16" t="str">
        <f>IF(B486&lt;&gt;"","IND"&amp;TEXT(COUNTA($B$2:B486),"000"),"")</f>
        <v>IND485</v>
      </c>
      <c r="B486" s="17" t="str">
        <f>Consolication[[#This Row],[Nom et prénom 0 Name &amp; first name]]</f>
        <v>YAKAM Clarisse Armande</v>
      </c>
      <c r="C486" s="17" t="str">
        <f>VLOOKUP(B486,Consolidation!B:AA,3,TRUE)</f>
        <v>F</v>
      </c>
      <c r="D486" s="17" t="str">
        <f>VLOOKUP(B486,Consolidation!B:AA,5,TRUE)</f>
        <v>M</v>
      </c>
      <c r="E486" s="17">
        <f>VLOOKUP(B487,Consolidation!B:AA,6,TRUE)</f>
        <v>2</v>
      </c>
      <c r="F486" s="17">
        <f>VLOOKUP(B487,Consolidation!B:AA,7,TRUE)</f>
        <v>3</v>
      </c>
      <c r="G486" s="17">
        <f>VLOOKUP(B487,Consolidation!B:AA,12,TRUE)</f>
        <v>3</v>
      </c>
      <c r="H486" s="17">
        <f>VLOOKUP(B487,Consolidation!B:AA,22,FALSE)</f>
        <v>0</v>
      </c>
    </row>
    <row r="487" spans="1:8" ht="29.5" customHeight="1" thickBot="1" x14ac:dyDescent="0.4">
      <c r="A487" s="16" t="str">
        <f>IF(B487&lt;&gt;"","IND"&amp;TEXT(COUNTA($B$2:B487),"000"),"")</f>
        <v>IND486</v>
      </c>
      <c r="B487" s="17" t="str">
        <f>Consolication[[#This Row],[Nom et prénom 0 Name &amp; first name]]</f>
        <v>ZANGA ELE Remy Dylane</v>
      </c>
      <c r="C487" s="17" t="str">
        <f>VLOOKUP(B487,Consolidation!B:AA,3,TRUE)</f>
        <v>F</v>
      </c>
      <c r="D487" s="17" t="str">
        <f>VLOOKUP(B487,Consolidation!B:AA,5,TRUE)</f>
        <v>M</v>
      </c>
      <c r="E487" s="17">
        <f>VLOOKUP(B488,Consolidation!B:AA,6,TRUE)</f>
        <v>-1</v>
      </c>
      <c r="F487" s="17">
        <f>VLOOKUP(B488,Consolidation!B:AA,7,TRUE)</f>
        <v>0</v>
      </c>
      <c r="G487" s="17">
        <f>VLOOKUP(B488,Consolidation!B:AA,12,TRUE)</f>
        <v>0</v>
      </c>
      <c r="H487" s="17">
        <f>VLOOKUP(B488,Consolidation!B:AA,22,FALSE)</f>
        <v>0</v>
      </c>
    </row>
    <row r="488" spans="1:8" ht="29.5" customHeight="1" thickBot="1" x14ac:dyDescent="0.4">
      <c r="A488" s="16" t="str">
        <f>IF(B488&lt;&gt;"","IND"&amp;TEXT(COUNTA($B$2:B488),"000"),"")</f>
        <v>IND487</v>
      </c>
      <c r="B488" s="17" t="str">
        <f>Consolication[[#This Row],[Nom et prénom 0 Name &amp; first name]]</f>
        <v>MOUNCHILI LINDA</v>
      </c>
      <c r="C488" s="17" t="str">
        <f>VLOOKUP(B488,Consolidation!B:AA,3,TRUE)</f>
        <v>F</v>
      </c>
      <c r="D488" s="17" t="str">
        <f>VLOOKUP(B488,Consolidation!B:AA,5,TRUE)</f>
        <v>M</v>
      </c>
      <c r="E488" s="17">
        <f>VLOOKUP(B489,Consolidation!B:AA,6,TRUE)</f>
        <v>-1</v>
      </c>
      <c r="F488" s="17">
        <f>VLOOKUP(B489,Consolidation!B:AA,7,TRUE)</f>
        <v>5</v>
      </c>
      <c r="G488" s="17">
        <f>VLOOKUP(B489,Consolidation!B:AA,12,TRUE)</f>
        <v>2</v>
      </c>
      <c r="H488" s="17">
        <f>VLOOKUP(B489,Consolidation!B:AA,22,FALSE)</f>
        <v>0</v>
      </c>
    </row>
    <row r="489" spans="1:8" ht="29.5" customHeight="1" thickBot="1" x14ac:dyDescent="0.4">
      <c r="A489" s="16" t="str">
        <f>IF(B489&lt;&gt;"","IND"&amp;TEXT(COUNTA($B$2:B489),"000"),"")</f>
        <v>IND488</v>
      </c>
      <c r="B489" s="17" t="str">
        <f>Consolication[[#This Row],[Nom et prénom 0 Name &amp; first name]]</f>
        <v>NFOUT OUSSENA</v>
      </c>
      <c r="C489" s="17" t="str">
        <f>VLOOKUP(B489,Consolidation!B:AA,3,TRUE)</f>
        <v>F</v>
      </c>
      <c r="D489" s="17" t="str">
        <f>VLOOKUP(B489,Consolidation!B:AA,5,TRUE)</f>
        <v>E</v>
      </c>
      <c r="E489" s="17">
        <f>VLOOKUP(B490,Consolidation!B:AA,6,TRUE)</f>
        <v>-1</v>
      </c>
      <c r="F489" s="17">
        <f>VLOOKUP(B490,Consolidation!B:AA,7,TRUE)</f>
        <v>5</v>
      </c>
      <c r="G489" s="17">
        <f>VLOOKUP(B490,Consolidation!B:AA,12,TRUE)</f>
        <v>2</v>
      </c>
      <c r="H489" s="17">
        <f>VLOOKUP(B490,Consolidation!B:AA,22,FALSE)</f>
        <v>0</v>
      </c>
    </row>
    <row r="490" spans="1:8" ht="29.5" customHeight="1" thickBot="1" x14ac:dyDescent="0.4">
      <c r="A490" s="16" t="str">
        <f>IF(B490&lt;&gt;"","IND"&amp;TEXT(COUNTA($B$2:B490),"000"),"")</f>
        <v>IND489</v>
      </c>
      <c r="B490" s="17" t="str">
        <f>Consolication[[#This Row],[Nom et prénom 0 Name &amp; first name]]</f>
        <v>NPOUMIE JOUERETOU</v>
      </c>
      <c r="C490" s="17" t="str">
        <f>VLOOKUP(B490,Consolidation!B:AA,3,TRUE)</f>
        <v>F</v>
      </c>
      <c r="D490" s="17" t="str">
        <f>VLOOKUP(B490,Consolidation!B:AA,5,TRUE)</f>
        <v>E</v>
      </c>
      <c r="E490" s="17">
        <f>VLOOKUP(B491,Consolidation!B:AA,6,TRUE)</f>
        <v>-1</v>
      </c>
      <c r="F490" s="17">
        <f>VLOOKUP(B491,Consolidation!B:AA,7,TRUE)</f>
        <v>5</v>
      </c>
      <c r="G490" s="17">
        <f>VLOOKUP(B491,Consolidation!B:AA,12,TRUE)</f>
        <v>2</v>
      </c>
      <c r="H490" s="17">
        <f>VLOOKUP(B491,Consolidation!B:AA,22,FALSE)</f>
        <v>0</v>
      </c>
    </row>
    <row r="491" spans="1:8" ht="29.5" customHeight="1" thickBot="1" x14ac:dyDescent="0.4">
      <c r="A491" s="16" t="str">
        <f>IF(B491&lt;&gt;"","IND"&amp;TEXT(COUNTA($B$2:B491),"000"),"")</f>
        <v>IND490</v>
      </c>
      <c r="B491" s="17" t="str">
        <f>Consolication[[#This Row],[Nom et prénom 0 Name &amp; first name]]</f>
        <v>NJIENJOU MBOHOU FADIMATOU</v>
      </c>
      <c r="C491" s="17" t="str">
        <f>VLOOKUP(B491,Consolidation!B:AA,3,TRUE)</f>
        <v>F</v>
      </c>
      <c r="D491" s="17" t="str">
        <f>VLOOKUP(B491,Consolidation!B:AA,5,TRUE)</f>
        <v>E</v>
      </c>
      <c r="E491" s="17">
        <f>VLOOKUP(B492,Consolidation!B:AA,6,TRUE)</f>
        <v>0</v>
      </c>
      <c r="F491" s="17">
        <f>VLOOKUP(B492,Consolidation!B:AA,7,TRUE)</f>
        <v>1</v>
      </c>
      <c r="G491" s="17">
        <f>VLOOKUP(B492,Consolidation!B:AA,12,TRUE)</f>
        <v>0</v>
      </c>
      <c r="H491" s="17">
        <f>VLOOKUP(B492,Consolidation!B:AA,22,FALSE)</f>
        <v>0</v>
      </c>
    </row>
    <row r="492" spans="1:8" ht="29.5" customHeight="1" thickBot="1" x14ac:dyDescent="0.4">
      <c r="A492" s="16" t="str">
        <f>IF(B492&lt;&gt;"","IND"&amp;TEXT(COUNTA($B$2:B492),"000"),"")</f>
        <v>IND491</v>
      </c>
      <c r="B492" s="17" t="str">
        <f>Consolication[[#This Row],[Nom et prénom 0 Name &amp; first name]]</f>
        <v>MBOUOMBOUO RAIMATOU</v>
      </c>
      <c r="C492" s="17" t="str">
        <f>VLOOKUP(B492,Consolidation!B:AA,3,TRUE)</f>
        <v>M</v>
      </c>
      <c r="D492" s="17" t="str">
        <f>VLOOKUP(B492,Consolidation!B:AA,5,TRUE)</f>
        <v>M</v>
      </c>
      <c r="E492" s="17">
        <f>VLOOKUP(B493,Consolidation!B:AA,6,TRUE)</f>
        <v>2</v>
      </c>
      <c r="F492" s="17">
        <f>VLOOKUP(B493,Consolidation!B:AA,7,TRUE)</f>
        <v>3</v>
      </c>
      <c r="G492" s="17">
        <f>VLOOKUP(B493,Consolidation!B:AA,12,TRUE)</f>
        <v>3</v>
      </c>
      <c r="H492" s="17">
        <f>VLOOKUP(B493,Consolidation!B:AA,22,FALSE)</f>
        <v>0</v>
      </c>
    </row>
    <row r="493" spans="1:8" ht="29.5" customHeight="1" thickBot="1" x14ac:dyDescent="0.4">
      <c r="A493" s="16" t="str">
        <f>IF(B493&lt;&gt;"","IND"&amp;TEXT(COUNTA($B$2:B493),"000"),"")</f>
        <v>IND492</v>
      </c>
      <c r="B493" s="17" t="str">
        <f>Consolication[[#This Row],[Nom et prénom 0 Name &amp; first name]]</f>
        <v>TEWOUO NJOYA ADIJA</v>
      </c>
      <c r="C493" s="17" t="str">
        <f>VLOOKUP(B493,Consolidation!B:AA,3,TRUE)</f>
        <v>F</v>
      </c>
      <c r="D493" s="17" t="str">
        <f>VLOOKUP(B493,Consolidation!B:AA,5,TRUE)</f>
        <v>M</v>
      </c>
      <c r="E493" s="17">
        <f>VLOOKUP(B494,Consolidation!B:AA,6,TRUE)</f>
        <v>-1</v>
      </c>
      <c r="F493" s="17">
        <f>VLOOKUP(B494,Consolidation!B:AA,7,TRUE)</f>
        <v>1</v>
      </c>
      <c r="G493" s="17">
        <f>VLOOKUP(B494,Consolidation!B:AA,12,TRUE)</f>
        <v>2</v>
      </c>
      <c r="H493" s="17">
        <f>VLOOKUP(B494,Consolidation!B:AA,22,FALSE)</f>
        <v>0</v>
      </c>
    </row>
    <row r="494" spans="1:8" ht="29.5" customHeight="1" thickBot="1" x14ac:dyDescent="0.4">
      <c r="A494" s="16" t="str">
        <f>IF(B494&lt;&gt;"","IND"&amp;TEXT(COUNTA($B$2:B494),"000"),"")</f>
        <v>IND493</v>
      </c>
      <c r="B494" s="17" t="str">
        <f>Consolication[[#This Row],[Nom et prénom 0 Name &amp; first name]]</f>
        <v>MVEING MONDO VIOLAINE</v>
      </c>
      <c r="C494" s="17" t="str">
        <f>VLOOKUP(B494,Consolidation!B:AA,3,TRUE)</f>
        <v>F</v>
      </c>
      <c r="D494" s="17" t="str">
        <f>VLOOKUP(B494,Consolidation!B:AA,5,TRUE)</f>
        <v>E</v>
      </c>
      <c r="E494" s="17" t="e">
        <f>VLOOKUP(B495,Consolidation!B:AA,6,TRUE)</f>
        <v>#N/A</v>
      </c>
      <c r="F494" s="17" t="e">
        <f>VLOOKUP(B495,Consolidation!B:AA,7,TRUE)</f>
        <v>#N/A</v>
      </c>
      <c r="G494" s="17" t="e">
        <f>VLOOKUP(B495,Consolidation!B:AA,12,TRUE)</f>
        <v>#N/A</v>
      </c>
      <c r="H494" s="17">
        <f>VLOOKUP(B495,Consolidation!B:AA,22,FALSE)</f>
        <v>0</v>
      </c>
    </row>
    <row r="495" spans="1:8" ht="29.5" customHeight="1" thickBot="1" x14ac:dyDescent="0.4">
      <c r="A495" s="16" t="str">
        <f>IF(B495&lt;&gt;"","IND"&amp;TEXT(COUNTA($B$2:B495),"000"),"")</f>
        <v>IND494</v>
      </c>
      <c r="B495" s="17" t="str">
        <f>Consolication[[#This Row],[Nom et prénom 0 Name &amp; first name]]</f>
        <v>ADA ARISTIDE .B</v>
      </c>
      <c r="C495" s="17" t="e">
        <f>VLOOKUP(B495,Consolidation!B:AA,3,TRUE)</f>
        <v>#N/A</v>
      </c>
      <c r="D495" s="17" t="e">
        <f>VLOOKUP(B495,Consolidation!B:AA,5,TRUE)</f>
        <v>#N/A</v>
      </c>
      <c r="E495" s="17">
        <f>VLOOKUP(B496,Consolidation!B:AA,6,TRUE)</f>
        <v>2</v>
      </c>
      <c r="F495" s="17">
        <f>VLOOKUP(B496,Consolidation!B:AA,7,TRUE)</f>
        <v>3</v>
      </c>
      <c r="G495" s="17">
        <f>VLOOKUP(B496,Consolidation!B:AA,12,TRUE)</f>
        <v>3</v>
      </c>
      <c r="H495" s="17">
        <f>VLOOKUP(B496,Consolidation!B:AA,22,FALSE)</f>
        <v>0</v>
      </c>
    </row>
    <row r="496" spans="1:8" ht="29.5" customHeight="1" thickBot="1" x14ac:dyDescent="0.4">
      <c r="A496" s="16" t="str">
        <f>IF(B496&lt;&gt;"","IND"&amp;TEXT(COUNTA($B$2:B496),"000"),"")</f>
        <v>IND495</v>
      </c>
      <c r="B496" s="17" t="str">
        <f>Consolication[[#This Row],[Nom et prénom 0 Name &amp; first name]]</f>
        <v>ZEKET NJOYA MARIAM</v>
      </c>
      <c r="C496" s="17" t="str">
        <f>VLOOKUP(B496,Consolidation!B:AA,3,TRUE)</f>
        <v>F</v>
      </c>
      <c r="D496" s="17" t="str">
        <f>VLOOKUP(B496,Consolidation!B:AA,5,TRUE)</f>
        <v>M</v>
      </c>
      <c r="E496" s="17">
        <f>VLOOKUP(B497,Consolidation!B:AA,6,TRUE)</f>
        <v>0</v>
      </c>
      <c r="F496" s="17">
        <f>VLOOKUP(B497,Consolidation!B:AA,7,TRUE)</f>
        <v>0</v>
      </c>
      <c r="G496" s="17">
        <f>VLOOKUP(B497,Consolidation!B:AA,12,TRUE)</f>
        <v>3</v>
      </c>
      <c r="H496" s="17">
        <f>VLOOKUP(B497,Consolidation!B:AA,22,FALSE)</f>
        <v>689822426</v>
      </c>
    </row>
    <row r="497" spans="1:8" ht="29.5" customHeight="1" thickBot="1" x14ac:dyDescent="0.4">
      <c r="A497" s="16" t="str">
        <f>IF(B497&lt;&gt;"","IND"&amp;TEXT(COUNTA($B$2:B497),"000"),"")</f>
        <v>IND496</v>
      </c>
      <c r="B497" s="17" t="str">
        <f>Consolication[[#This Row],[Nom et prénom 0 Name &amp; first name]]</f>
        <v>ARETOYAP NJOYA AICHA</v>
      </c>
      <c r="C497" s="17" t="str">
        <f>VLOOKUP(B497,Consolidation!B:AA,3,TRUE)</f>
        <v>F</v>
      </c>
      <c r="D497" s="17" t="str">
        <f>VLOOKUP(B497,Consolidation!B:AA,5,TRUE)</f>
        <v>M</v>
      </c>
      <c r="E497" s="17">
        <f>VLOOKUP(B498,Consolidation!B:AA,6,TRUE)</f>
        <v>2</v>
      </c>
      <c r="F497" s="17">
        <f>VLOOKUP(B498,Consolidation!B:AA,7,TRUE)</f>
        <v>11</v>
      </c>
      <c r="G497" s="17">
        <f>VLOOKUP(B498,Consolidation!B:AA,12,TRUE)</f>
        <v>3</v>
      </c>
      <c r="H497" s="17">
        <f>VLOOKUP(B498,Consolidation!B:AA,22,FALSE)</f>
        <v>0</v>
      </c>
    </row>
    <row r="498" spans="1:8" ht="29.5" customHeight="1" thickBot="1" x14ac:dyDescent="0.4">
      <c r="A498" s="16" t="str">
        <f>IF(B498&lt;&gt;"","IND"&amp;TEXT(COUNTA($B$2:B498),"000"),"")</f>
        <v>IND497</v>
      </c>
      <c r="B498" s="17" t="str">
        <f>Consolication[[#This Row],[Nom et prénom 0 Name &amp; first name]]</f>
        <v>SAIDA SOUMMAYAT AHMAD</v>
      </c>
      <c r="C498" s="17" t="str">
        <f>VLOOKUP(B498,Consolidation!B:AA,3,TRUE)</f>
        <v>M</v>
      </c>
      <c r="D498" s="17" t="str">
        <f>VLOOKUP(B498,Consolidation!B:AA,5,TRUE)</f>
        <v>D</v>
      </c>
      <c r="E498" s="17">
        <f>VLOOKUP(B499,Consolidation!B:AA,6,TRUE)</f>
        <v>-1</v>
      </c>
      <c r="F498" s="17">
        <f>VLOOKUP(B499,Consolidation!B:AA,7,TRUE)</f>
        <v>1</v>
      </c>
      <c r="G498" s="17">
        <f>VLOOKUP(B499,Consolidation!B:AA,12,TRUE)</f>
        <v>2</v>
      </c>
      <c r="H498" s="17">
        <f>VLOOKUP(B499,Consolidation!B:AA,22,FALSE)</f>
        <v>0</v>
      </c>
    </row>
    <row r="499" spans="1:8" ht="29.5" customHeight="1" thickBot="1" x14ac:dyDescent="0.4">
      <c r="A499" s="16" t="str">
        <f>IF(B499&lt;&gt;"","IND"&amp;TEXT(COUNTA($B$2:B499),"000"),"")</f>
        <v>IND498</v>
      </c>
      <c r="B499" s="17" t="str">
        <f>Consolication[[#This Row],[Nom et prénom 0 Name &amp; first name]]</f>
        <v>LIETMBOUO NTOUMBE</v>
      </c>
      <c r="C499" s="17" t="str">
        <f>VLOOKUP(B499,Consolidation!B:AA,3,TRUE)</f>
        <v>F</v>
      </c>
      <c r="D499" s="17" t="str">
        <f>VLOOKUP(B499,Consolidation!B:AA,5,TRUE)</f>
        <v>E</v>
      </c>
      <c r="E499" s="17">
        <f>VLOOKUP(B500,Consolidation!B:AA,6,TRUE)</f>
        <v>0</v>
      </c>
      <c r="F499" s="17">
        <f>VLOOKUP(B500,Consolidation!B:AA,7,TRUE)</f>
        <v>1</v>
      </c>
      <c r="G499" s="17">
        <f>VLOOKUP(B500,Consolidation!B:AA,12,TRUE)</f>
        <v>0</v>
      </c>
      <c r="H499" s="17">
        <f>VLOOKUP(B500,Consolidation!B:AA,22,FALSE)</f>
        <v>0</v>
      </c>
    </row>
    <row r="500" spans="1:8" ht="29.5" customHeight="1" thickBot="1" x14ac:dyDescent="0.4">
      <c r="A500" s="16" t="str">
        <f>IF(B500&lt;&gt;"","IND"&amp;TEXT(COUNTA($B$2:B500),"000"),"")</f>
        <v>IND499</v>
      </c>
      <c r="B500" s="17" t="str">
        <f>Consolication[[#This Row],[Nom et prénom 0 Name &amp; first name]]</f>
        <v>MOHAMED RAMADAN</v>
      </c>
      <c r="C500" s="17" t="str">
        <f>VLOOKUP(B500,Consolidation!B:AA,3,TRUE)</f>
        <v>M</v>
      </c>
      <c r="D500" s="17" t="str">
        <f>VLOOKUP(B500,Consolidation!B:AA,5,TRUE)</f>
        <v>M</v>
      </c>
      <c r="E500" s="17">
        <f>VLOOKUP(B501,Consolidation!B:AA,6,TRUE)</f>
        <v>-1</v>
      </c>
      <c r="F500" s="17">
        <f>VLOOKUP(B501,Consolidation!B:AA,7,TRUE)</f>
        <v>5</v>
      </c>
      <c r="G500" s="17">
        <f>VLOOKUP(B501,Consolidation!B:AA,12,TRUE)</f>
        <v>2</v>
      </c>
      <c r="H500" s="17">
        <f>VLOOKUP(B501,Consolidation!B:AA,22,FALSE)</f>
        <v>0</v>
      </c>
    </row>
    <row r="501" spans="1:8" ht="29.5" customHeight="1" thickBot="1" x14ac:dyDescent="0.4">
      <c r="A501" s="16" t="str">
        <f>IF(B501&lt;&gt;"","IND"&amp;TEXT(COUNTA($B$2:B501),"000"),"")</f>
        <v>IND500</v>
      </c>
      <c r="B501" s="17" t="str">
        <f>Consolication[[#This Row],[Nom et prénom 0 Name &amp; first name]]</f>
        <v>NDUEYAP SAMIRA</v>
      </c>
      <c r="C501" s="17" t="str">
        <f>VLOOKUP(B501,Consolidation!B:AA,3,TRUE)</f>
        <v>F</v>
      </c>
      <c r="D501" s="17" t="str">
        <f>VLOOKUP(B501,Consolidation!B:AA,5,TRUE)</f>
        <v>E</v>
      </c>
      <c r="E501" s="17">
        <f>VLOOKUP(B502,Consolidation!B:AA,6,TRUE)</f>
        <v>2</v>
      </c>
      <c r="F501" s="17">
        <f>VLOOKUP(B502,Consolidation!B:AA,7,TRUE)</f>
        <v>11</v>
      </c>
      <c r="G501" s="17">
        <f>VLOOKUP(B502,Consolidation!B:AA,12,TRUE)</f>
        <v>3</v>
      </c>
      <c r="H501" s="17">
        <f>VLOOKUP(B502,Consolidation!B:AA,22,FALSE)</f>
        <v>0</v>
      </c>
    </row>
    <row r="502" spans="1:8" ht="29.5" customHeight="1" thickBot="1" x14ac:dyDescent="0.4">
      <c r="A502" s="16" t="str">
        <f>IF(B502&lt;&gt;"","IND"&amp;TEXT(COUNTA($B$2:B502),"000"),"")</f>
        <v>IND501</v>
      </c>
      <c r="B502" s="17" t="str">
        <f>Consolication[[#This Row],[Nom et prénom 0 Name &amp; first name]]</f>
        <v>POUMBE NJOYA FADIMATOU</v>
      </c>
      <c r="C502" s="17" t="str">
        <f>VLOOKUP(B502,Consolidation!B:AA,3,TRUE)</f>
        <v>M</v>
      </c>
      <c r="D502" s="17" t="str">
        <f>VLOOKUP(B502,Consolidation!B:AA,5,TRUE)</f>
        <v>D</v>
      </c>
      <c r="E502" s="17">
        <f>VLOOKUP(B503,Consolidation!B:AA,6,TRUE)</f>
        <v>2</v>
      </c>
      <c r="F502" s="17">
        <f>VLOOKUP(B503,Consolidation!B:AA,7,TRUE)</f>
        <v>11</v>
      </c>
      <c r="G502" s="17">
        <f>VLOOKUP(B503,Consolidation!B:AA,12,TRUE)</f>
        <v>3</v>
      </c>
      <c r="H502" s="17">
        <f>VLOOKUP(B503,Consolidation!B:AA,22,FALSE)</f>
        <v>0</v>
      </c>
    </row>
    <row r="503" spans="1:8" ht="29.5" customHeight="1" thickBot="1" x14ac:dyDescent="0.4">
      <c r="A503" s="16" t="str">
        <f>IF(B503&lt;&gt;"","IND"&amp;TEXT(COUNTA($B$2:B503),"000"),"")</f>
        <v>IND502</v>
      </c>
      <c r="B503" s="17" t="str">
        <f>Consolication[[#This Row],[Nom et prénom 0 Name &amp; first name]]</f>
        <v>SIDICK NJIKAM ABOUBAKAR</v>
      </c>
      <c r="C503" s="17" t="str">
        <f>VLOOKUP(B503,Consolidation!B:AA,3,TRUE)</f>
        <v>M</v>
      </c>
      <c r="D503" s="17" t="str">
        <f>VLOOKUP(B503,Consolidation!B:AA,5,TRUE)</f>
        <v>D</v>
      </c>
      <c r="E503" s="17">
        <f>VLOOKUP(B504,Consolidation!B:AA,6,TRUE)</f>
        <v>0</v>
      </c>
      <c r="F503" s="17">
        <f>VLOOKUP(B504,Consolidation!B:AA,7,TRUE)</f>
        <v>1</v>
      </c>
      <c r="G503" s="17">
        <f>VLOOKUP(B504,Consolidation!B:AA,12,TRUE)</f>
        <v>0</v>
      </c>
      <c r="H503" s="17">
        <f>VLOOKUP(B504,Consolidation!B:AA,22,FALSE)</f>
        <v>0</v>
      </c>
    </row>
    <row r="504" spans="1:8" ht="29.5" customHeight="1" thickBot="1" x14ac:dyDescent="0.4">
      <c r="A504" s="16" t="str">
        <f>IF(B504&lt;&gt;"","IND"&amp;TEXT(COUNTA($B$2:B504),"000"),"")</f>
        <v>IND503</v>
      </c>
      <c r="B504" s="17" t="str">
        <f>Consolication[[#This Row],[Nom et prénom 0 Name &amp; first name]]</f>
        <v>MBOGO MODO JEAN PAUL</v>
      </c>
      <c r="C504" s="17" t="str">
        <f>VLOOKUP(B504,Consolidation!B:AA,3,TRUE)</f>
        <v>M</v>
      </c>
      <c r="D504" s="17" t="str">
        <f>VLOOKUP(B504,Consolidation!B:AA,5,TRUE)</f>
        <v>M</v>
      </c>
      <c r="E504" s="17">
        <f>VLOOKUP(B505,Consolidation!B:AA,6,TRUE)</f>
        <v>2</v>
      </c>
      <c r="F504" s="17">
        <f>VLOOKUP(B505,Consolidation!B:AA,7,TRUE)</f>
        <v>11</v>
      </c>
      <c r="G504" s="17">
        <f>VLOOKUP(B505,Consolidation!B:AA,12,TRUE)</f>
        <v>3</v>
      </c>
      <c r="H504" s="17">
        <f>VLOOKUP(B505,Consolidation!B:AA,22,FALSE)</f>
        <v>0</v>
      </c>
    </row>
    <row r="505" spans="1:8" ht="29.5" customHeight="1" thickBot="1" x14ac:dyDescent="0.4">
      <c r="A505" s="16" t="str">
        <f>IF(B505&lt;&gt;"","IND"&amp;TEXT(COUNTA($B$2:B505),"000"),"")</f>
        <v>IND504</v>
      </c>
      <c r="B505" s="17" t="str">
        <f>Consolication[[#This Row],[Nom et prénom 0 Name &amp; first name]]</f>
        <v>PNIDAM NKAINSA KADIJE</v>
      </c>
      <c r="C505" s="17" t="str">
        <f>VLOOKUP(B505,Consolidation!B:AA,3,TRUE)</f>
        <v>M</v>
      </c>
      <c r="D505" s="17" t="str">
        <f>VLOOKUP(B505,Consolidation!B:AA,5,TRUE)</f>
        <v>D</v>
      </c>
      <c r="E505" s="17">
        <f>VLOOKUP(B506,Consolidation!B:AA,6,TRUE)</f>
        <v>2</v>
      </c>
      <c r="F505" s="17">
        <f>VLOOKUP(B506,Consolidation!B:AA,7,TRUE)</f>
        <v>11</v>
      </c>
      <c r="G505" s="17">
        <f>VLOOKUP(B506,Consolidation!B:AA,12,TRUE)</f>
        <v>3</v>
      </c>
      <c r="H505" s="17">
        <f>VLOOKUP(B506,Consolidation!B:AA,22,FALSE)</f>
        <v>0</v>
      </c>
    </row>
    <row r="506" spans="1:8" ht="29.5" customHeight="1" thickBot="1" x14ac:dyDescent="0.4">
      <c r="A506" s="16" t="str">
        <f>IF(B506&lt;&gt;"","IND"&amp;TEXT(COUNTA($B$2:B506),"000"),"")</f>
        <v>IND505</v>
      </c>
      <c r="B506" s="17" t="str">
        <f>Consolication[[#This Row],[Nom et prénom 0 Name &amp; first name]]</f>
        <v>SELEK AHIMATOU</v>
      </c>
      <c r="C506" s="17" t="str">
        <f>VLOOKUP(B506,Consolidation!B:AA,3,TRUE)</f>
        <v>M</v>
      </c>
      <c r="D506" s="17" t="str">
        <f>VLOOKUP(B506,Consolidation!B:AA,5,TRUE)</f>
        <v>D</v>
      </c>
      <c r="E506" s="17">
        <f>VLOOKUP(B507,Consolidation!B:AA,6,TRUE)</f>
        <v>0</v>
      </c>
      <c r="F506" s="17">
        <f>VLOOKUP(B507,Consolidation!B:AA,7,TRUE)</f>
        <v>1</v>
      </c>
      <c r="G506" s="17">
        <f>VLOOKUP(B507,Consolidation!B:AA,12,TRUE)</f>
        <v>0</v>
      </c>
      <c r="H506" s="17">
        <f>VLOOKUP(B507,Consolidation!B:AA,22,FALSE)</f>
        <v>0</v>
      </c>
    </row>
    <row r="507" spans="1:8" ht="29.5" customHeight="1" thickBot="1" x14ac:dyDescent="0.4">
      <c r="A507" s="16" t="str">
        <f>IF(B507&lt;&gt;"","IND"&amp;TEXT(COUNTA($B$2:B507),"000"),"")</f>
        <v>IND506</v>
      </c>
      <c r="B507" s="17" t="str">
        <f>Consolication[[#This Row],[Nom et prénom 0 Name &amp; first name]]</f>
        <v>MFOUT ASSANA</v>
      </c>
      <c r="C507" s="17" t="str">
        <f>VLOOKUP(B507,Consolidation!B:AA,3,TRUE)</f>
        <v>M</v>
      </c>
      <c r="D507" s="17" t="str">
        <f>VLOOKUP(B507,Consolidation!B:AA,5,TRUE)</f>
        <v>M</v>
      </c>
      <c r="E507" s="17">
        <f>VLOOKUP(B508,Consolidation!B:AA,6,TRUE)</f>
        <v>0</v>
      </c>
      <c r="F507" s="17">
        <f>VLOOKUP(B508,Consolidation!B:AA,7,TRUE)</f>
        <v>1</v>
      </c>
      <c r="G507" s="17">
        <f>VLOOKUP(B508,Consolidation!B:AA,12,TRUE)</f>
        <v>0</v>
      </c>
      <c r="H507" s="17">
        <f>VLOOKUP(B508,Consolidation!B:AA,22,FALSE)</f>
        <v>0</v>
      </c>
    </row>
    <row r="508" spans="1:8" ht="29.5" customHeight="1" thickBot="1" x14ac:dyDescent="0.4">
      <c r="A508" s="16" t="str">
        <f>IF(B508&lt;&gt;"","IND"&amp;TEXT(COUNTA($B$2:B508),"000"),"")</f>
        <v>IND507</v>
      </c>
      <c r="B508" s="17" t="str">
        <f>Consolication[[#This Row],[Nom et prénom 0 Name &amp; first name]]</f>
        <v>MEWOUO MARIE</v>
      </c>
      <c r="C508" s="17" t="str">
        <f>VLOOKUP(B508,Consolidation!B:AA,3,TRUE)</f>
        <v>M</v>
      </c>
      <c r="D508" s="17" t="str">
        <f>VLOOKUP(B508,Consolidation!B:AA,5,TRUE)</f>
        <v>M</v>
      </c>
      <c r="E508" s="17">
        <f>VLOOKUP(B509,Consolidation!B:AA,6,TRUE)</f>
        <v>0</v>
      </c>
      <c r="F508" s="17">
        <f>VLOOKUP(B509,Consolidation!B:AA,7,TRUE)</f>
        <v>0</v>
      </c>
      <c r="G508" s="17">
        <f>VLOOKUP(B509,Consolidation!B:AA,12,TRUE)</f>
        <v>0</v>
      </c>
      <c r="H508" s="17">
        <f>VLOOKUP(B509,Consolidation!B:AA,22,FALSE)</f>
        <v>0</v>
      </c>
    </row>
    <row r="509" spans="1:8" ht="29.5" customHeight="1" thickBot="1" x14ac:dyDescent="0.4">
      <c r="A509" s="16" t="str">
        <f>IF(B509&lt;&gt;"","IND"&amp;TEXT(COUNTA($B$2:B509),"000"),"")</f>
        <v>IND508</v>
      </c>
      <c r="B509" s="17" t="str">
        <f>Consolication[[#This Row],[Nom et prénom 0 Name &amp; first name]]</f>
        <v>MANEKENG WAMBA EPSE MBUMI</v>
      </c>
      <c r="C509" s="17" t="str">
        <f>VLOOKUP(B509,Consolidation!B:AA,3,TRUE)</f>
        <v>F</v>
      </c>
      <c r="D509" s="17" t="str">
        <f>VLOOKUP(B509,Consolidation!B:AA,5,TRUE)</f>
        <v>M</v>
      </c>
      <c r="E509" s="17">
        <f>VLOOKUP(B510,Consolidation!B:AA,6,TRUE)</f>
        <v>0</v>
      </c>
      <c r="F509" s="17">
        <f>VLOOKUP(B510,Consolidation!B:AA,7,TRUE)</f>
        <v>0</v>
      </c>
      <c r="G509" s="17">
        <f>VLOOKUP(B510,Consolidation!B:AA,12,TRUE)</f>
        <v>3</v>
      </c>
      <c r="H509" s="17">
        <f>VLOOKUP(B510,Consolidation!B:AA,22,FALSE)</f>
        <v>0</v>
      </c>
    </row>
    <row r="510" spans="1:8" ht="29.5" customHeight="1" thickBot="1" x14ac:dyDescent="0.4">
      <c r="A510" s="16" t="str">
        <f>IF(B510&lt;&gt;"","IND"&amp;TEXT(COUNTA($B$2:B510),"000"),"")</f>
        <v>IND509</v>
      </c>
      <c r="B510" s="17" t="str">
        <f>Consolication[[#This Row],[Nom et prénom 0 Name &amp; first name]]</f>
        <v>ANGONI RUPHINE CAROLE LYDIE</v>
      </c>
      <c r="C510" s="17" t="str">
        <f>VLOOKUP(B510,Consolidation!B:AA,3,TRUE)</f>
        <v>F</v>
      </c>
      <c r="D510" s="17" t="str">
        <f>VLOOKUP(B510,Consolidation!B:AA,5,TRUE)</f>
        <v>M</v>
      </c>
      <c r="E510" s="17">
        <f>VLOOKUP(B511,Consolidation!B:AA,6,TRUE)</f>
        <v>0</v>
      </c>
      <c r="F510" s="17">
        <f>VLOOKUP(B511,Consolidation!B:AA,7,TRUE)</f>
        <v>1</v>
      </c>
      <c r="G510" s="17">
        <f>VLOOKUP(B511,Consolidation!B:AA,12,TRUE)</f>
        <v>0</v>
      </c>
      <c r="H510" s="17">
        <f>VLOOKUP(B511,Consolidation!B:AA,22,FALSE)</f>
        <v>0</v>
      </c>
    </row>
    <row r="511" spans="1:8" ht="29.5" customHeight="1" thickBot="1" x14ac:dyDescent="0.4">
      <c r="A511" s="16" t="str">
        <f>IF(B511&lt;&gt;"","IND"&amp;TEXT(COUNTA($B$2:B511),"000"),"")</f>
        <v>IND510</v>
      </c>
      <c r="B511" s="17" t="str">
        <f>Consolication[[#This Row],[Nom et prénom 0 Name &amp; first name]]</f>
        <v>MFOUMOU MARIE THERESE</v>
      </c>
      <c r="C511" s="17" t="str">
        <f>VLOOKUP(B511,Consolidation!B:AA,3,TRUE)</f>
        <v>M</v>
      </c>
      <c r="D511" s="17" t="str">
        <f>VLOOKUP(B511,Consolidation!B:AA,5,TRUE)</f>
        <v>M</v>
      </c>
      <c r="E511" s="17">
        <f>VLOOKUP(B512,Consolidation!B:AA,6,TRUE)</f>
        <v>-1</v>
      </c>
      <c r="F511" s="17">
        <f>VLOOKUP(B512,Consolidation!B:AA,7,TRUE)</f>
        <v>1</v>
      </c>
      <c r="G511" s="17">
        <f>VLOOKUP(B512,Consolidation!B:AA,12,TRUE)</f>
        <v>2</v>
      </c>
      <c r="H511" s="17">
        <f>VLOOKUP(B512,Consolidation!B:AA,22,FALSE)</f>
        <v>0</v>
      </c>
    </row>
    <row r="512" spans="1:8" ht="29.5" customHeight="1" thickBot="1" x14ac:dyDescent="0.4">
      <c r="A512" s="16" t="str">
        <f>IF(B512&lt;&gt;"","IND"&amp;TEXT(COUNTA($B$2:B512),"000"),"")</f>
        <v>IND511</v>
      </c>
      <c r="B512" s="17" t="str">
        <f>Consolication[[#This Row],[Nom et prénom 0 Name &amp; first name]]</f>
        <v>PEKEKOUE AMINA</v>
      </c>
      <c r="C512" s="17" t="str">
        <f>VLOOKUP(B512,Consolidation!B:AA,3,TRUE)</f>
        <v>F</v>
      </c>
      <c r="D512" s="17" t="str">
        <f>VLOOKUP(B512,Consolidation!B:AA,5,TRUE)</f>
        <v>E</v>
      </c>
      <c r="E512" s="17">
        <f>VLOOKUP(B513,Consolidation!B:AA,6,TRUE)</f>
        <v>-1</v>
      </c>
      <c r="F512" s="17">
        <f>VLOOKUP(B513,Consolidation!B:AA,7,TRUE)</f>
        <v>0</v>
      </c>
      <c r="G512" s="17">
        <f>VLOOKUP(B513,Consolidation!B:AA,12,TRUE)</f>
        <v>0</v>
      </c>
      <c r="H512" s="17">
        <f>VLOOKUP(B513,Consolidation!B:AA,22,FALSE)</f>
        <v>0</v>
      </c>
    </row>
    <row r="513" spans="1:8" ht="29.5" customHeight="1" thickBot="1" x14ac:dyDescent="0.4">
      <c r="A513" s="16" t="str">
        <f>IF(B513&lt;&gt;"","IND"&amp;TEXT(COUNTA($B$2:B513),"000"),"")</f>
        <v>IND512</v>
      </c>
      <c r="B513" s="17" t="str">
        <f>Consolication[[#This Row],[Nom et prénom 0 Name &amp; first name]]</f>
        <v>MOUNCHILIGAM AWAWOO</v>
      </c>
      <c r="C513" s="17" t="str">
        <f>VLOOKUP(B513,Consolidation!B:AA,3,TRUE)</f>
        <v>F</v>
      </c>
      <c r="D513" s="17" t="str">
        <f>VLOOKUP(B513,Consolidation!B:AA,5,TRUE)</f>
        <v>M</v>
      </c>
      <c r="E513" s="17">
        <f>VLOOKUP(B514,Consolidation!B:AA,6,TRUE)</f>
        <v>-1</v>
      </c>
      <c r="F513" s="17">
        <f>VLOOKUP(B514,Consolidation!B:AA,7,TRUE)</f>
        <v>1</v>
      </c>
      <c r="G513" s="17">
        <f>VLOOKUP(B514,Consolidation!B:AA,12,TRUE)</f>
        <v>2</v>
      </c>
      <c r="H513" s="17">
        <f>VLOOKUP(B514,Consolidation!B:AA,22,FALSE)</f>
        <v>0</v>
      </c>
    </row>
    <row r="514" spans="1:8" ht="29.5" customHeight="1" thickBot="1" x14ac:dyDescent="0.4">
      <c r="A514" s="16" t="str">
        <f>IF(B514&lt;&gt;"","IND"&amp;TEXT(COUNTA($B$2:B514),"000"),"")</f>
        <v>IND513</v>
      </c>
      <c r="B514" s="17" t="str">
        <f>Consolication[[#This Row],[Nom et prénom 0 Name &amp; first name]]</f>
        <v>KOUMIGNE MARTHE</v>
      </c>
      <c r="C514" s="17" t="str">
        <f>VLOOKUP(B514,Consolidation!B:AA,3,TRUE)</f>
        <v>F</v>
      </c>
      <c r="D514" s="17" t="str">
        <f>VLOOKUP(B514,Consolidation!B:AA,5,TRUE)</f>
        <v>E</v>
      </c>
      <c r="E514" s="17">
        <f>VLOOKUP(B515,Consolidation!B:AA,6,TRUE)</f>
        <v>0</v>
      </c>
      <c r="F514" s="17">
        <f>VLOOKUP(B515,Consolidation!B:AA,7,TRUE)</f>
        <v>1</v>
      </c>
      <c r="G514" s="17">
        <f>VLOOKUP(B515,Consolidation!B:AA,12,TRUE)</f>
        <v>0</v>
      </c>
      <c r="H514" s="17">
        <f>VLOOKUP(B515,Consolidation!B:AA,22,FALSE)</f>
        <v>0</v>
      </c>
    </row>
    <row r="515" spans="1:8" ht="29.5" customHeight="1" thickBot="1" x14ac:dyDescent="0.4">
      <c r="A515" s="16" t="str">
        <f>IF(B515&lt;&gt;"","IND"&amp;TEXT(COUNTA($B$2:B515),"000"),"")</f>
        <v>IND514</v>
      </c>
      <c r="B515" s="17" t="str">
        <f>Consolication[[#This Row],[Nom et prénom 0 Name &amp; first name]]</f>
        <v>MEFIRE NJIFON F,</v>
      </c>
      <c r="C515" s="17" t="str">
        <f>VLOOKUP(B515,Consolidation!B:AA,3,TRUE)</f>
        <v>M</v>
      </c>
      <c r="D515" s="17" t="str">
        <f>VLOOKUP(B515,Consolidation!B:AA,5,TRUE)</f>
        <v>M</v>
      </c>
      <c r="E515" s="17">
        <f>VLOOKUP(B516,Consolidation!B:AA,6,TRUE)</f>
        <v>0</v>
      </c>
      <c r="F515" s="17">
        <f>VLOOKUP(B516,Consolidation!B:AA,7,TRUE)</f>
        <v>0</v>
      </c>
      <c r="G515" s="17">
        <f>VLOOKUP(B516,Consolidation!B:AA,12,TRUE)</f>
        <v>3</v>
      </c>
      <c r="H515" s="17">
        <f>VLOOKUP(B516,Consolidation!B:AA,22,FALSE)</f>
        <v>0</v>
      </c>
    </row>
    <row r="516" spans="1:8" ht="29.5" customHeight="1" thickBot="1" x14ac:dyDescent="0.4">
      <c r="A516" s="16" t="str">
        <f>IF(B516&lt;&gt;"","IND"&amp;TEXT(COUNTA($B$2:B516),"000"),"")</f>
        <v>IND515</v>
      </c>
      <c r="B516" s="17" t="str">
        <f>Consolication[[#This Row],[Nom et prénom 0 Name &amp; first name]]</f>
        <v>ESSOMBE EWANE RICARDO GOTHA</v>
      </c>
      <c r="C516" s="17" t="str">
        <f>VLOOKUP(B516,Consolidation!B:AA,3,TRUE)</f>
        <v>F</v>
      </c>
      <c r="D516" s="17" t="str">
        <f>VLOOKUP(B516,Consolidation!B:AA,5,TRUE)</f>
        <v>M</v>
      </c>
      <c r="E516" s="17" t="e">
        <f>VLOOKUP(B517,Consolidation!B:AA,6,TRUE)</f>
        <v>#N/A</v>
      </c>
      <c r="F516" s="17" t="e">
        <f>VLOOKUP(B517,Consolidation!B:AA,7,TRUE)</f>
        <v>#N/A</v>
      </c>
      <c r="G516" s="17" t="e">
        <f>VLOOKUP(B517,Consolidation!B:AA,12,TRUE)</f>
        <v>#N/A</v>
      </c>
      <c r="H516" s="17">
        <f>VLOOKUP(B517,Consolidation!B:AA,22,FALSE)</f>
        <v>0</v>
      </c>
    </row>
    <row r="517" spans="1:8" ht="29.5" customHeight="1" thickBot="1" x14ac:dyDescent="0.4">
      <c r="A517" s="16" t="str">
        <f>IF(B517&lt;&gt;"","IND"&amp;TEXT(COUNTA($B$2:B517),"000"),"")</f>
        <v>IND516</v>
      </c>
      <c r="B517" s="17" t="str">
        <f>Consolication[[#This Row],[Nom et prénom 0 Name &amp; first name]]</f>
        <v>ABOMO OWONO JACQUELINE ARMELLE</v>
      </c>
      <c r="C517" s="17" t="e">
        <f>VLOOKUP(B517,Consolidation!B:AA,3,TRUE)</f>
        <v>#N/A</v>
      </c>
      <c r="D517" s="17" t="e">
        <f>VLOOKUP(B517,Consolidation!B:AA,5,TRUE)</f>
        <v>#N/A</v>
      </c>
      <c r="E517" s="17">
        <f>VLOOKUP(B518,Consolidation!B:AA,6,TRUE)</f>
        <v>2</v>
      </c>
      <c r="F517" s="17">
        <f>VLOOKUP(B518,Consolidation!B:AA,7,TRUE)</f>
        <v>3</v>
      </c>
      <c r="G517" s="17">
        <f>VLOOKUP(B518,Consolidation!B:AA,12,TRUE)</f>
        <v>3</v>
      </c>
      <c r="H517" s="17">
        <f>VLOOKUP(B518,Consolidation!B:AA,22,FALSE)</f>
        <v>0</v>
      </c>
    </row>
    <row r="518" spans="1:8" ht="29.5" customHeight="1" thickBot="1" x14ac:dyDescent="0.4">
      <c r="A518" s="16" t="str">
        <f>IF(B518&lt;&gt;"","IND"&amp;TEXT(COUNTA($B$2:B518),"000"),"")</f>
        <v>IND517</v>
      </c>
      <c r="B518" s="17" t="str">
        <f>Consolication[[#This Row],[Nom et prénom 0 Name &amp; first name]]</f>
        <v>TIENTCHEU Jacqueline</v>
      </c>
      <c r="C518" s="17" t="str">
        <f>VLOOKUP(B518,Consolidation!B:AA,3,TRUE)</f>
        <v>F</v>
      </c>
      <c r="D518" s="17" t="str">
        <f>VLOOKUP(B518,Consolidation!B:AA,5,TRUE)</f>
        <v>M</v>
      </c>
      <c r="E518" s="17">
        <f>VLOOKUP(B519,Consolidation!B:AA,6,TRUE)</f>
        <v>0</v>
      </c>
      <c r="F518" s="17">
        <f>VLOOKUP(B519,Consolidation!B:AA,7,TRUE)</f>
        <v>0</v>
      </c>
      <c r="G518" s="17">
        <f>VLOOKUP(B519,Consolidation!B:AA,12,TRUE)</f>
        <v>3</v>
      </c>
      <c r="H518" s="17">
        <f>VLOOKUP(B519,Consolidation!B:AA,22,FALSE)</f>
        <v>0</v>
      </c>
    </row>
    <row r="519" spans="1:8" ht="29.5" customHeight="1" thickBot="1" x14ac:dyDescent="0.4">
      <c r="A519" s="16" t="str">
        <f>IF(B519&lt;&gt;"","IND"&amp;TEXT(COUNTA($B$2:B519),"000"),"")</f>
        <v>IND518</v>
      </c>
      <c r="B519" s="17" t="str">
        <f>Consolication[[#This Row],[Nom et prénom 0 Name &amp; first name]]</f>
        <v>KEGNE Yvette</v>
      </c>
      <c r="C519" s="17" t="str">
        <f>VLOOKUP(B519,Consolidation!B:AA,3,TRUE)</f>
        <v>F</v>
      </c>
      <c r="D519" s="17" t="str">
        <f>VLOOKUP(B519,Consolidation!B:AA,5,TRUE)</f>
        <v>M</v>
      </c>
      <c r="E519" s="17">
        <f>VLOOKUP(B520,Consolidation!B:AA,6,TRUE)</f>
        <v>2</v>
      </c>
      <c r="F519" s="17">
        <f>VLOOKUP(B520,Consolidation!B:AA,7,TRUE)</f>
        <v>11</v>
      </c>
      <c r="G519" s="17">
        <f>VLOOKUP(B520,Consolidation!B:AA,12,TRUE)</f>
        <v>3</v>
      </c>
      <c r="H519" s="17">
        <f>VLOOKUP(B520,Consolidation!B:AA,22,FALSE)</f>
        <v>0</v>
      </c>
    </row>
    <row r="520" spans="1:8" ht="29.5" customHeight="1" thickBot="1" x14ac:dyDescent="0.4">
      <c r="A520" s="16" t="str">
        <f>IF(B520&lt;&gt;"","IND"&amp;TEXT(COUNTA($B$2:B520),"000"),"")</f>
        <v>IND519</v>
      </c>
      <c r="B520" s="17" t="str">
        <f>Consolication[[#This Row],[Nom et prénom 0 Name &amp; first name]]</f>
        <v>SOPI Bernadette</v>
      </c>
      <c r="C520" s="17" t="str">
        <f>VLOOKUP(B520,Consolidation!B:AA,3,TRUE)</f>
        <v>M</v>
      </c>
      <c r="D520" s="17" t="str">
        <f>VLOOKUP(B520,Consolidation!B:AA,5,TRUE)</f>
        <v>D</v>
      </c>
      <c r="E520" s="17">
        <f>VLOOKUP(B521,Consolidation!B:AA,6,TRUE)</f>
        <v>2</v>
      </c>
      <c r="F520" s="17">
        <f>VLOOKUP(B521,Consolidation!B:AA,7,TRUE)</f>
        <v>3</v>
      </c>
      <c r="G520" s="17">
        <f>VLOOKUP(B521,Consolidation!B:AA,12,TRUE)</f>
        <v>3</v>
      </c>
      <c r="H520" s="17">
        <f>VLOOKUP(B521,Consolidation!B:AA,22,FALSE)</f>
        <v>0</v>
      </c>
    </row>
    <row r="521" spans="1:8" ht="29.5" customHeight="1" thickBot="1" x14ac:dyDescent="0.4">
      <c r="A521" s="16" t="str">
        <f>IF(B521&lt;&gt;"","IND"&amp;TEXT(COUNTA($B$2:B521),"000"),"")</f>
        <v>IND520</v>
      </c>
      <c r="B521" s="17" t="str">
        <f>Consolication[[#This Row],[Nom et prénom 0 Name &amp; first name]]</f>
        <v>TCHOUASSI Agrippine</v>
      </c>
      <c r="C521" s="17" t="str">
        <f>VLOOKUP(B521,Consolidation!B:AA,3,TRUE)</f>
        <v>F</v>
      </c>
      <c r="D521" s="17" t="str">
        <f>VLOOKUP(B521,Consolidation!B:AA,5,TRUE)</f>
        <v>M</v>
      </c>
      <c r="E521" s="17" t="e">
        <f>VLOOKUP(B522,Consolidation!B:AA,6,TRUE)</f>
        <v>#N/A</v>
      </c>
      <c r="F521" s="17" t="e">
        <f>VLOOKUP(B522,Consolidation!B:AA,7,TRUE)</f>
        <v>#N/A</v>
      </c>
      <c r="G521" s="17" t="e">
        <f>VLOOKUP(B522,Consolidation!B:AA,12,TRUE)</f>
        <v>#N/A</v>
      </c>
      <c r="H521" s="17">
        <f>VLOOKUP(B522,Consolidation!B:AA,22,FALSE)</f>
        <v>0</v>
      </c>
    </row>
    <row r="522" spans="1:8" ht="29.5" customHeight="1" thickBot="1" x14ac:dyDescent="0.4">
      <c r="A522" s="16" t="str">
        <f>IF(B522&lt;&gt;"","IND"&amp;TEXT(COUNTA($B$2:B522),"000"),"")</f>
        <v>IND521</v>
      </c>
      <c r="B522" s="17" t="str">
        <f>Consolication[[#This Row],[Nom et prénom 0 Name &amp; first name]]</f>
        <v>ABOUI Marlise</v>
      </c>
      <c r="C522" s="17" t="str">
        <f>VLOOKUP(B522,Consolidation!B:AA,3,FALSE)</f>
        <v>F</v>
      </c>
      <c r="D522" s="17" t="str">
        <f>VLOOKUP(B522,Consolidation!B:AA,5,FALSE)</f>
        <v>D</v>
      </c>
      <c r="E522" s="17">
        <f>VLOOKUP(B523,Consolidation!B:AA,6,FALSE)</f>
        <v>0</v>
      </c>
      <c r="F522" s="17">
        <f>VLOOKUP(B523,Consolidation!B:AA,7,FALSE)</f>
        <v>0</v>
      </c>
      <c r="G522" s="17">
        <f>VLOOKUP(B523,Consolidation!B:AA,12,FALSE)</f>
        <v>2</v>
      </c>
      <c r="H522" s="17">
        <f>VLOOKUP(B523,Consolidation!B:AA,22,FALSE)</f>
        <v>0</v>
      </c>
    </row>
    <row r="523" spans="1:8" ht="29.5" customHeight="1" thickBot="1" x14ac:dyDescent="0.4">
      <c r="A523" s="16" t="str">
        <f>IF(B523&lt;&gt;"","IND"&amp;TEXT(COUNTA($B$2:B523),"000"),"")</f>
        <v>IND522</v>
      </c>
      <c r="B523" s="17" t="str">
        <f>Consolication[[#This Row],[Nom et prénom 0 Name &amp; first name]]</f>
        <v>KENFACK Yvette</v>
      </c>
      <c r="C523" s="17" t="str">
        <f>VLOOKUP(B523,Consolidation!B:AA,3,TRUE)</f>
        <v>F</v>
      </c>
      <c r="D523" s="17" t="str">
        <f>VLOOKUP(B523,Consolidation!B:AA,5,TRUE)</f>
        <v>M</v>
      </c>
      <c r="E523" s="17">
        <f>VLOOKUP(B524,Consolidation!B:AA,6,TRUE)</f>
        <v>0</v>
      </c>
      <c r="F523" s="17">
        <f>VLOOKUP(B524,Consolidation!B:AA,7,TRUE)</f>
        <v>0</v>
      </c>
      <c r="G523" s="17">
        <f>VLOOKUP(B524,Consolidation!B:AA,12,TRUE)</f>
        <v>3</v>
      </c>
      <c r="H523" s="17">
        <f>VLOOKUP(B524,Consolidation!B:AA,22,FALSE)</f>
        <v>0</v>
      </c>
    </row>
    <row r="524" spans="1:8" ht="29.5" customHeight="1" thickBot="1" x14ac:dyDescent="0.4">
      <c r="A524" s="16" t="str">
        <f>IF(B524&lt;&gt;"","IND"&amp;TEXT(COUNTA($B$2:B524),"000"),"")</f>
        <v>IND523</v>
      </c>
      <c r="B524" s="17" t="str">
        <f>Consolication[[#This Row],[Nom et prénom 0 Name &amp; first name]]</f>
        <v>BIWELE Brigitte</v>
      </c>
      <c r="C524" s="17" t="str">
        <f>VLOOKUP(B524,Consolidation!B:AA,3,TRUE)</f>
        <v>F</v>
      </c>
      <c r="D524" s="17" t="str">
        <f>VLOOKUP(B524,Consolidation!B:AA,5,TRUE)</f>
        <v>M</v>
      </c>
      <c r="E524" s="17">
        <f>VLOOKUP(B525,Consolidation!B:AA,6,TRUE)</f>
        <v>0</v>
      </c>
      <c r="F524" s="17">
        <f>VLOOKUP(B525,Consolidation!B:AA,7,TRUE)</f>
        <v>0</v>
      </c>
      <c r="G524" s="17">
        <f>VLOOKUP(B525,Consolidation!B:AA,12,TRUE)</f>
        <v>3</v>
      </c>
      <c r="H524" s="17">
        <f>VLOOKUP(B525,Consolidation!B:AA,22,FALSE)</f>
        <v>0</v>
      </c>
    </row>
    <row r="525" spans="1:8" ht="29.5" customHeight="1" thickBot="1" x14ac:dyDescent="0.4">
      <c r="A525" s="16" t="str">
        <f>IF(B525&lt;&gt;"","IND"&amp;TEXT(COUNTA($B$2:B525),"000"),"")</f>
        <v>IND524</v>
      </c>
      <c r="B525" s="17" t="str">
        <f>Consolication[[#This Row],[Nom et prénom 0 Name &amp; first name]]</f>
        <v>DJUFFO Alvine</v>
      </c>
      <c r="C525" s="17" t="str">
        <f>VLOOKUP(B525,Consolidation!B:AA,3,TRUE)</f>
        <v>F</v>
      </c>
      <c r="D525" s="17" t="str">
        <f>VLOOKUP(B525,Consolidation!B:AA,5,TRUE)</f>
        <v>M</v>
      </c>
      <c r="E525" s="17">
        <f>VLOOKUP(B526,Consolidation!B:AA,6,TRUE)</f>
        <v>0</v>
      </c>
      <c r="F525" s="17">
        <f>VLOOKUP(B526,Consolidation!B:AA,7,TRUE)</f>
        <v>0</v>
      </c>
      <c r="G525" s="17">
        <f>VLOOKUP(B526,Consolidation!B:AA,12,TRUE)</f>
        <v>3</v>
      </c>
      <c r="H525" s="17">
        <f>VLOOKUP(B526,Consolidation!B:AA,22,FALSE)</f>
        <v>0</v>
      </c>
    </row>
    <row r="526" spans="1:8" ht="29.5" customHeight="1" thickBot="1" x14ac:dyDescent="0.4">
      <c r="A526" s="16" t="str">
        <f>IF(B526&lt;&gt;"","IND"&amp;TEXT(COUNTA($B$2:B526),"000"),"")</f>
        <v>IND525</v>
      </c>
      <c r="B526" s="17" t="str">
        <f>Consolication[[#This Row],[Nom et prénom 0 Name &amp; first name]]</f>
        <v>KENKOUO Elise</v>
      </c>
      <c r="C526" s="17" t="str">
        <f>VLOOKUP(B526,Consolidation!B:AA,3,TRUE)</f>
        <v>F</v>
      </c>
      <c r="D526" s="17" t="str">
        <f>VLOOKUP(B526,Consolidation!B:AA,5,TRUE)</f>
        <v>M</v>
      </c>
      <c r="E526" s="17">
        <f>VLOOKUP(B527,Consolidation!B:AA,6,TRUE)</f>
        <v>2</v>
      </c>
      <c r="F526" s="17">
        <f>VLOOKUP(B527,Consolidation!B:AA,7,TRUE)</f>
        <v>11</v>
      </c>
      <c r="G526" s="17">
        <f>VLOOKUP(B527,Consolidation!B:AA,12,TRUE)</f>
        <v>3</v>
      </c>
      <c r="H526" s="17">
        <f>VLOOKUP(B527,Consolidation!B:AA,22,FALSE)</f>
        <v>0</v>
      </c>
    </row>
    <row r="527" spans="1:8" ht="29.5" customHeight="1" thickBot="1" x14ac:dyDescent="0.4">
      <c r="A527" s="16" t="str">
        <f>IF(B527&lt;&gt;"","IND"&amp;TEXT(COUNTA($B$2:B527),"000"),"")</f>
        <v>IND526</v>
      </c>
      <c r="B527" s="17" t="str">
        <f>Consolication[[#This Row],[Nom et prénom 0 Name &amp; first name]]</f>
        <v>PIAM</v>
      </c>
      <c r="C527" s="17" t="str">
        <f>VLOOKUP(B527,Consolidation!B:AA,3,TRUE)</f>
        <v>M</v>
      </c>
      <c r="D527" s="17" t="str">
        <f>VLOOKUP(B527,Consolidation!B:AA,5,TRUE)</f>
        <v>D</v>
      </c>
      <c r="E527" s="17">
        <f>VLOOKUP(B528,Consolidation!B:AA,6,TRUE)</f>
        <v>-1</v>
      </c>
      <c r="F527" s="17">
        <f>VLOOKUP(B528,Consolidation!B:AA,7,TRUE)</f>
        <v>5</v>
      </c>
      <c r="G527" s="17">
        <f>VLOOKUP(B528,Consolidation!B:AA,12,TRUE)</f>
        <v>2</v>
      </c>
      <c r="H527" s="17">
        <f>VLOOKUP(B528,Consolidation!B:AA,22,FALSE)</f>
        <v>0</v>
      </c>
    </row>
    <row r="528" spans="1:8" ht="29.5" customHeight="1" thickBot="1" x14ac:dyDescent="0.4">
      <c r="A528" s="16" t="str">
        <f>IF(B528&lt;&gt;"","IND"&amp;TEXT(COUNTA($B$2:B528),"000"),"")</f>
        <v>IND527</v>
      </c>
      <c r="B528" s="17" t="str">
        <f>Consolication[[#This Row],[Nom et prénom 0 Name &amp; first name]]</f>
        <v>NOUBISSIE Gérard</v>
      </c>
      <c r="C528" s="17" t="str">
        <f>VLOOKUP(B528,Consolidation!B:AA,3,TRUE)</f>
        <v>F</v>
      </c>
      <c r="D528" s="17" t="str">
        <f>VLOOKUP(B528,Consolidation!B:AA,5,TRUE)</f>
        <v>E</v>
      </c>
      <c r="E528" s="17">
        <f>VLOOKUP(B529,Consolidation!B:AA,6,TRUE)</f>
        <v>0</v>
      </c>
      <c r="F528" s="17">
        <f>VLOOKUP(B529,Consolidation!B:AA,7,TRUE)</f>
        <v>0</v>
      </c>
      <c r="G528" s="17">
        <f>VLOOKUP(B529,Consolidation!B:AA,12,TRUE)</f>
        <v>3</v>
      </c>
      <c r="H528" s="17">
        <f>VLOOKUP(B529,Consolidation!B:AA,22,FALSE)</f>
        <v>0</v>
      </c>
    </row>
    <row r="529" spans="1:8" ht="29.5" customHeight="1" thickBot="1" x14ac:dyDescent="0.4">
      <c r="A529" s="16" t="str">
        <f>IF(B529&lt;&gt;"","IND"&amp;TEXT(COUNTA($B$2:B529),"000"),"")</f>
        <v>IND528</v>
      </c>
      <c r="B529" s="17" t="str">
        <f>Consolication[[#This Row],[Nom et prénom 0 Name &amp; first name]]</f>
        <v>ETAH Gabriel</v>
      </c>
      <c r="C529" s="17" t="str">
        <f>VLOOKUP(B529,Consolidation!B:AA,3,TRUE)</f>
        <v>F</v>
      </c>
      <c r="D529" s="17" t="str">
        <f>VLOOKUP(B529,Consolidation!B:AA,5,TRUE)</f>
        <v>M</v>
      </c>
      <c r="E529" s="17" t="e">
        <f>VLOOKUP(B530,Consolidation!B:AA,6,TRUE)</f>
        <v>#N/A</v>
      </c>
      <c r="F529" s="17" t="e">
        <f>VLOOKUP(B530,Consolidation!B:AA,7,TRUE)</f>
        <v>#N/A</v>
      </c>
      <c r="G529" s="17" t="e">
        <f>VLOOKUP(B530,Consolidation!B:AA,12,TRUE)</f>
        <v>#N/A</v>
      </c>
      <c r="H529" s="17">
        <f>VLOOKUP(B530,Consolidation!B:AA,22,FALSE)</f>
        <v>0</v>
      </c>
    </row>
    <row r="530" spans="1:8" ht="29.5" customHeight="1" thickBot="1" x14ac:dyDescent="0.4">
      <c r="A530" s="16" t="str">
        <f>IF(B530&lt;&gt;"","IND"&amp;TEXT(COUNTA($B$2:B530),"000"),"")</f>
        <v>IND529</v>
      </c>
      <c r="B530" s="17" t="str">
        <f>Consolication[[#This Row],[Nom et prénom 0 Name &amp; first name]]</f>
        <v>AFANA EBIE Cyrille</v>
      </c>
      <c r="C530" s="17" t="str">
        <f>VLOOKUP(B530,Consolidation!B:AA,3,FALSE)</f>
        <v>M</v>
      </c>
      <c r="D530" s="17" t="str">
        <f>VLOOKUP(B530,Consolidation!B:AA,5,FALSE)</f>
        <v>D</v>
      </c>
      <c r="E530" s="17">
        <f>VLOOKUP(B531,Consolidation!B:AA,6,FALSE)</f>
        <v>0</v>
      </c>
      <c r="F530" s="17">
        <f>VLOOKUP(B531,Consolidation!B:AA,7,FALSE)</f>
        <v>7</v>
      </c>
      <c r="G530" s="17">
        <f>VLOOKUP(B531,Consolidation!B:AA,12,FALSE)</f>
        <v>2</v>
      </c>
      <c r="H530" s="17">
        <f>VLOOKUP(B531,Consolidation!B:AA,22,FALSE)</f>
        <v>0</v>
      </c>
    </row>
    <row r="531" spans="1:8" ht="29.5" customHeight="1" thickBot="1" x14ac:dyDescent="0.4">
      <c r="A531" s="16" t="str">
        <f>IF(B531&lt;&gt;"","IND"&amp;TEXT(COUNTA($B$2:B531),"000"),"")</f>
        <v>IND530</v>
      </c>
      <c r="B531" s="17" t="str">
        <f>Consolication[[#This Row],[Nom et prénom 0 Name &amp; first name]]</f>
        <v>SOBGUE</v>
      </c>
      <c r="C531" s="17" t="str">
        <f>VLOOKUP(B531,Consolidation!B:AA,3,TRUE)</f>
        <v>M</v>
      </c>
      <c r="D531" s="17" t="str">
        <f>VLOOKUP(B531,Consolidation!B:AA,5,TRUE)</f>
        <v>D</v>
      </c>
      <c r="E531" s="17">
        <f>VLOOKUP(B532,Consolidation!B:AA,6,TRUE)</f>
        <v>-1</v>
      </c>
      <c r="F531" s="17">
        <f>VLOOKUP(B532,Consolidation!B:AA,7,TRUE)</f>
        <v>1</v>
      </c>
      <c r="G531" s="17">
        <f>VLOOKUP(B532,Consolidation!B:AA,12,TRUE)</f>
        <v>2</v>
      </c>
      <c r="H531" s="17">
        <f>VLOOKUP(B532,Consolidation!B:AA,22,FALSE)</f>
        <v>0</v>
      </c>
    </row>
    <row r="532" spans="1:8" ht="29.5" customHeight="1" thickBot="1" x14ac:dyDescent="0.4">
      <c r="A532" s="16" t="str">
        <f>IF(B532&lt;&gt;"","IND"&amp;TEXT(COUNTA($B$2:B532),"000"),"")</f>
        <v>IND531</v>
      </c>
      <c r="B532" s="17" t="str">
        <f>Consolication[[#This Row],[Nom et prénom 0 Name &amp; first name]]</f>
        <v>KUETE JONAS</v>
      </c>
      <c r="C532" s="17" t="str">
        <f>VLOOKUP(B532,Consolidation!B:AA,3,TRUE)</f>
        <v>F</v>
      </c>
      <c r="D532" s="17" t="str">
        <f>VLOOKUP(B532,Consolidation!B:AA,5,TRUE)</f>
        <v>E</v>
      </c>
      <c r="E532" s="17">
        <f>VLOOKUP(B533,Consolidation!B:AA,6,TRUE)</f>
        <v>2</v>
      </c>
      <c r="F532" s="17">
        <f>VLOOKUP(B533,Consolidation!B:AA,7,TRUE)</f>
        <v>3</v>
      </c>
      <c r="G532" s="17">
        <f>VLOOKUP(B533,Consolidation!B:AA,12,TRUE)</f>
        <v>3</v>
      </c>
      <c r="H532" s="17">
        <f>VLOOKUP(B533,Consolidation!B:AA,22,FALSE)</f>
        <v>0</v>
      </c>
    </row>
    <row r="533" spans="1:8" ht="29.5" customHeight="1" thickBot="1" x14ac:dyDescent="0.4">
      <c r="A533" s="16" t="str">
        <f>IF(B533&lt;&gt;"","IND"&amp;TEXT(COUNTA($B$2:B533),"000"),"")</f>
        <v>IND532</v>
      </c>
      <c r="B533" s="17" t="str">
        <f>Consolication[[#This Row],[Nom et prénom 0 Name &amp; first name]]</f>
        <v>TCHOFFO BONAVENTURE</v>
      </c>
      <c r="C533" s="17" t="str">
        <f>VLOOKUP(B533,Consolidation!B:AA,3,TRUE)</f>
        <v>F</v>
      </c>
      <c r="D533" s="17" t="str">
        <f>VLOOKUP(B533,Consolidation!B:AA,5,TRUE)</f>
        <v>M</v>
      </c>
      <c r="E533" s="17">
        <f>VLOOKUP(B534,Consolidation!B:AA,6,TRUE)</f>
        <v>0</v>
      </c>
      <c r="F533" s="17">
        <f>VLOOKUP(B534,Consolidation!B:AA,7,TRUE)</f>
        <v>1</v>
      </c>
      <c r="G533" s="17">
        <f>VLOOKUP(B534,Consolidation!B:AA,12,TRUE)</f>
        <v>0</v>
      </c>
      <c r="H533" s="17">
        <f>VLOOKUP(B534,Consolidation!B:AA,22,FALSE)</f>
        <v>0</v>
      </c>
    </row>
    <row r="534" spans="1:8" ht="29.5" customHeight="1" thickBot="1" x14ac:dyDescent="0.4">
      <c r="A534" s="16" t="str">
        <f>IF(B534&lt;&gt;"","IND"&amp;TEXT(COUNTA($B$2:B534),"000"),"")</f>
        <v>IND533</v>
      </c>
      <c r="B534" s="17" t="str">
        <f>Consolication[[#This Row],[Nom et prénom 0 Name &amp; first name]]</f>
        <v>MOMENE CLEMENT</v>
      </c>
      <c r="C534" s="17" t="str">
        <f>VLOOKUP(B534,Consolidation!B:AA,3,TRUE)</f>
        <v>M</v>
      </c>
      <c r="D534" s="17" t="str">
        <f>VLOOKUP(B534,Consolidation!B:AA,5,TRUE)</f>
        <v>M</v>
      </c>
      <c r="E534" s="17">
        <f>VLOOKUP(B535,Consolidation!B:AA,6,TRUE)</f>
        <v>-1</v>
      </c>
      <c r="F534" s="17">
        <f>VLOOKUP(B535,Consolidation!B:AA,7,TRUE)</f>
        <v>1</v>
      </c>
      <c r="G534" s="17">
        <f>VLOOKUP(B535,Consolidation!B:AA,12,TRUE)</f>
        <v>2</v>
      </c>
      <c r="H534" s="17">
        <f>VLOOKUP(B535,Consolidation!B:AA,22,FALSE)</f>
        <v>0</v>
      </c>
    </row>
    <row r="535" spans="1:8" ht="29.5" customHeight="1" thickBot="1" x14ac:dyDescent="0.4">
      <c r="A535" s="16" t="str">
        <f>IF(B535&lt;&gt;"","IND"&amp;TEXT(COUNTA($B$2:B535),"000"),"")</f>
        <v>IND534</v>
      </c>
      <c r="B535" s="17" t="str">
        <f>Consolication[[#This Row],[Nom et prénom 0 Name &amp; first name]]</f>
        <v>LONTSIE LIBHERE</v>
      </c>
      <c r="C535" s="17" t="str">
        <f>VLOOKUP(B535,Consolidation!B:AA,3,TRUE)</f>
        <v>F</v>
      </c>
      <c r="D535" s="17" t="str">
        <f>VLOOKUP(B535,Consolidation!B:AA,5,TRUE)</f>
        <v>E</v>
      </c>
      <c r="E535" s="17">
        <f>VLOOKUP(B536,Consolidation!B:AA,6,TRUE)</f>
        <v>2</v>
      </c>
      <c r="F535" s="17">
        <f>VLOOKUP(B536,Consolidation!B:AA,7,TRUE)</f>
        <v>3</v>
      </c>
      <c r="G535" s="17">
        <f>VLOOKUP(B536,Consolidation!B:AA,12,TRUE)</f>
        <v>3</v>
      </c>
      <c r="H535" s="17">
        <f>VLOOKUP(B536,Consolidation!B:AA,22,FALSE)</f>
        <v>0</v>
      </c>
    </row>
    <row r="536" spans="1:8" ht="29.5" customHeight="1" thickBot="1" x14ac:dyDescent="0.4">
      <c r="A536" s="16" t="str">
        <f>IF(B536&lt;&gt;"","IND"&amp;TEXT(COUNTA($B$2:B536),"000"),"")</f>
        <v>IND535</v>
      </c>
      <c r="B536" s="17" t="str">
        <f>Consolication[[#This Row],[Nom et prénom 0 Name &amp; first name]]</f>
        <v>TENNE BERTIN</v>
      </c>
      <c r="C536" s="17" t="str">
        <f>VLOOKUP(B536,Consolidation!B:AA,3,TRUE)</f>
        <v>F</v>
      </c>
      <c r="D536" s="17" t="str">
        <f>VLOOKUP(B536,Consolidation!B:AA,5,TRUE)</f>
        <v>M</v>
      </c>
      <c r="E536" s="17">
        <f>VLOOKUP(B537,Consolidation!B:AA,6,TRUE)</f>
        <v>-1</v>
      </c>
      <c r="F536" s="17">
        <f>VLOOKUP(B537,Consolidation!B:AA,7,TRUE)</f>
        <v>1</v>
      </c>
      <c r="G536" s="17">
        <f>VLOOKUP(B537,Consolidation!B:AA,12,TRUE)</f>
        <v>2</v>
      </c>
      <c r="H536" s="17">
        <f>VLOOKUP(B537,Consolidation!B:AA,22,FALSE)</f>
        <v>0</v>
      </c>
    </row>
    <row r="537" spans="1:8" ht="29.5" customHeight="1" thickBot="1" x14ac:dyDescent="0.4">
      <c r="A537" s="16" t="str">
        <f>IF(B537&lt;&gt;"","IND"&amp;TEXT(COUNTA($B$2:B537),"000"),"")</f>
        <v>IND536</v>
      </c>
      <c r="B537" s="17" t="str">
        <f>Consolication[[#This Row],[Nom et prénom 0 Name &amp; first name]]</f>
        <v>LONTSIE RICHARD</v>
      </c>
      <c r="C537" s="17" t="str">
        <f>VLOOKUP(B537,Consolidation!B:AA,3,TRUE)</f>
        <v>F</v>
      </c>
      <c r="D537" s="17" t="str">
        <f>VLOOKUP(B537,Consolidation!B:AA,5,TRUE)</f>
        <v>E</v>
      </c>
      <c r="E537" s="17">
        <f>VLOOKUP(B538,Consolidation!B:AA,6,TRUE)</f>
        <v>-1</v>
      </c>
      <c r="F537" s="17">
        <f>VLOOKUP(B538,Consolidation!B:AA,7,TRUE)</f>
        <v>1</v>
      </c>
      <c r="G537" s="17">
        <f>VLOOKUP(B538,Consolidation!B:AA,12,TRUE)</f>
        <v>2</v>
      </c>
      <c r="H537" s="17">
        <f>VLOOKUP(B538,Consolidation!B:AA,22,FALSE)</f>
        <v>0</v>
      </c>
    </row>
    <row r="538" spans="1:8" ht="29.5" customHeight="1" thickBot="1" x14ac:dyDescent="0.4">
      <c r="A538" s="16" t="str">
        <f>IF(B538&lt;&gt;"","IND"&amp;TEXT(COUNTA($B$2:B538),"000"),"")</f>
        <v>IND537</v>
      </c>
      <c r="B538" s="17" t="str">
        <f>Consolication[[#This Row],[Nom et prénom 0 Name &amp; first name]]</f>
        <v>MAKUETE HONORINE</v>
      </c>
      <c r="C538" s="17" t="str">
        <f>VLOOKUP(B538,Consolidation!B:AA,3,TRUE)</f>
        <v>F</v>
      </c>
      <c r="D538" s="17" t="str">
        <f>VLOOKUP(B538,Consolidation!B:AA,5,TRUE)</f>
        <v>E</v>
      </c>
      <c r="E538" s="17">
        <f>VLOOKUP(B539,Consolidation!B:AA,6,TRUE)</f>
        <v>2</v>
      </c>
      <c r="F538" s="17">
        <f>VLOOKUP(B539,Consolidation!B:AA,7,TRUE)</f>
        <v>3</v>
      </c>
      <c r="G538" s="17">
        <f>VLOOKUP(B539,Consolidation!B:AA,12,TRUE)</f>
        <v>3</v>
      </c>
      <c r="H538" s="17">
        <f>VLOOKUP(B539,Consolidation!B:AA,22,FALSE)</f>
        <v>0</v>
      </c>
    </row>
    <row r="539" spans="1:8" ht="29.5" customHeight="1" thickBot="1" x14ac:dyDescent="0.4">
      <c r="A539" s="16" t="str">
        <f>IF(B539&lt;&gt;"","IND"&amp;TEXT(COUNTA($B$2:B539),"000"),"")</f>
        <v>IND538</v>
      </c>
      <c r="B539" s="17" t="str">
        <f>Consolication[[#This Row],[Nom et prénom 0 Name &amp; first name]]</f>
        <v>YONTA KYCELLE</v>
      </c>
      <c r="C539" s="17" t="str">
        <f>VLOOKUP(B539,Consolidation!B:AA,3,TRUE)</f>
        <v>F</v>
      </c>
      <c r="D539" s="17" t="str">
        <f>VLOOKUP(B539,Consolidation!B:AA,5,TRUE)</f>
        <v>M</v>
      </c>
      <c r="E539" s="17">
        <f>VLOOKUP(B540,Consolidation!B:AA,6,TRUE)</f>
        <v>0</v>
      </c>
      <c r="F539" s="17">
        <f>VLOOKUP(B540,Consolidation!B:AA,7,TRUE)</f>
        <v>0</v>
      </c>
      <c r="G539" s="17">
        <f>VLOOKUP(B540,Consolidation!B:AA,12,TRUE)</f>
        <v>3</v>
      </c>
      <c r="H539" s="17">
        <f>VLOOKUP(B540,Consolidation!B:AA,22,FALSE)</f>
        <v>0</v>
      </c>
    </row>
    <row r="540" spans="1:8" ht="29.5" customHeight="1" thickBot="1" x14ac:dyDescent="0.4">
      <c r="A540" s="16" t="str">
        <f>IF(B540&lt;&gt;"","IND"&amp;TEXT(COUNTA($B$2:B540),"000"),"")</f>
        <v>IND539</v>
      </c>
      <c r="B540" s="17" t="str">
        <f>Consolication[[#This Row],[Nom et prénom 0 Name &amp; first name]]</f>
        <v>FODIE NGWALEM SERAPH</v>
      </c>
      <c r="C540" s="17" t="str">
        <f>VLOOKUP(B540,Consolidation!B:AA,3,TRUE)</f>
        <v>F</v>
      </c>
      <c r="D540" s="17" t="str">
        <f>VLOOKUP(B540,Consolidation!B:AA,5,TRUE)</f>
        <v>M</v>
      </c>
      <c r="E540" s="17">
        <f>VLOOKUP(B541,Consolidation!B:AA,6,TRUE)</f>
        <v>0</v>
      </c>
      <c r="F540" s="17">
        <f>VLOOKUP(B541,Consolidation!B:AA,7,TRUE)</f>
        <v>1</v>
      </c>
      <c r="G540" s="17">
        <f>VLOOKUP(B541,Consolidation!B:AA,12,TRUE)</f>
        <v>0</v>
      </c>
      <c r="H540" s="17">
        <f>VLOOKUP(B541,Consolidation!B:AA,22,FALSE)</f>
        <v>0</v>
      </c>
    </row>
    <row r="541" spans="1:8" ht="29.5" customHeight="1" thickBot="1" x14ac:dyDescent="0.4">
      <c r="A541" s="16" t="str">
        <f>IF(B541&lt;&gt;"","IND"&amp;TEXT(COUNTA($B$2:B541),"000"),"")</f>
        <v>IND540</v>
      </c>
      <c r="B541" s="17" t="str">
        <f>Consolication[[#This Row],[Nom et prénom 0 Name &amp; first name]]</f>
        <v>MELONG RIBECA</v>
      </c>
      <c r="C541" s="17" t="str">
        <f>VLOOKUP(B541,Consolidation!B:AA,3,TRUE)</f>
        <v>M</v>
      </c>
      <c r="D541" s="17" t="str">
        <f>VLOOKUP(B541,Consolidation!B:AA,5,TRUE)</f>
        <v>M</v>
      </c>
      <c r="E541" s="17">
        <f>VLOOKUP(B542,Consolidation!B:AA,6,TRUE)</f>
        <v>0</v>
      </c>
      <c r="F541" s="17">
        <f>VLOOKUP(B542,Consolidation!B:AA,7,TRUE)</f>
        <v>0</v>
      </c>
      <c r="G541" s="17">
        <f>VLOOKUP(B542,Consolidation!B:AA,12,TRUE)</f>
        <v>0</v>
      </c>
      <c r="H541" s="17">
        <f>VLOOKUP(B542,Consolidation!B:AA,22,FALSE)</f>
        <v>0</v>
      </c>
    </row>
    <row r="542" spans="1:8" ht="29.5" customHeight="1" thickBot="1" x14ac:dyDescent="0.4">
      <c r="A542" s="16" t="str">
        <f>IF(B542&lt;&gt;"","IND"&amp;TEXT(COUNTA($B$2:B542),"000"),"")</f>
        <v>IND541</v>
      </c>
      <c r="B542" s="17" t="str">
        <f>Consolication[[#This Row],[Nom et prénom 0 Name &amp; first name]]</f>
        <v>MAWA ANNIE</v>
      </c>
      <c r="C542" s="17" t="str">
        <f>VLOOKUP(B542,Consolidation!B:AA,3,TRUE)</f>
        <v>F</v>
      </c>
      <c r="D542" s="17" t="str">
        <f>VLOOKUP(B542,Consolidation!B:AA,5,TRUE)</f>
        <v>M</v>
      </c>
      <c r="E542" s="17">
        <f>VLOOKUP(B543,Consolidation!B:AA,6,TRUE)</f>
        <v>0</v>
      </c>
      <c r="F542" s="17">
        <f>VLOOKUP(B543,Consolidation!B:AA,7,TRUE)</f>
        <v>0</v>
      </c>
      <c r="G542" s="17">
        <f>VLOOKUP(B543,Consolidation!B:AA,12,TRUE)</f>
        <v>3</v>
      </c>
      <c r="H542" s="17">
        <f>VLOOKUP(B543,Consolidation!B:AA,22,FALSE)</f>
        <v>0</v>
      </c>
    </row>
    <row r="543" spans="1:8" ht="29.5" customHeight="1" thickBot="1" x14ac:dyDescent="0.4">
      <c r="A543" s="16" t="str">
        <f>IF(B543&lt;&gt;"","IND"&amp;TEXT(COUNTA($B$2:B543),"000"),"")</f>
        <v>IND542</v>
      </c>
      <c r="B543" s="17" t="str">
        <f>Consolication[[#This Row],[Nom et prénom 0 Name &amp; first name]]</f>
        <v>DJIX JOVANIE</v>
      </c>
      <c r="C543" s="17" t="str">
        <f>VLOOKUP(B543,Consolidation!B:AA,3,TRUE)</f>
        <v>F</v>
      </c>
      <c r="D543" s="17" t="str">
        <f>VLOOKUP(B543,Consolidation!B:AA,5,TRUE)</f>
        <v>M</v>
      </c>
      <c r="E543" s="17">
        <f>VLOOKUP(B544,Consolidation!B:AA,6,TRUE)</f>
        <v>-1</v>
      </c>
      <c r="F543" s="17">
        <f>VLOOKUP(B544,Consolidation!B:AA,7,TRUE)</f>
        <v>5</v>
      </c>
      <c r="G543" s="17">
        <f>VLOOKUP(B544,Consolidation!B:AA,12,TRUE)</f>
        <v>2</v>
      </c>
      <c r="H543" s="17">
        <f>VLOOKUP(B544,Consolidation!B:AA,22,FALSE)</f>
        <v>0</v>
      </c>
    </row>
    <row r="544" spans="1:8" ht="29.5" customHeight="1" thickBot="1" x14ac:dyDescent="0.4">
      <c r="A544" s="16" t="str">
        <f>IF(B544&lt;&gt;"","IND"&amp;TEXT(COUNTA($B$2:B544),"000"),"")</f>
        <v>IND543</v>
      </c>
      <c r="B544" s="17" t="str">
        <f>Consolication[[#This Row],[Nom et prénom 0 Name &amp; first name]]</f>
        <v>NGOULA JEANINE</v>
      </c>
      <c r="C544" s="17" t="str">
        <f>VLOOKUP(B544,Consolidation!B:AA,3,TRUE)</f>
        <v>F</v>
      </c>
      <c r="D544" s="17" t="str">
        <f>VLOOKUP(B544,Consolidation!B:AA,5,TRUE)</f>
        <v>E</v>
      </c>
      <c r="E544" s="17">
        <f>VLOOKUP(B545,Consolidation!B:AA,6,TRUE)</f>
        <v>-1</v>
      </c>
      <c r="F544" s="17">
        <f>VLOOKUP(B545,Consolidation!B:AA,7,TRUE)</f>
        <v>1</v>
      </c>
      <c r="G544" s="17">
        <f>VLOOKUP(B545,Consolidation!B:AA,12,TRUE)</f>
        <v>2</v>
      </c>
      <c r="H544" s="17">
        <f>VLOOKUP(B545,Consolidation!B:AA,22,FALSE)</f>
        <v>0</v>
      </c>
    </row>
    <row r="545" spans="1:8" ht="29.5" customHeight="1" thickBot="1" x14ac:dyDescent="0.4">
      <c r="A545" s="16" t="str">
        <f>IF(B545&lt;&gt;"","IND"&amp;TEXT(COUNTA($B$2:B545),"000"),"")</f>
        <v>IND544</v>
      </c>
      <c r="B545" s="17" t="str">
        <f>Consolication[[#This Row],[Nom et prénom 0 Name &amp; first name]]</f>
        <v>MAKUETE CLEMENCE</v>
      </c>
      <c r="C545" s="17" t="str">
        <f>VLOOKUP(B545,Consolidation!B:AA,3,TRUE)</f>
        <v>F</v>
      </c>
      <c r="D545" s="17" t="str">
        <f>VLOOKUP(B545,Consolidation!B:AA,5,TRUE)</f>
        <v>E</v>
      </c>
      <c r="E545" s="17">
        <f>VLOOKUP(B546,Consolidation!B:AA,6,TRUE)</f>
        <v>2</v>
      </c>
      <c r="F545" s="17">
        <f>VLOOKUP(B546,Consolidation!B:AA,7,TRUE)</f>
        <v>11</v>
      </c>
      <c r="G545" s="17">
        <f>VLOOKUP(B546,Consolidation!B:AA,12,TRUE)</f>
        <v>3</v>
      </c>
      <c r="H545" s="17">
        <f>VLOOKUP(B546,Consolidation!B:AA,22,FALSE)</f>
        <v>0</v>
      </c>
    </row>
    <row r="546" spans="1:8" ht="29.5" customHeight="1" thickBot="1" x14ac:dyDescent="0.4">
      <c r="A546" s="16" t="str">
        <f>IF(B546&lt;&gt;"","IND"&amp;TEXT(COUNTA($B$2:B546),"000"),"")</f>
        <v>IND545</v>
      </c>
      <c r="B546" s="17" t="str">
        <f>Consolication[[#This Row],[Nom et prénom 0 Name &amp; first name]]</f>
        <v>TANNE LINDA</v>
      </c>
      <c r="C546" s="17" t="str">
        <f>VLOOKUP(B546,Consolidation!B:AA,3,TRUE)</f>
        <v>M</v>
      </c>
      <c r="D546" s="17" t="str">
        <f>VLOOKUP(B546,Consolidation!B:AA,5,TRUE)</f>
        <v>D</v>
      </c>
      <c r="E546" s="17">
        <f>VLOOKUP(B547,Consolidation!B:AA,6,TRUE)</f>
        <v>-1</v>
      </c>
      <c r="F546" s="17">
        <f>VLOOKUP(B547,Consolidation!B:AA,7,TRUE)</f>
        <v>5</v>
      </c>
      <c r="G546" s="17">
        <f>VLOOKUP(B547,Consolidation!B:AA,12,TRUE)</f>
        <v>2</v>
      </c>
      <c r="H546" s="17">
        <f>VLOOKUP(B547,Consolidation!B:AA,22,FALSE)</f>
        <v>0</v>
      </c>
    </row>
    <row r="547" spans="1:8" ht="29.5" customHeight="1" thickBot="1" x14ac:dyDescent="0.4">
      <c r="A547" s="16" t="str">
        <f>IF(B547&lt;&gt;"","IND"&amp;TEXT(COUNTA($B$2:B547),"000"),"")</f>
        <v>IND546</v>
      </c>
      <c r="B547" s="17" t="str">
        <f>Consolication[[#This Row],[Nom et prénom 0 Name &amp; first name]]</f>
        <v>NGASSEU KUEMO CHANCEL</v>
      </c>
      <c r="C547" s="17" t="str">
        <f>VLOOKUP(B547,Consolidation!B:AA,3,TRUE)</f>
        <v>F</v>
      </c>
      <c r="D547" s="17" t="str">
        <f>VLOOKUP(B547,Consolidation!B:AA,5,TRUE)</f>
        <v>E</v>
      </c>
      <c r="E547" s="17">
        <f>VLOOKUP(B548,Consolidation!B:AA,6,TRUE)</f>
        <v>2</v>
      </c>
      <c r="F547" s="17">
        <f>VLOOKUP(B548,Consolidation!B:AA,7,TRUE)</f>
        <v>11</v>
      </c>
      <c r="G547" s="17">
        <f>VLOOKUP(B548,Consolidation!B:AA,12,TRUE)</f>
        <v>3</v>
      </c>
      <c r="H547" s="17">
        <f>VLOOKUP(B548,Consolidation!B:AA,22,FALSE)</f>
        <v>0</v>
      </c>
    </row>
    <row r="548" spans="1:8" ht="29.5" customHeight="1" thickBot="1" x14ac:dyDescent="0.4">
      <c r="A548" s="16" t="str">
        <f>IF(B548&lt;&gt;"","IND"&amp;TEXT(COUNTA($B$2:B548),"000"),"")</f>
        <v>IND547</v>
      </c>
      <c r="B548" s="17" t="str">
        <f>Consolication[[#This Row],[Nom et prénom 0 Name &amp; first name]]</f>
        <v>TAMNWO GISELE</v>
      </c>
      <c r="C548" s="17" t="str">
        <f>VLOOKUP(B548,Consolidation!B:AA,3,TRUE)</f>
        <v>M</v>
      </c>
      <c r="D548" s="17" t="str">
        <f>VLOOKUP(B548,Consolidation!B:AA,5,TRUE)</f>
        <v>D</v>
      </c>
      <c r="E548" s="17">
        <f>VLOOKUP(B549,Consolidation!B:AA,6,TRUE)</f>
        <v>-1</v>
      </c>
      <c r="F548" s="17">
        <f>VLOOKUP(B549,Consolidation!B:AA,7,TRUE)</f>
        <v>5</v>
      </c>
      <c r="G548" s="17">
        <f>VLOOKUP(B549,Consolidation!B:AA,12,TRUE)</f>
        <v>2</v>
      </c>
      <c r="H548" s="17">
        <f>VLOOKUP(B549,Consolidation!B:AA,22,FALSE)</f>
        <v>0</v>
      </c>
    </row>
    <row r="549" spans="1:8" ht="29.5" customHeight="1" thickBot="1" x14ac:dyDescent="0.4">
      <c r="A549" s="16" t="str">
        <f>IF(B549&lt;&gt;"","IND"&amp;TEXT(COUNTA($B$2:B549),"000"),"")</f>
        <v>IND548</v>
      </c>
      <c r="B549" s="17" t="str">
        <f>Consolication[[#This Row],[Nom et prénom 0 Name &amp; first name]]</f>
        <v>NOUBOUDEM CHANCELINE</v>
      </c>
      <c r="C549" s="17" t="str">
        <f>VLOOKUP(B549,Consolidation!B:AA,3,TRUE)</f>
        <v>F</v>
      </c>
      <c r="D549" s="17" t="str">
        <f>VLOOKUP(B549,Consolidation!B:AA,5,TRUE)</f>
        <v>E</v>
      </c>
      <c r="E549" s="17">
        <f>VLOOKUP(B550,Consolidation!B:AA,6,TRUE)</f>
        <v>-1</v>
      </c>
      <c r="F549" s="17">
        <f>VLOOKUP(B550,Consolidation!B:AA,7,TRUE)</f>
        <v>1</v>
      </c>
      <c r="G549" s="17">
        <f>VLOOKUP(B550,Consolidation!B:AA,12,TRUE)</f>
        <v>2</v>
      </c>
      <c r="H549" s="17">
        <f>VLOOKUP(B550,Consolidation!B:AA,22,FALSE)</f>
        <v>0</v>
      </c>
    </row>
    <row r="550" spans="1:8" ht="29.5" customHeight="1" thickBot="1" x14ac:dyDescent="0.4">
      <c r="A550" s="16" t="str">
        <f>IF(B550&lt;&gt;"","IND"&amp;TEXT(COUNTA($B$2:B550),"000"),"")</f>
        <v>IND549</v>
      </c>
      <c r="B550" s="17" t="str">
        <f>Consolication[[#This Row],[Nom et prénom 0 Name &amp; first name]]</f>
        <v>MAGNE INES</v>
      </c>
      <c r="C550" s="17" t="str">
        <f>VLOOKUP(B550,Consolidation!B:AA,3,TRUE)</f>
        <v>F</v>
      </c>
      <c r="D550" s="17" t="str">
        <f>VLOOKUP(B550,Consolidation!B:AA,5,TRUE)</f>
        <v>E</v>
      </c>
      <c r="E550" s="17">
        <f>VLOOKUP(B551,Consolidation!B:AA,6,TRUE)</f>
        <v>0</v>
      </c>
      <c r="F550" s="17">
        <f>VLOOKUP(B551,Consolidation!B:AA,7,TRUE)</f>
        <v>0</v>
      </c>
      <c r="G550" s="17">
        <f>VLOOKUP(B551,Consolidation!B:AA,12,TRUE)</f>
        <v>3</v>
      </c>
      <c r="H550" s="17">
        <f>VLOOKUP(B551,Consolidation!B:AA,22,FALSE)</f>
        <v>0</v>
      </c>
    </row>
    <row r="551" spans="1:8" ht="29.5" customHeight="1" thickBot="1" x14ac:dyDescent="0.4">
      <c r="A551" s="16" t="str">
        <f>IF(B551&lt;&gt;"","IND"&amp;TEXT(COUNTA($B$2:B551),"000"),"")</f>
        <v>IND550</v>
      </c>
      <c r="B551" s="17" t="str">
        <f>Consolication[[#This Row],[Nom et prénom 0 Name &amp; first name]]</f>
        <v>DJOKENG VIRGINIE</v>
      </c>
      <c r="C551" s="17" t="str">
        <f>VLOOKUP(B551,Consolidation!B:AA,3,TRUE)</f>
        <v>F</v>
      </c>
      <c r="D551" s="17" t="str">
        <f>VLOOKUP(B551,Consolidation!B:AA,5,TRUE)</f>
        <v>M</v>
      </c>
      <c r="E551" s="17">
        <f>VLOOKUP(B552,Consolidation!B:AA,6,TRUE)</f>
        <v>0</v>
      </c>
      <c r="F551" s="17">
        <f>VLOOKUP(B552,Consolidation!B:AA,7,TRUE)</f>
        <v>0</v>
      </c>
      <c r="G551" s="17">
        <f>VLOOKUP(B552,Consolidation!B:AA,12,TRUE)</f>
        <v>3</v>
      </c>
      <c r="H551" s="17">
        <f>VLOOKUP(B552,Consolidation!B:AA,22,FALSE)</f>
        <v>0</v>
      </c>
    </row>
    <row r="552" spans="1:8" ht="29.5" customHeight="1" thickBot="1" x14ac:dyDescent="0.4">
      <c r="A552" s="16" t="str">
        <f>IF(B552&lt;&gt;"","IND"&amp;TEXT(COUNTA($B$2:B552),"000"),"")</f>
        <v>IND551</v>
      </c>
      <c r="B552" s="17" t="str">
        <f>Consolication[[#This Row],[Nom et prénom 0 Name &amp; first name]]</f>
        <v>KANMENI HORTENSE MIRA</v>
      </c>
      <c r="C552" s="17" t="str">
        <f>VLOOKUP(B552,Consolidation!B:AA,3,TRUE)</f>
        <v>F</v>
      </c>
      <c r="D552" s="17" t="str">
        <f>VLOOKUP(B552,Consolidation!B:AA,5,TRUE)</f>
        <v>M</v>
      </c>
      <c r="E552" s="17">
        <f>VLOOKUP(B553,Consolidation!B:AA,6,TRUE)</f>
        <v>2</v>
      </c>
      <c r="F552" s="17">
        <f>VLOOKUP(B553,Consolidation!B:AA,7,TRUE)</f>
        <v>3</v>
      </c>
      <c r="G552" s="17">
        <f>VLOOKUP(B553,Consolidation!B:AA,12,TRUE)</f>
        <v>3</v>
      </c>
      <c r="H552" s="17">
        <f>VLOOKUP(B553,Consolidation!B:AA,22,FALSE)</f>
        <v>0</v>
      </c>
    </row>
    <row r="553" spans="1:8" ht="29.5" customHeight="1" thickBot="1" x14ac:dyDescent="0.4">
      <c r="A553" s="16" t="str">
        <f>IF(B553&lt;&gt;"","IND"&amp;TEXT(COUNTA($B$2:B553),"000"),"")</f>
        <v>IND552</v>
      </c>
      <c r="B553" s="17" t="str">
        <f>Consolication[[#This Row],[Nom et prénom 0 Name &amp; first name]]</f>
        <v>YONTA DOROTHEE</v>
      </c>
      <c r="C553" s="17" t="str">
        <f>VLOOKUP(B553,Consolidation!B:AA,3,TRUE)</f>
        <v>F</v>
      </c>
      <c r="D553" s="17" t="str">
        <f>VLOOKUP(B553,Consolidation!B:AA,5,TRUE)</f>
        <v>M</v>
      </c>
      <c r="E553" s="17">
        <f>VLOOKUP(B554,Consolidation!B:AA,6,TRUE)</f>
        <v>0</v>
      </c>
      <c r="F553" s="17">
        <f>VLOOKUP(B554,Consolidation!B:AA,7,TRUE)</f>
        <v>0</v>
      </c>
      <c r="G553" s="17">
        <f>VLOOKUP(B554,Consolidation!B:AA,12,TRUE)</f>
        <v>3</v>
      </c>
      <c r="H553" s="17">
        <f>VLOOKUP(B554,Consolidation!B:AA,22,FALSE)</f>
        <v>0</v>
      </c>
    </row>
    <row r="554" spans="1:8" ht="29.5" customHeight="1" thickBot="1" x14ac:dyDescent="0.4">
      <c r="A554" s="16" t="str">
        <f>IF(B554&lt;&gt;"","IND"&amp;TEXT(COUNTA($B$2:B554),"000"),"")</f>
        <v>IND553</v>
      </c>
      <c r="B554" s="17" t="str">
        <f>Consolication[[#This Row],[Nom et prénom 0 Name &amp; first name]]</f>
        <v>KEYANFE CARINE</v>
      </c>
      <c r="C554" s="17" t="str">
        <f>VLOOKUP(B554,Consolidation!B:AA,3,TRUE)</f>
        <v>F</v>
      </c>
      <c r="D554" s="17" t="str">
        <f>VLOOKUP(B554,Consolidation!B:AA,5,TRUE)</f>
        <v>M</v>
      </c>
      <c r="E554" s="17">
        <f>VLOOKUP(B555,Consolidation!B:AA,6,TRUE)</f>
        <v>0</v>
      </c>
      <c r="F554" s="17">
        <f>VLOOKUP(B555,Consolidation!B:AA,7,TRUE)</f>
        <v>0</v>
      </c>
      <c r="G554" s="17">
        <f>VLOOKUP(B555,Consolidation!B:AA,12,TRUE)</f>
        <v>0</v>
      </c>
      <c r="H554" s="17">
        <f>VLOOKUP(B555,Consolidation!B:AA,22,FALSE)</f>
        <v>0</v>
      </c>
    </row>
    <row r="555" spans="1:8" ht="29.5" customHeight="1" thickBot="1" x14ac:dyDescent="0.4">
      <c r="A555" s="16" t="str">
        <f>IF(B555&lt;&gt;"","IND"&amp;TEXT(COUNTA($B$2:B555),"000"),"")</f>
        <v>IND554</v>
      </c>
      <c r="B555" s="17" t="str">
        <f>Consolication[[#This Row],[Nom et prénom 0 Name &amp; first name]]</f>
        <v>MATCHINDA CLAIRE</v>
      </c>
      <c r="C555" s="17" t="str">
        <f>VLOOKUP(B555,Consolidation!B:AA,3,TRUE)</f>
        <v>F</v>
      </c>
      <c r="D555" s="17" t="str">
        <f>VLOOKUP(B555,Consolidation!B:AA,5,TRUE)</f>
        <v>M</v>
      </c>
      <c r="E555" s="17">
        <f>VLOOKUP(B556,Consolidation!B:AA,6,TRUE)</f>
        <v>2</v>
      </c>
      <c r="F555" s="17">
        <f>VLOOKUP(B556,Consolidation!B:AA,7,TRUE)</f>
        <v>3</v>
      </c>
      <c r="G555" s="17">
        <f>VLOOKUP(B556,Consolidation!B:AA,12,TRUE)</f>
        <v>3</v>
      </c>
      <c r="H555" s="17">
        <f>VLOOKUP(B556,Consolidation!B:AA,22,FALSE)</f>
        <v>0</v>
      </c>
    </row>
    <row r="556" spans="1:8" ht="29.5" customHeight="1" thickBot="1" x14ac:dyDescent="0.4">
      <c r="A556" s="16" t="str">
        <f>IF(B556&lt;&gt;"","IND"&amp;TEXT(COUNTA($B$2:B556),"000"),"")</f>
        <v>IND555</v>
      </c>
      <c r="B556" s="17" t="str">
        <f>Consolication[[#This Row],[Nom et prénom 0 Name &amp; first name]]</f>
        <v>TSOMENE CHRISTIANE</v>
      </c>
      <c r="C556" s="17" t="str">
        <f>VLOOKUP(B556,Consolidation!B:AA,3,TRUE)</f>
        <v>F</v>
      </c>
      <c r="D556" s="17" t="str">
        <f>VLOOKUP(B556,Consolidation!B:AA,5,TRUE)</f>
        <v>M</v>
      </c>
      <c r="E556" s="17">
        <f>VLOOKUP(B557,Consolidation!B:AA,6,TRUE)</f>
        <v>0</v>
      </c>
      <c r="F556" s="17">
        <f>VLOOKUP(B557,Consolidation!B:AA,7,TRUE)</f>
        <v>0</v>
      </c>
      <c r="G556" s="17">
        <f>VLOOKUP(B557,Consolidation!B:AA,12,TRUE)</f>
        <v>3</v>
      </c>
      <c r="H556" s="17">
        <f>VLOOKUP(B557,Consolidation!B:AA,22,FALSE)</f>
        <v>0</v>
      </c>
    </row>
    <row r="557" spans="1:8" ht="29.5" customHeight="1" thickBot="1" x14ac:dyDescent="0.4">
      <c r="A557" s="16" t="str">
        <f>IF(B557&lt;&gt;"","IND"&amp;TEXT(COUNTA($B$2:B557),"000"),"")</f>
        <v>IND556</v>
      </c>
      <c r="B557" s="17" t="str">
        <f>Consolication[[#This Row],[Nom et prénom 0 Name &amp; first name]]</f>
        <v>KENGNE BOPDA LAURE</v>
      </c>
      <c r="C557" s="17" t="str">
        <f>VLOOKUP(B557,Consolidation!B:AA,3,TRUE)</f>
        <v>F</v>
      </c>
      <c r="D557" s="17" t="str">
        <f>VLOOKUP(B557,Consolidation!B:AA,5,TRUE)</f>
        <v>M</v>
      </c>
      <c r="E557" s="17">
        <f>VLOOKUP(B558,Consolidation!B:AA,6,TRUE)</f>
        <v>2</v>
      </c>
      <c r="F557" s="17">
        <f>VLOOKUP(B558,Consolidation!B:AA,7,TRUE)</f>
        <v>3</v>
      </c>
      <c r="G557" s="17">
        <f>VLOOKUP(B558,Consolidation!B:AA,12,TRUE)</f>
        <v>3</v>
      </c>
      <c r="H557" s="17">
        <f>VLOOKUP(B558,Consolidation!B:AA,22,FALSE)</f>
        <v>0</v>
      </c>
    </row>
    <row r="558" spans="1:8" ht="29.5" customHeight="1" thickBot="1" x14ac:dyDescent="0.4">
      <c r="A558" s="16" t="str">
        <f>IF(B558&lt;&gt;"","IND"&amp;TEXT(COUNTA($B$2:B558),"000"),"")</f>
        <v>IND557</v>
      </c>
      <c r="B558" s="17" t="str">
        <f>Consolication[[#This Row],[Nom et prénom 0 Name &amp; first name]]</f>
        <v>TIAKOU FALONE</v>
      </c>
      <c r="C558" s="17" t="str">
        <f>VLOOKUP(B558,Consolidation!B:AA,3,TRUE)</f>
        <v>F</v>
      </c>
      <c r="D558" s="17" t="str">
        <f>VLOOKUP(B558,Consolidation!B:AA,5,TRUE)</f>
        <v>M</v>
      </c>
      <c r="E558" s="17">
        <f>VLOOKUP(B559,Consolidation!B:AA,6,TRUE)</f>
        <v>0</v>
      </c>
      <c r="F558" s="17">
        <f>VLOOKUP(B559,Consolidation!B:AA,7,TRUE)</f>
        <v>1</v>
      </c>
      <c r="G558" s="17">
        <f>VLOOKUP(B559,Consolidation!B:AA,12,TRUE)</f>
        <v>0</v>
      </c>
      <c r="H558" s="17">
        <f>VLOOKUP(B559,Consolidation!B:AA,22,FALSE)</f>
        <v>0</v>
      </c>
    </row>
    <row r="559" spans="1:8" ht="29.5" customHeight="1" thickBot="1" x14ac:dyDescent="0.4">
      <c r="A559" s="16" t="str">
        <f>IF(B559&lt;&gt;"","IND"&amp;TEXT(COUNTA($B$2:B559),"000"),"")</f>
        <v>IND558</v>
      </c>
      <c r="B559" s="17" t="str">
        <f>Consolication[[#This Row],[Nom et prénom 0 Name &amp; first name]]</f>
        <v>MEZEPO ODETTE</v>
      </c>
      <c r="C559" s="17" t="str">
        <f>VLOOKUP(B559,Consolidation!B:AA,3,TRUE)</f>
        <v>M</v>
      </c>
      <c r="D559" s="17" t="str">
        <f>VLOOKUP(B559,Consolidation!B:AA,5,TRUE)</f>
        <v>M</v>
      </c>
      <c r="E559" s="17">
        <f>VLOOKUP(B560,Consolidation!B:AA,6,TRUE)</f>
        <v>-1</v>
      </c>
      <c r="F559" s="17">
        <f>VLOOKUP(B560,Consolidation!B:AA,7,TRUE)</f>
        <v>5</v>
      </c>
      <c r="G559" s="17">
        <f>VLOOKUP(B560,Consolidation!B:AA,12,TRUE)</f>
        <v>2</v>
      </c>
      <c r="H559" s="17">
        <f>VLOOKUP(B560,Consolidation!B:AA,22,FALSE)</f>
        <v>0</v>
      </c>
    </row>
    <row r="560" spans="1:8" ht="29.5" customHeight="1" thickBot="1" x14ac:dyDescent="0.4">
      <c r="A560" s="16" t="str">
        <f>IF(B560&lt;&gt;"","IND"&amp;TEXT(COUNTA($B$2:B560),"000"),"")</f>
        <v>IND559</v>
      </c>
      <c r="B560" s="17" t="str">
        <f>Consolication[[#This Row],[Nom et prénom 0 Name &amp; first name]]</f>
        <v>NOUMWA SOLANGE</v>
      </c>
      <c r="C560" s="17" t="str">
        <f>VLOOKUP(B560,Consolidation!B:AA,3,TRUE)</f>
        <v>F</v>
      </c>
      <c r="D560" s="17" t="str">
        <f>VLOOKUP(B560,Consolidation!B:AA,5,TRUE)</f>
        <v>E</v>
      </c>
      <c r="E560" s="17">
        <f>VLOOKUP(B561,Consolidation!B:AA,6,TRUE)</f>
        <v>2</v>
      </c>
      <c r="F560" s="17">
        <f>VLOOKUP(B561,Consolidation!B:AA,7,TRUE)</f>
        <v>3</v>
      </c>
      <c r="G560" s="17">
        <f>VLOOKUP(B561,Consolidation!B:AA,12,TRUE)</f>
        <v>3</v>
      </c>
      <c r="H560" s="17">
        <f>VLOOKUP(B561,Consolidation!B:AA,22,FALSE)</f>
        <v>0</v>
      </c>
    </row>
    <row r="561" spans="1:8" ht="29.5" customHeight="1" thickBot="1" x14ac:dyDescent="0.4">
      <c r="A561" s="16" t="str">
        <f>IF(B561&lt;&gt;"","IND"&amp;TEXT(COUNTA($B$2:B561),"000"),"")</f>
        <v>IND560</v>
      </c>
      <c r="B561" s="17" t="str">
        <f>Consolication[[#This Row],[Nom et prénom 0 Name &amp; first name]]</f>
        <v>WOCHE PAULINE</v>
      </c>
      <c r="C561" s="17" t="str">
        <f>VLOOKUP(B561,Consolidation!B:AA,3,TRUE)</f>
        <v>F</v>
      </c>
      <c r="D561" s="17" t="str">
        <f>VLOOKUP(B561,Consolidation!B:AA,5,TRUE)</f>
        <v>M</v>
      </c>
      <c r="E561" s="17">
        <f>VLOOKUP(B562,Consolidation!B:AA,6,TRUE)</f>
        <v>0</v>
      </c>
      <c r="F561" s="17">
        <f>VLOOKUP(B562,Consolidation!B:AA,7,TRUE)</f>
        <v>0</v>
      </c>
      <c r="G561" s="17">
        <f>VLOOKUP(B562,Consolidation!B:AA,12,TRUE)</f>
        <v>3</v>
      </c>
      <c r="H561" s="17">
        <f>VLOOKUP(B562,Consolidation!B:AA,22,FALSE)</f>
        <v>0</v>
      </c>
    </row>
    <row r="562" spans="1:8" ht="29.5" customHeight="1" thickBot="1" x14ac:dyDescent="0.4">
      <c r="A562" s="16" t="str">
        <f>IF(B562&lt;&gt;"","IND"&amp;TEXT(COUNTA($B$2:B562),"000"),"")</f>
        <v>IND561</v>
      </c>
      <c r="B562" s="17" t="str">
        <f>Consolication[[#This Row],[Nom et prénom 0 Name &amp; first name]]</f>
        <v>FOWA ROSINE</v>
      </c>
      <c r="C562" s="17" t="str">
        <f>VLOOKUP(B562,Consolidation!B:AA,3,TRUE)</f>
        <v>F</v>
      </c>
      <c r="D562" s="17" t="str">
        <f>VLOOKUP(B562,Consolidation!B:AA,5,TRUE)</f>
        <v>M</v>
      </c>
      <c r="E562" s="17">
        <f>VLOOKUP(B563,Consolidation!B:AA,6,TRUE)</f>
        <v>0</v>
      </c>
      <c r="F562" s="17">
        <f>VLOOKUP(B563,Consolidation!B:AA,7,TRUE)</f>
        <v>0</v>
      </c>
      <c r="G562" s="17">
        <f>VLOOKUP(B563,Consolidation!B:AA,12,TRUE)</f>
        <v>3</v>
      </c>
      <c r="H562" s="17">
        <f>VLOOKUP(B563,Consolidation!B:AA,22,FALSE)</f>
        <v>0</v>
      </c>
    </row>
    <row r="563" spans="1:8" ht="29.5" customHeight="1" thickBot="1" x14ac:dyDescent="0.4">
      <c r="A563" s="16" t="str">
        <f>IF(B563&lt;&gt;"","IND"&amp;TEXT(COUNTA($B$2:B563),"000"),"")</f>
        <v>IND562</v>
      </c>
      <c r="B563" s="17" t="str">
        <f>Consolication[[#This Row],[Nom et prénom 0 Name &amp; first name]]</f>
        <v>KENGNE ALICE</v>
      </c>
      <c r="C563" s="17" t="str">
        <f>VLOOKUP(B563,Consolidation!B:AA,3,TRUE)</f>
        <v>F</v>
      </c>
      <c r="D563" s="17" t="str">
        <f>VLOOKUP(B563,Consolidation!B:AA,5,TRUE)</f>
        <v>M</v>
      </c>
      <c r="E563" s="17">
        <f>VLOOKUP(B564,Consolidation!B:AA,6,TRUE)</f>
        <v>2</v>
      </c>
      <c r="F563" s="17">
        <f>VLOOKUP(B564,Consolidation!B:AA,7,TRUE)</f>
        <v>3</v>
      </c>
      <c r="G563" s="17">
        <f>VLOOKUP(B564,Consolidation!B:AA,12,TRUE)</f>
        <v>3</v>
      </c>
      <c r="H563" s="17">
        <f>VLOOKUP(B564,Consolidation!B:AA,22,FALSE)</f>
        <v>0</v>
      </c>
    </row>
    <row r="564" spans="1:8" ht="29.5" customHeight="1" thickBot="1" x14ac:dyDescent="0.4">
      <c r="A564" s="16" t="str">
        <f>IF(B564&lt;&gt;"","IND"&amp;TEXT(COUNTA($B$2:B564),"000"),"")</f>
        <v>IND563</v>
      </c>
      <c r="B564" s="17" t="str">
        <f>Consolication[[#This Row],[Nom et prénom 0 Name &amp; first name]]</f>
        <v>ZOGUEM PHILOMENE</v>
      </c>
      <c r="C564" s="17" t="str">
        <f>VLOOKUP(B564,Consolidation!B:AA,3,TRUE)</f>
        <v>F</v>
      </c>
      <c r="D564" s="17" t="str">
        <f>VLOOKUP(B564,Consolidation!B:AA,5,TRUE)</f>
        <v>M</v>
      </c>
      <c r="E564" s="17">
        <f>VLOOKUP(B565,Consolidation!B:AA,6,TRUE)</f>
        <v>-1</v>
      </c>
      <c r="F564" s="17">
        <f>VLOOKUP(B565,Consolidation!B:AA,7,TRUE)</f>
        <v>1</v>
      </c>
      <c r="G564" s="17">
        <f>VLOOKUP(B565,Consolidation!B:AA,12,TRUE)</f>
        <v>2</v>
      </c>
      <c r="H564" s="17">
        <f>VLOOKUP(B565,Consolidation!B:AA,22,FALSE)</f>
        <v>0</v>
      </c>
    </row>
    <row r="565" spans="1:8" ht="29.5" customHeight="1" thickBot="1" x14ac:dyDescent="0.4">
      <c r="A565" s="16" t="str">
        <f>IF(B565&lt;&gt;"","IND"&amp;TEXT(COUNTA($B$2:B565),"000"),"")</f>
        <v>IND564</v>
      </c>
      <c r="B565" s="17" t="str">
        <f>Consolication[[#This Row],[Nom et prénom 0 Name &amp; first name]]</f>
        <v>MAGOU FABIOLA</v>
      </c>
      <c r="C565" s="17" t="str">
        <f>VLOOKUP(B565,Consolidation!B:AA,3,TRUE)</f>
        <v>F</v>
      </c>
      <c r="D565" s="17" t="str">
        <f>VLOOKUP(B565,Consolidation!B:AA,5,TRUE)</f>
        <v>E</v>
      </c>
      <c r="E565" s="17">
        <f>VLOOKUP(B566,Consolidation!B:AA,6,TRUE)</f>
        <v>0</v>
      </c>
      <c r="F565" s="17">
        <f>VLOOKUP(B566,Consolidation!B:AA,7,TRUE)</f>
        <v>0</v>
      </c>
      <c r="G565" s="17">
        <f>VLOOKUP(B566,Consolidation!B:AA,12,TRUE)</f>
        <v>3</v>
      </c>
      <c r="H565" s="17">
        <f>VLOOKUP(B566,Consolidation!B:AA,22,FALSE)</f>
        <v>0</v>
      </c>
    </row>
    <row r="566" spans="1:8" ht="29.5" customHeight="1" thickBot="1" x14ac:dyDescent="0.4">
      <c r="A566" s="16" t="str">
        <f>IF(B566&lt;&gt;"","IND"&amp;TEXT(COUNTA($B$2:B566),"000"),"")</f>
        <v>IND565</v>
      </c>
      <c r="B566" s="17" t="str">
        <f>Consolication[[#This Row],[Nom et prénom 0 Name &amp; first name]]</f>
        <v>FOMENA MARIE-CLAIRE</v>
      </c>
      <c r="C566" s="17" t="str">
        <f>VLOOKUP(B566,Consolidation!B:AA,3,TRUE)</f>
        <v>F</v>
      </c>
      <c r="D566" s="17" t="str">
        <f>VLOOKUP(B566,Consolidation!B:AA,5,TRUE)</f>
        <v>M</v>
      </c>
      <c r="E566" s="17">
        <f>VLOOKUP(B567,Consolidation!B:AA,6,TRUE)</f>
        <v>-1</v>
      </c>
      <c r="F566" s="17">
        <f>VLOOKUP(B567,Consolidation!B:AA,7,TRUE)</f>
        <v>5</v>
      </c>
      <c r="G566" s="17">
        <f>VLOOKUP(B567,Consolidation!B:AA,12,TRUE)</f>
        <v>2</v>
      </c>
      <c r="H566" s="17">
        <f>VLOOKUP(B567,Consolidation!B:AA,22,FALSE)</f>
        <v>0</v>
      </c>
    </row>
    <row r="567" spans="1:8" ht="29.5" customHeight="1" thickBot="1" x14ac:dyDescent="0.4">
      <c r="A567" s="16" t="str">
        <f>IF(B567&lt;&gt;"","IND"&amp;TEXT(COUNTA($B$2:B567),"000"),"")</f>
        <v>IND566</v>
      </c>
      <c r="B567" s="17" t="str">
        <f>Consolication[[#This Row],[Nom et prénom 0 Name &amp; first name]]</f>
        <v>NZOFANG SUZANNE</v>
      </c>
      <c r="C567" s="17" t="str">
        <f>VLOOKUP(B567,Consolidation!B:AA,3,TRUE)</f>
        <v>F</v>
      </c>
      <c r="D567" s="17" t="str">
        <f>VLOOKUP(B567,Consolidation!B:AA,5,TRUE)</f>
        <v>E</v>
      </c>
      <c r="E567" s="17">
        <f>VLOOKUP(B568,Consolidation!B:AA,6,TRUE)</f>
        <v>0</v>
      </c>
      <c r="F567" s="17">
        <f>VLOOKUP(B568,Consolidation!B:AA,7,TRUE)</f>
        <v>0</v>
      </c>
      <c r="G567" s="17">
        <f>VLOOKUP(B568,Consolidation!B:AA,12,TRUE)</f>
        <v>3</v>
      </c>
      <c r="H567" s="17">
        <f>VLOOKUP(B568,Consolidation!B:AA,22,FALSE)</f>
        <v>0</v>
      </c>
    </row>
    <row r="568" spans="1:8" ht="29.5" customHeight="1" thickBot="1" x14ac:dyDescent="0.4">
      <c r="A568" s="16" t="str">
        <f>IF(B568&lt;&gt;"","IND"&amp;TEXT(COUNTA($B$2:B568),"000"),"")</f>
        <v>IND567</v>
      </c>
      <c r="B568" s="17" t="str">
        <f>Consolication[[#This Row],[Nom et prénom 0 Name &amp; first name]]</f>
        <v>DONGMO CLAUVISTE</v>
      </c>
      <c r="C568" s="17" t="str">
        <f>VLOOKUP(B568,Consolidation!B:AA,3,TRUE)</f>
        <v>F</v>
      </c>
      <c r="D568" s="17" t="str">
        <f>VLOOKUP(B568,Consolidation!B:AA,5,TRUE)</f>
        <v>M</v>
      </c>
      <c r="E568" s="17">
        <f>VLOOKUP(B569,Consolidation!B:AA,6,TRUE)</f>
        <v>0</v>
      </c>
      <c r="F568" s="17">
        <f>VLOOKUP(B569,Consolidation!B:AA,7,TRUE)</f>
        <v>0</v>
      </c>
      <c r="G568" s="17">
        <f>VLOOKUP(B569,Consolidation!B:AA,12,TRUE)</f>
        <v>3</v>
      </c>
      <c r="H568" s="17">
        <f>VLOOKUP(B569,Consolidation!B:AA,22,FALSE)</f>
        <v>0</v>
      </c>
    </row>
    <row r="569" spans="1:8" ht="29.5" customHeight="1" thickBot="1" x14ac:dyDescent="0.4">
      <c r="A569" s="16" t="str">
        <f>IF(B569&lt;&gt;"","IND"&amp;TEXT(COUNTA($B$2:B569),"000"),"")</f>
        <v>IND568</v>
      </c>
      <c r="B569" s="17" t="str">
        <f>Consolication[[#This Row],[Nom et prénom 0 Name &amp; first name]]</f>
        <v>KENGNE ANASTASIE</v>
      </c>
      <c r="C569" s="17" t="str">
        <f>VLOOKUP(B569,Consolidation!B:AA,3,TRUE)</f>
        <v>F</v>
      </c>
      <c r="D569" s="17" t="str">
        <f>VLOOKUP(B569,Consolidation!B:AA,5,TRUE)</f>
        <v>M</v>
      </c>
      <c r="E569" s="17">
        <f>VLOOKUP(B570,Consolidation!B:AA,6,TRUE)</f>
        <v>0</v>
      </c>
      <c r="F569" s="17">
        <f>VLOOKUP(B570,Consolidation!B:AA,7,TRUE)</f>
        <v>0</v>
      </c>
      <c r="G569" s="17">
        <f>VLOOKUP(B570,Consolidation!B:AA,12,TRUE)</f>
        <v>3</v>
      </c>
      <c r="H569" s="17">
        <f>VLOOKUP(B570,Consolidation!B:AA,22,FALSE)</f>
        <v>0</v>
      </c>
    </row>
    <row r="570" spans="1:8" ht="29.5" customHeight="1" thickBot="1" x14ac:dyDescent="0.4">
      <c r="A570" s="16" t="str">
        <f>IF(B570&lt;&gt;"","IND"&amp;TEXT(COUNTA($B$2:B570),"000"),"")</f>
        <v>IND569</v>
      </c>
      <c r="B570" s="17" t="str">
        <f>Consolication[[#This Row],[Nom et prénom 0 Name &amp; first name]]</f>
        <v>DJOUSSI MARIE</v>
      </c>
      <c r="C570" s="17" t="str">
        <f>VLOOKUP(B570,Consolidation!B:AA,3,TRUE)</f>
        <v>F</v>
      </c>
      <c r="D570" s="17" t="str">
        <f>VLOOKUP(B570,Consolidation!B:AA,5,TRUE)</f>
        <v>M</v>
      </c>
      <c r="E570" s="17">
        <f>VLOOKUP(B571,Consolidation!B:AA,6,TRUE)</f>
        <v>0</v>
      </c>
      <c r="F570" s="17">
        <f>VLOOKUP(B571,Consolidation!B:AA,7,TRUE)</f>
        <v>1</v>
      </c>
      <c r="G570" s="17">
        <f>VLOOKUP(B571,Consolidation!B:AA,12,TRUE)</f>
        <v>0</v>
      </c>
      <c r="H570" s="17">
        <f>VLOOKUP(B571,Consolidation!B:AA,22,FALSE)</f>
        <v>0</v>
      </c>
    </row>
    <row r="571" spans="1:8" ht="29.5" customHeight="1" thickBot="1" x14ac:dyDescent="0.4">
      <c r="A571" s="16" t="str">
        <f>IF(B571&lt;&gt;"","IND"&amp;TEXT(COUNTA($B$2:B571),"000"),"")</f>
        <v>IND570</v>
      </c>
      <c r="B571" s="17" t="str">
        <f>Consolication[[#This Row],[Nom et prénom 0 Name &amp; first name]]</f>
        <v>MEGOUCHOUANG DOLIANE</v>
      </c>
      <c r="C571" s="17" t="str">
        <f>VLOOKUP(B571,Consolidation!B:AA,3,TRUE)</f>
        <v>M</v>
      </c>
      <c r="D571" s="17" t="str">
        <f>VLOOKUP(B571,Consolidation!B:AA,5,TRUE)</f>
        <v>M</v>
      </c>
      <c r="E571" s="17">
        <f>VLOOKUP(B572,Consolidation!B:AA,6,TRUE)</f>
        <v>-1</v>
      </c>
      <c r="F571" s="17">
        <f>VLOOKUP(B572,Consolidation!B:AA,7,TRUE)</f>
        <v>5</v>
      </c>
      <c r="G571" s="17">
        <f>VLOOKUP(B572,Consolidation!B:AA,12,TRUE)</f>
        <v>2</v>
      </c>
      <c r="H571" s="17">
        <f>VLOOKUP(B572,Consolidation!B:AA,22,FALSE)</f>
        <v>0</v>
      </c>
    </row>
    <row r="572" spans="1:8" ht="29.5" customHeight="1" thickBot="1" x14ac:dyDescent="0.4">
      <c r="A572" s="16" t="str">
        <f>IF(B572&lt;&gt;"","IND"&amp;TEXT(COUNTA($B$2:B572),"000"),"")</f>
        <v>IND571</v>
      </c>
      <c r="B572" s="17" t="str">
        <f>Consolication[[#This Row],[Nom et prénom 0 Name &amp; first name]]</f>
        <v>NGUIAGA LEOPOLDINE</v>
      </c>
      <c r="C572" s="17" t="str">
        <f>VLOOKUP(B572,Consolidation!B:AA,3,TRUE)</f>
        <v>F</v>
      </c>
      <c r="D572" s="17" t="str">
        <f>VLOOKUP(B572,Consolidation!B:AA,5,TRUE)</f>
        <v>E</v>
      </c>
      <c r="E572" s="17">
        <f>VLOOKUP(B573,Consolidation!B:AA,6,TRUE)</f>
        <v>2</v>
      </c>
      <c r="F572" s="17">
        <f>VLOOKUP(B573,Consolidation!B:AA,7,TRUE)</f>
        <v>3</v>
      </c>
      <c r="G572" s="17">
        <f>VLOOKUP(B573,Consolidation!B:AA,12,TRUE)</f>
        <v>3</v>
      </c>
      <c r="H572" s="17">
        <f>VLOOKUP(B573,Consolidation!B:AA,22,FALSE)</f>
        <v>0</v>
      </c>
    </row>
    <row r="573" spans="1:8" ht="29.5" customHeight="1" thickBot="1" x14ac:dyDescent="0.4">
      <c r="A573" s="16" t="str">
        <f>IF(B573&lt;&gt;"","IND"&amp;TEXT(COUNTA($B$2:B573),"000"),"")</f>
        <v>IND572</v>
      </c>
      <c r="B573" s="17" t="str">
        <f>Consolication[[#This Row],[Nom et prénom 0 Name &amp; first name]]</f>
        <v>WENGANG FLORE</v>
      </c>
      <c r="C573" s="17" t="str">
        <f>VLOOKUP(B573,Consolidation!B:AA,3,TRUE)</f>
        <v>F</v>
      </c>
      <c r="D573" s="17" t="str">
        <f>VLOOKUP(B573,Consolidation!B:AA,5,TRUE)</f>
        <v>M</v>
      </c>
      <c r="E573" s="17">
        <f>VLOOKUP(B574,Consolidation!B:AA,6,TRUE)</f>
        <v>0</v>
      </c>
      <c r="F573" s="17">
        <f>VLOOKUP(B574,Consolidation!B:AA,7,TRUE)</f>
        <v>0</v>
      </c>
      <c r="G573" s="17">
        <f>VLOOKUP(B574,Consolidation!B:AA,12,TRUE)</f>
        <v>0</v>
      </c>
      <c r="H573" s="17">
        <f>VLOOKUP(B574,Consolidation!B:AA,22,FALSE)</f>
        <v>0</v>
      </c>
    </row>
    <row r="574" spans="1:8" ht="29.5" customHeight="1" thickBot="1" x14ac:dyDescent="0.4">
      <c r="A574" s="16" t="str">
        <f>IF(B574&lt;&gt;"","IND"&amp;TEXT(COUNTA($B$2:B574),"000"),"")</f>
        <v>IND573</v>
      </c>
      <c r="B574" s="17" t="str">
        <f>Consolication[[#This Row],[Nom et prénom 0 Name &amp; first name]]</f>
        <v>MAWOUT LEOKADINE</v>
      </c>
      <c r="C574" s="17" t="str">
        <f>VLOOKUP(B574,Consolidation!B:AA,3,TRUE)</f>
        <v>F</v>
      </c>
      <c r="D574" s="17" t="str">
        <f>VLOOKUP(B574,Consolidation!B:AA,5,TRUE)</f>
        <v>M</v>
      </c>
      <c r="E574" s="17">
        <f>VLOOKUP(B575,Consolidation!B:AA,6,TRUE)</f>
        <v>-1</v>
      </c>
      <c r="F574" s="17">
        <f>VLOOKUP(B575,Consolidation!B:AA,7,TRUE)</f>
        <v>1</v>
      </c>
      <c r="G574" s="17">
        <f>VLOOKUP(B575,Consolidation!B:AA,12,TRUE)</f>
        <v>2</v>
      </c>
      <c r="H574" s="17">
        <f>VLOOKUP(B575,Consolidation!B:AA,22,FALSE)</f>
        <v>0</v>
      </c>
    </row>
    <row r="575" spans="1:8" ht="29.5" customHeight="1" thickBot="1" x14ac:dyDescent="0.4">
      <c r="A575" s="16" t="str">
        <f>IF(B575&lt;&gt;"","IND"&amp;TEXT(COUNTA($B$2:B575),"000"),"")</f>
        <v>IND574</v>
      </c>
      <c r="B575" s="17" t="str">
        <f>Consolication[[#This Row],[Nom et prénom 0 Name &amp; first name]]</f>
        <v>MALIA ELISABETH</v>
      </c>
      <c r="C575" s="17" t="str">
        <f>VLOOKUP(B575,Consolidation!B:AA,3,TRUE)</f>
        <v>F</v>
      </c>
      <c r="D575" s="17" t="str">
        <f>VLOOKUP(B575,Consolidation!B:AA,5,TRUE)</f>
        <v>E</v>
      </c>
      <c r="E575" s="17">
        <f>VLOOKUP(B576,Consolidation!B:AA,6,TRUE)</f>
        <v>2</v>
      </c>
      <c r="F575" s="17">
        <f>VLOOKUP(B576,Consolidation!B:AA,7,TRUE)</f>
        <v>11</v>
      </c>
      <c r="G575" s="17">
        <f>VLOOKUP(B576,Consolidation!B:AA,12,TRUE)</f>
        <v>3</v>
      </c>
      <c r="H575" s="17">
        <f>VLOOKUP(B576,Consolidation!B:AA,22,FALSE)</f>
        <v>0</v>
      </c>
    </row>
    <row r="576" spans="1:8" ht="29.5" customHeight="1" thickBot="1" x14ac:dyDescent="0.4">
      <c r="A576" s="16" t="str">
        <f>IF(B576&lt;&gt;"","IND"&amp;TEXT(COUNTA($B$2:B576),"000"),"")</f>
        <v>IND575</v>
      </c>
      <c r="B576" s="17" t="str">
        <f>Consolication[[#This Row],[Nom et prénom 0 Name &amp; first name]]</f>
        <v>SOUGOUA HELENE</v>
      </c>
      <c r="C576" s="17" t="str">
        <f>VLOOKUP(B576,Consolidation!B:AA,3,TRUE)</f>
        <v>M</v>
      </c>
      <c r="D576" s="17" t="str">
        <f>VLOOKUP(B576,Consolidation!B:AA,5,TRUE)</f>
        <v>D</v>
      </c>
      <c r="E576" s="17">
        <f>VLOOKUP(B577,Consolidation!B:AA,6,TRUE)</f>
        <v>-1</v>
      </c>
      <c r="F576" s="17">
        <f>VLOOKUP(B577,Consolidation!B:AA,7,TRUE)</f>
        <v>1</v>
      </c>
      <c r="G576" s="17">
        <f>VLOOKUP(B577,Consolidation!B:AA,12,TRUE)</f>
        <v>2</v>
      </c>
      <c r="H576" s="17">
        <f>VLOOKUP(B577,Consolidation!B:AA,22,FALSE)</f>
        <v>0</v>
      </c>
    </row>
    <row r="577" spans="1:8" ht="29.5" customHeight="1" thickBot="1" x14ac:dyDescent="0.4">
      <c r="A577" s="16" t="str">
        <f>IF(B577&lt;&gt;"","IND"&amp;TEXT(COUNTA($B$2:B577),"000"),"")</f>
        <v>IND576</v>
      </c>
      <c r="B577" s="17" t="str">
        <f>Consolication[[#This Row],[Nom et prénom 0 Name &amp; first name]]</f>
        <v>MABE JULINE</v>
      </c>
      <c r="C577" s="17" t="str">
        <f>VLOOKUP(B577,Consolidation!B:AA,3,TRUE)</f>
        <v>F</v>
      </c>
      <c r="D577" s="17" t="str">
        <f>VLOOKUP(B577,Consolidation!B:AA,5,TRUE)</f>
        <v>E</v>
      </c>
      <c r="E577" s="17">
        <f>VLOOKUP(B578,Consolidation!B:AA,6,TRUE)</f>
        <v>-1</v>
      </c>
      <c r="F577" s="17">
        <f>VLOOKUP(B578,Consolidation!B:AA,7,TRUE)</f>
        <v>1</v>
      </c>
      <c r="G577" s="17">
        <f>VLOOKUP(B578,Consolidation!B:AA,12,TRUE)</f>
        <v>2</v>
      </c>
      <c r="H577" s="17">
        <f>VLOOKUP(B578,Consolidation!B:AA,22,FALSE)</f>
        <v>0</v>
      </c>
    </row>
    <row r="578" spans="1:8" ht="29.5" customHeight="1" thickBot="1" x14ac:dyDescent="0.4">
      <c r="A578" s="16" t="str">
        <f>IF(B578&lt;&gt;"","IND"&amp;TEXT(COUNTA($B$2:B578),"000"),"")</f>
        <v>IND577</v>
      </c>
      <c r="B578" s="17" t="str">
        <f>Consolication[[#This Row],[Nom et prénom 0 Name &amp; first name]]</f>
        <v>MALIKE ROSE</v>
      </c>
      <c r="C578" s="17" t="str">
        <f>VLOOKUP(B578,Consolidation!B:AA,3,TRUE)</f>
        <v>F</v>
      </c>
      <c r="D578" s="17" t="str">
        <f>VLOOKUP(B578,Consolidation!B:AA,5,TRUE)</f>
        <v>E</v>
      </c>
      <c r="E578" s="17">
        <f>VLOOKUP(B579,Consolidation!B:AA,6,TRUE)</f>
        <v>0</v>
      </c>
      <c r="F578" s="17">
        <f>VLOOKUP(B579,Consolidation!B:AA,7,TRUE)</f>
        <v>0</v>
      </c>
      <c r="G578" s="17">
        <f>VLOOKUP(B579,Consolidation!B:AA,12,TRUE)</f>
        <v>3</v>
      </c>
      <c r="H578" s="17">
        <f>VLOOKUP(B579,Consolidation!B:AA,22,FALSE)</f>
        <v>0</v>
      </c>
    </row>
    <row r="579" spans="1:8" ht="29.5" customHeight="1" thickBot="1" x14ac:dyDescent="0.4">
      <c r="A579" s="16" t="str">
        <f>IF(B579&lt;&gt;"","IND"&amp;TEXT(COUNTA($B$2:B579),"000"),"")</f>
        <v>IND578</v>
      </c>
      <c r="B579" s="17" t="str">
        <f>Consolication[[#This Row],[Nom et prénom 0 Name &amp; first name]]</f>
        <v>DJUIDJE FLORE</v>
      </c>
      <c r="C579" s="17" t="str">
        <f>VLOOKUP(B579,Consolidation!B:AA,3,TRUE)</f>
        <v>F</v>
      </c>
      <c r="D579" s="17" t="str">
        <f>VLOOKUP(B579,Consolidation!B:AA,5,TRUE)</f>
        <v>M</v>
      </c>
      <c r="E579" s="17">
        <f>VLOOKUP(B580,Consolidation!B:AA,6,TRUE)</f>
        <v>0</v>
      </c>
      <c r="F579" s="17">
        <f>VLOOKUP(B580,Consolidation!B:AA,7,TRUE)</f>
        <v>0</v>
      </c>
      <c r="G579" s="17">
        <f>VLOOKUP(B580,Consolidation!B:AA,12,TRUE)</f>
        <v>3</v>
      </c>
      <c r="H579" s="17">
        <f>VLOOKUP(B580,Consolidation!B:AA,22,FALSE)</f>
        <v>0</v>
      </c>
    </row>
    <row r="580" spans="1:8" ht="29.5" customHeight="1" thickBot="1" x14ac:dyDescent="0.4">
      <c r="A580" s="16" t="str">
        <f>IF(B580&lt;&gt;"","IND"&amp;TEXT(COUNTA($B$2:B580),"000"),"")</f>
        <v>IND579</v>
      </c>
      <c r="B580" s="17" t="str">
        <f>Consolication[[#This Row],[Nom et prénom 0 Name &amp; first name]]</f>
        <v>FONGANG ELIANE</v>
      </c>
      <c r="C580" s="17" t="str">
        <f>VLOOKUP(B580,Consolidation!B:AA,3,TRUE)</f>
        <v>F</v>
      </c>
      <c r="D580" s="17" t="str">
        <f>VLOOKUP(B580,Consolidation!B:AA,5,TRUE)</f>
        <v>M</v>
      </c>
      <c r="E580" s="17">
        <f>VLOOKUP(B581,Consolidation!B:AA,6,TRUE)</f>
        <v>-1</v>
      </c>
      <c r="F580" s="17">
        <f>VLOOKUP(B581,Consolidation!B:AA,7,TRUE)</f>
        <v>1</v>
      </c>
      <c r="G580" s="17">
        <f>VLOOKUP(B581,Consolidation!B:AA,12,TRUE)</f>
        <v>2</v>
      </c>
      <c r="H580" s="17">
        <f>VLOOKUP(B581,Consolidation!B:AA,22,FALSE)</f>
        <v>0</v>
      </c>
    </row>
    <row r="581" spans="1:8" ht="29.5" customHeight="1" thickBot="1" x14ac:dyDescent="0.4">
      <c r="A581" s="16" t="str">
        <f>IF(B581&lt;&gt;"","IND"&amp;TEXT(COUNTA($B$2:B581),"000"),"")</f>
        <v>IND580</v>
      </c>
      <c r="B581" s="17" t="str">
        <f>Consolication[[#This Row],[Nom et prénom 0 Name &amp; first name]]</f>
        <v>MAFOUTSI MARIE</v>
      </c>
      <c r="C581" s="17" t="str">
        <f>VLOOKUP(B581,Consolidation!B:AA,3,TRUE)</f>
        <v>F</v>
      </c>
      <c r="D581" s="17" t="str">
        <f>VLOOKUP(B581,Consolidation!B:AA,5,TRUE)</f>
        <v>E</v>
      </c>
      <c r="E581" s="17">
        <f>VLOOKUP(B582,Consolidation!B:AA,6,TRUE)</f>
        <v>2</v>
      </c>
      <c r="F581" s="17">
        <f>VLOOKUP(B582,Consolidation!B:AA,7,TRUE)</f>
        <v>3</v>
      </c>
      <c r="G581" s="17">
        <f>VLOOKUP(B582,Consolidation!B:AA,12,TRUE)</f>
        <v>3</v>
      </c>
      <c r="H581" s="17">
        <f>VLOOKUP(B582,Consolidation!B:AA,22,FALSE)</f>
        <v>0</v>
      </c>
    </row>
    <row r="582" spans="1:8" ht="29.5" customHeight="1" thickBot="1" x14ac:dyDescent="0.4">
      <c r="A582" s="16" t="str">
        <f>IF(B582&lt;&gt;"","IND"&amp;TEXT(COUNTA($B$2:B582),"000"),"")</f>
        <v>IND581</v>
      </c>
      <c r="B582" s="17" t="str">
        <f>Consolication[[#This Row],[Nom et prénom 0 Name &amp; first name]]</f>
        <v>TCHAPDA ENEROSE</v>
      </c>
      <c r="C582" s="17" t="str">
        <f>VLOOKUP(B582,Consolidation!B:AA,3,TRUE)</f>
        <v>F</v>
      </c>
      <c r="D582" s="17" t="str">
        <f>VLOOKUP(B582,Consolidation!B:AA,5,TRUE)</f>
        <v>M</v>
      </c>
      <c r="E582" s="17">
        <f>VLOOKUP(B583,Consolidation!B:AA,6,TRUE)</f>
        <v>0</v>
      </c>
      <c r="F582" s="17">
        <f>VLOOKUP(B583,Consolidation!B:AA,7,TRUE)</f>
        <v>0</v>
      </c>
      <c r="G582" s="17">
        <f>VLOOKUP(B583,Consolidation!B:AA,12,TRUE)</f>
        <v>0</v>
      </c>
      <c r="H582" s="17">
        <f>VLOOKUP(B583,Consolidation!B:AA,22,FALSE)</f>
        <v>0</v>
      </c>
    </row>
    <row r="583" spans="1:8" ht="29.5" customHeight="1" thickBot="1" x14ac:dyDescent="0.4">
      <c r="A583" s="16" t="str">
        <f>IF(B583&lt;&gt;"","IND"&amp;TEXT(COUNTA($B$2:B583),"000"),"")</f>
        <v>IND582</v>
      </c>
      <c r="B583" s="17" t="str">
        <f>Consolication[[#This Row],[Nom et prénom 0 Name &amp; first name]]</f>
        <v>MATIKOU FALONE</v>
      </c>
      <c r="C583" s="17" t="str">
        <f>VLOOKUP(B583,Consolidation!B:AA,3,TRUE)</f>
        <v>F</v>
      </c>
      <c r="D583" s="17" t="str">
        <f>VLOOKUP(B583,Consolidation!B:AA,5,TRUE)</f>
        <v>M</v>
      </c>
      <c r="E583" s="17">
        <f>VLOOKUP(B584,Consolidation!B:AA,6,TRUE)</f>
        <v>-1</v>
      </c>
      <c r="F583" s="17">
        <f>VLOOKUP(B584,Consolidation!B:AA,7,TRUE)</f>
        <v>1</v>
      </c>
      <c r="G583" s="17">
        <f>VLOOKUP(B584,Consolidation!B:AA,12,TRUE)</f>
        <v>2</v>
      </c>
      <c r="H583" s="17">
        <f>VLOOKUP(B584,Consolidation!B:AA,22,FALSE)</f>
        <v>0</v>
      </c>
    </row>
    <row r="584" spans="1:8" ht="29.5" customHeight="1" thickBot="1" x14ac:dyDescent="0.4">
      <c r="A584" s="16" t="str">
        <f>IF(B584&lt;&gt;"","IND"&amp;TEXT(COUNTA($B$2:B584),"000"),"")</f>
        <v>IND583</v>
      </c>
      <c r="B584" s="17" t="str">
        <f>Consolication[[#This Row],[Nom et prénom 0 Name &amp; first name]]</f>
        <v>MADEU YVONE</v>
      </c>
      <c r="C584" s="17" t="str">
        <f>VLOOKUP(B584,Consolidation!B:AA,3,TRUE)</f>
        <v>F</v>
      </c>
      <c r="D584" s="17" t="str">
        <f>VLOOKUP(B584,Consolidation!B:AA,5,TRUE)</f>
        <v>E</v>
      </c>
      <c r="E584" s="17">
        <f>VLOOKUP(B585,Consolidation!B:AA,6,TRUE)</f>
        <v>-1</v>
      </c>
      <c r="F584" s="17">
        <f>VLOOKUP(B585,Consolidation!B:AA,7,TRUE)</f>
        <v>1</v>
      </c>
      <c r="G584" s="17">
        <f>VLOOKUP(B585,Consolidation!B:AA,12,TRUE)</f>
        <v>2</v>
      </c>
      <c r="H584" s="17">
        <f>VLOOKUP(B585,Consolidation!B:AA,22,FALSE)</f>
        <v>0</v>
      </c>
    </row>
    <row r="585" spans="1:8" ht="29.5" customHeight="1" thickBot="1" x14ac:dyDescent="0.4">
      <c r="A585" s="16" t="str">
        <f>IF(B585&lt;&gt;"","IND"&amp;TEXT(COUNTA($B$2:B585),"000"),"")</f>
        <v>IND584</v>
      </c>
      <c r="B585" s="17" t="str">
        <f>Consolication[[#This Row],[Nom et prénom 0 Name &amp; first name]]</f>
        <v>MAGUETO ADELAÏDE</v>
      </c>
      <c r="C585" s="17" t="str">
        <f>VLOOKUP(B585,Consolidation!B:AA,3,TRUE)</f>
        <v>F</v>
      </c>
      <c r="D585" s="17" t="str">
        <f>VLOOKUP(B585,Consolidation!B:AA,5,TRUE)</f>
        <v>E</v>
      </c>
      <c r="E585" s="17">
        <f>VLOOKUP(B586,Consolidation!B:AA,6,TRUE)</f>
        <v>-1</v>
      </c>
      <c r="F585" s="17">
        <f>VLOOKUP(B586,Consolidation!B:AA,7,TRUE)</f>
        <v>5</v>
      </c>
      <c r="G585" s="17">
        <f>VLOOKUP(B586,Consolidation!B:AA,12,TRUE)</f>
        <v>2</v>
      </c>
      <c r="H585" s="17">
        <f>VLOOKUP(B586,Consolidation!B:AA,22,FALSE)</f>
        <v>0</v>
      </c>
    </row>
    <row r="586" spans="1:8" ht="29.5" customHeight="1" thickBot="1" x14ac:dyDescent="0.4">
      <c r="A586" s="16" t="str">
        <f>IF(B586&lt;&gt;"","IND"&amp;TEXT(COUNTA($B$2:B586),"000"),"")</f>
        <v>IND585</v>
      </c>
      <c r="B586" s="17" t="str">
        <f>Consolication[[#This Row],[Nom et prénom 0 Name &amp; first name]]</f>
        <v>NGANDJO ROSE</v>
      </c>
      <c r="C586" s="17" t="str">
        <f>VLOOKUP(B586,Consolidation!B:AA,3,TRUE)</f>
        <v>F</v>
      </c>
      <c r="D586" s="17" t="str">
        <f>VLOOKUP(B586,Consolidation!B:AA,5,TRUE)</f>
        <v>E</v>
      </c>
      <c r="E586" s="17">
        <f>VLOOKUP(B587,Consolidation!B:AA,6,TRUE)</f>
        <v>2</v>
      </c>
      <c r="F586" s="17">
        <f>VLOOKUP(B587,Consolidation!B:AA,7,TRUE)</f>
        <v>3</v>
      </c>
      <c r="G586" s="17">
        <f>VLOOKUP(B587,Consolidation!B:AA,12,TRUE)</f>
        <v>3</v>
      </c>
      <c r="H586" s="17">
        <f>VLOOKUP(B587,Consolidation!B:AA,22,FALSE)</f>
        <v>0</v>
      </c>
    </row>
    <row r="587" spans="1:8" ht="29.5" customHeight="1" thickBot="1" x14ac:dyDescent="0.4">
      <c r="A587" s="16" t="str">
        <f>IF(B587&lt;&gt;"","IND"&amp;TEXT(COUNTA($B$2:B587),"000"),"")</f>
        <v>IND586</v>
      </c>
      <c r="B587" s="17" t="str">
        <f>Consolication[[#This Row],[Nom et prénom 0 Name &amp; first name]]</f>
        <v>TCHELEBOU CHANTALE</v>
      </c>
      <c r="C587" s="17" t="str">
        <f>VLOOKUP(B587,Consolidation!B:AA,3,TRUE)</f>
        <v>F</v>
      </c>
      <c r="D587" s="17" t="str">
        <f>VLOOKUP(B587,Consolidation!B:AA,5,TRUE)</f>
        <v>M</v>
      </c>
      <c r="E587" s="17">
        <f>VLOOKUP(B588,Consolidation!B:AA,6,TRUE)</f>
        <v>0</v>
      </c>
      <c r="F587" s="17">
        <f>VLOOKUP(B588,Consolidation!B:AA,7,TRUE)</f>
        <v>0</v>
      </c>
      <c r="G587" s="17">
        <f>VLOOKUP(B588,Consolidation!B:AA,12,TRUE)</f>
        <v>0</v>
      </c>
      <c r="H587" s="17">
        <f>VLOOKUP(B588,Consolidation!B:AA,22,FALSE)</f>
        <v>0</v>
      </c>
    </row>
    <row r="588" spans="1:8" ht="29.5" customHeight="1" thickBot="1" x14ac:dyDescent="0.4">
      <c r="A588" s="16" t="str">
        <f>IF(B588&lt;&gt;"","IND"&amp;TEXT(COUNTA($B$2:B588),"000"),"")</f>
        <v>IND587</v>
      </c>
      <c r="B588" s="17" t="str">
        <f>Consolication[[#This Row],[Nom et prénom 0 Name &amp; first name]]</f>
        <v>MATSINKOU LUSIE</v>
      </c>
      <c r="C588" s="17" t="str">
        <f>VLOOKUP(B588,Consolidation!B:AA,3,TRUE)</f>
        <v>F</v>
      </c>
      <c r="D588" s="17" t="str">
        <f>VLOOKUP(B588,Consolidation!B:AA,5,TRUE)</f>
        <v>M</v>
      </c>
      <c r="E588" s="17">
        <f>VLOOKUP(B589,Consolidation!B:AA,6,TRUE)</f>
        <v>-1</v>
      </c>
      <c r="F588" s="17">
        <f>VLOOKUP(B589,Consolidation!B:AA,7,TRUE)</f>
        <v>1</v>
      </c>
      <c r="G588" s="17">
        <f>VLOOKUP(B589,Consolidation!B:AA,12,TRUE)</f>
        <v>2</v>
      </c>
      <c r="H588" s="17">
        <f>VLOOKUP(B589,Consolidation!B:AA,22,FALSE)</f>
        <v>0</v>
      </c>
    </row>
    <row r="589" spans="1:8" ht="29.5" customHeight="1" thickBot="1" x14ac:dyDescent="0.4">
      <c r="A589" s="16" t="str">
        <f>IF(B589&lt;&gt;"","IND"&amp;TEXT(COUNTA($B$2:B589),"000"),"")</f>
        <v>IND588</v>
      </c>
      <c r="B589" s="17" t="str">
        <f>Consolication[[#This Row],[Nom et prénom 0 Name &amp; first name]]</f>
        <v>KZMNOUE EDITH</v>
      </c>
      <c r="C589" s="17" t="str">
        <f>VLOOKUP(B589,Consolidation!B:AA,3,TRUE)</f>
        <v>F</v>
      </c>
      <c r="D589" s="17" t="str">
        <f>VLOOKUP(B589,Consolidation!B:AA,5,TRUE)</f>
        <v>E</v>
      </c>
      <c r="E589" s="17">
        <f>VLOOKUP(B590,Consolidation!B:AA,6,TRUE)</f>
        <v>2</v>
      </c>
      <c r="F589" s="17">
        <f>VLOOKUP(B590,Consolidation!B:AA,7,TRUE)</f>
        <v>3</v>
      </c>
      <c r="G589" s="17">
        <f>VLOOKUP(B590,Consolidation!B:AA,12,TRUE)</f>
        <v>3</v>
      </c>
      <c r="H589" s="17">
        <f>VLOOKUP(B590,Consolidation!B:AA,22,FALSE)</f>
        <v>0</v>
      </c>
    </row>
    <row r="590" spans="1:8" ht="29.5" customHeight="1" thickBot="1" x14ac:dyDescent="0.4">
      <c r="A590" s="16" t="str">
        <f>IF(B590&lt;&gt;"","IND"&amp;TEXT(COUNTA($B$2:B590),"000"),"")</f>
        <v>IND589</v>
      </c>
      <c r="B590" s="17" t="str">
        <f>Consolication[[#This Row],[Nom et prénom 0 Name &amp; first name]]</f>
        <v>TEATEU BENADETTE</v>
      </c>
      <c r="C590" s="17" t="str">
        <f>VLOOKUP(B590,Consolidation!B:AA,3,TRUE)</f>
        <v>F</v>
      </c>
      <c r="D590" s="17" t="str">
        <f>VLOOKUP(B590,Consolidation!B:AA,5,TRUE)</f>
        <v>M</v>
      </c>
      <c r="E590" s="17">
        <f>VLOOKUP(B591,Consolidation!B:AA,6,TRUE)</f>
        <v>0</v>
      </c>
      <c r="F590" s="17">
        <f>VLOOKUP(B591,Consolidation!B:AA,7,TRUE)</f>
        <v>1</v>
      </c>
      <c r="G590" s="17">
        <f>VLOOKUP(B591,Consolidation!B:AA,12,TRUE)</f>
        <v>0</v>
      </c>
      <c r="H590" s="17">
        <f>VLOOKUP(B591,Consolidation!B:AA,22,FALSE)</f>
        <v>0</v>
      </c>
    </row>
    <row r="591" spans="1:8" ht="29.5" customHeight="1" thickBot="1" x14ac:dyDescent="0.4">
      <c r="A591" s="16" t="str">
        <f>IF(B591&lt;&gt;"","IND"&amp;TEXT(COUNTA($B$2:B591),"000"),"")</f>
        <v>IND590</v>
      </c>
      <c r="B591" s="17" t="str">
        <f>Consolication[[#This Row],[Nom et prénom 0 Name &amp; first name]]</f>
        <v>METAFOU HELENE</v>
      </c>
      <c r="C591" s="17" t="str">
        <f>VLOOKUP(B591,Consolidation!B:AA,3,TRUE)</f>
        <v>M</v>
      </c>
      <c r="D591" s="17" t="str">
        <f>VLOOKUP(B591,Consolidation!B:AA,5,TRUE)</f>
        <v>M</v>
      </c>
      <c r="E591" s="17">
        <f>VLOOKUP(B592,Consolidation!B:AA,6,TRUE)</f>
        <v>0</v>
      </c>
      <c r="F591" s="17">
        <f>VLOOKUP(B592,Consolidation!B:AA,7,TRUE)</f>
        <v>0</v>
      </c>
      <c r="G591" s="17">
        <f>VLOOKUP(B592,Consolidation!B:AA,12,TRUE)</f>
        <v>3</v>
      </c>
      <c r="H591" s="17">
        <f>VLOOKUP(B592,Consolidation!B:AA,22,FALSE)</f>
        <v>656980250</v>
      </c>
    </row>
    <row r="592" spans="1:8" ht="29.5" customHeight="1" thickBot="1" x14ac:dyDescent="0.4">
      <c r="A592" s="16" t="str">
        <f>IF(B592&lt;&gt;"","IND"&amp;TEXT(COUNTA($B$2:B592),"000"),"")</f>
        <v>IND591</v>
      </c>
      <c r="B592" s="17" t="str">
        <f>Consolication[[#This Row],[Nom et prénom 0 Name &amp; first name]]</f>
        <v>ANJA GODLOVE ABUH</v>
      </c>
      <c r="C592" s="17" t="str">
        <f>VLOOKUP(B592,Consolidation!B:AA,3,TRUE)</f>
        <v>F</v>
      </c>
      <c r="D592" s="17" t="str">
        <f>VLOOKUP(B592,Consolidation!B:AA,5,TRUE)</f>
        <v>M</v>
      </c>
      <c r="E592" s="17">
        <f>VLOOKUP(B593,Consolidation!B:AA,6,TRUE)</f>
        <v>-1</v>
      </c>
      <c r="F592" s="17">
        <f>VLOOKUP(B593,Consolidation!B:AA,7,TRUE)</f>
        <v>5</v>
      </c>
      <c r="G592" s="17">
        <f>VLOOKUP(B593,Consolidation!B:AA,12,TRUE)</f>
        <v>2</v>
      </c>
      <c r="H592" s="17">
        <f>VLOOKUP(B593,Consolidation!B:AA,22,FALSE)</f>
        <v>0</v>
      </c>
    </row>
    <row r="593" spans="1:8" ht="29.5" customHeight="1" thickBot="1" x14ac:dyDescent="0.4">
      <c r="A593" s="16" t="str">
        <f>IF(B593&lt;&gt;"","IND"&amp;TEXT(COUNTA($B$2:B593),"000"),"")</f>
        <v>IND592</v>
      </c>
      <c r="B593" s="17" t="str">
        <f>Consolication[[#This Row],[Nom et prénom 0 Name &amp; first name]]</f>
        <v>NGALE CATHERINE IMBOLO</v>
      </c>
      <c r="C593" s="17" t="str">
        <f>VLOOKUP(B593,Consolidation!B:AA,3,TRUE)</f>
        <v>F</v>
      </c>
      <c r="D593" s="17" t="str">
        <f>VLOOKUP(B593,Consolidation!B:AA,5,TRUE)</f>
        <v>E</v>
      </c>
      <c r="E593" s="17">
        <f>VLOOKUP(B594,Consolidation!B:AA,6,TRUE)</f>
        <v>-1</v>
      </c>
      <c r="F593" s="17">
        <f>VLOOKUP(B594,Consolidation!B:AA,7,TRUE)</f>
        <v>5</v>
      </c>
      <c r="G593" s="17">
        <f>VLOOKUP(B594,Consolidation!B:AA,12,TRUE)</f>
        <v>2</v>
      </c>
      <c r="H593" s="17">
        <f>VLOOKUP(B594,Consolidation!B:AA,22,FALSE)</f>
        <v>0</v>
      </c>
    </row>
    <row r="594" spans="1:8" ht="29.5" customHeight="1" thickBot="1" x14ac:dyDescent="0.4">
      <c r="A594" s="16" t="str">
        <f>IF(B594&lt;&gt;"","IND"&amp;TEXT(COUNTA($B$2:B594),"000"),"")</f>
        <v>IND593</v>
      </c>
      <c r="B594" s="17" t="str">
        <f>Consolication[[#This Row],[Nom et prénom 0 Name &amp; first name]]</f>
        <v>NJAH PRUDENCIA NGYEKA</v>
      </c>
      <c r="C594" s="17" t="str">
        <f>VLOOKUP(B594,Consolidation!B:AA,3,TRUE)</f>
        <v>F</v>
      </c>
      <c r="D594" s="17" t="str">
        <f>VLOOKUP(B594,Consolidation!B:AA,5,TRUE)</f>
        <v>E</v>
      </c>
      <c r="E594" s="17">
        <f>VLOOKUP(B595,Consolidation!B:AA,6,TRUE)</f>
        <v>0</v>
      </c>
      <c r="F594" s="17">
        <f>VLOOKUP(B595,Consolidation!B:AA,7,TRUE)</f>
        <v>0</v>
      </c>
      <c r="G594" s="17">
        <f>VLOOKUP(B595,Consolidation!B:AA,12,TRUE)</f>
        <v>3</v>
      </c>
      <c r="H594" s="17">
        <f>VLOOKUP(B595,Consolidation!B:AA,22,FALSE)</f>
        <v>0</v>
      </c>
    </row>
    <row r="595" spans="1:8" ht="29.5" customHeight="1" thickBot="1" x14ac:dyDescent="0.4">
      <c r="A595" s="16" t="str">
        <f>IF(B595&lt;&gt;"","IND"&amp;TEXT(COUNTA($B$2:B595),"000"),"")</f>
        <v>IND594</v>
      </c>
      <c r="B595" s="17" t="str">
        <f>Consolication[[#This Row],[Nom et prénom 0 Name &amp; first name]]</f>
        <v>ANIDA RAYE FADILA</v>
      </c>
      <c r="C595" s="17" t="str">
        <f>VLOOKUP(B595,Consolidation!B:AA,3,TRUE)</f>
        <v>F</v>
      </c>
      <c r="D595" s="17" t="str">
        <f>VLOOKUP(B595,Consolidation!B:AA,5,TRUE)</f>
        <v>M</v>
      </c>
      <c r="E595" s="17">
        <f>VLOOKUP(B596,Consolidation!B:AA,6,TRUE)</f>
        <v>-1</v>
      </c>
      <c r="F595" s="17">
        <f>VLOOKUP(B596,Consolidation!B:AA,7,TRUE)</f>
        <v>5</v>
      </c>
      <c r="G595" s="17">
        <f>VLOOKUP(B596,Consolidation!B:AA,12,TRUE)</f>
        <v>2</v>
      </c>
      <c r="H595" s="17">
        <f>VLOOKUP(B596,Consolidation!B:AA,22,FALSE)</f>
        <v>0</v>
      </c>
    </row>
    <row r="596" spans="1:8" ht="29.5" customHeight="1" thickBot="1" x14ac:dyDescent="0.4">
      <c r="A596" s="16" t="str">
        <f>IF(B596&lt;&gt;"","IND"&amp;TEXT(COUNTA($B$2:B596),"000"),"")</f>
        <v>IND595</v>
      </c>
      <c r="B596" s="17" t="str">
        <f>Consolication[[#This Row],[Nom et prénom 0 Name &amp; first name]]</f>
        <v>NGONG ANIVETTE TAH</v>
      </c>
      <c r="C596" s="17" t="str">
        <f>VLOOKUP(B596,Consolidation!B:AA,3,TRUE)</f>
        <v>F</v>
      </c>
      <c r="D596" s="17" t="str">
        <f>VLOOKUP(B596,Consolidation!B:AA,5,TRUE)</f>
        <v>E</v>
      </c>
      <c r="E596" s="17">
        <f>VLOOKUP(B597,Consolidation!B:AA,6,TRUE)</f>
        <v>-1</v>
      </c>
      <c r="F596" s="17">
        <f>VLOOKUP(B597,Consolidation!B:AA,7,TRUE)</f>
        <v>1</v>
      </c>
      <c r="G596" s="17">
        <f>VLOOKUP(B597,Consolidation!B:AA,12,TRUE)</f>
        <v>2</v>
      </c>
      <c r="H596" s="17">
        <f>VLOOKUP(B597,Consolidation!B:AA,22,FALSE)</f>
        <v>0</v>
      </c>
    </row>
    <row r="597" spans="1:8" ht="29.5" customHeight="1" thickBot="1" x14ac:dyDescent="0.4">
      <c r="A597" s="16" t="str">
        <f>IF(B597&lt;&gt;"","IND"&amp;TEXT(COUNTA($B$2:B597),"000"),"")</f>
        <v>IND596</v>
      </c>
      <c r="B597" s="17" t="str">
        <f>Consolication[[#This Row],[Nom et prénom 0 Name &amp; first name]]</f>
        <v>MACHE MFOPOU HAMED ZIDANE TIJAN</v>
      </c>
      <c r="C597" s="17" t="str">
        <f>VLOOKUP(B597,Consolidation!B:AA,3,TRUE)</f>
        <v>F</v>
      </c>
      <c r="D597" s="17" t="str">
        <f>VLOOKUP(B597,Consolidation!B:AA,5,TRUE)</f>
        <v>E</v>
      </c>
      <c r="E597" s="17">
        <f>VLOOKUP(B598,Consolidation!B:AA,6,TRUE)</f>
        <v>2</v>
      </c>
      <c r="F597" s="17">
        <f>VLOOKUP(B598,Consolidation!B:AA,7,TRUE)</f>
        <v>3</v>
      </c>
      <c r="G597" s="17">
        <f>VLOOKUP(B598,Consolidation!B:AA,12,TRUE)</f>
        <v>3</v>
      </c>
      <c r="H597" s="17">
        <f>VLOOKUP(B598,Consolidation!B:AA,22,FALSE)</f>
        <v>0</v>
      </c>
    </row>
    <row r="598" spans="1:8" ht="29.5" customHeight="1" thickBot="1" x14ac:dyDescent="0.4">
      <c r="A598" s="16" t="str">
        <f>IF(B598&lt;&gt;"","IND"&amp;TEXT(COUNTA($B$2:B598),"000"),"")</f>
        <v>IND597</v>
      </c>
      <c r="B598" s="17" t="str">
        <f>Consolication[[#This Row],[Nom et prénom 0 Name &amp; first name]]</f>
        <v>UKOH FLAVIENE</v>
      </c>
      <c r="C598" s="17" t="str">
        <f>VLOOKUP(B598,Consolidation!B:AA,3,TRUE)</f>
        <v>F</v>
      </c>
      <c r="D598" s="17" t="str">
        <f>VLOOKUP(B598,Consolidation!B:AA,5,TRUE)</f>
        <v>M</v>
      </c>
      <c r="E598" s="17">
        <f>VLOOKUP(B599,Consolidation!B:AA,6,TRUE)</f>
        <v>-1</v>
      </c>
      <c r="F598" s="17">
        <f>VLOOKUP(B599,Consolidation!B:AA,7,TRUE)</f>
        <v>5</v>
      </c>
      <c r="G598" s="17">
        <f>VLOOKUP(B599,Consolidation!B:AA,12,TRUE)</f>
        <v>2</v>
      </c>
      <c r="H598" s="17">
        <f>VLOOKUP(B599,Consolidation!B:AA,22,FALSE)</f>
        <v>0</v>
      </c>
    </row>
    <row r="599" spans="1:8" ht="29.5" customHeight="1" thickBot="1" x14ac:dyDescent="0.4">
      <c r="A599" s="16" t="str">
        <f>IF(B599&lt;&gt;"","IND"&amp;TEXT(COUNTA($B$2:B599),"000"),"")</f>
        <v>IND598</v>
      </c>
      <c r="B599" s="17" t="str">
        <f>Consolication[[#This Row],[Nom et prénom 0 Name &amp; first name]]</f>
        <v>NGUEGNIGNI RACHI</v>
      </c>
      <c r="C599" s="17" t="str">
        <f>VLOOKUP(B599,Consolidation!B:AA,3,TRUE)</f>
        <v>F</v>
      </c>
      <c r="D599" s="17" t="str">
        <f>VLOOKUP(B599,Consolidation!B:AA,5,TRUE)</f>
        <v>E</v>
      </c>
      <c r="E599" s="17">
        <f>VLOOKUP(B600,Consolidation!B:AA,6,TRUE)</f>
        <v>0</v>
      </c>
      <c r="F599" s="17">
        <f>VLOOKUP(B600,Consolidation!B:AA,7,TRUE)</f>
        <v>0</v>
      </c>
      <c r="G599" s="17">
        <f>VLOOKUP(B600,Consolidation!B:AA,12,TRUE)</f>
        <v>3</v>
      </c>
      <c r="H599" s="17">
        <f>VLOOKUP(B600,Consolidation!B:AA,22,FALSE)</f>
        <v>0</v>
      </c>
    </row>
    <row r="600" spans="1:8" ht="29.5" customHeight="1" thickBot="1" x14ac:dyDescent="0.4">
      <c r="A600" s="16" t="str">
        <f>IF(B600&lt;&gt;"","IND"&amp;TEXT(COUNTA($B$2:B600),"000"),"")</f>
        <v>IND599</v>
      </c>
      <c r="B600" s="17" t="str">
        <f>Consolication[[#This Row],[Nom et prénom 0 Name &amp; first name]]</f>
        <v>CHIAKA BERLINDA</v>
      </c>
      <c r="C600" s="17" t="str">
        <f>VLOOKUP(B600,Consolidation!B:AA,3,TRUE)</f>
        <v>F</v>
      </c>
      <c r="D600" s="17" t="str">
        <f>VLOOKUP(B600,Consolidation!B:AA,5,TRUE)</f>
        <v>M</v>
      </c>
      <c r="E600" s="17">
        <f>VLOOKUP(B601,Consolidation!B:AA,6,TRUE)</f>
        <v>0</v>
      </c>
      <c r="F600" s="17">
        <f>VLOOKUP(B601,Consolidation!B:AA,7,TRUE)</f>
        <v>0</v>
      </c>
      <c r="G600" s="17">
        <f>VLOOKUP(B601,Consolidation!B:AA,12,TRUE)</f>
        <v>3</v>
      </c>
      <c r="H600" s="17">
        <f>VLOOKUP(B601,Consolidation!B:AA,22,FALSE)</f>
        <v>0</v>
      </c>
    </row>
    <row r="601" spans="1:8" ht="29.5" customHeight="1" thickBot="1" x14ac:dyDescent="0.4">
      <c r="A601" s="16" t="str">
        <f>IF(B601&lt;&gt;"","IND"&amp;TEXT(COUNTA($B$2:B601),"000"),"")</f>
        <v>IND600</v>
      </c>
      <c r="B601" s="17" t="str">
        <f>Consolication[[#This Row],[Nom et prénom 0 Name &amp; first name]]</f>
        <v>AYUK DORCAS EBOT</v>
      </c>
      <c r="C601" s="17" t="str">
        <f>VLOOKUP(B601,Consolidation!B:AA,3,TRUE)</f>
        <v>F</v>
      </c>
      <c r="D601" s="17" t="str">
        <f>VLOOKUP(B601,Consolidation!B:AA,5,TRUE)</f>
        <v>M</v>
      </c>
      <c r="E601" s="17">
        <f>VLOOKUP(B602,Consolidation!B:AA,6,TRUE)</f>
        <v>0</v>
      </c>
      <c r="F601" s="17">
        <f>VLOOKUP(B602,Consolidation!B:AA,7,TRUE)</f>
        <v>0</v>
      </c>
      <c r="G601" s="17">
        <f>VLOOKUP(B602,Consolidation!B:AA,12,TRUE)</f>
        <v>3</v>
      </c>
      <c r="H601" s="17">
        <f>VLOOKUP(B602,Consolidation!B:AA,22,FALSE)</f>
        <v>0</v>
      </c>
    </row>
    <row r="602" spans="1:8" ht="29.5" customHeight="1" thickBot="1" x14ac:dyDescent="0.4">
      <c r="A602" s="16" t="str">
        <f>IF(B602&lt;&gt;"","IND"&amp;TEXT(COUNTA($B$2:B602),"000"),"")</f>
        <v>IND601</v>
      </c>
      <c r="B602" s="17" t="str">
        <f>Consolication[[#This Row],[Nom et prénom 0 Name &amp; first name]]</f>
        <v>AMBE VICTORINE</v>
      </c>
      <c r="C602" s="17" t="str">
        <f>VLOOKUP(B602,Consolidation!B:AA,3,TRUE)</f>
        <v>F</v>
      </c>
      <c r="D602" s="17" t="str">
        <f>VLOOKUP(B602,Consolidation!B:AA,5,TRUE)</f>
        <v>M</v>
      </c>
      <c r="E602" s="17">
        <f>VLOOKUP(B603,Consolidation!B:AA,6,TRUE)</f>
        <v>-1</v>
      </c>
      <c r="F602" s="17">
        <f>VLOOKUP(B603,Consolidation!B:AA,7,TRUE)</f>
        <v>5</v>
      </c>
      <c r="G602" s="17">
        <f>VLOOKUP(B603,Consolidation!B:AA,12,TRUE)</f>
        <v>2</v>
      </c>
      <c r="H602" s="17">
        <f>VLOOKUP(B603,Consolidation!B:AA,22,FALSE)</f>
        <v>0</v>
      </c>
    </row>
    <row r="603" spans="1:8" ht="29.5" customHeight="1" thickBot="1" x14ac:dyDescent="0.4">
      <c r="A603" s="16" t="str">
        <f>IF(B603&lt;&gt;"","IND"&amp;TEXT(COUNTA($B$2:B603),"000"),"")</f>
        <v>IND602</v>
      </c>
      <c r="B603" s="17" t="str">
        <f>Consolication[[#This Row],[Nom et prénom 0 Name &amp; first name]]</f>
        <v>NADINE OKIE EYANGO</v>
      </c>
      <c r="C603" s="17" t="str">
        <f>VLOOKUP(B603,Consolidation!B:AA,3,TRUE)</f>
        <v>F</v>
      </c>
      <c r="D603" s="17" t="str">
        <f>VLOOKUP(B603,Consolidation!B:AA,5,TRUE)</f>
        <v>E</v>
      </c>
      <c r="E603" s="17">
        <f>VLOOKUP(B604,Consolidation!B:AA,6,TRUE)</f>
        <v>-1</v>
      </c>
      <c r="F603" s="17">
        <f>VLOOKUP(B604,Consolidation!B:AA,7,TRUE)</f>
        <v>5</v>
      </c>
      <c r="G603" s="17">
        <f>VLOOKUP(B604,Consolidation!B:AA,12,TRUE)</f>
        <v>2</v>
      </c>
      <c r="H603" s="17">
        <f>VLOOKUP(B604,Consolidation!B:AA,22,FALSE)</f>
        <v>0</v>
      </c>
    </row>
    <row r="604" spans="1:8" ht="29.5" customHeight="1" thickBot="1" x14ac:dyDescent="0.4">
      <c r="A604" s="16" t="str">
        <f>IF(B604&lt;&gt;"","IND"&amp;TEXT(COUNTA($B$2:B604),"000"),"")</f>
        <v>IND603</v>
      </c>
      <c r="B604" s="17" t="str">
        <f>Consolication[[#This Row],[Nom et prénom 0 Name &amp; first name]]</f>
        <v>NJIFEN FADHIL</v>
      </c>
      <c r="C604" s="17" t="str">
        <f>VLOOKUP(B604,Consolidation!B:AA,3,TRUE)</f>
        <v>F</v>
      </c>
      <c r="D604" s="17" t="str">
        <f>VLOOKUP(B604,Consolidation!B:AA,5,TRUE)</f>
        <v>E</v>
      </c>
      <c r="E604" s="17">
        <f>VLOOKUP(B605,Consolidation!B:AA,6,TRUE)</f>
        <v>0</v>
      </c>
      <c r="F604" s="17">
        <f>VLOOKUP(B605,Consolidation!B:AA,7,TRUE)</f>
        <v>0</v>
      </c>
      <c r="G604" s="17">
        <f>VLOOKUP(B605,Consolidation!B:AA,12,TRUE)</f>
        <v>3</v>
      </c>
      <c r="H604" s="17">
        <f>VLOOKUP(B605,Consolidation!B:AA,22,FALSE)</f>
        <v>0</v>
      </c>
    </row>
    <row r="605" spans="1:8" ht="29.5" customHeight="1" thickBot="1" x14ac:dyDescent="0.4">
      <c r="A605" s="16" t="str">
        <f>IF(B605&lt;&gt;"","IND"&amp;TEXT(COUNTA($B$2:B605),"000"),"")</f>
        <v>IND604</v>
      </c>
      <c r="B605" s="17" t="str">
        <f>Consolication[[#This Row],[Nom et prénom 0 Name &amp; first name]]</f>
        <v>JULIUS BELLE EBANGE</v>
      </c>
      <c r="C605" s="17" t="str">
        <f>VLOOKUP(B605,Consolidation!B:AA,3,TRUE)</f>
        <v>F</v>
      </c>
      <c r="D605" s="17" t="str">
        <f>VLOOKUP(B605,Consolidation!B:AA,5,TRUE)</f>
        <v>M</v>
      </c>
      <c r="E605" s="17">
        <f>VLOOKUP(B606,Consolidation!B:AA,6,TRUE)</f>
        <v>2</v>
      </c>
      <c r="F605" s="17">
        <f>VLOOKUP(B606,Consolidation!B:AA,7,TRUE)</f>
        <v>11</v>
      </c>
      <c r="G605" s="17">
        <f>VLOOKUP(B606,Consolidation!B:AA,12,TRUE)</f>
        <v>3</v>
      </c>
      <c r="H605" s="17">
        <f>VLOOKUP(B606,Consolidation!B:AA,22,FALSE)</f>
        <v>0</v>
      </c>
    </row>
    <row r="606" spans="1:8" ht="29.5" customHeight="1" thickBot="1" x14ac:dyDescent="0.4">
      <c r="A606" s="16" t="str">
        <f>IF(B606&lt;&gt;"","IND"&amp;TEXT(COUNTA($B$2:B606),"000"),"")</f>
        <v>IND605</v>
      </c>
      <c r="B606" s="17" t="str">
        <f>Consolication[[#This Row],[Nom et prénom 0 Name &amp; first name]]</f>
        <v>SOME ANASTASIA MOUDE</v>
      </c>
      <c r="C606" s="17" t="str">
        <f>VLOOKUP(B606,Consolidation!B:AA,3,TRUE)</f>
        <v>M</v>
      </c>
      <c r="D606" s="17" t="str">
        <f>VLOOKUP(B606,Consolidation!B:AA,5,TRUE)</f>
        <v>D</v>
      </c>
      <c r="E606" s="17" t="e">
        <f>VLOOKUP(B607,Consolidation!B:AA,6,TRUE)</f>
        <v>#N/A</v>
      </c>
      <c r="F606" s="17" t="e">
        <f>VLOOKUP(B607,Consolidation!B:AA,7,TRUE)</f>
        <v>#N/A</v>
      </c>
      <c r="G606" s="17" t="e">
        <f>VLOOKUP(B607,Consolidation!B:AA,12,TRUE)</f>
        <v>#N/A</v>
      </c>
      <c r="H606" s="17">
        <f>VLOOKUP(B607,Consolidation!B:AA,22,FALSE)</f>
        <v>0</v>
      </c>
    </row>
    <row r="607" spans="1:8" ht="29.5" customHeight="1" thickBot="1" x14ac:dyDescent="0.4">
      <c r="A607" s="16" t="str">
        <f>IF(B607&lt;&gt;"","IND"&amp;TEXT(COUNTA($B$2:B607),"000"),"")</f>
        <v>IND606</v>
      </c>
      <c r="B607" s="17" t="str">
        <f>Consolication[[#This Row],[Nom et prénom 0 Name &amp; first name]]</f>
        <v>ABWE SHANTA</v>
      </c>
      <c r="C607" s="17" t="str">
        <f>VLOOKUP(B607,Consolidation!B:AA,3,FALSE)</f>
        <v>F</v>
      </c>
      <c r="D607" s="17" t="str">
        <f>VLOOKUP(B607,Consolidation!B:AA,5,FALSE)</f>
        <v>B</v>
      </c>
      <c r="E607" s="17">
        <f>VLOOKUP(B608,Consolidation!B:AA,6,FALSE)</f>
        <v>0</v>
      </c>
      <c r="F607" s="17">
        <f>VLOOKUP(B608,Consolidation!B:AA,7,FALSE)</f>
        <v>4</v>
      </c>
      <c r="G607" s="17">
        <f>VLOOKUP(B608,Consolidation!B:AA,12,FALSE)</f>
        <v>3</v>
      </c>
      <c r="H607" s="17">
        <f>VLOOKUP(B608,Consolidation!B:AA,22,FALSE)</f>
        <v>0</v>
      </c>
    </row>
    <row r="608" spans="1:8" ht="29.5" customHeight="1" thickBot="1" x14ac:dyDescent="0.4">
      <c r="A608" s="16" t="str">
        <f>IF(B608&lt;&gt;"","IND"&amp;TEXT(COUNTA($B$2:B608),"000"),"")</f>
        <v>IND607</v>
      </c>
      <c r="B608" s="17" t="str">
        <f>Consolication[[#This Row],[Nom et prénom 0 Name &amp; first name]]</f>
        <v>NGEME KOLLE GEORGE</v>
      </c>
      <c r="C608" s="17" t="str">
        <f>VLOOKUP(B608,Consolidation!B:AA,3,TRUE)</f>
        <v>F</v>
      </c>
      <c r="D608" s="17" t="str">
        <f>VLOOKUP(B608,Consolidation!B:AA,5,TRUE)</f>
        <v>E</v>
      </c>
      <c r="E608" s="17">
        <f>VLOOKUP(B609,Consolidation!B:AA,6,TRUE)</f>
        <v>2</v>
      </c>
      <c r="F608" s="17">
        <f>VLOOKUP(B609,Consolidation!B:AA,7,TRUE)</f>
        <v>3</v>
      </c>
      <c r="G608" s="17">
        <f>VLOOKUP(B609,Consolidation!B:AA,12,TRUE)</f>
        <v>3</v>
      </c>
      <c r="H608" s="17">
        <f>VLOOKUP(B609,Consolidation!B:AA,22,FALSE)</f>
        <v>0</v>
      </c>
    </row>
    <row r="609" spans="1:8" ht="29.5" customHeight="1" thickBot="1" x14ac:dyDescent="0.4">
      <c r="A609" s="16" t="str">
        <f>IF(B609&lt;&gt;"","IND"&amp;TEXT(COUNTA($B$2:B609),"000"),"")</f>
        <v>IND608</v>
      </c>
      <c r="B609" s="17" t="str">
        <f>Consolication[[#This Row],[Nom et prénom 0 Name &amp; first name]]</f>
        <v>THERSIA DIONE</v>
      </c>
      <c r="C609" s="17" t="str">
        <f>VLOOKUP(B609,Consolidation!B:AA,3,TRUE)</f>
        <v>F</v>
      </c>
      <c r="D609" s="17" t="str">
        <f>VLOOKUP(B609,Consolidation!B:AA,5,TRUE)</f>
        <v>M</v>
      </c>
      <c r="E609" s="17">
        <f>VLOOKUP(B610,Consolidation!B:AA,6,TRUE)</f>
        <v>-1</v>
      </c>
      <c r="F609" s="17">
        <f>VLOOKUP(B610,Consolidation!B:AA,7,TRUE)</f>
        <v>5</v>
      </c>
      <c r="G609" s="17">
        <f>VLOOKUP(B610,Consolidation!B:AA,12,TRUE)</f>
        <v>2</v>
      </c>
      <c r="H609" s="17">
        <f>VLOOKUP(B610,Consolidation!B:AA,22,FALSE)</f>
        <v>0</v>
      </c>
    </row>
    <row r="610" spans="1:8" ht="29.5" customHeight="1" thickBot="1" x14ac:dyDescent="0.4">
      <c r="A610" s="16" t="str">
        <f>IF(B610&lt;&gt;"","IND"&amp;TEXT(COUNTA($B$2:B610),"000"),"")</f>
        <v>IND609</v>
      </c>
      <c r="B610" s="17" t="str">
        <f>Consolication[[#This Row],[Nom et prénom 0 Name &amp; first name]]</f>
        <v>NTOKO NLEN E.</v>
      </c>
      <c r="C610" s="17" t="str">
        <f>VLOOKUP(B610,Consolidation!B:AA,3,TRUE)</f>
        <v>F</v>
      </c>
      <c r="D610" s="17" t="str">
        <f>VLOOKUP(B610,Consolidation!B:AA,5,TRUE)</f>
        <v>E</v>
      </c>
      <c r="E610" s="17">
        <f>VLOOKUP(B611,Consolidation!B:AA,6,TRUE)</f>
        <v>0</v>
      </c>
      <c r="F610" s="17">
        <f>VLOOKUP(B611,Consolidation!B:AA,7,TRUE)</f>
        <v>0</v>
      </c>
      <c r="G610" s="17">
        <f>VLOOKUP(B611,Consolidation!B:AA,12,TRUE)</f>
        <v>3</v>
      </c>
      <c r="H610" s="17">
        <f>VLOOKUP(B611,Consolidation!B:AA,22,FALSE)</f>
        <v>0</v>
      </c>
    </row>
    <row r="611" spans="1:8" ht="29.5" customHeight="1" thickBot="1" x14ac:dyDescent="0.4">
      <c r="A611" s="16" t="str">
        <f>IF(B611&lt;&gt;"","IND"&amp;TEXT(COUNTA($B$2:B611),"000"),"")</f>
        <v>IND610</v>
      </c>
      <c r="B611" s="17" t="str">
        <f>Consolication[[#This Row],[Nom et prénom 0 Name &amp; first name]]</f>
        <v>FOKEM ETHEVISE FLORE</v>
      </c>
      <c r="C611" s="17" t="str">
        <f>VLOOKUP(B611,Consolidation!B:AA,3,TRUE)</f>
        <v>F</v>
      </c>
      <c r="D611" s="17" t="str">
        <f>VLOOKUP(B611,Consolidation!B:AA,5,TRUE)</f>
        <v>M</v>
      </c>
      <c r="E611" s="17">
        <f>VLOOKUP(B612,Consolidation!B:AA,6,TRUE)</f>
        <v>0</v>
      </c>
      <c r="F611" s="17">
        <f>VLOOKUP(B612,Consolidation!B:AA,7,TRUE)</f>
        <v>0</v>
      </c>
      <c r="G611" s="17">
        <f>VLOOKUP(B612,Consolidation!B:AA,12,TRUE)</f>
        <v>3</v>
      </c>
      <c r="H611" s="17">
        <f>VLOOKUP(B612,Consolidation!B:AA,22,FALSE)</f>
        <v>0</v>
      </c>
    </row>
    <row r="612" spans="1:8" ht="29.5" customHeight="1" thickBot="1" x14ac:dyDescent="0.4">
      <c r="A612" s="16" t="str">
        <f>IF(B612&lt;&gt;"","IND"&amp;TEXT(COUNTA($B$2:B612),"000"),"")</f>
        <v>IND611</v>
      </c>
      <c r="B612" s="17" t="str">
        <f>Consolication[[#This Row],[Nom et prénom 0 Name &amp; first name]]</f>
        <v>AVA AVA CHARLES HENRI FLORENT</v>
      </c>
      <c r="C612" s="17" t="str">
        <f>VLOOKUP(B612,Consolidation!B:AA,3,TRUE)</f>
        <v>F</v>
      </c>
      <c r="D612" s="17" t="str">
        <f>VLOOKUP(B612,Consolidation!B:AA,5,TRUE)</f>
        <v>M</v>
      </c>
      <c r="E612" s="17">
        <f>VLOOKUP(B613,Consolidation!B:AA,6,TRUE)</f>
        <v>0</v>
      </c>
      <c r="F612" s="17">
        <f>VLOOKUP(B613,Consolidation!B:AA,7,TRUE)</f>
        <v>0</v>
      </c>
      <c r="G612" s="17">
        <f>VLOOKUP(B613,Consolidation!B:AA,12,TRUE)</f>
        <v>3</v>
      </c>
      <c r="H612" s="17">
        <f>VLOOKUP(B613,Consolidation!B:AA,22,FALSE)</f>
        <v>0</v>
      </c>
    </row>
    <row r="613" spans="1:8" ht="29.5" customHeight="1" thickBot="1" x14ac:dyDescent="0.4">
      <c r="A613" s="16" t="str">
        <f>IF(B613&lt;&gt;"","IND"&amp;TEXT(COUNTA($B$2:B613),"000"),"")</f>
        <v>IND612</v>
      </c>
      <c r="B613" s="17" t="str">
        <f>Consolication[[#This Row],[Nom et prénom 0 Name &amp; first name]]</f>
        <v>EBANGE SHANNEL</v>
      </c>
      <c r="C613" s="17" t="str">
        <f>VLOOKUP(B613,Consolidation!B:AA,3,TRUE)</f>
        <v>F</v>
      </c>
      <c r="D613" s="17" t="str">
        <f>VLOOKUP(B613,Consolidation!B:AA,5,TRUE)</f>
        <v>M</v>
      </c>
      <c r="E613" s="17">
        <f>VLOOKUP(B614,Consolidation!B:AA,6,TRUE)</f>
        <v>0</v>
      </c>
      <c r="F613" s="17">
        <f>VLOOKUP(B614,Consolidation!B:AA,7,TRUE)</f>
        <v>0</v>
      </c>
      <c r="G613" s="17">
        <f>VLOOKUP(B614,Consolidation!B:AA,12,TRUE)</f>
        <v>3</v>
      </c>
      <c r="H613" s="17">
        <f>VLOOKUP(B614,Consolidation!B:AA,22,FALSE)</f>
        <v>0</v>
      </c>
    </row>
    <row r="614" spans="1:8" ht="29.5" customHeight="1" thickBot="1" x14ac:dyDescent="0.4">
      <c r="A614" s="16" t="str">
        <f>IF(B614&lt;&gt;"","IND"&amp;TEXT(COUNTA($B$2:B614),"000"),"")</f>
        <v>IND613</v>
      </c>
      <c r="B614" s="17" t="str">
        <f>Consolication[[#This Row],[Nom et prénom 0 Name &amp; first name]]</f>
        <v>EBUGLE FRANKA ALOBWEDE</v>
      </c>
      <c r="C614" s="17" t="str">
        <f>VLOOKUP(B614,Consolidation!B:AA,3,TRUE)</f>
        <v>F</v>
      </c>
      <c r="D614" s="17" t="str">
        <f>VLOOKUP(B614,Consolidation!B:AA,5,TRUE)</f>
        <v>M</v>
      </c>
      <c r="E614" s="17">
        <f>VLOOKUP(B615,Consolidation!B:AA,6,TRUE)</f>
        <v>0</v>
      </c>
      <c r="F614" s="17">
        <f>VLOOKUP(B615,Consolidation!B:AA,7,TRUE)</f>
        <v>0</v>
      </c>
      <c r="G614" s="17">
        <f>VLOOKUP(B615,Consolidation!B:AA,12,TRUE)</f>
        <v>3</v>
      </c>
      <c r="H614" s="17">
        <f>VLOOKUP(B615,Consolidation!B:AA,22,FALSE)</f>
        <v>0</v>
      </c>
    </row>
    <row r="615" spans="1:8" ht="29.5" customHeight="1" thickBot="1" x14ac:dyDescent="0.4">
      <c r="A615" s="16" t="str">
        <f>IF(B615&lt;&gt;"","IND"&amp;TEXT(COUNTA($B$2:B615),"000"),"")</f>
        <v>IND614</v>
      </c>
      <c r="B615" s="17" t="str">
        <f>Consolication[[#This Row],[Nom et prénom 0 Name &amp; first name]]</f>
        <v>ETONE MICHAEL MISAPE</v>
      </c>
      <c r="C615" s="17" t="str">
        <f>VLOOKUP(B615,Consolidation!B:AA,3,TRUE)</f>
        <v>F</v>
      </c>
      <c r="D615" s="17" t="str">
        <f>VLOOKUP(B615,Consolidation!B:AA,5,TRUE)</f>
        <v>M</v>
      </c>
      <c r="E615" s="17" t="e">
        <f>VLOOKUP(B616,Consolidation!B:AA,6,TRUE)</f>
        <v>#N/A</v>
      </c>
      <c r="F615" s="17" t="e">
        <f>VLOOKUP(B616,Consolidation!B:AA,7,TRUE)</f>
        <v>#N/A</v>
      </c>
      <c r="G615" s="17" t="e">
        <f>VLOOKUP(B616,Consolidation!B:AA,12,TRUE)</f>
        <v>#N/A</v>
      </c>
      <c r="H615" s="17">
        <f>VLOOKUP(B616,Consolidation!B:AA,22,FALSE)</f>
        <v>0</v>
      </c>
    </row>
    <row r="616" spans="1:8" ht="29.5" customHeight="1" thickBot="1" x14ac:dyDescent="0.4">
      <c r="A616" s="16" t="str">
        <f>IF(B616&lt;&gt;"","IND"&amp;TEXT(COUNTA($B$2:B616),"000"),"")</f>
        <v>IND615</v>
      </c>
      <c r="B616" s="17" t="str">
        <f>Consolication[[#This Row],[Nom et prénom 0 Name &amp; first name]]</f>
        <v>AFANA RODRIGUE P</v>
      </c>
      <c r="C616" s="17" t="e">
        <f>VLOOKUP(B616,Consolidation!B:AA,3,TRUE)</f>
        <v>#N/A</v>
      </c>
      <c r="D616" s="17" t="e">
        <f>VLOOKUP(B616,Consolidation!B:AA,5,TRUE)</f>
        <v>#N/A</v>
      </c>
      <c r="E616" s="17">
        <f>VLOOKUP(B617,Consolidation!B:AA,6,TRUE)</f>
        <v>0</v>
      </c>
      <c r="F616" s="17">
        <f>VLOOKUP(B617,Consolidation!B:AA,7,TRUE)</f>
        <v>0</v>
      </c>
      <c r="G616" s="17">
        <f>VLOOKUP(B617,Consolidation!B:AA,12,TRUE)</f>
        <v>3</v>
      </c>
      <c r="H616" s="17">
        <f>VLOOKUP(B617,Consolidation!B:AA,22,FALSE)</f>
        <v>0</v>
      </c>
    </row>
    <row r="617" spans="1:8" ht="29.5" customHeight="1" thickBot="1" x14ac:dyDescent="0.4">
      <c r="A617" s="16" t="str">
        <f>IF(B617&lt;&gt;"","IND"&amp;TEXT(COUNTA($B$2:B617),"000"),"")</f>
        <v>IND616</v>
      </c>
      <c r="B617" s="17" t="str">
        <f>Consolication[[#This Row],[Nom et prénom 0 Name &amp; first name]]</f>
        <v>EBONG BELLE GISELLE</v>
      </c>
      <c r="C617" s="17" t="str">
        <f>VLOOKUP(B617,Consolidation!B:AA,3,TRUE)</f>
        <v>F</v>
      </c>
      <c r="D617" s="17" t="str">
        <f>VLOOKUP(B617,Consolidation!B:AA,5,TRUE)</f>
        <v>M</v>
      </c>
      <c r="E617" s="17">
        <f>VLOOKUP(B618,Consolidation!B:AA,6,TRUE)</f>
        <v>-1</v>
      </c>
      <c r="F617" s="17">
        <f>VLOOKUP(B618,Consolidation!B:AA,7,TRUE)</f>
        <v>1</v>
      </c>
      <c r="G617" s="17">
        <f>VLOOKUP(B618,Consolidation!B:AA,12,TRUE)</f>
        <v>2</v>
      </c>
      <c r="H617" s="17">
        <f>VLOOKUP(B618,Consolidation!B:AA,22,FALSE)</f>
        <v>0</v>
      </c>
    </row>
    <row r="618" spans="1:8" ht="29.5" customHeight="1" thickBot="1" x14ac:dyDescent="0.4">
      <c r="A618" s="16" t="str">
        <f>IF(B618&lt;&gt;"","IND"&amp;TEXT(COUNTA($B$2:B618),"000"),"")</f>
        <v>IND617</v>
      </c>
      <c r="B618" s="17" t="str">
        <f>Consolication[[#This Row],[Nom et prénom 0 Name &amp; first name]]</f>
        <v>KOLLE MESUMBE SCRODER</v>
      </c>
      <c r="C618" s="17" t="str">
        <f>VLOOKUP(B618,Consolidation!B:AA,3,TRUE)</f>
        <v>F</v>
      </c>
      <c r="D618" s="17" t="str">
        <f>VLOOKUP(B618,Consolidation!B:AA,5,TRUE)</f>
        <v>E</v>
      </c>
      <c r="E618" s="17">
        <f>VLOOKUP(B619,Consolidation!B:AA,6,TRUE)</f>
        <v>-1</v>
      </c>
      <c r="F618" s="17">
        <f>VLOOKUP(B619,Consolidation!B:AA,7,TRUE)</f>
        <v>5</v>
      </c>
      <c r="G618" s="17">
        <f>VLOOKUP(B619,Consolidation!B:AA,12,TRUE)</f>
        <v>2</v>
      </c>
      <c r="H618" s="17">
        <f>VLOOKUP(B619,Consolidation!B:AA,22,FALSE)</f>
        <v>0</v>
      </c>
    </row>
    <row r="619" spans="1:8" ht="29.5" customHeight="1" thickBot="1" x14ac:dyDescent="0.4">
      <c r="A619" s="16" t="str">
        <f>IF(B619&lt;&gt;"","IND"&amp;TEXT(COUNTA($B$2:B619),"000"),"")</f>
        <v>IND618</v>
      </c>
      <c r="B619" s="17" t="str">
        <f>Consolication[[#This Row],[Nom et prénom 0 Name &amp; first name]]</f>
        <v>NGALAME GERARD NDODE</v>
      </c>
      <c r="C619" s="17" t="str">
        <f>VLOOKUP(B619,Consolidation!B:AA,3,TRUE)</f>
        <v>F</v>
      </c>
      <c r="D619" s="17" t="str">
        <f>VLOOKUP(B619,Consolidation!B:AA,5,TRUE)</f>
        <v>E</v>
      </c>
      <c r="E619" s="17">
        <f>VLOOKUP(B620,Consolidation!B:AA,6,TRUE)</f>
        <v>-1</v>
      </c>
      <c r="F619" s="17">
        <f>VLOOKUP(B620,Consolidation!B:AA,7,TRUE)</f>
        <v>5</v>
      </c>
      <c r="G619" s="17">
        <f>VLOOKUP(B620,Consolidation!B:AA,12,TRUE)</f>
        <v>2</v>
      </c>
      <c r="H619" s="17">
        <f>VLOOKUP(B620,Consolidation!B:AA,22,FALSE)</f>
        <v>0</v>
      </c>
    </row>
    <row r="620" spans="1:8" ht="29.5" customHeight="1" thickBot="1" x14ac:dyDescent="0.4">
      <c r="A620" s="16" t="str">
        <f>IF(B620&lt;&gt;"","IND"&amp;TEXT(COUNTA($B$2:B620),"000"),"")</f>
        <v>IND619</v>
      </c>
      <c r="B620" s="17" t="str">
        <f>Consolication[[#This Row],[Nom et prénom 0 Name &amp; first name]]</f>
        <v>NTOLO Julien</v>
      </c>
      <c r="C620" s="17" t="str">
        <f>VLOOKUP(B620,Consolidation!B:AA,3,TRUE)</f>
        <v>F</v>
      </c>
      <c r="D620" s="17" t="str">
        <f>VLOOKUP(B620,Consolidation!B:AA,5,TRUE)</f>
        <v>E</v>
      </c>
      <c r="E620" s="17">
        <f>VLOOKUP(B621,Consolidation!B:AA,6,TRUE)</f>
        <v>2</v>
      </c>
      <c r="F620" s="17">
        <f>VLOOKUP(B621,Consolidation!B:AA,7,TRUE)</f>
        <v>11</v>
      </c>
      <c r="G620" s="17">
        <f>VLOOKUP(B621,Consolidation!B:AA,12,TRUE)</f>
        <v>3</v>
      </c>
      <c r="H620" s="17">
        <f>VLOOKUP(B621,Consolidation!B:AA,22,FALSE)</f>
        <v>0</v>
      </c>
    </row>
    <row r="621" spans="1:8" ht="29.5" customHeight="1" thickBot="1" x14ac:dyDescent="0.4">
      <c r="A621" s="16" t="str">
        <f>IF(B621&lt;&gt;"","IND"&amp;TEXT(COUNTA($B$2:B621),"000"),"")</f>
        <v>IND620</v>
      </c>
      <c r="B621" s="17" t="str">
        <f>Consolication[[#This Row],[Nom et prénom 0 Name &amp; first name]]</f>
        <v>TAKOULO CAREL</v>
      </c>
      <c r="C621" s="17" t="str">
        <f>VLOOKUP(B621,Consolidation!B:AA,3,TRUE)</f>
        <v>M</v>
      </c>
      <c r="D621" s="17" t="str">
        <f>VLOOKUP(B621,Consolidation!B:AA,5,TRUE)</f>
        <v>D</v>
      </c>
      <c r="E621" s="17">
        <f>VLOOKUP(B622,Consolidation!B:AA,6,TRUE)</f>
        <v>0</v>
      </c>
      <c r="F621" s="17">
        <f>VLOOKUP(B622,Consolidation!B:AA,7,TRUE)</f>
        <v>0</v>
      </c>
      <c r="G621" s="17">
        <f>VLOOKUP(B622,Consolidation!B:AA,12,TRUE)</f>
        <v>3</v>
      </c>
      <c r="H621" s="17">
        <f>VLOOKUP(B622,Consolidation!B:AA,22,FALSE)</f>
        <v>0</v>
      </c>
    </row>
    <row r="622" spans="1:8" ht="29.5" customHeight="1" thickBot="1" x14ac:dyDescent="0.4">
      <c r="A622" s="16" t="str">
        <f>IF(B622&lt;&gt;"","IND"&amp;TEXT(COUNTA($B$2:B622),"000"),"")</f>
        <v>IND621</v>
      </c>
      <c r="B622" s="17" t="str">
        <f>Consolication[[#This Row],[Nom et prénom 0 Name &amp; first name]]</f>
        <v>BIWOLE Luc Arsène</v>
      </c>
      <c r="C622" s="17" t="str">
        <f>VLOOKUP(B622,Consolidation!B:AA,3,TRUE)</f>
        <v>F</v>
      </c>
      <c r="D622" s="17" t="str">
        <f>VLOOKUP(B622,Consolidation!B:AA,5,TRUE)</f>
        <v>M</v>
      </c>
      <c r="E622" s="17">
        <f>VLOOKUP(B623,Consolidation!B:AA,6,TRUE)</f>
        <v>0</v>
      </c>
      <c r="F622" s="17">
        <f>VLOOKUP(B623,Consolidation!B:AA,7,TRUE)</f>
        <v>0</v>
      </c>
      <c r="G622" s="17">
        <f>VLOOKUP(B623,Consolidation!B:AA,12,TRUE)</f>
        <v>3</v>
      </c>
      <c r="H622" s="17">
        <f>VLOOKUP(B623,Consolidation!B:AA,22,FALSE)</f>
        <v>0</v>
      </c>
    </row>
    <row r="623" spans="1:8" ht="29.5" customHeight="1" thickBot="1" x14ac:dyDescent="0.4">
      <c r="A623" s="16" t="str">
        <f>IF(B623&lt;&gt;"","IND"&amp;TEXT(COUNTA($B$2:B623),"000"),"")</f>
        <v>IND622</v>
      </c>
      <c r="B623" s="17" t="str">
        <f>Consolication[[#This Row],[Nom et prénom 0 Name &amp; first name]]</f>
        <v>ASSOMO OBAMA Carla Véronique</v>
      </c>
      <c r="C623" s="17" t="str">
        <f>VLOOKUP(B623,Consolidation!B:AA,3,TRUE)</f>
        <v>F</v>
      </c>
      <c r="D623" s="17" t="str">
        <f>VLOOKUP(B623,Consolidation!B:AA,5,TRUE)</f>
        <v>M</v>
      </c>
      <c r="E623" s="17">
        <f>VLOOKUP(B624,Consolidation!B:AA,6,TRUE)</f>
        <v>2</v>
      </c>
      <c r="F623" s="17">
        <f>VLOOKUP(B624,Consolidation!B:AA,7,TRUE)</f>
        <v>3</v>
      </c>
      <c r="G623" s="17">
        <f>VLOOKUP(B624,Consolidation!B:AA,12,TRUE)</f>
        <v>3</v>
      </c>
      <c r="H623" s="17">
        <f>VLOOKUP(B624,Consolidation!B:AA,22,FALSE)</f>
        <v>0</v>
      </c>
    </row>
    <row r="624" spans="1:8" ht="29.5" customHeight="1" thickBot="1" x14ac:dyDescent="0.4">
      <c r="A624" s="16" t="str">
        <f>IF(B624&lt;&gt;"","IND"&amp;TEXT(COUNTA($B$2:B624),"000"),"")</f>
        <v>IND623</v>
      </c>
      <c r="B624" s="17" t="str">
        <f>Consolication[[#This Row],[Nom et prénom 0 Name &amp; first name]]</f>
        <v>TSEMO PINTO ROSE</v>
      </c>
      <c r="C624" s="17" t="str">
        <f>VLOOKUP(B624,Consolidation!B:AA,3,TRUE)</f>
        <v>F</v>
      </c>
      <c r="D624" s="17" t="str">
        <f>VLOOKUP(B624,Consolidation!B:AA,5,TRUE)</f>
        <v>M</v>
      </c>
      <c r="E624" s="17">
        <f>VLOOKUP(B625,Consolidation!B:AA,6,TRUE)</f>
        <v>2</v>
      </c>
      <c r="F624" s="17">
        <f>VLOOKUP(B625,Consolidation!B:AA,7,TRUE)</f>
        <v>3</v>
      </c>
      <c r="G624" s="17">
        <f>VLOOKUP(B625,Consolidation!B:AA,12,TRUE)</f>
        <v>3</v>
      </c>
      <c r="H624" s="17">
        <f>VLOOKUP(B625,Consolidation!B:AA,22,FALSE)</f>
        <v>0</v>
      </c>
    </row>
    <row r="625" spans="1:8" ht="29.5" customHeight="1" thickBot="1" x14ac:dyDescent="0.4">
      <c r="A625" s="16" t="str">
        <f>IF(B625&lt;&gt;"","IND"&amp;TEXT(COUNTA($B$2:B625),"000"),"")</f>
        <v>IND624</v>
      </c>
      <c r="B625" s="17" t="str">
        <f>Consolication[[#This Row],[Nom et prénom 0 Name &amp; first name]]</f>
        <v>ZE OBAMA Cécile Ornelle</v>
      </c>
      <c r="C625" s="17" t="str">
        <f>VLOOKUP(B625,Consolidation!B:AA,3,TRUE)</f>
        <v>F</v>
      </c>
      <c r="D625" s="17" t="str">
        <f>VLOOKUP(B625,Consolidation!B:AA,5,TRUE)</f>
        <v>M</v>
      </c>
      <c r="E625" s="17">
        <f>VLOOKUP(B626,Consolidation!B:AA,6,TRUE)</f>
        <v>-1</v>
      </c>
      <c r="F625" s="17">
        <f>VLOOKUP(B626,Consolidation!B:AA,7,TRUE)</f>
        <v>5</v>
      </c>
      <c r="G625" s="17">
        <f>VLOOKUP(B626,Consolidation!B:AA,12,TRUE)</f>
        <v>2</v>
      </c>
      <c r="H625" s="17">
        <f>VLOOKUP(B626,Consolidation!B:AA,22,FALSE)</f>
        <v>0</v>
      </c>
    </row>
    <row r="626" spans="1:8" ht="29.5" customHeight="1" thickBot="1" x14ac:dyDescent="0.4">
      <c r="A626" s="16" t="str">
        <f>IF(B626&lt;&gt;"","IND"&amp;TEXT(COUNTA($B$2:B626),"000"),"")</f>
        <v>IND625</v>
      </c>
      <c r="B626" s="17" t="str">
        <f>Consolication[[#This Row],[Nom et prénom 0 Name &amp; first name]]</f>
        <v>NGOUMOU AMOUGOU Polycarpe</v>
      </c>
      <c r="C626" s="17" t="str">
        <f>VLOOKUP(B626,Consolidation!B:AA,3,TRUE)</f>
        <v>F</v>
      </c>
      <c r="D626" s="17" t="str">
        <f>VLOOKUP(B626,Consolidation!B:AA,5,TRUE)</f>
        <v>E</v>
      </c>
      <c r="E626" s="17">
        <f>VLOOKUP(B627,Consolidation!B:AA,6,TRUE)</f>
        <v>0</v>
      </c>
      <c r="F626" s="17">
        <f>VLOOKUP(B627,Consolidation!B:AA,7,TRUE)</f>
        <v>0</v>
      </c>
      <c r="G626" s="17">
        <f>VLOOKUP(B627,Consolidation!B:AA,12,TRUE)</f>
        <v>0</v>
      </c>
      <c r="H626" s="17">
        <f>VLOOKUP(B627,Consolidation!B:AA,22,FALSE)</f>
        <v>0</v>
      </c>
    </row>
    <row r="627" spans="1:8" ht="29.5" customHeight="1" thickBot="1" x14ac:dyDescent="0.4">
      <c r="A627" s="16" t="str">
        <f>IF(B627&lt;&gt;"","IND"&amp;TEXT(COUNTA($B$2:B627),"000"),"")</f>
        <v>IND626</v>
      </c>
      <c r="B627" s="17" t="str">
        <f>Consolication[[#This Row],[Nom et prénom 0 Name &amp; first name]]</f>
        <v>MBALA Jean Christophe</v>
      </c>
      <c r="C627" s="17" t="str">
        <f>VLOOKUP(B627,Consolidation!B:AA,3,TRUE)</f>
        <v>F</v>
      </c>
      <c r="D627" s="17" t="str">
        <f>VLOOKUP(B627,Consolidation!B:AA,5,TRUE)</f>
        <v>M</v>
      </c>
      <c r="E627" s="17">
        <f>VLOOKUP(B628,Consolidation!B:AA,6,TRUE)</f>
        <v>-1</v>
      </c>
      <c r="F627" s="17">
        <f>VLOOKUP(B628,Consolidation!B:AA,7,TRUE)</f>
        <v>5</v>
      </c>
      <c r="G627" s="17">
        <f>VLOOKUP(B628,Consolidation!B:AA,12,TRUE)</f>
        <v>2</v>
      </c>
      <c r="H627" s="17">
        <f>VLOOKUP(B628,Consolidation!B:AA,22,FALSE)</f>
        <v>0</v>
      </c>
    </row>
    <row r="628" spans="1:8" ht="29.5" customHeight="1" thickBot="1" x14ac:dyDescent="0.4">
      <c r="A628" s="16" t="str">
        <f>IF(B628&lt;&gt;"","IND"&amp;TEXT(COUNTA($B$2:B628),"000"),"")</f>
        <v>IND627</v>
      </c>
      <c r="B628" s="17" t="str">
        <f>Consolication[[#This Row],[Nom et prénom 0 Name &amp; first name]]</f>
        <v>OBELE EKOTO Roline Bernadette</v>
      </c>
      <c r="C628" s="17" t="str">
        <f>VLOOKUP(B628,Consolidation!B:AA,3,TRUE)</f>
        <v>F</v>
      </c>
      <c r="D628" s="17" t="str">
        <f>VLOOKUP(B628,Consolidation!B:AA,5,TRUE)</f>
        <v>E</v>
      </c>
      <c r="E628" s="17">
        <f>VLOOKUP(B629,Consolidation!B:AA,6,TRUE)</f>
        <v>2</v>
      </c>
      <c r="F628" s="17">
        <f>VLOOKUP(B629,Consolidation!B:AA,7,TRUE)</f>
        <v>3</v>
      </c>
      <c r="G628" s="17">
        <f>VLOOKUP(B629,Consolidation!B:AA,12,TRUE)</f>
        <v>3</v>
      </c>
      <c r="H628" s="17">
        <f>VLOOKUP(B629,Consolidation!B:AA,22,FALSE)</f>
        <v>0</v>
      </c>
    </row>
    <row r="629" spans="1:8" ht="29.5" customHeight="1" thickBot="1" x14ac:dyDescent="0.4">
      <c r="A629" s="16" t="str">
        <f>IF(B629&lt;&gt;"","IND"&amp;TEXT(COUNTA($B$2:B629),"000"),"")</f>
        <v>IND628</v>
      </c>
      <c r="B629" s="17" t="str">
        <f>Consolication[[#This Row],[Nom et prénom 0 Name &amp; first name]]</f>
        <v>ZALI AWOMO Lydie Armelle</v>
      </c>
      <c r="C629" s="17" t="str">
        <f>VLOOKUP(B629,Consolidation!B:AA,3,TRUE)</f>
        <v>F</v>
      </c>
      <c r="D629" s="17" t="str">
        <f>VLOOKUP(B629,Consolidation!B:AA,5,TRUE)</f>
        <v>M</v>
      </c>
      <c r="E629" s="17">
        <f>VLOOKUP(B630,Consolidation!B:AA,6,TRUE)</f>
        <v>-1</v>
      </c>
      <c r="F629" s="17">
        <f>VLOOKUP(B630,Consolidation!B:AA,7,TRUE)</f>
        <v>5</v>
      </c>
      <c r="G629" s="17">
        <f>VLOOKUP(B630,Consolidation!B:AA,12,TRUE)</f>
        <v>2</v>
      </c>
      <c r="H629" s="17">
        <f>VLOOKUP(B630,Consolidation!B:AA,22,FALSE)</f>
        <v>0</v>
      </c>
    </row>
    <row r="630" spans="1:8" ht="29.5" customHeight="1" thickBot="1" x14ac:dyDescent="0.4">
      <c r="A630" s="16" t="str">
        <f>IF(B630&lt;&gt;"","IND"&amp;TEXT(COUNTA($B$2:B630),"000"),"")</f>
        <v>IND629</v>
      </c>
      <c r="B630" s="17" t="str">
        <f>Consolication[[#This Row],[Nom et prénom 0 Name &amp; first name]]</f>
        <v>NDI EFANGONO Albert Derick</v>
      </c>
      <c r="C630" s="17" t="str">
        <f>VLOOKUP(B630,Consolidation!B:AA,3,TRUE)</f>
        <v>F</v>
      </c>
      <c r="D630" s="17" t="str">
        <f>VLOOKUP(B630,Consolidation!B:AA,5,TRUE)</f>
        <v>E</v>
      </c>
      <c r="E630" s="17">
        <f>VLOOKUP(B631,Consolidation!B:AA,6,TRUE)</f>
        <v>0</v>
      </c>
      <c r="F630" s="17">
        <f>VLOOKUP(B631,Consolidation!B:AA,7,TRUE)</f>
        <v>0</v>
      </c>
      <c r="G630" s="17">
        <f>VLOOKUP(B631,Consolidation!B:AA,12,TRUE)</f>
        <v>3</v>
      </c>
      <c r="H630" s="17">
        <f>VLOOKUP(B631,Consolidation!B:AA,22,FALSE)</f>
        <v>0</v>
      </c>
    </row>
    <row r="631" spans="1:8" ht="29.5" customHeight="1" thickBot="1" x14ac:dyDescent="0.4">
      <c r="A631" s="16" t="str">
        <f>IF(B631&lt;&gt;"","IND"&amp;TEXT(COUNTA($B$2:B631),"000"),"")</f>
        <v>IND630</v>
      </c>
      <c r="B631" s="17" t="str">
        <f>Consolication[[#This Row],[Nom et prénom 0 Name &amp; first name]]</f>
        <v>ATEBA OTSILI ESAIE</v>
      </c>
      <c r="C631" s="17" t="str">
        <f>VLOOKUP(B631,Consolidation!B:AA,3,TRUE)</f>
        <v>F</v>
      </c>
      <c r="D631" s="17" t="str">
        <f>VLOOKUP(B631,Consolidation!B:AA,5,TRUE)</f>
        <v>M</v>
      </c>
      <c r="E631" s="17">
        <f>VLOOKUP(B632,Consolidation!B:AA,6,TRUE)</f>
        <v>0</v>
      </c>
      <c r="F631" s="17">
        <f>VLOOKUP(B632,Consolidation!B:AA,7,TRUE)</f>
        <v>0</v>
      </c>
      <c r="G631" s="17">
        <f>VLOOKUP(B632,Consolidation!B:AA,12,TRUE)</f>
        <v>3</v>
      </c>
      <c r="H631" s="17">
        <f>VLOOKUP(B632,Consolidation!B:AA,22,FALSE)</f>
        <v>0</v>
      </c>
    </row>
    <row r="632" spans="1:8" ht="29.5" customHeight="1" thickBot="1" x14ac:dyDescent="0.4">
      <c r="A632" s="16" t="str">
        <f>IF(B632&lt;&gt;"","IND"&amp;TEXT(COUNTA($B$2:B632),"000"),"")</f>
        <v>IND631</v>
      </c>
      <c r="B632" s="17" t="str">
        <f>Consolication[[#This Row],[Nom et prénom 0 Name &amp; first name]]</f>
        <v>BEKONO MANDJARA Larry Axel</v>
      </c>
      <c r="C632" s="17" t="str">
        <f>VLOOKUP(B632,Consolidation!B:AA,3,TRUE)</f>
        <v>F</v>
      </c>
      <c r="D632" s="17" t="str">
        <f>VLOOKUP(B632,Consolidation!B:AA,5,TRUE)</f>
        <v>M</v>
      </c>
      <c r="E632" s="17">
        <f>VLOOKUP(B633,Consolidation!B:AA,6,TRUE)</f>
        <v>0</v>
      </c>
      <c r="F632" s="17">
        <f>VLOOKUP(B633,Consolidation!B:AA,7,TRUE)</f>
        <v>0</v>
      </c>
      <c r="G632" s="17">
        <f>VLOOKUP(B633,Consolidation!B:AA,12,TRUE)</f>
        <v>3</v>
      </c>
      <c r="H632" s="17">
        <f>VLOOKUP(B633,Consolidation!B:AA,22,FALSE)</f>
        <v>0</v>
      </c>
    </row>
    <row r="633" spans="1:8" ht="29.5" customHeight="1" thickBot="1" x14ac:dyDescent="0.4">
      <c r="A633" s="16" t="str">
        <f>IF(B633&lt;&gt;"","IND"&amp;TEXT(COUNTA($B$2:B633),"000"),"")</f>
        <v>IND632</v>
      </c>
      <c r="B633" s="17" t="str">
        <f>Consolication[[#This Row],[Nom et prénom 0 Name &amp; first name]]</f>
        <v>GUEFACK Cyrille</v>
      </c>
      <c r="C633" s="17" t="str">
        <f>VLOOKUP(B633,Consolidation!B:AA,3,TRUE)</f>
        <v>F</v>
      </c>
      <c r="D633" s="17" t="str">
        <f>VLOOKUP(B633,Consolidation!B:AA,5,TRUE)</f>
        <v>M</v>
      </c>
      <c r="E633" s="17">
        <f>VLOOKUP(B634,Consolidation!B:AA,6,TRUE)</f>
        <v>0</v>
      </c>
      <c r="F633" s="17">
        <f>VLOOKUP(B634,Consolidation!B:AA,7,TRUE)</f>
        <v>0</v>
      </c>
      <c r="G633" s="17">
        <f>VLOOKUP(B634,Consolidation!B:AA,12,TRUE)</f>
        <v>3</v>
      </c>
      <c r="H633" s="17">
        <f>VLOOKUP(B634,Consolidation!B:AA,22,FALSE)</f>
        <v>0</v>
      </c>
    </row>
    <row r="634" spans="1:8" ht="29.5" customHeight="1" thickBot="1" x14ac:dyDescent="0.4">
      <c r="A634" s="16" t="str">
        <f>IF(B634&lt;&gt;"","IND"&amp;TEXT(COUNTA($B$2:B634),"000"),"")</f>
        <v>IND633</v>
      </c>
      <c r="B634" s="17" t="str">
        <f>Consolication[[#This Row],[Nom et prénom 0 Name &amp; first name]]</f>
        <v>KENGNI Yvanal</v>
      </c>
      <c r="C634" s="17" t="str">
        <f>VLOOKUP(B634,Consolidation!B:AA,3,TRUE)</f>
        <v>F</v>
      </c>
      <c r="D634" s="17" t="str">
        <f>VLOOKUP(B634,Consolidation!B:AA,5,TRUE)</f>
        <v>M</v>
      </c>
      <c r="E634" s="17">
        <f>VLOOKUP(B635,Consolidation!B:AA,6,TRUE)</f>
        <v>-1</v>
      </c>
      <c r="F634" s="17">
        <f>VLOOKUP(B635,Consolidation!B:AA,7,TRUE)</f>
        <v>5</v>
      </c>
      <c r="G634" s="17">
        <f>VLOOKUP(B635,Consolidation!B:AA,12,TRUE)</f>
        <v>2</v>
      </c>
      <c r="H634" s="17">
        <f>VLOOKUP(B635,Consolidation!B:AA,22,FALSE)</f>
        <v>0</v>
      </c>
    </row>
    <row r="635" spans="1:8" ht="29.5" customHeight="1" thickBot="1" x14ac:dyDescent="0.4">
      <c r="A635" s="16" t="str">
        <f>IF(B635&lt;&gt;"","IND"&amp;TEXT(COUNTA($B$2:B635),"000"),"")</f>
        <v>IND634</v>
      </c>
      <c r="B635" s="17" t="str">
        <f>Consolication[[#This Row],[Nom et prénom 0 Name &amp; first name]]</f>
        <v>NWAL A NDIEMI ETIENNE</v>
      </c>
      <c r="C635" s="17" t="str">
        <f>VLOOKUP(B635,Consolidation!B:AA,3,TRUE)</f>
        <v>F</v>
      </c>
      <c r="D635" s="17" t="str">
        <f>VLOOKUP(B635,Consolidation!B:AA,5,TRUE)</f>
        <v>E</v>
      </c>
      <c r="E635" s="17">
        <f>VLOOKUP(B636,Consolidation!B:AA,6,TRUE)</f>
        <v>-1</v>
      </c>
      <c r="F635" s="17">
        <f>VLOOKUP(B636,Consolidation!B:AA,7,TRUE)</f>
        <v>5</v>
      </c>
      <c r="G635" s="17">
        <f>VLOOKUP(B636,Consolidation!B:AA,12,TRUE)</f>
        <v>2</v>
      </c>
      <c r="H635" s="17">
        <f>VLOOKUP(B636,Consolidation!B:AA,22,FALSE)</f>
        <v>0</v>
      </c>
    </row>
    <row r="636" spans="1:8" ht="29.5" customHeight="1" thickBot="1" x14ac:dyDescent="0.4">
      <c r="A636" s="16" t="str">
        <f>IF(B636&lt;&gt;"","IND"&amp;TEXT(COUNTA($B$2:B636),"000"),"")</f>
        <v>IND635</v>
      </c>
      <c r="B636" s="17" t="str">
        <f>Consolication[[#This Row],[Nom et prénom 0 Name &amp; first name]]</f>
        <v>NGANDI MBENA Yvette Suzanne</v>
      </c>
      <c r="C636" s="17" t="str">
        <f>VLOOKUP(B636,Consolidation!B:AA,3,TRUE)</f>
        <v>F</v>
      </c>
      <c r="D636" s="17" t="str">
        <f>VLOOKUP(B636,Consolidation!B:AA,5,TRUE)</f>
        <v>E</v>
      </c>
      <c r="E636" s="17" t="e">
        <f>VLOOKUP(B637,Consolidation!B:AA,6,TRUE)</f>
        <v>#N/A</v>
      </c>
      <c r="F636" s="17" t="e">
        <f>VLOOKUP(B637,Consolidation!B:AA,7,TRUE)</f>
        <v>#N/A</v>
      </c>
      <c r="G636" s="17" t="e">
        <f>VLOOKUP(B637,Consolidation!B:AA,12,TRUE)</f>
        <v>#N/A</v>
      </c>
      <c r="H636" s="17">
        <f>VLOOKUP(B637,Consolidation!B:AA,22,FALSE)</f>
        <v>0</v>
      </c>
    </row>
    <row r="637" spans="1:8" ht="29.5" customHeight="1" thickBot="1" x14ac:dyDescent="0.4">
      <c r="A637" s="16" t="str">
        <f>IF(B637&lt;&gt;"","IND"&amp;TEXT(COUNTA($B$2:B637),"000"),"")</f>
        <v>IND636</v>
      </c>
      <c r="B637" s="17" t="str">
        <f>Consolication[[#This Row],[Nom et prénom 0 Name &amp; first name]]</f>
        <v>ABADA ELANGA Lionnelle</v>
      </c>
      <c r="C637" s="17" t="str">
        <f>VLOOKUP(B637,Consolidation!B:AA,3,FALSE)</f>
        <v>F</v>
      </c>
      <c r="D637" s="17" t="str">
        <f>VLOOKUP(B637,Consolidation!B:AA,5,FALSE)</f>
        <v>C</v>
      </c>
      <c r="E637" s="17">
        <f>VLOOKUP(B638,Consolidation!B:AA,6,FALSE)</f>
        <v>0</v>
      </c>
      <c r="F637" s="17">
        <f>VLOOKUP(B638,Consolidation!B:AA,7,FALSE)</f>
        <v>4</v>
      </c>
      <c r="G637" s="17">
        <f>VLOOKUP(B638,Consolidation!B:AA,12,FALSE)</f>
        <v>3</v>
      </c>
      <c r="H637" s="17">
        <f>VLOOKUP(B638,Consolidation!B:AA,22,FALSE)</f>
        <v>0</v>
      </c>
    </row>
    <row r="638" spans="1:8" ht="29.5" customHeight="1" thickBot="1" x14ac:dyDescent="0.4">
      <c r="A638" s="16" t="str">
        <f>IF(B638&lt;&gt;"","IND"&amp;TEXT(COUNTA($B$2:B638),"000"),"")</f>
        <v>IND637</v>
      </c>
      <c r="B638" s="17" t="str">
        <f>Consolication[[#This Row],[Nom et prénom 0 Name &amp; first name]]</f>
        <v>NDZIE Marthe</v>
      </c>
      <c r="C638" s="17" t="str">
        <f>VLOOKUP(B638,Consolidation!B:AA,3,TRUE)</f>
        <v>F</v>
      </c>
      <c r="D638" s="17" t="str">
        <f>VLOOKUP(B638,Consolidation!B:AA,5,TRUE)</f>
        <v>E</v>
      </c>
      <c r="E638" s="17">
        <f>VLOOKUP(B639,Consolidation!B:AA,6,TRUE)</f>
        <v>-1</v>
      </c>
      <c r="F638" s="17">
        <f>VLOOKUP(B639,Consolidation!B:AA,7,TRUE)</f>
        <v>5</v>
      </c>
      <c r="G638" s="17">
        <f>VLOOKUP(B639,Consolidation!B:AA,12,TRUE)</f>
        <v>2</v>
      </c>
      <c r="H638" s="17">
        <f>VLOOKUP(B639,Consolidation!B:AA,22,FALSE)</f>
        <v>0</v>
      </c>
    </row>
    <row r="639" spans="1:8" ht="29.5" customHeight="1" thickBot="1" x14ac:dyDescent="0.4">
      <c r="A639" s="16" t="str">
        <f>IF(B639&lt;&gt;"","IND"&amp;TEXT(COUNTA($B$2:B639),"000"),"")</f>
        <v>IND638</v>
      </c>
      <c r="B639" s="17" t="str">
        <f>Consolication[[#This Row],[Nom et prénom 0 Name &amp; first name]]</f>
        <v>NDINGA Michael</v>
      </c>
      <c r="C639" s="17" t="str">
        <f>VLOOKUP(B639,Consolidation!B:AA,3,TRUE)</f>
        <v>F</v>
      </c>
      <c r="D639" s="17" t="str">
        <f>VLOOKUP(B639,Consolidation!B:AA,5,TRUE)</f>
        <v>E</v>
      </c>
      <c r="E639" s="17">
        <f>VLOOKUP(B640,Consolidation!B:AA,6,TRUE)</f>
        <v>0</v>
      </c>
      <c r="F639" s="17">
        <f>VLOOKUP(B640,Consolidation!B:AA,7,TRUE)</f>
        <v>0</v>
      </c>
      <c r="G639" s="17">
        <f>VLOOKUP(B640,Consolidation!B:AA,12,TRUE)</f>
        <v>3</v>
      </c>
      <c r="H639" s="17">
        <f>VLOOKUP(B640,Consolidation!B:AA,22,FALSE)</f>
        <v>0</v>
      </c>
    </row>
    <row r="640" spans="1:8" ht="29.5" customHeight="1" thickBot="1" x14ac:dyDescent="0.4">
      <c r="A640" s="16" t="str">
        <f>IF(B640&lt;&gt;"","IND"&amp;TEXT(COUNTA($B$2:B640),"000"),"")</f>
        <v>IND639</v>
      </c>
      <c r="B640" s="17" t="str">
        <f>Consolication[[#This Row],[Nom et prénom 0 Name &amp; first name]]</f>
        <v>EYONG STANLEY</v>
      </c>
      <c r="C640" s="17" t="str">
        <f>VLOOKUP(B640,Consolidation!B:AA,3,TRUE)</f>
        <v>F</v>
      </c>
      <c r="D640" s="17" t="str">
        <f>VLOOKUP(B640,Consolidation!B:AA,5,TRUE)</f>
        <v>M</v>
      </c>
      <c r="E640" s="17">
        <f>VLOOKUP(B641,Consolidation!B:AA,6,TRUE)</f>
        <v>-1</v>
      </c>
      <c r="F640" s="17">
        <f>VLOOKUP(B641,Consolidation!B:AA,7,TRUE)</f>
        <v>5</v>
      </c>
      <c r="G640" s="17">
        <f>VLOOKUP(B641,Consolidation!B:AA,12,TRUE)</f>
        <v>2</v>
      </c>
      <c r="H640" s="17">
        <f>VLOOKUP(B641,Consolidation!B:AA,22,FALSE)</f>
        <v>0</v>
      </c>
    </row>
    <row r="641" spans="1:8" ht="29.5" customHeight="1" thickBot="1" x14ac:dyDescent="0.4">
      <c r="A641" s="16" t="str">
        <f>IF(B641&lt;&gt;"","IND"&amp;TEXT(COUNTA($B$2:B641),"000"),"")</f>
        <v>IND640</v>
      </c>
      <c r="B641" s="17" t="str">
        <f>Consolication[[#This Row],[Nom et prénom 0 Name &amp; first name]]</f>
        <v>NNOMO ESSIMBI</v>
      </c>
      <c r="C641" s="17" t="str">
        <f>VLOOKUP(B641,Consolidation!B:AA,3,TRUE)</f>
        <v>F</v>
      </c>
      <c r="D641" s="17" t="str">
        <f>VLOOKUP(B641,Consolidation!B:AA,5,TRUE)</f>
        <v>E</v>
      </c>
      <c r="E641" s="17">
        <f>VLOOKUP(B642,Consolidation!B:AA,6,TRUE)</f>
        <v>0</v>
      </c>
      <c r="F641" s="17">
        <f>VLOOKUP(B642,Consolidation!B:AA,7,TRUE)</f>
        <v>0</v>
      </c>
      <c r="G641" s="17">
        <f>VLOOKUP(B642,Consolidation!B:AA,12,TRUE)</f>
        <v>0</v>
      </c>
      <c r="H641" s="17">
        <f>VLOOKUP(B642,Consolidation!B:AA,22,FALSE)</f>
        <v>0</v>
      </c>
    </row>
    <row r="642" spans="1:8" ht="29.5" customHeight="1" thickBot="1" x14ac:dyDescent="0.4">
      <c r="A642" s="16" t="str">
        <f>IF(B642&lt;&gt;"","IND"&amp;TEXT(COUNTA($B$2:B642),"000"),"")</f>
        <v>IND641</v>
      </c>
      <c r="B642" s="17" t="str">
        <f>Consolication[[#This Row],[Nom et prénom 0 Name &amp; first name]]</f>
        <v>MATIA Anastasie Murielle</v>
      </c>
      <c r="C642" s="17" t="str">
        <f>VLOOKUP(B642,Consolidation!B:AA,3,TRUE)</f>
        <v>F</v>
      </c>
      <c r="D642" s="17" t="str">
        <f>VLOOKUP(B642,Consolidation!B:AA,5,TRUE)</f>
        <v>M</v>
      </c>
      <c r="E642" s="17">
        <f>VLOOKUP(B643,Consolidation!B:AA,6,TRUE)</f>
        <v>0</v>
      </c>
      <c r="F642" s="17">
        <f>VLOOKUP(B643,Consolidation!B:AA,7,TRUE)</f>
        <v>0</v>
      </c>
      <c r="G642" s="17">
        <f>VLOOKUP(B643,Consolidation!B:AA,12,TRUE)</f>
        <v>3</v>
      </c>
      <c r="H642" s="17">
        <f>VLOOKUP(B643,Consolidation!B:AA,22,FALSE)</f>
        <v>0</v>
      </c>
    </row>
    <row r="643" spans="1:8" ht="29.5" customHeight="1" thickBot="1" x14ac:dyDescent="0.4">
      <c r="A643" s="16" t="str">
        <f>IF(B643&lt;&gt;"","IND"&amp;TEXT(COUNTA($B$2:B643),"000"),"")</f>
        <v>IND642</v>
      </c>
      <c r="B643" s="17" t="str">
        <f>Consolication[[#This Row],[Nom et prénom 0 Name &amp; first name]]</f>
        <v>ALIMA Georges Doria</v>
      </c>
      <c r="C643" s="17" t="str">
        <f>VLOOKUP(B643,Consolidation!B:AA,3,TRUE)</f>
        <v>F</v>
      </c>
      <c r="D643" s="17" t="str">
        <f>VLOOKUP(B643,Consolidation!B:AA,5,TRUE)</f>
        <v>M</v>
      </c>
      <c r="E643" s="17">
        <f>VLOOKUP(B644,Consolidation!B:AA,6,TRUE)</f>
        <v>-1</v>
      </c>
      <c r="F643" s="17">
        <f>VLOOKUP(B644,Consolidation!B:AA,7,TRUE)</f>
        <v>1</v>
      </c>
      <c r="G643" s="17">
        <f>VLOOKUP(B644,Consolidation!B:AA,12,TRUE)</f>
        <v>2</v>
      </c>
      <c r="H643" s="17">
        <f>VLOOKUP(B644,Consolidation!B:AA,22,FALSE)</f>
        <v>0</v>
      </c>
    </row>
    <row r="644" spans="1:8" ht="29.5" customHeight="1" thickBot="1" x14ac:dyDescent="0.4">
      <c r="A644" s="16" t="str">
        <f>IF(B644&lt;&gt;"","IND"&amp;TEXT(COUNTA($B$2:B644),"000"),"")</f>
        <v>IND643</v>
      </c>
      <c r="B644" s="17" t="str">
        <f>Consolication[[#This Row],[Nom et prénom 0 Name &amp; first name]]</f>
        <v>MAFFO TAMBO Boliane Jessica</v>
      </c>
      <c r="C644" s="17" t="str">
        <f>VLOOKUP(B644,Consolidation!B:AA,3,TRUE)</f>
        <v>F</v>
      </c>
      <c r="D644" s="17" t="str">
        <f>VLOOKUP(B644,Consolidation!B:AA,5,TRUE)</f>
        <v>E</v>
      </c>
      <c r="E644" s="17">
        <f>VLOOKUP(B645,Consolidation!B:AA,6,TRUE)</f>
        <v>0</v>
      </c>
      <c r="F644" s="17">
        <f>VLOOKUP(B645,Consolidation!B:AA,7,TRUE)</f>
        <v>0</v>
      </c>
      <c r="G644" s="17">
        <f>VLOOKUP(B645,Consolidation!B:AA,12,TRUE)</f>
        <v>3</v>
      </c>
      <c r="H644" s="17">
        <f>VLOOKUP(B645,Consolidation!B:AA,22,FALSE)</f>
        <v>0</v>
      </c>
    </row>
    <row r="645" spans="1:8" ht="29.5" customHeight="1" thickBot="1" x14ac:dyDescent="0.4">
      <c r="A645" s="16" t="str">
        <f>IF(B645&lt;&gt;"","IND"&amp;TEXT(COUNTA($B$2:B645),"000"),"")</f>
        <v>IND644</v>
      </c>
      <c r="B645" s="17" t="str">
        <f>Consolication[[#This Row],[Nom et prénom 0 Name &amp; first name]]</f>
        <v>KAMMEGNE PENLAP Kevin Steeve</v>
      </c>
      <c r="C645" s="17" t="str">
        <f>VLOOKUP(B645,Consolidation!B:AA,3,TRUE)</f>
        <v>F</v>
      </c>
      <c r="D645" s="17" t="str">
        <f>VLOOKUP(B645,Consolidation!B:AA,5,TRUE)</f>
        <v>M</v>
      </c>
      <c r="E645" s="17">
        <f>VLOOKUP(B646,Consolidation!B:AA,6,TRUE)</f>
        <v>-1</v>
      </c>
      <c r="F645" s="17">
        <f>VLOOKUP(B646,Consolidation!B:AA,7,TRUE)</f>
        <v>5</v>
      </c>
      <c r="G645" s="17">
        <f>VLOOKUP(B646,Consolidation!B:AA,12,TRUE)</f>
        <v>2</v>
      </c>
      <c r="H645" s="17">
        <f>VLOOKUP(B646,Consolidation!B:AA,22,FALSE)</f>
        <v>0</v>
      </c>
    </row>
    <row r="646" spans="1:8" ht="29.5" customHeight="1" thickBot="1" x14ac:dyDescent="0.4">
      <c r="A646" s="16" t="str">
        <f>IF(B646&lt;&gt;"","IND"&amp;TEXT(COUNTA($B$2:B646),"000"),"")</f>
        <v>IND645</v>
      </c>
      <c r="B646" s="17" t="str">
        <f>Consolication[[#This Row],[Nom et prénom 0 Name &amp; first name]]</f>
        <v>NDOUMVE NDOUMVE JOEL</v>
      </c>
      <c r="C646" s="17" t="str">
        <f>VLOOKUP(B646,Consolidation!B:AA,3,TRUE)</f>
        <v>F</v>
      </c>
      <c r="D646" s="17" t="str">
        <f>VLOOKUP(B646,Consolidation!B:AA,5,TRUE)</f>
        <v>E</v>
      </c>
      <c r="E646" s="17">
        <f>VLOOKUP(B647,Consolidation!B:AA,6,TRUE)</f>
        <v>-1</v>
      </c>
      <c r="F646" s="17">
        <f>VLOOKUP(B647,Consolidation!B:AA,7,TRUE)</f>
        <v>5</v>
      </c>
      <c r="G646" s="17">
        <f>VLOOKUP(B647,Consolidation!B:AA,12,TRUE)</f>
        <v>2</v>
      </c>
      <c r="H646" s="17">
        <f>VLOOKUP(B647,Consolidation!B:AA,22,FALSE)</f>
        <v>0</v>
      </c>
    </row>
    <row r="647" spans="1:8" ht="29.5" customHeight="1" thickBot="1" x14ac:dyDescent="0.4">
      <c r="A647" s="16" t="str">
        <f>IF(B647&lt;&gt;"","IND"&amp;TEXT(COUNTA($B$2:B647),"000"),"")</f>
        <v>IND646</v>
      </c>
      <c r="B647" s="17" t="str">
        <f>Consolication[[#This Row],[Nom et prénom 0 Name &amp; first name]]</f>
        <v>OWONO MBALLA CUNIBERT</v>
      </c>
      <c r="C647" s="17" t="str">
        <f>VLOOKUP(B647,Consolidation!B:AA,3,TRUE)</f>
        <v>F</v>
      </c>
      <c r="D647" s="17" t="str">
        <f>VLOOKUP(B647,Consolidation!B:AA,5,TRUE)</f>
        <v>E</v>
      </c>
      <c r="E647" s="17">
        <f>VLOOKUP(B648,Consolidation!B:AA,6,TRUE)</f>
        <v>0</v>
      </c>
      <c r="F647" s="17">
        <f>VLOOKUP(B648,Consolidation!B:AA,7,TRUE)</f>
        <v>0</v>
      </c>
      <c r="G647" s="17">
        <f>VLOOKUP(B648,Consolidation!B:AA,12,TRUE)</f>
        <v>3</v>
      </c>
      <c r="H647" s="17">
        <f>VLOOKUP(B648,Consolidation!B:AA,22,FALSE)</f>
        <v>0</v>
      </c>
    </row>
    <row r="648" spans="1:8" ht="29.5" customHeight="1" thickBot="1" x14ac:dyDescent="0.4">
      <c r="A648" s="16" t="str">
        <f>IF(B648&lt;&gt;"","IND"&amp;TEXT(COUNTA($B$2:B648),"000"),"")</f>
        <v>IND647</v>
      </c>
      <c r="B648" s="17" t="str">
        <f>Consolication[[#This Row],[Nom et prénom 0 Name &amp; first name]]</f>
        <v>ESSOMBA Etienne Boris</v>
      </c>
      <c r="C648" s="17" t="str">
        <f>VLOOKUP(B648,Consolidation!B:AA,3,TRUE)</f>
        <v>F</v>
      </c>
      <c r="D648" s="17" t="str">
        <f>VLOOKUP(B648,Consolidation!B:AA,5,TRUE)</f>
        <v>M</v>
      </c>
      <c r="E648" s="17">
        <f>VLOOKUP(B649,Consolidation!B:AA,6,TRUE)</f>
        <v>0</v>
      </c>
      <c r="F648" s="17">
        <f>VLOOKUP(B649,Consolidation!B:AA,7,TRUE)</f>
        <v>1</v>
      </c>
      <c r="G648" s="17">
        <f>VLOOKUP(B649,Consolidation!B:AA,12,TRUE)</f>
        <v>0</v>
      </c>
      <c r="H648" s="17">
        <f>VLOOKUP(B649,Consolidation!B:AA,22,FALSE)</f>
        <v>0</v>
      </c>
    </row>
    <row r="649" spans="1:8" ht="29.5" customHeight="1" thickBot="1" x14ac:dyDescent="0.4">
      <c r="A649" s="16" t="str">
        <f>IF(B649&lt;&gt;"","IND"&amp;TEXT(COUNTA($B$2:B649),"000"),"")</f>
        <v>IND648</v>
      </c>
      <c r="B649" s="17" t="str">
        <f>Consolication[[#This Row],[Nom et prénom 0 Name &amp; first name]]</f>
        <v>MENGUE Sylvie Rosalie</v>
      </c>
      <c r="C649" s="17" t="str">
        <f>VLOOKUP(B649,Consolidation!B:AA,3,TRUE)</f>
        <v>M</v>
      </c>
      <c r="D649" s="17" t="str">
        <f>VLOOKUP(B649,Consolidation!B:AA,5,TRUE)</f>
        <v>M</v>
      </c>
      <c r="E649" s="17" t="e">
        <f>VLOOKUP(B650,Consolidation!B:AA,6,TRUE)</f>
        <v>#N/A</v>
      </c>
      <c r="F649" s="17" t="e">
        <f>VLOOKUP(B650,Consolidation!B:AA,7,TRUE)</f>
        <v>#N/A</v>
      </c>
      <c r="G649" s="17" t="e">
        <f>VLOOKUP(B650,Consolidation!B:AA,12,TRUE)</f>
        <v>#N/A</v>
      </c>
      <c r="H649" s="17">
        <f>VLOOKUP(B650,Consolidation!B:AA,22,FALSE)</f>
        <v>0</v>
      </c>
    </row>
    <row r="650" spans="1:8" ht="29.5" customHeight="1" thickBot="1" x14ac:dyDescent="0.4">
      <c r="A650" s="16" t="str">
        <f>IF(B650&lt;&gt;"","IND"&amp;TEXT(COUNTA($B$2:B650),"000"),"")</f>
        <v>IND649</v>
      </c>
      <c r="B650" s="17" t="str">
        <f>Consolication[[#This Row],[Nom et prénom 0 Name &amp; first name]]</f>
        <v>ABONANG Germaine Sylvanie</v>
      </c>
      <c r="C650" s="17" t="str">
        <f>VLOOKUP(B650,Consolidation!B:AA,3,FALSE)</f>
        <v>F</v>
      </c>
      <c r="D650" s="17" t="str">
        <f>VLOOKUP(B650,Consolidation!B:AA,5,FALSE)</f>
        <v>D</v>
      </c>
      <c r="E650" s="17">
        <f>VLOOKUP(B651,Consolidation!B:AA,6,FALSE)</f>
        <v>1</v>
      </c>
      <c r="F650" s="17">
        <f>VLOOKUP(B651,Consolidation!B:AA,7,FALSE)</f>
        <v>1</v>
      </c>
      <c r="G650" s="17">
        <f>VLOOKUP(B651,Consolidation!B:AA,12,FALSE)</f>
        <v>3</v>
      </c>
      <c r="H650" s="17">
        <f>VLOOKUP(B651,Consolidation!B:AA,22,FALSE)</f>
        <v>0</v>
      </c>
    </row>
    <row r="651" spans="1:8" ht="29.5" customHeight="1" thickBot="1" x14ac:dyDescent="0.4">
      <c r="A651" s="16" t="str">
        <f>IF(B651&lt;&gt;"","IND"&amp;TEXT(COUNTA($B$2:B651),"000"),"")</f>
        <v>IND650</v>
      </c>
      <c r="B651" s="17" t="str">
        <f>Consolication[[#This Row],[Nom et prénom 0 Name &amp; first name]]</f>
        <v>ADZABA Christelle</v>
      </c>
      <c r="C651" s="17" t="str">
        <f>VLOOKUP(B651,Consolidation!B:AA,3,FALSE)</f>
        <v>F</v>
      </c>
      <c r="D651" s="17" t="str">
        <f>VLOOKUP(B651,Consolidation!B:AA,5,FALSE)</f>
        <v>D</v>
      </c>
      <c r="E651" s="17">
        <f>VLOOKUP(B652,Consolidation!B:AA,6,FALSE)</f>
        <v>1</v>
      </c>
      <c r="F651" s="17">
        <f>VLOOKUP(B652,Consolidation!B:AA,7,FALSE)</f>
        <v>1</v>
      </c>
      <c r="G651" s="17">
        <f>VLOOKUP(B652,Consolidation!B:AA,12,FALSE)</f>
        <v>3</v>
      </c>
      <c r="H651" s="17">
        <f>VLOOKUP(B652,Consolidation!B:AA,22,FALSE)</f>
        <v>0</v>
      </c>
    </row>
    <row r="652" spans="1:8" ht="29.5" customHeight="1" thickBot="1" x14ac:dyDescent="0.4">
      <c r="A652" s="16" t="str">
        <f>IF(B652&lt;&gt;"","IND"&amp;TEXT(COUNTA($B$2:B652),"000"),"")</f>
        <v>IND651</v>
      </c>
      <c r="B652" s="17" t="str">
        <f>Consolication[[#This Row],[Nom et prénom 0 Name &amp; first name]]</f>
        <v>AMENGLE Giovanni Flinth</v>
      </c>
      <c r="C652" s="17" t="str">
        <f>VLOOKUP(B652,Consolidation!B:AA,3,TRUE)</f>
        <v>F</v>
      </c>
      <c r="D652" s="17" t="str">
        <f>VLOOKUP(B652,Consolidation!B:AA,5,TRUE)</f>
        <v>M</v>
      </c>
      <c r="E652" s="17">
        <f>VLOOKUP(B653,Consolidation!B:AA,6,TRUE)</f>
        <v>0</v>
      </c>
      <c r="F652" s="17">
        <f>VLOOKUP(B653,Consolidation!B:AA,7,TRUE)</f>
        <v>0</v>
      </c>
      <c r="G652" s="17">
        <f>VLOOKUP(B653,Consolidation!B:AA,12,TRUE)</f>
        <v>3</v>
      </c>
      <c r="H652" s="17">
        <f>VLOOKUP(B653,Consolidation!B:AA,22,FALSE)</f>
        <v>0</v>
      </c>
    </row>
    <row r="653" spans="1:8" ht="29.5" customHeight="1" thickBot="1" x14ac:dyDescent="0.4">
      <c r="A653" s="16" t="str">
        <f>IF(B653&lt;&gt;"","IND"&amp;TEXT(COUNTA($B$2:B653),"000"),"")</f>
        <v>IND652</v>
      </c>
      <c r="B653" s="17" t="str">
        <f>Consolication[[#This Row],[Nom et prénom 0 Name &amp; first name]]</f>
        <v>AMINATOU Sabana</v>
      </c>
      <c r="C653" s="17" t="str">
        <f>VLOOKUP(B653,Consolidation!B:AA,3,TRUE)</f>
        <v>F</v>
      </c>
      <c r="D653" s="17" t="str">
        <f>VLOOKUP(B653,Consolidation!B:AA,5,TRUE)</f>
        <v>M</v>
      </c>
      <c r="E653" s="17">
        <f>VLOOKUP(B654,Consolidation!B:AA,6,TRUE)</f>
        <v>0</v>
      </c>
      <c r="F653" s="17">
        <f>VLOOKUP(B654,Consolidation!B:AA,7,TRUE)</f>
        <v>0</v>
      </c>
      <c r="G653" s="17">
        <f>VLOOKUP(B654,Consolidation!B:AA,12,TRUE)</f>
        <v>3</v>
      </c>
      <c r="H653" s="17">
        <f>VLOOKUP(B654,Consolidation!B:AA,22,FALSE)</f>
        <v>0</v>
      </c>
    </row>
    <row r="654" spans="1:8" ht="29.5" customHeight="1" thickBot="1" x14ac:dyDescent="0.4">
      <c r="A654" s="16" t="str">
        <f>IF(B654&lt;&gt;"","IND"&amp;TEXT(COUNTA($B$2:B654),"000"),"")</f>
        <v>IND653</v>
      </c>
      <c r="B654" s="17" t="str">
        <f>Consolication[[#This Row],[Nom et prénom 0 Name &amp; first name]]</f>
        <v>ANGA NDOKA</v>
      </c>
      <c r="C654" s="17" t="str">
        <f>VLOOKUP(B654,Consolidation!B:AA,3,TRUE)</f>
        <v>F</v>
      </c>
      <c r="D654" s="17" t="str">
        <f>VLOOKUP(B654,Consolidation!B:AA,5,TRUE)</f>
        <v>M</v>
      </c>
      <c r="E654" s="17">
        <f>VLOOKUP(B655,Consolidation!B:AA,6,TRUE)</f>
        <v>0</v>
      </c>
      <c r="F654" s="17">
        <f>VLOOKUP(B655,Consolidation!B:AA,7,TRUE)</f>
        <v>0</v>
      </c>
      <c r="G654" s="17">
        <f>VLOOKUP(B655,Consolidation!B:AA,12,TRUE)</f>
        <v>3</v>
      </c>
      <c r="H654" s="17">
        <f>VLOOKUP(B655,Consolidation!B:AA,22,FALSE)</f>
        <v>0</v>
      </c>
    </row>
    <row r="655" spans="1:8" ht="29.5" customHeight="1" thickBot="1" x14ac:dyDescent="0.4">
      <c r="A655" s="16" t="str">
        <f>IF(B655&lt;&gt;"","IND"&amp;TEXT(COUNTA($B$2:B655),"000"),"")</f>
        <v>IND654</v>
      </c>
      <c r="B655" s="17" t="str">
        <f>Consolication[[#This Row],[Nom et prénom 0 Name &amp; first name]]</f>
        <v>ATANGANA MELOUNOU Charles</v>
      </c>
      <c r="C655" s="17" t="str">
        <f>VLOOKUP(B655,Consolidation!B:AA,3,TRUE)</f>
        <v>F</v>
      </c>
      <c r="D655" s="17" t="str">
        <f>VLOOKUP(B655,Consolidation!B:AA,5,TRUE)</f>
        <v>M</v>
      </c>
      <c r="E655" s="17">
        <f>VLOOKUP(B656,Consolidation!B:AA,6,TRUE)</f>
        <v>0</v>
      </c>
      <c r="F655" s="17">
        <f>VLOOKUP(B656,Consolidation!B:AA,7,TRUE)</f>
        <v>0</v>
      </c>
      <c r="G655" s="17">
        <f>VLOOKUP(B656,Consolidation!B:AA,12,TRUE)</f>
        <v>3</v>
      </c>
      <c r="H655" s="17">
        <f>VLOOKUP(B656,Consolidation!B:AA,22,FALSE)</f>
        <v>0</v>
      </c>
    </row>
    <row r="656" spans="1:8" ht="29.5" customHeight="1" thickBot="1" x14ac:dyDescent="0.4">
      <c r="A656" s="16" t="str">
        <f>IF(B656&lt;&gt;"","IND"&amp;TEXT(COUNTA($B$2:B656),"000"),"")</f>
        <v>IND655</v>
      </c>
      <c r="B656" s="17" t="str">
        <f>Consolication[[#This Row],[Nom et prénom 0 Name &amp; first name]]</f>
        <v>ATANGANA PAUL Tresor</v>
      </c>
      <c r="C656" s="17" t="str">
        <f>VLOOKUP(B656,Consolidation!B:AA,3,TRUE)</f>
        <v>F</v>
      </c>
      <c r="D656" s="17" t="str">
        <f>VLOOKUP(B656,Consolidation!B:AA,5,TRUE)</f>
        <v>M</v>
      </c>
      <c r="E656" s="17">
        <f>VLOOKUP(B657,Consolidation!B:AA,6,TRUE)</f>
        <v>0</v>
      </c>
      <c r="F656" s="17">
        <f>VLOOKUP(B657,Consolidation!B:AA,7,TRUE)</f>
        <v>0</v>
      </c>
      <c r="G656" s="17">
        <f>VLOOKUP(B657,Consolidation!B:AA,12,TRUE)</f>
        <v>3</v>
      </c>
      <c r="H656" s="17">
        <f>VLOOKUP(B657,Consolidation!B:AA,22,FALSE)</f>
        <v>0</v>
      </c>
    </row>
    <row r="657" spans="1:8" ht="29.5" customHeight="1" thickBot="1" x14ac:dyDescent="0.4">
      <c r="A657" s="16" t="str">
        <f>IF(B657&lt;&gt;"","IND"&amp;TEXT(COUNTA($B$2:B657),"000"),"")</f>
        <v>IND656</v>
      </c>
      <c r="B657" s="17" t="str">
        <f>Consolication[[#This Row],[Nom et prénom 0 Name &amp; first name]]</f>
        <v>AVOMO ONANA EMILIENNE</v>
      </c>
      <c r="C657" s="17" t="str">
        <f>VLOOKUP(B657,Consolidation!B:AA,3,TRUE)</f>
        <v>F</v>
      </c>
      <c r="D657" s="17" t="str">
        <f>VLOOKUP(B657,Consolidation!B:AA,5,TRUE)</f>
        <v>M</v>
      </c>
      <c r="E657" s="17">
        <f>VLOOKUP(B658,Consolidation!B:AA,6,TRUE)</f>
        <v>0</v>
      </c>
      <c r="F657" s="17">
        <f>VLOOKUP(B658,Consolidation!B:AA,7,TRUE)</f>
        <v>0</v>
      </c>
      <c r="G657" s="17">
        <f>VLOOKUP(B658,Consolidation!B:AA,12,TRUE)</f>
        <v>3</v>
      </c>
      <c r="H657" s="17">
        <f>VLOOKUP(B658,Consolidation!B:AA,22,FALSE)</f>
        <v>0</v>
      </c>
    </row>
    <row r="658" spans="1:8" ht="29.5" customHeight="1" thickBot="1" x14ac:dyDescent="0.4">
      <c r="A658" s="16" t="str">
        <f>IF(B658&lt;&gt;"","IND"&amp;TEXT(COUNTA($B$2:B658),"000"),"")</f>
        <v>IND657</v>
      </c>
      <c r="B658" s="17" t="str">
        <f>Consolication[[#This Row],[Nom et prénom 0 Name &amp; first name]]</f>
        <v>BAKAYA Bernard Jean Claude</v>
      </c>
      <c r="C658" s="17" t="str">
        <f>VLOOKUP(B658,Consolidation!B:AA,3,TRUE)</f>
        <v>F</v>
      </c>
      <c r="D658" s="17" t="str">
        <f>VLOOKUP(B658,Consolidation!B:AA,5,TRUE)</f>
        <v>M</v>
      </c>
      <c r="E658" s="17">
        <f>VLOOKUP(B659,Consolidation!B:AA,6,TRUE)</f>
        <v>0</v>
      </c>
      <c r="F658" s="17">
        <f>VLOOKUP(B659,Consolidation!B:AA,7,TRUE)</f>
        <v>0</v>
      </c>
      <c r="G658" s="17">
        <f>VLOOKUP(B659,Consolidation!B:AA,12,TRUE)</f>
        <v>3</v>
      </c>
      <c r="H658" s="17">
        <f>VLOOKUP(B659,Consolidation!B:AA,22,FALSE)</f>
        <v>0</v>
      </c>
    </row>
    <row r="659" spans="1:8" ht="29.5" customHeight="1" thickBot="1" x14ac:dyDescent="0.4">
      <c r="A659" s="16" t="str">
        <f>IF(B659&lt;&gt;"","IND"&amp;TEXT(COUNTA($B$2:B659),"000"),"")</f>
        <v>IND658</v>
      </c>
      <c r="B659" s="17" t="str">
        <f>Consolication[[#This Row],[Nom et prénom 0 Name &amp; first name]]</f>
        <v>BALLA Jean Pierre Mathieu</v>
      </c>
      <c r="C659" s="17" t="str">
        <f>VLOOKUP(B659,Consolidation!B:AA,3,TRUE)</f>
        <v>F</v>
      </c>
      <c r="D659" s="17" t="str">
        <f>VLOOKUP(B659,Consolidation!B:AA,5,TRUE)</f>
        <v>M</v>
      </c>
      <c r="E659" s="17">
        <f>VLOOKUP(B660,Consolidation!B:AA,6,TRUE)</f>
        <v>0</v>
      </c>
      <c r="F659" s="17">
        <f>VLOOKUP(B660,Consolidation!B:AA,7,TRUE)</f>
        <v>0</v>
      </c>
      <c r="G659" s="17">
        <f>VLOOKUP(B660,Consolidation!B:AA,12,TRUE)</f>
        <v>3</v>
      </c>
      <c r="H659" s="17">
        <f>VLOOKUP(B660,Consolidation!B:AA,22,FALSE)</f>
        <v>0</v>
      </c>
    </row>
    <row r="660" spans="1:8" ht="29.5" customHeight="1" thickBot="1" x14ac:dyDescent="0.4">
      <c r="A660" s="16" t="str">
        <f>IF(B660&lt;&gt;"","IND"&amp;TEXT(COUNTA($B$2:B660),"000"),"")</f>
        <v>IND659</v>
      </c>
      <c r="B660" s="17" t="str">
        <f>Consolication[[#This Row],[Nom et prénom 0 Name &amp; first name]]</f>
        <v>BANYIMBE Simon Landry</v>
      </c>
      <c r="C660" s="17" t="str">
        <f>VLOOKUP(B660,Consolidation!B:AA,3,TRUE)</f>
        <v>F</v>
      </c>
      <c r="D660" s="17" t="str">
        <f>VLOOKUP(B660,Consolidation!B:AA,5,TRUE)</f>
        <v>M</v>
      </c>
      <c r="E660" s="17">
        <f>VLOOKUP(B661,Consolidation!B:AA,6,TRUE)</f>
        <v>0</v>
      </c>
      <c r="F660" s="17">
        <f>VLOOKUP(B661,Consolidation!B:AA,7,TRUE)</f>
        <v>0</v>
      </c>
      <c r="G660" s="17">
        <f>VLOOKUP(B661,Consolidation!B:AA,12,TRUE)</f>
        <v>3</v>
      </c>
      <c r="H660" s="17">
        <f>VLOOKUP(B661,Consolidation!B:AA,22,FALSE)</f>
        <v>0</v>
      </c>
    </row>
    <row r="661" spans="1:8" ht="29.5" customHeight="1" thickBot="1" x14ac:dyDescent="0.4">
      <c r="A661" s="16" t="str">
        <f>IF(B661&lt;&gt;"","IND"&amp;TEXT(COUNTA($B$2:B661),"000"),"")</f>
        <v>IND660</v>
      </c>
      <c r="B661" s="17" t="str">
        <f>Consolication[[#This Row],[Nom et prénom 0 Name &amp; first name]]</f>
        <v>BATOCK Ba Ndjock Yvan Arthur</v>
      </c>
      <c r="C661" s="17" t="str">
        <f>VLOOKUP(B661,Consolidation!B:AA,3,TRUE)</f>
        <v>F</v>
      </c>
      <c r="D661" s="17" t="str">
        <f>VLOOKUP(B661,Consolidation!B:AA,5,TRUE)</f>
        <v>M</v>
      </c>
      <c r="E661" s="17">
        <f>VLOOKUP(B662,Consolidation!B:AA,6,TRUE)</f>
        <v>0</v>
      </c>
      <c r="F661" s="17">
        <f>VLOOKUP(B662,Consolidation!B:AA,7,TRUE)</f>
        <v>0</v>
      </c>
      <c r="G661" s="17">
        <f>VLOOKUP(B662,Consolidation!B:AA,12,TRUE)</f>
        <v>3</v>
      </c>
      <c r="H661" s="17">
        <f>VLOOKUP(B662,Consolidation!B:AA,22,FALSE)</f>
        <v>0</v>
      </c>
    </row>
    <row r="662" spans="1:8" ht="29.5" customHeight="1" thickBot="1" x14ac:dyDescent="0.4">
      <c r="A662" s="16" t="str">
        <f>IF(B662&lt;&gt;"","IND"&amp;TEXT(COUNTA($B$2:B662),"000"),"")</f>
        <v>IND661</v>
      </c>
      <c r="B662" s="17" t="str">
        <f>Consolication[[#This Row],[Nom et prénom 0 Name &amp; first name]]</f>
        <v>BENGONO BENGONO SANDRA</v>
      </c>
      <c r="C662" s="17" t="str">
        <f>VLOOKUP(B662,Consolidation!B:AA,3,TRUE)</f>
        <v>F</v>
      </c>
      <c r="D662" s="17" t="str">
        <f>VLOOKUP(B662,Consolidation!B:AA,5,TRUE)</f>
        <v>M</v>
      </c>
      <c r="E662" s="17">
        <f>VLOOKUP(B663,Consolidation!B:AA,6,TRUE)</f>
        <v>0</v>
      </c>
      <c r="F662" s="17">
        <f>VLOOKUP(B663,Consolidation!B:AA,7,TRUE)</f>
        <v>0</v>
      </c>
      <c r="G662" s="17">
        <f>VLOOKUP(B663,Consolidation!B:AA,12,TRUE)</f>
        <v>3</v>
      </c>
      <c r="H662" s="17">
        <f>VLOOKUP(B663,Consolidation!B:AA,22,FALSE)</f>
        <v>0</v>
      </c>
    </row>
    <row r="663" spans="1:8" ht="29.5" customHeight="1" thickBot="1" x14ac:dyDescent="0.4">
      <c r="A663" s="16" t="str">
        <f>IF(B663&lt;&gt;"","IND"&amp;TEXT(COUNTA($B$2:B663),"000"),"")</f>
        <v>IND662</v>
      </c>
      <c r="B663" s="17" t="str">
        <f>Consolication[[#This Row],[Nom et prénom 0 Name &amp; first name]]</f>
        <v>BEUNGA Nana Bebby Sorel</v>
      </c>
      <c r="C663" s="17" t="str">
        <f>VLOOKUP(B663,Consolidation!B:AA,3,TRUE)</f>
        <v>F</v>
      </c>
      <c r="D663" s="17" t="str">
        <f>VLOOKUP(B663,Consolidation!B:AA,5,TRUE)</f>
        <v>M</v>
      </c>
      <c r="E663" s="17">
        <f>VLOOKUP(B664,Consolidation!B:AA,6,TRUE)</f>
        <v>0</v>
      </c>
      <c r="F663" s="17">
        <f>VLOOKUP(B664,Consolidation!B:AA,7,TRUE)</f>
        <v>0</v>
      </c>
      <c r="G663" s="17">
        <f>VLOOKUP(B664,Consolidation!B:AA,12,TRUE)</f>
        <v>3</v>
      </c>
      <c r="H663" s="17">
        <f>VLOOKUP(B664,Consolidation!B:AA,22,FALSE)</f>
        <v>0</v>
      </c>
    </row>
    <row r="664" spans="1:8" ht="29.5" customHeight="1" thickBot="1" x14ac:dyDescent="0.4">
      <c r="A664" s="16" t="str">
        <f>IF(B664&lt;&gt;"","IND"&amp;TEXT(COUNTA($B$2:B664),"000"),"")</f>
        <v>IND663</v>
      </c>
      <c r="B664" s="17" t="str">
        <f>Consolication[[#This Row],[Nom et prénom 0 Name &amp; first name]]</f>
        <v>BEUTIR Isaac</v>
      </c>
      <c r="C664" s="17" t="str">
        <f>VLOOKUP(B664,Consolidation!B:AA,3,TRUE)</f>
        <v>F</v>
      </c>
      <c r="D664" s="17" t="str">
        <f>VLOOKUP(B664,Consolidation!B:AA,5,TRUE)</f>
        <v>M</v>
      </c>
      <c r="E664" s="17">
        <f>VLOOKUP(B665,Consolidation!B:AA,6,TRUE)</f>
        <v>0</v>
      </c>
      <c r="F664" s="17">
        <f>VLOOKUP(B665,Consolidation!B:AA,7,TRUE)</f>
        <v>0</v>
      </c>
      <c r="G664" s="17">
        <f>VLOOKUP(B665,Consolidation!B:AA,12,TRUE)</f>
        <v>3</v>
      </c>
      <c r="H664" s="17">
        <f>VLOOKUP(B665,Consolidation!B:AA,22,FALSE)</f>
        <v>0</v>
      </c>
    </row>
    <row r="665" spans="1:8" ht="29.5" customHeight="1" thickBot="1" x14ac:dyDescent="0.4">
      <c r="A665" s="16" t="str">
        <f>IF(B665&lt;&gt;"","IND"&amp;TEXT(COUNTA($B$2:B665),"000"),"")</f>
        <v>IND664</v>
      </c>
      <c r="B665" s="17" t="str">
        <f>Consolication[[#This Row],[Nom et prénom 0 Name &amp; first name]]</f>
        <v>BIBOUM ALBIN MICHEL</v>
      </c>
      <c r="C665" s="17" t="str">
        <f>VLOOKUP(B665,Consolidation!B:AA,3,TRUE)</f>
        <v>F</v>
      </c>
      <c r="D665" s="17" t="str">
        <f>VLOOKUP(B665,Consolidation!B:AA,5,TRUE)</f>
        <v>M</v>
      </c>
      <c r="E665" s="17">
        <f>VLOOKUP(B666,Consolidation!B:AA,6,TRUE)</f>
        <v>0</v>
      </c>
      <c r="F665" s="17">
        <f>VLOOKUP(B666,Consolidation!B:AA,7,TRUE)</f>
        <v>0</v>
      </c>
      <c r="G665" s="17">
        <f>VLOOKUP(B666,Consolidation!B:AA,12,TRUE)</f>
        <v>3</v>
      </c>
      <c r="H665" s="17">
        <f>VLOOKUP(B666,Consolidation!B:AA,22,FALSE)</f>
        <v>0</v>
      </c>
    </row>
    <row r="666" spans="1:8" ht="29.5" customHeight="1" thickBot="1" x14ac:dyDescent="0.4">
      <c r="A666" s="16" t="str">
        <f>IF(B666&lt;&gt;"","IND"&amp;TEXT(COUNTA($B$2:B666),"000"),"")</f>
        <v>IND665</v>
      </c>
      <c r="B666" s="17" t="str">
        <f>Consolication[[#This Row],[Nom et prénom 0 Name &amp; first name]]</f>
        <v>BIDJA Andomo Charlene</v>
      </c>
      <c r="C666" s="17" t="str">
        <f>VLOOKUP(B666,Consolidation!B:AA,3,TRUE)</f>
        <v>F</v>
      </c>
      <c r="D666" s="17" t="str">
        <f>VLOOKUP(B666,Consolidation!B:AA,5,TRUE)</f>
        <v>M</v>
      </c>
      <c r="E666" s="17">
        <f>VLOOKUP(B667,Consolidation!B:AA,6,TRUE)</f>
        <v>0</v>
      </c>
      <c r="F666" s="17">
        <f>VLOOKUP(B667,Consolidation!B:AA,7,TRUE)</f>
        <v>0</v>
      </c>
      <c r="G666" s="17">
        <f>VLOOKUP(B667,Consolidation!B:AA,12,TRUE)</f>
        <v>3</v>
      </c>
      <c r="H666" s="17">
        <f>VLOOKUP(B667,Consolidation!B:AA,22,FALSE)</f>
        <v>0</v>
      </c>
    </row>
    <row r="667" spans="1:8" ht="29.5" customHeight="1" thickBot="1" x14ac:dyDescent="0.4">
      <c r="A667" s="16" t="str">
        <f>IF(B667&lt;&gt;"","IND"&amp;TEXT(COUNTA($B$2:B667),"000"),"")</f>
        <v>IND666</v>
      </c>
      <c r="B667" s="17" t="str">
        <f>Consolication[[#This Row],[Nom et prénom 0 Name &amp; first name]]</f>
        <v>BIDJANGA BIDJANGA Michel Boris</v>
      </c>
      <c r="C667" s="17" t="str">
        <f>VLOOKUP(B667,Consolidation!B:AA,3,TRUE)</f>
        <v>F</v>
      </c>
      <c r="D667" s="17" t="str">
        <f>VLOOKUP(B667,Consolidation!B:AA,5,TRUE)</f>
        <v>M</v>
      </c>
      <c r="E667" s="17">
        <f>VLOOKUP(B668,Consolidation!B:AA,6,TRUE)</f>
        <v>0</v>
      </c>
      <c r="F667" s="17">
        <f>VLOOKUP(B668,Consolidation!B:AA,7,TRUE)</f>
        <v>0</v>
      </c>
      <c r="G667" s="17">
        <f>VLOOKUP(B668,Consolidation!B:AA,12,TRUE)</f>
        <v>3</v>
      </c>
      <c r="H667" s="17">
        <f>VLOOKUP(B668,Consolidation!B:AA,22,FALSE)</f>
        <v>0</v>
      </c>
    </row>
    <row r="668" spans="1:8" ht="29.5" customHeight="1" thickBot="1" x14ac:dyDescent="0.4">
      <c r="A668" s="16" t="str">
        <f>IF(B668&lt;&gt;"","IND"&amp;TEXT(COUNTA($B$2:B668),"000"),"")</f>
        <v>IND667</v>
      </c>
      <c r="B668" s="17" t="str">
        <f>Consolication[[#This Row],[Nom et prénom 0 Name &amp; first name]]</f>
        <v>BIDZONI Généviève Larissa</v>
      </c>
      <c r="C668" s="17" t="str">
        <f>VLOOKUP(B668,Consolidation!B:AA,3,TRUE)</f>
        <v>F</v>
      </c>
      <c r="D668" s="17" t="str">
        <f>VLOOKUP(B668,Consolidation!B:AA,5,TRUE)</f>
        <v>M</v>
      </c>
      <c r="E668" s="17">
        <f>VLOOKUP(B669,Consolidation!B:AA,6,TRUE)</f>
        <v>0</v>
      </c>
      <c r="F668" s="17">
        <f>VLOOKUP(B669,Consolidation!B:AA,7,TRUE)</f>
        <v>0</v>
      </c>
      <c r="G668" s="17">
        <f>VLOOKUP(B669,Consolidation!B:AA,12,TRUE)</f>
        <v>3</v>
      </c>
      <c r="H668" s="17">
        <f>VLOOKUP(B669,Consolidation!B:AA,22,FALSE)</f>
        <v>0</v>
      </c>
    </row>
    <row r="669" spans="1:8" ht="29.5" customHeight="1" thickBot="1" x14ac:dyDescent="0.4">
      <c r="A669" s="16" t="str">
        <f>IF(B669&lt;&gt;"","IND"&amp;TEXT(COUNTA($B$2:B669),"000"),"")</f>
        <v>IND668</v>
      </c>
      <c r="B669" s="17" t="str">
        <f>Consolication[[#This Row],[Nom et prénom 0 Name &amp; first name]]</f>
        <v>BILEP BI-POUT Gabriel Maxime</v>
      </c>
      <c r="C669" s="17" t="str">
        <f>VLOOKUP(B669,Consolidation!B:AA,3,TRUE)</f>
        <v>F</v>
      </c>
      <c r="D669" s="17" t="str">
        <f>VLOOKUP(B669,Consolidation!B:AA,5,TRUE)</f>
        <v>M</v>
      </c>
      <c r="E669" s="17">
        <f>VLOOKUP(B670,Consolidation!B:AA,6,TRUE)</f>
        <v>0</v>
      </c>
      <c r="F669" s="17">
        <f>VLOOKUP(B670,Consolidation!B:AA,7,TRUE)</f>
        <v>0</v>
      </c>
      <c r="G669" s="17">
        <f>VLOOKUP(B670,Consolidation!B:AA,12,TRUE)</f>
        <v>3</v>
      </c>
      <c r="H669" s="17">
        <f>VLOOKUP(B670,Consolidation!B:AA,22,FALSE)</f>
        <v>0</v>
      </c>
    </row>
    <row r="670" spans="1:8" ht="29.5" customHeight="1" thickBot="1" x14ac:dyDescent="0.4">
      <c r="A670" s="16" t="str">
        <f>IF(B670&lt;&gt;"","IND"&amp;TEXT(COUNTA($B$2:B670),"000"),"")</f>
        <v>IND669</v>
      </c>
      <c r="B670" s="17" t="str">
        <f>Consolication[[#This Row],[Nom et prénom 0 Name &amp; first name]]</f>
        <v>BILOA Dorothée</v>
      </c>
      <c r="C670" s="17" t="str">
        <f>VLOOKUP(B670,Consolidation!B:AA,3,TRUE)</f>
        <v>F</v>
      </c>
      <c r="D670" s="17" t="str">
        <f>VLOOKUP(B670,Consolidation!B:AA,5,TRUE)</f>
        <v>M</v>
      </c>
      <c r="E670" s="17">
        <f>VLOOKUP(B671,Consolidation!B:AA,6,TRUE)</f>
        <v>0</v>
      </c>
      <c r="F670" s="17">
        <f>VLOOKUP(B671,Consolidation!B:AA,7,TRUE)</f>
        <v>0</v>
      </c>
      <c r="G670" s="17">
        <f>VLOOKUP(B671,Consolidation!B:AA,12,TRUE)</f>
        <v>3</v>
      </c>
      <c r="H670" s="17">
        <f>VLOOKUP(B671,Consolidation!B:AA,22,FALSE)</f>
        <v>0</v>
      </c>
    </row>
    <row r="671" spans="1:8" ht="29.5" customHeight="1" thickBot="1" x14ac:dyDescent="0.4">
      <c r="A671" s="16" t="str">
        <f>IF(B671&lt;&gt;"","IND"&amp;TEXT(COUNTA($B$2:B671),"000"),"")</f>
        <v>IND670</v>
      </c>
      <c r="B671" s="17" t="str">
        <f>Consolication[[#This Row],[Nom et prénom 0 Name &amp; first name]]</f>
        <v>BILOG Henry</v>
      </c>
      <c r="C671" s="17" t="str">
        <f>VLOOKUP(B671,Consolidation!B:AA,3,TRUE)</f>
        <v>F</v>
      </c>
      <c r="D671" s="17" t="str">
        <f>VLOOKUP(B671,Consolidation!B:AA,5,TRUE)</f>
        <v>M</v>
      </c>
      <c r="E671" s="17">
        <f>VLOOKUP(B672,Consolidation!B:AA,6,TRUE)</f>
        <v>0</v>
      </c>
      <c r="F671" s="17">
        <f>VLOOKUP(B672,Consolidation!B:AA,7,TRUE)</f>
        <v>0</v>
      </c>
      <c r="G671" s="17">
        <f>VLOOKUP(B672,Consolidation!B:AA,12,TRUE)</f>
        <v>3</v>
      </c>
      <c r="H671" s="17">
        <f>VLOOKUP(B672,Consolidation!B:AA,22,FALSE)</f>
        <v>0</v>
      </c>
    </row>
    <row r="672" spans="1:8" ht="29.5" customHeight="1" thickBot="1" x14ac:dyDescent="0.4">
      <c r="A672" s="16" t="str">
        <f>IF(B672&lt;&gt;"","IND"&amp;TEXT(COUNTA($B$2:B672),"000"),"")</f>
        <v>IND671</v>
      </c>
      <c r="B672" s="17" t="str">
        <f>Consolication[[#This Row],[Nom et prénom 0 Name &amp; first name]]</f>
        <v>BILOUNGA KEDINE Audrey</v>
      </c>
      <c r="C672" s="17" t="str">
        <f>VLOOKUP(B672,Consolidation!B:AA,3,TRUE)</f>
        <v>F</v>
      </c>
      <c r="D672" s="17" t="str">
        <f>VLOOKUP(B672,Consolidation!B:AA,5,TRUE)</f>
        <v>M</v>
      </c>
      <c r="E672" s="17">
        <f>VLOOKUP(B673,Consolidation!B:AA,6,TRUE)</f>
        <v>0</v>
      </c>
      <c r="F672" s="17">
        <f>VLOOKUP(B673,Consolidation!B:AA,7,TRUE)</f>
        <v>0</v>
      </c>
      <c r="G672" s="17">
        <f>VLOOKUP(B673,Consolidation!B:AA,12,TRUE)</f>
        <v>3</v>
      </c>
      <c r="H672" s="17">
        <f>VLOOKUP(B673,Consolidation!B:AA,22,FALSE)</f>
        <v>0</v>
      </c>
    </row>
    <row r="673" spans="1:8" ht="29.5" customHeight="1" thickBot="1" x14ac:dyDescent="0.4">
      <c r="A673" s="16" t="str">
        <f>IF(B673&lt;&gt;"","IND"&amp;TEXT(COUNTA($B$2:B673),"000"),"")</f>
        <v>IND672</v>
      </c>
      <c r="B673" s="17" t="str">
        <f>Consolication[[#This Row],[Nom et prénom 0 Name &amp; first name]]</f>
        <v>BIMTSONG SEDE Elvira</v>
      </c>
      <c r="C673" s="17" t="str">
        <f>VLOOKUP(B673,Consolidation!B:AA,3,TRUE)</f>
        <v>F</v>
      </c>
      <c r="D673" s="17" t="str">
        <f>VLOOKUP(B673,Consolidation!B:AA,5,TRUE)</f>
        <v>M</v>
      </c>
      <c r="E673" s="17">
        <f>VLOOKUP(B674,Consolidation!B:AA,6,TRUE)</f>
        <v>0</v>
      </c>
      <c r="F673" s="17">
        <f>VLOOKUP(B674,Consolidation!B:AA,7,TRUE)</f>
        <v>0</v>
      </c>
      <c r="G673" s="17">
        <f>VLOOKUP(B674,Consolidation!B:AA,12,TRUE)</f>
        <v>3</v>
      </c>
      <c r="H673" s="17">
        <f>VLOOKUP(B674,Consolidation!B:AA,22,FALSE)</f>
        <v>0</v>
      </c>
    </row>
    <row r="674" spans="1:8" ht="29.5" customHeight="1" thickBot="1" x14ac:dyDescent="0.4">
      <c r="A674" s="16" t="str">
        <f>IF(B674&lt;&gt;"","IND"&amp;TEXT(COUNTA($B$2:B674),"000"),"")</f>
        <v>IND673</v>
      </c>
      <c r="B674" s="17" t="str">
        <f>Consolication[[#This Row],[Nom et prénom 0 Name &amp; first name]]</f>
        <v>BISSO’O Yannick</v>
      </c>
      <c r="C674" s="17" t="str">
        <f>VLOOKUP(B674,Consolidation!B:AA,3,TRUE)</f>
        <v>F</v>
      </c>
      <c r="D674" s="17" t="str">
        <f>VLOOKUP(B674,Consolidation!B:AA,5,TRUE)</f>
        <v>M</v>
      </c>
      <c r="E674" s="17">
        <f>VLOOKUP(B675,Consolidation!B:AA,6,TRUE)</f>
        <v>0</v>
      </c>
      <c r="F674" s="17">
        <f>VLOOKUP(B675,Consolidation!B:AA,7,TRUE)</f>
        <v>0</v>
      </c>
      <c r="G674" s="17">
        <f>VLOOKUP(B675,Consolidation!B:AA,12,TRUE)</f>
        <v>3</v>
      </c>
      <c r="H674" s="17">
        <f>VLOOKUP(B675,Consolidation!B:AA,22,FALSE)</f>
        <v>0</v>
      </c>
    </row>
    <row r="675" spans="1:8" ht="29.5" customHeight="1" thickBot="1" x14ac:dyDescent="0.4">
      <c r="A675" s="16" t="str">
        <f>IF(B675&lt;&gt;"","IND"&amp;TEXT(COUNTA($B$2:B675),"000"),"")</f>
        <v>IND674</v>
      </c>
      <c r="B675" s="17" t="str">
        <f>Consolication[[#This Row],[Nom et prénom 0 Name &amp; first name]]</f>
        <v>BITECK Rose Sylvie</v>
      </c>
      <c r="C675" s="17" t="str">
        <f>VLOOKUP(B675,Consolidation!B:AA,3,TRUE)</f>
        <v>F</v>
      </c>
      <c r="D675" s="17" t="str">
        <f>VLOOKUP(B675,Consolidation!B:AA,5,TRUE)</f>
        <v>M</v>
      </c>
      <c r="E675" s="17">
        <f>VLOOKUP(B676,Consolidation!B:AA,6,TRUE)</f>
        <v>0</v>
      </c>
      <c r="F675" s="17">
        <f>VLOOKUP(B676,Consolidation!B:AA,7,TRUE)</f>
        <v>0</v>
      </c>
      <c r="G675" s="17">
        <f>VLOOKUP(B676,Consolidation!B:AA,12,TRUE)</f>
        <v>3</v>
      </c>
      <c r="H675" s="17">
        <f>VLOOKUP(B676,Consolidation!B:AA,22,FALSE)</f>
        <v>0</v>
      </c>
    </row>
    <row r="676" spans="1:8" ht="29.5" customHeight="1" thickBot="1" x14ac:dyDescent="0.4">
      <c r="A676" s="16" t="str">
        <f>IF(B676&lt;&gt;"","IND"&amp;TEXT(COUNTA($B$2:B676),"000"),"")</f>
        <v>IND675</v>
      </c>
      <c r="B676" s="17" t="str">
        <f>Consolication[[#This Row],[Nom et prénom 0 Name &amp; first name]]</f>
        <v>BOYOMO Mathieu</v>
      </c>
      <c r="C676" s="17" t="str">
        <f>VLOOKUP(B676,Consolidation!B:AA,3,TRUE)</f>
        <v>F</v>
      </c>
      <c r="D676" s="17" t="str">
        <f>VLOOKUP(B676,Consolidation!B:AA,5,TRUE)</f>
        <v>M</v>
      </c>
      <c r="E676" s="17">
        <f>VLOOKUP(B677,Consolidation!B:AA,6,TRUE)</f>
        <v>0</v>
      </c>
      <c r="F676" s="17">
        <f>VLOOKUP(B677,Consolidation!B:AA,7,TRUE)</f>
        <v>0</v>
      </c>
      <c r="G676" s="17">
        <f>VLOOKUP(B677,Consolidation!B:AA,12,TRUE)</f>
        <v>3</v>
      </c>
      <c r="H676" s="17">
        <f>VLOOKUP(B677,Consolidation!B:AA,22,FALSE)</f>
        <v>0</v>
      </c>
    </row>
    <row r="677" spans="1:8" ht="29.5" customHeight="1" thickBot="1" x14ac:dyDescent="0.4">
      <c r="A677" s="16" t="str">
        <f>IF(B677&lt;&gt;"","IND"&amp;TEXT(COUNTA($B$2:B677),"000"),"")</f>
        <v>IND676</v>
      </c>
      <c r="B677" s="17" t="str">
        <f>Consolication[[#This Row],[Nom et prénom 0 Name &amp; first name]]</f>
        <v>DEMGNE TEBU GLAWDYS</v>
      </c>
      <c r="C677" s="17" t="str">
        <f>VLOOKUP(B677,Consolidation!B:AA,3,TRUE)</f>
        <v>F</v>
      </c>
      <c r="D677" s="17" t="str">
        <f>VLOOKUP(B677,Consolidation!B:AA,5,TRUE)</f>
        <v>M</v>
      </c>
      <c r="E677" s="17">
        <f>VLOOKUP(B678,Consolidation!B:AA,6,TRUE)</f>
        <v>0</v>
      </c>
      <c r="F677" s="17">
        <f>VLOOKUP(B678,Consolidation!B:AA,7,TRUE)</f>
        <v>0</v>
      </c>
      <c r="G677" s="17">
        <f>VLOOKUP(B678,Consolidation!B:AA,12,TRUE)</f>
        <v>3</v>
      </c>
      <c r="H677" s="17">
        <f>VLOOKUP(B678,Consolidation!B:AA,22,FALSE)</f>
        <v>0</v>
      </c>
    </row>
    <row r="678" spans="1:8" ht="29.5" customHeight="1" thickBot="1" x14ac:dyDescent="0.4">
      <c r="A678" s="16" t="str">
        <f>IF(B678&lt;&gt;"","IND"&amp;TEXT(COUNTA($B$2:B678),"000"),"")</f>
        <v>IND677</v>
      </c>
      <c r="B678" s="17" t="str">
        <f>Consolication[[#This Row],[Nom et prénom 0 Name &amp; first name]]</f>
        <v>DI Essi Yves Thierry</v>
      </c>
      <c r="C678" s="17" t="str">
        <f>VLOOKUP(B678,Consolidation!B:AA,3,TRUE)</f>
        <v>F</v>
      </c>
      <c r="D678" s="17" t="str">
        <f>VLOOKUP(B678,Consolidation!B:AA,5,TRUE)</f>
        <v>M</v>
      </c>
      <c r="E678" s="17">
        <f>VLOOKUP(B679,Consolidation!B:AA,6,TRUE)</f>
        <v>0</v>
      </c>
      <c r="F678" s="17">
        <f>VLOOKUP(B679,Consolidation!B:AA,7,TRUE)</f>
        <v>0</v>
      </c>
      <c r="G678" s="17">
        <f>VLOOKUP(B679,Consolidation!B:AA,12,TRUE)</f>
        <v>3</v>
      </c>
      <c r="H678" s="17">
        <f>VLOOKUP(B679,Consolidation!B:AA,22,FALSE)</f>
        <v>0</v>
      </c>
    </row>
    <row r="679" spans="1:8" ht="29.5" customHeight="1" thickBot="1" x14ac:dyDescent="0.4">
      <c r="A679" s="16" t="str">
        <f>IF(B679&lt;&gt;"","IND"&amp;TEXT(COUNTA($B$2:B679),"000"),"")</f>
        <v>IND678</v>
      </c>
      <c r="B679" s="17" t="str">
        <f>Consolication[[#This Row],[Nom et prénom 0 Name &amp; first name]]</f>
        <v>DJEUDO Mbowo Kellih Brendah</v>
      </c>
      <c r="C679" s="17" t="str">
        <f>VLOOKUP(B679,Consolidation!B:AA,3,TRUE)</f>
        <v>F</v>
      </c>
      <c r="D679" s="17" t="str">
        <f>VLOOKUP(B679,Consolidation!B:AA,5,TRUE)</f>
        <v>M</v>
      </c>
      <c r="E679" s="17">
        <f>VLOOKUP(B680,Consolidation!B:AA,6,TRUE)</f>
        <v>0</v>
      </c>
      <c r="F679" s="17">
        <f>VLOOKUP(B680,Consolidation!B:AA,7,TRUE)</f>
        <v>0</v>
      </c>
      <c r="G679" s="17">
        <f>VLOOKUP(B680,Consolidation!B:AA,12,TRUE)</f>
        <v>3</v>
      </c>
      <c r="H679" s="17">
        <f>VLOOKUP(B680,Consolidation!B:AA,22,FALSE)</f>
        <v>0</v>
      </c>
    </row>
    <row r="680" spans="1:8" ht="29.5" customHeight="1" thickBot="1" x14ac:dyDescent="0.4">
      <c r="A680" s="16" t="str">
        <f>IF(B680&lt;&gt;"","IND"&amp;TEXT(COUNTA($B$2:B680),"000"),"")</f>
        <v>IND679</v>
      </c>
      <c r="B680" s="17" t="str">
        <f>Consolication[[#This Row],[Nom et prénom 0 Name &amp; first name]]</f>
        <v>DONGMO Zanzi Jovialle Nadine</v>
      </c>
      <c r="C680" s="17" t="str">
        <f>VLOOKUP(B680,Consolidation!B:AA,3,TRUE)</f>
        <v>F</v>
      </c>
      <c r="D680" s="17" t="str">
        <f>VLOOKUP(B680,Consolidation!B:AA,5,TRUE)</f>
        <v>M</v>
      </c>
      <c r="E680" s="17">
        <f>VLOOKUP(B681,Consolidation!B:AA,6,TRUE)</f>
        <v>0</v>
      </c>
      <c r="F680" s="17">
        <f>VLOOKUP(B681,Consolidation!B:AA,7,TRUE)</f>
        <v>0</v>
      </c>
      <c r="G680" s="17">
        <f>VLOOKUP(B681,Consolidation!B:AA,12,TRUE)</f>
        <v>3</v>
      </c>
      <c r="H680" s="17">
        <f>VLOOKUP(B681,Consolidation!B:AA,22,FALSE)</f>
        <v>0</v>
      </c>
    </row>
    <row r="681" spans="1:8" ht="29.5" customHeight="1" thickBot="1" x14ac:dyDescent="0.4">
      <c r="A681" s="16" t="str">
        <f>IF(B681&lt;&gt;"","IND"&amp;TEXT(COUNTA($B$2:B681),"000"),"")</f>
        <v>IND680</v>
      </c>
      <c r="B681" s="17" t="str">
        <f>Consolication[[#This Row],[Nom et prénom 0 Name &amp; first name]]</f>
        <v>DONKENG KENTSA BRONDON</v>
      </c>
      <c r="C681" s="17" t="str">
        <f>VLOOKUP(B681,Consolidation!B:AA,3,TRUE)</f>
        <v>F</v>
      </c>
      <c r="D681" s="17" t="str">
        <f>VLOOKUP(B681,Consolidation!B:AA,5,TRUE)</f>
        <v>M</v>
      </c>
      <c r="E681" s="17">
        <f>VLOOKUP(B682,Consolidation!B:AA,6,TRUE)</f>
        <v>0</v>
      </c>
      <c r="F681" s="17">
        <f>VLOOKUP(B682,Consolidation!B:AA,7,TRUE)</f>
        <v>0</v>
      </c>
      <c r="G681" s="17">
        <f>VLOOKUP(B682,Consolidation!B:AA,12,TRUE)</f>
        <v>3</v>
      </c>
      <c r="H681" s="17">
        <f>VLOOKUP(B682,Consolidation!B:AA,22,FALSE)</f>
        <v>0</v>
      </c>
    </row>
    <row r="682" spans="1:8" ht="29.5" customHeight="1" thickBot="1" x14ac:dyDescent="0.4">
      <c r="A682" s="16" t="str">
        <f>IF(B682&lt;&gt;"","IND"&amp;TEXT(COUNTA($B$2:B682),"000"),"")</f>
        <v>IND681</v>
      </c>
      <c r="B682" s="17" t="str">
        <f>Consolication[[#This Row],[Nom et prénom 0 Name &amp; first name]]</f>
        <v>EBA Jean Rigobert</v>
      </c>
      <c r="C682" s="17" t="str">
        <f>VLOOKUP(B682,Consolidation!B:AA,3,TRUE)</f>
        <v>F</v>
      </c>
      <c r="D682" s="17" t="str">
        <f>VLOOKUP(B682,Consolidation!B:AA,5,TRUE)</f>
        <v>M</v>
      </c>
      <c r="E682" s="17">
        <f>VLOOKUP(B683,Consolidation!B:AA,6,TRUE)</f>
        <v>0</v>
      </c>
      <c r="F682" s="17">
        <f>VLOOKUP(B683,Consolidation!B:AA,7,TRUE)</f>
        <v>0</v>
      </c>
      <c r="G682" s="17">
        <f>VLOOKUP(B683,Consolidation!B:AA,12,TRUE)</f>
        <v>3</v>
      </c>
      <c r="H682" s="17">
        <f>VLOOKUP(B683,Consolidation!B:AA,22,FALSE)</f>
        <v>0</v>
      </c>
    </row>
    <row r="683" spans="1:8" ht="29.5" customHeight="1" thickBot="1" x14ac:dyDescent="0.4">
      <c r="A683" s="16" t="str">
        <f>IF(B683&lt;&gt;"","IND"&amp;TEXT(COUNTA($B$2:B683),"000"),"")</f>
        <v>IND682</v>
      </c>
      <c r="B683" s="17" t="str">
        <f>Consolication[[#This Row],[Nom et prénom 0 Name &amp; first name]]</f>
        <v>EDANG MINE Cedric</v>
      </c>
      <c r="C683" s="17" t="str">
        <f>VLOOKUP(B683,Consolidation!B:AA,3,TRUE)</f>
        <v>F</v>
      </c>
      <c r="D683" s="17" t="str">
        <f>VLOOKUP(B683,Consolidation!B:AA,5,TRUE)</f>
        <v>M</v>
      </c>
      <c r="E683" s="17">
        <f>VLOOKUP(B684,Consolidation!B:AA,6,TRUE)</f>
        <v>0</v>
      </c>
      <c r="F683" s="17">
        <f>VLOOKUP(B684,Consolidation!B:AA,7,TRUE)</f>
        <v>0</v>
      </c>
      <c r="G683" s="17">
        <f>VLOOKUP(B684,Consolidation!B:AA,12,TRUE)</f>
        <v>3</v>
      </c>
      <c r="H683" s="17">
        <f>VLOOKUP(B684,Consolidation!B:AA,22,FALSE)</f>
        <v>0</v>
      </c>
    </row>
    <row r="684" spans="1:8" ht="29.5" customHeight="1" thickBot="1" x14ac:dyDescent="0.4">
      <c r="A684" s="16" t="str">
        <f>IF(B684&lt;&gt;"","IND"&amp;TEXT(COUNTA($B$2:B684),"000"),"")</f>
        <v>IND683</v>
      </c>
      <c r="B684" s="17" t="str">
        <f>Consolication[[#This Row],[Nom et prénom 0 Name &amp; first name]]</f>
        <v>EKOA Mewali Germine Olive</v>
      </c>
      <c r="C684" s="17" t="str">
        <f>VLOOKUP(B684,Consolidation!B:AA,3,TRUE)</f>
        <v>F</v>
      </c>
      <c r="D684" s="17" t="str">
        <f>VLOOKUP(B684,Consolidation!B:AA,5,TRUE)</f>
        <v>M</v>
      </c>
      <c r="E684" s="17">
        <f>VLOOKUP(B685,Consolidation!B:AA,6,TRUE)</f>
        <v>0</v>
      </c>
      <c r="F684" s="17">
        <f>VLOOKUP(B685,Consolidation!B:AA,7,TRUE)</f>
        <v>0</v>
      </c>
      <c r="G684" s="17">
        <f>VLOOKUP(B685,Consolidation!B:AA,12,TRUE)</f>
        <v>3</v>
      </c>
      <c r="H684" s="17">
        <f>VLOOKUP(B685,Consolidation!B:AA,22,FALSE)</f>
        <v>0</v>
      </c>
    </row>
    <row r="685" spans="1:8" ht="29.5" customHeight="1" thickBot="1" x14ac:dyDescent="0.4">
      <c r="A685" s="16" t="str">
        <f>IF(B685&lt;&gt;"","IND"&amp;TEXT(COUNTA($B$2:B685),"000"),"")</f>
        <v>IND684</v>
      </c>
      <c r="B685" s="17" t="str">
        <f>Consolication[[#This Row],[Nom et prénom 0 Name &amp; first name]]</f>
        <v>ELIMBI Ange Louise</v>
      </c>
      <c r="C685" s="17" t="str">
        <f>VLOOKUP(B685,Consolidation!B:AA,3,TRUE)</f>
        <v>F</v>
      </c>
      <c r="D685" s="17" t="str">
        <f>VLOOKUP(B685,Consolidation!B:AA,5,TRUE)</f>
        <v>M</v>
      </c>
      <c r="E685" s="17">
        <f>VLOOKUP(B686,Consolidation!B:AA,6,TRUE)</f>
        <v>0</v>
      </c>
      <c r="F685" s="17">
        <f>VLOOKUP(B686,Consolidation!B:AA,7,TRUE)</f>
        <v>0</v>
      </c>
      <c r="G685" s="17">
        <f>VLOOKUP(B686,Consolidation!B:AA,12,TRUE)</f>
        <v>3</v>
      </c>
      <c r="H685" s="17">
        <f>VLOOKUP(B686,Consolidation!B:AA,22,FALSE)</f>
        <v>0</v>
      </c>
    </row>
    <row r="686" spans="1:8" ht="29.5" customHeight="1" thickBot="1" x14ac:dyDescent="0.4">
      <c r="A686" s="16" t="str">
        <f>IF(B686&lt;&gt;"","IND"&amp;TEXT(COUNTA($B$2:B686),"000"),"")</f>
        <v>IND685</v>
      </c>
      <c r="B686" s="17" t="str">
        <f>Consolication[[#This Row],[Nom et prénom 0 Name &amp; first name]]</f>
        <v>ENGAMA EMMANUEL LOPEZ</v>
      </c>
      <c r="C686" s="17" t="str">
        <f>VLOOKUP(B686,Consolidation!B:AA,3,TRUE)</f>
        <v>F</v>
      </c>
      <c r="D686" s="17" t="str">
        <f>VLOOKUP(B686,Consolidation!B:AA,5,TRUE)</f>
        <v>M</v>
      </c>
      <c r="E686" s="17">
        <f>VLOOKUP(B687,Consolidation!B:AA,6,TRUE)</f>
        <v>0</v>
      </c>
      <c r="F686" s="17">
        <f>VLOOKUP(B687,Consolidation!B:AA,7,TRUE)</f>
        <v>0</v>
      </c>
      <c r="G686" s="17">
        <f>VLOOKUP(B687,Consolidation!B:AA,12,TRUE)</f>
        <v>3</v>
      </c>
      <c r="H686" s="17">
        <f>VLOOKUP(B687,Consolidation!B:AA,22,FALSE)</f>
        <v>0</v>
      </c>
    </row>
    <row r="687" spans="1:8" ht="29.5" customHeight="1" thickBot="1" x14ac:dyDescent="0.4">
      <c r="A687" s="16" t="str">
        <f>IF(B687&lt;&gt;"","IND"&amp;TEXT(COUNTA($B$2:B687),"000"),"")</f>
        <v>IND686</v>
      </c>
      <c r="B687" s="17" t="str">
        <f>Consolication[[#This Row],[Nom et prénom 0 Name &amp; first name]]</f>
        <v>ENGONO Georges</v>
      </c>
      <c r="C687" s="17" t="str">
        <f>VLOOKUP(B687,Consolidation!B:AA,3,TRUE)</f>
        <v>F</v>
      </c>
      <c r="D687" s="17" t="str">
        <f>VLOOKUP(B687,Consolidation!B:AA,5,TRUE)</f>
        <v>M</v>
      </c>
      <c r="E687" s="17">
        <f>VLOOKUP(B688,Consolidation!B:AA,6,TRUE)</f>
        <v>0</v>
      </c>
      <c r="F687" s="17">
        <f>VLOOKUP(B688,Consolidation!B:AA,7,TRUE)</f>
        <v>0</v>
      </c>
      <c r="G687" s="17">
        <f>VLOOKUP(B688,Consolidation!B:AA,12,TRUE)</f>
        <v>3</v>
      </c>
      <c r="H687" s="17">
        <f>VLOOKUP(B688,Consolidation!B:AA,22,FALSE)</f>
        <v>0</v>
      </c>
    </row>
    <row r="688" spans="1:8" ht="29.5" customHeight="1" thickBot="1" x14ac:dyDescent="0.4">
      <c r="A688" s="16" t="str">
        <f>IF(B688&lt;&gt;"","IND"&amp;TEXT(COUNTA($B$2:B688),"000"),"")</f>
        <v>IND687</v>
      </c>
      <c r="B688" s="17" t="str">
        <f>Consolication[[#This Row],[Nom et prénom 0 Name &amp; first name]]</f>
        <v>Essaga Abou Victor</v>
      </c>
      <c r="C688" s="17" t="str">
        <f>VLOOKUP(B688,Consolidation!B:AA,3,TRUE)</f>
        <v>F</v>
      </c>
      <c r="D688" s="17" t="str">
        <f>VLOOKUP(B688,Consolidation!B:AA,5,TRUE)</f>
        <v>M</v>
      </c>
      <c r="E688" s="17">
        <f>VLOOKUP(B689,Consolidation!B:AA,6,TRUE)</f>
        <v>0</v>
      </c>
      <c r="F688" s="17">
        <f>VLOOKUP(B689,Consolidation!B:AA,7,TRUE)</f>
        <v>0</v>
      </c>
      <c r="G688" s="17">
        <f>VLOOKUP(B689,Consolidation!B:AA,12,TRUE)</f>
        <v>3</v>
      </c>
      <c r="H688" s="17">
        <f>VLOOKUP(B689,Consolidation!B:AA,22,FALSE)</f>
        <v>0</v>
      </c>
    </row>
    <row r="689" spans="1:8" ht="29.5" customHeight="1" thickBot="1" x14ac:dyDescent="0.4">
      <c r="A689" s="16" t="str">
        <f>IF(B689&lt;&gt;"","IND"&amp;TEXT(COUNTA($B$2:B689),"000"),"")</f>
        <v>IND688</v>
      </c>
      <c r="B689" s="17" t="str">
        <f>Consolication[[#This Row],[Nom et prénom 0 Name &amp; first name]]</f>
        <v>ESSANG OBA Durry</v>
      </c>
      <c r="C689" s="17" t="str">
        <f>VLOOKUP(B689,Consolidation!B:AA,3,TRUE)</f>
        <v>F</v>
      </c>
      <c r="D689" s="17" t="str">
        <f>VLOOKUP(B689,Consolidation!B:AA,5,TRUE)</f>
        <v>M</v>
      </c>
      <c r="E689" s="17">
        <f>VLOOKUP(B690,Consolidation!B:AA,6,TRUE)</f>
        <v>0</v>
      </c>
      <c r="F689" s="17">
        <f>VLOOKUP(B690,Consolidation!B:AA,7,TRUE)</f>
        <v>0</v>
      </c>
      <c r="G689" s="17">
        <f>VLOOKUP(B690,Consolidation!B:AA,12,TRUE)</f>
        <v>3</v>
      </c>
      <c r="H689" s="17">
        <f>VLOOKUP(B690,Consolidation!B:AA,22,FALSE)</f>
        <v>0</v>
      </c>
    </row>
    <row r="690" spans="1:8" ht="29.5" customHeight="1" thickBot="1" x14ac:dyDescent="0.4">
      <c r="A690" s="16" t="str">
        <f>IF(B690&lt;&gt;"","IND"&amp;TEXT(COUNTA($B$2:B690),"000"),"")</f>
        <v>IND689</v>
      </c>
      <c r="B690" s="17" t="str">
        <f>Consolication[[#This Row],[Nom et prénom 0 Name &amp; first name]]</f>
        <v>ETOMO Samuel</v>
      </c>
      <c r="C690" s="17" t="str">
        <f>VLOOKUP(B690,Consolidation!B:AA,3,TRUE)</f>
        <v>F</v>
      </c>
      <c r="D690" s="17" t="str">
        <f>VLOOKUP(B690,Consolidation!B:AA,5,TRUE)</f>
        <v>M</v>
      </c>
      <c r="E690" s="17">
        <f>VLOOKUP(B691,Consolidation!B:AA,6,TRUE)</f>
        <v>0</v>
      </c>
      <c r="F690" s="17">
        <f>VLOOKUP(B691,Consolidation!B:AA,7,TRUE)</f>
        <v>0</v>
      </c>
      <c r="G690" s="17">
        <f>VLOOKUP(B691,Consolidation!B:AA,12,TRUE)</f>
        <v>3</v>
      </c>
      <c r="H690" s="17">
        <f>VLOOKUP(B691,Consolidation!B:AA,22,FALSE)</f>
        <v>0</v>
      </c>
    </row>
    <row r="691" spans="1:8" ht="29.5" customHeight="1" thickBot="1" x14ac:dyDescent="0.4">
      <c r="A691" s="16" t="str">
        <f>IF(B691&lt;&gt;"","IND"&amp;TEXT(COUNTA($B$2:B691),"000"),"")</f>
        <v>IND690</v>
      </c>
      <c r="B691" s="17" t="str">
        <f>Consolication[[#This Row],[Nom et prénom 0 Name &amp; first name]]</f>
        <v>ETOUA Bertin Nathael</v>
      </c>
      <c r="C691" s="17" t="str">
        <f>VLOOKUP(B691,Consolidation!B:AA,3,TRUE)</f>
        <v>F</v>
      </c>
      <c r="D691" s="17" t="str">
        <f>VLOOKUP(B691,Consolidation!B:AA,5,TRUE)</f>
        <v>M</v>
      </c>
      <c r="E691" s="17">
        <f>VLOOKUP(B692,Consolidation!B:AA,6,TRUE)</f>
        <v>0</v>
      </c>
      <c r="F691" s="17">
        <f>VLOOKUP(B692,Consolidation!B:AA,7,TRUE)</f>
        <v>0</v>
      </c>
      <c r="G691" s="17">
        <f>VLOOKUP(B692,Consolidation!B:AA,12,TRUE)</f>
        <v>3</v>
      </c>
      <c r="H691" s="17">
        <f>VLOOKUP(B692,Consolidation!B:AA,22,FALSE)</f>
        <v>0</v>
      </c>
    </row>
    <row r="692" spans="1:8" ht="29.5" customHeight="1" thickBot="1" x14ac:dyDescent="0.4">
      <c r="A692" s="16" t="str">
        <f>IF(B692&lt;&gt;"","IND"&amp;TEXT(COUNTA($B$2:B692),"000"),"")</f>
        <v>IND691</v>
      </c>
      <c r="B692" s="17" t="str">
        <f>Consolication[[#This Row],[Nom et prénom 0 Name &amp; first name]]</f>
        <v>ETOUNDI MANG SYLVESTE Anicet</v>
      </c>
      <c r="C692" s="17" t="str">
        <f>VLOOKUP(B692,Consolidation!B:AA,3,TRUE)</f>
        <v>F</v>
      </c>
      <c r="D692" s="17" t="str">
        <f>VLOOKUP(B692,Consolidation!B:AA,5,TRUE)</f>
        <v>M</v>
      </c>
      <c r="E692" s="17">
        <f>VLOOKUP(B693,Consolidation!B:AA,6,TRUE)</f>
        <v>0</v>
      </c>
      <c r="F692" s="17">
        <f>VLOOKUP(B693,Consolidation!B:AA,7,TRUE)</f>
        <v>0</v>
      </c>
      <c r="G692" s="17">
        <f>VLOOKUP(B693,Consolidation!B:AA,12,TRUE)</f>
        <v>3</v>
      </c>
      <c r="H692" s="17">
        <f>VLOOKUP(B693,Consolidation!B:AA,22,FALSE)</f>
        <v>0</v>
      </c>
    </row>
    <row r="693" spans="1:8" ht="29.5" customHeight="1" thickBot="1" x14ac:dyDescent="0.4">
      <c r="A693" s="16" t="str">
        <f>IF(B693&lt;&gt;"","IND"&amp;TEXT(COUNTA($B$2:B693),"000"),"")</f>
        <v>IND692</v>
      </c>
      <c r="B693" s="17" t="str">
        <f>Consolication[[#This Row],[Nom et prénom 0 Name &amp; first name]]</f>
        <v>EVINA EDO’O Welly</v>
      </c>
      <c r="C693" s="17" t="str">
        <f>VLOOKUP(B693,Consolidation!B:AA,3,TRUE)</f>
        <v>F</v>
      </c>
      <c r="D693" s="17" t="str">
        <f>VLOOKUP(B693,Consolidation!B:AA,5,TRUE)</f>
        <v>M</v>
      </c>
      <c r="E693" s="17">
        <f>VLOOKUP(B694,Consolidation!B:AA,6,TRUE)</f>
        <v>0</v>
      </c>
      <c r="F693" s="17">
        <f>VLOOKUP(B694,Consolidation!B:AA,7,TRUE)</f>
        <v>0</v>
      </c>
      <c r="G693" s="17">
        <f>VLOOKUP(B694,Consolidation!B:AA,12,TRUE)</f>
        <v>3</v>
      </c>
      <c r="H693" s="17">
        <f>VLOOKUP(B694,Consolidation!B:AA,22,FALSE)</f>
        <v>0</v>
      </c>
    </row>
    <row r="694" spans="1:8" ht="29.5" customHeight="1" thickBot="1" x14ac:dyDescent="0.4">
      <c r="A694" s="16" t="str">
        <f>IF(B694&lt;&gt;"","IND"&amp;TEXT(COUNTA($B$2:B694),"000"),"")</f>
        <v>IND693</v>
      </c>
      <c r="B694" s="17" t="str">
        <f>Consolication[[#This Row],[Nom et prénom 0 Name &amp; first name]]</f>
        <v>EVOUDOU Ernest Yannis</v>
      </c>
      <c r="C694" s="17" t="str">
        <f>VLOOKUP(B694,Consolidation!B:AA,3,TRUE)</f>
        <v>F</v>
      </c>
      <c r="D694" s="17" t="str">
        <f>VLOOKUP(B694,Consolidation!B:AA,5,TRUE)</f>
        <v>M</v>
      </c>
      <c r="E694" s="17">
        <f>VLOOKUP(B695,Consolidation!B:AA,6,TRUE)</f>
        <v>0</v>
      </c>
      <c r="F694" s="17">
        <f>VLOOKUP(B695,Consolidation!B:AA,7,TRUE)</f>
        <v>0</v>
      </c>
      <c r="G694" s="17">
        <f>VLOOKUP(B695,Consolidation!B:AA,12,TRUE)</f>
        <v>3</v>
      </c>
      <c r="H694" s="17">
        <f>VLOOKUP(B695,Consolidation!B:AA,22,FALSE)</f>
        <v>0</v>
      </c>
    </row>
    <row r="695" spans="1:8" ht="29.5" customHeight="1" thickBot="1" x14ac:dyDescent="0.4">
      <c r="A695" s="16" t="str">
        <f>IF(B695&lt;&gt;"","IND"&amp;TEXT(COUNTA($B$2:B695),"000"),"")</f>
        <v>IND694</v>
      </c>
      <c r="B695" s="17" t="str">
        <f>Consolication[[#This Row],[Nom et prénom 0 Name &amp; first name]]</f>
        <v>EYA MVOMO NARCISSE</v>
      </c>
      <c r="C695" s="17" t="str">
        <f>VLOOKUP(B695,Consolidation!B:AA,3,TRUE)</f>
        <v>F</v>
      </c>
      <c r="D695" s="17" t="str">
        <f>VLOOKUP(B695,Consolidation!B:AA,5,TRUE)</f>
        <v>M</v>
      </c>
      <c r="E695" s="17">
        <f>VLOOKUP(B696,Consolidation!B:AA,6,TRUE)</f>
        <v>0</v>
      </c>
      <c r="F695" s="17">
        <f>VLOOKUP(B696,Consolidation!B:AA,7,TRUE)</f>
        <v>0</v>
      </c>
      <c r="G695" s="17">
        <f>VLOOKUP(B696,Consolidation!B:AA,12,TRUE)</f>
        <v>3</v>
      </c>
      <c r="H695" s="17">
        <f>VLOOKUP(B696,Consolidation!B:AA,22,FALSE)</f>
        <v>0</v>
      </c>
    </row>
    <row r="696" spans="1:8" ht="29.5" customHeight="1" thickBot="1" x14ac:dyDescent="0.4">
      <c r="A696" s="16" t="str">
        <f>IF(B696&lt;&gt;"","IND"&amp;TEXT(COUNTA($B$2:B696),"000"),"")</f>
        <v>IND695</v>
      </c>
      <c r="B696" s="17" t="str">
        <f>Consolication[[#This Row],[Nom et prénom 0 Name &amp; first name]]</f>
        <v>EYENGA CLEMENCE HONORINE</v>
      </c>
      <c r="C696" s="17" t="str">
        <f>VLOOKUP(B696,Consolidation!B:AA,3,TRUE)</f>
        <v>F</v>
      </c>
      <c r="D696" s="17" t="str">
        <f>VLOOKUP(B696,Consolidation!B:AA,5,TRUE)</f>
        <v>M</v>
      </c>
      <c r="E696" s="17">
        <f>VLOOKUP(B697,Consolidation!B:AA,6,TRUE)</f>
        <v>0</v>
      </c>
      <c r="F696" s="17">
        <f>VLOOKUP(B697,Consolidation!B:AA,7,TRUE)</f>
        <v>0</v>
      </c>
      <c r="G696" s="17">
        <f>VLOOKUP(B697,Consolidation!B:AA,12,TRUE)</f>
        <v>3</v>
      </c>
      <c r="H696" s="17">
        <f>VLOOKUP(B697,Consolidation!B:AA,22,FALSE)</f>
        <v>0</v>
      </c>
    </row>
    <row r="697" spans="1:8" ht="29.5" customHeight="1" thickBot="1" x14ac:dyDescent="0.4">
      <c r="A697" s="16" t="str">
        <f>IF(B697&lt;&gt;"","IND"&amp;TEXT(COUNTA($B$2:B697),"000"),"")</f>
        <v>IND696</v>
      </c>
      <c r="B697" s="17" t="str">
        <f>Consolication[[#This Row],[Nom et prénom 0 Name &amp; first name]]</f>
        <v>FOE ABOH Laeticia</v>
      </c>
      <c r="C697" s="17" t="str">
        <f>VLOOKUP(B697,Consolidation!B:AA,3,TRUE)</f>
        <v>F</v>
      </c>
      <c r="D697" s="17" t="str">
        <f>VLOOKUP(B697,Consolidation!B:AA,5,TRUE)</f>
        <v>M</v>
      </c>
      <c r="E697" s="17">
        <f>VLOOKUP(B698,Consolidation!B:AA,6,TRUE)</f>
        <v>0</v>
      </c>
      <c r="F697" s="17">
        <f>VLOOKUP(B698,Consolidation!B:AA,7,TRUE)</f>
        <v>0</v>
      </c>
      <c r="G697" s="17">
        <f>VLOOKUP(B698,Consolidation!B:AA,12,TRUE)</f>
        <v>3</v>
      </c>
      <c r="H697" s="17">
        <f>VLOOKUP(B698,Consolidation!B:AA,22,FALSE)</f>
        <v>0</v>
      </c>
    </row>
    <row r="698" spans="1:8" ht="29.5" customHeight="1" thickBot="1" x14ac:dyDescent="0.4">
      <c r="A698" s="16" t="str">
        <f>IF(B698&lt;&gt;"","IND"&amp;TEXT(COUNTA($B$2:B698),"000"),"")</f>
        <v>IND697</v>
      </c>
      <c r="B698" s="17" t="str">
        <f>Consolication[[#This Row],[Nom et prénom 0 Name &amp; first name]]</f>
        <v>FONGO BONDZE Jean Quentin</v>
      </c>
      <c r="C698" s="17" t="str">
        <f>VLOOKUP(B698,Consolidation!B:AA,3,TRUE)</f>
        <v>F</v>
      </c>
      <c r="D698" s="17" t="str">
        <f>VLOOKUP(B698,Consolidation!B:AA,5,TRUE)</f>
        <v>M</v>
      </c>
      <c r="E698" s="17">
        <f>VLOOKUP(B699,Consolidation!B:AA,6,TRUE)</f>
        <v>0</v>
      </c>
      <c r="F698" s="17">
        <f>VLOOKUP(B699,Consolidation!B:AA,7,TRUE)</f>
        <v>0</v>
      </c>
      <c r="G698" s="17">
        <f>VLOOKUP(B699,Consolidation!B:AA,12,TRUE)</f>
        <v>3</v>
      </c>
      <c r="H698" s="17">
        <f>VLOOKUP(B699,Consolidation!B:AA,22,FALSE)</f>
        <v>0</v>
      </c>
    </row>
    <row r="699" spans="1:8" ht="29.5" customHeight="1" thickBot="1" x14ac:dyDescent="0.4">
      <c r="A699" s="16" t="str">
        <f>IF(B699&lt;&gt;"","IND"&amp;TEXT(COUNTA($B$2:B699),"000"),"")</f>
        <v>IND698</v>
      </c>
      <c r="B699" s="17" t="str">
        <f>Consolication[[#This Row],[Nom et prénom 0 Name &amp; first name]]</f>
        <v>GANAWA MARIE THERESE</v>
      </c>
      <c r="C699" s="17" t="str">
        <f>VLOOKUP(B699,Consolidation!B:AA,3,TRUE)</f>
        <v>F</v>
      </c>
      <c r="D699" s="17" t="str">
        <f>VLOOKUP(B699,Consolidation!B:AA,5,TRUE)</f>
        <v>M</v>
      </c>
      <c r="E699" s="17">
        <f>VLOOKUP(B700,Consolidation!B:AA,6,TRUE)</f>
        <v>0</v>
      </c>
      <c r="F699" s="17">
        <f>VLOOKUP(B700,Consolidation!B:AA,7,TRUE)</f>
        <v>0</v>
      </c>
      <c r="G699" s="17">
        <f>VLOOKUP(B700,Consolidation!B:AA,12,TRUE)</f>
        <v>3</v>
      </c>
      <c r="H699" s="17">
        <f>VLOOKUP(B700,Consolidation!B:AA,22,FALSE)</f>
        <v>0</v>
      </c>
    </row>
    <row r="700" spans="1:8" ht="29.5" customHeight="1" thickBot="1" x14ac:dyDescent="0.4">
      <c r="A700" s="16" t="str">
        <f>IF(B700&lt;&gt;"","IND"&amp;TEXT(COUNTA($B$2:B700),"000"),"")</f>
        <v>IND699</v>
      </c>
      <c r="B700" s="17" t="str">
        <f>Consolication[[#This Row],[Nom et prénom 0 Name &amp; first name]]</f>
        <v>GLIDI THEOPHILE</v>
      </c>
      <c r="C700" s="17" t="str">
        <f>VLOOKUP(B700,Consolidation!B:AA,3,TRUE)</f>
        <v>F</v>
      </c>
      <c r="D700" s="17" t="str">
        <f>VLOOKUP(B700,Consolidation!B:AA,5,TRUE)</f>
        <v>M</v>
      </c>
      <c r="E700" s="17">
        <f>VLOOKUP(B701,Consolidation!B:AA,6,TRUE)</f>
        <v>0</v>
      </c>
      <c r="F700" s="17">
        <f>VLOOKUP(B701,Consolidation!B:AA,7,TRUE)</f>
        <v>0</v>
      </c>
      <c r="G700" s="17">
        <f>VLOOKUP(B701,Consolidation!B:AA,12,TRUE)</f>
        <v>3</v>
      </c>
      <c r="H700" s="17">
        <f>VLOOKUP(B701,Consolidation!B:AA,22,FALSE)</f>
        <v>0</v>
      </c>
    </row>
    <row r="701" spans="1:8" ht="29.5" customHeight="1" thickBot="1" x14ac:dyDescent="0.4">
      <c r="A701" s="16" t="str">
        <f>IF(B701&lt;&gt;"","IND"&amp;TEXT(COUNTA($B$2:B701),"000"),"")</f>
        <v>IND700</v>
      </c>
      <c r="B701" s="17" t="str">
        <f>Consolication[[#This Row],[Nom et prénom 0 Name &amp; first name]]</f>
        <v>GOMPI BONOU GUILAINE</v>
      </c>
      <c r="C701" s="17" t="str">
        <f>VLOOKUP(B701,Consolidation!B:AA,3,TRUE)</f>
        <v>F</v>
      </c>
      <c r="D701" s="17" t="str">
        <f>VLOOKUP(B701,Consolidation!B:AA,5,TRUE)</f>
        <v>M</v>
      </c>
      <c r="E701" s="17">
        <f>VLOOKUP(B702,Consolidation!B:AA,6,TRUE)</f>
        <v>0</v>
      </c>
      <c r="F701" s="17">
        <f>VLOOKUP(B702,Consolidation!B:AA,7,TRUE)</f>
        <v>0</v>
      </c>
      <c r="G701" s="17">
        <f>VLOOKUP(B702,Consolidation!B:AA,12,TRUE)</f>
        <v>3</v>
      </c>
      <c r="H701" s="17">
        <f>VLOOKUP(B702,Consolidation!B:AA,22,FALSE)</f>
        <v>0</v>
      </c>
    </row>
    <row r="702" spans="1:8" ht="29.5" customHeight="1" thickBot="1" x14ac:dyDescent="0.4">
      <c r="A702" s="16" t="str">
        <f>IF(B702&lt;&gt;"","IND"&amp;TEXT(COUNTA($B$2:B702),"000"),"")</f>
        <v>IND701</v>
      </c>
      <c r="B702" s="17" t="str">
        <f>Consolication[[#This Row],[Nom et prénom 0 Name &amp; first name]]</f>
        <v>GUELEM Jiress</v>
      </c>
      <c r="C702" s="17" t="str">
        <f>VLOOKUP(B702,Consolidation!B:AA,3,TRUE)</f>
        <v>F</v>
      </c>
      <c r="D702" s="17" t="str">
        <f>VLOOKUP(B702,Consolidation!B:AA,5,TRUE)</f>
        <v>M</v>
      </c>
      <c r="E702" s="17">
        <f>VLOOKUP(B703,Consolidation!B:AA,6,TRUE)</f>
        <v>0</v>
      </c>
      <c r="F702" s="17">
        <f>VLOOKUP(B703,Consolidation!B:AA,7,TRUE)</f>
        <v>0</v>
      </c>
      <c r="G702" s="17">
        <f>VLOOKUP(B703,Consolidation!B:AA,12,TRUE)</f>
        <v>3</v>
      </c>
      <c r="H702" s="17">
        <f>VLOOKUP(B703,Consolidation!B:AA,22,FALSE)</f>
        <v>0</v>
      </c>
    </row>
    <row r="703" spans="1:8" ht="29.5" customHeight="1" thickBot="1" x14ac:dyDescent="0.4">
      <c r="A703" s="16" t="str">
        <f>IF(B703&lt;&gt;"","IND"&amp;TEXT(COUNTA($B$2:B703),"000"),"")</f>
        <v>IND702</v>
      </c>
      <c r="B703" s="17" t="str">
        <f>Consolication[[#This Row],[Nom et prénom 0 Name &amp; first name]]</f>
        <v>HASSANA ALIDOU</v>
      </c>
      <c r="C703" s="17" t="str">
        <f>VLOOKUP(B703,Consolidation!B:AA,3,TRUE)</f>
        <v>F</v>
      </c>
      <c r="D703" s="17" t="str">
        <f>VLOOKUP(B703,Consolidation!B:AA,5,TRUE)</f>
        <v>M</v>
      </c>
      <c r="E703" s="17">
        <f>VLOOKUP(B704,Consolidation!B:AA,6,TRUE)</f>
        <v>0</v>
      </c>
      <c r="F703" s="17">
        <f>VLOOKUP(B704,Consolidation!B:AA,7,TRUE)</f>
        <v>0</v>
      </c>
      <c r="G703" s="17">
        <f>VLOOKUP(B704,Consolidation!B:AA,12,TRUE)</f>
        <v>3</v>
      </c>
      <c r="H703" s="17">
        <f>VLOOKUP(B704,Consolidation!B:AA,22,FALSE)</f>
        <v>0</v>
      </c>
    </row>
    <row r="704" spans="1:8" ht="29.5" customHeight="1" thickBot="1" x14ac:dyDescent="0.4">
      <c r="A704" s="16" t="str">
        <f>IF(B704&lt;&gt;"","IND"&amp;TEXT(COUNTA($B$2:B704),"000"),"")</f>
        <v>IND703</v>
      </c>
      <c r="B704" s="17" t="str">
        <f>Consolication[[#This Row],[Nom et prénom 0 Name &amp; first name]]</f>
        <v>INA Farela</v>
      </c>
      <c r="C704" s="17" t="str">
        <f>VLOOKUP(B704,Consolidation!B:AA,3,TRUE)</f>
        <v>F</v>
      </c>
      <c r="D704" s="17" t="str">
        <f>VLOOKUP(B704,Consolidation!B:AA,5,TRUE)</f>
        <v>M</v>
      </c>
      <c r="E704" s="17">
        <f>VLOOKUP(B705,Consolidation!B:AA,6,TRUE)</f>
        <v>0</v>
      </c>
      <c r="F704" s="17">
        <f>VLOOKUP(B705,Consolidation!B:AA,7,TRUE)</f>
        <v>5</v>
      </c>
      <c r="G704" s="17">
        <f>VLOOKUP(B705,Consolidation!B:AA,12,TRUE)</f>
        <v>0</v>
      </c>
      <c r="H704" s="17">
        <f>VLOOKUP(B705,Consolidation!B:AA,22,FALSE)</f>
        <v>0</v>
      </c>
    </row>
    <row r="705" spans="1:8" ht="29.5" customHeight="1" thickBot="1" x14ac:dyDescent="0.4">
      <c r="A705" s="16" t="str">
        <f>IF(B705&lt;&gt;"","IND"&amp;TEXT(COUNTA($B$2:B705),"000"),"")</f>
        <v>IND704</v>
      </c>
      <c r="B705" s="17" t="str">
        <f>Consolication[[#This Row],[Nom et prénom 0 Name &amp; first name]]</f>
        <v>KIRINGA ABONDO Stève</v>
      </c>
      <c r="C705" s="17" t="str">
        <f>VLOOKUP(B705,Consolidation!B:AA,3,TRUE)</f>
        <v>M</v>
      </c>
      <c r="D705" s="17" t="str">
        <f>VLOOKUP(B705,Consolidation!B:AA,5,TRUE)</f>
        <v>M</v>
      </c>
      <c r="E705" s="17">
        <f>VLOOKUP(B706,Consolidation!B:AA,6,TRUE)</f>
        <v>-1</v>
      </c>
      <c r="F705" s="17">
        <f>VLOOKUP(B706,Consolidation!B:AA,7,TRUE)</f>
        <v>1</v>
      </c>
      <c r="G705" s="17">
        <f>VLOOKUP(B706,Consolidation!B:AA,12,TRUE)</f>
        <v>2</v>
      </c>
      <c r="H705" s="17">
        <f>VLOOKUP(B706,Consolidation!B:AA,22,FALSE)</f>
        <v>0</v>
      </c>
    </row>
    <row r="706" spans="1:8" ht="29.5" customHeight="1" thickBot="1" x14ac:dyDescent="0.4">
      <c r="A706" s="16" t="str">
        <f>IF(B706&lt;&gt;"","IND"&amp;TEXT(COUNTA($B$2:B706),"000"),"")</f>
        <v>IND705</v>
      </c>
      <c r="B706" s="17" t="str">
        <f>Consolication[[#This Row],[Nom et prénom 0 Name &amp; first name]]</f>
        <v>KONO ESSAMA Marguerite</v>
      </c>
      <c r="C706" s="17" t="str">
        <f>VLOOKUP(B706,Consolidation!B:AA,3,TRUE)</f>
        <v>F</v>
      </c>
      <c r="D706" s="17" t="str">
        <f>VLOOKUP(B706,Consolidation!B:AA,5,TRUE)</f>
        <v>E</v>
      </c>
      <c r="E706" s="17">
        <f>VLOOKUP(B707,Consolidation!B:AA,6,TRUE)</f>
        <v>-1</v>
      </c>
      <c r="F706" s="17">
        <f>VLOOKUP(B707,Consolidation!B:AA,7,TRUE)</f>
        <v>1</v>
      </c>
      <c r="G706" s="17">
        <f>VLOOKUP(B707,Consolidation!B:AA,12,TRUE)</f>
        <v>2</v>
      </c>
      <c r="H706" s="17">
        <f>VLOOKUP(B707,Consolidation!B:AA,22,FALSE)</f>
        <v>0</v>
      </c>
    </row>
    <row r="707" spans="1:8" ht="29.5" customHeight="1" thickBot="1" x14ac:dyDescent="0.4">
      <c r="A707" s="16" t="str">
        <f>IF(B707&lt;&gt;"","IND"&amp;TEXT(COUNTA($B$2:B707),"000"),"")</f>
        <v>IND706</v>
      </c>
      <c r="B707" s="17" t="str">
        <f>Consolication[[#This Row],[Nom et prénom 0 Name &amp; first name]]</f>
        <v>KOUNGOU Owona E mile</v>
      </c>
      <c r="C707" s="17" t="str">
        <f>VLOOKUP(B707,Consolidation!B:AA,3,TRUE)</f>
        <v>F</v>
      </c>
      <c r="D707" s="17" t="str">
        <f>VLOOKUP(B707,Consolidation!B:AA,5,TRUE)</f>
        <v>E</v>
      </c>
      <c r="E707" s="17">
        <f>VLOOKUP(B708,Consolidation!B:AA,6,TRUE)</f>
        <v>-1</v>
      </c>
      <c r="F707" s="17">
        <f>VLOOKUP(B708,Consolidation!B:AA,7,TRUE)</f>
        <v>1</v>
      </c>
      <c r="G707" s="17">
        <f>VLOOKUP(B708,Consolidation!B:AA,12,TRUE)</f>
        <v>2</v>
      </c>
      <c r="H707" s="17">
        <f>VLOOKUP(B708,Consolidation!B:AA,22,FALSE)</f>
        <v>0</v>
      </c>
    </row>
    <row r="708" spans="1:8" ht="29.5" customHeight="1" thickBot="1" x14ac:dyDescent="0.4">
      <c r="A708" s="16" t="str">
        <f>IF(B708&lt;&gt;"","IND"&amp;TEXT(COUNTA($B$2:B708),"000"),"")</f>
        <v>IND707</v>
      </c>
      <c r="B708" s="17" t="str">
        <f>Consolication[[#This Row],[Nom et prénom 0 Name &amp; first name]]</f>
        <v>MAMOHO ZE JESSICA VERINA</v>
      </c>
      <c r="C708" s="17" t="str">
        <f>VLOOKUP(B708,Consolidation!B:AA,3,TRUE)</f>
        <v>F</v>
      </c>
      <c r="D708" s="17" t="str">
        <f>VLOOKUP(B708,Consolidation!B:AA,5,TRUE)</f>
        <v>E</v>
      </c>
      <c r="E708" s="17">
        <f>VLOOKUP(B709,Consolidation!B:AA,6,TRUE)</f>
        <v>0</v>
      </c>
      <c r="F708" s="17">
        <f>VLOOKUP(B709,Consolidation!B:AA,7,TRUE)</f>
        <v>0</v>
      </c>
      <c r="G708" s="17">
        <f>VLOOKUP(B709,Consolidation!B:AA,12,TRUE)</f>
        <v>0</v>
      </c>
      <c r="H708" s="17">
        <f>VLOOKUP(B709,Consolidation!B:AA,22,FALSE)</f>
        <v>0</v>
      </c>
    </row>
    <row r="709" spans="1:8" ht="29.5" customHeight="1" thickBot="1" x14ac:dyDescent="0.4">
      <c r="A709" s="16" t="str">
        <f>IF(B709&lt;&gt;"","IND"&amp;TEXT(COUNTA($B$2:B709),"000"),"")</f>
        <v>IND708</v>
      </c>
      <c r="B709" s="17" t="str">
        <f>Consolication[[#This Row],[Nom et prénom 0 Name &amp; first name]]</f>
        <v>MANGA Marie Gabrielle</v>
      </c>
      <c r="C709" s="17" t="str">
        <f>VLOOKUP(B709,Consolidation!B:AA,3,TRUE)</f>
        <v>F</v>
      </c>
      <c r="D709" s="17" t="str">
        <f>VLOOKUP(B709,Consolidation!B:AA,5,TRUE)</f>
        <v>M</v>
      </c>
      <c r="E709" s="17">
        <f>VLOOKUP(B710,Consolidation!B:AA,6,TRUE)</f>
        <v>0</v>
      </c>
      <c r="F709" s="17">
        <f>VLOOKUP(B710,Consolidation!B:AA,7,TRUE)</f>
        <v>0</v>
      </c>
      <c r="G709" s="17">
        <f>VLOOKUP(B710,Consolidation!B:AA,12,TRUE)</f>
        <v>0</v>
      </c>
      <c r="H709" s="17">
        <f>VLOOKUP(B710,Consolidation!B:AA,22,FALSE)</f>
        <v>0</v>
      </c>
    </row>
    <row r="710" spans="1:8" ht="29.5" customHeight="1" thickBot="1" x14ac:dyDescent="0.4">
      <c r="A710" s="16" t="str">
        <f>IF(B710&lt;&gt;"","IND"&amp;TEXT(COUNTA($B$2:B710),"000"),"")</f>
        <v>IND709</v>
      </c>
      <c r="B710" s="17" t="str">
        <f>Consolication[[#This Row],[Nom et prénom 0 Name &amp; first name]]</f>
        <v>MBALOUM EVENG</v>
      </c>
      <c r="C710" s="17" t="str">
        <f>VLOOKUP(B710,Consolidation!B:AA,3,TRUE)</f>
        <v>F</v>
      </c>
      <c r="D710" s="17" t="str">
        <f>VLOOKUP(B710,Consolidation!B:AA,5,TRUE)</f>
        <v>M</v>
      </c>
      <c r="E710" s="17">
        <f>VLOOKUP(B711,Consolidation!B:AA,6,TRUE)</f>
        <v>0</v>
      </c>
      <c r="F710" s="17">
        <f>VLOOKUP(B711,Consolidation!B:AA,7,TRUE)</f>
        <v>0</v>
      </c>
      <c r="G710" s="17">
        <f>VLOOKUP(B711,Consolidation!B:AA,12,TRUE)</f>
        <v>0</v>
      </c>
      <c r="H710" s="17">
        <f>VLOOKUP(B711,Consolidation!B:AA,22,FALSE)</f>
        <v>0</v>
      </c>
    </row>
    <row r="711" spans="1:8" ht="29.5" customHeight="1" thickBot="1" x14ac:dyDescent="0.4">
      <c r="A711" s="16" t="str">
        <f>IF(B711&lt;&gt;"","IND"&amp;TEXT(COUNTA($B$2:B711),"000"),"")</f>
        <v>IND710</v>
      </c>
      <c r="B711" s="17" t="str">
        <f>Consolication[[#This Row],[Nom et prénom 0 Name &amp; first name]]</f>
        <v>MBAMEN Ngassa Larissa Pascale</v>
      </c>
      <c r="C711" s="17" t="str">
        <f>VLOOKUP(B711,Consolidation!B:AA,3,TRUE)</f>
        <v>F</v>
      </c>
      <c r="D711" s="17" t="str">
        <f>VLOOKUP(B711,Consolidation!B:AA,5,TRUE)</f>
        <v>M</v>
      </c>
      <c r="E711" s="17">
        <f>VLOOKUP(B712,Consolidation!B:AA,6,TRUE)</f>
        <v>0</v>
      </c>
      <c r="F711" s="17">
        <f>VLOOKUP(B712,Consolidation!B:AA,7,TRUE)</f>
        <v>0</v>
      </c>
      <c r="G711" s="17">
        <f>VLOOKUP(B712,Consolidation!B:AA,12,TRUE)</f>
        <v>0</v>
      </c>
      <c r="H711" s="17">
        <f>VLOOKUP(B712,Consolidation!B:AA,22,FALSE)</f>
        <v>0</v>
      </c>
    </row>
    <row r="712" spans="1:8" ht="29.5" customHeight="1" thickBot="1" x14ac:dyDescent="0.4">
      <c r="A712" s="16" t="str">
        <f>IF(B712&lt;&gt;"","IND"&amp;TEXT(COUNTA($B$2:B712),"000"),"")</f>
        <v>IND711</v>
      </c>
      <c r="B712" s="17" t="str">
        <f>Consolication[[#This Row],[Nom et prénom 0 Name &amp; first name]]</f>
        <v>MBEKNAH Charlotte</v>
      </c>
      <c r="C712" s="17" t="str">
        <f>VLOOKUP(B712,Consolidation!B:AA,3,TRUE)</f>
        <v>F</v>
      </c>
      <c r="D712" s="17" t="str">
        <f>VLOOKUP(B712,Consolidation!B:AA,5,TRUE)</f>
        <v>M</v>
      </c>
      <c r="E712" s="17">
        <f>VLOOKUP(B713,Consolidation!B:AA,6,TRUE)</f>
        <v>0</v>
      </c>
      <c r="F712" s="17">
        <f>VLOOKUP(B713,Consolidation!B:AA,7,TRUE)</f>
        <v>0</v>
      </c>
      <c r="G712" s="17">
        <f>VLOOKUP(B713,Consolidation!B:AA,12,TRUE)</f>
        <v>0</v>
      </c>
      <c r="H712" s="17">
        <f>VLOOKUP(B713,Consolidation!B:AA,22,FALSE)</f>
        <v>0</v>
      </c>
    </row>
    <row r="713" spans="1:8" ht="29.5" customHeight="1" thickBot="1" x14ac:dyDescent="0.4">
      <c r="A713" s="16" t="str">
        <f>IF(B713&lt;&gt;"","IND"&amp;TEXT(COUNTA($B$2:B713),"000"),"")</f>
        <v>IND712</v>
      </c>
      <c r="B713" s="17" t="str">
        <f>Consolication[[#This Row],[Nom et prénom 0 Name &amp; first name]]</f>
        <v>MBENE REGINE Patricia</v>
      </c>
      <c r="C713" s="17" t="str">
        <f>VLOOKUP(B713,Consolidation!B:AA,3,TRUE)</f>
        <v>F</v>
      </c>
      <c r="D713" s="17" t="str">
        <f>VLOOKUP(B713,Consolidation!B:AA,5,TRUE)</f>
        <v>M</v>
      </c>
      <c r="E713" s="17">
        <f>VLOOKUP(B714,Consolidation!B:AA,6,TRUE)</f>
        <v>0</v>
      </c>
      <c r="F713" s="17">
        <f>VLOOKUP(B714,Consolidation!B:AA,7,TRUE)</f>
        <v>1</v>
      </c>
      <c r="G713" s="17">
        <f>VLOOKUP(B714,Consolidation!B:AA,12,TRUE)</f>
        <v>0</v>
      </c>
      <c r="H713" s="17">
        <f>VLOOKUP(B714,Consolidation!B:AA,22,FALSE)</f>
        <v>0</v>
      </c>
    </row>
    <row r="714" spans="1:8" ht="29.5" customHeight="1" thickBot="1" x14ac:dyDescent="0.4">
      <c r="A714" s="16" t="str">
        <f>IF(B714&lt;&gt;"","IND"&amp;TEXT(COUNTA($B$2:B714),"000"),"")</f>
        <v>IND713</v>
      </c>
      <c r="B714" s="17" t="str">
        <f>Consolication[[#This Row],[Nom et prénom 0 Name &amp; first name]]</f>
        <v>MBOE FOUDA David Emma</v>
      </c>
      <c r="C714" s="17" t="str">
        <f>VLOOKUP(B714,Consolidation!B:AA,3,TRUE)</f>
        <v>M</v>
      </c>
      <c r="D714" s="17" t="str">
        <f>VLOOKUP(B714,Consolidation!B:AA,5,TRUE)</f>
        <v>M</v>
      </c>
      <c r="E714" s="17">
        <f>VLOOKUP(B715,Consolidation!B:AA,6,TRUE)</f>
        <v>0</v>
      </c>
      <c r="F714" s="17">
        <f>VLOOKUP(B715,Consolidation!B:AA,7,TRUE)</f>
        <v>1</v>
      </c>
      <c r="G714" s="17">
        <f>VLOOKUP(B715,Consolidation!B:AA,12,TRUE)</f>
        <v>0</v>
      </c>
      <c r="H714" s="17">
        <f>VLOOKUP(B715,Consolidation!B:AA,22,FALSE)</f>
        <v>0</v>
      </c>
    </row>
    <row r="715" spans="1:8" ht="29.5" customHeight="1" thickBot="1" x14ac:dyDescent="0.4">
      <c r="A715" s="16" t="str">
        <f>IF(B715&lt;&gt;"","IND"&amp;TEXT(COUNTA($B$2:B715),"000"),"")</f>
        <v>IND714</v>
      </c>
      <c r="B715" s="17" t="str">
        <f>Consolication[[#This Row],[Nom et prénom 0 Name &amp; first name]]</f>
        <v>MENDO ABANDA Kévin</v>
      </c>
      <c r="C715" s="17" t="str">
        <f>VLOOKUP(B715,Consolidation!B:AA,3,TRUE)</f>
        <v>M</v>
      </c>
      <c r="D715" s="17" t="str">
        <f>VLOOKUP(B715,Consolidation!B:AA,5,TRUE)</f>
        <v>M</v>
      </c>
      <c r="E715" s="17">
        <f>VLOOKUP(B716,Consolidation!B:AA,6,TRUE)</f>
        <v>0</v>
      </c>
      <c r="F715" s="17">
        <f>VLOOKUP(B716,Consolidation!B:AA,7,TRUE)</f>
        <v>1</v>
      </c>
      <c r="G715" s="17">
        <f>VLOOKUP(B716,Consolidation!B:AA,12,TRUE)</f>
        <v>0</v>
      </c>
      <c r="H715" s="17">
        <f>VLOOKUP(B716,Consolidation!B:AA,22,FALSE)</f>
        <v>0</v>
      </c>
    </row>
    <row r="716" spans="1:8" ht="29.5" customHeight="1" thickBot="1" x14ac:dyDescent="0.4">
      <c r="A716" s="16" t="str">
        <f>IF(B716&lt;&gt;"","IND"&amp;TEXT(COUNTA($B$2:B716),"000"),"")</f>
        <v>IND715</v>
      </c>
      <c r="B716" s="17" t="str">
        <f>Consolication[[#This Row],[Nom et prénom 0 Name &amp; first name]]</f>
        <v>MENGOT Mbogani Hubert Dejoi</v>
      </c>
      <c r="C716" s="17" t="str">
        <f>VLOOKUP(B716,Consolidation!B:AA,3,TRUE)</f>
        <v>M</v>
      </c>
      <c r="D716" s="17" t="str">
        <f>VLOOKUP(B716,Consolidation!B:AA,5,TRUE)</f>
        <v>M</v>
      </c>
      <c r="E716" s="17">
        <f>VLOOKUP(B717,Consolidation!B:AA,6,TRUE)</f>
        <v>0</v>
      </c>
      <c r="F716" s="17">
        <f>VLOOKUP(B717,Consolidation!B:AA,7,TRUE)</f>
        <v>1</v>
      </c>
      <c r="G716" s="17">
        <f>VLOOKUP(B717,Consolidation!B:AA,12,TRUE)</f>
        <v>0</v>
      </c>
      <c r="H716" s="17">
        <f>VLOOKUP(B717,Consolidation!B:AA,22,FALSE)</f>
        <v>0</v>
      </c>
    </row>
    <row r="717" spans="1:8" ht="29.5" customHeight="1" thickBot="1" x14ac:dyDescent="0.4">
      <c r="A717" s="16" t="str">
        <f>IF(B717&lt;&gt;"","IND"&amp;TEXT(COUNTA($B$2:B717),"000"),"")</f>
        <v>IND716</v>
      </c>
      <c r="B717" s="17" t="str">
        <f>Consolication[[#This Row],[Nom et prénom 0 Name &amp; first name]]</f>
        <v>MEYOMESSE ADOLPHE</v>
      </c>
      <c r="C717" s="17" t="str">
        <f>VLOOKUP(B717,Consolidation!B:AA,3,TRUE)</f>
        <v>M</v>
      </c>
      <c r="D717" s="17" t="str">
        <f>VLOOKUP(B717,Consolidation!B:AA,5,TRUE)</f>
        <v>M</v>
      </c>
      <c r="E717" s="17">
        <f>VLOOKUP(B718,Consolidation!B:AA,6,TRUE)</f>
        <v>0</v>
      </c>
      <c r="F717" s="17">
        <f>VLOOKUP(B718,Consolidation!B:AA,7,TRUE)</f>
        <v>1</v>
      </c>
      <c r="G717" s="17">
        <f>VLOOKUP(B718,Consolidation!B:AA,12,TRUE)</f>
        <v>0</v>
      </c>
      <c r="H717" s="17">
        <f>VLOOKUP(B718,Consolidation!B:AA,22,FALSE)</f>
        <v>0</v>
      </c>
    </row>
    <row r="718" spans="1:8" ht="29.5" customHeight="1" thickBot="1" x14ac:dyDescent="0.4">
      <c r="A718" s="16" t="str">
        <f>IF(B718&lt;&gt;"","IND"&amp;TEXT(COUNTA($B$2:B718),"000"),"")</f>
        <v>IND717</v>
      </c>
      <c r="B718" s="17" t="str">
        <f>Consolication[[#This Row],[Nom et prénom 0 Name &amp; first name]]</f>
        <v>MOSIMA Mokome Marlvin</v>
      </c>
      <c r="C718" s="17" t="str">
        <f>VLOOKUP(B718,Consolidation!B:AA,3,TRUE)</f>
        <v>M</v>
      </c>
      <c r="D718" s="17" t="str">
        <f>VLOOKUP(B718,Consolidation!B:AA,5,TRUE)</f>
        <v>M</v>
      </c>
      <c r="E718" s="17">
        <f>VLOOKUP(B719,Consolidation!B:AA,6,TRUE)</f>
        <v>0</v>
      </c>
      <c r="F718" s="17">
        <f>VLOOKUP(B719,Consolidation!B:AA,7,TRUE)</f>
        <v>1</v>
      </c>
      <c r="G718" s="17">
        <f>VLOOKUP(B719,Consolidation!B:AA,12,TRUE)</f>
        <v>0</v>
      </c>
      <c r="H718" s="17">
        <f>VLOOKUP(B719,Consolidation!B:AA,22,FALSE)</f>
        <v>0</v>
      </c>
    </row>
    <row r="719" spans="1:8" ht="29.5" customHeight="1" thickBot="1" x14ac:dyDescent="0.4">
      <c r="A719" s="16" t="str">
        <f>IF(B719&lt;&gt;"","IND"&amp;TEXT(COUNTA($B$2:B719),"000"),"")</f>
        <v>IND718</v>
      </c>
      <c r="B719" s="17" t="str">
        <f>Consolication[[#This Row],[Nom et prénom 0 Name &amp; first name]]</f>
        <v>MOUBIYANGONA AMATAGANA Flore</v>
      </c>
      <c r="C719" s="17" t="str">
        <f>VLOOKUP(B719,Consolidation!B:AA,3,TRUE)</f>
        <v>M</v>
      </c>
      <c r="D719" s="17" t="str">
        <f>VLOOKUP(B719,Consolidation!B:AA,5,TRUE)</f>
        <v>M</v>
      </c>
      <c r="E719" s="17">
        <f>VLOOKUP(B720,Consolidation!B:AA,6,TRUE)</f>
        <v>-1</v>
      </c>
      <c r="F719" s="17">
        <f>VLOOKUP(B720,Consolidation!B:AA,7,TRUE)</f>
        <v>1</v>
      </c>
      <c r="G719" s="17">
        <f>VLOOKUP(B720,Consolidation!B:AA,12,TRUE)</f>
        <v>2</v>
      </c>
      <c r="H719" s="17">
        <f>VLOOKUP(B720,Consolidation!B:AA,22,FALSE)</f>
        <v>0</v>
      </c>
    </row>
    <row r="720" spans="1:8" ht="29.5" customHeight="1" thickBot="1" x14ac:dyDescent="0.4">
      <c r="A720" s="16" t="str">
        <f>IF(B720&lt;&gt;"","IND"&amp;TEXT(COUNTA($B$2:B720),"000"),"")</f>
        <v>IND719</v>
      </c>
      <c r="B720" s="17" t="str">
        <f>Consolication[[#This Row],[Nom et prénom 0 Name &amp; first name]]</f>
        <v>MPOUMPOUM Freddy Mosard</v>
      </c>
      <c r="C720" s="17" t="str">
        <f>VLOOKUP(B720,Consolidation!B:AA,3,TRUE)</f>
        <v>F</v>
      </c>
      <c r="D720" s="17" t="str">
        <f>VLOOKUP(B720,Consolidation!B:AA,5,TRUE)</f>
        <v>E</v>
      </c>
      <c r="E720" s="17">
        <f>VLOOKUP(B721,Consolidation!B:AA,6,TRUE)</f>
        <v>-1</v>
      </c>
      <c r="F720" s="17">
        <f>VLOOKUP(B721,Consolidation!B:AA,7,TRUE)</f>
        <v>1</v>
      </c>
      <c r="G720" s="17">
        <f>VLOOKUP(B721,Consolidation!B:AA,12,TRUE)</f>
        <v>2</v>
      </c>
      <c r="H720" s="17">
        <f>VLOOKUP(B721,Consolidation!B:AA,22,FALSE)</f>
        <v>0</v>
      </c>
    </row>
    <row r="721" spans="1:8" ht="29.5" customHeight="1" thickBot="1" x14ac:dyDescent="0.4">
      <c r="A721" s="16" t="str">
        <f>IF(B721&lt;&gt;"","IND"&amp;TEXT(COUNTA($B$2:B721),"000"),"")</f>
        <v>IND720</v>
      </c>
      <c r="B721" s="17" t="str">
        <f>Consolication[[#This Row],[Nom et prénom 0 Name &amp; first name]]</f>
        <v>Mr MBIAKOP KEMADJOU Gustave</v>
      </c>
      <c r="C721" s="17" t="str">
        <f>VLOOKUP(B721,Consolidation!B:AA,3,TRUE)</f>
        <v>F</v>
      </c>
      <c r="D721" s="17" t="str">
        <f>VLOOKUP(B721,Consolidation!B:AA,5,TRUE)</f>
        <v>E</v>
      </c>
      <c r="E721" s="17">
        <f>VLOOKUP(B722,Consolidation!B:AA,6,TRUE)</f>
        <v>-1</v>
      </c>
      <c r="F721" s="17">
        <f>VLOOKUP(B722,Consolidation!B:AA,7,TRUE)</f>
        <v>5</v>
      </c>
      <c r="G721" s="17">
        <f>VLOOKUP(B722,Consolidation!B:AA,12,TRUE)</f>
        <v>2</v>
      </c>
      <c r="H721" s="17">
        <f>VLOOKUP(B722,Consolidation!B:AA,22,FALSE)</f>
        <v>0</v>
      </c>
    </row>
    <row r="722" spans="1:8" ht="29.5" customHeight="1" thickBot="1" x14ac:dyDescent="0.4">
      <c r="A722" s="16" t="str">
        <f>IF(B722&lt;&gt;"","IND"&amp;TEXT(COUNTA($B$2:B722),"000"),"")</f>
        <v>IND721</v>
      </c>
      <c r="B722" s="17" t="str">
        <f>Consolication[[#This Row],[Nom et prénom 0 Name &amp; first name]]</f>
        <v>NANG Daniel</v>
      </c>
      <c r="C722" s="17" t="str">
        <f>VLOOKUP(B722,Consolidation!B:AA,3,TRUE)</f>
        <v>F</v>
      </c>
      <c r="D722" s="17" t="str">
        <f>VLOOKUP(B722,Consolidation!B:AA,5,TRUE)</f>
        <v>E</v>
      </c>
      <c r="E722" s="17">
        <f>VLOOKUP(B723,Consolidation!B:AA,6,TRUE)</f>
        <v>-1</v>
      </c>
      <c r="F722" s="17">
        <f>VLOOKUP(B723,Consolidation!B:AA,7,TRUE)</f>
        <v>5</v>
      </c>
      <c r="G722" s="17">
        <f>VLOOKUP(B723,Consolidation!B:AA,12,TRUE)</f>
        <v>2</v>
      </c>
      <c r="H722" s="17">
        <f>VLOOKUP(B723,Consolidation!B:AA,22,FALSE)</f>
        <v>0</v>
      </c>
    </row>
    <row r="723" spans="1:8" ht="29.5" customHeight="1" thickBot="1" x14ac:dyDescent="0.4">
      <c r="A723" s="16" t="str">
        <f>IF(B723&lt;&gt;"","IND"&amp;TEXT(COUNTA($B$2:B723),"000"),"")</f>
        <v>IND722</v>
      </c>
      <c r="B723" s="17" t="str">
        <f>Consolication[[#This Row],[Nom et prénom 0 Name &amp; first name]]</f>
        <v>NDJELL Hervé</v>
      </c>
      <c r="C723" s="17" t="str">
        <f>VLOOKUP(B723,Consolidation!B:AA,3,TRUE)</f>
        <v>F</v>
      </c>
      <c r="D723" s="17" t="str">
        <f>VLOOKUP(B723,Consolidation!B:AA,5,TRUE)</f>
        <v>E</v>
      </c>
      <c r="E723" s="17">
        <f>VLOOKUP(B724,Consolidation!B:AA,6,TRUE)</f>
        <v>-1</v>
      </c>
      <c r="F723" s="17">
        <f>VLOOKUP(B724,Consolidation!B:AA,7,TRUE)</f>
        <v>5</v>
      </c>
      <c r="G723" s="17">
        <f>VLOOKUP(B724,Consolidation!B:AA,12,TRUE)</f>
        <v>2</v>
      </c>
      <c r="H723" s="17">
        <f>VLOOKUP(B724,Consolidation!B:AA,22,FALSE)</f>
        <v>0</v>
      </c>
    </row>
    <row r="724" spans="1:8" ht="29.5" customHeight="1" thickBot="1" x14ac:dyDescent="0.4">
      <c r="A724" s="16" t="str">
        <f>IF(B724&lt;&gt;"","IND"&amp;TEXT(COUNTA($B$2:B724),"000"),"")</f>
        <v>IND723</v>
      </c>
      <c r="B724" s="17" t="str">
        <f>Consolication[[#This Row],[Nom et prénom 0 Name &amp; first name]]</f>
        <v>NDJOCK Paulin</v>
      </c>
      <c r="C724" s="17" t="str">
        <f>VLOOKUP(B724,Consolidation!B:AA,3,TRUE)</f>
        <v>F</v>
      </c>
      <c r="D724" s="17" t="str">
        <f>VLOOKUP(B724,Consolidation!B:AA,5,TRUE)</f>
        <v>E</v>
      </c>
      <c r="E724" s="17">
        <f>VLOOKUP(B725,Consolidation!B:AA,6,TRUE)</f>
        <v>-1</v>
      </c>
      <c r="F724" s="17">
        <f>VLOOKUP(B725,Consolidation!B:AA,7,TRUE)</f>
        <v>5</v>
      </c>
      <c r="G724" s="17">
        <f>VLOOKUP(B725,Consolidation!B:AA,12,TRUE)</f>
        <v>2</v>
      </c>
      <c r="H724" s="17">
        <f>VLOOKUP(B725,Consolidation!B:AA,22,FALSE)</f>
        <v>0</v>
      </c>
    </row>
    <row r="725" spans="1:8" ht="29.5" customHeight="1" thickBot="1" x14ac:dyDescent="0.4">
      <c r="A725" s="16" t="str">
        <f>IF(B725&lt;&gt;"","IND"&amp;TEXT(COUNTA($B$2:B725),"000"),"")</f>
        <v>IND724</v>
      </c>
      <c r="B725" s="17" t="str">
        <f>Consolication[[#This Row],[Nom et prénom 0 Name &amp; first name]]</f>
        <v>NGA Belomo Jacqueline</v>
      </c>
      <c r="C725" s="17" t="str">
        <f>VLOOKUP(B725,Consolidation!B:AA,3,TRUE)</f>
        <v>F</v>
      </c>
      <c r="D725" s="17" t="str">
        <f>VLOOKUP(B725,Consolidation!B:AA,5,TRUE)</f>
        <v>E</v>
      </c>
      <c r="E725" s="17">
        <f>VLOOKUP(B726,Consolidation!B:AA,6,TRUE)</f>
        <v>-1</v>
      </c>
      <c r="F725" s="17">
        <f>VLOOKUP(B726,Consolidation!B:AA,7,TRUE)</f>
        <v>5</v>
      </c>
      <c r="G725" s="17">
        <f>VLOOKUP(B726,Consolidation!B:AA,12,TRUE)</f>
        <v>2</v>
      </c>
      <c r="H725" s="17">
        <f>VLOOKUP(B726,Consolidation!B:AA,22,FALSE)</f>
        <v>0</v>
      </c>
    </row>
    <row r="726" spans="1:8" ht="29.5" customHeight="1" thickBot="1" x14ac:dyDescent="0.4">
      <c r="A726" s="16" t="str">
        <f>IF(B726&lt;&gt;"","IND"&amp;TEXT(COUNTA($B$2:B726),"000"),"")</f>
        <v>IND725</v>
      </c>
      <c r="B726" s="17" t="str">
        <f>Consolication[[#This Row],[Nom et prénom 0 Name &amp; first name]]</f>
        <v>NGA MEDZA Elisabeth Sandrine</v>
      </c>
      <c r="C726" s="17" t="str">
        <f>VLOOKUP(B726,Consolidation!B:AA,3,TRUE)</f>
        <v>F</v>
      </c>
      <c r="D726" s="17" t="str">
        <f>VLOOKUP(B726,Consolidation!B:AA,5,TRUE)</f>
        <v>E</v>
      </c>
      <c r="E726" s="17">
        <f>VLOOKUP(B727,Consolidation!B:AA,6,TRUE)</f>
        <v>-1</v>
      </c>
      <c r="F726" s="17">
        <f>VLOOKUP(B727,Consolidation!B:AA,7,TRUE)</f>
        <v>5</v>
      </c>
      <c r="G726" s="17">
        <f>VLOOKUP(B727,Consolidation!B:AA,12,TRUE)</f>
        <v>2</v>
      </c>
      <c r="H726" s="17">
        <f>VLOOKUP(B727,Consolidation!B:AA,22,FALSE)</f>
        <v>0</v>
      </c>
    </row>
    <row r="727" spans="1:8" ht="29.5" customHeight="1" thickBot="1" x14ac:dyDescent="0.4">
      <c r="A727" s="16" t="str">
        <f>IF(B727&lt;&gt;"","IND"&amp;TEXT(COUNTA($B$2:B727),"000"),"")</f>
        <v>IND726</v>
      </c>
      <c r="B727" s="17" t="str">
        <f>Consolication[[#This Row],[Nom et prénom 0 Name &amp; first name]]</f>
        <v>NGAH Zoa Stéphanie Amour</v>
      </c>
      <c r="C727" s="17" t="str">
        <f>VLOOKUP(B727,Consolidation!B:AA,3,TRUE)</f>
        <v>F</v>
      </c>
      <c r="D727" s="17" t="str">
        <f>VLOOKUP(B727,Consolidation!B:AA,5,TRUE)</f>
        <v>E</v>
      </c>
      <c r="E727" s="17">
        <f>VLOOKUP(B728,Consolidation!B:AA,6,TRUE)</f>
        <v>-1</v>
      </c>
      <c r="F727" s="17">
        <f>VLOOKUP(B728,Consolidation!B:AA,7,TRUE)</f>
        <v>5</v>
      </c>
      <c r="G727" s="17">
        <f>VLOOKUP(B728,Consolidation!B:AA,12,TRUE)</f>
        <v>2</v>
      </c>
      <c r="H727" s="17">
        <f>VLOOKUP(B728,Consolidation!B:AA,22,FALSE)</f>
        <v>0</v>
      </c>
    </row>
    <row r="728" spans="1:8" ht="29.5" customHeight="1" thickBot="1" x14ac:dyDescent="0.4">
      <c r="A728" s="16" t="str">
        <f>IF(B728&lt;&gt;"","IND"&amp;TEXT(COUNTA($B$2:B728),"000"),"")</f>
        <v>IND727</v>
      </c>
      <c r="B728" s="17" t="str">
        <f>Consolication[[#This Row],[Nom et prénom 0 Name &amp; first name]]</f>
        <v>NGANDE NDJOUMBE LOIC DANY</v>
      </c>
      <c r="C728" s="17" t="str">
        <f>VLOOKUP(B728,Consolidation!B:AA,3,TRUE)</f>
        <v>F</v>
      </c>
      <c r="D728" s="17" t="str">
        <f>VLOOKUP(B728,Consolidation!B:AA,5,TRUE)</f>
        <v>E</v>
      </c>
      <c r="E728" s="17">
        <f>VLOOKUP(B729,Consolidation!B:AA,6,TRUE)</f>
        <v>-1</v>
      </c>
      <c r="F728" s="17">
        <f>VLOOKUP(B729,Consolidation!B:AA,7,TRUE)</f>
        <v>5</v>
      </c>
      <c r="G728" s="17">
        <f>VLOOKUP(B729,Consolidation!B:AA,12,TRUE)</f>
        <v>2</v>
      </c>
      <c r="H728" s="17">
        <f>VLOOKUP(B729,Consolidation!B:AA,22,FALSE)</f>
        <v>0</v>
      </c>
    </row>
    <row r="729" spans="1:8" ht="29.5" customHeight="1" thickBot="1" x14ac:dyDescent="0.4">
      <c r="A729" s="16" t="str">
        <f>IF(B729&lt;&gt;"","IND"&amp;TEXT(COUNTA($B$2:B729),"000"),"")</f>
        <v>IND728</v>
      </c>
      <c r="B729" s="17" t="str">
        <f>Consolication[[#This Row],[Nom et prénom 0 Name &amp; first name]]</f>
        <v>NGO Nloga Thérèse</v>
      </c>
      <c r="C729" s="17" t="str">
        <f>VLOOKUP(B729,Consolidation!B:AA,3,TRUE)</f>
        <v>F</v>
      </c>
      <c r="D729" s="17" t="str">
        <f>VLOOKUP(B729,Consolidation!B:AA,5,TRUE)</f>
        <v>E</v>
      </c>
      <c r="E729" s="17">
        <f>VLOOKUP(B730,Consolidation!B:AA,6,TRUE)</f>
        <v>-1</v>
      </c>
      <c r="F729" s="17">
        <f>VLOOKUP(B730,Consolidation!B:AA,7,TRUE)</f>
        <v>5</v>
      </c>
      <c r="G729" s="17">
        <f>VLOOKUP(B730,Consolidation!B:AA,12,TRUE)</f>
        <v>2</v>
      </c>
      <c r="H729" s="17">
        <f>VLOOKUP(B730,Consolidation!B:AA,22,FALSE)</f>
        <v>0</v>
      </c>
    </row>
    <row r="730" spans="1:8" ht="29.5" customHeight="1" thickBot="1" x14ac:dyDescent="0.4">
      <c r="A730" s="16" t="str">
        <f>IF(B730&lt;&gt;"","IND"&amp;TEXT(COUNTA($B$2:B730),"000"),"")</f>
        <v>IND729</v>
      </c>
      <c r="B730" s="17" t="str">
        <f>Consolication[[#This Row],[Nom et prénom 0 Name &amp; first name]]</f>
        <v>NGUIMSON Tsobjou Nadege</v>
      </c>
      <c r="C730" s="17" t="str">
        <f>VLOOKUP(B730,Consolidation!B:AA,3,TRUE)</f>
        <v>F</v>
      </c>
      <c r="D730" s="17" t="str">
        <f>VLOOKUP(B730,Consolidation!B:AA,5,TRUE)</f>
        <v>E</v>
      </c>
      <c r="E730" s="17">
        <f>VLOOKUP(B731,Consolidation!B:AA,6,TRUE)</f>
        <v>-1</v>
      </c>
      <c r="F730" s="17">
        <f>VLOOKUP(B731,Consolidation!B:AA,7,TRUE)</f>
        <v>5</v>
      </c>
      <c r="G730" s="17">
        <f>VLOOKUP(B731,Consolidation!B:AA,12,TRUE)</f>
        <v>2</v>
      </c>
      <c r="H730" s="17">
        <f>VLOOKUP(B731,Consolidation!B:AA,22,FALSE)</f>
        <v>0</v>
      </c>
    </row>
    <row r="731" spans="1:8" ht="29.5" customHeight="1" thickBot="1" x14ac:dyDescent="0.4">
      <c r="A731" s="16" t="str">
        <f>IF(B731&lt;&gt;"","IND"&amp;TEXT(COUNTA($B$2:B731),"000"),"")</f>
        <v>IND730</v>
      </c>
      <c r="B731" s="17" t="str">
        <f>Consolication[[#This Row],[Nom et prénom 0 Name &amp; first name]]</f>
        <v>NJITCHE Guepjop Darlane Carmen</v>
      </c>
      <c r="C731" s="17" t="str">
        <f>VLOOKUP(B731,Consolidation!B:AA,3,TRUE)</f>
        <v>F</v>
      </c>
      <c r="D731" s="17" t="str">
        <f>VLOOKUP(B731,Consolidation!B:AA,5,TRUE)</f>
        <v>E</v>
      </c>
      <c r="E731" s="17">
        <f>VLOOKUP(B732,Consolidation!B:AA,6,TRUE)</f>
        <v>-1</v>
      </c>
      <c r="F731" s="17">
        <f>VLOOKUP(B732,Consolidation!B:AA,7,TRUE)</f>
        <v>5</v>
      </c>
      <c r="G731" s="17">
        <f>VLOOKUP(B732,Consolidation!B:AA,12,TRUE)</f>
        <v>2</v>
      </c>
      <c r="H731" s="17">
        <f>VLOOKUP(B732,Consolidation!B:AA,22,FALSE)</f>
        <v>0</v>
      </c>
    </row>
    <row r="732" spans="1:8" ht="29.5" customHeight="1" thickBot="1" x14ac:dyDescent="0.4">
      <c r="A732" s="16" t="str">
        <f>IF(B732&lt;&gt;"","IND"&amp;TEXT(COUNTA($B$2:B732),"000"),"")</f>
        <v>IND731</v>
      </c>
      <c r="B732" s="17" t="str">
        <f>Consolication[[#This Row],[Nom et prénom 0 Name &amp; first name]]</f>
        <v>NJOCK Rodré Wilfried</v>
      </c>
      <c r="C732" s="17" t="str">
        <f>VLOOKUP(B732,Consolidation!B:AA,3,TRUE)</f>
        <v>F</v>
      </c>
      <c r="D732" s="17" t="str">
        <f>VLOOKUP(B732,Consolidation!B:AA,5,TRUE)</f>
        <v>E</v>
      </c>
      <c r="E732" s="17">
        <f>VLOOKUP(B733,Consolidation!B:AA,6,TRUE)</f>
        <v>-1</v>
      </c>
      <c r="F732" s="17">
        <f>VLOOKUP(B733,Consolidation!B:AA,7,TRUE)</f>
        <v>5</v>
      </c>
      <c r="G732" s="17">
        <f>VLOOKUP(B733,Consolidation!B:AA,12,TRUE)</f>
        <v>2</v>
      </c>
      <c r="H732" s="17">
        <f>VLOOKUP(B733,Consolidation!B:AA,22,FALSE)</f>
        <v>0</v>
      </c>
    </row>
    <row r="733" spans="1:8" ht="29.5" customHeight="1" thickBot="1" x14ac:dyDescent="0.4">
      <c r="A733" s="16" t="str">
        <f>IF(B733&lt;&gt;"","IND"&amp;TEXT(COUNTA($B$2:B733),"000"),"")</f>
        <v>IND732</v>
      </c>
      <c r="B733" s="17" t="str">
        <f>Consolication[[#This Row],[Nom et prénom 0 Name &amp; first name]]</f>
        <v>NKOUMOU THOBIAS N</v>
      </c>
      <c r="C733" s="17" t="str">
        <f>VLOOKUP(B733,Consolidation!B:AA,3,TRUE)</f>
        <v>F</v>
      </c>
      <c r="D733" s="17" t="str">
        <f>VLOOKUP(B733,Consolidation!B:AA,5,TRUE)</f>
        <v>E</v>
      </c>
      <c r="E733" s="17">
        <f>VLOOKUP(B734,Consolidation!B:AA,6,TRUE)</f>
        <v>-1</v>
      </c>
      <c r="F733" s="17">
        <f>VLOOKUP(B734,Consolidation!B:AA,7,TRUE)</f>
        <v>5</v>
      </c>
      <c r="G733" s="17">
        <f>VLOOKUP(B734,Consolidation!B:AA,12,TRUE)</f>
        <v>2</v>
      </c>
      <c r="H733" s="17">
        <f>VLOOKUP(B734,Consolidation!B:AA,22,FALSE)</f>
        <v>0</v>
      </c>
    </row>
    <row r="734" spans="1:8" ht="29.5" customHeight="1" thickBot="1" x14ac:dyDescent="0.4">
      <c r="A734" s="16" t="str">
        <f>IF(B734&lt;&gt;"","IND"&amp;TEXT(COUNTA($B$2:B734),"000"),"")</f>
        <v>IND733</v>
      </c>
      <c r="B734" s="17" t="str">
        <f>Consolication[[#This Row],[Nom et prénom 0 Name &amp; first name]]</f>
        <v>NTOLO Etoundi</v>
      </c>
      <c r="C734" s="17" t="str">
        <f>VLOOKUP(B734,Consolidation!B:AA,3,TRUE)</f>
        <v>F</v>
      </c>
      <c r="D734" s="17" t="str">
        <f>VLOOKUP(B734,Consolidation!B:AA,5,TRUE)</f>
        <v>E</v>
      </c>
      <c r="E734" s="17">
        <f>VLOOKUP(B735,Consolidation!B:AA,6,TRUE)</f>
        <v>-1</v>
      </c>
      <c r="F734" s="17">
        <f>VLOOKUP(B735,Consolidation!B:AA,7,TRUE)</f>
        <v>5</v>
      </c>
      <c r="G734" s="17">
        <f>VLOOKUP(B735,Consolidation!B:AA,12,TRUE)</f>
        <v>2</v>
      </c>
      <c r="H734" s="17">
        <f>VLOOKUP(B735,Consolidation!B:AA,22,FALSE)</f>
        <v>0</v>
      </c>
    </row>
    <row r="735" spans="1:8" ht="29.5" customHeight="1" thickBot="1" x14ac:dyDescent="0.4">
      <c r="A735" s="16" t="str">
        <f>IF(B735&lt;&gt;"","IND"&amp;TEXT(COUNTA($B$2:B735),"000"),"")</f>
        <v>IND734</v>
      </c>
      <c r="B735" s="17" t="str">
        <f>Consolication[[#This Row],[Nom et prénom 0 Name &amp; first name]]</f>
        <v>OBONO</v>
      </c>
      <c r="C735" s="17" t="str">
        <f>VLOOKUP(B735,Consolidation!B:AA,3,TRUE)</f>
        <v>F</v>
      </c>
      <c r="D735" s="17" t="str">
        <f>VLOOKUP(B735,Consolidation!B:AA,5,TRUE)</f>
        <v>E</v>
      </c>
      <c r="E735" s="17">
        <f>VLOOKUP(B736,Consolidation!B:AA,6,TRUE)</f>
        <v>-1</v>
      </c>
      <c r="F735" s="17">
        <f>VLOOKUP(B736,Consolidation!B:AA,7,TRUE)</f>
        <v>5</v>
      </c>
      <c r="G735" s="17">
        <f>VLOOKUP(B736,Consolidation!B:AA,12,TRUE)</f>
        <v>2</v>
      </c>
      <c r="H735" s="17">
        <f>VLOOKUP(B736,Consolidation!B:AA,22,FALSE)</f>
        <v>0</v>
      </c>
    </row>
    <row r="736" spans="1:8" ht="29.5" customHeight="1" thickBot="1" x14ac:dyDescent="0.4">
      <c r="A736" s="16" t="str">
        <f>IF(B736&lt;&gt;"","IND"&amp;TEXT(COUNTA($B$2:B736),"000"),"")</f>
        <v>IND735</v>
      </c>
      <c r="B736" s="17" t="str">
        <f>Consolication[[#This Row],[Nom et prénom 0 Name &amp; first name]]</f>
        <v>OBONO Ekamena Mariane Justine</v>
      </c>
      <c r="C736" s="17" t="str">
        <f>VLOOKUP(B736,Consolidation!B:AA,3,TRUE)</f>
        <v>F</v>
      </c>
      <c r="D736" s="17" t="str">
        <f>VLOOKUP(B736,Consolidation!B:AA,5,TRUE)</f>
        <v>E</v>
      </c>
      <c r="E736" s="17">
        <f>VLOOKUP(B737,Consolidation!B:AA,6,TRUE)</f>
        <v>-1</v>
      </c>
      <c r="F736" s="17">
        <f>VLOOKUP(B737,Consolidation!B:AA,7,TRUE)</f>
        <v>5</v>
      </c>
      <c r="G736" s="17">
        <f>VLOOKUP(B737,Consolidation!B:AA,12,TRUE)</f>
        <v>2</v>
      </c>
      <c r="H736" s="17">
        <f>VLOOKUP(B737,Consolidation!B:AA,22,FALSE)</f>
        <v>0</v>
      </c>
    </row>
    <row r="737" spans="1:8" ht="29.5" customHeight="1" thickBot="1" x14ac:dyDescent="0.4">
      <c r="A737" s="16" t="str">
        <f>IF(B737&lt;&gt;"","IND"&amp;TEXT(COUNTA($B$2:B737),"000"),"")</f>
        <v>IND736</v>
      </c>
      <c r="B737" s="17" t="str">
        <f>Consolication[[#This Row],[Nom et prénom 0 Name &amp; first name]]</f>
        <v>OKO MARINETTE</v>
      </c>
      <c r="C737" s="17" t="str">
        <f>VLOOKUP(B737,Consolidation!B:AA,3,TRUE)</f>
        <v>F</v>
      </c>
      <c r="D737" s="17" t="str">
        <f>VLOOKUP(B737,Consolidation!B:AA,5,TRUE)</f>
        <v>E</v>
      </c>
      <c r="E737" s="17">
        <f>VLOOKUP(B738,Consolidation!B:AA,6,TRUE)</f>
        <v>-1</v>
      </c>
      <c r="F737" s="17">
        <f>VLOOKUP(B738,Consolidation!B:AA,7,TRUE)</f>
        <v>5</v>
      </c>
      <c r="G737" s="17">
        <f>VLOOKUP(B738,Consolidation!B:AA,12,TRUE)</f>
        <v>2</v>
      </c>
      <c r="H737" s="17">
        <f>VLOOKUP(B738,Consolidation!B:AA,22,FALSE)</f>
        <v>0</v>
      </c>
    </row>
    <row r="738" spans="1:8" ht="29.5" customHeight="1" thickBot="1" x14ac:dyDescent="0.4">
      <c r="A738" s="16" t="str">
        <f>IF(B738&lt;&gt;"","IND"&amp;TEXT(COUNTA($B$2:B738),"000"),"")</f>
        <v>IND737</v>
      </c>
      <c r="B738" s="17" t="str">
        <f>Consolication[[#This Row],[Nom et prénom 0 Name &amp; first name]]</f>
        <v>OKOA Betti Marie Chanceline</v>
      </c>
      <c r="C738" s="17" t="str">
        <f>VLOOKUP(B738,Consolidation!B:AA,3,TRUE)</f>
        <v>F</v>
      </c>
      <c r="D738" s="17" t="str">
        <f>VLOOKUP(B738,Consolidation!B:AA,5,TRUE)</f>
        <v>E</v>
      </c>
      <c r="E738" s="17">
        <f>VLOOKUP(B739,Consolidation!B:AA,6,TRUE)</f>
        <v>-1</v>
      </c>
      <c r="F738" s="17">
        <f>VLOOKUP(B739,Consolidation!B:AA,7,TRUE)</f>
        <v>5</v>
      </c>
      <c r="G738" s="17">
        <f>VLOOKUP(B739,Consolidation!B:AA,12,TRUE)</f>
        <v>2</v>
      </c>
      <c r="H738" s="17">
        <f>VLOOKUP(B739,Consolidation!B:AA,22,FALSE)</f>
        <v>0</v>
      </c>
    </row>
    <row r="739" spans="1:8" ht="29.5" customHeight="1" thickBot="1" x14ac:dyDescent="0.4">
      <c r="A739" s="16" t="str">
        <f>IF(B739&lt;&gt;"","IND"&amp;TEXT(COUNTA($B$2:B739),"000"),"")</f>
        <v>IND738</v>
      </c>
      <c r="B739" s="17" t="str">
        <f>Consolication[[#This Row],[Nom et prénom 0 Name &amp; first name]]</f>
        <v>OMGBA ENGAMA PAUL-PARS</v>
      </c>
      <c r="C739" s="17" t="str">
        <f>VLOOKUP(B739,Consolidation!B:AA,3,TRUE)</f>
        <v>F</v>
      </c>
      <c r="D739" s="17" t="str">
        <f>VLOOKUP(B739,Consolidation!B:AA,5,TRUE)</f>
        <v>E</v>
      </c>
      <c r="E739" s="17">
        <f>VLOOKUP(B740,Consolidation!B:AA,6,TRUE)</f>
        <v>-1</v>
      </c>
      <c r="F739" s="17">
        <f>VLOOKUP(B740,Consolidation!B:AA,7,TRUE)</f>
        <v>5</v>
      </c>
      <c r="G739" s="17">
        <f>VLOOKUP(B740,Consolidation!B:AA,12,TRUE)</f>
        <v>2</v>
      </c>
      <c r="H739" s="17">
        <f>VLOOKUP(B740,Consolidation!B:AA,22,FALSE)</f>
        <v>0</v>
      </c>
    </row>
    <row r="740" spans="1:8" ht="29.5" customHeight="1" thickBot="1" x14ac:dyDescent="0.4">
      <c r="A740" s="16" t="str">
        <f>IF(B740&lt;&gt;"","IND"&amp;TEXT(COUNTA($B$2:B740),"000"),"")</f>
        <v>IND739</v>
      </c>
      <c r="B740" s="17" t="str">
        <f>Consolication[[#This Row],[Nom et prénom 0 Name &amp; first name]]</f>
        <v>ONDOUA ZE James</v>
      </c>
      <c r="C740" s="17" t="str">
        <f>VLOOKUP(B740,Consolidation!B:AA,3,TRUE)</f>
        <v>F</v>
      </c>
      <c r="D740" s="17" t="str">
        <f>VLOOKUP(B740,Consolidation!B:AA,5,TRUE)</f>
        <v>E</v>
      </c>
      <c r="E740" s="17">
        <f>VLOOKUP(B741,Consolidation!B:AA,6,TRUE)</f>
        <v>-1</v>
      </c>
      <c r="F740" s="17">
        <f>VLOOKUP(B741,Consolidation!B:AA,7,TRUE)</f>
        <v>5</v>
      </c>
      <c r="G740" s="17">
        <f>VLOOKUP(B741,Consolidation!B:AA,12,TRUE)</f>
        <v>2</v>
      </c>
      <c r="H740" s="17">
        <f>VLOOKUP(B741,Consolidation!B:AA,22,FALSE)</f>
        <v>0</v>
      </c>
    </row>
    <row r="741" spans="1:8" ht="29.5" customHeight="1" thickBot="1" x14ac:dyDescent="0.4">
      <c r="A741" s="16" t="str">
        <f>IF(B741&lt;&gt;"","IND"&amp;TEXT(COUNTA($B$2:B741),"000"),"")</f>
        <v>IND740</v>
      </c>
      <c r="B741" s="17" t="str">
        <f>Consolication[[#This Row],[Nom et prénom 0 Name &amp; first name]]</f>
        <v>OWONA ANDREE</v>
      </c>
      <c r="C741" s="17" t="str">
        <f>VLOOKUP(B741,Consolidation!B:AA,3,TRUE)</f>
        <v>F</v>
      </c>
      <c r="D741" s="17" t="str">
        <f>VLOOKUP(B741,Consolidation!B:AA,5,TRUE)</f>
        <v>E</v>
      </c>
      <c r="E741" s="17">
        <f>VLOOKUP(B742,Consolidation!B:AA,6,TRUE)</f>
        <v>-1</v>
      </c>
      <c r="F741" s="17">
        <f>VLOOKUP(B742,Consolidation!B:AA,7,TRUE)</f>
        <v>5</v>
      </c>
      <c r="G741" s="17">
        <f>VLOOKUP(B742,Consolidation!B:AA,12,TRUE)</f>
        <v>2</v>
      </c>
      <c r="H741" s="17">
        <f>VLOOKUP(B742,Consolidation!B:AA,22,FALSE)</f>
        <v>0</v>
      </c>
    </row>
    <row r="742" spans="1:8" ht="29.5" customHeight="1" thickBot="1" x14ac:dyDescent="0.4">
      <c r="A742" s="16" t="str">
        <f>IF(B742&lt;&gt;"","IND"&amp;TEXT(COUNTA($B$2:B742),"000"),"")</f>
        <v>IND741</v>
      </c>
      <c r="B742" s="17" t="str">
        <f>Consolication[[#This Row],[Nom et prénom 0 Name &amp; first name]]</f>
        <v>OWONA Nomo Andrée Huguette</v>
      </c>
      <c r="C742" s="17" t="str">
        <f>VLOOKUP(B742,Consolidation!B:AA,3,TRUE)</f>
        <v>F</v>
      </c>
      <c r="D742" s="17" t="str">
        <f>VLOOKUP(B742,Consolidation!B:AA,5,TRUE)</f>
        <v>E</v>
      </c>
      <c r="E742" s="17">
        <f>VLOOKUP(B743,Consolidation!B:AA,6,TRUE)</f>
        <v>2</v>
      </c>
      <c r="F742" s="17">
        <f>VLOOKUP(B743,Consolidation!B:AA,7,TRUE)</f>
        <v>11</v>
      </c>
      <c r="G742" s="17">
        <f>VLOOKUP(B743,Consolidation!B:AA,12,TRUE)</f>
        <v>3</v>
      </c>
      <c r="H742" s="17">
        <f>VLOOKUP(B743,Consolidation!B:AA,22,FALSE)</f>
        <v>0</v>
      </c>
    </row>
    <row r="743" spans="1:8" ht="29.5" customHeight="1" thickBot="1" x14ac:dyDescent="0.4">
      <c r="A743" s="16" t="str">
        <f>IF(B743&lt;&gt;"","IND"&amp;TEXT(COUNTA($B$2:B743),"000"),"")</f>
        <v>IND742</v>
      </c>
      <c r="B743" s="17" t="str">
        <f>Consolication[[#This Row],[Nom et prénom 0 Name &amp; first name]]</f>
        <v>TAKOUTSING TALLA ULRICH BRANDON</v>
      </c>
      <c r="C743" s="17" t="str">
        <f>VLOOKUP(B743,Consolidation!B:AA,3,TRUE)</f>
        <v>M</v>
      </c>
      <c r="D743" s="17" t="str">
        <f>VLOOKUP(B743,Consolidation!B:AA,5,TRUE)</f>
        <v>D</v>
      </c>
      <c r="E743" s="17">
        <f>VLOOKUP(B744,Consolidation!B:AA,6,TRUE)</f>
        <v>2</v>
      </c>
      <c r="F743" s="17">
        <f>VLOOKUP(B744,Consolidation!B:AA,7,TRUE)</f>
        <v>3</v>
      </c>
      <c r="G743" s="17">
        <f>VLOOKUP(B744,Consolidation!B:AA,12,TRUE)</f>
        <v>3</v>
      </c>
      <c r="H743" s="17">
        <f>VLOOKUP(B744,Consolidation!B:AA,22,FALSE)</f>
        <v>0</v>
      </c>
    </row>
    <row r="744" spans="1:8" ht="29.5" customHeight="1" thickBot="1" x14ac:dyDescent="0.4">
      <c r="A744" s="16" t="str">
        <f>IF(B744&lt;&gt;"","IND"&amp;TEXT(COUNTA($B$2:B744),"000"),"")</f>
        <v>IND743</v>
      </c>
      <c r="B744" s="17" t="str">
        <f>Consolication[[#This Row],[Nom et prénom 0 Name &amp; first name]]</f>
        <v>TAYOUGO Bugueu Viny Morel</v>
      </c>
      <c r="C744" s="17" t="str">
        <f>VLOOKUP(B744,Consolidation!B:AA,3,TRUE)</f>
        <v>F</v>
      </c>
      <c r="D744" s="17" t="str">
        <f>VLOOKUP(B744,Consolidation!B:AA,5,TRUE)</f>
        <v>M</v>
      </c>
      <c r="E744" s="17">
        <f>VLOOKUP(B745,Consolidation!B:AA,6,TRUE)</f>
        <v>2</v>
      </c>
      <c r="F744" s="17">
        <f>VLOOKUP(B745,Consolidation!B:AA,7,TRUE)</f>
        <v>3</v>
      </c>
      <c r="G744" s="17">
        <f>VLOOKUP(B745,Consolidation!B:AA,12,TRUE)</f>
        <v>3</v>
      </c>
      <c r="H744" s="17">
        <f>VLOOKUP(B745,Consolidation!B:AA,22,FALSE)</f>
        <v>0</v>
      </c>
    </row>
    <row r="745" spans="1:8" ht="29.5" customHeight="1" thickBot="1" x14ac:dyDescent="0.4">
      <c r="A745" s="16" t="str">
        <f>IF(B745&lt;&gt;"","IND"&amp;TEXT(COUNTA($B$2:B745),"000"),"")</f>
        <v>IND744</v>
      </c>
      <c r="B745" s="17" t="str">
        <f>Consolication[[#This Row],[Nom et prénom 0 Name &amp; first name]]</f>
        <v>TCHINDOBE ALPHONSE</v>
      </c>
      <c r="C745" s="17" t="str">
        <f>VLOOKUP(B745,Consolidation!B:AA,3,TRUE)</f>
        <v>F</v>
      </c>
      <c r="D745" s="17" t="str">
        <f>VLOOKUP(B745,Consolidation!B:AA,5,TRUE)</f>
        <v>M</v>
      </c>
      <c r="E745" s="17">
        <f>VLOOKUP(B746,Consolidation!B:AA,6,TRUE)</f>
        <v>2</v>
      </c>
      <c r="F745" s="17">
        <f>VLOOKUP(B746,Consolidation!B:AA,7,TRUE)</f>
        <v>3</v>
      </c>
      <c r="G745" s="17">
        <f>VLOOKUP(B746,Consolidation!B:AA,12,TRUE)</f>
        <v>3</v>
      </c>
      <c r="H745" s="17">
        <f>VLOOKUP(B746,Consolidation!B:AA,22,FALSE)</f>
        <v>0</v>
      </c>
    </row>
    <row r="746" spans="1:8" ht="29.5" customHeight="1" thickBot="1" x14ac:dyDescent="0.4">
      <c r="A746" s="16" t="str">
        <f>IF(B746&lt;&gt;"","IND"&amp;TEXT(COUNTA($B$2:B746),"000"),"")</f>
        <v>IND745</v>
      </c>
      <c r="B746" s="17" t="str">
        <f>Consolication[[#This Row],[Nom et prénom 0 Name &amp; first name]]</f>
        <v>TCHOFAMBI Tchamtheu Cassandra Arrielle</v>
      </c>
      <c r="C746" s="17" t="str">
        <f>VLOOKUP(B746,Consolidation!B:AA,3,TRUE)</f>
        <v>F</v>
      </c>
      <c r="D746" s="17" t="str">
        <f>VLOOKUP(B746,Consolidation!B:AA,5,TRUE)</f>
        <v>M</v>
      </c>
      <c r="E746" s="17">
        <f>VLOOKUP(B747,Consolidation!B:AA,6,TRUE)</f>
        <v>2</v>
      </c>
      <c r="F746" s="17">
        <f>VLOOKUP(B747,Consolidation!B:AA,7,TRUE)</f>
        <v>3</v>
      </c>
      <c r="G746" s="17">
        <f>VLOOKUP(B747,Consolidation!B:AA,12,TRUE)</f>
        <v>3</v>
      </c>
      <c r="H746" s="17">
        <f>VLOOKUP(B747,Consolidation!B:AA,22,FALSE)</f>
        <v>0</v>
      </c>
    </row>
    <row r="747" spans="1:8" ht="29.5" customHeight="1" thickBot="1" x14ac:dyDescent="0.4">
      <c r="A747" s="16" t="str">
        <f>IF(B747&lt;&gt;"","IND"&amp;TEXT(COUNTA($B$2:B747),"000"),"")</f>
        <v>IND746</v>
      </c>
      <c r="B747" s="17" t="str">
        <f>Consolication[[#This Row],[Nom et prénom 0 Name &amp; first name]]</f>
        <v>Tchouambou Noutchomwou Yann</v>
      </c>
      <c r="C747" s="17" t="str">
        <f>VLOOKUP(B747,Consolidation!B:AA,3,TRUE)</f>
        <v>F</v>
      </c>
      <c r="D747" s="17" t="str">
        <f>VLOOKUP(B747,Consolidation!B:AA,5,TRUE)</f>
        <v>M</v>
      </c>
      <c r="E747" s="17">
        <f>VLOOKUP(B748,Consolidation!B:AA,6,TRUE)</f>
        <v>2</v>
      </c>
      <c r="F747" s="17">
        <f>VLOOKUP(B748,Consolidation!B:AA,7,TRUE)</f>
        <v>3</v>
      </c>
      <c r="G747" s="17">
        <f>VLOOKUP(B748,Consolidation!B:AA,12,TRUE)</f>
        <v>3</v>
      </c>
      <c r="H747" s="17">
        <f>VLOOKUP(B748,Consolidation!B:AA,22,FALSE)</f>
        <v>0</v>
      </c>
    </row>
    <row r="748" spans="1:8" ht="29.5" customHeight="1" thickBot="1" x14ac:dyDescent="0.4">
      <c r="A748" s="16" t="str">
        <f>IF(B748&lt;&gt;"","IND"&amp;TEXT(COUNTA($B$2:B748),"000"),"")</f>
        <v>IND747</v>
      </c>
      <c r="B748" s="17" t="str">
        <f>Consolication[[#This Row],[Nom et prénom 0 Name &amp; first name]]</f>
        <v>TCHOUTANG Nina Pascaline</v>
      </c>
      <c r="C748" s="17" t="str">
        <f>VLOOKUP(B748,Consolidation!B:AA,3,TRUE)</f>
        <v>F</v>
      </c>
      <c r="D748" s="17" t="str">
        <f>VLOOKUP(B748,Consolidation!B:AA,5,TRUE)</f>
        <v>M</v>
      </c>
      <c r="E748" s="17">
        <f>VLOOKUP(B749,Consolidation!B:AA,6,TRUE)</f>
        <v>-1</v>
      </c>
      <c r="F748" s="17">
        <f>VLOOKUP(B749,Consolidation!B:AA,7,TRUE)</f>
        <v>5</v>
      </c>
      <c r="G748" s="17">
        <f>VLOOKUP(B749,Consolidation!B:AA,12,TRUE)</f>
        <v>2</v>
      </c>
      <c r="H748" s="17">
        <f>VLOOKUP(B749,Consolidation!B:AA,22,FALSE)</f>
        <v>0</v>
      </c>
    </row>
    <row r="749" spans="1:8" ht="29.5" customHeight="1" thickBot="1" x14ac:dyDescent="0.4">
      <c r="A749" s="16" t="str">
        <f>IF(B749&lt;&gt;"","IND"&amp;TEXT(COUNTA($B$2:B749),"000"),"")</f>
        <v>IND748</v>
      </c>
      <c r="B749" s="17" t="str">
        <f>Consolication[[#This Row],[Nom et prénom 0 Name &amp; first name]]</f>
        <v>OVONO ZOAA.T</v>
      </c>
      <c r="C749" s="17" t="str">
        <f>VLOOKUP(B749,Consolidation!B:AA,3,TRUE)</f>
        <v>F</v>
      </c>
      <c r="D749" s="17" t="str">
        <f>VLOOKUP(B749,Consolidation!B:AA,5,TRUE)</f>
        <v>E</v>
      </c>
      <c r="E749" s="17">
        <f>VLOOKUP(B750,Consolidation!B:AA,6,TRUE)</f>
        <v>-1</v>
      </c>
      <c r="F749" s="17">
        <f>VLOOKUP(B750,Consolidation!B:AA,7,TRUE)</f>
        <v>1</v>
      </c>
      <c r="G749" s="17">
        <f>VLOOKUP(B750,Consolidation!B:AA,12,TRUE)</f>
        <v>2</v>
      </c>
      <c r="H749" s="17">
        <f>VLOOKUP(B750,Consolidation!B:AA,22,FALSE)</f>
        <v>0</v>
      </c>
    </row>
    <row r="750" spans="1:8" ht="29.5" customHeight="1" thickBot="1" x14ac:dyDescent="0.4">
      <c r="A750" s="16" t="str">
        <f>IF(B750&lt;&gt;"","IND"&amp;TEXT(COUNTA($B$2:B750),"000"),"")</f>
        <v>IND749</v>
      </c>
      <c r="B750" s="17" t="str">
        <f>Consolication[[#This Row],[Nom et prénom 0 Name &amp; first name]]</f>
        <v>KOULAMA CARINE PATIENCE</v>
      </c>
      <c r="C750" s="17" t="str">
        <f>VLOOKUP(B750,Consolidation!B:AA,3,TRUE)</f>
        <v>F</v>
      </c>
      <c r="D750" s="17" t="str">
        <f>VLOOKUP(B750,Consolidation!B:AA,5,TRUE)</f>
        <v>E</v>
      </c>
      <c r="E750" s="17">
        <f>VLOOKUP(B751,Consolidation!B:AA,6,TRUE)</f>
        <v>-1</v>
      </c>
      <c r="F750" s="17">
        <f>VLOOKUP(B751,Consolidation!B:AA,7,TRUE)</f>
        <v>5</v>
      </c>
      <c r="G750" s="17">
        <f>VLOOKUP(B751,Consolidation!B:AA,12,TRUE)</f>
        <v>2</v>
      </c>
      <c r="H750" s="17">
        <f>VLOOKUP(B751,Consolidation!B:AA,22,FALSE)</f>
        <v>0</v>
      </c>
    </row>
    <row r="751" spans="1:8" ht="29.5" customHeight="1" thickBot="1" x14ac:dyDescent="0.4">
      <c r="A751" s="16" t="str">
        <f>IF(B751&lt;&gt;"","IND"&amp;TEXT(COUNTA($B$2:B751),"000"),"")</f>
        <v>IND750</v>
      </c>
      <c r="B751" s="17" t="str">
        <f>Consolication[[#This Row],[Nom et prénom 0 Name &amp; first name]]</f>
        <v>NGO MAAH M</v>
      </c>
      <c r="C751" s="17" t="str">
        <f>VLOOKUP(B751,Consolidation!B:AA,3,TRUE)</f>
        <v>F</v>
      </c>
      <c r="D751" s="17" t="str">
        <f>VLOOKUP(B751,Consolidation!B:AA,5,TRUE)</f>
        <v>E</v>
      </c>
      <c r="E751" s="17">
        <f>VLOOKUP(B752,Consolidation!B:AA,6,TRUE)</f>
        <v>0</v>
      </c>
      <c r="F751" s="17">
        <f>VLOOKUP(B752,Consolidation!B:AA,7,TRUE)</f>
        <v>1</v>
      </c>
      <c r="G751" s="17">
        <f>VLOOKUP(B752,Consolidation!B:AA,12,TRUE)</f>
        <v>0</v>
      </c>
      <c r="H751" s="17">
        <f>VLOOKUP(B752,Consolidation!B:AA,22,FALSE)</f>
        <v>0</v>
      </c>
    </row>
    <row r="752" spans="1:8" ht="29.5" customHeight="1" thickBot="1" x14ac:dyDescent="0.4">
      <c r="A752" s="16" t="str">
        <f>IF(B752&lt;&gt;"","IND"&amp;TEXT(COUNTA($B$2:B752),"000"),"")</f>
        <v>IND751</v>
      </c>
      <c r="B752" s="17" t="str">
        <f>Consolication[[#This Row],[Nom et prénom 0 Name &amp; first name]]</f>
        <v>MENGUE ANNE MARIE</v>
      </c>
      <c r="C752" s="17" t="str">
        <f>VLOOKUP(B752,Consolidation!B:AA,3,TRUE)</f>
        <v>M</v>
      </c>
      <c r="D752" s="17" t="str">
        <f>VLOOKUP(B752,Consolidation!B:AA,5,TRUE)</f>
        <v>M</v>
      </c>
      <c r="E752" s="17">
        <f>VLOOKUP(B753,Consolidation!B:AA,6,TRUE)</f>
        <v>0</v>
      </c>
      <c r="F752" s="17">
        <f>VLOOKUP(B753,Consolidation!B:AA,7,TRUE)</f>
        <v>0</v>
      </c>
      <c r="G752" s="17">
        <f>VLOOKUP(B753,Consolidation!B:AA,12,TRUE)</f>
        <v>3</v>
      </c>
      <c r="H752" s="17">
        <f>VLOOKUP(B753,Consolidation!B:AA,22,FALSE)</f>
        <v>0</v>
      </c>
    </row>
    <row r="753" spans="1:8" ht="29.5" customHeight="1" thickBot="1" x14ac:dyDescent="0.4">
      <c r="A753" s="16" t="str">
        <f>IF(B753&lt;&gt;"","IND"&amp;TEXT(COUNTA($B$2:B753),"000"),"")</f>
        <v>IND752</v>
      </c>
      <c r="B753" s="17" t="str">
        <f>Consolication[[#This Row],[Nom et prénom 0 Name &amp; first name]]</f>
        <v>FOE ROSALIE COLETTE</v>
      </c>
      <c r="C753" s="17" t="str">
        <f>VLOOKUP(B753,Consolidation!B:AA,3,TRUE)</f>
        <v>F</v>
      </c>
      <c r="D753" s="17" t="str">
        <f>VLOOKUP(B753,Consolidation!B:AA,5,TRUE)</f>
        <v>M</v>
      </c>
      <c r="E753" s="17">
        <f>VLOOKUP(B754,Consolidation!B:AA,6,TRUE)</f>
        <v>2</v>
      </c>
      <c r="F753" s="17">
        <f>VLOOKUP(B754,Consolidation!B:AA,7,TRUE)</f>
        <v>3</v>
      </c>
      <c r="G753" s="17">
        <f>VLOOKUP(B754,Consolidation!B:AA,12,TRUE)</f>
        <v>3</v>
      </c>
      <c r="H753" s="17">
        <f>VLOOKUP(B754,Consolidation!B:AA,22,FALSE)</f>
        <v>0</v>
      </c>
    </row>
    <row r="754" spans="1:8" ht="29.5" customHeight="1" thickBot="1" x14ac:dyDescent="0.4">
      <c r="A754" s="16" t="str">
        <f>IF(B754&lt;&gt;"","IND"&amp;TEXT(COUNTA($B$2:B754),"000"),"")</f>
        <v>IND753</v>
      </c>
      <c r="B754" s="17" t="str">
        <f>Consolication[[#This Row],[Nom et prénom 0 Name &amp; first name]]</f>
        <v>TOMO OTABELA FREDDY</v>
      </c>
      <c r="C754" s="17" t="str">
        <f>VLOOKUP(B754,Consolidation!B:AA,3,TRUE)</f>
        <v>F</v>
      </c>
      <c r="D754" s="17" t="str">
        <f>VLOOKUP(B754,Consolidation!B:AA,5,TRUE)</f>
        <v>M</v>
      </c>
      <c r="E754" s="17">
        <f>VLOOKUP(B755,Consolidation!B:AA,6,TRUE)</f>
        <v>0</v>
      </c>
      <c r="F754" s="17">
        <f>VLOOKUP(B755,Consolidation!B:AA,7,TRUE)</f>
        <v>0</v>
      </c>
      <c r="G754" s="17">
        <f>VLOOKUP(B755,Consolidation!B:AA,12,TRUE)</f>
        <v>3</v>
      </c>
      <c r="H754" s="17">
        <f>VLOOKUP(B755,Consolidation!B:AA,22,FALSE)</f>
        <v>0</v>
      </c>
    </row>
    <row r="755" spans="1:8" ht="29.5" customHeight="1" thickBot="1" x14ac:dyDescent="0.4">
      <c r="A755" s="16" t="str">
        <f>IF(B755&lt;&gt;"","IND"&amp;TEXT(COUNTA($B$2:B755),"000"),"")</f>
        <v>IND754</v>
      </c>
      <c r="B755" s="17" t="str">
        <f>Consolication[[#This Row],[Nom et prénom 0 Name &amp; first name]]</f>
        <v>BIKELE MBALA GABINE</v>
      </c>
      <c r="C755" s="17" t="str">
        <f>VLOOKUP(B755,Consolidation!B:AA,3,TRUE)</f>
        <v>F</v>
      </c>
      <c r="D755" s="17" t="str">
        <f>VLOOKUP(B755,Consolidation!B:AA,5,TRUE)</f>
        <v>M</v>
      </c>
      <c r="E755" s="17">
        <f>VLOOKUP(B756,Consolidation!B:AA,6,TRUE)</f>
        <v>0</v>
      </c>
      <c r="F755" s="17">
        <f>VLOOKUP(B756,Consolidation!B:AA,7,TRUE)</f>
        <v>0</v>
      </c>
      <c r="G755" s="17">
        <f>VLOOKUP(B756,Consolidation!B:AA,12,TRUE)</f>
        <v>3</v>
      </c>
      <c r="H755" s="17">
        <f>VLOOKUP(B756,Consolidation!B:AA,22,FALSE)</f>
        <v>0</v>
      </c>
    </row>
    <row r="756" spans="1:8" ht="29.5" customHeight="1" thickBot="1" x14ac:dyDescent="0.4">
      <c r="A756" s="16" t="str">
        <f>IF(B756&lt;&gt;"","IND"&amp;TEXT(COUNTA($B$2:B756),"000"),"")</f>
        <v>IND755</v>
      </c>
      <c r="B756" s="17" t="str">
        <f>Consolication[[#This Row],[Nom et prénom 0 Name &amp; first name]]</f>
        <v>EBAH ESSOMBA PAULINE</v>
      </c>
      <c r="C756" s="17" t="str">
        <f>VLOOKUP(B756,Consolidation!B:AA,3,TRUE)</f>
        <v>F</v>
      </c>
      <c r="D756" s="17" t="str">
        <f>VLOOKUP(B756,Consolidation!B:AA,5,TRUE)</f>
        <v>M</v>
      </c>
      <c r="E756" s="17">
        <f>VLOOKUP(B757,Consolidation!B:AA,6,TRUE)</f>
        <v>0</v>
      </c>
      <c r="F756" s="17">
        <f>VLOOKUP(B757,Consolidation!B:AA,7,TRUE)</f>
        <v>1</v>
      </c>
      <c r="G756" s="17">
        <f>VLOOKUP(B757,Consolidation!B:AA,12,TRUE)</f>
        <v>0</v>
      </c>
      <c r="H756" s="17">
        <f>VLOOKUP(B757,Consolidation!B:AA,22,FALSE)</f>
        <v>0</v>
      </c>
    </row>
    <row r="757" spans="1:8" ht="29.5" customHeight="1" thickBot="1" x14ac:dyDescent="0.4">
      <c r="A757" s="16" t="str">
        <f>IF(B757&lt;&gt;"","IND"&amp;TEXT(COUNTA($B$2:B757),"000"),"")</f>
        <v>IND756</v>
      </c>
      <c r="B757" s="17" t="str">
        <f>Consolication[[#This Row],[Nom et prénom 0 Name &amp; first name]]</f>
        <v>METCHIM DJOMATCHOUA. HORNELA</v>
      </c>
      <c r="C757" s="17" t="str">
        <f>VLOOKUP(B757,Consolidation!B:AA,3,TRUE)</f>
        <v>M</v>
      </c>
      <c r="D757" s="17" t="str">
        <f>VLOOKUP(B757,Consolidation!B:AA,5,TRUE)</f>
        <v>M</v>
      </c>
      <c r="E757" s="17">
        <f>VLOOKUP(B758,Consolidation!B:AA,6,TRUE)</f>
        <v>0</v>
      </c>
      <c r="F757" s="17">
        <f>VLOOKUP(B758,Consolidation!B:AA,7,TRUE)</f>
        <v>0</v>
      </c>
      <c r="G757" s="17">
        <f>VLOOKUP(B758,Consolidation!B:AA,12,TRUE)</f>
        <v>3</v>
      </c>
      <c r="H757" s="17">
        <f>VLOOKUP(B758,Consolidation!B:AA,22,FALSE)</f>
        <v>0</v>
      </c>
    </row>
    <row r="758" spans="1:8" ht="29.5" customHeight="1" thickBot="1" x14ac:dyDescent="0.4">
      <c r="A758" s="16" t="str">
        <f>IF(B758&lt;&gt;"","IND"&amp;TEXT(COUNTA($B$2:B758),"000"),"")</f>
        <v>IND757</v>
      </c>
      <c r="B758" s="17" t="str">
        <f>Consolication[[#This Row],[Nom et prénom 0 Name &amp; first name]]</f>
        <v>AKONO MVELLE GEOVANNY</v>
      </c>
      <c r="C758" s="17" t="str">
        <f>VLOOKUP(B758,Consolidation!B:AA,3,TRUE)</f>
        <v>F</v>
      </c>
      <c r="D758" s="17" t="str">
        <f>VLOOKUP(B758,Consolidation!B:AA,5,TRUE)</f>
        <v>M</v>
      </c>
      <c r="E758" s="17">
        <f>VLOOKUP(B759,Consolidation!B:AA,6,TRUE)</f>
        <v>0</v>
      </c>
      <c r="F758" s="17">
        <f>VLOOKUP(B759,Consolidation!B:AA,7,TRUE)</f>
        <v>1</v>
      </c>
      <c r="G758" s="17">
        <f>VLOOKUP(B759,Consolidation!B:AA,12,TRUE)</f>
        <v>0</v>
      </c>
      <c r="H758" s="17">
        <f>VLOOKUP(B759,Consolidation!B:AA,22,FALSE)</f>
        <v>0</v>
      </c>
    </row>
    <row r="759" spans="1:8" ht="29.5" customHeight="1" thickBot="1" x14ac:dyDescent="0.4">
      <c r="A759" s="16" t="str">
        <f>IF(B759&lt;&gt;"","IND"&amp;TEXT(COUNTA($B$2:B759),"000"),"")</f>
        <v>IND758</v>
      </c>
      <c r="B759" s="17" t="str">
        <f>Consolication[[#This Row],[Nom et prénom 0 Name &amp; first name]]</f>
        <v>MEZENE BENGONO ASTA</v>
      </c>
      <c r="C759" s="17" t="str">
        <f>VLOOKUP(B759,Consolidation!B:AA,3,TRUE)</f>
        <v>M</v>
      </c>
      <c r="D759" s="17" t="str">
        <f>VLOOKUP(B759,Consolidation!B:AA,5,TRUE)</f>
        <v>M</v>
      </c>
      <c r="E759" s="17">
        <f>VLOOKUP(B760,Consolidation!B:AA,6,TRUE)</f>
        <v>2</v>
      </c>
      <c r="F759" s="17">
        <f>VLOOKUP(B760,Consolidation!B:AA,7,TRUE)</f>
        <v>11</v>
      </c>
      <c r="G759" s="17">
        <f>VLOOKUP(B760,Consolidation!B:AA,12,TRUE)</f>
        <v>3</v>
      </c>
      <c r="H759" s="17">
        <f>VLOOKUP(B760,Consolidation!B:AA,22,FALSE)</f>
        <v>0</v>
      </c>
    </row>
    <row r="760" spans="1:8" ht="29.5" customHeight="1" thickBot="1" x14ac:dyDescent="0.4">
      <c r="A760" s="16" t="str">
        <f>IF(B760&lt;&gt;"","IND"&amp;TEXT(COUNTA($B$2:B760),"000"),"")</f>
        <v>IND759</v>
      </c>
      <c r="B760" s="17" t="str">
        <f>Consolication[[#This Row],[Nom et prénom 0 Name &amp; first name]]</f>
        <v>SAM GILLES BERTIN</v>
      </c>
      <c r="C760" s="17" t="str">
        <f>VLOOKUP(B760,Consolidation!B:AA,3,TRUE)</f>
        <v>M</v>
      </c>
      <c r="D760" s="17" t="str">
        <f>VLOOKUP(B760,Consolidation!B:AA,5,TRUE)</f>
        <v>D</v>
      </c>
      <c r="E760" s="17">
        <f>VLOOKUP(B761,Consolidation!B:AA,6,TRUE)</f>
        <v>-1</v>
      </c>
      <c r="F760" s="17">
        <f>VLOOKUP(B761,Consolidation!B:AA,7,TRUE)</f>
        <v>5</v>
      </c>
      <c r="G760" s="17">
        <f>VLOOKUP(B761,Consolidation!B:AA,12,TRUE)</f>
        <v>2</v>
      </c>
      <c r="H760" s="17">
        <f>VLOOKUP(B761,Consolidation!B:AA,22,FALSE)</f>
        <v>0</v>
      </c>
    </row>
    <row r="761" spans="1:8" ht="29.5" customHeight="1" thickBot="1" x14ac:dyDescent="0.4">
      <c r="A761" s="16" t="str">
        <f>IF(B761&lt;&gt;"","IND"&amp;TEXT(COUNTA($B$2:B761),"000"),"")</f>
        <v>IND760</v>
      </c>
      <c r="B761" s="17" t="str">
        <f>Consolication[[#This Row],[Nom et prénom 0 Name &amp; first name]]</f>
        <v>NGO TJAMAK EPSE BILLONG</v>
      </c>
      <c r="C761" s="17" t="str">
        <f>VLOOKUP(B761,Consolidation!B:AA,3,TRUE)</f>
        <v>F</v>
      </c>
      <c r="D761" s="17" t="str">
        <f>VLOOKUP(B761,Consolidation!B:AA,5,TRUE)</f>
        <v>E</v>
      </c>
      <c r="E761" s="17">
        <f>VLOOKUP(B762,Consolidation!B:AA,6,TRUE)</f>
        <v>0</v>
      </c>
      <c r="F761" s="17">
        <f>VLOOKUP(B762,Consolidation!B:AA,7,TRUE)</f>
        <v>0</v>
      </c>
      <c r="G761" s="17">
        <f>VLOOKUP(B762,Consolidation!B:AA,12,TRUE)</f>
        <v>3</v>
      </c>
      <c r="H761" s="17">
        <f>VLOOKUP(B762,Consolidation!B:AA,22,FALSE)</f>
        <v>0</v>
      </c>
    </row>
    <row r="762" spans="1:8" ht="29.5" customHeight="1" thickBot="1" x14ac:dyDescent="0.4">
      <c r="A762" s="16" t="str">
        <f>IF(B762&lt;&gt;"","IND"&amp;TEXT(COUNTA($B$2:B762),"000"),"")</f>
        <v>IND761</v>
      </c>
      <c r="B762" s="17" t="str">
        <f>Consolication[[#This Row],[Nom et prénom 0 Name &amp; first name]]</f>
        <v>KAMDEM TAMTO OLIVIER</v>
      </c>
      <c r="C762" s="17" t="str">
        <f>VLOOKUP(B762,Consolidation!B:AA,3,FALSE)</f>
        <v>M</v>
      </c>
      <c r="D762" s="17" t="str">
        <f>VLOOKUP(B762,Consolidation!B:AA,5,FALSE)</f>
        <v>C</v>
      </c>
      <c r="E762" s="17">
        <f>VLOOKUP(B763,Consolidation!B:AA,6,FALSE)</f>
        <v>2</v>
      </c>
      <c r="F762" s="17">
        <f>VLOOKUP(B763,Consolidation!B:AA,7,FALSE)</f>
        <v>4</v>
      </c>
      <c r="G762" s="17">
        <f>VLOOKUP(B763,Consolidation!B:AA,12,FALSE)</f>
        <v>2</v>
      </c>
      <c r="H762" s="17">
        <f>VLOOKUP(B763,Consolidation!B:AA,22,FALSE)</f>
        <v>0</v>
      </c>
    </row>
    <row r="763" spans="1:8" ht="29.5" customHeight="1" thickBot="1" x14ac:dyDescent="0.4">
      <c r="A763" s="16" t="str">
        <f>IF(B763&lt;&gt;"","IND"&amp;TEXT(COUNTA($B$2:B763),"000"),"")</f>
        <v>IND762</v>
      </c>
      <c r="B763" s="17" t="str">
        <f>Consolication[[#This Row],[Nom et prénom 0 Name &amp; first name]]</f>
        <v>MAKON DORINE</v>
      </c>
      <c r="C763" s="17" t="str">
        <f>VLOOKUP(B763,Consolidation!B:AA,3,TRUE)</f>
        <v>F</v>
      </c>
      <c r="D763" s="17" t="str">
        <f>VLOOKUP(B763,Consolidation!B:AA,5,TRUE)</f>
        <v>E</v>
      </c>
      <c r="E763" s="17">
        <f>VLOOKUP(B764,Consolidation!B:AA,6,TRUE)</f>
        <v>-1</v>
      </c>
      <c r="F763" s="17">
        <f>VLOOKUP(B764,Consolidation!B:AA,7,TRUE)</f>
        <v>5</v>
      </c>
      <c r="G763" s="17">
        <f>VLOOKUP(B764,Consolidation!B:AA,12,TRUE)</f>
        <v>2</v>
      </c>
      <c r="H763" s="17">
        <f>VLOOKUP(B764,Consolidation!B:AA,22,FALSE)</f>
        <v>0</v>
      </c>
    </row>
    <row r="764" spans="1:8" ht="29.5" customHeight="1" thickBot="1" x14ac:dyDescent="0.4">
      <c r="A764" s="16" t="str">
        <f>IF(B764&lt;&gt;"","IND"&amp;TEXT(COUNTA($B$2:B764),"000"),"")</f>
        <v>IND763</v>
      </c>
      <c r="B764" s="17" t="str">
        <f>Consolication[[#This Row],[Nom et prénom 0 Name &amp; first name]]</f>
        <v>NSOLA JACQUES</v>
      </c>
      <c r="C764" s="17" t="str">
        <f>VLOOKUP(B764,Consolidation!B:AA,3,TRUE)</f>
        <v>F</v>
      </c>
      <c r="D764" s="17" t="str">
        <f>VLOOKUP(B764,Consolidation!B:AA,5,TRUE)</f>
        <v>E</v>
      </c>
      <c r="E764" s="17">
        <f>VLOOKUP(B765,Consolidation!B:AA,6,TRUE)</f>
        <v>0</v>
      </c>
      <c r="F764" s="17">
        <f>VLOOKUP(B765,Consolidation!B:AA,7,TRUE)</f>
        <v>0</v>
      </c>
      <c r="G764" s="17">
        <f>VLOOKUP(B765,Consolidation!B:AA,12,TRUE)</f>
        <v>3</v>
      </c>
      <c r="H764" s="17">
        <f>VLOOKUP(B765,Consolidation!B:AA,22,FALSE)</f>
        <v>0</v>
      </c>
    </row>
    <row r="765" spans="1:8" ht="29.5" customHeight="1" thickBot="1" x14ac:dyDescent="0.4">
      <c r="A765" s="16" t="str">
        <f>IF(B765&lt;&gt;"","IND"&amp;TEXT(COUNTA($B$2:B765),"000"),"")</f>
        <v>IND764</v>
      </c>
      <c r="B765" s="17" t="str">
        <f>Consolication[[#This Row],[Nom et prénom 0 Name &amp; first name]]</f>
        <v>BANDOLO EDJENTE</v>
      </c>
      <c r="C765" s="17" t="str">
        <f>VLOOKUP(B765,Consolidation!B:AA,3,TRUE)</f>
        <v>F</v>
      </c>
      <c r="D765" s="17" t="str">
        <f>VLOOKUP(B765,Consolidation!B:AA,5,TRUE)</f>
        <v>M</v>
      </c>
      <c r="E765" s="17">
        <f>VLOOKUP(B766,Consolidation!B:AA,6,TRUE)</f>
        <v>-1</v>
      </c>
      <c r="F765" s="17">
        <f>VLOOKUP(B766,Consolidation!B:AA,7,TRUE)</f>
        <v>5</v>
      </c>
      <c r="G765" s="17">
        <f>VLOOKUP(B766,Consolidation!B:AA,12,TRUE)</f>
        <v>2</v>
      </c>
      <c r="H765" s="17">
        <f>VLOOKUP(B766,Consolidation!B:AA,22,FALSE)</f>
        <v>0</v>
      </c>
    </row>
    <row r="766" spans="1:8" ht="29.5" customHeight="1" thickBot="1" x14ac:dyDescent="0.4">
      <c r="A766" s="16" t="str">
        <f>IF(B766&lt;&gt;"","IND"&amp;TEXT(COUNTA($B$2:B766),"000"),"")</f>
        <v>IND765</v>
      </c>
      <c r="B766" s="17" t="str">
        <f>Consolication[[#This Row],[Nom et prénom 0 Name &amp; first name]]</f>
        <v>NOUMBA JULIE</v>
      </c>
      <c r="C766" s="17" t="str">
        <f>VLOOKUP(B766,Consolidation!B:AA,3,TRUE)</f>
        <v>F</v>
      </c>
      <c r="D766" s="17" t="str">
        <f>VLOOKUP(B766,Consolidation!B:AA,5,TRUE)</f>
        <v>E</v>
      </c>
      <c r="E766" s="17">
        <f>VLOOKUP(B767,Consolidation!B:AA,6,TRUE)</f>
        <v>-1</v>
      </c>
      <c r="F766" s="17">
        <f>VLOOKUP(B767,Consolidation!B:AA,7,TRUE)</f>
        <v>5</v>
      </c>
      <c r="G766" s="17">
        <f>VLOOKUP(B767,Consolidation!B:AA,12,TRUE)</f>
        <v>2</v>
      </c>
      <c r="H766" s="17">
        <f>VLOOKUP(B767,Consolidation!B:AA,22,FALSE)</f>
        <v>0</v>
      </c>
    </row>
    <row r="767" spans="1:8" ht="29.5" customHeight="1" thickBot="1" x14ac:dyDescent="0.4">
      <c r="A767" s="16" t="str">
        <f>IF(B767&lt;&gt;"","IND"&amp;TEXT(COUNTA($B$2:B767),"000"),"")</f>
        <v>IND766</v>
      </c>
      <c r="B767" s="17" t="str">
        <f>Consolication[[#This Row],[Nom et prénom 0 Name &amp; first name]]</f>
        <v>NOMO JOSEPH</v>
      </c>
      <c r="C767" s="17" t="str">
        <f>VLOOKUP(B767,Consolidation!B:AA,3,TRUE)</f>
        <v>F</v>
      </c>
      <c r="D767" s="17" t="str">
        <f>VLOOKUP(B767,Consolidation!B:AA,5,TRUE)</f>
        <v>E</v>
      </c>
      <c r="E767" s="17">
        <f>VLOOKUP(B768,Consolidation!B:AA,6,TRUE)</f>
        <v>-1</v>
      </c>
      <c r="F767" s="17">
        <f>VLOOKUP(B768,Consolidation!B:AA,7,TRUE)</f>
        <v>5</v>
      </c>
      <c r="G767" s="17">
        <f>VLOOKUP(B768,Consolidation!B:AA,12,TRUE)</f>
        <v>2</v>
      </c>
      <c r="H767" s="17">
        <f>VLOOKUP(B768,Consolidation!B:AA,22,FALSE)</f>
        <v>0</v>
      </c>
    </row>
    <row r="768" spans="1:8" ht="29.5" customHeight="1" thickBot="1" x14ac:dyDescent="0.4">
      <c r="A768" s="16" t="str">
        <f>IF(B768&lt;&gt;"","IND"&amp;TEXT(COUNTA($B$2:B768),"000"),"")</f>
        <v>IND767</v>
      </c>
      <c r="B768" s="17" t="str">
        <f>Consolication[[#This Row],[Nom et prénom 0 Name &amp; first name]]</f>
        <v>NGO MOUSSI SERAPHINE</v>
      </c>
      <c r="C768" s="17" t="str">
        <f>VLOOKUP(B768,Consolidation!B:AA,3,TRUE)</f>
        <v>F</v>
      </c>
      <c r="D768" s="17" t="str">
        <f>VLOOKUP(B768,Consolidation!B:AA,5,TRUE)</f>
        <v>E</v>
      </c>
      <c r="E768" s="17">
        <f>VLOOKUP(B769,Consolidation!B:AA,6,TRUE)</f>
        <v>-1</v>
      </c>
      <c r="F768" s="17">
        <f>VLOOKUP(B769,Consolidation!B:AA,7,TRUE)</f>
        <v>5</v>
      </c>
      <c r="G768" s="17">
        <f>VLOOKUP(B769,Consolidation!B:AA,12,TRUE)</f>
        <v>2</v>
      </c>
      <c r="H768" s="17">
        <f>VLOOKUP(B769,Consolidation!B:AA,22,FALSE)</f>
        <v>0</v>
      </c>
    </row>
    <row r="769" spans="1:8" ht="29.5" customHeight="1" thickBot="1" x14ac:dyDescent="0.4">
      <c r="A769" s="16" t="str">
        <f>IF(B769&lt;&gt;"","IND"&amp;TEXT(COUNTA($B$2:B769),"000"),"")</f>
        <v>IND768</v>
      </c>
      <c r="B769" s="17" t="str">
        <f>Consolication[[#This Row],[Nom et prénom 0 Name &amp; first name]]</f>
        <v>NGINDJEL ANDRE VIVIEN</v>
      </c>
      <c r="C769" s="17" t="str">
        <f>VLOOKUP(B769,Consolidation!B:AA,3,TRUE)</f>
        <v>F</v>
      </c>
      <c r="D769" s="17" t="str">
        <f>VLOOKUP(B769,Consolidation!B:AA,5,TRUE)</f>
        <v>E</v>
      </c>
      <c r="E769" s="17">
        <f>VLOOKUP(B770,Consolidation!B:AA,6,TRUE)</f>
        <v>-1</v>
      </c>
      <c r="F769" s="17">
        <f>VLOOKUP(B770,Consolidation!B:AA,7,TRUE)</f>
        <v>5</v>
      </c>
      <c r="G769" s="17">
        <f>VLOOKUP(B770,Consolidation!B:AA,12,TRUE)</f>
        <v>2</v>
      </c>
      <c r="H769" s="17">
        <f>VLOOKUP(B770,Consolidation!B:AA,22,FALSE)</f>
        <v>0</v>
      </c>
    </row>
    <row r="770" spans="1:8" ht="29.5" customHeight="1" thickBot="1" x14ac:dyDescent="0.4">
      <c r="A770" s="16" t="str">
        <f>IF(B770&lt;&gt;"","IND"&amp;TEXT(COUNTA($B$2:B770),"000"),"")</f>
        <v>IND769</v>
      </c>
      <c r="B770" s="17" t="str">
        <f>Consolication[[#This Row],[Nom et prénom 0 Name &amp; first name]]</f>
        <v>NOULALA JOSUE</v>
      </c>
      <c r="C770" s="17" t="str">
        <f>VLOOKUP(B770,Consolidation!B:AA,3,TRUE)</f>
        <v>F</v>
      </c>
      <c r="D770" s="17" t="str">
        <f>VLOOKUP(B770,Consolidation!B:AA,5,TRUE)</f>
        <v>E</v>
      </c>
      <c r="E770" s="17">
        <f>VLOOKUP(B771,Consolidation!B:AA,6,TRUE)</f>
        <v>2</v>
      </c>
      <c r="F770" s="17">
        <f>VLOOKUP(B771,Consolidation!B:AA,7,TRUE)</f>
        <v>3</v>
      </c>
      <c r="G770" s="17">
        <f>VLOOKUP(B771,Consolidation!B:AA,12,TRUE)</f>
        <v>3</v>
      </c>
      <c r="H770" s="17">
        <f>VLOOKUP(B771,Consolidation!B:AA,22,FALSE)</f>
        <v>0</v>
      </c>
    </row>
    <row r="771" spans="1:8" ht="29.5" customHeight="1" thickBot="1" x14ac:dyDescent="0.4">
      <c r="A771" s="16" t="str">
        <f>IF(B771&lt;&gt;"","IND"&amp;TEXT(COUNTA($B$2:B771),"000"),"")</f>
        <v>IND770</v>
      </c>
      <c r="B771" s="17" t="str">
        <f>Consolication[[#This Row],[Nom et prénom 0 Name &amp; first name]]</f>
        <v>TCHOUTANG EPSE NOULALA</v>
      </c>
      <c r="C771" s="17" t="str">
        <f>VLOOKUP(B771,Consolidation!B:AA,3,TRUE)</f>
        <v>F</v>
      </c>
      <c r="D771" s="17" t="str">
        <f>VLOOKUP(B771,Consolidation!B:AA,5,TRUE)</f>
        <v>M</v>
      </c>
      <c r="E771" s="17">
        <f>VLOOKUP(B772,Consolidation!B:AA,6,TRUE)</f>
        <v>0</v>
      </c>
      <c r="F771" s="17">
        <f>VLOOKUP(B772,Consolidation!B:AA,7,TRUE)</f>
        <v>0</v>
      </c>
      <c r="G771" s="17">
        <f>VLOOKUP(B772,Consolidation!B:AA,12,TRUE)</f>
        <v>3</v>
      </c>
      <c r="H771" s="17">
        <f>VLOOKUP(B772,Consolidation!B:AA,22,FALSE)</f>
        <v>0</v>
      </c>
    </row>
    <row r="772" spans="1:8" ht="29.5" customHeight="1" thickBot="1" x14ac:dyDescent="0.4">
      <c r="A772" s="16" t="str">
        <f>IF(B772&lt;&gt;"","IND"&amp;TEXT(COUNTA($B$2:B772),"000"),"")</f>
        <v>IND771</v>
      </c>
      <c r="B772" s="17" t="str">
        <f>Consolication[[#This Row],[Nom et prénom 0 Name &amp; first name]]</f>
        <v>BAKANA TJOMB FRANCINE</v>
      </c>
      <c r="C772" s="17" t="str">
        <f>VLOOKUP(B772,Consolidation!B:AA,3,TRUE)</f>
        <v>F</v>
      </c>
      <c r="D772" s="17" t="str">
        <f>VLOOKUP(B772,Consolidation!B:AA,5,TRUE)</f>
        <v>M</v>
      </c>
      <c r="E772" s="17">
        <f>VLOOKUP(B773,Consolidation!B:AA,6,TRUE)</f>
        <v>0</v>
      </c>
      <c r="F772" s="17">
        <f>VLOOKUP(B773,Consolidation!B:AA,7,TRUE)</f>
        <v>0</v>
      </c>
      <c r="G772" s="17">
        <f>VLOOKUP(B773,Consolidation!B:AA,12,TRUE)</f>
        <v>3</v>
      </c>
      <c r="H772" s="17">
        <f>VLOOKUP(B773,Consolidation!B:AA,22,FALSE)</f>
        <v>0</v>
      </c>
    </row>
    <row r="773" spans="1:8" ht="29.5" customHeight="1" thickBot="1" x14ac:dyDescent="0.4">
      <c r="A773" s="16" t="str">
        <f>IF(B773&lt;&gt;"","IND"&amp;TEXT(COUNTA($B$2:B773),"000"),"")</f>
        <v>IND772</v>
      </c>
      <c r="B773" s="17" t="str">
        <f>Consolication[[#This Row],[Nom et prénom 0 Name &amp; first name]]</f>
        <v>KENFACK THERESE</v>
      </c>
      <c r="C773" s="17" t="str">
        <f>VLOOKUP(B773,Consolidation!B:AA,3,TRUE)</f>
        <v>F</v>
      </c>
      <c r="D773" s="17" t="str">
        <f>VLOOKUP(B773,Consolidation!B:AA,5,TRUE)</f>
        <v>M</v>
      </c>
      <c r="E773" s="17">
        <f>VLOOKUP(B774,Consolidation!B:AA,6,TRUE)</f>
        <v>-1</v>
      </c>
      <c r="F773" s="17">
        <f>VLOOKUP(B774,Consolidation!B:AA,7,TRUE)</f>
        <v>1</v>
      </c>
      <c r="G773" s="17">
        <f>VLOOKUP(B774,Consolidation!B:AA,12,TRUE)</f>
        <v>2</v>
      </c>
      <c r="H773" s="17">
        <f>VLOOKUP(B774,Consolidation!B:AA,22,FALSE)</f>
        <v>0</v>
      </c>
    </row>
    <row r="774" spans="1:8" ht="29.5" customHeight="1" thickBot="1" x14ac:dyDescent="0.4">
      <c r="A774" s="16" t="str">
        <f>IF(B774&lt;&gt;"","IND"&amp;TEXT(COUNTA($B$2:B774),"000"),"")</f>
        <v>IND773</v>
      </c>
      <c r="B774" s="17" t="str">
        <f>Consolication[[#This Row],[Nom et prénom 0 Name &amp; first name]]</f>
        <v>MPONDO LUMEN STEPHANE</v>
      </c>
      <c r="C774" s="17" t="str">
        <f>VLOOKUP(B774,Consolidation!B:AA,3,TRUE)</f>
        <v>F</v>
      </c>
      <c r="D774" s="17" t="str">
        <f>VLOOKUP(B774,Consolidation!B:AA,5,TRUE)</f>
        <v>E</v>
      </c>
      <c r="E774" s="17">
        <f>VLOOKUP(B775,Consolidation!B:AA,6,TRUE)</f>
        <v>0</v>
      </c>
      <c r="F774" s="17">
        <f>VLOOKUP(B775,Consolidation!B:AA,7,TRUE)</f>
        <v>0</v>
      </c>
      <c r="G774" s="17">
        <f>VLOOKUP(B775,Consolidation!B:AA,12,TRUE)</f>
        <v>3</v>
      </c>
      <c r="H774" s="17">
        <f>VLOOKUP(B775,Consolidation!B:AA,22,FALSE)</f>
        <v>0</v>
      </c>
    </row>
    <row r="775" spans="1:8" ht="29.5" customHeight="1" thickBot="1" x14ac:dyDescent="0.4">
      <c r="A775" s="16" t="str">
        <f>IF(B775&lt;&gt;"","IND"&amp;TEXT(COUNTA($B$2:B775),"000"),"")</f>
        <v>IND774</v>
      </c>
      <c r="B775" s="17" t="str">
        <f>Consolication[[#This Row],[Nom et prénom 0 Name &amp; first name]]</f>
        <v>AMOUGOU NGAH ANTOINE</v>
      </c>
      <c r="C775" s="17" t="str">
        <f>VLOOKUP(B775,Consolidation!B:AA,3,TRUE)</f>
        <v>F</v>
      </c>
      <c r="D775" s="17" t="str">
        <f>VLOOKUP(B775,Consolidation!B:AA,5,TRUE)</f>
        <v>M</v>
      </c>
      <c r="E775" s="17">
        <f>VLOOKUP(B776,Consolidation!B:AA,6,TRUE)</f>
        <v>-1</v>
      </c>
      <c r="F775" s="17">
        <f>VLOOKUP(B776,Consolidation!B:AA,7,TRUE)</f>
        <v>5</v>
      </c>
      <c r="G775" s="17">
        <f>VLOOKUP(B776,Consolidation!B:AA,12,TRUE)</f>
        <v>2</v>
      </c>
      <c r="H775" s="17">
        <f>VLOOKUP(B776,Consolidation!B:AA,22,FALSE)</f>
        <v>0</v>
      </c>
    </row>
    <row r="776" spans="1:8" ht="29.5" customHeight="1" thickBot="1" x14ac:dyDescent="0.4">
      <c r="A776" s="16" t="str">
        <f>IF(B776&lt;&gt;"","IND"&amp;TEXT(COUNTA($B$2:B776),"000"),"")</f>
        <v>IND775</v>
      </c>
      <c r="B776" s="17" t="str">
        <f>Consolication[[#This Row],[Nom et prénom 0 Name &amp; first name]]</f>
        <v>OMGBA FOUDA JOSEPH</v>
      </c>
      <c r="C776" s="17" t="str">
        <f>VLOOKUP(B776,Consolidation!B:AA,3,TRUE)</f>
        <v>F</v>
      </c>
      <c r="D776" s="17" t="str">
        <f>VLOOKUP(B776,Consolidation!B:AA,5,TRUE)</f>
        <v>E</v>
      </c>
      <c r="E776" s="17">
        <f>VLOOKUP(B777,Consolidation!B:AA,6,TRUE)</f>
        <v>0</v>
      </c>
      <c r="F776" s="17">
        <f>VLOOKUP(B777,Consolidation!B:AA,7,TRUE)</f>
        <v>1</v>
      </c>
      <c r="G776" s="17">
        <f>VLOOKUP(B777,Consolidation!B:AA,12,TRUE)</f>
        <v>0</v>
      </c>
      <c r="H776" s="17">
        <f>VLOOKUP(B777,Consolidation!B:AA,22,FALSE)</f>
        <v>0</v>
      </c>
    </row>
    <row r="777" spans="1:8" ht="29.5" customHeight="1" thickBot="1" x14ac:dyDescent="0.4">
      <c r="A777" s="16" t="str">
        <f>IF(B777&lt;&gt;"","IND"&amp;TEXT(COUNTA($B$2:B777),"000"),"")</f>
        <v>IND776</v>
      </c>
      <c r="B777" s="17" t="str">
        <f>Consolication[[#This Row],[Nom et prénom 0 Name &amp; first name]]</f>
        <v>MINKA II MICHAEL FRANCOIS</v>
      </c>
      <c r="C777" s="17" t="str">
        <f>VLOOKUP(B777,Consolidation!B:AA,3,TRUE)</f>
        <v>M</v>
      </c>
      <c r="D777" s="17" t="str">
        <f>VLOOKUP(B777,Consolidation!B:AA,5,TRUE)</f>
        <v>M</v>
      </c>
      <c r="E777" s="17">
        <f>VLOOKUP(B778,Consolidation!B:AA,6,TRUE)</f>
        <v>0</v>
      </c>
      <c r="F777" s="17">
        <f>VLOOKUP(B778,Consolidation!B:AA,7,TRUE)</f>
        <v>0</v>
      </c>
      <c r="G777" s="17">
        <f>VLOOKUP(B778,Consolidation!B:AA,12,TRUE)</f>
        <v>3</v>
      </c>
      <c r="H777" s="17">
        <f>VLOOKUP(B778,Consolidation!B:AA,22,FALSE)</f>
        <v>0</v>
      </c>
    </row>
    <row r="778" spans="1:8" ht="29.5" customHeight="1" thickBot="1" x14ac:dyDescent="0.4">
      <c r="A778" s="16" t="str">
        <f>IF(B778&lt;&gt;"","IND"&amp;TEXT(COUNTA($B$2:B778),"000"),"")</f>
        <v>IND777</v>
      </c>
      <c r="B778" s="17" t="str">
        <f>Consolication[[#This Row],[Nom et prénom 0 Name &amp; first name]]</f>
        <v>ANJA LAURETTA ADA</v>
      </c>
      <c r="C778" s="17" t="str">
        <f>VLOOKUP(B778,Consolidation!B:AA,3,TRUE)</f>
        <v>F</v>
      </c>
      <c r="D778" s="17" t="str">
        <f>VLOOKUP(B778,Consolidation!B:AA,5,TRUE)</f>
        <v>M</v>
      </c>
      <c r="E778" s="17">
        <f>VLOOKUP(B779,Consolidation!B:AA,6,TRUE)</f>
        <v>0</v>
      </c>
      <c r="F778" s="17">
        <f>VLOOKUP(B779,Consolidation!B:AA,7,TRUE)</f>
        <v>0</v>
      </c>
      <c r="G778" s="17">
        <f>VLOOKUP(B779,Consolidation!B:AA,12,TRUE)</f>
        <v>3</v>
      </c>
      <c r="H778" s="17">
        <f>VLOOKUP(B779,Consolidation!B:AA,22,FALSE)</f>
        <v>0</v>
      </c>
    </row>
    <row r="779" spans="1:8" ht="29.5" customHeight="1" thickBot="1" x14ac:dyDescent="0.4">
      <c r="A779" s="16" t="str">
        <f>IF(B779&lt;&gt;"","IND"&amp;TEXT(COUNTA($B$2:B779),"000"),"")</f>
        <v>IND778</v>
      </c>
      <c r="B779" s="17" t="str">
        <f>Consolication[[#This Row],[Nom et prénom 0 Name &amp; first name]]</f>
        <v>DOPGWA NGOP MARIE LUMIERE</v>
      </c>
      <c r="C779" s="17" t="str">
        <f>VLOOKUP(B779,Consolidation!B:AA,3,TRUE)</f>
        <v>F</v>
      </c>
      <c r="D779" s="17" t="str">
        <f>VLOOKUP(B779,Consolidation!B:AA,5,TRUE)</f>
        <v>M</v>
      </c>
      <c r="E779" s="17">
        <f>VLOOKUP(B780,Consolidation!B:AA,6,TRUE)</f>
        <v>2</v>
      </c>
      <c r="F779" s="17">
        <f>VLOOKUP(B780,Consolidation!B:AA,7,TRUE)</f>
        <v>3</v>
      </c>
      <c r="G779" s="17">
        <f>VLOOKUP(B780,Consolidation!B:AA,12,TRUE)</f>
        <v>3</v>
      </c>
      <c r="H779" s="17">
        <f>VLOOKUP(B780,Consolidation!B:AA,22,FALSE)</f>
        <v>0</v>
      </c>
    </row>
    <row r="780" spans="1:8" ht="29.5" customHeight="1" thickBot="1" x14ac:dyDescent="0.4">
      <c r="A780" s="16" t="str">
        <f>IF(B780&lt;&gt;"","IND"&amp;TEXT(COUNTA($B$2:B780),"000"),"")</f>
        <v>IND779</v>
      </c>
      <c r="B780" s="17" t="str">
        <f>Consolication[[#This Row],[Nom et prénom 0 Name &amp; first name]]</f>
        <v>TCHAMENI LOUISE FABIOLA</v>
      </c>
      <c r="C780" s="17" t="str">
        <f>VLOOKUP(B780,Consolidation!B:AA,3,TRUE)</f>
        <v>F</v>
      </c>
      <c r="D780" s="17" t="str">
        <f>VLOOKUP(B780,Consolidation!B:AA,5,TRUE)</f>
        <v>M</v>
      </c>
      <c r="E780" s="17">
        <f>VLOOKUP(B781,Consolidation!B:AA,6,TRUE)</f>
        <v>-1</v>
      </c>
      <c r="F780" s="17">
        <f>VLOOKUP(B781,Consolidation!B:AA,7,TRUE)</f>
        <v>5</v>
      </c>
      <c r="G780" s="17">
        <f>VLOOKUP(B781,Consolidation!B:AA,12,TRUE)</f>
        <v>2</v>
      </c>
      <c r="H780" s="17">
        <f>VLOOKUP(B781,Consolidation!B:AA,22,FALSE)</f>
        <v>0</v>
      </c>
    </row>
    <row r="781" spans="1:8" ht="29.5" customHeight="1" thickBot="1" x14ac:dyDescent="0.4">
      <c r="A781" s="16" t="str">
        <f>IF(B781&lt;&gt;"","IND"&amp;TEXT(COUNTA($B$2:B781),"000"),"")</f>
        <v>IND780</v>
      </c>
      <c r="B781" s="17" t="str">
        <f>Consolication[[#This Row],[Nom et prénom 0 Name &amp; first name]]</f>
        <v>NJINKA VICTOR GIYOH</v>
      </c>
      <c r="C781" s="17" t="str">
        <f>VLOOKUP(B781,Consolidation!B:AA,3,TRUE)</f>
        <v>F</v>
      </c>
      <c r="D781" s="17" t="str">
        <f>VLOOKUP(B781,Consolidation!B:AA,5,TRUE)</f>
        <v>E</v>
      </c>
      <c r="E781" s="17">
        <f>VLOOKUP(B782,Consolidation!B:AA,6,TRUE)</f>
        <v>-1</v>
      </c>
      <c r="F781" s="17">
        <f>VLOOKUP(B782,Consolidation!B:AA,7,TRUE)</f>
        <v>5</v>
      </c>
      <c r="G781" s="17">
        <f>VLOOKUP(B782,Consolidation!B:AA,12,TRUE)</f>
        <v>2</v>
      </c>
      <c r="H781" s="17">
        <f>VLOOKUP(B782,Consolidation!B:AA,22,FALSE)</f>
        <v>0</v>
      </c>
    </row>
    <row r="782" spans="1:8" ht="29.5" customHeight="1" thickBot="1" x14ac:dyDescent="0.4">
      <c r="A782" s="16" t="str">
        <f>IF(B782&lt;&gt;"","IND"&amp;TEXT(COUNTA($B$2:B782),"000"),"")</f>
        <v>IND781</v>
      </c>
      <c r="B782" s="17" t="str">
        <f>Consolication[[#This Row],[Nom et prénom 0 Name &amp; first name]]</f>
        <v>NSELA MBANGO ESTHER FLORE</v>
      </c>
      <c r="C782" s="17" t="str">
        <f>VLOOKUP(B782,Consolidation!B:AA,3,TRUE)</f>
        <v>F</v>
      </c>
      <c r="D782" s="17" t="str">
        <f>VLOOKUP(B782,Consolidation!B:AA,5,TRUE)</f>
        <v>E</v>
      </c>
      <c r="E782" s="17">
        <f>VLOOKUP(B783,Consolidation!B:AA,6,TRUE)</f>
        <v>-1</v>
      </c>
      <c r="F782" s="17">
        <f>VLOOKUP(B783,Consolidation!B:AA,7,TRUE)</f>
        <v>1</v>
      </c>
      <c r="G782" s="17">
        <f>VLOOKUP(B783,Consolidation!B:AA,12,TRUE)</f>
        <v>2</v>
      </c>
      <c r="H782" s="17">
        <f>VLOOKUP(B783,Consolidation!B:AA,22,FALSE)</f>
        <v>0</v>
      </c>
    </row>
    <row r="783" spans="1:8" ht="29.5" customHeight="1" thickBot="1" x14ac:dyDescent="0.4">
      <c r="A783" s="16" t="str">
        <f>IF(B783&lt;&gt;"","IND"&amp;TEXT(COUNTA($B$2:B783),"000"),"")</f>
        <v>IND782</v>
      </c>
      <c r="B783" s="17" t="str">
        <f>Consolication[[#This Row],[Nom et prénom 0 Name &amp; first name]]</f>
        <v>MAGNE ALVINE</v>
      </c>
      <c r="C783" s="17" t="str">
        <f>VLOOKUP(B783,Consolidation!B:AA,3,TRUE)</f>
        <v>F</v>
      </c>
      <c r="D783" s="17" t="str">
        <f>VLOOKUP(B783,Consolidation!B:AA,5,TRUE)</f>
        <v>E</v>
      </c>
      <c r="E783" s="17">
        <f>VLOOKUP(B784,Consolidation!B:AA,6,TRUE)</f>
        <v>-1</v>
      </c>
      <c r="F783" s="17">
        <f>VLOOKUP(B784,Consolidation!B:AA,7,TRUE)</f>
        <v>5</v>
      </c>
      <c r="G783" s="17">
        <f>VLOOKUP(B784,Consolidation!B:AA,12,TRUE)</f>
        <v>2</v>
      </c>
      <c r="H783" s="17">
        <f>VLOOKUP(B784,Consolidation!B:AA,22,FALSE)</f>
        <v>0</v>
      </c>
    </row>
    <row r="784" spans="1:8" ht="29.5" customHeight="1" thickBot="1" x14ac:dyDescent="0.4">
      <c r="A784" s="16" t="str">
        <f>IF(B784&lt;&gt;"","IND"&amp;TEXT(COUNTA($B$2:B784),"000"),"")</f>
        <v>IND783</v>
      </c>
      <c r="B784" s="17" t="str">
        <f>Consolication[[#This Row],[Nom et prénom 0 Name &amp; first name]]</f>
        <v>NOMPA JEAN</v>
      </c>
      <c r="C784" s="17" t="str">
        <f>VLOOKUP(B784,Consolidation!B:AA,3,TRUE)</f>
        <v>F</v>
      </c>
      <c r="D784" s="17" t="str">
        <f>VLOOKUP(B784,Consolidation!B:AA,5,TRUE)</f>
        <v>E</v>
      </c>
      <c r="E784" s="17">
        <f>VLOOKUP(B785,Consolidation!B:AA,6,TRUE)</f>
        <v>0</v>
      </c>
      <c r="F784" s="17">
        <f>VLOOKUP(B785,Consolidation!B:AA,7,TRUE)</f>
        <v>0</v>
      </c>
      <c r="G784" s="17">
        <f>VLOOKUP(B785,Consolidation!B:AA,12,TRUE)</f>
        <v>3</v>
      </c>
      <c r="H784" s="17">
        <f>VLOOKUP(B785,Consolidation!B:AA,22,FALSE)</f>
        <v>0</v>
      </c>
    </row>
    <row r="785" spans="1:8" ht="29.5" customHeight="1" thickBot="1" x14ac:dyDescent="0.4">
      <c r="A785" s="16" t="str">
        <f>IF(B785&lt;&gt;"","IND"&amp;TEXT(COUNTA($B$2:B785),"000"),"")</f>
        <v>IND784</v>
      </c>
      <c r="B785" s="17" t="str">
        <f>Consolication[[#This Row],[Nom et prénom 0 Name &amp; first name]]</f>
        <v>BONY MONTESSORI</v>
      </c>
      <c r="C785" s="17" t="str">
        <f>VLOOKUP(B785,Consolidation!B:AA,3,TRUE)</f>
        <v>F</v>
      </c>
      <c r="D785" s="17" t="str">
        <f>VLOOKUP(B785,Consolidation!B:AA,5,TRUE)</f>
        <v>M</v>
      </c>
      <c r="E785" s="17">
        <f>VLOOKUP(B786,Consolidation!B:AA,6,TRUE)</f>
        <v>0</v>
      </c>
      <c r="F785" s="17">
        <f>VLOOKUP(B786,Consolidation!B:AA,7,TRUE)</f>
        <v>0</v>
      </c>
      <c r="G785" s="17">
        <f>VLOOKUP(B786,Consolidation!B:AA,12,TRUE)</f>
        <v>3</v>
      </c>
      <c r="H785" s="17">
        <f>VLOOKUP(B786,Consolidation!B:AA,22,FALSE)</f>
        <v>0</v>
      </c>
    </row>
    <row r="786" spans="1:8" ht="29.5" customHeight="1" thickBot="1" x14ac:dyDescent="0.4">
      <c r="A786" s="16" t="str">
        <f>IF(B786&lt;&gt;"","IND"&amp;TEXT(COUNTA($B$2:B786),"000"),"")</f>
        <v>IND785</v>
      </c>
      <c r="B786" s="17" t="str">
        <f>Consolication[[#This Row],[Nom et prénom 0 Name &amp; first name]]</f>
        <v>DJOFANG WATCHOU</v>
      </c>
      <c r="C786" s="17" t="str">
        <f>VLOOKUP(B786,Consolidation!B:AA,3,TRUE)</f>
        <v>F</v>
      </c>
      <c r="D786" s="17" t="str">
        <f>VLOOKUP(B786,Consolidation!B:AA,5,TRUE)</f>
        <v>M</v>
      </c>
      <c r="E786" s="17">
        <f>VLOOKUP(B787,Consolidation!B:AA,6,TRUE)</f>
        <v>0</v>
      </c>
      <c r="F786" s="17">
        <f>VLOOKUP(B787,Consolidation!B:AA,7,TRUE)</f>
        <v>0</v>
      </c>
      <c r="G786" s="17">
        <f>VLOOKUP(B787,Consolidation!B:AA,12,TRUE)</f>
        <v>3</v>
      </c>
      <c r="H786" s="17">
        <f>VLOOKUP(B787,Consolidation!B:AA,22,FALSE)</f>
        <v>0</v>
      </c>
    </row>
    <row r="787" spans="1:8" ht="29.5" customHeight="1" thickBot="1" x14ac:dyDescent="0.4">
      <c r="A787" s="16" t="str">
        <f>IF(B787&lt;&gt;"","IND"&amp;TEXT(COUNTA($B$2:B787),"000"),"")</f>
        <v>IND786</v>
      </c>
      <c r="B787" s="17" t="str">
        <f>Consolication[[#This Row],[Nom et prénom 0 Name &amp; first name]]</f>
        <v>AVOMO MANGA</v>
      </c>
      <c r="C787" s="17" t="str">
        <f>VLOOKUP(B787,Consolidation!B:AA,3,TRUE)</f>
        <v>F</v>
      </c>
      <c r="D787" s="17" t="str">
        <f>VLOOKUP(B787,Consolidation!B:AA,5,TRUE)</f>
        <v>M</v>
      </c>
      <c r="E787" s="17">
        <f>VLOOKUP(B788,Consolidation!B:AA,6,TRUE)</f>
        <v>0</v>
      </c>
      <c r="F787" s="17">
        <f>VLOOKUP(B788,Consolidation!B:AA,7,TRUE)</f>
        <v>1</v>
      </c>
      <c r="G787" s="17">
        <f>VLOOKUP(B788,Consolidation!B:AA,12,TRUE)</f>
        <v>0</v>
      </c>
      <c r="H787" s="17">
        <f>VLOOKUP(B788,Consolidation!B:AA,22,FALSE)</f>
        <v>0</v>
      </c>
    </row>
    <row r="788" spans="1:8" ht="29.5" customHeight="1" thickBot="1" x14ac:dyDescent="0.4">
      <c r="A788" s="16" t="str">
        <f>IF(B788&lt;&gt;"","IND"&amp;TEXT(COUNTA($B$2:B788),"000"),"")</f>
        <v>IND787</v>
      </c>
      <c r="B788" s="17" t="str">
        <f>Consolication[[#This Row],[Nom et prénom 0 Name &amp; first name]]</f>
        <v>MENGUE MISS</v>
      </c>
      <c r="C788" s="17" t="str">
        <f>VLOOKUP(B788,Consolidation!B:AA,3,TRUE)</f>
        <v>M</v>
      </c>
      <c r="D788" s="17" t="str">
        <f>VLOOKUP(B788,Consolidation!B:AA,5,TRUE)</f>
        <v>M</v>
      </c>
      <c r="E788" s="17">
        <f>VLOOKUP(B789,Consolidation!B:AA,6,TRUE)</f>
        <v>2</v>
      </c>
      <c r="F788" s="17">
        <f>VLOOKUP(B789,Consolidation!B:AA,7,TRUE)</f>
        <v>3</v>
      </c>
      <c r="G788" s="17">
        <f>VLOOKUP(B789,Consolidation!B:AA,12,TRUE)</f>
        <v>3</v>
      </c>
      <c r="H788" s="17">
        <f>VLOOKUP(B789,Consolidation!B:AA,22,FALSE)</f>
        <v>0</v>
      </c>
    </row>
    <row r="789" spans="1:8" ht="29.5" customHeight="1" thickBot="1" x14ac:dyDescent="0.4">
      <c r="A789" s="16" t="str">
        <f>IF(B789&lt;&gt;"","IND"&amp;TEXT(COUNTA($B$2:B789),"000"),"")</f>
        <v>IND788</v>
      </c>
      <c r="B789" s="17" t="str">
        <f>Consolication[[#This Row],[Nom et prénom 0 Name &amp; first name]]</f>
        <v>TOUTOU EMILIENNE</v>
      </c>
      <c r="C789" s="17" t="str">
        <f>VLOOKUP(B789,Consolidation!B:AA,3,TRUE)</f>
        <v>F</v>
      </c>
      <c r="D789" s="17" t="str">
        <f>VLOOKUP(B789,Consolidation!B:AA,5,TRUE)</f>
        <v>M</v>
      </c>
      <c r="E789" s="17">
        <f>VLOOKUP(B790,Consolidation!B:AA,6,TRUE)</f>
        <v>-1</v>
      </c>
      <c r="F789" s="17">
        <f>VLOOKUP(B790,Consolidation!B:AA,7,TRUE)</f>
        <v>5</v>
      </c>
      <c r="G789" s="17">
        <f>VLOOKUP(B790,Consolidation!B:AA,12,TRUE)</f>
        <v>2</v>
      </c>
      <c r="H789" s="17">
        <f>VLOOKUP(B790,Consolidation!B:AA,22,FALSE)</f>
        <v>0</v>
      </c>
    </row>
    <row r="790" spans="1:8" ht="29.5" customHeight="1" thickBot="1" x14ac:dyDescent="0.4">
      <c r="A790" s="16" t="str">
        <f>IF(B790&lt;&gt;"","IND"&amp;TEXT(COUNTA($B$2:B790),"000"),"")</f>
        <v>IND789</v>
      </c>
      <c r="B790" s="17" t="str">
        <f>Consolication[[#This Row],[Nom et prénom 0 Name &amp; first name]]</f>
        <v>NDOYOUM KPOUMIE CLEMENCE</v>
      </c>
      <c r="C790" s="17" t="str">
        <f>VLOOKUP(B790,Consolidation!B:AA,3,TRUE)</f>
        <v>F</v>
      </c>
      <c r="D790" s="17" t="str">
        <f>VLOOKUP(B790,Consolidation!B:AA,5,TRUE)</f>
        <v>E</v>
      </c>
      <c r="E790" s="17">
        <f>VLOOKUP(B791,Consolidation!B:AA,6,TRUE)</f>
        <v>0</v>
      </c>
      <c r="F790" s="17">
        <f>VLOOKUP(B791,Consolidation!B:AA,7,TRUE)</f>
        <v>0</v>
      </c>
      <c r="G790" s="17">
        <f>VLOOKUP(B791,Consolidation!B:AA,12,TRUE)</f>
        <v>3</v>
      </c>
      <c r="H790" s="17">
        <f>VLOOKUP(B791,Consolidation!B:AA,22,FALSE)</f>
        <v>0</v>
      </c>
    </row>
    <row r="791" spans="1:8" ht="29.5" customHeight="1" thickBot="1" x14ac:dyDescent="0.4">
      <c r="A791" s="16" t="str">
        <f>IF(B791&lt;&gt;"","IND"&amp;TEXT(COUNTA($B$2:B791),"000"),"")</f>
        <v>IND790</v>
      </c>
      <c r="B791" s="17" t="str">
        <f>Consolication[[#This Row],[Nom et prénom 0 Name &amp; first name]]</f>
        <v>ETOUNDI AVOM ATHENA GLADYS</v>
      </c>
      <c r="C791" s="17" t="str">
        <f>VLOOKUP(B791,Consolidation!B:AA,3,TRUE)</f>
        <v>F</v>
      </c>
      <c r="D791" s="17" t="str">
        <f>VLOOKUP(B791,Consolidation!B:AA,5,TRUE)</f>
        <v>M</v>
      </c>
      <c r="E791" s="17">
        <f>VLOOKUP(B792,Consolidation!B:AA,6,TRUE)</f>
        <v>0</v>
      </c>
      <c r="F791" s="17">
        <f>VLOOKUP(B792,Consolidation!B:AA,7,TRUE)</f>
        <v>0</v>
      </c>
      <c r="G791" s="17">
        <f>VLOOKUP(B792,Consolidation!B:AA,12,TRUE)</f>
        <v>3</v>
      </c>
      <c r="H791" s="17">
        <f>VLOOKUP(B792,Consolidation!B:AA,22,FALSE)</f>
        <v>0</v>
      </c>
    </row>
    <row r="792" spans="1:8" ht="29.5" customHeight="1" thickBot="1" x14ac:dyDescent="0.4">
      <c r="A792" s="16" t="str">
        <f>IF(B792&lt;&gt;"","IND"&amp;TEXT(COUNTA($B$2:B792),"000"),"")</f>
        <v>IND791</v>
      </c>
      <c r="B792" s="17" t="str">
        <f>Consolication[[#This Row],[Nom et prénom 0 Name &amp; first name]]</f>
        <v>DJOYO VALDO</v>
      </c>
      <c r="C792" s="17" t="str">
        <f>VLOOKUP(B792,Consolidation!B:AA,3,TRUE)</f>
        <v>F</v>
      </c>
      <c r="D792" s="17" t="str">
        <f>VLOOKUP(B792,Consolidation!B:AA,5,TRUE)</f>
        <v>M</v>
      </c>
      <c r="E792" s="17">
        <f>VLOOKUP(B793,Consolidation!B:AA,6,TRUE)</f>
        <v>2</v>
      </c>
      <c r="F792" s="17">
        <f>VLOOKUP(B793,Consolidation!B:AA,7,TRUE)</f>
        <v>3</v>
      </c>
      <c r="G792" s="17">
        <f>VLOOKUP(B793,Consolidation!B:AA,12,TRUE)</f>
        <v>3</v>
      </c>
      <c r="H792" s="17">
        <f>VLOOKUP(B793,Consolidation!B:AA,22,FALSE)</f>
        <v>0</v>
      </c>
    </row>
    <row r="793" spans="1:8" ht="29.5" customHeight="1" thickBot="1" x14ac:dyDescent="0.4">
      <c r="A793" s="16" t="str">
        <f>IF(B793&lt;&gt;"","IND"&amp;TEXT(COUNTA($B$2:B793),"000"),"")</f>
        <v>IND792</v>
      </c>
      <c r="B793" s="17" t="str">
        <f>Consolication[[#This Row],[Nom et prénom 0 Name &amp; first name]]</f>
        <v>ZOBO AMOUGOU ADELE</v>
      </c>
      <c r="C793" s="17" t="str">
        <f>VLOOKUP(B793,Consolidation!B:AA,3,TRUE)</f>
        <v>F</v>
      </c>
      <c r="D793" s="17" t="str">
        <f>VLOOKUP(B793,Consolidation!B:AA,5,TRUE)</f>
        <v>M</v>
      </c>
      <c r="E793" s="17">
        <f>VLOOKUP(B794,Consolidation!B:AA,6,TRUE)</f>
        <v>0</v>
      </c>
      <c r="F793" s="17">
        <f>VLOOKUP(B794,Consolidation!B:AA,7,TRUE)</f>
        <v>0</v>
      </c>
      <c r="G793" s="17">
        <f>VLOOKUP(B794,Consolidation!B:AA,12,TRUE)</f>
        <v>0</v>
      </c>
      <c r="H793" s="17">
        <f>VLOOKUP(B794,Consolidation!B:AA,22,FALSE)</f>
        <v>0</v>
      </c>
    </row>
    <row r="794" spans="1:8" ht="29.5" customHeight="1" thickBot="1" x14ac:dyDescent="0.4">
      <c r="A794" s="16" t="str">
        <f>IF(B794&lt;&gt;"","IND"&amp;TEXT(COUNTA($B$2:B794),"000"),"")</f>
        <v>IND793</v>
      </c>
      <c r="B794" s="17" t="str">
        <f>Consolication[[#This Row],[Nom et prénom 0 Name &amp; first name]]</f>
        <v>MBEZELE NDANA URIELLE</v>
      </c>
      <c r="C794" s="17" t="str">
        <f>VLOOKUP(B794,Consolidation!B:AA,3,TRUE)</f>
        <v>F</v>
      </c>
      <c r="D794" s="17" t="str">
        <f>VLOOKUP(B794,Consolidation!B:AA,5,TRUE)</f>
        <v>M</v>
      </c>
      <c r="E794" s="17">
        <f>VLOOKUP(B795,Consolidation!B:AA,6,TRUE)</f>
        <v>-1</v>
      </c>
      <c r="F794" s="17">
        <f>VLOOKUP(B795,Consolidation!B:AA,7,TRUE)</f>
        <v>1</v>
      </c>
      <c r="G794" s="17">
        <f>VLOOKUP(B795,Consolidation!B:AA,12,TRUE)</f>
        <v>2</v>
      </c>
      <c r="H794" s="17">
        <f>VLOOKUP(B795,Consolidation!B:AA,22,FALSE)</f>
        <v>0</v>
      </c>
    </row>
    <row r="795" spans="1:8" ht="29.5" customHeight="1" thickBot="1" x14ac:dyDescent="0.4">
      <c r="A795" s="16" t="str">
        <f>IF(B795&lt;&gt;"","IND"&amp;TEXT(COUNTA($B$2:B795),"000"),"")</f>
        <v>IND794</v>
      </c>
      <c r="B795" s="17" t="str">
        <f>Consolication[[#This Row],[Nom et prénom 0 Name &amp; first name]]</f>
        <v>KWEMO KADJI ORCELLA SIDOINE</v>
      </c>
      <c r="C795" s="17" t="str">
        <f>VLOOKUP(B795,Consolidation!B:AA,3,TRUE)</f>
        <v>F</v>
      </c>
      <c r="D795" s="17" t="str">
        <f>VLOOKUP(B795,Consolidation!B:AA,5,TRUE)</f>
        <v>E</v>
      </c>
      <c r="E795" s="17">
        <f>VLOOKUP(B796,Consolidation!B:AA,6,TRUE)</f>
        <v>2</v>
      </c>
      <c r="F795" s="17">
        <f>VLOOKUP(B796,Consolidation!B:AA,7,TRUE)</f>
        <v>11</v>
      </c>
      <c r="G795" s="17">
        <f>VLOOKUP(B796,Consolidation!B:AA,12,TRUE)</f>
        <v>3</v>
      </c>
      <c r="H795" s="17">
        <f>VLOOKUP(B796,Consolidation!B:AA,22,FALSE)</f>
        <v>0</v>
      </c>
    </row>
    <row r="796" spans="1:8" ht="29.5" customHeight="1" thickBot="1" x14ac:dyDescent="0.4">
      <c r="A796" s="16" t="str">
        <f>IF(B796&lt;&gt;"","IND"&amp;TEXT(COUNTA($B$2:B796),"000"),"")</f>
        <v>IND795</v>
      </c>
      <c r="B796" s="17" t="str">
        <f>Consolication[[#This Row],[Nom et prénom 0 Name &amp; first name]]</f>
        <v>TALLA FOSSI FLORENT</v>
      </c>
      <c r="C796" s="17" t="str">
        <f>VLOOKUP(B796,Consolidation!B:AA,3,TRUE)</f>
        <v>M</v>
      </c>
      <c r="D796" s="17" t="str">
        <f>VLOOKUP(B796,Consolidation!B:AA,5,TRUE)</f>
        <v>D</v>
      </c>
      <c r="E796" s="17">
        <f>VLOOKUP(B797,Consolidation!B:AA,6,TRUE)</f>
        <v>0</v>
      </c>
      <c r="F796" s="17">
        <f>VLOOKUP(B797,Consolidation!B:AA,7,TRUE)</f>
        <v>1</v>
      </c>
      <c r="G796" s="17">
        <f>VLOOKUP(B797,Consolidation!B:AA,12,TRUE)</f>
        <v>0</v>
      </c>
      <c r="H796" s="17">
        <f>VLOOKUP(B797,Consolidation!B:AA,22,FALSE)</f>
        <v>0</v>
      </c>
    </row>
    <row r="797" spans="1:8" ht="29.5" customHeight="1" thickBot="1" x14ac:dyDescent="0.4">
      <c r="A797" s="16" t="str">
        <f>IF(B797&lt;&gt;"","IND"&amp;TEXT(COUNTA($B$2:B797),"000"),"")</f>
        <v>IND796</v>
      </c>
      <c r="B797" s="17" t="str">
        <f>Consolication[[#This Row],[Nom et prénom 0 Name &amp; first name]]</f>
        <v>MENYENGUE MARLYSE</v>
      </c>
      <c r="C797" s="17" t="str">
        <f>VLOOKUP(B797,Consolidation!B:AA,3,TRUE)</f>
        <v>M</v>
      </c>
      <c r="D797" s="17" t="str">
        <f>VLOOKUP(B797,Consolidation!B:AA,5,TRUE)</f>
        <v>M</v>
      </c>
      <c r="E797" s="17">
        <f>VLOOKUP(B798,Consolidation!B:AA,6,TRUE)</f>
        <v>0</v>
      </c>
      <c r="F797" s="17">
        <f>VLOOKUP(B798,Consolidation!B:AA,7,TRUE)</f>
        <v>0</v>
      </c>
      <c r="G797" s="17">
        <f>VLOOKUP(B798,Consolidation!B:AA,12,TRUE)</f>
        <v>0</v>
      </c>
      <c r="H797" s="17">
        <f>VLOOKUP(B798,Consolidation!B:AA,22,FALSE)</f>
        <v>0</v>
      </c>
    </row>
    <row r="798" spans="1:8" ht="29.5" customHeight="1" thickBot="1" x14ac:dyDescent="0.4">
      <c r="A798" s="16" t="str">
        <f>IF(B798&lt;&gt;"","IND"&amp;TEXT(COUNTA($B$2:B798),"000"),"")</f>
        <v>IND797</v>
      </c>
      <c r="B798" s="17" t="str">
        <f>Consolication[[#This Row],[Nom et prénom 0 Name &amp; first name]]</f>
        <v>MBECK GWET GRACE</v>
      </c>
      <c r="C798" s="17" t="str">
        <f>VLOOKUP(B798,Consolidation!B:AA,3,TRUE)</f>
        <v>F</v>
      </c>
      <c r="D798" s="17" t="str">
        <f>VLOOKUP(B798,Consolidation!B:AA,5,TRUE)</f>
        <v>M</v>
      </c>
      <c r="E798" s="17">
        <f>VLOOKUP(B799,Consolidation!B:AA,6,TRUE)</f>
        <v>2</v>
      </c>
      <c r="F798" s="17">
        <f>VLOOKUP(B799,Consolidation!B:AA,7,TRUE)</f>
        <v>3</v>
      </c>
      <c r="G798" s="17">
        <f>VLOOKUP(B799,Consolidation!B:AA,12,TRUE)</f>
        <v>3</v>
      </c>
      <c r="H798" s="17">
        <f>VLOOKUP(B799,Consolidation!B:AA,22,FALSE)</f>
        <v>0</v>
      </c>
    </row>
    <row r="799" spans="1:8" ht="29.5" customHeight="1" thickBot="1" x14ac:dyDescent="0.4">
      <c r="A799" s="16" t="str">
        <f>IF(B799&lt;&gt;"","IND"&amp;TEXT(COUNTA($B$2:B799),"000"),"")</f>
        <v>IND798</v>
      </c>
      <c r="B799" s="17" t="str">
        <f>Consolication[[#This Row],[Nom et prénom 0 Name &amp; first name]]</f>
        <v>TSAPPY LARISSA</v>
      </c>
      <c r="C799" s="17" t="str">
        <f>VLOOKUP(B799,Consolidation!B:AA,3,TRUE)</f>
        <v>F</v>
      </c>
      <c r="D799" s="17" t="str">
        <f>VLOOKUP(B799,Consolidation!B:AA,5,TRUE)</f>
        <v>M</v>
      </c>
      <c r="E799" s="17">
        <f>VLOOKUP(B800,Consolidation!B:AA,6,TRUE)</f>
        <v>0</v>
      </c>
      <c r="F799" s="17">
        <f>VLOOKUP(B800,Consolidation!B:AA,7,TRUE)</f>
        <v>0</v>
      </c>
      <c r="G799" s="17">
        <f>VLOOKUP(B800,Consolidation!B:AA,12,TRUE)</f>
        <v>3</v>
      </c>
      <c r="H799" s="17">
        <f>VLOOKUP(B800,Consolidation!B:AA,22,FALSE)</f>
        <v>0</v>
      </c>
    </row>
    <row r="800" spans="1:8" ht="29.5" customHeight="1" thickBot="1" x14ac:dyDescent="0.4">
      <c r="A800" s="16" t="str">
        <f>IF(B800&lt;&gt;"","IND"&amp;TEXT(COUNTA($B$2:B800),"000"),"")</f>
        <v>IND799</v>
      </c>
      <c r="B800" s="17" t="str">
        <f>Consolication[[#This Row],[Nom et prénom 0 Name &amp; first name]]</f>
        <v>FIMBA YAN</v>
      </c>
      <c r="C800" s="17" t="str">
        <f>VLOOKUP(B800,Consolidation!B:AA,3,TRUE)</f>
        <v>F</v>
      </c>
      <c r="D800" s="17" t="str">
        <f>VLOOKUP(B800,Consolidation!B:AA,5,TRUE)</f>
        <v>M</v>
      </c>
      <c r="E800" s="17">
        <f>VLOOKUP(B801,Consolidation!B:AA,6,TRUE)</f>
        <v>2</v>
      </c>
      <c r="F800" s="17">
        <f>VLOOKUP(B801,Consolidation!B:AA,7,TRUE)</f>
        <v>11</v>
      </c>
      <c r="G800" s="17">
        <f>VLOOKUP(B801,Consolidation!B:AA,12,TRUE)</f>
        <v>3</v>
      </c>
      <c r="H800" s="17">
        <f>VLOOKUP(B801,Consolidation!B:AA,22,FALSE)</f>
        <v>0</v>
      </c>
    </row>
    <row r="801" spans="1:8" ht="29.5" customHeight="1" thickBot="1" x14ac:dyDescent="0.4">
      <c r="A801" s="16" t="str">
        <f>IF(B801&lt;&gt;"","IND"&amp;TEXT(COUNTA($B$2:B801),"000"),"")</f>
        <v>IND800</v>
      </c>
      <c r="B801" s="17" t="str">
        <f>Consolication[[#This Row],[Nom et prénom 0 Name &amp; first name]]</f>
        <v>PEM PEM DANIEL</v>
      </c>
      <c r="C801" s="17" t="str">
        <f>VLOOKUP(B801,Consolidation!B:AA,3,TRUE)</f>
        <v>M</v>
      </c>
      <c r="D801" s="17" t="str">
        <f>VLOOKUP(B801,Consolidation!B:AA,5,TRUE)</f>
        <v>D</v>
      </c>
      <c r="E801" s="17">
        <f>VLOOKUP(B802,Consolidation!B:AA,6,TRUE)</f>
        <v>0</v>
      </c>
      <c r="F801" s="17">
        <f>VLOOKUP(B802,Consolidation!B:AA,7,TRUE)</f>
        <v>1</v>
      </c>
      <c r="G801" s="17">
        <f>VLOOKUP(B802,Consolidation!B:AA,12,TRUE)</f>
        <v>0</v>
      </c>
      <c r="H801" s="17">
        <f>VLOOKUP(B802,Consolidation!B:AA,22,FALSE)</f>
        <v>0</v>
      </c>
    </row>
    <row r="802" spans="1:8" ht="29.5" customHeight="1" thickBot="1" x14ac:dyDescent="0.4">
      <c r="A802" s="16" t="str">
        <f>IF(B802&lt;&gt;"","IND"&amp;TEXT(COUNTA($B$2:B802),"000"),"")</f>
        <v>IND801</v>
      </c>
      <c r="B802" s="17" t="str">
        <f>Consolication[[#This Row],[Nom et prénom 0 Name &amp; first name]]</f>
        <v>MFONO MARCO</v>
      </c>
      <c r="C802" s="17" t="str">
        <f>VLOOKUP(B802,Consolidation!B:AA,3,TRUE)</f>
        <v>M</v>
      </c>
      <c r="D802" s="17" t="str">
        <f>VLOOKUP(B802,Consolidation!B:AA,5,TRUE)</f>
        <v>M</v>
      </c>
      <c r="E802" s="17">
        <f>VLOOKUP(B803,Consolidation!B:AA,6,TRUE)</f>
        <v>0</v>
      </c>
      <c r="F802" s="17">
        <f>VLOOKUP(B803,Consolidation!B:AA,7,TRUE)</f>
        <v>0</v>
      </c>
      <c r="G802" s="17">
        <f>VLOOKUP(B803,Consolidation!B:AA,12,TRUE)</f>
        <v>3</v>
      </c>
      <c r="H802" s="17">
        <f>VLOOKUP(B803,Consolidation!B:AA,22,FALSE)</f>
        <v>0</v>
      </c>
    </row>
    <row r="803" spans="1:8" ht="29.5" customHeight="1" thickBot="1" x14ac:dyDescent="0.4">
      <c r="A803" s="16" t="str">
        <f>IF(B803&lt;&gt;"","IND"&amp;TEXT(COUNTA($B$2:B803),"000"),"")</f>
        <v>IND802</v>
      </c>
      <c r="B803" s="17" t="str">
        <f>Consolication[[#This Row],[Nom et prénom 0 Name &amp; first name]]</f>
        <v>AYIWOUO NDAM PRUDENCE LAURE</v>
      </c>
      <c r="C803" s="17" t="str">
        <f>VLOOKUP(B803,Consolidation!B:AA,3,TRUE)</f>
        <v>F</v>
      </c>
      <c r="D803" s="17" t="str">
        <f>VLOOKUP(B803,Consolidation!B:AA,5,TRUE)</f>
        <v>M</v>
      </c>
      <c r="E803" s="17">
        <f>VLOOKUP(B804,Consolidation!B:AA,6,TRUE)</f>
        <v>-1</v>
      </c>
      <c r="F803" s="17">
        <f>VLOOKUP(B804,Consolidation!B:AA,7,TRUE)</f>
        <v>1</v>
      </c>
      <c r="G803" s="17">
        <f>VLOOKUP(B804,Consolidation!B:AA,12,TRUE)</f>
        <v>2</v>
      </c>
      <c r="H803" s="17">
        <f>VLOOKUP(B804,Consolidation!B:AA,22,FALSE)</f>
        <v>0</v>
      </c>
    </row>
    <row r="804" spans="1:8" ht="29.5" customHeight="1" thickBot="1" x14ac:dyDescent="0.4">
      <c r="A804" s="16" t="str">
        <f>IF(B804&lt;&gt;"","IND"&amp;TEXT(COUNTA($B$2:B804),"000"),"")</f>
        <v>IND803</v>
      </c>
      <c r="B804" s="17" t="str">
        <f>Consolication[[#This Row],[Nom et prénom 0 Name &amp; first name]]</f>
        <v>KOUNA CATHERINE JOELLE</v>
      </c>
      <c r="C804" s="17" t="str">
        <f>VLOOKUP(B804,Consolidation!B:AA,3,TRUE)</f>
        <v>F</v>
      </c>
      <c r="D804" s="17" t="str">
        <f>VLOOKUP(B804,Consolidation!B:AA,5,TRUE)</f>
        <v>E</v>
      </c>
      <c r="E804" s="17">
        <f>VLOOKUP(B805,Consolidation!B:AA,6,TRUE)</f>
        <v>2</v>
      </c>
      <c r="F804" s="17">
        <f>VLOOKUP(B805,Consolidation!B:AA,7,TRUE)</f>
        <v>3</v>
      </c>
      <c r="G804" s="17">
        <f>VLOOKUP(B805,Consolidation!B:AA,12,TRUE)</f>
        <v>3</v>
      </c>
      <c r="H804" s="17">
        <f>VLOOKUP(B805,Consolidation!B:AA,22,FALSE)</f>
        <v>0</v>
      </c>
    </row>
    <row r="805" spans="1:8" ht="29.5" customHeight="1" thickBot="1" x14ac:dyDescent="0.4">
      <c r="A805" s="16" t="str">
        <f>IF(B805&lt;&gt;"","IND"&amp;TEXT(COUNTA($B$2:B805),"000"),"")</f>
        <v>IND804</v>
      </c>
      <c r="B805" s="17" t="str">
        <f>Consolication[[#This Row],[Nom et prénom 0 Name &amp; first name]]</f>
        <v>TEUFACK TAMOUKOU CATHY</v>
      </c>
      <c r="C805" s="17" t="str">
        <f>VLOOKUP(B805,Consolidation!B:AA,3,TRUE)</f>
        <v>F</v>
      </c>
      <c r="D805" s="17" t="str">
        <f>VLOOKUP(B805,Consolidation!B:AA,5,TRUE)</f>
        <v>M</v>
      </c>
      <c r="E805" s="17">
        <f>VLOOKUP(B806,Consolidation!B:AA,6,TRUE)</f>
        <v>0</v>
      </c>
      <c r="F805" s="17">
        <f>VLOOKUP(B806,Consolidation!B:AA,7,TRUE)</f>
        <v>1</v>
      </c>
      <c r="G805" s="17">
        <f>VLOOKUP(B806,Consolidation!B:AA,12,TRUE)</f>
        <v>0</v>
      </c>
      <c r="H805" s="17">
        <f>VLOOKUP(B806,Consolidation!B:AA,22,FALSE)</f>
        <v>0</v>
      </c>
    </row>
    <row r="806" spans="1:8" ht="29.5" customHeight="1" thickBot="1" x14ac:dyDescent="0.4">
      <c r="A806" s="16" t="str">
        <f>IF(B806&lt;&gt;"","IND"&amp;TEXT(COUNTA($B$2:B806),"000"),"")</f>
        <v>IND805</v>
      </c>
      <c r="B806" s="17" t="str">
        <f>Consolication[[#This Row],[Nom et prénom 0 Name &amp; first name]]</f>
        <v>MGBELE TAMOUFE BERTHE MARLYSE</v>
      </c>
      <c r="C806" s="17" t="str">
        <f>VLOOKUP(B806,Consolidation!B:AA,3,TRUE)</f>
        <v>M</v>
      </c>
      <c r="D806" s="17" t="str">
        <f>VLOOKUP(B806,Consolidation!B:AA,5,TRUE)</f>
        <v>M</v>
      </c>
      <c r="E806" s="17">
        <f>VLOOKUP(B807,Consolidation!B:AA,6,TRUE)</f>
        <v>0</v>
      </c>
      <c r="F806" s="17">
        <f>VLOOKUP(B807,Consolidation!B:AA,7,TRUE)</f>
        <v>0</v>
      </c>
      <c r="G806" s="17">
        <f>VLOOKUP(B807,Consolidation!B:AA,12,TRUE)</f>
        <v>3</v>
      </c>
      <c r="H806" s="17">
        <f>VLOOKUP(B807,Consolidation!B:AA,22,FALSE)</f>
        <v>0</v>
      </c>
    </row>
    <row r="807" spans="1:8" ht="29.5" customHeight="1" thickBot="1" x14ac:dyDescent="0.4">
      <c r="A807" s="16" t="str">
        <f>IF(B807&lt;&gt;"","IND"&amp;TEXT(COUNTA($B$2:B807),"000"),"")</f>
        <v>IND806</v>
      </c>
      <c r="B807" s="17" t="str">
        <f>Consolication[[#This Row],[Nom et prénom 0 Name &amp; first name]]</f>
        <v>BELLA HYPPOLYTE DESIRE</v>
      </c>
      <c r="C807" s="17" t="str">
        <f>VLOOKUP(B807,Consolidation!B:AA,3,TRUE)</f>
        <v>F</v>
      </c>
      <c r="D807" s="17" t="str">
        <f>VLOOKUP(B807,Consolidation!B:AA,5,TRUE)</f>
        <v>M</v>
      </c>
      <c r="E807" s="17">
        <f>VLOOKUP(B808,Consolidation!B:AA,6,TRUE)</f>
        <v>0</v>
      </c>
      <c r="F807" s="17">
        <f>VLOOKUP(B808,Consolidation!B:AA,7,TRUE)</f>
        <v>0</v>
      </c>
      <c r="G807" s="17">
        <f>VLOOKUP(B808,Consolidation!B:AA,12,TRUE)</f>
        <v>3</v>
      </c>
      <c r="H807" s="17">
        <f>VLOOKUP(B808,Consolidation!B:AA,22,FALSE)</f>
        <v>0</v>
      </c>
    </row>
    <row r="808" spans="1:8" ht="29.5" customHeight="1" thickBot="1" x14ac:dyDescent="0.4">
      <c r="A808" s="16" t="str">
        <f>IF(B808&lt;&gt;"","IND"&amp;TEXT(COUNTA($B$2:B808),"000"),"")</f>
        <v>IND807</v>
      </c>
      <c r="B808" s="17" t="str">
        <f>Consolication[[#This Row],[Nom et prénom 0 Name &amp; first name]]</f>
        <v>KADJI WILSON</v>
      </c>
      <c r="C808" s="17" t="str">
        <f>VLOOKUP(B808,Consolidation!B:AA,3,TRUE)</f>
        <v>F</v>
      </c>
      <c r="D808" s="17" t="str">
        <f>VLOOKUP(B808,Consolidation!B:AA,5,TRUE)</f>
        <v>M</v>
      </c>
      <c r="E808" s="17">
        <f>VLOOKUP(B809,Consolidation!B:AA,6,TRUE)</f>
        <v>-1</v>
      </c>
      <c r="F808" s="17">
        <f>VLOOKUP(B809,Consolidation!B:AA,7,TRUE)</f>
        <v>5</v>
      </c>
      <c r="G808" s="17">
        <f>VLOOKUP(B809,Consolidation!B:AA,12,TRUE)</f>
        <v>2</v>
      </c>
      <c r="H808" s="17">
        <f>VLOOKUP(B809,Consolidation!B:AA,22,FALSE)</f>
        <v>0</v>
      </c>
    </row>
    <row r="809" spans="1:8" ht="29.5" customHeight="1" thickBot="1" x14ac:dyDescent="0.4">
      <c r="A809" s="16" t="str">
        <f>IF(B809&lt;&gt;"","IND"&amp;TEXT(COUNTA($B$2:B809),"000"),"")</f>
        <v>IND808</v>
      </c>
      <c r="B809" s="17" t="str">
        <f>Consolication[[#This Row],[Nom et prénom 0 Name &amp; first name]]</f>
        <v>NEGOL OUTEKELEK MARIETTE</v>
      </c>
      <c r="C809" s="17" t="str">
        <f>VLOOKUP(B809,Consolidation!B:AA,3,TRUE)</f>
        <v>F</v>
      </c>
      <c r="D809" s="17" t="str">
        <f>VLOOKUP(B809,Consolidation!B:AA,5,TRUE)</f>
        <v>E</v>
      </c>
      <c r="E809" s="17">
        <f>VLOOKUP(B810,Consolidation!B:AA,6,TRUE)</f>
        <v>0</v>
      </c>
      <c r="F809" s="17">
        <f>VLOOKUP(B810,Consolidation!B:AA,7,TRUE)</f>
        <v>0</v>
      </c>
      <c r="G809" s="17">
        <f>VLOOKUP(B810,Consolidation!B:AA,12,TRUE)</f>
        <v>3</v>
      </c>
      <c r="H809" s="17">
        <f>VLOOKUP(B810,Consolidation!B:AA,22,FALSE)</f>
        <v>0</v>
      </c>
    </row>
    <row r="810" spans="1:8" ht="29.5" customHeight="1" thickBot="1" x14ac:dyDescent="0.4">
      <c r="A810" s="16" t="str">
        <f>IF(B810&lt;&gt;"","IND"&amp;TEXT(COUNTA($B$2:B810),"000"),"")</f>
        <v>IND809</v>
      </c>
      <c r="B810" s="17" t="str">
        <f>Consolication[[#This Row],[Nom et prénom 0 Name &amp; first name]]</f>
        <v>BISSECK VIONNET MANUELA</v>
      </c>
      <c r="C810" s="17" t="str">
        <f>VLOOKUP(B810,Consolidation!B:AA,3,TRUE)</f>
        <v>F</v>
      </c>
      <c r="D810" s="17" t="str">
        <f>VLOOKUP(B810,Consolidation!B:AA,5,TRUE)</f>
        <v>M</v>
      </c>
      <c r="E810" s="17">
        <f>VLOOKUP(B811,Consolidation!B:AA,6,TRUE)</f>
        <v>-1</v>
      </c>
      <c r="F810" s="17">
        <f>VLOOKUP(B811,Consolidation!B:AA,7,TRUE)</f>
        <v>5</v>
      </c>
      <c r="G810" s="17">
        <f>VLOOKUP(B811,Consolidation!B:AA,12,TRUE)</f>
        <v>2</v>
      </c>
      <c r="H810" s="17">
        <f>VLOOKUP(B811,Consolidation!B:AA,22,FALSE)</f>
        <v>0</v>
      </c>
    </row>
    <row r="811" spans="1:8" ht="29.5" customHeight="1" thickBot="1" x14ac:dyDescent="0.4">
      <c r="A811" s="16" t="str">
        <f>IF(B811&lt;&gt;"","IND"&amp;TEXT(COUNTA($B$2:B811),"000"),"")</f>
        <v>IND810</v>
      </c>
      <c r="B811" s="17" t="str">
        <f>Consolication[[#This Row],[Nom et prénom 0 Name &amp; first name]]</f>
        <v>OLINGA THERESE DANIELLE</v>
      </c>
      <c r="C811" s="17" t="str">
        <f>VLOOKUP(B811,Consolidation!B:AA,3,TRUE)</f>
        <v>F</v>
      </c>
      <c r="D811" s="17" t="str">
        <f>VLOOKUP(B811,Consolidation!B:AA,5,TRUE)</f>
        <v>E</v>
      </c>
      <c r="E811" s="17">
        <f>VLOOKUP(B812,Consolidation!B:AA,6,TRUE)</f>
        <v>0</v>
      </c>
      <c r="F811" s="17">
        <f>VLOOKUP(B812,Consolidation!B:AA,7,TRUE)</f>
        <v>0</v>
      </c>
      <c r="G811" s="17">
        <f>VLOOKUP(B812,Consolidation!B:AA,12,TRUE)</f>
        <v>3</v>
      </c>
      <c r="H811" s="17">
        <f>VLOOKUP(B812,Consolidation!B:AA,22,FALSE)</f>
        <v>693257482</v>
      </c>
    </row>
    <row r="812" spans="1:8" ht="29.5" customHeight="1" thickBot="1" x14ac:dyDescent="0.4">
      <c r="A812" s="16" t="str">
        <f>IF(B812&lt;&gt;"","IND"&amp;TEXT(COUNTA($B$2:B812),"000"),"")</f>
        <v>IND811</v>
      </c>
      <c r="B812" s="17" t="str">
        <f>Consolication[[#This Row],[Nom et prénom 0 Name &amp; first name]]</f>
        <v>ELAD BONAVENTURE FOTOH</v>
      </c>
      <c r="C812" s="17" t="str">
        <f>VLOOKUP(B812,Consolidation!B:AA,3,TRUE)</f>
        <v>F</v>
      </c>
      <c r="D812" s="17" t="str">
        <f>VLOOKUP(B812,Consolidation!B:AA,5,TRUE)</f>
        <v>M</v>
      </c>
      <c r="E812" s="17">
        <f>VLOOKUP(B813,Consolidation!B:AA,6,TRUE)</f>
        <v>-1</v>
      </c>
      <c r="F812" s="17">
        <f>VLOOKUP(B813,Consolidation!B:AA,7,TRUE)</f>
        <v>1</v>
      </c>
      <c r="G812" s="17">
        <f>VLOOKUP(B813,Consolidation!B:AA,12,TRUE)</f>
        <v>2</v>
      </c>
      <c r="H812" s="17">
        <f>VLOOKUP(B813,Consolidation!B:AA,22,FALSE)</f>
        <v>0</v>
      </c>
    </row>
    <row r="813" spans="1:8" ht="29.5" customHeight="1" thickBot="1" x14ac:dyDescent="0.4">
      <c r="A813" s="16" t="str">
        <f>IF(B813&lt;&gt;"","IND"&amp;TEXT(COUNTA($B$2:B813),"000"),"")</f>
        <v>IND812</v>
      </c>
      <c r="B813" s="17" t="str">
        <f>Consolication[[#This Row],[Nom et prénom 0 Name &amp; first name]]</f>
        <v>MAKON TCHECK JASMINE CATHY</v>
      </c>
      <c r="C813" s="17" t="str">
        <f>VLOOKUP(B813,Consolidation!B:AA,3,TRUE)</f>
        <v>F</v>
      </c>
      <c r="D813" s="17" t="str">
        <f>VLOOKUP(B813,Consolidation!B:AA,5,TRUE)</f>
        <v>E</v>
      </c>
      <c r="E813" s="17">
        <f>VLOOKUP(B814,Consolidation!B:AA,6,TRUE)</f>
        <v>0</v>
      </c>
      <c r="F813" s="17">
        <f>VLOOKUP(B814,Consolidation!B:AA,7,TRUE)</f>
        <v>1</v>
      </c>
      <c r="G813" s="17">
        <f>VLOOKUP(B814,Consolidation!B:AA,12,TRUE)</f>
        <v>0</v>
      </c>
      <c r="H813" s="17">
        <f>VLOOKUP(B814,Consolidation!B:AA,22,FALSE)</f>
        <v>0</v>
      </c>
    </row>
    <row r="814" spans="1:8" ht="29.5" customHeight="1" thickBot="1" x14ac:dyDescent="0.4">
      <c r="A814" s="16" t="str">
        <f>IF(B814&lt;&gt;"","IND"&amp;TEXT(COUNTA($B$2:B814),"000"),"")</f>
        <v>IND813</v>
      </c>
      <c r="B814" s="17" t="str">
        <f>Consolication[[#This Row],[Nom et prénom 0 Name &amp; first name]]</f>
        <v>MEFFO NELEKOUO PRISCA</v>
      </c>
      <c r="C814" s="17" t="str">
        <f>VLOOKUP(B814,Consolidation!B:AA,3,TRUE)</f>
        <v>M</v>
      </c>
      <c r="D814" s="17" t="str">
        <f>VLOOKUP(B814,Consolidation!B:AA,5,TRUE)</f>
        <v>M</v>
      </c>
      <c r="E814" s="17">
        <f>VLOOKUP(B815,Consolidation!B:AA,6,TRUE)</f>
        <v>0</v>
      </c>
      <c r="F814" s="17">
        <f>VLOOKUP(B815,Consolidation!B:AA,7,TRUE)</f>
        <v>0</v>
      </c>
      <c r="G814" s="17">
        <f>VLOOKUP(B815,Consolidation!B:AA,12,TRUE)</f>
        <v>3</v>
      </c>
      <c r="H814" s="17">
        <f>VLOOKUP(B815,Consolidation!B:AA,22,FALSE)</f>
        <v>0</v>
      </c>
    </row>
    <row r="815" spans="1:8" ht="29.5" customHeight="1" thickBot="1" x14ac:dyDescent="0.4">
      <c r="A815" s="16" t="str">
        <f>IF(B815&lt;&gt;"","IND"&amp;TEXT(COUNTA($B$2:B815),"000"),"")</f>
        <v>IND814</v>
      </c>
      <c r="B815" s="17" t="str">
        <f>Consolication[[#This Row],[Nom et prénom 0 Name &amp; first name]]</f>
        <v>AMBASSA NDZANA.J</v>
      </c>
      <c r="C815" s="17" t="str">
        <f>VLOOKUP(B815,Consolidation!B:AA,3,TRUE)</f>
        <v>F</v>
      </c>
      <c r="D815" s="17" t="str">
        <f>VLOOKUP(B815,Consolidation!B:AA,5,TRUE)</f>
        <v>M</v>
      </c>
      <c r="E815" s="17">
        <f>VLOOKUP(B816,Consolidation!B:AA,6,TRUE)</f>
        <v>-1</v>
      </c>
      <c r="F815" s="17">
        <f>VLOOKUP(B816,Consolidation!B:AA,7,TRUE)</f>
        <v>5</v>
      </c>
      <c r="G815" s="17">
        <f>VLOOKUP(B816,Consolidation!B:AA,12,TRUE)</f>
        <v>2</v>
      </c>
      <c r="H815" s="17">
        <f>VLOOKUP(B816,Consolidation!B:AA,22,FALSE)</f>
        <v>0</v>
      </c>
    </row>
    <row r="816" spans="1:8" ht="29.5" customHeight="1" thickBot="1" x14ac:dyDescent="0.4">
      <c r="A816" s="16" t="str">
        <f>IF(B816&lt;&gt;"","IND"&amp;TEXT(COUNTA($B$2:B816),"000"),"")</f>
        <v>IND815</v>
      </c>
      <c r="B816" s="17" t="str">
        <f>Consolication[[#This Row],[Nom et prénom 0 Name &amp; first name]]</f>
        <v>MVOLO NLATE</v>
      </c>
      <c r="C816" s="17" t="str">
        <f>VLOOKUP(B816,Consolidation!B:AA,3,TRUE)</f>
        <v>F</v>
      </c>
      <c r="D816" s="17" t="str">
        <f>VLOOKUP(B816,Consolidation!B:AA,5,TRUE)</f>
        <v>E</v>
      </c>
      <c r="E816" s="17">
        <f>VLOOKUP(B817,Consolidation!B:AA,6,TRUE)</f>
        <v>0</v>
      </c>
      <c r="F816" s="17">
        <f>VLOOKUP(B817,Consolidation!B:AA,7,TRUE)</f>
        <v>0</v>
      </c>
      <c r="G816" s="17">
        <f>VLOOKUP(B817,Consolidation!B:AA,12,TRUE)</f>
        <v>3</v>
      </c>
      <c r="H816" s="17">
        <f>VLOOKUP(B817,Consolidation!B:AA,22,FALSE)</f>
        <v>0</v>
      </c>
    </row>
    <row r="817" spans="1:8" ht="29.5" customHeight="1" thickBot="1" x14ac:dyDescent="0.4">
      <c r="A817" s="16" t="str">
        <f>IF(B817&lt;&gt;"","IND"&amp;TEXT(COUNTA($B$2:B817),"000"),"")</f>
        <v>IND816</v>
      </c>
      <c r="B817" s="17" t="str">
        <f>Consolication[[#This Row],[Nom et prénom 0 Name &amp; first name]]</f>
        <v>BELLA ISABELLE</v>
      </c>
      <c r="C817" s="17" t="str">
        <f>VLOOKUP(B817,Consolidation!B:AA,3,TRUE)</f>
        <v>F</v>
      </c>
      <c r="D817" s="17" t="str">
        <f>VLOOKUP(B817,Consolidation!B:AA,5,TRUE)</f>
        <v>M</v>
      </c>
      <c r="E817" s="17">
        <f>VLOOKUP(B818,Consolidation!B:AA,6,TRUE)</f>
        <v>-1</v>
      </c>
      <c r="F817" s="17">
        <f>VLOOKUP(B818,Consolidation!B:AA,7,TRUE)</f>
        <v>5</v>
      </c>
      <c r="G817" s="17">
        <f>VLOOKUP(B818,Consolidation!B:AA,12,TRUE)</f>
        <v>2</v>
      </c>
      <c r="H817" s="17">
        <f>VLOOKUP(B818,Consolidation!B:AA,22,FALSE)</f>
        <v>0</v>
      </c>
    </row>
    <row r="818" spans="1:8" ht="29.5" customHeight="1" thickBot="1" x14ac:dyDescent="0.4">
      <c r="A818" s="16" t="str">
        <f>IF(B818&lt;&gt;"","IND"&amp;TEXT(COUNTA($B$2:B818),"000"),"")</f>
        <v>IND817</v>
      </c>
      <c r="B818" s="17" t="str">
        <f>Consolication[[#This Row],[Nom et prénom 0 Name &amp; first name]]</f>
        <v>NGONO FIMBA</v>
      </c>
      <c r="C818" s="17" t="str">
        <f>VLOOKUP(B818,Consolidation!B:AA,3,TRUE)</f>
        <v>F</v>
      </c>
      <c r="D818" s="17" t="str">
        <f>VLOOKUP(B818,Consolidation!B:AA,5,TRUE)</f>
        <v>E</v>
      </c>
      <c r="E818" s="17">
        <f>VLOOKUP(B819,Consolidation!B:AA,6,TRUE)</f>
        <v>0</v>
      </c>
      <c r="F818" s="17">
        <f>VLOOKUP(B819,Consolidation!B:AA,7,TRUE)</f>
        <v>1</v>
      </c>
      <c r="G818" s="17">
        <f>VLOOKUP(B819,Consolidation!B:AA,12,TRUE)</f>
        <v>0</v>
      </c>
      <c r="H818" s="17">
        <f>VLOOKUP(B819,Consolidation!B:AA,22,FALSE)</f>
        <v>0</v>
      </c>
    </row>
    <row r="819" spans="1:8" ht="29.5" customHeight="1" thickBot="1" x14ac:dyDescent="0.4">
      <c r="A819" s="16" t="str">
        <f>IF(B819&lt;&gt;"","IND"&amp;TEXT(COUNTA($B$2:B819),"000"),"")</f>
        <v>IND818</v>
      </c>
      <c r="B819" s="17" t="str">
        <f>Consolication[[#This Row],[Nom et prénom 0 Name &amp; first name]]</f>
        <v>MBOUEMBOUE MFENGUIE AMINATOU</v>
      </c>
      <c r="C819" s="17" t="str">
        <f>VLOOKUP(B819,Consolidation!B:AA,3,TRUE)</f>
        <v>M</v>
      </c>
      <c r="D819" s="17" t="str">
        <f>VLOOKUP(B819,Consolidation!B:AA,5,TRUE)</f>
        <v>M</v>
      </c>
      <c r="E819" s="17">
        <f>VLOOKUP(B820,Consolidation!B:AA,6,TRUE)</f>
        <v>-1</v>
      </c>
      <c r="F819" s="17">
        <f>VLOOKUP(B820,Consolidation!B:AA,7,TRUE)</f>
        <v>5</v>
      </c>
      <c r="G819" s="17">
        <f>VLOOKUP(B820,Consolidation!B:AA,12,TRUE)</f>
        <v>2</v>
      </c>
      <c r="H819" s="17">
        <f>VLOOKUP(B820,Consolidation!B:AA,22,FALSE)</f>
        <v>0</v>
      </c>
    </row>
    <row r="820" spans="1:8" ht="29.5" customHeight="1" thickBot="1" x14ac:dyDescent="0.4">
      <c r="A820" s="16" t="str">
        <f>IF(B820&lt;&gt;"","IND"&amp;TEXT(COUNTA($B$2:B820),"000"),"")</f>
        <v>IND819</v>
      </c>
      <c r="B820" s="17" t="str">
        <f>Consolication[[#This Row],[Nom et prénom 0 Name &amp; first name]]</f>
        <v>NIKOYO GASPARD</v>
      </c>
      <c r="C820" s="17" t="str">
        <f>VLOOKUP(B820,Consolidation!B:AA,3,TRUE)</f>
        <v>F</v>
      </c>
      <c r="D820" s="17" t="str">
        <f>VLOOKUP(B820,Consolidation!B:AA,5,TRUE)</f>
        <v>E</v>
      </c>
      <c r="E820" s="17">
        <f>VLOOKUP(B821,Consolidation!B:AA,6,TRUE)</f>
        <v>-1</v>
      </c>
      <c r="F820" s="17">
        <f>VLOOKUP(B821,Consolidation!B:AA,7,TRUE)</f>
        <v>5</v>
      </c>
      <c r="G820" s="17">
        <f>VLOOKUP(B821,Consolidation!B:AA,12,TRUE)</f>
        <v>2</v>
      </c>
      <c r="H820" s="17">
        <f>VLOOKUP(B821,Consolidation!B:AA,22,FALSE)</f>
        <v>0</v>
      </c>
    </row>
    <row r="821" spans="1:8" ht="29.5" customHeight="1" thickBot="1" x14ac:dyDescent="0.4">
      <c r="A821" s="16" t="str">
        <f>IF(B821&lt;&gt;"","IND"&amp;TEXT(COUNTA($B$2:B821),"000"),"")</f>
        <v>IND820</v>
      </c>
      <c r="B821" s="17" t="str">
        <f>Consolication[[#This Row],[Nom et prénom 0 Name &amp; first name]]</f>
        <v>NFOUTE KOUOTOU CHERIFA</v>
      </c>
      <c r="C821" s="17" t="str">
        <f>VLOOKUP(B821,Consolidation!B:AA,3,TRUE)</f>
        <v>F</v>
      </c>
      <c r="D821" s="17" t="str">
        <f>VLOOKUP(B821,Consolidation!B:AA,5,TRUE)</f>
        <v>E</v>
      </c>
      <c r="E821" s="17">
        <f>VLOOKUP(B822,Consolidation!B:AA,6,TRUE)</f>
        <v>0</v>
      </c>
      <c r="F821" s="17">
        <f>VLOOKUP(B822,Consolidation!B:AA,7,TRUE)</f>
        <v>0</v>
      </c>
      <c r="G821" s="17">
        <f>VLOOKUP(B822,Consolidation!B:AA,12,TRUE)</f>
        <v>0</v>
      </c>
      <c r="H821" s="17">
        <f>VLOOKUP(B822,Consolidation!B:AA,22,FALSE)</f>
        <v>0</v>
      </c>
    </row>
    <row r="822" spans="1:8" ht="29.5" customHeight="1" thickBot="1" x14ac:dyDescent="0.4">
      <c r="A822" s="16" t="str">
        <f>IF(B822&lt;&gt;"","IND"&amp;TEXT(COUNTA($B$2:B822),"000"),"")</f>
        <v>IND821</v>
      </c>
      <c r="B822" s="17" t="str">
        <f>Consolication[[#This Row],[Nom et prénom 0 Name &amp; first name]]</f>
        <v>MANETIE NGOUFFO NELL BRENDA</v>
      </c>
      <c r="C822" s="17" t="str">
        <f>VLOOKUP(B822,Consolidation!B:AA,3,TRUE)</f>
        <v>F</v>
      </c>
      <c r="D822" s="17" t="str">
        <f>VLOOKUP(B822,Consolidation!B:AA,5,TRUE)</f>
        <v>M</v>
      </c>
      <c r="E822" s="17">
        <f>VLOOKUP(B823,Consolidation!B:AA,6,TRUE)</f>
        <v>-1</v>
      </c>
      <c r="F822" s="17">
        <f>VLOOKUP(B823,Consolidation!B:AA,7,TRUE)</f>
        <v>1</v>
      </c>
      <c r="G822" s="17">
        <f>VLOOKUP(B823,Consolidation!B:AA,12,TRUE)</f>
        <v>2</v>
      </c>
      <c r="H822" s="17">
        <f>VLOOKUP(B823,Consolidation!B:AA,22,FALSE)</f>
        <v>0</v>
      </c>
    </row>
    <row r="823" spans="1:8" ht="29.5" customHeight="1" thickBot="1" x14ac:dyDescent="0.4">
      <c r="A823" s="16" t="str">
        <f>IF(B823&lt;&gt;"","IND"&amp;TEXT(COUNTA($B$2:B823),"000"),"")</f>
        <v>IND822</v>
      </c>
      <c r="B823" s="17" t="str">
        <f>Consolication[[#This Row],[Nom et prénom 0 Name &amp; first name]]</f>
        <v>MAGNA CLAUDE STEVE</v>
      </c>
      <c r="C823" s="17" t="str">
        <f>VLOOKUP(B823,Consolidation!B:AA,3,TRUE)</f>
        <v>F</v>
      </c>
      <c r="D823" s="17" t="str">
        <f>VLOOKUP(B823,Consolidation!B:AA,5,TRUE)</f>
        <v>E</v>
      </c>
      <c r="E823" s="17">
        <f>VLOOKUP(B824,Consolidation!B:AA,6,TRUE)</f>
        <v>0</v>
      </c>
      <c r="F823" s="17">
        <f>VLOOKUP(B824,Consolidation!B:AA,7,TRUE)</f>
        <v>1</v>
      </c>
      <c r="G823" s="17">
        <f>VLOOKUP(B824,Consolidation!B:AA,12,TRUE)</f>
        <v>0</v>
      </c>
      <c r="H823" s="17">
        <f>VLOOKUP(B824,Consolidation!B:AA,22,FALSE)</f>
        <v>0</v>
      </c>
    </row>
    <row r="824" spans="1:8" ht="29.5" customHeight="1" thickBot="1" x14ac:dyDescent="0.4">
      <c r="A824" s="16" t="str">
        <f>IF(B824&lt;&gt;"","IND"&amp;TEXT(COUNTA($B$2:B824),"000"),"")</f>
        <v>IND823</v>
      </c>
      <c r="B824" s="17" t="str">
        <f>Consolication[[#This Row],[Nom et prénom 0 Name &amp; first name]]</f>
        <v>MBOMO ORVAL</v>
      </c>
      <c r="C824" s="17" t="str">
        <f>VLOOKUP(B824,Consolidation!B:AA,3,TRUE)</f>
        <v>M</v>
      </c>
      <c r="D824" s="17" t="str">
        <f>VLOOKUP(B824,Consolidation!B:AA,5,TRUE)</f>
        <v>M</v>
      </c>
      <c r="E824" s="17">
        <f>VLOOKUP(B825,Consolidation!B:AA,6,TRUE)</f>
        <v>2</v>
      </c>
      <c r="F824" s="17">
        <f>VLOOKUP(B825,Consolidation!B:AA,7,TRUE)</f>
        <v>3</v>
      </c>
      <c r="G824" s="17">
        <f>VLOOKUP(B825,Consolidation!B:AA,12,TRUE)</f>
        <v>3</v>
      </c>
      <c r="H824" s="17">
        <f>VLOOKUP(B825,Consolidation!B:AA,22,FALSE)</f>
        <v>0</v>
      </c>
    </row>
    <row r="825" spans="1:8" ht="29.5" customHeight="1" thickBot="1" x14ac:dyDescent="0.4">
      <c r="A825" s="16" t="str">
        <f>IF(B825&lt;&gt;"","IND"&amp;TEXT(COUNTA($B$2:B825),"000"),"")</f>
        <v>IND824</v>
      </c>
      <c r="B825" s="17" t="str">
        <f>Consolication[[#This Row],[Nom et prénom 0 Name &amp; first name]]</f>
        <v>TIHFEUA MANFOUO ASTRID BADEL</v>
      </c>
      <c r="C825" s="17" t="str">
        <f>VLOOKUP(B825,Consolidation!B:AA,3,TRUE)</f>
        <v>F</v>
      </c>
      <c r="D825" s="17" t="str">
        <f>VLOOKUP(B825,Consolidation!B:AA,5,TRUE)</f>
        <v>M</v>
      </c>
      <c r="E825" s="17">
        <f>VLOOKUP(B826,Consolidation!B:AA,6,TRUE)</f>
        <v>2</v>
      </c>
      <c r="F825" s="17">
        <f>VLOOKUP(B826,Consolidation!B:AA,7,TRUE)</f>
        <v>3</v>
      </c>
      <c r="G825" s="17">
        <f>VLOOKUP(B826,Consolidation!B:AA,12,TRUE)</f>
        <v>3</v>
      </c>
      <c r="H825" s="17">
        <f>VLOOKUP(B826,Consolidation!B:AA,22,FALSE)</f>
        <v>0</v>
      </c>
    </row>
    <row r="826" spans="1:8" ht="29.5" customHeight="1" thickBot="1" x14ac:dyDescent="0.4">
      <c r="A826" s="16" t="str">
        <f>IF(B826&lt;&gt;"","IND"&amp;TEXT(COUNTA($B$2:B826),"000"),"")</f>
        <v>IND825</v>
      </c>
      <c r="B826" s="17" t="str">
        <f>Consolication[[#This Row],[Nom et prénom 0 Name &amp; first name]]</f>
        <v>WAMBA DYLANE</v>
      </c>
      <c r="C826" s="17" t="str">
        <f>VLOOKUP(B826,Consolidation!B:AA,3,TRUE)</f>
        <v>F</v>
      </c>
      <c r="D826" s="17" t="str">
        <f>VLOOKUP(B826,Consolidation!B:AA,5,TRUE)</f>
        <v>M</v>
      </c>
      <c r="E826" s="17">
        <f>VLOOKUP(B827,Consolidation!B:AA,6,TRUE)</f>
        <v>2</v>
      </c>
      <c r="F826" s="17">
        <f>VLOOKUP(B827,Consolidation!B:AA,7,TRUE)</f>
        <v>3</v>
      </c>
      <c r="G826" s="17">
        <f>VLOOKUP(B827,Consolidation!B:AA,12,TRUE)</f>
        <v>3</v>
      </c>
      <c r="H826" s="17">
        <f>VLOOKUP(B827,Consolidation!B:AA,22,FALSE)</f>
        <v>0</v>
      </c>
    </row>
    <row r="827" spans="1:8" ht="29.5" customHeight="1" thickBot="1" x14ac:dyDescent="0.4">
      <c r="A827" s="16" t="str">
        <f>IF(B827&lt;&gt;"","IND"&amp;TEXT(COUNTA($B$2:B827),"000"),"")</f>
        <v>IND826</v>
      </c>
      <c r="B827" s="17" t="str">
        <f>Consolication[[#This Row],[Nom et prénom 0 Name &amp; first name]]</f>
        <v>YENE LEBONGO JOSEPHINE</v>
      </c>
      <c r="C827" s="17" t="str">
        <f>VLOOKUP(B827,Consolidation!B:AA,3,TRUE)</f>
        <v>F</v>
      </c>
      <c r="D827" s="17" t="str">
        <f>VLOOKUP(B827,Consolidation!B:AA,5,TRUE)</f>
        <v>M</v>
      </c>
      <c r="E827" s="17">
        <f>VLOOKUP(B828,Consolidation!B:AA,6,TRUE)</f>
        <v>0</v>
      </c>
      <c r="F827" s="17">
        <f>VLOOKUP(B828,Consolidation!B:AA,7,TRUE)</f>
        <v>0</v>
      </c>
      <c r="G827" s="17">
        <f>VLOOKUP(B828,Consolidation!B:AA,12,TRUE)</f>
        <v>3</v>
      </c>
      <c r="H827" s="17">
        <f>VLOOKUP(B828,Consolidation!B:AA,22,FALSE)</f>
        <v>0</v>
      </c>
    </row>
    <row r="828" spans="1:8" ht="29.5" customHeight="1" thickBot="1" x14ac:dyDescent="0.4">
      <c r="A828" s="16" t="str">
        <f>IF(B828&lt;&gt;"","IND"&amp;TEXT(COUNTA($B$2:B828),"000"),"")</f>
        <v>IND827</v>
      </c>
      <c r="B828" s="17" t="str">
        <f>Consolication[[#This Row],[Nom et prénom 0 Name &amp; first name]]</f>
        <v>AYA DIANE</v>
      </c>
      <c r="C828" s="17" t="str">
        <f>VLOOKUP(B828,Consolidation!B:AA,3,TRUE)</f>
        <v>F</v>
      </c>
      <c r="D828" s="17" t="str">
        <f>VLOOKUP(B828,Consolidation!B:AA,5,TRUE)</f>
        <v>M</v>
      </c>
      <c r="E828" s="17">
        <f>VLOOKUP(B829,Consolidation!B:AA,6,TRUE)</f>
        <v>2</v>
      </c>
      <c r="F828" s="17">
        <f>VLOOKUP(B829,Consolidation!B:AA,7,TRUE)</f>
        <v>3</v>
      </c>
      <c r="G828" s="17">
        <f>VLOOKUP(B829,Consolidation!B:AA,12,TRUE)</f>
        <v>3</v>
      </c>
      <c r="H828" s="17">
        <f>VLOOKUP(B829,Consolidation!B:AA,22,FALSE)</f>
        <v>0</v>
      </c>
    </row>
    <row r="829" spans="1:8" ht="29.5" customHeight="1" thickBot="1" x14ac:dyDescent="0.4">
      <c r="A829" s="16" t="str">
        <f>IF(B829&lt;&gt;"","IND"&amp;TEXT(COUNTA($B$2:B829),"000"),"")</f>
        <v>IND828</v>
      </c>
      <c r="B829" s="17" t="str">
        <f>Consolication[[#This Row],[Nom et prénom 0 Name &amp; first name]]</f>
        <v>VOUNDI FRANCK</v>
      </c>
      <c r="C829" s="17" t="str">
        <f>VLOOKUP(B829,Consolidation!B:AA,3,TRUE)</f>
        <v>F</v>
      </c>
      <c r="D829" s="17" t="str">
        <f>VLOOKUP(B829,Consolidation!B:AA,5,TRUE)</f>
        <v>M</v>
      </c>
      <c r="E829" s="17">
        <f>VLOOKUP(B830,Consolidation!B:AA,6,TRUE)</f>
        <v>0</v>
      </c>
      <c r="F829" s="17">
        <f>VLOOKUP(B830,Consolidation!B:AA,7,TRUE)</f>
        <v>0</v>
      </c>
      <c r="G829" s="17">
        <f>VLOOKUP(B830,Consolidation!B:AA,12,TRUE)</f>
        <v>3</v>
      </c>
      <c r="H829" s="17">
        <f>VLOOKUP(B830,Consolidation!B:AA,22,FALSE)</f>
        <v>0</v>
      </c>
    </row>
    <row r="830" spans="1:8" ht="29.5" customHeight="1" thickBot="1" x14ac:dyDescent="0.4">
      <c r="A830" s="16" t="str">
        <f>IF(B830&lt;&gt;"","IND"&amp;TEXT(COUNTA($B$2:B830),"000"),"")</f>
        <v>IND829</v>
      </c>
      <c r="B830" s="17" t="str">
        <f>Consolication[[#This Row],[Nom et prénom 0 Name &amp; first name]]</f>
        <v>ETAME ESSONDJO EMMANUEL</v>
      </c>
      <c r="C830" s="17" t="str">
        <f>VLOOKUP(B830,Consolidation!B:AA,3,TRUE)</f>
        <v>F</v>
      </c>
      <c r="D830" s="17" t="str">
        <f>VLOOKUP(B830,Consolidation!B:AA,5,TRUE)</f>
        <v>M</v>
      </c>
      <c r="E830" s="17">
        <f>VLOOKUP(B831,Consolidation!B:AA,6,TRUE)</f>
        <v>0</v>
      </c>
      <c r="F830" s="17">
        <f>VLOOKUP(B831,Consolidation!B:AA,7,TRUE)</f>
        <v>0</v>
      </c>
      <c r="G830" s="17">
        <f>VLOOKUP(B831,Consolidation!B:AA,12,TRUE)</f>
        <v>3</v>
      </c>
      <c r="H830" s="17">
        <f>VLOOKUP(B831,Consolidation!B:AA,22,FALSE)</f>
        <v>0</v>
      </c>
    </row>
    <row r="831" spans="1:8" ht="29.5" customHeight="1" thickBot="1" x14ac:dyDescent="0.4">
      <c r="A831" s="16" t="str">
        <f>IF(B831&lt;&gt;"","IND"&amp;TEXT(COUNTA($B$2:B831),"000"),"")</f>
        <v>IND830</v>
      </c>
      <c r="B831" s="17" t="str">
        <f>Consolication[[#This Row],[Nom et prénom 0 Name &amp; first name]]</f>
        <v>EBENGUE JEAN GUY</v>
      </c>
      <c r="C831" s="17" t="str">
        <f>VLOOKUP(B831,Consolidation!B:AA,3,TRUE)</f>
        <v>F</v>
      </c>
      <c r="D831" s="17" t="str">
        <f>VLOOKUP(B831,Consolidation!B:AA,5,TRUE)</f>
        <v>M</v>
      </c>
      <c r="E831" s="17">
        <f>VLOOKUP(B832,Consolidation!B:AA,6,TRUE)</f>
        <v>2</v>
      </c>
      <c r="F831" s="17">
        <f>VLOOKUP(B832,Consolidation!B:AA,7,TRUE)</f>
        <v>11</v>
      </c>
      <c r="G831" s="17">
        <f>VLOOKUP(B832,Consolidation!B:AA,12,TRUE)</f>
        <v>3</v>
      </c>
      <c r="H831" s="17">
        <f>VLOOKUP(B832,Consolidation!B:AA,22,FALSE)</f>
        <v>0</v>
      </c>
    </row>
    <row r="832" spans="1:8" ht="29.5" customHeight="1" thickBot="1" x14ac:dyDescent="0.4">
      <c r="A832" s="16" t="str">
        <f>IF(B832&lt;&gt;"","IND"&amp;TEXT(COUNTA($B$2:B832),"000"),"")</f>
        <v>IND831</v>
      </c>
      <c r="B832" s="17" t="str">
        <f>Consolication[[#This Row],[Nom et prénom 0 Name &amp; first name]]</f>
        <v>SIME II JULES</v>
      </c>
      <c r="C832" s="17" t="str">
        <f>VLOOKUP(B832,Consolidation!B:AA,3,FALSE)</f>
        <v>M</v>
      </c>
      <c r="D832" s="17" t="str">
        <f>VLOOKUP(B832,Consolidation!B:AA,5,FALSE)</f>
        <v>E</v>
      </c>
      <c r="E832" s="17">
        <f>VLOOKUP(B833,Consolidation!B:AA,6,FALSE)</f>
        <v>2</v>
      </c>
      <c r="F832" s="17">
        <f>VLOOKUP(B833,Consolidation!B:AA,7,FALSE)</f>
        <v>3</v>
      </c>
      <c r="G832" s="17">
        <f>VLOOKUP(B833,Consolidation!B:AA,12,FALSE)</f>
        <v>2</v>
      </c>
      <c r="H832" s="17">
        <f>VLOOKUP(B833,Consolidation!B:AA,22,FALSE)</f>
        <v>0</v>
      </c>
    </row>
    <row r="833" spans="1:8" ht="29.5" customHeight="1" thickBot="1" x14ac:dyDescent="0.4">
      <c r="A833" s="16" t="str">
        <f>IF(B833&lt;&gt;"","IND"&amp;TEXT(COUNTA($B$2:B833),"000"),"")</f>
        <v>IND832</v>
      </c>
      <c r="B833" s="17" t="str">
        <f>Consolication[[#This Row],[Nom et prénom 0 Name &amp; first name]]</f>
        <v>ASSAGA BIDIAS OLIVIER</v>
      </c>
      <c r="C833" s="17" t="str">
        <f>VLOOKUP(B833,Consolidation!B:AA,3,TRUE)</f>
        <v>F</v>
      </c>
      <c r="D833" s="17" t="str">
        <f>VLOOKUP(B833,Consolidation!B:AA,5,TRUE)</f>
        <v>M</v>
      </c>
      <c r="E833" s="17">
        <f>VLOOKUP(B834,Consolidation!B:AA,6,TRUE)</f>
        <v>-1</v>
      </c>
      <c r="F833" s="17">
        <f>VLOOKUP(B834,Consolidation!B:AA,7,TRUE)</f>
        <v>5</v>
      </c>
      <c r="G833" s="17">
        <f>VLOOKUP(B834,Consolidation!B:AA,12,TRUE)</f>
        <v>2</v>
      </c>
      <c r="H833" s="17">
        <f>VLOOKUP(B834,Consolidation!B:AA,22,FALSE)</f>
        <v>0</v>
      </c>
    </row>
    <row r="834" spans="1:8" ht="29.5" customHeight="1" thickBot="1" x14ac:dyDescent="0.4">
      <c r="A834" s="16" t="str">
        <f>IF(B834&lt;&gt;"","IND"&amp;TEXT(COUNTA($B$2:B834),"000"),"")</f>
        <v>IND833</v>
      </c>
      <c r="B834" s="17" t="str">
        <f>Consolication[[#This Row],[Nom et prénom 0 Name &amp; first name]]</f>
        <v>NJOYA SAMIRA</v>
      </c>
      <c r="C834" s="17" t="str">
        <f>VLOOKUP(B834,Consolidation!B:AA,3,TRUE)</f>
        <v>F</v>
      </c>
      <c r="D834" s="17" t="str">
        <f>VLOOKUP(B834,Consolidation!B:AA,5,TRUE)</f>
        <v>E</v>
      </c>
      <c r="E834" s="17">
        <f>VLOOKUP(B835,Consolidation!B:AA,6,TRUE)</f>
        <v>0</v>
      </c>
      <c r="F834" s="17">
        <f>VLOOKUP(B835,Consolidation!B:AA,7,TRUE)</f>
        <v>1</v>
      </c>
      <c r="G834" s="17">
        <f>VLOOKUP(B835,Consolidation!B:AA,12,TRUE)</f>
        <v>0</v>
      </c>
      <c r="H834" s="17">
        <f>VLOOKUP(B835,Consolidation!B:AA,22,FALSE)</f>
        <v>0</v>
      </c>
    </row>
    <row r="835" spans="1:8" ht="29.5" customHeight="1" thickBot="1" x14ac:dyDescent="0.4">
      <c r="A835" s="16" t="str">
        <f>IF(B835&lt;&gt;"","IND"&amp;TEXT(COUNTA($B$2:B835),"000"),"")</f>
        <v>IND834</v>
      </c>
      <c r="B835" s="17" t="str">
        <f>Consolication[[#This Row],[Nom et prénom 0 Name &amp; first name]]</f>
        <v>MOKAM KENGNE SUZIE DANIELLE</v>
      </c>
      <c r="C835" s="17" t="str">
        <f>VLOOKUP(B835,Consolidation!B:AA,3,TRUE)</f>
        <v>M</v>
      </c>
      <c r="D835" s="17" t="str">
        <f>VLOOKUP(B835,Consolidation!B:AA,5,TRUE)</f>
        <v>M</v>
      </c>
      <c r="E835" s="17">
        <f>VLOOKUP(B836,Consolidation!B:AA,6,TRUE)</f>
        <v>0</v>
      </c>
      <c r="F835" s="17">
        <f>VLOOKUP(B836,Consolidation!B:AA,7,TRUE)</f>
        <v>0</v>
      </c>
      <c r="G835" s="17">
        <f>VLOOKUP(B836,Consolidation!B:AA,12,TRUE)</f>
        <v>0</v>
      </c>
      <c r="H835" s="17">
        <f>VLOOKUP(B836,Consolidation!B:AA,22,FALSE)</f>
        <v>0</v>
      </c>
    </row>
    <row r="836" spans="1:8" ht="29.5" customHeight="1" thickBot="1" x14ac:dyDescent="0.4">
      <c r="A836" s="16" t="str">
        <f>IF(B836&lt;&gt;"","IND"&amp;TEXT(COUNTA($B$2:B836),"000"),"")</f>
        <v>IND835</v>
      </c>
      <c r="B836" s="17" t="str">
        <f>Consolication[[#This Row],[Nom et prénom 0 Name &amp; first name]]</f>
        <v>MBALA AWONO NICOLAS</v>
      </c>
      <c r="C836" s="17" t="str">
        <f>VLOOKUP(B836,Consolidation!B:AA,3,TRUE)</f>
        <v>F</v>
      </c>
      <c r="D836" s="17" t="str">
        <f>VLOOKUP(B836,Consolidation!B:AA,5,TRUE)</f>
        <v>M</v>
      </c>
      <c r="E836" s="17">
        <f>VLOOKUP(B837,Consolidation!B:AA,6,TRUE)</f>
        <v>2</v>
      </c>
      <c r="F836" s="17">
        <f>VLOOKUP(B837,Consolidation!B:AA,7,TRUE)</f>
        <v>3</v>
      </c>
      <c r="G836" s="17">
        <f>VLOOKUP(B837,Consolidation!B:AA,12,TRUE)</f>
        <v>3</v>
      </c>
      <c r="H836" s="17">
        <f>VLOOKUP(B837,Consolidation!B:AA,22,FALSE)</f>
        <v>0</v>
      </c>
    </row>
    <row r="837" spans="1:8" ht="29.5" customHeight="1" thickBot="1" x14ac:dyDescent="0.4">
      <c r="A837" s="16" t="str">
        <f>IF(B837&lt;&gt;"","IND"&amp;TEXT(COUNTA($B$2:B837),"000"),"")</f>
        <v>IND836</v>
      </c>
      <c r="B837" s="17" t="str">
        <f>Consolication[[#This Row],[Nom et prénom 0 Name &amp; first name]]</f>
        <v>WAKEM RAISSA</v>
      </c>
      <c r="C837" s="17" t="str">
        <f>VLOOKUP(B837,Consolidation!B:AA,3,TRUE)</f>
        <v>F</v>
      </c>
      <c r="D837" s="17" t="str">
        <f>VLOOKUP(B837,Consolidation!B:AA,5,TRUE)</f>
        <v>M</v>
      </c>
      <c r="E837" s="17">
        <f>VLOOKUP(B838,Consolidation!B:AA,6,TRUE)</f>
        <v>-1</v>
      </c>
      <c r="F837" s="17">
        <f>VLOOKUP(B838,Consolidation!B:AA,7,TRUE)</f>
        <v>1</v>
      </c>
      <c r="G837" s="17">
        <f>VLOOKUP(B838,Consolidation!B:AA,12,TRUE)</f>
        <v>2</v>
      </c>
      <c r="H837" s="17">
        <f>VLOOKUP(B838,Consolidation!B:AA,22,FALSE)</f>
        <v>0</v>
      </c>
    </row>
    <row r="838" spans="1:8" ht="29.5" customHeight="1" thickBot="1" x14ac:dyDescent="0.4">
      <c r="A838" s="16" t="str">
        <f>IF(B838&lt;&gt;"","IND"&amp;TEXT(COUNTA($B$2:B838),"000"),"")</f>
        <v>IND837</v>
      </c>
      <c r="B838" s="17" t="str">
        <f>Consolication[[#This Row],[Nom et prénom 0 Name &amp; first name]]</f>
        <v>KWEMO AUDREY</v>
      </c>
      <c r="C838" s="17" t="str">
        <f>VLOOKUP(B838,Consolidation!B:AA,3,TRUE)</f>
        <v>F</v>
      </c>
      <c r="D838" s="17" t="str">
        <f>VLOOKUP(B838,Consolidation!B:AA,5,TRUE)</f>
        <v>E</v>
      </c>
      <c r="E838" s="17">
        <f>VLOOKUP(B839,Consolidation!B:AA,6,TRUE)</f>
        <v>0</v>
      </c>
      <c r="F838" s="17">
        <f>VLOOKUP(B839,Consolidation!B:AA,7,TRUE)</f>
        <v>0</v>
      </c>
      <c r="G838" s="17">
        <f>VLOOKUP(B839,Consolidation!B:AA,12,TRUE)</f>
        <v>3</v>
      </c>
      <c r="H838" s="17">
        <f>VLOOKUP(B839,Consolidation!B:AA,22,FALSE)</f>
        <v>0</v>
      </c>
    </row>
    <row r="839" spans="1:8" ht="29.5" customHeight="1" thickBot="1" x14ac:dyDescent="0.4">
      <c r="A839" s="16" t="str">
        <f>IF(B839&lt;&gt;"","IND"&amp;TEXT(COUNTA($B$2:B839),"000"),"")</f>
        <v>IND838</v>
      </c>
      <c r="B839" s="17" t="str">
        <f>Consolication[[#This Row],[Nom et prénom 0 Name &amp; first name]]</f>
        <v>INNA SOUNGOU</v>
      </c>
      <c r="C839" s="17" t="str">
        <f>VLOOKUP(B839,Consolidation!B:AA,3,TRUE)</f>
        <v>F</v>
      </c>
      <c r="D839" s="17" t="str">
        <f>VLOOKUP(B839,Consolidation!B:AA,5,TRUE)</f>
        <v>M</v>
      </c>
      <c r="E839" s="17">
        <f>VLOOKUP(B840,Consolidation!B:AA,6,TRUE)</f>
        <v>0</v>
      </c>
      <c r="F839" s="17">
        <f>VLOOKUP(B840,Consolidation!B:AA,7,TRUE)</f>
        <v>0</v>
      </c>
      <c r="G839" s="17">
        <f>VLOOKUP(B840,Consolidation!B:AA,12,TRUE)</f>
        <v>3</v>
      </c>
      <c r="H839" s="17">
        <f>VLOOKUP(B840,Consolidation!B:AA,22,FALSE)</f>
        <v>0</v>
      </c>
    </row>
    <row r="840" spans="1:8" ht="29.5" customHeight="1" thickBot="1" x14ac:dyDescent="0.4">
      <c r="A840" s="16" t="str">
        <f>IF(B840&lt;&gt;"","IND"&amp;TEXT(COUNTA($B$2:B840),"000"),"")</f>
        <v>IND839</v>
      </c>
      <c r="B840" s="17" t="str">
        <f>Consolication[[#This Row],[Nom et prénom 0 Name &amp; first name]]</f>
        <v>DIBOLLA LAURIE</v>
      </c>
      <c r="C840" s="17" t="str">
        <f>VLOOKUP(B840,Consolidation!B:AA,3,TRUE)</f>
        <v>F</v>
      </c>
      <c r="D840" s="17" t="str">
        <f>VLOOKUP(B840,Consolidation!B:AA,5,TRUE)</f>
        <v>M</v>
      </c>
      <c r="E840" s="17">
        <f>VLOOKUP(B841,Consolidation!B:AA,6,TRUE)</f>
        <v>-1</v>
      </c>
      <c r="F840" s="17">
        <f>VLOOKUP(B841,Consolidation!B:AA,7,TRUE)</f>
        <v>1</v>
      </c>
      <c r="G840" s="17">
        <f>VLOOKUP(B841,Consolidation!B:AA,12,TRUE)</f>
        <v>2</v>
      </c>
      <c r="H840" s="17">
        <f>VLOOKUP(B841,Consolidation!B:AA,22,FALSE)</f>
        <v>0</v>
      </c>
    </row>
    <row r="841" spans="1:8" ht="29.5" customHeight="1" thickBot="1" x14ac:dyDescent="0.4">
      <c r="A841" s="16" t="str">
        <f>IF(B841&lt;&gt;"","IND"&amp;TEXT(COUNTA($B$2:B841),"000"),"")</f>
        <v>IND840</v>
      </c>
      <c r="B841" s="17" t="str">
        <f>Consolication[[#This Row],[Nom et prénom 0 Name &amp; first name]]</f>
        <v>KOUNOU BENOIT</v>
      </c>
      <c r="C841" s="17" t="str">
        <f>VLOOKUP(B841,Consolidation!B:AA,3,TRUE)</f>
        <v>F</v>
      </c>
      <c r="D841" s="17" t="str">
        <f>VLOOKUP(B841,Consolidation!B:AA,5,TRUE)</f>
        <v>E</v>
      </c>
      <c r="E841" s="17">
        <f>VLOOKUP(B842,Consolidation!B:AA,6,TRUE)</f>
        <v>0</v>
      </c>
      <c r="F841" s="17">
        <f>VLOOKUP(B842,Consolidation!B:AA,7,TRUE)</f>
        <v>1</v>
      </c>
      <c r="G841" s="17">
        <f>VLOOKUP(B842,Consolidation!B:AA,12,TRUE)</f>
        <v>0</v>
      </c>
      <c r="H841" s="17">
        <f>VLOOKUP(B842,Consolidation!B:AA,22,FALSE)</f>
        <v>0</v>
      </c>
    </row>
    <row r="842" spans="1:8" ht="29.5" customHeight="1" thickBot="1" x14ac:dyDescent="0.4">
      <c r="A842" s="16" t="str">
        <f>IF(B842&lt;&gt;"","IND"&amp;TEXT(COUNTA($B$2:B842),"000"),"")</f>
        <v>IND841</v>
      </c>
      <c r="B842" s="17" t="str">
        <f>Consolication[[#This Row],[Nom et prénom 0 Name &amp; first name]]</f>
        <v>MEFOGANG KENGNI LAURAT</v>
      </c>
      <c r="C842" s="17" t="str">
        <f>VLOOKUP(B842,Consolidation!B:AA,3,TRUE)</f>
        <v>M</v>
      </c>
      <c r="D842" s="17" t="str">
        <f>VLOOKUP(B842,Consolidation!B:AA,5,TRUE)</f>
        <v>M</v>
      </c>
      <c r="E842" s="17">
        <f>VLOOKUP(B843,Consolidation!B:AA,6,TRUE)</f>
        <v>0</v>
      </c>
      <c r="F842" s="17">
        <f>VLOOKUP(B843,Consolidation!B:AA,7,TRUE)</f>
        <v>1</v>
      </c>
      <c r="G842" s="17">
        <f>VLOOKUP(B843,Consolidation!B:AA,12,TRUE)</f>
        <v>0</v>
      </c>
      <c r="H842" s="17">
        <f>VLOOKUP(B843,Consolidation!B:AA,22,FALSE)</f>
        <v>0</v>
      </c>
    </row>
    <row r="843" spans="1:8" ht="29.5" customHeight="1" thickBot="1" x14ac:dyDescent="0.4">
      <c r="A843" s="16" t="str">
        <f>IF(B843&lt;&gt;"","IND"&amp;TEXT(COUNTA($B$2:B843),"000"),"")</f>
        <v>IND842</v>
      </c>
      <c r="B843" s="17" t="str">
        <f>Consolication[[#This Row],[Nom et prénom 0 Name &amp; first name]]</f>
        <v>MBOMEY RUTH PIERRETTE EPSE OMBEDE</v>
      </c>
      <c r="C843" s="17" t="str">
        <f>VLOOKUP(B843,Consolidation!B:AA,3,TRUE)</f>
        <v>M</v>
      </c>
      <c r="D843" s="17" t="str">
        <f>VLOOKUP(B843,Consolidation!B:AA,5,TRUE)</f>
        <v>M</v>
      </c>
      <c r="E843" s="17">
        <f>VLOOKUP(B844,Consolidation!B:AA,6,TRUE)</f>
        <v>0</v>
      </c>
      <c r="F843" s="17">
        <f>VLOOKUP(B844,Consolidation!B:AA,7,TRUE)</f>
        <v>1</v>
      </c>
      <c r="G843" s="17">
        <f>VLOOKUP(B844,Consolidation!B:AA,12,TRUE)</f>
        <v>0</v>
      </c>
      <c r="H843" s="17">
        <f>VLOOKUP(B844,Consolidation!B:AA,22,FALSE)</f>
        <v>0</v>
      </c>
    </row>
    <row r="844" spans="1:8" ht="29.5" customHeight="1" thickBot="1" x14ac:dyDescent="0.4">
      <c r="A844" s="16" t="str">
        <f>IF(B844&lt;&gt;"","IND"&amp;TEXT(COUNTA($B$2:B844),"000"),"")</f>
        <v>IND843</v>
      </c>
      <c r="B844" s="17" t="str">
        <f>Consolication[[#This Row],[Nom et prénom 0 Name &amp; first name]]</f>
        <v>MBOMEY VICTORINE MARYLINE</v>
      </c>
      <c r="C844" s="17" t="str">
        <f>VLOOKUP(B844,Consolidation!B:AA,3,TRUE)</f>
        <v>M</v>
      </c>
      <c r="D844" s="17" t="str">
        <f>VLOOKUP(B844,Consolidation!B:AA,5,TRUE)</f>
        <v>M</v>
      </c>
      <c r="E844" s="17">
        <f>VLOOKUP(B845,Consolidation!B:AA,6,TRUE)</f>
        <v>2</v>
      </c>
      <c r="F844" s="17">
        <f>VLOOKUP(B845,Consolidation!B:AA,7,TRUE)</f>
        <v>11</v>
      </c>
      <c r="G844" s="17">
        <f>VLOOKUP(B845,Consolidation!B:AA,12,TRUE)</f>
        <v>3</v>
      </c>
      <c r="H844" s="17">
        <f>VLOOKUP(B845,Consolidation!B:AA,22,FALSE)</f>
        <v>0</v>
      </c>
    </row>
    <row r="845" spans="1:8" ht="29.5" customHeight="1" thickBot="1" x14ac:dyDescent="0.4">
      <c r="A845" s="16" t="str">
        <f>IF(B845&lt;&gt;"","IND"&amp;TEXT(COUNTA($B$2:B845),"000"),"")</f>
        <v>IND844</v>
      </c>
      <c r="B845" s="17" t="str">
        <f>Consolication[[#This Row],[Nom et prénom 0 Name &amp; first name]]</f>
        <v>SECKE EPSE MVOGO FLAVY</v>
      </c>
      <c r="C845" s="17" t="str">
        <f>VLOOKUP(B845,Consolidation!B:AA,3,TRUE)</f>
        <v>M</v>
      </c>
      <c r="D845" s="17" t="str">
        <f>VLOOKUP(B845,Consolidation!B:AA,5,TRUE)</f>
        <v>D</v>
      </c>
      <c r="E845" s="17">
        <f>VLOOKUP(B846,Consolidation!B:AA,6,TRUE)</f>
        <v>-1</v>
      </c>
      <c r="F845" s="17">
        <f>VLOOKUP(B846,Consolidation!B:AA,7,TRUE)</f>
        <v>5</v>
      </c>
      <c r="G845" s="17">
        <f>VLOOKUP(B846,Consolidation!B:AA,12,TRUE)</f>
        <v>2</v>
      </c>
      <c r="H845" s="17">
        <f>VLOOKUP(B846,Consolidation!B:AA,22,FALSE)</f>
        <v>0</v>
      </c>
    </row>
    <row r="846" spans="1:8" ht="29.5" customHeight="1" thickBot="1" x14ac:dyDescent="0.4">
      <c r="A846" s="16" t="str">
        <f>IF(B846&lt;&gt;"","IND"&amp;TEXT(COUNTA($B$2:B846),"000"),"")</f>
        <v>IND845</v>
      </c>
      <c r="B846" s="17" t="str">
        <f>Consolication[[#This Row],[Nom et prénom 0 Name &amp; first name]]</f>
        <v>NGO MANDENG EMILIENNE RAISSA</v>
      </c>
      <c r="C846" s="17" t="str">
        <f>VLOOKUP(B846,Consolidation!B:AA,3,TRUE)</f>
        <v>F</v>
      </c>
      <c r="D846" s="17" t="str">
        <f>VLOOKUP(B846,Consolidation!B:AA,5,TRUE)</f>
        <v>E</v>
      </c>
      <c r="E846" s="17" t="e">
        <f>VLOOKUP(B847,Consolidation!B:AA,6,TRUE)</f>
        <v>#N/A</v>
      </c>
      <c r="F846" s="17" t="e">
        <f>VLOOKUP(B847,Consolidation!B:AA,7,TRUE)</f>
        <v>#N/A</v>
      </c>
      <c r="G846" s="17" t="e">
        <f>VLOOKUP(B847,Consolidation!B:AA,12,TRUE)</f>
        <v>#N/A</v>
      </c>
      <c r="H846" s="17">
        <f>VLOOKUP(B847,Consolidation!B:AA,22,FALSE)</f>
        <v>0</v>
      </c>
    </row>
    <row r="847" spans="1:8" ht="29.5" customHeight="1" thickBot="1" x14ac:dyDescent="0.4">
      <c r="A847" s="16" t="str">
        <f>IF(B847&lt;&gt;"","IND"&amp;TEXT(COUNTA($B$2:B847),"000"),"")</f>
        <v>IND846</v>
      </c>
      <c r="B847" s="17" t="str">
        <f>Consolication[[#This Row],[Nom et prénom 0 Name &amp; first name]]</f>
        <v>ADA BIYIHA SHIRLEY</v>
      </c>
      <c r="C847" s="17" t="str">
        <f>VLOOKUP(B847,Consolidation!B:AA,3,FALSE)</f>
        <v>F</v>
      </c>
      <c r="D847" s="17" t="str">
        <f>VLOOKUP(B847,Consolidation!B:AA,5,FALSE)</f>
        <v>M</v>
      </c>
      <c r="E847" s="17">
        <f>VLOOKUP(B848,Consolidation!B:AA,6,FALSE)</f>
        <v>2</v>
      </c>
      <c r="F847" s="17">
        <f>VLOOKUP(B848,Consolidation!B:AA,7,FALSE)</f>
        <v>4</v>
      </c>
      <c r="G847" s="17">
        <f>VLOOKUP(B848,Consolidation!B:AA,12,FALSE)</f>
        <v>2</v>
      </c>
      <c r="H847" s="17">
        <f>VLOOKUP(B848,Consolidation!B:AA,22,FALSE)</f>
        <v>0</v>
      </c>
    </row>
    <row r="848" spans="1:8" ht="29.5" customHeight="1" thickBot="1" x14ac:dyDescent="0.4">
      <c r="A848" s="16" t="str">
        <f>IF(B848&lt;&gt;"","IND"&amp;TEXT(COUNTA($B$2:B848),"000"),"")</f>
        <v>IND847</v>
      </c>
      <c r="B848" s="17" t="str">
        <f>Consolication[[#This Row],[Nom et prénom 0 Name &amp; first name]]</f>
        <v>ADA FRANCOIS XAVIER</v>
      </c>
      <c r="C848" s="17" t="str">
        <f>VLOOKUP(B848,Consolidation!B:AA,3,FALSE)</f>
        <v>M</v>
      </c>
      <c r="D848" s="17" t="str">
        <f>VLOOKUP(B848,Consolidation!B:AA,5,FALSE)</f>
        <v>E</v>
      </c>
      <c r="E848" s="17">
        <f>VLOOKUP(B849,Consolidation!B:AA,6,FALSE)</f>
        <v>2</v>
      </c>
      <c r="F848" s="17">
        <f>VLOOKUP(B849,Consolidation!B:AA,7,FALSE)</f>
        <v>0</v>
      </c>
      <c r="G848" s="17">
        <f>VLOOKUP(B849,Consolidation!B:AA,12,FALSE)</f>
        <v>2</v>
      </c>
      <c r="H848" s="17">
        <f>VLOOKUP(B849,Consolidation!B:AA,22,FALSE)</f>
        <v>0</v>
      </c>
    </row>
    <row r="849" spans="1:8" ht="29.5" customHeight="1" thickBot="1" x14ac:dyDescent="0.4">
      <c r="A849" s="16" t="str">
        <f>IF(B849&lt;&gt;"","IND"&amp;TEXT(COUNTA($B$2:B849),"000"),"")</f>
        <v>IND848</v>
      </c>
      <c r="B849" s="17" t="str">
        <f>Consolication[[#This Row],[Nom et prénom 0 Name &amp; first name]]</f>
        <v>NGWEM MARIE DOMINIQUE</v>
      </c>
      <c r="C849" s="17" t="str">
        <f>VLOOKUP(B849,Consolidation!B:AA,3,TRUE)</f>
        <v>F</v>
      </c>
      <c r="D849" s="17" t="str">
        <f>VLOOKUP(B849,Consolidation!B:AA,5,TRUE)</f>
        <v>E</v>
      </c>
      <c r="E849" s="17">
        <f>VLOOKUP(B850,Consolidation!B:AA,6,TRUE)</f>
        <v>-1</v>
      </c>
      <c r="F849" s="17">
        <f>VLOOKUP(B850,Consolidation!B:AA,7,TRUE)</f>
        <v>5</v>
      </c>
      <c r="G849" s="17">
        <f>VLOOKUP(B850,Consolidation!B:AA,12,TRUE)</f>
        <v>2</v>
      </c>
      <c r="H849" s="17">
        <f>VLOOKUP(B850,Consolidation!B:AA,22,FALSE)</f>
        <v>0</v>
      </c>
    </row>
    <row r="850" spans="1:8" ht="29.5" customHeight="1" thickBot="1" x14ac:dyDescent="0.4">
      <c r="A850" s="16" t="str">
        <f>IF(B850&lt;&gt;"","IND"&amp;TEXT(COUNTA($B$2:B850),"000"),"")</f>
        <v>IND849</v>
      </c>
      <c r="B850" s="17" t="str">
        <f>Consolication[[#This Row],[Nom et prénom 0 Name &amp; first name]]</f>
        <v>NGOUBAYIE ARMELLE</v>
      </c>
      <c r="C850" s="17" t="str">
        <f>VLOOKUP(B850,Consolidation!B:AA,3,TRUE)</f>
        <v>F</v>
      </c>
      <c r="D850" s="17" t="str">
        <f>VLOOKUP(B850,Consolidation!B:AA,5,TRUE)</f>
        <v>E</v>
      </c>
      <c r="E850" s="17">
        <f>VLOOKUP(B851,Consolidation!B:AA,6,TRUE)</f>
        <v>-1</v>
      </c>
      <c r="F850" s="17">
        <f>VLOOKUP(B851,Consolidation!B:AA,7,TRUE)</f>
        <v>5</v>
      </c>
      <c r="G850" s="17">
        <f>VLOOKUP(B851,Consolidation!B:AA,12,TRUE)</f>
        <v>2</v>
      </c>
      <c r="H850" s="17">
        <f>VLOOKUP(B851,Consolidation!B:AA,22,FALSE)</f>
        <v>0</v>
      </c>
    </row>
    <row r="851" spans="1:8" ht="29.5" customHeight="1" thickBot="1" x14ac:dyDescent="0.4">
      <c r="A851" s="16" t="str">
        <f>IF(B851&lt;&gt;"","IND"&amp;TEXT(COUNTA($B$2:B851),"000"),"")</f>
        <v>IND850</v>
      </c>
      <c r="B851" s="17" t="str">
        <f>Consolication[[#This Row],[Nom et prénom 0 Name &amp; first name]]</f>
        <v>NGONO ZINGA JULIENNE SORELLE</v>
      </c>
      <c r="C851" s="17" t="str">
        <f>VLOOKUP(B851,Consolidation!B:AA,3,TRUE)</f>
        <v>F</v>
      </c>
      <c r="D851" s="17" t="str">
        <f>VLOOKUP(B851,Consolidation!B:AA,5,TRUE)</f>
        <v>E</v>
      </c>
      <c r="E851" s="17">
        <f>VLOOKUP(B852,Consolidation!B:AA,6,TRUE)</f>
        <v>-1</v>
      </c>
      <c r="F851" s="17">
        <f>VLOOKUP(B852,Consolidation!B:AA,7,TRUE)</f>
        <v>5</v>
      </c>
      <c r="G851" s="17">
        <f>VLOOKUP(B852,Consolidation!B:AA,12,TRUE)</f>
        <v>2</v>
      </c>
      <c r="H851" s="17">
        <f>VLOOKUP(B852,Consolidation!B:AA,22,FALSE)</f>
        <v>0</v>
      </c>
    </row>
    <row r="852" spans="1:8" ht="29.5" customHeight="1" thickBot="1" x14ac:dyDescent="0.4">
      <c r="A852" s="16" t="str">
        <f>IF(B852&lt;&gt;"","IND"&amp;TEXT(COUNTA($B$2:B852),"000"),"")</f>
        <v>IND851</v>
      </c>
      <c r="B852" s="17" t="str">
        <f>Consolication[[#This Row],[Nom et prénom 0 Name &amp; first name]]</f>
        <v>NGUETSOP RICHELLE CANOLLA</v>
      </c>
      <c r="C852" s="17" t="str">
        <f>VLOOKUP(B852,Consolidation!B:AA,3,TRUE)</f>
        <v>F</v>
      </c>
      <c r="D852" s="17" t="str">
        <f>VLOOKUP(B852,Consolidation!B:AA,5,TRUE)</f>
        <v>E</v>
      </c>
      <c r="E852" s="17">
        <f>VLOOKUP(B853,Consolidation!B:AA,6,TRUE)</f>
        <v>2</v>
      </c>
      <c r="F852" s="17">
        <f>VLOOKUP(B853,Consolidation!B:AA,7,TRUE)</f>
        <v>11</v>
      </c>
      <c r="G852" s="17">
        <f>VLOOKUP(B853,Consolidation!B:AA,12,TRUE)</f>
        <v>3</v>
      </c>
      <c r="H852" s="17">
        <f>VLOOKUP(B853,Consolidation!B:AA,22,FALSE)</f>
        <v>0</v>
      </c>
    </row>
    <row r="853" spans="1:8" ht="29.5" customHeight="1" thickBot="1" x14ac:dyDescent="0.4">
      <c r="A853" s="16" t="str">
        <f>IF(B853&lt;&gt;"","IND"&amp;TEXT(COUNTA($B$2:B853),"000"),"")</f>
        <v>IND852</v>
      </c>
      <c r="B853" s="17" t="str">
        <f>Consolication[[#This Row],[Nom et prénom 0 Name &amp; first name]]</f>
        <v>SONGUE MIRIELLE TECLAIRE</v>
      </c>
      <c r="C853" s="17" t="str">
        <f>VLOOKUP(B853,Consolidation!B:AA,3,TRUE)</f>
        <v>M</v>
      </c>
      <c r="D853" s="17" t="str">
        <f>VLOOKUP(B853,Consolidation!B:AA,5,TRUE)</f>
        <v>D</v>
      </c>
      <c r="E853" s="17">
        <f>VLOOKUP(B854,Consolidation!B:AA,6,TRUE)</f>
        <v>0</v>
      </c>
      <c r="F853" s="17">
        <f>VLOOKUP(B854,Consolidation!B:AA,7,TRUE)</f>
        <v>0</v>
      </c>
      <c r="G853" s="17">
        <f>VLOOKUP(B854,Consolidation!B:AA,12,TRUE)</f>
        <v>3</v>
      </c>
      <c r="H853" s="17">
        <f>VLOOKUP(B854,Consolidation!B:AA,22,FALSE)</f>
        <v>0</v>
      </c>
    </row>
    <row r="854" spans="1:8" ht="29.5" customHeight="1" thickBot="1" x14ac:dyDescent="0.4">
      <c r="A854" s="16" t="str">
        <f>IF(B854&lt;&gt;"","IND"&amp;TEXT(COUNTA($B$2:B854),"000"),"")</f>
        <v>IND853</v>
      </c>
      <c r="B854" s="17" t="str">
        <f>Consolication[[#This Row],[Nom et prénom 0 Name &amp; first name]]</f>
        <v>ANGOULA MANFOUO NORVELA</v>
      </c>
      <c r="C854" s="17" t="str">
        <f>VLOOKUP(B854,Consolidation!B:AA,3,TRUE)</f>
        <v>F</v>
      </c>
      <c r="D854" s="17" t="str">
        <f>VLOOKUP(B854,Consolidation!B:AA,5,TRUE)</f>
        <v>M</v>
      </c>
      <c r="E854" s="17">
        <f>VLOOKUP(B855,Consolidation!B:AA,6,TRUE)</f>
        <v>-1</v>
      </c>
      <c r="F854" s="17">
        <f>VLOOKUP(B855,Consolidation!B:AA,7,TRUE)</f>
        <v>5</v>
      </c>
      <c r="G854" s="17">
        <f>VLOOKUP(B855,Consolidation!B:AA,12,TRUE)</f>
        <v>2</v>
      </c>
      <c r="H854" s="17">
        <f>VLOOKUP(B855,Consolidation!B:AA,22,FALSE)</f>
        <v>0</v>
      </c>
    </row>
    <row r="855" spans="1:8" ht="29.5" customHeight="1" thickBot="1" x14ac:dyDescent="0.4">
      <c r="A855" s="16" t="str">
        <f>IF(B855&lt;&gt;"","IND"&amp;TEXT(COUNTA($B$2:B855),"000"),"")</f>
        <v>IND854</v>
      </c>
      <c r="B855" s="17" t="str">
        <f>Consolication[[#This Row],[Nom et prénom 0 Name &amp; first name]]</f>
        <v>NGAH MARIE AURELIE</v>
      </c>
      <c r="C855" s="17" t="str">
        <f>VLOOKUP(B855,Consolidation!B:AA,3,TRUE)</f>
        <v>F</v>
      </c>
      <c r="D855" s="17" t="str">
        <f>VLOOKUP(B855,Consolidation!B:AA,5,TRUE)</f>
        <v>E</v>
      </c>
      <c r="E855" s="17">
        <f>VLOOKUP(B856,Consolidation!B:AA,6,TRUE)</f>
        <v>0</v>
      </c>
      <c r="F855" s="17">
        <f>VLOOKUP(B856,Consolidation!B:AA,7,TRUE)</f>
        <v>0</v>
      </c>
      <c r="G855" s="17">
        <f>VLOOKUP(B856,Consolidation!B:AA,12,TRUE)</f>
        <v>3</v>
      </c>
      <c r="H855" s="17">
        <f>VLOOKUP(B856,Consolidation!B:AA,22,FALSE)</f>
        <v>0</v>
      </c>
    </row>
    <row r="856" spans="1:8" ht="29.5" customHeight="1" thickBot="1" x14ac:dyDescent="0.4">
      <c r="A856" s="16" t="str">
        <f>IF(B856&lt;&gt;"","IND"&amp;TEXT(COUNTA($B$2:B856),"000"),"")</f>
        <v>IND855</v>
      </c>
      <c r="B856" s="17" t="str">
        <f>Consolication[[#This Row],[Nom et prénom 0 Name &amp; first name]]</f>
        <v>ANABA LEONTINE</v>
      </c>
      <c r="C856" s="17" t="str">
        <f>VLOOKUP(B856,Consolidation!B:AA,3,TRUE)</f>
        <v>F</v>
      </c>
      <c r="D856" s="17" t="str">
        <f>VLOOKUP(B856,Consolidation!B:AA,5,TRUE)</f>
        <v>M</v>
      </c>
      <c r="E856" s="17">
        <f>VLOOKUP(B857,Consolidation!B:AA,6,TRUE)</f>
        <v>0</v>
      </c>
      <c r="F856" s="17">
        <f>VLOOKUP(B857,Consolidation!B:AA,7,TRUE)</f>
        <v>0</v>
      </c>
      <c r="G856" s="17">
        <f>VLOOKUP(B857,Consolidation!B:AA,12,TRUE)</f>
        <v>0</v>
      </c>
      <c r="H856" s="17">
        <f>VLOOKUP(B857,Consolidation!B:AA,22,FALSE)</f>
        <v>0</v>
      </c>
    </row>
    <row r="857" spans="1:8" ht="29.5" customHeight="1" thickBot="1" x14ac:dyDescent="0.4">
      <c r="A857" s="16" t="str">
        <f>IF(B857&lt;&gt;"","IND"&amp;TEXT(COUNTA($B$2:B857),"000"),"")</f>
        <v>IND856</v>
      </c>
      <c r="B857" s="17" t="str">
        <f>Consolication[[#This Row],[Nom et prénom 0 Name &amp; first name]]</f>
        <v>MBASSI ATANGANA</v>
      </c>
      <c r="C857" s="17" t="str">
        <f>VLOOKUP(B857,Consolidation!B:AA,3,TRUE)</f>
        <v>F</v>
      </c>
      <c r="D857" s="17" t="str">
        <f>VLOOKUP(B857,Consolidation!B:AA,5,TRUE)</f>
        <v>M</v>
      </c>
      <c r="E857" s="17">
        <f>VLOOKUP(B858,Consolidation!B:AA,6,TRUE)</f>
        <v>0</v>
      </c>
      <c r="F857" s="17">
        <f>VLOOKUP(B858,Consolidation!B:AA,7,TRUE)</f>
        <v>0</v>
      </c>
      <c r="G857" s="17">
        <f>VLOOKUP(B858,Consolidation!B:AA,12,TRUE)</f>
        <v>3</v>
      </c>
      <c r="H857" s="17">
        <f>VLOOKUP(B858,Consolidation!B:AA,22,FALSE)</f>
        <v>0</v>
      </c>
    </row>
    <row r="858" spans="1:8" ht="29.5" customHeight="1" thickBot="1" x14ac:dyDescent="0.4">
      <c r="A858" s="16" t="str">
        <f>IF(B858&lt;&gt;"","IND"&amp;TEXT(COUNTA($B$2:B858),"000"),"")</f>
        <v>IND857</v>
      </c>
      <c r="B858" s="17" t="str">
        <f>Consolication[[#This Row],[Nom et prénom 0 Name &amp; first name]]</f>
        <v>ATEMENGUE MESSANGA ORNELA</v>
      </c>
      <c r="C858" s="17" t="str">
        <f>VLOOKUP(B858,Consolidation!B:AA,3,TRUE)</f>
        <v>F</v>
      </c>
      <c r="D858" s="17" t="str">
        <f>VLOOKUP(B858,Consolidation!B:AA,5,TRUE)</f>
        <v>M</v>
      </c>
      <c r="E858" s="17">
        <f>VLOOKUP(B859,Consolidation!B:AA,6,TRUE)</f>
        <v>2</v>
      </c>
      <c r="F858" s="17">
        <f>VLOOKUP(B859,Consolidation!B:AA,7,TRUE)</f>
        <v>11</v>
      </c>
      <c r="G858" s="17">
        <f>VLOOKUP(B859,Consolidation!B:AA,12,TRUE)</f>
        <v>3</v>
      </c>
      <c r="H858" s="17">
        <f>VLOOKUP(B859,Consolidation!B:AA,22,FALSE)</f>
        <v>0</v>
      </c>
    </row>
    <row r="859" spans="1:8" ht="29.5" customHeight="1" thickBot="1" x14ac:dyDescent="0.4">
      <c r="A859" s="16" t="str">
        <f>IF(B859&lt;&gt;"","IND"&amp;TEXT(COUNTA($B$2:B859),"000"),"")</f>
        <v>IND858</v>
      </c>
      <c r="B859" s="17" t="str">
        <f>Consolication[[#This Row],[Nom et prénom 0 Name &amp; first name]]</f>
        <v>PENPEN MEGNIGAM BABETTE DIANE</v>
      </c>
      <c r="C859" s="17" t="str">
        <f>VLOOKUP(B859,Consolidation!B:AA,3,TRUE)</f>
        <v>M</v>
      </c>
      <c r="D859" s="17" t="str">
        <f>VLOOKUP(B859,Consolidation!B:AA,5,TRUE)</f>
        <v>D</v>
      </c>
      <c r="E859" s="17">
        <f>VLOOKUP(B860,Consolidation!B:AA,6,TRUE)</f>
        <v>2</v>
      </c>
      <c r="F859" s="17">
        <f>VLOOKUP(B860,Consolidation!B:AA,7,TRUE)</f>
        <v>3</v>
      </c>
      <c r="G859" s="17">
        <f>VLOOKUP(B860,Consolidation!B:AA,12,TRUE)</f>
        <v>3</v>
      </c>
      <c r="H859" s="17">
        <f>VLOOKUP(B860,Consolidation!B:AA,22,FALSE)</f>
        <v>0</v>
      </c>
    </row>
    <row r="860" spans="1:8" ht="29.5" customHeight="1" thickBot="1" x14ac:dyDescent="0.4">
      <c r="A860" s="16" t="str">
        <f>IF(B860&lt;&gt;"","IND"&amp;TEXT(COUNTA($B$2:B860),"000"),"")</f>
        <v>IND859</v>
      </c>
      <c r="B860" s="17" t="str">
        <f>Consolication[[#This Row],[Nom et prénom 0 Name &amp; first name]]</f>
        <v>TCHUINGWA TCHAPTCHET GAETAN</v>
      </c>
      <c r="C860" s="17" t="str">
        <f>VLOOKUP(B860,Consolidation!B:AA,3,TRUE)</f>
        <v>F</v>
      </c>
      <c r="D860" s="17" t="str">
        <f>VLOOKUP(B860,Consolidation!B:AA,5,TRUE)</f>
        <v>M</v>
      </c>
      <c r="E860" s="17">
        <f>VLOOKUP(B861,Consolidation!B:AA,6,TRUE)</f>
        <v>-1</v>
      </c>
      <c r="F860" s="17">
        <f>VLOOKUP(B861,Consolidation!B:AA,7,TRUE)</f>
        <v>1</v>
      </c>
      <c r="G860" s="17">
        <f>VLOOKUP(B861,Consolidation!B:AA,12,TRUE)</f>
        <v>2</v>
      </c>
      <c r="H860" s="17">
        <f>VLOOKUP(B861,Consolidation!B:AA,22,FALSE)</f>
        <v>0</v>
      </c>
    </row>
    <row r="861" spans="1:8" ht="29.5" customHeight="1" thickBot="1" x14ac:dyDescent="0.4">
      <c r="A861" s="16" t="str">
        <f>IF(B861&lt;&gt;"","IND"&amp;TEXT(COUNTA($B$2:B861),"000"),"")</f>
        <v>IND860</v>
      </c>
      <c r="B861" s="17" t="str">
        <f>Consolication[[#This Row],[Nom et prénom 0 Name &amp; first name]]</f>
        <v>KUIGOUA KOUENGOUA CORINE</v>
      </c>
      <c r="C861" s="17" t="str">
        <f>VLOOKUP(B861,Consolidation!B:AA,3,TRUE)</f>
        <v>F</v>
      </c>
      <c r="D861" s="17" t="str">
        <f>VLOOKUP(B861,Consolidation!B:AA,5,TRUE)</f>
        <v>E</v>
      </c>
      <c r="E861" s="17">
        <f>VLOOKUP(B862,Consolidation!B:AA,6,TRUE)</f>
        <v>0</v>
      </c>
      <c r="F861" s="17">
        <f>VLOOKUP(B862,Consolidation!B:AA,7,TRUE)</f>
        <v>0</v>
      </c>
      <c r="G861" s="17">
        <f>VLOOKUP(B862,Consolidation!B:AA,12,TRUE)</f>
        <v>3</v>
      </c>
      <c r="H861" s="17">
        <f>VLOOKUP(B862,Consolidation!B:AA,22,FALSE)</f>
        <v>0</v>
      </c>
    </row>
    <row r="862" spans="1:8" ht="29.5" customHeight="1" thickBot="1" x14ac:dyDescent="0.4">
      <c r="A862" s="16" t="str">
        <f>IF(B862&lt;&gt;"","IND"&amp;TEXT(COUNTA($B$2:B862),"000"),"")</f>
        <v>IND861</v>
      </c>
      <c r="B862" s="17" t="str">
        <f>Consolication[[#This Row],[Nom et prénom 0 Name &amp; first name]]</f>
        <v>BISSA EPSE NTAP GHYSLAINE NATHALIE</v>
      </c>
      <c r="C862" s="17" t="str">
        <f>VLOOKUP(B862,Consolidation!B:AA,3,TRUE)</f>
        <v>F</v>
      </c>
      <c r="D862" s="17" t="str">
        <f>VLOOKUP(B862,Consolidation!B:AA,5,TRUE)</f>
        <v>M</v>
      </c>
      <c r="E862" s="17">
        <f>VLOOKUP(B863,Consolidation!B:AA,6,TRUE)</f>
        <v>0</v>
      </c>
      <c r="F862" s="17">
        <f>VLOOKUP(B863,Consolidation!B:AA,7,TRUE)</f>
        <v>0</v>
      </c>
      <c r="G862" s="17">
        <f>VLOOKUP(B863,Consolidation!B:AA,12,TRUE)</f>
        <v>3</v>
      </c>
      <c r="H862" s="17">
        <f>VLOOKUP(B863,Consolidation!B:AA,22,FALSE)</f>
        <v>0</v>
      </c>
    </row>
    <row r="863" spans="1:8" ht="29.5" customHeight="1" thickBot="1" x14ac:dyDescent="0.4">
      <c r="A863" s="16" t="str">
        <f>IF(B863&lt;&gt;"","IND"&amp;TEXT(COUNTA($B$2:B863),"000"),"")</f>
        <v>IND862</v>
      </c>
      <c r="B863" s="17" t="str">
        <f>Consolication[[#This Row],[Nom et prénom 0 Name &amp; first name]]</f>
        <v>EBO'O VOULA CHARLINE STEPHANIE</v>
      </c>
      <c r="C863" s="17" t="str">
        <f>VLOOKUP(B863,Consolidation!B:AA,3,TRUE)</f>
        <v>F</v>
      </c>
      <c r="D863" s="17" t="str">
        <f>VLOOKUP(B863,Consolidation!B:AA,5,TRUE)</f>
        <v>M</v>
      </c>
      <c r="E863" s="17">
        <f>VLOOKUP(B864,Consolidation!B:AA,6,TRUE)</f>
        <v>-1</v>
      </c>
      <c r="F863" s="17">
        <f>VLOOKUP(B864,Consolidation!B:AA,7,TRUE)</f>
        <v>5</v>
      </c>
      <c r="G863" s="17">
        <f>VLOOKUP(B864,Consolidation!B:AA,12,TRUE)</f>
        <v>2</v>
      </c>
      <c r="H863" s="17">
        <f>VLOOKUP(B864,Consolidation!B:AA,22,FALSE)</f>
        <v>0</v>
      </c>
    </row>
    <row r="864" spans="1:8" ht="29.5" customHeight="1" thickBot="1" x14ac:dyDescent="0.4">
      <c r="A864" s="16" t="str">
        <f>IF(B864&lt;&gt;"","IND"&amp;TEXT(COUNTA($B$2:B864),"000"),"")</f>
        <v>IND863</v>
      </c>
      <c r="B864" s="17" t="str">
        <f>Consolication[[#This Row],[Nom et prénom 0 Name &amp; first name]]</f>
        <v>NDONGO SOPHIE CAROLE</v>
      </c>
      <c r="C864" s="17" t="str">
        <f>VLOOKUP(B864,Consolidation!B:AA,3,TRUE)</f>
        <v>F</v>
      </c>
      <c r="D864" s="17" t="str">
        <f>VLOOKUP(B864,Consolidation!B:AA,5,TRUE)</f>
        <v>E</v>
      </c>
      <c r="E864" s="17">
        <f>VLOOKUP(B865,Consolidation!B:AA,6,TRUE)</f>
        <v>0</v>
      </c>
      <c r="F864" s="17">
        <f>VLOOKUP(B865,Consolidation!B:AA,7,TRUE)</f>
        <v>0</v>
      </c>
      <c r="G864" s="17">
        <f>VLOOKUP(B865,Consolidation!B:AA,12,TRUE)</f>
        <v>3</v>
      </c>
      <c r="H864" s="17">
        <f>VLOOKUP(B865,Consolidation!B:AA,22,FALSE)</f>
        <v>0</v>
      </c>
    </row>
    <row r="865" spans="1:8" ht="29.5" customHeight="1" thickBot="1" x14ac:dyDescent="0.4">
      <c r="A865" s="16" t="str">
        <f>IF(B865&lt;&gt;"","IND"&amp;TEXT(COUNTA($B$2:B865),"000"),"")</f>
        <v>IND864</v>
      </c>
      <c r="B865" s="17" t="str">
        <f>Consolication[[#This Row],[Nom et prénom 0 Name &amp; first name]]</f>
        <v>APONGSE WOYEPITEH NJUELEH</v>
      </c>
      <c r="C865" s="17" t="str">
        <f>VLOOKUP(B865,Consolidation!B:AA,3,TRUE)</f>
        <v>F</v>
      </c>
      <c r="D865" s="17" t="str">
        <f>VLOOKUP(B865,Consolidation!B:AA,5,TRUE)</f>
        <v>M</v>
      </c>
      <c r="E865" s="17">
        <f>VLOOKUP(B866,Consolidation!B:AA,6,TRUE)</f>
        <v>-1</v>
      </c>
      <c r="F865" s="17">
        <f>VLOOKUP(B866,Consolidation!B:AA,7,TRUE)</f>
        <v>5</v>
      </c>
      <c r="G865" s="17">
        <f>VLOOKUP(B866,Consolidation!B:AA,12,TRUE)</f>
        <v>2</v>
      </c>
      <c r="H865" s="17">
        <f>VLOOKUP(B866,Consolidation!B:AA,22,FALSE)</f>
        <v>0</v>
      </c>
    </row>
    <row r="866" spans="1:8" ht="29.5" customHeight="1" thickBot="1" x14ac:dyDescent="0.4">
      <c r="A866" s="16" t="str">
        <f>IF(B866&lt;&gt;"","IND"&amp;TEXT(COUNTA($B$2:B866),"000"),"")</f>
        <v>IND865</v>
      </c>
      <c r="B866" s="17" t="str">
        <f>Consolication[[#This Row],[Nom et prénom 0 Name &amp; first name]]</f>
        <v>NGO NYECK SUZANNE SYNTHIA</v>
      </c>
      <c r="C866" s="17" t="str">
        <f>VLOOKUP(B866,Consolidation!B:AA,3,TRUE)</f>
        <v>F</v>
      </c>
      <c r="D866" s="17" t="str">
        <f>VLOOKUP(B866,Consolidation!B:AA,5,TRUE)</f>
        <v>E</v>
      </c>
      <c r="E866" s="17">
        <f>VLOOKUP(B867,Consolidation!B:AA,6,TRUE)</f>
        <v>0</v>
      </c>
      <c r="F866" s="17">
        <f>VLOOKUP(B867,Consolidation!B:AA,7,TRUE)</f>
        <v>1</v>
      </c>
      <c r="G866" s="17">
        <f>VLOOKUP(B867,Consolidation!B:AA,12,TRUE)</f>
        <v>0</v>
      </c>
      <c r="H866" s="17">
        <f>VLOOKUP(B867,Consolidation!B:AA,22,FALSE)</f>
        <v>0</v>
      </c>
    </row>
    <row r="867" spans="1:8" ht="29.5" customHeight="1" thickBot="1" x14ac:dyDescent="0.4">
      <c r="A867" s="16" t="str">
        <f>IF(B867&lt;&gt;"","IND"&amp;TEXT(COUNTA($B$2:B867),"000"),"")</f>
        <v>IND866</v>
      </c>
      <c r="B867" s="17" t="str">
        <f>Consolication[[#This Row],[Nom et prénom 0 Name &amp; first name]]</f>
        <v>MELI NZOYEM ALVARO PAVEL</v>
      </c>
      <c r="C867" s="17" t="str">
        <f>VLOOKUP(B867,Consolidation!B:AA,3,TRUE)</f>
        <v>M</v>
      </c>
      <c r="D867" s="17" t="str">
        <f>VLOOKUP(B867,Consolidation!B:AA,5,TRUE)</f>
        <v>M</v>
      </c>
      <c r="E867" s="17">
        <f>VLOOKUP(B868,Consolidation!B:AA,6,TRUE)</f>
        <v>0</v>
      </c>
      <c r="F867" s="17">
        <f>VLOOKUP(B868,Consolidation!B:AA,7,TRUE)</f>
        <v>1</v>
      </c>
      <c r="G867" s="17">
        <f>VLOOKUP(B868,Consolidation!B:AA,12,TRUE)</f>
        <v>0</v>
      </c>
      <c r="H867" s="17">
        <f>VLOOKUP(B868,Consolidation!B:AA,22,FALSE)</f>
        <v>0</v>
      </c>
    </row>
    <row r="868" spans="1:8" ht="29.5" customHeight="1" thickBot="1" x14ac:dyDescent="0.4">
      <c r="A868" s="16" t="str">
        <f>IF(B868&lt;&gt;"","IND"&amp;TEXT(COUNTA($B$2:B868),"000"),"")</f>
        <v>IND867</v>
      </c>
      <c r="B868" s="17" t="str">
        <f>Consolication[[#This Row],[Nom et prénom 0 Name &amp; first name]]</f>
        <v>MINDA JOSIANE</v>
      </c>
      <c r="C868" s="17" t="str">
        <f>VLOOKUP(B868,Consolidation!B:AA,3,TRUE)</f>
        <v>M</v>
      </c>
      <c r="D868" s="17" t="str">
        <f>VLOOKUP(B868,Consolidation!B:AA,5,TRUE)</f>
        <v>M</v>
      </c>
      <c r="E868" s="17">
        <f>VLOOKUP(B869,Consolidation!B:AA,6,TRUE)</f>
        <v>-1</v>
      </c>
      <c r="F868" s="17">
        <f>VLOOKUP(B869,Consolidation!B:AA,7,TRUE)</f>
        <v>5</v>
      </c>
      <c r="G868" s="17">
        <f>VLOOKUP(B869,Consolidation!B:AA,12,TRUE)</f>
        <v>2</v>
      </c>
      <c r="H868" s="17">
        <f>VLOOKUP(B869,Consolidation!B:AA,22,FALSE)</f>
        <v>0</v>
      </c>
    </row>
    <row r="869" spans="1:8" ht="29.5" customHeight="1" thickBot="1" x14ac:dyDescent="0.4">
      <c r="A869" s="16" t="str">
        <f>IF(B869&lt;&gt;"","IND"&amp;TEXT(COUNTA($B$2:B869),"000"),"")</f>
        <v>IND868</v>
      </c>
      <c r="B869" s="17" t="str">
        <f>Consolication[[#This Row],[Nom et prénom 0 Name &amp; first name]]</f>
        <v>ONANA ONANA MURIEL LINDA SONIA</v>
      </c>
      <c r="C869" s="17" t="str">
        <f>VLOOKUP(B869,Consolidation!B:AA,3,TRUE)</f>
        <v>F</v>
      </c>
      <c r="D869" s="17" t="str">
        <f>VLOOKUP(B869,Consolidation!B:AA,5,TRUE)</f>
        <v>E</v>
      </c>
      <c r="E869" s="17">
        <f>VLOOKUP(B870,Consolidation!B:AA,6,TRUE)</f>
        <v>0</v>
      </c>
      <c r="F869" s="17">
        <f>VLOOKUP(B870,Consolidation!B:AA,7,TRUE)</f>
        <v>0</v>
      </c>
      <c r="G869" s="17">
        <f>VLOOKUP(B870,Consolidation!B:AA,12,TRUE)</f>
        <v>3</v>
      </c>
      <c r="H869" s="17">
        <f>VLOOKUP(B870,Consolidation!B:AA,22,FALSE)</f>
        <v>0</v>
      </c>
    </row>
    <row r="870" spans="1:8" ht="29.5" customHeight="1" thickBot="1" x14ac:dyDescent="0.4">
      <c r="A870" s="16" t="str">
        <f>IF(B870&lt;&gt;"","IND"&amp;TEXT(COUNTA($B$2:B870),"000"),"")</f>
        <v>IND869</v>
      </c>
      <c r="B870" s="17" t="str">
        <f>Consolication[[#This Row],[Nom et prénom 0 Name &amp; first name]]</f>
        <v>BANTIO KENNE CABREL BLERIOT</v>
      </c>
      <c r="C870" s="17" t="str">
        <f>VLOOKUP(B870,Consolidation!B:AA,3,TRUE)</f>
        <v>F</v>
      </c>
      <c r="D870" s="17" t="str">
        <f>VLOOKUP(B870,Consolidation!B:AA,5,TRUE)</f>
        <v>M</v>
      </c>
      <c r="E870" s="17">
        <f>VLOOKUP(B871,Consolidation!B:AA,6,TRUE)</f>
        <v>2</v>
      </c>
      <c r="F870" s="17">
        <f>VLOOKUP(B871,Consolidation!B:AA,7,TRUE)</f>
        <v>11</v>
      </c>
      <c r="G870" s="17">
        <f>VLOOKUP(B871,Consolidation!B:AA,12,TRUE)</f>
        <v>3</v>
      </c>
      <c r="H870" s="17">
        <f>VLOOKUP(B871,Consolidation!B:AA,22,FALSE)</f>
        <v>0</v>
      </c>
    </row>
    <row r="871" spans="1:8" ht="29.5" customHeight="1" thickBot="1" x14ac:dyDescent="0.4">
      <c r="A871" s="16" t="str">
        <f>IF(B871&lt;&gt;"","IND"&amp;TEXT(COUNTA($B$2:B871),"000"),"")</f>
        <v>IND870</v>
      </c>
      <c r="B871" s="17" t="str">
        <f>Consolication[[#This Row],[Nom et prénom 0 Name &amp; first name]]</f>
        <v>SINTAT TONYE ALEX LUTHER</v>
      </c>
      <c r="C871" s="17" t="str">
        <f>VLOOKUP(B871,Consolidation!B:AA,3,TRUE)</f>
        <v>M</v>
      </c>
      <c r="D871" s="17" t="str">
        <f>VLOOKUP(B871,Consolidation!B:AA,5,TRUE)</f>
        <v>D</v>
      </c>
      <c r="E871" s="17">
        <f>VLOOKUP(B872,Consolidation!B:AA,6,TRUE)</f>
        <v>-1</v>
      </c>
      <c r="F871" s="17">
        <f>VLOOKUP(B872,Consolidation!B:AA,7,TRUE)</f>
        <v>1</v>
      </c>
      <c r="G871" s="17">
        <f>VLOOKUP(B872,Consolidation!B:AA,12,TRUE)</f>
        <v>2</v>
      </c>
      <c r="H871" s="17">
        <f>VLOOKUP(B872,Consolidation!B:AA,22,FALSE)</f>
        <v>0</v>
      </c>
    </row>
    <row r="872" spans="1:8" ht="29.5" customHeight="1" thickBot="1" x14ac:dyDescent="0.4">
      <c r="A872" s="16" t="str">
        <f>IF(B872&lt;&gt;"","IND"&amp;TEXT(COUNTA($B$2:B872),"000"),"")</f>
        <v>IND871</v>
      </c>
      <c r="B872" s="17" t="str">
        <f>Consolication[[#This Row],[Nom et prénom 0 Name &amp; first name]]</f>
        <v>LUTEKE MUSHIYA Epse MFOCHIVE</v>
      </c>
      <c r="C872" s="17" t="str">
        <f>VLOOKUP(B872,Consolidation!B:AA,3,TRUE)</f>
        <v>F</v>
      </c>
      <c r="D872" s="17" t="str">
        <f>VLOOKUP(B872,Consolidation!B:AA,5,TRUE)</f>
        <v>E</v>
      </c>
      <c r="E872" s="17">
        <f>VLOOKUP(B873,Consolidation!B:AA,6,TRUE)</f>
        <v>0</v>
      </c>
      <c r="F872" s="17">
        <f>VLOOKUP(B873,Consolidation!B:AA,7,TRUE)</f>
        <v>0</v>
      </c>
      <c r="G872" s="17">
        <f>VLOOKUP(B873,Consolidation!B:AA,12,TRUE)</f>
        <v>0</v>
      </c>
      <c r="H872" s="17">
        <f>VLOOKUP(B873,Consolidation!B:AA,22,FALSE)</f>
        <v>0</v>
      </c>
    </row>
    <row r="873" spans="1:8" ht="29.5" customHeight="1" thickBot="1" x14ac:dyDescent="0.4">
      <c r="A873" s="16" t="str">
        <f>IF(B873&lt;&gt;"","IND"&amp;TEXT(COUNTA($B$2:B873),"000"),"")</f>
        <v>IND872</v>
      </c>
      <c r="B873" s="17" t="str">
        <f>Consolication[[#This Row],[Nom et prénom 0 Name &amp; first name]]</f>
        <v>MBE FRANCK FABIEN</v>
      </c>
      <c r="C873" s="17" t="str">
        <f>VLOOKUP(B873,Consolidation!B:AA,3,TRUE)</f>
        <v>F</v>
      </c>
      <c r="D873" s="17" t="str">
        <f>VLOOKUP(B873,Consolidation!B:AA,5,TRUE)</f>
        <v>M</v>
      </c>
      <c r="E873" s="17">
        <f>VLOOKUP(B874,Consolidation!B:AA,6,TRUE)</f>
        <v>-1</v>
      </c>
      <c r="F873" s="17">
        <f>VLOOKUP(B874,Consolidation!B:AA,7,TRUE)</f>
        <v>5</v>
      </c>
      <c r="G873" s="17">
        <f>VLOOKUP(B874,Consolidation!B:AA,12,TRUE)</f>
        <v>2</v>
      </c>
      <c r="H873" s="17">
        <f>VLOOKUP(B874,Consolidation!B:AA,22,FALSE)</f>
        <v>0</v>
      </c>
    </row>
    <row r="874" spans="1:8" ht="29.5" customHeight="1" thickBot="1" x14ac:dyDescent="0.4">
      <c r="A874" s="16" t="str">
        <f>IF(B874&lt;&gt;"","IND"&amp;TEXT(COUNTA($B$2:B874),"000"),"")</f>
        <v>IND873</v>
      </c>
      <c r="B874" s="17" t="str">
        <f>Consolication[[#This Row],[Nom et prénom 0 Name &amp; first name]]</f>
        <v>NANA KEPSEU DERRICK</v>
      </c>
      <c r="C874" s="17" t="str">
        <f>VLOOKUP(B874,Consolidation!B:AA,3,TRUE)</f>
        <v>F</v>
      </c>
      <c r="D874" s="17" t="str">
        <f>VLOOKUP(B874,Consolidation!B:AA,5,TRUE)</f>
        <v>E</v>
      </c>
      <c r="E874" s="17">
        <f>VLOOKUP(B875,Consolidation!B:AA,6,TRUE)</f>
        <v>0</v>
      </c>
      <c r="F874" s="17">
        <f>VLOOKUP(B875,Consolidation!B:AA,7,TRUE)</f>
        <v>0</v>
      </c>
      <c r="G874" s="17">
        <f>VLOOKUP(B875,Consolidation!B:AA,12,TRUE)</f>
        <v>3</v>
      </c>
      <c r="H874" s="17">
        <f>VLOOKUP(B875,Consolidation!B:AA,22,FALSE)</f>
        <v>0</v>
      </c>
    </row>
    <row r="875" spans="1:8" ht="29.5" customHeight="1" thickBot="1" x14ac:dyDescent="0.4">
      <c r="A875" s="16" t="str">
        <f>IF(B875&lt;&gt;"","IND"&amp;TEXT(COUNTA($B$2:B875),"000"),"")</f>
        <v>IND874</v>
      </c>
      <c r="B875" s="17" t="str">
        <f>Consolication[[#This Row],[Nom et prénom 0 Name &amp; first name]]</f>
        <v>DIKOUM NGAN LOUISE BYZANCE</v>
      </c>
      <c r="C875" s="17" t="str">
        <f>VLOOKUP(B875,Consolidation!B:AA,3,TRUE)</f>
        <v>F</v>
      </c>
      <c r="D875" s="17" t="str">
        <f>VLOOKUP(B875,Consolidation!B:AA,5,TRUE)</f>
        <v>M</v>
      </c>
      <c r="E875" s="17">
        <f>VLOOKUP(B876,Consolidation!B:AA,6,TRUE)</f>
        <v>0</v>
      </c>
      <c r="F875" s="17">
        <f>VLOOKUP(B876,Consolidation!B:AA,7,TRUE)</f>
        <v>0</v>
      </c>
      <c r="G875" s="17">
        <f>VLOOKUP(B876,Consolidation!B:AA,12,TRUE)</f>
        <v>0</v>
      </c>
      <c r="H875" s="17">
        <f>VLOOKUP(B876,Consolidation!B:AA,22,FALSE)</f>
        <v>0</v>
      </c>
    </row>
    <row r="876" spans="1:8" ht="29.5" customHeight="1" thickBot="1" x14ac:dyDescent="0.4">
      <c r="A876" s="16" t="str">
        <f>IF(B876&lt;&gt;"","IND"&amp;TEXT(COUNTA($B$2:B876),"000"),"")</f>
        <v>IND875</v>
      </c>
      <c r="B876" s="17" t="str">
        <f>Consolication[[#This Row],[Nom et prénom 0 Name &amp; first name]]</f>
        <v>MBATSOGO MBATSOGO. M</v>
      </c>
      <c r="C876" s="17" t="str">
        <f>VLOOKUP(B876,Consolidation!B:AA,3,TRUE)</f>
        <v>F</v>
      </c>
      <c r="D876" s="17" t="str">
        <f>VLOOKUP(B876,Consolidation!B:AA,5,TRUE)</f>
        <v>M</v>
      </c>
      <c r="E876" s="17">
        <f>VLOOKUP(B877,Consolidation!B:AA,6,TRUE)</f>
        <v>-1</v>
      </c>
      <c r="F876" s="17">
        <f>VLOOKUP(B877,Consolidation!B:AA,7,TRUE)</f>
        <v>5</v>
      </c>
      <c r="G876" s="17">
        <f>VLOOKUP(B877,Consolidation!B:AA,12,TRUE)</f>
        <v>2</v>
      </c>
      <c r="H876" s="17">
        <f>VLOOKUP(B877,Consolidation!B:AA,22,FALSE)</f>
        <v>0</v>
      </c>
    </row>
    <row r="877" spans="1:8" ht="29.5" customHeight="1" thickBot="1" x14ac:dyDescent="0.4">
      <c r="A877" s="16" t="str">
        <f>IF(B877&lt;&gt;"","IND"&amp;TEXT(COUNTA($B$2:B877),"000"),"")</f>
        <v>IND876</v>
      </c>
      <c r="B877" s="17" t="str">
        <f>Consolication[[#This Row],[Nom et prénom 0 Name &amp; first name]]</f>
        <v>NSAS NSAS MAGDALA</v>
      </c>
      <c r="C877" s="17" t="str">
        <f>VLOOKUP(B877,Consolidation!B:AA,3,TRUE)</f>
        <v>F</v>
      </c>
      <c r="D877" s="17" t="str">
        <f>VLOOKUP(B877,Consolidation!B:AA,5,TRUE)</f>
        <v>E</v>
      </c>
      <c r="E877" s="17">
        <f>VLOOKUP(B878,Consolidation!B:AA,6,TRUE)</f>
        <v>0</v>
      </c>
      <c r="F877" s="17">
        <f>VLOOKUP(B878,Consolidation!B:AA,7,TRUE)</f>
        <v>0</v>
      </c>
      <c r="G877" s="17">
        <f>VLOOKUP(B878,Consolidation!B:AA,12,TRUE)</f>
        <v>0</v>
      </c>
      <c r="H877" s="17">
        <f>VLOOKUP(B878,Consolidation!B:AA,22,FALSE)</f>
        <v>0</v>
      </c>
    </row>
    <row r="878" spans="1:8" ht="29.5" customHeight="1" thickBot="1" x14ac:dyDescent="0.4">
      <c r="A878" s="16" t="str">
        <f>IF(B878&lt;&gt;"","IND"&amp;TEXT(COUNTA($B$2:B878),"000"),"")</f>
        <v>IND877</v>
      </c>
      <c r="B878" s="17" t="str">
        <f>Consolication[[#This Row],[Nom et prénom 0 Name &amp; first name]]</f>
        <v>MBELL EDONGO ANAIS</v>
      </c>
      <c r="C878" s="17" t="str">
        <f>VLOOKUP(B878,Consolidation!B:AA,3,TRUE)</f>
        <v>F</v>
      </c>
      <c r="D878" s="17" t="str">
        <f>VLOOKUP(B878,Consolidation!B:AA,5,TRUE)</f>
        <v>M</v>
      </c>
      <c r="E878" s="17">
        <f>VLOOKUP(B879,Consolidation!B:AA,6,TRUE)</f>
        <v>-1</v>
      </c>
      <c r="F878" s="17">
        <f>VLOOKUP(B879,Consolidation!B:AA,7,TRUE)</f>
        <v>5</v>
      </c>
      <c r="G878" s="17">
        <f>VLOOKUP(B879,Consolidation!B:AA,12,TRUE)</f>
        <v>2</v>
      </c>
      <c r="H878" s="17">
        <f>VLOOKUP(B879,Consolidation!B:AA,22,FALSE)</f>
        <v>0</v>
      </c>
    </row>
    <row r="879" spans="1:8" ht="29.5" customHeight="1" thickBot="1" x14ac:dyDescent="0.4">
      <c r="A879" s="16" t="str">
        <f>IF(B879&lt;&gt;"","IND"&amp;TEXT(COUNTA($B$2:B879),"000"),"")</f>
        <v>IND878</v>
      </c>
      <c r="B879" s="17" t="str">
        <f>Consolication[[#This Row],[Nom et prénom 0 Name &amp; first name]]</f>
        <v>NJIMI MENKEKOM SANDRINE</v>
      </c>
      <c r="C879" s="17" t="str">
        <f>VLOOKUP(B879,Consolidation!B:AA,3,TRUE)</f>
        <v>F</v>
      </c>
      <c r="D879" s="17" t="str">
        <f>VLOOKUP(B879,Consolidation!B:AA,5,TRUE)</f>
        <v>E</v>
      </c>
      <c r="E879" s="17">
        <f>VLOOKUP(B880,Consolidation!B:AA,6,TRUE)</f>
        <v>0</v>
      </c>
      <c r="F879" s="17">
        <f>VLOOKUP(B880,Consolidation!B:AA,7,TRUE)</f>
        <v>0</v>
      </c>
      <c r="G879" s="17">
        <f>VLOOKUP(B880,Consolidation!B:AA,12,TRUE)</f>
        <v>3</v>
      </c>
      <c r="H879" s="17">
        <f>VLOOKUP(B880,Consolidation!B:AA,22,FALSE)</f>
        <v>0</v>
      </c>
    </row>
    <row r="880" spans="1:8" ht="29.5" customHeight="1" thickBot="1" x14ac:dyDescent="0.4">
      <c r="A880" s="16" t="str">
        <f>IF(B880&lt;&gt;"","IND"&amp;TEXT(COUNTA($B$2:B880),"000"),"")</f>
        <v>IND879</v>
      </c>
      <c r="B880" s="17" t="str">
        <f>Consolication[[#This Row],[Nom et prénom 0 Name &amp; first name]]</f>
        <v>BONDJA NJIKAM HIBRAHIM</v>
      </c>
      <c r="C880" s="17" t="str">
        <f>VLOOKUP(B880,Consolidation!B:AA,3,TRUE)</f>
        <v>F</v>
      </c>
      <c r="D880" s="17" t="str">
        <f>VLOOKUP(B880,Consolidation!B:AA,5,TRUE)</f>
        <v>M</v>
      </c>
      <c r="E880" s="17">
        <f>VLOOKUP(B881,Consolidation!B:AA,6,TRUE)</f>
        <v>-1</v>
      </c>
      <c r="F880" s="17">
        <f>VLOOKUP(B881,Consolidation!B:AA,7,TRUE)</f>
        <v>5</v>
      </c>
      <c r="G880" s="17">
        <f>VLOOKUP(B881,Consolidation!B:AA,12,TRUE)</f>
        <v>2</v>
      </c>
      <c r="H880" s="17">
        <f>VLOOKUP(B881,Consolidation!B:AA,22,FALSE)</f>
        <v>0</v>
      </c>
    </row>
    <row r="881" spans="1:8" ht="29.5" customHeight="1" thickBot="1" x14ac:dyDescent="0.4">
      <c r="A881" s="16" t="str">
        <f>IF(B881&lt;&gt;"","IND"&amp;TEXT(COUNTA($B$2:B881),"000"),"")</f>
        <v>IND880</v>
      </c>
      <c r="B881" s="17" t="str">
        <f>Consolication[[#This Row],[Nom et prénom 0 Name &amp; first name]]</f>
        <v>NTAP EKOUE PAUL EMMANUEL</v>
      </c>
      <c r="C881" s="17" t="str">
        <f>VLOOKUP(B881,Consolidation!B:AA,3,TRUE)</f>
        <v>F</v>
      </c>
      <c r="D881" s="17" t="str">
        <f>VLOOKUP(B881,Consolidation!B:AA,5,TRUE)</f>
        <v>E</v>
      </c>
      <c r="E881" s="17">
        <f>VLOOKUP(B882,Consolidation!B:AA,6,TRUE)</f>
        <v>0</v>
      </c>
      <c r="F881" s="17">
        <f>VLOOKUP(B882,Consolidation!B:AA,7,TRUE)</f>
        <v>0</v>
      </c>
      <c r="G881" s="17">
        <f>VLOOKUP(B882,Consolidation!B:AA,12,TRUE)</f>
        <v>3</v>
      </c>
      <c r="H881" s="17">
        <f>VLOOKUP(B882,Consolidation!B:AA,22,FALSE)</f>
        <v>0</v>
      </c>
    </row>
    <row r="882" spans="1:8" ht="29.5" customHeight="1" thickBot="1" x14ac:dyDescent="0.4">
      <c r="A882" s="16" t="str">
        <f>IF(B882&lt;&gt;"","IND"&amp;TEXT(COUNTA($B$2:B882),"000"),"")</f>
        <v>IND881</v>
      </c>
      <c r="B882" s="17" t="str">
        <f>Consolication[[#This Row],[Nom et prénom 0 Name &amp; first name]]</f>
        <v>JAM YOBO RENEE DADDY</v>
      </c>
      <c r="C882" s="17" t="str">
        <f>VLOOKUP(B882,Consolidation!B:AA,3,TRUE)</f>
        <v>F</v>
      </c>
      <c r="D882" s="17" t="str">
        <f>VLOOKUP(B882,Consolidation!B:AA,5,TRUE)</f>
        <v>M</v>
      </c>
      <c r="E882" s="17">
        <f>VLOOKUP(B883,Consolidation!B:AA,6,TRUE)</f>
        <v>0</v>
      </c>
      <c r="F882" s="17">
        <f>VLOOKUP(B883,Consolidation!B:AA,7,TRUE)</f>
        <v>0</v>
      </c>
      <c r="G882" s="17">
        <f>VLOOKUP(B883,Consolidation!B:AA,12,TRUE)</f>
        <v>0</v>
      </c>
      <c r="H882" s="17">
        <f>VLOOKUP(B883,Consolidation!B:AA,22,FALSE)</f>
        <v>0</v>
      </c>
    </row>
    <row r="883" spans="1:8" ht="29.5" customHeight="1" thickBot="1" x14ac:dyDescent="0.4">
      <c r="A883" s="16" t="str">
        <f>IF(B883&lt;&gt;"","IND"&amp;TEXT(COUNTA($B$2:B883),"000"),"")</f>
        <v>IND882</v>
      </c>
      <c r="B883" s="17" t="str">
        <f>Consolication[[#This Row],[Nom et prénom 0 Name &amp; first name]]</f>
        <v>MBALLA ATANGANA FREDERIQUE DIANE</v>
      </c>
      <c r="C883" s="17" t="str">
        <f>VLOOKUP(B883,Consolidation!B:AA,3,TRUE)</f>
        <v>F</v>
      </c>
      <c r="D883" s="17" t="str">
        <f>VLOOKUP(B883,Consolidation!B:AA,5,TRUE)</f>
        <v>M</v>
      </c>
      <c r="E883" s="17">
        <f>VLOOKUP(B884,Consolidation!B:AA,6,TRUE)</f>
        <v>0</v>
      </c>
      <c r="F883" s="17">
        <f>VLOOKUP(B884,Consolidation!B:AA,7,TRUE)</f>
        <v>0</v>
      </c>
      <c r="G883" s="17">
        <f>VLOOKUP(B884,Consolidation!B:AA,12,TRUE)</f>
        <v>3</v>
      </c>
      <c r="H883" s="17">
        <f>VLOOKUP(B884,Consolidation!B:AA,22,FALSE)</f>
        <v>0</v>
      </c>
    </row>
    <row r="884" spans="1:8" ht="29.5" customHeight="1" thickBot="1" x14ac:dyDescent="0.4">
      <c r="A884" s="16" t="str">
        <f>IF(B884&lt;&gt;"","IND"&amp;TEXT(COUNTA($B$2:B884),"000"),"")</f>
        <v>IND883</v>
      </c>
      <c r="B884" s="17" t="str">
        <f>Consolication[[#This Row],[Nom et prénom 0 Name &amp; first name]]</f>
        <v>AYANGMA AYANGMA JANVIER</v>
      </c>
      <c r="C884" s="17" t="str">
        <f>VLOOKUP(B884,Consolidation!B:AA,3,TRUE)</f>
        <v>F</v>
      </c>
      <c r="D884" s="17" t="str">
        <f>VLOOKUP(B884,Consolidation!B:AA,5,TRUE)</f>
        <v>M</v>
      </c>
      <c r="E884" s="17">
        <f>VLOOKUP(B885,Consolidation!B:AA,6,TRUE)</f>
        <v>0</v>
      </c>
      <c r="F884" s="17">
        <f>VLOOKUP(B885,Consolidation!B:AA,7,TRUE)</f>
        <v>0</v>
      </c>
      <c r="G884" s="17">
        <f>VLOOKUP(B885,Consolidation!B:AA,12,TRUE)</f>
        <v>3</v>
      </c>
      <c r="H884" s="17">
        <f>VLOOKUP(B885,Consolidation!B:AA,22,FALSE)</f>
        <v>0</v>
      </c>
    </row>
    <row r="885" spans="1:8" ht="29.5" customHeight="1" thickBot="1" x14ac:dyDescent="0.4">
      <c r="A885" s="16" t="str">
        <f>IF(B885&lt;&gt;"","IND"&amp;TEXT(COUNTA($B$2:B885),"000"),"")</f>
        <v>IND884</v>
      </c>
      <c r="B885" s="17" t="str">
        <f>Consolication[[#This Row],[Nom et prénom 0 Name &amp; first name]]</f>
        <v>AYA NGOVE DIANE</v>
      </c>
      <c r="C885" s="17" t="str">
        <f>VLOOKUP(B885,Consolidation!B:AA,3,TRUE)</f>
        <v>F</v>
      </c>
      <c r="D885" s="17" t="str">
        <f>VLOOKUP(B885,Consolidation!B:AA,5,TRUE)</f>
        <v>M</v>
      </c>
      <c r="E885" s="17">
        <f>VLOOKUP(B886,Consolidation!B:AA,6,TRUE)</f>
        <v>0</v>
      </c>
      <c r="F885" s="17">
        <f>VLOOKUP(B886,Consolidation!B:AA,7,TRUE)</f>
        <v>0</v>
      </c>
      <c r="G885" s="17">
        <f>VLOOKUP(B886,Consolidation!B:AA,12,TRUE)</f>
        <v>3</v>
      </c>
      <c r="H885" s="17">
        <f>VLOOKUP(B886,Consolidation!B:AA,22,FALSE)</f>
        <v>0</v>
      </c>
    </row>
    <row r="886" spans="1:8" ht="29.5" customHeight="1" thickBot="1" x14ac:dyDescent="0.4">
      <c r="A886" s="16" t="str">
        <f>IF(B886&lt;&gt;"","IND"&amp;TEXT(COUNTA($B$2:B886),"000"),"")</f>
        <v>IND885</v>
      </c>
      <c r="B886" s="17" t="str">
        <f>Consolication[[#This Row],[Nom et prénom 0 Name &amp; first name]]</f>
        <v>AMBE MILDRED NGEM</v>
      </c>
      <c r="C886" s="17" t="str">
        <f>VLOOKUP(B886,Consolidation!B:AA,3,FALSE)</f>
        <v>M</v>
      </c>
      <c r="D886" s="17" t="str">
        <f>VLOOKUP(B886,Consolidation!B:AA,5,FALSE)</f>
        <v>M</v>
      </c>
      <c r="E886" s="17">
        <f>VLOOKUP(B887,Consolidation!B:AA,6,FALSE)</f>
        <v>-1</v>
      </c>
      <c r="F886" s="17">
        <f>VLOOKUP(B887,Consolidation!B:AA,7,FALSE)</f>
        <v>9</v>
      </c>
      <c r="G886" s="17">
        <f>VLOOKUP(B887,Consolidation!B:AA,12,FALSE)</f>
        <v>3</v>
      </c>
      <c r="H886" s="17">
        <f>VLOOKUP(B887,Consolidation!B:AA,22,FALSE)</f>
        <v>0</v>
      </c>
    </row>
    <row r="887" spans="1:8" ht="29.5" customHeight="1" thickBot="1" x14ac:dyDescent="0.4">
      <c r="A887" s="16" t="str">
        <f>IF(B887&lt;&gt;"","IND"&amp;TEXT(COUNTA($B$2:B887),"000"),"")</f>
        <v>IND886</v>
      </c>
      <c r="B887" s="17" t="str">
        <f>Consolication[[#This Row],[Nom et prénom 0 Name &amp; first name]]</f>
        <v>NDIME PHILIP NKALE</v>
      </c>
      <c r="C887" s="17" t="str">
        <f>VLOOKUP(B887,Consolidation!B:AA,3,TRUE)</f>
        <v>F</v>
      </c>
      <c r="D887" s="17" t="str">
        <f>VLOOKUP(B887,Consolidation!B:AA,5,TRUE)</f>
        <v>E</v>
      </c>
      <c r="E887" s="17">
        <f>VLOOKUP(B888,Consolidation!B:AA,6,TRUE)</f>
        <v>0</v>
      </c>
      <c r="F887" s="17">
        <f>VLOOKUP(B888,Consolidation!B:AA,7,TRUE)</f>
        <v>0</v>
      </c>
      <c r="G887" s="17">
        <f>VLOOKUP(B888,Consolidation!B:AA,12,TRUE)</f>
        <v>3</v>
      </c>
      <c r="H887" s="17">
        <f>VLOOKUP(B888,Consolidation!B:AA,22,FALSE)</f>
        <v>0</v>
      </c>
    </row>
    <row r="888" spans="1:8" ht="29.5" customHeight="1" thickBot="1" x14ac:dyDescent="0.4">
      <c r="A888" s="16" t="str">
        <f>IF(B888&lt;&gt;"","IND"&amp;TEXT(COUNTA($B$2:B888),"000"),"")</f>
        <v>IND887</v>
      </c>
      <c r="B888" s="17" t="str">
        <f>Consolication[[#This Row],[Nom et prénom 0 Name &amp; first name]]</f>
        <v>ENYABE ROLLAND NGALAME</v>
      </c>
      <c r="C888" s="17" t="str">
        <f>VLOOKUP(B888,Consolidation!B:AA,3,TRUE)</f>
        <v>F</v>
      </c>
      <c r="D888" s="17" t="str">
        <f>VLOOKUP(B888,Consolidation!B:AA,5,TRUE)</f>
        <v>M</v>
      </c>
      <c r="E888" s="17">
        <f>VLOOKUP(B889,Consolidation!B:AA,6,TRUE)</f>
        <v>0</v>
      </c>
      <c r="F888" s="17">
        <f>VLOOKUP(B889,Consolidation!B:AA,7,TRUE)</f>
        <v>0</v>
      </c>
      <c r="G888" s="17">
        <f>VLOOKUP(B889,Consolidation!B:AA,12,TRUE)</f>
        <v>3</v>
      </c>
      <c r="H888" s="17">
        <f>VLOOKUP(B889,Consolidation!B:AA,22,FALSE)</f>
        <v>0</v>
      </c>
    </row>
    <row r="889" spans="1:8" ht="29.5" customHeight="1" thickBot="1" x14ac:dyDescent="0.4">
      <c r="A889" s="16" t="str">
        <f>IF(B889&lt;&gt;"","IND"&amp;TEXT(COUNTA($B$2:B889),"000"),"")</f>
        <v>IND888</v>
      </c>
      <c r="B889" s="17" t="str">
        <f>Consolication[[#This Row],[Nom et prénom 0 Name &amp; first name]]</f>
        <v>AYAFOR BROWNSON FOSOH</v>
      </c>
      <c r="C889" s="17" t="str">
        <f>VLOOKUP(B889,Consolidation!B:AA,3,TRUE)</f>
        <v>F</v>
      </c>
      <c r="D889" s="17" t="str">
        <f>VLOOKUP(B889,Consolidation!B:AA,5,TRUE)</f>
        <v>M</v>
      </c>
      <c r="E889" s="17">
        <f>VLOOKUP(B890,Consolidation!B:AA,6,TRUE)</f>
        <v>-1</v>
      </c>
      <c r="F889" s="17">
        <f>VLOOKUP(B890,Consolidation!B:AA,7,TRUE)</f>
        <v>5</v>
      </c>
      <c r="G889" s="17">
        <f>VLOOKUP(B890,Consolidation!B:AA,12,TRUE)</f>
        <v>2</v>
      </c>
      <c r="H889" s="17">
        <f>VLOOKUP(B890,Consolidation!B:AA,22,FALSE)</f>
        <v>0</v>
      </c>
    </row>
    <row r="890" spans="1:8" ht="29.5" customHeight="1" thickBot="1" x14ac:dyDescent="0.4">
      <c r="A890" s="16" t="str">
        <f>IF(B890&lt;&gt;"","IND"&amp;TEXT(COUNTA($B$2:B890),"000"),"")</f>
        <v>IND889</v>
      </c>
      <c r="B890" s="17" t="str">
        <f>Consolication[[#This Row],[Nom et prénom 0 Name &amp; first name]]</f>
        <v>NJAMPOU TCHOUANKAP ANITA GABY JOSS</v>
      </c>
      <c r="C890" s="17" t="str">
        <f>VLOOKUP(B890,Consolidation!B:AA,3,TRUE)</f>
        <v>F</v>
      </c>
      <c r="D890" s="17" t="str">
        <f>VLOOKUP(B890,Consolidation!B:AA,5,TRUE)</f>
        <v>E</v>
      </c>
      <c r="E890" s="17">
        <f>VLOOKUP(B891,Consolidation!B:AA,6,TRUE)</f>
        <v>-1</v>
      </c>
      <c r="F890" s="17">
        <f>VLOOKUP(B891,Consolidation!B:AA,7,TRUE)</f>
        <v>5</v>
      </c>
      <c r="G890" s="17">
        <f>VLOOKUP(B891,Consolidation!B:AA,12,TRUE)</f>
        <v>2</v>
      </c>
      <c r="H890" s="17">
        <f>VLOOKUP(B891,Consolidation!B:AA,22,FALSE)</f>
        <v>0</v>
      </c>
    </row>
    <row r="891" spans="1:8" ht="29.5" customHeight="1" thickBot="1" x14ac:dyDescent="0.4">
      <c r="A891" s="16" t="str">
        <f>IF(B891&lt;&gt;"","IND"&amp;TEXT(COUNTA($B$2:B891),"000"),"")</f>
        <v>IND890</v>
      </c>
      <c r="B891" s="17" t="str">
        <f>Consolication[[#This Row],[Nom et prénom 0 Name &amp; first name]]</f>
        <v>NJIH NZEUTCHE EVERARD DARREL</v>
      </c>
      <c r="C891" s="17" t="str">
        <f>VLOOKUP(B891,Consolidation!B:AA,3,TRUE)</f>
        <v>F</v>
      </c>
      <c r="D891" s="17" t="str">
        <f>VLOOKUP(B891,Consolidation!B:AA,5,TRUE)</f>
        <v>E</v>
      </c>
      <c r="E891" s="17">
        <f>VLOOKUP(B892,Consolidation!B:AA,6,TRUE)</f>
        <v>0</v>
      </c>
      <c r="F891" s="17">
        <f>VLOOKUP(B892,Consolidation!B:AA,7,TRUE)</f>
        <v>1</v>
      </c>
      <c r="G891" s="17">
        <f>VLOOKUP(B892,Consolidation!B:AA,12,TRUE)</f>
        <v>0</v>
      </c>
      <c r="H891" s="17">
        <f>VLOOKUP(B892,Consolidation!B:AA,22,FALSE)</f>
        <v>0</v>
      </c>
    </row>
    <row r="892" spans="1:8" ht="29.5" customHeight="1" thickBot="1" x14ac:dyDescent="0.4">
      <c r="A892" s="16" t="str">
        <f>IF(B892&lt;&gt;"","IND"&amp;TEXT(COUNTA($B$2:B892),"000"),"")</f>
        <v>IND891</v>
      </c>
      <c r="B892" s="17" t="str">
        <f>Consolication[[#This Row],[Nom et prénom 0 Name &amp; first name]]</f>
        <v>METUGE RICHARD MOUKINE</v>
      </c>
      <c r="C892" s="17" t="str">
        <f>VLOOKUP(B892,Consolidation!B:AA,3,TRUE)</f>
        <v>M</v>
      </c>
      <c r="D892" s="17" t="str">
        <f>VLOOKUP(B892,Consolidation!B:AA,5,TRUE)</f>
        <v>M</v>
      </c>
      <c r="E892" s="17">
        <f>VLOOKUP(B893,Consolidation!B:AA,6,TRUE)</f>
        <v>0</v>
      </c>
      <c r="F892" s="17">
        <f>VLOOKUP(B893,Consolidation!B:AA,7,TRUE)</f>
        <v>0</v>
      </c>
      <c r="G892" s="17">
        <f>VLOOKUP(B893,Consolidation!B:AA,12,TRUE)</f>
        <v>3</v>
      </c>
      <c r="H892" s="17">
        <f>VLOOKUP(B893,Consolidation!B:AA,22,FALSE)</f>
        <v>0</v>
      </c>
    </row>
    <row r="893" spans="1:8" ht="29.5" customHeight="1" thickBot="1" x14ac:dyDescent="0.4">
      <c r="A893" s="16" t="str">
        <f>IF(B893&lt;&gt;"","IND"&amp;TEXT(COUNTA($B$2:B893),"000"),"")</f>
        <v>IND892</v>
      </c>
      <c r="B893" s="17" t="str">
        <f>Consolication[[#This Row],[Nom et prénom 0 Name &amp; first name]]</f>
        <v>DANG A AMOUDJI GASTON JUNIOR</v>
      </c>
      <c r="C893" s="17" t="str">
        <f>VLOOKUP(B893,Consolidation!B:AA,3,TRUE)</f>
        <v>F</v>
      </c>
      <c r="D893" s="17" t="str">
        <f>VLOOKUP(B893,Consolidation!B:AA,5,TRUE)</f>
        <v>M</v>
      </c>
      <c r="E893" s="17">
        <f>VLOOKUP(B894,Consolidation!B:AA,6,TRUE)</f>
        <v>2</v>
      </c>
      <c r="F893" s="17">
        <f>VLOOKUP(B894,Consolidation!B:AA,7,TRUE)</f>
        <v>11</v>
      </c>
      <c r="G893" s="17">
        <f>VLOOKUP(B894,Consolidation!B:AA,12,TRUE)</f>
        <v>3</v>
      </c>
      <c r="H893" s="17">
        <f>VLOOKUP(B894,Consolidation!B:AA,22,FALSE)</f>
        <v>0</v>
      </c>
    </row>
    <row r="894" spans="1:8" ht="29.5" customHeight="1" thickBot="1" x14ac:dyDescent="0.4">
      <c r="A894" s="16" t="str">
        <f>IF(B894&lt;&gt;"","IND"&amp;TEXT(COUNTA($B$2:B894),"000"),"")</f>
        <v>IND893</v>
      </c>
      <c r="B894" s="17" t="str">
        <f>Consolication[[#This Row],[Nom et prénom 0 Name &amp; first name]]</f>
        <v>SANDRA JULIA MOUTO EBANGUE</v>
      </c>
      <c r="C894" s="17" t="str">
        <f>VLOOKUP(B894,Consolidation!B:AA,3,TRUE)</f>
        <v>M</v>
      </c>
      <c r="D894" s="17" t="str">
        <f>VLOOKUP(B894,Consolidation!B:AA,5,TRUE)</f>
        <v>D</v>
      </c>
      <c r="E894" s="17">
        <f>VLOOKUP(B895,Consolidation!B:AA,6,TRUE)</f>
        <v>-1</v>
      </c>
      <c r="F894" s="17">
        <f>VLOOKUP(B895,Consolidation!B:AA,7,TRUE)</f>
        <v>5</v>
      </c>
      <c r="G894" s="17">
        <f>VLOOKUP(B895,Consolidation!B:AA,12,TRUE)</f>
        <v>2</v>
      </c>
      <c r="H894" s="17">
        <f>VLOOKUP(B895,Consolidation!B:AA,22,FALSE)</f>
        <v>0</v>
      </c>
    </row>
    <row r="895" spans="1:8" ht="29.5" customHeight="1" thickBot="1" x14ac:dyDescent="0.4">
      <c r="A895" s="16" t="str">
        <f>IF(B895&lt;&gt;"","IND"&amp;TEXT(COUNTA($B$2:B895),"000"),"")</f>
        <v>IND894</v>
      </c>
      <c r="B895" s="17" t="str">
        <f>Consolication[[#This Row],[Nom et prénom 0 Name &amp; first name]]</f>
        <v>NNOMO SIDONIE ALICE</v>
      </c>
      <c r="C895" s="17" t="str">
        <f>VLOOKUP(B895,Consolidation!B:AA,3,TRUE)</f>
        <v>F</v>
      </c>
      <c r="D895" s="17" t="str">
        <f>VLOOKUP(B895,Consolidation!B:AA,5,TRUE)</f>
        <v>E</v>
      </c>
      <c r="E895" s="17">
        <f>VLOOKUP(B896,Consolidation!B:AA,6,TRUE)</f>
        <v>-1</v>
      </c>
      <c r="F895" s="17">
        <f>VLOOKUP(B896,Consolidation!B:AA,7,TRUE)</f>
        <v>5</v>
      </c>
      <c r="G895" s="17">
        <f>VLOOKUP(B896,Consolidation!B:AA,12,TRUE)</f>
        <v>2</v>
      </c>
      <c r="H895" s="17">
        <f>VLOOKUP(B896,Consolidation!B:AA,22,FALSE)</f>
        <v>0</v>
      </c>
    </row>
    <row r="896" spans="1:8" ht="29.5" customHeight="1" thickBot="1" x14ac:dyDescent="0.4">
      <c r="A896" s="16" t="str">
        <f>IF(B896&lt;&gt;"","IND"&amp;TEXT(COUNTA($B$2:B896),"000"),"")</f>
        <v>IND895</v>
      </c>
      <c r="B896" s="17" t="str">
        <f>Consolication[[#This Row],[Nom et prénom 0 Name &amp; first name]]</f>
        <v>NGOUOLNGOUE KAKA CHRISTELLE</v>
      </c>
      <c r="C896" s="17" t="str">
        <f>VLOOKUP(B896,Consolidation!B:AA,3,TRUE)</f>
        <v>F</v>
      </c>
      <c r="D896" s="17" t="str">
        <f>VLOOKUP(B896,Consolidation!B:AA,5,TRUE)</f>
        <v>E</v>
      </c>
      <c r="E896" s="17">
        <f>VLOOKUP(B897,Consolidation!B:AA,6,TRUE)</f>
        <v>2</v>
      </c>
      <c r="F896" s="17">
        <f>VLOOKUP(B897,Consolidation!B:AA,7,TRUE)</f>
        <v>11</v>
      </c>
      <c r="G896" s="17">
        <f>VLOOKUP(B897,Consolidation!B:AA,12,TRUE)</f>
        <v>3</v>
      </c>
      <c r="H896" s="17">
        <f>VLOOKUP(B897,Consolidation!B:AA,22,FALSE)</f>
        <v>0</v>
      </c>
    </row>
    <row r="897" spans="1:8" ht="29.5" customHeight="1" thickBot="1" x14ac:dyDescent="0.4">
      <c r="A897" s="16" t="str">
        <f>IF(B897&lt;&gt;"","IND"&amp;TEXT(COUNTA($B$2:B897),"000"),"")</f>
        <v>IND896</v>
      </c>
      <c r="B897" s="17" t="str">
        <f>Consolication[[#This Row],[Nom et prénom 0 Name &amp; first name]]</f>
        <v>TANIE LOUIS NEIL</v>
      </c>
      <c r="C897" s="17" t="str">
        <f>VLOOKUP(B897,Consolidation!B:AA,3,TRUE)</f>
        <v>M</v>
      </c>
      <c r="D897" s="17" t="str">
        <f>VLOOKUP(B897,Consolidation!B:AA,5,TRUE)</f>
        <v>D</v>
      </c>
      <c r="E897" s="17">
        <f>VLOOKUP(B898,Consolidation!B:AA,6,TRUE)</f>
        <v>0</v>
      </c>
      <c r="F897" s="17">
        <f>VLOOKUP(B898,Consolidation!B:AA,7,TRUE)</f>
        <v>0</v>
      </c>
      <c r="G897" s="17">
        <f>VLOOKUP(B898,Consolidation!B:AA,12,TRUE)</f>
        <v>3</v>
      </c>
      <c r="H897" s="17">
        <f>VLOOKUP(B898,Consolidation!B:AA,22,FALSE)</f>
        <v>0</v>
      </c>
    </row>
    <row r="898" spans="1:8" ht="29.5" customHeight="1" thickBot="1" x14ac:dyDescent="0.4">
      <c r="A898" s="16" t="str">
        <f>IF(B898&lt;&gt;"","IND"&amp;TEXT(COUNTA($B$2:B898),"000"),"")</f>
        <v>IND897</v>
      </c>
      <c r="B898" s="17" t="str">
        <f>Consolication[[#This Row],[Nom et prénom 0 Name &amp; first name]]</f>
        <v>DIOGNE CYRILLE</v>
      </c>
      <c r="C898" s="17" t="str">
        <f>VLOOKUP(B898,Consolidation!B:AA,3,TRUE)</f>
        <v>F</v>
      </c>
      <c r="D898" s="17" t="str">
        <f>VLOOKUP(B898,Consolidation!B:AA,5,TRUE)</f>
        <v>M</v>
      </c>
      <c r="E898" s="17">
        <f>VLOOKUP(B899,Consolidation!B:AA,6,TRUE)</f>
        <v>0</v>
      </c>
      <c r="F898" s="17">
        <f>VLOOKUP(B899,Consolidation!B:AA,7,TRUE)</f>
        <v>0</v>
      </c>
      <c r="G898" s="17">
        <f>VLOOKUP(B899,Consolidation!B:AA,12,TRUE)</f>
        <v>3</v>
      </c>
      <c r="H898" s="17">
        <f>VLOOKUP(B899,Consolidation!B:AA,22,FALSE)</f>
        <v>0</v>
      </c>
    </row>
    <row r="899" spans="1:8" ht="29.5" customHeight="1" thickBot="1" x14ac:dyDescent="0.4">
      <c r="A899" s="16" t="str">
        <f>IF(B899&lt;&gt;"","IND"&amp;TEXT(COUNTA($B$2:B899),"000"),"")</f>
        <v>IND898</v>
      </c>
      <c r="B899" s="17" t="str">
        <f>Consolication[[#This Row],[Nom et prénom 0 Name &amp; first name]]</f>
        <v>KAMTCHUENG YOUBI Marie</v>
      </c>
      <c r="C899" s="17" t="str">
        <f>VLOOKUP(B899,Consolidation!B:AA,3,TRUE)</f>
        <v>F</v>
      </c>
      <c r="D899" s="17" t="str">
        <f>VLOOKUP(B899,Consolidation!B:AA,5,TRUE)</f>
        <v>M</v>
      </c>
      <c r="E899" s="17">
        <f>VLOOKUP(B900,Consolidation!B:AA,6,TRUE)</f>
        <v>-1</v>
      </c>
      <c r="F899" s="17">
        <f>VLOOKUP(B900,Consolidation!B:AA,7,TRUE)</f>
        <v>5</v>
      </c>
      <c r="G899" s="17">
        <f>VLOOKUP(B900,Consolidation!B:AA,12,TRUE)</f>
        <v>2</v>
      </c>
      <c r="H899" s="17">
        <f>VLOOKUP(B900,Consolidation!B:AA,22,FALSE)</f>
        <v>0</v>
      </c>
    </row>
    <row r="900" spans="1:8" ht="29.5" customHeight="1" thickBot="1" x14ac:dyDescent="0.4">
      <c r="A900" s="16" t="str">
        <f>IF(B900&lt;&gt;"","IND"&amp;TEXT(COUNTA($B$2:B900),"000"),"")</f>
        <v>IND899</v>
      </c>
      <c r="B900" s="17" t="str">
        <f>Consolication[[#This Row],[Nom et prénom 0 Name &amp; first name]]</f>
        <v>NGO NGUEGE ELIANE MADELEINE</v>
      </c>
      <c r="C900" s="17" t="str">
        <f>VLOOKUP(B900,Consolidation!B:AA,3,TRUE)</f>
        <v>F</v>
      </c>
      <c r="D900" s="17" t="str">
        <f>VLOOKUP(B900,Consolidation!B:AA,5,TRUE)</f>
        <v>E</v>
      </c>
      <c r="E900" s="17">
        <f>VLOOKUP(B901,Consolidation!B:AA,6,TRUE)</f>
        <v>0</v>
      </c>
      <c r="F900" s="17">
        <f>VLOOKUP(B901,Consolidation!B:AA,7,TRUE)</f>
        <v>0</v>
      </c>
      <c r="G900" s="17">
        <f>VLOOKUP(B901,Consolidation!B:AA,12,TRUE)</f>
        <v>3</v>
      </c>
      <c r="H900" s="17">
        <f>VLOOKUP(B901,Consolidation!B:AA,22,FALSE)</f>
        <v>0</v>
      </c>
    </row>
    <row r="901" spans="1:8" ht="29.5" customHeight="1" thickBot="1" x14ac:dyDescent="0.4">
      <c r="A901" s="16" t="str">
        <f>IF(B901&lt;&gt;"","IND"&amp;TEXT(COUNTA($B$2:B901),"000"),"")</f>
        <v>IND900</v>
      </c>
      <c r="B901" s="17" t="str">
        <f>Consolication[[#This Row],[Nom et prénom 0 Name &amp; first name]]</f>
        <v>AWOH NADINE</v>
      </c>
      <c r="C901" s="17" t="str">
        <f>VLOOKUP(B901,Consolidation!B:AA,3,TRUE)</f>
        <v>F</v>
      </c>
      <c r="D901" s="17" t="str">
        <f>VLOOKUP(B901,Consolidation!B:AA,5,TRUE)</f>
        <v>M</v>
      </c>
      <c r="E901" s="17">
        <f>VLOOKUP(B902,Consolidation!B:AA,6,TRUE)</f>
        <v>0</v>
      </c>
      <c r="F901" s="17">
        <f>VLOOKUP(B902,Consolidation!B:AA,7,TRUE)</f>
        <v>0</v>
      </c>
      <c r="G901" s="17">
        <f>VLOOKUP(B902,Consolidation!B:AA,12,TRUE)</f>
        <v>3</v>
      </c>
      <c r="H901" s="17">
        <f>VLOOKUP(B902,Consolidation!B:AA,22,FALSE)</f>
        <v>0</v>
      </c>
    </row>
    <row r="902" spans="1:8" ht="29.5" customHeight="1" thickBot="1" x14ac:dyDescent="0.4">
      <c r="A902" s="16" t="str">
        <f>IF(B902&lt;&gt;"","IND"&amp;TEXT(COUNTA($B$2:B902),"000"),"")</f>
        <v>IND901</v>
      </c>
      <c r="B902" s="17" t="str">
        <f>Consolication[[#This Row],[Nom et prénom 0 Name &amp; first name]]</f>
        <v>KANTCHOUET MAX</v>
      </c>
      <c r="C902" s="17" t="str">
        <f>VLOOKUP(B902,Consolidation!B:AA,3,FALSE)</f>
        <v>M</v>
      </c>
      <c r="D902" s="17" t="str">
        <f>VLOOKUP(B902,Consolidation!B:AA,5,FALSE)</f>
        <v>M</v>
      </c>
      <c r="E902" s="17">
        <f>VLOOKUP(B903,Consolidation!B:AA,6,FALSE)</f>
        <v>2</v>
      </c>
      <c r="F902" s="17">
        <f>VLOOKUP(B903,Consolidation!B:AA,7,FALSE)</f>
        <v>10</v>
      </c>
      <c r="G902" s="17">
        <f>VLOOKUP(B903,Consolidation!B:AA,12,FALSE)</f>
        <v>2</v>
      </c>
      <c r="H902" s="17">
        <f>VLOOKUP(B903,Consolidation!B:AA,22,FALSE)</f>
        <v>0</v>
      </c>
    </row>
    <row r="903" spans="1:8" ht="29.5" customHeight="1" thickBot="1" x14ac:dyDescent="0.4">
      <c r="A903" s="16" t="str">
        <f>IF(B903&lt;&gt;"","IND"&amp;TEXT(COUNTA($B$2:B903),"000"),"")</f>
        <v>IND902</v>
      </c>
      <c r="B903" s="17" t="str">
        <f>Consolication[[#This Row],[Nom et prénom 0 Name &amp; first name]]</f>
        <v>MONDE MARIAMA</v>
      </c>
      <c r="C903" s="17" t="str">
        <f>VLOOKUP(B903,Consolidation!B:AA,3,TRUE)</f>
        <v>M</v>
      </c>
      <c r="D903" s="17" t="str">
        <f>VLOOKUP(B903,Consolidation!B:AA,5,TRUE)</f>
        <v>M</v>
      </c>
      <c r="E903" s="17">
        <f>VLOOKUP(B904,Consolidation!B:AA,6,TRUE)</f>
        <v>-1</v>
      </c>
      <c r="F903" s="17">
        <f>VLOOKUP(B904,Consolidation!B:AA,7,TRUE)</f>
        <v>5</v>
      </c>
      <c r="G903" s="17">
        <f>VLOOKUP(B904,Consolidation!B:AA,12,TRUE)</f>
        <v>2</v>
      </c>
      <c r="H903" s="17">
        <f>VLOOKUP(B904,Consolidation!B:AA,22,FALSE)</f>
        <v>0</v>
      </c>
    </row>
    <row r="904" spans="1:8" ht="29.5" customHeight="1" thickBot="1" x14ac:dyDescent="0.4">
      <c r="A904" s="16" t="str">
        <f>IF(B904&lt;&gt;"","IND"&amp;TEXT(COUNTA($B$2:B904),"000"),"")</f>
        <v>IND903</v>
      </c>
      <c r="B904" s="17" t="str">
        <f>Consolication[[#This Row],[Nom et prénom 0 Name &amp; first name]]</f>
        <v>NZOQUENO TCHINDA MARIE VANISSA</v>
      </c>
      <c r="C904" s="17" t="str">
        <f>VLOOKUP(B904,Consolidation!B:AA,3,TRUE)</f>
        <v>F</v>
      </c>
      <c r="D904" s="17" t="str">
        <f>VLOOKUP(B904,Consolidation!B:AA,5,TRUE)</f>
        <v>E</v>
      </c>
      <c r="E904" s="17">
        <f>VLOOKUP(B905,Consolidation!B:AA,6,TRUE)</f>
        <v>2</v>
      </c>
      <c r="F904" s="17">
        <f>VLOOKUP(B905,Consolidation!B:AA,7,TRUE)</f>
        <v>11</v>
      </c>
      <c r="G904" s="17">
        <f>VLOOKUP(B905,Consolidation!B:AA,12,TRUE)</f>
        <v>3</v>
      </c>
      <c r="H904" s="17">
        <f>VLOOKUP(B905,Consolidation!B:AA,22,FALSE)</f>
        <v>0</v>
      </c>
    </row>
    <row r="905" spans="1:8" ht="29.5" customHeight="1" thickBot="1" x14ac:dyDescent="0.4">
      <c r="A905" s="16" t="str">
        <f>IF(B905&lt;&gt;"","IND"&amp;TEXT(COUNTA($B$2:B905),"000"),"")</f>
        <v>IND904</v>
      </c>
      <c r="B905" s="17" t="str">
        <f>Consolication[[#This Row],[Nom et prénom 0 Name &amp; first name]]</f>
        <v>POH MBANG CHRISTINE</v>
      </c>
      <c r="C905" s="17" t="str">
        <f>VLOOKUP(B905,Consolidation!B:AA,3,TRUE)</f>
        <v>M</v>
      </c>
      <c r="D905" s="17" t="str">
        <f>VLOOKUP(B905,Consolidation!B:AA,5,TRUE)</f>
        <v>D</v>
      </c>
      <c r="E905" s="17">
        <f>VLOOKUP(B906,Consolidation!B:AA,6,TRUE)</f>
        <v>2</v>
      </c>
      <c r="F905" s="17">
        <f>VLOOKUP(B906,Consolidation!B:AA,7,TRUE)</f>
        <v>3</v>
      </c>
      <c r="G905" s="17">
        <f>VLOOKUP(B906,Consolidation!B:AA,12,TRUE)</f>
        <v>3</v>
      </c>
      <c r="H905" s="17">
        <f>VLOOKUP(B906,Consolidation!B:AA,22,FALSE)</f>
        <v>0</v>
      </c>
    </row>
    <row r="906" spans="1:8" ht="29.5" customHeight="1" thickBot="1" x14ac:dyDescent="0.4">
      <c r="A906" s="16" t="str">
        <f>IF(B906&lt;&gt;"","IND"&amp;TEXT(COUNTA($B$2:B906),"000"),"")</f>
        <v>IND905</v>
      </c>
      <c r="B906" s="17" t="str">
        <f>Consolication[[#This Row],[Nom et prénom 0 Name &amp; first name]]</f>
        <v>WOMAL RODRIGUE L</v>
      </c>
      <c r="C906" s="17" t="str">
        <f>VLOOKUP(B906,Consolidation!B:AA,3,TRUE)</f>
        <v>F</v>
      </c>
      <c r="D906" s="17" t="str">
        <f>VLOOKUP(B906,Consolidation!B:AA,5,TRUE)</f>
        <v>M</v>
      </c>
      <c r="E906" s="17">
        <f>VLOOKUP(B907,Consolidation!B:AA,6,TRUE)</f>
        <v>2</v>
      </c>
      <c r="F906" s="17">
        <f>VLOOKUP(B907,Consolidation!B:AA,7,TRUE)</f>
        <v>3</v>
      </c>
      <c r="G906" s="17">
        <f>VLOOKUP(B907,Consolidation!B:AA,12,TRUE)</f>
        <v>3</v>
      </c>
      <c r="H906" s="17">
        <f>VLOOKUP(B907,Consolidation!B:AA,22,FALSE)</f>
        <v>0</v>
      </c>
    </row>
    <row r="907" spans="1:8" ht="29.5" customHeight="1" thickBot="1" x14ac:dyDescent="0.4">
      <c r="A907" s="16" t="str">
        <f>IF(B907&lt;&gt;"","IND"&amp;TEXT(COUNTA($B$2:B907),"000"),"")</f>
        <v>IND906</v>
      </c>
      <c r="B907" s="17" t="str">
        <f>Consolication[[#This Row],[Nom et prénom 0 Name &amp; first name]]</f>
        <v>WAMBA MBA BRANDON</v>
      </c>
      <c r="C907" s="17" t="str">
        <f>VLOOKUP(B907,Consolidation!B:AA,3,TRUE)</f>
        <v>F</v>
      </c>
      <c r="D907" s="17" t="str">
        <f>VLOOKUP(B907,Consolidation!B:AA,5,TRUE)</f>
        <v>M</v>
      </c>
      <c r="E907" s="17">
        <f>VLOOKUP(B908,Consolidation!B:AA,6,TRUE)</f>
        <v>0</v>
      </c>
      <c r="F907" s="17">
        <f>VLOOKUP(B908,Consolidation!B:AA,7,TRUE)</f>
        <v>0</v>
      </c>
      <c r="G907" s="17">
        <f>VLOOKUP(B908,Consolidation!B:AA,12,TRUE)</f>
        <v>3</v>
      </c>
      <c r="H907" s="17">
        <f>VLOOKUP(B908,Consolidation!B:AA,22,FALSE)</f>
        <v>0</v>
      </c>
    </row>
    <row r="908" spans="1:8" ht="29.5" customHeight="1" thickBot="1" x14ac:dyDescent="0.4">
      <c r="A908" s="16" t="str">
        <f>IF(B908&lt;&gt;"","IND"&amp;TEXT(COUNTA($B$2:B908),"000"),"")</f>
        <v>IND907</v>
      </c>
      <c r="B908" s="17" t="str">
        <f>Consolication[[#This Row],[Nom et prénom 0 Name &amp; first name]]</f>
        <v>DONGNA SIMPLICE</v>
      </c>
      <c r="C908" s="17" t="str">
        <f>VLOOKUP(B908,Consolidation!B:AA,3,TRUE)</f>
        <v>F</v>
      </c>
      <c r="D908" s="17" t="str">
        <f>VLOOKUP(B908,Consolidation!B:AA,5,TRUE)</f>
        <v>M</v>
      </c>
      <c r="E908" s="17">
        <f>VLOOKUP(B909,Consolidation!B:AA,6,TRUE)</f>
        <v>2</v>
      </c>
      <c r="F908" s="17">
        <f>VLOOKUP(B909,Consolidation!B:AA,7,TRUE)</f>
        <v>11</v>
      </c>
      <c r="G908" s="17">
        <f>VLOOKUP(B909,Consolidation!B:AA,12,TRUE)</f>
        <v>3</v>
      </c>
      <c r="H908" s="17">
        <f>VLOOKUP(B909,Consolidation!B:AA,22,FALSE)</f>
        <v>0</v>
      </c>
    </row>
    <row r="909" spans="1:8" ht="29.5" customHeight="1" thickBot="1" x14ac:dyDescent="0.4">
      <c r="A909" s="16" t="str">
        <f>IF(B909&lt;&gt;"","IND"&amp;TEXT(COUNTA($B$2:B909),"000"),"")</f>
        <v>IND908</v>
      </c>
      <c r="B909" s="17" t="str">
        <f>Consolication[[#This Row],[Nom et prénom 0 Name &amp; first name]]</f>
        <v>POKAM SIGNE STEVE</v>
      </c>
      <c r="C909" s="17" t="str">
        <f>VLOOKUP(B909,Consolidation!B:AA,3,TRUE)</f>
        <v>M</v>
      </c>
      <c r="D909" s="17" t="str">
        <f>VLOOKUP(B909,Consolidation!B:AA,5,TRUE)</f>
        <v>D</v>
      </c>
      <c r="E909" s="17">
        <f>VLOOKUP(B910,Consolidation!B:AA,6,TRUE)</f>
        <v>2</v>
      </c>
      <c r="F909" s="17">
        <f>VLOOKUP(B910,Consolidation!B:AA,7,TRUE)</f>
        <v>11</v>
      </c>
      <c r="G909" s="17">
        <f>VLOOKUP(B910,Consolidation!B:AA,12,TRUE)</f>
        <v>3</v>
      </c>
      <c r="H909" s="17">
        <f>VLOOKUP(B910,Consolidation!B:AA,22,FALSE)</f>
        <v>0</v>
      </c>
    </row>
    <row r="910" spans="1:8" ht="29.5" customHeight="1" thickBot="1" x14ac:dyDescent="0.4">
      <c r="A910" s="16" t="str">
        <f>IF(B910&lt;&gt;"","IND"&amp;TEXT(COUNTA($B$2:B910),"000"),"")</f>
        <v>IND909</v>
      </c>
      <c r="B910" s="17" t="str">
        <f>Consolication[[#This Row],[Nom et prénom 0 Name &amp; first name]]</f>
        <v>POFINE EMMANUEL</v>
      </c>
      <c r="C910" s="17" t="str">
        <f>VLOOKUP(B910,Consolidation!B:AA,3,TRUE)</f>
        <v>M</v>
      </c>
      <c r="D910" s="17" t="str">
        <f>VLOOKUP(B910,Consolidation!B:AA,5,TRUE)</f>
        <v>D</v>
      </c>
      <c r="E910" s="17">
        <f>VLOOKUP(B911,Consolidation!B:AA,6,TRUE)</f>
        <v>0</v>
      </c>
      <c r="F910" s="17">
        <f>VLOOKUP(B911,Consolidation!B:AA,7,TRUE)</f>
        <v>0</v>
      </c>
      <c r="G910" s="17">
        <f>VLOOKUP(B911,Consolidation!B:AA,12,TRUE)</f>
        <v>3</v>
      </c>
      <c r="H910" s="17">
        <f>VLOOKUP(B911,Consolidation!B:AA,22,FALSE)</f>
        <v>0</v>
      </c>
    </row>
    <row r="911" spans="1:8" ht="29.5" customHeight="1" thickBot="1" x14ac:dyDescent="0.4">
      <c r="A911" s="16" t="str">
        <f>IF(B911&lt;&gt;"","IND"&amp;TEXT(COUNTA($B$2:B911),"000"),"")</f>
        <v>IND910</v>
      </c>
      <c r="B911" s="17" t="str">
        <f>Consolication[[#This Row],[Nom et prénom 0 Name &amp; first name]]</f>
        <v>HAYA JOSEPH</v>
      </c>
      <c r="C911" s="17" t="str">
        <f>VLOOKUP(B911,Consolidation!B:AA,3,TRUE)</f>
        <v>F</v>
      </c>
      <c r="D911" s="17" t="str">
        <f>VLOOKUP(B911,Consolidation!B:AA,5,TRUE)</f>
        <v>M</v>
      </c>
      <c r="E911" s="17">
        <f>VLOOKUP(B912,Consolidation!B:AA,6,TRUE)</f>
        <v>0</v>
      </c>
      <c r="F911" s="17">
        <f>VLOOKUP(B912,Consolidation!B:AA,7,TRUE)</f>
        <v>0</v>
      </c>
      <c r="G911" s="17">
        <f>VLOOKUP(B912,Consolidation!B:AA,12,TRUE)</f>
        <v>3</v>
      </c>
      <c r="H911" s="17">
        <f>VLOOKUP(B912,Consolidation!B:AA,22,FALSE)</f>
        <v>0</v>
      </c>
    </row>
    <row r="912" spans="1:8" ht="29.5" customHeight="1" thickBot="1" x14ac:dyDescent="0.4">
      <c r="A912" s="16" t="str">
        <f>IF(B912&lt;&gt;"","IND"&amp;TEXT(COUNTA($B$2:B912),"000"),"")</f>
        <v>IND911</v>
      </c>
      <c r="B912" s="17" t="str">
        <f>Consolication[[#This Row],[Nom et prénom 0 Name &amp; first name]]</f>
        <v>KENGMO BAMANI KEVIN JORDAN</v>
      </c>
      <c r="C912" s="17" t="str">
        <f>VLOOKUP(B912,Consolidation!B:AA,3,TRUE)</f>
        <v>F</v>
      </c>
      <c r="D912" s="17" t="str">
        <f>VLOOKUP(B912,Consolidation!B:AA,5,TRUE)</f>
        <v>M</v>
      </c>
      <c r="E912" s="17" t="e">
        <f>VLOOKUP(B913,Consolidation!B:AA,6,TRUE)</f>
        <v>#N/A</v>
      </c>
      <c r="F912" s="17" t="e">
        <f>VLOOKUP(B913,Consolidation!B:AA,7,TRUE)</f>
        <v>#N/A</v>
      </c>
      <c r="G912" s="17" t="e">
        <f>VLOOKUP(B913,Consolidation!B:AA,12,TRUE)</f>
        <v>#N/A</v>
      </c>
      <c r="H912" s="17">
        <f>VLOOKUP(B913,Consolidation!B:AA,22,FALSE)</f>
        <v>0</v>
      </c>
    </row>
    <row r="913" spans="1:8" ht="29.5" customHeight="1" thickBot="1" x14ac:dyDescent="0.4">
      <c r="A913" s="16" t="str">
        <f>IF(B913&lt;&gt;"","IND"&amp;TEXT(COUNTA($B$2:B913),"000"),"")</f>
        <v>IND912</v>
      </c>
      <c r="B913" s="17" t="str">
        <f>Consolication[[#This Row],[Nom et prénom 0 Name &amp; first name]]</f>
        <v>ABIHILINA PAMELA CHIMAINE</v>
      </c>
      <c r="C913" s="17" t="e">
        <f>VLOOKUP(B913,Consolidation!B:AA,3,TRUE)</f>
        <v>#N/A</v>
      </c>
      <c r="D913" s="17" t="e">
        <f>VLOOKUP(B913,Consolidation!B:AA,5,TRUE)</f>
        <v>#N/A</v>
      </c>
      <c r="E913" s="17">
        <f>VLOOKUP(B914,Consolidation!B:AA,6,TRUE)</f>
        <v>0</v>
      </c>
      <c r="F913" s="17">
        <f>VLOOKUP(B914,Consolidation!B:AA,7,TRUE)</f>
        <v>0</v>
      </c>
      <c r="G913" s="17">
        <f>VLOOKUP(B914,Consolidation!B:AA,12,TRUE)</f>
        <v>3</v>
      </c>
      <c r="H913" s="17">
        <f>VLOOKUP(B914,Consolidation!B:AA,22,FALSE)</f>
        <v>0</v>
      </c>
    </row>
    <row r="914" spans="1:8" ht="29.5" customHeight="1" thickBot="1" x14ac:dyDescent="0.4">
      <c r="A914" s="16" t="str">
        <f>IF(B914&lt;&gt;"","IND"&amp;TEXT(COUNTA($B$2:B914),"000"),"")</f>
        <v>IND913</v>
      </c>
      <c r="B914" s="17" t="str">
        <f>Consolication[[#This Row],[Nom et prénom 0 Name &amp; first name]]</f>
        <v>EMANDA ONANA ONANA NESTOR</v>
      </c>
      <c r="C914" s="17" t="str">
        <f>VLOOKUP(B914,Consolidation!B:AA,3,FALSE)</f>
        <v>M</v>
      </c>
      <c r="D914" s="17" t="str">
        <f>VLOOKUP(B914,Consolidation!B:AA,5,FALSE)</f>
        <v>C</v>
      </c>
      <c r="E914" s="17">
        <f>VLOOKUP(B915,Consolidation!B:AA,6,FALSE)</f>
        <v>0</v>
      </c>
      <c r="F914" s="17">
        <f>VLOOKUP(B915,Consolidation!B:AA,7,FALSE)</f>
        <v>0</v>
      </c>
      <c r="G914" s="17">
        <f>VLOOKUP(B915,Consolidation!B:AA,12,FALSE)</f>
        <v>0</v>
      </c>
      <c r="H914" s="17">
        <f>VLOOKUP(B915,Consolidation!B:AA,22,FALSE)</f>
        <v>0</v>
      </c>
    </row>
    <row r="915" spans="1:8" ht="29.5" customHeight="1" thickBot="1" x14ac:dyDescent="0.4">
      <c r="A915" s="16" t="str">
        <f>IF(B915&lt;&gt;"","IND"&amp;TEXT(COUNTA($B$2:B915),"000"),"")</f>
        <v>IND914</v>
      </c>
      <c r="B915" s="17" t="str">
        <f>Consolication[[#This Row],[Nom et prénom 0 Name &amp; first name]]</f>
        <v>PIERRETTE MARLENE N.N</v>
      </c>
      <c r="C915" s="17" t="str">
        <f>VLOOKUP(B915,Consolidation!B:AA,3,TRUE)</f>
        <v>M</v>
      </c>
      <c r="D915" s="17" t="str">
        <f>VLOOKUP(B915,Consolidation!B:AA,5,TRUE)</f>
        <v>D</v>
      </c>
      <c r="E915" s="17">
        <f>VLOOKUP(B916,Consolidation!B:AA,6,TRUE)</f>
        <v>2</v>
      </c>
      <c r="F915" s="17">
        <f>VLOOKUP(B916,Consolidation!B:AA,7,TRUE)</f>
        <v>3</v>
      </c>
      <c r="G915" s="17">
        <f>VLOOKUP(B916,Consolidation!B:AA,12,TRUE)</f>
        <v>3</v>
      </c>
      <c r="H915" s="17">
        <f>VLOOKUP(B916,Consolidation!B:AA,22,FALSE)</f>
        <v>0</v>
      </c>
    </row>
    <row r="916" spans="1:8" ht="29.5" customHeight="1" thickBot="1" x14ac:dyDescent="0.4">
      <c r="A916" s="16" t="str">
        <f>IF(B916&lt;&gt;"","IND"&amp;TEXT(COUNTA($B$2:B916),"000"),"")</f>
        <v>IND915</v>
      </c>
      <c r="B916" s="17" t="str">
        <f>Consolication[[#This Row],[Nom et prénom 0 Name &amp; first name]]</f>
        <v>TOUKO KAMENI QUEENS DAISY</v>
      </c>
      <c r="C916" s="17" t="str">
        <f>VLOOKUP(B916,Consolidation!B:AA,3,TRUE)</f>
        <v>F</v>
      </c>
      <c r="D916" s="17" t="str">
        <f>VLOOKUP(B916,Consolidation!B:AA,5,TRUE)</f>
        <v>M</v>
      </c>
      <c r="E916" s="17">
        <f>VLOOKUP(B917,Consolidation!B:AA,6,TRUE)</f>
        <v>0</v>
      </c>
      <c r="F916" s="17">
        <f>VLOOKUP(B917,Consolidation!B:AA,7,TRUE)</f>
        <v>0</v>
      </c>
      <c r="G916" s="17">
        <f>VLOOKUP(B917,Consolidation!B:AA,12,TRUE)</f>
        <v>3</v>
      </c>
      <c r="H916" s="17">
        <f>VLOOKUP(B917,Consolidation!B:AA,22,FALSE)</f>
        <v>0</v>
      </c>
    </row>
    <row r="917" spans="1:8" ht="29.5" customHeight="1" thickBot="1" x14ac:dyDescent="0.4">
      <c r="A917" s="16" t="str">
        <f>IF(B917&lt;&gt;"","IND"&amp;TEXT(COUNTA($B$2:B917),"000"),"")</f>
        <v>IND916</v>
      </c>
      <c r="B917" s="17" t="str">
        <f>Consolication[[#This Row],[Nom et prénom 0 Name &amp; first name]]</f>
        <v>ENDAMEYO NKO’O Martial Rodrigue</v>
      </c>
      <c r="C917" s="17" t="str">
        <f>VLOOKUP(B917,Consolidation!B:AA,3,TRUE)</f>
        <v>F</v>
      </c>
      <c r="D917" s="17" t="str">
        <f>VLOOKUP(B917,Consolidation!B:AA,5,TRUE)</f>
        <v>M</v>
      </c>
      <c r="E917" s="17">
        <f>VLOOKUP(B918,Consolidation!B:AA,6,TRUE)</f>
        <v>-1</v>
      </c>
      <c r="F917" s="17">
        <f>VLOOKUP(B918,Consolidation!B:AA,7,TRUE)</f>
        <v>5</v>
      </c>
      <c r="G917" s="17">
        <f>VLOOKUP(B918,Consolidation!B:AA,12,TRUE)</f>
        <v>2</v>
      </c>
      <c r="H917" s="17">
        <f>VLOOKUP(B918,Consolidation!B:AA,22,FALSE)</f>
        <v>0</v>
      </c>
    </row>
    <row r="918" spans="1:8" ht="29.5" customHeight="1" thickBot="1" x14ac:dyDescent="0.4">
      <c r="A918" s="16" t="str">
        <f>IF(B918&lt;&gt;"","IND"&amp;TEXT(COUNTA($B$2:B918),"000"),"")</f>
        <v>IND917</v>
      </c>
      <c r="B918" s="17" t="str">
        <f>Consolication[[#This Row],[Nom et prénom 0 Name &amp; first name]]</f>
        <v>NLOMO NDZALA GERMAIN</v>
      </c>
      <c r="C918" s="17" t="str">
        <f>VLOOKUP(B918,Consolidation!B:AA,3,TRUE)</f>
        <v>F</v>
      </c>
      <c r="D918" s="17" t="str">
        <f>VLOOKUP(B918,Consolidation!B:AA,5,TRUE)</f>
        <v>E</v>
      </c>
      <c r="E918" s="17">
        <f>VLOOKUP(B919,Consolidation!B:AA,6,TRUE)</f>
        <v>-1</v>
      </c>
      <c r="F918" s="17">
        <f>VLOOKUP(B919,Consolidation!B:AA,7,TRUE)</f>
        <v>1</v>
      </c>
      <c r="G918" s="17">
        <f>VLOOKUP(B919,Consolidation!B:AA,12,TRUE)</f>
        <v>2</v>
      </c>
      <c r="H918" s="17">
        <f>VLOOKUP(B919,Consolidation!B:AA,22,FALSE)</f>
        <v>0</v>
      </c>
    </row>
    <row r="919" spans="1:8" ht="29.5" customHeight="1" thickBot="1" x14ac:dyDescent="0.4">
      <c r="A919" s="16" t="str">
        <f>IF(B919&lt;&gt;"","IND"&amp;TEXT(COUNTA($B$2:B919),"000"),"")</f>
        <v>IND918</v>
      </c>
      <c r="B919" s="17" t="str">
        <f>Consolication[[#This Row],[Nom et prénom 0 Name &amp; first name]]</f>
        <v>LACHELLE NGAGOUM VEROUCHKA MORELLE</v>
      </c>
      <c r="C919" s="17" t="str">
        <f>VLOOKUP(B919,Consolidation!B:AA,3,TRUE)</f>
        <v>F</v>
      </c>
      <c r="D919" s="17" t="str">
        <f>VLOOKUP(B919,Consolidation!B:AA,5,TRUE)</f>
        <v>E</v>
      </c>
      <c r="E919" s="17">
        <f>VLOOKUP(B920,Consolidation!B:AA,6,TRUE)</f>
        <v>0</v>
      </c>
      <c r="F919" s="17">
        <f>VLOOKUP(B920,Consolidation!B:AA,7,TRUE)</f>
        <v>1</v>
      </c>
      <c r="G919" s="17">
        <f>VLOOKUP(B920,Consolidation!B:AA,12,TRUE)</f>
        <v>0</v>
      </c>
      <c r="H919" s="17">
        <f>VLOOKUP(B920,Consolidation!B:AA,22,FALSE)</f>
        <v>0</v>
      </c>
    </row>
    <row r="920" spans="1:8" ht="29.5" customHeight="1" thickBot="1" x14ac:dyDescent="0.4">
      <c r="A920" s="16" t="str">
        <f>IF(B920&lt;&gt;"","IND"&amp;TEXT(COUNTA($B$2:B920),"000"),"")</f>
        <v>IND919</v>
      </c>
      <c r="B920" s="17" t="str">
        <f>Consolication[[#This Row],[Nom et prénom 0 Name &amp; first name]]</f>
        <v>MONABANG BITA JULIENNE</v>
      </c>
      <c r="C920" s="17" t="str">
        <f>VLOOKUP(B920,Consolidation!B:AA,3,TRUE)</f>
        <v>M</v>
      </c>
      <c r="D920" s="17" t="str">
        <f>VLOOKUP(B920,Consolidation!B:AA,5,TRUE)</f>
        <v>M</v>
      </c>
      <c r="E920" s="17">
        <f>VLOOKUP(B921,Consolidation!B:AA,6,TRUE)</f>
        <v>0</v>
      </c>
      <c r="F920" s="17">
        <f>VLOOKUP(B921,Consolidation!B:AA,7,TRUE)</f>
        <v>0</v>
      </c>
      <c r="G920" s="17">
        <f>VLOOKUP(B921,Consolidation!B:AA,12,TRUE)</f>
        <v>3</v>
      </c>
      <c r="H920" s="17">
        <f>VLOOKUP(B921,Consolidation!B:AA,22,FALSE)</f>
        <v>0</v>
      </c>
    </row>
    <row r="921" spans="1:8" ht="29.5" customHeight="1" thickBot="1" x14ac:dyDescent="0.4">
      <c r="A921" s="16" t="str">
        <f>IF(B921&lt;&gt;"","IND"&amp;TEXT(COUNTA($B$2:B921),"000"),"")</f>
        <v>IND920</v>
      </c>
      <c r="B921" s="17" t="str">
        <f>Consolication[[#This Row],[Nom et prénom 0 Name &amp; first name]]</f>
        <v>JOPMO NONO CHRIS BERTHOL</v>
      </c>
      <c r="C921" s="17" t="str">
        <f>VLOOKUP(B921,Consolidation!B:AA,3,TRUE)</f>
        <v>F</v>
      </c>
      <c r="D921" s="17" t="str">
        <f>VLOOKUP(B921,Consolidation!B:AA,5,TRUE)</f>
        <v>M</v>
      </c>
      <c r="E921" s="17">
        <f>VLOOKUP(B922,Consolidation!B:AA,6,TRUE)</f>
        <v>2</v>
      </c>
      <c r="F921" s="17">
        <f>VLOOKUP(B922,Consolidation!B:AA,7,TRUE)</f>
        <v>3</v>
      </c>
      <c r="G921" s="17">
        <f>VLOOKUP(B922,Consolidation!B:AA,12,TRUE)</f>
        <v>3</v>
      </c>
      <c r="H921" s="17">
        <f>VLOOKUP(B922,Consolidation!B:AA,22,FALSE)</f>
        <v>0</v>
      </c>
    </row>
    <row r="922" spans="1:8" ht="29.5" customHeight="1" thickBot="1" x14ac:dyDescent="0.4">
      <c r="A922" s="16" t="str">
        <f>IF(B922&lt;&gt;"","IND"&amp;TEXT(COUNTA($B$2:B922),"000"),"")</f>
        <v>IND921</v>
      </c>
      <c r="B922" s="17" t="str">
        <f>Consolication[[#This Row],[Nom et prénom 0 Name &amp; first name]]</f>
        <v>TCHOUOMKO FOSSI</v>
      </c>
      <c r="C922" s="17" t="str">
        <f>VLOOKUP(B922,Consolidation!B:AA,3,TRUE)</f>
        <v>F</v>
      </c>
      <c r="D922" s="17" t="str">
        <f>VLOOKUP(B922,Consolidation!B:AA,5,TRUE)</f>
        <v>M</v>
      </c>
      <c r="E922" s="17">
        <f>VLOOKUP(B923,Consolidation!B:AA,6,TRUE)</f>
        <v>2</v>
      </c>
      <c r="F922" s="17">
        <f>VLOOKUP(B923,Consolidation!B:AA,7,TRUE)</f>
        <v>11</v>
      </c>
      <c r="G922" s="17">
        <f>VLOOKUP(B923,Consolidation!B:AA,12,TRUE)</f>
        <v>3</v>
      </c>
      <c r="H922" s="17">
        <f>VLOOKUP(B923,Consolidation!B:AA,22,FALSE)</f>
        <v>0</v>
      </c>
    </row>
    <row r="923" spans="1:8" ht="29.5" customHeight="1" thickBot="1" x14ac:dyDescent="0.4">
      <c r="A923" s="16" t="str">
        <f>IF(B923&lt;&gt;"","IND"&amp;TEXT(COUNTA($B$2:B923),"000"),"")</f>
        <v>IND922</v>
      </c>
      <c r="B923" s="17" t="str">
        <f>Consolication[[#This Row],[Nom et prénom 0 Name &amp; first name]]</f>
        <v>SANAGA JEAN LAMBERT</v>
      </c>
      <c r="C923" s="17" t="str">
        <f>VLOOKUP(B923,Consolidation!B:AA,3,TRUE)</f>
        <v>M</v>
      </c>
      <c r="D923" s="17" t="str">
        <f>VLOOKUP(B923,Consolidation!B:AA,5,TRUE)</f>
        <v>D</v>
      </c>
      <c r="E923" s="17">
        <f>VLOOKUP(B924,Consolidation!B:AA,6,TRUE)</f>
        <v>-1</v>
      </c>
      <c r="F923" s="17">
        <f>VLOOKUP(B924,Consolidation!B:AA,7,TRUE)</f>
        <v>5</v>
      </c>
      <c r="G923" s="17">
        <f>VLOOKUP(B924,Consolidation!B:AA,12,TRUE)</f>
        <v>2</v>
      </c>
      <c r="H923" s="17">
        <f>VLOOKUP(B924,Consolidation!B:AA,22,FALSE)</f>
        <v>0</v>
      </c>
    </row>
    <row r="924" spans="1:8" ht="29.5" customHeight="1" thickBot="1" x14ac:dyDescent="0.4">
      <c r="A924" s="16" t="str">
        <f>IF(B924&lt;&gt;"","IND"&amp;TEXT(COUNTA($B$2:B924),"000"),"")</f>
        <v>IND923</v>
      </c>
      <c r="B924" s="17" t="str">
        <f>Consolication[[#This Row],[Nom et prénom 0 Name &amp; first name]]</f>
        <v>NGNEBIWO TAKOUDJOU</v>
      </c>
      <c r="C924" s="17" t="str">
        <f>VLOOKUP(B924,Consolidation!B:AA,3,TRUE)</f>
        <v>F</v>
      </c>
      <c r="D924" s="17" t="str">
        <f>VLOOKUP(B924,Consolidation!B:AA,5,TRUE)</f>
        <v>E</v>
      </c>
      <c r="E924" s="17">
        <f>VLOOKUP(B925,Consolidation!B:AA,6,TRUE)</f>
        <v>0</v>
      </c>
      <c r="F924" s="17">
        <f>VLOOKUP(B925,Consolidation!B:AA,7,TRUE)</f>
        <v>0</v>
      </c>
      <c r="G924" s="17">
        <f>VLOOKUP(B925,Consolidation!B:AA,12,TRUE)</f>
        <v>3</v>
      </c>
      <c r="H924" s="17">
        <f>VLOOKUP(B925,Consolidation!B:AA,22,FALSE)</f>
        <v>0</v>
      </c>
    </row>
    <row r="925" spans="1:8" ht="29.5" customHeight="1" thickBot="1" x14ac:dyDescent="0.4">
      <c r="A925" s="16" t="str">
        <f>IF(B925&lt;&gt;"","IND"&amp;TEXT(COUNTA($B$2:B925),"000"),"")</f>
        <v>IND924</v>
      </c>
      <c r="B925" s="17" t="str">
        <f>Consolication[[#This Row],[Nom et prénom 0 Name &amp; first name]]</f>
        <v>EBOBISSE MARIE E. I.</v>
      </c>
      <c r="C925" s="17" t="str">
        <f>VLOOKUP(B925,Consolidation!B:AA,3,TRUE)</f>
        <v>F</v>
      </c>
      <c r="D925" s="17" t="str">
        <f>VLOOKUP(B925,Consolidation!B:AA,5,TRUE)</f>
        <v>M</v>
      </c>
      <c r="E925" s="17">
        <f>VLOOKUP(B926,Consolidation!B:AA,6,TRUE)</f>
        <v>0</v>
      </c>
      <c r="F925" s="17">
        <f>VLOOKUP(B926,Consolidation!B:AA,7,TRUE)</f>
        <v>0</v>
      </c>
      <c r="G925" s="17">
        <f>VLOOKUP(B926,Consolidation!B:AA,12,TRUE)</f>
        <v>3</v>
      </c>
      <c r="H925" s="17">
        <f>VLOOKUP(B926,Consolidation!B:AA,22,FALSE)</f>
        <v>0</v>
      </c>
    </row>
    <row r="926" spans="1:8" ht="29.5" customHeight="1" thickBot="1" x14ac:dyDescent="0.4">
      <c r="A926" s="16" t="str">
        <f>IF(B926&lt;&gt;"","IND"&amp;TEXT(COUNTA($B$2:B926),"000"),"")</f>
        <v>IND925</v>
      </c>
      <c r="B926" s="17" t="str">
        <f>Consolication[[#This Row],[Nom et prénom 0 Name &amp; first name]]</f>
        <v>EKENGLO SIMON PIERRE</v>
      </c>
      <c r="C926" s="17" t="str">
        <f>VLOOKUP(B926,Consolidation!B:AA,3,TRUE)</f>
        <v>F</v>
      </c>
      <c r="D926" s="17" t="str">
        <f>VLOOKUP(B926,Consolidation!B:AA,5,TRUE)</f>
        <v>M</v>
      </c>
      <c r="E926" s="17">
        <f>VLOOKUP(B927,Consolidation!B:AA,6,TRUE)</f>
        <v>0</v>
      </c>
      <c r="F926" s="17">
        <f>VLOOKUP(B927,Consolidation!B:AA,7,TRUE)</f>
        <v>1</v>
      </c>
      <c r="G926" s="17">
        <f>VLOOKUP(B927,Consolidation!B:AA,12,TRUE)</f>
        <v>0</v>
      </c>
      <c r="H926" s="17">
        <f>VLOOKUP(B927,Consolidation!B:AA,22,FALSE)</f>
        <v>0</v>
      </c>
    </row>
    <row r="927" spans="1:8" ht="29.5" customHeight="1" thickBot="1" x14ac:dyDescent="0.4">
      <c r="A927" s="16" t="str">
        <f>IF(B927&lt;&gt;"","IND"&amp;TEXT(COUNTA($B$2:B927),"000"),"")</f>
        <v>IND926</v>
      </c>
      <c r="B927" s="17" t="str">
        <f>Consolication[[#This Row],[Nom et prénom 0 Name &amp; first name]]</f>
        <v>MOUEBONG MBEBI GERALDINE L.</v>
      </c>
      <c r="C927" s="17" t="str">
        <f>VLOOKUP(B927,Consolidation!B:AA,3,TRUE)</f>
        <v>M</v>
      </c>
      <c r="D927" s="17" t="str">
        <f>VLOOKUP(B927,Consolidation!B:AA,5,TRUE)</f>
        <v>M</v>
      </c>
      <c r="E927" s="17">
        <f>VLOOKUP(B928,Consolidation!B:AA,6,TRUE)</f>
        <v>0</v>
      </c>
      <c r="F927" s="17">
        <f>VLOOKUP(B928,Consolidation!B:AA,7,TRUE)</f>
        <v>0</v>
      </c>
      <c r="G927" s="17">
        <f>VLOOKUP(B928,Consolidation!B:AA,12,TRUE)</f>
        <v>3</v>
      </c>
      <c r="H927" s="17">
        <f>VLOOKUP(B928,Consolidation!B:AA,22,FALSE)</f>
        <v>0</v>
      </c>
    </row>
    <row r="928" spans="1:8" ht="29.5" customHeight="1" thickBot="1" x14ac:dyDescent="0.4">
      <c r="A928" s="16" t="str">
        <f>IF(B928&lt;&gt;"","IND"&amp;TEXT(COUNTA($B$2:B928),"000"),"")</f>
        <v>IND927</v>
      </c>
      <c r="B928" s="17" t="str">
        <f>Consolication[[#This Row],[Nom et prénom 0 Name &amp; first name]]</f>
        <v>KAMDJO EPS CHOUDJA</v>
      </c>
      <c r="C928" s="17" t="str">
        <f>VLOOKUP(B928,Consolidation!B:AA,3,TRUE)</f>
        <v>F</v>
      </c>
      <c r="D928" s="17" t="str">
        <f>VLOOKUP(B928,Consolidation!B:AA,5,TRUE)</f>
        <v>M</v>
      </c>
      <c r="E928" s="17">
        <f>VLOOKUP(B929,Consolidation!B:AA,6,TRUE)</f>
        <v>-1</v>
      </c>
      <c r="F928" s="17">
        <f>VLOOKUP(B929,Consolidation!B:AA,7,TRUE)</f>
        <v>5</v>
      </c>
      <c r="G928" s="17">
        <f>VLOOKUP(B929,Consolidation!B:AA,12,TRUE)</f>
        <v>2</v>
      </c>
      <c r="H928" s="17">
        <f>VLOOKUP(B929,Consolidation!B:AA,22,FALSE)</f>
        <v>689979587</v>
      </c>
    </row>
    <row r="929" spans="1:8" ht="29.5" customHeight="1" thickBot="1" x14ac:dyDescent="0.4">
      <c r="A929" s="16" t="str">
        <f>IF(B929&lt;&gt;"","IND"&amp;TEXT(COUNTA($B$2:B929),"000"),"")</f>
        <v>IND928</v>
      </c>
      <c r="B929" s="17" t="str">
        <f>Consolication[[#This Row],[Nom et prénom 0 Name &amp; first name]]</f>
        <v>NKAMA MANUELLA</v>
      </c>
      <c r="C929" s="17" t="str">
        <f>VLOOKUP(B929,Consolidation!B:AA,3,TRUE)</f>
        <v>F</v>
      </c>
      <c r="D929" s="17" t="str">
        <f>VLOOKUP(B929,Consolidation!B:AA,5,TRUE)</f>
        <v>E</v>
      </c>
      <c r="E929" s="17">
        <f>VLOOKUP(B930,Consolidation!B:AA,6,TRUE)</f>
        <v>0</v>
      </c>
      <c r="F929" s="17">
        <f>VLOOKUP(B930,Consolidation!B:AA,7,TRUE)</f>
        <v>0</v>
      </c>
      <c r="G929" s="17">
        <f>VLOOKUP(B930,Consolidation!B:AA,12,TRUE)</f>
        <v>3</v>
      </c>
      <c r="H929" s="17">
        <f>VLOOKUP(B930,Consolidation!B:AA,22,FALSE)</f>
        <v>0</v>
      </c>
    </row>
    <row r="930" spans="1:8" ht="29.5" customHeight="1" thickBot="1" x14ac:dyDescent="0.4">
      <c r="A930" s="16" t="str">
        <f>IF(B930&lt;&gt;"","IND"&amp;TEXT(COUNTA($B$2:B930),"000"),"")</f>
        <v>IND929</v>
      </c>
      <c r="B930" s="17" t="str">
        <f>Consolication[[#This Row],[Nom et prénom 0 Name &amp; first name]]</f>
        <v>BISSIMA CATHERINE</v>
      </c>
      <c r="C930" s="17" t="str">
        <f>VLOOKUP(B930,Consolidation!B:AA,3,TRUE)</f>
        <v>F</v>
      </c>
      <c r="D930" s="17" t="str">
        <f>VLOOKUP(B930,Consolidation!B:AA,5,TRUE)</f>
        <v>M</v>
      </c>
      <c r="E930" s="17">
        <f>VLOOKUP(B931,Consolidation!B:AA,6,TRUE)</f>
        <v>0</v>
      </c>
      <c r="F930" s="17">
        <f>VLOOKUP(B931,Consolidation!B:AA,7,TRUE)</f>
        <v>0</v>
      </c>
      <c r="G930" s="17">
        <f>VLOOKUP(B931,Consolidation!B:AA,12,TRUE)</f>
        <v>0</v>
      </c>
      <c r="H930" s="17">
        <f>VLOOKUP(B931,Consolidation!B:AA,22,FALSE)</f>
        <v>679266823</v>
      </c>
    </row>
    <row r="931" spans="1:8" ht="29.5" customHeight="1" thickBot="1" x14ac:dyDescent="0.4">
      <c r="A931" s="16" t="str">
        <f>IF(B931&lt;&gt;"","IND"&amp;TEXT(COUNTA($B$2:B931),"000"),"")</f>
        <v>IND930</v>
      </c>
      <c r="B931" s="17" t="str">
        <f>Consolication[[#This Row],[Nom et prénom 0 Name &amp; first name]]</f>
        <v>MBAMEN DESIREE</v>
      </c>
      <c r="C931" s="17" t="str">
        <f>VLOOKUP(B931,Consolidation!B:AA,3,TRUE)</f>
        <v>F</v>
      </c>
      <c r="D931" s="17" t="str">
        <f>VLOOKUP(B931,Consolidation!B:AA,5,TRUE)</f>
        <v>M</v>
      </c>
      <c r="E931" s="17">
        <f>VLOOKUP(B932,Consolidation!B:AA,6,TRUE)</f>
        <v>0</v>
      </c>
      <c r="F931" s="17">
        <f>VLOOKUP(B932,Consolidation!B:AA,7,TRUE)</f>
        <v>0</v>
      </c>
      <c r="G931" s="17">
        <f>VLOOKUP(B932,Consolidation!B:AA,12,TRUE)</f>
        <v>3</v>
      </c>
      <c r="H931" s="17">
        <f>VLOOKUP(B932,Consolidation!B:AA,22,FALSE)</f>
        <v>0</v>
      </c>
    </row>
    <row r="932" spans="1:8" ht="29.5" customHeight="1" thickBot="1" x14ac:dyDescent="0.4">
      <c r="A932" s="16" t="str">
        <f>IF(B932&lt;&gt;"","IND"&amp;TEXT(COUNTA($B$2:B932),"000"),"")</f>
        <v>IND931</v>
      </c>
      <c r="B932" s="17" t="str">
        <f>Consolication[[#This Row],[Nom et prénom 0 Name &amp; first name]]</f>
        <v>KEMENI PAULINE</v>
      </c>
      <c r="C932" s="17" t="str">
        <f>VLOOKUP(B932,Consolidation!B:AA,3,TRUE)</f>
        <v>F</v>
      </c>
      <c r="D932" s="17" t="str">
        <f>VLOOKUP(B932,Consolidation!B:AA,5,TRUE)</f>
        <v>M</v>
      </c>
      <c r="E932" s="17">
        <f>VLOOKUP(B933,Consolidation!B:AA,6,TRUE)</f>
        <v>0</v>
      </c>
      <c r="F932" s="17">
        <f>VLOOKUP(B933,Consolidation!B:AA,7,TRUE)</f>
        <v>0</v>
      </c>
      <c r="G932" s="17">
        <f>VLOOKUP(B933,Consolidation!B:AA,12,TRUE)</f>
        <v>3</v>
      </c>
      <c r="H932" s="17">
        <f>VLOOKUP(B933,Consolidation!B:AA,22,FALSE)</f>
        <v>0</v>
      </c>
    </row>
    <row r="933" spans="1:8" ht="29.5" customHeight="1" thickBot="1" x14ac:dyDescent="0.4">
      <c r="A933" s="16" t="str">
        <f>IF(B933&lt;&gt;"","IND"&amp;TEXT(COUNTA($B$2:B933),"000"),"")</f>
        <v>IND932</v>
      </c>
      <c r="B933" s="17" t="str">
        <f>Consolication[[#This Row],[Nom et prénom 0 Name &amp; first name]]</f>
        <v>DELPHINE FEOMBI TAKWI</v>
      </c>
      <c r="C933" s="17" t="str">
        <f>VLOOKUP(B933,Consolidation!B:AA,3,TRUE)</f>
        <v>F</v>
      </c>
      <c r="D933" s="17" t="str">
        <f>VLOOKUP(B933,Consolidation!B:AA,5,TRUE)</f>
        <v>M</v>
      </c>
      <c r="E933" s="17">
        <f>VLOOKUP(B934,Consolidation!B:AA,6,TRUE)</f>
        <v>0</v>
      </c>
      <c r="F933" s="17">
        <f>VLOOKUP(B934,Consolidation!B:AA,7,TRUE)</f>
        <v>0</v>
      </c>
      <c r="G933" s="17">
        <f>VLOOKUP(B934,Consolidation!B:AA,12,TRUE)</f>
        <v>3</v>
      </c>
      <c r="H933" s="17">
        <f>VLOOKUP(B934,Consolidation!B:AA,22,FALSE)</f>
        <v>672333142</v>
      </c>
    </row>
    <row r="934" spans="1:8" ht="29.5" customHeight="1" thickBot="1" x14ac:dyDescent="0.4">
      <c r="A934" s="16" t="str">
        <f>IF(B934&lt;&gt;"","IND"&amp;TEXT(COUNTA($B$2:B934),"000"),"")</f>
        <v>IND933</v>
      </c>
      <c r="B934" s="17" t="str">
        <f>Consolication[[#This Row],[Nom et prénom 0 Name &amp; first name]]</f>
        <v>CECILIA NJOLLE</v>
      </c>
      <c r="C934" s="17" t="str">
        <f>VLOOKUP(B934,Consolidation!B:AA,3,TRUE)</f>
        <v>F</v>
      </c>
      <c r="D934" s="17" t="str">
        <f>VLOOKUP(B934,Consolidation!B:AA,5,TRUE)</f>
        <v>M</v>
      </c>
      <c r="E934" s="17">
        <f>VLOOKUP(B935,Consolidation!B:AA,6,TRUE)</f>
        <v>-1</v>
      </c>
      <c r="F934" s="17">
        <f>VLOOKUP(B935,Consolidation!B:AA,7,TRUE)</f>
        <v>1</v>
      </c>
      <c r="G934" s="17">
        <f>VLOOKUP(B935,Consolidation!B:AA,12,TRUE)</f>
        <v>2</v>
      </c>
      <c r="H934" s="17">
        <f>VLOOKUP(B935,Consolidation!B:AA,22,FALSE)</f>
        <v>0</v>
      </c>
    </row>
    <row r="935" spans="1:8" ht="29.5" customHeight="1" thickBot="1" x14ac:dyDescent="0.4">
      <c r="A935" s="16" t="str">
        <f>IF(B935&lt;&gt;"","IND"&amp;TEXT(COUNTA($B$2:B935),"000"),"")</f>
        <v>IND934</v>
      </c>
      <c r="B935" s="17" t="str">
        <f>Consolication[[#This Row],[Nom et prénom 0 Name &amp; first name]]</f>
        <v>MAGNEKOU NADINE</v>
      </c>
      <c r="C935" s="17" t="str">
        <f>VLOOKUP(B935,Consolidation!B:AA,3,TRUE)</f>
        <v>F</v>
      </c>
      <c r="D935" s="17" t="str">
        <f>VLOOKUP(B935,Consolidation!B:AA,5,TRUE)</f>
        <v>E</v>
      </c>
      <c r="E935" s="17">
        <f>VLOOKUP(B936,Consolidation!B:AA,6,TRUE)</f>
        <v>0</v>
      </c>
      <c r="F935" s="17">
        <f>VLOOKUP(B936,Consolidation!B:AA,7,TRUE)</f>
        <v>0</v>
      </c>
      <c r="G935" s="17">
        <f>VLOOKUP(B936,Consolidation!B:AA,12,TRUE)</f>
        <v>3</v>
      </c>
      <c r="H935" s="17">
        <f>VLOOKUP(B936,Consolidation!B:AA,22,FALSE)</f>
        <v>0</v>
      </c>
    </row>
    <row r="936" spans="1:8" ht="29.5" customHeight="1" thickBot="1" x14ac:dyDescent="0.4">
      <c r="A936" s="16" t="str">
        <f>IF(B936&lt;&gt;"","IND"&amp;TEXT(COUNTA($B$2:B936),"000"),"")</f>
        <v>IND935</v>
      </c>
      <c r="B936" s="17" t="str">
        <f>Consolication[[#This Row],[Nom et prénom 0 Name &amp; first name]]</f>
        <v>ANDELA DORLINE B.</v>
      </c>
      <c r="C936" s="17" t="str">
        <f>VLOOKUP(B936,Consolidation!B:AA,3,TRUE)</f>
        <v>F</v>
      </c>
      <c r="D936" s="17" t="str">
        <f>VLOOKUP(B936,Consolidation!B:AA,5,TRUE)</f>
        <v>M</v>
      </c>
      <c r="E936" s="17">
        <f>VLOOKUP(B937,Consolidation!B:AA,6,TRUE)</f>
        <v>-1</v>
      </c>
      <c r="F936" s="17">
        <f>VLOOKUP(B937,Consolidation!B:AA,7,TRUE)</f>
        <v>5</v>
      </c>
      <c r="G936" s="17">
        <f>VLOOKUP(B937,Consolidation!B:AA,12,TRUE)</f>
        <v>2</v>
      </c>
      <c r="H936" s="17">
        <f>VLOOKUP(B937,Consolidation!B:AA,22,FALSE)</f>
        <v>0</v>
      </c>
    </row>
    <row r="937" spans="1:8" ht="29.5" customHeight="1" thickBot="1" x14ac:dyDescent="0.4">
      <c r="A937" s="16" t="str">
        <f>IF(B937&lt;&gt;"","IND"&amp;TEXT(COUNTA($B$2:B937),"000"),"")</f>
        <v>IND936</v>
      </c>
      <c r="B937" s="17" t="str">
        <f>Consolication[[#This Row],[Nom et prénom 0 Name &amp; first name]]</f>
        <v>NGUIDJOE DOROTHEE</v>
      </c>
      <c r="C937" s="17" t="str">
        <f>VLOOKUP(B937,Consolidation!B:AA,3,TRUE)</f>
        <v>F</v>
      </c>
      <c r="D937" s="17" t="str">
        <f>VLOOKUP(B937,Consolidation!B:AA,5,TRUE)</f>
        <v>E</v>
      </c>
      <c r="E937" s="17">
        <f>VLOOKUP(B938,Consolidation!B:AA,6,TRUE)</f>
        <v>0</v>
      </c>
      <c r="F937" s="17">
        <f>VLOOKUP(B938,Consolidation!B:AA,7,TRUE)</f>
        <v>0</v>
      </c>
      <c r="G937" s="17">
        <f>VLOOKUP(B938,Consolidation!B:AA,12,TRUE)</f>
        <v>3</v>
      </c>
      <c r="H937" s="17">
        <f>VLOOKUP(B938,Consolidation!B:AA,22,FALSE)</f>
        <v>0</v>
      </c>
    </row>
    <row r="938" spans="1:8" ht="29.5" customHeight="1" thickBot="1" x14ac:dyDescent="0.4">
      <c r="A938" s="16" t="str">
        <f>IF(B938&lt;&gt;"","IND"&amp;TEXT(COUNTA($B$2:B938),"000"),"")</f>
        <v>IND937</v>
      </c>
      <c r="B938" s="17" t="str">
        <f>Consolication[[#This Row],[Nom et prénom 0 Name &amp; first name]]</f>
        <v>DJUNE JASMINE DANA</v>
      </c>
      <c r="C938" s="17" t="str">
        <f>VLOOKUP(B938,Consolidation!B:AA,3,TRUE)</f>
        <v>F</v>
      </c>
      <c r="D938" s="17" t="str">
        <f>VLOOKUP(B938,Consolidation!B:AA,5,TRUE)</f>
        <v>M</v>
      </c>
      <c r="E938" s="17">
        <f>VLOOKUP(B939,Consolidation!B:AA,6,TRUE)</f>
        <v>0</v>
      </c>
      <c r="F938" s="17">
        <f>VLOOKUP(B939,Consolidation!B:AA,7,TRUE)</f>
        <v>0</v>
      </c>
      <c r="G938" s="17">
        <f>VLOOKUP(B939,Consolidation!B:AA,12,TRUE)</f>
        <v>3</v>
      </c>
      <c r="H938" s="17">
        <f>VLOOKUP(B939,Consolidation!B:AA,22,FALSE)</f>
        <v>0</v>
      </c>
    </row>
    <row r="939" spans="1:8" ht="29.5" customHeight="1" thickBot="1" x14ac:dyDescent="0.4">
      <c r="A939" s="16" t="str">
        <f>IF(B939&lt;&gt;"","IND"&amp;TEXT(COUNTA($B$2:B939),"000"),"")</f>
        <v>IND938</v>
      </c>
      <c r="B939" s="17" t="str">
        <f>Consolication[[#This Row],[Nom et prénom 0 Name &amp; first name]]</f>
        <v>ELONGUI JABEA O.</v>
      </c>
      <c r="C939" s="17" t="str">
        <f>VLOOKUP(B939,Consolidation!B:AA,3,TRUE)</f>
        <v>F</v>
      </c>
      <c r="D939" s="17" t="str">
        <f>VLOOKUP(B939,Consolidation!B:AA,5,TRUE)</f>
        <v>M</v>
      </c>
      <c r="E939" s="17">
        <f>VLOOKUP(B940,Consolidation!B:AA,6,TRUE)</f>
        <v>-1</v>
      </c>
      <c r="F939" s="17">
        <f>VLOOKUP(B940,Consolidation!B:AA,7,TRUE)</f>
        <v>1</v>
      </c>
      <c r="G939" s="17">
        <f>VLOOKUP(B940,Consolidation!B:AA,12,TRUE)</f>
        <v>2</v>
      </c>
      <c r="H939" s="17">
        <f>VLOOKUP(B940,Consolidation!B:AA,22,FALSE)</f>
        <v>0</v>
      </c>
    </row>
    <row r="940" spans="1:8" ht="29.5" customHeight="1" thickBot="1" x14ac:dyDescent="0.4">
      <c r="A940" s="16" t="str">
        <f>IF(B940&lt;&gt;"","IND"&amp;TEXT(COUNTA($B$2:B940),"000"),"")</f>
        <v>IND939</v>
      </c>
      <c r="B940" s="17" t="str">
        <f>Consolication[[#This Row],[Nom et prénom 0 Name &amp; first name]]</f>
        <v>KONFO AYISSI CYRILLE</v>
      </c>
      <c r="C940" s="17" t="str">
        <f>VLOOKUP(B940,Consolidation!B:AA,3,TRUE)</f>
        <v>F</v>
      </c>
      <c r="D940" s="17" t="str">
        <f>VLOOKUP(B940,Consolidation!B:AA,5,TRUE)</f>
        <v>E</v>
      </c>
      <c r="E940" s="17">
        <f>VLOOKUP(B941,Consolidation!B:AA,6,TRUE)</f>
        <v>0</v>
      </c>
      <c r="F940" s="17">
        <f>VLOOKUP(B941,Consolidation!B:AA,7,TRUE)</f>
        <v>0</v>
      </c>
      <c r="G940" s="17">
        <f>VLOOKUP(B941,Consolidation!B:AA,12,TRUE)</f>
        <v>3</v>
      </c>
      <c r="H940" s="17">
        <f>VLOOKUP(B941,Consolidation!B:AA,22,FALSE)</f>
        <v>0</v>
      </c>
    </row>
    <row r="941" spans="1:8" ht="29.5" customHeight="1" thickBot="1" x14ac:dyDescent="0.4">
      <c r="A941" s="16" t="str">
        <f>IF(B941&lt;&gt;"","IND"&amp;TEXT(COUNTA($B$2:B941),"000"),"")</f>
        <v>IND940</v>
      </c>
      <c r="B941" s="17" t="str">
        <f>Consolication[[#This Row],[Nom et prénom 0 Name &amp; first name]]</f>
        <v>EBOUELLE EPS. TCHOUBAL F.G.</v>
      </c>
      <c r="C941" s="17" t="str">
        <f>VLOOKUP(B941,Consolidation!B:AA,3,TRUE)</f>
        <v>F</v>
      </c>
      <c r="D941" s="17" t="str">
        <f>VLOOKUP(B941,Consolidation!B:AA,5,TRUE)</f>
        <v>M</v>
      </c>
      <c r="E941" s="17">
        <f>VLOOKUP(B942,Consolidation!B:AA,6,TRUE)</f>
        <v>-1</v>
      </c>
      <c r="F941" s="17">
        <f>VLOOKUP(B942,Consolidation!B:AA,7,TRUE)</f>
        <v>1</v>
      </c>
      <c r="G941" s="17">
        <f>VLOOKUP(B942,Consolidation!B:AA,12,TRUE)</f>
        <v>2</v>
      </c>
      <c r="H941" s="17">
        <f>VLOOKUP(B942,Consolidation!B:AA,22,FALSE)</f>
        <v>0</v>
      </c>
    </row>
    <row r="942" spans="1:8" ht="29.5" customHeight="1" thickBot="1" x14ac:dyDescent="0.4">
      <c r="A942" s="16" t="str">
        <f>IF(B942&lt;&gt;"","IND"&amp;TEXT(COUNTA($B$2:B942),"000"),"")</f>
        <v>IND941</v>
      </c>
      <c r="B942" s="17" t="str">
        <f>Consolication[[#This Row],[Nom et prénom 0 Name &amp; first name]]</f>
        <v>MADIE PATRICIA</v>
      </c>
      <c r="C942" s="17" t="str">
        <f>VLOOKUP(B942,Consolidation!B:AA,3,TRUE)</f>
        <v>F</v>
      </c>
      <c r="D942" s="17" t="str">
        <f>VLOOKUP(B942,Consolidation!B:AA,5,TRUE)</f>
        <v>E</v>
      </c>
      <c r="E942" s="17">
        <f>VLOOKUP(B943,Consolidation!B:AA,6,TRUE)</f>
        <v>-1</v>
      </c>
      <c r="F942" s="17">
        <f>VLOOKUP(B943,Consolidation!B:AA,7,TRUE)</f>
        <v>5</v>
      </c>
      <c r="G942" s="17">
        <f>VLOOKUP(B943,Consolidation!B:AA,12,TRUE)</f>
        <v>2</v>
      </c>
      <c r="H942" s="17">
        <f>VLOOKUP(B943,Consolidation!B:AA,22,FALSE)</f>
        <v>0</v>
      </c>
    </row>
    <row r="943" spans="1:8" ht="29.5" customHeight="1" thickBot="1" x14ac:dyDescent="0.4">
      <c r="A943" s="16" t="str">
        <f>IF(B943&lt;&gt;"","IND"&amp;TEXT(COUNTA($B$2:B943),"000"),"")</f>
        <v>IND942</v>
      </c>
      <c r="B943" s="17" t="str">
        <f>Consolication[[#This Row],[Nom et prénom 0 Name &amp; first name]]</f>
        <v>NEKINGAM FELICITE</v>
      </c>
      <c r="C943" s="17" t="str">
        <f>VLOOKUP(B943,Consolidation!B:AA,3,TRUE)</f>
        <v>F</v>
      </c>
      <c r="D943" s="17" t="str">
        <f>VLOOKUP(B943,Consolidation!B:AA,5,TRUE)</f>
        <v>E</v>
      </c>
      <c r="E943" s="17">
        <f>VLOOKUP(B944,Consolidation!B:AA,6,TRUE)</f>
        <v>-1</v>
      </c>
      <c r="F943" s="17">
        <f>VLOOKUP(B944,Consolidation!B:AA,7,TRUE)</f>
        <v>1</v>
      </c>
      <c r="G943" s="17">
        <f>VLOOKUP(B944,Consolidation!B:AA,12,TRUE)</f>
        <v>2</v>
      </c>
      <c r="H943" s="17">
        <f>VLOOKUP(B944,Consolidation!B:AA,22,FALSE)</f>
        <v>0</v>
      </c>
    </row>
    <row r="944" spans="1:8" ht="29.5" customHeight="1" thickBot="1" x14ac:dyDescent="0.4">
      <c r="A944" s="16" t="str">
        <f>IF(B944&lt;&gt;"","IND"&amp;TEXT(COUNTA($B$2:B944),"000"),"")</f>
        <v>IND943</v>
      </c>
      <c r="B944" s="17" t="str">
        <f>Consolication[[#This Row],[Nom et prénom 0 Name &amp; first name]]</f>
        <v>KOUNIONI CLAUDE M</v>
      </c>
      <c r="C944" s="17" t="str">
        <f>VLOOKUP(B944,Consolidation!B:AA,3,TRUE)</f>
        <v>F</v>
      </c>
      <c r="D944" s="17" t="str">
        <f>VLOOKUP(B944,Consolidation!B:AA,5,TRUE)</f>
        <v>E</v>
      </c>
      <c r="E944" s="17">
        <f>VLOOKUP(B945,Consolidation!B:AA,6,TRUE)</f>
        <v>2</v>
      </c>
      <c r="F944" s="17">
        <f>VLOOKUP(B945,Consolidation!B:AA,7,TRUE)</f>
        <v>3</v>
      </c>
      <c r="G944" s="17">
        <f>VLOOKUP(B945,Consolidation!B:AA,12,TRUE)</f>
        <v>3</v>
      </c>
      <c r="H944" s="17">
        <f>VLOOKUP(B945,Consolidation!B:AA,22,FALSE)</f>
        <v>0</v>
      </c>
    </row>
    <row r="945" spans="1:8" ht="29.5" customHeight="1" thickBot="1" x14ac:dyDescent="0.4">
      <c r="A945" s="16" t="str">
        <f>IF(B945&lt;&gt;"","IND"&amp;TEXT(COUNTA($B$2:B945),"000"),"")</f>
        <v>IND944</v>
      </c>
      <c r="B945" s="17" t="str">
        <f>Consolication[[#This Row],[Nom et prénom 0 Name &amp; first name]]</f>
        <v>TSEU FOTTO CEDRIC</v>
      </c>
      <c r="C945" s="17" t="str">
        <f>VLOOKUP(B945,Consolidation!B:AA,3,TRUE)</f>
        <v>F</v>
      </c>
      <c r="D945" s="17" t="str">
        <f>VLOOKUP(B945,Consolidation!B:AA,5,TRUE)</f>
        <v>M</v>
      </c>
      <c r="E945" s="17">
        <f>VLOOKUP(B946,Consolidation!B:AA,6,TRUE)</f>
        <v>0</v>
      </c>
      <c r="F945" s="17">
        <f>VLOOKUP(B946,Consolidation!B:AA,7,TRUE)</f>
        <v>1</v>
      </c>
      <c r="G945" s="17">
        <f>VLOOKUP(B946,Consolidation!B:AA,12,TRUE)</f>
        <v>0</v>
      </c>
      <c r="H945" s="17">
        <f>VLOOKUP(B946,Consolidation!B:AA,22,FALSE)</f>
        <v>0</v>
      </c>
    </row>
    <row r="946" spans="1:8" ht="29.5" customHeight="1" thickBot="1" x14ac:dyDescent="0.4">
      <c r="A946" s="16" t="str">
        <f>IF(B946&lt;&gt;"","IND"&amp;TEXT(COUNTA($B$2:B946),"000"),"")</f>
        <v>IND945</v>
      </c>
      <c r="B946" s="17" t="str">
        <f>Consolication[[#This Row],[Nom et prénom 0 Name &amp; first name]]</f>
        <v>MFANKEU MAELLE SANDRY</v>
      </c>
      <c r="C946" s="17" t="str">
        <f>VLOOKUP(B946,Consolidation!B:AA,3,TRUE)</f>
        <v>M</v>
      </c>
      <c r="D946" s="17" t="str">
        <f>VLOOKUP(B946,Consolidation!B:AA,5,TRUE)</f>
        <v>M</v>
      </c>
      <c r="E946" s="17">
        <f>VLOOKUP(B947,Consolidation!B:AA,6,TRUE)</f>
        <v>-1</v>
      </c>
      <c r="F946" s="17">
        <f>VLOOKUP(B947,Consolidation!B:AA,7,TRUE)</f>
        <v>5</v>
      </c>
      <c r="G946" s="17">
        <f>VLOOKUP(B947,Consolidation!B:AA,12,TRUE)</f>
        <v>2</v>
      </c>
      <c r="H946" s="17">
        <f>VLOOKUP(B947,Consolidation!B:AA,22,FALSE)</f>
        <v>0</v>
      </c>
    </row>
    <row r="947" spans="1:8" ht="29.5" customHeight="1" thickBot="1" x14ac:dyDescent="0.4">
      <c r="A947" s="16" t="str">
        <f>IF(B947&lt;&gt;"","IND"&amp;TEXT(COUNTA($B$2:B947),"000"),"")</f>
        <v>IND946</v>
      </c>
      <c r="B947" s="17" t="str">
        <f>Consolication[[#This Row],[Nom et prénom 0 Name &amp; first name]]</f>
        <v>MVOGO BELLA ANTOINE</v>
      </c>
      <c r="C947" s="17" t="str">
        <f>VLOOKUP(B947,Consolidation!B:AA,3,TRUE)</f>
        <v>F</v>
      </c>
      <c r="D947" s="17" t="str">
        <f>VLOOKUP(B947,Consolidation!B:AA,5,TRUE)</f>
        <v>E</v>
      </c>
      <c r="E947" s="17">
        <f>VLOOKUP(B948,Consolidation!B:AA,6,TRUE)</f>
        <v>0</v>
      </c>
      <c r="F947" s="17">
        <f>VLOOKUP(B948,Consolidation!B:AA,7,TRUE)</f>
        <v>0</v>
      </c>
      <c r="G947" s="17">
        <f>VLOOKUP(B948,Consolidation!B:AA,12,TRUE)</f>
        <v>3</v>
      </c>
      <c r="H947" s="17">
        <f>VLOOKUP(B948,Consolidation!B:AA,22,FALSE)</f>
        <v>0</v>
      </c>
    </row>
    <row r="948" spans="1:8" ht="29.5" customHeight="1" thickBot="1" x14ac:dyDescent="0.4">
      <c r="A948" s="16" t="str">
        <f>IF(B948&lt;&gt;"","IND"&amp;TEXT(COUNTA($B$2:B948),"000"),"")</f>
        <v>IND947</v>
      </c>
      <c r="B948" s="17" t="str">
        <f>Consolication[[#This Row],[Nom et prénom 0 Name &amp; first name]]</f>
        <v>KASSI THERESE</v>
      </c>
      <c r="C948" s="17" t="str">
        <f>VLOOKUP(B948,Consolidation!B:AA,3,TRUE)</f>
        <v>F</v>
      </c>
      <c r="D948" s="17" t="str">
        <f>VLOOKUP(B948,Consolidation!B:AA,5,TRUE)</f>
        <v>M</v>
      </c>
      <c r="E948" s="17">
        <f>VLOOKUP(B949,Consolidation!B:AA,6,TRUE)</f>
        <v>0</v>
      </c>
      <c r="F948" s="17">
        <f>VLOOKUP(B949,Consolidation!B:AA,7,TRUE)</f>
        <v>0</v>
      </c>
      <c r="G948" s="17">
        <f>VLOOKUP(B949,Consolidation!B:AA,12,TRUE)</f>
        <v>3</v>
      </c>
      <c r="H948" s="17">
        <f>VLOOKUP(B949,Consolidation!B:AA,22,FALSE)</f>
        <v>0</v>
      </c>
    </row>
    <row r="949" spans="1:8" ht="29.5" customHeight="1" thickBot="1" x14ac:dyDescent="0.4">
      <c r="A949" s="16" t="str">
        <f>IF(B949&lt;&gt;"","IND"&amp;TEXT(COUNTA($B$2:B949),"000"),"")</f>
        <v>IND948</v>
      </c>
      <c r="B949" s="17" t="str">
        <f>Consolication[[#This Row],[Nom et prénom 0 Name &amp; first name]]</f>
        <v>ENONGA VANESSA</v>
      </c>
      <c r="C949" s="17" t="str">
        <f>VLOOKUP(B949,Consolidation!B:AA,3,TRUE)</f>
        <v>F</v>
      </c>
      <c r="D949" s="17" t="str">
        <f>VLOOKUP(B949,Consolidation!B:AA,5,TRUE)</f>
        <v>M</v>
      </c>
      <c r="E949" s="17">
        <f>VLOOKUP(B950,Consolidation!B:AA,6,TRUE)</f>
        <v>0</v>
      </c>
      <c r="F949" s="17">
        <f>VLOOKUP(B950,Consolidation!B:AA,7,TRUE)</f>
        <v>0</v>
      </c>
      <c r="G949" s="17">
        <f>VLOOKUP(B950,Consolidation!B:AA,12,TRUE)</f>
        <v>3</v>
      </c>
      <c r="H949" s="17">
        <f>VLOOKUP(B950,Consolidation!B:AA,22,FALSE)</f>
        <v>0</v>
      </c>
    </row>
    <row r="950" spans="1:8" ht="29.5" customHeight="1" thickBot="1" x14ac:dyDescent="0.4">
      <c r="A950" s="16" t="str">
        <f>IF(B950&lt;&gt;"","IND"&amp;TEXT(COUNTA($B$2:B950),"000"),"")</f>
        <v>IND949</v>
      </c>
      <c r="B950" s="17" t="str">
        <f>Consolication[[#This Row],[Nom et prénom 0 Name &amp; first name]]</f>
        <v>DJOUKOUO ADRIANE</v>
      </c>
      <c r="C950" s="17" t="str">
        <f>VLOOKUP(B950,Consolidation!B:AA,3,TRUE)</f>
        <v>F</v>
      </c>
      <c r="D950" s="17" t="str">
        <f>VLOOKUP(B950,Consolidation!B:AA,5,TRUE)</f>
        <v>M</v>
      </c>
      <c r="E950" s="17">
        <f>VLOOKUP(B951,Consolidation!B:AA,6,TRUE)</f>
        <v>2</v>
      </c>
      <c r="F950" s="17">
        <f>VLOOKUP(B951,Consolidation!B:AA,7,TRUE)</f>
        <v>11</v>
      </c>
      <c r="G950" s="17">
        <f>VLOOKUP(B951,Consolidation!B:AA,12,TRUE)</f>
        <v>3</v>
      </c>
      <c r="H950" s="17">
        <f>VLOOKUP(B951,Consolidation!B:AA,22,FALSE)</f>
        <v>0</v>
      </c>
    </row>
    <row r="951" spans="1:8" ht="29.5" customHeight="1" thickBot="1" x14ac:dyDescent="0.4">
      <c r="A951" s="16" t="str">
        <f>IF(B951&lt;&gt;"","IND"&amp;TEXT(COUNTA($B$2:B951),"000"),"")</f>
        <v>IND950</v>
      </c>
      <c r="B951" s="17" t="str">
        <f>Consolication[[#This Row],[Nom et prénom 0 Name &amp; first name]]</f>
        <v>SIMO TSAMI KILLIAN</v>
      </c>
      <c r="C951" s="17" t="str">
        <f>VLOOKUP(B951,Consolidation!B:AA,3,TRUE)</f>
        <v>M</v>
      </c>
      <c r="D951" s="17" t="str">
        <f>VLOOKUP(B951,Consolidation!B:AA,5,TRUE)</f>
        <v>D</v>
      </c>
      <c r="E951" s="17">
        <f>VLOOKUP(B952,Consolidation!B:AA,6,TRUE)</f>
        <v>2</v>
      </c>
      <c r="F951" s="17">
        <f>VLOOKUP(B952,Consolidation!B:AA,7,TRUE)</f>
        <v>11</v>
      </c>
      <c r="G951" s="17">
        <f>VLOOKUP(B952,Consolidation!B:AA,12,TRUE)</f>
        <v>3</v>
      </c>
      <c r="H951" s="17">
        <f>VLOOKUP(B952,Consolidation!B:AA,22,FALSE)</f>
        <v>0</v>
      </c>
    </row>
    <row r="952" spans="1:8" ht="29.5" customHeight="1" thickBot="1" x14ac:dyDescent="0.4">
      <c r="A952" s="16" t="str">
        <f>IF(B952&lt;&gt;"","IND"&amp;TEXT(COUNTA($B$2:B952),"000"),"")</f>
        <v>IND951</v>
      </c>
      <c r="B952" s="17" t="str">
        <f>Consolication[[#This Row],[Nom et prénom 0 Name &amp; first name]]</f>
        <v>TAKOUDJOU DONALD PARFAIT</v>
      </c>
      <c r="C952" s="17" t="str">
        <f>VLOOKUP(B952,Consolidation!B:AA,3,TRUE)</f>
        <v>M</v>
      </c>
      <c r="D952" s="17" t="str">
        <f>VLOOKUP(B952,Consolidation!B:AA,5,TRUE)</f>
        <v>D</v>
      </c>
      <c r="E952" s="17">
        <f>VLOOKUP(B953,Consolidation!B:AA,6,TRUE)</f>
        <v>-1</v>
      </c>
      <c r="F952" s="17">
        <f>VLOOKUP(B953,Consolidation!B:AA,7,TRUE)</f>
        <v>1</v>
      </c>
      <c r="G952" s="17">
        <f>VLOOKUP(B953,Consolidation!B:AA,12,TRUE)</f>
        <v>2</v>
      </c>
      <c r="H952" s="17">
        <f>VLOOKUP(B953,Consolidation!B:AA,22,FALSE)</f>
        <v>0</v>
      </c>
    </row>
    <row r="953" spans="1:8" ht="29.5" customHeight="1" thickBot="1" x14ac:dyDescent="0.4">
      <c r="A953" s="16" t="str">
        <f>IF(B953&lt;&gt;"","IND"&amp;TEXT(COUNTA($B$2:B953),"000"),"")</f>
        <v>IND952</v>
      </c>
      <c r="B953" s="17" t="str">
        <f>Consolication[[#This Row],[Nom et prénom 0 Name &amp; first name]]</f>
        <v>KOUEMO JOSIANE</v>
      </c>
      <c r="C953" s="17" t="str">
        <f>VLOOKUP(B953,Consolidation!B:AA,3,TRUE)</f>
        <v>F</v>
      </c>
      <c r="D953" s="17" t="str">
        <f>VLOOKUP(B953,Consolidation!B:AA,5,TRUE)</f>
        <v>E</v>
      </c>
      <c r="E953" s="17">
        <f>VLOOKUP(B954,Consolidation!B:AA,6,TRUE)</f>
        <v>-1</v>
      </c>
      <c r="F953" s="17">
        <f>VLOOKUP(B954,Consolidation!B:AA,7,TRUE)</f>
        <v>1</v>
      </c>
      <c r="G953" s="17">
        <f>VLOOKUP(B954,Consolidation!B:AA,12,TRUE)</f>
        <v>2</v>
      </c>
      <c r="H953" s="17">
        <f>VLOOKUP(B954,Consolidation!B:AA,22,FALSE)</f>
        <v>0</v>
      </c>
    </row>
    <row r="954" spans="1:8" ht="29.5" customHeight="1" thickBot="1" x14ac:dyDescent="0.4">
      <c r="A954" s="16" t="str">
        <f>IF(B954&lt;&gt;"","IND"&amp;TEXT(COUNTA($B$2:B954),"000"),"")</f>
        <v>IND953</v>
      </c>
      <c r="B954" s="17" t="str">
        <f>Consolication[[#This Row],[Nom et prénom 0 Name &amp; first name]]</f>
        <v>MANDE JACSENE CYNTHIA</v>
      </c>
      <c r="C954" s="17" t="str">
        <f>VLOOKUP(B954,Consolidation!B:AA,3,TRUE)</f>
        <v>F</v>
      </c>
      <c r="D954" s="17" t="str">
        <f>VLOOKUP(B954,Consolidation!B:AA,5,TRUE)</f>
        <v>E</v>
      </c>
      <c r="E954" s="17">
        <f>VLOOKUP(B955,Consolidation!B:AA,6,TRUE)</f>
        <v>2</v>
      </c>
      <c r="F954" s="17">
        <f>VLOOKUP(B955,Consolidation!B:AA,7,TRUE)</f>
        <v>11</v>
      </c>
      <c r="G954" s="17">
        <f>VLOOKUP(B955,Consolidation!B:AA,12,TRUE)</f>
        <v>3</v>
      </c>
      <c r="H954" s="17">
        <f>VLOOKUP(B955,Consolidation!B:AA,22,FALSE)</f>
        <v>0</v>
      </c>
    </row>
    <row r="955" spans="1:8" ht="29.5" customHeight="1" thickBot="1" x14ac:dyDescent="0.4">
      <c r="A955" s="16" t="str">
        <f>IF(B955&lt;&gt;"","IND"&amp;TEXT(COUNTA($B$2:B955),"000"),"")</f>
        <v>IND954</v>
      </c>
      <c r="B955" s="17" t="str">
        <f>Consolication[[#This Row],[Nom et prénom 0 Name &amp; first name]]</f>
        <v>SEGUE ABONA CHRISTIANE</v>
      </c>
      <c r="C955" s="17" t="str">
        <f>VLOOKUP(B955,Consolidation!B:AA,3,TRUE)</f>
        <v>M</v>
      </c>
      <c r="D955" s="17" t="str">
        <f>VLOOKUP(B955,Consolidation!B:AA,5,TRUE)</f>
        <v>D</v>
      </c>
      <c r="E955" s="17">
        <f>VLOOKUP(B956,Consolidation!B:AA,6,TRUE)</f>
        <v>-1</v>
      </c>
      <c r="F955" s="17">
        <f>VLOOKUP(B956,Consolidation!B:AA,7,TRUE)</f>
        <v>5</v>
      </c>
      <c r="G955" s="17">
        <f>VLOOKUP(B956,Consolidation!B:AA,12,TRUE)</f>
        <v>2</v>
      </c>
      <c r="H955" s="17">
        <f>VLOOKUP(B956,Consolidation!B:AA,22,FALSE)</f>
        <v>0</v>
      </c>
    </row>
    <row r="956" spans="1:8" ht="29.5" customHeight="1" thickBot="1" x14ac:dyDescent="0.4">
      <c r="A956" s="16" t="str">
        <f>IF(B956&lt;&gt;"","IND"&amp;TEXT(COUNTA($B$2:B956),"000"),"")</f>
        <v>IND955</v>
      </c>
      <c r="B956" s="17" t="str">
        <f>Consolication[[#This Row],[Nom et prénom 0 Name &amp; first name]]</f>
        <v>OHO EPSE NDJOH EMILIENNE</v>
      </c>
      <c r="C956" s="17" t="str">
        <f>VLOOKUP(B956,Consolidation!B:AA,3,TRUE)</f>
        <v>F</v>
      </c>
      <c r="D956" s="17" t="str">
        <f>VLOOKUP(B956,Consolidation!B:AA,5,TRUE)</f>
        <v>E</v>
      </c>
      <c r="E956" s="17">
        <f>VLOOKUP(B957,Consolidation!B:AA,6,TRUE)</f>
        <v>0</v>
      </c>
      <c r="F956" s="17">
        <f>VLOOKUP(B957,Consolidation!B:AA,7,TRUE)</f>
        <v>0</v>
      </c>
      <c r="G956" s="17">
        <f>VLOOKUP(B957,Consolidation!B:AA,12,TRUE)</f>
        <v>3</v>
      </c>
      <c r="H956" s="17">
        <f>VLOOKUP(B957,Consolidation!B:AA,22,FALSE)</f>
        <v>0</v>
      </c>
    </row>
    <row r="957" spans="1:8" ht="29.5" customHeight="1" thickBot="1" x14ac:dyDescent="0.4">
      <c r="A957" s="16" t="str">
        <f>IF(B957&lt;&gt;"","IND"&amp;TEXT(COUNTA($B$2:B957),"000"),"")</f>
        <v>IND956</v>
      </c>
      <c r="B957" s="17" t="str">
        <f>Consolication[[#This Row],[Nom et prénom 0 Name &amp; first name]]</f>
        <v>FANGUEN EPSE KOFFI</v>
      </c>
      <c r="C957" s="17" t="str">
        <f>VLOOKUP(B957,Consolidation!B:AA,3,TRUE)</f>
        <v>F</v>
      </c>
      <c r="D957" s="17" t="str">
        <f>VLOOKUP(B957,Consolidation!B:AA,5,TRUE)</f>
        <v>M</v>
      </c>
      <c r="E957" s="17">
        <f>VLOOKUP(B958,Consolidation!B:AA,6,TRUE)</f>
        <v>0</v>
      </c>
      <c r="F957" s="17">
        <f>VLOOKUP(B958,Consolidation!B:AA,7,TRUE)</f>
        <v>0</v>
      </c>
      <c r="G957" s="17">
        <f>VLOOKUP(B958,Consolidation!B:AA,12,TRUE)</f>
        <v>3</v>
      </c>
      <c r="H957" s="17">
        <f>VLOOKUP(B958,Consolidation!B:AA,22,FALSE)</f>
        <v>0</v>
      </c>
    </row>
    <row r="958" spans="1:8" ht="29.5" customHeight="1" thickBot="1" x14ac:dyDescent="0.4">
      <c r="A958" s="16" t="str">
        <f>IF(B958&lt;&gt;"","IND"&amp;TEXT(COUNTA($B$2:B958),"000"),"")</f>
        <v>IND957</v>
      </c>
      <c r="B958" s="17" t="str">
        <f>Consolication[[#This Row],[Nom et prénom 0 Name &amp; first name]]</f>
        <v>DONKENG FRANKLIN DONEL</v>
      </c>
      <c r="C958" s="17" t="str">
        <f>VLOOKUP(B958,Consolidation!B:AA,3,TRUE)</f>
        <v>F</v>
      </c>
      <c r="D958" s="17" t="str">
        <f>VLOOKUP(B958,Consolidation!B:AA,5,TRUE)</f>
        <v>M</v>
      </c>
      <c r="E958" s="17">
        <f>VLOOKUP(B959,Consolidation!B:AA,6,TRUE)</f>
        <v>0</v>
      </c>
      <c r="F958" s="17">
        <f>VLOOKUP(B959,Consolidation!B:AA,7,TRUE)</f>
        <v>0</v>
      </c>
      <c r="G958" s="17">
        <f>VLOOKUP(B959,Consolidation!B:AA,12,TRUE)</f>
        <v>3</v>
      </c>
      <c r="H958" s="17">
        <f>VLOOKUP(B959,Consolidation!B:AA,22,FALSE)</f>
        <v>699796782</v>
      </c>
    </row>
    <row r="959" spans="1:8" ht="29.5" customHeight="1" thickBot="1" x14ac:dyDescent="0.4">
      <c r="A959" s="16" t="str">
        <f>IF(B959&lt;&gt;"","IND"&amp;TEXT(COUNTA($B$2:B959),"000"),"")</f>
        <v>IND958</v>
      </c>
      <c r="B959" s="17" t="str">
        <f>Consolication[[#This Row],[Nom et prénom 0 Name &amp; first name]]</f>
        <v>DONKENG ODILE</v>
      </c>
      <c r="C959" s="17" t="str">
        <f>VLOOKUP(B959,Consolidation!B:AA,3,TRUE)</f>
        <v>F</v>
      </c>
      <c r="D959" s="17" t="str">
        <f>VLOOKUP(B959,Consolidation!B:AA,5,TRUE)</f>
        <v>M</v>
      </c>
      <c r="E959" s="17">
        <f>VLOOKUP(B960,Consolidation!B:AA,6,TRUE)</f>
        <v>0</v>
      </c>
      <c r="F959" s="17">
        <f>VLOOKUP(B960,Consolidation!B:AA,7,TRUE)</f>
        <v>0</v>
      </c>
      <c r="G959" s="17">
        <f>VLOOKUP(B960,Consolidation!B:AA,12,TRUE)</f>
        <v>3</v>
      </c>
      <c r="H959" s="17">
        <f>VLOOKUP(B960,Consolidation!B:AA,22,FALSE)</f>
        <v>0</v>
      </c>
    </row>
    <row r="960" spans="1:8" ht="29.5" customHeight="1" thickBot="1" x14ac:dyDescent="0.4">
      <c r="A960" s="16" t="str">
        <f>IF(B960&lt;&gt;"","IND"&amp;TEXT(COUNTA($B$2:B960),"000"),"")</f>
        <v>IND959</v>
      </c>
      <c r="B960" s="17" t="str">
        <f>Consolication[[#This Row],[Nom et prénom 0 Name &amp; first name]]</f>
        <v>ENANGUE EWANE SAYA RITHEE ROCINEH</v>
      </c>
      <c r="C960" s="17" t="str">
        <f>VLOOKUP(B960,Consolidation!B:AA,3,TRUE)</f>
        <v>F</v>
      </c>
      <c r="D960" s="17" t="str">
        <f>VLOOKUP(B960,Consolidation!B:AA,5,TRUE)</f>
        <v>M</v>
      </c>
      <c r="E960" s="17">
        <f>VLOOKUP(B961,Consolidation!B:AA,6,TRUE)</f>
        <v>-1</v>
      </c>
      <c r="F960" s="17">
        <f>VLOOKUP(B961,Consolidation!B:AA,7,TRUE)</f>
        <v>5</v>
      </c>
      <c r="G960" s="17">
        <f>VLOOKUP(B961,Consolidation!B:AA,12,TRUE)</f>
        <v>2</v>
      </c>
      <c r="H960" s="17">
        <f>VLOOKUP(B961,Consolidation!B:AA,22,FALSE)</f>
        <v>0</v>
      </c>
    </row>
    <row r="961" spans="1:8" ht="29.5" customHeight="1" thickBot="1" x14ac:dyDescent="0.4">
      <c r="A961" s="16" t="str">
        <f>IF(B961&lt;&gt;"","IND"&amp;TEXT(COUNTA($B$2:B961),"000"),"")</f>
        <v>IND960</v>
      </c>
      <c r="B961" s="17" t="str">
        <f>Consolication[[#This Row],[Nom et prénom 0 Name &amp; first name]]</f>
        <v>NANA LEVIGNE LEONE</v>
      </c>
      <c r="C961" s="17" t="str">
        <f>VLOOKUP(B961,Consolidation!B:AA,3,TRUE)</f>
        <v>F</v>
      </c>
      <c r="D961" s="17" t="str">
        <f>VLOOKUP(B961,Consolidation!B:AA,5,TRUE)</f>
        <v>E</v>
      </c>
      <c r="E961" s="17">
        <f>VLOOKUP(B962,Consolidation!B:AA,6,TRUE)</f>
        <v>0</v>
      </c>
      <c r="F961" s="17">
        <f>VLOOKUP(B962,Consolidation!B:AA,7,TRUE)</f>
        <v>0</v>
      </c>
      <c r="G961" s="17">
        <f>VLOOKUP(B962,Consolidation!B:AA,12,TRUE)</f>
        <v>3</v>
      </c>
      <c r="H961" s="17">
        <f>VLOOKUP(B962,Consolidation!B:AA,22,FALSE)</f>
        <v>0</v>
      </c>
    </row>
    <row r="962" spans="1:8" ht="29.5" customHeight="1" thickBot="1" x14ac:dyDescent="0.4">
      <c r="A962" s="16" t="str">
        <f>IF(B962&lt;&gt;"","IND"&amp;TEXT(COUNTA($B$2:B962),"000"),"")</f>
        <v>IND961</v>
      </c>
      <c r="B962" s="17" t="str">
        <f>Consolication[[#This Row],[Nom et prénom 0 Name &amp; first name]]</f>
        <v>FAPON EDOUARD</v>
      </c>
      <c r="C962" s="17" t="str">
        <f>VLOOKUP(B962,Consolidation!B:AA,3,TRUE)</f>
        <v>F</v>
      </c>
      <c r="D962" s="17" t="str">
        <f>VLOOKUP(B962,Consolidation!B:AA,5,TRUE)</f>
        <v>M</v>
      </c>
      <c r="E962" s="17">
        <f>VLOOKUP(B963,Consolidation!B:AA,6,TRUE)</f>
        <v>0</v>
      </c>
      <c r="F962" s="17">
        <f>VLOOKUP(B963,Consolidation!B:AA,7,TRUE)</f>
        <v>0</v>
      </c>
      <c r="G962" s="17">
        <f>VLOOKUP(B963,Consolidation!B:AA,12,TRUE)</f>
        <v>0</v>
      </c>
      <c r="H962" s="17">
        <f>VLOOKUP(B963,Consolidation!B:AA,22,FALSE)</f>
        <v>0</v>
      </c>
    </row>
    <row r="963" spans="1:8" ht="29.5" customHeight="1" thickBot="1" x14ac:dyDescent="0.4">
      <c r="A963" s="16" t="str">
        <f>IF(B963&lt;&gt;"","IND"&amp;TEXT(COUNTA($B$2:B963),"000"),"")</f>
        <v>IND962</v>
      </c>
      <c r="B963" s="17" t="str">
        <f>Consolication[[#This Row],[Nom et prénom 0 Name &amp; first name]]</f>
        <v>MATIO EMMA GRACE</v>
      </c>
      <c r="C963" s="17" t="str">
        <f>VLOOKUP(B963,Consolidation!B:AA,3,TRUE)</f>
        <v>F</v>
      </c>
      <c r="D963" s="17" t="str">
        <f>VLOOKUP(B963,Consolidation!B:AA,5,TRUE)</f>
        <v>M</v>
      </c>
      <c r="E963" s="17">
        <f>VLOOKUP(B964,Consolidation!B:AA,6,TRUE)</f>
        <v>0</v>
      </c>
      <c r="F963" s="17">
        <f>VLOOKUP(B964,Consolidation!B:AA,7,TRUE)</f>
        <v>1</v>
      </c>
      <c r="G963" s="17">
        <f>VLOOKUP(B964,Consolidation!B:AA,12,TRUE)</f>
        <v>0</v>
      </c>
      <c r="H963" s="17">
        <f>VLOOKUP(B964,Consolidation!B:AA,22,FALSE)</f>
        <v>0</v>
      </c>
    </row>
    <row r="964" spans="1:8" ht="29.5" customHeight="1" thickBot="1" x14ac:dyDescent="0.4">
      <c r="A964" s="16" t="str">
        <f>IF(B964&lt;&gt;"","IND"&amp;TEXT(COUNTA($B$2:B964),"000"),"")</f>
        <v>IND963</v>
      </c>
      <c r="B964" s="17" t="str">
        <f>Consolication[[#This Row],[Nom et prénom 0 Name &amp; first name]]</f>
        <v>MBITA MBITA VALERIE MANUELLA</v>
      </c>
      <c r="C964" s="17" t="str">
        <f>VLOOKUP(B964,Consolidation!B:AA,3,TRUE)</f>
        <v>M</v>
      </c>
      <c r="D964" s="17" t="str">
        <f>VLOOKUP(B964,Consolidation!B:AA,5,TRUE)</f>
        <v>M</v>
      </c>
      <c r="E964" s="17">
        <f>VLOOKUP(B965,Consolidation!B:AA,6,TRUE)</f>
        <v>2</v>
      </c>
      <c r="F964" s="17">
        <f>VLOOKUP(B965,Consolidation!B:AA,7,TRUE)</f>
        <v>3</v>
      </c>
      <c r="G964" s="17">
        <f>VLOOKUP(B965,Consolidation!B:AA,12,TRUE)</f>
        <v>3</v>
      </c>
      <c r="H964" s="17">
        <f>VLOOKUP(B965,Consolidation!B:AA,22,FALSE)</f>
        <v>677313744</v>
      </c>
    </row>
    <row r="965" spans="1:8" ht="29.5" customHeight="1" thickBot="1" x14ac:dyDescent="0.4">
      <c r="A965" s="16" t="str">
        <f>IF(B965&lt;&gt;"","IND"&amp;TEXT(COUNTA($B$2:B965),"000"),"")</f>
        <v>IND964</v>
      </c>
      <c r="B965" s="17" t="str">
        <f>Consolication[[#This Row],[Nom et prénom 0 Name &amp; first name]]</f>
        <v>ZOGNIN ABEL</v>
      </c>
      <c r="C965" s="17" t="str">
        <f>VLOOKUP(B965,Consolidation!B:AA,3,TRUE)</f>
        <v>F</v>
      </c>
      <c r="D965" s="17" t="str">
        <f>VLOOKUP(B965,Consolidation!B:AA,5,TRUE)</f>
        <v>M</v>
      </c>
      <c r="E965" s="17">
        <f>VLOOKUP(B966,Consolidation!B:AA,6,TRUE)</f>
        <v>-1</v>
      </c>
      <c r="F965" s="17">
        <f>VLOOKUP(B966,Consolidation!B:AA,7,TRUE)</f>
        <v>5</v>
      </c>
      <c r="G965" s="17">
        <f>VLOOKUP(B966,Consolidation!B:AA,12,TRUE)</f>
        <v>2</v>
      </c>
      <c r="H965" s="17">
        <f>VLOOKUP(B966,Consolidation!B:AA,22,FALSE)</f>
        <v>681436525</v>
      </c>
    </row>
    <row r="966" spans="1:8" ht="29.5" customHeight="1" thickBot="1" x14ac:dyDescent="0.4">
      <c r="A966" s="16" t="str">
        <f>IF(B966&lt;&gt;"","IND"&amp;TEXT(COUNTA($B$2:B966),"000"),"")</f>
        <v>IND965</v>
      </c>
      <c r="B966" s="17" t="str">
        <f>Consolication[[#This Row],[Nom et prénom 0 Name &amp; first name]]</f>
        <v>NTYEBE NTYEBE ANGILE DEVINYLE</v>
      </c>
      <c r="C966" s="17" t="str">
        <f>VLOOKUP(B966,Consolidation!B:AA,3,TRUE)</f>
        <v>F</v>
      </c>
      <c r="D966" s="17" t="str">
        <f>VLOOKUP(B966,Consolidation!B:AA,5,TRUE)</f>
        <v>E</v>
      </c>
      <c r="E966" s="17">
        <f>VLOOKUP(B967,Consolidation!B:AA,6,TRUE)</f>
        <v>-1</v>
      </c>
      <c r="F966" s="17">
        <f>VLOOKUP(B967,Consolidation!B:AA,7,TRUE)</f>
        <v>1</v>
      </c>
      <c r="G966" s="17">
        <f>VLOOKUP(B967,Consolidation!B:AA,12,TRUE)</f>
        <v>2</v>
      </c>
      <c r="H966" s="17">
        <f>VLOOKUP(B967,Consolidation!B:AA,22,FALSE)</f>
        <v>0</v>
      </c>
    </row>
    <row r="967" spans="1:8" ht="29.5" customHeight="1" thickBot="1" x14ac:dyDescent="0.4">
      <c r="A967" s="16" t="str">
        <f>IF(B967&lt;&gt;"","IND"&amp;TEXT(COUNTA($B$2:B967),"000"),"")</f>
        <v>IND966</v>
      </c>
      <c r="B967" s="17" t="str">
        <f>Consolication[[#This Row],[Nom et prénom 0 Name &amp; first name]]</f>
        <v>KUITCHOUA GHISLAIN</v>
      </c>
      <c r="C967" s="17" t="str">
        <f>VLOOKUP(B967,Consolidation!B:AA,3,TRUE)</f>
        <v>F</v>
      </c>
      <c r="D967" s="17" t="str">
        <f>VLOOKUP(B967,Consolidation!B:AA,5,TRUE)</f>
        <v>E</v>
      </c>
      <c r="E967" s="17">
        <f>VLOOKUP(B968,Consolidation!B:AA,6,TRUE)</f>
        <v>0</v>
      </c>
      <c r="F967" s="17">
        <f>VLOOKUP(B968,Consolidation!B:AA,7,TRUE)</f>
        <v>0</v>
      </c>
      <c r="G967" s="17">
        <f>VLOOKUP(B968,Consolidation!B:AA,12,TRUE)</f>
        <v>0</v>
      </c>
      <c r="H967" s="17">
        <f>VLOOKUP(B968,Consolidation!B:AA,22,FALSE)</f>
        <v>0</v>
      </c>
    </row>
    <row r="968" spans="1:8" ht="29.5" customHeight="1" thickBot="1" x14ac:dyDescent="0.4">
      <c r="A968" s="16" t="str">
        <f>IF(B968&lt;&gt;"","IND"&amp;TEXT(COUNTA($B$2:B968),"000"),"")</f>
        <v>IND967</v>
      </c>
      <c r="B968" s="17" t="str">
        <f>Consolication[[#This Row],[Nom et prénom 0 Name &amp; first name]]</f>
        <v>MANGWANDJO NGWAKA VICTORINE</v>
      </c>
      <c r="C968" s="17" t="str">
        <f>VLOOKUP(B968,Consolidation!B:AA,3,TRUE)</f>
        <v>F</v>
      </c>
      <c r="D968" s="17" t="str">
        <f>VLOOKUP(B968,Consolidation!B:AA,5,TRUE)</f>
        <v>M</v>
      </c>
      <c r="E968" s="17">
        <f>VLOOKUP(B969,Consolidation!B:AA,6,TRUE)</f>
        <v>0</v>
      </c>
      <c r="F968" s="17">
        <f>VLOOKUP(B969,Consolidation!B:AA,7,TRUE)</f>
        <v>0</v>
      </c>
      <c r="G968" s="17">
        <f>VLOOKUP(B969,Consolidation!B:AA,12,TRUE)</f>
        <v>3</v>
      </c>
      <c r="H968" s="17">
        <f>VLOOKUP(B969,Consolidation!B:AA,22,FALSE)</f>
        <v>0</v>
      </c>
    </row>
    <row r="969" spans="1:8" ht="29.5" customHeight="1" thickBot="1" x14ac:dyDescent="0.4">
      <c r="A969" s="16" t="str">
        <f>IF(B969&lt;&gt;"","IND"&amp;TEXT(COUNTA($B$2:B969),"000"),"")</f>
        <v>IND968</v>
      </c>
      <c r="B969" s="17" t="str">
        <f>Consolication[[#This Row],[Nom et prénom 0 Name &amp; first name]]</f>
        <v>DJIKIDJIE ROICK GIRESS</v>
      </c>
      <c r="C969" s="17" t="str">
        <f>VLOOKUP(B969,Consolidation!B:AA,3,TRUE)</f>
        <v>F</v>
      </c>
      <c r="D969" s="17" t="str">
        <f>VLOOKUP(B969,Consolidation!B:AA,5,TRUE)</f>
        <v>M</v>
      </c>
      <c r="E969" s="17">
        <f>VLOOKUP(B970,Consolidation!B:AA,6,TRUE)</f>
        <v>-1</v>
      </c>
      <c r="F969" s="17">
        <f>VLOOKUP(B970,Consolidation!B:AA,7,TRUE)</f>
        <v>5</v>
      </c>
      <c r="G969" s="17">
        <f>VLOOKUP(B970,Consolidation!B:AA,12,TRUE)</f>
        <v>2</v>
      </c>
      <c r="H969" s="17">
        <f>VLOOKUP(B970,Consolidation!B:AA,22,FALSE)</f>
        <v>0</v>
      </c>
    </row>
    <row r="970" spans="1:8" ht="29.5" customHeight="1" thickBot="1" x14ac:dyDescent="0.4">
      <c r="A970" s="16" t="str">
        <f>IF(B970&lt;&gt;"","IND"&amp;TEXT(COUNTA($B$2:B970),"000"),"")</f>
        <v>IND969</v>
      </c>
      <c r="B970" s="17" t="str">
        <f>Consolication[[#This Row],[Nom et prénom 0 Name &amp; first name]]</f>
        <v>OKOYA BERVINE</v>
      </c>
      <c r="C970" s="17" t="str">
        <f>VLOOKUP(B970,Consolidation!B:AA,3,TRUE)</f>
        <v>F</v>
      </c>
      <c r="D970" s="17" t="str">
        <f>VLOOKUP(B970,Consolidation!B:AA,5,TRUE)</f>
        <v>E</v>
      </c>
      <c r="E970" s="17">
        <f>VLOOKUP(B971,Consolidation!B:AA,6,TRUE)</f>
        <v>2</v>
      </c>
      <c r="F970" s="17">
        <f>VLOOKUP(B971,Consolidation!B:AA,7,TRUE)</f>
        <v>3</v>
      </c>
      <c r="G970" s="17">
        <f>VLOOKUP(B971,Consolidation!B:AA,12,TRUE)</f>
        <v>3</v>
      </c>
      <c r="H970" s="17">
        <f>VLOOKUP(B971,Consolidation!B:AA,22,FALSE)</f>
        <v>0</v>
      </c>
    </row>
    <row r="971" spans="1:8" ht="29.5" customHeight="1" thickBot="1" x14ac:dyDescent="0.4">
      <c r="A971" s="16" t="str">
        <f>IF(B971&lt;&gt;"","IND"&amp;TEXT(COUNTA($B$2:B971),"000"),"")</f>
        <v>IND970</v>
      </c>
      <c r="B971" s="17" t="str">
        <f>Consolication[[#This Row],[Nom et prénom 0 Name &amp; first name]]</f>
        <v>TCHOUATANG TCHAKOUTE FRANKY DAMIEN</v>
      </c>
      <c r="C971" s="17" t="str">
        <f>VLOOKUP(B971,Consolidation!B:AA,3,TRUE)</f>
        <v>F</v>
      </c>
      <c r="D971" s="17" t="str">
        <f>VLOOKUP(B971,Consolidation!B:AA,5,TRUE)</f>
        <v>M</v>
      </c>
      <c r="E971" s="17">
        <f>VLOOKUP(B972,Consolidation!B:AA,6,TRUE)</f>
        <v>-1</v>
      </c>
      <c r="F971" s="17">
        <f>VLOOKUP(B972,Consolidation!B:AA,7,TRUE)</f>
        <v>5</v>
      </c>
      <c r="G971" s="17">
        <f>VLOOKUP(B972,Consolidation!B:AA,12,TRUE)</f>
        <v>2</v>
      </c>
      <c r="H971" s="17">
        <f>VLOOKUP(B972,Consolidation!B:AA,22,FALSE)</f>
        <v>0</v>
      </c>
    </row>
    <row r="972" spans="1:8" ht="29.5" customHeight="1" thickBot="1" x14ac:dyDescent="0.4">
      <c r="A972" s="16" t="str">
        <f>IF(B972&lt;&gt;"","IND"&amp;TEXT(COUNTA($B$2:B972),"000"),"")</f>
        <v>IND971</v>
      </c>
      <c r="B972" s="17" t="str">
        <f>Consolication[[#This Row],[Nom et prénom 0 Name &amp; first name]]</f>
        <v>NGUEMI DARIUS</v>
      </c>
      <c r="C972" s="17" t="str">
        <f>VLOOKUP(B972,Consolidation!B:AA,3,TRUE)</f>
        <v>F</v>
      </c>
      <c r="D972" s="17" t="str">
        <f>VLOOKUP(B972,Consolidation!B:AA,5,TRUE)</f>
        <v>E</v>
      </c>
      <c r="E972" s="17">
        <f>VLOOKUP(B973,Consolidation!B:AA,6,TRUE)</f>
        <v>-1</v>
      </c>
      <c r="F972" s="17">
        <f>VLOOKUP(B973,Consolidation!B:AA,7,TRUE)</f>
        <v>5</v>
      </c>
      <c r="G972" s="17">
        <f>VLOOKUP(B973,Consolidation!B:AA,12,TRUE)</f>
        <v>2</v>
      </c>
      <c r="H972" s="17">
        <f>VLOOKUP(B973,Consolidation!B:AA,22,FALSE)</f>
        <v>0</v>
      </c>
    </row>
    <row r="973" spans="1:8" ht="29.5" customHeight="1" thickBot="1" x14ac:dyDescent="0.4">
      <c r="A973" s="16" t="str">
        <f>IF(B973&lt;&gt;"","IND"&amp;TEXT(COUNTA($B$2:B973),"000"),"")</f>
        <v>IND972</v>
      </c>
      <c r="B973" s="17" t="str">
        <f>Consolication[[#This Row],[Nom et prénom 0 Name &amp; first name]]</f>
        <v>NGOUNGOURE Gisèle</v>
      </c>
      <c r="C973" s="17" t="str">
        <f>VLOOKUP(B973,Consolidation!B:AA,3,TRUE)</f>
        <v>F</v>
      </c>
      <c r="D973" s="17" t="str">
        <f>VLOOKUP(B973,Consolidation!B:AA,5,TRUE)</f>
        <v>E</v>
      </c>
      <c r="E973" s="17">
        <f>VLOOKUP(B974,Consolidation!B:AA,6,TRUE)</f>
        <v>-1</v>
      </c>
      <c r="F973" s="17">
        <f>VLOOKUP(B974,Consolidation!B:AA,7,TRUE)</f>
        <v>5</v>
      </c>
      <c r="G973" s="17">
        <f>VLOOKUP(B974,Consolidation!B:AA,12,TRUE)</f>
        <v>2</v>
      </c>
      <c r="H973" s="17">
        <f>VLOOKUP(B974,Consolidation!B:AA,22,FALSE)</f>
        <v>0</v>
      </c>
    </row>
    <row r="974" spans="1:8" ht="29.5" customHeight="1" thickBot="1" x14ac:dyDescent="0.4">
      <c r="A974" s="16" t="str">
        <f>IF(B974&lt;&gt;"","IND"&amp;TEXT(COUNTA($B$2:B974),"000"),"")</f>
        <v>IND973</v>
      </c>
      <c r="B974" s="17" t="str">
        <f>Consolication[[#This Row],[Nom et prénom 0 Name &amp; first name]]</f>
        <v>NSANGOU Ornella</v>
      </c>
      <c r="C974" s="17" t="str">
        <f>VLOOKUP(B974,Consolidation!B:AA,3,FALSE)</f>
        <v>F</v>
      </c>
      <c r="D974" s="17" t="str">
        <f>VLOOKUP(B974,Consolidation!B:AA,5,FALSE)</f>
        <v>E</v>
      </c>
      <c r="E974" s="17">
        <f>VLOOKUP(B975,Consolidation!B:AA,6,TRUE)</f>
        <v>-1</v>
      </c>
      <c r="F974" s="17">
        <f>VLOOKUP(B975,Consolidation!B:AA,7,TRUE)</f>
        <v>5</v>
      </c>
      <c r="G974" s="17">
        <f>VLOOKUP(B975,Consolidation!B:AA,12,TRUE)</f>
        <v>2</v>
      </c>
      <c r="H974" s="17">
        <f>VLOOKUP(B975,Consolidation!B:AA,22,FALSE)</f>
        <v>0</v>
      </c>
    </row>
    <row r="975" spans="1:8" ht="29.5" customHeight="1" thickBot="1" x14ac:dyDescent="0.4">
      <c r="A975" s="16" t="str">
        <f>IF(B975&lt;&gt;"","IND"&amp;TEXT(COUNTA($B$2:B975),"000"),"")</f>
        <v>IND974</v>
      </c>
      <c r="B975" s="17" t="str">
        <f>Consolication[[#This Row],[Nom et prénom 0 Name &amp; first name]]</f>
        <v>NKOUALIA Christelle Larissa</v>
      </c>
      <c r="C975" s="17" t="str">
        <f>VLOOKUP(B975,Consolidation!B:AA,3,FALSE)</f>
        <v>F</v>
      </c>
      <c r="D975" s="17" t="str">
        <f>VLOOKUP(B975,Consolidation!B:AA,5,FALSE)</f>
        <v>E</v>
      </c>
      <c r="E975" s="17">
        <f>VLOOKUP(B976,Consolidation!B:AA,6,TRUE)</f>
        <v>0</v>
      </c>
      <c r="F975" s="17">
        <f>VLOOKUP(B976,Consolidation!B:AA,7,TRUE)</f>
        <v>1</v>
      </c>
      <c r="G975" s="17">
        <f>VLOOKUP(B976,Consolidation!B:AA,12,TRUE)</f>
        <v>0</v>
      </c>
      <c r="H975" s="17">
        <f>VLOOKUP(B976,Consolidation!B:AA,22,FALSE)</f>
        <v>0</v>
      </c>
    </row>
    <row r="976" spans="1:8" ht="29.5" customHeight="1" thickBot="1" x14ac:dyDescent="0.4">
      <c r="A976" s="16" t="str">
        <f>IF(B976&lt;&gt;"","IND"&amp;TEXT(COUNTA($B$2:B976),"000"),"")</f>
        <v>IND975</v>
      </c>
      <c r="B976" s="17" t="str">
        <f>Consolication[[#This Row],[Nom et prénom 0 Name &amp; first name]]</f>
        <v>MFOUAPON FOUBAINA Samira</v>
      </c>
      <c r="C976" s="17" t="str">
        <f>VLOOKUP(B976,Consolidation!B:AA,3,FALSE)</f>
        <v>F</v>
      </c>
      <c r="D976" s="17" t="str">
        <f>VLOOKUP(B976,Consolidation!B:AA,5,TRUE)</f>
        <v>M</v>
      </c>
      <c r="E976" s="17">
        <f>VLOOKUP(B977,Consolidation!B:AA,6,TRUE)</f>
        <v>-1</v>
      </c>
      <c r="F976" s="17">
        <f>VLOOKUP(B977,Consolidation!B:AA,7,TRUE)</f>
        <v>5</v>
      </c>
      <c r="G976" s="17">
        <f>VLOOKUP(B977,Consolidation!B:AA,12,TRUE)</f>
        <v>2</v>
      </c>
      <c r="H976" s="17">
        <f>VLOOKUP(B977,Consolidation!B:AA,22,FALSE)</f>
        <v>0</v>
      </c>
    </row>
    <row r="977" spans="1:8" ht="29.5" customHeight="1" thickBot="1" x14ac:dyDescent="0.4">
      <c r="A977" s="16" t="str">
        <f>IF(B977&lt;&gt;"","IND"&amp;TEXT(COUNTA($B$2:B977),"000"),"")</f>
        <v>IND976</v>
      </c>
      <c r="B977" s="17" t="str">
        <f>Consolication[[#This Row],[Nom et prénom 0 Name &amp; first name]]</f>
        <v>NKOUOMBE Abiba Mimi</v>
      </c>
      <c r="C977" s="17" t="str">
        <f>VLOOKUP(B977,Consolidation!B:AA,3,FALSE)</f>
        <v>F</v>
      </c>
      <c r="D977" s="17" t="str">
        <f>VLOOKUP(B977,Consolidation!B:AA,5,TRUE)</f>
        <v>E</v>
      </c>
      <c r="E977" s="17">
        <f>VLOOKUP(B978,Consolidation!B:AA,6,TRUE)</f>
        <v>0</v>
      </c>
      <c r="F977" s="17">
        <f>VLOOKUP(B978,Consolidation!B:AA,7,TRUE)</f>
        <v>0</v>
      </c>
      <c r="G977" s="17">
        <f>VLOOKUP(B978,Consolidation!B:AA,12,TRUE)</f>
        <v>0</v>
      </c>
      <c r="H977" s="17">
        <f>VLOOKUP(B978,Consolidation!B:AA,22,FALSE)</f>
        <v>0</v>
      </c>
    </row>
    <row r="978" spans="1:8" ht="29.5" customHeight="1" thickBot="1" x14ac:dyDescent="0.4">
      <c r="A978" s="16" t="str">
        <f>IF(B978&lt;&gt;"","IND"&amp;TEXT(COUNTA($B$2:B978),"000"),"")</f>
        <v>IND977</v>
      </c>
      <c r="B978" s="17" t="str">
        <f>Consolication[[#This Row],[Nom et prénom 0 Name &amp; first name]]</f>
        <v>MASHUENTOUM Alima</v>
      </c>
      <c r="C978" s="17" t="str">
        <f>VLOOKUP(B978,Consolidation!B:AA,3,FALSE)</f>
        <v>F</v>
      </c>
      <c r="D978" s="17" t="str">
        <f>VLOOKUP(B978,Consolidation!B:AA,5,TRUE)</f>
        <v>M</v>
      </c>
      <c r="E978" s="17">
        <f>VLOOKUP(B979,Consolidation!B:AA,6,TRUE)</f>
        <v>2</v>
      </c>
      <c r="F978" s="17">
        <f>VLOOKUP(B979,Consolidation!B:AA,7,TRUE)</f>
        <v>3</v>
      </c>
      <c r="G978" s="17">
        <f>VLOOKUP(B979,Consolidation!B:AA,12,TRUE)</f>
        <v>3</v>
      </c>
      <c r="H978" s="17">
        <f>VLOOKUP(B979,Consolidation!B:AA,22,FALSE)</f>
        <v>0</v>
      </c>
    </row>
    <row r="979" spans="1:8" ht="29.5" customHeight="1" thickBot="1" x14ac:dyDescent="0.4">
      <c r="A979" s="16" t="str">
        <f>IF(B979&lt;&gt;"","IND"&amp;TEXT(COUNTA($B$2:B979),"000"),"")</f>
        <v>IND978</v>
      </c>
      <c r="B979" s="17" t="str">
        <f>Consolication[[#This Row],[Nom et prénom 0 Name &amp; first name]]</f>
        <v>YENOU NAPONDAYOU Pierrette</v>
      </c>
      <c r="C979" s="17" t="str">
        <f>VLOOKUP(B979,Consolidation!B:AA,3,FALSE)</f>
        <v>F</v>
      </c>
      <c r="D979" s="17" t="str">
        <f>VLOOKUP(B979,Consolidation!B:AA,5,TRUE)</f>
        <v>M</v>
      </c>
      <c r="E979" s="17">
        <f>VLOOKUP(B980,Consolidation!B:AA,6,TRUE)</f>
        <v>-1</v>
      </c>
      <c r="F979" s="17">
        <f>VLOOKUP(B980,Consolidation!B:AA,7,TRUE)</f>
        <v>5</v>
      </c>
      <c r="G979" s="17">
        <f>VLOOKUP(B980,Consolidation!B:AA,12,TRUE)</f>
        <v>2</v>
      </c>
      <c r="H979" s="17">
        <f>VLOOKUP(B980,Consolidation!B:AA,22,FALSE)</f>
        <v>0</v>
      </c>
    </row>
    <row r="980" spans="1:8" ht="29.5" customHeight="1" thickBot="1" x14ac:dyDescent="0.4">
      <c r="A980" s="16" t="str">
        <f>IF(B980&lt;&gt;"","IND"&amp;TEXT(COUNTA($B$2:B980),"000"),"")</f>
        <v>IND979</v>
      </c>
      <c r="B980" s="17" t="str">
        <f>Consolication[[#This Row],[Nom et prénom 0 Name &amp; first name]]</f>
        <v>NZENKET NAPONDAYOU ALIDA</v>
      </c>
      <c r="C980" s="17" t="str">
        <f>VLOOKUP(B980,Consolidation!B:AA,3,FALSE)</f>
        <v>F</v>
      </c>
      <c r="D980" s="17" t="str">
        <f>VLOOKUP(B980,Consolidation!B:AA,5,TRUE)</f>
        <v>E</v>
      </c>
      <c r="E980" s="17">
        <f>VLOOKUP(B981,Consolidation!B:AA,6,TRUE)</f>
        <v>2</v>
      </c>
      <c r="F980" s="17">
        <f>VLOOKUP(B981,Consolidation!B:AA,7,TRUE)</f>
        <v>3</v>
      </c>
      <c r="G980" s="17">
        <f>VLOOKUP(B981,Consolidation!B:AA,12,TRUE)</f>
        <v>3</v>
      </c>
      <c r="H980" s="17">
        <f>VLOOKUP(B981,Consolidation!B:AA,22,FALSE)</f>
        <v>0</v>
      </c>
    </row>
    <row r="981" spans="1:8" ht="29.5" customHeight="1" thickBot="1" x14ac:dyDescent="0.4">
      <c r="A981" s="16" t="str">
        <f>IF(B981&lt;&gt;"","IND"&amp;TEXT(COUNTA($B$2:B981),"000"),"")</f>
        <v>IND980</v>
      </c>
      <c r="B981" s="17" t="str">
        <f>Consolication[[#This Row],[Nom et prénom 0 Name &amp; first name]]</f>
        <v>TOUNSIE Aminatou Epse MOFEN</v>
      </c>
      <c r="C981" s="17" t="str">
        <f>VLOOKUP(B981,Consolidation!B:AA,3,FALSE)</f>
        <v>F</v>
      </c>
      <c r="D981" s="17" t="str">
        <f>VLOOKUP(B981,Consolidation!B:AA,5,TRUE)</f>
        <v>M</v>
      </c>
      <c r="E981" s="17">
        <f>VLOOKUP(B982,Consolidation!B:AA,6,TRUE)</f>
        <v>-1</v>
      </c>
      <c r="F981" s="17">
        <f>VLOOKUP(B982,Consolidation!B:AA,7,TRUE)</f>
        <v>0</v>
      </c>
      <c r="G981" s="17">
        <f>VLOOKUP(B982,Consolidation!B:AA,12,TRUE)</f>
        <v>0</v>
      </c>
      <c r="H981" s="17">
        <f>VLOOKUP(B982,Consolidation!B:AA,22,FALSE)</f>
        <v>0</v>
      </c>
    </row>
    <row r="982" spans="1:8" ht="29.5" customHeight="1" thickBot="1" x14ac:dyDescent="0.4">
      <c r="A982" s="16" t="str">
        <f>IF(B982&lt;&gt;"","IND"&amp;TEXT(COUNTA($B$2:B982),"000"),"")</f>
        <v>IND981</v>
      </c>
      <c r="B982" s="17" t="str">
        <f>Consolication[[#This Row],[Nom et prénom 0 Name &amp; first name]]</f>
        <v>MOUNTOUMJOU Y. Clarisse</v>
      </c>
      <c r="C982" s="17" t="str">
        <f>VLOOKUP(B982,Consolidation!B:AA,3,FALSE)</f>
        <v>F</v>
      </c>
      <c r="D982" s="17" t="str">
        <f>VLOOKUP(B982,Consolidation!B:AA,5,TRUE)</f>
        <v>M</v>
      </c>
      <c r="E982" s="17">
        <f>VLOOKUP(B983,Consolidation!B:AA,6,TRUE)</f>
        <v>2</v>
      </c>
      <c r="F982" s="17">
        <f>VLOOKUP(B983,Consolidation!B:AA,7,TRUE)</f>
        <v>3</v>
      </c>
      <c r="G982" s="17">
        <f>VLOOKUP(B983,Consolidation!B:AA,12,TRUE)</f>
        <v>3</v>
      </c>
      <c r="H982" s="17">
        <f>VLOOKUP(B983,Consolidation!B:AA,22,FALSE)</f>
        <v>0</v>
      </c>
    </row>
    <row r="983" spans="1:8" ht="29.5" customHeight="1" thickBot="1" x14ac:dyDescent="0.4">
      <c r="A983" s="16" t="str">
        <f>IF(B983&lt;&gt;"","IND"&amp;TEXT(COUNTA($B$2:B983),"000"),"")</f>
        <v>IND982</v>
      </c>
      <c r="B983" s="17" t="str">
        <f>Consolication[[#This Row],[Nom et prénom 0 Name &amp; first name]]</f>
        <v>VESSAH NDIAMOUN Alima</v>
      </c>
      <c r="C983" s="17" t="str">
        <f>VLOOKUP(B983,Consolidation!B:AA,3,FALSE)</f>
        <v>F</v>
      </c>
      <c r="D983" s="17" t="str">
        <f>VLOOKUP(B983,Consolidation!B:AA,5,TRUE)</f>
        <v>M</v>
      </c>
      <c r="E983" s="17">
        <f>VLOOKUP(B984,Consolidation!B:AA,6,TRUE)</f>
        <v>2</v>
      </c>
      <c r="F983" s="17">
        <f>VLOOKUP(B984,Consolidation!B:AA,7,TRUE)</f>
        <v>11</v>
      </c>
      <c r="G983" s="17">
        <f>VLOOKUP(B984,Consolidation!B:AA,12,TRUE)</f>
        <v>3</v>
      </c>
      <c r="H983" s="17">
        <f>VLOOKUP(B984,Consolidation!B:AA,22,FALSE)</f>
        <v>0</v>
      </c>
    </row>
    <row r="984" spans="1:8" ht="29.5" customHeight="1" thickBot="1" x14ac:dyDescent="0.4">
      <c r="A984" s="16" t="str">
        <f>IF(B984&lt;&gt;"","IND"&amp;TEXT(COUNTA($B$2:B984),"000"),"")</f>
        <v>IND983</v>
      </c>
      <c r="B984" s="17" t="str">
        <f>Consolication[[#This Row],[Nom et prénom 0 Name &amp; first name]]</f>
        <v>SALODAP Fadimatou</v>
      </c>
      <c r="C984" s="17" t="str">
        <f>VLOOKUP(B984,Consolidation!B:AA,3,FALSE)</f>
        <v>F</v>
      </c>
      <c r="D984" s="17" t="str">
        <f>VLOOKUP(B984,Consolidation!B:AA,5,TRUE)</f>
        <v>D</v>
      </c>
      <c r="E984" s="17">
        <f>VLOOKUP(B985,Consolidation!B:AA,6,TRUE)</f>
        <v>0</v>
      </c>
      <c r="F984" s="17">
        <f>VLOOKUP(B985,Consolidation!B:AA,7,TRUE)</f>
        <v>0</v>
      </c>
      <c r="G984" s="17">
        <f>VLOOKUP(B985,Consolidation!B:AA,12,TRUE)</f>
        <v>3</v>
      </c>
      <c r="H984" s="17">
        <f>VLOOKUP(B985,Consolidation!B:AA,22,FALSE)</f>
        <v>0</v>
      </c>
    </row>
    <row r="985" spans="1:8" ht="29.5" customHeight="1" thickBot="1" x14ac:dyDescent="0.4">
      <c r="A985" s="16" t="str">
        <f>IF(B985&lt;&gt;"","IND"&amp;TEXT(COUNTA($B$2:B985),"000"),"")</f>
        <v>IND984</v>
      </c>
      <c r="B985" s="17" t="str">
        <f>Consolication[[#This Row],[Nom et prénom 0 Name &amp; first name]]</f>
        <v>FOUNDIKOUO Larissa</v>
      </c>
      <c r="C985" s="17" t="str">
        <f>VLOOKUP(B985,Consolidation!B:AA,3,FALSE)</f>
        <v>F</v>
      </c>
      <c r="D985" s="17" t="str">
        <f>VLOOKUP(B985,Consolidation!B:AA,5,TRUE)</f>
        <v>M</v>
      </c>
      <c r="E985" s="17">
        <f>VLOOKUP(B986,Consolidation!B:AA,6,TRUE)</f>
        <v>2</v>
      </c>
      <c r="F985" s="17">
        <f>VLOOKUP(B986,Consolidation!B:AA,7,TRUE)</f>
        <v>11</v>
      </c>
      <c r="G985" s="17">
        <f>VLOOKUP(B986,Consolidation!B:AA,12,TRUE)</f>
        <v>3</v>
      </c>
      <c r="H985" s="17">
        <f>VLOOKUP(B986,Consolidation!B:AA,22,FALSE)</f>
        <v>0</v>
      </c>
    </row>
    <row r="986" spans="1:8" ht="29.5" customHeight="1" thickBot="1" x14ac:dyDescent="0.4">
      <c r="A986" s="16" t="str">
        <f>IF(B986&lt;&gt;"","IND"&amp;TEXT(COUNTA($B$2:B986),"000"),"")</f>
        <v>IND985</v>
      </c>
      <c r="B986" s="17" t="str">
        <f>Consolication[[#This Row],[Nom et prénom 0 Name &amp; first name]]</f>
        <v>RIHANNA</v>
      </c>
      <c r="C986" s="17" t="str">
        <f>VLOOKUP(B986,Consolidation!B:AA,3,FALSE)</f>
        <v>F</v>
      </c>
      <c r="D986" s="17" t="str">
        <f>VLOOKUP(B986,Consolidation!B:AA,5,TRUE)</f>
        <v>D</v>
      </c>
      <c r="E986" s="17">
        <f>VLOOKUP(B987,Consolidation!B:AA,6,TRUE)</f>
        <v>-1</v>
      </c>
      <c r="F986" s="17">
        <f>VLOOKUP(B987,Consolidation!B:AA,7,TRUE)</f>
        <v>5</v>
      </c>
      <c r="G986" s="17">
        <f>VLOOKUP(B987,Consolidation!B:AA,12,TRUE)</f>
        <v>2</v>
      </c>
      <c r="H986" s="17">
        <f>VLOOKUP(B987,Consolidation!B:AA,22,FALSE)</f>
        <v>0</v>
      </c>
    </row>
    <row r="987" spans="1:8" ht="29.5" customHeight="1" thickBot="1" x14ac:dyDescent="0.4">
      <c r="A987" s="16" t="str">
        <f>IF(B987&lt;&gt;"","IND"&amp;TEXT(COUNTA($B$2:B987),"000"),"")</f>
        <v>IND986</v>
      </c>
      <c r="B987" s="17" t="str">
        <f>Consolication[[#This Row],[Nom et prénom 0 Name &amp; first name]]</f>
        <v>NGOUNGOURE Maimounati Epse TAPON</v>
      </c>
      <c r="C987" s="17" t="str">
        <f>VLOOKUP(B987,Consolidation!B:AA,3,FALSE)</f>
        <v>F</v>
      </c>
      <c r="D987" s="17" t="str">
        <f>VLOOKUP(B987,Consolidation!B:AA,5,TRUE)</f>
        <v>E</v>
      </c>
      <c r="E987" s="17">
        <f>VLOOKUP(B988,Consolidation!B:AA,6,TRUE)</f>
        <v>-1</v>
      </c>
      <c r="F987" s="17">
        <f>VLOOKUP(B988,Consolidation!B:AA,7,TRUE)</f>
        <v>1</v>
      </c>
      <c r="G987" s="17">
        <f>VLOOKUP(B988,Consolidation!B:AA,12,TRUE)</f>
        <v>2</v>
      </c>
      <c r="H987" s="17">
        <f>VLOOKUP(B988,Consolidation!B:AA,22,FALSE)</f>
        <v>0</v>
      </c>
    </row>
    <row r="988" spans="1:8" ht="29.5" customHeight="1" thickBot="1" x14ac:dyDescent="0.4">
      <c r="A988" s="16" t="str">
        <f>IF(B988&lt;&gt;"","IND"&amp;TEXT(COUNTA($B$2:B988),"000"),"")</f>
        <v>IND987</v>
      </c>
      <c r="B988" s="17" t="str">
        <f>Consolication[[#This Row],[Nom et prénom 0 Name &amp; first name]]</f>
        <v>MUNGUETYI CHINTOUA Yves</v>
      </c>
      <c r="C988" s="17" t="str">
        <f>VLOOKUP(B988,Consolidation!B:AA,3,FALSE)</f>
        <v>M</v>
      </c>
      <c r="D988" s="17" t="str">
        <f>VLOOKUP(B988,Consolidation!B:AA,5,TRUE)</f>
        <v>E</v>
      </c>
      <c r="E988" s="17">
        <f>VLOOKUP(B989,Consolidation!B:AA,6,TRUE)</f>
        <v>0</v>
      </c>
      <c r="F988" s="17">
        <f>VLOOKUP(B989,Consolidation!B:AA,7,TRUE)</f>
        <v>1</v>
      </c>
      <c r="G988" s="17">
        <f>VLOOKUP(B989,Consolidation!B:AA,12,TRUE)</f>
        <v>0</v>
      </c>
      <c r="H988" s="17">
        <f>VLOOKUP(B989,Consolidation!B:AA,22,FALSE)</f>
        <v>0</v>
      </c>
    </row>
    <row r="989" spans="1:8" ht="29.5" customHeight="1" thickBot="1" x14ac:dyDescent="0.4">
      <c r="A989" s="16" t="str">
        <f>IF(B989&lt;&gt;"","IND"&amp;TEXT(COUNTA($B$2:B989),"000"),"")</f>
        <v>IND988</v>
      </c>
      <c r="B989" s="17" t="str">
        <f>Consolication[[#This Row],[Nom et prénom 0 Name &amp; first name]]</f>
        <v>MOUNBAGNA Ousman</v>
      </c>
      <c r="C989" s="17" t="str">
        <f>VLOOKUP(B989,Consolidation!B:AA,3,FALSE)</f>
        <v>M</v>
      </c>
      <c r="D989" s="17" t="str">
        <f>VLOOKUP(B989,Consolidation!B:AA,5,TRUE)</f>
        <v>M</v>
      </c>
      <c r="E989" s="17">
        <f>VLOOKUP(B990,Consolidation!B:AA,6,TRUE)</f>
        <v>0</v>
      </c>
      <c r="F989" s="17">
        <f>VLOOKUP(B990,Consolidation!B:AA,7,TRUE)</f>
        <v>1</v>
      </c>
      <c r="G989" s="17">
        <f>VLOOKUP(B990,Consolidation!B:AA,12,TRUE)</f>
        <v>0</v>
      </c>
      <c r="H989" s="17">
        <f>VLOOKUP(B990,Consolidation!B:AA,22,FALSE)</f>
        <v>0</v>
      </c>
    </row>
    <row r="990" spans="1:8" ht="29.5" customHeight="1" thickBot="1" x14ac:dyDescent="0.4">
      <c r="A990" s="16" t="str">
        <f>IF(B990&lt;&gt;"","IND"&amp;TEXT(COUNTA($B$2:B990),"000"),"")</f>
        <v>IND989</v>
      </c>
      <c r="B990" s="17" t="str">
        <f>Consolication[[#This Row],[Nom et prénom 0 Name &amp; first name]]</f>
        <v>MBIE Alain Bernard</v>
      </c>
      <c r="C990" s="17" t="str">
        <f>VLOOKUP(B990,Consolidation!B:AA,3,FALSE)</f>
        <v>M</v>
      </c>
      <c r="D990" s="17" t="str">
        <f>VLOOKUP(B990,Consolidation!B:AA,5,TRUE)</f>
        <v>M</v>
      </c>
      <c r="E990" s="17">
        <f>VLOOKUP(B991,Consolidation!B:AA,6,TRUE)</f>
        <v>0</v>
      </c>
      <c r="F990" s="17">
        <f>VLOOKUP(B991,Consolidation!B:AA,7,TRUE)</f>
        <v>0</v>
      </c>
      <c r="G990" s="17">
        <f>VLOOKUP(B991,Consolidation!B:AA,12,TRUE)</f>
        <v>3</v>
      </c>
      <c r="H990" s="17">
        <f>VLOOKUP(B991,Consolidation!B:AA,22,FALSE)</f>
        <v>0</v>
      </c>
    </row>
    <row r="991" spans="1:8" ht="29.5" customHeight="1" thickBot="1" x14ac:dyDescent="0.4">
      <c r="A991" s="16" t="str">
        <f>IF(B991&lt;&gt;"","IND"&amp;TEXT(COUNTA($B$2:B991),"000"),"")</f>
        <v>IND990</v>
      </c>
      <c r="B991" s="17" t="str">
        <f>Consolication[[#This Row],[Nom et prénom 0 Name &amp; first name]]</f>
        <v>GHOUOZENGNIGNI Judicael aimé</v>
      </c>
      <c r="C991" s="17" t="str">
        <f>VLOOKUP(B991,Consolidation!B:AA,3,FALSE)</f>
        <v>M</v>
      </c>
      <c r="D991" s="17" t="str">
        <f>VLOOKUP(B991,Consolidation!B:AA,5,TRUE)</f>
        <v>M</v>
      </c>
      <c r="E991" s="17">
        <f>VLOOKUP(B992,Consolidation!B:AA,6,TRUE)</f>
        <v>-1</v>
      </c>
      <c r="F991" s="17">
        <f>VLOOKUP(B992,Consolidation!B:AA,7,TRUE)</f>
        <v>1</v>
      </c>
      <c r="G991" s="17">
        <f>VLOOKUP(B992,Consolidation!B:AA,12,TRUE)</f>
        <v>2</v>
      </c>
      <c r="H991" s="17">
        <f>VLOOKUP(B992,Consolidation!B:AA,22,FALSE)</f>
        <v>0</v>
      </c>
    </row>
    <row r="992" spans="1:8" ht="29.5" customHeight="1" thickBot="1" x14ac:dyDescent="0.4">
      <c r="A992" s="16" t="str">
        <f>IF(B992&lt;&gt;"","IND"&amp;TEXT(COUNTA($B$2:B992),"000"),"")</f>
        <v>IND991</v>
      </c>
      <c r="B992" s="17" t="str">
        <f>Consolication[[#This Row],[Nom et prénom 0 Name &amp; first name]]</f>
        <v>LINDU NAPONDAYOUE DAVILA Léon</v>
      </c>
      <c r="C992" s="17" t="str">
        <f>VLOOKUP(B992,Consolidation!B:AA,3,FALSE)</f>
        <v>M</v>
      </c>
      <c r="D992" s="17" t="str">
        <f>VLOOKUP(B992,Consolidation!B:AA,5,TRUE)</f>
        <v>E</v>
      </c>
      <c r="E992" s="17">
        <f>VLOOKUP(B993,Consolidation!B:AA,6,TRUE)</f>
        <v>-1</v>
      </c>
      <c r="F992" s="17">
        <f>VLOOKUP(B993,Consolidation!B:AA,7,TRUE)</f>
        <v>5</v>
      </c>
      <c r="G992" s="17">
        <f>VLOOKUP(B993,Consolidation!B:AA,12,TRUE)</f>
        <v>2</v>
      </c>
      <c r="H992" s="17">
        <f>VLOOKUP(B993,Consolidation!B:AA,22,FALSE)</f>
        <v>0</v>
      </c>
    </row>
    <row r="993" spans="1:8" ht="29.5" customHeight="1" thickBot="1" x14ac:dyDescent="0.4">
      <c r="A993" s="16" t="str">
        <f>IF(B993&lt;&gt;"","IND"&amp;TEXT(COUNTA($B$2:B993),"000"),"")</f>
        <v>IND992</v>
      </c>
      <c r="B993" s="17" t="str">
        <f>Consolication[[#This Row],[Nom et prénom 0 Name &amp; first name]]</f>
        <v>Nchare Axel</v>
      </c>
      <c r="C993" s="17" t="str">
        <f>VLOOKUP(B993,Consolidation!B:AA,3,FALSE)</f>
        <v>M</v>
      </c>
      <c r="D993" s="17" t="str">
        <f>VLOOKUP(B993,Consolidation!B:AA,5,TRUE)</f>
        <v>E</v>
      </c>
      <c r="E993" s="17">
        <f>VLOOKUP(B994,Consolidation!B:AA,6,TRUE)</f>
        <v>-1</v>
      </c>
      <c r="F993" s="17">
        <f>VLOOKUP(B994,Consolidation!B:AA,7,TRUE)</f>
        <v>5</v>
      </c>
      <c r="G993" s="17">
        <f>VLOOKUP(B994,Consolidation!B:AA,12,TRUE)</f>
        <v>2</v>
      </c>
      <c r="H993" s="17">
        <f>VLOOKUP(B994,Consolidation!B:AA,22,FALSE)</f>
        <v>0</v>
      </c>
    </row>
    <row r="994" spans="1:8" ht="29.5" customHeight="1" thickBot="1" x14ac:dyDescent="0.4">
      <c r="A994" s="16" t="str">
        <f>IF(B994&lt;&gt;"","IND"&amp;TEXT(COUNTA($B$2:B994),"000"),"")</f>
        <v>IND993</v>
      </c>
      <c r="B994" s="17" t="str">
        <f>Consolication[[#This Row],[Nom et prénom 0 Name &amp; first name]]</f>
        <v>NDOMBOUO DJAWANY ANIFA</v>
      </c>
      <c r="C994" s="17" t="str">
        <f>VLOOKUP(B994,Consolidation!B:AA,3,FALSE)</f>
        <v>F</v>
      </c>
      <c r="D994" s="17" t="str">
        <f>VLOOKUP(B994,Consolidation!B:AA,5,TRUE)</f>
        <v>E</v>
      </c>
      <c r="E994" s="17">
        <f>VLOOKUP(B995,Consolidation!B:AA,6,TRUE)</f>
        <v>0</v>
      </c>
      <c r="F994" s="17">
        <f>VLOOKUP(B995,Consolidation!B:AA,7,TRUE)</f>
        <v>0</v>
      </c>
      <c r="G994" s="17">
        <f>VLOOKUP(B995,Consolidation!B:AA,12,TRUE)</f>
        <v>0</v>
      </c>
      <c r="H994" s="17">
        <f>VLOOKUP(B995,Consolidation!B:AA,22,FALSE)</f>
        <v>0</v>
      </c>
    </row>
    <row r="995" spans="1:8" ht="29.5" customHeight="1" thickBot="1" x14ac:dyDescent="0.4">
      <c r="A995" s="16" t="str">
        <f>IF(B995&lt;&gt;"","IND"&amp;TEXT(COUNTA($B$2:B995),"000"),"")</f>
        <v>IND994</v>
      </c>
      <c r="B995" s="17" t="str">
        <f>Consolication[[#This Row],[Nom et prénom 0 Name &amp; first name]]</f>
        <v>MANOUERE AJARA DJOUME</v>
      </c>
      <c r="C995" s="17" t="str">
        <f>VLOOKUP(B995,Consolidation!B:AA,3,FALSE)</f>
        <v>F</v>
      </c>
      <c r="D995" s="17" t="str">
        <f>VLOOKUP(B995,Consolidation!B:AA,5,TRUE)</f>
        <v>M</v>
      </c>
      <c r="E995" s="17">
        <f>VLOOKUP(B996,Consolidation!B:AA,6,TRUE)</f>
        <v>2</v>
      </c>
      <c r="F995" s="17">
        <f>VLOOKUP(B996,Consolidation!B:AA,7,TRUE)</f>
        <v>11</v>
      </c>
      <c r="G995" s="17">
        <f>VLOOKUP(B996,Consolidation!B:AA,12,TRUE)</f>
        <v>3</v>
      </c>
      <c r="H995" s="17">
        <f>VLOOKUP(B996,Consolidation!B:AA,22,FALSE)</f>
        <v>0</v>
      </c>
    </row>
    <row r="996" spans="1:8" ht="29.5" customHeight="1" thickBot="1" x14ac:dyDescent="0.4">
      <c r="A996" s="16" t="str">
        <f>IF(B996&lt;&gt;"","IND"&amp;TEXT(COUNTA($B$2:B996),"000"),"")</f>
        <v>IND995</v>
      </c>
      <c r="B996" s="17" t="str">
        <f>Consolication[[#This Row],[Nom et prénom 0 Name &amp; first name]]</f>
        <v>RAYE RACHELLE LAURE</v>
      </c>
      <c r="C996" s="17" t="str">
        <f>VLOOKUP(B996,Consolidation!B:AA,3,FALSE)</f>
        <v>F</v>
      </c>
      <c r="D996" s="17" t="str">
        <f>VLOOKUP(B996,Consolidation!B:AA,5,TRUE)</f>
        <v>D</v>
      </c>
      <c r="E996" s="17">
        <f>VLOOKUP(B997,Consolidation!B:AA,6,TRUE)</f>
        <v>-1</v>
      </c>
      <c r="F996" s="17">
        <f>VLOOKUP(B997,Consolidation!B:AA,7,TRUE)</f>
        <v>5</v>
      </c>
      <c r="G996" s="17">
        <f>VLOOKUP(B997,Consolidation!B:AA,12,TRUE)</f>
        <v>2</v>
      </c>
      <c r="H996" s="17">
        <f>VLOOKUP(B997,Consolidation!B:AA,22,FALSE)</f>
        <v>0</v>
      </c>
    </row>
    <row r="997" spans="1:8" ht="29.5" customHeight="1" thickBot="1" x14ac:dyDescent="0.4">
      <c r="A997" s="16" t="str">
        <f>IF(B997&lt;&gt;"","IND"&amp;TEXT(COUNTA($B$2:B997),"000"),"")</f>
        <v>IND996</v>
      </c>
      <c r="B997" s="17" t="str">
        <f>Consolication[[#This Row],[Nom et prénom 0 Name &amp; first name]]</f>
        <v>NGOUTANE MBOUOMBOUO FATIMATOU</v>
      </c>
      <c r="C997" s="17" t="str">
        <f>VLOOKUP(B997,Consolidation!B:AA,3,FALSE)</f>
        <v>F</v>
      </c>
      <c r="D997" s="17" t="str">
        <f>VLOOKUP(B997,Consolidation!B:AA,5,TRUE)</f>
        <v>E</v>
      </c>
      <c r="E997" s="17">
        <f>VLOOKUP(B998,Consolidation!B:AA,6,TRUE)</f>
        <v>0</v>
      </c>
      <c r="F997" s="17">
        <f>VLOOKUP(B998,Consolidation!B:AA,7,TRUE)</f>
        <v>1</v>
      </c>
      <c r="G997" s="17">
        <f>VLOOKUP(B998,Consolidation!B:AA,12,TRUE)</f>
        <v>0</v>
      </c>
      <c r="H997" s="17">
        <f>VLOOKUP(B998,Consolidation!B:AA,22,FALSE)</f>
        <v>0</v>
      </c>
    </row>
    <row r="998" spans="1:8" ht="29.5" customHeight="1" thickBot="1" x14ac:dyDescent="0.4">
      <c r="A998" s="16" t="str">
        <f>IF(B998&lt;&gt;"","IND"&amp;TEXT(COUNTA($B$2:B998),"000"),"")</f>
        <v>IND997</v>
      </c>
      <c r="B998" s="17" t="str">
        <f>Consolication[[#This Row],[Nom et prénom 0 Name &amp; first name]]</f>
        <v>MONGOUNJI PEMENYINYI Raissa</v>
      </c>
      <c r="C998" s="17" t="str">
        <f>VLOOKUP(B998,Consolidation!B:AA,3,FALSE)</f>
        <v>F</v>
      </c>
      <c r="D998" s="17" t="str">
        <f>VLOOKUP(B998,Consolidation!B:AA,5,TRUE)</f>
        <v>M</v>
      </c>
      <c r="E998" s="17">
        <f>VLOOKUP(B999,Consolidation!B:AA,6,TRUE)</f>
        <v>0</v>
      </c>
      <c r="F998" s="17">
        <f>VLOOKUP(B999,Consolidation!B:AA,7,TRUE)</f>
        <v>0</v>
      </c>
      <c r="G998" s="17">
        <f>VLOOKUP(B999,Consolidation!B:AA,12,TRUE)</f>
        <v>3</v>
      </c>
      <c r="H998" s="17">
        <f>VLOOKUP(B999,Consolidation!B:AA,22,FALSE)</f>
        <v>0</v>
      </c>
    </row>
    <row r="999" spans="1:8" ht="29.5" customHeight="1" thickBot="1" x14ac:dyDescent="0.4">
      <c r="A999" s="16" t="str">
        <f>IF(B999&lt;&gt;"","IND"&amp;TEXT(COUNTA($B$2:B999),"000"),"")</f>
        <v>IND998</v>
      </c>
      <c r="B999" s="17" t="str">
        <f>Consolication[[#This Row],[Nom et prénom 0 Name &amp; first name]]</f>
        <v>AYIAGNIGNI NANOU DEBORA</v>
      </c>
      <c r="C999" s="17" t="str">
        <f>VLOOKUP(B999,Consolidation!B:AA,3,FALSE)</f>
        <v>F</v>
      </c>
      <c r="D999" s="17" t="str">
        <f>VLOOKUP(B999,Consolidation!B:AA,5,TRUE)</f>
        <v>M</v>
      </c>
      <c r="E999" s="17">
        <f>VLOOKUP(B1000,Consolidation!B:AA,6,TRUE)</f>
        <v>0</v>
      </c>
      <c r="F999" s="17">
        <f>VLOOKUP(B1000,Consolidation!B:AA,7,TRUE)</f>
        <v>1</v>
      </c>
      <c r="G999" s="17">
        <f>VLOOKUP(B1000,Consolidation!B:AA,12,TRUE)</f>
        <v>0</v>
      </c>
      <c r="H999" s="17">
        <f>VLOOKUP(B1000,Consolidation!B:AA,22,FALSE)</f>
        <v>0</v>
      </c>
    </row>
    <row r="1000" spans="1:8" ht="29.5" customHeight="1" thickBot="1" x14ac:dyDescent="0.4">
      <c r="A1000" s="16" t="str">
        <f>IF(B1000&lt;&gt;"","IND"&amp;TEXT(COUNTA($B$2:B1000),"000"),"")</f>
        <v>IND999</v>
      </c>
      <c r="B1000" s="17" t="str">
        <f>Consolication[[#This Row],[Nom et prénom 0 Name &amp; first name]]</f>
        <v>MOUMONFA Faiza</v>
      </c>
      <c r="C1000" s="17" t="str">
        <f>VLOOKUP(B1000,Consolidation!B:AA,3,FALSE)</f>
        <v>F</v>
      </c>
      <c r="D1000" s="17" t="str">
        <f>VLOOKUP(B1000,Consolidation!B:AA,5,TRUE)</f>
        <v>M</v>
      </c>
      <c r="E1000" s="17">
        <f>VLOOKUP(B1001,Consolidation!B:AA,6,TRUE)</f>
        <v>2</v>
      </c>
      <c r="F1000" s="17">
        <f>VLOOKUP(B1001,Consolidation!B:AA,7,TRUE)</f>
        <v>11</v>
      </c>
      <c r="G1000" s="17">
        <f>VLOOKUP(B1001,Consolidation!B:AA,12,TRUE)</f>
        <v>3</v>
      </c>
      <c r="H1000" s="17">
        <f>VLOOKUP(B1001,Consolidation!B:AA,22,FALSE)</f>
        <v>0</v>
      </c>
    </row>
    <row r="1001" spans="1:8" ht="29.5" customHeight="1" thickBot="1" x14ac:dyDescent="0.4">
      <c r="A1001" s="16" t="str">
        <f>IF(B1001&lt;&gt;"","IND"&amp;TEXT(COUNTA($B$2:B1001),"000"),"")</f>
        <v>IND1000</v>
      </c>
      <c r="B1001" s="17" t="str">
        <f>Consolication[[#This Row],[Nom et prénom 0 Name &amp; first name]]</f>
        <v>PETOUOCHI Mikael</v>
      </c>
      <c r="C1001" s="17" t="str">
        <f>VLOOKUP(B1001,Consolidation!B:AA,3,FALSE)</f>
        <v>M</v>
      </c>
      <c r="D1001" s="17" t="str">
        <f>VLOOKUP(B1001,Consolidation!B:AA,5,TRUE)</f>
        <v>D</v>
      </c>
      <c r="E1001" s="17">
        <f>VLOOKUP(B1002,Consolidation!B:AA,6,TRUE)</f>
        <v>2</v>
      </c>
      <c r="F1001" s="17">
        <f>VLOOKUP(B1002,Consolidation!B:AA,7,TRUE)</f>
        <v>11</v>
      </c>
      <c r="G1001" s="17">
        <f>VLOOKUP(B1002,Consolidation!B:AA,12,TRUE)</f>
        <v>3</v>
      </c>
      <c r="H1001" s="17">
        <f>VLOOKUP(B1002,Consolidation!B:AA,22,FALSE)</f>
        <v>0</v>
      </c>
    </row>
    <row r="1002" spans="1:8" ht="29.5" customHeight="1" thickBot="1" x14ac:dyDescent="0.4">
      <c r="A1002" s="16" t="str">
        <f>IF(B1002&lt;&gt;"","IND"&amp;TEXT(COUNTA($B$2:B1002),"000"),"")</f>
        <v>IND1001</v>
      </c>
      <c r="B1002" s="17" t="str">
        <f>Consolication[[#This Row],[Nom et prénom 0 Name &amp; first name]]</f>
        <v>POUTOUBE JUDITH LAURE</v>
      </c>
      <c r="C1002" s="17" t="str">
        <f>VLOOKUP(B1002,Consolidation!B:AA,3,FALSE)</f>
        <v>F</v>
      </c>
      <c r="D1002" s="17" t="str">
        <f>VLOOKUP(B1002,Consolidation!B:AA,5,TRUE)</f>
        <v>D</v>
      </c>
      <c r="E1002" s="17" t="e">
        <f>VLOOKUP(B1003,Consolidation!B:AA,6,TRUE)</f>
        <v>#N/A</v>
      </c>
      <c r="F1002" s="17" t="e">
        <f>VLOOKUP(B1003,Consolidation!B:AA,7,TRUE)</f>
        <v>#N/A</v>
      </c>
      <c r="G1002" s="17" t="e">
        <f>VLOOKUP(B1003,Consolidation!B:AA,12,TRUE)</f>
        <v>#N/A</v>
      </c>
      <c r="H1002" s="17" t="e">
        <f>VLOOKUP(B1003,Consolidation!B:AA,22,FALSE)</f>
        <v>#N/A</v>
      </c>
    </row>
    <row r="1003" spans="1:8" ht="29.5" customHeight="1" thickBot="1" x14ac:dyDescent="0.4">
      <c r="A1003" s="16"/>
      <c r="B1003" s="17"/>
      <c r="C1003" s="17"/>
      <c r="D1003" s="17"/>
      <c r="E1003" s="17"/>
      <c r="F1003" s="17"/>
      <c r="G1003" s="17"/>
      <c r="H1003" s="17"/>
    </row>
    <row r="1004" spans="1:8" ht="29.5" customHeight="1" thickBot="1" x14ac:dyDescent="0.4">
      <c r="A1004" s="16"/>
      <c r="B1004" s="17"/>
      <c r="C1004" s="17"/>
      <c r="D1004" s="17"/>
      <c r="E1004" s="17"/>
      <c r="F1004" s="17"/>
      <c r="G1004" s="17"/>
      <c r="H1004" s="17"/>
    </row>
    <row r="1005" spans="1:8" ht="29.5" customHeight="1" thickBot="1" x14ac:dyDescent="0.4">
      <c r="A1005" s="16"/>
      <c r="B1005" s="17"/>
      <c r="C1005" s="17"/>
      <c r="D1005" s="17"/>
      <c r="E1005" s="17"/>
      <c r="F1005" s="17"/>
      <c r="G1005" s="17"/>
      <c r="H1005" s="17"/>
    </row>
    <row r="1006" spans="1:8" ht="29.5" customHeight="1" thickBot="1" x14ac:dyDescent="0.4">
      <c r="A1006" s="16"/>
      <c r="B1006" s="17"/>
      <c r="C1006" s="17"/>
      <c r="D1006" s="17"/>
      <c r="E1006" s="17"/>
      <c r="F1006" s="17"/>
      <c r="G1006" s="17"/>
      <c r="H1006" s="17"/>
    </row>
    <row r="1007" spans="1:8" ht="29.5" customHeight="1" thickBot="1" x14ac:dyDescent="0.4">
      <c r="A1007" s="16"/>
      <c r="B1007" s="17"/>
      <c r="C1007" s="17"/>
      <c r="D1007" s="17"/>
      <c r="E1007" s="17"/>
      <c r="F1007" s="17"/>
      <c r="G1007" s="17"/>
      <c r="H1007" s="17"/>
    </row>
    <row r="1008" spans="1:8" ht="29.5" customHeight="1" thickBot="1" x14ac:dyDescent="0.4">
      <c r="A1008" s="16"/>
      <c r="B1008" s="17"/>
      <c r="C1008" s="17"/>
      <c r="D1008" s="17"/>
      <c r="E1008" s="17"/>
      <c r="F1008" s="17"/>
      <c r="G1008" s="17"/>
      <c r="H1008" s="17"/>
    </row>
    <row r="1009" spans="1:8" ht="29.5" customHeight="1" thickBot="1" x14ac:dyDescent="0.4">
      <c r="A1009" s="16"/>
      <c r="B1009" s="17"/>
      <c r="C1009" s="17"/>
      <c r="D1009" s="17"/>
      <c r="E1009" s="17"/>
      <c r="F1009" s="17"/>
      <c r="G1009" s="17"/>
      <c r="H1009" s="17"/>
    </row>
    <row r="1010" spans="1:8" ht="29.5" customHeight="1" thickBot="1" x14ac:dyDescent="0.4">
      <c r="A1010" s="16"/>
      <c r="B1010" s="17"/>
      <c r="C1010" s="17"/>
      <c r="D1010" s="17"/>
      <c r="E1010" s="17"/>
      <c r="F1010" s="17"/>
      <c r="G1010" s="17"/>
      <c r="H1010" s="17"/>
    </row>
    <row r="1011" spans="1:8" ht="29.5" customHeight="1" thickBot="1" x14ac:dyDescent="0.4">
      <c r="A1011" s="16"/>
      <c r="B1011" s="17"/>
      <c r="C1011" s="17"/>
      <c r="D1011" s="17"/>
      <c r="E1011" s="17"/>
      <c r="F1011" s="17"/>
      <c r="G1011" s="17"/>
      <c r="H1011" s="17"/>
    </row>
    <row r="1012" spans="1:8" ht="29.5" customHeight="1" thickBot="1" x14ac:dyDescent="0.4">
      <c r="A1012" s="16"/>
      <c r="B1012" s="17"/>
      <c r="C1012" s="17"/>
      <c r="D1012" s="17"/>
      <c r="E1012" s="17"/>
      <c r="F1012" s="17"/>
      <c r="G1012" s="17"/>
      <c r="H1012" s="17"/>
    </row>
    <row r="1013" spans="1:8" ht="29.5" customHeight="1" thickBot="1" x14ac:dyDescent="0.4">
      <c r="A1013" s="16"/>
      <c r="B1013" s="17"/>
      <c r="C1013" s="17"/>
      <c r="D1013" s="17"/>
      <c r="E1013" s="17"/>
      <c r="F1013" s="17"/>
      <c r="G1013" s="17"/>
      <c r="H1013" s="17"/>
    </row>
    <row r="1014" spans="1:8" ht="29.5" customHeight="1" thickBot="1" x14ac:dyDescent="0.4">
      <c r="A1014" s="16"/>
      <c r="B1014" s="17"/>
      <c r="C1014" s="17"/>
      <c r="D1014" s="17"/>
      <c r="E1014" s="17"/>
      <c r="F1014" s="17"/>
      <c r="G1014" s="17"/>
      <c r="H1014" s="17"/>
    </row>
    <row r="1015" spans="1:8" ht="29.5" customHeight="1" thickBot="1" x14ac:dyDescent="0.4">
      <c r="A1015" s="16"/>
      <c r="B1015" s="17"/>
      <c r="C1015" s="17"/>
      <c r="D1015" s="17"/>
      <c r="E1015" s="17"/>
      <c r="F1015" s="17"/>
      <c r="G1015" s="17"/>
      <c r="H1015" s="17"/>
    </row>
    <row r="1016" spans="1:8" ht="29.5" customHeight="1" thickBot="1" x14ac:dyDescent="0.4">
      <c r="A1016" s="16"/>
      <c r="B1016" s="17"/>
      <c r="C1016" s="17"/>
      <c r="D1016" s="17"/>
      <c r="E1016" s="17"/>
      <c r="F1016" s="17"/>
      <c r="G1016" s="17"/>
      <c r="H1016" s="17"/>
    </row>
    <row r="1017" spans="1:8" ht="29.5" customHeight="1" thickBot="1" x14ac:dyDescent="0.4">
      <c r="A1017" s="16"/>
      <c r="B1017" s="17"/>
      <c r="C1017" s="17"/>
      <c r="D1017" s="17"/>
      <c r="E1017" s="17"/>
      <c r="F1017" s="17"/>
      <c r="G1017" s="17"/>
      <c r="H1017" s="17"/>
    </row>
    <row r="1018" spans="1:8" ht="29.5" customHeight="1" thickBot="1" x14ac:dyDescent="0.4">
      <c r="A1018" s="16"/>
      <c r="B1018" s="17"/>
      <c r="C1018" s="17"/>
      <c r="D1018" s="17"/>
      <c r="E1018" s="17"/>
      <c r="F1018" s="17"/>
      <c r="G1018" s="17"/>
      <c r="H1018" s="17"/>
    </row>
    <row r="1019" spans="1:8" ht="29.5" customHeight="1" thickBot="1" x14ac:dyDescent="0.4">
      <c r="A1019" s="16"/>
      <c r="B1019" s="17"/>
      <c r="C1019" s="17"/>
      <c r="D1019" s="17"/>
      <c r="E1019" s="17"/>
      <c r="F1019" s="17"/>
      <c r="G1019" s="17"/>
      <c r="H1019" s="17"/>
    </row>
    <row r="1020" spans="1:8" ht="29.5" customHeight="1" thickBot="1" x14ac:dyDescent="0.4">
      <c r="A1020" s="16"/>
      <c r="B1020" s="17"/>
      <c r="C1020" s="17"/>
      <c r="D1020" s="17"/>
      <c r="E1020" s="17"/>
      <c r="F1020" s="17"/>
      <c r="G1020" s="17"/>
      <c r="H1020" s="17"/>
    </row>
    <row r="1021" spans="1:8" ht="29.5" customHeight="1" thickBot="1" x14ac:dyDescent="0.4">
      <c r="A1021" s="16"/>
      <c r="B1021" s="17"/>
      <c r="C1021" s="17"/>
      <c r="D1021" s="17"/>
      <c r="E1021" s="17"/>
      <c r="F1021" s="17"/>
      <c r="G1021" s="17"/>
      <c r="H1021" s="17"/>
    </row>
    <row r="1022" spans="1:8" ht="29.5" customHeight="1" thickBot="1" x14ac:dyDescent="0.4">
      <c r="A1022" s="16"/>
      <c r="B1022" s="17"/>
      <c r="C1022" s="17"/>
      <c r="D1022" s="17"/>
      <c r="E1022" s="17"/>
      <c r="F1022" s="17"/>
      <c r="G1022" s="17"/>
      <c r="H1022" s="17"/>
    </row>
    <row r="1023" spans="1:8" ht="29.5" customHeight="1" thickBot="1" x14ac:dyDescent="0.4">
      <c r="A1023" s="16"/>
      <c r="B1023" s="17"/>
      <c r="C1023" s="17"/>
      <c r="D1023" s="17"/>
      <c r="E1023" s="17"/>
      <c r="F1023" s="17"/>
      <c r="G1023" s="17"/>
      <c r="H1023" s="17"/>
    </row>
    <row r="1024" spans="1:8" ht="29.5" customHeight="1" thickBot="1" x14ac:dyDescent="0.4">
      <c r="A1024" s="16"/>
      <c r="B1024" s="17"/>
      <c r="C1024" s="17"/>
      <c r="D1024" s="17"/>
      <c r="E1024" s="17"/>
      <c r="F1024" s="17"/>
      <c r="G1024" s="17"/>
      <c r="H1024" s="17"/>
    </row>
    <row r="1025" spans="1:8" ht="29.5" customHeight="1" thickBot="1" x14ac:dyDescent="0.4">
      <c r="A1025" s="16"/>
      <c r="B1025" s="17"/>
      <c r="C1025" s="17"/>
      <c r="D1025" s="17"/>
      <c r="E1025" s="17"/>
      <c r="F1025" s="17"/>
      <c r="G1025" s="17"/>
      <c r="H1025" s="17"/>
    </row>
    <row r="1026" spans="1:8" ht="29.5" customHeight="1" thickBot="1" x14ac:dyDescent="0.4">
      <c r="A1026" s="16"/>
      <c r="B1026" s="17"/>
      <c r="C1026" s="17"/>
      <c r="D1026" s="17"/>
      <c r="E1026" s="17"/>
      <c r="F1026" s="17"/>
      <c r="G1026" s="17"/>
      <c r="H1026" s="17"/>
    </row>
    <row r="1027" spans="1:8" ht="29.5" customHeight="1" thickBot="1" x14ac:dyDescent="0.4">
      <c r="A1027" s="16"/>
      <c r="B1027" s="17"/>
      <c r="C1027" s="17"/>
      <c r="D1027" s="17"/>
      <c r="E1027" s="17"/>
      <c r="F1027" s="17"/>
      <c r="G1027" s="17"/>
      <c r="H1027" s="17"/>
    </row>
    <row r="1028" spans="1:8" ht="29.5" customHeight="1" thickBot="1" x14ac:dyDescent="0.4">
      <c r="A1028" s="16"/>
      <c r="B1028" s="17"/>
      <c r="C1028" s="17"/>
      <c r="D1028" s="17"/>
      <c r="E1028" s="17"/>
      <c r="F1028" s="17"/>
      <c r="G1028" s="17"/>
      <c r="H1028" s="17"/>
    </row>
    <row r="1029" spans="1:8" ht="29.5" customHeight="1" thickBot="1" x14ac:dyDescent="0.4">
      <c r="A1029" s="16"/>
      <c r="B1029" s="17"/>
      <c r="C1029" s="17"/>
      <c r="D1029" s="17"/>
      <c r="E1029" s="17"/>
      <c r="F1029" s="17"/>
      <c r="G1029" s="17"/>
      <c r="H1029" s="17"/>
    </row>
    <row r="1030" spans="1:8" ht="29.5" customHeight="1" thickBot="1" x14ac:dyDescent="0.4">
      <c r="A1030" s="16"/>
      <c r="B1030" s="17"/>
      <c r="C1030" s="17"/>
      <c r="D1030" s="17"/>
      <c r="E1030" s="17"/>
      <c r="F1030" s="17"/>
      <c r="G1030" s="17"/>
      <c r="H1030" s="17"/>
    </row>
    <row r="1031" spans="1:8" ht="29.5" customHeight="1" thickBot="1" x14ac:dyDescent="0.4">
      <c r="A1031" s="16"/>
      <c r="B1031" s="17"/>
      <c r="C1031" s="17"/>
      <c r="D1031" s="17"/>
      <c r="E1031" s="17"/>
      <c r="F1031" s="17"/>
      <c r="G1031" s="17"/>
      <c r="H1031" s="17"/>
    </row>
    <row r="1032" spans="1:8" ht="29.5" customHeight="1" thickBot="1" x14ac:dyDescent="0.4">
      <c r="A1032" s="16"/>
      <c r="B1032" s="17"/>
      <c r="C1032" s="17"/>
      <c r="D1032" s="17"/>
      <c r="E1032" s="17"/>
      <c r="F1032" s="17"/>
      <c r="G1032" s="17"/>
      <c r="H1032" s="17"/>
    </row>
    <row r="1033" spans="1:8" ht="29.5" customHeight="1" thickBot="1" x14ac:dyDescent="0.4">
      <c r="A1033" s="16"/>
      <c r="B1033" s="17"/>
      <c r="C1033" s="17"/>
      <c r="D1033" s="17"/>
      <c r="E1033" s="17"/>
      <c r="F1033" s="17"/>
      <c r="G1033" s="17"/>
      <c r="H1033" s="17"/>
    </row>
    <row r="1034" spans="1:8" ht="29.5" customHeight="1" thickBot="1" x14ac:dyDescent="0.4">
      <c r="A1034" s="16"/>
      <c r="B1034" s="17"/>
      <c r="C1034" s="17"/>
      <c r="D1034" s="17"/>
      <c r="E1034" s="17"/>
      <c r="F1034" s="17"/>
      <c r="G1034" s="17"/>
      <c r="H1034" s="17"/>
    </row>
    <row r="1035" spans="1:8" ht="29.5" customHeight="1" thickBot="1" x14ac:dyDescent="0.4">
      <c r="A1035" s="16"/>
      <c r="B1035" s="17"/>
      <c r="C1035" s="17"/>
      <c r="D1035" s="17"/>
      <c r="E1035" s="17"/>
      <c r="F1035" s="17"/>
      <c r="G1035" s="17"/>
      <c r="H1035" s="17"/>
    </row>
    <row r="1036" spans="1:8" ht="29.5" customHeight="1" thickBot="1" x14ac:dyDescent="0.4">
      <c r="A1036" s="16"/>
      <c r="B1036" s="17"/>
      <c r="C1036" s="17"/>
      <c r="D1036" s="17"/>
      <c r="E1036" s="17"/>
      <c r="F1036" s="17"/>
      <c r="G1036" s="17"/>
      <c r="H1036" s="17"/>
    </row>
    <row r="1037" spans="1:8" ht="29.5" customHeight="1" thickBot="1" x14ac:dyDescent="0.4">
      <c r="A1037" s="16"/>
      <c r="B1037" s="17"/>
      <c r="C1037" s="17"/>
      <c r="D1037" s="17"/>
      <c r="E1037" s="17"/>
      <c r="F1037" s="17"/>
      <c r="G1037" s="17"/>
      <c r="H1037" s="17"/>
    </row>
    <row r="1038" spans="1:8" ht="29.5" customHeight="1" thickBot="1" x14ac:dyDescent="0.4">
      <c r="A1038" s="16"/>
      <c r="B1038" s="17"/>
      <c r="C1038" s="17"/>
      <c r="D1038" s="17"/>
      <c r="E1038" s="17"/>
      <c r="F1038" s="17"/>
      <c r="G1038" s="17"/>
      <c r="H1038" s="17"/>
    </row>
    <row r="1039" spans="1:8" ht="29.5" customHeight="1" thickBot="1" x14ac:dyDescent="0.4">
      <c r="A1039" s="16"/>
      <c r="B1039" s="17"/>
      <c r="C1039" s="17"/>
      <c r="D1039" s="17"/>
      <c r="E1039" s="17"/>
      <c r="F1039" s="17"/>
      <c r="G1039" s="17"/>
      <c r="H1039" s="17"/>
    </row>
    <row r="1040" spans="1:8" ht="29.5" customHeight="1" thickBot="1" x14ac:dyDescent="0.4">
      <c r="A1040" s="16"/>
      <c r="B1040" s="17"/>
      <c r="C1040" s="17"/>
      <c r="D1040" s="17"/>
      <c r="E1040" s="17"/>
      <c r="F1040" s="17"/>
      <c r="G1040" s="17"/>
      <c r="H1040" s="17"/>
    </row>
    <row r="1041" spans="1:8" ht="29.5" customHeight="1" thickBot="1" x14ac:dyDescent="0.4">
      <c r="A1041" s="16"/>
      <c r="B1041" s="17"/>
      <c r="C1041" s="17"/>
      <c r="D1041" s="17"/>
      <c r="E1041" s="17"/>
      <c r="F1041" s="17"/>
      <c r="G1041" s="17"/>
      <c r="H1041" s="17"/>
    </row>
    <row r="1042" spans="1:8" ht="29.5" customHeight="1" thickBot="1" x14ac:dyDescent="0.4">
      <c r="A1042" s="16"/>
      <c r="B1042" s="17"/>
      <c r="C1042" s="17"/>
      <c r="D1042" s="17"/>
      <c r="E1042" s="17"/>
      <c r="F1042" s="17"/>
      <c r="G1042" s="17"/>
      <c r="H1042" s="17"/>
    </row>
    <row r="1043" spans="1:8" ht="29.5" customHeight="1" thickBot="1" x14ac:dyDescent="0.4">
      <c r="A1043" s="16"/>
      <c r="B1043" s="17"/>
      <c r="C1043" s="17"/>
      <c r="D1043" s="17"/>
      <c r="E1043" s="17"/>
      <c r="F1043" s="17"/>
      <c r="G1043" s="17"/>
      <c r="H1043" s="17"/>
    </row>
    <row r="1044" spans="1:8" ht="29.5" customHeight="1" thickBot="1" x14ac:dyDescent="0.4">
      <c r="A1044" s="16"/>
      <c r="B1044" s="17"/>
      <c r="C1044" s="17"/>
      <c r="D1044" s="17"/>
      <c r="E1044" s="17"/>
      <c r="F1044" s="17"/>
      <c r="G1044" s="17"/>
      <c r="H1044" s="17"/>
    </row>
    <row r="1045" spans="1:8" ht="29.5" customHeight="1" thickBot="1" x14ac:dyDescent="0.4">
      <c r="A1045" s="16"/>
      <c r="B1045" s="17"/>
      <c r="C1045" s="17"/>
      <c r="D1045" s="17"/>
      <c r="E1045" s="17"/>
      <c r="F1045" s="17"/>
      <c r="G1045" s="17"/>
      <c r="H1045" s="17"/>
    </row>
    <row r="1046" spans="1:8" ht="29.5" customHeight="1" thickBot="1" x14ac:dyDescent="0.4">
      <c r="A1046" s="16"/>
      <c r="B1046" s="17"/>
      <c r="C1046" s="17"/>
      <c r="D1046" s="17"/>
      <c r="E1046" s="17"/>
      <c r="F1046" s="17"/>
      <c r="G1046" s="17"/>
      <c r="H1046" s="17"/>
    </row>
    <row r="1047" spans="1:8" ht="29.5" customHeight="1" thickBot="1" x14ac:dyDescent="0.4">
      <c r="A1047" s="16"/>
      <c r="B1047" s="17"/>
      <c r="C1047" s="17"/>
      <c r="D1047" s="17"/>
      <c r="E1047" s="17"/>
      <c r="F1047" s="17"/>
      <c r="G1047" s="17"/>
      <c r="H1047" s="17"/>
    </row>
    <row r="1048" spans="1:8" ht="29.5" customHeight="1" thickBot="1" x14ac:dyDescent="0.4">
      <c r="A1048" s="16"/>
      <c r="B1048" s="17"/>
      <c r="C1048" s="17"/>
      <c r="D1048" s="17"/>
      <c r="E1048" s="17"/>
      <c r="F1048" s="17"/>
      <c r="G1048" s="17"/>
      <c r="H1048" s="17"/>
    </row>
    <row r="1049" spans="1:8" ht="29.5" customHeight="1" thickBot="1" x14ac:dyDescent="0.4">
      <c r="A1049" s="16"/>
      <c r="B1049" s="17"/>
      <c r="C1049" s="17"/>
      <c r="D1049" s="17"/>
      <c r="E1049" s="17"/>
      <c r="F1049" s="17"/>
      <c r="G1049" s="17"/>
      <c r="H1049" s="17"/>
    </row>
    <row r="1050" spans="1:8" ht="29.5" customHeight="1" thickBot="1" x14ac:dyDescent="0.4">
      <c r="A1050" s="16"/>
      <c r="B1050" s="17"/>
      <c r="C1050" s="17"/>
      <c r="D1050" s="17"/>
      <c r="E1050" s="17"/>
      <c r="F1050" s="17"/>
      <c r="G1050" s="17"/>
      <c r="H1050" s="17"/>
    </row>
    <row r="1051" spans="1:8" ht="29.5" customHeight="1" thickBot="1" x14ac:dyDescent="0.4">
      <c r="A1051" s="16"/>
      <c r="B1051" s="17"/>
      <c r="C1051" s="17"/>
      <c r="D1051" s="17"/>
      <c r="E1051" s="17"/>
      <c r="F1051" s="17"/>
      <c r="G1051" s="17"/>
      <c r="H1051" s="17"/>
    </row>
    <row r="1052" spans="1:8" ht="29.5" customHeight="1" thickBot="1" x14ac:dyDescent="0.4">
      <c r="A1052" s="16"/>
      <c r="B1052" s="17"/>
      <c r="C1052" s="17"/>
      <c r="D1052" s="17"/>
      <c r="E1052" s="17"/>
      <c r="F1052" s="17"/>
      <c r="G1052" s="17"/>
      <c r="H1052" s="17"/>
    </row>
    <row r="1053" spans="1:8" ht="29.5" customHeight="1" thickBot="1" x14ac:dyDescent="0.4">
      <c r="A1053" s="16"/>
      <c r="B1053" s="17"/>
      <c r="C1053" s="17"/>
      <c r="D1053" s="17"/>
      <c r="E1053" s="17"/>
      <c r="F1053" s="17"/>
      <c r="G1053" s="17"/>
      <c r="H1053" s="17"/>
    </row>
    <row r="1054" spans="1:8" ht="29.5" customHeight="1" thickBot="1" x14ac:dyDescent="0.4">
      <c r="A1054" s="16"/>
      <c r="B1054" s="17"/>
      <c r="C1054" s="17"/>
      <c r="D1054" s="17"/>
      <c r="E1054" s="17"/>
      <c r="F1054" s="17"/>
      <c r="G1054" s="17"/>
      <c r="H1054" s="17"/>
    </row>
    <row r="1055" spans="1:8" ht="29.5" customHeight="1" thickBot="1" x14ac:dyDescent="0.4">
      <c r="A1055" s="16"/>
      <c r="B1055" s="17"/>
      <c r="C1055" s="17"/>
      <c r="D1055" s="17"/>
      <c r="E1055" s="17"/>
      <c r="F1055" s="17"/>
      <c r="G1055" s="17"/>
      <c r="H1055" s="17"/>
    </row>
    <row r="1056" spans="1:8" ht="29.5" customHeight="1" thickBot="1" x14ac:dyDescent="0.4">
      <c r="A1056" s="16"/>
      <c r="B1056" s="17"/>
      <c r="C1056" s="17"/>
      <c r="D1056" s="17"/>
      <c r="E1056" s="17"/>
      <c r="F1056" s="17"/>
      <c r="G1056" s="17"/>
      <c r="H1056" s="17"/>
    </row>
    <row r="1057" spans="1:8" ht="29.5" customHeight="1" thickBot="1" x14ac:dyDescent="0.4">
      <c r="A1057" s="16"/>
      <c r="B1057" s="17"/>
      <c r="C1057" s="17"/>
      <c r="D1057" s="17"/>
      <c r="E1057" s="17"/>
      <c r="F1057" s="17"/>
      <c r="G1057" s="17"/>
      <c r="H1057" s="17"/>
    </row>
    <row r="1058" spans="1:8" ht="29.5" customHeight="1" thickBot="1" x14ac:dyDescent="0.4">
      <c r="A1058" s="16"/>
      <c r="B1058" s="17"/>
      <c r="C1058" s="17"/>
      <c r="D1058" s="17"/>
      <c r="E1058" s="17"/>
      <c r="F1058" s="17"/>
      <c r="G1058" s="17"/>
      <c r="H1058" s="17"/>
    </row>
    <row r="1059" spans="1:8" ht="29.5" customHeight="1" thickBot="1" x14ac:dyDescent="0.4">
      <c r="A1059" s="16"/>
      <c r="B1059" s="17"/>
      <c r="C1059" s="17"/>
      <c r="D1059" s="17"/>
      <c r="E1059" s="17"/>
      <c r="F1059" s="17"/>
      <c r="G1059" s="17"/>
      <c r="H1059" s="17"/>
    </row>
    <row r="1060" spans="1:8" ht="29.5" customHeight="1" thickBot="1" x14ac:dyDescent="0.4">
      <c r="A1060" s="16"/>
      <c r="B1060" s="17"/>
      <c r="C1060" s="17"/>
      <c r="D1060" s="17"/>
      <c r="E1060" s="17"/>
      <c r="F1060" s="17"/>
      <c r="G1060" s="17"/>
      <c r="H1060" s="17"/>
    </row>
    <row r="1061" spans="1:8" ht="29.5" customHeight="1" thickBot="1" x14ac:dyDescent="0.4">
      <c r="A1061" s="16"/>
      <c r="B1061" s="17"/>
      <c r="C1061" s="17"/>
      <c r="D1061" s="17"/>
      <c r="E1061" s="17"/>
      <c r="F1061" s="17"/>
      <c r="G1061" s="17"/>
      <c r="H1061" s="17"/>
    </row>
    <row r="1062" spans="1:8" ht="29.5" customHeight="1" thickBot="1" x14ac:dyDescent="0.4">
      <c r="A1062" s="16"/>
      <c r="B1062" s="17"/>
      <c r="C1062" s="17"/>
      <c r="D1062" s="17"/>
      <c r="E1062" s="17"/>
      <c r="F1062" s="17"/>
      <c r="G1062" s="17"/>
      <c r="H1062" s="17"/>
    </row>
    <row r="1063" spans="1:8" ht="29.5" customHeight="1" thickBot="1" x14ac:dyDescent="0.4">
      <c r="A1063" s="16"/>
      <c r="B1063" s="17"/>
      <c r="C1063" s="17"/>
      <c r="D1063" s="17"/>
      <c r="E1063" s="17"/>
      <c r="F1063" s="17"/>
      <c r="G1063" s="17"/>
      <c r="H1063" s="17"/>
    </row>
    <row r="1064" spans="1:8" ht="29.5" customHeight="1" thickBot="1" x14ac:dyDescent="0.4">
      <c r="A1064" s="16"/>
      <c r="B1064" s="17"/>
      <c r="C1064" s="17"/>
      <c r="D1064" s="17"/>
      <c r="E1064" s="17"/>
      <c r="F1064" s="17"/>
      <c r="G1064" s="17"/>
      <c r="H1064" s="17"/>
    </row>
    <row r="1065" spans="1:8" ht="29.5" customHeight="1" thickBot="1" x14ac:dyDescent="0.4">
      <c r="A1065" s="16"/>
      <c r="B1065" s="17"/>
      <c r="C1065" s="17"/>
      <c r="D1065" s="17"/>
      <c r="E1065" s="17"/>
      <c r="F1065" s="17"/>
      <c r="G1065" s="17"/>
      <c r="H1065" s="17"/>
    </row>
    <row r="1066" spans="1:8" ht="29.5" customHeight="1" thickBot="1" x14ac:dyDescent="0.4">
      <c r="A1066" s="16"/>
      <c r="B1066" s="17"/>
      <c r="C1066" s="17"/>
      <c r="D1066" s="17"/>
      <c r="E1066" s="17"/>
      <c r="F1066" s="17"/>
      <c r="G1066" s="17"/>
      <c r="H1066" s="17"/>
    </row>
    <row r="1067" spans="1:8" ht="29.5" customHeight="1" thickBot="1" x14ac:dyDescent="0.4">
      <c r="A1067" s="16"/>
      <c r="B1067" s="17"/>
      <c r="C1067" s="17"/>
      <c r="D1067" s="17"/>
      <c r="E1067" s="17"/>
      <c r="F1067" s="17"/>
      <c r="G1067" s="17"/>
      <c r="H1067" s="17"/>
    </row>
    <row r="1068" spans="1:8" ht="29.5" customHeight="1" thickBot="1" x14ac:dyDescent="0.4">
      <c r="A1068" s="16"/>
      <c r="B1068" s="17"/>
      <c r="C1068" s="17"/>
      <c r="D1068" s="17"/>
      <c r="E1068" s="17"/>
      <c r="F1068" s="17"/>
      <c r="G1068" s="17"/>
      <c r="H1068" s="17"/>
    </row>
    <row r="1069" spans="1:8" ht="29.5" customHeight="1" thickBot="1" x14ac:dyDescent="0.4">
      <c r="A1069" s="16"/>
      <c r="B1069" s="17"/>
      <c r="C1069" s="17"/>
      <c r="D1069" s="17"/>
      <c r="E1069" s="17"/>
      <c r="F1069" s="17"/>
      <c r="G1069" s="17"/>
      <c r="H1069" s="17"/>
    </row>
    <row r="1070" spans="1:8" ht="29.5" customHeight="1" thickBot="1" x14ac:dyDescent="0.4">
      <c r="A1070" s="16"/>
      <c r="B1070" s="17"/>
      <c r="C1070" s="17"/>
      <c r="D1070" s="17"/>
      <c r="E1070" s="17"/>
      <c r="F1070" s="17"/>
      <c r="G1070" s="17"/>
      <c r="H1070" s="17"/>
    </row>
    <row r="1071" spans="1:8" ht="29.5" customHeight="1" thickBot="1" x14ac:dyDescent="0.4">
      <c r="A1071" s="16"/>
      <c r="B1071" s="17"/>
      <c r="C1071" s="17"/>
      <c r="D1071" s="17"/>
      <c r="E1071" s="17"/>
      <c r="F1071" s="17"/>
      <c r="G1071" s="17"/>
      <c r="H1071" s="17"/>
    </row>
    <row r="1072" spans="1:8" ht="29.5" customHeight="1" thickBot="1" x14ac:dyDescent="0.4">
      <c r="A1072" s="16"/>
      <c r="B1072" s="17"/>
      <c r="C1072" s="17"/>
      <c r="D1072" s="17"/>
      <c r="E1072" s="17"/>
      <c r="F1072" s="17"/>
      <c r="G1072" s="17"/>
      <c r="H1072" s="17"/>
    </row>
    <row r="1073" spans="1:8" ht="29.5" customHeight="1" thickBot="1" x14ac:dyDescent="0.4">
      <c r="A1073" s="16"/>
      <c r="B1073" s="17"/>
      <c r="C1073" s="17"/>
      <c r="D1073" s="17"/>
      <c r="E1073" s="17"/>
      <c r="F1073" s="17"/>
      <c r="G1073" s="17"/>
      <c r="H1073" s="17"/>
    </row>
    <row r="1074" spans="1:8" ht="29.5" customHeight="1" thickBot="1" x14ac:dyDescent="0.4">
      <c r="A1074" s="16"/>
      <c r="B1074" s="17"/>
      <c r="C1074" s="17"/>
      <c r="D1074" s="17"/>
      <c r="E1074" s="17"/>
      <c r="F1074" s="17"/>
      <c r="G1074" s="17"/>
      <c r="H1074" s="17"/>
    </row>
    <row r="1075" spans="1:8" ht="29.5" customHeight="1" thickBot="1" x14ac:dyDescent="0.4">
      <c r="A1075" s="16"/>
      <c r="B1075" s="17"/>
      <c r="C1075" s="17"/>
      <c r="D1075" s="17"/>
      <c r="E1075" s="17"/>
      <c r="F1075" s="17"/>
      <c r="G1075" s="17"/>
      <c r="H1075" s="17"/>
    </row>
    <row r="1076" spans="1:8" ht="29.5" customHeight="1" thickBot="1" x14ac:dyDescent="0.4">
      <c r="A1076" s="16"/>
      <c r="B1076" s="17"/>
      <c r="C1076" s="17"/>
      <c r="D1076" s="17"/>
      <c r="E1076" s="17"/>
      <c r="F1076" s="17"/>
      <c r="G1076" s="17"/>
      <c r="H1076" s="17"/>
    </row>
    <row r="1077" spans="1:8" ht="29.5" customHeight="1" thickBot="1" x14ac:dyDescent="0.4">
      <c r="A1077" s="16"/>
      <c r="B1077" s="17"/>
      <c r="C1077" s="17"/>
      <c r="D1077" s="17"/>
      <c r="E1077" s="17"/>
      <c r="F1077" s="17"/>
      <c r="G1077" s="17"/>
      <c r="H1077" s="17"/>
    </row>
    <row r="1078" spans="1:8" ht="29.5" customHeight="1" thickBot="1" x14ac:dyDescent="0.4">
      <c r="A1078" s="16"/>
      <c r="B1078" s="17"/>
      <c r="C1078" s="17"/>
      <c r="D1078" s="17"/>
      <c r="E1078" s="17"/>
      <c r="F1078" s="17"/>
      <c r="G1078" s="17"/>
      <c r="H1078" s="17"/>
    </row>
    <row r="1079" spans="1:8" ht="29.5" customHeight="1" thickBot="1" x14ac:dyDescent="0.4">
      <c r="A1079" s="16"/>
      <c r="B1079" s="17"/>
      <c r="C1079" s="17"/>
      <c r="D1079" s="17"/>
      <c r="E1079" s="17"/>
      <c r="F1079" s="17"/>
      <c r="G1079" s="17"/>
      <c r="H1079" s="17"/>
    </row>
    <row r="1080" spans="1:8" ht="29.5" customHeight="1" thickBot="1" x14ac:dyDescent="0.4">
      <c r="A1080" s="16"/>
      <c r="B1080" s="17"/>
      <c r="C1080" s="17"/>
      <c r="D1080" s="17"/>
      <c r="E1080" s="17"/>
      <c r="F1080" s="17"/>
      <c r="G1080" s="17"/>
      <c r="H1080" s="17"/>
    </row>
    <row r="1081" spans="1:8" ht="29.5" customHeight="1" thickBot="1" x14ac:dyDescent="0.4">
      <c r="A1081" s="16"/>
      <c r="B1081" s="17"/>
      <c r="C1081" s="17"/>
      <c r="D1081" s="17"/>
      <c r="E1081" s="17"/>
      <c r="F1081" s="17"/>
      <c r="G1081" s="17"/>
      <c r="H1081" s="17"/>
    </row>
    <row r="1082" spans="1:8" ht="29.5" customHeight="1" thickBot="1" x14ac:dyDescent="0.4">
      <c r="A1082" s="16"/>
      <c r="B1082" s="17"/>
      <c r="C1082" s="17"/>
      <c r="D1082" s="17"/>
      <c r="E1082" s="17"/>
      <c r="F1082" s="17"/>
      <c r="G1082" s="17"/>
      <c r="H1082" s="17"/>
    </row>
    <row r="1083" spans="1:8" ht="29.5" customHeight="1" thickBot="1" x14ac:dyDescent="0.4">
      <c r="A1083" s="16"/>
      <c r="B1083" s="17"/>
      <c r="C1083" s="17"/>
      <c r="D1083" s="17"/>
      <c r="E1083" s="17"/>
      <c r="F1083" s="17"/>
      <c r="G1083" s="17"/>
      <c r="H1083" s="17"/>
    </row>
    <row r="1084" spans="1:8" ht="29.5" customHeight="1" thickBot="1" x14ac:dyDescent="0.4">
      <c r="A1084" s="16"/>
      <c r="B1084" s="17"/>
      <c r="C1084" s="17"/>
      <c r="D1084" s="17"/>
      <c r="E1084" s="17"/>
      <c r="F1084" s="17"/>
      <c r="G1084" s="17"/>
      <c r="H1084" s="17"/>
    </row>
    <row r="1085" spans="1:8" ht="29.5" customHeight="1" thickBot="1" x14ac:dyDescent="0.4">
      <c r="A1085" s="16"/>
      <c r="B1085" s="17"/>
      <c r="C1085" s="17"/>
      <c r="D1085" s="17"/>
      <c r="E1085" s="17"/>
      <c r="F1085" s="17"/>
      <c r="G1085" s="17"/>
      <c r="H1085" s="17"/>
    </row>
    <row r="1086" spans="1:8" ht="29.5" customHeight="1" thickBot="1" x14ac:dyDescent="0.4">
      <c r="A1086" s="16"/>
      <c r="B1086" s="17"/>
      <c r="C1086" s="17"/>
      <c r="D1086" s="17"/>
      <c r="E1086" s="17"/>
      <c r="F1086" s="17"/>
      <c r="G1086" s="17"/>
      <c r="H1086" s="17"/>
    </row>
    <row r="1087" spans="1:8" ht="29.5" customHeight="1" thickBot="1" x14ac:dyDescent="0.4">
      <c r="A1087" s="16"/>
      <c r="B1087" s="17"/>
      <c r="C1087" s="17"/>
      <c r="D1087" s="17"/>
      <c r="E1087" s="17"/>
      <c r="F1087" s="17"/>
      <c r="G1087" s="17"/>
      <c r="H1087" s="17"/>
    </row>
    <row r="1088" spans="1:8" ht="29.5" customHeight="1" thickBot="1" x14ac:dyDescent="0.4">
      <c r="A1088" s="16"/>
      <c r="B1088" s="17"/>
      <c r="C1088" s="17"/>
      <c r="D1088" s="17"/>
      <c r="E1088" s="17"/>
      <c r="F1088" s="17"/>
      <c r="G1088" s="17"/>
      <c r="H1088" s="17"/>
    </row>
    <row r="1089" spans="1:8" ht="29.5" customHeight="1" thickBot="1" x14ac:dyDescent="0.4">
      <c r="A1089" s="16"/>
      <c r="B1089" s="17"/>
      <c r="C1089" s="17"/>
      <c r="D1089" s="17"/>
      <c r="E1089" s="17"/>
      <c r="F1089" s="17"/>
      <c r="G1089" s="17"/>
      <c r="H1089" s="17"/>
    </row>
    <row r="1090" spans="1:8" ht="29.5" customHeight="1" thickBot="1" x14ac:dyDescent="0.4">
      <c r="A1090" s="16"/>
      <c r="B1090" s="17"/>
      <c r="C1090" s="17"/>
      <c r="D1090" s="17"/>
      <c r="E1090" s="17"/>
      <c r="F1090" s="17"/>
      <c r="G1090" s="17"/>
      <c r="H1090" s="17"/>
    </row>
    <row r="1091" spans="1:8" ht="29.5" customHeight="1" thickBot="1" x14ac:dyDescent="0.4">
      <c r="A1091" s="16"/>
      <c r="B1091" s="17"/>
      <c r="C1091" s="17"/>
      <c r="D1091" s="17"/>
      <c r="E1091" s="17"/>
      <c r="F1091" s="17"/>
      <c r="G1091" s="17"/>
      <c r="H1091" s="17"/>
    </row>
    <row r="1092" spans="1:8" ht="29.5" customHeight="1" thickBot="1" x14ac:dyDescent="0.4">
      <c r="A1092" s="16"/>
      <c r="B1092" s="17"/>
      <c r="C1092" s="17"/>
      <c r="D1092" s="17"/>
      <c r="E1092" s="17"/>
      <c r="F1092" s="17"/>
      <c r="G1092" s="17"/>
      <c r="H1092" s="17"/>
    </row>
    <row r="1093" spans="1:8" ht="29.5" customHeight="1" thickBot="1" x14ac:dyDescent="0.4">
      <c r="A1093" s="16"/>
      <c r="B1093" s="17"/>
      <c r="C1093" s="17"/>
      <c r="D1093" s="17"/>
      <c r="E1093" s="17"/>
      <c r="F1093" s="17"/>
      <c r="G1093" s="17"/>
      <c r="H1093" s="17"/>
    </row>
    <row r="1094" spans="1:8" ht="29.5" customHeight="1" thickBot="1" x14ac:dyDescent="0.4">
      <c r="A1094" s="16"/>
      <c r="B1094" s="17"/>
      <c r="C1094" s="17"/>
      <c r="D1094" s="17"/>
      <c r="E1094" s="17"/>
      <c r="F1094" s="17"/>
      <c r="G1094" s="17"/>
      <c r="H1094" s="17"/>
    </row>
    <row r="1095" spans="1:8" ht="29.5" customHeight="1" thickBot="1" x14ac:dyDescent="0.4">
      <c r="A1095" s="16"/>
      <c r="B1095" s="17"/>
      <c r="C1095" s="17"/>
      <c r="D1095" s="17"/>
      <c r="E1095" s="17"/>
      <c r="F1095" s="17"/>
      <c r="G1095" s="17"/>
      <c r="H1095" s="17"/>
    </row>
    <row r="1096" spans="1:8" ht="29.5" customHeight="1" thickBot="1" x14ac:dyDescent="0.4">
      <c r="A1096" s="16"/>
      <c r="B1096" s="17"/>
      <c r="C1096" s="17"/>
      <c r="D1096" s="17"/>
      <c r="E1096" s="17"/>
      <c r="F1096" s="17"/>
      <c r="G1096" s="17"/>
      <c r="H1096" s="17"/>
    </row>
    <row r="1097" spans="1:8" ht="29.5" customHeight="1" thickBot="1" x14ac:dyDescent="0.4">
      <c r="A1097" s="16"/>
      <c r="B1097" s="17"/>
      <c r="C1097" s="17"/>
      <c r="D1097" s="17"/>
      <c r="E1097" s="17"/>
      <c r="F1097" s="17"/>
      <c r="G1097" s="17"/>
      <c r="H1097" s="17"/>
    </row>
    <row r="1098" spans="1:8" ht="29.5" customHeight="1" thickBot="1" x14ac:dyDescent="0.4">
      <c r="A1098" s="16"/>
      <c r="B1098" s="17"/>
      <c r="C1098" s="17"/>
      <c r="D1098" s="17"/>
      <c r="E1098" s="17"/>
      <c r="F1098" s="17"/>
      <c r="G1098" s="17"/>
      <c r="H1098" s="17"/>
    </row>
    <row r="1099" spans="1:8" ht="29.5" customHeight="1" thickBot="1" x14ac:dyDescent="0.4">
      <c r="A1099" s="16"/>
      <c r="B1099" s="17"/>
      <c r="C1099" s="17"/>
      <c r="D1099" s="17"/>
      <c r="E1099" s="17"/>
      <c r="F1099" s="17"/>
      <c r="G1099" s="17"/>
      <c r="H1099" s="17"/>
    </row>
    <row r="1100" spans="1:8" ht="29.5" customHeight="1" thickBot="1" x14ac:dyDescent="0.4">
      <c r="A1100" s="16"/>
      <c r="B1100" s="17"/>
      <c r="C1100" s="17"/>
      <c r="D1100" s="17"/>
      <c r="E1100" s="17"/>
      <c r="F1100" s="17"/>
      <c r="G1100" s="17"/>
      <c r="H1100" s="17"/>
    </row>
    <row r="1101" spans="1:8" ht="29.5" customHeight="1" thickBot="1" x14ac:dyDescent="0.4">
      <c r="A1101" s="16"/>
      <c r="B1101" s="17"/>
      <c r="C1101" s="17"/>
      <c r="D1101" s="17"/>
      <c r="E1101" s="17"/>
      <c r="F1101" s="17"/>
      <c r="G1101" s="17"/>
      <c r="H1101" s="17"/>
    </row>
    <row r="1102" spans="1:8" ht="29.5" customHeight="1" thickBot="1" x14ac:dyDescent="0.4">
      <c r="A1102" s="16"/>
      <c r="B1102" s="17"/>
      <c r="C1102" s="17"/>
      <c r="D1102" s="17"/>
      <c r="E1102" s="17"/>
      <c r="F1102" s="17"/>
      <c r="G1102" s="17"/>
      <c r="H1102" s="17"/>
    </row>
    <row r="1103" spans="1:8" ht="29.5" customHeight="1" thickBot="1" x14ac:dyDescent="0.4">
      <c r="A1103" s="16"/>
      <c r="B1103" s="17"/>
      <c r="C1103" s="17"/>
      <c r="D1103" s="17"/>
      <c r="E1103" s="17"/>
      <c r="F1103" s="17"/>
      <c r="G1103" s="17"/>
      <c r="H1103" s="17"/>
    </row>
    <row r="1104" spans="1:8" ht="29.5" customHeight="1" thickBot="1" x14ac:dyDescent="0.4">
      <c r="A1104" s="16"/>
      <c r="B1104" s="17"/>
      <c r="C1104" s="17"/>
      <c r="D1104" s="17"/>
      <c r="E1104" s="17"/>
      <c r="F1104" s="17"/>
      <c r="G1104" s="17"/>
      <c r="H1104" s="17"/>
    </row>
    <row r="1105" spans="1:8" ht="29.5" customHeight="1" thickBot="1" x14ac:dyDescent="0.4">
      <c r="A1105" s="16"/>
      <c r="B1105" s="17"/>
      <c r="C1105" s="17"/>
      <c r="D1105" s="17"/>
      <c r="E1105" s="17"/>
      <c r="F1105" s="17"/>
      <c r="G1105" s="17"/>
      <c r="H1105" s="17"/>
    </row>
    <row r="1106" spans="1:8" ht="29.5" customHeight="1" thickBot="1" x14ac:dyDescent="0.4">
      <c r="A1106" s="16"/>
      <c r="B1106" s="17"/>
      <c r="C1106" s="17"/>
      <c r="D1106" s="17"/>
      <c r="E1106" s="17"/>
      <c r="F1106" s="17"/>
      <c r="G1106" s="17"/>
      <c r="H1106" s="17"/>
    </row>
    <row r="1107" spans="1:8" ht="29.5" customHeight="1" thickBot="1" x14ac:dyDescent="0.4">
      <c r="A1107" s="16"/>
      <c r="B1107" s="17"/>
      <c r="C1107" s="17"/>
      <c r="D1107" s="17"/>
      <c r="E1107" s="17"/>
      <c r="F1107" s="17"/>
      <c r="G1107" s="17"/>
      <c r="H1107" s="17"/>
    </row>
    <row r="1108" spans="1:8" ht="29.5" customHeight="1" thickBot="1" x14ac:dyDescent="0.4">
      <c r="A1108" s="16"/>
      <c r="B1108" s="17"/>
      <c r="C1108" s="17"/>
      <c r="D1108" s="17"/>
      <c r="E1108" s="17"/>
      <c r="F1108" s="17"/>
      <c r="G1108" s="17"/>
      <c r="H1108" s="17"/>
    </row>
    <row r="1109" spans="1:8" ht="29.5" customHeight="1" thickBot="1" x14ac:dyDescent="0.4">
      <c r="A1109" s="16"/>
      <c r="B1109" s="17"/>
      <c r="C1109" s="17"/>
      <c r="D1109" s="17"/>
      <c r="E1109" s="17"/>
      <c r="F1109" s="17"/>
      <c r="G1109" s="17"/>
      <c r="H1109" s="17"/>
    </row>
    <row r="1110" spans="1:8" ht="29.5" customHeight="1" thickBot="1" x14ac:dyDescent="0.4">
      <c r="A1110" s="16"/>
      <c r="B1110" s="17"/>
      <c r="C1110" s="17"/>
      <c r="D1110" s="17"/>
      <c r="E1110" s="17"/>
      <c r="F1110" s="17"/>
      <c r="G1110" s="17"/>
      <c r="H1110" s="17"/>
    </row>
    <row r="1111" spans="1:8" ht="29.5" customHeight="1" thickBot="1" x14ac:dyDescent="0.4">
      <c r="A1111" s="16"/>
      <c r="B1111" s="17"/>
      <c r="C1111" s="17"/>
      <c r="D1111" s="17"/>
      <c r="E1111" s="17"/>
      <c r="F1111" s="17"/>
      <c r="G1111" s="17"/>
      <c r="H1111" s="17"/>
    </row>
    <row r="1112" spans="1:8" ht="29.5" customHeight="1" thickBot="1" x14ac:dyDescent="0.4">
      <c r="A1112" s="16"/>
      <c r="B1112" s="17"/>
      <c r="C1112" s="17"/>
      <c r="D1112" s="17"/>
      <c r="E1112" s="17"/>
      <c r="F1112" s="17"/>
      <c r="G1112" s="17"/>
      <c r="H1112" s="17"/>
    </row>
    <row r="1113" spans="1:8" ht="29.5" customHeight="1" thickBot="1" x14ac:dyDescent="0.4">
      <c r="A1113" s="16"/>
      <c r="B1113" s="17"/>
      <c r="C1113" s="17"/>
      <c r="D1113" s="17"/>
      <c r="E1113" s="17"/>
      <c r="F1113" s="17"/>
      <c r="G1113" s="17"/>
      <c r="H1113" s="17"/>
    </row>
    <row r="1114" spans="1:8" ht="29.5" customHeight="1" thickBot="1" x14ac:dyDescent="0.4">
      <c r="A1114" s="16"/>
      <c r="B1114" s="17"/>
      <c r="C1114" s="17"/>
      <c r="D1114" s="17"/>
      <c r="E1114" s="17"/>
      <c r="F1114" s="17"/>
      <c r="G1114" s="17"/>
      <c r="H1114" s="17"/>
    </row>
    <row r="1115" spans="1:8" ht="29.5" customHeight="1" thickBot="1" x14ac:dyDescent="0.4">
      <c r="A1115" s="16"/>
      <c r="B1115" s="17"/>
      <c r="C1115" s="17"/>
      <c r="D1115" s="17"/>
      <c r="E1115" s="17"/>
      <c r="F1115" s="17"/>
      <c r="G1115" s="17"/>
      <c r="H1115" s="17"/>
    </row>
    <row r="1116" spans="1:8" ht="29.5" customHeight="1" thickBot="1" x14ac:dyDescent="0.4">
      <c r="A1116" s="16"/>
      <c r="B1116" s="17"/>
      <c r="C1116" s="17"/>
      <c r="D1116" s="17"/>
      <c r="E1116" s="17"/>
      <c r="F1116" s="17"/>
      <c r="G1116" s="17"/>
      <c r="H1116" s="17"/>
    </row>
    <row r="1117" spans="1:8" ht="29.5" customHeight="1" thickBot="1" x14ac:dyDescent="0.4">
      <c r="A1117" s="16"/>
      <c r="B1117" s="17"/>
      <c r="C1117" s="17"/>
      <c r="D1117" s="17"/>
      <c r="E1117" s="17"/>
      <c r="F1117" s="17"/>
      <c r="G1117" s="17"/>
      <c r="H1117" s="17"/>
    </row>
    <row r="1118" spans="1:8" ht="29.5" customHeight="1" thickBot="1" x14ac:dyDescent="0.4">
      <c r="A1118" s="16"/>
      <c r="B1118" s="17"/>
      <c r="C1118" s="17"/>
      <c r="D1118" s="17"/>
      <c r="E1118" s="17"/>
      <c r="F1118" s="17"/>
      <c r="G1118" s="17"/>
      <c r="H1118" s="17"/>
    </row>
    <row r="1119" spans="1:8" ht="29.5" customHeight="1" thickBot="1" x14ac:dyDescent="0.4">
      <c r="A1119" s="16"/>
      <c r="B1119" s="17"/>
      <c r="C1119" s="17"/>
      <c r="D1119" s="17"/>
      <c r="E1119" s="17"/>
      <c r="F1119" s="17"/>
      <c r="G1119" s="17"/>
      <c r="H1119" s="17"/>
    </row>
    <row r="1120" spans="1:8" ht="29.5" customHeight="1" thickBot="1" x14ac:dyDescent="0.4">
      <c r="A1120" s="16"/>
      <c r="B1120" s="17"/>
      <c r="C1120" s="17"/>
      <c r="D1120" s="17"/>
      <c r="E1120" s="17"/>
      <c r="F1120" s="17"/>
      <c r="G1120" s="17"/>
      <c r="H1120" s="17"/>
    </row>
    <row r="1121" spans="1:8" ht="29.5" customHeight="1" thickBot="1" x14ac:dyDescent="0.4">
      <c r="A1121" s="16"/>
      <c r="B1121" s="17"/>
      <c r="C1121" s="17"/>
      <c r="D1121" s="17"/>
      <c r="E1121" s="17"/>
      <c r="F1121" s="17"/>
      <c r="G1121" s="17"/>
      <c r="H1121" s="17"/>
    </row>
    <row r="1122" spans="1:8" ht="29.5" customHeight="1" thickBot="1" x14ac:dyDescent="0.4">
      <c r="A1122" s="16"/>
      <c r="B1122" s="17"/>
      <c r="C1122" s="17"/>
      <c r="D1122" s="17"/>
      <c r="E1122" s="17"/>
      <c r="F1122" s="17"/>
      <c r="G1122" s="17"/>
      <c r="H1122" s="17"/>
    </row>
    <row r="1123" spans="1:8" ht="29.5" customHeight="1" thickBot="1" x14ac:dyDescent="0.4">
      <c r="A1123" s="16"/>
      <c r="B1123" s="17"/>
      <c r="C1123" s="17"/>
      <c r="D1123" s="17"/>
      <c r="E1123" s="17"/>
      <c r="F1123" s="17"/>
      <c r="G1123" s="17"/>
      <c r="H1123" s="17"/>
    </row>
    <row r="1124" spans="1:8" ht="29.5" customHeight="1" thickBot="1" x14ac:dyDescent="0.4">
      <c r="A1124" s="16"/>
      <c r="B1124" s="17"/>
      <c r="C1124" s="17"/>
      <c r="D1124" s="17"/>
      <c r="E1124" s="17"/>
      <c r="F1124" s="17"/>
      <c r="G1124" s="17"/>
      <c r="H1124" s="17"/>
    </row>
    <row r="1125" spans="1:8" ht="29.5" customHeight="1" thickBot="1" x14ac:dyDescent="0.4">
      <c r="A1125" s="16"/>
      <c r="B1125" s="17"/>
      <c r="C1125" s="17"/>
      <c r="D1125" s="17"/>
      <c r="E1125" s="17"/>
      <c r="F1125" s="17"/>
      <c r="G1125" s="17"/>
      <c r="H1125" s="17"/>
    </row>
    <row r="1126" spans="1:8" ht="29.5" customHeight="1" thickBot="1" x14ac:dyDescent="0.4">
      <c r="A1126" s="16"/>
      <c r="B1126" s="17"/>
      <c r="C1126" s="17"/>
      <c r="D1126" s="17"/>
      <c r="E1126" s="17"/>
      <c r="F1126" s="17"/>
      <c r="G1126" s="17"/>
      <c r="H1126" s="17"/>
    </row>
    <row r="1127" spans="1:8" ht="29.5" customHeight="1" thickBot="1" x14ac:dyDescent="0.4">
      <c r="A1127" s="16"/>
      <c r="B1127" s="17"/>
      <c r="C1127" s="17"/>
      <c r="D1127" s="17"/>
      <c r="E1127" s="17"/>
      <c r="F1127" s="17"/>
      <c r="G1127" s="17"/>
      <c r="H1127" s="17"/>
    </row>
    <row r="1128" spans="1:8" ht="29.5" customHeight="1" thickBot="1" x14ac:dyDescent="0.4">
      <c r="A1128" s="16"/>
      <c r="B1128" s="17"/>
      <c r="C1128" s="17"/>
      <c r="D1128" s="17"/>
      <c r="E1128" s="17"/>
      <c r="F1128" s="17"/>
      <c r="G1128" s="17"/>
      <c r="H1128" s="17"/>
    </row>
    <row r="1129" spans="1:8" ht="29.5" customHeight="1" thickBot="1" x14ac:dyDescent="0.4">
      <c r="A1129" s="16"/>
      <c r="B1129" s="17"/>
      <c r="C1129" s="17"/>
      <c r="D1129" s="17"/>
      <c r="E1129" s="17"/>
      <c r="F1129" s="17"/>
      <c r="G1129" s="17"/>
      <c r="H1129" s="17"/>
    </row>
    <row r="1130" spans="1:8" ht="29.5" customHeight="1" thickBot="1" x14ac:dyDescent="0.4">
      <c r="A1130" s="16"/>
      <c r="B1130" s="17"/>
      <c r="C1130" s="17"/>
      <c r="D1130" s="17"/>
      <c r="E1130" s="17"/>
      <c r="F1130" s="17"/>
      <c r="G1130" s="17"/>
      <c r="H1130" s="17"/>
    </row>
    <row r="1131" spans="1:8" ht="29.5" customHeight="1" thickBot="1" x14ac:dyDescent="0.4">
      <c r="A1131" s="16"/>
      <c r="B1131" s="17"/>
      <c r="C1131" s="17"/>
      <c r="D1131" s="17"/>
      <c r="E1131" s="17"/>
      <c r="F1131" s="17"/>
      <c r="G1131" s="17"/>
      <c r="H1131" s="17"/>
    </row>
    <row r="1132" spans="1:8" ht="29.5" customHeight="1" thickBot="1" x14ac:dyDescent="0.4">
      <c r="A1132" s="16"/>
      <c r="B1132" s="17"/>
      <c r="C1132" s="17"/>
      <c r="D1132" s="17"/>
      <c r="E1132" s="17"/>
      <c r="F1132" s="17"/>
      <c r="G1132" s="17"/>
      <c r="H1132" s="17"/>
    </row>
    <row r="1133" spans="1:8" ht="29.5" customHeight="1" thickBot="1" x14ac:dyDescent="0.4">
      <c r="A1133" s="16"/>
      <c r="B1133" s="17"/>
      <c r="C1133" s="17"/>
      <c r="D1133" s="17"/>
      <c r="E1133" s="17"/>
      <c r="F1133" s="17"/>
      <c r="G1133" s="17"/>
      <c r="H1133" s="17"/>
    </row>
    <row r="1134" spans="1:8" ht="29.5" customHeight="1" thickBot="1" x14ac:dyDescent="0.4">
      <c r="A1134" s="16"/>
      <c r="B1134" s="17"/>
      <c r="C1134" s="17"/>
      <c r="D1134" s="17"/>
      <c r="E1134" s="17"/>
      <c r="F1134" s="17"/>
      <c r="G1134" s="17"/>
      <c r="H1134" s="17"/>
    </row>
    <row r="1135" spans="1:8" ht="29.5" customHeight="1" thickBot="1" x14ac:dyDescent="0.4">
      <c r="A1135" s="16"/>
      <c r="B1135" s="17"/>
      <c r="C1135" s="17"/>
      <c r="D1135" s="17"/>
      <c r="E1135" s="17"/>
      <c r="F1135" s="17"/>
      <c r="G1135" s="17"/>
      <c r="H1135" s="17"/>
    </row>
    <row r="1136" spans="1:8" ht="29.5" customHeight="1" thickBot="1" x14ac:dyDescent="0.4">
      <c r="A1136" s="16"/>
      <c r="B1136" s="17"/>
      <c r="C1136" s="17"/>
      <c r="D1136" s="17"/>
      <c r="E1136" s="17"/>
      <c r="F1136" s="17"/>
      <c r="G1136" s="17"/>
      <c r="H1136" s="17"/>
    </row>
    <row r="1137" spans="1:8" ht="29.5" customHeight="1" thickBot="1" x14ac:dyDescent="0.4">
      <c r="A1137" s="16"/>
      <c r="B1137" s="17"/>
      <c r="C1137" s="17"/>
      <c r="D1137" s="17"/>
      <c r="E1137" s="17"/>
      <c r="F1137" s="17"/>
      <c r="G1137" s="17"/>
      <c r="H1137" s="17"/>
    </row>
    <row r="1138" spans="1:8" ht="29.5" customHeight="1" thickBot="1" x14ac:dyDescent="0.4">
      <c r="A1138" s="16"/>
      <c r="B1138" s="17"/>
      <c r="C1138" s="17"/>
      <c r="D1138" s="17"/>
      <c r="E1138" s="17"/>
      <c r="F1138" s="17"/>
      <c r="G1138" s="17"/>
      <c r="H1138" s="17"/>
    </row>
    <row r="1139" spans="1:8" ht="29.5" customHeight="1" thickBot="1" x14ac:dyDescent="0.4">
      <c r="A1139" s="16"/>
      <c r="B1139" s="17"/>
      <c r="C1139" s="17"/>
      <c r="D1139" s="17"/>
      <c r="E1139" s="17"/>
      <c r="F1139" s="17"/>
      <c r="G1139" s="17"/>
      <c r="H1139" s="17"/>
    </row>
    <row r="1140" spans="1:8" ht="29.5" customHeight="1" thickBot="1" x14ac:dyDescent="0.4">
      <c r="A1140" s="16"/>
      <c r="B1140" s="17"/>
      <c r="C1140" s="17"/>
      <c r="D1140" s="17"/>
      <c r="E1140" s="17"/>
      <c r="F1140" s="17"/>
      <c r="G1140" s="17"/>
      <c r="H1140" s="17"/>
    </row>
    <row r="1141" spans="1:8" ht="29.5" customHeight="1" thickBot="1" x14ac:dyDescent="0.4">
      <c r="A1141" s="16"/>
      <c r="B1141" s="17"/>
      <c r="C1141" s="17"/>
      <c r="D1141" s="17"/>
      <c r="E1141" s="17"/>
      <c r="F1141" s="17"/>
      <c r="G1141" s="17"/>
      <c r="H1141" s="17"/>
    </row>
    <row r="1142" spans="1:8" ht="29.5" customHeight="1" thickBot="1" x14ac:dyDescent="0.4">
      <c r="A1142" s="16"/>
      <c r="B1142" s="17"/>
      <c r="C1142" s="17"/>
      <c r="D1142" s="17"/>
      <c r="E1142" s="17"/>
      <c r="F1142" s="17"/>
      <c r="G1142" s="17"/>
      <c r="H1142" s="17"/>
    </row>
    <row r="1143" spans="1:8" ht="29.5" customHeight="1" thickBot="1" x14ac:dyDescent="0.4">
      <c r="A1143" s="16"/>
      <c r="B1143" s="17"/>
      <c r="C1143" s="17"/>
      <c r="D1143" s="17"/>
      <c r="E1143" s="17"/>
      <c r="F1143" s="17"/>
      <c r="G1143" s="17"/>
      <c r="H1143" s="17"/>
    </row>
    <row r="1144" spans="1:8" ht="29.5" customHeight="1" thickBot="1" x14ac:dyDescent="0.4">
      <c r="A1144" s="16"/>
      <c r="B1144" s="17"/>
      <c r="C1144" s="17"/>
      <c r="D1144" s="17"/>
      <c r="E1144" s="17"/>
      <c r="F1144" s="17"/>
      <c r="G1144" s="17"/>
      <c r="H1144" s="17"/>
    </row>
    <row r="1145" spans="1:8" ht="29.5" customHeight="1" thickBot="1" x14ac:dyDescent="0.4">
      <c r="A1145" s="16"/>
      <c r="B1145" s="17"/>
      <c r="C1145" s="17"/>
      <c r="D1145" s="17"/>
      <c r="E1145" s="17"/>
      <c r="F1145" s="17"/>
      <c r="G1145" s="17"/>
      <c r="H1145" s="17"/>
    </row>
    <row r="1146" spans="1:8" ht="29.5" customHeight="1" thickBot="1" x14ac:dyDescent="0.4">
      <c r="A1146" s="16"/>
      <c r="B1146" s="17"/>
      <c r="C1146" s="17"/>
      <c r="D1146" s="17"/>
      <c r="E1146" s="17"/>
      <c r="F1146" s="17"/>
      <c r="G1146" s="17"/>
      <c r="H1146" s="17"/>
    </row>
    <row r="1147" spans="1:8" ht="29.5" customHeight="1" thickBot="1" x14ac:dyDescent="0.4">
      <c r="A1147" s="16"/>
      <c r="B1147" s="17"/>
      <c r="C1147" s="17"/>
      <c r="D1147" s="17"/>
      <c r="E1147" s="17"/>
      <c r="F1147" s="17"/>
      <c r="G1147" s="17"/>
      <c r="H1147" s="17"/>
    </row>
    <row r="1148" spans="1:8" ht="29.5" customHeight="1" thickBot="1" x14ac:dyDescent="0.4">
      <c r="A1148" s="16"/>
      <c r="B1148" s="17"/>
      <c r="C1148" s="17"/>
      <c r="D1148" s="17"/>
      <c r="E1148" s="17"/>
      <c r="F1148" s="17"/>
      <c r="G1148" s="17"/>
      <c r="H1148" s="17"/>
    </row>
    <row r="1149" spans="1:8" ht="29.5" customHeight="1" thickBot="1" x14ac:dyDescent="0.4">
      <c r="A1149" s="16"/>
      <c r="B1149" s="17"/>
      <c r="C1149" s="17"/>
      <c r="D1149" s="17"/>
      <c r="E1149" s="17"/>
      <c r="F1149" s="17"/>
      <c r="G1149" s="17"/>
      <c r="H1149" s="17"/>
    </row>
    <row r="1150" spans="1:8" ht="29.5" customHeight="1" thickBot="1" x14ac:dyDescent="0.4">
      <c r="A1150" s="16"/>
      <c r="B1150" s="17"/>
      <c r="C1150" s="17"/>
      <c r="D1150" s="17"/>
      <c r="E1150" s="17"/>
      <c r="F1150" s="17"/>
      <c r="G1150" s="17"/>
      <c r="H1150" s="17"/>
    </row>
    <row r="1151" spans="1:8" ht="29.5" customHeight="1" thickBot="1" x14ac:dyDescent="0.4">
      <c r="A1151" s="16"/>
      <c r="B1151" s="17"/>
      <c r="C1151" s="17"/>
      <c r="D1151" s="17"/>
      <c r="E1151" s="17"/>
      <c r="F1151" s="17"/>
      <c r="G1151" s="17"/>
      <c r="H1151" s="17"/>
    </row>
    <row r="1152" spans="1:8" ht="29.5" customHeight="1" thickBot="1" x14ac:dyDescent="0.4">
      <c r="A1152" s="16"/>
      <c r="B1152" s="17"/>
      <c r="C1152" s="17"/>
      <c r="D1152" s="17"/>
      <c r="E1152" s="17"/>
      <c r="F1152" s="17"/>
      <c r="G1152" s="17"/>
      <c r="H1152" s="17"/>
    </row>
    <row r="1153" spans="1:8" ht="29.5" customHeight="1" thickBot="1" x14ac:dyDescent="0.4">
      <c r="A1153" s="16"/>
      <c r="B1153" s="17"/>
      <c r="C1153" s="17"/>
      <c r="D1153" s="17"/>
      <c r="E1153" s="17"/>
      <c r="F1153" s="17"/>
      <c r="G1153" s="17"/>
      <c r="H1153" s="17"/>
    </row>
    <row r="1154" spans="1:8" ht="29.5" customHeight="1" thickBot="1" x14ac:dyDescent="0.4">
      <c r="A1154" s="16"/>
      <c r="B1154" s="17"/>
      <c r="C1154" s="17"/>
      <c r="D1154" s="17"/>
      <c r="E1154" s="17"/>
      <c r="F1154" s="17"/>
      <c r="G1154" s="17"/>
      <c r="H1154" s="17"/>
    </row>
    <row r="1155" spans="1:8" ht="29.5" customHeight="1" thickBot="1" x14ac:dyDescent="0.4">
      <c r="A1155" s="16"/>
      <c r="B1155" s="17"/>
      <c r="C1155" s="17"/>
      <c r="D1155" s="17"/>
      <c r="E1155" s="17"/>
      <c r="F1155" s="17"/>
      <c r="G1155" s="17"/>
      <c r="H1155" s="17"/>
    </row>
    <row r="1156" spans="1:8" ht="29.5" customHeight="1" thickBot="1" x14ac:dyDescent="0.4">
      <c r="A1156" s="16"/>
      <c r="B1156" s="17"/>
      <c r="C1156" s="17"/>
      <c r="D1156" s="17"/>
      <c r="E1156" s="17"/>
      <c r="F1156" s="17"/>
      <c r="G1156" s="17"/>
      <c r="H1156" s="17"/>
    </row>
    <row r="1157" spans="1:8" ht="29.5" customHeight="1" thickBot="1" x14ac:dyDescent="0.4">
      <c r="A1157" s="16"/>
      <c r="B1157" s="17"/>
      <c r="C1157" s="17"/>
      <c r="D1157" s="17"/>
      <c r="E1157" s="17"/>
      <c r="F1157" s="17"/>
      <c r="G1157" s="17"/>
      <c r="H1157" s="17"/>
    </row>
    <row r="1158" spans="1:8" ht="29.5" customHeight="1" thickBot="1" x14ac:dyDescent="0.4">
      <c r="A1158" s="16"/>
      <c r="B1158" s="17"/>
      <c r="C1158" s="17"/>
      <c r="D1158" s="17"/>
      <c r="E1158" s="17"/>
      <c r="F1158" s="17"/>
      <c r="G1158" s="17"/>
      <c r="H1158" s="17"/>
    </row>
    <row r="1159" spans="1:8" ht="29.5" customHeight="1" thickBot="1" x14ac:dyDescent="0.4">
      <c r="A1159" s="16"/>
      <c r="B1159" s="17"/>
      <c r="C1159" s="17"/>
      <c r="D1159" s="17"/>
      <c r="E1159" s="17"/>
      <c r="F1159" s="17"/>
      <c r="G1159" s="17"/>
      <c r="H1159" s="17"/>
    </row>
    <row r="1160" spans="1:8" ht="29.5" customHeight="1" thickBot="1" x14ac:dyDescent="0.4">
      <c r="A1160" s="16"/>
      <c r="B1160" s="17"/>
      <c r="C1160" s="17"/>
      <c r="D1160" s="17"/>
      <c r="E1160" s="17"/>
      <c r="F1160" s="17"/>
      <c r="G1160" s="17"/>
      <c r="H1160" s="17"/>
    </row>
    <row r="1161" spans="1:8" ht="29.5" customHeight="1" thickBot="1" x14ac:dyDescent="0.4">
      <c r="A1161" s="16"/>
      <c r="B1161" s="17"/>
      <c r="C1161" s="17"/>
      <c r="D1161" s="17"/>
      <c r="E1161" s="17"/>
      <c r="F1161" s="17"/>
      <c r="G1161" s="17"/>
      <c r="H1161" s="17"/>
    </row>
    <row r="1162" spans="1:8" ht="29.5" customHeight="1" thickBot="1" x14ac:dyDescent="0.4">
      <c r="A1162" s="16"/>
      <c r="B1162" s="17"/>
      <c r="C1162" s="17"/>
      <c r="D1162" s="17"/>
      <c r="E1162" s="17"/>
      <c r="F1162" s="17"/>
      <c r="G1162" s="17"/>
      <c r="H1162" s="17"/>
    </row>
    <row r="1163" spans="1:8" ht="29.5" customHeight="1" thickBot="1" x14ac:dyDescent="0.4">
      <c r="A1163" s="16"/>
      <c r="B1163" s="17"/>
      <c r="C1163" s="17"/>
      <c r="D1163" s="17"/>
      <c r="E1163" s="17"/>
      <c r="F1163" s="17"/>
      <c r="G1163" s="17"/>
      <c r="H1163" s="17"/>
    </row>
    <row r="1164" spans="1:8" ht="29.5" customHeight="1" thickBot="1" x14ac:dyDescent="0.4">
      <c r="A1164" s="16"/>
      <c r="B1164" s="17"/>
      <c r="C1164" s="17"/>
      <c r="D1164" s="17"/>
      <c r="E1164" s="17"/>
      <c r="F1164" s="17"/>
      <c r="G1164" s="17"/>
      <c r="H1164" s="17"/>
    </row>
    <row r="1165" spans="1:8" ht="29.5" customHeight="1" thickBot="1" x14ac:dyDescent="0.4">
      <c r="A1165" s="16"/>
      <c r="B1165" s="17"/>
      <c r="C1165" s="17"/>
      <c r="D1165" s="17"/>
      <c r="E1165" s="17"/>
      <c r="F1165" s="17"/>
      <c r="G1165" s="17"/>
      <c r="H1165" s="17"/>
    </row>
    <row r="1166" spans="1:8" ht="29.5" customHeight="1" thickBot="1" x14ac:dyDescent="0.4">
      <c r="A1166" s="16"/>
      <c r="B1166" s="17"/>
      <c r="C1166" s="17"/>
      <c r="D1166" s="17"/>
      <c r="E1166" s="17"/>
      <c r="F1166" s="17"/>
      <c r="G1166" s="17"/>
      <c r="H1166" s="17"/>
    </row>
    <row r="1167" spans="1:8" ht="29.5" customHeight="1" thickBot="1" x14ac:dyDescent="0.4">
      <c r="A1167" s="16"/>
      <c r="B1167" s="17"/>
      <c r="C1167" s="17"/>
      <c r="D1167" s="17"/>
      <c r="E1167" s="17"/>
      <c r="F1167" s="17"/>
      <c r="G1167" s="17"/>
      <c r="H1167" s="17"/>
    </row>
    <row r="1168" spans="1:8" ht="29.5" customHeight="1" thickBot="1" x14ac:dyDescent="0.4">
      <c r="A1168" s="16"/>
      <c r="B1168" s="17"/>
      <c r="C1168" s="17"/>
      <c r="D1168" s="17"/>
      <c r="E1168" s="17"/>
      <c r="F1168" s="17"/>
      <c r="G1168" s="17"/>
      <c r="H1168" s="17"/>
    </row>
    <row r="1169" spans="1:8" ht="29.5" customHeight="1" thickBot="1" x14ac:dyDescent="0.4">
      <c r="A1169" s="16"/>
      <c r="B1169" s="17"/>
      <c r="C1169" s="17"/>
      <c r="D1169" s="17"/>
      <c r="E1169" s="17"/>
      <c r="F1169" s="17"/>
      <c r="G1169" s="17"/>
      <c r="H1169" s="17"/>
    </row>
    <row r="1170" spans="1:8" ht="29.5" customHeight="1" thickBot="1" x14ac:dyDescent="0.4">
      <c r="A1170" s="16"/>
      <c r="B1170" s="17"/>
      <c r="C1170" s="17"/>
      <c r="D1170" s="17"/>
      <c r="E1170" s="17"/>
      <c r="F1170" s="17"/>
      <c r="G1170" s="17"/>
      <c r="H1170" s="17"/>
    </row>
    <row r="1171" spans="1:8" ht="29.5" customHeight="1" thickBot="1" x14ac:dyDescent="0.4">
      <c r="A1171" s="16"/>
      <c r="B1171" s="17"/>
      <c r="C1171" s="17"/>
      <c r="D1171" s="17"/>
      <c r="E1171" s="17"/>
      <c r="F1171" s="17"/>
      <c r="G1171" s="17"/>
      <c r="H1171" s="17"/>
    </row>
    <row r="1172" spans="1:8" ht="29.5" customHeight="1" thickBot="1" x14ac:dyDescent="0.4">
      <c r="A1172" s="16"/>
      <c r="B1172" s="17"/>
      <c r="C1172" s="17"/>
      <c r="D1172" s="17"/>
      <c r="E1172" s="17"/>
      <c r="F1172" s="17"/>
      <c r="G1172" s="17"/>
      <c r="H1172" s="17"/>
    </row>
    <row r="1173" spans="1:8" ht="29.5" customHeight="1" thickBot="1" x14ac:dyDescent="0.4">
      <c r="A1173" s="16"/>
      <c r="B1173" s="17"/>
      <c r="C1173" s="17"/>
      <c r="D1173" s="17"/>
      <c r="E1173" s="17"/>
      <c r="F1173" s="17"/>
      <c r="G1173" s="17"/>
      <c r="H1173" s="17"/>
    </row>
    <row r="1174" spans="1:8" ht="29.5" customHeight="1" thickBot="1" x14ac:dyDescent="0.4">
      <c r="A1174" s="16"/>
      <c r="B1174" s="17"/>
      <c r="C1174" s="17"/>
      <c r="D1174" s="17"/>
      <c r="E1174" s="17"/>
      <c r="F1174" s="17"/>
      <c r="G1174" s="17"/>
      <c r="H1174" s="17"/>
    </row>
    <row r="1175" spans="1:8" ht="29.5" customHeight="1" thickBot="1" x14ac:dyDescent="0.4">
      <c r="A1175" s="16"/>
      <c r="B1175" s="17"/>
      <c r="C1175" s="17"/>
      <c r="D1175" s="17"/>
      <c r="E1175" s="17"/>
      <c r="F1175" s="17"/>
      <c r="G1175" s="17"/>
      <c r="H1175" s="17"/>
    </row>
    <row r="1176" spans="1:8" ht="29.5" customHeight="1" thickBot="1" x14ac:dyDescent="0.4">
      <c r="A1176" s="16"/>
      <c r="B1176" s="17"/>
      <c r="C1176" s="17"/>
      <c r="D1176" s="17"/>
      <c r="E1176" s="17"/>
      <c r="F1176" s="17"/>
      <c r="G1176" s="17"/>
      <c r="H1176" s="17"/>
    </row>
    <row r="1177" spans="1:8" ht="29.5" customHeight="1" thickBot="1" x14ac:dyDescent="0.4">
      <c r="A1177" s="16"/>
      <c r="B1177" s="17"/>
      <c r="C1177" s="17"/>
      <c r="D1177" s="17"/>
      <c r="E1177" s="17"/>
      <c r="F1177" s="17"/>
      <c r="G1177" s="17"/>
      <c r="H1177" s="17"/>
    </row>
    <row r="1178" spans="1:8" ht="29.5" customHeight="1" thickBot="1" x14ac:dyDescent="0.4">
      <c r="A1178" s="16"/>
      <c r="B1178" s="17"/>
      <c r="C1178" s="17"/>
      <c r="D1178" s="17"/>
      <c r="E1178" s="17"/>
      <c r="F1178" s="17"/>
      <c r="G1178" s="17"/>
      <c r="H1178" s="17"/>
    </row>
    <row r="1179" spans="1:8" ht="29.5" customHeight="1" thickBot="1" x14ac:dyDescent="0.4">
      <c r="A1179" s="16"/>
      <c r="B1179" s="17"/>
      <c r="C1179" s="17"/>
      <c r="D1179" s="17"/>
      <c r="E1179" s="17"/>
      <c r="F1179" s="17"/>
      <c r="G1179" s="17"/>
      <c r="H1179" s="17"/>
    </row>
    <row r="1180" spans="1:8" ht="29.5" customHeight="1" thickBot="1" x14ac:dyDescent="0.4">
      <c r="A1180" s="16"/>
      <c r="B1180" s="17"/>
      <c r="C1180" s="17"/>
      <c r="D1180" s="17"/>
      <c r="E1180" s="17"/>
      <c r="F1180" s="17"/>
      <c r="G1180" s="17"/>
      <c r="H1180" s="17"/>
    </row>
    <row r="1181" spans="1:8" ht="29.5" customHeight="1" thickBot="1" x14ac:dyDescent="0.4">
      <c r="A1181" s="16"/>
      <c r="B1181" s="17"/>
      <c r="C1181" s="17"/>
      <c r="D1181" s="17"/>
      <c r="E1181" s="17"/>
      <c r="F1181" s="17"/>
      <c r="G1181" s="17"/>
      <c r="H1181" s="17"/>
    </row>
    <row r="1182" spans="1:8" ht="29.5" customHeight="1" thickBot="1" x14ac:dyDescent="0.4">
      <c r="A1182" s="16"/>
      <c r="B1182" s="17"/>
      <c r="C1182" s="17"/>
      <c r="D1182" s="17"/>
      <c r="E1182" s="17"/>
      <c r="F1182" s="17"/>
      <c r="G1182" s="17"/>
      <c r="H1182" s="17"/>
    </row>
    <row r="1183" spans="1:8" ht="29.5" customHeight="1" thickBot="1" x14ac:dyDescent="0.4">
      <c r="A1183" s="16"/>
      <c r="B1183" s="17"/>
      <c r="C1183" s="17"/>
      <c r="D1183" s="17"/>
      <c r="E1183" s="17"/>
      <c r="F1183" s="17"/>
      <c r="G1183" s="17"/>
      <c r="H1183" s="17"/>
    </row>
    <row r="1184" spans="1:8" ht="29.5" customHeight="1" thickBot="1" x14ac:dyDescent="0.4">
      <c r="A1184" s="16"/>
      <c r="B1184" s="17"/>
      <c r="C1184" s="17"/>
      <c r="D1184" s="17"/>
      <c r="E1184" s="17"/>
      <c r="F1184" s="17"/>
      <c r="G1184" s="17"/>
      <c r="H1184" s="17"/>
    </row>
    <row r="1185" spans="1:8" ht="29.5" customHeight="1" thickBot="1" x14ac:dyDescent="0.4">
      <c r="A1185" s="16"/>
      <c r="B1185" s="17"/>
      <c r="C1185" s="17"/>
      <c r="D1185" s="17"/>
      <c r="E1185" s="17"/>
      <c r="F1185" s="17"/>
      <c r="G1185" s="17"/>
      <c r="H1185" s="17"/>
    </row>
    <row r="1186" spans="1:8" ht="29.5" customHeight="1" thickBot="1" x14ac:dyDescent="0.4">
      <c r="A1186" s="16"/>
      <c r="B1186" s="17"/>
      <c r="C1186" s="17"/>
      <c r="D1186" s="17"/>
      <c r="E1186" s="17"/>
      <c r="F1186" s="17"/>
      <c r="G1186" s="17"/>
      <c r="H1186" s="17"/>
    </row>
    <row r="1187" spans="1:8" ht="29.5" customHeight="1" thickBot="1" x14ac:dyDescent="0.4">
      <c r="A1187" s="16"/>
      <c r="B1187" s="17"/>
      <c r="C1187" s="17"/>
      <c r="D1187" s="17"/>
      <c r="E1187" s="17"/>
      <c r="F1187" s="17"/>
      <c r="G1187" s="17"/>
      <c r="H1187" s="17"/>
    </row>
    <row r="1188" spans="1:8" ht="29.5" customHeight="1" thickBot="1" x14ac:dyDescent="0.4">
      <c r="A1188" s="16"/>
      <c r="B1188" s="17"/>
      <c r="C1188" s="17"/>
      <c r="D1188" s="17"/>
      <c r="E1188" s="17"/>
      <c r="F1188" s="17"/>
      <c r="G1188" s="17"/>
      <c r="H1188" s="17"/>
    </row>
    <row r="1189" spans="1:8" ht="29.5" customHeight="1" thickBot="1" x14ac:dyDescent="0.4">
      <c r="A1189" s="16"/>
      <c r="B1189" s="17"/>
      <c r="C1189" s="17"/>
      <c r="D1189" s="17"/>
      <c r="E1189" s="17"/>
      <c r="F1189" s="17"/>
      <c r="G1189" s="17"/>
      <c r="H1189" s="17"/>
    </row>
    <row r="1190" spans="1:8" ht="29.5" customHeight="1" thickBot="1" x14ac:dyDescent="0.4">
      <c r="A1190" s="16"/>
      <c r="B1190" s="17"/>
      <c r="C1190" s="17"/>
      <c r="D1190" s="17"/>
      <c r="E1190" s="17"/>
      <c r="F1190" s="17"/>
      <c r="G1190" s="17"/>
      <c r="H1190" s="17"/>
    </row>
    <row r="1191" spans="1:8" ht="29.5" customHeight="1" thickBot="1" x14ac:dyDescent="0.4">
      <c r="A1191" s="16"/>
      <c r="B1191" s="17"/>
      <c r="C1191" s="17"/>
      <c r="D1191" s="17"/>
      <c r="E1191" s="17"/>
      <c r="F1191" s="17"/>
      <c r="G1191" s="17"/>
      <c r="H1191" s="17"/>
    </row>
    <row r="1192" spans="1:8" ht="29.5" customHeight="1" thickBot="1" x14ac:dyDescent="0.4">
      <c r="A1192" s="16"/>
      <c r="B1192" s="17"/>
      <c r="C1192" s="17"/>
      <c r="D1192" s="17"/>
      <c r="E1192" s="17"/>
      <c r="F1192" s="17"/>
      <c r="G1192" s="17"/>
      <c r="H1192" s="17"/>
    </row>
    <row r="1193" spans="1:8" ht="29.5" customHeight="1" thickBot="1" x14ac:dyDescent="0.4">
      <c r="A1193" s="16"/>
      <c r="B1193" s="17"/>
      <c r="C1193" s="17"/>
      <c r="D1193" s="17"/>
      <c r="E1193" s="17"/>
      <c r="F1193" s="17"/>
      <c r="G1193" s="17"/>
      <c r="H1193" s="17"/>
    </row>
    <row r="1194" spans="1:8" ht="29.5" customHeight="1" thickBot="1" x14ac:dyDescent="0.4">
      <c r="A1194" s="16"/>
      <c r="B1194" s="17"/>
      <c r="C1194" s="17"/>
      <c r="D1194" s="17"/>
      <c r="E1194" s="17"/>
      <c r="F1194" s="17"/>
      <c r="G1194" s="17"/>
      <c r="H1194" s="17"/>
    </row>
    <row r="1195" spans="1:8" ht="29.5" customHeight="1" thickBot="1" x14ac:dyDescent="0.4">
      <c r="A1195" s="16"/>
      <c r="B1195" s="17"/>
      <c r="C1195" s="17"/>
      <c r="D1195" s="17"/>
      <c r="E1195" s="17"/>
      <c r="F1195" s="17"/>
      <c r="G1195" s="17"/>
      <c r="H1195" s="17"/>
    </row>
    <row r="1196" spans="1:8" ht="29.5" customHeight="1" thickBot="1" x14ac:dyDescent="0.4">
      <c r="A1196" s="16"/>
      <c r="B1196" s="17"/>
      <c r="C1196" s="17"/>
      <c r="D1196" s="17"/>
      <c r="E1196" s="17"/>
      <c r="F1196" s="17"/>
      <c r="G1196" s="17"/>
      <c r="H1196" s="17"/>
    </row>
    <row r="1197" spans="1:8" ht="29.5" customHeight="1" thickBot="1" x14ac:dyDescent="0.4">
      <c r="A1197" s="16"/>
      <c r="B1197" s="17"/>
      <c r="C1197" s="17"/>
      <c r="D1197" s="17"/>
      <c r="E1197" s="17"/>
      <c r="F1197" s="17"/>
      <c r="G1197" s="17"/>
      <c r="H1197" s="17"/>
    </row>
    <row r="1198" spans="1:8" ht="29.5" customHeight="1" thickBot="1" x14ac:dyDescent="0.4">
      <c r="A1198" s="16"/>
      <c r="B1198" s="17"/>
      <c r="C1198" s="17"/>
      <c r="D1198" s="17"/>
      <c r="E1198" s="17"/>
      <c r="F1198" s="17"/>
      <c r="G1198" s="17"/>
      <c r="H1198" s="17"/>
    </row>
    <row r="1199" spans="1:8" ht="29.5" customHeight="1" thickBot="1" x14ac:dyDescent="0.4">
      <c r="A1199" s="16"/>
      <c r="B1199" s="17"/>
      <c r="C1199" s="17"/>
      <c r="D1199" s="17"/>
      <c r="E1199" s="17"/>
      <c r="F1199" s="17"/>
      <c r="G1199" s="17"/>
      <c r="H1199" s="17"/>
    </row>
    <row r="1200" spans="1:8" ht="29.5" customHeight="1" thickBot="1" x14ac:dyDescent="0.4">
      <c r="A1200" s="16"/>
      <c r="B1200" s="17"/>
      <c r="C1200" s="17"/>
      <c r="D1200" s="17"/>
      <c r="E1200" s="17"/>
      <c r="F1200" s="17"/>
      <c r="G1200" s="17"/>
      <c r="H1200" s="17"/>
    </row>
    <row r="1201" spans="1:8" ht="29.5" customHeight="1" thickBot="1" x14ac:dyDescent="0.4">
      <c r="A1201" s="16"/>
      <c r="B1201" s="17"/>
      <c r="C1201" s="17"/>
      <c r="D1201" s="17"/>
      <c r="E1201" s="17"/>
      <c r="F1201" s="17"/>
      <c r="G1201" s="17"/>
      <c r="H1201" s="17"/>
    </row>
    <row r="1202" spans="1:8" ht="29.5" customHeight="1" thickBot="1" x14ac:dyDescent="0.4">
      <c r="A1202" s="16"/>
      <c r="B1202" s="17"/>
      <c r="C1202" s="17"/>
      <c r="D1202" s="17"/>
      <c r="E1202" s="17"/>
      <c r="F1202" s="17"/>
      <c r="G1202" s="17"/>
      <c r="H1202" s="17"/>
    </row>
    <row r="1203" spans="1:8" ht="29.5" customHeight="1" thickBot="1" x14ac:dyDescent="0.4">
      <c r="A1203" s="16"/>
      <c r="B1203" s="17"/>
      <c r="C1203" s="17"/>
      <c r="D1203" s="17"/>
      <c r="E1203" s="17"/>
      <c r="F1203" s="17"/>
      <c r="G1203" s="17"/>
      <c r="H1203" s="17"/>
    </row>
    <row r="1204" spans="1:8" ht="29.5" customHeight="1" thickBot="1" x14ac:dyDescent="0.4">
      <c r="A1204" s="16"/>
      <c r="B1204" s="17"/>
      <c r="C1204" s="17"/>
      <c r="D1204" s="17"/>
      <c r="E1204" s="17"/>
      <c r="F1204" s="17"/>
      <c r="G1204" s="17"/>
      <c r="H1204" s="17"/>
    </row>
    <row r="1205" spans="1:8" ht="29.5" customHeight="1" thickBot="1" x14ac:dyDescent="0.4">
      <c r="A1205" s="16"/>
      <c r="B1205" s="17"/>
      <c r="C1205" s="17"/>
      <c r="D1205" s="17"/>
      <c r="E1205" s="17"/>
      <c r="F1205" s="17"/>
      <c r="G1205" s="17"/>
      <c r="H1205" s="17"/>
    </row>
    <row r="1206" spans="1:8" ht="29.5" customHeight="1" thickBot="1" x14ac:dyDescent="0.4">
      <c r="A1206" s="16"/>
      <c r="B1206" s="17"/>
      <c r="C1206" s="17"/>
      <c r="D1206" s="17"/>
      <c r="E1206" s="17"/>
      <c r="F1206" s="17"/>
      <c r="G1206" s="17"/>
      <c r="H1206" s="17"/>
    </row>
    <row r="1207" spans="1:8" ht="29.5" customHeight="1" thickBot="1" x14ac:dyDescent="0.4">
      <c r="A1207" s="16"/>
      <c r="B1207" s="17"/>
      <c r="C1207" s="17"/>
      <c r="D1207" s="17"/>
      <c r="E1207" s="17"/>
      <c r="F1207" s="17"/>
      <c r="G1207" s="17"/>
      <c r="H1207" s="17"/>
    </row>
    <row r="1208" spans="1:8" ht="29.5" customHeight="1" thickBot="1" x14ac:dyDescent="0.4">
      <c r="A1208" s="16"/>
      <c r="B1208" s="17"/>
      <c r="C1208" s="17"/>
      <c r="D1208" s="17"/>
      <c r="E1208" s="17"/>
      <c r="F1208" s="17"/>
      <c r="G1208" s="17"/>
      <c r="H1208" s="17"/>
    </row>
    <row r="1209" spans="1:8" ht="29.5" customHeight="1" thickBot="1" x14ac:dyDescent="0.4">
      <c r="A1209" s="16"/>
      <c r="B1209" s="17"/>
      <c r="C1209" s="17"/>
      <c r="D1209" s="17"/>
      <c r="E1209" s="17"/>
      <c r="F1209" s="17"/>
      <c r="G1209" s="17"/>
      <c r="H1209" s="17"/>
    </row>
    <row r="1210" spans="1:8" ht="29.5" customHeight="1" thickBot="1" x14ac:dyDescent="0.4">
      <c r="A1210" s="16"/>
      <c r="B1210" s="17"/>
      <c r="C1210" s="17"/>
      <c r="D1210" s="17"/>
      <c r="E1210" s="17"/>
      <c r="F1210" s="17"/>
      <c r="G1210" s="17"/>
      <c r="H1210" s="17"/>
    </row>
    <row r="1211" spans="1:8" ht="29.5" customHeight="1" thickBot="1" x14ac:dyDescent="0.4">
      <c r="A1211" s="16"/>
      <c r="B1211" s="17"/>
      <c r="C1211" s="17"/>
      <c r="D1211" s="17"/>
      <c r="E1211" s="17"/>
      <c r="F1211" s="17"/>
      <c r="G1211" s="17"/>
      <c r="H1211" s="17"/>
    </row>
    <row r="1212" spans="1:8" ht="29.5" customHeight="1" thickBot="1" x14ac:dyDescent="0.4">
      <c r="A1212" s="16"/>
      <c r="B1212" s="17"/>
      <c r="C1212" s="17"/>
      <c r="D1212" s="17"/>
      <c r="E1212" s="17"/>
      <c r="F1212" s="17"/>
      <c r="G1212" s="17"/>
      <c r="H1212" s="17"/>
    </row>
    <row r="1213" spans="1:8" ht="29.5" customHeight="1" thickBot="1" x14ac:dyDescent="0.4">
      <c r="A1213" s="16"/>
      <c r="B1213" s="17"/>
      <c r="C1213" s="17"/>
      <c r="D1213" s="17"/>
      <c r="E1213" s="17"/>
      <c r="F1213" s="17"/>
      <c r="G1213" s="17"/>
      <c r="H1213" s="17"/>
    </row>
    <row r="1214" spans="1:8" ht="29.5" customHeight="1" thickBot="1" x14ac:dyDescent="0.4">
      <c r="A1214" s="16"/>
      <c r="B1214" s="17"/>
      <c r="C1214" s="17"/>
      <c r="D1214" s="17"/>
      <c r="E1214" s="17"/>
      <c r="F1214" s="17"/>
      <c r="G1214" s="17"/>
      <c r="H1214" s="17"/>
    </row>
    <row r="1215" spans="1:8" ht="29.5" customHeight="1" thickBot="1" x14ac:dyDescent="0.4">
      <c r="A1215" s="16"/>
      <c r="B1215" s="17"/>
      <c r="C1215" s="17"/>
      <c r="D1215" s="17"/>
      <c r="E1215" s="17"/>
      <c r="F1215" s="17"/>
      <c r="G1215" s="17"/>
      <c r="H1215" s="17"/>
    </row>
    <row r="1216" spans="1:8" ht="29.5" customHeight="1" thickBot="1" x14ac:dyDescent="0.4">
      <c r="A1216" s="16"/>
      <c r="B1216" s="17"/>
      <c r="C1216" s="17"/>
      <c r="D1216" s="17"/>
      <c r="E1216" s="17"/>
      <c r="F1216" s="17"/>
      <c r="G1216" s="17"/>
      <c r="H1216" s="17"/>
    </row>
    <row r="1217" spans="1:8" ht="29.5" customHeight="1" thickBot="1" x14ac:dyDescent="0.4">
      <c r="A1217" s="16"/>
      <c r="B1217" s="17"/>
      <c r="C1217" s="17"/>
      <c r="D1217" s="17"/>
      <c r="E1217" s="17"/>
      <c r="F1217" s="17"/>
      <c r="G1217" s="17"/>
      <c r="H1217" s="17"/>
    </row>
    <row r="1218" spans="1:8" ht="29.5" customHeight="1" thickBot="1" x14ac:dyDescent="0.4">
      <c r="A1218" s="16"/>
      <c r="B1218" s="17"/>
      <c r="C1218" s="17"/>
      <c r="D1218" s="17"/>
      <c r="E1218" s="17"/>
      <c r="F1218" s="17"/>
      <c r="G1218" s="17"/>
      <c r="H1218" s="17"/>
    </row>
    <row r="1219" spans="1:8" ht="29.5" customHeight="1" thickBot="1" x14ac:dyDescent="0.4">
      <c r="A1219" s="16"/>
      <c r="B1219" s="17"/>
      <c r="C1219" s="17"/>
      <c r="D1219" s="17"/>
      <c r="E1219" s="17"/>
      <c r="F1219" s="17"/>
      <c r="G1219" s="17"/>
      <c r="H1219" s="17"/>
    </row>
    <row r="1220" spans="1:8" ht="29.5" customHeight="1" thickBot="1" x14ac:dyDescent="0.4">
      <c r="A1220" s="16"/>
      <c r="B1220" s="17"/>
      <c r="C1220" s="17"/>
      <c r="D1220" s="17"/>
      <c r="E1220" s="17"/>
      <c r="F1220" s="17"/>
      <c r="G1220" s="17"/>
      <c r="H1220" s="17"/>
    </row>
    <row r="1221" spans="1:8" ht="29.5" customHeight="1" thickBot="1" x14ac:dyDescent="0.4">
      <c r="A1221" s="16"/>
      <c r="B1221" s="17"/>
      <c r="C1221" s="17"/>
      <c r="D1221" s="17"/>
      <c r="E1221" s="17"/>
      <c r="F1221" s="17"/>
      <c r="G1221" s="17"/>
      <c r="H1221" s="17"/>
    </row>
    <row r="1222" spans="1:8" ht="29.5" customHeight="1" thickBot="1" x14ac:dyDescent="0.4">
      <c r="A1222" s="16"/>
      <c r="B1222" s="17"/>
      <c r="C1222" s="17"/>
      <c r="D1222" s="17"/>
      <c r="E1222" s="17"/>
      <c r="F1222" s="17"/>
      <c r="G1222" s="17"/>
      <c r="H1222" s="17"/>
    </row>
    <row r="1223" spans="1:8" ht="29.5" customHeight="1" thickBot="1" x14ac:dyDescent="0.4">
      <c r="A1223" s="16"/>
      <c r="B1223" s="17"/>
      <c r="C1223" s="17"/>
      <c r="D1223" s="17"/>
      <c r="E1223" s="17"/>
      <c r="F1223" s="17"/>
      <c r="G1223" s="17"/>
      <c r="H1223" s="17"/>
    </row>
    <row r="1224" spans="1:8" ht="29.5" customHeight="1" thickBot="1" x14ac:dyDescent="0.4">
      <c r="A1224" s="16"/>
      <c r="B1224" s="17"/>
      <c r="C1224" s="17"/>
      <c r="D1224" s="17"/>
      <c r="E1224" s="17"/>
      <c r="F1224" s="17"/>
      <c r="G1224" s="17"/>
      <c r="H1224" s="17"/>
    </row>
    <row r="1225" spans="1:8" ht="29.5" customHeight="1" thickBot="1" x14ac:dyDescent="0.4">
      <c r="A1225" s="16"/>
      <c r="B1225" s="17"/>
      <c r="C1225" s="17"/>
      <c r="D1225" s="17"/>
      <c r="E1225" s="17"/>
      <c r="F1225" s="17"/>
      <c r="G1225" s="17"/>
      <c r="H1225" s="17"/>
    </row>
    <row r="1226" spans="1:8" ht="29.5" customHeight="1" thickBot="1" x14ac:dyDescent="0.4">
      <c r="A1226" s="16"/>
      <c r="B1226" s="17"/>
      <c r="C1226" s="17"/>
      <c r="D1226" s="17"/>
      <c r="E1226" s="17"/>
      <c r="F1226" s="17"/>
      <c r="G1226" s="17"/>
      <c r="H1226" s="17"/>
    </row>
    <row r="1227" spans="1:8" ht="29.5" customHeight="1" thickBot="1" x14ac:dyDescent="0.4">
      <c r="A1227" s="16"/>
      <c r="B1227" s="17"/>
      <c r="C1227" s="17"/>
      <c r="D1227" s="17"/>
      <c r="E1227" s="17"/>
      <c r="F1227" s="17"/>
      <c r="G1227" s="17"/>
      <c r="H1227" s="17"/>
    </row>
    <row r="1228" spans="1:8" ht="29.5" customHeight="1" thickBot="1" x14ac:dyDescent="0.4">
      <c r="A1228" s="16"/>
      <c r="B1228" s="17"/>
      <c r="C1228" s="17"/>
      <c r="D1228" s="17"/>
      <c r="E1228" s="17"/>
      <c r="F1228" s="17"/>
      <c r="G1228" s="17"/>
      <c r="H1228" s="17"/>
    </row>
    <row r="1229" spans="1:8" ht="29.5" customHeight="1" thickBot="1" x14ac:dyDescent="0.4">
      <c r="A1229" s="16"/>
      <c r="B1229" s="17"/>
      <c r="C1229" s="17"/>
      <c r="D1229" s="17"/>
      <c r="E1229" s="17"/>
      <c r="F1229" s="17"/>
      <c r="G1229" s="17"/>
      <c r="H1229" s="17"/>
    </row>
    <row r="1230" spans="1:8" ht="29.5" customHeight="1" thickBot="1" x14ac:dyDescent="0.4">
      <c r="A1230" s="16"/>
      <c r="B1230" s="17"/>
      <c r="C1230" s="17"/>
      <c r="D1230" s="17"/>
      <c r="E1230" s="17"/>
      <c r="F1230" s="17"/>
      <c r="G1230" s="17"/>
      <c r="H1230" s="17"/>
    </row>
    <row r="1231" spans="1:8" ht="29.5" customHeight="1" thickBot="1" x14ac:dyDescent="0.4">
      <c r="A1231" s="16"/>
      <c r="B1231" s="17"/>
      <c r="C1231" s="17"/>
      <c r="D1231" s="17"/>
      <c r="E1231" s="17"/>
      <c r="F1231" s="17"/>
      <c r="G1231" s="17"/>
      <c r="H1231" s="17"/>
    </row>
    <row r="1232" spans="1:8" ht="29.5" customHeight="1" thickBot="1" x14ac:dyDescent="0.4">
      <c r="A1232" s="16"/>
      <c r="B1232" s="17"/>
      <c r="C1232" s="17"/>
      <c r="D1232" s="17"/>
      <c r="E1232" s="17"/>
      <c r="F1232" s="17"/>
      <c r="G1232" s="17"/>
      <c r="H1232" s="17"/>
    </row>
    <row r="1233" spans="1:8" ht="29.5" customHeight="1" thickBot="1" x14ac:dyDescent="0.4">
      <c r="A1233" s="16"/>
      <c r="B1233" s="17"/>
      <c r="C1233" s="17"/>
      <c r="D1233" s="17"/>
      <c r="E1233" s="17"/>
      <c r="F1233" s="17"/>
      <c r="G1233" s="17"/>
      <c r="H1233" s="17"/>
    </row>
    <row r="1234" spans="1:8" ht="29.5" customHeight="1" thickBot="1" x14ac:dyDescent="0.4">
      <c r="A1234" s="16"/>
      <c r="B1234" s="17"/>
      <c r="C1234" s="17"/>
      <c r="D1234" s="17"/>
      <c r="E1234" s="17"/>
      <c r="F1234" s="17"/>
      <c r="G1234" s="17"/>
      <c r="H1234" s="17"/>
    </row>
    <row r="1235" spans="1:8" ht="29.5" customHeight="1" thickBot="1" x14ac:dyDescent="0.4">
      <c r="A1235" s="16"/>
      <c r="B1235" s="17"/>
      <c r="C1235" s="17"/>
      <c r="D1235" s="17"/>
      <c r="E1235" s="17"/>
      <c r="F1235" s="17"/>
      <c r="G1235" s="17"/>
      <c r="H1235" s="17"/>
    </row>
    <row r="1236" spans="1:8" ht="29.5" customHeight="1" thickBot="1" x14ac:dyDescent="0.4">
      <c r="A1236" s="16"/>
      <c r="B1236" s="17"/>
      <c r="C1236" s="17"/>
      <c r="D1236" s="17"/>
      <c r="E1236" s="17"/>
      <c r="F1236" s="17"/>
      <c r="G1236" s="17"/>
      <c r="H1236" s="17"/>
    </row>
    <row r="1237" spans="1:8" ht="29.5" customHeight="1" thickBot="1" x14ac:dyDescent="0.4">
      <c r="A1237" s="16"/>
      <c r="B1237" s="17"/>
      <c r="C1237" s="17"/>
      <c r="D1237" s="17"/>
      <c r="E1237" s="17"/>
      <c r="F1237" s="17"/>
      <c r="G1237" s="17"/>
      <c r="H1237" s="17"/>
    </row>
    <row r="1238" spans="1:8" ht="29.5" customHeight="1" thickBot="1" x14ac:dyDescent="0.4">
      <c r="A1238" s="16"/>
      <c r="B1238" s="17"/>
      <c r="C1238" s="17"/>
      <c r="D1238" s="17"/>
      <c r="E1238" s="17"/>
      <c r="F1238" s="17"/>
      <c r="G1238" s="17"/>
      <c r="H1238" s="17"/>
    </row>
    <row r="1239" spans="1:8" ht="29.5" customHeight="1" thickBot="1" x14ac:dyDescent="0.4">
      <c r="A1239" s="16"/>
      <c r="B1239" s="17"/>
      <c r="C1239" s="17"/>
      <c r="D1239" s="17"/>
      <c r="E1239" s="17"/>
      <c r="F1239" s="17"/>
      <c r="G1239" s="17"/>
      <c r="H1239" s="17"/>
    </row>
    <row r="1240" spans="1:8" ht="29.5" customHeight="1" thickBot="1" x14ac:dyDescent="0.4">
      <c r="A1240" s="16"/>
      <c r="B1240" s="17"/>
      <c r="C1240" s="17"/>
      <c r="D1240" s="17"/>
      <c r="E1240" s="17"/>
      <c r="F1240" s="17"/>
      <c r="G1240" s="17"/>
      <c r="H1240" s="17"/>
    </row>
    <row r="1241" spans="1:8" ht="29.5" customHeight="1" thickBot="1" x14ac:dyDescent="0.4">
      <c r="A1241" s="16"/>
      <c r="B1241" s="17"/>
      <c r="C1241" s="17"/>
      <c r="D1241" s="17"/>
      <c r="E1241" s="17"/>
      <c r="F1241" s="17"/>
      <c r="G1241" s="17"/>
      <c r="H1241" s="17"/>
    </row>
    <row r="1242" spans="1:8" ht="29.5" customHeight="1" thickBot="1" x14ac:dyDescent="0.4">
      <c r="A1242" s="16"/>
      <c r="B1242" s="17"/>
      <c r="C1242" s="17"/>
      <c r="D1242" s="17"/>
      <c r="E1242" s="17"/>
      <c r="F1242" s="17"/>
      <c r="G1242" s="17"/>
      <c r="H1242" s="17"/>
    </row>
    <row r="1243" spans="1:8" ht="29.5" customHeight="1" thickBot="1" x14ac:dyDescent="0.4">
      <c r="A1243" s="16"/>
      <c r="B1243" s="17"/>
      <c r="C1243" s="17"/>
      <c r="D1243" s="17"/>
      <c r="E1243" s="17"/>
      <c r="F1243" s="17"/>
      <c r="G1243" s="17"/>
      <c r="H1243" s="17"/>
    </row>
    <row r="1244" spans="1:8" ht="29.5" customHeight="1" thickBot="1" x14ac:dyDescent="0.4">
      <c r="A1244" s="16"/>
      <c r="B1244" s="17"/>
      <c r="C1244" s="17"/>
      <c r="D1244" s="17"/>
      <c r="E1244" s="17"/>
      <c r="F1244" s="17"/>
      <c r="G1244" s="17"/>
      <c r="H1244" s="17"/>
    </row>
    <row r="1245" spans="1:8" ht="29.5" customHeight="1" thickBot="1" x14ac:dyDescent="0.4">
      <c r="A1245" s="16"/>
      <c r="B1245" s="17"/>
      <c r="C1245" s="17"/>
      <c r="D1245" s="17"/>
      <c r="E1245" s="17"/>
      <c r="F1245" s="17"/>
      <c r="G1245" s="17"/>
      <c r="H1245" s="17"/>
    </row>
    <row r="1246" spans="1:8" ht="29.5" customHeight="1" thickBot="1" x14ac:dyDescent="0.4">
      <c r="A1246" s="16"/>
      <c r="B1246" s="17"/>
      <c r="C1246" s="17"/>
      <c r="D1246" s="17"/>
      <c r="E1246" s="17"/>
      <c r="F1246" s="17"/>
      <c r="G1246" s="17"/>
      <c r="H1246" s="17"/>
    </row>
    <row r="1247" spans="1:8" ht="29.5" customHeight="1" thickBot="1" x14ac:dyDescent="0.4">
      <c r="A1247" s="16"/>
      <c r="B1247" s="17"/>
      <c r="C1247" s="17"/>
      <c r="D1247" s="17"/>
      <c r="E1247" s="17"/>
      <c r="F1247" s="17"/>
      <c r="G1247" s="17"/>
      <c r="H1247" s="17"/>
    </row>
    <row r="1248" spans="1:8" ht="29.5" customHeight="1" thickBot="1" x14ac:dyDescent="0.4">
      <c r="A1248" s="16"/>
      <c r="B1248" s="17"/>
      <c r="C1248" s="17"/>
      <c r="D1248" s="17"/>
      <c r="E1248" s="17"/>
      <c r="F1248" s="17"/>
      <c r="G1248" s="17"/>
      <c r="H1248" s="17"/>
    </row>
    <row r="1249" spans="1:8" ht="29.5" customHeight="1" thickBot="1" x14ac:dyDescent="0.4">
      <c r="A1249" s="16"/>
      <c r="B1249" s="17"/>
      <c r="C1249" s="17"/>
      <c r="D1249" s="17"/>
      <c r="E1249" s="17"/>
      <c r="F1249" s="17"/>
      <c r="G1249" s="17"/>
      <c r="H1249" s="17"/>
    </row>
    <row r="1250" spans="1:8" ht="29.5" customHeight="1" thickBot="1" x14ac:dyDescent="0.4">
      <c r="A1250" s="16"/>
      <c r="B1250" s="17"/>
      <c r="C1250" s="17"/>
      <c r="D1250" s="17"/>
      <c r="E1250" s="17"/>
      <c r="F1250" s="17"/>
      <c r="G1250" s="17"/>
      <c r="H1250" s="17"/>
    </row>
    <row r="1251" spans="1:8" ht="29.5" customHeight="1" thickBot="1" x14ac:dyDescent="0.4">
      <c r="A1251" s="16"/>
      <c r="B1251" s="17"/>
      <c r="C1251" s="17"/>
      <c r="D1251" s="17"/>
      <c r="E1251" s="17"/>
      <c r="F1251" s="17"/>
      <c r="G1251" s="17"/>
      <c r="H1251" s="17"/>
    </row>
    <row r="1252" spans="1:8" ht="29.5" customHeight="1" thickBot="1" x14ac:dyDescent="0.4">
      <c r="A1252" s="16"/>
      <c r="B1252" s="17"/>
      <c r="C1252" s="17"/>
      <c r="D1252" s="17"/>
      <c r="E1252" s="17"/>
      <c r="F1252" s="17"/>
      <c r="G1252" s="17"/>
      <c r="H1252" s="17"/>
    </row>
    <row r="1253" spans="1:8" ht="29.5" customHeight="1" thickBot="1" x14ac:dyDescent="0.4">
      <c r="A1253" s="16"/>
      <c r="B1253" s="17"/>
      <c r="C1253" s="17"/>
      <c r="D1253" s="17"/>
      <c r="E1253" s="17"/>
      <c r="F1253" s="17"/>
      <c r="G1253" s="17"/>
      <c r="H1253" s="17"/>
    </row>
    <row r="1254" spans="1:8" ht="29.5" customHeight="1" thickBot="1" x14ac:dyDescent="0.4">
      <c r="A1254" s="16"/>
      <c r="B1254" s="17"/>
      <c r="C1254" s="17"/>
      <c r="D1254" s="17"/>
      <c r="E1254" s="17"/>
      <c r="F1254" s="17"/>
      <c r="G1254" s="17"/>
      <c r="H1254" s="17"/>
    </row>
    <row r="1255" spans="1:8" ht="29.5" customHeight="1" thickBot="1" x14ac:dyDescent="0.4">
      <c r="A1255" s="16"/>
      <c r="B1255" s="17"/>
      <c r="C1255" s="17"/>
      <c r="D1255" s="17"/>
      <c r="E1255" s="17"/>
      <c r="F1255" s="17"/>
      <c r="G1255" s="17"/>
      <c r="H1255" s="17"/>
    </row>
    <row r="1256" spans="1:8" ht="29.5" customHeight="1" thickBot="1" x14ac:dyDescent="0.4">
      <c r="A1256" s="16"/>
      <c r="B1256" s="17"/>
      <c r="C1256" s="17"/>
      <c r="D1256" s="17"/>
      <c r="E1256" s="17"/>
      <c r="F1256" s="17"/>
      <c r="G1256" s="17"/>
      <c r="H1256" s="17"/>
    </row>
    <row r="1257" spans="1:8" ht="29.5" customHeight="1" thickBot="1" x14ac:dyDescent="0.4">
      <c r="A1257" s="16"/>
      <c r="B1257" s="17"/>
      <c r="C1257" s="17"/>
      <c r="D1257" s="17"/>
      <c r="E1257" s="17"/>
      <c r="F1257" s="17"/>
      <c r="G1257" s="17"/>
      <c r="H1257" s="17"/>
    </row>
    <row r="1258" spans="1:8" ht="29.5" customHeight="1" thickBot="1" x14ac:dyDescent="0.4">
      <c r="A1258" s="16"/>
      <c r="B1258" s="17"/>
      <c r="C1258" s="17"/>
      <c r="D1258" s="17"/>
      <c r="E1258" s="17"/>
      <c r="F1258" s="17"/>
      <c r="G1258" s="17"/>
      <c r="H1258" s="17"/>
    </row>
    <row r="1259" spans="1:8" ht="29.5" customHeight="1" thickBot="1" x14ac:dyDescent="0.4">
      <c r="A1259" s="16"/>
      <c r="B1259" s="17"/>
      <c r="C1259" s="17"/>
      <c r="D1259" s="17"/>
      <c r="E1259" s="17"/>
      <c r="F1259" s="17"/>
      <c r="G1259" s="17"/>
      <c r="H1259" s="17"/>
    </row>
    <row r="1260" spans="1:8" ht="29.5" customHeight="1" thickBot="1" x14ac:dyDescent="0.4">
      <c r="A1260" s="16"/>
      <c r="B1260" s="17"/>
      <c r="C1260" s="17"/>
      <c r="D1260" s="17"/>
      <c r="E1260" s="17"/>
      <c r="F1260" s="17"/>
      <c r="G1260" s="17"/>
      <c r="H1260" s="17"/>
    </row>
    <row r="1261" spans="1:8" ht="29.5" customHeight="1" thickBot="1" x14ac:dyDescent="0.4">
      <c r="A1261" s="16"/>
      <c r="B1261" s="17"/>
      <c r="C1261" s="17"/>
      <c r="D1261" s="17"/>
      <c r="E1261" s="17"/>
      <c r="F1261" s="17"/>
      <c r="G1261" s="17"/>
      <c r="H1261" s="17"/>
    </row>
    <row r="1262" spans="1:8" ht="29.5" customHeight="1" thickBot="1" x14ac:dyDescent="0.4">
      <c r="A1262" s="16"/>
      <c r="B1262" s="17"/>
      <c r="C1262" s="17"/>
      <c r="D1262" s="17"/>
      <c r="E1262" s="17"/>
      <c r="F1262" s="17"/>
      <c r="G1262" s="17"/>
      <c r="H1262" s="17"/>
    </row>
    <row r="1263" spans="1:8" ht="29.5" customHeight="1" thickBot="1" x14ac:dyDescent="0.4">
      <c r="A1263" s="16"/>
      <c r="B1263" s="17"/>
      <c r="C1263" s="17"/>
      <c r="D1263" s="17"/>
      <c r="E1263" s="17"/>
      <c r="F1263" s="17"/>
      <c r="G1263" s="17"/>
      <c r="H1263" s="17"/>
    </row>
    <row r="1264" spans="1:8" ht="29.5" customHeight="1" thickBot="1" x14ac:dyDescent="0.4">
      <c r="A1264" s="16"/>
      <c r="B1264" s="17"/>
      <c r="C1264" s="17"/>
      <c r="D1264" s="17"/>
      <c r="E1264" s="17"/>
      <c r="F1264" s="17"/>
      <c r="G1264" s="17"/>
      <c r="H1264" s="17"/>
    </row>
    <row r="1265" spans="1:8" ht="29.5" customHeight="1" thickBot="1" x14ac:dyDescent="0.4">
      <c r="A1265" s="16"/>
      <c r="B1265" s="17"/>
      <c r="C1265" s="17"/>
      <c r="D1265" s="17"/>
      <c r="E1265" s="17"/>
      <c r="F1265" s="17"/>
      <c r="G1265" s="17"/>
      <c r="H1265" s="17"/>
    </row>
    <row r="1266" spans="1:8" ht="29.5" customHeight="1" thickBot="1" x14ac:dyDescent="0.4">
      <c r="A1266" s="16"/>
      <c r="B1266" s="17"/>
      <c r="C1266" s="17"/>
      <c r="D1266" s="17"/>
      <c r="E1266" s="17"/>
      <c r="F1266" s="17"/>
      <c r="G1266" s="17"/>
      <c r="H1266" s="17"/>
    </row>
    <row r="1267" spans="1:8" ht="29.5" customHeight="1" thickBot="1" x14ac:dyDescent="0.4">
      <c r="A1267" s="16"/>
      <c r="B1267" s="17"/>
      <c r="C1267" s="17"/>
      <c r="D1267" s="17"/>
      <c r="E1267" s="17"/>
      <c r="F1267" s="17"/>
      <c r="G1267" s="17"/>
      <c r="H1267" s="17"/>
    </row>
    <row r="1268" spans="1:8" ht="29.5" customHeight="1" thickBot="1" x14ac:dyDescent="0.4">
      <c r="A1268" s="16"/>
      <c r="B1268" s="17"/>
      <c r="C1268" s="17"/>
      <c r="D1268" s="17"/>
      <c r="E1268" s="17"/>
      <c r="F1268" s="17"/>
      <c r="G1268" s="17"/>
      <c r="H1268" s="17"/>
    </row>
    <row r="1269" spans="1:8" ht="29.5" customHeight="1" thickBot="1" x14ac:dyDescent="0.4">
      <c r="A1269" s="16"/>
      <c r="B1269" s="17"/>
      <c r="C1269" s="17"/>
      <c r="D1269" s="17"/>
      <c r="E1269" s="17"/>
      <c r="F1269" s="17"/>
      <c r="G1269" s="17"/>
      <c r="H1269" s="17"/>
    </row>
    <row r="1270" spans="1:8" ht="29.5" customHeight="1" thickBot="1" x14ac:dyDescent="0.4">
      <c r="A1270" s="16"/>
      <c r="B1270" s="17"/>
      <c r="C1270" s="17"/>
      <c r="D1270" s="17"/>
      <c r="E1270" s="17"/>
      <c r="F1270" s="17"/>
      <c r="G1270" s="17"/>
      <c r="H1270" s="17"/>
    </row>
    <row r="1271" spans="1:8" ht="29.5" customHeight="1" thickBot="1" x14ac:dyDescent="0.4">
      <c r="A1271" s="16"/>
      <c r="B1271" s="17"/>
      <c r="C1271" s="17"/>
      <c r="D1271" s="17"/>
      <c r="E1271" s="17"/>
      <c r="F1271" s="17"/>
      <c r="G1271" s="17"/>
      <c r="H1271" s="17"/>
    </row>
    <row r="1272" spans="1:8" ht="29.5" customHeight="1" thickBot="1" x14ac:dyDescent="0.4">
      <c r="A1272" s="16"/>
      <c r="B1272" s="17"/>
      <c r="C1272" s="17"/>
      <c r="D1272" s="17"/>
      <c r="E1272" s="17"/>
      <c r="F1272" s="17"/>
      <c r="G1272" s="17"/>
      <c r="H1272" s="17"/>
    </row>
    <row r="1273" spans="1:8" ht="29.5" customHeight="1" thickBot="1" x14ac:dyDescent="0.4">
      <c r="A1273" s="16"/>
      <c r="B1273" s="17"/>
      <c r="C1273" s="17"/>
      <c r="D1273" s="17"/>
      <c r="E1273" s="17"/>
      <c r="F1273" s="17"/>
      <c r="G1273" s="17"/>
      <c r="H1273" s="17"/>
    </row>
    <row r="1274" spans="1:8" ht="29.5" customHeight="1" thickBot="1" x14ac:dyDescent="0.4">
      <c r="A1274" s="16"/>
      <c r="B1274" s="17"/>
      <c r="C1274" s="17"/>
      <c r="D1274" s="17"/>
      <c r="E1274" s="17"/>
      <c r="F1274" s="17"/>
      <c r="G1274" s="17"/>
      <c r="H1274" s="17"/>
    </row>
    <row r="1275" spans="1:8" ht="29.5" customHeight="1" thickBot="1" x14ac:dyDescent="0.4">
      <c r="A1275" s="16"/>
      <c r="B1275" s="17"/>
      <c r="C1275" s="17"/>
      <c r="D1275" s="17"/>
      <c r="E1275" s="17"/>
      <c r="F1275" s="17"/>
      <c r="G1275" s="17"/>
      <c r="H1275" s="17"/>
    </row>
    <row r="1276" spans="1:8" ht="29.5" customHeight="1" thickBot="1" x14ac:dyDescent="0.4">
      <c r="A1276" s="16"/>
      <c r="B1276" s="17"/>
      <c r="C1276" s="17"/>
      <c r="D1276" s="17"/>
      <c r="E1276" s="17"/>
      <c r="F1276" s="17"/>
      <c r="G1276" s="17"/>
      <c r="H1276" s="17"/>
    </row>
    <row r="1277" spans="1:8" ht="29.5" customHeight="1" thickBot="1" x14ac:dyDescent="0.4">
      <c r="A1277" s="16"/>
      <c r="B1277" s="17"/>
      <c r="C1277" s="17"/>
      <c r="D1277" s="17"/>
      <c r="E1277" s="17"/>
      <c r="F1277" s="17"/>
      <c r="G1277" s="17"/>
      <c r="H1277" s="17"/>
    </row>
    <row r="1278" spans="1:8" ht="29.5" customHeight="1" thickBot="1" x14ac:dyDescent="0.4">
      <c r="A1278" s="16"/>
      <c r="B1278" s="17"/>
      <c r="C1278" s="17"/>
      <c r="D1278" s="17"/>
      <c r="E1278" s="17"/>
      <c r="F1278" s="17"/>
      <c r="G1278" s="17"/>
      <c r="H1278" s="17"/>
    </row>
    <row r="1279" spans="1:8" ht="29.5" customHeight="1" thickBot="1" x14ac:dyDescent="0.4">
      <c r="A1279" s="16"/>
      <c r="B1279" s="17"/>
      <c r="C1279" s="17"/>
      <c r="D1279" s="17"/>
      <c r="E1279" s="17"/>
      <c r="F1279" s="17"/>
      <c r="G1279" s="17"/>
      <c r="H1279" s="17"/>
    </row>
    <row r="1280" spans="1:8" ht="29.5" customHeight="1" thickBot="1" x14ac:dyDescent="0.4">
      <c r="A1280" s="16"/>
      <c r="B1280" s="17"/>
      <c r="C1280" s="17"/>
      <c r="D1280" s="17"/>
      <c r="E1280" s="17"/>
      <c r="F1280" s="17"/>
      <c r="G1280" s="17"/>
      <c r="H1280" s="17"/>
    </row>
    <row r="1281" spans="1:8" ht="29.5" customHeight="1" thickBot="1" x14ac:dyDescent="0.4">
      <c r="A1281" s="16"/>
      <c r="B1281" s="17"/>
      <c r="C1281" s="17"/>
      <c r="D1281" s="17"/>
      <c r="E1281" s="17"/>
      <c r="F1281" s="17"/>
      <c r="G1281" s="17"/>
      <c r="H1281" s="17"/>
    </row>
    <row r="1282" spans="1:8" ht="29.5" customHeight="1" thickBot="1" x14ac:dyDescent="0.4">
      <c r="A1282" s="16"/>
      <c r="B1282" s="17"/>
      <c r="C1282" s="17"/>
      <c r="D1282" s="17"/>
      <c r="E1282" s="17"/>
      <c r="F1282" s="17"/>
      <c r="G1282" s="17"/>
      <c r="H1282" s="17"/>
    </row>
    <row r="1283" spans="1:8" ht="29.5" customHeight="1" thickBot="1" x14ac:dyDescent="0.4">
      <c r="A1283" s="16"/>
      <c r="B1283" s="17"/>
      <c r="C1283" s="17"/>
      <c r="D1283" s="17"/>
      <c r="E1283" s="17"/>
      <c r="F1283" s="17"/>
      <c r="G1283" s="17"/>
      <c r="H1283" s="17"/>
    </row>
    <row r="1284" spans="1:8" ht="29.5" customHeight="1" thickBot="1" x14ac:dyDescent="0.4">
      <c r="A1284" s="16"/>
      <c r="B1284" s="17"/>
      <c r="C1284" s="17"/>
      <c r="D1284" s="17"/>
      <c r="E1284" s="17"/>
      <c r="F1284" s="17"/>
      <c r="G1284" s="17"/>
      <c r="H1284" s="17"/>
    </row>
    <row r="1285" spans="1:8" ht="29.5" customHeight="1" thickBot="1" x14ac:dyDescent="0.4">
      <c r="A1285" s="16"/>
      <c r="B1285" s="17"/>
      <c r="C1285" s="17"/>
      <c r="D1285" s="17"/>
      <c r="E1285" s="17"/>
      <c r="F1285" s="17"/>
      <c r="G1285" s="17"/>
      <c r="H1285" s="17"/>
    </row>
    <row r="1286" spans="1:8" ht="29.5" customHeight="1" thickBot="1" x14ac:dyDescent="0.4">
      <c r="A1286" s="16"/>
      <c r="B1286" s="17"/>
      <c r="C1286" s="17"/>
      <c r="D1286" s="17"/>
      <c r="E1286" s="17"/>
      <c r="F1286" s="17"/>
      <c r="G1286" s="17"/>
      <c r="H1286" s="17"/>
    </row>
    <row r="1287" spans="1:8" ht="29.5" customHeight="1" thickBot="1" x14ac:dyDescent="0.4">
      <c r="A1287" s="16"/>
      <c r="B1287" s="17"/>
      <c r="C1287" s="17"/>
      <c r="D1287" s="17"/>
      <c r="E1287" s="17"/>
      <c r="F1287" s="17"/>
      <c r="G1287" s="17"/>
      <c r="H1287" s="17"/>
    </row>
    <row r="1288" spans="1:8" ht="29.5" customHeight="1" thickBot="1" x14ac:dyDescent="0.4">
      <c r="A1288" s="16"/>
      <c r="B1288" s="17"/>
      <c r="C1288" s="17"/>
      <c r="D1288" s="17"/>
      <c r="E1288" s="17"/>
      <c r="F1288" s="17"/>
      <c r="G1288" s="17"/>
      <c r="H1288" s="17"/>
    </row>
    <row r="1289" spans="1:8" ht="29.5" customHeight="1" thickBot="1" x14ac:dyDescent="0.4">
      <c r="A1289" s="16"/>
      <c r="B1289" s="17"/>
      <c r="C1289" s="17"/>
      <c r="D1289" s="17"/>
      <c r="E1289" s="17"/>
      <c r="F1289" s="17"/>
      <c r="G1289" s="17"/>
      <c r="H1289" s="17"/>
    </row>
    <row r="1290" spans="1:8" ht="29.5" customHeight="1" thickBot="1" x14ac:dyDescent="0.4">
      <c r="A1290" s="16"/>
      <c r="B1290" s="17"/>
      <c r="C1290" s="17"/>
      <c r="D1290" s="17"/>
      <c r="E1290" s="17"/>
      <c r="F1290" s="17"/>
      <c r="G1290" s="17"/>
      <c r="H1290" s="17"/>
    </row>
    <row r="1291" spans="1:8" ht="29.5" customHeight="1" thickBot="1" x14ac:dyDescent="0.4">
      <c r="A1291" s="16"/>
      <c r="B1291" s="17"/>
      <c r="C1291" s="17"/>
      <c r="D1291" s="17"/>
      <c r="E1291" s="17"/>
      <c r="F1291" s="17"/>
      <c r="G1291" s="17"/>
      <c r="H1291" s="17"/>
    </row>
    <row r="1292" spans="1:8" ht="29.5" customHeight="1" thickBot="1" x14ac:dyDescent="0.4">
      <c r="A1292" s="16"/>
      <c r="B1292" s="17"/>
      <c r="C1292" s="17"/>
      <c r="D1292" s="17"/>
      <c r="E1292" s="17"/>
      <c r="F1292" s="17"/>
      <c r="G1292" s="17"/>
      <c r="H1292" s="17"/>
    </row>
    <row r="1293" spans="1:8" ht="29.5" customHeight="1" thickBot="1" x14ac:dyDescent="0.4">
      <c r="A1293" s="16"/>
      <c r="B1293" s="17"/>
      <c r="C1293" s="17"/>
      <c r="D1293" s="17"/>
      <c r="E1293" s="17"/>
      <c r="F1293" s="17"/>
      <c r="G1293" s="17"/>
      <c r="H1293" s="17"/>
    </row>
    <row r="1294" spans="1:8" ht="29.5" customHeight="1" thickBot="1" x14ac:dyDescent="0.4">
      <c r="A1294" s="16"/>
      <c r="B1294" s="17"/>
      <c r="C1294" s="17"/>
      <c r="D1294" s="17"/>
      <c r="E1294" s="17"/>
      <c r="F1294" s="17"/>
      <c r="G1294" s="17"/>
      <c r="H1294" s="17"/>
    </row>
    <row r="1295" spans="1:8" ht="29.5" customHeight="1" thickBot="1" x14ac:dyDescent="0.4">
      <c r="A1295" s="16"/>
      <c r="B1295" s="17"/>
      <c r="C1295" s="17"/>
      <c r="D1295" s="17"/>
      <c r="E1295" s="17"/>
      <c r="F1295" s="17"/>
      <c r="G1295" s="17"/>
      <c r="H1295" s="17"/>
    </row>
    <row r="1296" spans="1:8" ht="29.5" customHeight="1" thickBot="1" x14ac:dyDescent="0.4">
      <c r="A1296" s="16"/>
      <c r="B1296" s="17"/>
      <c r="C1296" s="17"/>
      <c r="D1296" s="17"/>
      <c r="E1296" s="17"/>
      <c r="F1296" s="17"/>
      <c r="G1296" s="17"/>
      <c r="H1296" s="17"/>
    </row>
    <row r="1297" spans="1:8" ht="29.5" customHeight="1" thickBot="1" x14ac:dyDescent="0.4">
      <c r="A1297" s="16"/>
      <c r="B1297" s="17"/>
      <c r="C1297" s="17"/>
      <c r="D1297" s="17"/>
      <c r="E1297" s="17"/>
      <c r="F1297" s="17"/>
      <c r="G1297" s="17"/>
      <c r="H1297" s="17"/>
    </row>
    <row r="1298" spans="1:8" ht="29.5" customHeight="1" thickBot="1" x14ac:dyDescent="0.4">
      <c r="A1298" s="16"/>
      <c r="B1298" s="17"/>
      <c r="C1298" s="17"/>
      <c r="D1298" s="17"/>
      <c r="E1298" s="17"/>
      <c r="F1298" s="17"/>
      <c r="G1298" s="17"/>
      <c r="H1298" s="17"/>
    </row>
    <row r="1299" spans="1:8" ht="29.5" customHeight="1" thickBot="1" x14ac:dyDescent="0.4">
      <c r="A1299" s="16"/>
      <c r="B1299" s="17"/>
      <c r="C1299" s="17"/>
      <c r="D1299" s="17"/>
      <c r="E1299" s="17"/>
      <c r="F1299" s="17"/>
      <c r="G1299" s="17"/>
      <c r="H1299" s="17"/>
    </row>
    <row r="1300" spans="1:8" ht="29.5" customHeight="1" thickBot="1" x14ac:dyDescent="0.4">
      <c r="A1300" s="16"/>
      <c r="B1300" s="17"/>
      <c r="C1300" s="17"/>
      <c r="D1300" s="17"/>
      <c r="E1300" s="17"/>
      <c r="F1300" s="17"/>
      <c r="G1300" s="17"/>
      <c r="H1300" s="17"/>
    </row>
    <row r="1301" spans="1:8" ht="29.5" customHeight="1" thickBot="1" x14ac:dyDescent="0.4">
      <c r="A1301" s="16"/>
      <c r="B1301" s="17"/>
      <c r="C1301" s="17"/>
      <c r="D1301" s="17"/>
      <c r="E1301" s="17"/>
      <c r="F1301" s="17"/>
      <c r="G1301" s="17"/>
      <c r="H1301" s="17"/>
    </row>
    <row r="1302" spans="1:8" ht="29.5" customHeight="1" thickBot="1" x14ac:dyDescent="0.4">
      <c r="A1302" s="16"/>
      <c r="B1302" s="17"/>
      <c r="C1302" s="17"/>
      <c r="D1302" s="17"/>
      <c r="E1302" s="17"/>
      <c r="F1302" s="17"/>
      <c r="G1302" s="17"/>
      <c r="H1302" s="17"/>
    </row>
    <row r="1303" spans="1:8" ht="29.5" customHeight="1" thickBot="1" x14ac:dyDescent="0.4">
      <c r="A1303" s="16"/>
      <c r="B1303" s="17"/>
      <c r="C1303" s="17"/>
      <c r="D1303" s="17"/>
      <c r="E1303" s="17"/>
      <c r="F1303" s="17"/>
      <c r="G1303" s="17"/>
      <c r="H1303" s="17"/>
    </row>
    <row r="1304" spans="1:8" ht="29.5" customHeight="1" thickBot="1" x14ac:dyDescent="0.4">
      <c r="A1304" s="16"/>
      <c r="B1304" s="17"/>
      <c r="C1304" s="17"/>
      <c r="D1304" s="17"/>
      <c r="E1304" s="17"/>
      <c r="F1304" s="17"/>
      <c r="G1304" s="17"/>
      <c r="H1304" s="17"/>
    </row>
    <row r="1305" spans="1:8" ht="29.5" customHeight="1" thickBot="1" x14ac:dyDescent="0.4">
      <c r="A1305" s="16"/>
      <c r="B1305" s="17"/>
      <c r="C1305" s="17"/>
      <c r="D1305" s="17"/>
      <c r="E1305" s="17"/>
      <c r="F1305" s="17"/>
      <c r="G1305" s="17"/>
      <c r="H1305" s="17"/>
    </row>
    <row r="1306" spans="1:8" ht="29.5" customHeight="1" thickBot="1" x14ac:dyDescent="0.4">
      <c r="A1306" s="16"/>
      <c r="B1306" s="17"/>
      <c r="C1306" s="17"/>
      <c r="D1306" s="17"/>
      <c r="E1306" s="17"/>
      <c r="F1306" s="17"/>
      <c r="G1306" s="17"/>
      <c r="H1306" s="17"/>
    </row>
    <row r="1307" spans="1:8" ht="29.5" customHeight="1" thickBot="1" x14ac:dyDescent="0.4">
      <c r="A1307" s="16"/>
      <c r="B1307" s="17"/>
      <c r="C1307" s="17"/>
      <c r="D1307" s="17"/>
      <c r="E1307" s="17"/>
      <c r="F1307" s="17"/>
      <c r="G1307" s="17"/>
      <c r="H1307" s="17"/>
    </row>
    <row r="1308" spans="1:8" ht="29.5" customHeight="1" thickBot="1" x14ac:dyDescent="0.4">
      <c r="A1308" s="16"/>
      <c r="B1308" s="17"/>
      <c r="C1308" s="17"/>
      <c r="D1308" s="17"/>
      <c r="E1308" s="17"/>
      <c r="F1308" s="17"/>
      <c r="G1308" s="17"/>
      <c r="H1308" s="17"/>
    </row>
    <row r="1309" spans="1:8" ht="29.5" customHeight="1" thickBot="1" x14ac:dyDescent="0.4">
      <c r="A1309" s="16"/>
      <c r="B1309" s="17"/>
      <c r="C1309" s="17"/>
      <c r="D1309" s="17"/>
      <c r="E1309" s="17"/>
      <c r="F1309" s="17"/>
      <c r="G1309" s="17"/>
      <c r="H1309" s="17"/>
    </row>
    <row r="1310" spans="1:8" ht="29.5" customHeight="1" thickBot="1" x14ac:dyDescent="0.4">
      <c r="A1310" s="16"/>
      <c r="B1310" s="17"/>
      <c r="C1310" s="17"/>
      <c r="D1310" s="17"/>
      <c r="E1310" s="17"/>
      <c r="F1310" s="17"/>
      <c r="G1310" s="17"/>
      <c r="H1310" s="17"/>
    </row>
    <row r="1311" spans="1:8" ht="29.5" customHeight="1" thickBot="1" x14ac:dyDescent="0.4">
      <c r="A1311" s="16"/>
      <c r="B1311" s="17"/>
      <c r="C1311" s="17"/>
      <c r="D1311" s="17"/>
      <c r="E1311" s="17"/>
      <c r="F1311" s="17"/>
      <c r="G1311" s="17"/>
      <c r="H1311" s="17"/>
    </row>
    <row r="1312" spans="1:8" ht="29.5" customHeight="1" thickBot="1" x14ac:dyDescent="0.4">
      <c r="A1312" s="16"/>
      <c r="B1312" s="17"/>
      <c r="C1312" s="17"/>
      <c r="D1312" s="17"/>
      <c r="E1312" s="17"/>
      <c r="F1312" s="17"/>
      <c r="G1312" s="17"/>
      <c r="H1312" s="17"/>
    </row>
    <row r="1313" spans="1:8" ht="29.5" customHeight="1" thickBot="1" x14ac:dyDescent="0.4">
      <c r="A1313" s="16"/>
      <c r="B1313" s="17"/>
      <c r="C1313" s="17"/>
      <c r="D1313" s="17"/>
      <c r="E1313" s="17"/>
      <c r="F1313" s="17"/>
      <c r="G1313" s="17"/>
      <c r="H1313" s="17"/>
    </row>
    <row r="1314" spans="1:8" ht="29.5" customHeight="1" thickBot="1" x14ac:dyDescent="0.4">
      <c r="A1314" s="16"/>
      <c r="B1314" s="17"/>
      <c r="C1314" s="17"/>
      <c r="D1314" s="17"/>
      <c r="E1314" s="17"/>
      <c r="F1314" s="17"/>
      <c r="G1314" s="17"/>
      <c r="H1314" s="17"/>
    </row>
    <row r="1315" spans="1:8" ht="29.5" customHeight="1" thickBot="1" x14ac:dyDescent="0.4">
      <c r="A1315" s="16"/>
      <c r="B1315" s="17"/>
      <c r="C1315" s="17"/>
      <c r="D1315" s="17"/>
      <c r="E1315" s="17"/>
      <c r="F1315" s="17"/>
      <c r="G1315" s="17"/>
      <c r="H1315" s="17"/>
    </row>
    <row r="1316" spans="1:8" ht="29.5" customHeight="1" thickBot="1" x14ac:dyDescent="0.4">
      <c r="A1316" s="16"/>
      <c r="B1316" s="17"/>
      <c r="C1316" s="17"/>
      <c r="D1316" s="17"/>
      <c r="E1316" s="17"/>
      <c r="F1316" s="17"/>
      <c r="G1316" s="17"/>
      <c r="H1316" s="17"/>
    </row>
    <row r="1317" spans="1:8" ht="29.5" customHeight="1" thickBot="1" x14ac:dyDescent="0.4">
      <c r="A1317" s="16"/>
      <c r="B1317" s="17"/>
      <c r="C1317" s="17"/>
      <c r="D1317" s="17"/>
      <c r="E1317" s="17"/>
      <c r="F1317" s="17"/>
      <c r="G1317" s="17"/>
      <c r="H1317" s="17"/>
    </row>
    <row r="1318" spans="1:8" ht="29.5" customHeight="1" thickBot="1" x14ac:dyDescent="0.4">
      <c r="A1318" s="16"/>
      <c r="B1318" s="17"/>
      <c r="C1318" s="17"/>
      <c r="D1318" s="17"/>
      <c r="E1318" s="17"/>
      <c r="F1318" s="17"/>
      <c r="G1318" s="17"/>
      <c r="H1318" s="17"/>
    </row>
    <row r="1319" spans="1:8" ht="29.5" customHeight="1" thickBot="1" x14ac:dyDescent="0.4">
      <c r="A1319" s="16"/>
      <c r="B1319" s="17"/>
      <c r="C1319" s="17"/>
      <c r="D1319" s="17"/>
      <c r="E1319" s="17"/>
      <c r="F1319" s="17"/>
      <c r="G1319" s="17"/>
      <c r="H1319" s="17"/>
    </row>
    <row r="1320" spans="1:8" ht="29.5" customHeight="1" thickBot="1" x14ac:dyDescent="0.4">
      <c r="A1320" s="16"/>
      <c r="B1320" s="17"/>
      <c r="C1320" s="17"/>
      <c r="D1320" s="17"/>
      <c r="E1320" s="17"/>
      <c r="F1320" s="17"/>
      <c r="G1320" s="17"/>
      <c r="H1320" s="17"/>
    </row>
    <row r="1321" spans="1:8" ht="29.5" customHeight="1" thickBot="1" x14ac:dyDescent="0.4">
      <c r="A1321" s="16"/>
      <c r="B1321" s="17"/>
      <c r="C1321" s="17"/>
      <c r="D1321" s="17"/>
      <c r="E1321" s="17"/>
      <c r="F1321" s="17"/>
      <c r="G1321" s="17"/>
      <c r="H1321" s="17"/>
    </row>
    <row r="1322" spans="1:8" ht="29.5" customHeight="1" thickBot="1" x14ac:dyDescent="0.4">
      <c r="A1322" s="16"/>
      <c r="B1322" s="17"/>
      <c r="C1322" s="17"/>
      <c r="D1322" s="17"/>
      <c r="E1322" s="17"/>
      <c r="F1322" s="17"/>
      <c r="G1322" s="17"/>
      <c r="H1322" s="17"/>
    </row>
    <row r="1323" spans="1:8" ht="29.5" customHeight="1" thickBot="1" x14ac:dyDescent="0.4">
      <c r="A1323" s="16"/>
      <c r="B1323" s="17"/>
      <c r="C1323" s="17"/>
      <c r="D1323" s="17"/>
      <c r="E1323" s="17"/>
      <c r="F1323" s="17"/>
      <c r="G1323" s="17"/>
      <c r="H1323" s="17"/>
    </row>
    <row r="1324" spans="1:8" ht="29.5" customHeight="1" thickBot="1" x14ac:dyDescent="0.4">
      <c r="A1324" s="16"/>
      <c r="B1324" s="17"/>
      <c r="C1324" s="17"/>
      <c r="D1324" s="17"/>
      <c r="E1324" s="17"/>
      <c r="F1324" s="17"/>
      <c r="G1324" s="17"/>
      <c r="H1324" s="17"/>
    </row>
    <row r="1325" spans="1:8" ht="29.5" customHeight="1" thickBot="1" x14ac:dyDescent="0.4">
      <c r="A1325" s="16"/>
      <c r="B1325" s="17"/>
      <c r="C1325" s="17"/>
      <c r="D1325" s="17"/>
      <c r="E1325" s="17"/>
      <c r="F1325" s="17"/>
      <c r="G1325" s="17"/>
      <c r="H1325" s="17"/>
    </row>
    <row r="1326" spans="1:8" ht="29.5" customHeight="1" thickBot="1" x14ac:dyDescent="0.4">
      <c r="A1326" s="16"/>
      <c r="B1326" s="17"/>
      <c r="C1326" s="17"/>
      <c r="D1326" s="17"/>
      <c r="E1326" s="17"/>
      <c r="F1326" s="17"/>
      <c r="G1326" s="17"/>
      <c r="H1326" s="17"/>
    </row>
    <row r="1327" spans="1:8" ht="29.5" customHeight="1" thickBot="1" x14ac:dyDescent="0.4">
      <c r="A1327" s="16"/>
      <c r="B1327" s="17"/>
      <c r="C1327" s="17"/>
      <c r="D1327" s="17"/>
      <c r="E1327" s="17"/>
      <c r="F1327" s="17"/>
      <c r="G1327" s="17"/>
      <c r="H1327" s="17"/>
    </row>
    <row r="1328" spans="1:8" ht="29.5" customHeight="1" thickBot="1" x14ac:dyDescent="0.4">
      <c r="A1328" s="16"/>
      <c r="B1328" s="17"/>
      <c r="C1328" s="17"/>
      <c r="D1328" s="17"/>
      <c r="E1328" s="17"/>
      <c r="F1328" s="17"/>
      <c r="G1328" s="17"/>
      <c r="H1328" s="17"/>
    </row>
    <row r="1329" spans="1:8" ht="29.5" customHeight="1" thickBot="1" x14ac:dyDescent="0.4">
      <c r="A1329" s="16"/>
      <c r="B1329" s="17"/>
      <c r="C1329" s="17"/>
      <c r="D1329" s="17"/>
      <c r="E1329" s="17"/>
      <c r="F1329" s="17"/>
      <c r="G1329" s="17"/>
      <c r="H1329" s="17"/>
    </row>
    <row r="1330" spans="1:8" ht="29.5" customHeight="1" thickBot="1" x14ac:dyDescent="0.4">
      <c r="A1330" s="16"/>
      <c r="B1330" s="17"/>
      <c r="C1330" s="17"/>
      <c r="D1330" s="17"/>
      <c r="E1330" s="17"/>
      <c r="F1330" s="17"/>
      <c r="G1330" s="17"/>
      <c r="H1330" s="17"/>
    </row>
    <row r="1331" spans="1:8" ht="29.5" customHeight="1" thickBot="1" x14ac:dyDescent="0.4">
      <c r="A1331" s="16"/>
      <c r="B1331" s="17"/>
      <c r="C1331" s="17"/>
      <c r="D1331" s="17"/>
      <c r="E1331" s="17"/>
      <c r="F1331" s="17"/>
      <c r="G1331" s="17"/>
      <c r="H1331" s="17"/>
    </row>
    <row r="1332" spans="1:8" ht="29.5" customHeight="1" thickBot="1" x14ac:dyDescent="0.4">
      <c r="A1332" s="16"/>
      <c r="B1332" s="17"/>
      <c r="C1332" s="17"/>
      <c r="D1332" s="17"/>
      <c r="E1332" s="17"/>
      <c r="F1332" s="17"/>
      <c r="G1332" s="17"/>
      <c r="H1332" s="17"/>
    </row>
    <row r="1333" spans="1:8" ht="29.5" customHeight="1" thickBot="1" x14ac:dyDescent="0.4">
      <c r="A1333" s="16"/>
      <c r="B1333" s="17"/>
      <c r="C1333" s="17"/>
      <c r="D1333" s="17"/>
      <c r="E1333" s="17"/>
      <c r="F1333" s="17"/>
      <c r="G1333" s="17"/>
      <c r="H1333" s="17"/>
    </row>
    <row r="1334" spans="1:8" ht="29.5" customHeight="1" thickBot="1" x14ac:dyDescent="0.4">
      <c r="A1334" s="16"/>
      <c r="B1334" s="17"/>
      <c r="C1334" s="17"/>
      <c r="D1334" s="17"/>
      <c r="E1334" s="17"/>
      <c r="F1334" s="17"/>
      <c r="G1334" s="17"/>
      <c r="H1334" s="17"/>
    </row>
    <row r="1335" spans="1:8" ht="29.5" customHeight="1" thickBot="1" x14ac:dyDescent="0.4">
      <c r="A1335" s="16"/>
      <c r="B1335" s="17"/>
      <c r="C1335" s="17"/>
      <c r="D1335" s="17"/>
      <c r="E1335" s="17"/>
      <c r="F1335" s="17"/>
      <c r="G1335" s="17"/>
      <c r="H1335" s="17"/>
    </row>
    <row r="1336" spans="1:8" ht="29.5" customHeight="1" thickBot="1" x14ac:dyDescent="0.4">
      <c r="A1336" s="16"/>
      <c r="B1336" s="17"/>
      <c r="C1336" s="17"/>
      <c r="D1336" s="17"/>
      <c r="E1336" s="17"/>
      <c r="F1336" s="17"/>
      <c r="G1336" s="17"/>
      <c r="H1336" s="17"/>
    </row>
    <row r="1337" spans="1:8" ht="29.5" customHeight="1" thickBot="1" x14ac:dyDescent="0.4">
      <c r="A1337" s="16"/>
      <c r="B1337" s="17"/>
      <c r="C1337" s="17"/>
      <c r="D1337" s="17"/>
      <c r="E1337" s="17"/>
      <c r="F1337" s="17"/>
      <c r="G1337" s="17"/>
      <c r="H1337" s="17"/>
    </row>
    <row r="1338" spans="1:8" ht="29.5" customHeight="1" thickBot="1" x14ac:dyDescent="0.4">
      <c r="A1338" s="16"/>
      <c r="B1338" s="17"/>
      <c r="C1338" s="17"/>
      <c r="D1338" s="17"/>
      <c r="E1338" s="17"/>
      <c r="F1338" s="17"/>
      <c r="G1338" s="17"/>
      <c r="H1338" s="17"/>
    </row>
    <row r="1339" spans="1:8" ht="29.5" customHeight="1" thickBot="1" x14ac:dyDescent="0.4">
      <c r="A1339" s="16"/>
      <c r="B1339" s="17"/>
      <c r="C1339" s="17"/>
      <c r="D1339" s="17"/>
      <c r="E1339" s="17"/>
      <c r="F1339" s="17"/>
      <c r="G1339" s="17"/>
      <c r="H1339" s="17"/>
    </row>
    <row r="1340" spans="1:8" ht="29.5" customHeight="1" thickBot="1" x14ac:dyDescent="0.4">
      <c r="A1340" s="16"/>
      <c r="B1340" s="17"/>
      <c r="C1340" s="17"/>
      <c r="D1340" s="17"/>
      <c r="E1340" s="17"/>
      <c r="F1340" s="17"/>
      <c r="G1340" s="17"/>
      <c r="H1340" s="17"/>
    </row>
    <row r="1341" spans="1:8" ht="29.5" customHeight="1" thickBot="1" x14ac:dyDescent="0.4">
      <c r="A1341" s="16"/>
      <c r="B1341" s="17"/>
      <c r="C1341" s="17"/>
      <c r="D1341" s="17"/>
      <c r="E1341" s="17"/>
      <c r="F1341" s="17"/>
      <c r="G1341" s="17"/>
      <c r="H1341" s="17"/>
    </row>
    <row r="1342" spans="1:8" ht="29.5" customHeight="1" thickBot="1" x14ac:dyDescent="0.4">
      <c r="A1342" s="16"/>
      <c r="B1342" s="17"/>
      <c r="C1342" s="17"/>
      <c r="D1342" s="17"/>
      <c r="E1342" s="17"/>
      <c r="F1342" s="17"/>
      <c r="G1342" s="17"/>
      <c r="H1342" s="17"/>
    </row>
    <row r="1343" spans="1:8" ht="29.5" customHeight="1" thickBot="1" x14ac:dyDescent="0.4">
      <c r="A1343" s="16"/>
      <c r="B1343" s="17"/>
      <c r="C1343" s="17"/>
      <c r="D1343" s="17"/>
      <c r="E1343" s="17"/>
      <c r="F1343" s="17"/>
      <c r="G1343" s="17"/>
      <c r="H1343" s="17"/>
    </row>
    <row r="1344" spans="1:8" ht="29.5" customHeight="1" thickBot="1" x14ac:dyDescent="0.4">
      <c r="A1344" s="16"/>
      <c r="B1344" s="17"/>
      <c r="C1344" s="17"/>
      <c r="D1344" s="17"/>
      <c r="E1344" s="17"/>
      <c r="F1344" s="17"/>
      <c r="G1344" s="17"/>
      <c r="H1344" s="17"/>
    </row>
    <row r="1345" spans="1:8" ht="29.5" customHeight="1" thickBot="1" x14ac:dyDescent="0.4">
      <c r="A1345" s="16"/>
      <c r="B1345" s="17"/>
      <c r="C1345" s="17"/>
      <c r="D1345" s="17"/>
      <c r="E1345" s="17"/>
      <c r="F1345" s="17"/>
      <c r="G1345" s="17"/>
      <c r="H1345" s="17"/>
    </row>
    <row r="1346" spans="1:8" ht="29.5" customHeight="1" thickBot="1" x14ac:dyDescent="0.4">
      <c r="A1346" s="16"/>
      <c r="B1346" s="17"/>
      <c r="C1346" s="17"/>
      <c r="D1346" s="17"/>
      <c r="E1346" s="17"/>
      <c r="F1346" s="17"/>
      <c r="G1346" s="17"/>
      <c r="H1346" s="17"/>
    </row>
    <row r="1347" spans="1:8" ht="29.5" customHeight="1" thickBot="1" x14ac:dyDescent="0.4">
      <c r="A1347" s="16"/>
      <c r="B1347" s="17"/>
      <c r="C1347" s="17"/>
      <c r="D1347" s="17"/>
      <c r="E1347" s="17"/>
      <c r="F1347" s="17"/>
      <c r="G1347" s="17"/>
      <c r="H1347" s="17"/>
    </row>
    <row r="1348" spans="1:8" ht="29.5" customHeight="1" thickBot="1" x14ac:dyDescent="0.4">
      <c r="A1348" s="16"/>
      <c r="B1348" s="17"/>
      <c r="C1348" s="17"/>
      <c r="D1348" s="17"/>
      <c r="E1348" s="17"/>
      <c r="F1348" s="17"/>
      <c r="G1348" s="17"/>
      <c r="H1348" s="17"/>
    </row>
    <row r="1349" spans="1:8" ht="29.5" customHeight="1" thickBot="1" x14ac:dyDescent="0.4">
      <c r="A1349" s="16"/>
      <c r="B1349" s="17"/>
      <c r="C1349" s="17"/>
      <c r="D1349" s="17"/>
      <c r="E1349" s="17"/>
      <c r="F1349" s="17"/>
      <c r="G1349" s="17"/>
      <c r="H1349" s="17"/>
    </row>
    <row r="1350" spans="1:8" ht="29.5" customHeight="1" thickBot="1" x14ac:dyDescent="0.4">
      <c r="A1350" s="16"/>
      <c r="B1350" s="17"/>
      <c r="C1350" s="17"/>
      <c r="D1350" s="17"/>
      <c r="E1350" s="17"/>
      <c r="F1350" s="17"/>
      <c r="G1350" s="17"/>
      <c r="H1350" s="17"/>
    </row>
    <row r="1351" spans="1:8" ht="29.5" customHeight="1" thickBot="1" x14ac:dyDescent="0.4">
      <c r="A1351" s="16"/>
      <c r="B1351" s="17"/>
      <c r="C1351" s="17"/>
      <c r="D1351" s="17"/>
      <c r="E1351" s="17"/>
      <c r="F1351" s="17"/>
      <c r="G1351" s="17"/>
      <c r="H1351" s="17"/>
    </row>
    <row r="1352" spans="1:8" ht="29.5" customHeight="1" thickBot="1" x14ac:dyDescent="0.4">
      <c r="A1352" s="16"/>
      <c r="B1352" s="17"/>
      <c r="C1352" s="17"/>
      <c r="D1352" s="17"/>
      <c r="E1352" s="17"/>
      <c r="F1352" s="17"/>
      <c r="G1352" s="17"/>
      <c r="H1352" s="17"/>
    </row>
    <row r="1353" spans="1:8" ht="29.5" customHeight="1" thickBot="1" x14ac:dyDescent="0.4">
      <c r="A1353" s="16"/>
      <c r="B1353" s="17"/>
      <c r="C1353" s="17"/>
      <c r="D1353" s="17"/>
      <c r="E1353" s="17"/>
      <c r="F1353" s="17"/>
      <c r="G1353" s="17"/>
      <c r="H1353" s="17"/>
    </row>
    <row r="1354" spans="1:8" ht="29.5" customHeight="1" thickBot="1" x14ac:dyDescent="0.4">
      <c r="A1354" s="16"/>
      <c r="B1354" s="17"/>
      <c r="C1354" s="17"/>
      <c r="D1354" s="17"/>
      <c r="E1354" s="17"/>
      <c r="F1354" s="17"/>
      <c r="G1354" s="17"/>
      <c r="H1354" s="17"/>
    </row>
    <row r="1355" spans="1:8" ht="29.5" customHeight="1" thickBot="1" x14ac:dyDescent="0.4">
      <c r="A1355" s="16"/>
      <c r="B1355" s="17"/>
      <c r="C1355" s="17"/>
      <c r="D1355" s="17"/>
      <c r="E1355" s="17"/>
      <c r="F1355" s="17"/>
      <c r="G1355" s="17"/>
      <c r="H1355" s="17"/>
    </row>
    <row r="1356" spans="1:8" ht="29.5" customHeight="1" thickBot="1" x14ac:dyDescent="0.4">
      <c r="A1356" s="16"/>
      <c r="B1356" s="17"/>
      <c r="C1356" s="17"/>
      <c r="D1356" s="17"/>
      <c r="E1356" s="17"/>
      <c r="F1356" s="17"/>
      <c r="G1356" s="17"/>
      <c r="H1356" s="17"/>
    </row>
    <row r="1357" spans="1:8" ht="29.5" customHeight="1" thickBot="1" x14ac:dyDescent="0.4">
      <c r="A1357" s="16"/>
      <c r="B1357" s="17"/>
      <c r="C1357" s="17"/>
      <c r="D1357" s="17"/>
      <c r="E1357" s="17"/>
      <c r="F1357" s="17"/>
      <c r="G1357" s="17"/>
      <c r="H1357" s="17"/>
    </row>
    <row r="1358" spans="1:8" ht="29.5" customHeight="1" thickBot="1" x14ac:dyDescent="0.4">
      <c r="A1358" s="16"/>
      <c r="B1358" s="17"/>
      <c r="C1358" s="17"/>
      <c r="D1358" s="17"/>
      <c r="E1358" s="17"/>
      <c r="F1358" s="17"/>
      <c r="G1358" s="17"/>
      <c r="H1358" s="17"/>
    </row>
    <row r="1359" spans="1:8" ht="29.5" customHeight="1" thickBot="1" x14ac:dyDescent="0.4">
      <c r="A1359" s="16"/>
      <c r="B1359" s="17"/>
      <c r="C1359" s="17"/>
      <c r="D1359" s="17"/>
      <c r="E1359" s="17"/>
      <c r="F1359" s="17"/>
      <c r="G1359" s="17"/>
      <c r="H1359" s="17"/>
    </row>
    <row r="1360" spans="1:8" ht="29.5" customHeight="1" thickBot="1" x14ac:dyDescent="0.4">
      <c r="A1360" s="16"/>
      <c r="B1360" s="17"/>
      <c r="C1360" s="17"/>
      <c r="D1360" s="17"/>
      <c r="E1360" s="17"/>
      <c r="F1360" s="17"/>
      <c r="G1360" s="17"/>
      <c r="H1360" s="17"/>
    </row>
    <row r="1361" spans="1:8" ht="29.5" customHeight="1" thickBot="1" x14ac:dyDescent="0.4">
      <c r="A1361" s="16"/>
      <c r="B1361" s="17"/>
      <c r="C1361" s="17"/>
      <c r="D1361" s="17"/>
      <c r="E1361" s="17"/>
      <c r="F1361" s="17"/>
      <c r="G1361" s="17"/>
      <c r="H1361" s="17"/>
    </row>
    <row r="1362" spans="1:8" ht="29.5" customHeight="1" thickBot="1" x14ac:dyDescent="0.4">
      <c r="A1362" s="16"/>
      <c r="B1362" s="17"/>
      <c r="C1362" s="17"/>
      <c r="D1362" s="17"/>
      <c r="E1362" s="17"/>
      <c r="F1362" s="17"/>
      <c r="G1362" s="17"/>
      <c r="H1362" s="17"/>
    </row>
    <row r="1363" spans="1:8" ht="29.5" customHeight="1" thickBot="1" x14ac:dyDescent="0.4">
      <c r="A1363" s="16"/>
      <c r="B1363" s="17"/>
      <c r="C1363" s="17"/>
      <c r="D1363" s="17"/>
      <c r="E1363" s="17"/>
      <c r="F1363" s="17"/>
      <c r="G1363" s="17"/>
      <c r="H1363" s="17"/>
    </row>
    <row r="1364" spans="1:8" ht="29.5" customHeight="1" thickBot="1" x14ac:dyDescent="0.4">
      <c r="A1364" s="16"/>
      <c r="B1364" s="17"/>
      <c r="C1364" s="17"/>
      <c r="D1364" s="17"/>
      <c r="E1364" s="17"/>
      <c r="F1364" s="17"/>
      <c r="G1364" s="17"/>
      <c r="H1364" s="17"/>
    </row>
    <row r="1365" spans="1:8" ht="29.5" customHeight="1" thickBot="1" x14ac:dyDescent="0.4">
      <c r="A1365" s="16"/>
      <c r="B1365" s="17"/>
      <c r="C1365" s="17"/>
      <c r="D1365" s="17"/>
      <c r="E1365" s="17"/>
      <c r="F1365" s="17"/>
      <c r="G1365" s="17"/>
      <c r="H1365" s="17"/>
    </row>
    <row r="1366" spans="1:8" ht="29.5" customHeight="1" thickBot="1" x14ac:dyDescent="0.4">
      <c r="A1366" s="16"/>
      <c r="B1366" s="17"/>
      <c r="C1366" s="17"/>
      <c r="D1366" s="17"/>
      <c r="E1366" s="17"/>
      <c r="F1366" s="17"/>
      <c r="G1366" s="17"/>
      <c r="H1366" s="17"/>
    </row>
    <row r="1367" spans="1:8" ht="29.5" customHeight="1" thickBot="1" x14ac:dyDescent="0.4">
      <c r="A1367" s="16"/>
      <c r="B1367" s="17"/>
      <c r="C1367" s="17"/>
      <c r="D1367" s="17"/>
      <c r="E1367" s="17"/>
      <c r="F1367" s="17"/>
      <c r="G1367" s="17"/>
      <c r="H1367" s="17"/>
    </row>
    <row r="1368" spans="1:8" ht="29.5" customHeight="1" thickBot="1" x14ac:dyDescent="0.4">
      <c r="A1368" s="16"/>
      <c r="B1368" s="17"/>
      <c r="C1368" s="17"/>
      <c r="D1368" s="17"/>
      <c r="E1368" s="17"/>
      <c r="F1368" s="17"/>
      <c r="G1368" s="17"/>
      <c r="H1368" s="17"/>
    </row>
    <row r="1369" spans="1:8" ht="29.5" customHeight="1" thickBot="1" x14ac:dyDescent="0.4">
      <c r="A1369" s="16"/>
      <c r="B1369" s="17"/>
      <c r="C1369" s="17"/>
      <c r="D1369" s="17"/>
      <c r="E1369" s="17"/>
      <c r="F1369" s="17"/>
      <c r="G1369" s="17"/>
      <c r="H1369" s="17"/>
    </row>
    <row r="1370" spans="1:8" ht="29.5" customHeight="1" thickBot="1" x14ac:dyDescent="0.4">
      <c r="A1370" s="16"/>
      <c r="B1370" s="17"/>
      <c r="C1370" s="17"/>
      <c r="D1370" s="17"/>
      <c r="E1370" s="17"/>
      <c r="F1370" s="17"/>
      <c r="G1370" s="17"/>
      <c r="H1370" s="17"/>
    </row>
    <row r="1371" spans="1:8" ht="29.5" customHeight="1" thickBot="1" x14ac:dyDescent="0.4">
      <c r="A1371" s="16"/>
      <c r="B1371" s="17"/>
      <c r="C1371" s="17"/>
      <c r="D1371" s="17"/>
      <c r="E1371" s="17"/>
      <c r="F1371" s="17"/>
      <c r="G1371" s="17"/>
      <c r="H1371" s="17"/>
    </row>
    <row r="1372" spans="1:8" ht="29.5" customHeight="1" thickBot="1" x14ac:dyDescent="0.4">
      <c r="A1372" s="16"/>
      <c r="B1372" s="17"/>
      <c r="C1372" s="17"/>
      <c r="D1372" s="17"/>
      <c r="E1372" s="17"/>
      <c r="F1372" s="17"/>
      <c r="G1372" s="17"/>
      <c r="H1372" s="17"/>
    </row>
    <row r="1373" spans="1:8" ht="29.5" customHeight="1" thickBot="1" x14ac:dyDescent="0.4">
      <c r="A1373" s="16"/>
      <c r="B1373" s="17"/>
      <c r="C1373" s="17"/>
      <c r="D1373" s="17"/>
      <c r="E1373" s="17"/>
      <c r="F1373" s="17"/>
      <c r="G1373" s="17"/>
      <c r="H1373" s="17"/>
    </row>
    <row r="1374" spans="1:8" ht="29.5" customHeight="1" thickBot="1" x14ac:dyDescent="0.4">
      <c r="A1374" s="16"/>
      <c r="B1374" s="17"/>
      <c r="C1374" s="17"/>
      <c r="D1374" s="17"/>
      <c r="E1374" s="17"/>
      <c r="F1374" s="17"/>
      <c r="G1374" s="17"/>
      <c r="H1374" s="17"/>
    </row>
    <row r="1375" spans="1:8" ht="29.5" customHeight="1" thickBot="1" x14ac:dyDescent="0.4">
      <c r="A1375" s="16"/>
      <c r="B1375" s="17"/>
      <c r="C1375" s="17"/>
      <c r="D1375" s="17"/>
      <c r="E1375" s="17"/>
      <c r="F1375" s="17"/>
      <c r="G1375" s="17"/>
      <c r="H1375" s="17"/>
    </row>
    <row r="1376" spans="1:8" ht="29.5" customHeight="1" thickBot="1" x14ac:dyDescent="0.4">
      <c r="A1376" s="16"/>
      <c r="B1376" s="17"/>
      <c r="C1376" s="17"/>
      <c r="D1376" s="17"/>
      <c r="E1376" s="17"/>
      <c r="F1376" s="17"/>
      <c r="G1376" s="17"/>
      <c r="H1376" s="17"/>
    </row>
    <row r="1377" spans="1:8" ht="29.5" customHeight="1" thickBot="1" x14ac:dyDescent="0.4">
      <c r="A1377" s="16"/>
      <c r="B1377" s="17"/>
      <c r="C1377" s="17"/>
      <c r="D1377" s="17"/>
      <c r="E1377" s="17"/>
      <c r="F1377" s="17"/>
      <c r="G1377" s="17"/>
      <c r="H1377" s="17"/>
    </row>
    <row r="1378" spans="1:8" ht="29.5" customHeight="1" thickBot="1" x14ac:dyDescent="0.4">
      <c r="A1378" s="16"/>
      <c r="B1378" s="17"/>
      <c r="C1378" s="17"/>
      <c r="D1378" s="17"/>
      <c r="E1378" s="17"/>
      <c r="F1378" s="17"/>
      <c r="G1378" s="17"/>
      <c r="H1378" s="17"/>
    </row>
    <row r="1379" spans="1:8" ht="29.5" customHeight="1" thickBot="1" x14ac:dyDescent="0.4">
      <c r="A1379" s="16"/>
      <c r="B1379" s="17"/>
      <c r="C1379" s="17"/>
      <c r="D1379" s="17"/>
      <c r="E1379" s="17"/>
      <c r="F1379" s="17"/>
      <c r="G1379" s="17"/>
      <c r="H1379" s="17"/>
    </row>
    <row r="1380" spans="1:8" ht="29.5" customHeight="1" thickBot="1" x14ac:dyDescent="0.4">
      <c r="A1380" s="16"/>
      <c r="B1380" s="17"/>
      <c r="C1380" s="17"/>
      <c r="D1380" s="17"/>
      <c r="E1380" s="17"/>
      <c r="F1380" s="17"/>
      <c r="G1380" s="17"/>
      <c r="H1380" s="17"/>
    </row>
    <row r="1381" spans="1:8" ht="29.5" customHeight="1" thickBot="1" x14ac:dyDescent="0.4">
      <c r="A1381" s="16"/>
      <c r="B1381" s="17"/>
      <c r="C1381" s="17"/>
      <c r="D1381" s="17"/>
      <c r="E1381" s="17"/>
      <c r="F1381" s="17"/>
      <c r="G1381" s="17"/>
      <c r="H1381" s="17"/>
    </row>
    <row r="1382" spans="1:8" ht="29.5" customHeight="1" thickBot="1" x14ac:dyDescent="0.4">
      <c r="A1382" s="16"/>
      <c r="B1382" s="17"/>
      <c r="C1382" s="17"/>
      <c r="D1382" s="17"/>
      <c r="E1382" s="17"/>
      <c r="F1382" s="17"/>
      <c r="G1382" s="17"/>
      <c r="H1382" s="17"/>
    </row>
    <row r="1383" spans="1:8" ht="29.5" customHeight="1" thickBot="1" x14ac:dyDescent="0.4">
      <c r="A1383" s="16"/>
      <c r="B1383" s="17"/>
      <c r="C1383" s="17"/>
      <c r="D1383" s="17"/>
      <c r="E1383" s="17"/>
      <c r="F1383" s="17"/>
      <c r="G1383" s="17"/>
      <c r="H1383" s="17"/>
    </row>
    <row r="1384" spans="1:8" ht="29.5" customHeight="1" thickBot="1" x14ac:dyDescent="0.4">
      <c r="A1384" s="16"/>
      <c r="B1384" s="17"/>
      <c r="C1384" s="17"/>
      <c r="D1384" s="17"/>
      <c r="E1384" s="17"/>
      <c r="F1384" s="17"/>
      <c r="G1384" s="17"/>
      <c r="H1384" s="17"/>
    </row>
    <row r="1385" spans="1:8" ht="29.5" customHeight="1" thickBot="1" x14ac:dyDescent="0.4">
      <c r="A1385" s="16"/>
      <c r="B1385" s="17"/>
      <c r="C1385" s="17"/>
      <c r="D1385" s="17"/>
      <c r="E1385" s="17"/>
      <c r="F1385" s="17"/>
      <c r="G1385" s="17"/>
      <c r="H1385" s="17"/>
    </row>
    <row r="1386" spans="1:8" ht="29.5" customHeight="1" thickBot="1" x14ac:dyDescent="0.4">
      <c r="A1386" s="16"/>
      <c r="B1386" s="17"/>
      <c r="C1386" s="17"/>
      <c r="D1386" s="17"/>
      <c r="E1386" s="17"/>
      <c r="F1386" s="17"/>
      <c r="G1386" s="17"/>
      <c r="H1386" s="17"/>
    </row>
    <row r="1387" spans="1:8" ht="29.5" customHeight="1" thickBot="1" x14ac:dyDescent="0.4">
      <c r="A1387" s="16"/>
      <c r="B1387" s="17"/>
      <c r="C1387" s="17"/>
      <c r="D1387" s="17"/>
      <c r="E1387" s="17"/>
      <c r="F1387" s="17"/>
      <c r="G1387" s="17"/>
      <c r="H1387" s="17"/>
    </row>
    <row r="1388" spans="1:8" ht="29.5" customHeight="1" thickBot="1" x14ac:dyDescent="0.4">
      <c r="A1388" s="16"/>
      <c r="B1388" s="17"/>
      <c r="C1388" s="17"/>
      <c r="D1388" s="17"/>
      <c r="E1388" s="17"/>
      <c r="F1388" s="17"/>
      <c r="G1388" s="17"/>
      <c r="H1388" s="17"/>
    </row>
    <row r="1389" spans="1:8" ht="29.5" customHeight="1" thickBot="1" x14ac:dyDescent="0.4">
      <c r="A1389" s="16"/>
      <c r="B1389" s="17"/>
      <c r="C1389" s="17"/>
      <c r="D1389" s="17"/>
      <c r="E1389" s="17"/>
      <c r="F1389" s="17"/>
      <c r="G1389" s="17"/>
      <c r="H1389" s="17"/>
    </row>
    <row r="1390" spans="1:8" ht="29.5" customHeight="1" thickBot="1" x14ac:dyDescent="0.4">
      <c r="A1390" s="16"/>
      <c r="B1390" s="17"/>
      <c r="C1390" s="17"/>
      <c r="D1390" s="17"/>
      <c r="E1390" s="17"/>
      <c r="F1390" s="17"/>
      <c r="G1390" s="17"/>
      <c r="H1390" s="17"/>
    </row>
    <row r="1391" spans="1:8" ht="29.5" customHeight="1" thickBot="1" x14ac:dyDescent="0.4">
      <c r="A1391" s="16"/>
      <c r="B1391" s="17"/>
      <c r="C1391" s="17"/>
      <c r="D1391" s="17"/>
      <c r="E1391" s="17"/>
      <c r="F1391" s="17"/>
      <c r="G1391" s="17"/>
      <c r="H1391" s="17"/>
    </row>
    <row r="1392" spans="1:8" ht="29.5" customHeight="1" thickBot="1" x14ac:dyDescent="0.4">
      <c r="A1392" s="16"/>
      <c r="B1392" s="17"/>
      <c r="C1392" s="17"/>
      <c r="D1392" s="17"/>
      <c r="E1392" s="17"/>
      <c r="F1392" s="17"/>
      <c r="G1392" s="17"/>
      <c r="H1392" s="17"/>
    </row>
    <row r="1393" spans="1:8" ht="29.5" customHeight="1" thickBot="1" x14ac:dyDescent="0.4">
      <c r="A1393" s="16"/>
      <c r="B1393" s="17"/>
      <c r="C1393" s="17"/>
      <c r="D1393" s="17"/>
      <c r="E1393" s="17"/>
      <c r="F1393" s="17"/>
      <c r="G1393" s="17"/>
      <c r="H1393" s="17"/>
    </row>
    <row r="1394" spans="1:8" ht="29.5" customHeight="1" thickBot="1" x14ac:dyDescent="0.4">
      <c r="A1394" s="16"/>
      <c r="B1394" s="17"/>
      <c r="C1394" s="17"/>
      <c r="D1394" s="17"/>
      <c r="E1394" s="17"/>
      <c r="F1394" s="17"/>
      <c r="G1394" s="17"/>
      <c r="H1394" s="17"/>
    </row>
    <row r="1395" spans="1:8" ht="29.5" customHeight="1" thickBot="1" x14ac:dyDescent="0.4">
      <c r="A1395" s="16"/>
      <c r="B1395" s="17"/>
      <c r="C1395" s="17"/>
      <c r="D1395" s="17"/>
      <c r="E1395" s="17"/>
      <c r="F1395" s="17"/>
      <c r="G1395" s="17"/>
      <c r="H1395" s="17"/>
    </row>
    <row r="1396" spans="1:8" ht="29.5" customHeight="1" thickBot="1" x14ac:dyDescent="0.4">
      <c r="A1396" s="16"/>
      <c r="B1396" s="17"/>
      <c r="C1396" s="17"/>
      <c r="D1396" s="17"/>
      <c r="E1396" s="17"/>
      <c r="F1396" s="17"/>
      <c r="G1396" s="17"/>
      <c r="H1396" s="17"/>
    </row>
    <row r="1397" spans="1:8" ht="29.5" customHeight="1" thickBot="1" x14ac:dyDescent="0.4">
      <c r="A1397" s="16"/>
      <c r="B1397" s="17"/>
      <c r="C1397" s="17"/>
      <c r="D1397" s="17"/>
      <c r="E1397" s="17"/>
      <c r="F1397" s="17"/>
      <c r="G1397" s="17"/>
      <c r="H1397" s="17"/>
    </row>
    <row r="1398" spans="1:8" ht="29.5" customHeight="1" thickBot="1" x14ac:dyDescent="0.4">
      <c r="A1398" s="16"/>
      <c r="B1398" s="17"/>
      <c r="C1398" s="17"/>
      <c r="D1398" s="17"/>
      <c r="E1398" s="17"/>
      <c r="F1398" s="17"/>
      <c r="G1398" s="17"/>
      <c r="H1398" s="17"/>
    </row>
    <row r="1399" spans="1:8" ht="29.5" customHeight="1" thickBot="1" x14ac:dyDescent="0.4">
      <c r="A1399" s="16"/>
      <c r="B1399" s="17"/>
      <c r="C1399" s="17"/>
      <c r="D1399" s="17"/>
      <c r="E1399" s="17"/>
      <c r="F1399" s="17"/>
      <c r="G1399" s="17"/>
      <c r="H1399" s="17"/>
    </row>
    <row r="1400" spans="1:8" ht="29.5" customHeight="1" thickBot="1" x14ac:dyDescent="0.4">
      <c r="A1400" s="16"/>
      <c r="B1400" s="17"/>
      <c r="C1400" s="17"/>
      <c r="D1400" s="17"/>
      <c r="E1400" s="17"/>
      <c r="F1400" s="17"/>
      <c r="G1400" s="17"/>
      <c r="H1400" s="17"/>
    </row>
    <row r="1401" spans="1:8" ht="29.5" customHeight="1" thickBot="1" x14ac:dyDescent="0.4">
      <c r="A1401" s="16"/>
      <c r="B1401" s="17"/>
      <c r="C1401" s="17"/>
      <c r="D1401" s="17"/>
      <c r="E1401" s="17"/>
      <c r="F1401" s="17"/>
      <c r="G1401" s="17"/>
      <c r="H1401" s="17"/>
    </row>
    <row r="1402" spans="1:8" ht="29.5" customHeight="1" thickBot="1" x14ac:dyDescent="0.4">
      <c r="A1402" s="16"/>
      <c r="B1402" s="17"/>
      <c r="C1402" s="17"/>
      <c r="D1402" s="17"/>
      <c r="E1402" s="17"/>
      <c r="F1402" s="17"/>
      <c r="G1402" s="17"/>
      <c r="H1402" s="17"/>
    </row>
    <row r="1403" spans="1:8" ht="29.5" customHeight="1" thickBot="1" x14ac:dyDescent="0.4">
      <c r="A1403" s="16"/>
      <c r="B1403" s="17"/>
      <c r="C1403" s="17"/>
      <c r="D1403" s="17"/>
      <c r="E1403" s="17"/>
      <c r="F1403" s="17"/>
      <c r="G1403" s="17"/>
      <c r="H1403" s="17"/>
    </row>
    <row r="1404" spans="1:8" ht="29.5" customHeight="1" thickBot="1" x14ac:dyDescent="0.4">
      <c r="A1404" s="16"/>
      <c r="B1404" s="17"/>
      <c r="C1404" s="17"/>
      <c r="D1404" s="17"/>
      <c r="E1404" s="17"/>
      <c r="F1404" s="17"/>
      <c r="G1404" s="17"/>
      <c r="H1404" s="17"/>
    </row>
    <row r="1405" spans="1:8" ht="29.5" customHeight="1" thickBot="1" x14ac:dyDescent="0.4">
      <c r="A1405" s="16"/>
      <c r="B1405" s="17"/>
      <c r="C1405" s="17"/>
      <c r="D1405" s="17"/>
      <c r="E1405" s="17"/>
      <c r="F1405" s="17"/>
      <c r="G1405" s="17"/>
      <c r="H1405" s="17"/>
    </row>
    <row r="1406" spans="1:8" ht="29.5" customHeight="1" thickBot="1" x14ac:dyDescent="0.4">
      <c r="A1406" s="16"/>
      <c r="B1406" s="17"/>
      <c r="C1406" s="17"/>
      <c r="D1406" s="17"/>
      <c r="E1406" s="17"/>
      <c r="F1406" s="17"/>
      <c r="G1406" s="17"/>
      <c r="H1406" s="17"/>
    </row>
    <row r="1407" spans="1:8" ht="29.5" customHeight="1" thickBot="1" x14ac:dyDescent="0.4">
      <c r="A1407" s="16"/>
      <c r="B1407" s="17"/>
      <c r="C1407" s="17"/>
      <c r="D1407" s="17"/>
      <c r="E1407" s="17"/>
      <c r="F1407" s="17"/>
      <c r="G1407" s="17"/>
      <c r="H1407" s="17"/>
    </row>
    <row r="1408" spans="1:8" ht="29.5" customHeight="1" thickBot="1" x14ac:dyDescent="0.4">
      <c r="A1408" s="16"/>
      <c r="B1408" s="17"/>
      <c r="C1408" s="17"/>
      <c r="D1408" s="17"/>
      <c r="E1408" s="17"/>
      <c r="F1408" s="17"/>
      <c r="G1408" s="17"/>
      <c r="H1408" s="17"/>
    </row>
    <row r="1409" spans="1:8" ht="29.5" customHeight="1" thickBot="1" x14ac:dyDescent="0.4">
      <c r="A1409" s="16"/>
      <c r="B1409" s="17"/>
      <c r="C1409" s="17"/>
      <c r="D1409" s="17"/>
      <c r="E1409" s="17"/>
      <c r="F1409" s="17"/>
      <c r="G1409" s="17"/>
      <c r="H1409" s="17"/>
    </row>
    <row r="1410" spans="1:8" ht="29.5" customHeight="1" thickBot="1" x14ac:dyDescent="0.4">
      <c r="A1410" s="16"/>
      <c r="B1410" s="17"/>
      <c r="C1410" s="17"/>
      <c r="D1410" s="17"/>
      <c r="E1410" s="17"/>
      <c r="F1410" s="17"/>
      <c r="G1410" s="17"/>
      <c r="H1410" s="17"/>
    </row>
    <row r="1411" spans="1:8" ht="29.5" customHeight="1" thickBot="1" x14ac:dyDescent="0.4">
      <c r="A1411" s="16"/>
      <c r="B1411" s="17"/>
      <c r="C1411" s="17"/>
      <c r="D1411" s="17"/>
      <c r="E1411" s="17"/>
      <c r="F1411" s="17"/>
      <c r="G1411" s="17"/>
      <c r="H1411" s="17"/>
    </row>
    <row r="1412" spans="1:8" ht="29.5" customHeight="1" thickBot="1" x14ac:dyDescent="0.4">
      <c r="A1412" s="16"/>
      <c r="B1412" s="17"/>
      <c r="C1412" s="17"/>
      <c r="D1412" s="17"/>
      <c r="E1412" s="17"/>
      <c r="F1412" s="17"/>
      <c r="G1412" s="17"/>
      <c r="H1412" s="17"/>
    </row>
    <row r="1413" spans="1:8" ht="29.5" customHeight="1" thickBot="1" x14ac:dyDescent="0.4">
      <c r="A1413" s="16"/>
      <c r="B1413" s="17"/>
      <c r="C1413" s="17"/>
      <c r="D1413" s="17"/>
      <c r="E1413" s="17"/>
      <c r="F1413" s="17"/>
      <c r="G1413" s="17"/>
      <c r="H1413" s="17"/>
    </row>
    <row r="1414" spans="1:8" ht="29.5" customHeight="1" thickBot="1" x14ac:dyDescent="0.4">
      <c r="A1414" s="16"/>
      <c r="B1414" s="17"/>
      <c r="C1414" s="17"/>
      <c r="D1414" s="17"/>
      <c r="E1414" s="17"/>
      <c r="F1414" s="17"/>
      <c r="G1414" s="17"/>
      <c r="H1414" s="17"/>
    </row>
    <row r="1415" spans="1:8" ht="29.5" customHeight="1" thickBot="1" x14ac:dyDescent="0.4">
      <c r="A1415" s="16"/>
      <c r="B1415" s="17"/>
      <c r="C1415" s="17"/>
      <c r="D1415" s="17"/>
      <c r="E1415" s="17"/>
      <c r="F1415" s="17"/>
      <c r="G1415" s="17"/>
      <c r="H1415" s="17"/>
    </row>
    <row r="1416" spans="1:8" ht="29.5" customHeight="1" thickBot="1" x14ac:dyDescent="0.4">
      <c r="A1416" s="16"/>
      <c r="B1416" s="17"/>
      <c r="C1416" s="17"/>
      <c r="D1416" s="17"/>
      <c r="E1416" s="17"/>
      <c r="F1416" s="17"/>
      <c r="G1416" s="17"/>
      <c r="H1416" s="17"/>
    </row>
    <row r="1417" spans="1:8" ht="29.5" customHeight="1" thickBot="1" x14ac:dyDescent="0.4">
      <c r="A1417" s="16"/>
      <c r="B1417" s="17"/>
      <c r="C1417" s="17"/>
      <c r="D1417" s="17"/>
      <c r="E1417" s="17"/>
      <c r="F1417" s="17"/>
      <c r="G1417" s="17"/>
      <c r="H1417" s="17"/>
    </row>
    <row r="1418" spans="1:8" ht="29.5" customHeight="1" thickBot="1" x14ac:dyDescent="0.4">
      <c r="A1418" s="16"/>
      <c r="B1418" s="17"/>
      <c r="C1418" s="17"/>
      <c r="D1418" s="17"/>
      <c r="E1418" s="17"/>
      <c r="F1418" s="17"/>
      <c r="G1418" s="17"/>
      <c r="H1418" s="17"/>
    </row>
    <row r="1419" spans="1:8" ht="29.5" customHeight="1" thickBot="1" x14ac:dyDescent="0.4">
      <c r="A1419" s="16"/>
      <c r="B1419" s="17"/>
      <c r="C1419" s="17"/>
      <c r="D1419" s="17"/>
      <c r="E1419" s="17"/>
      <c r="F1419" s="17"/>
      <c r="G1419" s="17"/>
      <c r="H1419" s="17"/>
    </row>
    <row r="1420" spans="1:8" ht="29.5" customHeight="1" thickBot="1" x14ac:dyDescent="0.4">
      <c r="A1420" s="16"/>
      <c r="B1420" s="17"/>
      <c r="C1420" s="17"/>
      <c r="D1420" s="17"/>
      <c r="E1420" s="17"/>
      <c r="F1420" s="17"/>
      <c r="G1420" s="17"/>
      <c r="H1420" s="17"/>
    </row>
    <row r="1421" spans="1:8" ht="29.5" customHeight="1" thickBot="1" x14ac:dyDescent="0.4">
      <c r="A1421" s="16"/>
      <c r="B1421" s="17"/>
      <c r="C1421" s="17"/>
      <c r="D1421" s="17"/>
      <c r="E1421" s="17"/>
      <c r="F1421" s="17"/>
      <c r="G1421" s="17"/>
      <c r="H1421" s="17"/>
    </row>
    <row r="1422" spans="1:8" ht="29.5" customHeight="1" thickBot="1" x14ac:dyDescent="0.4">
      <c r="A1422" s="16"/>
      <c r="B1422" s="17"/>
      <c r="C1422" s="17"/>
      <c r="D1422" s="17"/>
      <c r="E1422" s="17"/>
      <c r="F1422" s="17"/>
      <c r="G1422" s="17"/>
      <c r="H1422" s="17"/>
    </row>
    <row r="1423" spans="1:8" ht="29.5" customHeight="1" thickBot="1" x14ac:dyDescent="0.4">
      <c r="A1423" s="16"/>
      <c r="B1423" s="17"/>
      <c r="C1423" s="17"/>
      <c r="D1423" s="17"/>
      <c r="E1423" s="17"/>
      <c r="F1423" s="17"/>
      <c r="G1423" s="17"/>
      <c r="H1423" s="17"/>
    </row>
    <row r="1424" spans="1:8" ht="29.5" customHeight="1" thickBot="1" x14ac:dyDescent="0.4">
      <c r="A1424" s="16"/>
      <c r="B1424" s="17"/>
      <c r="C1424" s="17"/>
      <c r="D1424" s="17"/>
      <c r="E1424" s="17"/>
      <c r="F1424" s="17"/>
      <c r="G1424" s="17"/>
      <c r="H1424" s="17"/>
    </row>
    <row r="1425" spans="1:8" ht="29.5" customHeight="1" thickBot="1" x14ac:dyDescent="0.4">
      <c r="A1425" s="16"/>
      <c r="B1425" s="17"/>
      <c r="C1425" s="17"/>
      <c r="D1425" s="17"/>
      <c r="E1425" s="17"/>
      <c r="F1425" s="17"/>
      <c r="G1425" s="17"/>
      <c r="H1425" s="17"/>
    </row>
    <row r="1426" spans="1:8" ht="29.5" customHeight="1" thickBot="1" x14ac:dyDescent="0.4">
      <c r="A1426" s="16"/>
      <c r="B1426" s="17"/>
      <c r="C1426" s="17"/>
      <c r="D1426" s="17"/>
      <c r="E1426" s="17"/>
      <c r="F1426" s="17"/>
      <c r="G1426" s="17"/>
      <c r="H1426" s="17"/>
    </row>
    <row r="1427" spans="1:8" ht="29.5" customHeight="1" thickBot="1" x14ac:dyDescent="0.4">
      <c r="A1427" s="16"/>
      <c r="B1427" s="17"/>
      <c r="C1427" s="17"/>
      <c r="D1427" s="17"/>
      <c r="E1427" s="17"/>
      <c r="F1427" s="17"/>
      <c r="G1427" s="17"/>
      <c r="H1427" s="17"/>
    </row>
    <row r="1428" spans="1:8" ht="29.5" customHeight="1" thickBot="1" x14ac:dyDescent="0.4">
      <c r="A1428" s="16"/>
      <c r="B1428" s="17"/>
      <c r="C1428" s="17"/>
      <c r="D1428" s="17"/>
      <c r="E1428" s="17"/>
      <c r="F1428" s="17"/>
      <c r="G1428" s="17"/>
      <c r="H1428" s="17"/>
    </row>
    <row r="1429" spans="1:8" ht="29.5" customHeight="1" thickBot="1" x14ac:dyDescent="0.4">
      <c r="A1429" s="16"/>
      <c r="B1429" s="17"/>
      <c r="C1429" s="17"/>
      <c r="D1429" s="17"/>
      <c r="E1429" s="17"/>
      <c r="F1429" s="17"/>
      <c r="G1429" s="17"/>
      <c r="H1429" s="17"/>
    </row>
    <row r="1430" spans="1:8" ht="29.5" customHeight="1" thickBot="1" x14ac:dyDescent="0.4">
      <c r="A1430" s="16"/>
      <c r="B1430" s="17"/>
      <c r="C1430" s="17"/>
      <c r="D1430" s="17"/>
      <c r="E1430" s="17"/>
      <c r="F1430" s="17"/>
      <c r="G1430" s="17"/>
      <c r="H1430" s="17"/>
    </row>
    <row r="1431" spans="1:8" ht="29.5" customHeight="1" thickBot="1" x14ac:dyDescent="0.4">
      <c r="A1431" s="16"/>
      <c r="B1431" s="17"/>
      <c r="C1431" s="17"/>
      <c r="D1431" s="17"/>
      <c r="E1431" s="17"/>
      <c r="F1431" s="17"/>
      <c r="G1431" s="17"/>
      <c r="H1431" s="17"/>
    </row>
    <row r="1432" spans="1:8" ht="29.5" customHeight="1" thickBot="1" x14ac:dyDescent="0.4">
      <c r="A1432" s="16"/>
      <c r="B1432" s="17"/>
      <c r="C1432" s="17"/>
      <c r="D1432" s="17"/>
      <c r="E1432" s="17"/>
      <c r="F1432" s="17"/>
      <c r="G1432" s="17"/>
      <c r="H1432" s="17"/>
    </row>
    <row r="1433" spans="1:8" ht="29.5" customHeight="1" thickBot="1" x14ac:dyDescent="0.4">
      <c r="A1433" s="16"/>
      <c r="B1433" s="17"/>
      <c r="C1433" s="17"/>
      <c r="D1433" s="17"/>
      <c r="E1433" s="17"/>
      <c r="F1433" s="17"/>
      <c r="G1433" s="17"/>
      <c r="H1433" s="17"/>
    </row>
    <row r="1434" spans="1:8" ht="29.5" customHeight="1" thickBot="1" x14ac:dyDescent="0.4">
      <c r="A1434" s="16"/>
      <c r="B1434" s="17"/>
      <c r="C1434" s="17"/>
      <c r="D1434" s="17"/>
      <c r="E1434" s="17"/>
      <c r="F1434" s="17"/>
      <c r="G1434" s="17"/>
      <c r="H1434" s="17"/>
    </row>
    <row r="1435" spans="1:8" ht="29.5" customHeight="1" thickBot="1" x14ac:dyDescent="0.4">
      <c r="A1435" s="16"/>
      <c r="B1435" s="17"/>
      <c r="C1435" s="17"/>
      <c r="D1435" s="17"/>
      <c r="E1435" s="17"/>
      <c r="F1435" s="17"/>
      <c r="G1435" s="17"/>
      <c r="H1435" s="17"/>
    </row>
    <row r="1436" spans="1:8" ht="29.5" customHeight="1" thickBot="1" x14ac:dyDescent="0.4">
      <c r="A1436" s="16"/>
      <c r="B1436" s="17"/>
      <c r="C1436" s="17"/>
      <c r="D1436" s="17"/>
      <c r="E1436" s="17"/>
      <c r="F1436" s="17"/>
      <c r="G1436" s="17"/>
      <c r="H1436" s="17"/>
    </row>
    <row r="1437" spans="1:8" ht="29.5" customHeight="1" thickBot="1" x14ac:dyDescent="0.4">
      <c r="A1437" s="16"/>
      <c r="B1437" s="17"/>
      <c r="C1437" s="17"/>
      <c r="D1437" s="17"/>
      <c r="E1437" s="17"/>
      <c r="F1437" s="17"/>
      <c r="G1437" s="17"/>
      <c r="H1437" s="17"/>
    </row>
    <row r="1438" spans="1:8" ht="29.5" customHeight="1" thickBot="1" x14ac:dyDescent="0.4">
      <c r="A1438" s="16"/>
      <c r="B1438" s="17"/>
      <c r="C1438" s="17"/>
      <c r="D1438" s="17"/>
      <c r="E1438" s="17"/>
      <c r="F1438" s="17"/>
      <c r="G1438" s="17"/>
      <c r="H1438" s="17"/>
    </row>
    <row r="1439" spans="1:8" ht="29.5" customHeight="1" thickBot="1" x14ac:dyDescent="0.4">
      <c r="A1439" s="16"/>
      <c r="B1439" s="17"/>
      <c r="C1439" s="17"/>
      <c r="D1439" s="17"/>
      <c r="E1439" s="17"/>
      <c r="F1439" s="17"/>
      <c r="G1439" s="17"/>
      <c r="H1439" s="17"/>
    </row>
    <row r="1440" spans="1:8" ht="29.5" customHeight="1" thickBot="1" x14ac:dyDescent="0.4">
      <c r="A1440" s="16"/>
      <c r="B1440" s="17"/>
      <c r="C1440" s="17"/>
      <c r="D1440" s="17"/>
      <c r="E1440" s="17"/>
      <c r="F1440" s="17"/>
      <c r="G1440" s="17"/>
      <c r="H1440" s="17"/>
    </row>
    <row r="1441" spans="1:8" ht="29.5" customHeight="1" thickBot="1" x14ac:dyDescent="0.4">
      <c r="A1441" s="16"/>
      <c r="B1441" s="17"/>
      <c r="C1441" s="17"/>
      <c r="D1441" s="17"/>
      <c r="E1441" s="17"/>
      <c r="F1441" s="17"/>
      <c r="G1441" s="17"/>
      <c r="H1441" s="17"/>
    </row>
    <row r="1442" spans="1:8" ht="29.5" customHeight="1" thickBot="1" x14ac:dyDescent="0.4">
      <c r="A1442" s="16"/>
      <c r="B1442" s="17"/>
      <c r="C1442" s="17"/>
      <c r="D1442" s="17"/>
      <c r="E1442" s="17"/>
      <c r="F1442" s="17"/>
      <c r="G1442" s="17"/>
      <c r="H1442" s="17"/>
    </row>
    <row r="1443" spans="1:8" ht="29.5" customHeight="1" thickBot="1" x14ac:dyDescent="0.4">
      <c r="A1443" s="16"/>
      <c r="B1443" s="17"/>
      <c r="C1443" s="17"/>
      <c r="D1443" s="17"/>
      <c r="E1443" s="17"/>
      <c r="F1443" s="17"/>
      <c r="G1443" s="17"/>
      <c r="H1443" s="17"/>
    </row>
    <row r="1444" spans="1:8" ht="29.5" customHeight="1" thickBot="1" x14ac:dyDescent="0.4">
      <c r="A1444" s="16"/>
      <c r="B1444" s="17"/>
      <c r="C1444" s="17"/>
      <c r="D1444" s="17"/>
      <c r="E1444" s="17"/>
      <c r="F1444" s="17"/>
      <c r="G1444" s="17"/>
      <c r="H1444" s="17"/>
    </row>
    <row r="1445" spans="1:8" ht="29.5" customHeight="1" thickBot="1" x14ac:dyDescent="0.4">
      <c r="A1445" s="16"/>
      <c r="B1445" s="17"/>
      <c r="C1445" s="17"/>
      <c r="D1445" s="17"/>
      <c r="E1445" s="17"/>
      <c r="F1445" s="17"/>
      <c r="G1445" s="17"/>
      <c r="H1445" s="17"/>
    </row>
    <row r="1446" spans="1:8" ht="29.5" customHeight="1" thickBot="1" x14ac:dyDescent="0.4">
      <c r="A1446" s="16"/>
      <c r="B1446" s="17"/>
      <c r="C1446" s="17"/>
      <c r="D1446" s="17"/>
      <c r="E1446" s="17"/>
      <c r="F1446" s="17"/>
      <c r="G1446" s="17"/>
      <c r="H1446" s="17"/>
    </row>
    <row r="1447" spans="1:8" ht="29.5" customHeight="1" thickBot="1" x14ac:dyDescent="0.4">
      <c r="A1447" s="16"/>
      <c r="B1447" s="17"/>
      <c r="C1447" s="17"/>
      <c r="D1447" s="17"/>
      <c r="E1447" s="17"/>
      <c r="F1447" s="17"/>
      <c r="G1447" s="17"/>
      <c r="H1447" s="17"/>
    </row>
    <row r="1448" spans="1:8" ht="29.5" customHeight="1" thickBot="1" x14ac:dyDescent="0.4">
      <c r="A1448" s="16"/>
      <c r="B1448" s="17"/>
      <c r="C1448" s="17"/>
      <c r="D1448" s="17"/>
      <c r="E1448" s="17"/>
      <c r="F1448" s="17"/>
      <c r="G1448" s="17"/>
      <c r="H1448" s="17"/>
    </row>
    <row r="1449" spans="1:8" ht="29.5" customHeight="1" thickBot="1" x14ac:dyDescent="0.4">
      <c r="A1449" s="16"/>
      <c r="B1449" s="17"/>
      <c r="C1449" s="17"/>
      <c r="D1449" s="17"/>
      <c r="E1449" s="17"/>
      <c r="F1449" s="17"/>
      <c r="G1449" s="17"/>
      <c r="H1449" s="17"/>
    </row>
    <row r="1450" spans="1:8" ht="29.5" customHeight="1" thickBot="1" x14ac:dyDescent="0.4">
      <c r="A1450" s="16"/>
      <c r="B1450" s="17"/>
      <c r="C1450" s="17"/>
      <c r="D1450" s="17"/>
      <c r="E1450" s="17"/>
      <c r="F1450" s="17"/>
      <c r="G1450" s="17"/>
      <c r="H1450" s="17"/>
    </row>
    <row r="1451" spans="1:8" ht="29.5" customHeight="1" thickBot="1" x14ac:dyDescent="0.4">
      <c r="A1451" s="16"/>
      <c r="B1451" s="17"/>
      <c r="C1451" s="17"/>
      <c r="D1451" s="17"/>
      <c r="E1451" s="17"/>
      <c r="F1451" s="17"/>
      <c r="G1451" s="17"/>
      <c r="H1451" s="17"/>
    </row>
    <row r="1452" spans="1:8" ht="29.5" customHeight="1" thickBot="1" x14ac:dyDescent="0.4">
      <c r="A1452" s="16"/>
      <c r="B1452" s="17"/>
      <c r="C1452" s="17"/>
      <c r="D1452" s="17"/>
      <c r="E1452" s="17"/>
      <c r="F1452" s="17"/>
      <c r="G1452" s="17"/>
      <c r="H1452" s="17"/>
    </row>
    <row r="1453" spans="1:8" ht="29.5" customHeight="1" thickBot="1" x14ac:dyDescent="0.4">
      <c r="A1453" s="16"/>
      <c r="B1453" s="17"/>
      <c r="C1453" s="17"/>
      <c r="D1453" s="17"/>
      <c r="E1453" s="17"/>
      <c r="F1453" s="17"/>
      <c r="G1453" s="17"/>
      <c r="H1453" s="17"/>
    </row>
    <row r="1454" spans="1:8" ht="29.5" customHeight="1" thickBot="1" x14ac:dyDescent="0.4">
      <c r="A1454" s="16"/>
      <c r="B1454" s="17"/>
      <c r="C1454" s="17"/>
      <c r="D1454" s="17"/>
      <c r="E1454" s="17"/>
      <c r="F1454" s="17"/>
      <c r="G1454" s="17"/>
      <c r="H1454" s="17"/>
    </row>
    <row r="1455" spans="1:8" ht="29.5" customHeight="1" thickBot="1" x14ac:dyDescent="0.4">
      <c r="A1455" s="16"/>
      <c r="B1455" s="17"/>
      <c r="C1455" s="17"/>
      <c r="D1455" s="17"/>
      <c r="E1455" s="17"/>
      <c r="F1455" s="17"/>
      <c r="G1455" s="17"/>
      <c r="H1455" s="17"/>
    </row>
    <row r="1456" spans="1:8" ht="29.5" customHeight="1" thickBot="1" x14ac:dyDescent="0.4">
      <c r="A1456" s="16"/>
      <c r="B1456" s="17"/>
      <c r="C1456" s="17"/>
      <c r="D1456" s="17"/>
      <c r="E1456" s="17"/>
      <c r="F1456" s="17"/>
      <c r="G1456" s="17"/>
      <c r="H1456" s="17"/>
    </row>
    <row r="1457" spans="1:8" ht="29.5" customHeight="1" thickBot="1" x14ac:dyDescent="0.4">
      <c r="A1457" s="16"/>
      <c r="B1457" s="17"/>
      <c r="C1457" s="17"/>
      <c r="D1457" s="17"/>
      <c r="E1457" s="17"/>
      <c r="F1457" s="17"/>
      <c r="G1457" s="17"/>
      <c r="H1457" s="17"/>
    </row>
    <row r="1458" spans="1:8" ht="29.5" customHeight="1" thickBot="1" x14ac:dyDescent="0.4">
      <c r="A1458" s="16"/>
      <c r="B1458" s="17"/>
      <c r="C1458" s="17"/>
      <c r="D1458" s="17"/>
      <c r="E1458" s="17"/>
      <c r="F1458" s="17"/>
      <c r="G1458" s="17"/>
      <c r="H1458" s="17"/>
    </row>
    <row r="1459" spans="1:8" ht="29.5" customHeight="1" thickBot="1" x14ac:dyDescent="0.4">
      <c r="A1459" s="16"/>
      <c r="B1459" s="17"/>
      <c r="C1459" s="17"/>
      <c r="D1459" s="17"/>
      <c r="E1459" s="17"/>
      <c r="F1459" s="17"/>
      <c r="G1459" s="17"/>
      <c r="H1459" s="17"/>
    </row>
    <row r="1460" spans="1:8" ht="29.5" customHeight="1" thickBot="1" x14ac:dyDescent="0.4">
      <c r="A1460" s="16"/>
      <c r="B1460" s="17"/>
      <c r="C1460" s="17"/>
      <c r="D1460" s="17"/>
      <c r="E1460" s="17"/>
      <c r="F1460" s="17"/>
      <c r="G1460" s="17"/>
      <c r="H1460" s="17"/>
    </row>
    <row r="1461" spans="1:8" ht="29.5" customHeight="1" thickBot="1" x14ac:dyDescent="0.4">
      <c r="A1461" s="16"/>
      <c r="B1461" s="17"/>
      <c r="C1461" s="17"/>
      <c r="D1461" s="17"/>
      <c r="E1461" s="17"/>
      <c r="F1461" s="17"/>
      <c r="G1461" s="17"/>
      <c r="H1461" s="17"/>
    </row>
    <row r="1462" spans="1:8" ht="29.5" customHeight="1" thickBot="1" x14ac:dyDescent="0.4">
      <c r="A1462" s="16"/>
      <c r="B1462" s="17"/>
      <c r="C1462" s="17"/>
      <c r="D1462" s="17"/>
      <c r="E1462" s="17"/>
      <c r="F1462" s="17"/>
      <c r="G1462" s="17"/>
      <c r="H1462" s="17"/>
    </row>
    <row r="1463" spans="1:8" ht="29.5" customHeight="1" thickBot="1" x14ac:dyDescent="0.4">
      <c r="A1463" s="16"/>
      <c r="B1463" s="17"/>
      <c r="C1463" s="17"/>
      <c r="D1463" s="17"/>
      <c r="E1463" s="17"/>
      <c r="F1463" s="17"/>
      <c r="G1463" s="17"/>
      <c r="H1463" s="17"/>
    </row>
    <row r="1464" spans="1:8" ht="29.5" customHeight="1" thickBot="1" x14ac:dyDescent="0.4">
      <c r="A1464" s="16"/>
      <c r="B1464" s="17"/>
      <c r="C1464" s="17"/>
      <c r="D1464" s="17"/>
      <c r="E1464" s="17"/>
      <c r="F1464" s="17"/>
      <c r="G1464" s="17"/>
      <c r="H1464" s="17"/>
    </row>
    <row r="1465" spans="1:8" ht="29.5" customHeight="1" thickBot="1" x14ac:dyDescent="0.4">
      <c r="A1465" s="16"/>
      <c r="B1465" s="17"/>
      <c r="C1465" s="17"/>
      <c r="D1465" s="17"/>
      <c r="E1465" s="17"/>
      <c r="F1465" s="17"/>
      <c r="G1465" s="17"/>
      <c r="H1465" s="17"/>
    </row>
    <row r="1466" spans="1:8" ht="29.5" customHeight="1" thickBot="1" x14ac:dyDescent="0.4">
      <c r="A1466" s="16"/>
      <c r="B1466" s="17"/>
      <c r="C1466" s="17"/>
      <c r="D1466" s="17"/>
      <c r="E1466" s="17"/>
      <c r="F1466" s="17"/>
      <c r="G1466" s="17"/>
      <c r="H1466" s="17"/>
    </row>
    <row r="1467" spans="1:8" ht="29.5" customHeight="1" thickBot="1" x14ac:dyDescent="0.4">
      <c r="A1467" s="16"/>
      <c r="B1467" s="17"/>
      <c r="C1467" s="17"/>
      <c r="D1467" s="17"/>
      <c r="E1467" s="17"/>
      <c r="F1467" s="17"/>
      <c r="G1467" s="17"/>
      <c r="H1467" s="17"/>
    </row>
    <row r="1468" spans="1:8" ht="29.5" customHeight="1" thickBot="1" x14ac:dyDescent="0.4">
      <c r="A1468" s="16"/>
      <c r="B1468" s="17"/>
      <c r="C1468" s="17"/>
      <c r="D1468" s="17"/>
      <c r="E1468" s="17"/>
      <c r="F1468" s="17"/>
      <c r="G1468" s="17"/>
      <c r="H1468" s="17"/>
    </row>
    <row r="1469" spans="1:8" ht="29.5" customHeight="1" thickBot="1" x14ac:dyDescent="0.4">
      <c r="A1469" s="16"/>
      <c r="B1469" s="17"/>
      <c r="C1469" s="17"/>
      <c r="D1469" s="17"/>
      <c r="E1469" s="17"/>
      <c r="F1469" s="17"/>
      <c r="G1469" s="17"/>
      <c r="H1469" s="17"/>
    </row>
    <row r="1470" spans="1:8" ht="29.5" customHeight="1" thickBot="1" x14ac:dyDescent="0.4">
      <c r="A1470" s="16"/>
      <c r="B1470" s="17"/>
      <c r="C1470" s="17"/>
      <c r="D1470" s="17"/>
      <c r="E1470" s="17"/>
      <c r="F1470" s="17"/>
      <c r="G1470" s="17"/>
      <c r="H1470" s="17"/>
    </row>
    <row r="1471" spans="1:8" ht="29.5" customHeight="1" thickBot="1" x14ac:dyDescent="0.4">
      <c r="A1471" s="16"/>
      <c r="B1471" s="17"/>
      <c r="C1471" s="17"/>
      <c r="D1471" s="17"/>
      <c r="E1471" s="17"/>
      <c r="F1471" s="17"/>
      <c r="G1471" s="17"/>
      <c r="H1471" s="17"/>
    </row>
    <row r="1472" spans="1:8" ht="29.5" customHeight="1" thickBot="1" x14ac:dyDescent="0.4">
      <c r="A1472" s="16"/>
      <c r="B1472" s="17"/>
      <c r="C1472" s="17"/>
      <c r="D1472" s="17"/>
      <c r="E1472" s="17"/>
      <c r="F1472" s="17"/>
      <c r="G1472" s="17"/>
      <c r="H1472" s="17"/>
    </row>
    <row r="1473" spans="1:8" ht="29.5" customHeight="1" thickBot="1" x14ac:dyDescent="0.4">
      <c r="A1473" s="16"/>
      <c r="B1473" s="17"/>
      <c r="C1473" s="17"/>
      <c r="D1473" s="17"/>
      <c r="E1473" s="17"/>
      <c r="F1473" s="17"/>
      <c r="G1473" s="17"/>
      <c r="H1473" s="17"/>
    </row>
    <row r="1474" spans="1:8" ht="29.5" customHeight="1" thickBot="1" x14ac:dyDescent="0.4">
      <c r="A1474" s="16"/>
      <c r="B1474" s="17"/>
      <c r="C1474" s="17"/>
      <c r="D1474" s="17"/>
      <c r="E1474" s="17"/>
      <c r="F1474" s="17"/>
      <c r="G1474" s="17"/>
      <c r="H1474" s="17"/>
    </row>
    <row r="1475" spans="1:8" ht="29.5" customHeight="1" thickBot="1" x14ac:dyDescent="0.4">
      <c r="A1475" s="16"/>
      <c r="B1475" s="17"/>
      <c r="C1475" s="17"/>
      <c r="D1475" s="17"/>
      <c r="E1475" s="17"/>
      <c r="F1475" s="17"/>
      <c r="G1475" s="17"/>
      <c r="H1475" s="17"/>
    </row>
    <row r="1476" spans="1:8" ht="29.5" customHeight="1" thickBot="1" x14ac:dyDescent="0.4">
      <c r="A1476" s="16"/>
      <c r="B1476" s="17"/>
      <c r="C1476" s="17"/>
      <c r="D1476" s="17"/>
      <c r="E1476" s="17"/>
      <c r="F1476" s="17"/>
      <c r="G1476" s="17"/>
      <c r="H1476" s="17"/>
    </row>
    <row r="1477" spans="1:8" ht="29.5" customHeight="1" thickBot="1" x14ac:dyDescent="0.4">
      <c r="A1477" s="16"/>
      <c r="B1477" s="17"/>
      <c r="C1477" s="17"/>
      <c r="D1477" s="17"/>
      <c r="E1477" s="17"/>
      <c r="F1477" s="17"/>
      <c r="G1477" s="17"/>
      <c r="H1477" s="17"/>
    </row>
    <row r="1478" spans="1:8" ht="29.5" customHeight="1" thickBot="1" x14ac:dyDescent="0.4">
      <c r="A1478" s="16"/>
      <c r="B1478" s="17"/>
      <c r="C1478" s="17"/>
      <c r="D1478" s="17"/>
      <c r="E1478" s="17"/>
      <c r="F1478" s="17"/>
      <c r="G1478" s="17"/>
      <c r="H1478" s="17"/>
    </row>
    <row r="1479" spans="1:8" ht="29.5" customHeight="1" thickBot="1" x14ac:dyDescent="0.4">
      <c r="A1479" s="16"/>
      <c r="B1479" s="17"/>
      <c r="C1479" s="17"/>
      <c r="D1479" s="17"/>
      <c r="E1479" s="17"/>
      <c r="F1479" s="17"/>
      <c r="G1479" s="17"/>
      <c r="H1479" s="17"/>
    </row>
    <row r="1480" spans="1:8" ht="29.5" customHeight="1" thickBot="1" x14ac:dyDescent="0.4">
      <c r="A1480" s="16"/>
      <c r="B1480" s="17"/>
      <c r="C1480" s="17"/>
      <c r="D1480" s="17"/>
      <c r="E1480" s="17"/>
      <c r="F1480" s="17"/>
      <c r="G1480" s="17"/>
      <c r="H1480" s="17"/>
    </row>
    <row r="1481" spans="1:8" ht="29.5" customHeight="1" thickBot="1" x14ac:dyDescent="0.4">
      <c r="A1481" s="16"/>
      <c r="B1481" s="17"/>
      <c r="C1481" s="17"/>
      <c r="D1481" s="17"/>
      <c r="E1481" s="17"/>
      <c r="F1481" s="17"/>
      <c r="G1481" s="17"/>
      <c r="H1481" s="17"/>
    </row>
    <row r="1482" spans="1:8" ht="29.5" customHeight="1" thickBot="1" x14ac:dyDescent="0.4">
      <c r="A1482" s="16"/>
      <c r="B1482" s="17"/>
      <c r="C1482" s="17"/>
      <c r="D1482" s="17"/>
      <c r="E1482" s="17"/>
      <c r="F1482" s="17"/>
      <c r="G1482" s="17"/>
      <c r="H1482" s="17"/>
    </row>
    <row r="1483" spans="1:8" ht="29.5" customHeight="1" thickBot="1" x14ac:dyDescent="0.4">
      <c r="A1483" s="16"/>
      <c r="B1483" s="17"/>
      <c r="C1483" s="17"/>
      <c r="D1483" s="17"/>
      <c r="E1483" s="17"/>
      <c r="F1483" s="17"/>
      <c r="G1483" s="17"/>
      <c r="H1483" s="17"/>
    </row>
    <row r="1484" spans="1:8" ht="29.5" customHeight="1" thickBot="1" x14ac:dyDescent="0.4">
      <c r="A1484" s="16"/>
      <c r="B1484" s="17"/>
      <c r="C1484" s="17"/>
      <c r="D1484" s="17"/>
      <c r="E1484" s="17"/>
      <c r="F1484" s="17"/>
      <c r="G1484" s="17"/>
      <c r="H1484" s="17"/>
    </row>
    <row r="1485" spans="1:8" ht="29.5" customHeight="1" thickBot="1" x14ac:dyDescent="0.4">
      <c r="A1485" s="16"/>
      <c r="B1485" s="17"/>
      <c r="C1485" s="17"/>
      <c r="D1485" s="17"/>
      <c r="E1485" s="17"/>
      <c r="F1485" s="17"/>
      <c r="G1485" s="17"/>
      <c r="H1485" s="17"/>
    </row>
    <row r="1486" spans="1:8" ht="29.5" customHeight="1" thickBot="1" x14ac:dyDescent="0.4">
      <c r="A1486" s="16"/>
      <c r="B1486" s="17"/>
      <c r="C1486" s="17"/>
      <c r="D1486" s="17"/>
      <c r="E1486" s="17"/>
      <c r="F1486" s="17"/>
      <c r="G1486" s="17"/>
      <c r="H1486" s="17"/>
    </row>
    <row r="1487" spans="1:8" ht="29.5" customHeight="1" thickBot="1" x14ac:dyDescent="0.4">
      <c r="A1487" s="16"/>
      <c r="B1487" s="17"/>
      <c r="C1487" s="17"/>
      <c r="D1487" s="17"/>
      <c r="E1487" s="17"/>
      <c r="F1487" s="17"/>
      <c r="G1487" s="17"/>
      <c r="H1487" s="17"/>
    </row>
    <row r="1488" spans="1:8" ht="29.5" customHeight="1" thickBot="1" x14ac:dyDescent="0.4">
      <c r="A1488" s="16"/>
      <c r="B1488" s="17"/>
      <c r="C1488" s="17"/>
      <c r="D1488" s="17"/>
      <c r="E1488" s="17"/>
      <c r="F1488" s="17"/>
      <c r="G1488" s="17"/>
      <c r="H1488" s="17"/>
    </row>
    <row r="1489" spans="1:8" ht="29.5" customHeight="1" thickBot="1" x14ac:dyDescent="0.4">
      <c r="A1489" s="16"/>
      <c r="B1489" s="17"/>
      <c r="C1489" s="17"/>
      <c r="D1489" s="17"/>
      <c r="E1489" s="17"/>
      <c r="F1489" s="17"/>
      <c r="G1489" s="17"/>
      <c r="H1489" s="17"/>
    </row>
    <row r="1490" spans="1:8" ht="29.5" customHeight="1" thickBot="1" x14ac:dyDescent="0.4">
      <c r="A1490" s="16"/>
      <c r="B1490" s="17"/>
      <c r="C1490" s="17"/>
      <c r="D1490" s="17"/>
      <c r="E1490" s="17"/>
      <c r="F1490" s="17"/>
      <c r="G1490" s="17"/>
      <c r="H1490" s="17"/>
    </row>
    <row r="1491" spans="1:8" ht="29.5" customHeight="1" thickBot="1" x14ac:dyDescent="0.4">
      <c r="A1491" s="16"/>
      <c r="B1491" s="17"/>
      <c r="C1491" s="17"/>
      <c r="D1491" s="17"/>
      <c r="E1491" s="17"/>
      <c r="F1491" s="17"/>
      <c r="G1491" s="17"/>
      <c r="H1491" s="17"/>
    </row>
    <row r="1492" spans="1:8" ht="29.5" customHeight="1" thickBot="1" x14ac:dyDescent="0.4">
      <c r="A1492" s="16"/>
      <c r="B1492" s="17"/>
      <c r="C1492" s="17"/>
      <c r="D1492" s="17"/>
      <c r="E1492" s="17"/>
      <c r="F1492" s="17"/>
      <c r="G1492" s="17"/>
      <c r="H1492" s="17"/>
    </row>
    <row r="1493" spans="1:8" ht="29.5" customHeight="1" thickBot="1" x14ac:dyDescent="0.4">
      <c r="A1493" s="16"/>
      <c r="B1493" s="17"/>
      <c r="C1493" s="17"/>
      <c r="D1493" s="17"/>
      <c r="E1493" s="17"/>
      <c r="F1493" s="17"/>
      <c r="G1493" s="17"/>
      <c r="H1493" s="17"/>
    </row>
    <row r="1494" spans="1:8" ht="29.5" customHeight="1" thickBot="1" x14ac:dyDescent="0.4">
      <c r="A1494" s="16"/>
      <c r="B1494" s="17"/>
      <c r="C1494" s="17"/>
      <c r="D1494" s="17"/>
      <c r="E1494" s="17"/>
      <c r="F1494" s="17"/>
      <c r="G1494" s="17"/>
      <c r="H1494" s="17"/>
    </row>
    <row r="1495" spans="1:8" ht="29.5" customHeight="1" thickBot="1" x14ac:dyDescent="0.4">
      <c r="A1495" s="16"/>
      <c r="B1495" s="17"/>
      <c r="C1495" s="17"/>
      <c r="D1495" s="17"/>
      <c r="E1495" s="17"/>
      <c r="F1495" s="17"/>
      <c r="G1495" s="17"/>
      <c r="H1495" s="17"/>
    </row>
    <row r="1496" spans="1:8" ht="29.5" customHeight="1" thickBot="1" x14ac:dyDescent="0.4">
      <c r="A1496" s="16"/>
      <c r="B1496" s="17"/>
      <c r="C1496" s="17"/>
      <c r="D1496" s="17"/>
      <c r="E1496" s="17"/>
      <c r="F1496" s="17"/>
      <c r="G1496" s="17"/>
      <c r="H1496" s="17"/>
    </row>
    <row r="1497" spans="1:8" ht="29.5" customHeight="1" thickBot="1" x14ac:dyDescent="0.4">
      <c r="A1497" s="16"/>
      <c r="B1497" s="17"/>
      <c r="C1497" s="17"/>
      <c r="D1497" s="17"/>
      <c r="E1497" s="17"/>
      <c r="F1497" s="17"/>
      <c r="G1497" s="17"/>
      <c r="H1497" s="17"/>
    </row>
    <row r="1498" spans="1:8" ht="29.5" customHeight="1" thickBot="1" x14ac:dyDescent="0.4">
      <c r="A1498" s="16"/>
      <c r="B1498" s="17"/>
      <c r="C1498" s="17"/>
      <c r="D1498" s="17"/>
      <c r="E1498" s="17"/>
      <c r="F1498" s="17"/>
      <c r="G1498" s="17"/>
      <c r="H1498" s="17"/>
    </row>
    <row r="1499" spans="1:8" ht="29.5" customHeight="1" thickBot="1" x14ac:dyDescent="0.4">
      <c r="A1499" s="16"/>
      <c r="B1499" s="17"/>
      <c r="C1499" s="17"/>
      <c r="D1499" s="17"/>
      <c r="E1499" s="17"/>
      <c r="F1499" s="17"/>
      <c r="G1499" s="17"/>
      <c r="H1499" s="17"/>
    </row>
    <row r="1500" spans="1:8" ht="29.5" customHeight="1" thickBot="1" x14ac:dyDescent="0.4">
      <c r="A1500" s="16"/>
      <c r="B1500" s="17"/>
      <c r="C1500" s="17"/>
      <c r="D1500" s="17"/>
      <c r="E1500" s="17"/>
      <c r="F1500" s="17"/>
      <c r="G1500" s="17"/>
      <c r="H1500" s="17"/>
    </row>
    <row r="1501" spans="1:8" ht="29.5" customHeight="1" thickBot="1" x14ac:dyDescent="0.4">
      <c r="A1501" s="16"/>
      <c r="B1501" s="17"/>
      <c r="C1501" s="17"/>
      <c r="D1501" s="17"/>
      <c r="E1501" s="17"/>
      <c r="F1501" s="17"/>
      <c r="G1501" s="17"/>
      <c r="H1501" s="17"/>
    </row>
    <row r="1502" spans="1:8" ht="29.5" customHeight="1" thickBot="1" x14ac:dyDescent="0.4">
      <c r="A1502" s="16"/>
      <c r="B1502" s="17"/>
      <c r="C1502" s="17"/>
      <c r="D1502" s="17"/>
      <c r="E1502" s="17"/>
      <c r="F1502" s="17"/>
      <c r="G1502" s="17"/>
      <c r="H1502" s="17"/>
    </row>
    <row r="1503" spans="1:8" ht="29.5" customHeight="1" thickBot="1" x14ac:dyDescent="0.4">
      <c r="A1503" s="16"/>
      <c r="B1503" s="17"/>
      <c r="C1503" s="17"/>
      <c r="D1503" s="17"/>
      <c r="E1503" s="17"/>
      <c r="F1503" s="17"/>
      <c r="G1503" s="17"/>
      <c r="H1503" s="17"/>
    </row>
    <row r="1504" spans="1:8" ht="29.5" customHeight="1" thickBot="1" x14ac:dyDescent="0.4">
      <c r="A1504" s="16"/>
      <c r="B1504" s="17"/>
      <c r="C1504" s="17"/>
      <c r="D1504" s="17"/>
      <c r="E1504" s="17"/>
      <c r="F1504" s="17"/>
      <c r="G1504" s="17"/>
      <c r="H1504" s="17"/>
    </row>
    <row r="1505" spans="1:8" ht="29.5" customHeight="1" thickBot="1" x14ac:dyDescent="0.4">
      <c r="A1505" s="16"/>
      <c r="B1505" s="17"/>
      <c r="C1505" s="17"/>
      <c r="D1505" s="17"/>
      <c r="E1505" s="17"/>
      <c r="F1505" s="17"/>
      <c r="G1505" s="17"/>
      <c r="H1505" s="17"/>
    </row>
    <row r="1506" spans="1:8" ht="29.5" customHeight="1" thickBot="1" x14ac:dyDescent="0.4">
      <c r="A1506" s="16"/>
      <c r="B1506" s="17"/>
      <c r="C1506" s="17"/>
      <c r="D1506" s="17"/>
      <c r="E1506" s="17"/>
      <c r="F1506" s="17"/>
      <c r="G1506" s="17"/>
      <c r="H1506" s="17"/>
    </row>
    <row r="1507" spans="1:8" ht="29.5" customHeight="1" thickBot="1" x14ac:dyDescent="0.4">
      <c r="A1507" s="16"/>
      <c r="B1507" s="17"/>
      <c r="C1507" s="17"/>
      <c r="D1507" s="17"/>
      <c r="E1507" s="17"/>
      <c r="F1507" s="17"/>
      <c r="G1507" s="17"/>
      <c r="H1507" s="17"/>
    </row>
    <row r="1508" spans="1:8" ht="29.5" customHeight="1" thickBot="1" x14ac:dyDescent="0.4">
      <c r="A1508" s="16"/>
      <c r="B1508" s="17"/>
      <c r="C1508" s="17"/>
      <c r="D1508" s="17"/>
      <c r="E1508" s="17"/>
      <c r="F1508" s="17"/>
      <c r="G1508" s="17"/>
      <c r="H1508" s="17"/>
    </row>
    <row r="1509" spans="1:8" ht="29.5" customHeight="1" thickBot="1" x14ac:dyDescent="0.4">
      <c r="A1509" s="16"/>
      <c r="B1509" s="17"/>
      <c r="C1509" s="17"/>
      <c r="D1509" s="17"/>
      <c r="E1509" s="17"/>
      <c r="F1509" s="17"/>
      <c r="G1509" s="17"/>
      <c r="H1509" s="17"/>
    </row>
    <row r="1510" spans="1:8" ht="29.5" customHeight="1" thickBot="1" x14ac:dyDescent="0.4">
      <c r="A1510" s="16"/>
      <c r="B1510" s="17"/>
      <c r="C1510" s="17"/>
      <c r="D1510" s="17"/>
      <c r="E1510" s="17"/>
      <c r="F1510" s="17"/>
      <c r="G1510" s="17"/>
      <c r="H1510" s="17"/>
    </row>
    <row r="1511" spans="1:8" ht="29.5" customHeight="1" thickBot="1" x14ac:dyDescent="0.4">
      <c r="A1511" s="16"/>
      <c r="B1511" s="17"/>
      <c r="C1511" s="17"/>
      <c r="D1511" s="17"/>
      <c r="E1511" s="17"/>
      <c r="F1511" s="17"/>
      <c r="G1511" s="17"/>
      <c r="H1511" s="17"/>
    </row>
    <row r="1512" spans="1:8" ht="29.5" customHeight="1" thickBot="1" x14ac:dyDescent="0.4">
      <c r="A1512" s="16"/>
      <c r="B1512" s="17"/>
      <c r="C1512" s="17"/>
      <c r="D1512" s="17"/>
      <c r="E1512" s="17"/>
      <c r="F1512" s="17"/>
      <c r="G1512" s="17"/>
      <c r="H1512" s="17"/>
    </row>
    <row r="1513" spans="1:8" ht="29.5" customHeight="1" thickBot="1" x14ac:dyDescent="0.4">
      <c r="A1513" s="16"/>
      <c r="B1513" s="17"/>
      <c r="C1513" s="17"/>
      <c r="D1513" s="17"/>
      <c r="E1513" s="17"/>
      <c r="F1513" s="17"/>
      <c r="G1513" s="17"/>
      <c r="H1513" s="17"/>
    </row>
    <row r="1514" spans="1:8" ht="29.5" customHeight="1" thickBot="1" x14ac:dyDescent="0.4">
      <c r="A1514" s="16"/>
      <c r="B1514" s="17"/>
      <c r="C1514" s="17"/>
      <c r="D1514" s="17"/>
      <c r="E1514" s="17"/>
      <c r="F1514" s="17"/>
      <c r="G1514" s="17"/>
      <c r="H1514" s="17"/>
    </row>
    <row r="1515" spans="1:8" ht="29.5" customHeight="1" thickBot="1" x14ac:dyDescent="0.4">
      <c r="A1515" s="16"/>
      <c r="B1515" s="17"/>
      <c r="C1515" s="17"/>
      <c r="D1515" s="17"/>
      <c r="E1515" s="17"/>
      <c r="F1515" s="17"/>
      <c r="G1515" s="17"/>
      <c r="H1515" s="17"/>
    </row>
    <row r="1516" spans="1:8" ht="29.5" customHeight="1" thickBot="1" x14ac:dyDescent="0.4">
      <c r="A1516" s="16"/>
      <c r="B1516" s="17"/>
      <c r="C1516" s="17"/>
      <c r="D1516" s="17"/>
      <c r="E1516" s="17"/>
      <c r="F1516" s="17"/>
      <c r="G1516" s="17"/>
      <c r="H1516" s="17"/>
    </row>
    <row r="1517" spans="1:8" ht="29.5" customHeight="1" thickBot="1" x14ac:dyDescent="0.4">
      <c r="A1517" s="16"/>
      <c r="B1517" s="17"/>
      <c r="C1517" s="17"/>
      <c r="D1517" s="17"/>
      <c r="E1517" s="17"/>
      <c r="F1517" s="17"/>
      <c r="G1517" s="17"/>
      <c r="H1517" s="17"/>
    </row>
    <row r="1518" spans="1:8" ht="29.5" customHeight="1" thickBot="1" x14ac:dyDescent="0.4">
      <c r="A1518" s="16"/>
      <c r="B1518" s="17"/>
      <c r="C1518" s="17"/>
      <c r="D1518" s="17"/>
      <c r="E1518" s="17"/>
      <c r="F1518" s="17"/>
      <c r="G1518" s="17"/>
      <c r="H1518" s="17"/>
    </row>
    <row r="1519" spans="1:8" ht="29.5" customHeight="1" thickBot="1" x14ac:dyDescent="0.4">
      <c r="A1519" s="16"/>
      <c r="B1519" s="17"/>
      <c r="C1519" s="17"/>
      <c r="D1519" s="17"/>
      <c r="E1519" s="17"/>
      <c r="F1519" s="17"/>
      <c r="G1519" s="17"/>
      <c r="H1519" s="17"/>
    </row>
    <row r="1520" spans="1:8" ht="29.5" customHeight="1" thickBot="1" x14ac:dyDescent="0.4">
      <c r="A1520" s="16"/>
      <c r="B1520" s="17"/>
      <c r="C1520" s="17"/>
      <c r="D1520" s="17"/>
      <c r="E1520" s="17"/>
      <c r="F1520" s="17"/>
      <c r="G1520" s="17"/>
      <c r="H1520" s="17"/>
    </row>
    <row r="1521" spans="1:8" ht="29.5" customHeight="1" thickBot="1" x14ac:dyDescent="0.4">
      <c r="A1521" s="16"/>
      <c r="B1521" s="17"/>
      <c r="C1521" s="17"/>
      <c r="D1521" s="17"/>
      <c r="E1521" s="17"/>
      <c r="F1521" s="17"/>
      <c r="G1521" s="17"/>
      <c r="H1521" s="17"/>
    </row>
    <row r="1522" spans="1:8" ht="29.5" customHeight="1" thickBot="1" x14ac:dyDescent="0.4">
      <c r="A1522" s="16"/>
      <c r="B1522" s="17"/>
      <c r="C1522" s="17"/>
      <c r="D1522" s="17"/>
      <c r="E1522" s="17"/>
      <c r="F1522" s="17"/>
      <c r="G1522" s="17"/>
      <c r="H1522" s="17"/>
    </row>
    <row r="1523" spans="1:8" ht="29.5" customHeight="1" thickBot="1" x14ac:dyDescent="0.4">
      <c r="A1523" s="16"/>
      <c r="B1523" s="17"/>
      <c r="C1523" s="17"/>
      <c r="D1523" s="17"/>
      <c r="E1523" s="17"/>
      <c r="F1523" s="17"/>
      <c r="G1523" s="17"/>
      <c r="H1523" s="17"/>
    </row>
    <row r="1524" spans="1:8" ht="29.5" customHeight="1" thickBot="1" x14ac:dyDescent="0.4">
      <c r="A1524" s="16"/>
      <c r="B1524" s="17"/>
      <c r="C1524" s="17"/>
      <c r="D1524" s="17"/>
      <c r="E1524" s="17"/>
      <c r="F1524" s="17"/>
      <c r="G1524" s="17"/>
      <c r="H1524" s="17"/>
    </row>
    <row r="1525" spans="1:8" ht="29.5" customHeight="1" thickBot="1" x14ac:dyDescent="0.4">
      <c r="A1525" s="16"/>
      <c r="B1525" s="17"/>
      <c r="C1525" s="17"/>
      <c r="D1525" s="17"/>
      <c r="E1525" s="17"/>
      <c r="F1525" s="17"/>
      <c r="G1525" s="17"/>
      <c r="H1525" s="17"/>
    </row>
    <row r="1526" spans="1:8" ht="29.5" customHeight="1" thickBot="1" x14ac:dyDescent="0.4">
      <c r="A1526" s="16"/>
      <c r="B1526" s="17"/>
      <c r="C1526" s="17"/>
      <c r="D1526" s="17"/>
      <c r="E1526" s="17"/>
      <c r="F1526" s="17"/>
      <c r="G1526" s="17"/>
      <c r="H1526" s="17"/>
    </row>
    <row r="1527" spans="1:8" ht="29.5" customHeight="1" thickBot="1" x14ac:dyDescent="0.4">
      <c r="A1527" s="16"/>
      <c r="B1527" s="17"/>
      <c r="C1527" s="17"/>
      <c r="D1527" s="17"/>
      <c r="E1527" s="17"/>
      <c r="F1527" s="17"/>
      <c r="G1527" s="17"/>
      <c r="H1527" s="17"/>
    </row>
    <row r="1528" spans="1:8" ht="29.5" customHeight="1" thickBot="1" x14ac:dyDescent="0.4">
      <c r="A1528" s="16"/>
      <c r="B1528" s="17"/>
      <c r="C1528" s="17"/>
      <c r="D1528" s="17"/>
      <c r="E1528" s="17"/>
      <c r="F1528" s="17"/>
      <c r="G1528" s="17"/>
      <c r="H1528" s="17"/>
    </row>
    <row r="1529" spans="1:8" ht="29.5" customHeight="1" thickBot="1" x14ac:dyDescent="0.4">
      <c r="A1529" s="16"/>
      <c r="B1529" s="17"/>
      <c r="C1529" s="17"/>
      <c r="D1529" s="17"/>
      <c r="E1529" s="17"/>
      <c r="F1529" s="17"/>
      <c r="G1529" s="17"/>
      <c r="H1529" s="17"/>
    </row>
    <row r="1530" spans="1:8" ht="29.5" customHeight="1" thickBot="1" x14ac:dyDescent="0.4">
      <c r="A1530" s="16"/>
      <c r="B1530" s="17"/>
      <c r="C1530" s="17"/>
      <c r="D1530" s="17"/>
      <c r="E1530" s="17"/>
      <c r="F1530" s="17"/>
      <c r="G1530" s="17"/>
      <c r="H1530" s="17"/>
    </row>
    <row r="1531" spans="1:8" ht="29.5" customHeight="1" thickBot="1" x14ac:dyDescent="0.4">
      <c r="A1531" s="16"/>
      <c r="B1531" s="17"/>
      <c r="C1531" s="17"/>
      <c r="D1531" s="17"/>
      <c r="E1531" s="17"/>
      <c r="F1531" s="17"/>
      <c r="G1531" s="17"/>
      <c r="H1531" s="17"/>
    </row>
    <row r="1532" spans="1:8" ht="29.5" customHeight="1" thickBot="1" x14ac:dyDescent="0.4">
      <c r="A1532" s="16"/>
      <c r="B1532" s="17"/>
      <c r="C1532" s="17"/>
      <c r="D1532" s="17"/>
      <c r="E1532" s="17"/>
      <c r="F1532" s="17"/>
      <c r="G1532" s="17"/>
      <c r="H1532" s="17"/>
    </row>
    <row r="1533" spans="1:8" ht="29.5" customHeight="1" thickBot="1" x14ac:dyDescent="0.4">
      <c r="A1533" s="16"/>
      <c r="B1533" s="17"/>
      <c r="C1533" s="17"/>
      <c r="D1533" s="17"/>
      <c r="E1533" s="17"/>
      <c r="F1533" s="17"/>
      <c r="G1533" s="17"/>
      <c r="H1533" s="17"/>
    </row>
    <row r="1534" spans="1:8" ht="29.5" customHeight="1" thickBot="1" x14ac:dyDescent="0.4">
      <c r="A1534" s="16"/>
      <c r="B1534" s="17"/>
      <c r="C1534" s="17"/>
      <c r="D1534" s="17"/>
      <c r="E1534" s="17"/>
      <c r="F1534" s="17"/>
      <c r="G1534" s="17"/>
      <c r="H1534" s="17"/>
    </row>
    <row r="1535" spans="1:8" ht="29.5" customHeight="1" thickBot="1" x14ac:dyDescent="0.4">
      <c r="A1535" s="16"/>
      <c r="B1535" s="17"/>
      <c r="C1535" s="17"/>
      <c r="D1535" s="17"/>
      <c r="E1535" s="17"/>
      <c r="F1535" s="17"/>
      <c r="G1535" s="17"/>
      <c r="H1535" s="17"/>
    </row>
    <row r="1536" spans="1:8" ht="29.5" customHeight="1" thickBot="1" x14ac:dyDescent="0.4">
      <c r="A1536" s="16"/>
      <c r="B1536" s="17"/>
      <c r="C1536" s="17"/>
      <c r="D1536" s="17"/>
      <c r="E1536" s="17"/>
      <c r="F1536" s="17"/>
      <c r="G1536" s="17"/>
      <c r="H1536" s="17"/>
    </row>
    <row r="1537" spans="1:8" ht="29.5" customHeight="1" thickBot="1" x14ac:dyDescent="0.4">
      <c r="A1537" s="16"/>
      <c r="B1537" s="17"/>
      <c r="C1537" s="17"/>
      <c r="D1537" s="17"/>
      <c r="E1537" s="17"/>
      <c r="F1537" s="17"/>
      <c r="G1537" s="17"/>
      <c r="H1537" s="17"/>
    </row>
    <row r="1538" spans="1:8" ht="29.5" customHeight="1" thickBot="1" x14ac:dyDescent="0.4">
      <c r="A1538" s="16"/>
      <c r="B1538" s="17"/>
      <c r="C1538" s="17"/>
      <c r="D1538" s="17"/>
      <c r="E1538" s="17"/>
      <c r="F1538" s="17"/>
      <c r="G1538" s="17"/>
      <c r="H1538" s="17"/>
    </row>
    <row r="1539" spans="1:8" ht="29.5" customHeight="1" thickBot="1" x14ac:dyDescent="0.4">
      <c r="A1539" s="16"/>
      <c r="B1539" s="17"/>
      <c r="C1539" s="17"/>
      <c r="D1539" s="17"/>
      <c r="E1539" s="17"/>
      <c r="F1539" s="17"/>
      <c r="G1539" s="17"/>
      <c r="H1539" s="17"/>
    </row>
    <row r="1540" spans="1:8" ht="29.5" customHeight="1" thickBot="1" x14ac:dyDescent="0.4">
      <c r="A1540" s="16"/>
      <c r="B1540" s="17"/>
      <c r="C1540" s="17"/>
      <c r="D1540" s="17"/>
      <c r="E1540" s="17"/>
      <c r="F1540" s="17"/>
      <c r="G1540" s="17"/>
      <c r="H1540" s="17"/>
    </row>
    <row r="1541" spans="1:8" ht="29.5" customHeight="1" thickBot="1" x14ac:dyDescent="0.4">
      <c r="A1541" s="16"/>
      <c r="B1541" s="17"/>
      <c r="C1541" s="17"/>
      <c r="D1541" s="17"/>
      <c r="E1541" s="17"/>
      <c r="F1541" s="17"/>
      <c r="G1541" s="17"/>
      <c r="H1541" s="17"/>
    </row>
    <row r="1542" spans="1:8" ht="29.5" customHeight="1" thickBot="1" x14ac:dyDescent="0.4">
      <c r="A1542" s="16"/>
      <c r="B1542" s="17"/>
      <c r="C1542" s="17"/>
      <c r="D1542" s="17"/>
      <c r="E1542" s="17"/>
      <c r="F1542" s="17"/>
      <c r="G1542" s="17"/>
      <c r="H1542" s="17"/>
    </row>
    <row r="1543" spans="1:8" ht="29.5" customHeight="1" thickBot="1" x14ac:dyDescent="0.4">
      <c r="A1543" s="16"/>
      <c r="B1543" s="17"/>
      <c r="C1543" s="17"/>
      <c r="D1543" s="17"/>
      <c r="E1543" s="17"/>
      <c r="F1543" s="17"/>
      <c r="G1543" s="17"/>
      <c r="H1543" s="17"/>
    </row>
    <row r="1544" spans="1:8" ht="29.5" customHeight="1" thickBot="1" x14ac:dyDescent="0.4">
      <c r="A1544" s="16"/>
      <c r="B1544" s="17"/>
      <c r="C1544" s="17"/>
      <c r="D1544" s="17"/>
      <c r="E1544" s="17"/>
      <c r="F1544" s="17"/>
      <c r="G1544" s="17"/>
      <c r="H1544" s="17"/>
    </row>
    <row r="1545" spans="1:8" ht="29.5" customHeight="1" thickBot="1" x14ac:dyDescent="0.4">
      <c r="A1545" s="16"/>
      <c r="B1545" s="17"/>
      <c r="C1545" s="17"/>
      <c r="D1545" s="17"/>
      <c r="E1545" s="17"/>
      <c r="F1545" s="17"/>
      <c r="G1545" s="17"/>
      <c r="H1545" s="17"/>
    </row>
    <row r="1546" spans="1:8" ht="29.5" customHeight="1" thickBot="1" x14ac:dyDescent="0.4">
      <c r="A1546" s="16"/>
      <c r="B1546" s="17"/>
      <c r="C1546" s="17"/>
      <c r="D1546" s="17"/>
      <c r="E1546" s="17"/>
      <c r="F1546" s="17"/>
      <c r="G1546" s="17"/>
      <c r="H1546" s="17"/>
    </row>
    <row r="1547" spans="1:8" ht="29.5" customHeight="1" thickBot="1" x14ac:dyDescent="0.4">
      <c r="A1547" s="16"/>
      <c r="B1547" s="17"/>
      <c r="C1547" s="17"/>
      <c r="D1547" s="17"/>
      <c r="E1547" s="17"/>
      <c r="F1547" s="17"/>
      <c r="G1547" s="17"/>
      <c r="H1547" s="17"/>
    </row>
    <row r="1548" spans="1:8" ht="29.5" customHeight="1" thickBot="1" x14ac:dyDescent="0.4">
      <c r="A1548" s="16"/>
      <c r="B1548" s="17"/>
      <c r="C1548" s="17"/>
      <c r="D1548" s="17"/>
      <c r="E1548" s="17"/>
      <c r="F1548" s="17"/>
      <c r="G1548" s="17"/>
      <c r="H1548" s="17"/>
    </row>
    <row r="1549" spans="1:8" ht="29.5" customHeight="1" thickBot="1" x14ac:dyDescent="0.4">
      <c r="A1549" s="16"/>
      <c r="B1549" s="17"/>
      <c r="C1549" s="17"/>
      <c r="D1549" s="17"/>
      <c r="E1549" s="17"/>
      <c r="F1549" s="17"/>
      <c r="G1549" s="17"/>
      <c r="H1549" s="17"/>
    </row>
    <row r="1550" spans="1:8" ht="29.5" customHeight="1" thickBot="1" x14ac:dyDescent="0.4">
      <c r="A1550" s="16"/>
      <c r="B1550" s="17"/>
      <c r="C1550" s="17"/>
      <c r="D1550" s="17"/>
      <c r="E1550" s="17"/>
      <c r="F1550" s="17"/>
      <c r="G1550" s="17"/>
      <c r="H1550" s="17"/>
    </row>
    <row r="1551" spans="1:8" ht="29.5" customHeight="1" thickBot="1" x14ac:dyDescent="0.4">
      <c r="A1551" s="16"/>
      <c r="B1551" s="17"/>
      <c r="C1551" s="17"/>
      <c r="D1551" s="17"/>
      <c r="E1551" s="17"/>
      <c r="F1551" s="17"/>
      <c r="G1551" s="17"/>
      <c r="H1551" s="17"/>
    </row>
    <row r="1552" spans="1:8" ht="29.5" customHeight="1" thickBot="1" x14ac:dyDescent="0.4">
      <c r="A1552" s="16"/>
      <c r="B1552" s="17"/>
      <c r="C1552" s="17"/>
      <c r="D1552" s="17"/>
      <c r="E1552" s="17"/>
      <c r="F1552" s="17"/>
      <c r="G1552" s="17"/>
      <c r="H1552" s="17"/>
    </row>
    <row r="1553" spans="1:8" ht="29.5" customHeight="1" thickBot="1" x14ac:dyDescent="0.4">
      <c r="A1553" s="16"/>
      <c r="B1553" s="17"/>
      <c r="C1553" s="17"/>
      <c r="D1553" s="17"/>
      <c r="E1553" s="17"/>
      <c r="F1553" s="17"/>
      <c r="G1553" s="17"/>
      <c r="H1553" s="17"/>
    </row>
    <row r="1554" spans="1:8" ht="29.5" customHeight="1" thickBot="1" x14ac:dyDescent="0.4">
      <c r="A1554" s="16"/>
      <c r="B1554" s="17"/>
      <c r="C1554" s="17"/>
      <c r="D1554" s="17"/>
      <c r="E1554" s="17"/>
      <c r="F1554" s="17"/>
      <c r="G1554" s="17"/>
      <c r="H1554" s="17"/>
    </row>
    <row r="1555" spans="1:8" ht="29.5" customHeight="1" thickBot="1" x14ac:dyDescent="0.4">
      <c r="A1555" s="16"/>
      <c r="B1555" s="17"/>
      <c r="C1555" s="17"/>
      <c r="D1555" s="17"/>
      <c r="E1555" s="17"/>
      <c r="F1555" s="17"/>
      <c r="G1555" s="17"/>
      <c r="H1555" s="17"/>
    </row>
    <row r="1556" spans="1:8" ht="29.5" customHeight="1" thickBot="1" x14ac:dyDescent="0.4">
      <c r="A1556" s="16"/>
      <c r="B1556" s="17"/>
      <c r="C1556" s="17"/>
      <c r="D1556" s="17"/>
      <c r="E1556" s="17"/>
      <c r="F1556" s="17"/>
      <c r="G1556" s="17"/>
      <c r="H1556" s="17"/>
    </row>
    <row r="1557" spans="1:8" ht="29.5" customHeight="1" thickBot="1" x14ac:dyDescent="0.4">
      <c r="A1557" s="16"/>
      <c r="B1557" s="17"/>
      <c r="C1557" s="17"/>
      <c r="D1557" s="17"/>
      <c r="E1557" s="17"/>
      <c r="F1557" s="17"/>
      <c r="G1557" s="17"/>
      <c r="H1557" s="17"/>
    </row>
    <row r="1558" spans="1:8" ht="29.5" customHeight="1" thickBot="1" x14ac:dyDescent="0.4">
      <c r="A1558" s="16"/>
      <c r="B1558" s="17"/>
      <c r="C1558" s="17"/>
      <c r="D1558" s="17"/>
      <c r="E1558" s="17"/>
      <c r="F1558" s="17"/>
      <c r="G1558" s="17"/>
      <c r="H1558" s="17"/>
    </row>
    <row r="1559" spans="1:8" ht="29.5" customHeight="1" thickBot="1" x14ac:dyDescent="0.4">
      <c r="A1559" s="16"/>
      <c r="B1559" s="17"/>
      <c r="C1559" s="17"/>
      <c r="D1559" s="17"/>
      <c r="E1559" s="17"/>
      <c r="F1559" s="17"/>
      <c r="G1559" s="17"/>
      <c r="H1559" s="17"/>
    </row>
    <row r="1560" spans="1:8" ht="29.5" customHeight="1" thickBot="1" x14ac:dyDescent="0.4">
      <c r="A1560" s="16"/>
      <c r="B1560" s="17"/>
      <c r="C1560" s="17"/>
      <c r="D1560" s="17"/>
      <c r="E1560" s="17"/>
      <c r="F1560" s="17"/>
      <c r="G1560" s="17"/>
      <c r="H1560" s="17"/>
    </row>
    <row r="1561" spans="1:8" ht="29.5" customHeight="1" thickBot="1" x14ac:dyDescent="0.4">
      <c r="A1561" s="16"/>
      <c r="B1561" s="17"/>
      <c r="C1561" s="17"/>
      <c r="D1561" s="17"/>
      <c r="E1561" s="17"/>
      <c r="F1561" s="17"/>
      <c r="G1561" s="17"/>
      <c r="H1561" s="17"/>
    </row>
    <row r="1562" spans="1:8" ht="29.5" customHeight="1" thickBot="1" x14ac:dyDescent="0.4">
      <c r="A1562" s="16"/>
      <c r="B1562" s="17"/>
      <c r="C1562" s="17"/>
      <c r="D1562" s="17"/>
      <c r="E1562" s="17"/>
      <c r="F1562" s="17"/>
      <c r="G1562" s="17"/>
      <c r="H1562" s="17"/>
    </row>
    <row r="1563" spans="1:8" ht="29.5" customHeight="1" thickBot="1" x14ac:dyDescent="0.4">
      <c r="A1563" s="16"/>
      <c r="B1563" s="17"/>
      <c r="C1563" s="17"/>
      <c r="D1563" s="17"/>
      <c r="E1563" s="17"/>
      <c r="F1563" s="17"/>
      <c r="G1563" s="17"/>
      <c r="H1563" s="17"/>
    </row>
    <row r="1564" spans="1:8" ht="29.5" customHeight="1" thickBot="1" x14ac:dyDescent="0.4">
      <c r="A1564" s="16"/>
      <c r="B1564" s="17"/>
      <c r="C1564" s="17"/>
      <c r="D1564" s="17"/>
      <c r="E1564" s="17"/>
      <c r="F1564" s="17"/>
      <c r="G1564" s="17"/>
      <c r="H1564" s="17"/>
    </row>
    <row r="1565" spans="1:8" ht="29.5" customHeight="1" thickBot="1" x14ac:dyDescent="0.4">
      <c r="A1565" s="16"/>
      <c r="B1565" s="17"/>
      <c r="C1565" s="17"/>
      <c r="D1565" s="17"/>
      <c r="E1565" s="17"/>
      <c r="F1565" s="17"/>
      <c r="G1565" s="17"/>
      <c r="H1565" s="17"/>
    </row>
    <row r="1566" spans="1:8" ht="29.5" customHeight="1" thickBot="1" x14ac:dyDescent="0.4">
      <c r="A1566" s="16"/>
      <c r="B1566" s="17"/>
      <c r="C1566" s="17"/>
      <c r="D1566" s="17"/>
      <c r="E1566" s="17"/>
      <c r="F1566" s="17"/>
      <c r="G1566" s="17"/>
      <c r="H1566" s="17"/>
    </row>
    <row r="1567" spans="1:8" ht="29.5" customHeight="1" thickBot="1" x14ac:dyDescent="0.4">
      <c r="A1567" s="16"/>
      <c r="B1567" s="17"/>
      <c r="C1567" s="17"/>
      <c r="D1567" s="17"/>
      <c r="E1567" s="17"/>
      <c r="F1567" s="17"/>
      <c r="G1567" s="17"/>
      <c r="H1567" s="17"/>
    </row>
    <row r="1568" spans="1:8" ht="29.5" customHeight="1" thickBot="1" x14ac:dyDescent="0.4">
      <c r="A1568" s="16"/>
      <c r="B1568" s="17"/>
      <c r="C1568" s="17"/>
      <c r="D1568" s="17"/>
      <c r="E1568" s="17"/>
      <c r="F1568" s="17"/>
      <c r="G1568" s="17"/>
      <c r="H1568" s="17"/>
    </row>
    <row r="1569" spans="1:8" ht="29.5" customHeight="1" thickBot="1" x14ac:dyDescent="0.4">
      <c r="A1569" s="16"/>
      <c r="B1569" s="17"/>
      <c r="C1569" s="17"/>
      <c r="D1569" s="17"/>
      <c r="E1569" s="17"/>
      <c r="F1569" s="17"/>
      <c r="G1569" s="17"/>
      <c r="H1569" s="17"/>
    </row>
    <row r="1570" spans="1:8" ht="29.5" customHeight="1" thickBot="1" x14ac:dyDescent="0.4">
      <c r="A1570" s="16"/>
      <c r="B1570" s="17"/>
      <c r="C1570" s="17"/>
      <c r="D1570" s="17"/>
      <c r="E1570" s="17"/>
      <c r="F1570" s="17"/>
      <c r="G1570" s="17"/>
      <c r="H1570" s="17"/>
    </row>
    <row r="1571" spans="1:8" ht="29.5" customHeight="1" thickBot="1" x14ac:dyDescent="0.4">
      <c r="A1571" s="16"/>
      <c r="B1571" s="17"/>
      <c r="C1571" s="17"/>
      <c r="D1571" s="17"/>
      <c r="E1571" s="17"/>
      <c r="F1571" s="17"/>
      <c r="G1571" s="17"/>
      <c r="H1571" s="17"/>
    </row>
    <row r="1572" spans="1:8" ht="29.5" customHeight="1" thickBot="1" x14ac:dyDescent="0.4">
      <c r="A1572" s="16"/>
      <c r="B1572" s="17"/>
      <c r="C1572" s="17"/>
      <c r="D1572" s="17"/>
      <c r="E1572" s="17"/>
      <c r="F1572" s="17"/>
      <c r="G1572" s="17"/>
      <c r="H1572" s="17"/>
    </row>
    <row r="1573" spans="1:8" ht="29.5" customHeight="1" thickBot="1" x14ac:dyDescent="0.4">
      <c r="A1573" s="16"/>
      <c r="B1573" s="17"/>
      <c r="C1573" s="17"/>
      <c r="D1573" s="17"/>
      <c r="E1573" s="17"/>
      <c r="F1573" s="17"/>
      <c r="G1573" s="17"/>
      <c r="H1573" s="17"/>
    </row>
    <row r="1574" spans="1:8" ht="29.5" customHeight="1" thickBot="1" x14ac:dyDescent="0.4">
      <c r="A1574" s="16"/>
      <c r="B1574" s="17"/>
      <c r="C1574" s="17"/>
      <c r="D1574" s="17"/>
      <c r="E1574" s="17"/>
      <c r="F1574" s="17"/>
      <c r="G1574" s="17"/>
      <c r="H1574" s="17"/>
    </row>
    <row r="1575" spans="1:8" ht="29.5" customHeight="1" thickBot="1" x14ac:dyDescent="0.4">
      <c r="A1575" s="16"/>
      <c r="B1575" s="17"/>
      <c r="C1575" s="17"/>
      <c r="D1575" s="17"/>
      <c r="E1575" s="17"/>
      <c r="F1575" s="17"/>
      <c r="G1575" s="17"/>
      <c r="H1575" s="17"/>
    </row>
    <row r="1576" spans="1:8" ht="29.5" customHeight="1" thickBot="1" x14ac:dyDescent="0.4">
      <c r="A1576" s="16"/>
      <c r="B1576" s="17"/>
      <c r="C1576" s="17"/>
      <c r="D1576" s="17"/>
      <c r="E1576" s="17"/>
      <c r="F1576" s="17"/>
      <c r="G1576" s="17"/>
      <c r="H1576" s="17"/>
    </row>
    <row r="1577" spans="1:8" ht="29.5" customHeight="1" thickBot="1" x14ac:dyDescent="0.4">
      <c r="A1577" s="16"/>
      <c r="B1577" s="17"/>
      <c r="C1577" s="17"/>
      <c r="D1577" s="17"/>
      <c r="E1577" s="17"/>
      <c r="F1577" s="17"/>
      <c r="G1577" s="17"/>
      <c r="H1577" s="17"/>
    </row>
    <row r="1578" spans="1:8" ht="29.5" customHeight="1" thickBot="1" x14ac:dyDescent="0.4">
      <c r="A1578" s="16"/>
      <c r="B1578" s="17"/>
      <c r="C1578" s="17"/>
      <c r="D1578" s="17"/>
      <c r="E1578" s="17"/>
      <c r="F1578" s="17"/>
      <c r="G1578" s="17"/>
      <c r="H1578" s="17"/>
    </row>
    <row r="1579" spans="1:8" ht="29.5" customHeight="1" thickBot="1" x14ac:dyDescent="0.4">
      <c r="A1579" s="16"/>
      <c r="B1579" s="17"/>
      <c r="C1579" s="17"/>
      <c r="D1579" s="17"/>
      <c r="E1579" s="17"/>
      <c r="F1579" s="17"/>
      <c r="G1579" s="17"/>
      <c r="H1579" s="17"/>
    </row>
    <row r="1580" spans="1:8" ht="29.5" customHeight="1" thickBot="1" x14ac:dyDescent="0.4">
      <c r="A1580" s="16"/>
      <c r="B1580" s="17"/>
      <c r="C1580" s="17"/>
      <c r="D1580" s="17"/>
      <c r="E1580" s="17"/>
      <c r="F1580" s="17"/>
      <c r="G1580" s="17"/>
      <c r="H1580" s="17"/>
    </row>
    <row r="1581" spans="1:8" ht="29.5" customHeight="1" thickBot="1" x14ac:dyDescent="0.4">
      <c r="A1581" s="16"/>
      <c r="B1581" s="17"/>
      <c r="C1581" s="17"/>
      <c r="D1581" s="17"/>
      <c r="E1581" s="17"/>
      <c r="F1581" s="17"/>
      <c r="G1581" s="17"/>
      <c r="H1581" s="17"/>
    </row>
    <row r="1582" spans="1:8" ht="29.5" customHeight="1" thickBot="1" x14ac:dyDescent="0.4">
      <c r="A1582" s="16"/>
      <c r="B1582" s="17"/>
      <c r="C1582" s="17"/>
      <c r="D1582" s="17"/>
      <c r="E1582" s="17"/>
      <c r="F1582" s="17"/>
      <c r="G1582" s="17"/>
      <c r="H1582" s="17"/>
    </row>
    <row r="1583" spans="1:8" ht="29.5" customHeight="1" thickBot="1" x14ac:dyDescent="0.4">
      <c r="A1583" s="16"/>
      <c r="B1583" s="17"/>
      <c r="C1583" s="17"/>
      <c r="D1583" s="17"/>
      <c r="E1583" s="17"/>
      <c r="F1583" s="17"/>
      <c r="G1583" s="17"/>
      <c r="H1583" s="17"/>
    </row>
    <row r="1584" spans="1:8" ht="29.5" customHeight="1" thickBot="1" x14ac:dyDescent="0.4">
      <c r="A1584" s="16"/>
      <c r="B1584" s="17"/>
      <c r="C1584" s="17"/>
      <c r="D1584" s="17"/>
      <c r="E1584" s="17"/>
      <c r="F1584" s="17"/>
      <c r="G1584" s="17"/>
      <c r="H1584" s="17"/>
    </row>
    <row r="1585" spans="1:8" ht="29.5" customHeight="1" thickBot="1" x14ac:dyDescent="0.4">
      <c r="A1585" s="16"/>
      <c r="B1585" s="17"/>
      <c r="C1585" s="17"/>
      <c r="D1585" s="17"/>
      <c r="E1585" s="17"/>
      <c r="F1585" s="17"/>
      <c r="G1585" s="17"/>
      <c r="H1585" s="17"/>
    </row>
    <row r="1586" spans="1:8" ht="29.5" customHeight="1" thickBot="1" x14ac:dyDescent="0.4">
      <c r="A1586" s="16"/>
      <c r="B1586" s="17"/>
      <c r="C1586" s="17"/>
      <c r="D1586" s="17"/>
      <c r="E1586" s="17"/>
      <c r="F1586" s="17"/>
      <c r="G1586" s="17"/>
      <c r="H1586" s="17"/>
    </row>
    <row r="1587" spans="1:8" ht="29.5" customHeight="1" thickBot="1" x14ac:dyDescent="0.4">
      <c r="A1587" s="16"/>
      <c r="B1587" s="17"/>
      <c r="C1587" s="17"/>
      <c r="D1587" s="17"/>
      <c r="E1587" s="17"/>
      <c r="F1587" s="17"/>
      <c r="G1587" s="17"/>
      <c r="H1587" s="17"/>
    </row>
    <row r="1588" spans="1:8" ht="29.5" customHeight="1" thickBot="1" x14ac:dyDescent="0.4">
      <c r="A1588" s="16"/>
      <c r="B1588" s="17"/>
      <c r="C1588" s="17"/>
      <c r="D1588" s="17"/>
      <c r="E1588" s="17"/>
      <c r="F1588" s="17"/>
      <c r="G1588" s="17"/>
      <c r="H1588" s="17"/>
    </row>
    <row r="1589" spans="1:8" ht="29.5" customHeight="1" thickBot="1" x14ac:dyDescent="0.4">
      <c r="A1589" s="16"/>
      <c r="B1589" s="17"/>
      <c r="C1589" s="17"/>
      <c r="D1589" s="17"/>
      <c r="E1589" s="17"/>
      <c r="F1589" s="17"/>
      <c r="G1589" s="17"/>
      <c r="H1589" s="17"/>
    </row>
    <row r="1590" spans="1:8" ht="29.5" customHeight="1" thickBot="1" x14ac:dyDescent="0.4">
      <c r="A1590" s="16"/>
      <c r="B1590" s="17"/>
      <c r="C1590" s="17"/>
      <c r="D1590" s="17"/>
      <c r="E1590" s="17"/>
      <c r="F1590" s="17"/>
      <c r="G1590" s="17"/>
      <c r="H1590" s="17"/>
    </row>
    <row r="1591" spans="1:8" ht="29.5" customHeight="1" thickBot="1" x14ac:dyDescent="0.4">
      <c r="A1591" s="16"/>
      <c r="B1591" s="17"/>
      <c r="C1591" s="17"/>
      <c r="D1591" s="17"/>
      <c r="E1591" s="17"/>
      <c r="F1591" s="17"/>
      <c r="G1591" s="17"/>
      <c r="H1591" s="17"/>
    </row>
    <row r="1592" spans="1:8" ht="29.5" customHeight="1" thickBot="1" x14ac:dyDescent="0.4">
      <c r="A1592" s="16"/>
      <c r="B1592" s="17"/>
      <c r="C1592" s="17"/>
      <c r="D1592" s="17"/>
      <c r="E1592" s="17"/>
      <c r="F1592" s="17"/>
      <c r="G1592" s="17"/>
      <c r="H1592" s="17"/>
    </row>
    <row r="1593" spans="1:8" ht="29.5" customHeight="1" thickBot="1" x14ac:dyDescent="0.4">
      <c r="A1593" s="16"/>
      <c r="B1593" s="17"/>
      <c r="C1593" s="17"/>
      <c r="D1593" s="17"/>
      <c r="E1593" s="17"/>
      <c r="F1593" s="17"/>
      <c r="G1593" s="17"/>
      <c r="H1593" s="17"/>
    </row>
    <row r="1594" spans="1:8" ht="29.5" customHeight="1" thickBot="1" x14ac:dyDescent="0.4">
      <c r="A1594" s="16"/>
      <c r="B1594" s="17"/>
      <c r="C1594" s="17"/>
      <c r="D1594" s="17"/>
      <c r="E1594" s="17"/>
      <c r="F1594" s="17"/>
      <c r="G1594" s="17"/>
      <c r="H1594" s="17"/>
    </row>
    <row r="1595" spans="1:8" ht="29.5" customHeight="1" thickBot="1" x14ac:dyDescent="0.4">
      <c r="A1595" s="16"/>
      <c r="B1595" s="17"/>
      <c r="C1595" s="17"/>
      <c r="D1595" s="17"/>
      <c r="E1595" s="17"/>
      <c r="F1595" s="17"/>
      <c r="G1595" s="17"/>
      <c r="H1595" s="17"/>
    </row>
    <row r="1596" spans="1:8" ht="29.5" customHeight="1" thickBot="1" x14ac:dyDescent="0.4">
      <c r="A1596" s="16"/>
      <c r="B1596" s="17"/>
      <c r="C1596" s="17"/>
      <c r="D1596" s="17"/>
      <c r="E1596" s="17"/>
      <c r="F1596" s="17"/>
      <c r="G1596" s="17"/>
      <c r="H1596" s="17"/>
    </row>
    <row r="1597" spans="1:8" ht="29.5" customHeight="1" thickBot="1" x14ac:dyDescent="0.4">
      <c r="A1597" s="16"/>
      <c r="B1597" s="17"/>
      <c r="C1597" s="17"/>
      <c r="D1597" s="17"/>
      <c r="E1597" s="17"/>
      <c r="F1597" s="17"/>
      <c r="G1597" s="17"/>
      <c r="H1597" s="17"/>
    </row>
    <row r="1598" spans="1:8" ht="29.5" customHeight="1" thickBot="1" x14ac:dyDescent="0.4">
      <c r="A1598" s="16"/>
      <c r="B1598" s="17"/>
      <c r="C1598" s="17"/>
      <c r="D1598" s="17"/>
      <c r="E1598" s="17"/>
      <c r="F1598" s="17"/>
      <c r="G1598" s="17"/>
      <c r="H1598" s="17"/>
    </row>
    <row r="1599" spans="1:8" ht="29.5" customHeight="1" thickBot="1" x14ac:dyDescent="0.4">
      <c r="A1599" s="16"/>
      <c r="B1599" s="17"/>
      <c r="C1599" s="17"/>
      <c r="D1599" s="17"/>
      <c r="E1599" s="17"/>
      <c r="F1599" s="17"/>
      <c r="G1599" s="17"/>
      <c r="H1599" s="17"/>
    </row>
    <row r="1600" spans="1:8" ht="29.5" customHeight="1" thickBot="1" x14ac:dyDescent="0.4">
      <c r="A1600" s="16"/>
      <c r="B1600" s="17"/>
      <c r="C1600" s="17"/>
      <c r="D1600" s="17"/>
      <c r="E1600" s="17"/>
      <c r="F1600" s="17"/>
      <c r="G1600" s="17"/>
      <c r="H1600" s="17"/>
    </row>
    <row r="1601" spans="1:8" ht="29.5" customHeight="1" thickBot="1" x14ac:dyDescent="0.4">
      <c r="A1601" s="16"/>
      <c r="B1601" s="17"/>
      <c r="C1601" s="17"/>
      <c r="D1601" s="17"/>
      <c r="E1601" s="17"/>
      <c r="F1601" s="17"/>
      <c r="G1601" s="17"/>
      <c r="H1601" s="17"/>
    </row>
    <row r="1602" spans="1:8" ht="29.5" customHeight="1" thickBot="1" x14ac:dyDescent="0.4">
      <c r="A1602" s="16"/>
      <c r="B1602" s="17"/>
      <c r="C1602" s="17"/>
      <c r="D1602" s="17"/>
      <c r="E1602" s="17"/>
      <c r="F1602" s="17"/>
      <c r="G1602" s="17"/>
      <c r="H1602" s="17"/>
    </row>
    <row r="1603" spans="1:8" ht="29.5" customHeight="1" thickBot="1" x14ac:dyDescent="0.4">
      <c r="A1603" s="16"/>
      <c r="B1603" s="17"/>
      <c r="C1603" s="17"/>
      <c r="D1603" s="17"/>
      <c r="E1603" s="17"/>
      <c r="F1603" s="17"/>
      <c r="G1603" s="17"/>
      <c r="H1603" s="17"/>
    </row>
    <row r="1604" spans="1:8" ht="29.5" customHeight="1" thickBot="1" x14ac:dyDescent="0.4">
      <c r="A1604" s="16"/>
      <c r="B1604" s="17"/>
      <c r="C1604" s="17"/>
      <c r="D1604" s="17"/>
      <c r="E1604" s="17"/>
      <c r="F1604" s="17"/>
      <c r="G1604" s="17"/>
      <c r="H1604" s="17"/>
    </row>
    <row r="1605" spans="1:8" ht="29.5" customHeight="1" thickBot="1" x14ac:dyDescent="0.4">
      <c r="A1605" s="16"/>
      <c r="B1605" s="17"/>
      <c r="C1605" s="17"/>
      <c r="D1605" s="17"/>
      <c r="E1605" s="17"/>
      <c r="F1605" s="17"/>
      <c r="G1605" s="17"/>
      <c r="H1605" s="17"/>
    </row>
    <row r="1606" spans="1:8" ht="29.5" customHeight="1" thickBot="1" x14ac:dyDescent="0.4">
      <c r="A1606" s="16"/>
      <c r="B1606" s="17"/>
      <c r="C1606" s="17"/>
      <c r="D1606" s="17"/>
      <c r="E1606" s="17"/>
      <c r="F1606" s="17"/>
      <c r="G1606" s="17"/>
      <c r="H1606" s="17"/>
    </row>
    <row r="1607" spans="1:8" ht="29.5" customHeight="1" thickBot="1" x14ac:dyDescent="0.4">
      <c r="A1607" s="16"/>
      <c r="B1607" s="17"/>
      <c r="C1607" s="17"/>
      <c r="D1607" s="17"/>
      <c r="E1607" s="17"/>
      <c r="F1607" s="17"/>
      <c r="G1607" s="17"/>
      <c r="H1607" s="17"/>
    </row>
    <row r="1608" spans="1:8" ht="29.5" customHeight="1" thickBot="1" x14ac:dyDescent="0.4">
      <c r="A1608" s="16"/>
      <c r="B1608" s="17"/>
      <c r="C1608" s="17"/>
      <c r="D1608" s="17"/>
      <c r="E1608" s="17"/>
      <c r="F1608" s="17"/>
      <c r="G1608" s="17"/>
      <c r="H1608" s="17"/>
    </row>
    <row r="1609" spans="1:8" ht="29.5" customHeight="1" thickBot="1" x14ac:dyDescent="0.4">
      <c r="A1609" s="16"/>
      <c r="B1609" s="17"/>
      <c r="C1609" s="17"/>
      <c r="D1609" s="17"/>
      <c r="E1609" s="17"/>
      <c r="F1609" s="17"/>
      <c r="G1609" s="17"/>
      <c r="H1609" s="17"/>
    </row>
    <row r="1610" spans="1:8" ht="29.5" customHeight="1" thickBot="1" x14ac:dyDescent="0.4">
      <c r="A1610" s="16"/>
      <c r="B1610" s="17"/>
      <c r="C1610" s="17"/>
      <c r="D1610" s="17"/>
      <c r="E1610" s="17"/>
      <c r="F1610" s="17"/>
      <c r="G1610" s="17"/>
      <c r="H1610" s="17"/>
    </row>
    <row r="1611" spans="1:8" ht="29.5" customHeight="1" thickBot="1" x14ac:dyDescent="0.4">
      <c r="A1611" s="16"/>
      <c r="B1611" s="17"/>
      <c r="C1611" s="17"/>
      <c r="D1611" s="17"/>
      <c r="E1611" s="17"/>
      <c r="F1611" s="17"/>
      <c r="G1611" s="17"/>
      <c r="H1611" s="17"/>
    </row>
    <row r="1612" spans="1:8" ht="29.5" customHeight="1" thickBot="1" x14ac:dyDescent="0.4">
      <c r="A1612" s="16"/>
      <c r="B1612" s="17"/>
      <c r="C1612" s="17"/>
      <c r="D1612" s="17"/>
      <c r="E1612" s="17"/>
      <c r="F1612" s="17"/>
      <c r="G1612" s="17"/>
      <c r="H1612" s="17"/>
    </row>
    <row r="1613" spans="1:8" ht="29.5" customHeight="1" thickBot="1" x14ac:dyDescent="0.4">
      <c r="A1613" s="16"/>
      <c r="B1613" s="17"/>
      <c r="C1613" s="17"/>
      <c r="D1613" s="17"/>
      <c r="E1613" s="17"/>
      <c r="F1613" s="17"/>
      <c r="G1613" s="17"/>
      <c r="H1613" s="17"/>
    </row>
    <row r="1614" spans="1:8" ht="29.5" customHeight="1" thickBot="1" x14ac:dyDescent="0.4">
      <c r="A1614" s="16"/>
      <c r="B1614" s="17"/>
      <c r="C1614" s="17"/>
      <c r="D1614" s="17"/>
      <c r="E1614" s="17"/>
      <c r="F1614" s="17"/>
      <c r="G1614" s="17"/>
      <c r="H1614" s="17"/>
    </row>
    <row r="1615" spans="1:8" ht="29.5" customHeight="1" thickBot="1" x14ac:dyDescent="0.4">
      <c r="A1615" s="16"/>
      <c r="B1615" s="17"/>
      <c r="C1615" s="17"/>
      <c r="D1615" s="17"/>
      <c r="E1615" s="17"/>
      <c r="F1615" s="17"/>
      <c r="G1615" s="17"/>
      <c r="H1615" s="17"/>
    </row>
    <row r="1616" spans="1:8" ht="29.5" customHeight="1" thickBot="1" x14ac:dyDescent="0.4">
      <c r="A1616" s="16"/>
      <c r="B1616" s="17"/>
      <c r="C1616" s="17"/>
      <c r="D1616" s="17"/>
      <c r="E1616" s="17"/>
      <c r="F1616" s="17"/>
      <c r="G1616" s="17"/>
      <c r="H1616" s="17"/>
    </row>
    <row r="1617" spans="1:8" ht="29.5" customHeight="1" thickBot="1" x14ac:dyDescent="0.4">
      <c r="A1617" s="16"/>
      <c r="B1617" s="17"/>
      <c r="C1617" s="17"/>
      <c r="D1617" s="17"/>
      <c r="E1617" s="17"/>
      <c r="F1617" s="17"/>
      <c r="G1617" s="17"/>
      <c r="H1617" s="17"/>
    </row>
    <row r="1618" spans="1:8" ht="29.5" customHeight="1" thickBot="1" x14ac:dyDescent="0.4">
      <c r="A1618" s="16"/>
      <c r="B1618" s="17"/>
      <c r="C1618" s="17"/>
      <c r="D1618" s="17"/>
      <c r="E1618" s="17"/>
      <c r="F1618" s="17"/>
      <c r="G1618" s="17"/>
      <c r="H1618" s="17"/>
    </row>
    <row r="1619" spans="1:8" ht="29.5" customHeight="1" thickBot="1" x14ac:dyDescent="0.4">
      <c r="A1619" s="16"/>
      <c r="B1619" s="17"/>
      <c r="C1619" s="17"/>
      <c r="D1619" s="17"/>
      <c r="E1619" s="17"/>
      <c r="F1619" s="17"/>
      <c r="G1619" s="17"/>
      <c r="H1619" s="17"/>
    </row>
    <row r="1620" spans="1:8" ht="29.5" customHeight="1" thickBot="1" x14ac:dyDescent="0.4">
      <c r="A1620" s="16"/>
      <c r="B1620" s="17"/>
      <c r="C1620" s="17"/>
      <c r="D1620" s="17"/>
      <c r="E1620" s="17"/>
      <c r="F1620" s="17"/>
      <c r="G1620" s="17"/>
      <c r="H1620" s="17"/>
    </row>
    <row r="1621" spans="1:8" ht="29.5" customHeight="1" thickBot="1" x14ac:dyDescent="0.4">
      <c r="A1621" s="16"/>
      <c r="B1621" s="17"/>
      <c r="C1621" s="17"/>
      <c r="D1621" s="17"/>
      <c r="E1621" s="17"/>
      <c r="F1621" s="17"/>
      <c r="G1621" s="17"/>
      <c r="H1621" s="17"/>
    </row>
    <row r="1622" spans="1:8" ht="29.5" customHeight="1" thickBot="1" x14ac:dyDescent="0.4">
      <c r="A1622" s="16"/>
      <c r="B1622" s="17"/>
      <c r="C1622" s="17"/>
      <c r="D1622" s="17"/>
      <c r="E1622" s="17"/>
      <c r="F1622" s="17"/>
      <c r="G1622" s="17"/>
      <c r="H1622" s="17"/>
    </row>
    <row r="1623" spans="1:8" ht="29.5" customHeight="1" thickBot="1" x14ac:dyDescent="0.4">
      <c r="A1623" s="16"/>
      <c r="B1623" s="17"/>
      <c r="C1623" s="17"/>
      <c r="D1623" s="17"/>
      <c r="E1623" s="17"/>
      <c r="F1623" s="17"/>
      <c r="G1623" s="17"/>
      <c r="H1623" s="17"/>
    </row>
    <row r="1624" spans="1:8" ht="29.5" customHeight="1" thickBot="1" x14ac:dyDescent="0.4">
      <c r="A1624" s="16"/>
      <c r="B1624" s="17"/>
      <c r="C1624" s="17"/>
      <c r="D1624" s="17"/>
      <c r="E1624" s="17"/>
      <c r="F1624" s="17"/>
      <c r="G1624" s="17"/>
      <c r="H1624" s="17"/>
    </row>
    <row r="1625" spans="1:8" ht="29.5" customHeight="1" thickBot="1" x14ac:dyDescent="0.4">
      <c r="A1625" s="16"/>
      <c r="B1625" s="17"/>
      <c r="C1625" s="17"/>
      <c r="D1625" s="17"/>
      <c r="E1625" s="17"/>
      <c r="F1625" s="17"/>
      <c r="G1625" s="17"/>
      <c r="H1625" s="17"/>
    </row>
    <row r="1626" spans="1:8" ht="29.5" customHeight="1" thickBot="1" x14ac:dyDescent="0.4">
      <c r="A1626" s="16"/>
      <c r="B1626" s="17"/>
      <c r="C1626" s="17"/>
      <c r="D1626" s="17"/>
      <c r="E1626" s="17"/>
      <c r="F1626" s="17"/>
      <c r="G1626" s="17"/>
      <c r="H1626" s="17"/>
    </row>
    <row r="1627" spans="1:8" ht="29.5" customHeight="1" thickBot="1" x14ac:dyDescent="0.4">
      <c r="A1627" s="16"/>
      <c r="B1627" s="17"/>
      <c r="C1627" s="17"/>
      <c r="D1627" s="17"/>
      <c r="E1627" s="17"/>
      <c r="F1627" s="17"/>
      <c r="G1627" s="17"/>
      <c r="H1627" s="17"/>
    </row>
    <row r="1628" spans="1:8" ht="29.5" customHeight="1" thickBot="1" x14ac:dyDescent="0.4">
      <c r="A1628" s="16"/>
      <c r="B1628" s="17"/>
      <c r="C1628" s="17"/>
      <c r="D1628" s="17"/>
      <c r="E1628" s="17"/>
      <c r="F1628" s="17"/>
      <c r="G1628" s="17"/>
      <c r="H1628" s="17"/>
    </row>
    <row r="1629" spans="1:8" ht="29.5" customHeight="1" thickBot="1" x14ac:dyDescent="0.4">
      <c r="A1629" s="16"/>
      <c r="B1629" s="17"/>
      <c r="C1629" s="17"/>
      <c r="D1629" s="17"/>
      <c r="E1629" s="17"/>
      <c r="F1629" s="17"/>
      <c r="G1629" s="17"/>
      <c r="H1629" s="17"/>
    </row>
    <row r="1630" spans="1:8" ht="29.5" customHeight="1" thickBot="1" x14ac:dyDescent="0.4">
      <c r="A1630" s="16"/>
      <c r="B1630" s="17"/>
      <c r="C1630" s="17"/>
      <c r="D1630" s="17"/>
      <c r="E1630" s="17"/>
      <c r="F1630" s="17"/>
      <c r="G1630" s="17"/>
      <c r="H1630" s="17"/>
    </row>
    <row r="1631" spans="1:8" ht="29.5" customHeight="1" thickBot="1" x14ac:dyDescent="0.4">
      <c r="A1631" s="16"/>
      <c r="B1631" s="17"/>
      <c r="C1631" s="17"/>
      <c r="D1631" s="17"/>
      <c r="E1631" s="17"/>
      <c r="F1631" s="17"/>
      <c r="G1631" s="17"/>
      <c r="H1631" s="17"/>
    </row>
    <row r="1632" spans="1:8" ht="29.5" customHeight="1" thickBot="1" x14ac:dyDescent="0.4">
      <c r="A1632" s="16"/>
      <c r="B1632" s="17"/>
      <c r="C1632" s="17"/>
      <c r="D1632" s="17"/>
      <c r="E1632" s="17"/>
      <c r="F1632" s="17"/>
      <c r="G1632" s="17"/>
      <c r="H1632" s="17"/>
    </row>
    <row r="1633" spans="1:8" ht="29.5" customHeight="1" thickBot="1" x14ac:dyDescent="0.4">
      <c r="A1633" s="16"/>
      <c r="B1633" s="17"/>
      <c r="C1633" s="17"/>
      <c r="D1633" s="17"/>
      <c r="E1633" s="17"/>
      <c r="F1633" s="17"/>
      <c r="G1633" s="17"/>
      <c r="H1633" s="17"/>
    </row>
    <row r="1634" spans="1:8" ht="29.5" customHeight="1" thickBot="1" x14ac:dyDescent="0.4">
      <c r="A1634" s="16"/>
      <c r="B1634" s="17"/>
      <c r="C1634" s="17"/>
      <c r="D1634" s="17"/>
      <c r="E1634" s="17"/>
      <c r="F1634" s="17"/>
      <c r="G1634" s="17"/>
      <c r="H1634" s="17"/>
    </row>
    <row r="1635" spans="1:8" ht="29.5" customHeight="1" thickBot="1" x14ac:dyDescent="0.4">
      <c r="A1635" s="16"/>
      <c r="B1635" s="17"/>
      <c r="C1635" s="17"/>
      <c r="D1635" s="17"/>
      <c r="E1635" s="17"/>
      <c r="F1635" s="17"/>
      <c r="G1635" s="17"/>
      <c r="H1635" s="17"/>
    </row>
    <row r="1636" spans="1:8" ht="29.5" customHeight="1" thickBot="1" x14ac:dyDescent="0.4">
      <c r="A1636" s="16"/>
      <c r="B1636" s="17"/>
      <c r="C1636" s="17"/>
      <c r="D1636" s="17"/>
      <c r="E1636" s="17"/>
      <c r="F1636" s="17"/>
      <c r="G1636" s="17"/>
      <c r="H1636" s="17"/>
    </row>
    <row r="1637" spans="1:8" ht="29.5" customHeight="1" thickBot="1" x14ac:dyDescent="0.4">
      <c r="A1637" s="16"/>
      <c r="B1637" s="17"/>
      <c r="C1637" s="17"/>
      <c r="D1637" s="17"/>
      <c r="E1637" s="17"/>
      <c r="F1637" s="17"/>
      <c r="G1637" s="17"/>
      <c r="H1637" s="17"/>
    </row>
    <row r="1638" spans="1:8" ht="29.5" customHeight="1" thickBot="1" x14ac:dyDescent="0.4">
      <c r="A1638" s="16"/>
      <c r="B1638" s="17"/>
      <c r="C1638" s="17"/>
      <c r="D1638" s="17"/>
      <c r="E1638" s="17"/>
      <c r="F1638" s="17"/>
      <c r="G1638" s="17"/>
      <c r="H1638" s="17"/>
    </row>
    <row r="1639" spans="1:8" ht="29.5" customHeight="1" thickBot="1" x14ac:dyDescent="0.4">
      <c r="A1639" s="16"/>
      <c r="B1639" s="17"/>
      <c r="C1639" s="17"/>
      <c r="D1639" s="17"/>
      <c r="E1639" s="17"/>
      <c r="F1639" s="17"/>
      <c r="G1639" s="17"/>
      <c r="H1639" s="17"/>
    </row>
    <row r="1640" spans="1:8" ht="29.5" customHeight="1" thickBot="1" x14ac:dyDescent="0.4">
      <c r="A1640" s="16"/>
      <c r="B1640" s="17"/>
      <c r="C1640" s="17"/>
      <c r="D1640" s="17"/>
      <c r="E1640" s="17"/>
      <c r="F1640" s="17"/>
      <c r="G1640" s="17"/>
      <c r="H1640" s="17"/>
    </row>
    <row r="1641" spans="1:8" ht="29.5" customHeight="1" thickBot="1" x14ac:dyDescent="0.4">
      <c r="A1641" s="16"/>
      <c r="B1641" s="17"/>
      <c r="C1641" s="17"/>
      <c r="D1641" s="17"/>
      <c r="E1641" s="17"/>
      <c r="F1641" s="17"/>
      <c r="G1641" s="17"/>
      <c r="H1641" s="17"/>
    </row>
    <row r="1642" spans="1:8" ht="29.5" customHeight="1" thickBot="1" x14ac:dyDescent="0.4">
      <c r="A1642" s="16"/>
      <c r="B1642" s="17"/>
      <c r="C1642" s="17"/>
      <c r="D1642" s="17"/>
      <c r="E1642" s="17"/>
      <c r="F1642" s="17"/>
      <c r="G1642" s="17"/>
      <c r="H1642" s="17"/>
    </row>
    <row r="1643" spans="1:8" ht="29.5" customHeight="1" thickBot="1" x14ac:dyDescent="0.4">
      <c r="A1643" s="16"/>
      <c r="B1643" s="17"/>
      <c r="C1643" s="17"/>
      <c r="D1643" s="17"/>
      <c r="E1643" s="17"/>
      <c r="F1643" s="17"/>
      <c r="G1643" s="17"/>
      <c r="H1643" s="17"/>
    </row>
    <row r="1644" spans="1:8" ht="29.5" customHeight="1" thickBot="1" x14ac:dyDescent="0.4">
      <c r="A1644" s="16"/>
      <c r="B1644" s="17"/>
      <c r="C1644" s="17"/>
      <c r="D1644" s="17"/>
      <c r="E1644" s="17"/>
      <c r="F1644" s="17"/>
      <c r="G1644" s="17"/>
      <c r="H1644" s="17"/>
    </row>
    <row r="1645" spans="1:8" ht="29.5" customHeight="1" thickBot="1" x14ac:dyDescent="0.4">
      <c r="A1645" s="16"/>
      <c r="B1645" s="17"/>
      <c r="C1645" s="17"/>
      <c r="D1645" s="17"/>
      <c r="E1645" s="17"/>
      <c r="F1645" s="17"/>
      <c r="G1645" s="17"/>
      <c r="H1645" s="17"/>
    </row>
    <row r="1646" spans="1:8" ht="29.5" customHeight="1" thickBot="1" x14ac:dyDescent="0.4">
      <c r="A1646" s="16"/>
      <c r="B1646" s="17"/>
      <c r="C1646" s="17"/>
      <c r="D1646" s="17"/>
      <c r="E1646" s="17"/>
      <c r="F1646" s="17"/>
      <c r="G1646" s="17"/>
      <c r="H1646" s="17"/>
    </row>
    <row r="1647" spans="1:8" ht="29.5" customHeight="1" thickBot="1" x14ac:dyDescent="0.4">
      <c r="A1647" s="16"/>
      <c r="B1647" s="17"/>
      <c r="C1647" s="17"/>
      <c r="D1647" s="17"/>
      <c r="E1647" s="17"/>
      <c r="F1647" s="17"/>
      <c r="G1647" s="17"/>
      <c r="H1647" s="17"/>
    </row>
    <row r="1648" spans="1:8" ht="29.5" customHeight="1" thickBot="1" x14ac:dyDescent="0.4">
      <c r="A1648" s="16"/>
      <c r="B1648" s="17"/>
      <c r="C1648" s="17"/>
      <c r="D1648" s="17"/>
      <c r="E1648" s="17"/>
      <c r="F1648" s="17"/>
      <c r="G1648" s="17"/>
      <c r="H1648" s="17"/>
    </row>
    <row r="1649" spans="1:8" ht="29.5" customHeight="1" thickBot="1" x14ac:dyDescent="0.4">
      <c r="A1649" s="16"/>
      <c r="B1649" s="17"/>
      <c r="C1649" s="17"/>
      <c r="D1649" s="17"/>
      <c r="E1649" s="17"/>
      <c r="F1649" s="17"/>
      <c r="G1649" s="17"/>
      <c r="H1649" s="17"/>
    </row>
    <row r="1650" spans="1:8" ht="29.5" customHeight="1" thickBot="1" x14ac:dyDescent="0.4">
      <c r="A1650" s="16"/>
      <c r="B1650" s="17"/>
      <c r="C1650" s="17"/>
      <c r="D1650" s="17"/>
      <c r="E1650" s="17"/>
      <c r="F1650" s="17"/>
      <c r="G1650" s="17"/>
      <c r="H1650" s="17"/>
    </row>
    <row r="1651" spans="1:8" ht="29.5" customHeight="1" thickBot="1" x14ac:dyDescent="0.4">
      <c r="A1651" s="16"/>
      <c r="B1651" s="17"/>
      <c r="C1651" s="17"/>
      <c r="D1651" s="17"/>
      <c r="E1651" s="17"/>
      <c r="F1651" s="17"/>
      <c r="G1651" s="17"/>
      <c r="H1651" s="17"/>
    </row>
    <row r="1652" spans="1:8" ht="29.5" customHeight="1" thickBot="1" x14ac:dyDescent="0.4">
      <c r="A1652" s="16"/>
      <c r="B1652" s="17"/>
      <c r="C1652" s="17"/>
      <c r="D1652" s="17"/>
      <c r="E1652" s="17"/>
      <c r="F1652" s="17"/>
      <c r="G1652" s="17"/>
      <c r="H1652" s="17"/>
    </row>
    <row r="1653" spans="1:8" ht="29.5" customHeight="1" thickBot="1" x14ac:dyDescent="0.4">
      <c r="A1653" s="16"/>
      <c r="B1653" s="17"/>
      <c r="C1653" s="17"/>
      <c r="D1653" s="17"/>
      <c r="E1653" s="17"/>
      <c r="F1653" s="17"/>
      <c r="G1653" s="17"/>
      <c r="H1653" s="17"/>
    </row>
    <row r="1654" spans="1:8" ht="29.5" customHeight="1" thickBot="1" x14ac:dyDescent="0.4">
      <c r="A1654" s="16"/>
      <c r="B1654" s="17"/>
      <c r="C1654" s="17"/>
      <c r="D1654" s="17"/>
      <c r="E1654" s="17"/>
      <c r="F1654" s="17"/>
      <c r="G1654" s="17"/>
      <c r="H1654" s="17"/>
    </row>
    <row r="1655" spans="1:8" ht="29.5" customHeight="1" thickBot="1" x14ac:dyDescent="0.4">
      <c r="A1655" s="16"/>
      <c r="B1655" s="17"/>
      <c r="C1655" s="17"/>
      <c r="D1655" s="17"/>
      <c r="E1655" s="17"/>
      <c r="F1655" s="17"/>
      <c r="G1655" s="17"/>
      <c r="H1655" s="17"/>
    </row>
    <row r="1656" spans="1:8" ht="29.5" customHeight="1" thickBot="1" x14ac:dyDescent="0.4">
      <c r="A1656" s="16"/>
      <c r="B1656" s="17"/>
      <c r="C1656" s="17"/>
      <c r="D1656" s="17"/>
      <c r="E1656" s="17"/>
      <c r="F1656" s="17"/>
      <c r="G1656" s="17"/>
      <c r="H1656" s="17"/>
    </row>
    <row r="1657" spans="1:8" ht="29.5" customHeight="1" thickBot="1" x14ac:dyDescent="0.4">
      <c r="A1657" s="16"/>
      <c r="B1657" s="17"/>
      <c r="C1657" s="17"/>
      <c r="D1657" s="17"/>
      <c r="E1657" s="17"/>
      <c r="F1657" s="17"/>
      <c r="G1657" s="17"/>
      <c r="H1657" s="17"/>
    </row>
    <row r="1658" spans="1:8" ht="29.5" customHeight="1" thickBot="1" x14ac:dyDescent="0.4">
      <c r="A1658" s="16"/>
      <c r="B1658" s="17"/>
      <c r="C1658" s="17"/>
      <c r="D1658" s="17"/>
      <c r="E1658" s="17"/>
      <c r="F1658" s="17"/>
      <c r="G1658" s="17"/>
      <c r="H1658" s="17"/>
    </row>
    <row r="1659" spans="1:8" ht="29.5" customHeight="1" thickBot="1" x14ac:dyDescent="0.4">
      <c r="A1659" s="16"/>
      <c r="B1659" s="17"/>
      <c r="C1659" s="17"/>
      <c r="D1659" s="17"/>
      <c r="E1659" s="17"/>
      <c r="F1659" s="17"/>
      <c r="G1659" s="17"/>
      <c r="H1659" s="17"/>
    </row>
    <row r="1660" spans="1:8" ht="29.5" customHeight="1" thickBot="1" x14ac:dyDescent="0.4">
      <c r="A1660" s="16"/>
      <c r="B1660" s="17"/>
      <c r="C1660" s="17"/>
      <c r="D1660" s="17"/>
      <c r="E1660" s="17"/>
      <c r="F1660" s="17"/>
      <c r="G1660" s="17"/>
      <c r="H1660" s="17"/>
    </row>
    <row r="1661" spans="1:8" ht="29.5" customHeight="1" thickBot="1" x14ac:dyDescent="0.4">
      <c r="A1661" s="16"/>
      <c r="B1661" s="17"/>
      <c r="C1661" s="17"/>
      <c r="D1661" s="17"/>
      <c r="E1661" s="17"/>
      <c r="F1661" s="17"/>
      <c r="G1661" s="17"/>
      <c r="H1661" s="17"/>
    </row>
    <row r="1662" spans="1:8" ht="29.5" customHeight="1" thickBot="1" x14ac:dyDescent="0.4">
      <c r="A1662" s="16"/>
      <c r="B1662" s="17"/>
      <c r="C1662" s="17"/>
      <c r="D1662" s="17"/>
      <c r="E1662" s="17"/>
      <c r="F1662" s="17"/>
      <c r="G1662" s="17"/>
      <c r="H1662" s="17"/>
    </row>
    <row r="1663" spans="1:8" ht="29.5" customHeight="1" thickBot="1" x14ac:dyDescent="0.4">
      <c r="A1663" s="16"/>
      <c r="B1663" s="17"/>
      <c r="C1663" s="17"/>
      <c r="D1663" s="17"/>
      <c r="E1663" s="17"/>
      <c r="F1663" s="17"/>
      <c r="G1663" s="17"/>
      <c r="H1663" s="17"/>
    </row>
    <row r="1664" spans="1:8" ht="29.5" customHeight="1" thickBot="1" x14ac:dyDescent="0.4">
      <c r="A1664" s="16"/>
      <c r="B1664" s="17"/>
      <c r="C1664" s="17"/>
      <c r="D1664" s="17"/>
      <c r="E1664" s="17"/>
      <c r="F1664" s="17"/>
      <c r="G1664" s="17"/>
      <c r="H1664" s="17"/>
    </row>
    <row r="1665" spans="1:8" ht="29.5" customHeight="1" thickBot="1" x14ac:dyDescent="0.4">
      <c r="A1665" s="16"/>
      <c r="B1665" s="17"/>
      <c r="C1665" s="17"/>
      <c r="D1665" s="17"/>
      <c r="E1665" s="17"/>
      <c r="F1665" s="17"/>
      <c r="G1665" s="17"/>
      <c r="H1665" s="17"/>
    </row>
    <row r="1666" spans="1:8" ht="29.5" customHeight="1" thickBot="1" x14ac:dyDescent="0.4">
      <c r="A1666" s="16"/>
      <c r="B1666" s="17"/>
      <c r="C1666" s="17"/>
      <c r="D1666" s="17"/>
      <c r="E1666" s="17"/>
      <c r="F1666" s="17"/>
      <c r="G1666" s="17"/>
      <c r="H1666" s="17"/>
    </row>
    <row r="1667" spans="1:8" ht="29.5" customHeight="1" thickBot="1" x14ac:dyDescent="0.4">
      <c r="A1667" s="16"/>
      <c r="B1667" s="17"/>
      <c r="C1667" s="17"/>
      <c r="D1667" s="17"/>
      <c r="E1667" s="17"/>
      <c r="F1667" s="17"/>
      <c r="G1667" s="17"/>
      <c r="H1667" s="17"/>
    </row>
    <row r="1668" spans="1:8" ht="29.5" customHeight="1" thickBot="1" x14ac:dyDescent="0.4">
      <c r="A1668" s="16"/>
      <c r="B1668" s="17"/>
      <c r="C1668" s="17"/>
      <c r="D1668" s="17"/>
      <c r="E1668" s="17"/>
      <c r="F1668" s="17"/>
      <c r="G1668" s="17"/>
      <c r="H1668" s="17"/>
    </row>
    <row r="1669" spans="1:8" ht="29.5" customHeight="1" thickBot="1" x14ac:dyDescent="0.4">
      <c r="A1669" s="16"/>
      <c r="B1669" s="17"/>
      <c r="C1669" s="17"/>
      <c r="D1669" s="17"/>
      <c r="E1669" s="17"/>
      <c r="F1669" s="17"/>
      <c r="G1669" s="17"/>
      <c r="H1669" s="17"/>
    </row>
    <row r="1670" spans="1:8" ht="29.5" customHeight="1" thickBot="1" x14ac:dyDescent="0.4">
      <c r="A1670" s="16"/>
      <c r="B1670" s="17"/>
      <c r="C1670" s="17"/>
      <c r="D1670" s="17"/>
      <c r="E1670" s="17"/>
      <c r="F1670" s="17"/>
      <c r="G1670" s="17"/>
      <c r="H1670" s="17"/>
    </row>
    <row r="1671" spans="1:8" ht="29.5" customHeight="1" thickBot="1" x14ac:dyDescent="0.4">
      <c r="A1671" s="16"/>
      <c r="B1671" s="17"/>
      <c r="C1671" s="17"/>
      <c r="D1671" s="17"/>
      <c r="E1671" s="17"/>
      <c r="F1671" s="17"/>
      <c r="G1671" s="17"/>
      <c r="H1671" s="17"/>
    </row>
    <row r="1672" spans="1:8" ht="29.5" customHeight="1" thickBot="1" x14ac:dyDescent="0.4">
      <c r="A1672" s="16"/>
      <c r="B1672" s="17"/>
      <c r="C1672" s="17"/>
      <c r="D1672" s="17"/>
      <c r="E1672" s="17"/>
      <c r="F1672" s="17"/>
      <c r="G1672" s="17"/>
      <c r="H1672" s="17"/>
    </row>
    <row r="1673" spans="1:8" ht="29.5" customHeight="1" thickBot="1" x14ac:dyDescent="0.4">
      <c r="A1673" s="16"/>
      <c r="B1673" s="17"/>
      <c r="C1673" s="17"/>
      <c r="D1673" s="17"/>
      <c r="E1673" s="17"/>
      <c r="F1673" s="17"/>
      <c r="G1673" s="17"/>
      <c r="H1673" s="17"/>
    </row>
    <row r="1674" spans="1:8" ht="29.5" customHeight="1" thickBot="1" x14ac:dyDescent="0.4">
      <c r="A1674" s="16"/>
      <c r="B1674" s="17"/>
      <c r="C1674" s="17"/>
      <c r="D1674" s="17"/>
      <c r="E1674" s="17"/>
      <c r="F1674" s="17"/>
      <c r="G1674" s="17"/>
      <c r="H1674" s="17"/>
    </row>
    <row r="1675" spans="1:8" ht="29.5" customHeight="1" thickBot="1" x14ac:dyDescent="0.4">
      <c r="A1675" s="16"/>
      <c r="B1675" s="17"/>
      <c r="C1675" s="17"/>
      <c r="D1675" s="17"/>
      <c r="E1675" s="17"/>
      <c r="F1675" s="17"/>
      <c r="G1675" s="17"/>
      <c r="H1675" s="17"/>
    </row>
    <row r="1676" spans="1:8" ht="29.5" customHeight="1" thickBot="1" x14ac:dyDescent="0.4">
      <c r="A1676" s="16"/>
      <c r="B1676" s="17"/>
      <c r="C1676" s="17"/>
      <c r="D1676" s="17"/>
      <c r="E1676" s="17"/>
      <c r="F1676" s="17"/>
      <c r="G1676" s="17"/>
      <c r="H1676" s="17"/>
    </row>
    <row r="1677" spans="1:8" ht="29.5" customHeight="1" thickBot="1" x14ac:dyDescent="0.4">
      <c r="A1677" s="16"/>
      <c r="B1677" s="17"/>
      <c r="C1677" s="17"/>
      <c r="D1677" s="17"/>
      <c r="E1677" s="17"/>
      <c r="F1677" s="17"/>
      <c r="G1677" s="17"/>
      <c r="H1677" s="17"/>
    </row>
    <row r="1678" spans="1:8" ht="29.5" customHeight="1" thickBot="1" x14ac:dyDescent="0.4">
      <c r="A1678" s="16"/>
      <c r="B1678" s="17"/>
      <c r="C1678" s="17"/>
      <c r="D1678" s="17"/>
      <c r="E1678" s="17"/>
      <c r="F1678" s="17"/>
      <c r="G1678" s="17"/>
      <c r="H1678" s="17"/>
    </row>
    <row r="1679" spans="1:8" ht="29.5" customHeight="1" thickBot="1" x14ac:dyDescent="0.4">
      <c r="A1679" s="16"/>
      <c r="B1679" s="17"/>
      <c r="C1679" s="17"/>
      <c r="D1679" s="17"/>
      <c r="E1679" s="17"/>
      <c r="F1679" s="17"/>
      <c r="G1679" s="17"/>
      <c r="H1679" s="17"/>
    </row>
    <row r="1680" spans="1:8" ht="29.5" customHeight="1" thickBot="1" x14ac:dyDescent="0.4">
      <c r="A1680" s="16"/>
      <c r="B1680" s="17"/>
      <c r="C1680" s="17"/>
      <c r="D1680" s="17"/>
      <c r="E1680" s="17"/>
      <c r="F1680" s="17"/>
      <c r="G1680" s="17"/>
      <c r="H1680" s="17"/>
    </row>
    <row r="1681" spans="1:8" ht="29.5" customHeight="1" thickBot="1" x14ac:dyDescent="0.4">
      <c r="A1681" s="16"/>
      <c r="B1681" s="17"/>
      <c r="C1681" s="17"/>
      <c r="D1681" s="17"/>
      <c r="E1681" s="17"/>
      <c r="F1681" s="17"/>
      <c r="G1681" s="17"/>
      <c r="H1681" s="17"/>
    </row>
    <row r="1682" spans="1:8" ht="29.5" customHeight="1" thickBot="1" x14ac:dyDescent="0.4">
      <c r="A1682" s="16"/>
      <c r="B1682" s="17"/>
      <c r="C1682" s="17"/>
      <c r="D1682" s="17"/>
      <c r="E1682" s="17"/>
      <c r="F1682" s="17"/>
      <c r="G1682" s="17"/>
      <c r="H1682" s="17"/>
    </row>
    <row r="1683" spans="1:8" ht="29.5" customHeight="1" thickBot="1" x14ac:dyDescent="0.4">
      <c r="A1683" s="16"/>
      <c r="B1683" s="17"/>
      <c r="C1683" s="17"/>
      <c r="D1683" s="17"/>
      <c r="E1683" s="17"/>
      <c r="F1683" s="17"/>
      <c r="G1683" s="17"/>
      <c r="H1683" s="17"/>
    </row>
    <row r="1684" spans="1:8" ht="29.5" customHeight="1" thickBot="1" x14ac:dyDescent="0.4">
      <c r="A1684" s="16"/>
      <c r="B1684" s="17"/>
      <c r="C1684" s="17"/>
      <c r="D1684" s="17"/>
      <c r="E1684" s="17"/>
      <c r="F1684" s="17"/>
      <c r="G1684" s="17"/>
      <c r="H1684" s="17"/>
    </row>
    <row r="1685" spans="1:8" ht="29.5" customHeight="1" thickBot="1" x14ac:dyDescent="0.4">
      <c r="A1685" s="16"/>
      <c r="B1685" s="17"/>
      <c r="C1685" s="17"/>
      <c r="D1685" s="17"/>
      <c r="E1685" s="17"/>
      <c r="F1685" s="17"/>
      <c r="G1685" s="17"/>
      <c r="H1685" s="17"/>
    </row>
    <row r="1686" spans="1:8" ht="29.5" customHeight="1" thickBot="1" x14ac:dyDescent="0.4">
      <c r="A1686" s="16"/>
      <c r="B1686" s="17"/>
      <c r="C1686" s="17"/>
      <c r="D1686" s="17"/>
      <c r="E1686" s="17"/>
      <c r="F1686" s="17"/>
      <c r="G1686" s="17"/>
      <c r="H1686" s="17"/>
    </row>
    <row r="1687" spans="1:8" ht="29.5" customHeight="1" thickBot="1" x14ac:dyDescent="0.4">
      <c r="A1687" s="16"/>
      <c r="B1687" s="17"/>
      <c r="C1687" s="17"/>
      <c r="D1687" s="17"/>
      <c r="E1687" s="17"/>
      <c r="F1687" s="17"/>
      <c r="G1687" s="17"/>
      <c r="H1687" s="17"/>
    </row>
    <row r="1688" spans="1:8" ht="29.5" customHeight="1" thickBot="1" x14ac:dyDescent="0.4">
      <c r="A1688" s="16"/>
      <c r="B1688" s="17"/>
      <c r="C1688" s="17"/>
      <c r="D1688" s="17"/>
      <c r="E1688" s="17"/>
      <c r="F1688" s="17"/>
      <c r="G1688" s="17"/>
      <c r="H1688" s="17"/>
    </row>
    <row r="1689" spans="1:8" ht="29.5" customHeight="1" thickBot="1" x14ac:dyDescent="0.4">
      <c r="A1689" s="16"/>
      <c r="B1689" s="17"/>
      <c r="C1689" s="17"/>
      <c r="D1689" s="17"/>
      <c r="E1689" s="17"/>
      <c r="F1689" s="17"/>
      <c r="G1689" s="17"/>
      <c r="H1689" s="17"/>
    </row>
    <row r="1690" spans="1:8" ht="29.5" customHeight="1" thickBot="1" x14ac:dyDescent="0.4">
      <c r="A1690" s="16"/>
      <c r="B1690" s="17"/>
      <c r="C1690" s="17"/>
      <c r="D1690" s="17"/>
      <c r="E1690" s="17"/>
      <c r="F1690" s="17"/>
      <c r="G1690" s="17"/>
      <c r="H1690" s="17"/>
    </row>
    <row r="1691" spans="1:8" ht="29.5" customHeight="1" thickBot="1" x14ac:dyDescent="0.4">
      <c r="A1691" s="16"/>
      <c r="B1691" s="17"/>
      <c r="C1691" s="17"/>
      <c r="D1691" s="17"/>
      <c r="E1691" s="17"/>
      <c r="F1691" s="17"/>
      <c r="G1691" s="17"/>
      <c r="H1691" s="17"/>
    </row>
    <row r="1692" spans="1:8" ht="29.5" customHeight="1" thickBot="1" x14ac:dyDescent="0.4">
      <c r="A1692" s="16"/>
      <c r="B1692" s="17"/>
      <c r="C1692" s="17"/>
      <c r="D1692" s="17"/>
      <c r="E1692" s="17"/>
      <c r="F1692" s="17"/>
      <c r="G1692" s="17"/>
      <c r="H1692" s="17"/>
    </row>
    <row r="1693" spans="1:8" ht="29.5" customHeight="1" thickBot="1" x14ac:dyDescent="0.4">
      <c r="A1693" s="16"/>
      <c r="B1693" s="17"/>
      <c r="C1693" s="17"/>
      <c r="D1693" s="17"/>
      <c r="E1693" s="17"/>
      <c r="F1693" s="17"/>
      <c r="G1693" s="17"/>
      <c r="H1693" s="17"/>
    </row>
    <row r="1694" spans="1:8" ht="29.5" customHeight="1" thickBot="1" x14ac:dyDescent="0.4">
      <c r="A1694" s="16"/>
      <c r="B1694" s="17"/>
      <c r="C1694" s="17"/>
      <c r="D1694" s="17"/>
      <c r="E1694" s="17"/>
      <c r="F1694" s="17"/>
      <c r="G1694" s="17"/>
      <c r="H1694" s="17"/>
    </row>
    <row r="1695" spans="1:8" ht="29.5" customHeight="1" thickBot="1" x14ac:dyDescent="0.4">
      <c r="A1695" s="16"/>
      <c r="B1695" s="17"/>
      <c r="C1695" s="17"/>
      <c r="D1695" s="17"/>
      <c r="E1695" s="17"/>
      <c r="F1695" s="17"/>
      <c r="G1695" s="17"/>
      <c r="H1695" s="17"/>
    </row>
    <row r="1696" spans="1:8" ht="29.5" customHeight="1" thickBot="1" x14ac:dyDescent="0.4">
      <c r="A1696" s="16"/>
      <c r="B1696" s="17"/>
      <c r="C1696" s="17"/>
      <c r="D1696" s="17"/>
      <c r="E1696" s="17"/>
      <c r="F1696" s="17"/>
      <c r="G1696" s="17"/>
      <c r="H1696" s="17"/>
    </row>
    <row r="1697" spans="1:8" ht="29.5" customHeight="1" thickBot="1" x14ac:dyDescent="0.4">
      <c r="A1697" s="16"/>
      <c r="B1697" s="17"/>
      <c r="C1697" s="17"/>
      <c r="D1697" s="17"/>
      <c r="E1697" s="17"/>
      <c r="F1697" s="17"/>
      <c r="G1697" s="17"/>
      <c r="H1697" s="17"/>
    </row>
    <row r="1698" spans="1:8" ht="29.5" customHeight="1" thickBot="1" x14ac:dyDescent="0.4">
      <c r="A1698" s="16"/>
      <c r="B1698" s="17"/>
      <c r="C1698" s="17"/>
      <c r="D1698" s="17"/>
      <c r="E1698" s="17"/>
      <c r="F1698" s="17"/>
      <c r="G1698" s="17"/>
      <c r="H1698" s="17"/>
    </row>
    <row r="1699" spans="1:8" ht="29.5" customHeight="1" thickBot="1" x14ac:dyDescent="0.4">
      <c r="A1699" s="16"/>
      <c r="B1699" s="17"/>
      <c r="C1699" s="17"/>
      <c r="D1699" s="17"/>
      <c r="E1699" s="17"/>
      <c r="F1699" s="17"/>
      <c r="G1699" s="17"/>
      <c r="H1699" s="17"/>
    </row>
    <row r="1700" spans="1:8" ht="29.5" customHeight="1" thickBot="1" x14ac:dyDescent="0.4">
      <c r="A1700" s="16"/>
      <c r="B1700" s="17"/>
      <c r="C1700" s="17"/>
      <c r="D1700" s="17"/>
      <c r="E1700" s="17"/>
      <c r="F1700" s="17"/>
      <c r="G1700" s="17"/>
      <c r="H1700" s="17"/>
    </row>
    <row r="1701" spans="1:8" ht="29.5" customHeight="1" thickBot="1" x14ac:dyDescent="0.4">
      <c r="A1701" s="16"/>
      <c r="B1701" s="17"/>
      <c r="C1701" s="17"/>
      <c r="D1701" s="17"/>
      <c r="E1701" s="17"/>
      <c r="F1701" s="17"/>
      <c r="G1701" s="17"/>
      <c r="H1701" s="17"/>
    </row>
    <row r="1702" spans="1:8" ht="29.5" customHeight="1" thickBot="1" x14ac:dyDescent="0.4">
      <c r="A1702" s="16"/>
      <c r="B1702" s="17"/>
      <c r="C1702" s="17"/>
      <c r="D1702" s="17"/>
      <c r="E1702" s="17"/>
      <c r="F1702" s="17"/>
      <c r="G1702" s="17"/>
      <c r="H1702" s="17"/>
    </row>
    <row r="1703" spans="1:8" ht="29.5" customHeight="1" thickBot="1" x14ac:dyDescent="0.4">
      <c r="A1703" s="16"/>
      <c r="B1703" s="17"/>
      <c r="C1703" s="17"/>
      <c r="D1703" s="17"/>
      <c r="E1703" s="17"/>
      <c r="F1703" s="17"/>
      <c r="G1703" s="17"/>
      <c r="H1703" s="17"/>
    </row>
    <row r="1704" spans="1:8" ht="29.5" customHeight="1" thickBot="1" x14ac:dyDescent="0.4">
      <c r="A1704" s="16"/>
      <c r="B1704" s="17"/>
      <c r="C1704" s="17"/>
      <c r="D1704" s="17"/>
      <c r="E1704" s="17"/>
      <c r="F1704" s="17"/>
      <c r="G1704" s="17"/>
      <c r="H1704" s="17"/>
    </row>
    <row r="1705" spans="1:8" ht="29.5" customHeight="1" thickBot="1" x14ac:dyDescent="0.4">
      <c r="A1705" s="16"/>
      <c r="B1705" s="17"/>
      <c r="C1705" s="17"/>
      <c r="D1705" s="17"/>
      <c r="E1705" s="17"/>
      <c r="F1705" s="17"/>
      <c r="G1705" s="17"/>
      <c r="H1705" s="17"/>
    </row>
    <row r="1706" spans="1:8" ht="29.5" customHeight="1" thickBot="1" x14ac:dyDescent="0.4">
      <c r="A1706" s="16"/>
      <c r="B1706" s="17"/>
      <c r="C1706" s="17"/>
      <c r="D1706" s="17"/>
      <c r="E1706" s="17"/>
      <c r="F1706" s="17"/>
      <c r="G1706" s="17"/>
      <c r="H1706" s="17"/>
    </row>
    <row r="1707" spans="1:8" ht="29.5" customHeight="1" thickBot="1" x14ac:dyDescent="0.4">
      <c r="A1707" s="16"/>
      <c r="B1707" s="17"/>
      <c r="C1707" s="17"/>
      <c r="D1707" s="17"/>
      <c r="E1707" s="17"/>
      <c r="F1707" s="17"/>
      <c r="G1707" s="17"/>
      <c r="H1707" s="17"/>
    </row>
    <row r="1708" spans="1:8" ht="29.5" customHeight="1" thickBot="1" x14ac:dyDescent="0.4">
      <c r="A1708" s="16"/>
      <c r="B1708" s="17"/>
      <c r="C1708" s="17"/>
      <c r="D1708" s="17"/>
      <c r="E1708" s="17"/>
      <c r="F1708" s="17"/>
      <c r="G1708" s="17"/>
      <c r="H1708" s="17"/>
    </row>
    <row r="1709" spans="1:8" ht="29.5" customHeight="1" thickBot="1" x14ac:dyDescent="0.4">
      <c r="A1709" s="16"/>
      <c r="B1709" s="17"/>
      <c r="C1709" s="17"/>
      <c r="D1709" s="17"/>
      <c r="E1709" s="17"/>
      <c r="F1709" s="17"/>
      <c r="G1709" s="17"/>
      <c r="H1709" s="17"/>
    </row>
    <row r="1710" spans="1:8" ht="29.5" customHeight="1" thickBot="1" x14ac:dyDescent="0.4">
      <c r="A1710" s="16"/>
      <c r="B1710" s="17"/>
      <c r="C1710" s="17"/>
      <c r="D1710" s="17"/>
      <c r="E1710" s="17"/>
      <c r="F1710" s="17"/>
      <c r="G1710" s="17"/>
      <c r="H1710" s="17"/>
    </row>
    <row r="1711" spans="1:8" ht="29.5" customHeight="1" thickBot="1" x14ac:dyDescent="0.4">
      <c r="A1711" s="16"/>
      <c r="B1711" s="17"/>
      <c r="C1711" s="17"/>
      <c r="D1711" s="17"/>
      <c r="E1711" s="17"/>
      <c r="F1711" s="17"/>
      <c r="G1711" s="17"/>
      <c r="H1711" s="17"/>
    </row>
    <row r="1712" spans="1:8" ht="29.5" customHeight="1" thickBot="1" x14ac:dyDescent="0.4">
      <c r="A1712" s="16"/>
      <c r="B1712" s="17"/>
      <c r="C1712" s="17"/>
      <c r="D1712" s="17"/>
      <c r="E1712" s="17"/>
      <c r="F1712" s="17"/>
      <c r="G1712" s="17"/>
      <c r="H1712" s="17"/>
    </row>
    <row r="1713" spans="1:8" ht="29.5" customHeight="1" thickBot="1" x14ac:dyDescent="0.4">
      <c r="A1713" s="16"/>
      <c r="B1713" s="17"/>
      <c r="C1713" s="17"/>
      <c r="D1713" s="17"/>
      <c r="E1713" s="17"/>
      <c r="F1713" s="17"/>
      <c r="G1713" s="17"/>
      <c r="H1713" s="17"/>
    </row>
    <row r="1714" spans="1:8" ht="29.5" customHeight="1" thickBot="1" x14ac:dyDescent="0.4">
      <c r="A1714" s="16"/>
      <c r="B1714" s="17"/>
      <c r="C1714" s="17"/>
      <c r="D1714" s="17"/>
      <c r="E1714" s="17"/>
      <c r="F1714" s="17"/>
      <c r="G1714" s="17"/>
      <c r="H1714" s="17"/>
    </row>
    <row r="1715" spans="1:8" ht="29.5" customHeight="1" thickBot="1" x14ac:dyDescent="0.4">
      <c r="A1715" s="16"/>
      <c r="B1715" s="17"/>
      <c r="C1715" s="17"/>
      <c r="D1715" s="17"/>
      <c r="E1715" s="17"/>
      <c r="F1715" s="17"/>
      <c r="G1715" s="17"/>
      <c r="H1715" s="17"/>
    </row>
    <row r="1716" spans="1:8" ht="29.5" customHeight="1" thickBot="1" x14ac:dyDescent="0.4">
      <c r="A1716" s="16"/>
      <c r="B1716" s="17"/>
      <c r="C1716" s="17"/>
      <c r="D1716" s="17"/>
      <c r="E1716" s="17"/>
      <c r="F1716" s="17"/>
      <c r="G1716" s="17"/>
      <c r="H1716" s="17"/>
    </row>
    <row r="1717" spans="1:8" ht="29.5" customHeight="1" thickBot="1" x14ac:dyDescent="0.4">
      <c r="A1717" s="16"/>
      <c r="B1717" s="17"/>
      <c r="C1717" s="17"/>
      <c r="D1717" s="17"/>
      <c r="E1717" s="17"/>
      <c r="F1717" s="17"/>
      <c r="G1717" s="17"/>
      <c r="H1717" s="17"/>
    </row>
    <row r="1718" spans="1:8" ht="29.5" customHeight="1" thickBot="1" x14ac:dyDescent="0.4">
      <c r="A1718" s="16"/>
      <c r="B1718" s="17"/>
      <c r="C1718" s="17"/>
      <c r="D1718" s="17"/>
      <c r="E1718" s="17"/>
      <c r="F1718" s="17"/>
      <c r="G1718" s="17"/>
      <c r="H1718" s="17"/>
    </row>
    <row r="1719" spans="1:8" ht="29.5" customHeight="1" thickBot="1" x14ac:dyDescent="0.4">
      <c r="A1719" s="16"/>
      <c r="B1719" s="17"/>
      <c r="C1719" s="17"/>
      <c r="D1719" s="17"/>
      <c r="E1719" s="17"/>
      <c r="F1719" s="17"/>
      <c r="G1719" s="17"/>
      <c r="H1719" s="17"/>
    </row>
    <row r="1720" spans="1:8" ht="29.5" customHeight="1" thickBot="1" x14ac:dyDescent="0.4">
      <c r="A1720" s="16"/>
      <c r="B1720" s="17"/>
      <c r="C1720" s="17"/>
      <c r="D1720" s="17"/>
      <c r="E1720" s="17"/>
      <c r="F1720" s="17"/>
      <c r="G1720" s="17"/>
      <c r="H1720" s="17"/>
    </row>
    <row r="1721" spans="1:8" ht="29.5" customHeight="1" thickBot="1" x14ac:dyDescent="0.4">
      <c r="A1721" s="16"/>
      <c r="B1721" s="17"/>
      <c r="C1721" s="17"/>
      <c r="D1721" s="17"/>
      <c r="E1721" s="17"/>
      <c r="F1721" s="17"/>
      <c r="G1721" s="17"/>
      <c r="H1721" s="17"/>
    </row>
    <row r="1722" spans="1:8" ht="29.5" customHeight="1" thickBot="1" x14ac:dyDescent="0.4">
      <c r="A1722" s="16"/>
      <c r="B1722" s="17"/>
      <c r="C1722" s="17"/>
      <c r="D1722" s="17"/>
      <c r="E1722" s="17"/>
      <c r="F1722" s="17"/>
      <c r="G1722" s="17"/>
      <c r="H1722" s="17"/>
    </row>
    <row r="1723" spans="1:8" ht="29.5" customHeight="1" thickBot="1" x14ac:dyDescent="0.4">
      <c r="A1723" s="16"/>
      <c r="B1723" s="17"/>
      <c r="C1723" s="17"/>
      <c r="D1723" s="17"/>
      <c r="E1723" s="17"/>
      <c r="F1723" s="17"/>
      <c r="G1723" s="17"/>
      <c r="H1723" s="17"/>
    </row>
    <row r="1724" spans="1:8" ht="29.5" customHeight="1" thickBot="1" x14ac:dyDescent="0.4">
      <c r="A1724" s="16"/>
      <c r="B1724" s="17"/>
      <c r="C1724" s="17"/>
      <c r="D1724" s="17"/>
      <c r="E1724" s="17"/>
      <c r="F1724" s="17"/>
      <c r="G1724" s="17"/>
      <c r="H1724" s="17"/>
    </row>
    <row r="1725" spans="1:8" ht="29.5" customHeight="1" thickBot="1" x14ac:dyDescent="0.4">
      <c r="A1725" s="16"/>
      <c r="B1725" s="17"/>
      <c r="C1725" s="17"/>
      <c r="D1725" s="17"/>
      <c r="E1725" s="17"/>
      <c r="F1725" s="17"/>
      <c r="G1725" s="17"/>
      <c r="H1725" s="17"/>
    </row>
    <row r="1726" spans="1:8" ht="29.5" customHeight="1" thickBot="1" x14ac:dyDescent="0.4">
      <c r="A1726" s="16"/>
      <c r="B1726" s="17"/>
      <c r="C1726" s="17"/>
      <c r="D1726" s="17"/>
      <c r="E1726" s="17"/>
      <c r="F1726" s="17"/>
      <c r="G1726" s="17"/>
      <c r="H1726" s="17"/>
    </row>
    <row r="1727" spans="1:8" ht="29.5" customHeight="1" thickBot="1" x14ac:dyDescent="0.4">
      <c r="A1727" s="16"/>
      <c r="B1727" s="17"/>
      <c r="C1727" s="17"/>
      <c r="D1727" s="17"/>
      <c r="E1727" s="17"/>
      <c r="F1727" s="17"/>
      <c r="G1727" s="17"/>
      <c r="H1727" s="17"/>
    </row>
    <row r="1728" spans="1:8" ht="29.5" customHeight="1" thickBot="1" x14ac:dyDescent="0.4">
      <c r="A1728" s="16"/>
      <c r="B1728" s="17"/>
      <c r="C1728" s="17"/>
      <c r="D1728" s="17"/>
      <c r="E1728" s="17"/>
      <c r="F1728" s="17"/>
      <c r="G1728" s="17"/>
      <c r="H1728" s="17"/>
    </row>
    <row r="1729" spans="1:8" ht="29.5" customHeight="1" thickBot="1" x14ac:dyDescent="0.4">
      <c r="A1729" s="16"/>
      <c r="B1729" s="17"/>
      <c r="C1729" s="17"/>
      <c r="D1729" s="17"/>
      <c r="E1729" s="17"/>
      <c r="F1729" s="17"/>
      <c r="G1729" s="17"/>
      <c r="H1729" s="17"/>
    </row>
    <row r="1730" spans="1:8" ht="29.5" customHeight="1" thickBot="1" x14ac:dyDescent="0.4">
      <c r="A1730" s="16"/>
      <c r="B1730" s="17"/>
      <c r="C1730" s="17"/>
      <c r="D1730" s="17"/>
      <c r="E1730" s="17"/>
      <c r="F1730" s="17"/>
      <c r="G1730" s="17"/>
      <c r="H1730" s="17"/>
    </row>
    <row r="1731" spans="1:8" ht="29.5" customHeight="1" thickBot="1" x14ac:dyDescent="0.4">
      <c r="A1731" s="16"/>
      <c r="B1731" s="17"/>
      <c r="C1731" s="17"/>
      <c r="D1731" s="17"/>
      <c r="E1731" s="17"/>
      <c r="F1731" s="17"/>
      <c r="G1731" s="17"/>
      <c r="H1731" s="17"/>
    </row>
    <row r="1732" spans="1:8" ht="29.5" customHeight="1" thickBot="1" x14ac:dyDescent="0.4">
      <c r="A1732" s="16"/>
      <c r="B1732" s="17"/>
      <c r="C1732" s="17"/>
      <c r="D1732" s="17"/>
      <c r="E1732" s="17"/>
      <c r="F1732" s="17"/>
      <c r="G1732" s="17"/>
      <c r="H1732" s="17"/>
    </row>
    <row r="1733" spans="1:8" ht="29.5" customHeight="1" thickBot="1" x14ac:dyDescent="0.4">
      <c r="A1733" s="16"/>
      <c r="B1733" s="17"/>
      <c r="C1733" s="17"/>
      <c r="D1733" s="17"/>
      <c r="E1733" s="17"/>
      <c r="F1733" s="17"/>
      <c r="G1733" s="17"/>
      <c r="H1733" s="17"/>
    </row>
    <row r="1734" spans="1:8" ht="29.5" customHeight="1" thickBot="1" x14ac:dyDescent="0.4">
      <c r="A1734" s="16"/>
      <c r="B1734" s="17"/>
      <c r="C1734" s="17"/>
      <c r="D1734" s="17"/>
      <c r="E1734" s="17"/>
      <c r="F1734" s="17"/>
      <c r="G1734" s="17"/>
      <c r="H1734" s="17"/>
    </row>
    <row r="1735" spans="1:8" ht="29.5" customHeight="1" thickBot="1" x14ac:dyDescent="0.4">
      <c r="A1735" s="16"/>
      <c r="B1735" s="17"/>
      <c r="C1735" s="17"/>
      <c r="D1735" s="17"/>
      <c r="E1735" s="17"/>
      <c r="F1735" s="17"/>
      <c r="G1735" s="17"/>
      <c r="H1735" s="17"/>
    </row>
    <row r="1736" spans="1:8" ht="29.5" customHeight="1" thickBot="1" x14ac:dyDescent="0.4">
      <c r="A1736" s="16"/>
      <c r="B1736" s="17"/>
      <c r="C1736" s="17"/>
      <c r="D1736" s="17"/>
      <c r="E1736" s="17"/>
      <c r="F1736" s="17"/>
      <c r="G1736" s="17"/>
      <c r="H1736" s="17"/>
    </row>
    <row r="1737" spans="1:8" ht="29.5" customHeight="1" thickBot="1" x14ac:dyDescent="0.4">
      <c r="A1737" s="16"/>
      <c r="B1737" s="17"/>
      <c r="C1737" s="17"/>
      <c r="D1737" s="17"/>
      <c r="E1737" s="17"/>
      <c r="F1737" s="17"/>
      <c r="G1737" s="17"/>
      <c r="H1737" s="17"/>
    </row>
    <row r="1738" spans="1:8" ht="29.5" customHeight="1" thickBot="1" x14ac:dyDescent="0.4">
      <c r="A1738" s="16"/>
      <c r="B1738" s="17"/>
      <c r="C1738" s="17"/>
      <c r="D1738" s="17"/>
      <c r="E1738" s="17"/>
      <c r="F1738" s="17"/>
      <c r="G1738" s="17"/>
      <c r="H1738" s="17"/>
    </row>
    <row r="1739" spans="1:8" ht="29.5" customHeight="1" thickBot="1" x14ac:dyDescent="0.4">
      <c r="A1739" s="16"/>
      <c r="B1739" s="17"/>
      <c r="C1739" s="17"/>
      <c r="D1739" s="17"/>
      <c r="E1739" s="17"/>
      <c r="F1739" s="17"/>
      <c r="G1739" s="17"/>
      <c r="H1739" s="17"/>
    </row>
    <row r="1740" spans="1:8" ht="29.5" customHeight="1" thickBot="1" x14ac:dyDescent="0.4">
      <c r="A1740" s="16"/>
      <c r="B1740" s="17"/>
      <c r="C1740" s="17"/>
      <c r="D1740" s="17"/>
      <c r="E1740" s="17"/>
      <c r="F1740" s="17"/>
      <c r="G1740" s="17"/>
      <c r="H1740" s="17"/>
    </row>
    <row r="1741" spans="1:8" ht="29.5" customHeight="1" thickBot="1" x14ac:dyDescent="0.4">
      <c r="A1741" s="16"/>
      <c r="B1741" s="17"/>
      <c r="C1741" s="17"/>
      <c r="D1741" s="17"/>
      <c r="E1741" s="17"/>
      <c r="F1741" s="17"/>
      <c r="G1741" s="17"/>
      <c r="H1741" s="17"/>
    </row>
    <row r="1742" spans="1:8" ht="29.5" customHeight="1" thickBot="1" x14ac:dyDescent="0.4">
      <c r="A1742" s="16"/>
      <c r="B1742" s="17"/>
      <c r="C1742" s="17"/>
      <c r="D1742" s="17"/>
      <c r="E1742" s="17"/>
      <c r="F1742" s="17"/>
      <c r="G1742" s="17"/>
      <c r="H1742" s="17"/>
    </row>
    <row r="1743" spans="1:8" ht="29.5" customHeight="1" thickBot="1" x14ac:dyDescent="0.4">
      <c r="A1743" s="16"/>
      <c r="B1743" s="17"/>
      <c r="C1743" s="17"/>
      <c r="D1743" s="17"/>
      <c r="E1743" s="17"/>
      <c r="F1743" s="17"/>
      <c r="G1743" s="17"/>
      <c r="H1743" s="17"/>
    </row>
    <row r="1744" spans="1:8" ht="29.5" customHeight="1" thickBot="1" x14ac:dyDescent="0.4">
      <c r="A1744" s="16"/>
      <c r="B1744" s="17"/>
      <c r="C1744" s="17"/>
      <c r="D1744" s="17"/>
      <c r="E1744" s="17"/>
      <c r="F1744" s="17"/>
      <c r="G1744" s="17"/>
      <c r="H1744" s="17"/>
    </row>
    <row r="1745" spans="1:8" ht="29.5" customHeight="1" thickBot="1" x14ac:dyDescent="0.4">
      <c r="A1745" s="16"/>
      <c r="B1745" s="17"/>
      <c r="C1745" s="17"/>
      <c r="D1745" s="17"/>
      <c r="E1745" s="17"/>
      <c r="F1745" s="17"/>
      <c r="G1745" s="17"/>
      <c r="H1745" s="17"/>
    </row>
    <row r="1746" spans="1:8" ht="29.5" customHeight="1" thickBot="1" x14ac:dyDescent="0.4">
      <c r="A1746" s="16"/>
      <c r="B1746" s="17"/>
      <c r="C1746" s="17"/>
      <c r="D1746" s="17"/>
      <c r="E1746" s="17"/>
      <c r="F1746" s="17"/>
      <c r="G1746" s="17"/>
      <c r="H1746" s="17"/>
    </row>
    <row r="1747" spans="1:8" ht="29.5" customHeight="1" thickBot="1" x14ac:dyDescent="0.4">
      <c r="A1747" s="16"/>
      <c r="B1747" s="17"/>
      <c r="C1747" s="17"/>
      <c r="D1747" s="17"/>
      <c r="E1747" s="17"/>
      <c r="F1747" s="17"/>
      <c r="G1747" s="17"/>
      <c r="H1747" s="17"/>
    </row>
    <row r="1748" spans="1:8" ht="29.5" customHeight="1" thickBot="1" x14ac:dyDescent="0.4">
      <c r="A1748" s="16"/>
      <c r="B1748" s="17"/>
      <c r="C1748" s="17"/>
      <c r="D1748" s="17"/>
      <c r="E1748" s="17"/>
      <c r="F1748" s="17"/>
      <c r="G1748" s="17"/>
      <c r="H1748" s="17"/>
    </row>
    <row r="1749" spans="1:8" ht="29.5" customHeight="1" thickBot="1" x14ac:dyDescent="0.4">
      <c r="A1749" s="16"/>
      <c r="B1749" s="17"/>
      <c r="C1749" s="17"/>
      <c r="D1749" s="17"/>
      <c r="E1749" s="17"/>
      <c r="F1749" s="17"/>
      <c r="G1749" s="17"/>
      <c r="H1749" s="17"/>
    </row>
    <row r="1750" spans="1:8" ht="29.5" customHeight="1" thickBot="1" x14ac:dyDescent="0.4">
      <c r="A1750" s="16"/>
      <c r="B1750" s="17"/>
      <c r="C1750" s="17"/>
      <c r="D1750" s="17"/>
      <c r="E1750" s="17"/>
      <c r="F1750" s="17"/>
      <c r="G1750" s="17"/>
      <c r="H1750" s="17"/>
    </row>
    <row r="1751" spans="1:8" ht="29.5" customHeight="1" thickBot="1" x14ac:dyDescent="0.4">
      <c r="A1751" s="16"/>
      <c r="B1751" s="17"/>
      <c r="C1751" s="17"/>
      <c r="D1751" s="17"/>
      <c r="E1751" s="17"/>
      <c r="F1751" s="17"/>
      <c r="G1751" s="17"/>
      <c r="H1751" s="17"/>
    </row>
    <row r="1752" spans="1:8" ht="29.5" customHeight="1" thickBot="1" x14ac:dyDescent="0.4">
      <c r="A1752" s="16"/>
      <c r="B1752" s="17"/>
      <c r="C1752" s="17"/>
      <c r="D1752" s="17"/>
      <c r="E1752" s="17"/>
      <c r="F1752" s="17"/>
      <c r="G1752" s="17"/>
      <c r="H1752" s="17"/>
    </row>
    <row r="1753" spans="1:8" ht="29.5" customHeight="1" thickBot="1" x14ac:dyDescent="0.4">
      <c r="A1753" s="16"/>
      <c r="B1753" s="17"/>
      <c r="C1753" s="17"/>
      <c r="D1753" s="17"/>
      <c r="E1753" s="17"/>
      <c r="F1753" s="17"/>
      <c r="G1753" s="17"/>
      <c r="H1753" s="17"/>
    </row>
    <row r="1754" spans="1:8" ht="29.5" customHeight="1" thickBot="1" x14ac:dyDescent="0.4">
      <c r="A1754" s="16"/>
      <c r="B1754" s="17"/>
      <c r="C1754" s="17"/>
      <c r="D1754" s="17"/>
      <c r="E1754" s="17"/>
      <c r="F1754" s="17"/>
      <c r="G1754" s="17"/>
      <c r="H1754" s="17"/>
    </row>
    <row r="1755" spans="1:8" ht="29.5" customHeight="1" thickBot="1" x14ac:dyDescent="0.4">
      <c r="A1755" s="16"/>
      <c r="B1755" s="17"/>
      <c r="C1755" s="17"/>
      <c r="D1755" s="17"/>
      <c r="E1755" s="17"/>
      <c r="F1755" s="17"/>
      <c r="G1755" s="17"/>
      <c r="H1755" s="17"/>
    </row>
    <row r="1756" spans="1:8" ht="29.5" customHeight="1" thickBot="1" x14ac:dyDescent="0.4">
      <c r="A1756" s="16"/>
      <c r="B1756" s="17"/>
      <c r="C1756" s="17"/>
      <c r="D1756" s="17"/>
      <c r="E1756" s="17"/>
      <c r="F1756" s="17"/>
      <c r="G1756" s="17"/>
      <c r="H1756" s="17"/>
    </row>
    <row r="1757" spans="1:8" ht="29.5" customHeight="1" thickBot="1" x14ac:dyDescent="0.4">
      <c r="A1757" s="16"/>
      <c r="B1757" s="17"/>
      <c r="C1757" s="17"/>
      <c r="D1757" s="17"/>
      <c r="E1757" s="17"/>
      <c r="F1757" s="17"/>
      <c r="G1757" s="17"/>
      <c r="H1757" s="17"/>
    </row>
    <row r="1758" spans="1:8" ht="29.5" customHeight="1" thickBot="1" x14ac:dyDescent="0.4">
      <c r="A1758" s="16"/>
      <c r="B1758" s="17"/>
      <c r="C1758" s="17"/>
      <c r="D1758" s="17"/>
      <c r="E1758" s="17"/>
      <c r="F1758" s="17"/>
      <c r="G1758" s="17"/>
      <c r="H1758" s="17"/>
    </row>
    <row r="1759" spans="1:8" ht="29.5" customHeight="1" thickBot="1" x14ac:dyDescent="0.4">
      <c r="A1759" s="16"/>
      <c r="B1759" s="17"/>
      <c r="C1759" s="17"/>
      <c r="D1759" s="17"/>
      <c r="E1759" s="17"/>
      <c r="F1759" s="17"/>
      <c r="G1759" s="17"/>
      <c r="H1759" s="17"/>
    </row>
    <row r="1760" spans="1:8" ht="29.5" customHeight="1" thickBot="1" x14ac:dyDescent="0.4">
      <c r="A1760" s="16"/>
      <c r="B1760" s="17"/>
      <c r="C1760" s="17"/>
      <c r="D1760" s="17"/>
      <c r="E1760" s="17"/>
      <c r="F1760" s="17"/>
      <c r="G1760" s="17"/>
      <c r="H1760" s="17"/>
    </row>
    <row r="1761" spans="1:8" ht="29.5" customHeight="1" thickBot="1" x14ac:dyDescent="0.4">
      <c r="A1761" s="16"/>
      <c r="B1761" s="17"/>
      <c r="C1761" s="17"/>
      <c r="D1761" s="17"/>
      <c r="E1761" s="17"/>
      <c r="F1761" s="17"/>
      <c r="G1761" s="17"/>
      <c r="H1761" s="17"/>
    </row>
    <row r="1762" spans="1:8" ht="29.5" customHeight="1" thickBot="1" x14ac:dyDescent="0.4">
      <c r="A1762" s="16"/>
      <c r="B1762" s="17"/>
      <c r="C1762" s="17"/>
      <c r="D1762" s="17"/>
      <c r="E1762" s="17"/>
      <c r="F1762" s="17"/>
      <c r="G1762" s="17"/>
      <c r="H1762" s="17"/>
    </row>
    <row r="1763" spans="1:8" ht="29.5" customHeight="1" thickBot="1" x14ac:dyDescent="0.4">
      <c r="A1763" s="16"/>
      <c r="B1763" s="17"/>
      <c r="C1763" s="17"/>
      <c r="D1763" s="17"/>
      <c r="E1763" s="17"/>
      <c r="F1763" s="17"/>
      <c r="G1763" s="17"/>
      <c r="H1763" s="17"/>
    </row>
    <row r="1764" spans="1:8" ht="29.5" customHeight="1" thickBot="1" x14ac:dyDescent="0.4">
      <c r="A1764" s="16"/>
      <c r="B1764" s="17"/>
      <c r="C1764" s="17"/>
      <c r="D1764" s="17"/>
      <c r="E1764" s="17"/>
      <c r="F1764" s="17"/>
      <c r="G1764" s="17"/>
      <c r="H1764" s="17"/>
    </row>
    <row r="1765" spans="1:8" ht="29.5" customHeight="1" thickBot="1" x14ac:dyDescent="0.4">
      <c r="A1765" s="16"/>
      <c r="B1765" s="17"/>
      <c r="C1765" s="17"/>
      <c r="D1765" s="17"/>
      <c r="E1765" s="17"/>
      <c r="F1765" s="17"/>
      <c r="G1765" s="17"/>
      <c r="H1765" s="17"/>
    </row>
    <row r="1766" spans="1:8" ht="29.5" customHeight="1" thickBot="1" x14ac:dyDescent="0.4">
      <c r="A1766" s="16"/>
      <c r="B1766" s="17"/>
      <c r="C1766" s="17"/>
      <c r="D1766" s="17"/>
      <c r="E1766" s="17"/>
      <c r="F1766" s="17"/>
      <c r="G1766" s="17"/>
      <c r="H1766" s="17"/>
    </row>
    <row r="1767" spans="1:8" ht="29.5" customHeight="1" thickBot="1" x14ac:dyDescent="0.4">
      <c r="A1767" s="16"/>
      <c r="B1767" s="17"/>
      <c r="C1767" s="17"/>
      <c r="D1767" s="17"/>
      <c r="E1767" s="17"/>
      <c r="F1767" s="17"/>
      <c r="G1767" s="17"/>
      <c r="H1767" s="17"/>
    </row>
    <row r="1768" spans="1:8" ht="29.5" customHeight="1" thickBot="1" x14ac:dyDescent="0.4">
      <c r="A1768" s="16"/>
      <c r="B1768" s="17"/>
      <c r="C1768" s="17"/>
      <c r="D1768" s="17"/>
      <c r="E1768" s="17"/>
      <c r="F1768" s="17"/>
      <c r="G1768" s="17"/>
      <c r="H1768" s="17"/>
    </row>
    <row r="1769" spans="1:8" ht="29.5" customHeight="1" thickBot="1" x14ac:dyDescent="0.4">
      <c r="A1769" s="16"/>
      <c r="B1769" s="17"/>
      <c r="C1769" s="17"/>
      <c r="D1769" s="17"/>
      <c r="E1769" s="17"/>
      <c r="F1769" s="17"/>
      <c r="G1769" s="17"/>
      <c r="H1769" s="17"/>
    </row>
    <row r="1770" spans="1:8" ht="29.5" customHeight="1" thickBot="1" x14ac:dyDescent="0.4">
      <c r="A1770" s="16"/>
      <c r="B1770" s="17"/>
      <c r="C1770" s="17"/>
      <c r="D1770" s="17"/>
      <c r="E1770" s="17"/>
      <c r="F1770" s="17"/>
      <c r="G1770" s="17"/>
      <c r="H1770" s="17"/>
    </row>
    <row r="1771" spans="1:8" ht="29.5" customHeight="1" thickBot="1" x14ac:dyDescent="0.4">
      <c r="A1771" s="16"/>
      <c r="B1771" s="17"/>
      <c r="C1771" s="17"/>
      <c r="D1771" s="17"/>
      <c r="E1771" s="17"/>
      <c r="F1771" s="17"/>
      <c r="G1771" s="17"/>
      <c r="H1771" s="17"/>
    </row>
    <row r="1772" spans="1:8" ht="29.5" customHeight="1" thickBot="1" x14ac:dyDescent="0.4">
      <c r="A1772" s="16"/>
      <c r="B1772" s="17"/>
      <c r="C1772" s="17"/>
      <c r="D1772" s="17"/>
      <c r="E1772" s="17"/>
      <c r="F1772" s="17"/>
      <c r="G1772" s="17"/>
      <c r="H1772" s="17"/>
    </row>
    <row r="1773" spans="1:8" ht="29.5" customHeight="1" thickBot="1" x14ac:dyDescent="0.4">
      <c r="A1773" s="16"/>
      <c r="B1773" s="17"/>
      <c r="C1773" s="17"/>
      <c r="D1773" s="17"/>
      <c r="E1773" s="17"/>
      <c r="F1773" s="17"/>
      <c r="G1773" s="17"/>
      <c r="H1773" s="17"/>
    </row>
    <row r="1774" spans="1:8" ht="29.5" customHeight="1" thickBot="1" x14ac:dyDescent="0.4">
      <c r="A1774" s="16"/>
      <c r="B1774" s="17"/>
      <c r="C1774" s="17"/>
      <c r="D1774" s="17"/>
      <c r="E1774" s="17"/>
      <c r="F1774" s="17"/>
      <c r="G1774" s="17"/>
      <c r="H1774" s="17"/>
    </row>
    <row r="1775" spans="1:8" ht="29.5" customHeight="1" thickBot="1" x14ac:dyDescent="0.4">
      <c r="A1775" s="16"/>
      <c r="B1775" s="17"/>
      <c r="C1775" s="17"/>
      <c r="D1775" s="17"/>
      <c r="E1775" s="17"/>
      <c r="F1775" s="17"/>
      <c r="G1775" s="17"/>
      <c r="H1775" s="17"/>
    </row>
    <row r="1776" spans="1:8" ht="29.5" customHeight="1" thickBot="1" x14ac:dyDescent="0.4">
      <c r="A1776" s="16"/>
      <c r="B1776" s="17"/>
      <c r="C1776" s="17"/>
      <c r="D1776" s="17"/>
      <c r="E1776" s="17"/>
      <c r="F1776" s="17"/>
      <c r="G1776" s="17"/>
      <c r="H1776" s="17"/>
    </row>
    <row r="1777" spans="1:8" ht="29.5" customHeight="1" thickBot="1" x14ac:dyDescent="0.4">
      <c r="A1777" s="16"/>
      <c r="B1777" s="17"/>
      <c r="C1777" s="17"/>
      <c r="D1777" s="17"/>
      <c r="E1777" s="17"/>
      <c r="F1777" s="17"/>
      <c r="G1777" s="17"/>
      <c r="H1777" s="17"/>
    </row>
    <row r="1778" spans="1:8" ht="29.5" customHeight="1" thickBot="1" x14ac:dyDescent="0.4">
      <c r="A1778" s="16"/>
      <c r="B1778" s="17"/>
      <c r="C1778" s="17"/>
      <c r="D1778" s="17"/>
      <c r="E1778" s="17"/>
      <c r="F1778" s="17"/>
      <c r="G1778" s="17"/>
      <c r="H1778" s="17"/>
    </row>
    <row r="1779" spans="1:8" ht="29.5" customHeight="1" thickBot="1" x14ac:dyDescent="0.4">
      <c r="A1779" s="16"/>
      <c r="B1779" s="17"/>
      <c r="C1779" s="17"/>
      <c r="D1779" s="17"/>
      <c r="E1779" s="17"/>
      <c r="F1779" s="17"/>
      <c r="G1779" s="17"/>
      <c r="H1779" s="17"/>
    </row>
    <row r="1780" spans="1:8" ht="29.5" customHeight="1" thickBot="1" x14ac:dyDescent="0.4">
      <c r="A1780" s="16"/>
      <c r="B1780" s="17"/>
      <c r="C1780" s="17"/>
      <c r="D1780" s="17"/>
      <c r="E1780" s="17"/>
      <c r="F1780" s="17"/>
      <c r="G1780" s="17"/>
      <c r="H1780" s="17"/>
    </row>
    <row r="1781" spans="1:8" ht="29.5" customHeight="1" thickBot="1" x14ac:dyDescent="0.4">
      <c r="A1781" s="16"/>
      <c r="B1781" s="17"/>
      <c r="C1781" s="17"/>
      <c r="D1781" s="17"/>
      <c r="E1781" s="17"/>
      <c r="F1781" s="17"/>
      <c r="G1781" s="17"/>
      <c r="H1781" s="17"/>
    </row>
    <row r="1782" spans="1:8" ht="29.5" customHeight="1" thickBot="1" x14ac:dyDescent="0.4">
      <c r="A1782" s="16"/>
      <c r="B1782" s="17"/>
      <c r="C1782" s="17"/>
      <c r="D1782" s="17"/>
      <c r="E1782" s="17"/>
      <c r="F1782" s="17"/>
      <c r="G1782" s="17"/>
      <c r="H1782" s="17"/>
    </row>
    <row r="1783" spans="1:8" ht="29.5" customHeight="1" thickBot="1" x14ac:dyDescent="0.4">
      <c r="A1783" s="16"/>
      <c r="B1783" s="17"/>
      <c r="C1783" s="17"/>
      <c r="D1783" s="17"/>
      <c r="E1783" s="17"/>
      <c r="F1783" s="17"/>
      <c r="G1783" s="17"/>
      <c r="H1783" s="17"/>
    </row>
    <row r="1784" spans="1:8" ht="29.5" customHeight="1" thickBot="1" x14ac:dyDescent="0.4">
      <c r="A1784" s="16"/>
      <c r="B1784" s="17"/>
      <c r="C1784" s="17"/>
      <c r="D1784" s="17"/>
      <c r="E1784" s="17"/>
      <c r="F1784" s="17"/>
      <c r="G1784" s="17"/>
      <c r="H1784" s="17"/>
    </row>
    <row r="1785" spans="1:8" ht="29.5" customHeight="1" thickBot="1" x14ac:dyDescent="0.4">
      <c r="A1785" s="16"/>
      <c r="B1785" s="17"/>
      <c r="C1785" s="17"/>
      <c r="D1785" s="17"/>
      <c r="E1785" s="17"/>
      <c r="F1785" s="17"/>
      <c r="G1785" s="17"/>
      <c r="H1785" s="17"/>
    </row>
    <row r="1786" spans="1:8" ht="29.5" customHeight="1" thickBot="1" x14ac:dyDescent="0.4">
      <c r="A1786" s="16"/>
      <c r="B1786" s="17"/>
      <c r="C1786" s="17"/>
      <c r="D1786" s="17"/>
      <c r="E1786" s="17"/>
      <c r="F1786" s="17"/>
      <c r="G1786" s="17"/>
      <c r="H1786" s="17"/>
    </row>
    <row r="1787" spans="1:8" ht="29.5" customHeight="1" thickBot="1" x14ac:dyDescent="0.4">
      <c r="A1787" s="16"/>
      <c r="B1787" s="17"/>
      <c r="C1787" s="17"/>
      <c r="D1787" s="17"/>
      <c r="E1787" s="17"/>
      <c r="F1787" s="17"/>
      <c r="G1787" s="17"/>
      <c r="H1787" s="17"/>
    </row>
    <row r="1788" spans="1:8" ht="29.5" customHeight="1" thickBot="1" x14ac:dyDescent="0.4">
      <c r="A1788" s="16"/>
      <c r="B1788" s="17"/>
      <c r="C1788" s="17"/>
      <c r="D1788" s="17"/>
      <c r="E1788" s="17"/>
      <c r="F1788" s="17"/>
      <c r="G1788" s="17"/>
      <c r="H1788" s="17"/>
    </row>
    <row r="1789" spans="1:8" ht="29.5" customHeight="1" thickBot="1" x14ac:dyDescent="0.4">
      <c r="A1789" s="16"/>
      <c r="B1789" s="17"/>
      <c r="C1789" s="17"/>
      <c r="D1789" s="17"/>
      <c r="E1789" s="17"/>
      <c r="F1789" s="17"/>
      <c r="G1789" s="17"/>
      <c r="H1789" s="17"/>
    </row>
    <row r="1790" spans="1:8" ht="29.5" customHeight="1" thickBot="1" x14ac:dyDescent="0.4">
      <c r="A1790" s="16"/>
      <c r="B1790" s="17"/>
      <c r="C1790" s="17"/>
      <c r="D1790" s="17"/>
      <c r="E1790" s="17"/>
      <c r="F1790" s="17"/>
      <c r="G1790" s="17"/>
      <c r="H1790" s="17"/>
    </row>
    <row r="1791" spans="1:8" ht="29.5" customHeight="1" thickBot="1" x14ac:dyDescent="0.4">
      <c r="A1791" s="16"/>
      <c r="B1791" s="17"/>
      <c r="C1791" s="17"/>
      <c r="D1791" s="17"/>
      <c r="E1791" s="17"/>
      <c r="F1791" s="17"/>
      <c r="G1791" s="17"/>
      <c r="H1791" s="17"/>
    </row>
    <row r="1792" spans="1:8" ht="29.5" customHeight="1" thickBot="1" x14ac:dyDescent="0.4">
      <c r="A1792" s="16"/>
      <c r="B1792" s="17"/>
      <c r="C1792" s="17"/>
      <c r="D1792" s="17"/>
      <c r="E1792" s="17"/>
      <c r="F1792" s="17"/>
      <c r="G1792" s="17"/>
      <c r="H1792" s="17"/>
    </row>
    <row r="1793" spans="1:8" ht="29.5" customHeight="1" thickBot="1" x14ac:dyDescent="0.4">
      <c r="A1793" s="16"/>
      <c r="B1793" s="17"/>
      <c r="C1793" s="17"/>
      <c r="D1793" s="17"/>
      <c r="E1793" s="17"/>
      <c r="F1793" s="17"/>
      <c r="G1793" s="17"/>
      <c r="H1793" s="17"/>
    </row>
    <row r="1794" spans="1:8" ht="29.5" customHeight="1" thickBot="1" x14ac:dyDescent="0.4">
      <c r="A1794" s="16"/>
      <c r="B1794" s="17"/>
      <c r="C1794" s="17"/>
      <c r="D1794" s="17"/>
      <c r="E1794" s="17"/>
      <c r="F1794" s="17"/>
      <c r="G1794" s="17"/>
      <c r="H1794" s="17"/>
    </row>
    <row r="1795" spans="1:8" ht="29.5" customHeight="1" thickBot="1" x14ac:dyDescent="0.4">
      <c r="A1795" s="16"/>
      <c r="B1795" s="17"/>
      <c r="C1795" s="17"/>
      <c r="D1795" s="17"/>
      <c r="E1795" s="17"/>
      <c r="F1795" s="17"/>
      <c r="G1795" s="17"/>
      <c r="H1795" s="17"/>
    </row>
    <row r="1796" spans="1:8" ht="29.5" customHeight="1" thickBot="1" x14ac:dyDescent="0.4">
      <c r="A1796" s="16"/>
      <c r="B1796" s="17"/>
      <c r="C1796" s="17"/>
      <c r="D1796" s="17"/>
      <c r="E1796" s="17"/>
      <c r="F1796" s="17"/>
      <c r="G1796" s="17"/>
      <c r="H1796" s="17"/>
    </row>
    <row r="1797" spans="1:8" ht="29.5" customHeight="1" thickBot="1" x14ac:dyDescent="0.4">
      <c r="A1797" s="16"/>
      <c r="B1797" s="17"/>
      <c r="C1797" s="17"/>
      <c r="D1797" s="17"/>
      <c r="E1797" s="17"/>
      <c r="F1797" s="17"/>
      <c r="G1797" s="17"/>
      <c r="H1797" s="17"/>
    </row>
    <row r="1798" spans="1:8" ht="29.5" customHeight="1" thickBot="1" x14ac:dyDescent="0.4">
      <c r="A1798" s="16"/>
      <c r="B1798" s="17"/>
      <c r="C1798" s="17"/>
      <c r="D1798" s="17"/>
      <c r="E1798" s="17"/>
      <c r="F1798" s="17"/>
      <c r="G1798" s="17"/>
      <c r="H1798" s="17"/>
    </row>
    <row r="1799" spans="1:8" ht="29.5" customHeight="1" thickBot="1" x14ac:dyDescent="0.4">
      <c r="A1799" s="16"/>
      <c r="B1799" s="17"/>
      <c r="C1799" s="17"/>
      <c r="D1799" s="17"/>
      <c r="E1799" s="17"/>
      <c r="F1799" s="17"/>
      <c r="G1799" s="17"/>
      <c r="H1799" s="17"/>
    </row>
    <row r="1800" spans="1:8" ht="29.5" customHeight="1" thickBot="1" x14ac:dyDescent="0.4">
      <c r="A1800" s="16"/>
      <c r="B1800" s="17"/>
      <c r="C1800" s="17"/>
      <c r="D1800" s="17"/>
      <c r="E1800" s="17"/>
      <c r="F1800" s="17"/>
      <c r="G1800" s="17"/>
      <c r="H1800" s="17"/>
    </row>
    <row r="1801" spans="1:8" ht="29.5" customHeight="1" thickBot="1" x14ac:dyDescent="0.4">
      <c r="A1801" s="16"/>
      <c r="B1801" s="17"/>
      <c r="C1801" s="17"/>
      <c r="D1801" s="17"/>
      <c r="E1801" s="17"/>
      <c r="F1801" s="17"/>
      <c r="G1801" s="17"/>
      <c r="H1801" s="17"/>
    </row>
    <row r="1802" spans="1:8" ht="29.5" customHeight="1" thickBot="1" x14ac:dyDescent="0.4">
      <c r="A1802" s="16"/>
      <c r="B1802" s="17"/>
      <c r="C1802" s="17"/>
      <c r="D1802" s="17"/>
      <c r="E1802" s="17"/>
      <c r="F1802" s="17"/>
      <c r="G1802" s="17"/>
      <c r="H1802" s="17"/>
    </row>
    <row r="1803" spans="1:8" ht="29.5" customHeight="1" thickBot="1" x14ac:dyDescent="0.4">
      <c r="A1803" s="16"/>
      <c r="B1803" s="17"/>
      <c r="C1803" s="17"/>
      <c r="D1803" s="17"/>
      <c r="E1803" s="17"/>
      <c r="F1803" s="17"/>
      <c r="G1803" s="17"/>
      <c r="H1803" s="17"/>
    </row>
    <row r="1804" spans="1:8" ht="29.5" customHeight="1" thickBot="1" x14ac:dyDescent="0.4">
      <c r="A1804" s="16"/>
      <c r="B1804" s="17"/>
      <c r="C1804" s="17"/>
      <c r="D1804" s="17"/>
      <c r="E1804" s="17"/>
      <c r="F1804" s="17"/>
      <c r="G1804" s="17"/>
      <c r="H1804" s="17"/>
    </row>
    <row r="1805" spans="1:8" ht="29.5" customHeight="1" thickBot="1" x14ac:dyDescent="0.4">
      <c r="A1805" s="16"/>
      <c r="B1805" s="17"/>
      <c r="C1805" s="17"/>
      <c r="D1805" s="17"/>
      <c r="E1805" s="17"/>
      <c r="F1805" s="17"/>
      <c r="G1805" s="17"/>
      <c r="H1805" s="17"/>
    </row>
    <row r="1806" spans="1:8" ht="29.5" customHeight="1" thickBot="1" x14ac:dyDescent="0.4">
      <c r="A1806" s="16"/>
      <c r="B1806" s="17"/>
      <c r="C1806" s="17"/>
      <c r="D1806" s="17"/>
      <c r="E1806" s="17"/>
      <c r="F1806" s="17"/>
      <c r="G1806" s="17"/>
      <c r="H1806" s="17"/>
    </row>
    <row r="1807" spans="1:8" ht="29.5" customHeight="1" thickBot="1" x14ac:dyDescent="0.4">
      <c r="A1807" s="16"/>
      <c r="B1807" s="17"/>
      <c r="C1807" s="17"/>
      <c r="D1807" s="17"/>
      <c r="E1807" s="17"/>
      <c r="F1807" s="17"/>
      <c r="G1807" s="17"/>
      <c r="H1807" s="17"/>
    </row>
    <row r="1808" spans="1:8" ht="29.5" customHeight="1" thickBot="1" x14ac:dyDescent="0.4">
      <c r="A1808" s="16"/>
      <c r="B1808" s="17"/>
      <c r="C1808" s="17"/>
      <c r="D1808" s="17"/>
      <c r="E1808" s="17"/>
      <c r="F1808" s="17"/>
      <c r="G1808" s="17"/>
      <c r="H1808" s="17"/>
    </row>
    <row r="1809" spans="1:8" ht="29.5" customHeight="1" thickBot="1" x14ac:dyDescent="0.4">
      <c r="A1809" s="16"/>
      <c r="B1809" s="17"/>
      <c r="C1809" s="17"/>
      <c r="D1809" s="17"/>
      <c r="E1809" s="17"/>
      <c r="F1809" s="17"/>
      <c r="G1809" s="17"/>
      <c r="H1809" s="17"/>
    </row>
    <row r="1810" spans="1:8" ht="29.5" customHeight="1" thickBot="1" x14ac:dyDescent="0.4">
      <c r="A1810" s="16"/>
      <c r="B1810" s="17"/>
      <c r="C1810" s="17"/>
      <c r="D1810" s="17"/>
      <c r="E1810" s="17"/>
      <c r="F1810" s="17"/>
      <c r="G1810" s="17"/>
      <c r="H1810" s="17"/>
    </row>
    <row r="1811" spans="1:8" ht="29.5" customHeight="1" thickBot="1" x14ac:dyDescent="0.4">
      <c r="A1811" s="16"/>
      <c r="B1811" s="17"/>
      <c r="C1811" s="17"/>
      <c r="D1811" s="17"/>
      <c r="E1811" s="17"/>
      <c r="F1811" s="17"/>
      <c r="G1811" s="17"/>
      <c r="H1811" s="17"/>
    </row>
    <row r="1812" spans="1:8" ht="29.5" customHeight="1" thickBot="1" x14ac:dyDescent="0.4">
      <c r="A1812" s="16"/>
      <c r="B1812" s="17"/>
      <c r="C1812" s="17"/>
      <c r="D1812" s="17"/>
      <c r="E1812" s="17"/>
      <c r="F1812" s="17"/>
      <c r="G1812" s="17"/>
      <c r="H1812" s="17"/>
    </row>
    <row r="1813" spans="1:8" ht="29.5" customHeight="1" thickBot="1" x14ac:dyDescent="0.4">
      <c r="A1813" s="16"/>
      <c r="B1813" s="17"/>
      <c r="C1813" s="17"/>
      <c r="D1813" s="17"/>
      <c r="E1813" s="17"/>
      <c r="F1813" s="17"/>
      <c r="G1813" s="17"/>
      <c r="H1813" s="17"/>
    </row>
    <row r="1814" spans="1:8" ht="29.5" customHeight="1" thickBot="1" x14ac:dyDescent="0.4">
      <c r="A1814" s="16"/>
      <c r="B1814" s="17"/>
      <c r="C1814" s="17"/>
      <c r="D1814" s="17"/>
      <c r="E1814" s="17"/>
      <c r="F1814" s="17"/>
      <c r="G1814" s="17"/>
      <c r="H1814" s="17"/>
    </row>
    <row r="1815" spans="1:8" ht="29.5" customHeight="1" thickBot="1" x14ac:dyDescent="0.4">
      <c r="A1815" s="16"/>
      <c r="B1815" s="17"/>
      <c r="C1815" s="17"/>
      <c r="D1815" s="17"/>
      <c r="E1815" s="17"/>
      <c r="F1815" s="17"/>
      <c r="G1815" s="17"/>
      <c r="H1815" s="17"/>
    </row>
    <row r="1816" spans="1:8" ht="29.5" customHeight="1" thickBot="1" x14ac:dyDescent="0.4">
      <c r="A1816" s="16"/>
      <c r="B1816" s="17"/>
      <c r="C1816" s="17"/>
      <c r="D1816" s="17"/>
      <c r="E1816" s="17"/>
      <c r="F1816" s="17"/>
      <c r="G1816" s="17"/>
      <c r="H1816" s="17"/>
    </row>
    <row r="1817" spans="1:8" ht="29.5" customHeight="1" thickBot="1" x14ac:dyDescent="0.4">
      <c r="A1817" s="16"/>
      <c r="B1817" s="17"/>
      <c r="C1817" s="17"/>
      <c r="D1817" s="17"/>
      <c r="E1817" s="17"/>
      <c r="F1817" s="17"/>
      <c r="G1817" s="17"/>
      <c r="H1817" s="17"/>
    </row>
    <row r="1818" spans="1:8" ht="29.5" customHeight="1" thickBot="1" x14ac:dyDescent="0.4">
      <c r="A1818" s="16"/>
      <c r="B1818" s="17"/>
      <c r="C1818" s="17"/>
      <c r="D1818" s="17"/>
      <c r="E1818" s="17"/>
      <c r="F1818" s="17"/>
      <c r="G1818" s="17"/>
      <c r="H1818" s="17"/>
    </row>
    <row r="1819" spans="1:8" ht="29.5" customHeight="1" thickBot="1" x14ac:dyDescent="0.4">
      <c r="A1819" s="16"/>
      <c r="B1819" s="17"/>
      <c r="C1819" s="17"/>
      <c r="D1819" s="17"/>
      <c r="E1819" s="17"/>
      <c r="F1819" s="17"/>
      <c r="G1819" s="17"/>
      <c r="H1819" s="17"/>
    </row>
    <row r="1820" spans="1:8" ht="29.5" customHeight="1" thickBot="1" x14ac:dyDescent="0.4">
      <c r="A1820" s="16"/>
      <c r="B1820" s="17"/>
      <c r="C1820" s="17"/>
      <c r="D1820" s="17"/>
      <c r="E1820" s="17"/>
      <c r="F1820" s="17"/>
      <c r="G1820" s="17"/>
      <c r="H1820" s="17"/>
    </row>
    <row r="1821" spans="1:8" ht="29.5" customHeight="1" thickBot="1" x14ac:dyDescent="0.4">
      <c r="A1821" s="16"/>
      <c r="B1821" s="17"/>
      <c r="C1821" s="17"/>
      <c r="D1821" s="17"/>
      <c r="E1821" s="17"/>
      <c r="F1821" s="17"/>
      <c r="G1821" s="17"/>
      <c r="H1821" s="17"/>
    </row>
    <row r="1822" spans="1:8" ht="29.5" customHeight="1" thickBot="1" x14ac:dyDescent="0.4">
      <c r="A1822" s="16"/>
      <c r="B1822" s="17"/>
      <c r="C1822" s="17"/>
      <c r="D1822" s="17"/>
      <c r="E1822" s="17"/>
      <c r="F1822" s="17"/>
      <c r="G1822" s="17"/>
      <c r="H1822" s="17"/>
    </row>
    <row r="1823" spans="1:8" ht="29.5" customHeight="1" thickBot="1" x14ac:dyDescent="0.4">
      <c r="A1823" s="16"/>
      <c r="B1823" s="17"/>
      <c r="C1823" s="17"/>
      <c r="D1823" s="17"/>
      <c r="E1823" s="17"/>
      <c r="F1823" s="17"/>
      <c r="G1823" s="17"/>
      <c r="H1823" s="17"/>
    </row>
    <row r="1824" spans="1:8" ht="29.5" customHeight="1" thickBot="1" x14ac:dyDescent="0.4">
      <c r="A1824" s="16"/>
      <c r="B1824" s="17"/>
      <c r="C1824" s="17"/>
      <c r="D1824" s="17"/>
      <c r="E1824" s="17"/>
      <c r="F1824" s="17"/>
      <c r="G1824" s="17"/>
      <c r="H1824" s="17"/>
    </row>
    <row r="1825" spans="1:8" ht="29.5" customHeight="1" thickBot="1" x14ac:dyDescent="0.4">
      <c r="A1825" s="16"/>
      <c r="B1825" s="17"/>
      <c r="C1825" s="17"/>
      <c r="D1825" s="17"/>
      <c r="E1825" s="17"/>
      <c r="F1825" s="17"/>
      <c r="G1825" s="17"/>
      <c r="H1825" s="17"/>
    </row>
    <row r="1826" spans="1:8" ht="29.5" customHeight="1" thickBot="1" x14ac:dyDescent="0.4">
      <c r="A1826" s="16"/>
      <c r="B1826" s="17"/>
      <c r="C1826" s="17"/>
      <c r="D1826" s="17"/>
      <c r="E1826" s="17"/>
      <c r="F1826" s="17"/>
      <c r="G1826" s="17"/>
      <c r="H1826" s="17"/>
    </row>
    <row r="1827" spans="1:8" ht="29.5" customHeight="1" thickBot="1" x14ac:dyDescent="0.4">
      <c r="A1827" s="16"/>
      <c r="B1827" s="17"/>
      <c r="C1827" s="17"/>
      <c r="D1827" s="17"/>
      <c r="E1827" s="17"/>
      <c r="F1827" s="17"/>
      <c r="G1827" s="17"/>
      <c r="H1827" s="17"/>
    </row>
    <row r="1828" spans="1:8" ht="29.5" customHeight="1" thickBot="1" x14ac:dyDescent="0.4">
      <c r="A1828" s="16"/>
      <c r="B1828" s="17"/>
      <c r="C1828" s="17"/>
      <c r="D1828" s="17"/>
      <c r="E1828" s="17"/>
      <c r="F1828" s="17"/>
      <c r="G1828" s="17"/>
      <c r="H1828" s="17"/>
    </row>
    <row r="1829" spans="1:8" ht="29.5" customHeight="1" thickBot="1" x14ac:dyDescent="0.4">
      <c r="A1829" s="16"/>
      <c r="B1829" s="17"/>
      <c r="C1829" s="17"/>
      <c r="D1829" s="17"/>
      <c r="E1829" s="17"/>
      <c r="F1829" s="17"/>
      <c r="G1829" s="17"/>
      <c r="H1829" s="17"/>
    </row>
    <row r="1830" spans="1:8" ht="29.5" customHeight="1" thickBot="1" x14ac:dyDescent="0.4">
      <c r="A1830" s="16"/>
      <c r="B1830" s="17"/>
      <c r="C1830" s="17"/>
      <c r="D1830" s="17"/>
      <c r="E1830" s="17"/>
      <c r="F1830" s="17"/>
      <c r="G1830" s="17"/>
      <c r="H1830" s="17"/>
    </row>
    <row r="1831" spans="1:8" ht="29.5" customHeight="1" thickBot="1" x14ac:dyDescent="0.4">
      <c r="A1831" s="16"/>
      <c r="B1831" s="17"/>
      <c r="C1831" s="17"/>
      <c r="D1831" s="17"/>
      <c r="E1831" s="17"/>
      <c r="F1831" s="17"/>
      <c r="G1831" s="17"/>
      <c r="H1831" s="17"/>
    </row>
    <row r="1832" spans="1:8" ht="29.5" customHeight="1" thickBot="1" x14ac:dyDescent="0.4">
      <c r="A1832" s="16"/>
      <c r="B1832" s="17"/>
      <c r="C1832" s="17"/>
      <c r="D1832" s="17"/>
      <c r="E1832" s="17"/>
      <c r="F1832" s="17"/>
      <c r="G1832" s="17"/>
      <c r="H1832" s="17"/>
    </row>
    <row r="1833" spans="1:8" ht="29.5" customHeight="1" thickBot="1" x14ac:dyDescent="0.4">
      <c r="A1833" s="16"/>
      <c r="B1833" s="17"/>
      <c r="C1833" s="17"/>
      <c r="D1833" s="17"/>
      <c r="E1833" s="17"/>
      <c r="F1833" s="17"/>
      <c r="G1833" s="17"/>
      <c r="H1833" s="17"/>
    </row>
    <row r="1834" spans="1:8" ht="29.5" customHeight="1" thickBot="1" x14ac:dyDescent="0.4">
      <c r="A1834" s="16"/>
      <c r="B1834" s="17"/>
      <c r="C1834" s="17"/>
      <c r="D1834" s="17"/>
      <c r="E1834" s="17"/>
      <c r="F1834" s="17"/>
      <c r="G1834" s="17"/>
      <c r="H1834" s="17"/>
    </row>
    <row r="1835" spans="1:8" ht="29.5" customHeight="1" thickBot="1" x14ac:dyDescent="0.4">
      <c r="A1835" s="16"/>
      <c r="B1835" s="17"/>
      <c r="C1835" s="17"/>
      <c r="D1835" s="17"/>
      <c r="E1835" s="17"/>
      <c r="F1835" s="17"/>
      <c r="G1835" s="17"/>
      <c r="H1835" s="17"/>
    </row>
    <row r="1836" spans="1:8" ht="29.5" customHeight="1" thickBot="1" x14ac:dyDescent="0.4">
      <c r="A1836" s="16"/>
      <c r="B1836" s="17"/>
      <c r="C1836" s="17"/>
      <c r="D1836" s="17"/>
      <c r="E1836" s="17"/>
      <c r="F1836" s="17"/>
      <c r="G1836" s="17"/>
      <c r="H1836" s="17"/>
    </row>
    <row r="1837" spans="1:8" ht="29.5" customHeight="1" thickBot="1" x14ac:dyDescent="0.4">
      <c r="A1837" s="16"/>
      <c r="B1837" s="17"/>
      <c r="C1837" s="17"/>
      <c r="D1837" s="17"/>
      <c r="E1837" s="17"/>
      <c r="F1837" s="17"/>
      <c r="G1837" s="17"/>
      <c r="H1837" s="17"/>
    </row>
    <row r="1838" spans="1:8" ht="29.5" customHeight="1" thickBot="1" x14ac:dyDescent="0.4">
      <c r="A1838" s="16"/>
      <c r="B1838" s="17"/>
      <c r="C1838" s="17"/>
      <c r="D1838" s="17"/>
      <c r="E1838" s="17"/>
      <c r="F1838" s="17"/>
      <c r="G1838" s="17"/>
      <c r="H1838" s="17"/>
    </row>
    <row r="1839" spans="1:8" ht="29.5" customHeight="1" thickBot="1" x14ac:dyDescent="0.4">
      <c r="A1839" s="16"/>
      <c r="B1839" s="17"/>
      <c r="C1839" s="17"/>
      <c r="D1839" s="17"/>
      <c r="E1839" s="17"/>
      <c r="F1839" s="17"/>
      <c r="G1839" s="17"/>
      <c r="H1839" s="17"/>
    </row>
    <row r="1840" spans="1:8" ht="29.5" customHeight="1" thickBot="1" x14ac:dyDescent="0.4">
      <c r="A1840" s="16"/>
      <c r="B1840" s="17"/>
      <c r="C1840" s="17"/>
      <c r="D1840" s="17"/>
      <c r="E1840" s="17"/>
      <c r="F1840" s="17"/>
      <c r="G1840" s="17"/>
      <c r="H1840" s="17"/>
    </row>
    <row r="1841" spans="1:8" ht="29.5" customHeight="1" thickBot="1" x14ac:dyDescent="0.4">
      <c r="A1841" s="16"/>
      <c r="B1841" s="17"/>
      <c r="C1841" s="17"/>
      <c r="D1841" s="17"/>
      <c r="E1841" s="17"/>
      <c r="F1841" s="17"/>
      <c r="G1841" s="17"/>
      <c r="H1841" s="17"/>
    </row>
    <row r="1842" spans="1:8" ht="29.5" customHeight="1" thickBot="1" x14ac:dyDescent="0.4">
      <c r="A1842" s="16"/>
      <c r="B1842" s="17"/>
      <c r="C1842" s="17"/>
      <c r="D1842" s="17"/>
      <c r="E1842" s="17"/>
      <c r="F1842" s="17"/>
      <c r="G1842" s="17"/>
      <c r="H1842" s="17"/>
    </row>
    <row r="1843" spans="1:8" ht="29.5" customHeight="1" thickBot="1" x14ac:dyDescent="0.4">
      <c r="A1843" s="16"/>
      <c r="B1843" s="17"/>
      <c r="C1843" s="17"/>
      <c r="D1843" s="17"/>
      <c r="E1843" s="17"/>
      <c r="F1843" s="17"/>
      <c r="G1843" s="17"/>
      <c r="H1843" s="17"/>
    </row>
    <row r="1844" spans="1:8" ht="29.5" customHeight="1" thickBot="1" x14ac:dyDescent="0.4">
      <c r="A1844" s="16"/>
      <c r="B1844" s="17"/>
      <c r="C1844" s="17"/>
      <c r="D1844" s="17"/>
      <c r="E1844" s="17"/>
      <c r="F1844" s="17"/>
      <c r="G1844" s="17"/>
      <c r="H1844" s="17"/>
    </row>
    <row r="1845" spans="1:8" ht="29.5" customHeight="1" thickBot="1" x14ac:dyDescent="0.4">
      <c r="A1845" s="16"/>
      <c r="B1845" s="17"/>
      <c r="C1845" s="17"/>
      <c r="D1845" s="17"/>
      <c r="E1845" s="17"/>
      <c r="F1845" s="17"/>
      <c r="G1845" s="17"/>
      <c r="H1845" s="17"/>
    </row>
    <row r="1846" spans="1:8" ht="29.5" customHeight="1" thickBot="1" x14ac:dyDescent="0.4">
      <c r="A1846" s="16"/>
      <c r="B1846" s="17"/>
      <c r="C1846" s="17"/>
      <c r="D1846" s="17"/>
      <c r="E1846" s="17"/>
      <c r="F1846" s="17"/>
      <c r="G1846" s="17"/>
      <c r="H1846" s="17"/>
    </row>
    <row r="1847" spans="1:8" ht="29.5" customHeight="1" thickBot="1" x14ac:dyDescent="0.4">
      <c r="A1847" s="16"/>
      <c r="B1847" s="17"/>
      <c r="C1847" s="17"/>
      <c r="D1847" s="17"/>
      <c r="E1847" s="17"/>
      <c r="F1847" s="17"/>
      <c r="G1847" s="17"/>
      <c r="H1847" s="17"/>
    </row>
    <row r="1848" spans="1:8" ht="29.5" customHeight="1" thickBot="1" x14ac:dyDescent="0.4">
      <c r="A1848" s="16"/>
      <c r="B1848" s="17"/>
      <c r="C1848" s="17"/>
      <c r="D1848" s="17"/>
      <c r="E1848" s="17"/>
      <c r="F1848" s="17"/>
      <c r="G1848" s="17"/>
      <c r="H1848" s="17"/>
    </row>
    <row r="1849" spans="1:8" ht="29.5" customHeight="1" thickBot="1" x14ac:dyDescent="0.4">
      <c r="A1849" s="16"/>
      <c r="B1849" s="17"/>
      <c r="C1849" s="17"/>
      <c r="D1849" s="17"/>
      <c r="E1849" s="17"/>
      <c r="F1849" s="17"/>
      <c r="G1849" s="17"/>
      <c r="H1849" s="17"/>
    </row>
    <row r="1850" spans="1:8" ht="29.5" customHeight="1" thickBot="1" x14ac:dyDescent="0.4">
      <c r="A1850" s="16"/>
      <c r="B1850" s="17"/>
      <c r="C1850" s="17"/>
      <c r="D1850" s="17"/>
      <c r="E1850" s="17"/>
      <c r="F1850" s="17"/>
      <c r="G1850" s="17"/>
      <c r="H1850" s="17"/>
    </row>
    <row r="1851" spans="1:8" ht="29.5" customHeight="1" thickBot="1" x14ac:dyDescent="0.4">
      <c r="A1851" s="16"/>
      <c r="B1851" s="17"/>
      <c r="C1851" s="17"/>
      <c r="D1851" s="17"/>
      <c r="E1851" s="17"/>
      <c r="F1851" s="17"/>
      <c r="G1851" s="17"/>
      <c r="H1851" s="17"/>
    </row>
    <row r="1852" spans="1:8" ht="29.5" customHeight="1" thickBot="1" x14ac:dyDescent="0.4">
      <c r="A1852" s="16"/>
      <c r="B1852" s="17"/>
      <c r="C1852" s="17"/>
      <c r="D1852" s="17"/>
      <c r="E1852" s="17"/>
      <c r="F1852" s="17"/>
      <c r="G1852" s="17"/>
      <c r="H1852" s="17"/>
    </row>
    <row r="1853" spans="1:8" ht="29.5" customHeight="1" thickBot="1" x14ac:dyDescent="0.4">
      <c r="A1853" s="16"/>
      <c r="B1853" s="17"/>
      <c r="C1853" s="17"/>
      <c r="D1853" s="17"/>
      <c r="E1853" s="17"/>
      <c r="F1853" s="17"/>
      <c r="G1853" s="17"/>
      <c r="H1853" s="17"/>
    </row>
    <row r="1854" spans="1:8" ht="29.5" customHeight="1" thickBot="1" x14ac:dyDescent="0.4">
      <c r="A1854" s="16"/>
      <c r="B1854" s="17"/>
      <c r="C1854" s="17"/>
      <c r="D1854" s="17"/>
      <c r="E1854" s="17"/>
      <c r="F1854" s="17"/>
      <c r="G1854" s="17"/>
      <c r="H1854" s="17"/>
    </row>
    <row r="1855" spans="1:8" ht="29.5" customHeight="1" thickBot="1" x14ac:dyDescent="0.4">
      <c r="A1855" s="16"/>
      <c r="B1855" s="17"/>
      <c r="C1855" s="17"/>
      <c r="D1855" s="17"/>
      <c r="E1855" s="17"/>
      <c r="F1855" s="17"/>
      <c r="G1855" s="17"/>
      <c r="H1855" s="17"/>
    </row>
    <row r="1856" spans="1:8" ht="29.5" customHeight="1" thickBot="1" x14ac:dyDescent="0.4">
      <c r="A1856" s="16"/>
      <c r="B1856" s="17"/>
      <c r="C1856" s="17"/>
      <c r="D1856" s="17"/>
      <c r="E1856" s="17"/>
      <c r="F1856" s="17"/>
      <c r="G1856" s="17"/>
      <c r="H1856" s="17"/>
    </row>
    <row r="1857" spans="1:8" ht="29.5" customHeight="1" thickBot="1" x14ac:dyDescent="0.4">
      <c r="A1857" s="16"/>
      <c r="B1857" s="17"/>
      <c r="C1857" s="17"/>
      <c r="D1857" s="17"/>
      <c r="E1857" s="17"/>
      <c r="F1857" s="17"/>
      <c r="G1857" s="17"/>
      <c r="H1857" s="17"/>
    </row>
    <row r="1858" spans="1:8" ht="29.5" customHeight="1" thickBot="1" x14ac:dyDescent="0.4">
      <c r="A1858" s="16"/>
      <c r="B1858" s="17"/>
      <c r="C1858" s="17"/>
      <c r="D1858" s="17"/>
      <c r="E1858" s="17"/>
      <c r="F1858" s="17"/>
      <c r="G1858" s="17"/>
      <c r="H1858" s="17"/>
    </row>
    <row r="1859" spans="1:8" ht="29.5" customHeight="1" thickBot="1" x14ac:dyDescent="0.4">
      <c r="A1859" s="16"/>
      <c r="B1859" s="17"/>
      <c r="C1859" s="17"/>
      <c r="D1859" s="17"/>
      <c r="E1859" s="17"/>
      <c r="F1859" s="17"/>
      <c r="G1859" s="17"/>
      <c r="H1859" s="17"/>
    </row>
    <row r="1860" spans="1:8" ht="29.5" customHeight="1" thickBot="1" x14ac:dyDescent="0.4">
      <c r="A1860" s="16"/>
      <c r="B1860" s="17"/>
      <c r="C1860" s="17"/>
      <c r="D1860" s="17"/>
      <c r="E1860" s="17"/>
      <c r="F1860" s="17"/>
      <c r="G1860" s="17"/>
      <c r="H1860" s="17"/>
    </row>
    <row r="1861" spans="1:8" ht="29.5" customHeight="1" thickBot="1" x14ac:dyDescent="0.4">
      <c r="A1861" s="16"/>
      <c r="B1861" s="17"/>
      <c r="C1861" s="17"/>
      <c r="D1861" s="17"/>
      <c r="E1861" s="17"/>
      <c r="F1861" s="17"/>
      <c r="G1861" s="17"/>
      <c r="H1861" s="17"/>
    </row>
    <row r="1862" spans="1:8" ht="29.5" customHeight="1" thickBot="1" x14ac:dyDescent="0.4">
      <c r="A1862" s="16"/>
      <c r="B1862" s="17"/>
      <c r="C1862" s="17"/>
      <c r="D1862" s="17"/>
      <c r="E1862" s="17"/>
      <c r="F1862" s="17"/>
      <c r="G1862" s="17"/>
      <c r="H1862" s="17"/>
    </row>
    <row r="1863" spans="1:8" ht="29.5" customHeight="1" thickBot="1" x14ac:dyDescent="0.4">
      <c r="A1863" s="16"/>
      <c r="B1863" s="17"/>
      <c r="C1863" s="17"/>
      <c r="D1863" s="17"/>
      <c r="E1863" s="17"/>
      <c r="F1863" s="17"/>
      <c r="G1863" s="17"/>
      <c r="H1863" s="17"/>
    </row>
    <row r="1864" spans="1:8" ht="29.5" customHeight="1" thickBot="1" x14ac:dyDescent="0.4">
      <c r="A1864" s="16"/>
      <c r="B1864" s="17"/>
      <c r="C1864" s="17"/>
      <c r="D1864" s="17"/>
      <c r="E1864" s="17"/>
      <c r="F1864" s="17"/>
      <c r="G1864" s="17"/>
      <c r="H1864" s="17"/>
    </row>
    <row r="1865" spans="1:8" ht="29.5" customHeight="1" thickBot="1" x14ac:dyDescent="0.4">
      <c r="A1865" s="16"/>
      <c r="B1865" s="17"/>
      <c r="C1865" s="17"/>
      <c r="D1865" s="17"/>
      <c r="E1865" s="17"/>
      <c r="F1865" s="17"/>
      <c r="G1865" s="17"/>
      <c r="H1865" s="17"/>
    </row>
    <row r="1866" spans="1:8" ht="29.5" customHeight="1" thickBot="1" x14ac:dyDescent="0.4">
      <c r="A1866" s="16"/>
      <c r="B1866" s="17"/>
      <c r="C1866" s="17"/>
      <c r="D1866" s="17"/>
      <c r="E1866" s="17"/>
      <c r="F1866" s="17"/>
      <c r="G1866" s="17"/>
      <c r="H1866" s="17"/>
    </row>
    <row r="1867" spans="1:8" ht="29.5" customHeight="1" thickBot="1" x14ac:dyDescent="0.4">
      <c r="A1867" s="16"/>
      <c r="B1867" s="17"/>
      <c r="C1867" s="17"/>
      <c r="D1867" s="17"/>
      <c r="E1867" s="17"/>
      <c r="F1867" s="17"/>
      <c r="G1867" s="17"/>
      <c r="H1867" s="17"/>
    </row>
    <row r="1868" spans="1:8" ht="29.5" customHeight="1" thickBot="1" x14ac:dyDescent="0.4">
      <c r="A1868" s="16"/>
      <c r="B1868" s="17"/>
      <c r="C1868" s="17"/>
      <c r="D1868" s="17"/>
      <c r="E1868" s="17"/>
      <c r="F1868" s="17"/>
      <c r="G1868" s="17"/>
      <c r="H1868" s="17"/>
    </row>
    <row r="1869" spans="1:8" ht="29.5" customHeight="1" thickBot="1" x14ac:dyDescent="0.4">
      <c r="A1869" s="16"/>
      <c r="B1869" s="17"/>
      <c r="C1869" s="17"/>
      <c r="D1869" s="17"/>
      <c r="E1869" s="17"/>
      <c r="F1869" s="17"/>
      <c r="G1869" s="17"/>
      <c r="H1869" s="17"/>
    </row>
    <row r="1870" spans="1:8" ht="29.5" customHeight="1" thickBot="1" x14ac:dyDescent="0.4">
      <c r="A1870" s="16"/>
      <c r="B1870" s="17"/>
      <c r="C1870" s="17"/>
      <c r="D1870" s="17"/>
      <c r="E1870" s="17"/>
      <c r="F1870" s="17"/>
      <c r="G1870" s="17"/>
      <c r="H1870" s="17"/>
    </row>
    <row r="1871" spans="1:8" ht="29.5" customHeight="1" thickBot="1" x14ac:dyDescent="0.4">
      <c r="A1871" s="16"/>
      <c r="B1871" s="17"/>
      <c r="C1871" s="17"/>
      <c r="D1871" s="17"/>
      <c r="E1871" s="17"/>
      <c r="F1871" s="17"/>
      <c r="G1871" s="17"/>
      <c r="H1871" s="17"/>
    </row>
    <row r="1872" spans="1:8" ht="29.5" customHeight="1" thickBot="1" x14ac:dyDescent="0.4">
      <c r="A1872" s="16"/>
      <c r="B1872" s="17"/>
      <c r="C1872" s="17"/>
      <c r="D1872" s="17"/>
      <c r="E1872" s="17"/>
      <c r="F1872" s="17"/>
      <c r="G1872" s="17"/>
      <c r="H1872" s="17"/>
    </row>
    <row r="1873" spans="1:8" ht="29.5" customHeight="1" thickBot="1" x14ac:dyDescent="0.4">
      <c r="A1873" s="16"/>
      <c r="B1873" s="17"/>
      <c r="C1873" s="17"/>
      <c r="D1873" s="17"/>
      <c r="E1873" s="17"/>
      <c r="F1873" s="17"/>
      <c r="G1873" s="17"/>
      <c r="H1873" s="17"/>
    </row>
    <row r="1874" spans="1:8" ht="29.5" customHeight="1" thickBot="1" x14ac:dyDescent="0.4">
      <c r="A1874" s="16"/>
      <c r="B1874" s="17"/>
      <c r="C1874" s="17"/>
      <c r="D1874" s="17"/>
      <c r="E1874" s="17"/>
      <c r="F1874" s="17"/>
      <c r="G1874" s="17"/>
      <c r="H1874" s="17"/>
    </row>
    <row r="1875" spans="1:8" ht="29.5" customHeight="1" thickBot="1" x14ac:dyDescent="0.4">
      <c r="A1875" s="16"/>
      <c r="B1875" s="17"/>
      <c r="C1875" s="17"/>
      <c r="D1875" s="17"/>
      <c r="E1875" s="17"/>
      <c r="F1875" s="17"/>
      <c r="G1875" s="17"/>
      <c r="H1875" s="17"/>
    </row>
    <row r="1876" spans="1:8" ht="29.5" customHeight="1" thickBot="1" x14ac:dyDescent="0.4">
      <c r="A1876" s="16"/>
      <c r="B1876" s="17"/>
      <c r="C1876" s="17"/>
      <c r="D1876" s="17"/>
      <c r="E1876" s="17"/>
      <c r="F1876" s="17"/>
      <c r="G1876" s="17"/>
      <c r="H1876" s="17"/>
    </row>
    <row r="1877" spans="1:8" ht="29.5" customHeight="1" thickBot="1" x14ac:dyDescent="0.4">
      <c r="A1877" s="16"/>
      <c r="B1877" s="17"/>
      <c r="C1877" s="17"/>
      <c r="D1877" s="17"/>
      <c r="E1877" s="17"/>
      <c r="F1877" s="17"/>
      <c r="G1877" s="17"/>
      <c r="H1877" s="17"/>
    </row>
    <row r="1878" spans="1:8" ht="29.5" customHeight="1" thickBot="1" x14ac:dyDescent="0.4">
      <c r="A1878" s="16"/>
      <c r="B1878" s="17"/>
      <c r="C1878" s="17"/>
      <c r="D1878" s="17"/>
      <c r="E1878" s="17"/>
      <c r="F1878" s="17"/>
      <c r="G1878" s="17"/>
      <c r="H1878" s="17"/>
    </row>
    <row r="1879" spans="1:8" ht="29.5" customHeight="1" thickBot="1" x14ac:dyDescent="0.4">
      <c r="A1879" s="16"/>
      <c r="B1879" s="17"/>
      <c r="C1879" s="17"/>
      <c r="D1879" s="17"/>
      <c r="E1879" s="17"/>
      <c r="F1879" s="17"/>
      <c r="G1879" s="17"/>
      <c r="H1879" s="17"/>
    </row>
    <row r="1880" spans="1:8" ht="29.5" customHeight="1" thickBot="1" x14ac:dyDescent="0.4">
      <c r="A1880" s="16"/>
      <c r="B1880" s="17"/>
      <c r="C1880" s="17"/>
      <c r="D1880" s="17"/>
      <c r="E1880" s="17"/>
      <c r="F1880" s="17"/>
      <c r="G1880" s="17"/>
      <c r="H1880" s="17"/>
    </row>
    <row r="1881" spans="1:8" ht="29.5" customHeight="1" thickBot="1" x14ac:dyDescent="0.4">
      <c r="A1881" s="16"/>
      <c r="B1881" s="17"/>
      <c r="C1881" s="17"/>
      <c r="D1881" s="17"/>
      <c r="E1881" s="17"/>
      <c r="F1881" s="17"/>
      <c r="G1881" s="17"/>
      <c r="H1881" s="17"/>
    </row>
    <row r="1882" spans="1:8" ht="29.5" customHeight="1" thickBot="1" x14ac:dyDescent="0.4">
      <c r="A1882" s="16"/>
      <c r="B1882" s="17"/>
      <c r="C1882" s="17"/>
      <c r="D1882" s="17"/>
      <c r="E1882" s="17"/>
      <c r="F1882" s="17"/>
      <c r="G1882" s="17"/>
      <c r="H1882" s="17"/>
    </row>
    <row r="1883" spans="1:8" ht="29.5" customHeight="1" thickBot="1" x14ac:dyDescent="0.4">
      <c r="A1883" s="16"/>
      <c r="B1883" s="17"/>
      <c r="C1883" s="17"/>
      <c r="D1883" s="17"/>
      <c r="E1883" s="17"/>
      <c r="F1883" s="17"/>
      <c r="G1883" s="17"/>
      <c r="H1883" s="17"/>
    </row>
    <row r="1884" spans="1:8" ht="29.5" customHeight="1" thickBot="1" x14ac:dyDescent="0.4">
      <c r="A1884" s="16"/>
      <c r="B1884" s="17"/>
      <c r="C1884" s="17"/>
      <c r="D1884" s="17"/>
      <c r="E1884" s="17"/>
      <c r="F1884" s="17"/>
      <c r="G1884" s="17"/>
      <c r="H1884" s="17"/>
    </row>
    <row r="1885" spans="1:8" ht="29.5" customHeight="1" thickBot="1" x14ac:dyDescent="0.4">
      <c r="A1885" s="16"/>
      <c r="B1885" s="17"/>
      <c r="C1885" s="17"/>
      <c r="D1885" s="17"/>
      <c r="E1885" s="17"/>
      <c r="F1885" s="17"/>
      <c r="G1885" s="17"/>
      <c r="H1885" s="17"/>
    </row>
    <row r="1886" spans="1:8" ht="29.5" customHeight="1" thickBot="1" x14ac:dyDescent="0.4">
      <c r="A1886" s="16"/>
      <c r="B1886" s="17"/>
      <c r="C1886" s="17"/>
      <c r="D1886" s="17"/>
      <c r="E1886" s="17"/>
      <c r="F1886" s="17"/>
      <c r="G1886" s="17"/>
      <c r="H1886" s="17"/>
    </row>
    <row r="1887" spans="1:8" ht="29.5" customHeight="1" thickBot="1" x14ac:dyDescent="0.4">
      <c r="A1887" s="16"/>
      <c r="B1887" s="17"/>
      <c r="C1887" s="17"/>
      <c r="D1887" s="17"/>
      <c r="E1887" s="17"/>
      <c r="F1887" s="17"/>
      <c r="G1887" s="17"/>
      <c r="H1887" s="17"/>
    </row>
    <row r="1888" spans="1:8" ht="29.5" customHeight="1" thickBot="1" x14ac:dyDescent="0.4">
      <c r="A1888" s="16"/>
      <c r="B1888" s="17"/>
      <c r="C1888" s="17"/>
      <c r="D1888" s="17"/>
      <c r="E1888" s="17"/>
      <c r="F1888" s="17"/>
      <c r="G1888" s="17"/>
      <c r="H1888" s="17"/>
    </row>
    <row r="1889" spans="1:8" ht="29.5" customHeight="1" thickBot="1" x14ac:dyDescent="0.4">
      <c r="A1889" s="16"/>
      <c r="B1889" s="17"/>
      <c r="C1889" s="17"/>
      <c r="D1889" s="17"/>
      <c r="E1889" s="17"/>
      <c r="F1889" s="17"/>
      <c r="G1889" s="17"/>
      <c r="H1889" s="17"/>
    </row>
    <row r="1890" spans="1:8" ht="29.5" customHeight="1" thickBot="1" x14ac:dyDescent="0.4">
      <c r="A1890" s="16"/>
      <c r="B1890" s="17"/>
      <c r="C1890" s="17"/>
      <c r="D1890" s="17"/>
      <c r="E1890" s="17"/>
      <c r="F1890" s="17"/>
      <c r="G1890" s="17"/>
      <c r="H1890" s="17"/>
    </row>
    <row r="1891" spans="1:8" ht="29.5" customHeight="1" thickBot="1" x14ac:dyDescent="0.4">
      <c r="A1891" s="16"/>
      <c r="B1891" s="17"/>
      <c r="C1891" s="17"/>
      <c r="D1891" s="17"/>
      <c r="E1891" s="17"/>
      <c r="F1891" s="17"/>
      <c r="G1891" s="17"/>
      <c r="H1891" s="17"/>
    </row>
    <row r="1892" spans="1:8" ht="29.5" customHeight="1" thickBot="1" x14ac:dyDescent="0.4">
      <c r="A1892" s="16"/>
      <c r="B1892" s="17"/>
      <c r="C1892" s="17"/>
      <c r="D1892" s="17"/>
      <c r="E1892" s="17"/>
      <c r="F1892" s="17"/>
      <c r="G1892" s="17"/>
      <c r="H1892" s="17"/>
    </row>
    <row r="1893" spans="1:8" ht="29.5" customHeight="1" thickBot="1" x14ac:dyDescent="0.4">
      <c r="A1893" s="16"/>
      <c r="B1893" s="17"/>
      <c r="C1893" s="17"/>
      <c r="D1893" s="17"/>
      <c r="E1893" s="17"/>
      <c r="F1893" s="17"/>
      <c r="G1893" s="17"/>
      <c r="H1893" s="17"/>
    </row>
    <row r="1894" spans="1:8" ht="29.5" customHeight="1" thickBot="1" x14ac:dyDescent="0.4">
      <c r="A1894" s="16"/>
      <c r="B1894" s="17"/>
      <c r="C1894" s="17"/>
      <c r="D1894" s="17"/>
      <c r="E1894" s="17"/>
      <c r="F1894" s="17"/>
      <c r="G1894" s="17"/>
      <c r="H1894" s="17"/>
    </row>
    <row r="1895" spans="1:8" ht="29.5" customHeight="1" thickBot="1" x14ac:dyDescent="0.4">
      <c r="A1895" s="16"/>
      <c r="B1895" s="17"/>
      <c r="C1895" s="17"/>
      <c r="D1895" s="17"/>
      <c r="E1895" s="17"/>
      <c r="F1895" s="17"/>
      <c r="G1895" s="17"/>
      <c r="H1895" s="17"/>
    </row>
    <row r="1896" spans="1:8" ht="29.5" customHeight="1" thickBot="1" x14ac:dyDescent="0.4">
      <c r="A1896" s="16"/>
      <c r="B1896" s="17"/>
      <c r="C1896" s="17"/>
      <c r="D1896" s="17"/>
      <c r="E1896" s="17"/>
      <c r="F1896" s="17"/>
      <c r="G1896" s="17"/>
      <c r="H1896" s="17"/>
    </row>
    <row r="1897" spans="1:8" ht="29.5" customHeight="1" thickBot="1" x14ac:dyDescent="0.4">
      <c r="A1897" s="16"/>
      <c r="B1897" s="17"/>
      <c r="C1897" s="17"/>
      <c r="D1897" s="17"/>
      <c r="E1897" s="17"/>
      <c r="F1897" s="17"/>
      <c r="G1897" s="17"/>
      <c r="H1897" s="17"/>
    </row>
    <row r="1898" spans="1:8" ht="29.5" customHeight="1" thickBot="1" x14ac:dyDescent="0.4">
      <c r="A1898" s="16"/>
      <c r="B1898" s="17"/>
      <c r="C1898" s="17"/>
      <c r="D1898" s="17"/>
      <c r="E1898" s="17"/>
      <c r="F1898" s="17"/>
      <c r="G1898" s="17"/>
      <c r="H1898" s="17"/>
    </row>
    <row r="1899" spans="1:8" ht="29.5" customHeight="1" thickBot="1" x14ac:dyDescent="0.4">
      <c r="A1899" s="16"/>
      <c r="B1899" s="17"/>
      <c r="C1899" s="17"/>
      <c r="D1899" s="17"/>
      <c r="E1899" s="17"/>
      <c r="F1899" s="17"/>
      <c r="G1899" s="17"/>
      <c r="H1899" s="17"/>
    </row>
    <row r="1900" spans="1:8" ht="29.5" customHeight="1" thickBot="1" x14ac:dyDescent="0.4">
      <c r="A1900" s="16"/>
      <c r="B1900" s="17"/>
      <c r="C1900" s="17"/>
      <c r="D1900" s="17"/>
      <c r="E1900" s="17"/>
      <c r="F1900" s="17"/>
      <c r="G1900" s="17"/>
      <c r="H1900" s="17"/>
    </row>
    <row r="1901" spans="1:8" ht="29.5" customHeight="1" thickBot="1" x14ac:dyDescent="0.4">
      <c r="A1901" s="16"/>
      <c r="B1901" s="17"/>
      <c r="C1901" s="17"/>
      <c r="D1901" s="17"/>
      <c r="E1901" s="17"/>
      <c r="F1901" s="17"/>
      <c r="G1901" s="17"/>
      <c r="H1901" s="17"/>
    </row>
    <row r="1902" spans="1:8" ht="29.5" customHeight="1" thickBot="1" x14ac:dyDescent="0.4">
      <c r="A1902" s="16"/>
      <c r="B1902" s="17"/>
      <c r="C1902" s="17"/>
      <c r="D1902" s="17"/>
      <c r="E1902" s="17"/>
      <c r="F1902" s="17"/>
      <c r="G1902" s="17"/>
      <c r="H1902" s="17"/>
    </row>
    <row r="1903" spans="1:8" ht="29.5" customHeight="1" thickBot="1" x14ac:dyDescent="0.4">
      <c r="A1903" s="16"/>
      <c r="B1903" s="17"/>
      <c r="C1903" s="17"/>
      <c r="D1903" s="17"/>
      <c r="E1903" s="17"/>
      <c r="F1903" s="17"/>
      <c r="G1903" s="17"/>
      <c r="H1903" s="17"/>
    </row>
    <row r="1904" spans="1:8" ht="29.5" customHeight="1" thickBot="1" x14ac:dyDescent="0.4">
      <c r="A1904" s="16"/>
      <c r="B1904" s="17"/>
      <c r="C1904" s="17"/>
      <c r="D1904" s="17"/>
      <c r="E1904" s="17"/>
      <c r="F1904" s="17"/>
      <c r="G1904" s="17"/>
      <c r="H1904" s="17"/>
    </row>
    <row r="1905" spans="1:8" ht="29.5" customHeight="1" thickBot="1" x14ac:dyDescent="0.4">
      <c r="A1905" s="16"/>
      <c r="B1905" s="17"/>
      <c r="C1905" s="17"/>
      <c r="D1905" s="17"/>
      <c r="E1905" s="17"/>
      <c r="F1905" s="17"/>
      <c r="G1905" s="17"/>
      <c r="H1905" s="17"/>
    </row>
    <row r="1906" spans="1:8" ht="29.5" customHeight="1" thickBot="1" x14ac:dyDescent="0.4">
      <c r="A1906" s="16"/>
      <c r="B1906" s="17"/>
      <c r="C1906" s="17"/>
      <c r="D1906" s="17"/>
      <c r="E1906" s="17"/>
      <c r="F1906" s="17"/>
      <c r="G1906" s="17"/>
      <c r="H1906" s="17"/>
    </row>
    <row r="1907" spans="1:8" ht="29.5" customHeight="1" thickBot="1" x14ac:dyDescent="0.4">
      <c r="A1907" s="16"/>
      <c r="B1907" s="17"/>
      <c r="C1907" s="17"/>
      <c r="D1907" s="17"/>
      <c r="E1907" s="17"/>
      <c r="F1907" s="17"/>
      <c r="G1907" s="17"/>
      <c r="H1907" s="17"/>
    </row>
    <row r="1908" spans="1:8" ht="29.5" customHeight="1" thickBot="1" x14ac:dyDescent="0.4">
      <c r="A1908" s="16"/>
      <c r="B1908" s="17"/>
      <c r="C1908" s="17"/>
      <c r="D1908" s="17"/>
      <c r="E1908" s="17"/>
      <c r="F1908" s="17"/>
      <c r="G1908" s="17"/>
      <c r="H1908" s="17"/>
    </row>
    <row r="1909" spans="1:8" ht="29.5" customHeight="1" thickBot="1" x14ac:dyDescent="0.4">
      <c r="A1909" s="16"/>
      <c r="B1909" s="17"/>
      <c r="C1909" s="17"/>
      <c r="D1909" s="17"/>
      <c r="E1909" s="17"/>
      <c r="F1909" s="17"/>
      <c r="G1909" s="17"/>
      <c r="H1909" s="17"/>
    </row>
    <row r="1910" spans="1:8" ht="29.5" customHeight="1" thickBot="1" x14ac:dyDescent="0.4">
      <c r="A1910" s="16"/>
      <c r="B1910" s="17"/>
      <c r="C1910" s="17"/>
      <c r="D1910" s="17"/>
      <c r="E1910" s="17"/>
      <c r="F1910" s="17"/>
      <c r="G1910" s="17"/>
      <c r="H1910" s="17"/>
    </row>
    <row r="1911" spans="1:8" ht="29.5" customHeight="1" thickBot="1" x14ac:dyDescent="0.4">
      <c r="A1911" s="16"/>
      <c r="B1911" s="17"/>
      <c r="C1911" s="17"/>
      <c r="D1911" s="17"/>
      <c r="E1911" s="17"/>
      <c r="F1911" s="17"/>
      <c r="G1911" s="17"/>
      <c r="H1911" s="17"/>
    </row>
    <row r="1912" spans="1:8" ht="29.5" customHeight="1" thickBot="1" x14ac:dyDescent="0.4">
      <c r="A1912" s="16"/>
      <c r="B1912" s="17"/>
      <c r="C1912" s="17"/>
      <c r="D1912" s="17"/>
      <c r="E1912" s="17"/>
      <c r="F1912" s="17"/>
      <c r="G1912" s="17"/>
      <c r="H1912" s="17"/>
    </row>
    <row r="1913" spans="1:8" ht="29.5" customHeight="1" thickBot="1" x14ac:dyDescent="0.4">
      <c r="A1913" s="16"/>
      <c r="B1913" s="17"/>
      <c r="C1913" s="17"/>
      <c r="D1913" s="17"/>
      <c r="E1913" s="17"/>
      <c r="F1913" s="17"/>
      <c r="G1913" s="17"/>
      <c r="H1913" s="17"/>
    </row>
    <row r="1914" spans="1:8" ht="29.5" customHeight="1" thickBot="1" x14ac:dyDescent="0.4">
      <c r="A1914" s="16"/>
      <c r="B1914" s="17"/>
      <c r="C1914" s="17"/>
      <c r="D1914" s="17"/>
      <c r="E1914" s="17"/>
      <c r="F1914" s="17"/>
      <c r="G1914" s="17"/>
      <c r="H1914" s="17"/>
    </row>
    <row r="1915" spans="1:8" ht="29.5" customHeight="1" thickBot="1" x14ac:dyDescent="0.4">
      <c r="A1915" s="16"/>
      <c r="B1915" s="17"/>
      <c r="C1915" s="17"/>
      <c r="D1915" s="17"/>
      <c r="E1915" s="17"/>
      <c r="F1915" s="17"/>
      <c r="G1915" s="17"/>
      <c r="H1915" s="17"/>
    </row>
    <row r="1916" spans="1:8" ht="29.5" customHeight="1" thickBot="1" x14ac:dyDescent="0.4">
      <c r="A1916" s="16"/>
      <c r="B1916" s="17"/>
      <c r="C1916" s="17"/>
      <c r="D1916" s="17"/>
      <c r="E1916" s="17"/>
      <c r="F1916" s="17"/>
      <c r="G1916" s="17"/>
      <c r="H1916" s="17"/>
    </row>
    <row r="1917" spans="1:8" ht="29.5" customHeight="1" thickBot="1" x14ac:dyDescent="0.4">
      <c r="A1917" s="16"/>
      <c r="B1917" s="17"/>
      <c r="C1917" s="17"/>
      <c r="D1917" s="17"/>
      <c r="E1917" s="17"/>
      <c r="F1917" s="17"/>
      <c r="G1917" s="17"/>
      <c r="H1917" s="17"/>
    </row>
    <row r="1918" spans="1:8" ht="29.5" customHeight="1" thickBot="1" x14ac:dyDescent="0.4">
      <c r="A1918" s="16"/>
      <c r="B1918" s="17"/>
      <c r="C1918" s="17"/>
      <c r="D1918" s="17"/>
      <c r="E1918" s="17"/>
      <c r="F1918" s="17"/>
      <c r="G1918" s="17"/>
      <c r="H1918" s="17"/>
    </row>
    <row r="1919" spans="1:8" ht="29.5" customHeight="1" thickBot="1" x14ac:dyDescent="0.4">
      <c r="A1919" s="16"/>
      <c r="B1919" s="17"/>
      <c r="C1919" s="17"/>
      <c r="D1919" s="17"/>
      <c r="E1919" s="17"/>
      <c r="F1919" s="17"/>
      <c r="G1919" s="17"/>
      <c r="H1919" s="17"/>
    </row>
    <row r="1920" spans="1:8" ht="29.5" customHeight="1" thickBot="1" x14ac:dyDescent="0.4">
      <c r="A1920" s="16"/>
      <c r="B1920" s="17"/>
      <c r="C1920" s="17"/>
      <c r="D1920" s="17"/>
      <c r="E1920" s="17"/>
      <c r="F1920" s="17"/>
      <c r="G1920" s="17"/>
      <c r="H1920" s="17"/>
    </row>
    <row r="1921" spans="1:8" ht="29.5" customHeight="1" thickBot="1" x14ac:dyDescent="0.4">
      <c r="A1921" s="16"/>
      <c r="B1921" s="17"/>
      <c r="C1921" s="17"/>
      <c r="D1921" s="17"/>
      <c r="E1921" s="17"/>
      <c r="F1921" s="17"/>
      <c r="G1921" s="17"/>
      <c r="H1921" s="17"/>
    </row>
    <row r="1922" spans="1:8" ht="29.5" customHeight="1" thickBot="1" x14ac:dyDescent="0.4">
      <c r="A1922" s="16"/>
      <c r="B1922" s="17"/>
      <c r="C1922" s="17"/>
      <c r="D1922" s="17"/>
      <c r="E1922" s="17"/>
      <c r="F1922" s="17"/>
      <c r="G1922" s="17"/>
      <c r="H1922" s="17"/>
    </row>
    <row r="1923" spans="1:8" ht="29.5" customHeight="1" thickBot="1" x14ac:dyDescent="0.4">
      <c r="A1923" s="16"/>
      <c r="B1923" s="17"/>
      <c r="C1923" s="17"/>
      <c r="D1923" s="17"/>
      <c r="E1923" s="17"/>
      <c r="F1923" s="17"/>
      <c r="G1923" s="17"/>
      <c r="H1923" s="17"/>
    </row>
    <row r="1924" spans="1:8" ht="29.5" customHeight="1" thickBot="1" x14ac:dyDescent="0.4">
      <c r="A1924" s="16"/>
      <c r="B1924" s="17"/>
      <c r="C1924" s="17"/>
      <c r="D1924" s="17"/>
      <c r="E1924" s="17"/>
      <c r="F1924" s="17"/>
      <c r="G1924" s="17"/>
      <c r="H1924" s="17"/>
    </row>
    <row r="1925" spans="1:8" ht="29.5" customHeight="1" thickBot="1" x14ac:dyDescent="0.4">
      <c r="A1925" s="16"/>
      <c r="B1925" s="17"/>
      <c r="C1925" s="17"/>
      <c r="D1925" s="17"/>
      <c r="E1925" s="17"/>
      <c r="F1925" s="17"/>
      <c r="G1925" s="17"/>
      <c r="H1925" s="17"/>
    </row>
    <row r="1926" spans="1:8" ht="29.5" customHeight="1" thickBot="1" x14ac:dyDescent="0.4">
      <c r="A1926" s="16"/>
      <c r="B1926" s="17"/>
      <c r="C1926" s="17"/>
      <c r="D1926" s="17"/>
      <c r="E1926" s="17"/>
      <c r="F1926" s="17"/>
      <c r="G1926" s="17"/>
      <c r="H1926" s="17"/>
    </row>
    <row r="1927" spans="1:8" ht="29.5" customHeight="1" thickBot="1" x14ac:dyDescent="0.4">
      <c r="A1927" s="16"/>
      <c r="B1927" s="17"/>
      <c r="C1927" s="17"/>
      <c r="D1927" s="17"/>
      <c r="E1927" s="17"/>
      <c r="F1927" s="17"/>
      <c r="G1927" s="17"/>
      <c r="H1927" s="17"/>
    </row>
    <row r="1928" spans="1:8" ht="29.5" customHeight="1" thickBot="1" x14ac:dyDescent="0.4">
      <c r="A1928" s="16"/>
      <c r="B1928" s="17"/>
      <c r="C1928" s="17"/>
      <c r="D1928" s="17"/>
      <c r="E1928" s="17"/>
      <c r="F1928" s="17"/>
      <c r="G1928" s="17"/>
      <c r="H1928" s="17"/>
    </row>
    <row r="1929" spans="1:8" ht="29.5" customHeight="1" thickBot="1" x14ac:dyDescent="0.4">
      <c r="A1929" s="16"/>
      <c r="B1929" s="17"/>
      <c r="C1929" s="17"/>
      <c r="D1929" s="17"/>
      <c r="E1929" s="17"/>
      <c r="F1929" s="17"/>
      <c r="G1929" s="17"/>
      <c r="H1929" s="17"/>
    </row>
    <row r="1930" spans="1:8" ht="29.5" customHeight="1" thickBot="1" x14ac:dyDescent="0.4">
      <c r="A1930" s="16"/>
      <c r="B1930" s="17"/>
      <c r="C1930" s="17"/>
      <c r="D1930" s="17"/>
      <c r="E1930" s="17"/>
      <c r="F1930" s="17"/>
      <c r="G1930" s="17"/>
      <c r="H1930" s="17"/>
    </row>
    <row r="1931" spans="1:8" ht="29.5" customHeight="1" thickBot="1" x14ac:dyDescent="0.4">
      <c r="A1931" s="16"/>
      <c r="B1931" s="17"/>
      <c r="C1931" s="17"/>
      <c r="D1931" s="17"/>
      <c r="E1931" s="17"/>
      <c r="F1931" s="17"/>
      <c r="G1931" s="17"/>
      <c r="H1931" s="17"/>
    </row>
    <row r="1932" spans="1:8" ht="29.5" customHeight="1" thickBot="1" x14ac:dyDescent="0.4">
      <c r="A1932" s="16"/>
      <c r="B1932" s="17"/>
      <c r="C1932" s="17"/>
      <c r="D1932" s="17"/>
      <c r="E1932" s="17"/>
      <c r="F1932" s="17"/>
      <c r="G1932" s="17"/>
      <c r="H1932" s="17"/>
    </row>
    <row r="1933" spans="1:8" ht="29.5" customHeight="1" thickBot="1" x14ac:dyDescent="0.4">
      <c r="A1933" s="16"/>
      <c r="B1933" s="17"/>
      <c r="C1933" s="17"/>
      <c r="D1933" s="17"/>
      <c r="E1933" s="17"/>
      <c r="F1933" s="17"/>
      <c r="G1933" s="17"/>
      <c r="H1933" s="17"/>
    </row>
    <row r="1934" spans="1:8" ht="29.5" customHeight="1" thickBot="1" x14ac:dyDescent="0.4">
      <c r="A1934" s="16"/>
      <c r="B1934" s="17"/>
      <c r="C1934" s="17"/>
      <c r="D1934" s="17"/>
      <c r="E1934" s="17"/>
      <c r="F1934" s="17"/>
      <c r="G1934" s="17"/>
      <c r="H1934" s="17"/>
    </row>
    <row r="1935" spans="1:8" ht="29.5" customHeight="1" thickBot="1" x14ac:dyDescent="0.4">
      <c r="A1935" s="16"/>
      <c r="B1935" s="17"/>
      <c r="C1935" s="17"/>
      <c r="D1935" s="17"/>
      <c r="E1935" s="17"/>
      <c r="F1935" s="17"/>
      <c r="G1935" s="17"/>
      <c r="H1935" s="17"/>
    </row>
    <row r="1936" spans="1:8" ht="29.5" customHeight="1" thickBot="1" x14ac:dyDescent="0.4">
      <c r="A1936" s="16"/>
      <c r="B1936" s="17"/>
      <c r="C1936" s="17"/>
      <c r="D1936" s="17"/>
      <c r="E1936" s="17"/>
      <c r="F1936" s="17"/>
      <c r="G1936" s="17"/>
      <c r="H1936" s="17"/>
    </row>
    <row r="1937" spans="1:8" ht="29.5" customHeight="1" thickBot="1" x14ac:dyDescent="0.4">
      <c r="A1937" s="16"/>
      <c r="B1937" s="17"/>
      <c r="C1937" s="17"/>
      <c r="D1937" s="17"/>
      <c r="E1937" s="17"/>
      <c r="F1937" s="17"/>
      <c r="G1937" s="17"/>
      <c r="H1937" s="17"/>
    </row>
    <row r="1938" spans="1:8" ht="29.5" customHeight="1" thickBot="1" x14ac:dyDescent="0.4">
      <c r="A1938" s="16"/>
      <c r="B1938" s="17"/>
      <c r="C1938" s="17"/>
      <c r="D1938" s="17"/>
      <c r="E1938" s="17"/>
      <c r="F1938" s="17"/>
      <c r="G1938" s="17"/>
      <c r="H1938" s="17"/>
    </row>
    <row r="1939" spans="1:8" ht="29.5" customHeight="1" thickBot="1" x14ac:dyDescent="0.4">
      <c r="A1939" s="16"/>
      <c r="B1939" s="17"/>
      <c r="C1939" s="17"/>
      <c r="D1939" s="17"/>
      <c r="E1939" s="17"/>
      <c r="F1939" s="17"/>
      <c r="G1939" s="17"/>
      <c r="H1939" s="17"/>
    </row>
    <row r="1940" spans="1:8" ht="29.5" customHeight="1" thickBot="1" x14ac:dyDescent="0.4">
      <c r="A1940" s="16"/>
      <c r="B1940" s="17"/>
      <c r="C1940" s="17"/>
      <c r="D1940" s="17"/>
      <c r="E1940" s="17"/>
      <c r="F1940" s="17"/>
      <c r="G1940" s="17"/>
      <c r="H1940" s="17"/>
    </row>
    <row r="1941" spans="1:8" ht="29.5" customHeight="1" thickBot="1" x14ac:dyDescent="0.4">
      <c r="A1941" s="16"/>
      <c r="B1941" s="17"/>
      <c r="C1941" s="17"/>
      <c r="D1941" s="17"/>
      <c r="E1941" s="17"/>
      <c r="F1941" s="17"/>
      <c r="G1941" s="17"/>
      <c r="H1941" s="17"/>
    </row>
    <row r="1942" spans="1:8" ht="29.5" customHeight="1" thickBot="1" x14ac:dyDescent="0.4">
      <c r="A1942" s="16"/>
      <c r="B1942" s="17"/>
      <c r="C1942" s="17"/>
      <c r="D1942" s="17"/>
      <c r="E1942" s="17"/>
      <c r="F1942" s="17"/>
      <c r="G1942" s="17"/>
      <c r="H1942" s="17"/>
    </row>
    <row r="1943" spans="1:8" ht="29.5" customHeight="1" thickBot="1" x14ac:dyDescent="0.4">
      <c r="A1943" s="16"/>
      <c r="B1943" s="17"/>
      <c r="C1943" s="17"/>
      <c r="D1943" s="17"/>
      <c r="E1943" s="17"/>
      <c r="F1943" s="17"/>
      <c r="G1943" s="17"/>
      <c r="H1943" s="17"/>
    </row>
    <row r="1944" spans="1:8" ht="29.5" customHeight="1" thickBot="1" x14ac:dyDescent="0.4">
      <c r="A1944" s="16"/>
      <c r="B1944" s="17"/>
      <c r="C1944" s="17"/>
      <c r="D1944" s="17"/>
      <c r="E1944" s="17"/>
      <c r="F1944" s="17"/>
      <c r="G1944" s="17"/>
      <c r="H1944" s="17"/>
    </row>
    <row r="1945" spans="1:8" ht="29.5" customHeight="1" thickBot="1" x14ac:dyDescent="0.4">
      <c r="A1945" s="16"/>
      <c r="B1945" s="17"/>
      <c r="C1945" s="17"/>
      <c r="D1945" s="17"/>
      <c r="E1945" s="17"/>
      <c r="F1945" s="17"/>
      <c r="G1945" s="17"/>
      <c r="H1945" s="17"/>
    </row>
    <row r="1946" spans="1:8" ht="29.5" customHeight="1" thickBot="1" x14ac:dyDescent="0.4">
      <c r="A1946" s="16"/>
      <c r="B1946" s="17"/>
      <c r="C1946" s="17"/>
      <c r="D1946" s="17"/>
      <c r="E1946" s="17"/>
      <c r="F1946" s="17"/>
      <c r="G1946" s="17"/>
      <c r="H1946" s="17"/>
    </row>
    <row r="1947" spans="1:8" ht="29.5" customHeight="1" thickBot="1" x14ac:dyDescent="0.4">
      <c r="A1947" s="16"/>
      <c r="B1947" s="17"/>
      <c r="C1947" s="17"/>
      <c r="D1947" s="17"/>
      <c r="E1947" s="17"/>
      <c r="F1947" s="17"/>
      <c r="G1947" s="17"/>
      <c r="H1947" s="17"/>
    </row>
    <row r="1948" spans="1:8" ht="29.5" customHeight="1" thickBot="1" x14ac:dyDescent="0.4">
      <c r="A1948" s="16"/>
      <c r="B1948" s="17"/>
      <c r="C1948" s="17"/>
      <c r="D1948" s="17"/>
      <c r="E1948" s="17"/>
      <c r="F1948" s="17"/>
      <c r="G1948" s="17"/>
      <c r="H1948" s="17"/>
    </row>
    <row r="1949" spans="1:8" ht="29.5" customHeight="1" thickBot="1" x14ac:dyDescent="0.4">
      <c r="A1949" s="16"/>
      <c r="B1949" s="17"/>
      <c r="C1949" s="17"/>
      <c r="D1949" s="17"/>
      <c r="E1949" s="17"/>
      <c r="F1949" s="17"/>
      <c r="G1949" s="17"/>
      <c r="H1949" s="17"/>
    </row>
    <row r="1950" spans="1:8" ht="29.5" customHeight="1" thickBot="1" x14ac:dyDescent="0.4">
      <c r="A1950" s="16"/>
      <c r="B1950" s="17"/>
      <c r="C1950" s="17"/>
      <c r="D1950" s="17"/>
      <c r="E1950" s="17"/>
      <c r="F1950" s="17"/>
      <c r="G1950" s="17"/>
      <c r="H1950" s="17"/>
    </row>
    <row r="1951" spans="1:8" ht="29.5" customHeight="1" thickBot="1" x14ac:dyDescent="0.4">
      <c r="A1951" s="16"/>
      <c r="B1951" s="17"/>
      <c r="C1951" s="17"/>
      <c r="D1951" s="17"/>
      <c r="E1951" s="17"/>
      <c r="F1951" s="17"/>
      <c r="G1951" s="17"/>
      <c r="H1951" s="17"/>
    </row>
    <row r="1952" spans="1:8" ht="29.5" customHeight="1" thickBot="1" x14ac:dyDescent="0.4">
      <c r="A1952" s="16"/>
      <c r="B1952" s="17"/>
      <c r="C1952" s="17"/>
      <c r="D1952" s="17"/>
      <c r="E1952" s="17"/>
      <c r="F1952" s="17"/>
      <c r="G1952" s="17"/>
      <c r="H1952" s="17"/>
    </row>
    <row r="1953" spans="1:8" ht="29.5" customHeight="1" thickBot="1" x14ac:dyDescent="0.4">
      <c r="A1953" s="16"/>
      <c r="B1953" s="17"/>
      <c r="C1953" s="17"/>
      <c r="D1953" s="17"/>
      <c r="E1953" s="17"/>
      <c r="F1953" s="17"/>
      <c r="G1953" s="17"/>
      <c r="H1953" s="17"/>
    </row>
    <row r="1954" spans="1:8" ht="29.5" customHeight="1" thickBot="1" x14ac:dyDescent="0.4">
      <c r="A1954" s="16"/>
      <c r="B1954" s="17"/>
      <c r="C1954" s="17"/>
      <c r="D1954" s="17"/>
      <c r="E1954" s="17"/>
      <c r="F1954" s="17"/>
      <c r="G1954" s="17"/>
      <c r="H1954" s="17"/>
    </row>
    <row r="1955" spans="1:8" ht="29.5" customHeight="1" thickBot="1" x14ac:dyDescent="0.4">
      <c r="A1955" s="16"/>
      <c r="B1955" s="17"/>
      <c r="C1955" s="17"/>
      <c r="D1955" s="17"/>
      <c r="E1955" s="17"/>
      <c r="F1955" s="17"/>
      <c r="G1955" s="17"/>
      <c r="H1955" s="17"/>
    </row>
    <row r="1956" spans="1:8" ht="29.5" customHeight="1" thickBot="1" x14ac:dyDescent="0.4">
      <c r="A1956" s="16"/>
      <c r="B1956" s="17"/>
      <c r="C1956" s="17"/>
      <c r="D1956" s="17"/>
      <c r="E1956" s="17"/>
      <c r="F1956" s="17"/>
      <c r="G1956" s="17"/>
      <c r="H1956" s="17"/>
    </row>
    <row r="1957" spans="1:8" ht="29.5" customHeight="1" thickBot="1" x14ac:dyDescent="0.4">
      <c r="A1957" s="16"/>
      <c r="B1957" s="17"/>
      <c r="C1957" s="17"/>
      <c r="D1957" s="17"/>
      <c r="E1957" s="17"/>
      <c r="F1957" s="17"/>
      <c r="G1957" s="17"/>
      <c r="H1957" s="17"/>
    </row>
    <row r="1958" spans="1:8" ht="29.5" customHeight="1" thickBot="1" x14ac:dyDescent="0.4">
      <c r="A1958" s="16"/>
      <c r="B1958" s="17"/>
      <c r="C1958" s="17"/>
      <c r="D1958" s="17"/>
      <c r="E1958" s="17"/>
      <c r="F1958" s="17"/>
      <c r="G1958" s="17"/>
      <c r="H1958" s="17"/>
    </row>
    <row r="1959" spans="1:8" ht="29.5" customHeight="1" thickBot="1" x14ac:dyDescent="0.4">
      <c r="A1959" s="16"/>
      <c r="B1959" s="17"/>
      <c r="C1959" s="17"/>
      <c r="D1959" s="17"/>
      <c r="E1959" s="17"/>
      <c r="F1959" s="17"/>
      <c r="G1959" s="17"/>
      <c r="H1959" s="17"/>
    </row>
    <row r="1960" spans="1:8" ht="29.5" customHeight="1" thickBot="1" x14ac:dyDescent="0.4">
      <c r="A1960" s="16"/>
      <c r="B1960" s="17"/>
      <c r="C1960" s="17"/>
      <c r="D1960" s="17"/>
      <c r="E1960" s="17"/>
      <c r="F1960" s="17"/>
      <c r="G1960" s="17"/>
      <c r="H1960" s="17"/>
    </row>
    <row r="1961" spans="1:8" ht="29.5" customHeight="1" thickBot="1" x14ac:dyDescent="0.4">
      <c r="A1961" s="16"/>
      <c r="B1961" s="17"/>
      <c r="C1961" s="17"/>
      <c r="D1961" s="17"/>
      <c r="E1961" s="17"/>
      <c r="F1961" s="17"/>
      <c r="G1961" s="17"/>
      <c r="H1961" s="17"/>
    </row>
    <row r="1962" spans="1:8" ht="29.5" customHeight="1" thickBot="1" x14ac:dyDescent="0.4">
      <c r="A1962" s="16"/>
      <c r="B1962" s="17"/>
      <c r="C1962" s="17"/>
      <c r="D1962" s="17"/>
      <c r="E1962" s="17"/>
      <c r="F1962" s="17"/>
      <c r="G1962" s="17"/>
      <c r="H1962" s="17"/>
    </row>
    <row r="1963" spans="1:8" ht="29.5" customHeight="1" thickBot="1" x14ac:dyDescent="0.4">
      <c r="A1963" s="16"/>
      <c r="B1963" s="17"/>
      <c r="C1963" s="17"/>
      <c r="D1963" s="17"/>
      <c r="E1963" s="17"/>
      <c r="F1963" s="17"/>
      <c r="G1963" s="17"/>
      <c r="H1963" s="17"/>
    </row>
    <row r="1964" spans="1:8" ht="29.5" customHeight="1" thickBot="1" x14ac:dyDescent="0.4">
      <c r="A1964" s="16"/>
      <c r="B1964" s="17"/>
      <c r="C1964" s="17"/>
      <c r="D1964" s="17"/>
      <c r="E1964" s="17"/>
      <c r="F1964" s="17"/>
      <c r="G1964" s="17"/>
      <c r="H1964" s="17"/>
    </row>
    <row r="1965" spans="1:8" ht="29.5" customHeight="1" thickBot="1" x14ac:dyDescent="0.4">
      <c r="A1965" s="16"/>
      <c r="B1965" s="17"/>
      <c r="C1965" s="17"/>
      <c r="D1965" s="17"/>
      <c r="E1965" s="17"/>
      <c r="F1965" s="17"/>
      <c r="G1965" s="17"/>
      <c r="H1965" s="17"/>
    </row>
    <row r="1966" spans="1:8" ht="29.5" customHeight="1" thickBot="1" x14ac:dyDescent="0.4">
      <c r="A1966" s="16"/>
      <c r="B1966" s="17"/>
      <c r="C1966" s="17"/>
      <c r="D1966" s="17"/>
      <c r="E1966" s="17"/>
      <c r="F1966" s="17"/>
      <c r="G1966" s="17"/>
      <c r="H1966" s="17"/>
    </row>
    <row r="1967" spans="1:8" ht="29.5" customHeight="1" thickBot="1" x14ac:dyDescent="0.4">
      <c r="A1967" s="16"/>
      <c r="B1967" s="17"/>
      <c r="C1967" s="17"/>
      <c r="D1967" s="17"/>
      <c r="E1967" s="17"/>
      <c r="F1967" s="17"/>
      <c r="G1967" s="17"/>
      <c r="H1967" s="17"/>
    </row>
    <row r="1968" spans="1:8" ht="29.5" customHeight="1" thickBot="1" x14ac:dyDescent="0.4">
      <c r="A1968" s="16"/>
      <c r="B1968" s="17"/>
      <c r="C1968" s="17"/>
      <c r="D1968" s="17"/>
      <c r="E1968" s="17"/>
      <c r="F1968" s="17"/>
      <c r="G1968" s="17"/>
      <c r="H1968" s="17"/>
    </row>
    <row r="1969" spans="1:8" ht="29.5" customHeight="1" thickBot="1" x14ac:dyDescent="0.4">
      <c r="A1969" s="16"/>
      <c r="B1969" s="17"/>
      <c r="C1969" s="17"/>
      <c r="D1969" s="17"/>
      <c r="E1969" s="17"/>
      <c r="F1969" s="17"/>
      <c r="G1969" s="17"/>
      <c r="H1969" s="17"/>
    </row>
    <row r="1970" spans="1:8" ht="29.5" customHeight="1" thickBot="1" x14ac:dyDescent="0.4">
      <c r="A1970" s="16"/>
      <c r="B1970" s="17"/>
      <c r="C1970" s="17"/>
      <c r="D1970" s="17"/>
      <c r="E1970" s="17"/>
      <c r="F1970" s="17"/>
      <c r="G1970" s="17"/>
      <c r="H1970" s="17"/>
    </row>
    <row r="1971" spans="1:8" ht="29.5" customHeight="1" thickBot="1" x14ac:dyDescent="0.4">
      <c r="A1971" s="16"/>
      <c r="B1971" s="17"/>
      <c r="C1971" s="17"/>
      <c r="D1971" s="17"/>
      <c r="E1971" s="17"/>
      <c r="F1971" s="17"/>
      <c r="G1971" s="17"/>
      <c r="H1971" s="17"/>
    </row>
    <row r="1972" spans="1:8" ht="29.5" customHeight="1" thickBot="1" x14ac:dyDescent="0.4">
      <c r="A1972" s="16"/>
      <c r="B1972" s="17"/>
      <c r="C1972" s="17"/>
      <c r="D1972" s="17"/>
      <c r="E1972" s="17"/>
      <c r="F1972" s="17"/>
      <c r="G1972" s="17"/>
      <c r="H1972" s="17"/>
    </row>
    <row r="1973" spans="1:8" ht="29.5" customHeight="1" thickBot="1" x14ac:dyDescent="0.4">
      <c r="A1973" s="16"/>
      <c r="B1973" s="17"/>
      <c r="C1973" s="17"/>
      <c r="D1973" s="17"/>
      <c r="E1973" s="17"/>
      <c r="F1973" s="17"/>
      <c r="G1973" s="17"/>
      <c r="H1973" s="17"/>
    </row>
    <row r="1974" spans="1:8" ht="29.5" customHeight="1" thickBot="1" x14ac:dyDescent="0.4">
      <c r="A1974" s="16"/>
      <c r="B1974" s="17"/>
      <c r="C1974" s="17"/>
      <c r="D1974" s="17"/>
      <c r="E1974" s="17"/>
      <c r="F1974" s="17"/>
      <c r="G1974" s="17"/>
      <c r="H1974" s="17"/>
    </row>
    <row r="1975" spans="1:8" ht="29.5" customHeight="1" thickBot="1" x14ac:dyDescent="0.4">
      <c r="A1975" s="16"/>
      <c r="B1975" s="17"/>
      <c r="C1975" s="17"/>
      <c r="D1975" s="17"/>
      <c r="E1975" s="17"/>
      <c r="F1975" s="17"/>
      <c r="G1975" s="17"/>
      <c r="H1975" s="17"/>
    </row>
    <row r="1976" spans="1:8" ht="29.5" customHeight="1" thickBot="1" x14ac:dyDescent="0.4">
      <c r="A1976" s="16"/>
      <c r="B1976" s="17"/>
      <c r="C1976" s="17"/>
      <c r="D1976" s="17"/>
      <c r="E1976" s="17"/>
      <c r="F1976" s="17"/>
      <c r="G1976" s="17"/>
      <c r="H1976" s="17"/>
    </row>
    <row r="1977" spans="1:8" ht="29.5" customHeight="1" thickBot="1" x14ac:dyDescent="0.4">
      <c r="A1977" s="16"/>
      <c r="B1977" s="17"/>
      <c r="C1977" s="17"/>
      <c r="D1977" s="17"/>
      <c r="E1977" s="17"/>
      <c r="F1977" s="17"/>
      <c r="G1977" s="17"/>
      <c r="H1977" s="17"/>
    </row>
    <row r="1978" spans="1:8" ht="29.5" customHeight="1" thickBot="1" x14ac:dyDescent="0.4">
      <c r="A1978" s="16"/>
      <c r="B1978" s="17"/>
      <c r="C1978" s="17"/>
      <c r="D1978" s="17"/>
      <c r="E1978" s="17"/>
      <c r="F1978" s="17"/>
      <c r="G1978" s="17"/>
      <c r="H1978" s="17"/>
    </row>
    <row r="1979" spans="1:8" ht="29.5" customHeight="1" thickBot="1" x14ac:dyDescent="0.4">
      <c r="A1979" s="16"/>
      <c r="B1979" s="17"/>
      <c r="C1979" s="17"/>
      <c r="D1979" s="17"/>
      <c r="E1979" s="17"/>
      <c r="F1979" s="17"/>
      <c r="G1979" s="17"/>
      <c r="H1979" s="17"/>
    </row>
    <row r="1980" spans="1:8" ht="29.5" customHeight="1" thickBot="1" x14ac:dyDescent="0.4">
      <c r="A1980" s="16"/>
      <c r="B1980" s="17"/>
      <c r="C1980" s="17"/>
      <c r="D1980" s="17"/>
      <c r="E1980" s="17"/>
      <c r="F1980" s="17"/>
      <c r="G1980" s="17"/>
      <c r="H1980" s="17"/>
    </row>
    <row r="1981" spans="1:8" ht="29.5" customHeight="1" thickBot="1" x14ac:dyDescent="0.4">
      <c r="A1981" s="16"/>
      <c r="B1981" s="17"/>
      <c r="C1981" s="17"/>
      <c r="D1981" s="17"/>
      <c r="E1981" s="17"/>
      <c r="F1981" s="17"/>
      <c r="G1981" s="17"/>
      <c r="H1981" s="17"/>
    </row>
    <row r="1982" spans="1:8" ht="29.5" customHeight="1" thickBot="1" x14ac:dyDescent="0.4">
      <c r="A1982" s="16"/>
      <c r="B1982" s="17"/>
      <c r="C1982" s="17"/>
      <c r="D1982" s="17"/>
      <c r="E1982" s="17"/>
      <c r="F1982" s="17"/>
      <c r="G1982" s="17"/>
      <c r="H1982" s="17"/>
    </row>
    <row r="1983" spans="1:8" ht="29.5" customHeight="1" thickBot="1" x14ac:dyDescent="0.4">
      <c r="A1983" s="16"/>
      <c r="B1983" s="17"/>
      <c r="C1983" s="17"/>
      <c r="D1983" s="17"/>
      <c r="E1983" s="17"/>
      <c r="F1983" s="17"/>
      <c r="G1983" s="17"/>
      <c r="H1983" s="17"/>
    </row>
    <row r="1984" spans="1:8" ht="29.5" customHeight="1" thickBot="1" x14ac:dyDescent="0.4">
      <c r="A1984" s="16"/>
      <c r="B1984" s="17"/>
      <c r="C1984" s="17"/>
      <c r="D1984" s="17"/>
      <c r="E1984" s="17"/>
      <c r="F1984" s="17"/>
      <c r="G1984" s="17"/>
      <c r="H1984" s="17"/>
    </row>
    <row r="1985" spans="1:8" ht="29.5" customHeight="1" thickBot="1" x14ac:dyDescent="0.4">
      <c r="A1985" s="16"/>
      <c r="B1985" s="17"/>
      <c r="C1985" s="17"/>
      <c r="D1985" s="17"/>
      <c r="E1985" s="17"/>
      <c r="F1985" s="17"/>
      <c r="G1985" s="17"/>
      <c r="H1985" s="17"/>
    </row>
    <row r="1986" spans="1:8" ht="29.5" customHeight="1" thickBot="1" x14ac:dyDescent="0.4">
      <c r="A1986" s="16"/>
      <c r="B1986" s="17"/>
      <c r="C1986" s="17"/>
      <c r="D1986" s="17"/>
      <c r="E1986" s="17"/>
      <c r="F1986" s="17"/>
      <c r="G1986" s="17"/>
      <c r="H1986" s="17"/>
    </row>
    <row r="1987" spans="1:8" ht="29.5" customHeight="1" thickBot="1" x14ac:dyDescent="0.4">
      <c r="A1987" s="16"/>
      <c r="B1987" s="17"/>
      <c r="C1987" s="17"/>
      <c r="D1987" s="17"/>
      <c r="E1987" s="17"/>
      <c r="F1987" s="17"/>
      <c r="G1987" s="17"/>
      <c r="H1987" s="17"/>
    </row>
    <row r="1988" spans="1:8" ht="29.5" customHeight="1" thickBot="1" x14ac:dyDescent="0.4">
      <c r="A1988" s="16"/>
      <c r="B1988" s="17"/>
      <c r="C1988" s="17"/>
      <c r="D1988" s="17"/>
      <c r="E1988" s="17"/>
      <c r="F1988" s="17"/>
      <c r="G1988" s="17"/>
      <c r="H1988" s="17"/>
    </row>
    <row r="1989" spans="1:8" ht="29.5" customHeight="1" thickBot="1" x14ac:dyDescent="0.4">
      <c r="A1989" s="16"/>
      <c r="B1989" s="17"/>
      <c r="C1989" s="17"/>
      <c r="D1989" s="17"/>
      <c r="E1989" s="17"/>
      <c r="F1989" s="17"/>
      <c r="G1989" s="17"/>
      <c r="H1989" s="17"/>
    </row>
    <row r="1990" spans="1:8" ht="29.5" customHeight="1" thickBot="1" x14ac:dyDescent="0.4">
      <c r="A1990" s="16"/>
      <c r="B1990" s="17"/>
      <c r="C1990" s="17"/>
      <c r="D1990" s="17"/>
      <c r="E1990" s="17"/>
      <c r="F1990" s="17"/>
      <c r="G1990" s="17"/>
      <c r="H1990" s="17"/>
    </row>
    <row r="1991" spans="1:8" ht="29.5" customHeight="1" thickBot="1" x14ac:dyDescent="0.4">
      <c r="A1991" s="16"/>
      <c r="B1991" s="17"/>
      <c r="C1991" s="17"/>
      <c r="D1991" s="17"/>
      <c r="E1991" s="17"/>
      <c r="F1991" s="17"/>
      <c r="G1991" s="17"/>
      <c r="H1991" s="17"/>
    </row>
    <row r="1992" spans="1:8" ht="29.5" customHeight="1" thickBot="1" x14ac:dyDescent="0.4">
      <c r="A1992" s="16"/>
      <c r="B1992" s="17"/>
      <c r="C1992" s="17"/>
      <c r="D1992" s="17"/>
      <c r="E1992" s="17"/>
      <c r="F1992" s="17"/>
      <c r="G1992" s="17"/>
      <c r="H1992" s="17"/>
    </row>
    <row r="1993" spans="1:8" ht="29.5" customHeight="1" thickBot="1" x14ac:dyDescent="0.4">
      <c r="A1993" s="16"/>
      <c r="B1993" s="17"/>
      <c r="C1993" s="17"/>
      <c r="D1993" s="17"/>
      <c r="E1993" s="17"/>
      <c r="F1993" s="17"/>
      <c r="G1993" s="17"/>
      <c r="H1993" s="17"/>
    </row>
    <row r="1994" spans="1:8" ht="29.5" customHeight="1" thickBot="1" x14ac:dyDescent="0.4">
      <c r="A1994" s="16"/>
      <c r="B1994" s="17"/>
      <c r="C1994" s="17"/>
      <c r="D1994" s="17"/>
      <c r="E1994" s="17"/>
      <c r="F1994" s="17"/>
      <c r="G1994" s="17"/>
      <c r="H1994" s="17"/>
    </row>
    <row r="1995" spans="1:8" ht="29.5" customHeight="1" thickBot="1" x14ac:dyDescent="0.4">
      <c r="A1995" s="16"/>
      <c r="B1995" s="17"/>
      <c r="C1995" s="17"/>
      <c r="D1995" s="17"/>
      <c r="E1995" s="17"/>
      <c r="F1995" s="17"/>
      <c r="G1995" s="17"/>
      <c r="H1995" s="17"/>
    </row>
    <row r="1996" spans="1:8" ht="29.5" customHeight="1" thickBot="1" x14ac:dyDescent="0.4">
      <c r="A1996" s="16"/>
      <c r="B1996" s="17"/>
      <c r="C1996" s="17"/>
      <c r="D1996" s="17"/>
      <c r="E1996" s="17"/>
      <c r="F1996" s="17"/>
      <c r="G1996" s="17"/>
      <c r="H1996" s="17"/>
    </row>
    <row r="1997" spans="1:8" ht="29.5" customHeight="1" thickBot="1" x14ac:dyDescent="0.4">
      <c r="A1997" s="16"/>
      <c r="B1997" s="17"/>
      <c r="C1997" s="17"/>
      <c r="D1997" s="17"/>
      <c r="E1997" s="17"/>
      <c r="F1997" s="17"/>
      <c r="G1997" s="17"/>
      <c r="H1997" s="17"/>
    </row>
    <row r="1998" spans="1:8" ht="29.5" customHeight="1" thickBot="1" x14ac:dyDescent="0.4">
      <c r="A1998" s="16"/>
      <c r="B1998" s="17"/>
      <c r="C1998" s="17"/>
      <c r="D1998" s="17"/>
      <c r="E1998" s="17"/>
      <c r="F1998" s="17"/>
      <c r="G1998" s="17"/>
      <c r="H1998" s="17"/>
    </row>
    <row r="1999" spans="1:8" ht="29.5" customHeight="1" thickBot="1" x14ac:dyDescent="0.4">
      <c r="A1999" s="16"/>
      <c r="B1999" s="17"/>
      <c r="C1999" s="17"/>
      <c r="D1999" s="17"/>
      <c r="E1999" s="17"/>
      <c r="F1999" s="17"/>
      <c r="G1999" s="17"/>
      <c r="H1999" s="17"/>
    </row>
    <row r="2000" spans="1:8" ht="29.5" customHeight="1" thickBot="1" x14ac:dyDescent="0.4">
      <c r="A2000" s="16"/>
      <c r="B2000" s="17"/>
      <c r="C2000" s="17"/>
      <c r="D2000" s="17"/>
      <c r="E2000" s="17"/>
      <c r="F2000" s="17"/>
      <c r="G2000" s="17"/>
      <c r="H2000" s="17"/>
    </row>
    <row r="2001" spans="1:8" ht="29.5" customHeight="1" thickBot="1" x14ac:dyDescent="0.4">
      <c r="A2001" s="16"/>
      <c r="B2001" s="17"/>
      <c r="C2001" s="17"/>
      <c r="D2001" s="17"/>
      <c r="E2001" s="17"/>
      <c r="F2001" s="17"/>
      <c r="G2001" s="17"/>
      <c r="H2001" s="17"/>
    </row>
    <row r="2002" spans="1:8" ht="29.5" customHeight="1" thickBot="1" x14ac:dyDescent="0.4">
      <c r="A2002" s="16"/>
      <c r="B2002" s="17"/>
      <c r="C2002" s="17"/>
      <c r="D2002" s="17"/>
      <c r="E2002" s="17"/>
      <c r="F2002" s="17"/>
      <c r="G2002" s="17"/>
      <c r="H2002" s="17"/>
    </row>
    <row r="2003" spans="1:8" ht="29.5" customHeight="1" thickBot="1" x14ac:dyDescent="0.4">
      <c r="A2003" s="16"/>
      <c r="B2003" s="17"/>
      <c r="C2003" s="17"/>
      <c r="D2003" s="17"/>
      <c r="E2003" s="17"/>
      <c r="F2003" s="17"/>
      <c r="G2003" s="17"/>
      <c r="H2003" s="17"/>
    </row>
    <row r="2004" spans="1:8" ht="29.5" customHeight="1" thickBot="1" x14ac:dyDescent="0.4">
      <c r="A2004" s="16"/>
      <c r="B2004" s="17"/>
      <c r="C2004" s="17"/>
      <c r="D2004" s="17"/>
      <c r="E2004" s="17"/>
      <c r="F2004" s="17"/>
      <c r="G2004" s="17"/>
      <c r="H2004" s="17"/>
    </row>
    <row r="2005" spans="1:8" ht="29.5" customHeight="1" thickBot="1" x14ac:dyDescent="0.4">
      <c r="A2005" s="16"/>
      <c r="B2005" s="17"/>
      <c r="C2005" s="17"/>
      <c r="D2005" s="17"/>
      <c r="E2005" s="17"/>
      <c r="F2005" s="17"/>
      <c r="G2005" s="17"/>
      <c r="H2005" s="17"/>
    </row>
    <row r="2006" spans="1:8" ht="29.5" customHeight="1" thickBot="1" x14ac:dyDescent="0.4">
      <c r="A2006" s="16"/>
      <c r="B2006" s="17"/>
      <c r="C2006" s="17"/>
      <c r="D2006" s="17"/>
      <c r="E2006" s="17"/>
      <c r="F2006" s="17"/>
      <c r="G2006" s="17"/>
      <c r="H2006" s="17"/>
    </row>
    <row r="2007" spans="1:8" ht="29.5" customHeight="1" thickBot="1" x14ac:dyDescent="0.4">
      <c r="A2007" s="16"/>
      <c r="B2007" s="17"/>
      <c r="C2007" s="17"/>
      <c r="D2007" s="17"/>
      <c r="E2007" s="17"/>
      <c r="F2007" s="17"/>
      <c r="G2007" s="17"/>
      <c r="H2007" s="17"/>
    </row>
    <row r="2008" spans="1:8" ht="29.5" customHeight="1" thickBot="1" x14ac:dyDescent="0.4">
      <c r="A2008" s="16"/>
      <c r="B2008" s="17"/>
      <c r="C2008" s="17"/>
      <c r="D2008" s="17"/>
      <c r="E2008" s="17"/>
      <c r="F2008" s="17"/>
      <c r="G2008" s="17"/>
      <c r="H2008" s="17"/>
    </row>
    <row r="2009" spans="1:8" ht="29.5" customHeight="1" thickBot="1" x14ac:dyDescent="0.4">
      <c r="A2009" s="16"/>
      <c r="B2009" s="17"/>
      <c r="C2009" s="17"/>
      <c r="D2009" s="17"/>
      <c r="E2009" s="17"/>
      <c r="F2009" s="17"/>
      <c r="G2009" s="17"/>
      <c r="H2009" s="17"/>
    </row>
    <row r="2010" spans="1:8" ht="29.5" customHeight="1" thickBot="1" x14ac:dyDescent="0.4">
      <c r="A2010" s="16"/>
      <c r="B2010" s="17"/>
      <c r="C2010" s="17"/>
      <c r="D2010" s="17"/>
      <c r="E2010" s="17"/>
      <c r="F2010" s="17"/>
      <c r="G2010" s="17"/>
      <c r="H2010" s="17"/>
    </row>
    <row r="2011" spans="1:8" ht="29.5" customHeight="1" thickBot="1" x14ac:dyDescent="0.4">
      <c r="A2011" s="16"/>
      <c r="B2011" s="17"/>
      <c r="C2011" s="17"/>
      <c r="D2011" s="17"/>
      <c r="E2011" s="17"/>
      <c r="F2011" s="17"/>
      <c r="G2011" s="17"/>
      <c r="H2011" s="17"/>
    </row>
    <row r="2012" spans="1:8" ht="29.5" customHeight="1" thickBot="1" x14ac:dyDescent="0.4">
      <c r="A2012" s="16"/>
      <c r="B2012" s="17"/>
      <c r="C2012" s="17"/>
      <c r="D2012" s="17"/>
      <c r="E2012" s="17"/>
      <c r="F2012" s="17"/>
      <c r="G2012" s="17"/>
      <c r="H2012" s="17"/>
    </row>
    <row r="2013" spans="1:8" ht="29.5" customHeight="1" thickBot="1" x14ac:dyDescent="0.4">
      <c r="A2013" s="16"/>
      <c r="B2013" s="17"/>
      <c r="C2013" s="17"/>
      <c r="D2013" s="17"/>
      <c r="E2013" s="17"/>
      <c r="F2013" s="17"/>
      <c r="G2013" s="17"/>
      <c r="H2013" s="17"/>
    </row>
    <row r="2014" spans="1:8" ht="29.5" customHeight="1" thickBot="1" x14ac:dyDescent="0.4">
      <c r="A2014" s="16"/>
      <c r="B2014" s="17"/>
      <c r="C2014" s="17"/>
      <c r="D2014" s="17"/>
      <c r="E2014" s="17"/>
      <c r="F2014" s="17"/>
      <c r="G2014" s="17"/>
      <c r="H2014" s="17"/>
    </row>
    <row r="2015" spans="1:8" ht="29.5" customHeight="1" thickBot="1" x14ac:dyDescent="0.4">
      <c r="A2015" s="16"/>
      <c r="B2015" s="17"/>
      <c r="C2015" s="17"/>
      <c r="D2015" s="17"/>
      <c r="E2015" s="17"/>
      <c r="F2015" s="17"/>
      <c r="G2015" s="17"/>
      <c r="H2015" s="17"/>
    </row>
    <row r="2016" spans="1:8" ht="29.5" customHeight="1" thickBot="1" x14ac:dyDescent="0.4">
      <c r="A2016" s="16"/>
      <c r="B2016" s="17"/>
      <c r="C2016" s="17"/>
      <c r="D2016" s="17"/>
      <c r="E2016" s="17"/>
      <c r="F2016" s="17"/>
      <c r="G2016" s="17"/>
      <c r="H2016" s="17"/>
    </row>
    <row r="2017" spans="1:8" ht="29.5" customHeight="1" thickBot="1" x14ac:dyDescent="0.4">
      <c r="A2017" s="16"/>
      <c r="B2017" s="17"/>
      <c r="C2017" s="17"/>
      <c r="D2017" s="17"/>
      <c r="E2017" s="17"/>
      <c r="F2017" s="17"/>
      <c r="G2017" s="17"/>
      <c r="H2017" s="17"/>
    </row>
    <row r="2018" spans="1:8" ht="29.5" customHeight="1" thickBot="1" x14ac:dyDescent="0.4">
      <c r="A2018" s="16"/>
      <c r="B2018" s="17"/>
      <c r="C2018" s="17"/>
      <c r="D2018" s="17"/>
      <c r="E2018" s="17"/>
      <c r="F2018" s="17"/>
      <c r="G2018" s="17"/>
      <c r="H2018" s="17"/>
    </row>
    <row r="2019" spans="1:8" ht="29.5" customHeight="1" thickBot="1" x14ac:dyDescent="0.4">
      <c r="A2019" s="16"/>
      <c r="B2019" s="17"/>
      <c r="C2019" s="17"/>
      <c r="D2019" s="17"/>
      <c r="E2019" s="17"/>
      <c r="F2019" s="17"/>
      <c r="G2019" s="17"/>
      <c r="H2019" s="17"/>
    </row>
    <row r="2020" spans="1:8" ht="29.5" customHeight="1" thickBot="1" x14ac:dyDescent="0.4">
      <c r="A2020" s="16"/>
      <c r="B2020" s="17"/>
      <c r="C2020" s="17"/>
      <c r="D2020" s="17"/>
      <c r="E2020" s="17"/>
      <c r="F2020" s="17"/>
      <c r="G2020" s="17"/>
      <c r="H2020" s="17"/>
    </row>
    <row r="2021" spans="1:8" ht="29.5" customHeight="1" thickBot="1" x14ac:dyDescent="0.4">
      <c r="A2021" s="16"/>
      <c r="B2021" s="17"/>
      <c r="C2021" s="17"/>
      <c r="D2021" s="17"/>
      <c r="E2021" s="17"/>
      <c r="F2021" s="17"/>
      <c r="G2021" s="17"/>
      <c r="H2021" s="17"/>
    </row>
    <row r="2022" spans="1:8" ht="29.5" customHeight="1" thickBot="1" x14ac:dyDescent="0.4">
      <c r="A2022" s="16"/>
      <c r="B2022" s="17"/>
      <c r="C2022" s="17"/>
      <c r="D2022" s="17"/>
      <c r="E2022" s="17"/>
      <c r="F2022" s="17"/>
      <c r="G2022" s="17"/>
      <c r="H2022" s="17"/>
    </row>
    <row r="2023" spans="1:8" ht="29.5" customHeight="1" thickBot="1" x14ac:dyDescent="0.4">
      <c r="A2023" s="16"/>
      <c r="B2023" s="17"/>
      <c r="C2023" s="17"/>
      <c r="D2023" s="17"/>
      <c r="E2023" s="17"/>
      <c r="F2023" s="17"/>
      <c r="G2023" s="17"/>
      <c r="H2023" s="17"/>
    </row>
    <row r="2024" spans="1:8" ht="29.5" customHeight="1" thickBot="1" x14ac:dyDescent="0.4">
      <c r="A2024" s="16"/>
      <c r="B2024" s="17"/>
      <c r="C2024" s="17"/>
      <c r="D2024" s="17"/>
      <c r="E2024" s="17"/>
      <c r="F2024" s="17"/>
      <c r="G2024" s="17"/>
      <c r="H2024" s="17"/>
    </row>
    <row r="2025" spans="1:8" ht="29.5" customHeight="1" thickBot="1" x14ac:dyDescent="0.4">
      <c r="A2025" s="16"/>
      <c r="B2025" s="17"/>
      <c r="C2025" s="17"/>
      <c r="D2025" s="17"/>
      <c r="E2025" s="17"/>
      <c r="F2025" s="17"/>
      <c r="G2025" s="17"/>
      <c r="H2025" s="17"/>
    </row>
    <row r="2026" spans="1:8" ht="29.5" customHeight="1" thickBot="1" x14ac:dyDescent="0.4">
      <c r="A2026" s="16"/>
      <c r="B2026" s="17"/>
      <c r="C2026" s="17"/>
      <c r="D2026" s="17"/>
      <c r="E2026" s="17"/>
      <c r="F2026" s="17"/>
      <c r="G2026" s="17"/>
      <c r="H2026" s="17"/>
    </row>
    <row r="2027" spans="1:8" ht="29.5" customHeight="1" thickBot="1" x14ac:dyDescent="0.4">
      <c r="A2027" s="16"/>
      <c r="B2027" s="17"/>
      <c r="C2027" s="17"/>
      <c r="D2027" s="17"/>
      <c r="E2027" s="17"/>
      <c r="F2027" s="17"/>
      <c r="G2027" s="17"/>
      <c r="H2027" s="17"/>
    </row>
    <row r="2028" spans="1:8" ht="29.5" customHeight="1" thickBot="1" x14ac:dyDescent="0.4">
      <c r="A2028" s="16"/>
      <c r="B2028" s="17"/>
      <c r="C2028" s="17"/>
      <c r="D2028" s="17"/>
      <c r="E2028" s="17"/>
      <c r="F2028" s="17"/>
      <c r="G2028" s="17"/>
      <c r="H2028" s="17"/>
    </row>
    <row r="2029" spans="1:8" ht="29.5" customHeight="1" thickBot="1" x14ac:dyDescent="0.4">
      <c r="A2029" s="16"/>
      <c r="B2029" s="17"/>
      <c r="C2029" s="17"/>
      <c r="D2029" s="17"/>
      <c r="E2029" s="17"/>
      <c r="F2029" s="17"/>
      <c r="G2029" s="17"/>
      <c r="H2029" s="17"/>
    </row>
    <row r="2030" spans="1:8" ht="29.5" customHeight="1" thickBot="1" x14ac:dyDescent="0.4">
      <c r="A2030" s="16"/>
      <c r="B2030" s="17"/>
      <c r="C2030" s="17"/>
      <c r="D2030" s="17"/>
      <c r="E2030" s="17"/>
      <c r="F2030" s="17"/>
      <c r="G2030" s="17"/>
      <c r="H2030" s="17"/>
    </row>
    <row r="2031" spans="1:8" ht="29.5" customHeight="1" thickBot="1" x14ac:dyDescent="0.4">
      <c r="A2031" s="16"/>
      <c r="B2031" s="17"/>
      <c r="C2031" s="17"/>
      <c r="D2031" s="17"/>
      <c r="E2031" s="17"/>
      <c r="F2031" s="17"/>
      <c r="G2031" s="17"/>
      <c r="H2031" s="17"/>
    </row>
    <row r="2032" spans="1:8" ht="29.5" customHeight="1" thickBot="1" x14ac:dyDescent="0.4">
      <c r="A2032" s="16"/>
      <c r="B2032" s="17"/>
      <c r="C2032" s="17"/>
      <c r="D2032" s="17"/>
      <c r="E2032" s="17"/>
      <c r="F2032" s="17"/>
      <c r="G2032" s="17"/>
      <c r="H2032" s="17"/>
    </row>
    <row r="2033" spans="1:8" ht="29.5" customHeight="1" thickBot="1" x14ac:dyDescent="0.4">
      <c r="A2033" s="16"/>
      <c r="B2033" s="17"/>
      <c r="C2033" s="17"/>
      <c r="D2033" s="17"/>
      <c r="E2033" s="17"/>
      <c r="F2033" s="17"/>
      <c r="G2033" s="17"/>
      <c r="H2033" s="17"/>
    </row>
    <row r="2034" spans="1:8" ht="29.5" customHeight="1" thickBot="1" x14ac:dyDescent="0.4">
      <c r="A2034" s="16"/>
      <c r="B2034" s="17"/>
      <c r="C2034" s="17"/>
      <c r="D2034" s="17"/>
      <c r="E2034" s="17"/>
      <c r="F2034" s="17"/>
      <c r="G2034" s="17"/>
      <c r="H2034" s="17"/>
    </row>
    <row r="2035" spans="1:8" ht="29.5" customHeight="1" thickBot="1" x14ac:dyDescent="0.4">
      <c r="A2035" s="16"/>
      <c r="B2035" s="17"/>
      <c r="C2035" s="17"/>
      <c r="D2035" s="17"/>
      <c r="E2035" s="17"/>
      <c r="F2035" s="17"/>
      <c r="G2035" s="17"/>
      <c r="H2035" s="17"/>
    </row>
    <row r="2036" spans="1:8" ht="29.5" customHeight="1" thickBot="1" x14ac:dyDescent="0.4">
      <c r="A2036" s="16"/>
      <c r="B2036" s="17"/>
      <c r="C2036" s="17"/>
      <c r="D2036" s="17"/>
      <c r="E2036" s="17"/>
      <c r="F2036" s="17"/>
      <c r="G2036" s="17"/>
      <c r="H2036" s="17"/>
    </row>
    <row r="2037" spans="1:8" ht="29.5" customHeight="1" thickBot="1" x14ac:dyDescent="0.4">
      <c r="A2037" s="16"/>
      <c r="B2037" s="17"/>
      <c r="C2037" s="17"/>
      <c r="D2037" s="17"/>
      <c r="E2037" s="17"/>
      <c r="F2037" s="17"/>
      <c r="G2037" s="17"/>
      <c r="H2037" s="17"/>
    </row>
    <row r="2038" spans="1:8" ht="29.5" customHeight="1" thickBot="1" x14ac:dyDescent="0.4">
      <c r="A2038" s="16"/>
      <c r="B2038" s="17"/>
      <c r="C2038" s="17"/>
      <c r="D2038" s="17"/>
      <c r="E2038" s="17"/>
      <c r="F2038" s="17"/>
      <c r="G2038" s="17"/>
      <c r="H2038" s="17"/>
    </row>
    <row r="2039" spans="1:8" ht="29.5" customHeight="1" thickBot="1" x14ac:dyDescent="0.4">
      <c r="A2039" s="16"/>
      <c r="B2039" s="17"/>
      <c r="C2039" s="17"/>
      <c r="D2039" s="17"/>
      <c r="E2039" s="17"/>
      <c r="F2039" s="17"/>
      <c r="G2039" s="17"/>
      <c r="H2039" s="17"/>
    </row>
    <row r="2040" spans="1:8" ht="29.5" customHeight="1" thickBot="1" x14ac:dyDescent="0.4">
      <c r="A2040" s="16"/>
      <c r="B2040" s="17"/>
      <c r="C2040" s="17"/>
      <c r="D2040" s="17"/>
      <c r="E2040" s="17"/>
      <c r="F2040" s="17"/>
      <c r="G2040" s="17"/>
      <c r="H2040" s="17"/>
    </row>
    <row r="2041" spans="1:8" ht="29.5" customHeight="1" thickBot="1" x14ac:dyDescent="0.4">
      <c r="A2041" s="16"/>
      <c r="B2041" s="17"/>
      <c r="C2041" s="17"/>
      <c r="D2041" s="17"/>
      <c r="E2041" s="17"/>
      <c r="F2041" s="17"/>
      <c r="G2041" s="17"/>
      <c r="H2041" s="17"/>
    </row>
    <row r="2042" spans="1:8" ht="29.5" customHeight="1" thickBot="1" x14ac:dyDescent="0.4">
      <c r="A2042" s="16"/>
      <c r="B2042" s="17"/>
      <c r="C2042" s="17"/>
      <c r="D2042" s="17"/>
      <c r="E2042" s="17"/>
      <c r="F2042" s="17"/>
      <c r="G2042" s="17"/>
      <c r="H2042" s="17"/>
    </row>
    <row r="2043" spans="1:8" ht="29.5" customHeight="1" thickBot="1" x14ac:dyDescent="0.4">
      <c r="A2043" s="16"/>
      <c r="B2043" s="17"/>
      <c r="C2043" s="17"/>
      <c r="D2043" s="17"/>
      <c r="E2043" s="17"/>
      <c r="F2043" s="17"/>
      <c r="G2043" s="17"/>
      <c r="H2043" s="17"/>
    </row>
    <row r="2044" spans="1:8" ht="29.5" customHeight="1" thickBot="1" x14ac:dyDescent="0.4">
      <c r="A2044" s="16"/>
      <c r="B2044" s="17"/>
      <c r="C2044" s="17"/>
      <c r="D2044" s="17"/>
      <c r="E2044" s="17"/>
      <c r="F2044" s="17"/>
      <c r="G2044" s="17"/>
      <c r="H2044" s="17"/>
    </row>
    <row r="2045" spans="1:8" ht="29.5" customHeight="1" thickBot="1" x14ac:dyDescent="0.4">
      <c r="A2045" s="16"/>
      <c r="B2045" s="17"/>
      <c r="C2045" s="17"/>
      <c r="D2045" s="17"/>
      <c r="E2045" s="17"/>
      <c r="F2045" s="17"/>
      <c r="G2045" s="17"/>
      <c r="H2045" s="17"/>
    </row>
    <row r="2046" spans="1:8" ht="29.5" customHeight="1" thickBot="1" x14ac:dyDescent="0.4">
      <c r="A2046" s="16"/>
      <c r="B2046" s="17"/>
      <c r="C2046" s="17"/>
      <c r="D2046" s="17"/>
      <c r="E2046" s="17"/>
      <c r="F2046" s="17"/>
      <c r="G2046" s="17"/>
      <c r="H2046" s="17"/>
    </row>
    <row r="2047" spans="1:8" ht="29.5" customHeight="1" thickBot="1" x14ac:dyDescent="0.4">
      <c r="A2047" s="16"/>
      <c r="B2047" s="17"/>
      <c r="C2047" s="17"/>
      <c r="D2047" s="17"/>
      <c r="E2047" s="17"/>
      <c r="F2047" s="17"/>
      <c r="G2047" s="17"/>
      <c r="H2047" s="17"/>
    </row>
    <row r="2048" spans="1:8" ht="29.5" customHeight="1" thickBot="1" x14ac:dyDescent="0.4">
      <c r="A2048" s="16"/>
      <c r="B2048" s="17"/>
      <c r="C2048" s="17"/>
      <c r="D2048" s="17"/>
      <c r="E2048" s="17"/>
      <c r="F2048" s="17"/>
      <c r="G2048" s="17"/>
      <c r="H2048" s="17"/>
    </row>
    <row r="2049" spans="1:8" ht="29.5" customHeight="1" thickBot="1" x14ac:dyDescent="0.4">
      <c r="A2049" s="16"/>
      <c r="B2049" s="17"/>
      <c r="C2049" s="17"/>
      <c r="D2049" s="17"/>
      <c r="E2049" s="17"/>
      <c r="F2049" s="17"/>
      <c r="G2049" s="17"/>
      <c r="H2049" s="17"/>
    </row>
    <row r="2050" spans="1:8" ht="29.5" customHeight="1" thickBot="1" x14ac:dyDescent="0.4">
      <c r="A2050" s="16"/>
      <c r="B2050" s="17"/>
      <c r="C2050" s="17"/>
      <c r="D2050" s="17"/>
      <c r="E2050" s="17"/>
      <c r="F2050" s="17"/>
      <c r="G2050" s="17"/>
      <c r="H2050" s="17"/>
    </row>
    <row r="2051" spans="1:8" ht="29.5" customHeight="1" thickBot="1" x14ac:dyDescent="0.4">
      <c r="A2051" s="16"/>
      <c r="B2051" s="17"/>
      <c r="C2051" s="17"/>
      <c r="D2051" s="17"/>
      <c r="E2051" s="17"/>
      <c r="F2051" s="17"/>
      <c r="G2051" s="17"/>
      <c r="H2051" s="17"/>
    </row>
    <row r="2052" spans="1:8" ht="29.5" customHeight="1" thickBot="1" x14ac:dyDescent="0.4">
      <c r="A2052" s="16"/>
      <c r="B2052" s="17"/>
      <c r="C2052" s="17"/>
      <c r="D2052" s="17"/>
      <c r="E2052" s="17"/>
      <c r="F2052" s="17"/>
      <c r="G2052" s="17"/>
      <c r="H2052" s="17"/>
    </row>
    <row r="2053" spans="1:8" ht="29.5" customHeight="1" thickBot="1" x14ac:dyDescent="0.4">
      <c r="A2053" s="16"/>
      <c r="B2053" s="17"/>
      <c r="C2053" s="17"/>
      <c r="D2053" s="17"/>
      <c r="E2053" s="17"/>
      <c r="F2053" s="17"/>
      <c r="G2053" s="17"/>
      <c r="H2053" s="17"/>
    </row>
    <row r="2054" spans="1:8" ht="29.5" customHeight="1" thickBot="1" x14ac:dyDescent="0.4">
      <c r="A2054" s="16"/>
      <c r="B2054" s="17"/>
      <c r="C2054" s="17"/>
      <c r="D2054" s="17"/>
      <c r="E2054" s="17"/>
      <c r="F2054" s="17"/>
      <c r="G2054" s="17"/>
      <c r="H2054" s="17"/>
    </row>
    <row r="2055" spans="1:8" ht="29.5" customHeight="1" thickBot="1" x14ac:dyDescent="0.4">
      <c r="A2055" s="16"/>
      <c r="B2055" s="17"/>
      <c r="C2055" s="17"/>
      <c r="D2055" s="17"/>
      <c r="E2055" s="17"/>
      <c r="F2055" s="17"/>
      <c r="G2055" s="17"/>
      <c r="H2055" s="17"/>
    </row>
    <row r="2056" spans="1:8" ht="29.5" customHeight="1" thickBot="1" x14ac:dyDescent="0.4">
      <c r="A2056" s="16"/>
      <c r="B2056" s="17"/>
      <c r="C2056" s="17"/>
      <c r="D2056" s="17"/>
      <c r="E2056" s="17"/>
      <c r="F2056" s="17"/>
      <c r="G2056" s="17"/>
      <c r="H2056" s="17"/>
    </row>
    <row r="2057" spans="1:8" ht="29.5" customHeight="1" thickBot="1" x14ac:dyDescent="0.4">
      <c r="A2057" s="16"/>
      <c r="B2057" s="17"/>
      <c r="C2057" s="17"/>
      <c r="D2057" s="17"/>
      <c r="E2057" s="17"/>
      <c r="F2057" s="17"/>
      <c r="G2057" s="17"/>
      <c r="H2057" s="17"/>
    </row>
    <row r="2058" spans="1:8" ht="29.5" customHeight="1" thickBot="1" x14ac:dyDescent="0.4">
      <c r="A2058" s="16"/>
      <c r="B2058" s="17"/>
      <c r="C2058" s="17"/>
      <c r="D2058" s="17"/>
      <c r="E2058" s="17"/>
      <c r="F2058" s="17"/>
      <c r="G2058" s="17"/>
      <c r="H2058" s="17"/>
    </row>
    <row r="2059" spans="1:8" ht="29.5" customHeight="1" thickBot="1" x14ac:dyDescent="0.4">
      <c r="A2059" s="16"/>
      <c r="B2059" s="17"/>
      <c r="C2059" s="17"/>
      <c r="D2059" s="17"/>
      <c r="E2059" s="17"/>
      <c r="F2059" s="17"/>
      <c r="G2059" s="17"/>
      <c r="H2059" s="17"/>
    </row>
    <row r="2060" spans="1:8" ht="29.5" customHeight="1" thickBot="1" x14ac:dyDescent="0.4">
      <c r="A2060" s="16"/>
      <c r="B2060" s="17"/>
      <c r="C2060" s="17"/>
      <c r="D2060" s="17"/>
      <c r="E2060" s="17"/>
      <c r="F2060" s="17"/>
      <c r="G2060" s="17"/>
      <c r="H2060" s="17"/>
    </row>
    <row r="2061" spans="1:8" ht="29.5" customHeight="1" thickBot="1" x14ac:dyDescent="0.4">
      <c r="A2061" s="16"/>
      <c r="B2061" s="17"/>
      <c r="C2061" s="17"/>
      <c r="D2061" s="17"/>
      <c r="E2061" s="17"/>
      <c r="F2061" s="17"/>
      <c r="G2061" s="17"/>
      <c r="H2061" s="17"/>
    </row>
    <row r="2062" spans="1:8" ht="29.5" customHeight="1" thickBot="1" x14ac:dyDescent="0.4">
      <c r="A2062" s="16"/>
      <c r="B2062" s="17"/>
      <c r="C2062" s="17"/>
      <c r="D2062" s="17"/>
      <c r="E2062" s="17"/>
      <c r="F2062" s="17"/>
      <c r="G2062" s="17"/>
      <c r="H2062" s="17"/>
    </row>
    <row r="2063" spans="1:8" ht="29.5" customHeight="1" thickBot="1" x14ac:dyDescent="0.4">
      <c r="A2063" s="16"/>
      <c r="B2063" s="17"/>
      <c r="C2063" s="17"/>
      <c r="D2063" s="17"/>
      <c r="E2063" s="17"/>
      <c r="F2063" s="17"/>
      <c r="G2063" s="17"/>
      <c r="H2063" s="17"/>
    </row>
    <row r="2064" spans="1:8" ht="29.5" customHeight="1" thickBot="1" x14ac:dyDescent="0.4">
      <c r="A2064" s="16"/>
      <c r="B2064" s="17"/>
      <c r="C2064" s="17"/>
      <c r="D2064" s="17"/>
      <c r="E2064" s="17"/>
      <c r="F2064" s="17"/>
      <c r="G2064" s="17"/>
      <c r="H2064" s="17"/>
    </row>
    <row r="2065" spans="1:8" ht="29.5" customHeight="1" thickBot="1" x14ac:dyDescent="0.4">
      <c r="A2065" s="16"/>
      <c r="B2065" s="17"/>
      <c r="C2065" s="17"/>
      <c r="D2065" s="17"/>
      <c r="E2065" s="17"/>
      <c r="F2065" s="17"/>
      <c r="G2065" s="17"/>
      <c r="H2065" s="17"/>
    </row>
    <row r="2066" spans="1:8" ht="29.5" customHeight="1" thickBot="1" x14ac:dyDescent="0.4">
      <c r="A2066" s="16"/>
      <c r="B2066" s="17"/>
      <c r="C2066" s="17"/>
      <c r="D2066" s="17"/>
      <c r="E2066" s="17"/>
      <c r="F2066" s="17"/>
      <c r="G2066" s="17"/>
      <c r="H2066" s="17"/>
    </row>
    <row r="2067" spans="1:8" ht="29.5" customHeight="1" thickBot="1" x14ac:dyDescent="0.4">
      <c r="A2067" s="16"/>
      <c r="B2067" s="17"/>
      <c r="C2067" s="17"/>
      <c r="D2067" s="17"/>
      <c r="E2067" s="17"/>
      <c r="F2067" s="17"/>
      <c r="G2067" s="17"/>
      <c r="H2067" s="17"/>
    </row>
    <row r="2068" spans="1:8" ht="29.5" customHeight="1" thickBot="1" x14ac:dyDescent="0.4">
      <c r="A2068" s="16"/>
      <c r="B2068" s="17"/>
      <c r="C2068" s="17"/>
      <c r="D2068" s="17"/>
      <c r="E2068" s="17"/>
      <c r="F2068" s="17"/>
      <c r="G2068" s="17"/>
      <c r="H2068" s="17"/>
    </row>
    <row r="2069" spans="1:8" ht="29.5" customHeight="1" thickBot="1" x14ac:dyDescent="0.4">
      <c r="A2069" s="16"/>
      <c r="B2069" s="17"/>
      <c r="C2069" s="17"/>
      <c r="D2069" s="17"/>
      <c r="E2069" s="17"/>
      <c r="F2069" s="17"/>
      <c r="G2069" s="17"/>
      <c r="H2069" s="17"/>
    </row>
    <row r="2070" spans="1:8" ht="29.5" customHeight="1" thickBot="1" x14ac:dyDescent="0.4">
      <c r="A2070" s="16"/>
      <c r="B2070" s="17"/>
      <c r="C2070" s="17"/>
      <c r="D2070" s="17"/>
      <c r="E2070" s="17"/>
      <c r="F2070" s="17"/>
      <c r="G2070" s="17"/>
      <c r="H2070" s="17"/>
    </row>
    <row r="2071" spans="1:8" ht="29.5" customHeight="1" thickBot="1" x14ac:dyDescent="0.4">
      <c r="A2071" s="16"/>
      <c r="B2071" s="17"/>
      <c r="C2071" s="17"/>
      <c r="D2071" s="17"/>
      <c r="E2071" s="17"/>
      <c r="F2071" s="17"/>
      <c r="G2071" s="17"/>
      <c r="H2071" s="17"/>
    </row>
    <row r="2072" spans="1:8" ht="29.5" customHeight="1" thickBot="1" x14ac:dyDescent="0.4">
      <c r="A2072" s="16"/>
      <c r="B2072" s="17"/>
      <c r="C2072" s="17"/>
      <c r="D2072" s="17"/>
      <c r="E2072" s="17"/>
      <c r="F2072" s="17"/>
      <c r="G2072" s="17"/>
      <c r="H2072" s="17"/>
    </row>
    <row r="2073" spans="1:8" ht="29.5" customHeight="1" thickBot="1" x14ac:dyDescent="0.4">
      <c r="A2073" s="16"/>
      <c r="B2073" s="17"/>
      <c r="C2073" s="17"/>
      <c r="D2073" s="17"/>
      <c r="E2073" s="17"/>
      <c r="F2073" s="17"/>
      <c r="G2073" s="17"/>
      <c r="H2073" s="17"/>
    </row>
    <row r="2074" spans="1:8" ht="29.5" customHeight="1" thickBot="1" x14ac:dyDescent="0.4">
      <c r="A2074" s="16"/>
      <c r="B2074" s="17"/>
      <c r="C2074" s="17"/>
      <c r="D2074" s="17"/>
      <c r="E2074" s="17"/>
      <c r="F2074" s="17"/>
      <c r="G2074" s="17"/>
      <c r="H2074" s="17"/>
    </row>
    <row r="2075" spans="1:8" ht="29.5" customHeight="1" thickBot="1" x14ac:dyDescent="0.4">
      <c r="A2075" s="16"/>
      <c r="B2075" s="17"/>
      <c r="C2075" s="17"/>
      <c r="D2075" s="17"/>
      <c r="E2075" s="17"/>
      <c r="F2075" s="17"/>
      <c r="G2075" s="17"/>
      <c r="H2075" s="17"/>
    </row>
    <row r="2076" spans="1:8" ht="29.5" customHeight="1" thickBot="1" x14ac:dyDescent="0.4">
      <c r="A2076" s="16"/>
      <c r="B2076" s="17"/>
      <c r="C2076" s="17"/>
      <c r="D2076" s="17"/>
      <c r="E2076" s="17"/>
      <c r="F2076" s="17"/>
      <c r="G2076" s="17"/>
      <c r="H2076" s="17"/>
    </row>
    <row r="2077" spans="1:8" ht="29.5" customHeight="1" thickBot="1" x14ac:dyDescent="0.4">
      <c r="A2077" s="16"/>
      <c r="B2077" s="17"/>
      <c r="C2077" s="17"/>
      <c r="D2077" s="17"/>
      <c r="E2077" s="17"/>
      <c r="F2077" s="17"/>
      <c r="G2077" s="17"/>
      <c r="H2077" s="17"/>
    </row>
    <row r="2078" spans="1:8" ht="29.5" customHeight="1" thickBot="1" x14ac:dyDescent="0.4">
      <c r="A2078" s="16"/>
      <c r="B2078" s="17"/>
      <c r="C2078" s="17"/>
      <c r="D2078" s="17"/>
      <c r="E2078" s="17"/>
      <c r="F2078" s="17"/>
      <c r="G2078" s="17"/>
      <c r="H2078" s="17"/>
    </row>
    <row r="2079" spans="1:8" ht="29.5" customHeight="1" thickBot="1" x14ac:dyDescent="0.4">
      <c r="A2079" s="16"/>
      <c r="B2079" s="17"/>
      <c r="C2079" s="17"/>
      <c r="D2079" s="17"/>
      <c r="E2079" s="17"/>
      <c r="F2079" s="17"/>
      <c r="G2079" s="17"/>
      <c r="H2079" s="17"/>
    </row>
    <row r="2080" spans="1:8" ht="29.5" customHeight="1" thickBot="1" x14ac:dyDescent="0.4">
      <c r="A2080" s="16"/>
      <c r="B2080" s="17"/>
      <c r="C2080" s="17"/>
      <c r="D2080" s="17"/>
      <c r="E2080" s="17"/>
      <c r="F2080" s="17"/>
      <c r="G2080" s="17"/>
      <c r="H2080" s="17"/>
    </row>
    <row r="2081" spans="1:8" ht="29.5" customHeight="1" thickBot="1" x14ac:dyDescent="0.4">
      <c r="A2081" s="16"/>
      <c r="B2081" s="17"/>
      <c r="C2081" s="17"/>
      <c r="D2081" s="17"/>
      <c r="E2081" s="17"/>
      <c r="F2081" s="17"/>
      <c r="G2081" s="17"/>
      <c r="H2081" s="17"/>
    </row>
    <row r="2082" spans="1:8" ht="29.5" customHeight="1" thickBot="1" x14ac:dyDescent="0.4">
      <c r="A2082" s="16"/>
      <c r="B2082" s="17"/>
      <c r="C2082" s="17"/>
      <c r="D2082" s="17"/>
      <c r="E2082" s="17"/>
      <c r="F2082" s="17"/>
      <c r="G2082" s="17"/>
      <c r="H2082" s="17"/>
    </row>
    <row r="2083" spans="1:8" ht="29.5" customHeight="1" thickBot="1" x14ac:dyDescent="0.4">
      <c r="A2083" s="16"/>
      <c r="B2083" s="17"/>
      <c r="C2083" s="17"/>
      <c r="D2083" s="17"/>
      <c r="E2083" s="17"/>
      <c r="F2083" s="17"/>
      <c r="G2083" s="17"/>
      <c r="H2083" s="17"/>
    </row>
    <row r="2084" spans="1:8" ht="29.5" customHeight="1" thickBot="1" x14ac:dyDescent="0.4">
      <c r="A2084" s="16"/>
      <c r="B2084" s="17"/>
      <c r="C2084" s="17"/>
      <c r="D2084" s="17"/>
      <c r="E2084" s="17"/>
      <c r="F2084" s="17"/>
      <c r="G2084" s="17"/>
      <c r="H2084" s="17"/>
    </row>
    <row r="2085" spans="1:8" ht="29.5" customHeight="1" thickBot="1" x14ac:dyDescent="0.4">
      <c r="A2085" s="16"/>
      <c r="B2085" s="17"/>
      <c r="C2085" s="17"/>
      <c r="D2085" s="17"/>
      <c r="E2085" s="17"/>
      <c r="F2085" s="17"/>
      <c r="G2085" s="17"/>
      <c r="H2085" s="17"/>
    </row>
    <row r="2086" spans="1:8" ht="29.5" customHeight="1" thickBot="1" x14ac:dyDescent="0.4">
      <c r="A2086" s="16"/>
      <c r="B2086" s="17"/>
      <c r="C2086" s="17"/>
      <c r="D2086" s="17"/>
      <c r="E2086" s="17"/>
      <c r="F2086" s="17"/>
      <c r="G2086" s="17"/>
      <c r="H2086" s="17"/>
    </row>
    <row r="2087" spans="1:8" ht="29.5" customHeight="1" thickBot="1" x14ac:dyDescent="0.4">
      <c r="A2087" s="16"/>
      <c r="B2087" s="17"/>
      <c r="C2087" s="17"/>
      <c r="D2087" s="17"/>
      <c r="E2087" s="17"/>
      <c r="F2087" s="17"/>
      <c r="G2087" s="17"/>
      <c r="H2087" s="17"/>
    </row>
    <row r="2088" spans="1:8" ht="29.5" customHeight="1" thickBot="1" x14ac:dyDescent="0.4">
      <c r="A2088" s="16"/>
      <c r="B2088" s="17"/>
      <c r="C2088" s="17"/>
      <c r="D2088" s="17"/>
      <c r="E2088" s="17"/>
      <c r="F2088" s="17"/>
      <c r="G2088" s="17"/>
      <c r="H2088" s="17"/>
    </row>
    <row r="2089" spans="1:8" ht="29.5" customHeight="1" thickBot="1" x14ac:dyDescent="0.4">
      <c r="A2089" s="16"/>
      <c r="B2089" s="17"/>
      <c r="C2089" s="17"/>
      <c r="D2089" s="17"/>
      <c r="E2089" s="17"/>
      <c r="F2089" s="17"/>
      <c r="G2089" s="17"/>
      <c r="H2089" s="17"/>
    </row>
    <row r="2090" spans="1:8" ht="29.5" customHeight="1" thickBot="1" x14ac:dyDescent="0.4">
      <c r="A2090" s="16"/>
      <c r="B2090" s="17"/>
      <c r="C2090" s="17"/>
      <c r="D2090" s="17"/>
      <c r="E2090" s="17"/>
      <c r="F2090" s="17"/>
      <c r="G2090" s="17"/>
      <c r="H2090" s="17"/>
    </row>
    <row r="2091" spans="1:8" ht="29.5" customHeight="1" thickBot="1" x14ac:dyDescent="0.4">
      <c r="A2091" s="16"/>
      <c r="B2091" s="17"/>
      <c r="C2091" s="17"/>
      <c r="D2091" s="17"/>
      <c r="E2091" s="17"/>
      <c r="F2091" s="17"/>
      <c r="G2091" s="17"/>
      <c r="H2091" s="17"/>
    </row>
    <row r="2092" spans="1:8" ht="29.5" customHeight="1" thickBot="1" x14ac:dyDescent="0.4">
      <c r="A2092" s="16"/>
      <c r="B2092" s="17"/>
      <c r="C2092" s="17"/>
      <c r="D2092" s="17"/>
      <c r="E2092" s="17"/>
      <c r="F2092" s="17"/>
      <c r="G2092" s="17"/>
      <c r="H2092" s="17"/>
    </row>
    <row r="2093" spans="1:8" ht="29.5" customHeight="1" thickBot="1" x14ac:dyDescent="0.4">
      <c r="A2093" s="16"/>
      <c r="B2093" s="17"/>
      <c r="C2093" s="17"/>
      <c r="D2093" s="17"/>
      <c r="E2093" s="17"/>
      <c r="F2093" s="17"/>
      <c r="G2093" s="17"/>
      <c r="H2093" s="17"/>
    </row>
    <row r="2094" spans="1:8" ht="29.5" customHeight="1" thickBot="1" x14ac:dyDescent="0.4">
      <c r="A2094" s="16"/>
      <c r="B2094" s="17"/>
      <c r="C2094" s="17"/>
      <c r="D2094" s="17"/>
      <c r="E2094" s="17"/>
      <c r="F2094" s="17"/>
      <c r="G2094" s="17"/>
      <c r="H2094" s="17"/>
    </row>
    <row r="2095" spans="1:8" ht="29.5" customHeight="1" thickBot="1" x14ac:dyDescent="0.4">
      <c r="A2095" s="16"/>
      <c r="B2095" s="17"/>
      <c r="C2095" s="17"/>
      <c r="D2095" s="17"/>
      <c r="E2095" s="17"/>
      <c r="F2095" s="17"/>
      <c r="G2095" s="17"/>
      <c r="H2095" s="17"/>
    </row>
    <row r="2096" spans="1:8" ht="29.5" customHeight="1" thickBot="1" x14ac:dyDescent="0.4">
      <c r="A2096" s="16"/>
      <c r="B2096" s="17"/>
      <c r="C2096" s="17"/>
      <c r="D2096" s="17"/>
      <c r="E2096" s="17"/>
      <c r="F2096" s="17"/>
      <c r="G2096" s="17"/>
      <c r="H2096" s="17"/>
    </row>
    <row r="2097" spans="1:8" ht="29.5" customHeight="1" thickBot="1" x14ac:dyDescent="0.4">
      <c r="A2097" s="16"/>
      <c r="B2097" s="17"/>
      <c r="C2097" s="17"/>
      <c r="D2097" s="17"/>
      <c r="E2097" s="17"/>
      <c r="F2097" s="17"/>
      <c r="G2097" s="17"/>
      <c r="H2097" s="17"/>
    </row>
    <row r="2098" spans="1:8" ht="29.5" customHeight="1" thickBot="1" x14ac:dyDescent="0.4">
      <c r="A2098" s="16"/>
      <c r="B2098" s="17"/>
      <c r="C2098" s="17"/>
      <c r="D2098" s="17"/>
      <c r="E2098" s="17"/>
      <c r="F2098" s="17"/>
      <c r="G2098" s="17"/>
      <c r="H2098" s="17"/>
    </row>
    <row r="2099" spans="1:8" ht="29.5" customHeight="1" thickBot="1" x14ac:dyDescent="0.4">
      <c r="A2099" s="16"/>
      <c r="B2099" s="17"/>
      <c r="C2099" s="17"/>
      <c r="D2099" s="17"/>
      <c r="E2099" s="17"/>
      <c r="F2099" s="17"/>
      <c r="G2099" s="17"/>
      <c r="H2099" s="17"/>
    </row>
    <row r="2100" spans="1:8" ht="29.5" customHeight="1" thickBot="1" x14ac:dyDescent="0.4">
      <c r="A2100" s="16"/>
      <c r="B2100" s="17"/>
      <c r="C2100" s="17"/>
      <c r="D2100" s="17"/>
      <c r="E2100" s="17"/>
      <c r="F2100" s="17"/>
      <c r="G2100" s="17"/>
      <c r="H2100" s="17"/>
    </row>
    <row r="2101" spans="1:8" ht="29.5" customHeight="1" thickBot="1" x14ac:dyDescent="0.4">
      <c r="A2101" s="16"/>
      <c r="B2101" s="17"/>
      <c r="C2101" s="17"/>
      <c r="D2101" s="17"/>
      <c r="E2101" s="17"/>
      <c r="F2101" s="17"/>
      <c r="G2101" s="17"/>
      <c r="H2101" s="17"/>
    </row>
    <row r="2102" spans="1:8" ht="29.5" customHeight="1" thickBot="1" x14ac:dyDescent="0.4">
      <c r="A2102" s="16"/>
      <c r="B2102" s="17"/>
      <c r="C2102" s="17"/>
      <c r="D2102" s="17"/>
      <c r="E2102" s="17"/>
      <c r="F2102" s="17"/>
      <c r="G2102" s="17"/>
      <c r="H2102" s="17"/>
    </row>
    <row r="2103" spans="1:8" ht="29.5" customHeight="1" thickBot="1" x14ac:dyDescent="0.4">
      <c r="A2103" s="16"/>
      <c r="B2103" s="17"/>
      <c r="C2103" s="17"/>
      <c r="D2103" s="17"/>
      <c r="E2103" s="17"/>
      <c r="F2103" s="17"/>
      <c r="G2103" s="17"/>
      <c r="H2103" s="17"/>
    </row>
    <row r="2104" spans="1:8" ht="29.5" customHeight="1" thickBot="1" x14ac:dyDescent="0.4">
      <c r="A2104" s="16"/>
      <c r="B2104" s="17"/>
      <c r="C2104" s="17"/>
      <c r="D2104" s="17"/>
      <c r="E2104" s="17"/>
      <c r="F2104" s="17"/>
      <c r="G2104" s="17"/>
      <c r="H2104" s="17"/>
    </row>
    <row r="2105" spans="1:8" ht="29.5" customHeight="1" thickBot="1" x14ac:dyDescent="0.4">
      <c r="A2105" s="16"/>
      <c r="B2105" s="17"/>
      <c r="C2105" s="17"/>
      <c r="D2105" s="17"/>
      <c r="E2105" s="17"/>
      <c r="F2105" s="17"/>
      <c r="G2105" s="17"/>
      <c r="H2105" s="17"/>
    </row>
    <row r="2106" spans="1:8" ht="29.5" customHeight="1" thickBot="1" x14ac:dyDescent="0.4">
      <c r="A2106" s="16"/>
      <c r="B2106" s="17"/>
      <c r="C2106" s="17"/>
      <c r="D2106" s="17"/>
      <c r="E2106" s="17"/>
      <c r="F2106" s="17"/>
      <c r="G2106" s="17"/>
      <c r="H2106" s="17"/>
    </row>
    <row r="2107" spans="1:8" ht="29.5" customHeight="1" thickBot="1" x14ac:dyDescent="0.4">
      <c r="A2107" s="16"/>
      <c r="B2107" s="17"/>
      <c r="C2107" s="17"/>
      <c r="D2107" s="17"/>
      <c r="E2107" s="17"/>
      <c r="F2107" s="17"/>
      <c r="G2107" s="17"/>
      <c r="H2107" s="17"/>
    </row>
    <row r="2108" spans="1:8" ht="29.5" customHeight="1" thickBot="1" x14ac:dyDescent="0.4">
      <c r="A2108" s="16"/>
      <c r="B2108" s="17"/>
      <c r="C2108" s="17"/>
      <c r="D2108" s="17"/>
      <c r="E2108" s="17"/>
      <c r="F2108" s="17"/>
      <c r="G2108" s="17"/>
      <c r="H2108" s="17"/>
    </row>
    <row r="2109" spans="1:8" ht="29.5" customHeight="1" thickBot="1" x14ac:dyDescent="0.4">
      <c r="A2109" s="16"/>
      <c r="B2109" s="17"/>
      <c r="C2109" s="17"/>
      <c r="D2109" s="17"/>
      <c r="E2109" s="17"/>
      <c r="F2109" s="17"/>
      <c r="G2109" s="17"/>
      <c r="H2109" s="17"/>
    </row>
    <row r="2110" spans="1:8" ht="29.5" customHeight="1" thickBot="1" x14ac:dyDescent="0.4">
      <c r="A2110" s="16"/>
      <c r="B2110" s="17"/>
      <c r="C2110" s="17"/>
      <c r="D2110" s="17"/>
      <c r="E2110" s="17"/>
      <c r="F2110" s="17"/>
      <c r="G2110" s="17"/>
      <c r="H2110" s="17"/>
    </row>
    <row r="2111" spans="1:8" ht="29.5" customHeight="1" thickBot="1" x14ac:dyDescent="0.4">
      <c r="A2111" s="16"/>
      <c r="B2111" s="17"/>
      <c r="C2111" s="17"/>
      <c r="D2111" s="17"/>
      <c r="E2111" s="17"/>
      <c r="F2111" s="17"/>
      <c r="G2111" s="17"/>
      <c r="H2111" s="17"/>
    </row>
    <row r="2112" spans="1:8" ht="29.5" customHeight="1" thickBot="1" x14ac:dyDescent="0.4">
      <c r="A2112" s="16"/>
      <c r="B2112" s="17"/>
      <c r="C2112" s="17"/>
      <c r="D2112" s="17"/>
      <c r="E2112" s="17"/>
      <c r="F2112" s="17"/>
      <c r="G2112" s="17"/>
      <c r="H2112" s="17"/>
    </row>
    <row r="2113" spans="1:8" ht="29.5" customHeight="1" thickBot="1" x14ac:dyDescent="0.4">
      <c r="A2113" s="16"/>
      <c r="B2113" s="17"/>
      <c r="C2113" s="17"/>
      <c r="D2113" s="17"/>
      <c r="E2113" s="17"/>
      <c r="F2113" s="17"/>
      <c r="G2113" s="17"/>
      <c r="H2113" s="17"/>
    </row>
    <row r="2114" spans="1:8" ht="29.5" customHeight="1" thickBot="1" x14ac:dyDescent="0.4">
      <c r="A2114" s="16"/>
      <c r="B2114" s="17"/>
      <c r="C2114" s="17"/>
      <c r="D2114" s="17"/>
      <c r="E2114" s="17"/>
      <c r="F2114" s="17"/>
      <c r="G2114" s="17"/>
      <c r="H2114" s="17"/>
    </row>
    <row r="2115" spans="1:8" ht="29.5" customHeight="1" thickBot="1" x14ac:dyDescent="0.4">
      <c r="A2115" s="16"/>
      <c r="B2115" s="17"/>
      <c r="C2115" s="17"/>
      <c r="D2115" s="17"/>
      <c r="E2115" s="17"/>
      <c r="F2115" s="17"/>
      <c r="G2115" s="17"/>
      <c r="H2115" s="17"/>
    </row>
    <row r="2116" spans="1:8" ht="29.5" customHeight="1" thickBot="1" x14ac:dyDescent="0.4">
      <c r="A2116" s="16"/>
      <c r="B2116" s="17"/>
      <c r="C2116" s="17"/>
      <c r="D2116" s="17"/>
      <c r="E2116" s="17"/>
      <c r="F2116" s="17"/>
      <c r="G2116" s="17"/>
      <c r="H2116" s="17"/>
    </row>
    <row r="2117" spans="1:8" ht="29.5" customHeight="1" thickBot="1" x14ac:dyDescent="0.4">
      <c r="A2117" s="16"/>
      <c r="B2117" s="17"/>
      <c r="C2117" s="17"/>
      <c r="D2117" s="17"/>
      <c r="E2117" s="17"/>
      <c r="F2117" s="17"/>
      <c r="G2117" s="17"/>
      <c r="H2117" s="17"/>
    </row>
    <row r="2118" spans="1:8" ht="29.5" customHeight="1" thickBot="1" x14ac:dyDescent="0.4">
      <c r="A2118" s="16"/>
      <c r="B2118" s="17"/>
      <c r="C2118" s="17"/>
      <c r="D2118" s="17"/>
      <c r="E2118" s="17"/>
      <c r="F2118" s="17"/>
      <c r="G2118" s="17"/>
      <c r="H2118" s="17"/>
    </row>
    <row r="2119" spans="1:8" ht="29.5" customHeight="1" thickBot="1" x14ac:dyDescent="0.4">
      <c r="A2119" s="16"/>
      <c r="B2119" s="17"/>
      <c r="C2119" s="17"/>
      <c r="D2119" s="17"/>
      <c r="E2119" s="17"/>
      <c r="F2119" s="17"/>
      <c r="G2119" s="17"/>
      <c r="H2119" s="17"/>
    </row>
    <row r="2120" spans="1:8" ht="29.5" customHeight="1" thickBot="1" x14ac:dyDescent="0.4">
      <c r="A2120" s="16"/>
      <c r="B2120" s="17"/>
      <c r="C2120" s="17"/>
      <c r="D2120" s="17"/>
      <c r="E2120" s="17"/>
      <c r="F2120" s="17"/>
      <c r="G2120" s="17"/>
      <c r="H2120" s="17"/>
    </row>
    <row r="2121" spans="1:8" ht="29.5" customHeight="1" thickBot="1" x14ac:dyDescent="0.4">
      <c r="A2121" s="16"/>
      <c r="B2121" s="17"/>
      <c r="C2121" s="17"/>
      <c r="D2121" s="17"/>
      <c r="E2121" s="17"/>
      <c r="F2121" s="17"/>
      <c r="G2121" s="17"/>
      <c r="H2121" s="17"/>
    </row>
    <row r="2122" spans="1:8" ht="29.5" customHeight="1" thickBot="1" x14ac:dyDescent="0.4">
      <c r="A2122" s="16"/>
      <c r="B2122" s="17"/>
      <c r="C2122" s="17"/>
      <c r="D2122" s="17"/>
      <c r="E2122" s="17"/>
      <c r="F2122" s="17"/>
      <c r="G2122" s="17"/>
      <c r="H2122" s="17"/>
    </row>
    <row r="2123" spans="1:8" ht="29.5" customHeight="1" thickBot="1" x14ac:dyDescent="0.4">
      <c r="A2123" s="16"/>
      <c r="B2123" s="17"/>
      <c r="C2123" s="17"/>
      <c r="D2123" s="17"/>
      <c r="E2123" s="17"/>
      <c r="F2123" s="17"/>
      <c r="G2123" s="17"/>
      <c r="H2123" s="17"/>
    </row>
    <row r="2124" spans="1:8" ht="29.5" customHeight="1" thickBot="1" x14ac:dyDescent="0.4">
      <c r="A2124" s="16"/>
      <c r="B2124" s="17"/>
      <c r="C2124" s="17"/>
      <c r="D2124" s="17"/>
      <c r="E2124" s="17"/>
      <c r="F2124" s="17"/>
      <c r="G2124" s="17"/>
      <c r="H2124" s="17"/>
    </row>
    <row r="2125" spans="1:8" ht="29.5" customHeight="1" thickBot="1" x14ac:dyDescent="0.4">
      <c r="A2125" s="16"/>
      <c r="B2125" s="17"/>
      <c r="C2125" s="17"/>
      <c r="D2125" s="17"/>
      <c r="E2125" s="17"/>
      <c r="F2125" s="17"/>
      <c r="G2125" s="17"/>
      <c r="H2125" s="17"/>
    </row>
    <row r="2126" spans="1:8" ht="29.5" customHeight="1" thickBot="1" x14ac:dyDescent="0.4">
      <c r="A2126" s="16"/>
      <c r="B2126" s="17"/>
      <c r="C2126" s="17"/>
      <c r="D2126" s="17"/>
      <c r="E2126" s="17"/>
      <c r="F2126" s="17"/>
      <c r="G2126" s="17"/>
      <c r="H2126" s="17"/>
    </row>
    <row r="2127" spans="1:8" ht="29.5" customHeight="1" thickBot="1" x14ac:dyDescent="0.4">
      <c r="A2127" s="16"/>
      <c r="B2127" s="17"/>
      <c r="C2127" s="17"/>
      <c r="D2127" s="17"/>
      <c r="E2127" s="17"/>
      <c r="F2127" s="17"/>
      <c r="G2127" s="17"/>
      <c r="H2127" s="17"/>
    </row>
    <row r="2128" spans="1:8" ht="29.5" customHeight="1" thickBot="1" x14ac:dyDescent="0.4">
      <c r="A2128" s="16"/>
      <c r="B2128" s="17"/>
      <c r="C2128" s="17"/>
      <c r="D2128" s="17"/>
      <c r="E2128" s="17"/>
      <c r="F2128" s="17"/>
      <c r="G2128" s="17"/>
      <c r="H2128" s="17"/>
    </row>
    <row r="2129" spans="1:8" ht="29.5" customHeight="1" thickBot="1" x14ac:dyDescent="0.4">
      <c r="A2129" s="16"/>
      <c r="B2129" s="17"/>
      <c r="C2129" s="17"/>
      <c r="D2129" s="17"/>
      <c r="E2129" s="17"/>
      <c r="F2129" s="17"/>
      <c r="G2129" s="17"/>
      <c r="H2129" s="17"/>
    </row>
    <row r="2130" spans="1:8" ht="29.5" customHeight="1" thickBot="1" x14ac:dyDescent="0.4">
      <c r="A2130" s="16"/>
      <c r="B2130" s="17"/>
      <c r="C2130" s="17"/>
      <c r="D2130" s="17"/>
      <c r="E2130" s="17"/>
      <c r="F2130" s="17"/>
      <c r="G2130" s="17"/>
      <c r="H2130" s="17"/>
    </row>
    <row r="2131" spans="1:8" ht="29.5" customHeight="1" thickBot="1" x14ac:dyDescent="0.4">
      <c r="A2131" s="16"/>
      <c r="B2131" s="17"/>
      <c r="C2131" s="17"/>
      <c r="D2131" s="17"/>
      <c r="E2131" s="17"/>
      <c r="F2131" s="17"/>
      <c r="G2131" s="17"/>
      <c r="H2131" s="17"/>
    </row>
    <row r="2132" spans="1:8" ht="29.5" customHeight="1" thickBot="1" x14ac:dyDescent="0.4">
      <c r="A2132" s="16"/>
      <c r="B2132" s="17"/>
      <c r="C2132" s="17"/>
      <c r="D2132" s="17"/>
      <c r="E2132" s="17"/>
      <c r="F2132" s="17"/>
      <c r="G2132" s="17"/>
      <c r="H2132" s="17"/>
    </row>
    <row r="2133" spans="1:8" ht="29.5" customHeight="1" thickBot="1" x14ac:dyDescent="0.4">
      <c r="A2133" s="16"/>
      <c r="B2133" s="17"/>
      <c r="C2133" s="17"/>
      <c r="D2133" s="17"/>
      <c r="E2133" s="17"/>
      <c r="F2133" s="17"/>
      <c r="G2133" s="17"/>
      <c r="H2133" s="17"/>
    </row>
    <row r="2134" spans="1:8" ht="29.5" customHeight="1" thickBot="1" x14ac:dyDescent="0.4">
      <c r="A2134" s="16"/>
      <c r="B2134" s="17"/>
      <c r="C2134" s="17"/>
      <c r="D2134" s="17"/>
      <c r="E2134" s="17"/>
      <c r="F2134" s="17"/>
      <c r="G2134" s="17"/>
      <c r="H2134" s="17"/>
    </row>
    <row r="2135" spans="1:8" ht="29.5" customHeight="1" thickBot="1" x14ac:dyDescent="0.4">
      <c r="A2135" s="16"/>
      <c r="B2135" s="17"/>
      <c r="C2135" s="17"/>
      <c r="D2135" s="17"/>
      <c r="E2135" s="17"/>
      <c r="F2135" s="17"/>
      <c r="G2135" s="17"/>
      <c r="H2135" s="17"/>
    </row>
    <row r="2136" spans="1:8" ht="29.5" customHeight="1" thickBot="1" x14ac:dyDescent="0.4">
      <c r="A2136" s="16"/>
      <c r="B2136" s="17"/>
      <c r="C2136" s="17"/>
      <c r="D2136" s="17"/>
      <c r="E2136" s="17"/>
      <c r="F2136" s="17"/>
      <c r="G2136" s="17"/>
      <c r="H2136" s="17"/>
    </row>
    <row r="2137" spans="1:8" ht="29.5" customHeight="1" thickBot="1" x14ac:dyDescent="0.4">
      <c r="A2137" s="16"/>
      <c r="B2137" s="17"/>
      <c r="C2137" s="17"/>
      <c r="D2137" s="17"/>
      <c r="E2137" s="17"/>
      <c r="F2137" s="17"/>
      <c r="G2137" s="17"/>
      <c r="H2137" s="17"/>
    </row>
    <row r="2138" spans="1:8" ht="29.5" customHeight="1" thickBot="1" x14ac:dyDescent="0.4">
      <c r="A2138" s="16"/>
      <c r="B2138" s="17"/>
      <c r="C2138" s="17"/>
      <c r="D2138" s="17"/>
      <c r="E2138" s="17"/>
      <c r="F2138" s="17"/>
      <c r="G2138" s="17"/>
      <c r="H2138" s="17"/>
    </row>
    <row r="2139" spans="1:8" ht="29.5" customHeight="1" thickBot="1" x14ac:dyDescent="0.4">
      <c r="A2139" s="16"/>
      <c r="B2139" s="17"/>
      <c r="C2139" s="17"/>
      <c r="D2139" s="17"/>
      <c r="E2139" s="17"/>
      <c r="F2139" s="17"/>
      <c r="G2139" s="17"/>
      <c r="H2139" s="17"/>
    </row>
    <row r="2140" spans="1:8" ht="29.5" customHeight="1" thickBot="1" x14ac:dyDescent="0.4">
      <c r="A2140" s="16"/>
      <c r="B2140" s="17"/>
      <c r="C2140" s="17"/>
      <c r="D2140" s="17"/>
      <c r="E2140" s="17"/>
      <c r="F2140" s="17"/>
      <c r="G2140" s="17"/>
      <c r="H2140" s="17"/>
    </row>
    <row r="2141" spans="1:8" ht="29.5" customHeight="1" thickBot="1" x14ac:dyDescent="0.4">
      <c r="A2141" s="16"/>
      <c r="B2141" s="17"/>
      <c r="C2141" s="17"/>
      <c r="D2141" s="17"/>
      <c r="E2141" s="17"/>
      <c r="F2141" s="17"/>
      <c r="G2141" s="17"/>
      <c r="H2141" s="17"/>
    </row>
    <row r="2142" spans="1:8" ht="29.5" customHeight="1" thickBot="1" x14ac:dyDescent="0.4">
      <c r="A2142" s="16"/>
      <c r="B2142" s="17"/>
      <c r="C2142" s="17"/>
      <c r="D2142" s="17"/>
      <c r="E2142" s="17"/>
      <c r="F2142" s="17"/>
      <c r="G2142" s="17"/>
      <c r="H2142" s="17"/>
    </row>
    <row r="2143" spans="1:8" ht="29.5" customHeight="1" thickBot="1" x14ac:dyDescent="0.4">
      <c r="A2143" s="16"/>
      <c r="B2143" s="17"/>
      <c r="C2143" s="17"/>
      <c r="D2143" s="17"/>
      <c r="E2143" s="17"/>
      <c r="F2143" s="17"/>
      <c r="G2143" s="17"/>
      <c r="H2143" s="17"/>
    </row>
    <row r="2144" spans="1:8" ht="29.5" customHeight="1" thickBot="1" x14ac:dyDescent="0.4">
      <c r="A2144" s="16"/>
      <c r="B2144" s="17"/>
      <c r="C2144" s="17"/>
      <c r="D2144" s="17"/>
      <c r="E2144" s="17"/>
      <c r="F2144" s="17"/>
      <c r="G2144" s="17"/>
      <c r="H2144" s="17"/>
    </row>
    <row r="2145" spans="1:8" ht="29.5" customHeight="1" thickBot="1" x14ac:dyDescent="0.4">
      <c r="A2145" s="16"/>
      <c r="B2145" s="17"/>
      <c r="C2145" s="17"/>
      <c r="D2145" s="17"/>
      <c r="E2145" s="17"/>
      <c r="F2145" s="17"/>
      <c r="G2145" s="17"/>
      <c r="H2145" s="17"/>
    </row>
    <row r="2146" spans="1:8" ht="29.5" customHeight="1" thickBot="1" x14ac:dyDescent="0.4">
      <c r="A2146" s="16"/>
      <c r="B2146" s="17"/>
      <c r="C2146" s="17"/>
      <c r="D2146" s="17"/>
      <c r="E2146" s="17"/>
      <c r="F2146" s="17"/>
      <c r="G2146" s="17"/>
      <c r="H2146" s="17"/>
    </row>
    <row r="2147" spans="1:8" ht="29.5" customHeight="1" thickBot="1" x14ac:dyDescent="0.4">
      <c r="A2147" s="16"/>
      <c r="B2147" s="17"/>
      <c r="C2147" s="17"/>
      <c r="D2147" s="17"/>
      <c r="E2147" s="17"/>
      <c r="F2147" s="17"/>
      <c r="G2147" s="17"/>
      <c r="H2147" s="17"/>
    </row>
    <row r="2148" spans="1:8" ht="29.5" customHeight="1" thickBot="1" x14ac:dyDescent="0.4">
      <c r="A2148" s="16"/>
      <c r="B2148" s="17"/>
      <c r="C2148" s="17"/>
      <c r="D2148" s="17"/>
      <c r="E2148" s="17"/>
      <c r="F2148" s="17"/>
      <c r="G2148" s="17"/>
      <c r="H2148" s="17"/>
    </row>
    <row r="2149" spans="1:8" ht="29.5" customHeight="1" thickBot="1" x14ac:dyDescent="0.4">
      <c r="A2149" s="16"/>
      <c r="B2149" s="17"/>
      <c r="C2149" s="17"/>
      <c r="D2149" s="17"/>
      <c r="E2149" s="17"/>
      <c r="F2149" s="17"/>
      <c r="G2149" s="17"/>
      <c r="H2149" s="17"/>
    </row>
    <row r="2150" spans="1:8" ht="29.5" customHeight="1" thickBot="1" x14ac:dyDescent="0.4">
      <c r="A2150" s="16"/>
      <c r="B2150" s="17"/>
      <c r="C2150" s="17"/>
      <c r="D2150" s="17"/>
      <c r="E2150" s="17"/>
      <c r="F2150" s="17"/>
      <c r="G2150" s="17"/>
      <c r="H2150" s="17"/>
    </row>
    <row r="2151" spans="1:8" ht="29.5" customHeight="1" thickBot="1" x14ac:dyDescent="0.4">
      <c r="A2151" s="16"/>
      <c r="B2151" s="17"/>
      <c r="C2151" s="17"/>
      <c r="D2151" s="17"/>
      <c r="E2151" s="17"/>
      <c r="F2151" s="17"/>
      <c r="G2151" s="17"/>
      <c r="H2151" s="17"/>
    </row>
    <row r="2152" spans="1:8" ht="29.5" customHeight="1" thickBot="1" x14ac:dyDescent="0.4">
      <c r="A2152" s="16"/>
      <c r="B2152" s="17"/>
      <c r="C2152" s="17"/>
      <c r="D2152" s="17"/>
      <c r="E2152" s="17"/>
      <c r="F2152" s="17"/>
      <c r="G2152" s="17"/>
      <c r="H2152" s="17"/>
    </row>
    <row r="2153" spans="1:8" ht="29.5" customHeight="1" thickBot="1" x14ac:dyDescent="0.4">
      <c r="A2153" s="16"/>
      <c r="B2153" s="17"/>
      <c r="C2153" s="17"/>
      <c r="D2153" s="17"/>
      <c r="E2153" s="17"/>
      <c r="F2153" s="17"/>
      <c r="G2153" s="17"/>
      <c r="H2153" s="17"/>
    </row>
    <row r="2154" spans="1:8" ht="29.5" customHeight="1" thickBot="1" x14ac:dyDescent="0.4">
      <c r="A2154" s="16"/>
      <c r="B2154" s="17"/>
      <c r="C2154" s="17"/>
      <c r="D2154" s="17"/>
      <c r="E2154" s="17"/>
      <c r="F2154" s="17"/>
      <c r="G2154" s="17"/>
      <c r="H2154" s="17"/>
    </row>
    <row r="2155" spans="1:8" ht="29.5" customHeight="1" thickBot="1" x14ac:dyDescent="0.4">
      <c r="A2155" s="16"/>
      <c r="B2155" s="17"/>
      <c r="C2155" s="17"/>
      <c r="D2155" s="17"/>
      <c r="E2155" s="17"/>
      <c r="F2155" s="17"/>
      <c r="G2155" s="17"/>
      <c r="H2155" s="17"/>
    </row>
    <row r="2156" spans="1:8" ht="29.5" customHeight="1" thickBot="1" x14ac:dyDescent="0.4">
      <c r="A2156" s="16"/>
      <c r="B2156" s="17"/>
      <c r="C2156" s="17"/>
      <c r="D2156" s="17"/>
      <c r="E2156" s="17"/>
      <c r="F2156" s="17"/>
      <c r="G2156" s="17"/>
      <c r="H2156" s="17"/>
    </row>
    <row r="2157" spans="1:8" ht="29.5" customHeight="1" thickBot="1" x14ac:dyDescent="0.4">
      <c r="A2157" s="16"/>
      <c r="B2157" s="17"/>
      <c r="C2157" s="17"/>
      <c r="D2157" s="17"/>
      <c r="E2157" s="17"/>
      <c r="F2157" s="17"/>
      <c r="G2157" s="17"/>
      <c r="H2157" s="17"/>
    </row>
    <row r="2158" spans="1:8" ht="29.5" customHeight="1" thickBot="1" x14ac:dyDescent="0.4">
      <c r="A2158" s="16"/>
      <c r="B2158" s="17"/>
      <c r="C2158" s="17"/>
      <c r="D2158" s="17"/>
      <c r="E2158" s="17"/>
      <c r="F2158" s="17"/>
      <c r="G2158" s="17"/>
      <c r="H2158" s="17"/>
    </row>
    <row r="2159" spans="1:8" ht="29.5" customHeight="1" thickBot="1" x14ac:dyDescent="0.4">
      <c r="A2159" s="16"/>
      <c r="B2159" s="17"/>
      <c r="C2159" s="17"/>
      <c r="D2159" s="17"/>
      <c r="E2159" s="17"/>
      <c r="F2159" s="17"/>
      <c r="G2159" s="17"/>
      <c r="H2159" s="17"/>
    </row>
    <row r="2160" spans="1:8" ht="29.5" customHeight="1" thickBot="1" x14ac:dyDescent="0.4">
      <c r="A2160" s="16"/>
      <c r="B2160" s="17"/>
      <c r="C2160" s="17"/>
      <c r="D2160" s="17"/>
      <c r="E2160" s="17"/>
      <c r="F2160" s="17"/>
      <c r="G2160" s="17"/>
      <c r="H2160" s="17"/>
    </row>
    <row r="2161" spans="1:8" ht="29.5" customHeight="1" thickBot="1" x14ac:dyDescent="0.4">
      <c r="A2161" s="16"/>
      <c r="B2161" s="17"/>
      <c r="C2161" s="17"/>
      <c r="D2161" s="17"/>
      <c r="E2161" s="17"/>
      <c r="F2161" s="17"/>
      <c r="G2161" s="17"/>
      <c r="H2161" s="17"/>
    </row>
    <row r="2162" spans="1:8" ht="29.5" customHeight="1" thickBot="1" x14ac:dyDescent="0.4">
      <c r="A2162" s="16"/>
      <c r="B2162" s="17"/>
      <c r="C2162" s="17"/>
      <c r="D2162" s="17"/>
      <c r="E2162" s="17"/>
      <c r="F2162" s="17"/>
      <c r="G2162" s="17"/>
      <c r="H2162" s="17"/>
    </row>
    <row r="2163" spans="1:8" ht="29.5" customHeight="1" thickBot="1" x14ac:dyDescent="0.4">
      <c r="A2163" s="16"/>
      <c r="B2163" s="17"/>
      <c r="C2163" s="17"/>
      <c r="D2163" s="17"/>
      <c r="E2163" s="17"/>
      <c r="F2163" s="17"/>
      <c r="G2163" s="17"/>
      <c r="H2163" s="17"/>
    </row>
    <row r="2164" spans="1:8" ht="29.5" customHeight="1" thickBot="1" x14ac:dyDescent="0.4">
      <c r="A2164" s="16"/>
      <c r="B2164" s="17"/>
      <c r="C2164" s="17"/>
      <c r="D2164" s="17"/>
      <c r="E2164" s="17"/>
      <c r="F2164" s="17"/>
      <c r="G2164" s="17"/>
      <c r="H2164" s="17"/>
    </row>
    <row r="2165" spans="1:8" ht="29.5" customHeight="1" thickBot="1" x14ac:dyDescent="0.4">
      <c r="A2165" s="16"/>
      <c r="B2165" s="17"/>
      <c r="C2165" s="17"/>
      <c r="D2165" s="17"/>
      <c r="E2165" s="17"/>
      <c r="F2165" s="17"/>
      <c r="G2165" s="17"/>
      <c r="H2165" s="17"/>
    </row>
    <row r="2166" spans="1:8" ht="29.5" customHeight="1" thickBot="1" x14ac:dyDescent="0.4">
      <c r="A2166" s="16"/>
      <c r="B2166" s="17"/>
      <c r="C2166" s="17"/>
      <c r="D2166" s="17"/>
      <c r="E2166" s="17"/>
      <c r="F2166" s="17"/>
      <c r="G2166" s="17"/>
      <c r="H2166" s="17"/>
    </row>
    <row r="2167" spans="1:8" ht="29.5" customHeight="1" thickBot="1" x14ac:dyDescent="0.4">
      <c r="A2167" s="16"/>
      <c r="B2167" s="17"/>
      <c r="C2167" s="17"/>
      <c r="D2167" s="17"/>
      <c r="E2167" s="17"/>
      <c r="F2167" s="17"/>
      <c r="G2167" s="17"/>
      <c r="H2167" s="17"/>
    </row>
    <row r="2168" spans="1:8" ht="29.5" customHeight="1" thickBot="1" x14ac:dyDescent="0.4">
      <c r="A2168" s="16"/>
      <c r="B2168" s="17"/>
      <c r="C2168" s="17"/>
      <c r="D2168" s="17"/>
      <c r="E2168" s="17"/>
      <c r="F2168" s="17"/>
      <c r="G2168" s="17"/>
      <c r="H2168" s="17"/>
    </row>
    <row r="2169" spans="1:8" ht="29.5" customHeight="1" thickBot="1" x14ac:dyDescent="0.4">
      <c r="A2169" s="16"/>
      <c r="B2169" s="17"/>
      <c r="C2169" s="17"/>
      <c r="D2169" s="17"/>
      <c r="E2169" s="17"/>
      <c r="F2169" s="17"/>
      <c r="G2169" s="17"/>
      <c r="H2169" s="17"/>
    </row>
    <row r="2170" spans="1:8" ht="29.5" customHeight="1" thickBot="1" x14ac:dyDescent="0.4">
      <c r="A2170" s="16"/>
      <c r="B2170" s="17"/>
      <c r="C2170" s="17"/>
      <c r="D2170" s="17"/>
      <c r="E2170" s="17"/>
      <c r="F2170" s="17"/>
      <c r="G2170" s="17"/>
      <c r="H2170" s="17"/>
    </row>
    <row r="2171" spans="1:8" ht="29.5" customHeight="1" thickBot="1" x14ac:dyDescent="0.4">
      <c r="A2171" s="16"/>
      <c r="B2171" s="17"/>
      <c r="C2171" s="17"/>
      <c r="D2171" s="17"/>
      <c r="E2171" s="17"/>
      <c r="F2171" s="17"/>
      <c r="G2171" s="17"/>
      <c r="H2171" s="17"/>
    </row>
    <row r="2172" spans="1:8" ht="29.5" customHeight="1" thickBot="1" x14ac:dyDescent="0.4">
      <c r="A2172" s="16"/>
      <c r="B2172" s="17"/>
      <c r="C2172" s="17"/>
      <c r="D2172" s="17"/>
      <c r="E2172" s="17"/>
      <c r="F2172" s="17"/>
      <c r="G2172" s="17"/>
      <c r="H2172" s="17"/>
    </row>
    <row r="2173" spans="1:8" ht="29.5" customHeight="1" thickBot="1" x14ac:dyDescent="0.4">
      <c r="A2173" s="16"/>
      <c r="B2173" s="17"/>
      <c r="C2173" s="17"/>
      <c r="D2173" s="17"/>
      <c r="E2173" s="17"/>
      <c r="F2173" s="17"/>
      <c r="G2173" s="17"/>
      <c r="H2173" s="17"/>
    </row>
    <row r="2174" spans="1:8" ht="29.5" customHeight="1" thickBot="1" x14ac:dyDescent="0.4">
      <c r="A2174" s="16"/>
      <c r="B2174" s="17"/>
      <c r="C2174" s="17"/>
      <c r="D2174" s="17"/>
      <c r="E2174" s="17"/>
      <c r="F2174" s="17"/>
      <c r="G2174" s="17"/>
      <c r="H2174" s="17"/>
    </row>
    <row r="2175" spans="1:8" ht="29.5" customHeight="1" thickBot="1" x14ac:dyDescent="0.4">
      <c r="A2175" s="16"/>
      <c r="B2175" s="17"/>
      <c r="C2175" s="17"/>
      <c r="D2175" s="17"/>
      <c r="E2175" s="17"/>
      <c r="F2175" s="17"/>
      <c r="G2175" s="17"/>
      <c r="H2175" s="17"/>
    </row>
    <row r="2176" spans="1:8" ht="29.5" customHeight="1" thickBot="1" x14ac:dyDescent="0.4">
      <c r="A2176" s="16"/>
      <c r="B2176" s="17"/>
      <c r="C2176" s="17"/>
      <c r="D2176" s="17"/>
      <c r="E2176" s="17"/>
      <c r="F2176" s="17"/>
      <c r="G2176" s="17"/>
      <c r="H2176" s="17"/>
    </row>
    <row r="2177" spans="1:8" ht="29.5" customHeight="1" thickBot="1" x14ac:dyDescent="0.4">
      <c r="A2177" s="16"/>
      <c r="B2177" s="17"/>
      <c r="C2177" s="17"/>
      <c r="D2177" s="17"/>
      <c r="E2177" s="17"/>
      <c r="F2177" s="17"/>
      <c r="G2177" s="17"/>
      <c r="H2177" s="17"/>
    </row>
    <row r="2178" spans="1:8" ht="29.5" customHeight="1" thickBot="1" x14ac:dyDescent="0.4">
      <c r="A2178" s="16"/>
      <c r="B2178" s="17"/>
      <c r="C2178" s="17"/>
      <c r="D2178" s="17"/>
      <c r="E2178" s="17"/>
      <c r="F2178" s="17"/>
      <c r="G2178" s="17"/>
      <c r="H2178" s="17"/>
    </row>
    <row r="2179" spans="1:8" ht="29.5" customHeight="1" thickBot="1" x14ac:dyDescent="0.4">
      <c r="A2179" s="16"/>
      <c r="B2179" s="17"/>
      <c r="C2179" s="17"/>
      <c r="D2179" s="17"/>
      <c r="E2179" s="17"/>
      <c r="F2179" s="17"/>
      <c r="G2179" s="17"/>
      <c r="H2179" s="17"/>
    </row>
    <row r="2180" spans="1:8" ht="29.5" customHeight="1" thickBot="1" x14ac:dyDescent="0.4">
      <c r="A2180" s="16"/>
      <c r="B2180" s="17"/>
      <c r="C2180" s="17"/>
      <c r="D2180" s="17"/>
      <c r="E2180" s="17"/>
      <c r="F2180" s="17"/>
      <c r="G2180" s="17"/>
      <c r="H2180" s="17"/>
    </row>
    <row r="2181" spans="1:8" ht="29.5" customHeight="1" thickBot="1" x14ac:dyDescent="0.4">
      <c r="A2181" s="16"/>
      <c r="B2181" s="17"/>
      <c r="C2181" s="17"/>
      <c r="D2181" s="17"/>
      <c r="E2181" s="17"/>
      <c r="F2181" s="17"/>
      <c r="G2181" s="17"/>
      <c r="H2181" s="17"/>
    </row>
    <row r="2182" spans="1:8" ht="29.5" customHeight="1" thickBot="1" x14ac:dyDescent="0.4">
      <c r="A2182" s="16"/>
      <c r="B2182" s="17"/>
      <c r="C2182" s="17"/>
      <c r="D2182" s="17"/>
      <c r="E2182" s="17"/>
      <c r="F2182" s="17"/>
      <c r="G2182" s="17"/>
      <c r="H2182" s="17"/>
    </row>
    <row r="2183" spans="1:8" ht="29.5" customHeight="1" thickBot="1" x14ac:dyDescent="0.4">
      <c r="A2183" s="16"/>
      <c r="B2183" s="17"/>
      <c r="C2183" s="17"/>
      <c r="D2183" s="17"/>
      <c r="E2183" s="17"/>
      <c r="F2183" s="17"/>
      <c r="G2183" s="17"/>
      <c r="H2183" s="17"/>
    </row>
    <row r="2184" spans="1:8" ht="29.5" customHeight="1" thickBot="1" x14ac:dyDescent="0.4">
      <c r="A2184" s="16"/>
      <c r="B2184" s="17"/>
      <c r="C2184" s="17"/>
      <c r="D2184" s="17"/>
      <c r="E2184" s="17"/>
      <c r="F2184" s="17"/>
      <c r="G2184" s="17"/>
      <c r="H2184" s="17"/>
    </row>
    <row r="2185" spans="1:8" ht="29.5" customHeight="1" thickBot="1" x14ac:dyDescent="0.4">
      <c r="A2185" s="16"/>
      <c r="B2185" s="17"/>
      <c r="C2185" s="17"/>
      <c r="D2185" s="17"/>
      <c r="E2185" s="17"/>
      <c r="F2185" s="17"/>
      <c r="G2185" s="17"/>
      <c r="H2185" s="17"/>
    </row>
    <row r="2186" spans="1:8" ht="29.5" customHeight="1" thickBot="1" x14ac:dyDescent="0.4">
      <c r="A2186" s="16"/>
      <c r="B2186" s="17"/>
      <c r="C2186" s="17"/>
      <c r="D2186" s="17"/>
      <c r="E2186" s="17"/>
      <c r="F2186" s="17"/>
      <c r="G2186" s="17"/>
      <c r="H2186" s="17"/>
    </row>
    <row r="2187" spans="1:8" ht="29.5" customHeight="1" thickBot="1" x14ac:dyDescent="0.4">
      <c r="A2187" s="16"/>
      <c r="B2187" s="17"/>
      <c r="C2187" s="17"/>
      <c r="D2187" s="17"/>
      <c r="E2187" s="17"/>
      <c r="F2187" s="17"/>
      <c r="G2187" s="17"/>
      <c r="H2187" s="17"/>
    </row>
    <row r="2188" spans="1:8" ht="29.5" customHeight="1" thickBot="1" x14ac:dyDescent="0.4">
      <c r="A2188" s="16"/>
      <c r="B2188" s="17"/>
      <c r="C2188" s="17"/>
      <c r="D2188" s="17"/>
      <c r="E2188" s="17"/>
      <c r="F2188" s="17"/>
      <c r="G2188" s="17"/>
      <c r="H2188" s="17"/>
    </row>
    <row r="2189" spans="1:8" ht="29.5" customHeight="1" thickBot="1" x14ac:dyDescent="0.4">
      <c r="A2189" s="16"/>
      <c r="B2189" s="17"/>
      <c r="C2189" s="17"/>
      <c r="D2189" s="17"/>
      <c r="E2189" s="17"/>
      <c r="F2189" s="17"/>
      <c r="G2189" s="17"/>
      <c r="H2189" s="17"/>
    </row>
    <row r="2190" spans="1:8" ht="29.5" customHeight="1" thickBot="1" x14ac:dyDescent="0.4">
      <c r="A2190" s="16"/>
      <c r="B2190" s="17"/>
      <c r="C2190" s="17"/>
      <c r="D2190" s="17"/>
      <c r="E2190" s="17"/>
      <c r="F2190" s="17"/>
      <c r="G2190" s="17"/>
      <c r="H2190" s="17"/>
    </row>
    <row r="2191" spans="1:8" ht="29.5" customHeight="1" thickBot="1" x14ac:dyDescent="0.4">
      <c r="A2191" s="16"/>
      <c r="B2191" s="17"/>
      <c r="C2191" s="17"/>
      <c r="D2191" s="17"/>
      <c r="E2191" s="17"/>
      <c r="F2191" s="17"/>
      <c r="G2191" s="17"/>
      <c r="H2191" s="17"/>
    </row>
    <row r="2192" spans="1:8" ht="29.5" customHeight="1" thickBot="1" x14ac:dyDescent="0.4">
      <c r="A2192" s="16"/>
      <c r="B2192" s="17"/>
      <c r="C2192" s="17"/>
      <c r="D2192" s="17"/>
      <c r="E2192" s="17"/>
      <c r="F2192" s="17"/>
      <c r="G2192" s="17"/>
      <c r="H2192" s="17"/>
    </row>
    <row r="2193" spans="1:8" ht="29.5" customHeight="1" thickBot="1" x14ac:dyDescent="0.4">
      <c r="A2193" s="16"/>
      <c r="B2193" s="17"/>
      <c r="C2193" s="17"/>
      <c r="D2193" s="17"/>
      <c r="E2193" s="17"/>
      <c r="F2193" s="17"/>
      <c r="G2193" s="17"/>
      <c r="H2193" s="17"/>
    </row>
    <row r="2194" spans="1:8" ht="29.5" customHeight="1" thickBot="1" x14ac:dyDescent="0.4">
      <c r="A2194" s="16"/>
      <c r="B2194" s="17"/>
      <c r="C2194" s="17"/>
      <c r="D2194" s="17"/>
      <c r="E2194" s="17"/>
      <c r="F2194" s="17"/>
      <c r="G2194" s="17"/>
      <c r="H2194" s="17"/>
    </row>
    <row r="2195" spans="1:8" ht="29.5" customHeight="1" thickBot="1" x14ac:dyDescent="0.4">
      <c r="A2195" s="16"/>
      <c r="B2195" s="17"/>
      <c r="C2195" s="17"/>
      <c r="D2195" s="17"/>
      <c r="E2195" s="17"/>
      <c r="F2195" s="17"/>
      <c r="G2195" s="17"/>
      <c r="H2195" s="17"/>
    </row>
    <row r="2196" spans="1:8" ht="29.5" customHeight="1" thickBot="1" x14ac:dyDescent="0.4">
      <c r="A2196" s="16"/>
      <c r="B2196" s="17"/>
      <c r="C2196" s="17"/>
      <c r="D2196" s="17"/>
      <c r="E2196" s="17"/>
      <c r="F2196" s="17"/>
      <c r="G2196" s="17"/>
      <c r="H2196" s="17"/>
    </row>
    <row r="2197" spans="1:8" ht="29.5" customHeight="1" thickBot="1" x14ac:dyDescent="0.4">
      <c r="A2197" s="16"/>
      <c r="B2197" s="17"/>
      <c r="C2197" s="17"/>
      <c r="D2197" s="17"/>
      <c r="E2197" s="17"/>
      <c r="F2197" s="17"/>
      <c r="G2197" s="17"/>
      <c r="H2197" s="17"/>
    </row>
    <row r="2198" spans="1:8" ht="29.5" customHeight="1" thickBot="1" x14ac:dyDescent="0.4">
      <c r="A2198" s="16"/>
      <c r="B2198" s="17"/>
      <c r="C2198" s="17"/>
      <c r="D2198" s="17"/>
      <c r="E2198" s="17"/>
      <c r="F2198" s="17"/>
      <c r="G2198" s="17"/>
      <c r="H2198" s="17"/>
    </row>
    <row r="2199" spans="1:8" ht="29.5" customHeight="1" thickBot="1" x14ac:dyDescent="0.4">
      <c r="A2199" s="16"/>
      <c r="B2199" s="17"/>
      <c r="C2199" s="17"/>
      <c r="D2199" s="17"/>
      <c r="E2199" s="17"/>
      <c r="F2199" s="17"/>
      <c r="G2199" s="17"/>
      <c r="H2199" s="17"/>
    </row>
    <row r="2200" spans="1:8" ht="29.5" customHeight="1" thickBot="1" x14ac:dyDescent="0.4">
      <c r="A2200" s="16"/>
      <c r="B2200" s="17"/>
      <c r="C2200" s="17"/>
      <c r="D2200" s="17"/>
      <c r="E2200" s="17"/>
      <c r="F2200" s="17"/>
      <c r="G2200" s="17"/>
      <c r="H2200" s="17"/>
    </row>
    <row r="2201" spans="1:8" ht="29.5" customHeight="1" thickBot="1" x14ac:dyDescent="0.4">
      <c r="A2201" s="16"/>
      <c r="B2201" s="17"/>
      <c r="C2201" s="17"/>
      <c r="D2201" s="17"/>
      <c r="E2201" s="17"/>
      <c r="F2201" s="17"/>
      <c r="G2201" s="17"/>
      <c r="H2201" s="17"/>
    </row>
    <row r="2202" spans="1:8" ht="29.5" customHeight="1" thickBot="1" x14ac:dyDescent="0.4">
      <c r="A2202" s="16"/>
      <c r="B2202" s="17"/>
      <c r="C2202" s="17"/>
      <c r="D2202" s="17"/>
      <c r="E2202" s="17"/>
      <c r="F2202" s="17"/>
      <c r="G2202" s="17"/>
      <c r="H2202" s="17"/>
    </row>
    <row r="2203" spans="1:8" ht="29.5" customHeight="1" thickBot="1" x14ac:dyDescent="0.4">
      <c r="A2203" s="16"/>
      <c r="B2203" s="17"/>
      <c r="C2203" s="17"/>
      <c r="D2203" s="17"/>
      <c r="E2203" s="17"/>
      <c r="F2203" s="17"/>
      <c r="G2203" s="17"/>
      <c r="H2203" s="17"/>
    </row>
    <row r="2204" spans="1:8" ht="29.5" customHeight="1" thickBot="1" x14ac:dyDescent="0.4">
      <c r="A2204" s="16"/>
      <c r="B2204" s="17"/>
      <c r="C2204" s="17"/>
      <c r="D2204" s="17"/>
      <c r="E2204" s="17"/>
      <c r="F2204" s="17"/>
      <c r="G2204" s="17"/>
      <c r="H2204" s="17"/>
    </row>
    <row r="2205" spans="1:8" ht="29.5" customHeight="1" thickBot="1" x14ac:dyDescent="0.4">
      <c r="A2205" s="16"/>
      <c r="B2205" s="17"/>
      <c r="C2205" s="17"/>
      <c r="D2205" s="17"/>
      <c r="E2205" s="17"/>
      <c r="F2205" s="17"/>
      <c r="G2205" s="17"/>
      <c r="H2205" s="17"/>
    </row>
    <row r="2206" spans="1:8" ht="29.5" customHeight="1" thickBot="1" x14ac:dyDescent="0.4">
      <c r="A2206" s="16"/>
      <c r="B2206" s="17"/>
      <c r="C2206" s="17"/>
      <c r="D2206" s="17"/>
      <c r="E2206" s="17"/>
      <c r="F2206" s="17"/>
      <c r="G2206" s="17"/>
      <c r="H2206" s="17"/>
    </row>
    <row r="2207" spans="1:8" ht="29.5" customHeight="1" thickBot="1" x14ac:dyDescent="0.4">
      <c r="A2207" s="16"/>
      <c r="B2207" s="17"/>
      <c r="C2207" s="17"/>
      <c r="D2207" s="17"/>
      <c r="E2207" s="17"/>
      <c r="F2207" s="17"/>
      <c r="G2207" s="17"/>
      <c r="H2207" s="17"/>
    </row>
    <row r="2208" spans="1:8" ht="29.5" customHeight="1" thickBot="1" x14ac:dyDescent="0.4">
      <c r="A2208" s="16"/>
      <c r="B2208" s="17"/>
      <c r="C2208" s="17"/>
      <c r="D2208" s="17"/>
      <c r="E2208" s="17"/>
      <c r="F2208" s="17"/>
      <c r="G2208" s="17"/>
      <c r="H2208" s="17"/>
    </row>
    <row r="2209" spans="1:8" ht="29.5" customHeight="1" thickBot="1" x14ac:dyDescent="0.4">
      <c r="A2209" s="16"/>
      <c r="B2209" s="17"/>
      <c r="C2209" s="17"/>
      <c r="D2209" s="17"/>
      <c r="E2209" s="17"/>
      <c r="F2209" s="17"/>
      <c r="G2209" s="17"/>
      <c r="H2209" s="17"/>
    </row>
    <row r="2210" spans="1:8" ht="29.5" customHeight="1" thickBot="1" x14ac:dyDescent="0.4">
      <c r="A2210" s="16"/>
      <c r="B2210" s="17"/>
      <c r="C2210" s="17"/>
      <c r="D2210" s="17"/>
      <c r="E2210" s="17"/>
      <c r="F2210" s="17"/>
      <c r="G2210" s="17"/>
      <c r="H2210" s="17"/>
    </row>
    <row r="2211" spans="1:8" ht="29.5" customHeight="1" thickBot="1" x14ac:dyDescent="0.4">
      <c r="A2211" s="16"/>
      <c r="B2211" s="17"/>
      <c r="C2211" s="17"/>
      <c r="D2211" s="17"/>
      <c r="E2211" s="17"/>
      <c r="F2211" s="17"/>
      <c r="G2211" s="17"/>
      <c r="H2211" s="17"/>
    </row>
    <row r="2212" spans="1:8" ht="29.5" customHeight="1" thickBot="1" x14ac:dyDescent="0.4">
      <c r="A2212" s="16"/>
      <c r="B2212" s="17"/>
      <c r="C2212" s="17"/>
      <c r="D2212" s="17"/>
      <c r="E2212" s="17"/>
      <c r="F2212" s="17"/>
      <c r="G2212" s="17"/>
      <c r="H2212" s="17"/>
    </row>
    <row r="2213" spans="1:8" ht="29.5" customHeight="1" thickBot="1" x14ac:dyDescent="0.4">
      <c r="A2213" s="16"/>
      <c r="B2213" s="17"/>
      <c r="C2213" s="17"/>
      <c r="D2213" s="17"/>
      <c r="E2213" s="17"/>
      <c r="F2213" s="17"/>
      <c r="G2213" s="17"/>
      <c r="H2213" s="17"/>
    </row>
    <row r="2214" spans="1:8" ht="29.5" customHeight="1" thickBot="1" x14ac:dyDescent="0.4">
      <c r="A2214" s="16"/>
      <c r="B2214" s="17"/>
      <c r="C2214" s="17"/>
      <c r="D2214" s="17"/>
      <c r="E2214" s="17"/>
      <c r="F2214" s="17"/>
      <c r="G2214" s="17"/>
      <c r="H2214" s="17"/>
    </row>
    <row r="2215" spans="1:8" ht="29.5" customHeight="1" thickBot="1" x14ac:dyDescent="0.4">
      <c r="A2215" s="16"/>
      <c r="B2215" s="17"/>
      <c r="C2215" s="17"/>
      <c r="D2215" s="17"/>
      <c r="E2215" s="17"/>
      <c r="F2215" s="17"/>
      <c r="G2215" s="17"/>
      <c r="H2215" s="17"/>
    </row>
    <row r="2216" spans="1:8" ht="29.5" customHeight="1" thickBot="1" x14ac:dyDescent="0.4">
      <c r="A2216" s="16"/>
      <c r="B2216" s="17"/>
      <c r="C2216" s="17"/>
      <c r="D2216" s="17"/>
      <c r="E2216" s="17"/>
      <c r="F2216" s="17"/>
      <c r="G2216" s="17"/>
      <c r="H2216" s="17"/>
    </row>
    <row r="2217" spans="1:8" ht="29.5" customHeight="1" thickBot="1" x14ac:dyDescent="0.4">
      <c r="A2217" s="16"/>
      <c r="B2217" s="17"/>
      <c r="C2217" s="17"/>
      <c r="D2217" s="17"/>
      <c r="E2217" s="17"/>
      <c r="F2217" s="17"/>
      <c r="G2217" s="17"/>
      <c r="H2217" s="17"/>
    </row>
    <row r="2218" spans="1:8" ht="29.5" customHeight="1" thickBot="1" x14ac:dyDescent="0.4">
      <c r="A2218" s="16"/>
      <c r="B2218" s="17"/>
      <c r="C2218" s="17"/>
      <c r="D2218" s="17"/>
      <c r="E2218" s="17"/>
      <c r="F2218" s="17"/>
      <c r="G2218" s="17"/>
      <c r="H2218" s="17"/>
    </row>
    <row r="2219" spans="1:8" ht="29.5" customHeight="1" thickBot="1" x14ac:dyDescent="0.4">
      <c r="A2219" s="16"/>
      <c r="B2219" s="17"/>
      <c r="C2219" s="17"/>
      <c r="D2219" s="17"/>
      <c r="E2219" s="17"/>
      <c r="F2219" s="17"/>
      <c r="G2219" s="17"/>
      <c r="H2219" s="17"/>
    </row>
    <row r="2220" spans="1:8" ht="29.5" customHeight="1" thickBot="1" x14ac:dyDescent="0.4">
      <c r="A2220" s="16"/>
      <c r="B2220" s="17"/>
      <c r="C2220" s="17"/>
      <c r="D2220" s="17"/>
      <c r="E2220" s="17"/>
      <c r="F2220" s="17"/>
      <c r="G2220" s="17"/>
      <c r="H2220" s="17"/>
    </row>
    <row r="2221" spans="1:8" ht="29.5" customHeight="1" thickBot="1" x14ac:dyDescent="0.4">
      <c r="A2221" s="16"/>
      <c r="B2221" s="17"/>
      <c r="C2221" s="17"/>
      <c r="D2221" s="17"/>
      <c r="E2221" s="17"/>
      <c r="F2221" s="17"/>
      <c r="G2221" s="17"/>
      <c r="H2221" s="17"/>
    </row>
    <row r="2222" spans="1:8" ht="29.5" customHeight="1" thickBot="1" x14ac:dyDescent="0.4">
      <c r="A2222" s="16"/>
      <c r="B2222" s="17"/>
      <c r="C2222" s="17"/>
      <c r="D2222" s="17"/>
      <c r="E2222" s="17"/>
      <c r="F2222" s="17"/>
      <c r="G2222" s="17"/>
      <c r="H2222" s="17"/>
    </row>
    <row r="2223" spans="1:8" ht="29.5" customHeight="1" thickBot="1" x14ac:dyDescent="0.4">
      <c r="A2223" s="16"/>
      <c r="B2223" s="17"/>
      <c r="C2223" s="17"/>
      <c r="D2223" s="17"/>
      <c r="E2223" s="17"/>
      <c r="F2223" s="17"/>
      <c r="G2223" s="17"/>
      <c r="H2223" s="17"/>
    </row>
    <row r="2224" spans="1:8" ht="29.5" customHeight="1" thickBot="1" x14ac:dyDescent="0.4">
      <c r="A2224" s="16"/>
      <c r="B2224" s="17"/>
      <c r="C2224" s="17"/>
      <c r="D2224" s="17"/>
      <c r="E2224" s="17"/>
      <c r="F2224" s="17"/>
      <c r="G2224" s="17"/>
      <c r="H2224" s="17"/>
    </row>
    <row r="2225" spans="1:8" ht="29.5" customHeight="1" thickBot="1" x14ac:dyDescent="0.4">
      <c r="A2225" s="16"/>
      <c r="B2225" s="17"/>
      <c r="C2225" s="17"/>
      <c r="D2225" s="17"/>
      <c r="E2225" s="17"/>
      <c r="F2225" s="17"/>
      <c r="G2225" s="17"/>
      <c r="H2225" s="17"/>
    </row>
    <row r="2226" spans="1:8" ht="29.5" customHeight="1" thickBot="1" x14ac:dyDescent="0.4">
      <c r="A2226" s="16"/>
      <c r="B2226" s="17"/>
      <c r="C2226" s="17"/>
      <c r="D2226" s="17"/>
      <c r="E2226" s="17"/>
      <c r="F2226" s="17"/>
      <c r="G2226" s="17"/>
      <c r="H2226" s="17"/>
    </row>
    <row r="2227" spans="1:8" ht="29.5" customHeight="1" thickBot="1" x14ac:dyDescent="0.4">
      <c r="A2227" s="16"/>
      <c r="B2227" s="17"/>
      <c r="C2227" s="17"/>
      <c r="D2227" s="17"/>
      <c r="E2227" s="17"/>
      <c r="F2227" s="17"/>
      <c r="G2227" s="17"/>
      <c r="H2227" s="17"/>
    </row>
    <row r="2228" spans="1:8" ht="29.5" customHeight="1" thickBot="1" x14ac:dyDescent="0.4">
      <c r="A2228" s="16"/>
      <c r="B2228" s="17"/>
      <c r="C2228" s="17"/>
      <c r="D2228" s="17"/>
      <c r="E2228" s="17"/>
      <c r="F2228" s="17"/>
      <c r="G2228" s="17"/>
      <c r="H2228" s="17"/>
    </row>
    <row r="2229" spans="1:8" ht="29.5" customHeight="1" thickBot="1" x14ac:dyDescent="0.4">
      <c r="A2229" s="16"/>
      <c r="B2229" s="17"/>
      <c r="C2229" s="17"/>
      <c r="D2229" s="17"/>
      <c r="E2229" s="17"/>
      <c r="F2229" s="17"/>
      <c r="G2229" s="17"/>
      <c r="H2229" s="17"/>
    </row>
    <row r="2230" spans="1:8" ht="29.5" customHeight="1" thickBot="1" x14ac:dyDescent="0.4">
      <c r="A2230" s="16"/>
      <c r="B2230" s="17"/>
      <c r="C2230" s="17"/>
      <c r="D2230" s="17"/>
      <c r="E2230" s="17"/>
      <c r="F2230" s="17"/>
      <c r="G2230" s="17"/>
      <c r="H2230" s="17"/>
    </row>
    <row r="2231" spans="1:8" ht="29.5" customHeight="1" thickBot="1" x14ac:dyDescent="0.4">
      <c r="A2231" s="16"/>
      <c r="B2231" s="17"/>
      <c r="C2231" s="17"/>
      <c r="D2231" s="17"/>
      <c r="E2231" s="17"/>
      <c r="F2231" s="17"/>
      <c r="G2231" s="17"/>
      <c r="H2231" s="17"/>
    </row>
    <row r="2232" spans="1:8" ht="29.5" customHeight="1" thickBot="1" x14ac:dyDescent="0.4">
      <c r="A2232" s="16"/>
      <c r="B2232" s="17"/>
      <c r="C2232" s="17"/>
      <c r="D2232" s="17"/>
      <c r="E2232" s="17"/>
      <c r="F2232" s="17"/>
      <c r="G2232" s="17"/>
      <c r="H2232" s="17"/>
    </row>
    <row r="2233" spans="1:8" ht="29.5" customHeight="1" thickBot="1" x14ac:dyDescent="0.4">
      <c r="A2233" s="16"/>
      <c r="B2233" s="17"/>
      <c r="C2233" s="17"/>
      <c r="D2233" s="17"/>
      <c r="E2233" s="17"/>
      <c r="F2233" s="17"/>
      <c r="G2233" s="17"/>
      <c r="H2233" s="17"/>
    </row>
    <row r="2234" spans="1:8" ht="29.5" customHeight="1" thickBot="1" x14ac:dyDescent="0.4">
      <c r="A2234" s="16"/>
      <c r="B2234" s="17"/>
      <c r="C2234" s="17"/>
      <c r="D2234" s="17"/>
      <c r="E2234" s="17"/>
      <c r="F2234" s="17"/>
      <c r="G2234" s="17"/>
      <c r="H2234" s="17"/>
    </row>
    <row r="2235" spans="1:8" ht="29.5" customHeight="1" thickBot="1" x14ac:dyDescent="0.4">
      <c r="A2235" s="16"/>
      <c r="B2235" s="17"/>
      <c r="C2235" s="17"/>
      <c r="D2235" s="17"/>
      <c r="E2235" s="17"/>
      <c r="F2235" s="17"/>
      <c r="G2235" s="17"/>
      <c r="H2235" s="17"/>
    </row>
    <row r="2236" spans="1:8" ht="29.5" customHeight="1" thickBot="1" x14ac:dyDescent="0.4">
      <c r="A2236" s="16"/>
      <c r="B2236" s="17"/>
      <c r="C2236" s="17"/>
      <c r="D2236" s="17"/>
      <c r="E2236" s="17"/>
      <c r="F2236" s="17"/>
      <c r="G2236" s="17"/>
      <c r="H2236" s="17"/>
    </row>
    <row r="2237" spans="1:8" ht="29.5" customHeight="1" thickBot="1" x14ac:dyDescent="0.4">
      <c r="A2237" s="16"/>
      <c r="B2237" s="17"/>
      <c r="C2237" s="17"/>
      <c r="D2237" s="17"/>
      <c r="E2237" s="17"/>
      <c r="F2237" s="17"/>
      <c r="G2237" s="17"/>
      <c r="H2237" s="17"/>
    </row>
    <row r="2238" spans="1:8" ht="29.5" customHeight="1" thickBot="1" x14ac:dyDescent="0.4">
      <c r="A2238" s="16"/>
      <c r="B2238" s="17"/>
      <c r="C2238" s="17"/>
      <c r="D2238" s="17"/>
      <c r="E2238" s="17"/>
      <c r="F2238" s="17"/>
      <c r="G2238" s="17"/>
      <c r="H2238" s="17"/>
    </row>
    <row r="2239" spans="1:8" ht="29.5" customHeight="1" thickBot="1" x14ac:dyDescent="0.4">
      <c r="A2239" s="16"/>
      <c r="B2239" s="17"/>
      <c r="C2239" s="17"/>
      <c r="D2239" s="17"/>
      <c r="E2239" s="17"/>
      <c r="F2239" s="17"/>
      <c r="G2239" s="17"/>
      <c r="H2239" s="17"/>
    </row>
    <row r="2240" spans="1:8" ht="29.5" customHeight="1" thickBot="1" x14ac:dyDescent="0.4">
      <c r="A2240" s="16"/>
      <c r="B2240" s="17"/>
      <c r="C2240" s="17"/>
      <c r="D2240" s="17"/>
      <c r="E2240" s="17"/>
      <c r="F2240" s="17"/>
      <c r="G2240" s="17"/>
      <c r="H2240" s="17"/>
    </row>
    <row r="2241" spans="1:8" ht="29.5" customHeight="1" thickBot="1" x14ac:dyDescent="0.4">
      <c r="A2241" s="16"/>
      <c r="B2241" s="17"/>
      <c r="C2241" s="17"/>
      <c r="D2241" s="17"/>
      <c r="E2241" s="17"/>
      <c r="F2241" s="17"/>
      <c r="G2241" s="17"/>
      <c r="H2241" s="17"/>
    </row>
    <row r="2242" spans="1:8" ht="29.5" customHeight="1" thickBot="1" x14ac:dyDescent="0.4">
      <c r="A2242" s="16"/>
      <c r="B2242" s="17"/>
      <c r="C2242" s="17"/>
      <c r="D2242" s="17"/>
      <c r="E2242" s="17"/>
      <c r="F2242" s="17"/>
      <c r="G2242" s="17"/>
      <c r="H2242" s="17"/>
    </row>
    <row r="2243" spans="1:8" ht="29.5" customHeight="1" thickBot="1" x14ac:dyDescent="0.4">
      <c r="A2243" s="16"/>
      <c r="B2243" s="17"/>
      <c r="C2243" s="17"/>
      <c r="D2243" s="17"/>
      <c r="E2243" s="17"/>
      <c r="F2243" s="17"/>
      <c r="G2243" s="17"/>
      <c r="H2243" s="17"/>
    </row>
    <row r="2244" spans="1:8" ht="29.5" customHeight="1" thickBot="1" x14ac:dyDescent="0.4">
      <c r="A2244" s="16"/>
      <c r="B2244" s="17"/>
      <c r="C2244" s="17"/>
      <c r="D2244" s="17"/>
      <c r="E2244" s="17"/>
      <c r="F2244" s="17"/>
      <c r="G2244" s="17"/>
      <c r="H2244" s="17"/>
    </row>
    <row r="2245" spans="1:8" ht="29.5" customHeight="1" thickBot="1" x14ac:dyDescent="0.4">
      <c r="A2245" s="16"/>
      <c r="B2245" s="17"/>
      <c r="C2245" s="17"/>
      <c r="D2245" s="17"/>
      <c r="E2245" s="17"/>
      <c r="F2245" s="17"/>
      <c r="G2245" s="17"/>
      <c r="H2245" s="17"/>
    </row>
    <row r="2246" spans="1:8" ht="29.5" customHeight="1" thickBot="1" x14ac:dyDescent="0.4">
      <c r="A2246" s="16"/>
      <c r="B2246" s="17"/>
      <c r="C2246" s="17"/>
      <c r="D2246" s="17"/>
      <c r="E2246" s="17"/>
      <c r="F2246" s="17"/>
      <c r="G2246" s="17"/>
      <c r="H2246" s="17"/>
    </row>
    <row r="2247" spans="1:8" ht="29.5" customHeight="1" thickBot="1" x14ac:dyDescent="0.4">
      <c r="A2247" s="16"/>
      <c r="B2247" s="17"/>
      <c r="C2247" s="17"/>
      <c r="D2247" s="17"/>
      <c r="E2247" s="17"/>
      <c r="F2247" s="17"/>
      <c r="G2247" s="17"/>
      <c r="H2247" s="17"/>
    </row>
    <row r="2248" spans="1:8" ht="29.5" customHeight="1" thickBot="1" x14ac:dyDescent="0.4">
      <c r="A2248" s="16"/>
      <c r="B2248" s="17"/>
      <c r="C2248" s="17"/>
      <c r="D2248" s="17"/>
      <c r="E2248" s="17"/>
      <c r="F2248" s="17"/>
      <c r="G2248" s="17"/>
      <c r="H2248" s="17"/>
    </row>
    <row r="2249" spans="1:8" ht="29.5" customHeight="1" thickBot="1" x14ac:dyDescent="0.4">
      <c r="A2249" s="16"/>
      <c r="B2249" s="17"/>
      <c r="C2249" s="17"/>
      <c r="D2249" s="17"/>
      <c r="E2249" s="17"/>
      <c r="F2249" s="17"/>
      <c r="G2249" s="17"/>
      <c r="H2249" s="17"/>
    </row>
    <row r="2250" spans="1:8" ht="29.5" customHeight="1" thickBot="1" x14ac:dyDescent="0.4">
      <c r="A2250" s="16"/>
      <c r="B2250" s="17"/>
      <c r="C2250" s="17"/>
      <c r="D2250" s="17"/>
      <c r="E2250" s="17"/>
      <c r="F2250" s="17"/>
      <c r="G2250" s="17"/>
      <c r="H2250" s="17"/>
    </row>
    <row r="2251" spans="1:8" ht="29.5" customHeight="1" thickBot="1" x14ac:dyDescent="0.4">
      <c r="A2251" s="16"/>
      <c r="B2251" s="17"/>
      <c r="C2251" s="17"/>
      <c r="D2251" s="17"/>
      <c r="E2251" s="17"/>
      <c r="F2251" s="17"/>
      <c r="G2251" s="17"/>
      <c r="H2251" s="17"/>
    </row>
    <row r="2252" spans="1:8" ht="29.5" customHeight="1" thickBot="1" x14ac:dyDescent="0.4">
      <c r="A2252" s="16"/>
      <c r="B2252" s="17"/>
      <c r="C2252" s="17"/>
      <c r="D2252" s="17"/>
      <c r="E2252" s="17"/>
      <c r="F2252" s="17"/>
      <c r="G2252" s="17"/>
      <c r="H2252" s="17"/>
    </row>
    <row r="2253" spans="1:8" ht="29.5" customHeight="1" thickBot="1" x14ac:dyDescent="0.4">
      <c r="A2253" s="16"/>
      <c r="B2253" s="17"/>
      <c r="C2253" s="17"/>
      <c r="D2253" s="17"/>
      <c r="E2253" s="17"/>
      <c r="F2253" s="17"/>
      <c r="G2253" s="17"/>
      <c r="H2253" s="17"/>
    </row>
    <row r="2254" spans="1:8" ht="29.5" customHeight="1" thickBot="1" x14ac:dyDescent="0.4">
      <c r="A2254" s="16"/>
      <c r="B2254" s="17"/>
      <c r="C2254" s="17"/>
      <c r="D2254" s="17"/>
      <c r="E2254" s="17"/>
      <c r="F2254" s="17"/>
      <c r="G2254" s="17"/>
      <c r="H2254" s="17"/>
    </row>
    <row r="2255" spans="1:8" ht="29.5" customHeight="1" thickBot="1" x14ac:dyDescent="0.4">
      <c r="A2255" s="16"/>
      <c r="B2255" s="17"/>
      <c r="C2255" s="17"/>
      <c r="D2255" s="17"/>
      <c r="E2255" s="17"/>
      <c r="F2255" s="17"/>
      <c r="G2255" s="17"/>
      <c r="H2255" s="17"/>
    </row>
    <row r="2256" spans="1:8" ht="29.5" customHeight="1" thickBot="1" x14ac:dyDescent="0.4">
      <c r="A2256" s="16"/>
      <c r="B2256" s="17"/>
      <c r="C2256" s="17"/>
      <c r="D2256" s="17"/>
      <c r="E2256" s="17"/>
      <c r="F2256" s="17"/>
      <c r="G2256" s="17"/>
      <c r="H2256" s="17"/>
    </row>
    <row r="2257" spans="1:8" ht="29.5" customHeight="1" thickBot="1" x14ac:dyDescent="0.4">
      <c r="A2257" s="16"/>
      <c r="B2257" s="17"/>
      <c r="C2257" s="17"/>
      <c r="D2257" s="17"/>
      <c r="E2257" s="17"/>
      <c r="F2257" s="17"/>
      <c r="G2257" s="17"/>
      <c r="H2257" s="17"/>
    </row>
    <row r="2258" spans="1:8" ht="29.5" customHeight="1" thickBot="1" x14ac:dyDescent="0.4">
      <c r="A2258" s="16"/>
      <c r="B2258" s="17"/>
      <c r="C2258" s="17"/>
      <c r="D2258" s="17"/>
      <c r="E2258" s="17"/>
      <c r="F2258" s="17"/>
      <c r="G2258" s="17"/>
      <c r="H2258" s="17"/>
    </row>
    <row r="2259" spans="1:8" ht="29.5" customHeight="1" thickBot="1" x14ac:dyDescent="0.4">
      <c r="A2259" s="16"/>
      <c r="B2259" s="17"/>
      <c r="C2259" s="17"/>
      <c r="D2259" s="17"/>
      <c r="E2259" s="17"/>
      <c r="F2259" s="17"/>
      <c r="G2259" s="17"/>
      <c r="H2259" s="17"/>
    </row>
    <row r="2260" spans="1:8" ht="29.5" customHeight="1" thickBot="1" x14ac:dyDescent="0.4">
      <c r="A2260" s="16"/>
      <c r="B2260" s="17"/>
      <c r="C2260" s="17"/>
      <c r="D2260" s="17"/>
      <c r="E2260" s="17"/>
      <c r="F2260" s="17"/>
      <c r="G2260" s="17"/>
      <c r="H2260" s="17"/>
    </row>
    <row r="2261" spans="1:8" ht="29.5" customHeight="1" thickBot="1" x14ac:dyDescent="0.4">
      <c r="A2261" s="16"/>
      <c r="B2261" s="17"/>
      <c r="C2261" s="17"/>
      <c r="D2261" s="17"/>
      <c r="E2261" s="17"/>
      <c r="F2261" s="17"/>
      <c r="G2261" s="17"/>
      <c r="H2261" s="17"/>
    </row>
    <row r="2262" spans="1:8" ht="29.5" customHeight="1" thickBot="1" x14ac:dyDescent="0.4">
      <c r="A2262" s="16"/>
      <c r="B2262" s="17"/>
      <c r="C2262" s="17"/>
      <c r="D2262" s="17"/>
      <c r="E2262" s="17"/>
      <c r="F2262" s="17"/>
      <c r="G2262" s="17"/>
      <c r="H2262" s="17"/>
    </row>
    <row r="2263" spans="1:8" ht="29.5" customHeight="1" thickBot="1" x14ac:dyDescent="0.4">
      <c r="A2263" s="16"/>
      <c r="B2263" s="17"/>
      <c r="C2263" s="17"/>
      <c r="D2263" s="17"/>
      <c r="E2263" s="17"/>
      <c r="F2263" s="17"/>
      <c r="G2263" s="17"/>
      <c r="H2263" s="17"/>
    </row>
    <row r="2264" spans="1:8" ht="29.5" customHeight="1" thickBot="1" x14ac:dyDescent="0.4">
      <c r="A2264" s="16"/>
      <c r="B2264" s="17"/>
      <c r="C2264" s="17"/>
      <c r="D2264" s="17"/>
      <c r="E2264" s="17"/>
      <c r="F2264" s="17"/>
      <c r="G2264" s="17"/>
      <c r="H2264" s="17"/>
    </row>
    <row r="2265" spans="1:8" ht="29.5" customHeight="1" thickBot="1" x14ac:dyDescent="0.4">
      <c r="A2265" s="16"/>
      <c r="B2265" s="17"/>
      <c r="C2265" s="17"/>
      <c r="D2265" s="17"/>
      <c r="E2265" s="17"/>
      <c r="F2265" s="17"/>
      <c r="G2265" s="17"/>
      <c r="H2265" s="17"/>
    </row>
    <row r="2266" spans="1:8" ht="29.5" customHeight="1" thickBot="1" x14ac:dyDescent="0.4">
      <c r="A2266" s="16"/>
      <c r="B2266" s="17"/>
      <c r="C2266" s="17"/>
      <c r="D2266" s="17"/>
      <c r="E2266" s="17"/>
      <c r="F2266" s="17"/>
      <c r="G2266" s="17"/>
      <c r="H2266" s="17"/>
    </row>
    <row r="2267" spans="1:8" ht="29.5" customHeight="1" thickBot="1" x14ac:dyDescent="0.4">
      <c r="A2267" s="16"/>
      <c r="B2267" s="17"/>
      <c r="C2267" s="17"/>
      <c r="D2267" s="17"/>
      <c r="E2267" s="17"/>
      <c r="F2267" s="17"/>
      <c r="G2267" s="17"/>
      <c r="H2267" s="17"/>
    </row>
    <row r="2268" spans="1:8" ht="29.5" customHeight="1" thickBot="1" x14ac:dyDescent="0.4">
      <c r="A2268" s="16"/>
      <c r="B2268" s="17"/>
      <c r="C2268" s="17"/>
      <c r="D2268" s="17"/>
      <c r="E2268" s="17"/>
      <c r="F2268" s="17"/>
      <c r="G2268" s="17"/>
      <c r="H2268" s="17"/>
    </row>
    <row r="2269" spans="1:8" ht="29.5" customHeight="1" thickBot="1" x14ac:dyDescent="0.4">
      <c r="A2269" s="16"/>
      <c r="B2269" s="17"/>
      <c r="C2269" s="17"/>
      <c r="D2269" s="17"/>
      <c r="E2269" s="17"/>
      <c r="F2269" s="17"/>
      <c r="G2269" s="17"/>
      <c r="H2269" s="17"/>
    </row>
    <row r="2270" spans="1:8" ht="29.5" customHeight="1" thickBot="1" x14ac:dyDescent="0.4">
      <c r="A2270" s="16"/>
      <c r="B2270" s="17"/>
      <c r="C2270" s="17"/>
      <c r="D2270" s="17"/>
      <c r="E2270" s="17"/>
      <c r="F2270" s="17"/>
      <c r="G2270" s="17"/>
      <c r="H2270" s="17"/>
    </row>
    <row r="2271" spans="1:8" ht="29.5" customHeight="1" thickBot="1" x14ac:dyDescent="0.4">
      <c r="A2271" s="16"/>
      <c r="B2271" s="17"/>
      <c r="C2271" s="17"/>
      <c r="D2271" s="17"/>
      <c r="E2271" s="17"/>
      <c r="F2271" s="17"/>
      <c r="G2271" s="17"/>
      <c r="H2271" s="17"/>
    </row>
    <row r="2272" spans="1:8" ht="29.5" customHeight="1" thickBot="1" x14ac:dyDescent="0.4">
      <c r="A2272" s="16"/>
      <c r="B2272" s="17"/>
      <c r="C2272" s="17"/>
      <c r="D2272" s="17"/>
      <c r="E2272" s="17"/>
      <c r="F2272" s="17"/>
      <c r="G2272" s="17"/>
      <c r="H2272" s="17"/>
    </row>
    <row r="2273" spans="1:8" ht="29.5" customHeight="1" thickBot="1" x14ac:dyDescent="0.4">
      <c r="A2273" s="16"/>
      <c r="B2273" s="17"/>
      <c r="C2273" s="17"/>
      <c r="D2273" s="17"/>
      <c r="E2273" s="17"/>
      <c r="F2273" s="17"/>
      <c r="G2273" s="17"/>
      <c r="H2273" s="17"/>
    </row>
    <row r="2274" spans="1:8" ht="29.5" customHeight="1" thickBot="1" x14ac:dyDescent="0.4">
      <c r="A2274" s="16"/>
      <c r="B2274" s="17"/>
      <c r="C2274" s="17"/>
      <c r="D2274" s="17"/>
      <c r="E2274" s="17"/>
      <c r="F2274" s="17"/>
      <c r="G2274" s="17"/>
      <c r="H2274" s="17"/>
    </row>
    <row r="2275" spans="1:8" ht="29.5" customHeight="1" thickBot="1" x14ac:dyDescent="0.4">
      <c r="A2275" s="16"/>
      <c r="B2275" s="17"/>
      <c r="C2275" s="17"/>
      <c r="D2275" s="17"/>
      <c r="E2275" s="17"/>
      <c r="F2275" s="17"/>
      <c r="G2275" s="17"/>
      <c r="H2275" s="17"/>
    </row>
    <row r="2276" spans="1:8" ht="29.5" customHeight="1" thickBot="1" x14ac:dyDescent="0.4">
      <c r="A2276" s="16"/>
      <c r="B2276" s="17"/>
      <c r="C2276" s="17"/>
      <c r="D2276" s="17"/>
      <c r="E2276" s="17"/>
      <c r="F2276" s="17"/>
      <c r="G2276" s="17"/>
      <c r="H2276" s="17"/>
    </row>
    <row r="2277" spans="1:8" ht="29.5" customHeight="1" thickBot="1" x14ac:dyDescent="0.4">
      <c r="A2277" s="16"/>
      <c r="B2277" s="17"/>
      <c r="C2277" s="17"/>
      <c r="D2277" s="17"/>
      <c r="E2277" s="17"/>
      <c r="F2277" s="17"/>
      <c r="G2277" s="17"/>
      <c r="H2277" s="17"/>
    </row>
    <row r="2278" spans="1:8" ht="29.5" customHeight="1" thickBot="1" x14ac:dyDescent="0.4">
      <c r="A2278" s="16"/>
      <c r="B2278" s="17"/>
      <c r="C2278" s="17"/>
      <c r="D2278" s="17"/>
      <c r="E2278" s="17"/>
      <c r="F2278" s="17"/>
      <c r="G2278" s="17"/>
      <c r="H2278" s="17"/>
    </row>
    <row r="2279" spans="1:8" ht="29.5" customHeight="1" thickBot="1" x14ac:dyDescent="0.4">
      <c r="A2279" s="16"/>
      <c r="B2279" s="17"/>
      <c r="C2279" s="17"/>
      <c r="D2279" s="17"/>
      <c r="E2279" s="17"/>
      <c r="F2279" s="17"/>
      <c r="G2279" s="17"/>
      <c r="H2279" s="17"/>
    </row>
    <row r="2280" spans="1:8" ht="29.5" customHeight="1" thickBot="1" x14ac:dyDescent="0.4">
      <c r="A2280" s="16"/>
      <c r="B2280" s="17"/>
      <c r="C2280" s="17"/>
      <c r="D2280" s="17"/>
      <c r="E2280" s="17"/>
      <c r="F2280" s="17"/>
      <c r="G2280" s="17"/>
      <c r="H2280" s="17"/>
    </row>
    <row r="2281" spans="1:8" ht="29.5" customHeight="1" thickBot="1" x14ac:dyDescent="0.4">
      <c r="A2281" s="16"/>
      <c r="B2281" s="17"/>
      <c r="C2281" s="17"/>
      <c r="D2281" s="17"/>
      <c r="E2281" s="17"/>
      <c r="F2281" s="17"/>
      <c r="G2281" s="17"/>
      <c r="H2281" s="17"/>
    </row>
    <row r="2282" spans="1:8" ht="29.5" customHeight="1" thickBot="1" x14ac:dyDescent="0.4">
      <c r="A2282" s="16"/>
      <c r="B2282" s="17"/>
      <c r="C2282" s="17"/>
      <c r="D2282" s="17"/>
      <c r="E2282" s="17"/>
      <c r="F2282" s="17"/>
      <c r="G2282" s="17"/>
      <c r="H2282" s="17"/>
    </row>
    <row r="2283" spans="1:8" ht="29.5" customHeight="1" thickBot="1" x14ac:dyDescent="0.4">
      <c r="A2283" s="16"/>
      <c r="B2283" s="17"/>
      <c r="C2283" s="17"/>
      <c r="D2283" s="17"/>
      <c r="E2283" s="17"/>
      <c r="F2283" s="17"/>
      <c r="G2283" s="17"/>
      <c r="H2283" s="17"/>
    </row>
    <row r="2284" spans="1:8" ht="29.5" customHeight="1" thickBot="1" x14ac:dyDescent="0.4">
      <c r="A2284" s="16"/>
      <c r="B2284" s="17"/>
      <c r="C2284" s="17"/>
      <c r="D2284" s="17"/>
      <c r="E2284" s="17"/>
      <c r="F2284" s="17"/>
      <c r="G2284" s="17"/>
      <c r="H2284" s="17"/>
    </row>
    <row r="2285" spans="1:8" ht="29.5" customHeight="1" thickBot="1" x14ac:dyDescent="0.4">
      <c r="A2285" s="16"/>
      <c r="B2285" s="17"/>
      <c r="C2285" s="17"/>
      <c r="D2285" s="17"/>
      <c r="E2285" s="17"/>
      <c r="F2285" s="17"/>
      <c r="G2285" s="17"/>
      <c r="H2285" s="17"/>
    </row>
    <row r="2286" spans="1:8" ht="29.5" customHeight="1" thickBot="1" x14ac:dyDescent="0.4">
      <c r="A2286" s="16"/>
      <c r="B2286" s="17"/>
      <c r="C2286" s="17"/>
      <c r="D2286" s="17"/>
      <c r="E2286" s="17"/>
      <c r="F2286" s="17"/>
      <c r="G2286" s="17"/>
      <c r="H2286" s="17"/>
    </row>
    <row r="2287" spans="1:8" ht="29.5" customHeight="1" thickBot="1" x14ac:dyDescent="0.4">
      <c r="A2287" s="16"/>
      <c r="B2287" s="17"/>
      <c r="C2287" s="17"/>
      <c r="D2287" s="17"/>
      <c r="E2287" s="17"/>
      <c r="F2287" s="17"/>
      <c r="G2287" s="17"/>
      <c r="H2287" s="17"/>
    </row>
    <row r="2288" spans="1:8" ht="29.5" customHeight="1" thickBot="1" x14ac:dyDescent="0.4">
      <c r="A2288" s="16"/>
      <c r="B2288" s="17"/>
      <c r="C2288" s="17"/>
      <c r="D2288" s="17"/>
      <c r="E2288" s="17"/>
      <c r="F2288" s="17"/>
      <c r="G2288" s="17"/>
      <c r="H2288" s="17"/>
    </row>
    <row r="2289" spans="1:8" ht="29.5" customHeight="1" thickBot="1" x14ac:dyDescent="0.4">
      <c r="A2289" s="16"/>
      <c r="B2289" s="17"/>
      <c r="C2289" s="17"/>
      <c r="D2289" s="17"/>
      <c r="E2289" s="17"/>
      <c r="F2289" s="17"/>
      <c r="G2289" s="17"/>
      <c r="H2289" s="17"/>
    </row>
    <row r="2290" spans="1:8" ht="29.5" customHeight="1" thickBot="1" x14ac:dyDescent="0.4">
      <c r="A2290" s="16"/>
      <c r="B2290" s="17"/>
      <c r="C2290" s="17"/>
      <c r="D2290" s="17"/>
      <c r="E2290" s="17"/>
      <c r="F2290" s="17"/>
      <c r="G2290" s="17"/>
      <c r="H2290" s="17"/>
    </row>
    <row r="2291" spans="1:8" ht="29.5" customHeight="1" thickBot="1" x14ac:dyDescent="0.4">
      <c r="A2291" s="16"/>
      <c r="B2291" s="17"/>
      <c r="C2291" s="17"/>
      <c r="D2291" s="17"/>
      <c r="E2291" s="17"/>
      <c r="F2291" s="17"/>
      <c r="G2291" s="17"/>
      <c r="H2291" s="17"/>
    </row>
    <row r="2292" spans="1:8" ht="29.5" customHeight="1" thickBot="1" x14ac:dyDescent="0.4">
      <c r="A2292" s="16"/>
      <c r="B2292" s="17"/>
      <c r="C2292" s="17"/>
      <c r="D2292" s="17"/>
      <c r="E2292" s="17"/>
      <c r="F2292" s="17"/>
      <c r="G2292" s="17"/>
      <c r="H2292" s="17"/>
    </row>
    <row r="2293" spans="1:8" ht="29.5" customHeight="1" thickBot="1" x14ac:dyDescent="0.4">
      <c r="A2293" s="16"/>
      <c r="B2293" s="17"/>
      <c r="C2293" s="17"/>
      <c r="D2293" s="17"/>
      <c r="E2293" s="17"/>
      <c r="F2293" s="17"/>
      <c r="G2293" s="17"/>
      <c r="H2293" s="17"/>
    </row>
    <row r="2294" spans="1:8" ht="29.5" customHeight="1" thickBot="1" x14ac:dyDescent="0.4">
      <c r="A2294" s="16"/>
      <c r="B2294" s="17"/>
      <c r="C2294" s="17"/>
      <c r="D2294" s="17"/>
      <c r="E2294" s="17"/>
      <c r="F2294" s="17"/>
      <c r="G2294" s="17"/>
      <c r="H2294" s="17"/>
    </row>
    <row r="2295" spans="1:8" ht="29.5" customHeight="1" thickBot="1" x14ac:dyDescent="0.4">
      <c r="A2295" s="16"/>
      <c r="B2295" s="17"/>
      <c r="C2295" s="17"/>
      <c r="D2295" s="17"/>
      <c r="E2295" s="17"/>
      <c r="F2295" s="17"/>
      <c r="G2295" s="17"/>
      <c r="H2295" s="17"/>
    </row>
    <row r="2296" spans="1:8" ht="29.5" customHeight="1" thickBot="1" x14ac:dyDescent="0.4">
      <c r="A2296" s="16"/>
      <c r="B2296" s="17"/>
      <c r="C2296" s="17"/>
      <c r="D2296" s="17"/>
      <c r="E2296" s="17"/>
      <c r="F2296" s="17"/>
      <c r="G2296" s="17"/>
      <c r="H2296" s="17"/>
    </row>
    <row r="2297" spans="1:8" ht="29.5" customHeight="1" thickBot="1" x14ac:dyDescent="0.4">
      <c r="A2297" s="16"/>
      <c r="B2297" s="17"/>
      <c r="C2297" s="17"/>
      <c r="D2297" s="17"/>
      <c r="E2297" s="17"/>
      <c r="F2297" s="17"/>
      <c r="G2297" s="17"/>
      <c r="H2297" s="17"/>
    </row>
    <row r="2298" spans="1:8" ht="29.5" customHeight="1" thickBot="1" x14ac:dyDescent="0.4">
      <c r="A2298" s="16"/>
      <c r="B2298" s="17"/>
      <c r="C2298" s="17"/>
      <c r="D2298" s="17"/>
      <c r="E2298" s="17"/>
      <c r="F2298" s="17"/>
      <c r="G2298" s="17"/>
      <c r="H2298" s="17"/>
    </row>
    <row r="2299" spans="1:8" ht="29.5" customHeight="1" thickBot="1" x14ac:dyDescent="0.4">
      <c r="A2299" s="16"/>
      <c r="B2299" s="17"/>
      <c r="C2299" s="17"/>
      <c r="D2299" s="17"/>
      <c r="E2299" s="17"/>
      <c r="F2299" s="17"/>
      <c r="G2299" s="17"/>
      <c r="H2299" s="17"/>
    </row>
    <row r="2300" spans="1:8" ht="29.5" customHeight="1" thickBot="1" x14ac:dyDescent="0.4">
      <c r="A2300" s="16"/>
      <c r="B2300" s="17"/>
      <c r="C2300" s="17"/>
      <c r="D2300" s="17"/>
      <c r="E2300" s="17"/>
      <c r="F2300" s="17"/>
      <c r="G2300" s="17"/>
      <c r="H2300" s="17"/>
    </row>
    <row r="2301" spans="1:8" ht="29.5" customHeight="1" thickBot="1" x14ac:dyDescent="0.4">
      <c r="A2301" s="16"/>
      <c r="B2301" s="17"/>
      <c r="C2301" s="17"/>
      <c r="D2301" s="17"/>
      <c r="E2301" s="17"/>
      <c r="F2301" s="17"/>
      <c r="G2301" s="17"/>
      <c r="H2301" s="17"/>
    </row>
    <row r="2302" spans="1:8" ht="29.5" customHeight="1" thickBot="1" x14ac:dyDescent="0.4">
      <c r="A2302" s="16"/>
      <c r="B2302" s="17"/>
      <c r="C2302" s="17"/>
      <c r="D2302" s="17"/>
      <c r="E2302" s="17"/>
      <c r="F2302" s="17"/>
      <c r="G2302" s="17"/>
      <c r="H2302" s="17"/>
    </row>
    <row r="2303" spans="1:8" ht="29.5" customHeight="1" thickBot="1" x14ac:dyDescent="0.4">
      <c r="A2303" s="16"/>
      <c r="B2303" s="17"/>
      <c r="C2303" s="17"/>
      <c r="D2303" s="17"/>
      <c r="E2303" s="17"/>
      <c r="F2303" s="17"/>
      <c r="G2303" s="17"/>
      <c r="H2303" s="17"/>
    </row>
    <row r="2304" spans="1:8" ht="29.5" customHeight="1" thickBot="1" x14ac:dyDescent="0.4">
      <c r="A2304" s="16"/>
      <c r="B2304" s="17"/>
      <c r="C2304" s="17"/>
      <c r="D2304" s="17"/>
      <c r="E2304" s="17"/>
      <c r="F2304" s="17"/>
      <c r="G2304" s="17"/>
      <c r="H2304" s="17"/>
    </row>
    <row r="2305" spans="1:8" ht="29.5" customHeight="1" thickBot="1" x14ac:dyDescent="0.4">
      <c r="A2305" s="16"/>
      <c r="B2305" s="17"/>
      <c r="C2305" s="17"/>
      <c r="D2305" s="17"/>
      <c r="E2305" s="17"/>
      <c r="F2305" s="17"/>
      <c r="G2305" s="17"/>
      <c r="H2305" s="17"/>
    </row>
    <row r="2306" spans="1:8" ht="29.5" customHeight="1" thickBot="1" x14ac:dyDescent="0.4">
      <c r="A2306" s="16"/>
      <c r="B2306" s="17"/>
      <c r="C2306" s="17"/>
      <c r="D2306" s="17"/>
      <c r="E2306" s="17"/>
      <c r="F2306" s="17"/>
      <c r="G2306" s="17"/>
      <c r="H2306" s="17"/>
    </row>
    <row r="2307" spans="1:8" ht="29.5" customHeight="1" thickBot="1" x14ac:dyDescent="0.4">
      <c r="A2307" s="16"/>
      <c r="B2307" s="17"/>
      <c r="C2307" s="17"/>
      <c r="D2307" s="17"/>
      <c r="E2307" s="17"/>
      <c r="F2307" s="17"/>
      <c r="G2307" s="17"/>
      <c r="H2307" s="17"/>
    </row>
    <row r="2308" spans="1:8" ht="29.5" customHeight="1" thickBot="1" x14ac:dyDescent="0.4">
      <c r="A2308" s="16"/>
      <c r="B2308" s="17"/>
      <c r="C2308" s="17"/>
      <c r="D2308" s="17"/>
      <c r="E2308" s="17"/>
      <c r="F2308" s="17"/>
      <c r="G2308" s="17"/>
      <c r="H2308" s="17"/>
    </row>
    <row r="2309" spans="1:8" ht="29.5" customHeight="1" thickBot="1" x14ac:dyDescent="0.4">
      <c r="A2309" s="16"/>
      <c r="B2309" s="17"/>
      <c r="C2309" s="17"/>
      <c r="D2309" s="17"/>
      <c r="E2309" s="17"/>
      <c r="F2309" s="17"/>
      <c r="G2309" s="17"/>
      <c r="H2309" s="17"/>
    </row>
    <row r="2310" spans="1:8" ht="29.5" customHeight="1" thickBot="1" x14ac:dyDescent="0.4">
      <c r="A2310" s="16"/>
      <c r="B2310" s="17"/>
      <c r="C2310" s="17"/>
      <c r="D2310" s="17"/>
      <c r="E2310" s="17"/>
      <c r="F2310" s="17"/>
      <c r="G2310" s="17"/>
      <c r="H2310" s="17"/>
    </row>
    <row r="2311" spans="1:8" ht="29.5" customHeight="1" thickBot="1" x14ac:dyDescent="0.4">
      <c r="A2311" s="16"/>
      <c r="B2311" s="17"/>
      <c r="C2311" s="17"/>
      <c r="D2311" s="17"/>
      <c r="E2311" s="17"/>
      <c r="F2311" s="17"/>
      <c r="G2311" s="17"/>
      <c r="H2311" s="17"/>
    </row>
    <row r="2312" spans="1:8" ht="29.5" customHeight="1" thickBot="1" x14ac:dyDescent="0.4">
      <c r="A2312" s="16"/>
      <c r="B2312" s="17"/>
      <c r="C2312" s="17"/>
      <c r="D2312" s="17"/>
      <c r="E2312" s="17"/>
      <c r="F2312" s="17"/>
      <c r="G2312" s="17"/>
      <c r="H2312" s="17"/>
    </row>
    <row r="2313" spans="1:8" ht="29.5" customHeight="1" thickBot="1" x14ac:dyDescent="0.4">
      <c r="A2313" s="16"/>
      <c r="B2313" s="17"/>
      <c r="C2313" s="17"/>
      <c r="D2313" s="17"/>
      <c r="E2313" s="17"/>
      <c r="F2313" s="17"/>
      <c r="G2313" s="17"/>
      <c r="H2313" s="17"/>
    </row>
    <row r="2314" spans="1:8" ht="29.5" customHeight="1" thickBot="1" x14ac:dyDescent="0.4">
      <c r="A2314" s="16"/>
      <c r="B2314" s="17"/>
      <c r="C2314" s="17"/>
      <c r="D2314" s="17"/>
      <c r="E2314" s="17"/>
      <c r="F2314" s="17"/>
      <c r="G2314" s="17"/>
      <c r="H2314" s="17"/>
    </row>
    <row r="2315" spans="1:8" ht="29.5" customHeight="1" thickBot="1" x14ac:dyDescent="0.4">
      <c r="A2315" s="16"/>
      <c r="B2315" s="17"/>
      <c r="C2315" s="17"/>
      <c r="D2315" s="17"/>
      <c r="E2315" s="17"/>
      <c r="F2315" s="17"/>
      <c r="G2315" s="17"/>
      <c r="H2315" s="17"/>
    </row>
    <row r="2316" spans="1:8" ht="29.5" customHeight="1" thickBot="1" x14ac:dyDescent="0.4">
      <c r="A2316" s="16"/>
      <c r="B2316" s="17"/>
      <c r="C2316" s="17"/>
      <c r="D2316" s="17"/>
      <c r="E2316" s="17"/>
      <c r="F2316" s="17"/>
      <c r="G2316" s="17"/>
      <c r="H2316" s="17"/>
    </row>
    <row r="2317" spans="1:8" ht="29.5" customHeight="1" thickBot="1" x14ac:dyDescent="0.4">
      <c r="A2317" s="16"/>
      <c r="B2317" s="17"/>
      <c r="C2317" s="17"/>
      <c r="D2317" s="17"/>
      <c r="E2317" s="17"/>
      <c r="F2317" s="17"/>
      <c r="G2317" s="17"/>
      <c r="H2317" s="17"/>
    </row>
    <row r="2318" spans="1:8" ht="29.5" customHeight="1" thickBot="1" x14ac:dyDescent="0.4">
      <c r="A2318" s="16"/>
      <c r="B2318" s="17"/>
      <c r="C2318" s="17"/>
      <c r="D2318" s="17"/>
      <c r="E2318" s="17"/>
      <c r="F2318" s="17"/>
      <c r="G2318" s="17"/>
      <c r="H2318" s="17"/>
    </row>
    <row r="2319" spans="1:8" ht="29.5" customHeight="1" thickBot="1" x14ac:dyDescent="0.4">
      <c r="A2319" s="16"/>
      <c r="B2319" s="17"/>
      <c r="C2319" s="17"/>
      <c r="D2319" s="17"/>
      <c r="E2319" s="17"/>
      <c r="F2319" s="17"/>
      <c r="G2319" s="17"/>
      <c r="H2319" s="17"/>
    </row>
    <row r="2320" spans="1:8" ht="29.5" customHeight="1" thickBot="1" x14ac:dyDescent="0.4">
      <c r="A2320" s="16"/>
      <c r="B2320" s="17"/>
      <c r="C2320" s="17"/>
      <c r="D2320" s="17"/>
      <c r="E2320" s="17"/>
      <c r="F2320" s="17"/>
      <c r="G2320" s="17"/>
      <c r="H2320" s="17"/>
    </row>
    <row r="2321" spans="1:8" ht="29.5" customHeight="1" thickBot="1" x14ac:dyDescent="0.4">
      <c r="A2321" s="16"/>
      <c r="B2321" s="17"/>
      <c r="C2321" s="17"/>
      <c r="D2321" s="17"/>
      <c r="E2321" s="17"/>
      <c r="F2321" s="17"/>
      <c r="G2321" s="17"/>
      <c r="H2321" s="17"/>
    </row>
    <row r="2322" spans="1:8" ht="29.5" customHeight="1" thickBot="1" x14ac:dyDescent="0.4">
      <c r="A2322" s="16"/>
      <c r="B2322" s="17"/>
      <c r="C2322" s="17"/>
      <c r="D2322" s="17"/>
      <c r="E2322" s="17"/>
      <c r="F2322" s="17"/>
      <c r="G2322" s="17"/>
      <c r="H2322" s="17"/>
    </row>
    <row r="2323" spans="1:8" ht="29.5" customHeight="1" thickBot="1" x14ac:dyDescent="0.4">
      <c r="A2323" s="16"/>
      <c r="B2323" s="17"/>
      <c r="C2323" s="17"/>
      <c r="D2323" s="17"/>
      <c r="E2323" s="17"/>
      <c r="F2323" s="17"/>
      <c r="G2323" s="17"/>
      <c r="H2323" s="17"/>
    </row>
    <row r="2324" spans="1:8" ht="29.5" customHeight="1" thickBot="1" x14ac:dyDescent="0.4">
      <c r="A2324" s="16"/>
      <c r="B2324" s="17"/>
      <c r="C2324" s="17"/>
      <c r="D2324" s="17"/>
      <c r="E2324" s="17"/>
      <c r="F2324" s="17"/>
      <c r="G2324" s="17"/>
      <c r="H2324" s="17"/>
    </row>
    <row r="2325" spans="1:8" ht="29.5" customHeight="1" thickBot="1" x14ac:dyDescent="0.4">
      <c r="A2325" s="16"/>
      <c r="B2325" s="17"/>
      <c r="C2325" s="17"/>
      <c r="D2325" s="17"/>
      <c r="E2325" s="17"/>
      <c r="F2325" s="17"/>
      <c r="G2325" s="17"/>
      <c r="H2325" s="17"/>
    </row>
    <row r="2326" spans="1:8" ht="29.5" customHeight="1" thickBot="1" x14ac:dyDescent="0.4">
      <c r="A2326" s="16"/>
      <c r="B2326" s="17"/>
      <c r="C2326" s="17"/>
      <c r="D2326" s="17"/>
      <c r="E2326" s="17"/>
      <c r="F2326" s="17"/>
      <c r="G2326" s="17"/>
      <c r="H2326" s="17"/>
    </row>
    <row r="2327" spans="1:8" ht="29.5" customHeight="1" thickBot="1" x14ac:dyDescent="0.4">
      <c r="A2327" s="16"/>
      <c r="B2327" s="17"/>
      <c r="C2327" s="17"/>
      <c r="D2327" s="17"/>
      <c r="E2327" s="17"/>
      <c r="F2327" s="17"/>
      <c r="G2327" s="17"/>
      <c r="H2327" s="17"/>
    </row>
    <row r="2328" spans="1:8" ht="29.5" customHeight="1" thickBot="1" x14ac:dyDescent="0.4">
      <c r="A2328" s="16"/>
      <c r="B2328" s="17"/>
      <c r="C2328" s="17"/>
      <c r="D2328" s="17"/>
      <c r="E2328" s="17"/>
      <c r="F2328" s="17"/>
      <c r="G2328" s="17"/>
      <c r="H2328" s="17"/>
    </row>
    <row r="2329" spans="1:8" ht="29.5" customHeight="1" thickBot="1" x14ac:dyDescent="0.4">
      <c r="A2329" s="16"/>
      <c r="B2329" s="17"/>
      <c r="C2329" s="17"/>
      <c r="D2329" s="17"/>
      <c r="E2329" s="17"/>
      <c r="F2329" s="17"/>
      <c r="G2329" s="17"/>
      <c r="H2329" s="17"/>
    </row>
    <row r="2330" spans="1:8" ht="29.5" customHeight="1" thickBot="1" x14ac:dyDescent="0.4">
      <c r="A2330" s="16"/>
      <c r="B2330" s="17"/>
      <c r="C2330" s="17"/>
      <c r="D2330" s="17"/>
      <c r="E2330" s="17"/>
      <c r="F2330" s="17"/>
      <c r="G2330" s="17"/>
      <c r="H2330" s="17"/>
    </row>
    <row r="2331" spans="1:8" ht="29.5" customHeight="1" thickBot="1" x14ac:dyDescent="0.4">
      <c r="A2331" s="16"/>
      <c r="B2331" s="17"/>
      <c r="C2331" s="17"/>
      <c r="D2331" s="17"/>
      <c r="E2331" s="17"/>
      <c r="F2331" s="17"/>
      <c r="G2331" s="17"/>
      <c r="H2331" s="17"/>
    </row>
    <row r="2332" spans="1:8" ht="29.5" customHeight="1" thickBot="1" x14ac:dyDescent="0.4">
      <c r="A2332" s="16"/>
      <c r="B2332" s="17"/>
      <c r="C2332" s="17"/>
      <c r="D2332" s="17"/>
      <c r="E2332" s="17"/>
      <c r="F2332" s="17"/>
      <c r="G2332" s="17"/>
      <c r="H2332" s="17"/>
    </row>
    <row r="2333" spans="1:8" ht="29.5" customHeight="1" thickBot="1" x14ac:dyDescent="0.4">
      <c r="A2333" s="16"/>
      <c r="B2333" s="17"/>
      <c r="C2333" s="17"/>
      <c r="D2333" s="17"/>
      <c r="E2333" s="17"/>
      <c r="F2333" s="17"/>
      <c r="G2333" s="17"/>
      <c r="H2333" s="17"/>
    </row>
    <row r="2334" spans="1:8" ht="29.5" customHeight="1" thickBot="1" x14ac:dyDescent="0.4">
      <c r="A2334" s="16"/>
      <c r="B2334" s="17"/>
      <c r="C2334" s="17"/>
      <c r="D2334" s="17"/>
      <c r="E2334" s="17"/>
      <c r="F2334" s="17"/>
      <c r="G2334" s="17"/>
      <c r="H2334" s="17"/>
    </row>
    <row r="2335" spans="1:8" ht="29.5" customHeight="1" thickBot="1" x14ac:dyDescent="0.4">
      <c r="A2335" s="16"/>
      <c r="B2335" s="17"/>
      <c r="C2335" s="17"/>
      <c r="D2335" s="17"/>
      <c r="E2335" s="17"/>
      <c r="F2335" s="17"/>
      <c r="G2335" s="17"/>
      <c r="H2335" s="17"/>
    </row>
    <row r="2336" spans="1:8" ht="29.5" customHeight="1" thickBot="1" x14ac:dyDescent="0.4">
      <c r="A2336" s="16"/>
      <c r="B2336" s="17"/>
      <c r="C2336" s="17"/>
      <c r="D2336" s="17"/>
      <c r="E2336" s="17"/>
      <c r="F2336" s="17"/>
      <c r="G2336" s="17"/>
      <c r="H2336" s="17"/>
    </row>
    <row r="2337" spans="1:8" ht="29.5" customHeight="1" thickBot="1" x14ac:dyDescent="0.4">
      <c r="A2337" s="16"/>
      <c r="B2337" s="17"/>
      <c r="C2337" s="17"/>
      <c r="D2337" s="17"/>
      <c r="E2337" s="17"/>
      <c r="F2337" s="17"/>
      <c r="G2337" s="17"/>
      <c r="H2337" s="17"/>
    </row>
    <row r="2338" spans="1:8" ht="29.5" customHeight="1" thickBot="1" x14ac:dyDescent="0.4">
      <c r="A2338" s="16"/>
      <c r="B2338" s="17"/>
      <c r="C2338" s="17"/>
      <c r="D2338" s="17"/>
      <c r="E2338" s="17"/>
      <c r="F2338" s="17"/>
      <c r="G2338" s="17"/>
      <c r="H2338" s="17"/>
    </row>
    <row r="2339" spans="1:8" ht="29.5" customHeight="1" thickBot="1" x14ac:dyDescent="0.4">
      <c r="A2339" s="16"/>
      <c r="B2339" s="17"/>
      <c r="C2339" s="17"/>
      <c r="D2339" s="17"/>
      <c r="E2339" s="17"/>
      <c r="F2339" s="17"/>
      <c r="G2339" s="17"/>
      <c r="H2339" s="17"/>
    </row>
    <row r="2340" spans="1:8" ht="29.5" customHeight="1" thickBot="1" x14ac:dyDescent="0.4">
      <c r="A2340" s="16"/>
      <c r="B2340" s="17"/>
      <c r="C2340" s="17"/>
      <c r="D2340" s="17"/>
      <c r="E2340" s="17"/>
      <c r="F2340" s="17"/>
      <c r="G2340" s="17"/>
      <c r="H2340" s="17"/>
    </row>
    <row r="2341" spans="1:8" ht="29.5" customHeight="1" thickBot="1" x14ac:dyDescent="0.4">
      <c r="A2341" s="16"/>
      <c r="B2341" s="17"/>
      <c r="C2341" s="17"/>
      <c r="D2341" s="17"/>
      <c r="E2341" s="17"/>
      <c r="F2341" s="17"/>
      <c r="G2341" s="17"/>
      <c r="H2341" s="17"/>
    </row>
    <row r="2342" spans="1:8" ht="29.5" customHeight="1" thickBot="1" x14ac:dyDescent="0.4">
      <c r="A2342" s="16"/>
      <c r="B2342" s="17"/>
      <c r="C2342" s="17"/>
      <c r="D2342" s="17"/>
      <c r="E2342" s="17"/>
      <c r="F2342" s="17"/>
      <c r="G2342" s="17"/>
      <c r="H2342" s="17"/>
    </row>
    <row r="2343" spans="1:8" ht="29.5" customHeight="1" thickBot="1" x14ac:dyDescent="0.4">
      <c r="A2343" s="16"/>
      <c r="B2343" s="17"/>
      <c r="C2343" s="17"/>
      <c r="D2343" s="17"/>
      <c r="E2343" s="17"/>
      <c r="F2343" s="17"/>
      <c r="G2343" s="17"/>
      <c r="H2343" s="17"/>
    </row>
    <row r="2344" spans="1:8" ht="29.5" customHeight="1" thickBot="1" x14ac:dyDescent="0.4">
      <c r="A2344" s="16"/>
      <c r="B2344" s="17"/>
      <c r="C2344" s="17"/>
      <c r="D2344" s="17"/>
      <c r="E2344" s="17"/>
      <c r="F2344" s="17"/>
      <c r="G2344" s="17"/>
      <c r="H2344" s="17"/>
    </row>
    <row r="2345" spans="1:8" ht="29.5" customHeight="1" thickBot="1" x14ac:dyDescent="0.4">
      <c r="A2345" s="16"/>
      <c r="B2345" s="17"/>
      <c r="C2345" s="17"/>
      <c r="D2345" s="17"/>
      <c r="E2345" s="17"/>
      <c r="F2345" s="17"/>
      <c r="G2345" s="17"/>
      <c r="H2345" s="17"/>
    </row>
    <row r="2346" spans="1:8" ht="29.5" customHeight="1" thickBot="1" x14ac:dyDescent="0.4">
      <c r="A2346" s="16"/>
      <c r="B2346" s="17"/>
      <c r="C2346" s="17"/>
      <c r="D2346" s="17"/>
      <c r="E2346" s="17"/>
      <c r="F2346" s="17"/>
      <c r="G2346" s="17"/>
      <c r="H2346" s="17"/>
    </row>
    <row r="2347" spans="1:8" ht="29.5" customHeight="1" thickBot="1" x14ac:dyDescent="0.4">
      <c r="A2347" s="16"/>
      <c r="B2347" s="17"/>
      <c r="C2347" s="17"/>
      <c r="D2347" s="17"/>
      <c r="E2347" s="17"/>
      <c r="F2347" s="17"/>
      <c r="G2347" s="17"/>
      <c r="H2347" s="17"/>
    </row>
    <row r="2348" spans="1:8" ht="29.5" customHeight="1" thickBot="1" x14ac:dyDescent="0.4">
      <c r="A2348" s="16"/>
      <c r="B2348" s="17"/>
      <c r="C2348" s="17"/>
      <c r="D2348" s="17"/>
      <c r="E2348" s="17"/>
      <c r="F2348" s="17"/>
      <c r="G2348" s="17"/>
      <c r="H2348" s="17"/>
    </row>
    <row r="2349" spans="1:8" ht="29.5" customHeight="1" thickBot="1" x14ac:dyDescent="0.4">
      <c r="A2349" s="16"/>
      <c r="B2349" s="17"/>
      <c r="C2349" s="17"/>
      <c r="D2349" s="17"/>
      <c r="E2349" s="17"/>
      <c r="F2349" s="17"/>
      <c r="G2349" s="17"/>
      <c r="H2349" s="17"/>
    </row>
    <row r="2350" spans="1:8" ht="29.5" customHeight="1" thickBot="1" x14ac:dyDescent="0.4">
      <c r="A2350" s="16"/>
      <c r="B2350" s="17"/>
      <c r="C2350" s="17"/>
      <c r="D2350" s="17"/>
      <c r="E2350" s="17"/>
      <c r="F2350" s="17"/>
      <c r="G2350" s="17"/>
      <c r="H2350" s="17"/>
    </row>
    <row r="2351" spans="1:8" ht="29.5" customHeight="1" thickBot="1" x14ac:dyDescent="0.4">
      <c r="A2351" s="16"/>
      <c r="B2351" s="17"/>
      <c r="C2351" s="17"/>
      <c r="D2351" s="17"/>
      <c r="E2351" s="17"/>
      <c r="F2351" s="17"/>
      <c r="G2351" s="17"/>
      <c r="H2351" s="17"/>
    </row>
    <row r="2352" spans="1:8" ht="29.5" customHeight="1" thickBot="1" x14ac:dyDescent="0.4">
      <c r="A2352" s="16"/>
      <c r="B2352" s="17"/>
      <c r="C2352" s="17"/>
      <c r="D2352" s="17"/>
      <c r="E2352" s="17"/>
      <c r="F2352" s="17"/>
      <c r="G2352" s="17"/>
      <c r="H2352" s="17"/>
    </row>
    <row r="2353" spans="1:8" ht="29.5" customHeight="1" thickBot="1" x14ac:dyDescent="0.4">
      <c r="A2353" s="16"/>
      <c r="B2353" s="17"/>
      <c r="C2353" s="17"/>
      <c r="D2353" s="17"/>
      <c r="E2353" s="17"/>
      <c r="F2353" s="17"/>
      <c r="G2353" s="17"/>
      <c r="H2353" s="17"/>
    </row>
    <row r="2354" spans="1:8" ht="29.5" customHeight="1" thickBot="1" x14ac:dyDescent="0.4">
      <c r="A2354" s="16" t="str">
        <f>IF(B2354&lt;&gt;"","IND"&amp;TEXT(COUNTA($B$2:B2354),"000"),"")</f>
        <v>IND1002</v>
      </c>
      <c r="B2354" s="17">
        <f>Consolication[[#This Row],[Nom et prénom 0 Name &amp; first name]]</f>
        <v>0</v>
      </c>
      <c r="C2354" s="17" t="e">
        <f>VLOOKUP(B2354,Consolidation!B:AA,3,FALSE)</f>
        <v>#N/A</v>
      </c>
      <c r="D2354" s="17" t="e">
        <f>VLOOKUP(B2354,Consolidation!B:AA,5,TRUE)</f>
        <v>#N/A</v>
      </c>
      <c r="E2354" s="17" t="e">
        <f>VLOOKUP(B2355,Consolidation!B:AA,6,TRUE)</f>
        <v>#N/A</v>
      </c>
      <c r="F2354" s="17" t="e">
        <f>VLOOKUP(B2355,Consolidation!B:AA,7,TRUE)</f>
        <v>#N/A</v>
      </c>
      <c r="G2354" s="17" t="e">
        <f>VLOOKUP(B2355,Consolidation!B:AA,12,TRUE)</f>
        <v>#N/A</v>
      </c>
      <c r="H2354" s="17" t="e">
        <f>VLOOKUP(B2355,Consolidation!B:AA,22,FALSE)</f>
        <v>#N/A</v>
      </c>
    </row>
    <row r="2355" spans="1:8" ht="29.5" customHeight="1" thickBot="1" x14ac:dyDescent="0.4">
      <c r="A2355" s="16" t="str">
        <f>IF(B2355&lt;&gt;"","IND"&amp;TEXT(COUNTA($B$2:B2355),"000"),"")</f>
        <v>IND1003</v>
      </c>
      <c r="B2355" s="17">
        <f>Consolication[[#This Row],[Nom et prénom 0 Name &amp; first name]]</f>
        <v>0</v>
      </c>
      <c r="C2355" s="17" t="e">
        <f>VLOOKUP(B2355,Consolidation!B:AA,3,FALSE)</f>
        <v>#N/A</v>
      </c>
      <c r="D2355" s="17" t="e">
        <f>VLOOKUP(B2355,Consolidation!B:AA,5,TRUE)</f>
        <v>#N/A</v>
      </c>
      <c r="E2355" s="17" t="e">
        <f>VLOOKUP(B2356,Consolidation!B:AA,6,TRUE)</f>
        <v>#N/A</v>
      </c>
      <c r="F2355" s="17" t="e">
        <f>VLOOKUP(B2356,Consolidation!B:AA,7,TRUE)</f>
        <v>#N/A</v>
      </c>
      <c r="G2355" s="17" t="e">
        <f>VLOOKUP(B2356,Consolidation!B:AA,12,TRUE)</f>
        <v>#N/A</v>
      </c>
      <c r="H2355" s="17" t="e">
        <f>VLOOKUP(B2356,Consolidation!B:AA,22,FALSE)</f>
        <v>#N/A</v>
      </c>
    </row>
    <row r="2356" spans="1:8" ht="29.5" customHeight="1" thickBot="1" x14ac:dyDescent="0.4">
      <c r="A2356" s="16" t="str">
        <f>IF(B2356&lt;&gt;"","IND"&amp;TEXT(COUNTA($B$2:B2356),"000"),"")</f>
        <v>IND1004</v>
      </c>
      <c r="B2356" s="17">
        <f>Consolication[[#This Row],[Nom et prénom 0 Name &amp; first name]]</f>
        <v>0</v>
      </c>
      <c r="C2356" s="17" t="e">
        <f>VLOOKUP(B2356,Consolidation!B:AA,3,FALSE)</f>
        <v>#N/A</v>
      </c>
      <c r="D2356" s="17" t="e">
        <f>VLOOKUP(B2356,Consolidation!B:AA,5,TRUE)</f>
        <v>#N/A</v>
      </c>
      <c r="E2356" s="17" t="e">
        <f>VLOOKUP(B2357,Consolidation!B:AA,6,TRUE)</f>
        <v>#N/A</v>
      </c>
      <c r="F2356" s="17" t="e">
        <f>VLOOKUP(B2357,Consolidation!B:AA,7,TRUE)</f>
        <v>#N/A</v>
      </c>
      <c r="G2356" s="17" t="e">
        <f>VLOOKUP(B2357,Consolidation!B:AA,12,TRUE)</f>
        <v>#N/A</v>
      </c>
      <c r="H2356" s="17" t="e">
        <f>VLOOKUP(B2357,Consolidation!B:AA,22,FALSE)</f>
        <v>#N/A</v>
      </c>
    </row>
    <row r="2357" spans="1:8" ht="29.5" customHeight="1" thickBot="1" x14ac:dyDescent="0.4">
      <c r="A2357" s="16" t="str">
        <f>IF(B2357&lt;&gt;"","IND"&amp;TEXT(COUNTA($B$2:B2357),"000"),"")</f>
        <v>IND1005</v>
      </c>
      <c r="B2357" s="17">
        <f>Consolication[[#This Row],[Nom et prénom 0 Name &amp; first name]]</f>
        <v>0</v>
      </c>
      <c r="C2357" s="17" t="e">
        <f>VLOOKUP(B2357,Consolidation!B:AA,3,FALSE)</f>
        <v>#N/A</v>
      </c>
      <c r="D2357" s="17" t="e">
        <f>VLOOKUP(B2357,Consolidation!B:AA,5,TRUE)</f>
        <v>#N/A</v>
      </c>
      <c r="E2357" s="17" t="e">
        <f>VLOOKUP(B2358,Consolidation!B:AA,6,TRUE)</f>
        <v>#N/A</v>
      </c>
      <c r="F2357" s="17" t="e">
        <f>VLOOKUP(B2358,Consolidation!B:AA,7,TRUE)</f>
        <v>#N/A</v>
      </c>
      <c r="G2357" s="17" t="e">
        <f>VLOOKUP(B2358,Consolidation!B:AA,12,TRUE)</f>
        <v>#N/A</v>
      </c>
      <c r="H2357" s="17" t="e">
        <f>VLOOKUP(B2358,Consolidation!B:AA,22,FALSE)</f>
        <v>#N/A</v>
      </c>
    </row>
    <row r="2358" spans="1:8" ht="29.5" customHeight="1" thickBot="1" x14ac:dyDescent="0.4">
      <c r="A2358" s="16" t="str">
        <f>IF(B2358&lt;&gt;"","IND"&amp;TEXT(COUNTA($B$2:B2358),"000"),"")</f>
        <v>IND1006</v>
      </c>
      <c r="B2358" s="17">
        <f>Consolication[[#This Row],[Nom et prénom 0 Name &amp; first name]]</f>
        <v>0</v>
      </c>
      <c r="C2358" s="17" t="e">
        <f>VLOOKUP(B2358,Consolidation!B:AA,3,FALSE)</f>
        <v>#N/A</v>
      </c>
      <c r="D2358" s="17" t="e">
        <f>VLOOKUP(B2358,Consolidation!B:AA,5,TRUE)</f>
        <v>#N/A</v>
      </c>
      <c r="E2358" s="17" t="e">
        <f>VLOOKUP(B2359,Consolidation!B:AA,6,TRUE)</f>
        <v>#N/A</v>
      </c>
      <c r="F2358" s="17" t="e">
        <f>VLOOKUP(B2359,Consolidation!B:AA,7,TRUE)</f>
        <v>#N/A</v>
      </c>
      <c r="G2358" s="17" t="e">
        <f>VLOOKUP(B2359,Consolidation!B:AA,12,TRUE)</f>
        <v>#N/A</v>
      </c>
      <c r="H2358" s="17" t="e">
        <f>VLOOKUP(B2359,Consolidation!B:AA,22,FALSE)</f>
        <v>#N/A</v>
      </c>
    </row>
    <row r="2359" spans="1:8" ht="29.5" customHeight="1" thickBot="1" x14ac:dyDescent="0.4">
      <c r="A2359" s="16" t="str">
        <f>IF(B2359&lt;&gt;"","IND"&amp;TEXT(COUNTA($B$2:B2359),"000"),"")</f>
        <v>IND1007</v>
      </c>
      <c r="B2359" s="17">
        <f>Consolication[[#This Row],[Nom et prénom 0 Name &amp; first name]]</f>
        <v>0</v>
      </c>
      <c r="C2359" s="17" t="e">
        <f>VLOOKUP(B2359,Consolidation!B:AA,3,FALSE)</f>
        <v>#N/A</v>
      </c>
      <c r="D2359" s="17" t="e">
        <f>VLOOKUP(B2359,Consolidation!B:AA,5,TRUE)</f>
        <v>#N/A</v>
      </c>
      <c r="E2359" s="17" t="e">
        <f>VLOOKUP(B2360,Consolidation!B:AA,6,TRUE)</f>
        <v>#N/A</v>
      </c>
      <c r="F2359" s="17" t="e">
        <f>VLOOKUP(B2360,Consolidation!B:AA,7,TRUE)</f>
        <v>#N/A</v>
      </c>
      <c r="G2359" s="17" t="e">
        <f>VLOOKUP(B2360,Consolidation!B:AA,12,TRUE)</f>
        <v>#N/A</v>
      </c>
      <c r="H2359" s="17" t="e">
        <f>VLOOKUP(B2360,Consolidation!B:AA,22,FALSE)</f>
        <v>#N/A</v>
      </c>
    </row>
    <row r="2360" spans="1:8" ht="29.5" customHeight="1" thickBot="1" x14ac:dyDescent="0.4">
      <c r="A2360" s="16" t="str">
        <f>IF(B2360&lt;&gt;"","IND"&amp;TEXT(COUNTA($B$2:B2360),"000"),"")</f>
        <v>IND1008</v>
      </c>
      <c r="B2360" s="17">
        <f>Consolication[[#This Row],[Nom et prénom 0 Name &amp; first name]]</f>
        <v>0</v>
      </c>
      <c r="C2360" s="17" t="e">
        <f>VLOOKUP(B2360,Consolidation!B:AA,3,FALSE)</f>
        <v>#N/A</v>
      </c>
      <c r="D2360" s="17" t="e">
        <f>VLOOKUP(B2360,Consolidation!B:AA,5,TRUE)</f>
        <v>#N/A</v>
      </c>
      <c r="E2360" s="17" t="e">
        <f>VLOOKUP(B2361,Consolidation!B:AA,6,TRUE)</f>
        <v>#N/A</v>
      </c>
      <c r="F2360" s="17" t="e">
        <f>VLOOKUP(B2361,Consolidation!B:AA,7,TRUE)</f>
        <v>#N/A</v>
      </c>
      <c r="G2360" s="17" t="e">
        <f>VLOOKUP(B2361,Consolidation!B:AA,12,TRUE)</f>
        <v>#N/A</v>
      </c>
      <c r="H2360" s="17" t="e">
        <f>VLOOKUP(B2361,Consolidation!B:AA,22,FALSE)</f>
        <v>#N/A</v>
      </c>
    </row>
    <row r="2361" spans="1:8" ht="29.5" customHeight="1" thickBot="1" x14ac:dyDescent="0.4">
      <c r="A2361" s="16" t="str">
        <f>IF(B2361&lt;&gt;"","IND"&amp;TEXT(COUNTA($B$2:B2361),"000"),"")</f>
        <v>IND1009</v>
      </c>
      <c r="B2361" s="17">
        <f>Consolication[[#This Row],[Nom et prénom 0 Name &amp; first name]]</f>
        <v>0</v>
      </c>
      <c r="C2361" s="17" t="e">
        <f>VLOOKUP(B2361,Consolidation!B:AA,3,FALSE)</f>
        <v>#N/A</v>
      </c>
      <c r="D2361" s="17" t="e">
        <f>VLOOKUP(B2361,Consolidation!B:AA,5,TRUE)</f>
        <v>#N/A</v>
      </c>
      <c r="E2361" s="17" t="e">
        <f>VLOOKUP(B2362,Consolidation!B:AA,6,TRUE)</f>
        <v>#N/A</v>
      </c>
      <c r="F2361" s="17" t="e">
        <f>VLOOKUP(B2362,Consolidation!B:AA,7,TRUE)</f>
        <v>#N/A</v>
      </c>
      <c r="G2361" s="17" t="e">
        <f>VLOOKUP(B2362,Consolidation!B:AA,12,TRUE)</f>
        <v>#N/A</v>
      </c>
      <c r="H2361" s="17" t="e">
        <f>VLOOKUP(B2362,Consolidation!B:AA,22,FALSE)</f>
        <v>#N/A</v>
      </c>
    </row>
    <row r="2362" spans="1:8" ht="29.5" customHeight="1" thickBot="1" x14ac:dyDescent="0.4">
      <c r="A2362" s="16" t="str">
        <f>IF(B2362&lt;&gt;"","IND"&amp;TEXT(COUNTA($B$2:B2362),"000"),"")</f>
        <v>IND1010</v>
      </c>
      <c r="B2362" s="17">
        <f>Consolication[[#This Row],[Nom et prénom 0 Name &amp; first name]]</f>
        <v>0</v>
      </c>
      <c r="C2362" s="17" t="e">
        <f>VLOOKUP(B2362,Consolidation!B:AA,3,FALSE)</f>
        <v>#N/A</v>
      </c>
      <c r="D2362" s="17" t="e">
        <f>VLOOKUP(B2362,Consolidation!B:AA,5,TRUE)</f>
        <v>#N/A</v>
      </c>
      <c r="E2362" s="17" t="e">
        <f>VLOOKUP(B2363,Consolidation!B:AA,6,TRUE)</f>
        <v>#N/A</v>
      </c>
      <c r="F2362" s="17" t="e">
        <f>VLOOKUP(B2363,Consolidation!B:AA,7,TRUE)</f>
        <v>#N/A</v>
      </c>
      <c r="G2362" s="17" t="e">
        <f>VLOOKUP(B2363,Consolidation!B:AA,12,TRUE)</f>
        <v>#N/A</v>
      </c>
      <c r="H2362" s="17" t="e">
        <f>VLOOKUP(B2363,Consolidation!B:AA,22,FALSE)</f>
        <v>#N/A</v>
      </c>
    </row>
    <row r="2363" spans="1:8" ht="29.5" customHeight="1" thickBot="1" x14ac:dyDescent="0.4">
      <c r="A2363" s="16" t="str">
        <f>IF(B2363&lt;&gt;"","IND"&amp;TEXT(COUNTA($B$2:B2363),"000"),"")</f>
        <v>IND1011</v>
      </c>
      <c r="B2363" s="17">
        <f>Consolication[[#This Row],[Nom et prénom 0 Name &amp; first name]]</f>
        <v>0</v>
      </c>
      <c r="C2363" s="17" t="e">
        <f>VLOOKUP(B2363,Consolidation!B:AA,3,FALSE)</f>
        <v>#N/A</v>
      </c>
      <c r="D2363" s="17" t="e">
        <f>VLOOKUP(B2363,Consolidation!B:AA,5,TRUE)</f>
        <v>#N/A</v>
      </c>
      <c r="E2363" s="17" t="e">
        <f>VLOOKUP(B2364,Consolidation!B:AA,6,TRUE)</f>
        <v>#N/A</v>
      </c>
      <c r="F2363" s="17" t="e">
        <f>VLOOKUP(B2364,Consolidation!B:AA,7,TRUE)</f>
        <v>#N/A</v>
      </c>
      <c r="G2363" s="17" t="e">
        <f>VLOOKUP(B2364,Consolidation!B:AA,12,TRUE)</f>
        <v>#N/A</v>
      </c>
      <c r="H2363" s="17" t="e">
        <f>VLOOKUP(B2364,Consolidation!B:AA,22,FALSE)</f>
        <v>#N/A</v>
      </c>
    </row>
    <row r="2364" spans="1:8" ht="29.5" customHeight="1" thickBot="1" x14ac:dyDescent="0.4">
      <c r="A2364" s="16" t="str">
        <f>IF(B2364&lt;&gt;"","IND"&amp;TEXT(COUNTA($B$2:B2364),"000"),"")</f>
        <v>IND1012</v>
      </c>
      <c r="B2364" s="17">
        <f>Consolication[[#This Row],[Nom et prénom 0 Name &amp; first name]]</f>
        <v>0</v>
      </c>
      <c r="C2364" s="17" t="e">
        <f>VLOOKUP(B2364,Consolidation!B:AA,3,FALSE)</f>
        <v>#N/A</v>
      </c>
      <c r="D2364" s="17" t="e">
        <f>VLOOKUP(B2364,Consolidation!B:AA,5,TRUE)</f>
        <v>#N/A</v>
      </c>
      <c r="E2364" s="17" t="e">
        <f>VLOOKUP(B2365,Consolidation!B:AA,6,TRUE)</f>
        <v>#N/A</v>
      </c>
      <c r="F2364" s="17" t="e">
        <f>VLOOKUP(B2365,Consolidation!B:AA,7,TRUE)</f>
        <v>#N/A</v>
      </c>
      <c r="G2364" s="17" t="e">
        <f>VLOOKUP(B2365,Consolidation!B:AA,12,TRUE)</f>
        <v>#N/A</v>
      </c>
      <c r="H2364" s="17" t="e">
        <f>VLOOKUP(B2365,Consolidation!B:AA,22,FALSE)</f>
        <v>#N/A</v>
      </c>
    </row>
    <row r="2365" spans="1:8" ht="29.5" customHeight="1" thickBot="1" x14ac:dyDescent="0.4">
      <c r="A2365" s="16" t="str">
        <f>IF(B2365&lt;&gt;"","IND"&amp;TEXT(COUNTA($B$2:B2365),"000"),"")</f>
        <v>IND1013</v>
      </c>
      <c r="B2365" s="17">
        <f>Consolication[[#This Row],[Nom et prénom 0 Name &amp; first name]]</f>
        <v>0</v>
      </c>
      <c r="C2365" s="17" t="e">
        <f>VLOOKUP(B2365,Consolidation!B:AA,3,FALSE)</f>
        <v>#N/A</v>
      </c>
      <c r="D2365" s="17" t="e">
        <f>VLOOKUP(B2365,Consolidation!B:AA,5,TRUE)</f>
        <v>#N/A</v>
      </c>
      <c r="E2365" s="17" t="e">
        <f>VLOOKUP(B2366,Consolidation!B:AA,6,TRUE)</f>
        <v>#N/A</v>
      </c>
      <c r="F2365" s="17" t="e">
        <f>VLOOKUP(B2366,Consolidation!B:AA,7,TRUE)</f>
        <v>#N/A</v>
      </c>
      <c r="G2365" s="17" t="e">
        <f>VLOOKUP(B2366,Consolidation!B:AA,12,TRUE)</f>
        <v>#N/A</v>
      </c>
      <c r="H2365" s="17" t="e">
        <f>VLOOKUP(B2366,Consolidation!B:AA,22,FALSE)</f>
        <v>#N/A</v>
      </c>
    </row>
    <row r="2366" spans="1:8" ht="29.5" customHeight="1" thickBot="1" x14ac:dyDescent="0.4">
      <c r="A2366" s="16" t="str">
        <f>IF(B2366&lt;&gt;"","IND"&amp;TEXT(COUNTA($B$2:B2366),"000"),"")</f>
        <v>IND1014</v>
      </c>
      <c r="B2366" s="17">
        <f>Consolication[[#This Row],[Nom et prénom 0 Name &amp; first name]]</f>
        <v>0</v>
      </c>
      <c r="C2366" s="17" t="e">
        <f>VLOOKUP(B2366,Consolidation!B:AA,3,FALSE)</f>
        <v>#N/A</v>
      </c>
      <c r="D2366" s="17" t="e">
        <f>VLOOKUP(B2366,Consolidation!B:AA,5,TRUE)</f>
        <v>#N/A</v>
      </c>
      <c r="E2366" s="17" t="e">
        <f>VLOOKUP(B2367,Consolidation!B:AA,6,TRUE)</f>
        <v>#N/A</v>
      </c>
      <c r="F2366" s="17" t="e">
        <f>VLOOKUP(B2367,Consolidation!B:AA,7,TRUE)</f>
        <v>#N/A</v>
      </c>
      <c r="G2366" s="17" t="e">
        <f>VLOOKUP(B2367,Consolidation!B:AA,12,TRUE)</f>
        <v>#N/A</v>
      </c>
      <c r="H2366" s="17" t="e">
        <f>VLOOKUP(B2367,Consolidation!B:AA,22,FALSE)</f>
        <v>#N/A</v>
      </c>
    </row>
    <row r="2367" spans="1:8" ht="29.5" customHeight="1" thickBot="1" x14ac:dyDescent="0.4">
      <c r="A2367" s="16" t="str">
        <f>IF(B2367&lt;&gt;"","IND"&amp;TEXT(COUNTA($B$2:B2367),"000"),"")</f>
        <v>IND1015</v>
      </c>
      <c r="B2367" s="17">
        <f>Consolication[[#This Row],[Nom et prénom 0 Name &amp; first name]]</f>
        <v>0</v>
      </c>
      <c r="C2367" s="17" t="e">
        <f>VLOOKUP(B2367,Consolidation!B:AA,3,FALSE)</f>
        <v>#N/A</v>
      </c>
      <c r="D2367" s="17" t="e">
        <f>VLOOKUP(B2367,Consolidation!B:AA,5,TRUE)</f>
        <v>#N/A</v>
      </c>
      <c r="E2367" s="17" t="e">
        <f>VLOOKUP(B2368,Consolidation!B:AA,6,TRUE)</f>
        <v>#N/A</v>
      </c>
      <c r="F2367" s="17" t="e">
        <f>VLOOKUP(B2368,Consolidation!B:AA,7,TRUE)</f>
        <v>#N/A</v>
      </c>
      <c r="G2367" s="17" t="e">
        <f>VLOOKUP(B2368,Consolidation!B:AA,12,TRUE)</f>
        <v>#N/A</v>
      </c>
      <c r="H2367" s="17" t="e">
        <f>VLOOKUP(B2368,Consolidation!B:AA,22,FALSE)</f>
        <v>#N/A</v>
      </c>
    </row>
    <row r="2368" spans="1:8" ht="29.5" customHeight="1" thickBot="1" x14ac:dyDescent="0.4">
      <c r="A2368" s="16" t="str">
        <f>IF(B2368&lt;&gt;"","IND"&amp;TEXT(COUNTA($B$2:B2368),"000"),"")</f>
        <v>IND1016</v>
      </c>
      <c r="B2368" s="17">
        <f>Consolication[[#This Row],[Nom et prénom 0 Name &amp; first name]]</f>
        <v>0</v>
      </c>
      <c r="C2368" s="17" t="e">
        <f>VLOOKUP(B2368,Consolidation!B:AA,3,FALSE)</f>
        <v>#N/A</v>
      </c>
      <c r="D2368" s="17" t="e">
        <f>VLOOKUP(B2368,Consolidation!B:AA,5,TRUE)</f>
        <v>#N/A</v>
      </c>
      <c r="E2368" s="17" t="e">
        <f>VLOOKUP(B2369,Consolidation!B:AA,6,TRUE)</f>
        <v>#N/A</v>
      </c>
      <c r="F2368" s="17" t="e">
        <f>VLOOKUP(B2369,Consolidation!B:AA,7,TRUE)</f>
        <v>#N/A</v>
      </c>
      <c r="G2368" s="17" t="e">
        <f>VLOOKUP(B2369,Consolidation!B:AA,12,TRUE)</f>
        <v>#N/A</v>
      </c>
      <c r="H2368" s="17" t="e">
        <f>VLOOKUP(B2369,Consolidation!B:AA,22,FALSE)</f>
        <v>#N/A</v>
      </c>
    </row>
    <row r="2369" spans="1:8" ht="29.5" customHeight="1" thickBot="1" x14ac:dyDescent="0.4">
      <c r="A2369" s="16" t="str">
        <f>IF(B2369&lt;&gt;"","IND"&amp;TEXT(COUNTA($B$2:B2369),"000"),"")</f>
        <v>IND1017</v>
      </c>
      <c r="B2369" s="17">
        <f>Consolication[[#This Row],[Nom et prénom 0 Name &amp; first name]]</f>
        <v>0</v>
      </c>
      <c r="C2369" s="17" t="e">
        <f>VLOOKUP(B2369,Consolidation!B:AA,3,FALSE)</f>
        <v>#N/A</v>
      </c>
      <c r="D2369" s="17" t="e">
        <f>VLOOKUP(B2369,Consolidation!B:AA,5,TRUE)</f>
        <v>#N/A</v>
      </c>
      <c r="E2369" s="17" t="e">
        <f>VLOOKUP(B2370,Consolidation!B:AA,6,TRUE)</f>
        <v>#N/A</v>
      </c>
      <c r="F2369" s="17" t="e">
        <f>VLOOKUP(B2370,Consolidation!B:AA,7,TRUE)</f>
        <v>#N/A</v>
      </c>
      <c r="G2369" s="17" t="e">
        <f>VLOOKUP(B2370,Consolidation!B:AA,12,TRUE)</f>
        <v>#N/A</v>
      </c>
      <c r="H2369" s="17" t="e">
        <f>VLOOKUP(B2370,Consolidation!B:AA,22,FALSE)</f>
        <v>#N/A</v>
      </c>
    </row>
    <row r="2370" spans="1:8" ht="29.5" customHeight="1" thickBot="1" x14ac:dyDescent="0.4">
      <c r="A2370" s="16" t="str">
        <f>IF(B2370&lt;&gt;"","IND"&amp;TEXT(COUNTA($B$2:B2370),"000"),"")</f>
        <v>IND1018</v>
      </c>
      <c r="B2370" s="17">
        <f>Consolication[[#This Row],[Nom et prénom 0 Name &amp; first name]]</f>
        <v>0</v>
      </c>
      <c r="C2370" s="17" t="e">
        <f>VLOOKUP(B2370,Consolidation!B:AA,3,FALSE)</f>
        <v>#N/A</v>
      </c>
      <c r="D2370" s="17" t="e">
        <f>VLOOKUP(B2370,Consolidation!B:AA,5,TRUE)</f>
        <v>#N/A</v>
      </c>
      <c r="E2370" s="17" t="e">
        <f>VLOOKUP(B2371,Consolidation!B:AA,6,TRUE)</f>
        <v>#N/A</v>
      </c>
      <c r="F2370" s="17" t="e">
        <f>VLOOKUP(B2371,Consolidation!B:AA,7,TRUE)</f>
        <v>#N/A</v>
      </c>
      <c r="G2370" s="17" t="e">
        <f>VLOOKUP(B2371,Consolidation!B:AA,12,TRUE)</f>
        <v>#N/A</v>
      </c>
      <c r="H2370" s="17" t="e">
        <f>VLOOKUP(B2371,Consolidation!B:AA,22,FALSE)</f>
        <v>#N/A</v>
      </c>
    </row>
    <row r="2371" spans="1:8" ht="29.5" customHeight="1" thickBot="1" x14ac:dyDescent="0.4">
      <c r="A2371" s="16" t="str">
        <f>IF(B2371&lt;&gt;"","IND"&amp;TEXT(COUNTA($B$2:B2371),"000"),"")</f>
        <v>IND1019</v>
      </c>
      <c r="B2371" s="17">
        <f>Consolication[[#This Row],[Nom et prénom 0 Name &amp; first name]]</f>
        <v>0</v>
      </c>
      <c r="C2371" s="17" t="e">
        <f>VLOOKUP(B2371,Consolidation!B:AA,3,FALSE)</f>
        <v>#N/A</v>
      </c>
      <c r="D2371" s="17" t="e">
        <f>VLOOKUP(B2371,Consolidation!B:AA,5,TRUE)</f>
        <v>#N/A</v>
      </c>
      <c r="E2371" s="17" t="e">
        <f>VLOOKUP(B2372,Consolidation!B:AA,6,TRUE)</f>
        <v>#N/A</v>
      </c>
      <c r="F2371" s="17" t="e">
        <f>VLOOKUP(B2372,Consolidation!B:AA,7,TRUE)</f>
        <v>#N/A</v>
      </c>
      <c r="G2371" s="17" t="e">
        <f>VLOOKUP(B2372,Consolidation!B:AA,12,TRUE)</f>
        <v>#N/A</v>
      </c>
      <c r="H2371" s="17" t="e">
        <f>VLOOKUP(B2372,Consolidation!B:AA,22,FALSE)</f>
        <v>#N/A</v>
      </c>
    </row>
    <row r="2372" spans="1:8" ht="29.5" customHeight="1" thickBot="1" x14ac:dyDescent="0.4">
      <c r="A2372" s="16" t="str">
        <f>IF(B2372&lt;&gt;"","IND"&amp;TEXT(COUNTA($B$2:B2372),"000"),"")</f>
        <v>IND1020</v>
      </c>
      <c r="B2372" s="17">
        <f>Consolication[[#This Row],[Nom et prénom 0 Name &amp; first name]]</f>
        <v>0</v>
      </c>
      <c r="C2372" s="17" t="e">
        <f>VLOOKUP(B2372,Consolidation!B:AA,3,FALSE)</f>
        <v>#N/A</v>
      </c>
      <c r="D2372" s="17" t="e">
        <f>VLOOKUP(B2372,Consolidation!B:AA,5,TRUE)</f>
        <v>#N/A</v>
      </c>
      <c r="E2372" s="17" t="e">
        <f>VLOOKUP(B2373,Consolidation!B:AA,6,TRUE)</f>
        <v>#N/A</v>
      </c>
      <c r="F2372" s="17" t="e">
        <f>VLOOKUP(B2373,Consolidation!B:AA,7,TRUE)</f>
        <v>#N/A</v>
      </c>
      <c r="G2372" s="17" t="e">
        <f>VLOOKUP(B2373,Consolidation!B:AA,12,TRUE)</f>
        <v>#N/A</v>
      </c>
      <c r="H2372" s="17" t="e">
        <f>VLOOKUP(B2373,Consolidation!B:AA,22,FALSE)</f>
        <v>#N/A</v>
      </c>
    </row>
    <row r="2373" spans="1:8" ht="29.5" customHeight="1" thickBot="1" x14ac:dyDescent="0.4">
      <c r="A2373" s="16" t="str">
        <f>IF(B2373&lt;&gt;"","IND"&amp;TEXT(COUNTA($B$2:B2373),"000"),"")</f>
        <v>IND1021</v>
      </c>
      <c r="B2373" s="17">
        <f>Consolication[[#This Row],[Nom et prénom 0 Name &amp; first name]]</f>
        <v>0</v>
      </c>
      <c r="C2373" s="17" t="e">
        <f>VLOOKUP(B2373,Consolidation!B:AA,3,FALSE)</f>
        <v>#N/A</v>
      </c>
      <c r="D2373" s="17" t="e">
        <f>VLOOKUP(B2373,Consolidation!B:AA,5,TRUE)</f>
        <v>#N/A</v>
      </c>
      <c r="E2373" s="17" t="e">
        <f>VLOOKUP(B2374,Consolidation!B:AA,6,TRUE)</f>
        <v>#N/A</v>
      </c>
      <c r="F2373" s="17" t="e">
        <f>VLOOKUP(B2374,Consolidation!B:AA,7,TRUE)</f>
        <v>#N/A</v>
      </c>
      <c r="G2373" s="17" t="e">
        <f>VLOOKUP(B2374,Consolidation!B:AA,12,TRUE)</f>
        <v>#N/A</v>
      </c>
      <c r="H2373" s="17" t="e">
        <f>VLOOKUP(B2374,Consolidation!B:AA,22,FALSE)</f>
        <v>#N/A</v>
      </c>
    </row>
    <row r="2374" spans="1:8" ht="29.5" customHeight="1" thickBot="1" x14ac:dyDescent="0.4">
      <c r="A2374" s="16" t="str">
        <f>IF(B2374&lt;&gt;"","IND"&amp;TEXT(COUNTA($B$2:B2374),"000"),"")</f>
        <v>IND1022</v>
      </c>
      <c r="B2374" s="17">
        <f>Consolication[[#This Row],[Nom et prénom 0 Name &amp; first name]]</f>
        <v>0</v>
      </c>
      <c r="C2374" s="17" t="e">
        <f>VLOOKUP(B2374,Consolidation!B:AA,3,FALSE)</f>
        <v>#N/A</v>
      </c>
      <c r="D2374" s="17" t="e">
        <f>VLOOKUP(B2374,Consolidation!B:AA,5,TRUE)</f>
        <v>#N/A</v>
      </c>
      <c r="E2374" s="17" t="e">
        <f>VLOOKUP(B2375,Consolidation!B:AA,6,TRUE)</f>
        <v>#N/A</v>
      </c>
      <c r="F2374" s="17" t="e">
        <f>VLOOKUP(B2375,Consolidation!B:AA,7,TRUE)</f>
        <v>#N/A</v>
      </c>
      <c r="G2374" s="17" t="e">
        <f>VLOOKUP(B2375,Consolidation!B:AA,12,TRUE)</f>
        <v>#N/A</v>
      </c>
      <c r="H2374" s="17" t="e">
        <f>VLOOKUP(B2375,Consolidation!B:AA,22,FALSE)</f>
        <v>#N/A</v>
      </c>
    </row>
    <row r="2375" spans="1:8" ht="29.5" customHeight="1" thickBot="1" x14ac:dyDescent="0.4">
      <c r="A2375" s="16" t="str">
        <f>IF(B2375&lt;&gt;"","IND"&amp;TEXT(COUNTA($B$2:B2375),"000"),"")</f>
        <v>IND1023</v>
      </c>
      <c r="B2375" s="17">
        <f>Consolication[[#This Row],[Nom et prénom 0 Name &amp; first name]]</f>
        <v>0</v>
      </c>
      <c r="C2375" s="17" t="e">
        <f>VLOOKUP(B2375,Consolidation!B:AA,3,FALSE)</f>
        <v>#N/A</v>
      </c>
      <c r="D2375" s="17" t="e">
        <f>VLOOKUP(B2375,Consolidation!B:AA,5,TRUE)</f>
        <v>#N/A</v>
      </c>
      <c r="E2375" s="17" t="e">
        <f>VLOOKUP(B2376,Consolidation!B:AA,6,TRUE)</f>
        <v>#N/A</v>
      </c>
      <c r="F2375" s="17" t="e">
        <f>VLOOKUP(B2376,Consolidation!B:AA,7,TRUE)</f>
        <v>#N/A</v>
      </c>
      <c r="G2375" s="17" t="e">
        <f>VLOOKUP(B2376,Consolidation!B:AA,12,TRUE)</f>
        <v>#N/A</v>
      </c>
      <c r="H2375" s="17" t="e">
        <f>VLOOKUP(B2376,Consolidation!B:AA,22,FALSE)</f>
        <v>#N/A</v>
      </c>
    </row>
    <row r="2376" spans="1:8" ht="29.5" customHeight="1" thickBot="1" x14ac:dyDescent="0.4">
      <c r="A2376" s="16" t="str">
        <f>IF(B2376&lt;&gt;"","IND"&amp;TEXT(COUNTA($B$2:B2376),"000"),"")</f>
        <v>IND1024</v>
      </c>
      <c r="B2376" s="17">
        <f>Consolication[[#This Row],[Nom et prénom 0 Name &amp; first name]]</f>
        <v>0</v>
      </c>
      <c r="C2376" s="17" t="e">
        <f>VLOOKUP(B2376,Consolidation!B:AA,3,FALSE)</f>
        <v>#N/A</v>
      </c>
      <c r="D2376" s="17" t="e">
        <f>VLOOKUP(B2376,Consolidation!B:AA,5,TRUE)</f>
        <v>#N/A</v>
      </c>
      <c r="E2376" s="17" t="e">
        <f>VLOOKUP(B2377,Consolidation!B:AA,6,TRUE)</f>
        <v>#N/A</v>
      </c>
      <c r="F2376" s="17" t="e">
        <f>VLOOKUP(B2377,Consolidation!B:AA,7,TRUE)</f>
        <v>#N/A</v>
      </c>
      <c r="G2376" s="17" t="e">
        <f>VLOOKUP(B2377,Consolidation!B:AA,12,TRUE)</f>
        <v>#N/A</v>
      </c>
      <c r="H2376" s="17" t="e">
        <f>VLOOKUP(B2377,Consolidation!B:AA,22,FALSE)</f>
        <v>#N/A</v>
      </c>
    </row>
    <row r="2377" spans="1:8" ht="29.5" customHeight="1" thickBot="1" x14ac:dyDescent="0.4">
      <c r="A2377" s="16" t="str">
        <f>IF(B2377&lt;&gt;"","IND"&amp;TEXT(COUNTA($B$2:B2377),"000"),"")</f>
        <v>IND1025</v>
      </c>
      <c r="B2377" s="17">
        <f>Consolication[[#This Row],[Nom et prénom 0 Name &amp; first name]]</f>
        <v>0</v>
      </c>
      <c r="C2377" s="17" t="e">
        <f>VLOOKUP(B2377,Consolidation!B:AA,3,FALSE)</f>
        <v>#N/A</v>
      </c>
      <c r="D2377" s="17" t="e">
        <f>VLOOKUP(B2377,Consolidation!B:AA,5,TRUE)</f>
        <v>#N/A</v>
      </c>
      <c r="E2377" s="17" t="e">
        <f>VLOOKUP(B2378,Consolidation!B:AA,6,TRUE)</f>
        <v>#N/A</v>
      </c>
      <c r="F2377" s="17" t="e">
        <f>VLOOKUP(B2378,Consolidation!B:AA,7,TRUE)</f>
        <v>#N/A</v>
      </c>
      <c r="G2377" s="17" t="e">
        <f>VLOOKUP(B2378,Consolidation!B:AA,12,TRUE)</f>
        <v>#N/A</v>
      </c>
      <c r="H2377" s="17" t="e">
        <f>VLOOKUP(B2378,Consolidation!B:AA,22,FALSE)</f>
        <v>#N/A</v>
      </c>
    </row>
    <row r="2378" spans="1:8" ht="29.5" customHeight="1" thickBot="1" x14ac:dyDescent="0.4">
      <c r="A2378" s="16" t="str">
        <f>IF(B2378&lt;&gt;"","IND"&amp;TEXT(COUNTA($B$2:B2378),"000"),"")</f>
        <v>IND1026</v>
      </c>
      <c r="B2378" s="17">
        <f>Consolication[[#This Row],[Nom et prénom 0 Name &amp; first name]]</f>
        <v>0</v>
      </c>
      <c r="C2378" s="17" t="e">
        <f>VLOOKUP(B2378,Consolidation!B:AA,3,FALSE)</f>
        <v>#N/A</v>
      </c>
      <c r="D2378" s="17" t="e">
        <f>VLOOKUP(B2378,Consolidation!B:AA,5,TRUE)</f>
        <v>#N/A</v>
      </c>
      <c r="E2378" s="17" t="e">
        <f>VLOOKUP(B2379,Consolidation!B:AA,6,TRUE)</f>
        <v>#N/A</v>
      </c>
      <c r="F2378" s="17" t="e">
        <f>VLOOKUP(B2379,Consolidation!B:AA,7,TRUE)</f>
        <v>#N/A</v>
      </c>
      <c r="G2378" s="17" t="e">
        <f>VLOOKUP(B2379,Consolidation!B:AA,12,TRUE)</f>
        <v>#N/A</v>
      </c>
      <c r="H2378" s="17" t="e">
        <f>VLOOKUP(B2379,Consolidation!B:AA,22,FALSE)</f>
        <v>#N/A</v>
      </c>
    </row>
    <row r="2379" spans="1:8" ht="29.5" customHeight="1" thickBot="1" x14ac:dyDescent="0.4">
      <c r="A2379" s="16" t="str">
        <f>IF(B2379&lt;&gt;"","IND"&amp;TEXT(COUNTA($B$2:B2379),"000"),"")</f>
        <v>IND1027</v>
      </c>
      <c r="B2379" s="17">
        <f>Consolication[[#This Row],[Nom et prénom 0 Name &amp; first name]]</f>
        <v>0</v>
      </c>
      <c r="C2379" s="17" t="e">
        <f>VLOOKUP(B2379,Consolidation!B:AA,3,FALSE)</f>
        <v>#N/A</v>
      </c>
      <c r="D2379" s="17" t="e">
        <f>VLOOKUP(B2379,Consolidation!B:AA,5,TRUE)</f>
        <v>#N/A</v>
      </c>
      <c r="E2379" s="17" t="e">
        <f>VLOOKUP(B2380,Consolidation!B:AA,6,TRUE)</f>
        <v>#N/A</v>
      </c>
      <c r="F2379" s="17" t="e">
        <f>VLOOKUP(B2380,Consolidation!B:AA,7,TRUE)</f>
        <v>#N/A</v>
      </c>
      <c r="G2379" s="17" t="e">
        <f>VLOOKUP(B2380,Consolidation!B:AA,12,TRUE)</f>
        <v>#N/A</v>
      </c>
      <c r="H2379" s="17" t="e">
        <f>VLOOKUP(B2380,Consolidation!B:AA,22,FALSE)</f>
        <v>#N/A</v>
      </c>
    </row>
    <row r="2380" spans="1:8" ht="29.5" customHeight="1" thickBot="1" x14ac:dyDescent="0.4">
      <c r="A2380" s="16" t="str">
        <f>IF(B2380&lt;&gt;"","IND"&amp;TEXT(COUNTA($B$2:B2380),"000"),"")</f>
        <v>IND1028</v>
      </c>
      <c r="B2380" s="17">
        <f>Consolication[[#This Row],[Nom et prénom 0 Name &amp; first name]]</f>
        <v>0</v>
      </c>
      <c r="C2380" s="17" t="e">
        <f>VLOOKUP(B2380,Consolidation!B:AA,3,FALSE)</f>
        <v>#N/A</v>
      </c>
      <c r="D2380" s="17" t="e">
        <f>VLOOKUP(B2380,Consolidation!B:AA,5,TRUE)</f>
        <v>#N/A</v>
      </c>
      <c r="E2380" s="17" t="e">
        <f>VLOOKUP(B2381,Consolidation!B:AA,6,TRUE)</f>
        <v>#N/A</v>
      </c>
      <c r="F2380" s="17" t="e">
        <f>VLOOKUP(B2381,Consolidation!B:AA,7,TRUE)</f>
        <v>#N/A</v>
      </c>
      <c r="G2380" s="17" t="e">
        <f>VLOOKUP(B2381,Consolidation!B:AA,12,TRUE)</f>
        <v>#N/A</v>
      </c>
      <c r="H2380" s="17" t="e">
        <f>VLOOKUP(B2381,Consolidation!B:AA,22,FALSE)</f>
        <v>#N/A</v>
      </c>
    </row>
    <row r="2381" spans="1:8" ht="29.5" customHeight="1" thickBot="1" x14ac:dyDescent="0.4">
      <c r="A2381" s="16" t="str">
        <f>IF(B2381&lt;&gt;"","IND"&amp;TEXT(COUNTA($B$2:B2381),"000"),"")</f>
        <v>IND1029</v>
      </c>
      <c r="B2381" s="17">
        <f>Consolication[[#This Row],[Nom et prénom 0 Name &amp; first name]]</f>
        <v>0</v>
      </c>
      <c r="C2381" s="17" t="e">
        <f>VLOOKUP(B2381,Consolidation!B:AA,3,FALSE)</f>
        <v>#N/A</v>
      </c>
      <c r="D2381" s="17" t="e">
        <f>VLOOKUP(B2381,Consolidation!B:AA,5,TRUE)</f>
        <v>#N/A</v>
      </c>
      <c r="E2381" s="17" t="e">
        <f>VLOOKUP(B2382,Consolidation!B:AA,6,TRUE)</f>
        <v>#N/A</v>
      </c>
      <c r="F2381" s="17" t="e">
        <f>VLOOKUP(B2382,Consolidation!B:AA,7,TRUE)</f>
        <v>#N/A</v>
      </c>
      <c r="G2381" s="17" t="e">
        <f>VLOOKUP(B2382,Consolidation!B:AA,12,TRUE)</f>
        <v>#N/A</v>
      </c>
      <c r="H2381" s="17" t="e">
        <f>VLOOKUP(B2382,Consolidation!B:AA,22,FALSE)</f>
        <v>#N/A</v>
      </c>
    </row>
    <row r="2382" spans="1:8" ht="29.5" customHeight="1" thickBot="1" x14ac:dyDescent="0.4">
      <c r="A2382" s="16" t="str">
        <f>IF(B2382&lt;&gt;"","IND"&amp;TEXT(COUNTA($B$2:B2382),"000"),"")</f>
        <v>IND1030</v>
      </c>
      <c r="B2382" s="17">
        <f>Consolication[[#This Row],[Nom et prénom 0 Name &amp; first name]]</f>
        <v>0</v>
      </c>
      <c r="C2382" s="17" t="e">
        <f>VLOOKUP(B2382,Consolidation!B:AA,3,FALSE)</f>
        <v>#N/A</v>
      </c>
      <c r="D2382" s="17" t="e">
        <f>VLOOKUP(B2382,Consolidation!B:AA,5,TRUE)</f>
        <v>#N/A</v>
      </c>
      <c r="E2382" s="17" t="e">
        <f>VLOOKUP(B2383,Consolidation!B:AA,6,TRUE)</f>
        <v>#N/A</v>
      </c>
      <c r="F2382" s="17" t="e">
        <f>VLOOKUP(B2383,Consolidation!B:AA,7,TRUE)</f>
        <v>#N/A</v>
      </c>
      <c r="G2382" s="17" t="e">
        <f>VLOOKUP(B2383,Consolidation!B:AA,12,TRUE)</f>
        <v>#N/A</v>
      </c>
      <c r="H2382" s="17" t="e">
        <f>VLOOKUP(B2383,Consolidation!B:AA,22,FALSE)</f>
        <v>#N/A</v>
      </c>
    </row>
    <row r="2383" spans="1:8" ht="29.5" customHeight="1" thickBot="1" x14ac:dyDescent="0.4">
      <c r="A2383" s="16" t="str">
        <f>IF(B2383&lt;&gt;"","IND"&amp;TEXT(COUNTA($B$2:B2383),"000"),"")</f>
        <v>IND1031</v>
      </c>
      <c r="B2383" s="17">
        <f>Consolication[[#This Row],[Nom et prénom 0 Name &amp; first name]]</f>
        <v>0</v>
      </c>
      <c r="C2383" s="17" t="e">
        <f>VLOOKUP(B2383,Consolidation!B:AA,3,FALSE)</f>
        <v>#N/A</v>
      </c>
      <c r="D2383" s="17" t="e">
        <f>VLOOKUP(B2383,Consolidation!B:AA,5,TRUE)</f>
        <v>#N/A</v>
      </c>
      <c r="E2383" s="17" t="e">
        <f>VLOOKUP(B2384,Consolidation!B:AA,6,TRUE)</f>
        <v>#N/A</v>
      </c>
      <c r="F2383" s="17" t="e">
        <f>VLOOKUP(B2384,Consolidation!B:AA,7,TRUE)</f>
        <v>#N/A</v>
      </c>
      <c r="G2383" s="17" t="e">
        <f>VLOOKUP(B2384,Consolidation!B:AA,12,TRUE)</f>
        <v>#N/A</v>
      </c>
      <c r="H2383" s="17" t="e">
        <f>VLOOKUP(B2384,Consolidation!B:AA,22,FALSE)</f>
        <v>#N/A</v>
      </c>
    </row>
    <row r="2384" spans="1:8" ht="29.5" customHeight="1" thickBot="1" x14ac:dyDescent="0.4">
      <c r="A2384" s="16" t="str">
        <f>IF(B2384&lt;&gt;"","IND"&amp;TEXT(COUNTA($B$2:B2384),"000"),"")</f>
        <v>IND1032</v>
      </c>
      <c r="B2384" s="17">
        <f>Consolication[[#This Row],[Nom et prénom 0 Name &amp; first name]]</f>
        <v>0</v>
      </c>
      <c r="C2384" s="17" t="e">
        <f>VLOOKUP(B2384,Consolidation!B:AA,3,FALSE)</f>
        <v>#N/A</v>
      </c>
      <c r="D2384" s="17" t="e">
        <f>VLOOKUP(B2384,Consolidation!B:AA,5,TRUE)</f>
        <v>#N/A</v>
      </c>
      <c r="E2384" s="17" t="e">
        <f>VLOOKUP(B2385,Consolidation!B:AA,6,TRUE)</f>
        <v>#N/A</v>
      </c>
      <c r="F2384" s="17" t="e">
        <f>VLOOKUP(B2385,Consolidation!B:AA,7,TRUE)</f>
        <v>#N/A</v>
      </c>
      <c r="G2384" s="17" t="e">
        <f>VLOOKUP(B2385,Consolidation!B:AA,12,TRUE)</f>
        <v>#N/A</v>
      </c>
      <c r="H2384" s="17" t="e">
        <f>VLOOKUP(B2385,Consolidation!B:AA,22,FALSE)</f>
        <v>#N/A</v>
      </c>
    </row>
    <row r="2385" spans="1:8" ht="29.5" customHeight="1" thickBot="1" x14ac:dyDescent="0.4">
      <c r="A2385" s="16" t="str">
        <f>IF(B2385&lt;&gt;"","IND"&amp;TEXT(COUNTA($B$2:B2385),"000"),"")</f>
        <v>IND1033</v>
      </c>
      <c r="B2385" s="17">
        <f>Consolication[[#This Row],[Nom et prénom 0 Name &amp; first name]]</f>
        <v>0</v>
      </c>
      <c r="C2385" s="17" t="e">
        <f>VLOOKUP(B2385,Consolidation!B:AA,3,FALSE)</f>
        <v>#N/A</v>
      </c>
      <c r="D2385" s="17" t="e">
        <f>VLOOKUP(B2385,Consolidation!B:AA,5,TRUE)</f>
        <v>#N/A</v>
      </c>
      <c r="E2385" s="17" t="e">
        <f>VLOOKUP(B2386,Consolidation!B:AA,6,TRUE)</f>
        <v>#N/A</v>
      </c>
      <c r="F2385" s="17" t="e">
        <f>VLOOKUP(B2386,Consolidation!B:AA,7,TRUE)</f>
        <v>#N/A</v>
      </c>
      <c r="G2385" s="17" t="e">
        <f>VLOOKUP(B2386,Consolidation!B:AA,12,TRUE)</f>
        <v>#N/A</v>
      </c>
      <c r="H2385" s="17" t="e">
        <f>VLOOKUP(B2386,Consolidation!B:AA,22,FALSE)</f>
        <v>#N/A</v>
      </c>
    </row>
    <row r="2386" spans="1:8" ht="29.5" customHeight="1" thickBot="1" x14ac:dyDescent="0.4">
      <c r="A2386" s="16" t="str">
        <f>IF(B2386&lt;&gt;"","IND"&amp;TEXT(COUNTA($B$2:B2386),"000"),"")</f>
        <v>IND1034</v>
      </c>
      <c r="B2386" s="17">
        <f>Consolication[[#This Row],[Nom et prénom 0 Name &amp; first name]]</f>
        <v>0</v>
      </c>
      <c r="C2386" s="17" t="e">
        <f>VLOOKUP(B2386,Consolidation!B:AA,3,FALSE)</f>
        <v>#N/A</v>
      </c>
      <c r="D2386" s="17" t="e">
        <f>VLOOKUP(B2386,Consolidation!B:AA,5,TRUE)</f>
        <v>#N/A</v>
      </c>
      <c r="E2386" s="17" t="e">
        <f>VLOOKUP(B2387,Consolidation!B:AA,6,TRUE)</f>
        <v>#N/A</v>
      </c>
      <c r="F2386" s="17" t="e">
        <f>VLOOKUP(B2387,Consolidation!B:AA,7,TRUE)</f>
        <v>#N/A</v>
      </c>
      <c r="G2386" s="17" t="e">
        <f>VLOOKUP(B2387,Consolidation!B:AA,12,TRUE)</f>
        <v>#N/A</v>
      </c>
      <c r="H2386" s="17" t="e">
        <f>VLOOKUP(B2387,Consolidation!B:AA,22,FALSE)</f>
        <v>#N/A</v>
      </c>
    </row>
    <row r="2387" spans="1:8" ht="29.5" customHeight="1" thickBot="1" x14ac:dyDescent="0.4">
      <c r="A2387" s="16" t="str">
        <f>IF(B2387&lt;&gt;"","IND"&amp;TEXT(COUNTA($B$2:B2387),"000"),"")</f>
        <v>IND1035</v>
      </c>
      <c r="B2387" s="17">
        <f>Consolication[[#This Row],[Nom et prénom 0 Name &amp; first name]]</f>
        <v>0</v>
      </c>
      <c r="C2387" s="17" t="e">
        <f>VLOOKUP(B2387,Consolidation!B:AA,3,FALSE)</f>
        <v>#N/A</v>
      </c>
      <c r="D2387" s="17" t="e">
        <f>VLOOKUP(B2387,Consolidation!B:AA,5,TRUE)</f>
        <v>#N/A</v>
      </c>
      <c r="E2387" s="17" t="e">
        <f>VLOOKUP(B2388,Consolidation!B:AA,6,TRUE)</f>
        <v>#N/A</v>
      </c>
      <c r="F2387" s="17" t="e">
        <f>VLOOKUP(B2388,Consolidation!B:AA,7,TRUE)</f>
        <v>#N/A</v>
      </c>
      <c r="G2387" s="17" t="e">
        <f>VLOOKUP(B2388,Consolidation!B:AA,12,TRUE)</f>
        <v>#N/A</v>
      </c>
      <c r="H2387" s="17" t="e">
        <f>VLOOKUP(B2388,Consolidation!B:AA,22,FALSE)</f>
        <v>#N/A</v>
      </c>
    </row>
    <row r="2388" spans="1:8" ht="29.5" customHeight="1" thickBot="1" x14ac:dyDescent="0.4">
      <c r="A2388" s="16" t="str">
        <f>IF(B2388&lt;&gt;"","IND"&amp;TEXT(COUNTA($B$2:B2388),"000"),"")</f>
        <v>IND1036</v>
      </c>
      <c r="B2388" s="17">
        <f>Consolication[[#This Row],[Nom et prénom 0 Name &amp; first name]]</f>
        <v>0</v>
      </c>
      <c r="C2388" s="17" t="e">
        <f>VLOOKUP(B2388,Consolidation!B:AA,3,FALSE)</f>
        <v>#N/A</v>
      </c>
      <c r="D2388" s="17" t="e">
        <f>VLOOKUP(B2388,Consolidation!B:AA,5,TRUE)</f>
        <v>#N/A</v>
      </c>
      <c r="E2388" s="17" t="e">
        <f>VLOOKUP(B2389,Consolidation!B:AA,6,TRUE)</f>
        <v>#N/A</v>
      </c>
      <c r="F2388" s="17" t="e">
        <f>VLOOKUP(B2389,Consolidation!B:AA,7,TRUE)</f>
        <v>#N/A</v>
      </c>
      <c r="G2388" s="17" t="e">
        <f>VLOOKUP(B2389,Consolidation!B:AA,12,TRUE)</f>
        <v>#N/A</v>
      </c>
      <c r="H2388" s="17" t="e">
        <f>VLOOKUP(B2389,Consolidation!B:AA,22,FALSE)</f>
        <v>#N/A</v>
      </c>
    </row>
    <row r="2389" spans="1:8" ht="29.5" customHeight="1" thickBot="1" x14ac:dyDescent="0.4">
      <c r="A2389" s="16" t="str">
        <f>IF(B2389&lt;&gt;"","IND"&amp;TEXT(COUNTA($B$2:B2389),"000"),"")</f>
        <v>IND1037</v>
      </c>
      <c r="B2389" s="17">
        <f>Consolication[[#This Row],[Nom et prénom 0 Name &amp; first name]]</f>
        <v>0</v>
      </c>
      <c r="C2389" s="17" t="e">
        <f>VLOOKUP(B2389,Consolidation!B:AA,3,FALSE)</f>
        <v>#N/A</v>
      </c>
      <c r="D2389" s="17" t="e">
        <f>VLOOKUP(B2389,Consolidation!B:AA,5,TRUE)</f>
        <v>#N/A</v>
      </c>
      <c r="E2389" s="17" t="e">
        <f>VLOOKUP(B2390,Consolidation!B:AA,6,TRUE)</f>
        <v>#N/A</v>
      </c>
      <c r="F2389" s="17" t="e">
        <f>VLOOKUP(B2390,Consolidation!B:AA,7,TRUE)</f>
        <v>#N/A</v>
      </c>
      <c r="G2389" s="17" t="e">
        <f>VLOOKUP(B2390,Consolidation!B:AA,12,TRUE)</f>
        <v>#N/A</v>
      </c>
      <c r="H2389" s="17" t="e">
        <f>VLOOKUP(B2390,Consolidation!B:AA,22,FALSE)</f>
        <v>#N/A</v>
      </c>
    </row>
    <row r="2390" spans="1:8" ht="29.5" customHeight="1" thickBot="1" x14ac:dyDescent="0.4">
      <c r="A2390" s="16" t="str">
        <f>IF(B2390&lt;&gt;"","IND"&amp;TEXT(COUNTA($B$2:B2390),"000"),"")</f>
        <v>IND1038</v>
      </c>
      <c r="B2390" s="17">
        <f>Consolication[[#This Row],[Nom et prénom 0 Name &amp; first name]]</f>
        <v>0</v>
      </c>
      <c r="C2390" s="17" t="e">
        <f>VLOOKUP(B2390,Consolidation!B:AA,3,FALSE)</f>
        <v>#N/A</v>
      </c>
      <c r="D2390" s="17" t="e">
        <f>VLOOKUP(B2390,Consolidation!B:AA,5,TRUE)</f>
        <v>#N/A</v>
      </c>
      <c r="E2390" s="17" t="e">
        <f>VLOOKUP(B2391,Consolidation!B:AA,6,TRUE)</f>
        <v>#N/A</v>
      </c>
      <c r="F2390" s="17" t="e">
        <f>VLOOKUP(B2391,Consolidation!B:AA,7,TRUE)</f>
        <v>#N/A</v>
      </c>
      <c r="G2390" s="17" t="e">
        <f>VLOOKUP(B2391,Consolidation!B:AA,12,TRUE)</f>
        <v>#N/A</v>
      </c>
      <c r="H2390" s="17" t="e">
        <f>VLOOKUP(B2391,Consolidation!B:AA,22,FALSE)</f>
        <v>#N/A</v>
      </c>
    </row>
    <row r="2391" spans="1:8" ht="29.5" customHeight="1" thickBot="1" x14ac:dyDescent="0.4">
      <c r="A2391" s="16" t="str">
        <f>IF(B2391&lt;&gt;"","IND"&amp;TEXT(COUNTA($B$2:B2391),"000"),"")</f>
        <v>IND1039</v>
      </c>
      <c r="B2391" s="17">
        <f>Consolication[[#This Row],[Nom et prénom 0 Name &amp; first name]]</f>
        <v>0</v>
      </c>
      <c r="C2391" s="17" t="e">
        <f>VLOOKUP(B2391,Consolidation!B:AA,3,FALSE)</f>
        <v>#N/A</v>
      </c>
      <c r="D2391" s="17" t="e">
        <f>VLOOKUP(B2391,Consolidation!B:AA,5,TRUE)</f>
        <v>#N/A</v>
      </c>
      <c r="E2391" s="17" t="e">
        <f>VLOOKUP(B2392,Consolidation!B:AA,6,TRUE)</f>
        <v>#N/A</v>
      </c>
      <c r="F2391" s="17" t="e">
        <f>VLOOKUP(B2392,Consolidation!B:AA,7,TRUE)</f>
        <v>#N/A</v>
      </c>
      <c r="G2391" s="17" t="e">
        <f>VLOOKUP(B2392,Consolidation!B:AA,12,TRUE)</f>
        <v>#N/A</v>
      </c>
      <c r="H2391" s="17" t="e">
        <f>VLOOKUP(B2392,Consolidation!B:AA,22,FALSE)</f>
        <v>#N/A</v>
      </c>
    </row>
    <row r="2392" spans="1:8" ht="29.5" customHeight="1" thickBot="1" x14ac:dyDescent="0.4">
      <c r="A2392" s="16" t="str">
        <f>IF(B2392&lt;&gt;"","IND"&amp;TEXT(COUNTA($B$2:B2392),"000"),"")</f>
        <v>IND1040</v>
      </c>
      <c r="B2392" s="17">
        <f>Consolication[[#This Row],[Nom et prénom 0 Name &amp; first name]]</f>
        <v>0</v>
      </c>
      <c r="C2392" s="17" t="e">
        <f>VLOOKUP(B2392,Consolidation!B:AA,3,FALSE)</f>
        <v>#N/A</v>
      </c>
      <c r="D2392" s="17" t="e">
        <f>VLOOKUP(B2392,Consolidation!B:AA,5,TRUE)</f>
        <v>#N/A</v>
      </c>
      <c r="E2392" s="17" t="e">
        <f>VLOOKUP(B2393,Consolidation!B:AA,6,TRUE)</f>
        <v>#N/A</v>
      </c>
      <c r="F2392" s="17" t="e">
        <f>VLOOKUP(B2393,Consolidation!B:AA,7,TRUE)</f>
        <v>#N/A</v>
      </c>
      <c r="G2392" s="17" t="e">
        <f>VLOOKUP(B2393,Consolidation!B:AA,12,TRUE)</f>
        <v>#N/A</v>
      </c>
      <c r="H2392" s="17" t="e">
        <f>VLOOKUP(B2393,Consolidation!B:AA,22,FALSE)</f>
        <v>#N/A</v>
      </c>
    </row>
    <row r="2393" spans="1:8" ht="29.5" customHeight="1" thickBot="1" x14ac:dyDescent="0.4">
      <c r="A2393" s="16" t="str">
        <f>IF(B2393&lt;&gt;"","IND"&amp;TEXT(COUNTA($B$2:B2393),"000"),"")</f>
        <v>IND1041</v>
      </c>
      <c r="B2393" s="17">
        <f>Consolication[[#This Row],[Nom et prénom 0 Name &amp; first name]]</f>
        <v>0</v>
      </c>
      <c r="C2393" s="17" t="e">
        <f>VLOOKUP(B2393,Consolidation!B:AA,3,FALSE)</f>
        <v>#N/A</v>
      </c>
      <c r="D2393" s="17" t="e">
        <f>VLOOKUP(B2393,Consolidation!B:AA,5,TRUE)</f>
        <v>#N/A</v>
      </c>
      <c r="E2393" s="17" t="e">
        <f>VLOOKUP(B2394,Consolidation!B:AA,6,TRUE)</f>
        <v>#N/A</v>
      </c>
      <c r="F2393" s="17" t="e">
        <f>VLOOKUP(B2394,Consolidation!B:AA,7,TRUE)</f>
        <v>#N/A</v>
      </c>
      <c r="G2393" s="17" t="e">
        <f>VLOOKUP(B2394,Consolidation!B:AA,12,TRUE)</f>
        <v>#N/A</v>
      </c>
      <c r="H2393" s="17" t="e">
        <f>VLOOKUP(B2394,Consolidation!B:AA,22,FALSE)</f>
        <v>#N/A</v>
      </c>
    </row>
    <row r="2394" spans="1:8" ht="29.5" customHeight="1" thickBot="1" x14ac:dyDescent="0.4">
      <c r="A2394" s="16" t="str">
        <f>IF(B2394&lt;&gt;"","IND"&amp;TEXT(COUNTA($B$2:B2394),"000"),"")</f>
        <v>IND1042</v>
      </c>
      <c r="B2394" s="17">
        <f>Consolication[[#This Row],[Nom et prénom 0 Name &amp; first name]]</f>
        <v>0</v>
      </c>
      <c r="C2394" s="17" t="e">
        <f>VLOOKUP(B2394,Consolidation!B:AA,3,FALSE)</f>
        <v>#N/A</v>
      </c>
      <c r="D2394" s="17" t="e">
        <f>VLOOKUP(B2394,Consolidation!B:AA,5,TRUE)</f>
        <v>#N/A</v>
      </c>
      <c r="E2394" s="17" t="e">
        <f>VLOOKUP(B2395,Consolidation!B:AA,6,TRUE)</f>
        <v>#N/A</v>
      </c>
      <c r="F2394" s="17" t="e">
        <f>VLOOKUP(B2395,Consolidation!B:AA,7,TRUE)</f>
        <v>#N/A</v>
      </c>
      <c r="G2394" s="17" t="e">
        <f>VLOOKUP(B2395,Consolidation!B:AA,12,TRUE)</f>
        <v>#N/A</v>
      </c>
      <c r="H2394" s="17" t="e">
        <f>VLOOKUP(B2395,Consolidation!B:AA,22,FALSE)</f>
        <v>#N/A</v>
      </c>
    </row>
    <row r="2395" spans="1:8" ht="29.5" customHeight="1" thickBot="1" x14ac:dyDescent="0.4">
      <c r="A2395" s="16" t="str">
        <f>IF(B2395&lt;&gt;"","IND"&amp;TEXT(COUNTA($B$2:B2395),"000"),"")</f>
        <v>IND1043</v>
      </c>
      <c r="B2395" s="17">
        <f>Consolication[[#This Row],[Nom et prénom 0 Name &amp; first name]]</f>
        <v>0</v>
      </c>
      <c r="C2395" s="17" t="e">
        <f>VLOOKUP(B2395,Consolidation!B:AA,3,FALSE)</f>
        <v>#N/A</v>
      </c>
      <c r="D2395" s="17" t="e">
        <f>VLOOKUP(B2395,Consolidation!B:AA,5,TRUE)</f>
        <v>#N/A</v>
      </c>
      <c r="E2395" s="17" t="e">
        <f>VLOOKUP(B2396,Consolidation!B:AA,6,TRUE)</f>
        <v>#N/A</v>
      </c>
      <c r="F2395" s="17" t="e">
        <f>VLOOKUP(B2396,Consolidation!B:AA,7,TRUE)</f>
        <v>#N/A</v>
      </c>
      <c r="G2395" s="17" t="e">
        <f>VLOOKUP(B2396,Consolidation!B:AA,12,TRUE)</f>
        <v>#N/A</v>
      </c>
      <c r="H2395" s="17" t="e">
        <f>VLOOKUP(B2396,Consolidation!B:AA,22,FALSE)</f>
        <v>#N/A</v>
      </c>
    </row>
    <row r="2396" spans="1:8" ht="29.5" customHeight="1" thickBot="1" x14ac:dyDescent="0.4">
      <c r="A2396" s="16" t="str">
        <f>IF(B2396&lt;&gt;"","IND"&amp;TEXT(COUNTA($B$2:B2396),"000"),"")</f>
        <v>IND1044</v>
      </c>
      <c r="B2396" s="17">
        <f>Consolication[[#This Row],[Nom et prénom 0 Name &amp; first name]]</f>
        <v>0</v>
      </c>
      <c r="C2396" s="17" t="e">
        <f>VLOOKUP(B2396,Consolidation!B:AA,3,FALSE)</f>
        <v>#N/A</v>
      </c>
      <c r="D2396" s="17" t="e">
        <f>VLOOKUP(B2396,Consolidation!B:AA,5,TRUE)</f>
        <v>#N/A</v>
      </c>
      <c r="E2396" s="17" t="e">
        <f>VLOOKUP(B2397,Consolidation!B:AA,6,TRUE)</f>
        <v>#N/A</v>
      </c>
      <c r="F2396" s="17" t="e">
        <f>VLOOKUP(B2397,Consolidation!B:AA,7,TRUE)</f>
        <v>#N/A</v>
      </c>
      <c r="G2396" s="17" t="e">
        <f>VLOOKUP(B2397,Consolidation!B:AA,12,TRUE)</f>
        <v>#N/A</v>
      </c>
      <c r="H2396" s="17" t="e">
        <f>VLOOKUP(B2397,Consolidation!B:AA,22,FALSE)</f>
        <v>#N/A</v>
      </c>
    </row>
    <row r="2397" spans="1:8" ht="29.5" customHeight="1" thickBot="1" x14ac:dyDescent="0.4">
      <c r="A2397" s="16" t="str">
        <f>IF(B2397&lt;&gt;"","IND"&amp;TEXT(COUNTA($B$2:B2397),"000"),"")</f>
        <v>IND1045</v>
      </c>
      <c r="B2397" s="17">
        <f>Consolication[[#This Row],[Nom et prénom 0 Name &amp; first name]]</f>
        <v>0</v>
      </c>
      <c r="C2397" s="17" t="e">
        <f>VLOOKUP(B2397,Consolidation!B:AA,3,FALSE)</f>
        <v>#N/A</v>
      </c>
      <c r="D2397" s="17" t="e">
        <f>VLOOKUP(B2397,Consolidation!B:AA,5,TRUE)</f>
        <v>#N/A</v>
      </c>
      <c r="E2397" s="17" t="e">
        <f>VLOOKUP(B2398,Consolidation!B:AA,6,TRUE)</f>
        <v>#N/A</v>
      </c>
      <c r="F2397" s="17" t="e">
        <f>VLOOKUP(B2398,Consolidation!B:AA,7,TRUE)</f>
        <v>#N/A</v>
      </c>
      <c r="G2397" s="17" t="e">
        <f>VLOOKUP(B2398,Consolidation!B:AA,12,TRUE)</f>
        <v>#N/A</v>
      </c>
      <c r="H2397" s="17" t="e">
        <f>VLOOKUP(B2398,Consolidation!B:AA,22,FALSE)</f>
        <v>#N/A</v>
      </c>
    </row>
    <row r="2398" spans="1:8" ht="29.5" customHeight="1" thickBot="1" x14ac:dyDescent="0.4">
      <c r="A2398" s="16" t="str">
        <f>IF(B2398&lt;&gt;"","IND"&amp;TEXT(COUNTA($B$2:B2398),"000"),"")</f>
        <v>IND1046</v>
      </c>
      <c r="B2398" s="17">
        <f>Consolication[[#This Row],[Nom et prénom 0 Name &amp; first name]]</f>
        <v>0</v>
      </c>
      <c r="C2398" s="17" t="e">
        <f>VLOOKUP(B2398,Consolidation!B:AA,3,FALSE)</f>
        <v>#N/A</v>
      </c>
      <c r="D2398" s="17" t="e">
        <f>VLOOKUP(B2398,Consolidation!B:AA,5,TRUE)</f>
        <v>#N/A</v>
      </c>
      <c r="E2398" s="17" t="e">
        <f>VLOOKUP(B2399,Consolidation!B:AA,6,TRUE)</f>
        <v>#N/A</v>
      </c>
      <c r="F2398" s="17" t="e">
        <f>VLOOKUP(B2399,Consolidation!B:AA,7,TRUE)</f>
        <v>#N/A</v>
      </c>
      <c r="G2398" s="17" t="e">
        <f>VLOOKUP(B2399,Consolidation!B:AA,12,TRUE)</f>
        <v>#N/A</v>
      </c>
      <c r="H2398" s="17" t="e">
        <f>VLOOKUP(B2399,Consolidation!B:AA,22,FALSE)</f>
        <v>#N/A</v>
      </c>
    </row>
    <row r="2399" spans="1:8" ht="29.5" customHeight="1" thickBot="1" x14ac:dyDescent="0.4">
      <c r="A2399" s="16" t="str">
        <f>IF(B2399&lt;&gt;"","IND"&amp;TEXT(COUNTA($B$2:B2399),"000"),"")</f>
        <v>IND1047</v>
      </c>
      <c r="B2399" s="17">
        <f>Consolication[[#This Row],[Nom et prénom 0 Name &amp; first name]]</f>
        <v>0</v>
      </c>
      <c r="C2399" s="17" t="e">
        <f>VLOOKUP(B2399,Consolidation!B:AA,3,FALSE)</f>
        <v>#N/A</v>
      </c>
      <c r="D2399" s="17" t="e">
        <f>VLOOKUP(B2399,Consolidation!B:AA,5,TRUE)</f>
        <v>#N/A</v>
      </c>
      <c r="E2399" s="17" t="e">
        <f>VLOOKUP(B2400,Consolidation!B:AA,6,TRUE)</f>
        <v>#N/A</v>
      </c>
      <c r="F2399" s="17" t="e">
        <f>VLOOKUP(B2400,Consolidation!B:AA,7,TRUE)</f>
        <v>#N/A</v>
      </c>
      <c r="G2399" s="17" t="e">
        <f>VLOOKUP(B2400,Consolidation!B:AA,12,TRUE)</f>
        <v>#N/A</v>
      </c>
      <c r="H2399" s="17" t="e">
        <f>VLOOKUP(B2400,Consolidation!B:AA,22,FALSE)</f>
        <v>#N/A</v>
      </c>
    </row>
    <row r="2400" spans="1:8" ht="29.5" customHeight="1" thickBot="1" x14ac:dyDescent="0.4">
      <c r="A2400" s="16" t="str">
        <f>IF(B2400&lt;&gt;"","IND"&amp;TEXT(COUNTA($B$2:B2400),"000"),"")</f>
        <v>IND1048</v>
      </c>
      <c r="B2400" s="17">
        <f>Consolication[[#This Row],[Nom et prénom 0 Name &amp; first name]]</f>
        <v>0</v>
      </c>
      <c r="C2400" s="17" t="e">
        <f>VLOOKUP(B2400,Consolidation!B:AA,3,FALSE)</f>
        <v>#N/A</v>
      </c>
      <c r="D2400" s="17" t="e">
        <f>VLOOKUP(B2400,Consolidation!B:AA,5,TRUE)</f>
        <v>#N/A</v>
      </c>
      <c r="E2400" s="17" t="e">
        <f>VLOOKUP(B2401,Consolidation!B:AA,6,TRUE)</f>
        <v>#N/A</v>
      </c>
      <c r="F2400" s="17" t="e">
        <f>VLOOKUP(B2401,Consolidation!B:AA,7,TRUE)</f>
        <v>#N/A</v>
      </c>
      <c r="G2400" s="17" t="e">
        <f>VLOOKUP(B2401,Consolidation!B:AA,12,TRUE)</f>
        <v>#N/A</v>
      </c>
      <c r="H2400" s="17" t="e">
        <f>VLOOKUP(B2401,Consolidation!B:AA,22,FALSE)</f>
        <v>#N/A</v>
      </c>
    </row>
    <row r="2401" spans="1:8" ht="29.5" customHeight="1" thickBot="1" x14ac:dyDescent="0.4">
      <c r="A2401" s="16" t="str">
        <f>IF(B2401&lt;&gt;"","IND"&amp;TEXT(COUNTA($B$2:B2401),"000"),"")</f>
        <v>IND1049</v>
      </c>
      <c r="B2401" s="17">
        <f>Consolication[[#This Row],[Nom et prénom 0 Name &amp; first name]]</f>
        <v>0</v>
      </c>
      <c r="C2401" s="17" t="e">
        <f>VLOOKUP(B2401,Consolidation!B:AA,3,FALSE)</f>
        <v>#N/A</v>
      </c>
      <c r="D2401" s="17" t="e">
        <f>VLOOKUP(B2401,Consolidation!B:AA,5,TRUE)</f>
        <v>#N/A</v>
      </c>
      <c r="E2401" s="17" t="e">
        <f>VLOOKUP(B2402,Consolidation!B:AA,6,TRUE)</f>
        <v>#N/A</v>
      </c>
      <c r="F2401" s="17" t="e">
        <f>VLOOKUP(B2402,Consolidation!B:AA,7,TRUE)</f>
        <v>#N/A</v>
      </c>
      <c r="G2401" s="17" t="e">
        <f>VLOOKUP(B2402,Consolidation!B:AA,12,TRUE)</f>
        <v>#N/A</v>
      </c>
      <c r="H2401" s="17" t="e">
        <f>VLOOKUP(B2402,Consolidation!B:AA,22,FALSE)</f>
        <v>#N/A</v>
      </c>
    </row>
    <row r="2402" spans="1:8" ht="29.5" customHeight="1" thickBot="1" x14ac:dyDescent="0.4">
      <c r="A2402" s="16" t="str">
        <f>IF(B2402&lt;&gt;"","IND"&amp;TEXT(COUNTA($B$2:B2402),"000"),"")</f>
        <v>IND1050</v>
      </c>
      <c r="B2402" s="17">
        <f>Consolication[[#This Row],[Nom et prénom 0 Name &amp; first name]]</f>
        <v>0</v>
      </c>
      <c r="C2402" s="17" t="e">
        <f>VLOOKUP(B2402,Consolidation!B:AA,3,FALSE)</f>
        <v>#N/A</v>
      </c>
      <c r="D2402" s="17" t="e">
        <f>VLOOKUP(B2402,Consolidation!B:AA,5,TRUE)</f>
        <v>#N/A</v>
      </c>
      <c r="E2402" s="17" t="e">
        <f>VLOOKUP(B2403,Consolidation!B:AA,6,TRUE)</f>
        <v>#N/A</v>
      </c>
      <c r="F2402" s="17" t="e">
        <f>VLOOKUP(B2403,Consolidation!B:AA,7,TRUE)</f>
        <v>#N/A</v>
      </c>
      <c r="G2402" s="17" t="e">
        <f>VLOOKUP(B2403,Consolidation!B:AA,12,TRUE)</f>
        <v>#N/A</v>
      </c>
      <c r="H2402" s="17" t="e">
        <f>VLOOKUP(B2403,Consolidation!B:AA,22,FALSE)</f>
        <v>#N/A</v>
      </c>
    </row>
    <row r="2403" spans="1:8" ht="29.5" customHeight="1" thickBot="1" x14ac:dyDescent="0.4">
      <c r="A2403" s="16" t="str">
        <f>IF(B2403&lt;&gt;"","IND"&amp;TEXT(COUNTA($B$2:B2403),"000"),"")</f>
        <v>IND1051</v>
      </c>
      <c r="B2403" s="17">
        <f>Consolication[[#This Row],[Nom et prénom 0 Name &amp; first name]]</f>
        <v>0</v>
      </c>
      <c r="C2403" s="17" t="e">
        <f>VLOOKUP(B2403,Consolidation!B:AA,3,FALSE)</f>
        <v>#N/A</v>
      </c>
      <c r="D2403" s="17" t="e">
        <f>VLOOKUP(B2403,Consolidation!B:AA,5,TRUE)</f>
        <v>#N/A</v>
      </c>
      <c r="E2403" s="17" t="e">
        <f>VLOOKUP(B2404,Consolidation!B:AA,6,TRUE)</f>
        <v>#N/A</v>
      </c>
      <c r="F2403" s="17" t="e">
        <f>VLOOKUP(B2404,Consolidation!B:AA,7,TRUE)</f>
        <v>#N/A</v>
      </c>
      <c r="G2403" s="17" t="e">
        <f>VLOOKUP(B2404,Consolidation!B:AA,12,TRUE)</f>
        <v>#N/A</v>
      </c>
      <c r="H2403" s="17" t="e">
        <f>VLOOKUP(B2404,Consolidation!B:AA,22,FALSE)</f>
        <v>#N/A</v>
      </c>
    </row>
    <row r="2404" spans="1:8" ht="29.5" customHeight="1" thickBot="1" x14ac:dyDescent="0.4">
      <c r="A2404" s="16" t="str">
        <f>IF(B2404&lt;&gt;"","IND"&amp;TEXT(COUNTA($B$2:B2404),"000"),"")</f>
        <v>IND1052</v>
      </c>
      <c r="B2404" s="17">
        <f>Consolication[[#This Row],[Nom et prénom 0 Name &amp; first name]]</f>
        <v>0</v>
      </c>
      <c r="C2404" s="17" t="e">
        <f>VLOOKUP(B2404,Consolidation!B:AA,3,FALSE)</f>
        <v>#N/A</v>
      </c>
      <c r="D2404" s="17" t="e">
        <f>VLOOKUP(B2404,Consolidation!B:AA,5,TRUE)</f>
        <v>#N/A</v>
      </c>
      <c r="E2404" s="17" t="e">
        <f>VLOOKUP(B2405,Consolidation!B:AA,6,TRUE)</f>
        <v>#N/A</v>
      </c>
      <c r="F2404" s="17" t="e">
        <f>VLOOKUP(B2405,Consolidation!B:AA,7,TRUE)</f>
        <v>#N/A</v>
      </c>
      <c r="G2404" s="17" t="e">
        <f>VLOOKUP(B2405,Consolidation!B:AA,12,TRUE)</f>
        <v>#N/A</v>
      </c>
      <c r="H2404" s="17" t="e">
        <f>VLOOKUP(B2405,Consolidation!B:AA,22,FALSE)</f>
        <v>#N/A</v>
      </c>
    </row>
    <row r="2405" spans="1:8" ht="29.5" customHeight="1" thickBot="1" x14ac:dyDescent="0.4">
      <c r="A2405" s="16" t="str">
        <f>IF(B2405&lt;&gt;"","IND"&amp;TEXT(COUNTA($B$2:B2405),"000"),"")</f>
        <v>IND1053</v>
      </c>
      <c r="B2405" s="17">
        <f>Consolication[[#This Row],[Nom et prénom 0 Name &amp; first name]]</f>
        <v>0</v>
      </c>
      <c r="C2405" s="17" t="e">
        <f>VLOOKUP(B2405,Consolidation!B:AA,3,FALSE)</f>
        <v>#N/A</v>
      </c>
      <c r="D2405" s="17" t="e">
        <f>VLOOKUP(B2405,Consolidation!B:AA,5,TRUE)</f>
        <v>#N/A</v>
      </c>
      <c r="E2405" s="17" t="e">
        <f>VLOOKUP(B2406,Consolidation!B:AA,6,TRUE)</f>
        <v>#N/A</v>
      </c>
      <c r="F2405" s="17" t="e">
        <f>VLOOKUP(B2406,Consolidation!B:AA,7,TRUE)</f>
        <v>#N/A</v>
      </c>
      <c r="G2405" s="17" t="e">
        <f>VLOOKUP(B2406,Consolidation!B:AA,12,TRUE)</f>
        <v>#N/A</v>
      </c>
      <c r="H2405" s="17" t="e">
        <f>VLOOKUP(B2406,Consolidation!B:AA,22,FALSE)</f>
        <v>#N/A</v>
      </c>
    </row>
    <row r="2406" spans="1:8" ht="29.5" customHeight="1" thickBot="1" x14ac:dyDescent="0.4">
      <c r="A2406" s="16" t="str">
        <f>IF(B2406&lt;&gt;"","IND"&amp;TEXT(COUNTA($B$2:B2406),"000"),"")</f>
        <v>IND1054</v>
      </c>
      <c r="B2406" s="17">
        <f>Consolication[[#This Row],[Nom et prénom 0 Name &amp; first name]]</f>
        <v>0</v>
      </c>
      <c r="C2406" s="17" t="e">
        <f>VLOOKUP(B2406,Consolidation!B:AA,3,FALSE)</f>
        <v>#N/A</v>
      </c>
      <c r="D2406" s="17" t="e">
        <f>VLOOKUP(B2406,Consolidation!B:AA,5,TRUE)</f>
        <v>#N/A</v>
      </c>
      <c r="E2406" s="17" t="e">
        <f>VLOOKUP(B2407,Consolidation!B:AA,6,TRUE)</f>
        <v>#N/A</v>
      </c>
      <c r="F2406" s="17" t="e">
        <f>VLOOKUP(B2407,Consolidation!B:AA,7,TRUE)</f>
        <v>#N/A</v>
      </c>
      <c r="G2406" s="17" t="e">
        <f>VLOOKUP(B2407,Consolidation!B:AA,12,TRUE)</f>
        <v>#N/A</v>
      </c>
      <c r="H2406" s="17" t="e">
        <f>VLOOKUP(B2407,Consolidation!B:AA,22,FALSE)</f>
        <v>#N/A</v>
      </c>
    </row>
    <row r="2407" spans="1:8" ht="29.5" customHeight="1" thickBot="1" x14ac:dyDescent="0.4">
      <c r="A2407" s="16" t="str">
        <f>IF(B2407&lt;&gt;"","IND"&amp;TEXT(COUNTA($B$2:B2407),"000"),"")</f>
        <v>IND1055</v>
      </c>
      <c r="B2407" s="17">
        <f>Consolication[[#This Row],[Nom et prénom 0 Name &amp; first name]]</f>
        <v>0</v>
      </c>
      <c r="C2407" s="17" t="e">
        <f>VLOOKUP(B2407,Consolidation!B:AA,3,FALSE)</f>
        <v>#N/A</v>
      </c>
      <c r="D2407" s="17" t="e">
        <f>VLOOKUP(B2407,Consolidation!B:AA,5,TRUE)</f>
        <v>#N/A</v>
      </c>
      <c r="E2407" s="17" t="e">
        <f>VLOOKUP(B2408,Consolidation!B:AA,6,TRUE)</f>
        <v>#N/A</v>
      </c>
      <c r="F2407" s="17" t="e">
        <f>VLOOKUP(B2408,Consolidation!B:AA,7,TRUE)</f>
        <v>#N/A</v>
      </c>
      <c r="G2407" s="17" t="e">
        <f>VLOOKUP(B2408,Consolidation!B:AA,12,TRUE)</f>
        <v>#N/A</v>
      </c>
      <c r="H2407" s="17" t="e">
        <f>VLOOKUP(B2408,Consolidation!B:AA,22,FALSE)</f>
        <v>#N/A</v>
      </c>
    </row>
    <row r="2408" spans="1:8" ht="29.5" customHeight="1" thickBot="1" x14ac:dyDescent="0.4">
      <c r="A2408" s="16" t="str">
        <f>IF(B2408&lt;&gt;"","IND"&amp;TEXT(COUNTA($B$2:B2408),"000"),"")</f>
        <v>IND1056</v>
      </c>
      <c r="B2408" s="17">
        <f>Consolication[[#This Row],[Nom et prénom 0 Name &amp; first name]]</f>
        <v>0</v>
      </c>
      <c r="C2408" s="17" t="e">
        <f>VLOOKUP(B2408,Consolidation!B:AA,3,FALSE)</f>
        <v>#N/A</v>
      </c>
      <c r="D2408" s="17" t="e">
        <f>VLOOKUP(B2408,Consolidation!B:AA,5,TRUE)</f>
        <v>#N/A</v>
      </c>
      <c r="E2408" s="17" t="e">
        <f>VLOOKUP(B2409,Consolidation!B:AA,6,TRUE)</f>
        <v>#N/A</v>
      </c>
      <c r="F2408" s="17" t="e">
        <f>VLOOKUP(B2409,Consolidation!B:AA,7,TRUE)</f>
        <v>#N/A</v>
      </c>
      <c r="G2408" s="17" t="e">
        <f>VLOOKUP(B2409,Consolidation!B:AA,12,TRUE)</f>
        <v>#N/A</v>
      </c>
      <c r="H2408" s="17" t="e">
        <f>VLOOKUP(B2409,Consolidation!B:AA,22,FALSE)</f>
        <v>#N/A</v>
      </c>
    </row>
    <row r="2409" spans="1:8" ht="29.5" customHeight="1" thickBot="1" x14ac:dyDescent="0.4">
      <c r="A2409" s="16" t="str">
        <f>IF(B2409&lt;&gt;"","IND"&amp;TEXT(COUNTA($B$2:B2409),"000"),"")</f>
        <v>IND1057</v>
      </c>
      <c r="B2409" s="17">
        <f>Consolication[[#This Row],[Nom et prénom 0 Name &amp; first name]]</f>
        <v>0</v>
      </c>
      <c r="C2409" s="17" t="e">
        <f>VLOOKUP(B2409,Consolidation!B:AA,3,FALSE)</f>
        <v>#N/A</v>
      </c>
      <c r="D2409" s="17" t="e">
        <f>VLOOKUP(B2409,Consolidation!B:AA,5,TRUE)</f>
        <v>#N/A</v>
      </c>
      <c r="E2409" s="17" t="e">
        <f>VLOOKUP(B2410,Consolidation!B:AA,6,TRUE)</f>
        <v>#N/A</v>
      </c>
      <c r="F2409" s="17" t="e">
        <f>VLOOKUP(B2410,Consolidation!B:AA,7,TRUE)</f>
        <v>#N/A</v>
      </c>
      <c r="G2409" s="17" t="e">
        <f>VLOOKUP(B2410,Consolidation!B:AA,12,TRUE)</f>
        <v>#N/A</v>
      </c>
      <c r="H2409" s="17" t="e">
        <f>VLOOKUP(B2410,Consolidation!B:AA,22,FALSE)</f>
        <v>#N/A</v>
      </c>
    </row>
    <row r="2410" spans="1:8" ht="29.5" customHeight="1" thickBot="1" x14ac:dyDescent="0.4">
      <c r="A2410" s="16" t="str">
        <f>IF(B2410&lt;&gt;"","IND"&amp;TEXT(COUNTA($B$2:B2410),"000"),"")</f>
        <v>IND1058</v>
      </c>
      <c r="B2410" s="17">
        <f>Consolication[[#This Row],[Nom et prénom 0 Name &amp; first name]]</f>
        <v>0</v>
      </c>
      <c r="C2410" s="17" t="e">
        <f>VLOOKUP(B2410,Consolidation!B:AA,3,FALSE)</f>
        <v>#N/A</v>
      </c>
      <c r="D2410" s="17" t="e">
        <f>VLOOKUP(B2410,Consolidation!B:AA,5,TRUE)</f>
        <v>#N/A</v>
      </c>
      <c r="E2410" s="17" t="e">
        <f>VLOOKUP(B2411,Consolidation!B:AA,6,TRUE)</f>
        <v>#N/A</v>
      </c>
      <c r="F2410" s="17" t="e">
        <f>VLOOKUP(B2411,Consolidation!B:AA,7,TRUE)</f>
        <v>#N/A</v>
      </c>
      <c r="G2410" s="17" t="e">
        <f>VLOOKUP(B2411,Consolidation!B:AA,12,TRUE)</f>
        <v>#N/A</v>
      </c>
      <c r="H2410" s="17" t="e">
        <f>VLOOKUP(B2411,Consolidation!B:AA,22,FALSE)</f>
        <v>#N/A</v>
      </c>
    </row>
    <row r="2411" spans="1:8" ht="29.5" customHeight="1" thickBot="1" x14ac:dyDescent="0.4">
      <c r="A2411" s="16" t="str">
        <f>IF(B2411&lt;&gt;"","IND"&amp;TEXT(COUNTA($B$2:B2411),"000"),"")</f>
        <v>IND1059</v>
      </c>
      <c r="B2411" s="17">
        <f>Consolication[[#This Row],[Nom et prénom 0 Name &amp; first name]]</f>
        <v>0</v>
      </c>
      <c r="C2411" s="17" t="e">
        <f>VLOOKUP(B2411,Consolidation!B:AA,3,FALSE)</f>
        <v>#N/A</v>
      </c>
      <c r="D2411" s="17" t="e">
        <f>VLOOKUP(B2411,Consolidation!B:AA,5,TRUE)</f>
        <v>#N/A</v>
      </c>
      <c r="E2411" s="17" t="e">
        <f>VLOOKUP(B2412,Consolidation!B:AA,6,TRUE)</f>
        <v>#N/A</v>
      </c>
      <c r="F2411" s="17" t="e">
        <f>VLOOKUP(B2412,Consolidation!B:AA,7,TRUE)</f>
        <v>#N/A</v>
      </c>
      <c r="G2411" s="17" t="e">
        <f>VLOOKUP(B2412,Consolidation!B:AA,12,TRUE)</f>
        <v>#N/A</v>
      </c>
      <c r="H2411" s="17" t="e">
        <f>VLOOKUP(B2412,Consolidation!B:AA,22,FALSE)</f>
        <v>#N/A</v>
      </c>
    </row>
    <row r="2412" spans="1:8" ht="29.5" customHeight="1" thickBot="1" x14ac:dyDescent="0.4">
      <c r="A2412" s="16" t="str">
        <f>IF(B2412&lt;&gt;"","IND"&amp;TEXT(COUNTA($B$2:B2412),"000"),"")</f>
        <v>IND1060</v>
      </c>
      <c r="B2412" s="17">
        <f>Consolication[[#This Row],[Nom et prénom 0 Name &amp; first name]]</f>
        <v>0</v>
      </c>
      <c r="C2412" s="17" t="e">
        <f>VLOOKUP(B2412,Consolidation!B:AA,3,FALSE)</f>
        <v>#N/A</v>
      </c>
      <c r="D2412" s="17" t="e">
        <f>VLOOKUP(B2412,Consolidation!B:AA,5,TRUE)</f>
        <v>#N/A</v>
      </c>
      <c r="E2412" s="17" t="e">
        <f>VLOOKUP(B2413,Consolidation!B:AA,6,TRUE)</f>
        <v>#N/A</v>
      </c>
      <c r="F2412" s="17" t="e">
        <f>VLOOKUP(B2413,Consolidation!B:AA,7,TRUE)</f>
        <v>#N/A</v>
      </c>
      <c r="G2412" s="17" t="e">
        <f>VLOOKUP(B2413,Consolidation!B:AA,12,TRUE)</f>
        <v>#N/A</v>
      </c>
      <c r="H2412" s="17" t="e">
        <f>VLOOKUP(B2413,Consolidation!B:AA,22,FALSE)</f>
        <v>#N/A</v>
      </c>
    </row>
    <row r="2413" spans="1:8" ht="29.5" customHeight="1" thickBot="1" x14ac:dyDescent="0.4">
      <c r="A2413" s="16" t="str">
        <f>IF(B2413&lt;&gt;"","IND"&amp;TEXT(COUNTA($B$2:B2413),"000"),"")</f>
        <v>IND1061</v>
      </c>
      <c r="B2413" s="17">
        <f>Consolication[[#This Row],[Nom et prénom 0 Name &amp; first name]]</f>
        <v>0</v>
      </c>
      <c r="C2413" s="17" t="e">
        <f>VLOOKUP(B2413,Consolidation!B:AA,3,FALSE)</f>
        <v>#N/A</v>
      </c>
      <c r="D2413" s="17" t="e">
        <f>VLOOKUP(B2413,Consolidation!B:AA,5,TRUE)</f>
        <v>#N/A</v>
      </c>
      <c r="E2413" s="17" t="e">
        <f>VLOOKUP(B2414,Consolidation!B:AA,6,TRUE)</f>
        <v>#N/A</v>
      </c>
      <c r="F2413" s="17" t="e">
        <f>VLOOKUP(B2414,Consolidation!B:AA,7,TRUE)</f>
        <v>#N/A</v>
      </c>
      <c r="G2413" s="17" t="e">
        <f>VLOOKUP(B2414,Consolidation!B:AA,12,TRUE)</f>
        <v>#N/A</v>
      </c>
      <c r="H2413" s="17" t="e">
        <f>VLOOKUP(B2414,Consolidation!B:AA,22,FALSE)</f>
        <v>#N/A</v>
      </c>
    </row>
    <row r="2414" spans="1:8" ht="29.5" customHeight="1" thickBot="1" x14ac:dyDescent="0.4">
      <c r="A2414" s="16" t="str">
        <f>IF(B2414&lt;&gt;"","IND"&amp;TEXT(COUNTA($B$2:B2414),"000"),"")</f>
        <v>IND1062</v>
      </c>
      <c r="B2414" s="17">
        <f>Consolication[[#This Row],[Nom et prénom 0 Name &amp; first name]]</f>
        <v>0</v>
      </c>
      <c r="C2414" s="17" t="e">
        <f>VLOOKUP(B2414,Consolidation!B:AA,3,FALSE)</f>
        <v>#N/A</v>
      </c>
      <c r="D2414" s="17" t="e">
        <f>VLOOKUP(B2414,Consolidation!B:AA,5,TRUE)</f>
        <v>#N/A</v>
      </c>
      <c r="E2414" s="17" t="e">
        <f>VLOOKUP(B2415,Consolidation!B:AA,6,TRUE)</f>
        <v>#N/A</v>
      </c>
      <c r="F2414" s="17" t="e">
        <f>VLOOKUP(B2415,Consolidation!B:AA,7,TRUE)</f>
        <v>#N/A</v>
      </c>
      <c r="G2414" s="17" t="e">
        <f>VLOOKUP(B2415,Consolidation!B:AA,12,TRUE)</f>
        <v>#N/A</v>
      </c>
      <c r="H2414" s="17" t="e">
        <f>VLOOKUP(B2415,Consolidation!B:AA,22,FALSE)</f>
        <v>#N/A</v>
      </c>
    </row>
    <row r="2415" spans="1:8" ht="29.5" customHeight="1" thickBot="1" x14ac:dyDescent="0.4">
      <c r="A2415" s="16" t="str">
        <f>IF(B2415&lt;&gt;"","IND"&amp;TEXT(COUNTA($B$2:B2415),"000"),"")</f>
        <v>IND1063</v>
      </c>
      <c r="B2415" s="17">
        <f>Consolication[[#This Row],[Nom et prénom 0 Name &amp; first name]]</f>
        <v>0</v>
      </c>
      <c r="C2415" s="17" t="e">
        <f>VLOOKUP(B2415,Consolidation!B:AA,3,FALSE)</f>
        <v>#N/A</v>
      </c>
      <c r="D2415" s="17" t="e">
        <f>VLOOKUP(B2415,Consolidation!B:AA,5,TRUE)</f>
        <v>#N/A</v>
      </c>
      <c r="E2415" s="17" t="e">
        <f>VLOOKUP(B2416,Consolidation!B:AA,6,TRUE)</f>
        <v>#N/A</v>
      </c>
      <c r="F2415" s="17" t="e">
        <f>VLOOKUP(B2416,Consolidation!B:AA,7,TRUE)</f>
        <v>#N/A</v>
      </c>
      <c r="G2415" s="17" t="e">
        <f>VLOOKUP(B2416,Consolidation!B:AA,12,TRUE)</f>
        <v>#N/A</v>
      </c>
      <c r="H2415" s="17" t="e">
        <f>VLOOKUP(B2416,Consolidation!B:AA,22,FALSE)</f>
        <v>#N/A</v>
      </c>
    </row>
    <row r="2416" spans="1:8" ht="29.5" customHeight="1" thickBot="1" x14ac:dyDescent="0.4">
      <c r="A2416" s="16" t="str">
        <f>IF(B2416&lt;&gt;"","IND"&amp;TEXT(COUNTA($B$2:B2416),"000"),"")</f>
        <v>IND1064</v>
      </c>
      <c r="B2416" s="17">
        <f>Consolication[[#This Row],[Nom et prénom 0 Name &amp; first name]]</f>
        <v>0</v>
      </c>
      <c r="C2416" s="17" t="e">
        <f>VLOOKUP(B2416,Consolidation!B:AA,3,FALSE)</f>
        <v>#N/A</v>
      </c>
      <c r="D2416" s="17" t="e">
        <f>VLOOKUP(B2416,Consolidation!B:AA,5,TRUE)</f>
        <v>#N/A</v>
      </c>
      <c r="E2416" s="17" t="e">
        <f>VLOOKUP(B2417,Consolidation!B:AA,6,TRUE)</f>
        <v>#N/A</v>
      </c>
      <c r="F2416" s="17" t="e">
        <f>VLOOKUP(B2417,Consolidation!B:AA,7,TRUE)</f>
        <v>#N/A</v>
      </c>
      <c r="G2416" s="17" t="e">
        <f>VLOOKUP(B2417,Consolidation!B:AA,12,TRUE)</f>
        <v>#N/A</v>
      </c>
      <c r="H2416" s="17" t="e">
        <f>VLOOKUP(B2417,Consolidation!B:AA,22,FALSE)</f>
        <v>#N/A</v>
      </c>
    </row>
    <row r="2417" spans="1:8" ht="29.5" customHeight="1" thickBot="1" x14ac:dyDescent="0.4">
      <c r="A2417" s="16" t="str">
        <f>IF(B2417&lt;&gt;"","IND"&amp;TEXT(COUNTA($B$2:B2417),"000"),"")</f>
        <v>IND1065</v>
      </c>
      <c r="B2417" s="17">
        <f>Consolication[[#This Row],[Nom et prénom 0 Name &amp; first name]]</f>
        <v>0</v>
      </c>
      <c r="C2417" s="17" t="e">
        <f>VLOOKUP(B2417,Consolidation!B:AA,3,FALSE)</f>
        <v>#N/A</v>
      </c>
      <c r="D2417" s="17" t="e">
        <f>VLOOKUP(B2417,Consolidation!B:AA,5,TRUE)</f>
        <v>#N/A</v>
      </c>
      <c r="E2417" s="17" t="e">
        <f>VLOOKUP(B2418,Consolidation!B:AA,6,TRUE)</f>
        <v>#N/A</v>
      </c>
      <c r="F2417" s="17" t="e">
        <f>VLOOKUP(B2418,Consolidation!B:AA,7,TRUE)</f>
        <v>#N/A</v>
      </c>
      <c r="G2417" s="17" t="e">
        <f>VLOOKUP(B2418,Consolidation!B:AA,12,TRUE)</f>
        <v>#N/A</v>
      </c>
      <c r="H2417" s="17" t="e">
        <f>VLOOKUP(B2418,Consolidation!B:AA,22,FALSE)</f>
        <v>#N/A</v>
      </c>
    </row>
    <row r="2418" spans="1:8" ht="29.5" customHeight="1" thickBot="1" x14ac:dyDescent="0.4">
      <c r="A2418" s="16" t="str">
        <f>IF(B2418&lt;&gt;"","IND"&amp;TEXT(COUNTA($B$2:B2418),"000"),"")</f>
        <v>IND1066</v>
      </c>
      <c r="B2418" s="17">
        <f>Consolication[[#This Row],[Nom et prénom 0 Name &amp; first name]]</f>
        <v>0</v>
      </c>
      <c r="C2418" s="17" t="e">
        <f>VLOOKUP(B2418,Consolidation!B:AA,3,FALSE)</f>
        <v>#N/A</v>
      </c>
      <c r="D2418" s="17" t="e">
        <f>VLOOKUP(B2418,Consolidation!B:AA,5,TRUE)</f>
        <v>#N/A</v>
      </c>
      <c r="E2418" s="17" t="e">
        <f>VLOOKUP(B2419,Consolidation!B:AA,6,TRUE)</f>
        <v>#N/A</v>
      </c>
      <c r="F2418" s="17" t="e">
        <f>VLOOKUP(B2419,Consolidation!B:AA,7,TRUE)</f>
        <v>#N/A</v>
      </c>
      <c r="G2418" s="17" t="e">
        <f>VLOOKUP(B2419,Consolidation!B:AA,12,TRUE)</f>
        <v>#N/A</v>
      </c>
      <c r="H2418" s="17" t="e">
        <f>VLOOKUP(B2419,Consolidation!B:AA,22,FALSE)</f>
        <v>#N/A</v>
      </c>
    </row>
    <row r="2419" spans="1:8" ht="29.5" customHeight="1" thickBot="1" x14ac:dyDescent="0.4">
      <c r="A2419" s="16" t="str">
        <f>IF(B2419&lt;&gt;"","IND"&amp;TEXT(COUNTA($B$2:B2419),"000"),"")</f>
        <v>IND1067</v>
      </c>
      <c r="B2419" s="17">
        <f>Consolication[[#This Row],[Nom et prénom 0 Name &amp; first name]]</f>
        <v>0</v>
      </c>
      <c r="C2419" s="17" t="e">
        <f>VLOOKUP(B2419,Consolidation!B:AA,3,FALSE)</f>
        <v>#N/A</v>
      </c>
      <c r="D2419" s="17" t="e">
        <f>VLOOKUP(B2419,Consolidation!B:AA,5,TRUE)</f>
        <v>#N/A</v>
      </c>
      <c r="E2419" s="17" t="e">
        <f>VLOOKUP(B2420,Consolidation!B:AA,6,TRUE)</f>
        <v>#N/A</v>
      </c>
      <c r="F2419" s="17" t="e">
        <f>VLOOKUP(B2420,Consolidation!B:AA,7,TRUE)</f>
        <v>#N/A</v>
      </c>
      <c r="G2419" s="17" t="e">
        <f>VLOOKUP(B2420,Consolidation!B:AA,12,TRUE)</f>
        <v>#N/A</v>
      </c>
      <c r="H2419" s="17" t="e">
        <f>VLOOKUP(B2420,Consolidation!B:AA,22,FALSE)</f>
        <v>#N/A</v>
      </c>
    </row>
    <row r="2420" spans="1:8" ht="29.5" customHeight="1" thickBot="1" x14ac:dyDescent="0.4">
      <c r="A2420" s="16" t="str">
        <f>IF(B2420&lt;&gt;"","IND"&amp;TEXT(COUNTA($B$2:B2420),"000"),"")</f>
        <v>IND1068</v>
      </c>
      <c r="B2420" s="17">
        <f>Consolication[[#This Row],[Nom et prénom 0 Name &amp; first name]]</f>
        <v>0</v>
      </c>
      <c r="C2420" s="17" t="e">
        <f>VLOOKUP(B2420,Consolidation!B:AA,3,FALSE)</f>
        <v>#N/A</v>
      </c>
      <c r="D2420" s="17" t="e">
        <f>VLOOKUP(B2420,Consolidation!B:AA,5,TRUE)</f>
        <v>#N/A</v>
      </c>
      <c r="E2420" s="17" t="e">
        <f>VLOOKUP(B2421,Consolidation!B:AA,6,TRUE)</f>
        <v>#N/A</v>
      </c>
      <c r="F2420" s="17" t="e">
        <f>VLOOKUP(B2421,Consolidation!B:AA,7,TRUE)</f>
        <v>#N/A</v>
      </c>
      <c r="G2420" s="17" t="e">
        <f>VLOOKUP(B2421,Consolidation!B:AA,12,TRUE)</f>
        <v>#N/A</v>
      </c>
      <c r="H2420" s="17" t="e">
        <f>VLOOKUP(B2421,Consolidation!B:AA,22,FALSE)</f>
        <v>#N/A</v>
      </c>
    </row>
    <row r="2421" spans="1:8" ht="29.5" customHeight="1" thickBot="1" x14ac:dyDescent="0.4">
      <c r="A2421" s="16" t="str">
        <f>IF(B2421&lt;&gt;"","IND"&amp;TEXT(COUNTA($B$2:B2421),"000"),"")</f>
        <v>IND1069</v>
      </c>
      <c r="B2421" s="17">
        <f>Consolication[[#This Row],[Nom et prénom 0 Name &amp; first name]]</f>
        <v>0</v>
      </c>
      <c r="C2421" s="17" t="e">
        <f>VLOOKUP(B2421,Consolidation!B:AA,3,FALSE)</f>
        <v>#N/A</v>
      </c>
      <c r="D2421" s="17" t="e">
        <f>VLOOKUP(B2421,Consolidation!B:AA,5,TRUE)</f>
        <v>#N/A</v>
      </c>
      <c r="E2421" s="17" t="e">
        <f>VLOOKUP(B2422,Consolidation!B:AA,6,TRUE)</f>
        <v>#N/A</v>
      </c>
      <c r="F2421" s="17" t="e">
        <f>VLOOKUP(B2422,Consolidation!B:AA,7,TRUE)</f>
        <v>#N/A</v>
      </c>
      <c r="G2421" s="17" t="e">
        <f>VLOOKUP(B2422,Consolidation!B:AA,12,TRUE)</f>
        <v>#N/A</v>
      </c>
      <c r="H2421" s="17" t="e">
        <f>VLOOKUP(B2422,Consolidation!B:AA,22,FALSE)</f>
        <v>#N/A</v>
      </c>
    </row>
    <row r="2422" spans="1:8" ht="29.5" customHeight="1" thickBot="1" x14ac:dyDescent="0.4">
      <c r="A2422" s="16" t="str">
        <f>IF(B2422&lt;&gt;"","IND"&amp;TEXT(COUNTA($B$2:B2422),"000"),"")</f>
        <v>IND1070</v>
      </c>
      <c r="B2422" s="17">
        <f>Consolication[[#This Row],[Nom et prénom 0 Name &amp; first name]]</f>
        <v>0</v>
      </c>
      <c r="C2422" s="17" t="e">
        <f>VLOOKUP(B2422,Consolidation!B:AA,3,FALSE)</f>
        <v>#N/A</v>
      </c>
      <c r="D2422" s="17" t="e">
        <f>VLOOKUP(B2422,Consolidation!B:AA,5,TRUE)</f>
        <v>#N/A</v>
      </c>
      <c r="E2422" s="17" t="e">
        <f>VLOOKUP(B2423,Consolidation!B:AA,6,TRUE)</f>
        <v>#N/A</v>
      </c>
      <c r="F2422" s="17" t="e">
        <f>VLOOKUP(B2423,Consolidation!B:AA,7,TRUE)</f>
        <v>#N/A</v>
      </c>
      <c r="G2422" s="17" t="e">
        <f>VLOOKUP(B2423,Consolidation!B:AA,12,TRUE)</f>
        <v>#N/A</v>
      </c>
      <c r="H2422" s="17" t="e">
        <f>VLOOKUP(B2423,Consolidation!B:AA,22,FALSE)</f>
        <v>#N/A</v>
      </c>
    </row>
    <row r="2423" spans="1:8" ht="29.5" customHeight="1" thickBot="1" x14ac:dyDescent="0.4">
      <c r="A2423" s="16" t="str">
        <f>IF(B2423&lt;&gt;"","IND"&amp;TEXT(COUNTA($B$2:B2423),"000"),"")</f>
        <v>IND1071</v>
      </c>
      <c r="B2423" s="17">
        <f>Consolication[[#This Row],[Nom et prénom 0 Name &amp; first name]]</f>
        <v>0</v>
      </c>
      <c r="C2423" s="17" t="e">
        <f>VLOOKUP(B2423,Consolidation!B:AA,3,FALSE)</f>
        <v>#N/A</v>
      </c>
      <c r="D2423" s="17" t="e">
        <f>VLOOKUP(B2423,Consolidation!B:AA,5,TRUE)</f>
        <v>#N/A</v>
      </c>
      <c r="E2423" s="17" t="e">
        <f>VLOOKUP(B2424,Consolidation!B:AA,6,TRUE)</f>
        <v>#N/A</v>
      </c>
      <c r="F2423" s="17" t="e">
        <f>VLOOKUP(B2424,Consolidation!B:AA,7,TRUE)</f>
        <v>#N/A</v>
      </c>
      <c r="G2423" s="17" t="e">
        <f>VLOOKUP(B2424,Consolidation!B:AA,12,TRUE)</f>
        <v>#N/A</v>
      </c>
      <c r="H2423" s="17" t="e">
        <f>VLOOKUP(B2424,Consolidation!B:AA,22,FALSE)</f>
        <v>#N/A</v>
      </c>
    </row>
    <row r="2424" spans="1:8" ht="29.5" customHeight="1" thickBot="1" x14ac:dyDescent="0.4">
      <c r="A2424" s="16" t="str">
        <f>IF(B2424&lt;&gt;"","IND"&amp;TEXT(COUNTA($B$2:B2424),"000"),"")</f>
        <v>IND1072</v>
      </c>
      <c r="B2424" s="17">
        <f>Consolication[[#This Row],[Nom et prénom 0 Name &amp; first name]]</f>
        <v>0</v>
      </c>
      <c r="C2424" s="17" t="e">
        <f>VLOOKUP(B2424,Consolidation!B:AA,3,FALSE)</f>
        <v>#N/A</v>
      </c>
      <c r="D2424" s="17" t="e">
        <f>VLOOKUP(B2424,Consolidation!B:AA,5,TRUE)</f>
        <v>#N/A</v>
      </c>
      <c r="E2424" s="17" t="e">
        <f>VLOOKUP(B2425,Consolidation!B:AA,6,TRUE)</f>
        <v>#N/A</v>
      </c>
      <c r="F2424" s="17" t="e">
        <f>VLOOKUP(B2425,Consolidation!B:AA,7,TRUE)</f>
        <v>#N/A</v>
      </c>
      <c r="G2424" s="17" t="e">
        <f>VLOOKUP(B2425,Consolidation!B:AA,12,TRUE)</f>
        <v>#N/A</v>
      </c>
      <c r="H2424" s="17" t="e">
        <f>VLOOKUP(B2425,Consolidation!B:AA,22,FALSE)</f>
        <v>#N/A</v>
      </c>
    </row>
    <row r="2425" spans="1:8" ht="29.5" customHeight="1" thickBot="1" x14ac:dyDescent="0.4">
      <c r="A2425" s="16" t="str">
        <f>IF(B2425&lt;&gt;"","IND"&amp;TEXT(COUNTA($B$2:B2425),"000"),"")</f>
        <v>IND1073</v>
      </c>
      <c r="B2425" s="17">
        <f>Consolication[[#This Row],[Nom et prénom 0 Name &amp; first name]]</f>
        <v>0</v>
      </c>
      <c r="C2425" s="17" t="e">
        <f>VLOOKUP(B2425,Consolidation!B:AA,3,FALSE)</f>
        <v>#N/A</v>
      </c>
      <c r="D2425" s="17" t="e">
        <f>VLOOKUP(B2425,Consolidation!B:AA,5,TRUE)</f>
        <v>#N/A</v>
      </c>
      <c r="E2425" s="17" t="e">
        <f>VLOOKUP(B2426,Consolidation!B:AA,6,TRUE)</f>
        <v>#N/A</v>
      </c>
      <c r="F2425" s="17" t="e">
        <f>VLOOKUP(B2426,Consolidation!B:AA,7,TRUE)</f>
        <v>#N/A</v>
      </c>
      <c r="G2425" s="17" t="e">
        <f>VLOOKUP(B2426,Consolidation!B:AA,12,TRUE)</f>
        <v>#N/A</v>
      </c>
      <c r="H2425" s="17" t="e">
        <f>VLOOKUP(B2426,Consolidation!B:AA,22,FALSE)</f>
        <v>#N/A</v>
      </c>
    </row>
    <row r="2426" spans="1:8" ht="29.5" customHeight="1" thickBot="1" x14ac:dyDescent="0.4">
      <c r="A2426" s="16" t="str">
        <f>IF(B2426&lt;&gt;"","IND"&amp;TEXT(COUNTA($B$2:B2426),"000"),"")</f>
        <v>IND1074</v>
      </c>
      <c r="B2426" s="17">
        <f>Consolication[[#This Row],[Nom et prénom 0 Name &amp; first name]]</f>
        <v>0</v>
      </c>
      <c r="C2426" s="17" t="e">
        <f>VLOOKUP(B2426,Consolidation!B:AA,3,FALSE)</f>
        <v>#N/A</v>
      </c>
      <c r="D2426" s="17" t="e">
        <f>VLOOKUP(B2426,Consolidation!B:AA,5,TRUE)</f>
        <v>#N/A</v>
      </c>
      <c r="E2426" s="17" t="e">
        <f>VLOOKUP(B2427,Consolidation!B:AA,6,TRUE)</f>
        <v>#N/A</v>
      </c>
      <c r="F2426" s="17" t="e">
        <f>VLOOKUP(B2427,Consolidation!B:AA,7,TRUE)</f>
        <v>#N/A</v>
      </c>
      <c r="G2426" s="17" t="e">
        <f>VLOOKUP(B2427,Consolidation!B:AA,12,TRUE)</f>
        <v>#N/A</v>
      </c>
      <c r="H2426" s="17" t="e">
        <f>VLOOKUP(B2427,Consolidation!B:AA,22,FALSE)</f>
        <v>#N/A</v>
      </c>
    </row>
    <row r="2427" spans="1:8" ht="29.5" customHeight="1" thickBot="1" x14ac:dyDescent="0.4">
      <c r="A2427" s="16" t="str">
        <f>IF(B2427&lt;&gt;"","IND"&amp;TEXT(COUNTA($B$2:B2427),"000"),"")</f>
        <v>IND1075</v>
      </c>
      <c r="B2427" s="17">
        <f>Consolication[[#This Row],[Nom et prénom 0 Name &amp; first name]]</f>
        <v>0</v>
      </c>
      <c r="C2427" s="17" t="e">
        <f>VLOOKUP(B2427,Consolidation!B:AA,3,FALSE)</f>
        <v>#N/A</v>
      </c>
      <c r="D2427" s="17" t="e">
        <f>VLOOKUP(B2427,Consolidation!B:AA,5,TRUE)</f>
        <v>#N/A</v>
      </c>
      <c r="E2427" s="17" t="e">
        <f>VLOOKUP(B2428,Consolidation!B:AA,6,TRUE)</f>
        <v>#N/A</v>
      </c>
      <c r="F2427" s="17" t="e">
        <f>VLOOKUP(B2428,Consolidation!B:AA,7,TRUE)</f>
        <v>#N/A</v>
      </c>
      <c r="G2427" s="17" t="e">
        <f>VLOOKUP(B2428,Consolidation!B:AA,12,TRUE)</f>
        <v>#N/A</v>
      </c>
      <c r="H2427" s="17" t="e">
        <f>VLOOKUP(B2428,Consolidation!B:AA,22,FALSE)</f>
        <v>#N/A</v>
      </c>
    </row>
    <row r="2428" spans="1:8" ht="29.5" customHeight="1" thickBot="1" x14ac:dyDescent="0.4">
      <c r="A2428" s="16" t="str">
        <f>IF(B2428&lt;&gt;"","IND"&amp;TEXT(COUNTA($B$2:B2428),"000"),"")</f>
        <v>IND1076</v>
      </c>
      <c r="B2428" s="17">
        <f>Consolication[[#This Row],[Nom et prénom 0 Name &amp; first name]]</f>
        <v>0</v>
      </c>
      <c r="C2428" s="17" t="e">
        <f>VLOOKUP(B2428,Consolidation!B:AA,3,FALSE)</f>
        <v>#N/A</v>
      </c>
      <c r="D2428" s="17" t="e">
        <f>VLOOKUP(B2428,Consolidation!B:AA,5,TRUE)</f>
        <v>#N/A</v>
      </c>
      <c r="E2428" s="17" t="e">
        <f>VLOOKUP(B2429,Consolidation!B:AA,6,TRUE)</f>
        <v>#N/A</v>
      </c>
      <c r="F2428" s="17" t="e">
        <f>VLOOKUP(B2429,Consolidation!B:AA,7,TRUE)</f>
        <v>#N/A</v>
      </c>
      <c r="G2428" s="17" t="e">
        <f>VLOOKUP(B2429,Consolidation!B:AA,12,TRUE)</f>
        <v>#N/A</v>
      </c>
      <c r="H2428" s="17" t="e">
        <f>VLOOKUP(B2429,Consolidation!B:AA,22,FALSE)</f>
        <v>#N/A</v>
      </c>
    </row>
    <row r="2429" spans="1:8" ht="29.5" customHeight="1" thickBot="1" x14ac:dyDescent="0.4">
      <c r="A2429" s="16" t="str">
        <f>IF(B2429&lt;&gt;"","IND"&amp;TEXT(COUNTA($B$2:B2429),"000"),"")</f>
        <v>IND1077</v>
      </c>
      <c r="B2429" s="17">
        <f>Consolication[[#This Row],[Nom et prénom 0 Name &amp; first name]]</f>
        <v>0</v>
      </c>
      <c r="C2429" s="17" t="e">
        <f>VLOOKUP(B2429,Consolidation!B:AA,3,FALSE)</f>
        <v>#N/A</v>
      </c>
      <c r="D2429" s="17" t="e">
        <f>VLOOKUP(B2429,Consolidation!B:AA,5,TRUE)</f>
        <v>#N/A</v>
      </c>
      <c r="E2429" s="17" t="e">
        <f>VLOOKUP(B2430,Consolidation!B:AA,6,TRUE)</f>
        <v>#N/A</v>
      </c>
      <c r="F2429" s="17" t="e">
        <f>VLOOKUP(B2430,Consolidation!B:AA,7,TRUE)</f>
        <v>#N/A</v>
      </c>
      <c r="G2429" s="17" t="e">
        <f>VLOOKUP(B2430,Consolidation!B:AA,12,TRUE)</f>
        <v>#N/A</v>
      </c>
      <c r="H2429" s="17" t="e">
        <f>VLOOKUP(B2430,Consolidation!B:AA,22,FALSE)</f>
        <v>#N/A</v>
      </c>
    </row>
    <row r="2430" spans="1:8" ht="29.5" customHeight="1" thickBot="1" x14ac:dyDescent="0.4">
      <c r="A2430" s="16" t="str">
        <f>IF(B2430&lt;&gt;"","IND"&amp;TEXT(COUNTA($B$2:B2430),"000"),"")</f>
        <v>IND1078</v>
      </c>
      <c r="B2430" s="17">
        <f>Consolication[[#This Row],[Nom et prénom 0 Name &amp; first name]]</f>
        <v>0</v>
      </c>
      <c r="C2430" s="17" t="e">
        <f>VLOOKUP(B2430,Consolidation!B:AA,3,FALSE)</f>
        <v>#N/A</v>
      </c>
      <c r="D2430" s="17" t="e">
        <f>VLOOKUP(B2430,Consolidation!B:AA,5,TRUE)</f>
        <v>#N/A</v>
      </c>
      <c r="E2430" s="17" t="e">
        <f>VLOOKUP(B2431,Consolidation!B:AA,6,TRUE)</f>
        <v>#N/A</v>
      </c>
      <c r="F2430" s="17" t="e">
        <f>VLOOKUP(B2431,Consolidation!B:AA,7,TRUE)</f>
        <v>#N/A</v>
      </c>
      <c r="G2430" s="17" t="e">
        <f>VLOOKUP(B2431,Consolidation!B:AA,12,TRUE)</f>
        <v>#N/A</v>
      </c>
      <c r="H2430" s="17" t="e">
        <f>VLOOKUP(B2431,Consolidation!B:AA,22,FALSE)</f>
        <v>#N/A</v>
      </c>
    </row>
    <row r="2431" spans="1:8" ht="29.5" customHeight="1" thickBot="1" x14ac:dyDescent="0.4">
      <c r="A2431" s="16" t="str">
        <f>IF(B2431&lt;&gt;"","IND"&amp;TEXT(COUNTA($B$2:B2431),"000"),"")</f>
        <v>IND1079</v>
      </c>
      <c r="B2431" s="17">
        <f>Consolication[[#This Row],[Nom et prénom 0 Name &amp; first name]]</f>
        <v>0</v>
      </c>
      <c r="C2431" s="17" t="e">
        <f>VLOOKUP(B2431,Consolidation!B:AA,3,FALSE)</f>
        <v>#N/A</v>
      </c>
      <c r="D2431" s="17" t="e">
        <f>VLOOKUP(B2431,Consolidation!B:AA,5,TRUE)</f>
        <v>#N/A</v>
      </c>
      <c r="E2431" s="17" t="e">
        <f>VLOOKUP(B2432,Consolidation!B:AA,6,TRUE)</f>
        <v>#N/A</v>
      </c>
      <c r="F2431" s="17" t="e">
        <f>VLOOKUP(B2432,Consolidation!B:AA,7,TRUE)</f>
        <v>#N/A</v>
      </c>
      <c r="G2431" s="17" t="e">
        <f>VLOOKUP(B2432,Consolidation!B:AA,12,TRUE)</f>
        <v>#N/A</v>
      </c>
      <c r="H2431" s="17" t="e">
        <f>VLOOKUP(B2432,Consolidation!B:AA,22,FALSE)</f>
        <v>#N/A</v>
      </c>
    </row>
    <row r="2432" spans="1:8" ht="29.5" customHeight="1" thickBot="1" x14ac:dyDescent="0.4">
      <c r="A2432" s="16" t="str">
        <f>IF(B2432&lt;&gt;"","IND"&amp;TEXT(COUNTA($B$2:B2432),"000"),"")</f>
        <v>IND1080</v>
      </c>
      <c r="B2432" s="17">
        <f>Consolication[[#This Row],[Nom et prénom 0 Name &amp; first name]]</f>
        <v>0</v>
      </c>
      <c r="C2432" s="17" t="e">
        <f>VLOOKUP(B2432,Consolidation!B:AA,3,FALSE)</f>
        <v>#N/A</v>
      </c>
      <c r="D2432" s="17" t="e">
        <f>VLOOKUP(B2432,Consolidation!B:AA,5,TRUE)</f>
        <v>#N/A</v>
      </c>
      <c r="E2432" s="17" t="e">
        <f>VLOOKUP(B2433,Consolidation!B:AA,6,TRUE)</f>
        <v>#N/A</v>
      </c>
      <c r="F2432" s="17" t="e">
        <f>VLOOKUP(B2433,Consolidation!B:AA,7,TRUE)</f>
        <v>#N/A</v>
      </c>
      <c r="G2432" s="17" t="e">
        <f>VLOOKUP(B2433,Consolidation!B:AA,12,TRUE)</f>
        <v>#N/A</v>
      </c>
      <c r="H2432" s="17" t="e">
        <f>VLOOKUP(B2433,Consolidation!B:AA,22,FALSE)</f>
        <v>#N/A</v>
      </c>
    </row>
    <row r="2433" spans="1:8" ht="29.5" customHeight="1" thickBot="1" x14ac:dyDescent="0.4">
      <c r="A2433" s="16" t="str">
        <f>IF(B2433&lt;&gt;"","IND"&amp;TEXT(COUNTA($B$2:B2433),"000"),"")</f>
        <v>IND1081</v>
      </c>
      <c r="B2433" s="17">
        <f>Consolication[[#This Row],[Nom et prénom 0 Name &amp; first name]]</f>
        <v>0</v>
      </c>
      <c r="C2433" s="17" t="e">
        <f>VLOOKUP(B2433,Consolidation!B:AA,3,FALSE)</f>
        <v>#N/A</v>
      </c>
      <c r="D2433" s="17" t="e">
        <f>VLOOKUP(B2433,Consolidation!B:AA,5,TRUE)</f>
        <v>#N/A</v>
      </c>
      <c r="E2433" s="17" t="e">
        <f>VLOOKUP(B2434,Consolidation!B:AA,6,TRUE)</f>
        <v>#N/A</v>
      </c>
      <c r="F2433" s="17" t="e">
        <f>VLOOKUP(B2434,Consolidation!B:AA,7,TRUE)</f>
        <v>#N/A</v>
      </c>
      <c r="G2433" s="17" t="e">
        <f>VLOOKUP(B2434,Consolidation!B:AA,12,TRUE)</f>
        <v>#N/A</v>
      </c>
      <c r="H2433" s="17" t="e">
        <f>VLOOKUP(B2434,Consolidation!B:AA,22,FALSE)</f>
        <v>#N/A</v>
      </c>
    </row>
    <row r="2434" spans="1:8" ht="29.5" customHeight="1" thickBot="1" x14ac:dyDescent="0.4">
      <c r="A2434" s="16" t="str">
        <f>IF(B2434&lt;&gt;"","IND"&amp;TEXT(COUNTA($B$2:B2434),"000"),"")</f>
        <v>IND1082</v>
      </c>
      <c r="B2434" s="17">
        <f>Consolication[[#This Row],[Nom et prénom 0 Name &amp; first name]]</f>
        <v>0</v>
      </c>
      <c r="C2434" s="17" t="e">
        <f>VLOOKUP(B2434,Consolidation!B:AA,3,FALSE)</f>
        <v>#N/A</v>
      </c>
      <c r="D2434" s="17" t="e">
        <f>VLOOKUP(B2434,Consolidation!B:AA,5,TRUE)</f>
        <v>#N/A</v>
      </c>
      <c r="E2434" s="17" t="e">
        <f>VLOOKUP(B2435,Consolidation!B:AA,6,TRUE)</f>
        <v>#N/A</v>
      </c>
      <c r="F2434" s="17" t="e">
        <f>VLOOKUP(B2435,Consolidation!B:AA,7,TRUE)</f>
        <v>#N/A</v>
      </c>
      <c r="G2434" s="17" t="e">
        <f>VLOOKUP(B2435,Consolidation!B:AA,12,TRUE)</f>
        <v>#N/A</v>
      </c>
      <c r="H2434" s="17" t="e">
        <f>VLOOKUP(B2435,Consolidation!B:AA,22,FALSE)</f>
        <v>#N/A</v>
      </c>
    </row>
    <row r="2435" spans="1:8" ht="29.5" customHeight="1" thickBot="1" x14ac:dyDescent="0.4">
      <c r="A2435" s="16" t="str">
        <f>IF(B2435&lt;&gt;"","IND"&amp;TEXT(COUNTA($B$2:B2435),"000"),"")</f>
        <v>IND1083</v>
      </c>
      <c r="B2435" s="17">
        <f>Consolication[[#This Row],[Nom et prénom 0 Name &amp; first name]]</f>
        <v>0</v>
      </c>
      <c r="C2435" s="17" t="e">
        <f>VLOOKUP(B2435,Consolidation!B:AA,3,FALSE)</f>
        <v>#N/A</v>
      </c>
      <c r="D2435" s="17" t="e">
        <f>VLOOKUP(B2435,Consolidation!B:AA,5,TRUE)</f>
        <v>#N/A</v>
      </c>
      <c r="E2435" s="17" t="e">
        <f>VLOOKUP(B2436,Consolidation!B:AA,6,TRUE)</f>
        <v>#N/A</v>
      </c>
      <c r="F2435" s="17" t="e">
        <f>VLOOKUP(B2436,Consolidation!B:AA,7,TRUE)</f>
        <v>#N/A</v>
      </c>
      <c r="G2435" s="17" t="e">
        <f>VLOOKUP(B2436,Consolidation!B:AA,12,TRUE)</f>
        <v>#N/A</v>
      </c>
      <c r="H2435" s="17" t="e">
        <f>VLOOKUP(B2436,Consolidation!B:AA,22,FALSE)</f>
        <v>#N/A</v>
      </c>
    </row>
    <row r="2436" spans="1:8" ht="29.5" customHeight="1" thickBot="1" x14ac:dyDescent="0.4">
      <c r="A2436" s="16" t="str">
        <f>IF(B2436&lt;&gt;"","IND"&amp;TEXT(COUNTA($B$2:B2436),"000"),"")</f>
        <v>IND1084</v>
      </c>
      <c r="B2436" s="17">
        <f>Consolication[[#This Row],[Nom et prénom 0 Name &amp; first name]]</f>
        <v>0</v>
      </c>
      <c r="C2436" s="17" t="e">
        <f>VLOOKUP(B2436,Consolidation!B:AA,3,FALSE)</f>
        <v>#N/A</v>
      </c>
      <c r="D2436" s="17" t="e">
        <f>VLOOKUP(B2436,Consolidation!B:AA,5,TRUE)</f>
        <v>#N/A</v>
      </c>
      <c r="E2436" s="17" t="e">
        <f>VLOOKUP(B2437,Consolidation!B:AA,6,TRUE)</f>
        <v>#N/A</v>
      </c>
      <c r="F2436" s="17" t="e">
        <f>VLOOKUP(B2437,Consolidation!B:AA,7,TRUE)</f>
        <v>#N/A</v>
      </c>
      <c r="G2436" s="17" t="e">
        <f>VLOOKUP(B2437,Consolidation!B:AA,12,TRUE)</f>
        <v>#N/A</v>
      </c>
      <c r="H2436" s="17" t="e">
        <f>VLOOKUP(B2437,Consolidation!B:AA,22,FALSE)</f>
        <v>#N/A</v>
      </c>
    </row>
    <row r="2437" spans="1:8" ht="29.5" customHeight="1" thickBot="1" x14ac:dyDescent="0.4">
      <c r="A2437" s="16" t="str">
        <f>IF(B2437&lt;&gt;"","IND"&amp;TEXT(COUNTA($B$2:B2437),"000"),"")</f>
        <v>IND1085</v>
      </c>
      <c r="B2437" s="17">
        <f>Consolication[[#This Row],[Nom et prénom 0 Name &amp; first name]]</f>
        <v>0</v>
      </c>
      <c r="C2437" s="17" t="e">
        <f>VLOOKUP(B2437,Consolidation!B:AA,3,FALSE)</f>
        <v>#N/A</v>
      </c>
      <c r="D2437" s="17" t="e">
        <f>VLOOKUP(B2437,Consolidation!B:AA,5,TRUE)</f>
        <v>#N/A</v>
      </c>
      <c r="E2437" s="17" t="e">
        <f>VLOOKUP(B2438,Consolidation!B:AA,6,TRUE)</f>
        <v>#N/A</v>
      </c>
      <c r="F2437" s="17" t="e">
        <f>VLOOKUP(B2438,Consolidation!B:AA,7,TRUE)</f>
        <v>#N/A</v>
      </c>
      <c r="G2437" s="17" t="e">
        <f>VLOOKUP(B2438,Consolidation!B:AA,12,TRUE)</f>
        <v>#N/A</v>
      </c>
      <c r="H2437" s="17" t="e">
        <f>VLOOKUP(B2438,Consolidation!B:AA,22,FALSE)</f>
        <v>#N/A</v>
      </c>
    </row>
    <row r="2438" spans="1:8" ht="29.5" customHeight="1" thickBot="1" x14ac:dyDescent="0.4">
      <c r="A2438" s="16" t="str">
        <f>IF(B2438&lt;&gt;"","IND"&amp;TEXT(COUNTA($B$2:B2438),"000"),"")</f>
        <v>IND1086</v>
      </c>
      <c r="B2438" s="17">
        <f>Consolication[[#This Row],[Nom et prénom 0 Name &amp; first name]]</f>
        <v>0</v>
      </c>
      <c r="C2438" s="17" t="e">
        <f>VLOOKUP(B2438,Consolidation!B:AA,3,FALSE)</f>
        <v>#N/A</v>
      </c>
      <c r="D2438" s="17" t="e">
        <f>VLOOKUP(B2438,Consolidation!B:AA,5,TRUE)</f>
        <v>#N/A</v>
      </c>
      <c r="E2438" s="17" t="e">
        <f>VLOOKUP(B2439,Consolidation!B:AA,6,TRUE)</f>
        <v>#N/A</v>
      </c>
      <c r="F2438" s="17" t="e">
        <f>VLOOKUP(B2439,Consolidation!B:AA,7,TRUE)</f>
        <v>#N/A</v>
      </c>
      <c r="G2438" s="17" t="e">
        <f>VLOOKUP(B2439,Consolidation!B:AA,12,TRUE)</f>
        <v>#N/A</v>
      </c>
      <c r="H2438" s="17" t="e">
        <f>VLOOKUP(B2439,Consolidation!B:AA,22,FALSE)</f>
        <v>#N/A</v>
      </c>
    </row>
    <row r="2439" spans="1:8" ht="29.5" customHeight="1" thickBot="1" x14ac:dyDescent="0.4">
      <c r="A2439" s="16" t="str">
        <f>IF(B2439&lt;&gt;"","IND"&amp;TEXT(COUNTA($B$2:B2439),"000"),"")</f>
        <v>IND1087</v>
      </c>
      <c r="B2439" s="17">
        <f>Consolication[[#This Row],[Nom et prénom 0 Name &amp; first name]]</f>
        <v>0</v>
      </c>
      <c r="C2439" s="17" t="e">
        <f>VLOOKUP(B2439,Consolidation!B:AA,3,FALSE)</f>
        <v>#N/A</v>
      </c>
      <c r="D2439" s="17" t="e">
        <f>VLOOKUP(B2439,Consolidation!B:AA,5,TRUE)</f>
        <v>#N/A</v>
      </c>
      <c r="E2439" s="17" t="e">
        <f>VLOOKUP(B2440,Consolidation!B:AA,6,TRUE)</f>
        <v>#N/A</v>
      </c>
      <c r="F2439" s="17" t="e">
        <f>VLOOKUP(B2440,Consolidation!B:AA,7,TRUE)</f>
        <v>#N/A</v>
      </c>
      <c r="G2439" s="17" t="e">
        <f>VLOOKUP(B2440,Consolidation!B:AA,12,TRUE)</f>
        <v>#N/A</v>
      </c>
      <c r="H2439" s="17" t="e">
        <f>VLOOKUP(B2440,Consolidation!B:AA,22,FALSE)</f>
        <v>#N/A</v>
      </c>
    </row>
    <row r="2440" spans="1:8" ht="29.5" customHeight="1" thickBot="1" x14ac:dyDescent="0.4">
      <c r="A2440" s="16" t="str">
        <f>IF(B2440&lt;&gt;"","IND"&amp;TEXT(COUNTA($B$2:B2440),"000"),"")</f>
        <v>IND1088</v>
      </c>
      <c r="B2440" s="17">
        <f>Consolication[[#This Row],[Nom et prénom 0 Name &amp; first name]]</f>
        <v>0</v>
      </c>
      <c r="C2440" s="17" t="e">
        <f>VLOOKUP(B2440,Consolidation!B:AA,3,FALSE)</f>
        <v>#N/A</v>
      </c>
      <c r="D2440" s="17" t="e">
        <f>VLOOKUP(B2440,Consolidation!B:AA,5,TRUE)</f>
        <v>#N/A</v>
      </c>
      <c r="E2440" s="17" t="e">
        <f>VLOOKUP(B2441,Consolidation!B:AA,6,TRUE)</f>
        <v>#N/A</v>
      </c>
      <c r="F2440" s="17" t="e">
        <f>VLOOKUP(B2441,Consolidation!B:AA,7,TRUE)</f>
        <v>#N/A</v>
      </c>
      <c r="G2440" s="17" t="e">
        <f>VLOOKUP(B2441,Consolidation!B:AA,12,TRUE)</f>
        <v>#N/A</v>
      </c>
      <c r="H2440" s="17" t="e">
        <f>VLOOKUP(B2441,Consolidation!B:AA,22,FALSE)</f>
        <v>#N/A</v>
      </c>
    </row>
    <row r="2441" spans="1:8" ht="29.5" customHeight="1" thickBot="1" x14ac:dyDescent="0.4">
      <c r="A2441" s="16" t="str">
        <f>IF(B2441&lt;&gt;"","IND"&amp;TEXT(COUNTA($B$2:B2441),"000"),"")</f>
        <v>IND1089</v>
      </c>
      <c r="B2441" s="17">
        <f>Consolication[[#This Row],[Nom et prénom 0 Name &amp; first name]]</f>
        <v>0</v>
      </c>
      <c r="C2441" s="17" t="e">
        <f>VLOOKUP(B2441,Consolidation!B:AA,3,FALSE)</f>
        <v>#N/A</v>
      </c>
      <c r="D2441" s="17" t="e">
        <f>VLOOKUP(B2441,Consolidation!B:AA,5,TRUE)</f>
        <v>#N/A</v>
      </c>
      <c r="E2441" s="17" t="e">
        <f>VLOOKUP(B2442,Consolidation!B:AA,6,TRUE)</f>
        <v>#N/A</v>
      </c>
      <c r="F2441" s="17" t="e">
        <f>VLOOKUP(B2442,Consolidation!B:AA,7,TRUE)</f>
        <v>#N/A</v>
      </c>
      <c r="G2441" s="17" t="e">
        <f>VLOOKUP(B2442,Consolidation!B:AA,12,TRUE)</f>
        <v>#N/A</v>
      </c>
      <c r="H2441" s="17" t="e">
        <f>VLOOKUP(B2442,Consolidation!B:AA,22,FALSE)</f>
        <v>#N/A</v>
      </c>
    </row>
    <row r="2442" spans="1:8" ht="29.5" customHeight="1" thickBot="1" x14ac:dyDescent="0.4">
      <c r="A2442" s="16" t="str">
        <f>IF(B2442&lt;&gt;"","IND"&amp;TEXT(COUNTA($B$2:B2442),"000"),"")</f>
        <v>IND1090</v>
      </c>
      <c r="B2442" s="17">
        <f>Consolication[[#This Row],[Nom et prénom 0 Name &amp; first name]]</f>
        <v>0</v>
      </c>
      <c r="C2442" s="17" t="e">
        <f>VLOOKUP(B2442,Consolidation!B:AA,3,FALSE)</f>
        <v>#N/A</v>
      </c>
      <c r="D2442" s="17" t="e">
        <f>VLOOKUP(B2442,Consolidation!B:AA,5,TRUE)</f>
        <v>#N/A</v>
      </c>
      <c r="E2442" s="17" t="e">
        <f>VLOOKUP(B2443,Consolidation!B:AA,6,TRUE)</f>
        <v>#N/A</v>
      </c>
      <c r="F2442" s="17" t="e">
        <f>VLOOKUP(B2443,Consolidation!B:AA,7,TRUE)</f>
        <v>#N/A</v>
      </c>
      <c r="G2442" s="17" t="e">
        <f>VLOOKUP(B2443,Consolidation!B:AA,12,TRUE)</f>
        <v>#N/A</v>
      </c>
      <c r="H2442" s="17" t="e">
        <f>VLOOKUP(B2443,Consolidation!B:AA,22,FALSE)</f>
        <v>#N/A</v>
      </c>
    </row>
    <row r="2443" spans="1:8" ht="29.5" customHeight="1" thickBot="1" x14ac:dyDescent="0.4">
      <c r="A2443" s="16" t="str">
        <f>IF(B2443&lt;&gt;"","IND"&amp;TEXT(COUNTA($B$2:B2443),"000"),"")</f>
        <v>IND1091</v>
      </c>
      <c r="B2443" s="17">
        <f>Consolication[[#This Row],[Nom et prénom 0 Name &amp; first name]]</f>
        <v>0</v>
      </c>
      <c r="C2443" s="17" t="e">
        <f>VLOOKUP(B2443,Consolidation!B:AA,3,FALSE)</f>
        <v>#N/A</v>
      </c>
      <c r="D2443" s="17" t="e">
        <f>VLOOKUP(B2443,Consolidation!B:AA,5,TRUE)</f>
        <v>#N/A</v>
      </c>
      <c r="E2443" s="17" t="e">
        <f>VLOOKUP(B2444,Consolidation!B:AA,6,TRUE)</f>
        <v>#N/A</v>
      </c>
      <c r="F2443" s="17" t="e">
        <f>VLOOKUP(B2444,Consolidation!B:AA,7,TRUE)</f>
        <v>#N/A</v>
      </c>
      <c r="G2443" s="17" t="e">
        <f>VLOOKUP(B2444,Consolidation!B:AA,12,TRUE)</f>
        <v>#N/A</v>
      </c>
      <c r="H2443" s="17" t="e">
        <f>VLOOKUP(B2444,Consolidation!B:AA,22,FALSE)</f>
        <v>#N/A</v>
      </c>
    </row>
    <row r="2444" spans="1:8" ht="29.5" customHeight="1" thickBot="1" x14ac:dyDescent="0.4">
      <c r="A2444" s="16" t="str">
        <f>IF(B2444&lt;&gt;"","IND"&amp;TEXT(COUNTA($B$2:B2444),"000"),"")</f>
        <v>IND1092</v>
      </c>
      <c r="B2444" s="17">
        <f>Consolication[[#This Row],[Nom et prénom 0 Name &amp; first name]]</f>
        <v>0</v>
      </c>
      <c r="C2444" s="17" t="e">
        <f>VLOOKUP(B2444,Consolidation!B:AA,3,FALSE)</f>
        <v>#N/A</v>
      </c>
      <c r="D2444" s="17" t="e">
        <f>VLOOKUP(B2444,Consolidation!B:AA,5,TRUE)</f>
        <v>#N/A</v>
      </c>
      <c r="E2444" s="17" t="e">
        <f>VLOOKUP(B2445,Consolidation!B:AA,6,TRUE)</f>
        <v>#N/A</v>
      </c>
      <c r="F2444" s="17" t="e">
        <f>VLOOKUP(B2445,Consolidation!B:AA,7,TRUE)</f>
        <v>#N/A</v>
      </c>
      <c r="G2444" s="17" t="e">
        <f>VLOOKUP(B2445,Consolidation!B:AA,12,TRUE)</f>
        <v>#N/A</v>
      </c>
      <c r="H2444" s="17" t="e">
        <f>VLOOKUP(B2445,Consolidation!B:AA,22,FALSE)</f>
        <v>#N/A</v>
      </c>
    </row>
    <row r="2445" spans="1:8" ht="29.5" customHeight="1" thickBot="1" x14ac:dyDescent="0.4">
      <c r="A2445" s="16" t="str">
        <f>IF(B2445&lt;&gt;"","IND"&amp;TEXT(COUNTA($B$2:B2445),"000"),"")</f>
        <v>IND1093</v>
      </c>
      <c r="B2445" s="17">
        <f>Consolication[[#This Row],[Nom et prénom 0 Name &amp; first name]]</f>
        <v>0</v>
      </c>
      <c r="C2445" s="17" t="e">
        <f>VLOOKUP(B2445,Consolidation!B:AA,3,FALSE)</f>
        <v>#N/A</v>
      </c>
      <c r="D2445" s="17" t="e">
        <f>VLOOKUP(B2445,Consolidation!B:AA,5,TRUE)</f>
        <v>#N/A</v>
      </c>
      <c r="E2445" s="17" t="e">
        <f>VLOOKUP(B2446,Consolidation!B:AA,6,TRUE)</f>
        <v>#N/A</v>
      </c>
      <c r="F2445" s="17" t="e">
        <f>VLOOKUP(B2446,Consolidation!B:AA,7,TRUE)</f>
        <v>#N/A</v>
      </c>
      <c r="G2445" s="17" t="e">
        <f>VLOOKUP(B2446,Consolidation!B:AA,12,TRUE)</f>
        <v>#N/A</v>
      </c>
      <c r="H2445" s="17" t="e">
        <f>VLOOKUP(B2446,Consolidation!B:AA,22,FALSE)</f>
        <v>#N/A</v>
      </c>
    </row>
    <row r="2446" spans="1:8" ht="29.5" customHeight="1" thickBot="1" x14ac:dyDescent="0.4">
      <c r="A2446" s="16" t="str">
        <f>IF(B2446&lt;&gt;"","IND"&amp;TEXT(COUNTA($B$2:B2446),"000"),"")</f>
        <v>IND1094</v>
      </c>
      <c r="B2446" s="17">
        <f>Consolication[[#This Row],[Nom et prénom 0 Name &amp; first name]]</f>
        <v>0</v>
      </c>
      <c r="C2446" s="17" t="e">
        <f>VLOOKUP(B2446,Consolidation!B:AA,3,FALSE)</f>
        <v>#N/A</v>
      </c>
      <c r="D2446" s="17" t="e">
        <f>VLOOKUP(B2446,Consolidation!B:AA,5,TRUE)</f>
        <v>#N/A</v>
      </c>
      <c r="E2446" s="17" t="e">
        <f>VLOOKUP(B2447,Consolidation!B:AA,6,TRUE)</f>
        <v>#N/A</v>
      </c>
      <c r="F2446" s="17" t="e">
        <f>VLOOKUP(B2447,Consolidation!B:AA,7,TRUE)</f>
        <v>#N/A</v>
      </c>
      <c r="G2446" s="17" t="e">
        <f>VLOOKUP(B2447,Consolidation!B:AA,12,TRUE)</f>
        <v>#N/A</v>
      </c>
      <c r="H2446" s="17" t="e">
        <f>VLOOKUP(B2447,Consolidation!B:AA,22,FALSE)</f>
        <v>#N/A</v>
      </c>
    </row>
    <row r="2447" spans="1:8" ht="29.5" customHeight="1" thickBot="1" x14ac:dyDescent="0.4">
      <c r="A2447" s="16" t="str">
        <f>IF(B2447&lt;&gt;"","IND"&amp;TEXT(COUNTA($B$2:B2447),"000"),"")</f>
        <v>IND1095</v>
      </c>
      <c r="B2447" s="17">
        <f>Consolication[[#This Row],[Nom et prénom 0 Name &amp; first name]]</f>
        <v>0</v>
      </c>
      <c r="C2447" s="17" t="e">
        <f>VLOOKUP(B2447,Consolidation!B:AA,3,FALSE)</f>
        <v>#N/A</v>
      </c>
      <c r="D2447" s="17" t="e">
        <f>VLOOKUP(B2447,Consolidation!B:AA,5,TRUE)</f>
        <v>#N/A</v>
      </c>
      <c r="E2447" s="17" t="e">
        <f>VLOOKUP(B2448,Consolidation!B:AA,6,TRUE)</f>
        <v>#N/A</v>
      </c>
      <c r="F2447" s="17" t="e">
        <f>VLOOKUP(B2448,Consolidation!B:AA,7,TRUE)</f>
        <v>#N/A</v>
      </c>
      <c r="G2447" s="17" t="e">
        <f>VLOOKUP(B2448,Consolidation!B:AA,12,TRUE)</f>
        <v>#N/A</v>
      </c>
      <c r="H2447" s="17" t="e">
        <f>VLOOKUP(B2448,Consolidation!B:AA,22,FALSE)</f>
        <v>#N/A</v>
      </c>
    </row>
    <row r="2448" spans="1:8" ht="29.5" customHeight="1" thickBot="1" x14ac:dyDescent="0.4">
      <c r="A2448" s="16" t="str">
        <f>IF(B2448&lt;&gt;"","IND"&amp;TEXT(COUNTA($B$2:B2448),"000"),"")</f>
        <v>IND1096</v>
      </c>
      <c r="B2448" s="17">
        <f>Consolication[[#This Row],[Nom et prénom 0 Name &amp; first name]]</f>
        <v>0</v>
      </c>
      <c r="C2448" s="17" t="e">
        <f>VLOOKUP(B2448,Consolidation!B:AA,3,FALSE)</f>
        <v>#N/A</v>
      </c>
      <c r="D2448" s="17" t="e">
        <f>VLOOKUP(B2448,Consolidation!B:AA,5,TRUE)</f>
        <v>#N/A</v>
      </c>
      <c r="E2448" s="17" t="e">
        <f>VLOOKUP(B2449,Consolidation!B:AA,6,TRUE)</f>
        <v>#N/A</v>
      </c>
      <c r="F2448" s="17" t="e">
        <f>VLOOKUP(B2449,Consolidation!B:AA,7,TRUE)</f>
        <v>#N/A</v>
      </c>
      <c r="G2448" s="17" t="e">
        <f>VLOOKUP(B2449,Consolidation!B:AA,12,TRUE)</f>
        <v>#N/A</v>
      </c>
      <c r="H2448" s="17" t="e">
        <f>VLOOKUP(B2449,Consolidation!B:AA,22,FALSE)</f>
        <v>#N/A</v>
      </c>
    </row>
    <row r="2449" spans="1:8" ht="29.5" customHeight="1" thickBot="1" x14ac:dyDescent="0.4">
      <c r="A2449" s="16" t="str">
        <f>IF(B2449&lt;&gt;"","IND"&amp;TEXT(COUNTA($B$2:B2449),"000"),"")</f>
        <v>IND1097</v>
      </c>
      <c r="B2449" s="17">
        <f>Consolication[[#This Row],[Nom et prénom 0 Name &amp; first name]]</f>
        <v>0</v>
      </c>
      <c r="C2449" s="17" t="e">
        <f>VLOOKUP(B2449,Consolidation!B:AA,3,FALSE)</f>
        <v>#N/A</v>
      </c>
      <c r="D2449" s="17" t="e">
        <f>VLOOKUP(B2449,Consolidation!B:AA,5,TRUE)</f>
        <v>#N/A</v>
      </c>
      <c r="E2449" s="17" t="e">
        <f>VLOOKUP(B2450,Consolidation!B:AA,6,TRUE)</f>
        <v>#N/A</v>
      </c>
      <c r="F2449" s="17" t="e">
        <f>VLOOKUP(B2450,Consolidation!B:AA,7,TRUE)</f>
        <v>#N/A</v>
      </c>
      <c r="G2449" s="17" t="e">
        <f>VLOOKUP(B2450,Consolidation!B:AA,12,TRUE)</f>
        <v>#N/A</v>
      </c>
      <c r="H2449" s="17" t="e">
        <f>VLOOKUP(B2450,Consolidation!B:AA,22,FALSE)</f>
        <v>#N/A</v>
      </c>
    </row>
    <row r="2450" spans="1:8" ht="29.5" customHeight="1" thickBot="1" x14ac:dyDescent="0.4">
      <c r="A2450" s="16" t="str">
        <f>IF(B2450&lt;&gt;"","IND"&amp;TEXT(COUNTA($B$2:B2450),"000"),"")</f>
        <v>IND1098</v>
      </c>
      <c r="B2450" s="17">
        <f>Consolication[[#This Row],[Nom et prénom 0 Name &amp; first name]]</f>
        <v>0</v>
      </c>
      <c r="C2450" s="17" t="e">
        <f>VLOOKUP(B2450,Consolidation!B:AA,3,FALSE)</f>
        <v>#N/A</v>
      </c>
      <c r="D2450" s="17" t="e">
        <f>VLOOKUP(B2450,Consolidation!B:AA,5,TRUE)</f>
        <v>#N/A</v>
      </c>
      <c r="E2450" s="17" t="e">
        <f>VLOOKUP(B2451,Consolidation!B:AA,6,TRUE)</f>
        <v>#N/A</v>
      </c>
      <c r="F2450" s="17" t="e">
        <f>VLOOKUP(B2451,Consolidation!B:AA,7,TRUE)</f>
        <v>#N/A</v>
      </c>
      <c r="G2450" s="17" t="e">
        <f>VLOOKUP(B2451,Consolidation!B:AA,12,TRUE)</f>
        <v>#N/A</v>
      </c>
      <c r="H2450" s="17" t="e">
        <f>VLOOKUP(B2451,Consolidation!B:AA,22,FALSE)</f>
        <v>#N/A</v>
      </c>
    </row>
    <row r="2451" spans="1:8" ht="29.5" customHeight="1" thickBot="1" x14ac:dyDescent="0.4">
      <c r="A2451" s="16" t="str">
        <f>IF(B2451&lt;&gt;"","IND"&amp;TEXT(COUNTA($B$2:B2451),"000"),"")</f>
        <v>IND1099</v>
      </c>
      <c r="B2451" s="17">
        <f>Consolication[[#This Row],[Nom et prénom 0 Name &amp; first name]]</f>
        <v>0</v>
      </c>
      <c r="C2451" s="17" t="e">
        <f>VLOOKUP(B2451,Consolidation!B:AA,3,FALSE)</f>
        <v>#N/A</v>
      </c>
      <c r="D2451" s="17" t="e">
        <f>VLOOKUP(B2451,Consolidation!B:AA,5,TRUE)</f>
        <v>#N/A</v>
      </c>
      <c r="E2451" s="17" t="e">
        <f>VLOOKUP(B2452,Consolidation!B:AA,6,TRUE)</f>
        <v>#N/A</v>
      </c>
      <c r="F2451" s="17" t="e">
        <f>VLOOKUP(B2452,Consolidation!B:AA,7,TRUE)</f>
        <v>#N/A</v>
      </c>
      <c r="G2451" s="17" t="e">
        <f>VLOOKUP(B2452,Consolidation!B:AA,12,TRUE)</f>
        <v>#N/A</v>
      </c>
      <c r="H2451" s="17" t="e">
        <f>VLOOKUP(B2452,Consolidation!B:AA,22,FALSE)</f>
        <v>#N/A</v>
      </c>
    </row>
    <row r="2452" spans="1:8" ht="29.5" customHeight="1" thickBot="1" x14ac:dyDescent="0.4">
      <c r="A2452" s="16" t="str">
        <f>IF(B2452&lt;&gt;"","IND"&amp;TEXT(COUNTA($B$2:B2452),"000"),"")</f>
        <v>IND1100</v>
      </c>
      <c r="B2452" s="17">
        <f>Consolication[[#This Row],[Nom et prénom 0 Name &amp; first name]]</f>
        <v>0</v>
      </c>
      <c r="C2452" s="17" t="e">
        <f>VLOOKUP(B2452,Consolidation!B:AA,3,FALSE)</f>
        <v>#N/A</v>
      </c>
      <c r="D2452" s="17" t="e">
        <f>VLOOKUP(B2452,Consolidation!B:AA,5,TRUE)</f>
        <v>#N/A</v>
      </c>
      <c r="E2452" s="17" t="e">
        <f>VLOOKUP(B2453,Consolidation!B:AA,6,TRUE)</f>
        <v>#N/A</v>
      </c>
      <c r="F2452" s="17" t="e">
        <f>VLOOKUP(B2453,Consolidation!B:AA,7,TRUE)</f>
        <v>#N/A</v>
      </c>
      <c r="G2452" s="17" t="e">
        <f>VLOOKUP(B2453,Consolidation!B:AA,12,TRUE)</f>
        <v>#N/A</v>
      </c>
      <c r="H2452" s="17" t="e">
        <f>VLOOKUP(B2453,Consolidation!B:AA,22,FALSE)</f>
        <v>#N/A</v>
      </c>
    </row>
    <row r="2453" spans="1:8" ht="29.5" customHeight="1" thickBot="1" x14ac:dyDescent="0.4">
      <c r="A2453" s="16" t="str">
        <f>IF(B2453&lt;&gt;"","IND"&amp;TEXT(COUNTA($B$2:B2453),"000"),"")</f>
        <v>IND1101</v>
      </c>
      <c r="B2453" s="17">
        <f>Consolication[[#This Row],[Nom et prénom 0 Name &amp; first name]]</f>
        <v>0</v>
      </c>
      <c r="C2453" s="17" t="e">
        <f>VLOOKUP(B2453,Consolidation!B:AA,3,FALSE)</f>
        <v>#N/A</v>
      </c>
      <c r="D2453" s="17" t="e">
        <f>VLOOKUP(B2453,Consolidation!B:AA,5,TRUE)</f>
        <v>#N/A</v>
      </c>
      <c r="E2453" s="17" t="e">
        <f>VLOOKUP(B2454,Consolidation!B:AA,6,TRUE)</f>
        <v>#N/A</v>
      </c>
      <c r="F2453" s="17" t="e">
        <f>VLOOKUP(B2454,Consolidation!B:AA,7,TRUE)</f>
        <v>#N/A</v>
      </c>
      <c r="G2453" s="17" t="e">
        <f>VLOOKUP(B2454,Consolidation!B:AA,12,TRUE)</f>
        <v>#N/A</v>
      </c>
      <c r="H2453" s="17" t="e">
        <f>VLOOKUP(B2454,Consolidation!B:AA,22,FALSE)</f>
        <v>#N/A</v>
      </c>
    </row>
    <row r="2454" spans="1:8" ht="29.5" customHeight="1" thickBot="1" x14ac:dyDescent="0.4">
      <c r="A2454" s="16" t="str">
        <f>IF(B2454&lt;&gt;"","IND"&amp;TEXT(COUNTA($B$2:B2454),"000"),"")</f>
        <v>IND1102</v>
      </c>
      <c r="B2454" s="17">
        <f>Consolication[[#This Row],[Nom et prénom 0 Name &amp; first name]]</f>
        <v>0</v>
      </c>
      <c r="C2454" s="17" t="e">
        <f>VLOOKUP(B2454,Consolidation!B:AA,3,FALSE)</f>
        <v>#N/A</v>
      </c>
      <c r="D2454" s="17" t="e">
        <f>VLOOKUP(B2454,Consolidation!B:AA,5,TRUE)</f>
        <v>#N/A</v>
      </c>
      <c r="E2454" s="17" t="e">
        <f>VLOOKUP(B2455,Consolidation!B:AA,6,TRUE)</f>
        <v>#N/A</v>
      </c>
      <c r="F2454" s="17" t="e">
        <f>VLOOKUP(B2455,Consolidation!B:AA,7,TRUE)</f>
        <v>#N/A</v>
      </c>
      <c r="G2454" s="17" t="e">
        <f>VLOOKUP(B2455,Consolidation!B:AA,12,TRUE)</f>
        <v>#N/A</v>
      </c>
      <c r="H2454" s="17" t="e">
        <f>VLOOKUP(B2455,Consolidation!B:AA,22,FALSE)</f>
        <v>#N/A</v>
      </c>
    </row>
    <row r="2455" spans="1:8" ht="29.5" customHeight="1" thickBot="1" x14ac:dyDescent="0.4">
      <c r="A2455" s="16" t="str">
        <f>IF(B2455&lt;&gt;"","IND"&amp;TEXT(COUNTA($B$2:B2455),"000"),"")</f>
        <v>IND1103</v>
      </c>
      <c r="B2455" s="17">
        <f>Consolication[[#This Row],[Nom et prénom 0 Name &amp; first name]]</f>
        <v>0</v>
      </c>
      <c r="C2455" s="17" t="e">
        <f>VLOOKUP(B2455,Consolidation!B:AA,3,FALSE)</f>
        <v>#N/A</v>
      </c>
      <c r="D2455" s="17" t="e">
        <f>VLOOKUP(B2455,Consolidation!B:AA,5,TRUE)</f>
        <v>#N/A</v>
      </c>
      <c r="E2455" s="17" t="e">
        <f>VLOOKUP(B2456,Consolidation!B:AA,6,TRUE)</f>
        <v>#N/A</v>
      </c>
      <c r="F2455" s="17" t="e">
        <f>VLOOKUP(B2456,Consolidation!B:AA,7,TRUE)</f>
        <v>#N/A</v>
      </c>
      <c r="G2455" s="17" t="e">
        <f>VLOOKUP(B2456,Consolidation!B:AA,12,TRUE)</f>
        <v>#N/A</v>
      </c>
      <c r="H2455" s="17" t="e">
        <f>VLOOKUP(B2456,Consolidation!B:AA,22,FALSE)</f>
        <v>#N/A</v>
      </c>
    </row>
    <row r="2456" spans="1:8" ht="29.5" customHeight="1" thickBot="1" x14ac:dyDescent="0.4">
      <c r="A2456" s="16" t="str">
        <f>IF(B2456&lt;&gt;"","IND"&amp;TEXT(COUNTA($B$2:B2456),"000"),"")</f>
        <v>IND1104</v>
      </c>
      <c r="B2456" s="17">
        <f>Consolication[[#This Row],[Nom et prénom 0 Name &amp; first name]]</f>
        <v>0</v>
      </c>
      <c r="C2456" s="17" t="e">
        <f>VLOOKUP(B2456,Consolidation!B:AA,3,FALSE)</f>
        <v>#N/A</v>
      </c>
      <c r="D2456" s="17" t="e">
        <f>VLOOKUP(B2456,Consolidation!B:AA,5,TRUE)</f>
        <v>#N/A</v>
      </c>
      <c r="E2456" s="17" t="e">
        <f>VLOOKUP(B2457,Consolidation!B:AA,6,TRUE)</f>
        <v>#N/A</v>
      </c>
      <c r="F2456" s="17" t="e">
        <f>VLOOKUP(B2457,Consolidation!B:AA,7,TRUE)</f>
        <v>#N/A</v>
      </c>
      <c r="G2456" s="17" t="e">
        <f>VLOOKUP(B2457,Consolidation!B:AA,12,TRUE)</f>
        <v>#N/A</v>
      </c>
      <c r="H2456" s="17" t="e">
        <f>VLOOKUP(B2457,Consolidation!B:AA,22,FALSE)</f>
        <v>#N/A</v>
      </c>
    </row>
    <row r="2457" spans="1:8" ht="29.5" customHeight="1" thickBot="1" x14ac:dyDescent="0.4">
      <c r="A2457" s="16" t="str">
        <f>IF(B2457&lt;&gt;"","IND"&amp;TEXT(COUNTA($B$2:B2457),"000"),"")</f>
        <v>IND1105</v>
      </c>
      <c r="B2457" s="17">
        <f>Consolication[[#This Row],[Nom et prénom 0 Name &amp; first name]]</f>
        <v>0</v>
      </c>
      <c r="C2457" s="17" t="e">
        <f>VLOOKUP(B2457,Consolidation!B:AA,3,FALSE)</f>
        <v>#N/A</v>
      </c>
      <c r="D2457" s="17" t="e">
        <f>VLOOKUP(B2457,Consolidation!B:AA,5,TRUE)</f>
        <v>#N/A</v>
      </c>
      <c r="E2457" s="17" t="e">
        <f>VLOOKUP(B2458,Consolidation!B:AA,6,TRUE)</f>
        <v>#N/A</v>
      </c>
      <c r="F2457" s="17" t="e">
        <f>VLOOKUP(B2458,Consolidation!B:AA,7,TRUE)</f>
        <v>#N/A</v>
      </c>
      <c r="G2457" s="17" t="e">
        <f>VLOOKUP(B2458,Consolidation!B:AA,12,TRUE)</f>
        <v>#N/A</v>
      </c>
      <c r="H2457" s="17" t="e">
        <f>VLOOKUP(B2458,Consolidation!B:AA,22,FALSE)</f>
        <v>#N/A</v>
      </c>
    </row>
    <row r="2458" spans="1:8" ht="29.5" customHeight="1" thickBot="1" x14ac:dyDescent="0.4">
      <c r="A2458" s="16" t="str">
        <f>IF(B2458&lt;&gt;"","IND"&amp;TEXT(COUNTA($B$2:B2458),"000"),"")</f>
        <v>IND1106</v>
      </c>
      <c r="B2458" s="17">
        <f>Consolication[[#This Row],[Nom et prénom 0 Name &amp; first name]]</f>
        <v>0</v>
      </c>
      <c r="C2458" s="17" t="e">
        <f>VLOOKUP(B2458,Consolidation!B:AA,3,FALSE)</f>
        <v>#N/A</v>
      </c>
      <c r="D2458" s="17" t="e">
        <f>VLOOKUP(B2458,Consolidation!B:AA,5,TRUE)</f>
        <v>#N/A</v>
      </c>
      <c r="E2458" s="17" t="e">
        <f>VLOOKUP(B2459,Consolidation!B:AA,6,TRUE)</f>
        <v>#N/A</v>
      </c>
      <c r="F2458" s="17" t="e">
        <f>VLOOKUP(B2459,Consolidation!B:AA,7,TRUE)</f>
        <v>#N/A</v>
      </c>
      <c r="G2458" s="17" t="e">
        <f>VLOOKUP(B2459,Consolidation!B:AA,12,TRUE)</f>
        <v>#N/A</v>
      </c>
      <c r="H2458" s="17" t="e">
        <f>VLOOKUP(B2459,Consolidation!B:AA,22,FALSE)</f>
        <v>#N/A</v>
      </c>
    </row>
    <row r="2459" spans="1:8" ht="29.5" customHeight="1" thickBot="1" x14ac:dyDescent="0.4">
      <c r="A2459" s="16" t="str">
        <f>IF(B2459&lt;&gt;"","IND"&amp;TEXT(COUNTA($B$2:B2459),"000"),"")</f>
        <v>IND1107</v>
      </c>
      <c r="B2459" s="17">
        <f>Consolication[[#This Row],[Nom et prénom 0 Name &amp; first name]]</f>
        <v>0</v>
      </c>
      <c r="C2459" s="17" t="e">
        <f>VLOOKUP(B2459,Consolidation!B:AA,3,FALSE)</f>
        <v>#N/A</v>
      </c>
      <c r="D2459" s="17" t="e">
        <f>VLOOKUP(B2459,Consolidation!B:AA,5,TRUE)</f>
        <v>#N/A</v>
      </c>
      <c r="E2459" s="17" t="e">
        <f>VLOOKUP(B2460,Consolidation!B:AA,6,TRUE)</f>
        <v>#N/A</v>
      </c>
      <c r="F2459" s="17" t="e">
        <f>VLOOKUP(B2460,Consolidation!B:AA,7,TRUE)</f>
        <v>#N/A</v>
      </c>
      <c r="G2459" s="17" t="e">
        <f>VLOOKUP(B2460,Consolidation!B:AA,12,TRUE)</f>
        <v>#N/A</v>
      </c>
      <c r="H2459" s="17" t="e">
        <f>VLOOKUP(B2460,Consolidation!B:AA,22,FALSE)</f>
        <v>#N/A</v>
      </c>
    </row>
    <row r="2460" spans="1:8" ht="29.5" customHeight="1" thickBot="1" x14ac:dyDescent="0.4">
      <c r="A2460" s="16" t="str">
        <f>IF(B2460&lt;&gt;"","IND"&amp;TEXT(COUNTA($B$2:B2460),"000"),"")</f>
        <v>IND1108</v>
      </c>
      <c r="B2460" s="17">
        <f>Consolication[[#This Row],[Nom et prénom 0 Name &amp; first name]]</f>
        <v>0</v>
      </c>
      <c r="C2460" s="17" t="e">
        <f>VLOOKUP(B2460,Consolidation!B:AA,3,FALSE)</f>
        <v>#N/A</v>
      </c>
      <c r="D2460" s="17" t="e">
        <f>VLOOKUP(B2460,Consolidation!B:AA,5,TRUE)</f>
        <v>#N/A</v>
      </c>
      <c r="E2460" s="17" t="e">
        <f>VLOOKUP(B2461,Consolidation!B:AA,6,TRUE)</f>
        <v>#N/A</v>
      </c>
      <c r="F2460" s="17" t="e">
        <f>VLOOKUP(B2461,Consolidation!B:AA,7,TRUE)</f>
        <v>#N/A</v>
      </c>
      <c r="G2460" s="17" t="e">
        <f>VLOOKUP(B2461,Consolidation!B:AA,12,TRUE)</f>
        <v>#N/A</v>
      </c>
      <c r="H2460" s="17" t="e">
        <f>VLOOKUP(B2461,Consolidation!B:AA,22,FALSE)</f>
        <v>#N/A</v>
      </c>
    </row>
    <row r="2461" spans="1:8" ht="29.5" customHeight="1" thickBot="1" x14ac:dyDescent="0.4">
      <c r="A2461" s="16" t="str">
        <f>IF(B2461&lt;&gt;"","IND"&amp;TEXT(COUNTA($B$2:B2461),"000"),"")</f>
        <v>IND1109</v>
      </c>
      <c r="B2461" s="17">
        <f>Consolication[[#This Row],[Nom et prénom 0 Name &amp; first name]]</f>
        <v>0</v>
      </c>
      <c r="C2461" s="17" t="e">
        <f>VLOOKUP(B2461,Consolidation!B:AA,3,FALSE)</f>
        <v>#N/A</v>
      </c>
      <c r="D2461" s="17" t="e">
        <f>VLOOKUP(B2461,Consolidation!B:AA,5,TRUE)</f>
        <v>#N/A</v>
      </c>
      <c r="E2461" s="17" t="e">
        <f>VLOOKUP(B2462,Consolidation!B:AA,6,TRUE)</f>
        <v>#N/A</v>
      </c>
      <c r="F2461" s="17" t="e">
        <f>VLOOKUP(B2462,Consolidation!B:AA,7,TRUE)</f>
        <v>#N/A</v>
      </c>
      <c r="G2461" s="17" t="e">
        <f>VLOOKUP(B2462,Consolidation!B:AA,12,TRUE)</f>
        <v>#N/A</v>
      </c>
      <c r="H2461" s="17" t="e">
        <f>VLOOKUP(B2462,Consolidation!B:AA,22,FALSE)</f>
        <v>#N/A</v>
      </c>
    </row>
    <row r="2462" spans="1:8" ht="29.5" customHeight="1" thickBot="1" x14ac:dyDescent="0.4">
      <c r="A2462" s="16" t="str">
        <f>IF(B2462&lt;&gt;"","IND"&amp;TEXT(COUNTA($B$2:B2462),"000"),"")</f>
        <v>IND1110</v>
      </c>
      <c r="B2462" s="17">
        <f>Consolication[[#This Row],[Nom et prénom 0 Name &amp; first name]]</f>
        <v>0</v>
      </c>
      <c r="C2462" s="17" t="e">
        <f>VLOOKUP(B2462,Consolidation!B:AA,3,FALSE)</f>
        <v>#N/A</v>
      </c>
      <c r="D2462" s="17" t="e">
        <f>VLOOKUP(B2462,Consolidation!B:AA,5,TRUE)</f>
        <v>#N/A</v>
      </c>
      <c r="E2462" s="17" t="e">
        <f>VLOOKUP(B2463,Consolidation!B:AA,6,TRUE)</f>
        <v>#N/A</v>
      </c>
      <c r="F2462" s="17" t="e">
        <f>VLOOKUP(B2463,Consolidation!B:AA,7,TRUE)</f>
        <v>#N/A</v>
      </c>
      <c r="G2462" s="17" t="e">
        <f>VLOOKUP(B2463,Consolidation!B:AA,12,TRUE)</f>
        <v>#N/A</v>
      </c>
      <c r="H2462" s="17" t="e">
        <f>VLOOKUP(B2463,Consolidation!B:AA,22,FALSE)</f>
        <v>#N/A</v>
      </c>
    </row>
    <row r="2463" spans="1:8" ht="29.5" customHeight="1" thickBot="1" x14ac:dyDescent="0.4">
      <c r="A2463" s="16" t="str">
        <f>IF(B2463&lt;&gt;"","IND"&amp;TEXT(COUNTA($B$2:B2463),"000"),"")</f>
        <v>IND1111</v>
      </c>
      <c r="B2463" s="17">
        <f>Consolication[[#This Row],[Nom et prénom 0 Name &amp; first name]]</f>
        <v>0</v>
      </c>
      <c r="C2463" s="17" t="e">
        <f>VLOOKUP(B2463,Consolidation!B:AA,3,FALSE)</f>
        <v>#N/A</v>
      </c>
      <c r="D2463" s="17" t="e">
        <f>VLOOKUP(B2463,Consolidation!B:AA,5,TRUE)</f>
        <v>#N/A</v>
      </c>
      <c r="E2463" s="17" t="e">
        <f>VLOOKUP(B2464,Consolidation!B:AA,6,TRUE)</f>
        <v>#N/A</v>
      </c>
      <c r="F2463" s="17" t="e">
        <f>VLOOKUP(B2464,Consolidation!B:AA,7,TRUE)</f>
        <v>#N/A</v>
      </c>
      <c r="G2463" s="17" t="e">
        <f>VLOOKUP(B2464,Consolidation!B:AA,12,TRUE)</f>
        <v>#N/A</v>
      </c>
      <c r="H2463" s="17" t="e">
        <f>VLOOKUP(B2464,Consolidation!B:AA,22,FALSE)</f>
        <v>#N/A</v>
      </c>
    </row>
    <row r="2464" spans="1:8" ht="29.5" customHeight="1" thickBot="1" x14ac:dyDescent="0.4">
      <c r="A2464" s="16" t="str">
        <f>IF(B2464&lt;&gt;"","IND"&amp;TEXT(COUNTA($B$2:B2464),"000"),"")</f>
        <v>IND1112</v>
      </c>
      <c r="B2464" s="17">
        <f>Consolication[[#This Row],[Nom et prénom 0 Name &amp; first name]]</f>
        <v>0</v>
      </c>
      <c r="C2464" s="17" t="e">
        <f>VLOOKUP(B2464,Consolidation!B:AA,3,FALSE)</f>
        <v>#N/A</v>
      </c>
      <c r="D2464" s="17" t="e">
        <f>VLOOKUP(B2464,Consolidation!B:AA,5,TRUE)</f>
        <v>#N/A</v>
      </c>
      <c r="E2464" s="17" t="e">
        <f>VLOOKUP(B2465,Consolidation!B:AA,6,TRUE)</f>
        <v>#N/A</v>
      </c>
      <c r="F2464" s="17" t="e">
        <f>VLOOKUP(B2465,Consolidation!B:AA,7,TRUE)</f>
        <v>#N/A</v>
      </c>
      <c r="G2464" s="17" t="e">
        <f>VLOOKUP(B2465,Consolidation!B:AA,12,TRUE)</f>
        <v>#N/A</v>
      </c>
      <c r="H2464" s="17" t="e">
        <f>VLOOKUP(B2465,Consolidation!B:AA,22,FALSE)</f>
        <v>#N/A</v>
      </c>
    </row>
    <row r="2465" spans="1:8" ht="29.5" customHeight="1" thickBot="1" x14ac:dyDescent="0.4">
      <c r="A2465" s="16" t="str">
        <f>IF(B2465&lt;&gt;"","IND"&amp;TEXT(COUNTA($B$2:B2465),"000"),"")</f>
        <v>IND1113</v>
      </c>
      <c r="B2465" s="17">
        <f>Consolication[[#This Row],[Nom et prénom 0 Name &amp; first name]]</f>
        <v>0</v>
      </c>
      <c r="C2465" s="17" t="e">
        <f>VLOOKUP(B2465,Consolidation!B:AA,3,FALSE)</f>
        <v>#N/A</v>
      </c>
      <c r="D2465" s="17" t="e">
        <f>VLOOKUP(B2465,Consolidation!B:AA,5,TRUE)</f>
        <v>#N/A</v>
      </c>
      <c r="E2465" s="17" t="e">
        <f>VLOOKUP(B2466,Consolidation!B:AA,6,TRUE)</f>
        <v>#N/A</v>
      </c>
      <c r="F2465" s="17" t="e">
        <f>VLOOKUP(B2466,Consolidation!B:AA,7,TRUE)</f>
        <v>#N/A</v>
      </c>
      <c r="G2465" s="17" t="e">
        <f>VLOOKUP(B2466,Consolidation!B:AA,12,TRUE)</f>
        <v>#N/A</v>
      </c>
      <c r="H2465" s="17" t="e">
        <f>VLOOKUP(B2466,Consolidation!B:AA,22,FALSE)</f>
        <v>#N/A</v>
      </c>
    </row>
    <row r="2466" spans="1:8" ht="29.5" customHeight="1" thickBot="1" x14ac:dyDescent="0.4">
      <c r="A2466" s="16" t="str">
        <f>IF(B2466&lt;&gt;"","IND"&amp;TEXT(COUNTA($B$2:B2466),"000"),"")</f>
        <v>IND1114</v>
      </c>
      <c r="B2466" s="17">
        <f>Consolication[[#This Row],[Nom et prénom 0 Name &amp; first name]]</f>
        <v>0</v>
      </c>
      <c r="C2466" s="17" t="e">
        <f>VLOOKUP(B2466,Consolidation!B:AA,3,FALSE)</f>
        <v>#N/A</v>
      </c>
      <c r="D2466" s="17" t="e">
        <f>VLOOKUP(B2466,Consolidation!B:AA,5,TRUE)</f>
        <v>#N/A</v>
      </c>
      <c r="E2466" s="17" t="e">
        <f>VLOOKUP(B2467,Consolidation!B:AA,6,TRUE)</f>
        <v>#N/A</v>
      </c>
      <c r="F2466" s="17" t="e">
        <f>VLOOKUP(B2467,Consolidation!B:AA,7,TRUE)</f>
        <v>#N/A</v>
      </c>
      <c r="G2466" s="17" t="e">
        <f>VLOOKUP(B2467,Consolidation!B:AA,12,TRUE)</f>
        <v>#N/A</v>
      </c>
      <c r="H2466" s="17" t="e">
        <f>VLOOKUP(B2467,Consolidation!B:AA,22,FALSE)</f>
        <v>#N/A</v>
      </c>
    </row>
    <row r="2467" spans="1:8" ht="29.5" customHeight="1" thickBot="1" x14ac:dyDescent="0.4">
      <c r="A2467" s="16" t="str">
        <f>IF(B2467&lt;&gt;"","IND"&amp;TEXT(COUNTA($B$2:B2467),"000"),"")</f>
        <v>IND1115</v>
      </c>
      <c r="B2467" s="17">
        <f>Consolication[[#This Row],[Nom et prénom 0 Name &amp; first name]]</f>
        <v>0</v>
      </c>
      <c r="C2467" s="17" t="e">
        <f>VLOOKUP(B2467,Consolidation!B:AA,3,FALSE)</f>
        <v>#N/A</v>
      </c>
      <c r="D2467" s="17" t="e">
        <f>VLOOKUP(B2467,Consolidation!B:AA,5,TRUE)</f>
        <v>#N/A</v>
      </c>
      <c r="E2467" s="17" t="e">
        <f>VLOOKUP(B2468,Consolidation!B:AA,6,TRUE)</f>
        <v>#N/A</v>
      </c>
      <c r="F2467" s="17" t="e">
        <f>VLOOKUP(B2468,Consolidation!B:AA,7,TRUE)</f>
        <v>#N/A</v>
      </c>
      <c r="G2467" s="17" t="e">
        <f>VLOOKUP(B2468,Consolidation!B:AA,12,TRUE)</f>
        <v>#N/A</v>
      </c>
      <c r="H2467" s="17" t="e">
        <f>VLOOKUP(B2468,Consolidation!B:AA,22,FALSE)</f>
        <v>#N/A</v>
      </c>
    </row>
    <row r="2468" spans="1:8" ht="29.5" customHeight="1" thickBot="1" x14ac:dyDescent="0.4">
      <c r="A2468" s="16" t="str">
        <f>IF(B2468&lt;&gt;"","IND"&amp;TEXT(COUNTA($B$2:B2468),"000"),"")</f>
        <v>IND1116</v>
      </c>
      <c r="B2468" s="17">
        <f>Consolication[[#This Row],[Nom et prénom 0 Name &amp; first name]]</f>
        <v>0</v>
      </c>
      <c r="C2468" s="17" t="e">
        <f>VLOOKUP(B2468,Consolidation!B:AA,3,FALSE)</f>
        <v>#N/A</v>
      </c>
      <c r="D2468" s="17" t="e">
        <f>VLOOKUP(B2468,Consolidation!B:AA,5,TRUE)</f>
        <v>#N/A</v>
      </c>
      <c r="E2468" s="17" t="e">
        <f>VLOOKUP(B2469,Consolidation!B:AA,6,TRUE)</f>
        <v>#N/A</v>
      </c>
      <c r="F2468" s="17" t="e">
        <f>VLOOKUP(B2469,Consolidation!B:AA,7,TRUE)</f>
        <v>#N/A</v>
      </c>
      <c r="G2468" s="17" t="e">
        <f>VLOOKUP(B2469,Consolidation!B:AA,12,TRUE)</f>
        <v>#N/A</v>
      </c>
      <c r="H2468" s="17" t="e">
        <f>VLOOKUP(B2469,Consolidation!B:AA,22,FALSE)</f>
        <v>#N/A</v>
      </c>
    </row>
    <row r="2469" spans="1:8" ht="29.5" customHeight="1" thickBot="1" x14ac:dyDescent="0.4">
      <c r="A2469" s="16" t="str">
        <f>IF(B2469&lt;&gt;"","IND"&amp;TEXT(COUNTA($B$2:B2469),"000"),"")</f>
        <v>IND1117</v>
      </c>
      <c r="B2469" s="17">
        <f>Consolication[[#This Row],[Nom et prénom 0 Name &amp; first name]]</f>
        <v>0</v>
      </c>
      <c r="C2469" s="17" t="e">
        <f>VLOOKUP(B2469,Consolidation!B:AA,3,FALSE)</f>
        <v>#N/A</v>
      </c>
      <c r="D2469" s="17" t="e">
        <f>VLOOKUP(B2469,Consolidation!B:AA,5,TRUE)</f>
        <v>#N/A</v>
      </c>
      <c r="E2469" s="17" t="e">
        <f>VLOOKUP(B2470,Consolidation!B:AA,6,TRUE)</f>
        <v>#N/A</v>
      </c>
      <c r="F2469" s="17" t="e">
        <f>VLOOKUP(B2470,Consolidation!B:AA,7,TRUE)</f>
        <v>#N/A</v>
      </c>
      <c r="G2469" s="17" t="e">
        <f>VLOOKUP(B2470,Consolidation!B:AA,12,TRUE)</f>
        <v>#N/A</v>
      </c>
      <c r="H2469" s="17" t="e">
        <f>VLOOKUP(B2470,Consolidation!B:AA,22,FALSE)</f>
        <v>#N/A</v>
      </c>
    </row>
    <row r="2470" spans="1:8" ht="29.5" customHeight="1" thickBot="1" x14ac:dyDescent="0.4">
      <c r="A2470" s="16" t="str">
        <f>IF(B2470&lt;&gt;"","IND"&amp;TEXT(COUNTA($B$2:B2470),"000"),"")</f>
        <v>IND1118</v>
      </c>
      <c r="B2470" s="17">
        <f>Consolication[[#This Row],[Nom et prénom 0 Name &amp; first name]]</f>
        <v>0</v>
      </c>
      <c r="C2470" s="17" t="e">
        <f>VLOOKUP(B2470,Consolidation!B:AA,3,FALSE)</f>
        <v>#N/A</v>
      </c>
      <c r="D2470" s="17" t="e">
        <f>VLOOKUP(B2470,Consolidation!B:AA,5,TRUE)</f>
        <v>#N/A</v>
      </c>
      <c r="E2470" s="17" t="e">
        <f>VLOOKUP(B2471,Consolidation!B:AA,6,TRUE)</f>
        <v>#N/A</v>
      </c>
      <c r="F2470" s="17" t="e">
        <f>VLOOKUP(B2471,Consolidation!B:AA,7,TRUE)</f>
        <v>#N/A</v>
      </c>
      <c r="G2470" s="17" t="e">
        <f>VLOOKUP(B2471,Consolidation!B:AA,12,TRUE)</f>
        <v>#N/A</v>
      </c>
      <c r="H2470" s="17" t="e">
        <f>VLOOKUP(B2471,Consolidation!B:AA,22,FALSE)</f>
        <v>#N/A</v>
      </c>
    </row>
    <row r="2471" spans="1:8" ht="29.5" customHeight="1" thickBot="1" x14ac:dyDescent="0.4">
      <c r="A2471" s="16" t="str">
        <f>IF(B2471&lt;&gt;"","IND"&amp;TEXT(COUNTA($B$2:B2471),"000"),"")</f>
        <v>IND1119</v>
      </c>
      <c r="B2471" s="17">
        <f>Consolication[[#This Row],[Nom et prénom 0 Name &amp; first name]]</f>
        <v>0</v>
      </c>
      <c r="C2471" s="17" t="e">
        <f>VLOOKUP(B2471,Consolidation!B:AA,3,FALSE)</f>
        <v>#N/A</v>
      </c>
      <c r="D2471" s="17" t="e">
        <f>VLOOKUP(B2471,Consolidation!B:AA,5,TRUE)</f>
        <v>#N/A</v>
      </c>
      <c r="E2471" s="17" t="e">
        <f>VLOOKUP(B2472,Consolidation!B:AA,6,TRUE)</f>
        <v>#N/A</v>
      </c>
      <c r="F2471" s="17" t="e">
        <f>VLOOKUP(B2472,Consolidation!B:AA,7,TRUE)</f>
        <v>#N/A</v>
      </c>
      <c r="G2471" s="17" t="e">
        <f>VLOOKUP(B2472,Consolidation!B:AA,12,TRUE)</f>
        <v>#N/A</v>
      </c>
      <c r="H2471" s="17" t="e">
        <f>VLOOKUP(B2472,Consolidation!B:AA,22,FALSE)</f>
        <v>#N/A</v>
      </c>
    </row>
    <row r="2472" spans="1:8" ht="29.5" customHeight="1" thickBot="1" x14ac:dyDescent="0.4">
      <c r="A2472" s="16" t="str">
        <f>IF(B2472&lt;&gt;"","IND"&amp;TEXT(COUNTA($B$2:B2472),"000"),"")</f>
        <v>IND1120</v>
      </c>
      <c r="B2472" s="17">
        <f>Consolication[[#This Row],[Nom et prénom 0 Name &amp; first name]]</f>
        <v>0</v>
      </c>
      <c r="C2472" s="17" t="e">
        <f>VLOOKUP(B2472,Consolidation!B:AA,3,FALSE)</f>
        <v>#N/A</v>
      </c>
      <c r="D2472" s="17" t="e">
        <f>VLOOKUP(B2472,Consolidation!B:AA,5,TRUE)</f>
        <v>#N/A</v>
      </c>
      <c r="E2472" s="17" t="e">
        <f>VLOOKUP(B2473,Consolidation!B:AA,6,TRUE)</f>
        <v>#N/A</v>
      </c>
      <c r="F2472" s="17" t="e">
        <f>VLOOKUP(B2473,Consolidation!B:AA,7,TRUE)</f>
        <v>#N/A</v>
      </c>
      <c r="G2472" s="17" t="e">
        <f>VLOOKUP(B2473,Consolidation!B:AA,12,TRUE)</f>
        <v>#N/A</v>
      </c>
      <c r="H2472" s="17" t="e">
        <f>VLOOKUP(B2473,Consolidation!B:AA,22,FALSE)</f>
        <v>#N/A</v>
      </c>
    </row>
    <row r="2473" spans="1:8" ht="29.5" customHeight="1" thickBot="1" x14ac:dyDescent="0.4">
      <c r="A2473" s="16" t="str">
        <f>IF(B2473&lt;&gt;"","IND"&amp;TEXT(COUNTA($B$2:B2473),"000"),"")</f>
        <v>IND1121</v>
      </c>
      <c r="B2473" s="17">
        <f>Consolication[[#This Row],[Nom et prénom 0 Name &amp; first name]]</f>
        <v>0</v>
      </c>
      <c r="C2473" s="17" t="e">
        <f>VLOOKUP(B2473,Consolidation!B:AA,3,FALSE)</f>
        <v>#N/A</v>
      </c>
      <c r="D2473" s="17" t="e">
        <f>VLOOKUP(B2473,Consolidation!B:AA,5,TRUE)</f>
        <v>#N/A</v>
      </c>
      <c r="E2473" s="17" t="e">
        <f>VLOOKUP(B2474,Consolidation!B:AA,6,TRUE)</f>
        <v>#N/A</v>
      </c>
      <c r="F2473" s="17" t="e">
        <f>VLOOKUP(B2474,Consolidation!B:AA,7,TRUE)</f>
        <v>#N/A</v>
      </c>
      <c r="G2473" s="17" t="e">
        <f>VLOOKUP(B2474,Consolidation!B:AA,12,TRUE)</f>
        <v>#N/A</v>
      </c>
      <c r="H2473" s="17" t="e">
        <f>VLOOKUP(B2474,Consolidation!B:AA,22,FALSE)</f>
        <v>#N/A</v>
      </c>
    </row>
    <row r="2474" spans="1:8" ht="29.5" customHeight="1" thickBot="1" x14ac:dyDescent="0.4">
      <c r="A2474" s="16" t="str">
        <f>IF(B2474&lt;&gt;"","IND"&amp;TEXT(COUNTA($B$2:B2474),"000"),"")</f>
        <v>IND1122</v>
      </c>
      <c r="B2474" s="17">
        <f>Consolication[[#This Row],[Nom et prénom 0 Name &amp; first name]]</f>
        <v>0</v>
      </c>
      <c r="C2474" s="17" t="e">
        <f>VLOOKUP(B2474,Consolidation!B:AA,3,FALSE)</f>
        <v>#N/A</v>
      </c>
      <c r="D2474" s="17" t="e">
        <f>VLOOKUP(B2474,Consolidation!B:AA,5,TRUE)</f>
        <v>#N/A</v>
      </c>
      <c r="E2474" s="17" t="e">
        <f>VLOOKUP(B2475,Consolidation!B:AA,6,TRUE)</f>
        <v>#N/A</v>
      </c>
      <c r="F2474" s="17" t="e">
        <f>VLOOKUP(B2475,Consolidation!B:AA,7,TRUE)</f>
        <v>#N/A</v>
      </c>
      <c r="G2474" s="17" t="e">
        <f>VLOOKUP(B2475,Consolidation!B:AA,12,TRUE)</f>
        <v>#N/A</v>
      </c>
      <c r="H2474" s="17" t="e">
        <f>VLOOKUP(B2475,Consolidation!B:AA,22,FALSE)</f>
        <v>#N/A</v>
      </c>
    </row>
    <row r="2475" spans="1:8" ht="29.5" customHeight="1" thickBot="1" x14ac:dyDescent="0.4">
      <c r="A2475" s="16" t="str">
        <f>IF(B2475&lt;&gt;"","IND"&amp;TEXT(COUNTA($B$2:B2475),"000"),"")</f>
        <v>IND1123</v>
      </c>
      <c r="B2475" s="17">
        <f>Consolication[[#This Row],[Nom et prénom 0 Name &amp; first name]]</f>
        <v>0</v>
      </c>
      <c r="C2475" s="17" t="e">
        <f>VLOOKUP(B2475,Consolidation!B:AA,3,FALSE)</f>
        <v>#N/A</v>
      </c>
      <c r="D2475" s="17" t="e">
        <f>VLOOKUP(B2475,Consolidation!B:AA,5,TRUE)</f>
        <v>#N/A</v>
      </c>
      <c r="E2475" s="17" t="e">
        <f>VLOOKUP(B2476,Consolidation!B:AA,6,TRUE)</f>
        <v>#N/A</v>
      </c>
      <c r="F2475" s="17" t="e">
        <f>VLOOKUP(B2476,Consolidation!B:AA,7,TRUE)</f>
        <v>#N/A</v>
      </c>
      <c r="G2475" s="17" t="e">
        <f>VLOOKUP(B2476,Consolidation!B:AA,12,TRUE)</f>
        <v>#N/A</v>
      </c>
      <c r="H2475" s="17" t="e">
        <f>VLOOKUP(B2476,Consolidation!B:AA,22,FALSE)</f>
        <v>#N/A</v>
      </c>
    </row>
    <row r="2476" spans="1:8" ht="29.5" customHeight="1" thickBot="1" x14ac:dyDescent="0.4">
      <c r="A2476" s="16" t="str">
        <f>IF(B2476&lt;&gt;"","IND"&amp;TEXT(COUNTA($B$2:B2476),"000"),"")</f>
        <v>IND1124</v>
      </c>
      <c r="B2476" s="17">
        <f>Consolication[[#This Row],[Nom et prénom 0 Name &amp; first name]]</f>
        <v>0</v>
      </c>
      <c r="C2476" s="17" t="e">
        <f>VLOOKUP(B2476,Consolidation!B:AA,3,FALSE)</f>
        <v>#N/A</v>
      </c>
      <c r="D2476" s="17" t="e">
        <f>VLOOKUP(B2476,Consolidation!B:AA,5,TRUE)</f>
        <v>#N/A</v>
      </c>
      <c r="E2476" s="17" t="e">
        <f>VLOOKUP(B2477,Consolidation!B:AA,6,TRUE)</f>
        <v>#N/A</v>
      </c>
      <c r="F2476" s="17" t="e">
        <f>VLOOKUP(B2477,Consolidation!B:AA,7,TRUE)</f>
        <v>#N/A</v>
      </c>
      <c r="G2476" s="17" t="e">
        <f>VLOOKUP(B2477,Consolidation!B:AA,12,TRUE)</f>
        <v>#N/A</v>
      </c>
      <c r="H2476" s="17" t="e">
        <f>VLOOKUP(B2477,Consolidation!B:AA,22,FALSE)</f>
        <v>#N/A</v>
      </c>
    </row>
    <row r="2477" spans="1:8" ht="29.5" customHeight="1" thickBot="1" x14ac:dyDescent="0.4">
      <c r="A2477" s="16" t="str">
        <f>IF(B2477&lt;&gt;"","IND"&amp;TEXT(COUNTA($B$2:B2477),"000"),"")</f>
        <v>IND1125</v>
      </c>
      <c r="B2477" s="17">
        <f>Consolication[[#This Row],[Nom et prénom 0 Name &amp; first name]]</f>
        <v>0</v>
      </c>
      <c r="C2477" s="17" t="e">
        <f>VLOOKUP(B2477,Consolidation!B:AA,3,FALSE)</f>
        <v>#N/A</v>
      </c>
      <c r="D2477" s="17" t="e">
        <f>VLOOKUP(B2477,Consolidation!B:AA,5,TRUE)</f>
        <v>#N/A</v>
      </c>
      <c r="E2477" s="17" t="e">
        <f>VLOOKUP(B2478,Consolidation!B:AA,6,TRUE)</f>
        <v>#N/A</v>
      </c>
      <c r="F2477" s="17" t="e">
        <f>VLOOKUP(B2478,Consolidation!B:AA,7,TRUE)</f>
        <v>#N/A</v>
      </c>
      <c r="G2477" s="17" t="e">
        <f>VLOOKUP(B2478,Consolidation!B:AA,12,TRUE)</f>
        <v>#N/A</v>
      </c>
      <c r="H2477" s="17" t="e">
        <f>VLOOKUP(B2478,Consolidation!B:AA,22,FALSE)</f>
        <v>#N/A</v>
      </c>
    </row>
    <row r="2478" spans="1:8" ht="29.5" customHeight="1" thickBot="1" x14ac:dyDescent="0.4">
      <c r="A2478" s="16" t="str">
        <f>IF(B2478&lt;&gt;"","IND"&amp;TEXT(COUNTA($B$2:B2478),"000"),"")</f>
        <v>IND1126</v>
      </c>
      <c r="B2478" s="17">
        <f>Consolication[[#This Row],[Nom et prénom 0 Name &amp; first name]]</f>
        <v>0</v>
      </c>
      <c r="C2478" s="17" t="e">
        <f>VLOOKUP(B2478,Consolidation!B:AA,3,FALSE)</f>
        <v>#N/A</v>
      </c>
      <c r="D2478" s="17" t="e">
        <f>VLOOKUP(B2478,Consolidation!B:AA,5,TRUE)</f>
        <v>#N/A</v>
      </c>
      <c r="E2478" s="17" t="e">
        <f>VLOOKUP(B2479,Consolidation!B:AA,6,TRUE)</f>
        <v>#N/A</v>
      </c>
      <c r="F2478" s="17" t="e">
        <f>VLOOKUP(B2479,Consolidation!B:AA,7,TRUE)</f>
        <v>#N/A</v>
      </c>
      <c r="G2478" s="17" t="e">
        <f>VLOOKUP(B2479,Consolidation!B:AA,12,TRUE)</f>
        <v>#N/A</v>
      </c>
      <c r="H2478" s="17" t="e">
        <f>VLOOKUP(B2479,Consolidation!B:AA,22,FALSE)</f>
        <v>#N/A</v>
      </c>
    </row>
    <row r="2479" spans="1:8" ht="29.5" customHeight="1" thickBot="1" x14ac:dyDescent="0.4">
      <c r="A2479" s="16" t="str">
        <f>IF(B2479&lt;&gt;"","IND"&amp;TEXT(COUNTA($B$2:B2479),"000"),"")</f>
        <v>IND1127</v>
      </c>
      <c r="B2479" s="17">
        <f>Consolication[[#This Row],[Nom et prénom 0 Name &amp; first name]]</f>
        <v>0</v>
      </c>
      <c r="C2479" s="17" t="e">
        <f>VLOOKUP(B2479,Consolidation!B:AA,3,FALSE)</f>
        <v>#N/A</v>
      </c>
      <c r="D2479" s="17" t="e">
        <f>VLOOKUP(B2479,Consolidation!B:AA,5,TRUE)</f>
        <v>#N/A</v>
      </c>
      <c r="E2479" s="17" t="e">
        <f>VLOOKUP(B2480,Consolidation!B:AA,6,TRUE)</f>
        <v>#N/A</v>
      </c>
      <c r="F2479" s="17" t="e">
        <f>VLOOKUP(B2480,Consolidation!B:AA,7,TRUE)</f>
        <v>#N/A</v>
      </c>
      <c r="G2479" s="17" t="e">
        <f>VLOOKUP(B2480,Consolidation!B:AA,12,TRUE)</f>
        <v>#N/A</v>
      </c>
      <c r="H2479" s="17" t="e">
        <f>VLOOKUP(B2480,Consolidation!B:AA,22,FALSE)</f>
        <v>#N/A</v>
      </c>
    </row>
    <row r="2480" spans="1:8" ht="29.5" customHeight="1" thickBot="1" x14ac:dyDescent="0.4">
      <c r="A2480" s="16" t="str">
        <f>IF(B2480&lt;&gt;"","IND"&amp;TEXT(COUNTA($B$2:B2480),"000"),"")</f>
        <v>IND1128</v>
      </c>
      <c r="B2480" s="17">
        <f>Consolication[[#This Row],[Nom et prénom 0 Name &amp; first name]]</f>
        <v>0</v>
      </c>
      <c r="C2480" s="17" t="e">
        <f>VLOOKUP(B2480,Consolidation!B:AA,3,FALSE)</f>
        <v>#N/A</v>
      </c>
      <c r="D2480" s="17" t="e">
        <f>VLOOKUP(B2480,Consolidation!B:AA,5,TRUE)</f>
        <v>#N/A</v>
      </c>
      <c r="E2480" s="17" t="e">
        <f>VLOOKUP(B2481,Consolidation!B:AA,6,TRUE)</f>
        <v>#N/A</v>
      </c>
      <c r="F2480" s="17" t="e">
        <f>VLOOKUP(B2481,Consolidation!B:AA,7,TRUE)</f>
        <v>#N/A</v>
      </c>
      <c r="G2480" s="17" t="e">
        <f>VLOOKUP(B2481,Consolidation!B:AA,12,TRUE)</f>
        <v>#N/A</v>
      </c>
      <c r="H2480" s="17" t="e">
        <f>VLOOKUP(B2481,Consolidation!B:AA,22,FALSE)</f>
        <v>#N/A</v>
      </c>
    </row>
    <row r="2481" spans="1:8" ht="29.5" customHeight="1" thickBot="1" x14ac:dyDescent="0.4">
      <c r="A2481" s="16" t="str">
        <f>IF(B2481&lt;&gt;"","IND"&amp;TEXT(COUNTA($B$2:B2481),"000"),"")</f>
        <v>IND1129</v>
      </c>
      <c r="B2481" s="17">
        <f>Consolication[[#This Row],[Nom et prénom 0 Name &amp; first name]]</f>
        <v>0</v>
      </c>
      <c r="C2481" s="17" t="e">
        <f>VLOOKUP(B2481,Consolidation!B:AA,3,FALSE)</f>
        <v>#N/A</v>
      </c>
      <c r="D2481" s="17" t="e">
        <f>VLOOKUP(B2481,Consolidation!B:AA,5,TRUE)</f>
        <v>#N/A</v>
      </c>
      <c r="E2481" s="17" t="e">
        <f>VLOOKUP(B2482,Consolidation!B:AA,6,TRUE)</f>
        <v>#N/A</v>
      </c>
      <c r="F2481" s="17" t="e">
        <f>VLOOKUP(B2482,Consolidation!B:AA,7,TRUE)</f>
        <v>#N/A</v>
      </c>
      <c r="G2481" s="17" t="e">
        <f>VLOOKUP(B2482,Consolidation!B:AA,12,TRUE)</f>
        <v>#N/A</v>
      </c>
      <c r="H2481" s="17" t="e">
        <f>VLOOKUP(B2482,Consolidation!B:AA,22,FALSE)</f>
        <v>#N/A</v>
      </c>
    </row>
    <row r="2482" spans="1:8" ht="29.5" customHeight="1" thickBot="1" x14ac:dyDescent="0.4">
      <c r="A2482" s="16" t="str">
        <f>IF(B2482&lt;&gt;"","IND"&amp;TEXT(COUNTA($B$2:B2482),"000"),"")</f>
        <v>IND1130</v>
      </c>
      <c r="B2482" s="17">
        <f>Consolication[[#This Row],[Nom et prénom 0 Name &amp; first name]]</f>
        <v>0</v>
      </c>
      <c r="C2482" s="17" t="e">
        <f>VLOOKUP(B2482,Consolidation!B:AA,3,FALSE)</f>
        <v>#N/A</v>
      </c>
      <c r="D2482" s="17" t="e">
        <f>VLOOKUP(B2482,Consolidation!B:AA,5,TRUE)</f>
        <v>#N/A</v>
      </c>
      <c r="E2482" s="17" t="e">
        <f>VLOOKUP(B2483,Consolidation!B:AA,6,TRUE)</f>
        <v>#N/A</v>
      </c>
      <c r="F2482" s="17" t="e">
        <f>VLOOKUP(B2483,Consolidation!B:AA,7,TRUE)</f>
        <v>#N/A</v>
      </c>
      <c r="G2482" s="17" t="e">
        <f>VLOOKUP(B2483,Consolidation!B:AA,12,TRUE)</f>
        <v>#N/A</v>
      </c>
      <c r="H2482" s="17" t="e">
        <f>VLOOKUP(B2483,Consolidation!B:AA,22,FALSE)</f>
        <v>#N/A</v>
      </c>
    </row>
    <row r="2483" spans="1:8" ht="29.5" customHeight="1" thickBot="1" x14ac:dyDescent="0.4">
      <c r="A2483" s="16" t="str">
        <f>IF(B2483&lt;&gt;"","IND"&amp;TEXT(COUNTA($B$2:B2483),"000"),"")</f>
        <v>IND1131</v>
      </c>
      <c r="B2483" s="17">
        <f>Consolication[[#This Row],[Nom et prénom 0 Name &amp; first name]]</f>
        <v>0</v>
      </c>
      <c r="C2483" s="17" t="e">
        <f>VLOOKUP(B2483,Consolidation!B:AA,3,FALSE)</f>
        <v>#N/A</v>
      </c>
      <c r="D2483" s="17" t="e">
        <f>VLOOKUP(B2483,Consolidation!B:AA,5,TRUE)</f>
        <v>#N/A</v>
      </c>
      <c r="E2483" s="17" t="e">
        <f>VLOOKUP(B2484,Consolidation!B:AA,6,TRUE)</f>
        <v>#N/A</v>
      </c>
      <c r="F2483" s="17" t="e">
        <f>VLOOKUP(B2484,Consolidation!B:AA,7,TRUE)</f>
        <v>#N/A</v>
      </c>
      <c r="G2483" s="17" t="e">
        <f>VLOOKUP(B2484,Consolidation!B:AA,12,TRUE)</f>
        <v>#N/A</v>
      </c>
      <c r="H2483" s="17" t="e">
        <f>VLOOKUP(B2484,Consolidation!B:AA,22,FALSE)</f>
        <v>#N/A</v>
      </c>
    </row>
    <row r="2484" spans="1:8" ht="29.5" customHeight="1" thickBot="1" x14ac:dyDescent="0.4">
      <c r="A2484" s="16" t="str">
        <f>IF(B2484&lt;&gt;"","IND"&amp;TEXT(COUNTA($B$2:B2484),"000"),"")</f>
        <v>IND1132</v>
      </c>
      <c r="B2484" s="17">
        <f>Consolication[[#This Row],[Nom et prénom 0 Name &amp; first name]]</f>
        <v>0</v>
      </c>
      <c r="C2484" s="17" t="e">
        <f>VLOOKUP(B2484,Consolidation!B:AA,3,FALSE)</f>
        <v>#N/A</v>
      </c>
      <c r="D2484" s="17" t="e">
        <f>VLOOKUP(B2484,Consolidation!B:AA,5,TRUE)</f>
        <v>#N/A</v>
      </c>
      <c r="E2484" s="17" t="e">
        <f>VLOOKUP(B2485,Consolidation!B:AA,6,TRUE)</f>
        <v>#N/A</v>
      </c>
      <c r="F2484" s="17" t="e">
        <f>VLOOKUP(B2485,Consolidation!B:AA,7,TRUE)</f>
        <v>#N/A</v>
      </c>
      <c r="G2484" s="17" t="e">
        <f>VLOOKUP(B2485,Consolidation!B:AA,12,TRUE)</f>
        <v>#N/A</v>
      </c>
      <c r="H2484" s="17" t="e">
        <f>VLOOKUP(B2485,Consolidation!B:AA,22,FALSE)</f>
        <v>#N/A</v>
      </c>
    </row>
    <row r="2485" spans="1:8" ht="29.5" customHeight="1" thickBot="1" x14ac:dyDescent="0.4">
      <c r="A2485" s="16" t="str">
        <f>IF(B2485&lt;&gt;"","IND"&amp;TEXT(COUNTA($B$2:B2485),"000"),"")</f>
        <v>IND1133</v>
      </c>
      <c r="B2485" s="17">
        <f>Consolication[[#This Row],[Nom et prénom 0 Name &amp; first name]]</f>
        <v>0</v>
      </c>
      <c r="C2485" s="17" t="e">
        <f>VLOOKUP(B2485,Consolidation!B:AA,3,FALSE)</f>
        <v>#N/A</v>
      </c>
      <c r="D2485" s="17" t="e">
        <f>VLOOKUP(B2485,Consolidation!B:AA,5,TRUE)</f>
        <v>#N/A</v>
      </c>
      <c r="E2485" s="17" t="e">
        <f>VLOOKUP(B2486,Consolidation!B:AA,6,TRUE)</f>
        <v>#N/A</v>
      </c>
      <c r="F2485" s="17" t="e">
        <f>VLOOKUP(B2486,Consolidation!B:AA,7,TRUE)</f>
        <v>#N/A</v>
      </c>
      <c r="G2485" s="17" t="e">
        <f>VLOOKUP(B2486,Consolidation!B:AA,12,TRUE)</f>
        <v>#N/A</v>
      </c>
      <c r="H2485" s="17" t="e">
        <f>VLOOKUP(B2486,Consolidation!B:AA,22,FALSE)</f>
        <v>#N/A</v>
      </c>
    </row>
    <row r="2486" spans="1:8" ht="29.5" customHeight="1" thickBot="1" x14ac:dyDescent="0.4">
      <c r="A2486" s="16" t="str">
        <f>IF(B2486&lt;&gt;"","IND"&amp;TEXT(COUNTA($B$2:B2486),"000"),"")</f>
        <v>IND1134</v>
      </c>
      <c r="B2486" s="17">
        <f>Consolication[[#This Row],[Nom et prénom 0 Name &amp; first name]]</f>
        <v>0</v>
      </c>
      <c r="C2486" s="17" t="e">
        <f>VLOOKUP(B2486,Consolidation!B:AA,3,FALSE)</f>
        <v>#N/A</v>
      </c>
      <c r="D2486" s="17" t="e">
        <f>VLOOKUP(B2486,Consolidation!B:AA,5,TRUE)</f>
        <v>#N/A</v>
      </c>
      <c r="E2486" s="17" t="e">
        <f>VLOOKUP(B2487,Consolidation!B:AA,6,TRUE)</f>
        <v>#N/A</v>
      </c>
      <c r="F2486" s="17" t="e">
        <f>VLOOKUP(B2487,Consolidation!B:AA,7,TRUE)</f>
        <v>#N/A</v>
      </c>
      <c r="G2486" s="17" t="e">
        <f>VLOOKUP(B2487,Consolidation!B:AA,12,TRUE)</f>
        <v>#N/A</v>
      </c>
      <c r="H2486" s="17" t="e">
        <f>VLOOKUP(B2487,Consolidation!B:AA,22,FALSE)</f>
        <v>#N/A</v>
      </c>
    </row>
    <row r="2487" spans="1:8" ht="29.5" customHeight="1" thickBot="1" x14ac:dyDescent="0.4">
      <c r="A2487" s="16" t="str">
        <f>IF(B2487&lt;&gt;"","IND"&amp;TEXT(COUNTA($B$2:B2487),"000"),"")</f>
        <v>IND1135</v>
      </c>
      <c r="B2487" s="17">
        <f>Consolication[[#This Row],[Nom et prénom 0 Name &amp; first name]]</f>
        <v>0</v>
      </c>
      <c r="C2487" s="17" t="e">
        <f>VLOOKUP(B2487,Consolidation!B:AA,3,FALSE)</f>
        <v>#N/A</v>
      </c>
      <c r="D2487" s="17" t="e">
        <f>VLOOKUP(B2487,Consolidation!B:AA,5,TRUE)</f>
        <v>#N/A</v>
      </c>
      <c r="E2487" s="17" t="e">
        <f>VLOOKUP(B2488,Consolidation!B:AA,6,TRUE)</f>
        <v>#N/A</v>
      </c>
      <c r="F2487" s="17" t="e">
        <f>VLOOKUP(B2488,Consolidation!B:AA,7,TRUE)</f>
        <v>#N/A</v>
      </c>
      <c r="G2487" s="17" t="e">
        <f>VLOOKUP(B2488,Consolidation!B:AA,12,TRUE)</f>
        <v>#N/A</v>
      </c>
      <c r="H2487" s="17" t="e">
        <f>VLOOKUP(B2488,Consolidation!B:AA,22,FALSE)</f>
        <v>#N/A</v>
      </c>
    </row>
    <row r="2488" spans="1:8" ht="29.5" customHeight="1" thickBot="1" x14ac:dyDescent="0.4">
      <c r="A2488" s="16" t="str">
        <f>IF(B2488&lt;&gt;"","IND"&amp;TEXT(COUNTA($B$2:B2488),"000"),"")</f>
        <v>IND1136</v>
      </c>
      <c r="B2488" s="17">
        <f>Consolication[[#This Row],[Nom et prénom 0 Name &amp; first name]]</f>
        <v>0</v>
      </c>
      <c r="C2488" s="17" t="e">
        <f>VLOOKUP(B2488,Consolidation!B:AA,3,FALSE)</f>
        <v>#N/A</v>
      </c>
      <c r="D2488" s="17" t="e">
        <f>VLOOKUP(B2488,Consolidation!B:AA,5,TRUE)</f>
        <v>#N/A</v>
      </c>
      <c r="E2488" s="17" t="e">
        <f>VLOOKUP(B2489,Consolidation!B:AA,6,TRUE)</f>
        <v>#N/A</v>
      </c>
      <c r="F2488" s="17" t="e">
        <f>VLOOKUP(B2489,Consolidation!B:AA,7,TRUE)</f>
        <v>#N/A</v>
      </c>
      <c r="G2488" s="17" t="e">
        <f>VLOOKUP(B2489,Consolidation!B:AA,12,TRUE)</f>
        <v>#N/A</v>
      </c>
      <c r="H2488" s="17" t="e">
        <f>VLOOKUP(B2489,Consolidation!B:AA,22,FALSE)</f>
        <v>#N/A</v>
      </c>
    </row>
    <row r="2489" spans="1:8" ht="29.5" customHeight="1" thickBot="1" x14ac:dyDescent="0.4">
      <c r="A2489" s="16" t="str">
        <f>IF(B2489&lt;&gt;"","IND"&amp;TEXT(COUNTA($B$2:B2489),"000"),"")</f>
        <v>IND1137</v>
      </c>
      <c r="B2489" s="17">
        <f>Consolication[[#This Row],[Nom et prénom 0 Name &amp; first name]]</f>
        <v>0</v>
      </c>
      <c r="C2489" s="17" t="e">
        <f>VLOOKUP(B2489,Consolidation!B:AA,3,FALSE)</f>
        <v>#N/A</v>
      </c>
      <c r="D2489" s="17" t="e">
        <f>VLOOKUP(B2489,Consolidation!B:AA,5,TRUE)</f>
        <v>#N/A</v>
      </c>
      <c r="E2489" s="17" t="e">
        <f>VLOOKUP(B2490,Consolidation!B:AA,6,TRUE)</f>
        <v>#N/A</v>
      </c>
      <c r="F2489" s="17" t="e">
        <f>VLOOKUP(B2490,Consolidation!B:AA,7,TRUE)</f>
        <v>#N/A</v>
      </c>
      <c r="G2489" s="17" t="e">
        <f>VLOOKUP(B2490,Consolidation!B:AA,12,TRUE)</f>
        <v>#N/A</v>
      </c>
      <c r="H2489" s="17" t="e">
        <f>VLOOKUP(B2490,Consolidation!B:AA,22,FALSE)</f>
        <v>#N/A</v>
      </c>
    </row>
    <row r="2490" spans="1:8" ht="29.5" customHeight="1" thickBot="1" x14ac:dyDescent="0.4">
      <c r="A2490" s="16" t="str">
        <f>IF(B2490&lt;&gt;"","IND"&amp;TEXT(COUNTA($B$2:B2490),"000"),"")</f>
        <v>IND1138</v>
      </c>
      <c r="B2490" s="17">
        <f>Consolication[[#This Row],[Nom et prénom 0 Name &amp; first name]]</f>
        <v>0</v>
      </c>
      <c r="C2490" s="17" t="e">
        <f>VLOOKUP(B2490,Consolidation!B:AA,3,FALSE)</f>
        <v>#N/A</v>
      </c>
      <c r="D2490" s="17" t="e">
        <f>VLOOKUP(B2490,Consolidation!B:AA,5,TRUE)</f>
        <v>#N/A</v>
      </c>
      <c r="E2490" s="17" t="e">
        <f>VLOOKUP(B2491,Consolidation!B:AA,6,TRUE)</f>
        <v>#N/A</v>
      </c>
      <c r="F2490" s="17" t="e">
        <f>VLOOKUP(B2491,Consolidation!B:AA,7,TRUE)</f>
        <v>#N/A</v>
      </c>
      <c r="G2490" s="17" t="e">
        <f>VLOOKUP(B2491,Consolidation!B:AA,12,TRUE)</f>
        <v>#N/A</v>
      </c>
      <c r="H2490" s="17" t="e">
        <f>VLOOKUP(B2491,Consolidation!B:AA,22,FALSE)</f>
        <v>#N/A</v>
      </c>
    </row>
    <row r="2491" spans="1:8" ht="29.5" customHeight="1" thickBot="1" x14ac:dyDescent="0.4">
      <c r="A2491" s="16" t="str">
        <f>IF(B2491&lt;&gt;"","IND"&amp;TEXT(COUNTA($B$2:B2491),"000"),"")</f>
        <v>IND1139</v>
      </c>
      <c r="B2491" s="17">
        <f>Consolication[[#This Row],[Nom et prénom 0 Name &amp; first name]]</f>
        <v>0</v>
      </c>
      <c r="C2491" s="17" t="e">
        <f>VLOOKUP(B2491,Consolidation!B:AA,3,FALSE)</f>
        <v>#N/A</v>
      </c>
      <c r="D2491" s="17" t="e">
        <f>VLOOKUP(B2491,Consolidation!B:AA,5,TRUE)</f>
        <v>#N/A</v>
      </c>
      <c r="E2491" s="17" t="e">
        <f>VLOOKUP(B2492,Consolidation!B:AA,6,TRUE)</f>
        <v>#N/A</v>
      </c>
      <c r="F2491" s="17" t="e">
        <f>VLOOKUP(B2492,Consolidation!B:AA,7,TRUE)</f>
        <v>#N/A</v>
      </c>
      <c r="G2491" s="17" t="e">
        <f>VLOOKUP(B2492,Consolidation!B:AA,12,TRUE)</f>
        <v>#N/A</v>
      </c>
      <c r="H2491" s="17" t="e">
        <f>VLOOKUP(B2492,Consolidation!B:AA,22,FALSE)</f>
        <v>#N/A</v>
      </c>
    </row>
    <row r="2492" spans="1:8" ht="29.5" customHeight="1" thickBot="1" x14ac:dyDescent="0.4">
      <c r="A2492" s="16" t="str">
        <f>IF(B2492&lt;&gt;"","IND"&amp;TEXT(COUNTA($B$2:B2492),"000"),"")</f>
        <v>IND1140</v>
      </c>
      <c r="B2492" s="17">
        <f>Consolication[[#This Row],[Nom et prénom 0 Name &amp; first name]]</f>
        <v>0</v>
      </c>
      <c r="C2492" s="17" t="e">
        <f>VLOOKUP(B2492,Consolidation!B:AA,3,FALSE)</f>
        <v>#N/A</v>
      </c>
      <c r="D2492" s="17" t="e">
        <f>VLOOKUP(B2492,Consolidation!B:AA,5,TRUE)</f>
        <v>#N/A</v>
      </c>
      <c r="E2492" s="17" t="e">
        <f>VLOOKUP(B2493,Consolidation!B:AA,6,TRUE)</f>
        <v>#N/A</v>
      </c>
      <c r="F2492" s="17" t="e">
        <f>VLOOKUP(B2493,Consolidation!B:AA,7,TRUE)</f>
        <v>#N/A</v>
      </c>
      <c r="G2492" s="17" t="e">
        <f>VLOOKUP(B2493,Consolidation!B:AA,12,TRUE)</f>
        <v>#N/A</v>
      </c>
      <c r="H2492" s="17" t="e">
        <f>VLOOKUP(B2493,Consolidation!B:AA,22,FALSE)</f>
        <v>#N/A</v>
      </c>
    </row>
    <row r="2493" spans="1:8" ht="29.5" customHeight="1" thickBot="1" x14ac:dyDescent="0.4">
      <c r="A2493" s="16" t="str">
        <f>IF(B2493&lt;&gt;"","IND"&amp;TEXT(COUNTA($B$2:B2493),"000"),"")</f>
        <v>IND1141</v>
      </c>
      <c r="B2493" s="17">
        <f>Consolication[[#This Row],[Nom et prénom 0 Name &amp; first name]]</f>
        <v>0</v>
      </c>
      <c r="C2493" s="17" t="e">
        <f>VLOOKUP(B2493,Consolidation!B:AA,3,FALSE)</f>
        <v>#N/A</v>
      </c>
      <c r="D2493" s="17" t="e">
        <f>VLOOKUP(B2493,Consolidation!B:AA,5,TRUE)</f>
        <v>#N/A</v>
      </c>
      <c r="E2493" s="17" t="e">
        <f>VLOOKUP(B2494,Consolidation!B:AA,6,TRUE)</f>
        <v>#N/A</v>
      </c>
      <c r="F2493" s="17" t="e">
        <f>VLOOKUP(B2494,Consolidation!B:AA,7,TRUE)</f>
        <v>#N/A</v>
      </c>
      <c r="G2493" s="17" t="e">
        <f>VLOOKUP(B2494,Consolidation!B:AA,12,TRUE)</f>
        <v>#N/A</v>
      </c>
      <c r="H2493" s="17" t="e">
        <f>VLOOKUP(B2494,Consolidation!B:AA,22,FALSE)</f>
        <v>#N/A</v>
      </c>
    </row>
    <row r="2494" spans="1:8" ht="29.5" customHeight="1" thickBot="1" x14ac:dyDescent="0.4">
      <c r="A2494" s="16" t="str">
        <f>IF(B2494&lt;&gt;"","IND"&amp;TEXT(COUNTA($B$2:B2494),"000"),"")</f>
        <v>IND1142</v>
      </c>
      <c r="B2494" s="17">
        <f>Consolication[[#This Row],[Nom et prénom 0 Name &amp; first name]]</f>
        <v>0</v>
      </c>
      <c r="C2494" s="17" t="e">
        <f>VLOOKUP(B2494,Consolidation!B:AA,3,FALSE)</f>
        <v>#N/A</v>
      </c>
      <c r="D2494" s="17" t="e">
        <f>VLOOKUP(B2494,Consolidation!B:AA,5,TRUE)</f>
        <v>#N/A</v>
      </c>
      <c r="E2494" s="17" t="e">
        <f>VLOOKUP(B2495,Consolidation!B:AA,6,TRUE)</f>
        <v>#N/A</v>
      </c>
      <c r="F2494" s="17" t="e">
        <f>VLOOKUP(B2495,Consolidation!B:AA,7,TRUE)</f>
        <v>#N/A</v>
      </c>
      <c r="G2494" s="17" t="e">
        <f>VLOOKUP(B2495,Consolidation!B:AA,12,TRUE)</f>
        <v>#N/A</v>
      </c>
      <c r="H2494" s="17" t="e">
        <f>VLOOKUP(B2495,Consolidation!B:AA,22,FALSE)</f>
        <v>#N/A</v>
      </c>
    </row>
    <row r="2495" spans="1:8" ht="29.5" customHeight="1" thickBot="1" x14ac:dyDescent="0.4">
      <c r="A2495" s="16" t="str">
        <f>IF(B2495&lt;&gt;"","IND"&amp;TEXT(COUNTA($B$2:B2495),"000"),"")</f>
        <v>IND1143</v>
      </c>
      <c r="B2495" s="17">
        <f>Consolication[[#This Row],[Nom et prénom 0 Name &amp; first name]]</f>
        <v>0</v>
      </c>
      <c r="C2495" s="17" t="e">
        <f>VLOOKUP(B2495,Consolidation!B:AA,3,FALSE)</f>
        <v>#N/A</v>
      </c>
      <c r="D2495" s="17" t="e">
        <f>VLOOKUP(B2495,Consolidation!B:AA,5,TRUE)</f>
        <v>#N/A</v>
      </c>
      <c r="E2495" s="17" t="e">
        <f>VLOOKUP(B2496,Consolidation!B:AA,6,TRUE)</f>
        <v>#N/A</v>
      </c>
      <c r="F2495" s="17" t="e">
        <f>VLOOKUP(B2496,Consolidation!B:AA,7,TRUE)</f>
        <v>#N/A</v>
      </c>
      <c r="G2495" s="17" t="e">
        <f>VLOOKUP(B2496,Consolidation!B:AA,12,TRUE)</f>
        <v>#N/A</v>
      </c>
      <c r="H2495" s="17" t="e">
        <f>VLOOKUP(B2496,Consolidation!B:AA,22,FALSE)</f>
        <v>#N/A</v>
      </c>
    </row>
    <row r="2496" spans="1:8" ht="29.5" customHeight="1" thickBot="1" x14ac:dyDescent="0.4">
      <c r="A2496" s="16" t="str">
        <f>IF(B2496&lt;&gt;"","IND"&amp;TEXT(COUNTA($B$2:B2496),"000"),"")</f>
        <v>IND1144</v>
      </c>
      <c r="B2496" s="17">
        <f>Consolication[[#This Row],[Nom et prénom 0 Name &amp; first name]]</f>
        <v>0</v>
      </c>
      <c r="C2496" s="17" t="e">
        <f>VLOOKUP(B2496,Consolidation!B:AA,3,FALSE)</f>
        <v>#N/A</v>
      </c>
      <c r="D2496" s="17" t="e">
        <f>VLOOKUP(B2496,Consolidation!B:AA,5,TRUE)</f>
        <v>#N/A</v>
      </c>
      <c r="E2496" s="17" t="e">
        <f>VLOOKUP(B2497,Consolidation!B:AA,6,TRUE)</f>
        <v>#N/A</v>
      </c>
      <c r="F2496" s="17" t="e">
        <f>VLOOKUP(B2497,Consolidation!B:AA,7,TRUE)</f>
        <v>#N/A</v>
      </c>
      <c r="G2496" s="17" t="e">
        <f>VLOOKUP(B2497,Consolidation!B:AA,12,TRUE)</f>
        <v>#N/A</v>
      </c>
      <c r="H2496" s="17" t="e">
        <f>VLOOKUP(B2497,Consolidation!B:AA,22,FALSE)</f>
        <v>#N/A</v>
      </c>
    </row>
    <row r="2497" spans="1:8" ht="29.5" customHeight="1" thickBot="1" x14ac:dyDescent="0.4">
      <c r="A2497" s="16" t="str">
        <f>IF(B2497&lt;&gt;"","IND"&amp;TEXT(COUNTA($B$2:B2497),"000"),"")</f>
        <v>IND1145</v>
      </c>
      <c r="B2497" s="17">
        <f>Consolication[[#This Row],[Nom et prénom 0 Name &amp; first name]]</f>
        <v>0</v>
      </c>
      <c r="C2497" s="17" t="e">
        <f>VLOOKUP(B2497,Consolidation!B:AA,3,FALSE)</f>
        <v>#N/A</v>
      </c>
      <c r="D2497" s="17" t="e">
        <f>VLOOKUP(B2497,Consolidation!B:AA,5,TRUE)</f>
        <v>#N/A</v>
      </c>
      <c r="E2497" s="17" t="e">
        <f>VLOOKUP(B2498,Consolidation!B:AA,6,TRUE)</f>
        <v>#N/A</v>
      </c>
      <c r="F2497" s="17" t="e">
        <f>VLOOKUP(B2498,Consolidation!B:AA,7,TRUE)</f>
        <v>#N/A</v>
      </c>
      <c r="G2497" s="17" t="e">
        <f>VLOOKUP(B2498,Consolidation!B:AA,12,TRUE)</f>
        <v>#N/A</v>
      </c>
      <c r="H2497" s="17" t="e">
        <f>VLOOKUP(B2498,Consolidation!B:AA,22,FALSE)</f>
        <v>#N/A</v>
      </c>
    </row>
    <row r="2498" spans="1:8" ht="29.5" customHeight="1" thickBot="1" x14ac:dyDescent="0.4">
      <c r="A2498" s="16" t="str">
        <f>IF(B2498&lt;&gt;"","IND"&amp;TEXT(COUNTA($B$2:B2498),"000"),"")</f>
        <v>IND1146</v>
      </c>
      <c r="B2498" s="17">
        <f>Consolication[[#This Row],[Nom et prénom 0 Name &amp; first name]]</f>
        <v>0</v>
      </c>
      <c r="C2498" s="17" t="e">
        <f>VLOOKUP(B2498,Consolidation!B:AA,3,FALSE)</f>
        <v>#N/A</v>
      </c>
      <c r="D2498" s="17" t="e">
        <f>VLOOKUP(B2498,Consolidation!B:AA,5,TRUE)</f>
        <v>#N/A</v>
      </c>
      <c r="E2498" s="17" t="e">
        <f>VLOOKUP(B2499,Consolidation!B:AA,6,TRUE)</f>
        <v>#N/A</v>
      </c>
      <c r="F2498" s="17" t="e">
        <f>VLOOKUP(B2499,Consolidation!B:AA,7,TRUE)</f>
        <v>#N/A</v>
      </c>
      <c r="G2498" s="17" t="e">
        <f>VLOOKUP(B2499,Consolidation!B:AA,12,TRUE)</f>
        <v>#N/A</v>
      </c>
      <c r="H2498" s="17" t="e">
        <f>VLOOKUP(B2499,Consolidation!B:AA,22,FALSE)</f>
        <v>#N/A</v>
      </c>
    </row>
    <row r="2499" spans="1:8" ht="29.5" customHeight="1" thickBot="1" x14ac:dyDescent="0.4">
      <c r="A2499" s="16" t="str">
        <f>IF(B2499&lt;&gt;"","IND"&amp;TEXT(COUNTA($B$2:B2499),"000"),"")</f>
        <v>IND1147</v>
      </c>
      <c r="B2499" s="17">
        <f>Consolication[[#This Row],[Nom et prénom 0 Name &amp; first name]]</f>
        <v>0</v>
      </c>
      <c r="C2499" s="17" t="e">
        <f>VLOOKUP(B2499,Consolidation!B:AA,3,FALSE)</f>
        <v>#N/A</v>
      </c>
      <c r="D2499" s="17" t="e">
        <f>VLOOKUP(B2499,Consolidation!B:AA,5,TRUE)</f>
        <v>#N/A</v>
      </c>
      <c r="E2499" s="17" t="e">
        <f>VLOOKUP(B2500,Consolidation!B:AA,6,TRUE)</f>
        <v>#N/A</v>
      </c>
      <c r="F2499" s="17" t="e">
        <f>VLOOKUP(B2500,Consolidation!B:AA,7,TRUE)</f>
        <v>#N/A</v>
      </c>
      <c r="G2499" s="17" t="e">
        <f>VLOOKUP(B2500,Consolidation!B:AA,12,TRUE)</f>
        <v>#N/A</v>
      </c>
      <c r="H2499" s="17" t="e">
        <f>VLOOKUP(B2500,Consolidation!B:AA,22,FALSE)</f>
        <v>#N/A</v>
      </c>
    </row>
    <row r="2500" spans="1:8" ht="29.5" customHeight="1" thickBot="1" x14ac:dyDescent="0.4">
      <c r="A2500" s="16" t="str">
        <f>IF(B2500&lt;&gt;"","IND"&amp;TEXT(COUNTA($B$2:B2500),"000"),"")</f>
        <v>IND1148</v>
      </c>
      <c r="B2500" s="17">
        <f>Consolication[[#This Row],[Nom et prénom 0 Name &amp; first name]]</f>
        <v>0</v>
      </c>
      <c r="C2500" s="17" t="e">
        <f>VLOOKUP(B2500,Consolidation!B:AA,3,FALSE)</f>
        <v>#N/A</v>
      </c>
      <c r="D2500" s="17" t="e">
        <f>VLOOKUP(B2500,Consolidation!B:AA,5,TRUE)</f>
        <v>#N/A</v>
      </c>
      <c r="E2500" s="17" t="e">
        <f>VLOOKUP(B2501,Consolidation!B:AA,6,TRUE)</f>
        <v>#N/A</v>
      </c>
      <c r="F2500" s="17" t="e">
        <f>VLOOKUP(B2501,Consolidation!B:AA,7,TRUE)</f>
        <v>#N/A</v>
      </c>
      <c r="G2500" s="17" t="e">
        <f>VLOOKUP(B2501,Consolidation!B:AA,12,TRUE)</f>
        <v>#N/A</v>
      </c>
      <c r="H2500" s="17" t="e">
        <f>VLOOKUP(B2501,Consolidation!B:AA,22,FALSE)</f>
        <v>#N/A</v>
      </c>
    </row>
    <row r="2501" spans="1:8" ht="29.5" customHeight="1" thickBot="1" x14ac:dyDescent="0.4">
      <c r="A2501" s="16" t="str">
        <f>IF(B2501&lt;&gt;"","IND"&amp;TEXT(COUNTA($B$2:B2501),"000"),"")</f>
        <v>IND1149</v>
      </c>
      <c r="B2501" s="17">
        <f>Consolication[[#This Row],[Nom et prénom 0 Name &amp; first name]]</f>
        <v>0</v>
      </c>
      <c r="C2501" s="17" t="e">
        <f>VLOOKUP(B2501,Consolidation!B:AA,3,FALSE)</f>
        <v>#N/A</v>
      </c>
      <c r="D2501" s="17" t="e">
        <f>VLOOKUP(B2501,Consolidation!B:AA,5,TRUE)</f>
        <v>#N/A</v>
      </c>
      <c r="E2501" s="17" t="e">
        <f>VLOOKUP(B2502,Consolidation!B:AA,6,TRUE)</f>
        <v>#N/A</v>
      </c>
      <c r="F2501" s="17" t="e">
        <f>VLOOKUP(B2502,Consolidation!B:AA,7,TRUE)</f>
        <v>#N/A</v>
      </c>
      <c r="G2501" s="17" t="e">
        <f>VLOOKUP(B2502,Consolidation!B:AA,12,TRUE)</f>
        <v>#N/A</v>
      </c>
      <c r="H2501" s="17" t="e">
        <f>VLOOKUP(B2502,Consolidation!B:AA,22,FALSE)</f>
        <v>#N/A</v>
      </c>
    </row>
    <row r="2502" spans="1:8" ht="29.5" customHeight="1" thickBot="1" x14ac:dyDescent="0.4">
      <c r="A2502" s="16" t="str">
        <f>IF(B2502&lt;&gt;"","IND"&amp;TEXT(COUNTA($B$2:B2502),"000"),"")</f>
        <v>IND1150</v>
      </c>
      <c r="B2502" s="17">
        <f>Consolication[[#This Row],[Nom et prénom 0 Name &amp; first name]]</f>
        <v>0</v>
      </c>
      <c r="C2502" s="17" t="e">
        <f>VLOOKUP(B2502,Consolidation!B:AA,3,FALSE)</f>
        <v>#N/A</v>
      </c>
      <c r="D2502" s="17" t="e">
        <f>VLOOKUP(B2502,Consolidation!B:AA,5,TRUE)</f>
        <v>#N/A</v>
      </c>
      <c r="E2502" s="17" t="e">
        <f>VLOOKUP(B2503,Consolidation!B:AA,6,TRUE)</f>
        <v>#N/A</v>
      </c>
      <c r="F2502" s="17" t="e">
        <f>VLOOKUP(B2503,Consolidation!B:AA,7,TRUE)</f>
        <v>#N/A</v>
      </c>
      <c r="G2502" s="17" t="e">
        <f>VLOOKUP(B2503,Consolidation!B:AA,12,TRUE)</f>
        <v>#N/A</v>
      </c>
      <c r="H2502" s="17" t="e">
        <f>VLOOKUP(B2503,Consolidation!B:AA,22,FALSE)</f>
        <v>#N/A</v>
      </c>
    </row>
    <row r="2503" spans="1:8" ht="29.5" customHeight="1" thickBot="1" x14ac:dyDescent="0.4">
      <c r="A2503" s="16" t="str">
        <f>IF(B2503&lt;&gt;"","IND"&amp;TEXT(COUNTA($B$2:B2503),"000"),"")</f>
        <v>IND1151</v>
      </c>
      <c r="B2503" s="17">
        <f>Consolication[[#This Row],[Nom et prénom 0 Name &amp; first name]]</f>
        <v>0</v>
      </c>
      <c r="C2503" s="17" t="e">
        <f>VLOOKUP(B2503,Consolidation!B:AA,3,FALSE)</f>
        <v>#N/A</v>
      </c>
      <c r="D2503" s="17" t="e">
        <f>VLOOKUP(B2503,Consolidation!B:AA,5,TRUE)</f>
        <v>#N/A</v>
      </c>
      <c r="E2503" s="17" t="e">
        <f>VLOOKUP(B2504,Consolidation!B:AA,6,TRUE)</f>
        <v>#N/A</v>
      </c>
      <c r="F2503" s="17" t="e">
        <f>VLOOKUP(B2504,Consolidation!B:AA,7,TRUE)</f>
        <v>#N/A</v>
      </c>
      <c r="G2503" s="17" t="e">
        <f>VLOOKUP(B2504,Consolidation!B:AA,12,TRUE)</f>
        <v>#N/A</v>
      </c>
      <c r="H2503" s="17" t="e">
        <f>VLOOKUP(B2504,Consolidation!B:AA,22,FALSE)</f>
        <v>#N/A</v>
      </c>
    </row>
    <row r="2504" spans="1:8" ht="29.5" customHeight="1" thickBot="1" x14ac:dyDescent="0.4">
      <c r="A2504" s="16" t="str">
        <f>IF(B2504&lt;&gt;"","IND"&amp;TEXT(COUNTA($B$2:B2504),"000"),"")</f>
        <v>IND1152</v>
      </c>
      <c r="B2504" s="17">
        <f>Consolication[[#This Row],[Nom et prénom 0 Name &amp; first name]]</f>
        <v>0</v>
      </c>
      <c r="C2504" s="17" t="e">
        <f>VLOOKUP(B2504,Consolidation!B:AA,3,FALSE)</f>
        <v>#N/A</v>
      </c>
      <c r="D2504" s="17" t="e">
        <f>VLOOKUP(B2504,Consolidation!B:AA,5,TRUE)</f>
        <v>#N/A</v>
      </c>
      <c r="E2504" s="17" t="e">
        <f>VLOOKUP(B2505,Consolidation!B:AA,6,TRUE)</f>
        <v>#N/A</v>
      </c>
      <c r="F2504" s="17" t="e">
        <f>VLOOKUP(B2505,Consolidation!B:AA,7,TRUE)</f>
        <v>#N/A</v>
      </c>
      <c r="G2504" s="17" t="e">
        <f>VLOOKUP(B2505,Consolidation!B:AA,12,TRUE)</f>
        <v>#N/A</v>
      </c>
      <c r="H2504" s="17" t="e">
        <f>VLOOKUP(B2505,Consolidation!B:AA,22,FALSE)</f>
        <v>#N/A</v>
      </c>
    </row>
    <row r="2505" spans="1:8" ht="29.5" customHeight="1" thickBot="1" x14ac:dyDescent="0.4">
      <c r="A2505" s="16" t="str">
        <f>IF(B2505&lt;&gt;"","IND"&amp;TEXT(COUNTA($B$2:B2505),"000"),"")</f>
        <v>IND1153</v>
      </c>
      <c r="B2505" s="17">
        <f>Consolication[[#This Row],[Nom et prénom 0 Name &amp; first name]]</f>
        <v>0</v>
      </c>
      <c r="C2505" s="17" t="e">
        <f>VLOOKUP(B2505,Consolidation!B:AA,3,FALSE)</f>
        <v>#N/A</v>
      </c>
      <c r="D2505" s="17" t="e">
        <f>VLOOKUP(B2505,Consolidation!B:AA,5,TRUE)</f>
        <v>#N/A</v>
      </c>
      <c r="E2505" s="17" t="e">
        <f>VLOOKUP(B2506,Consolidation!B:AA,6,TRUE)</f>
        <v>#N/A</v>
      </c>
      <c r="F2505" s="17" t="e">
        <f>VLOOKUP(B2506,Consolidation!B:AA,7,TRUE)</f>
        <v>#N/A</v>
      </c>
      <c r="G2505" s="17" t="e">
        <f>VLOOKUP(B2506,Consolidation!B:AA,12,TRUE)</f>
        <v>#N/A</v>
      </c>
      <c r="H2505" s="17" t="e">
        <f>VLOOKUP(B2506,Consolidation!B:AA,22,FALSE)</f>
        <v>#N/A</v>
      </c>
    </row>
    <row r="2506" spans="1:8" ht="29.5" customHeight="1" thickBot="1" x14ac:dyDescent="0.4">
      <c r="A2506" s="16" t="str">
        <f>IF(B2506&lt;&gt;"","IND"&amp;TEXT(COUNTA($B$2:B2506),"000"),"")</f>
        <v>IND1154</v>
      </c>
      <c r="B2506" s="17">
        <f>Consolication[[#This Row],[Nom et prénom 0 Name &amp; first name]]</f>
        <v>0</v>
      </c>
      <c r="C2506" s="17" t="e">
        <f>VLOOKUP(B2506,Consolidation!B:AA,3,FALSE)</f>
        <v>#N/A</v>
      </c>
      <c r="D2506" s="17" t="e">
        <f>VLOOKUP(B2506,Consolidation!B:AA,5,TRUE)</f>
        <v>#N/A</v>
      </c>
      <c r="E2506" s="17" t="e">
        <f>VLOOKUP(B2507,Consolidation!B:AA,6,TRUE)</f>
        <v>#N/A</v>
      </c>
      <c r="F2506" s="17" t="e">
        <f>VLOOKUP(B2507,Consolidation!B:AA,7,TRUE)</f>
        <v>#N/A</v>
      </c>
      <c r="G2506" s="17" t="e">
        <f>VLOOKUP(B2507,Consolidation!B:AA,12,TRUE)</f>
        <v>#N/A</v>
      </c>
      <c r="H2506" s="17" t="e">
        <f>VLOOKUP(B2507,Consolidation!B:AA,22,FALSE)</f>
        <v>#N/A</v>
      </c>
    </row>
    <row r="2507" spans="1:8" ht="29.5" customHeight="1" thickBot="1" x14ac:dyDescent="0.4">
      <c r="A2507" s="16" t="str">
        <f>IF(B2507&lt;&gt;"","IND"&amp;TEXT(COUNTA($B$2:B2507),"000"),"")</f>
        <v>IND1155</v>
      </c>
      <c r="B2507" s="17">
        <f>Consolication[[#This Row],[Nom et prénom 0 Name &amp; first name]]</f>
        <v>0</v>
      </c>
      <c r="C2507" s="17" t="e">
        <f>VLOOKUP(B2507,Consolidation!B:AA,3,FALSE)</f>
        <v>#N/A</v>
      </c>
      <c r="D2507" s="17" t="e">
        <f>VLOOKUP(B2507,Consolidation!B:AA,5,TRUE)</f>
        <v>#N/A</v>
      </c>
      <c r="E2507" s="17" t="e">
        <f>VLOOKUP(B2508,Consolidation!B:AA,6,TRUE)</f>
        <v>#N/A</v>
      </c>
      <c r="F2507" s="17" t="e">
        <f>VLOOKUP(B2508,Consolidation!B:AA,7,TRUE)</f>
        <v>#N/A</v>
      </c>
      <c r="G2507" s="17" t="e">
        <f>VLOOKUP(B2508,Consolidation!B:AA,12,TRUE)</f>
        <v>#N/A</v>
      </c>
      <c r="H2507" s="17" t="e">
        <f>VLOOKUP(B2508,Consolidation!B:AA,22,FALSE)</f>
        <v>#N/A</v>
      </c>
    </row>
    <row r="2508" spans="1:8" ht="29.5" customHeight="1" thickBot="1" x14ac:dyDescent="0.4">
      <c r="A2508" s="16" t="str">
        <f>IF(B2508&lt;&gt;"","IND"&amp;TEXT(COUNTA($B$2:B2508),"000"),"")</f>
        <v>IND1156</v>
      </c>
      <c r="B2508" s="17">
        <f>Consolication[[#This Row],[Nom et prénom 0 Name &amp; first name]]</f>
        <v>0</v>
      </c>
      <c r="C2508" s="17" t="e">
        <f>VLOOKUP(B2508,Consolidation!B:AA,3,FALSE)</f>
        <v>#N/A</v>
      </c>
      <c r="D2508" s="17" t="e">
        <f>VLOOKUP(B2508,Consolidation!B:AA,5,TRUE)</f>
        <v>#N/A</v>
      </c>
      <c r="E2508" s="17" t="e">
        <f>VLOOKUP(B2509,Consolidation!B:AA,6,TRUE)</f>
        <v>#N/A</v>
      </c>
      <c r="F2508" s="17" t="e">
        <f>VLOOKUP(B2509,Consolidation!B:AA,7,TRUE)</f>
        <v>#N/A</v>
      </c>
      <c r="G2508" s="17" t="e">
        <f>VLOOKUP(B2509,Consolidation!B:AA,12,TRUE)</f>
        <v>#N/A</v>
      </c>
      <c r="H2508" s="17" t="e">
        <f>VLOOKUP(B2509,Consolidation!B:AA,22,FALSE)</f>
        <v>#N/A</v>
      </c>
    </row>
    <row r="2509" spans="1:8" ht="29.5" customHeight="1" thickBot="1" x14ac:dyDescent="0.4">
      <c r="A2509" s="16" t="str">
        <f>IF(B2509&lt;&gt;"","IND"&amp;TEXT(COUNTA($B$2:B2509),"000"),"")</f>
        <v>IND1157</v>
      </c>
      <c r="B2509" s="17">
        <f>Consolication[[#This Row],[Nom et prénom 0 Name &amp; first name]]</f>
        <v>0</v>
      </c>
      <c r="C2509" s="17" t="e">
        <f>VLOOKUP(B2509,Consolidation!B:AA,3,FALSE)</f>
        <v>#N/A</v>
      </c>
      <c r="D2509" s="17" t="e">
        <f>VLOOKUP(B2509,Consolidation!B:AA,5,TRUE)</f>
        <v>#N/A</v>
      </c>
      <c r="E2509" s="17" t="e">
        <f>VLOOKUP(B2510,Consolidation!B:AA,6,TRUE)</f>
        <v>#N/A</v>
      </c>
      <c r="F2509" s="17" t="e">
        <f>VLOOKUP(B2510,Consolidation!B:AA,7,TRUE)</f>
        <v>#N/A</v>
      </c>
      <c r="G2509" s="17" t="e">
        <f>VLOOKUP(B2510,Consolidation!B:AA,12,TRUE)</f>
        <v>#N/A</v>
      </c>
      <c r="H2509" s="17" t="e">
        <f>VLOOKUP(B2510,Consolidation!B:AA,22,FALSE)</f>
        <v>#N/A</v>
      </c>
    </row>
    <row r="2510" spans="1:8" ht="29.5" customHeight="1" thickBot="1" x14ac:dyDescent="0.4">
      <c r="A2510" s="16" t="str">
        <f>IF(B2510&lt;&gt;"","IND"&amp;TEXT(COUNTA($B$2:B2510),"000"),"")</f>
        <v>IND1158</v>
      </c>
      <c r="B2510" s="17">
        <f>Consolication[[#This Row],[Nom et prénom 0 Name &amp; first name]]</f>
        <v>0</v>
      </c>
      <c r="C2510" s="17" t="e">
        <f>VLOOKUP(B2510,Consolidation!B:AA,3,FALSE)</f>
        <v>#N/A</v>
      </c>
      <c r="D2510" s="17" t="e">
        <f>VLOOKUP(B2510,Consolidation!B:AA,5,TRUE)</f>
        <v>#N/A</v>
      </c>
      <c r="E2510" s="17" t="e">
        <f>VLOOKUP(B2511,Consolidation!B:AA,6,TRUE)</f>
        <v>#N/A</v>
      </c>
      <c r="F2510" s="17" t="e">
        <f>VLOOKUP(B2511,Consolidation!B:AA,7,TRUE)</f>
        <v>#N/A</v>
      </c>
      <c r="G2510" s="17" t="e">
        <f>VLOOKUP(B2511,Consolidation!B:AA,12,TRUE)</f>
        <v>#N/A</v>
      </c>
      <c r="H2510" s="17" t="e">
        <f>VLOOKUP(B2511,Consolidation!B:AA,22,FALSE)</f>
        <v>#N/A</v>
      </c>
    </row>
    <row r="2511" spans="1:8" ht="29.5" customHeight="1" thickBot="1" x14ac:dyDescent="0.4">
      <c r="A2511" s="16" t="str">
        <f>IF(B2511&lt;&gt;"","IND"&amp;TEXT(COUNTA($B$2:B2511),"000"),"")</f>
        <v>IND1159</v>
      </c>
      <c r="B2511" s="17">
        <f>Consolication[[#This Row],[Nom et prénom 0 Name &amp; first name]]</f>
        <v>0</v>
      </c>
      <c r="C2511" s="17" t="e">
        <f>VLOOKUP(B2511,Consolidation!B:AA,3,FALSE)</f>
        <v>#N/A</v>
      </c>
      <c r="D2511" s="17" t="e">
        <f>VLOOKUP(B2511,Consolidation!B:AA,5,TRUE)</f>
        <v>#N/A</v>
      </c>
      <c r="E2511" s="17" t="e">
        <f>VLOOKUP(B2512,Consolidation!B:AA,6,TRUE)</f>
        <v>#N/A</v>
      </c>
      <c r="F2511" s="17" t="e">
        <f>VLOOKUP(B2512,Consolidation!B:AA,7,TRUE)</f>
        <v>#N/A</v>
      </c>
      <c r="G2511" s="17" t="e">
        <f>VLOOKUP(B2512,Consolidation!B:AA,12,TRUE)</f>
        <v>#N/A</v>
      </c>
      <c r="H2511" s="17" t="e">
        <f>VLOOKUP(B2512,Consolidation!B:AA,22,FALSE)</f>
        <v>#N/A</v>
      </c>
    </row>
    <row r="2512" spans="1:8" ht="29.5" customHeight="1" thickBot="1" x14ac:dyDescent="0.4">
      <c r="A2512" s="16" t="str">
        <f>IF(B2512&lt;&gt;"","IND"&amp;TEXT(COUNTA($B$2:B2512),"000"),"")</f>
        <v>IND1160</v>
      </c>
      <c r="B2512" s="17">
        <f>Consolication[[#This Row],[Nom et prénom 0 Name &amp; first name]]</f>
        <v>0</v>
      </c>
      <c r="C2512" s="17" t="e">
        <f>VLOOKUP(B2512,Consolidation!B:AA,3,FALSE)</f>
        <v>#N/A</v>
      </c>
      <c r="D2512" s="17" t="e">
        <f>VLOOKUP(B2512,Consolidation!B:AA,5,TRUE)</f>
        <v>#N/A</v>
      </c>
      <c r="E2512" s="17" t="e">
        <f>VLOOKUP(B2513,Consolidation!B:AA,6,TRUE)</f>
        <v>#N/A</v>
      </c>
      <c r="F2512" s="17" t="e">
        <f>VLOOKUP(B2513,Consolidation!B:AA,7,TRUE)</f>
        <v>#N/A</v>
      </c>
      <c r="G2512" s="17" t="e">
        <f>VLOOKUP(B2513,Consolidation!B:AA,12,TRUE)</f>
        <v>#N/A</v>
      </c>
      <c r="H2512" s="17" t="e">
        <f>VLOOKUP(B2513,Consolidation!B:AA,22,FALSE)</f>
        <v>#N/A</v>
      </c>
    </row>
    <row r="2513" spans="1:8" ht="29.5" customHeight="1" thickBot="1" x14ac:dyDescent="0.4">
      <c r="A2513" s="16" t="str">
        <f>IF(B2513&lt;&gt;"","IND"&amp;TEXT(COUNTA($B$2:B2513),"000"),"")</f>
        <v>IND1161</v>
      </c>
      <c r="B2513" s="17">
        <f>Consolication[[#This Row],[Nom et prénom 0 Name &amp; first name]]</f>
        <v>0</v>
      </c>
      <c r="C2513" s="17" t="e">
        <f>VLOOKUP(B2513,Consolidation!B:AA,3,FALSE)</f>
        <v>#N/A</v>
      </c>
      <c r="D2513" s="17" t="e">
        <f>VLOOKUP(B2513,Consolidation!B:AA,5,TRUE)</f>
        <v>#N/A</v>
      </c>
      <c r="E2513" s="17" t="e">
        <f>VLOOKUP(B2514,Consolidation!B:AA,6,TRUE)</f>
        <v>#N/A</v>
      </c>
      <c r="F2513" s="17" t="e">
        <f>VLOOKUP(B2514,Consolidation!B:AA,7,TRUE)</f>
        <v>#N/A</v>
      </c>
      <c r="G2513" s="17" t="e">
        <f>VLOOKUP(B2514,Consolidation!B:AA,12,TRUE)</f>
        <v>#N/A</v>
      </c>
      <c r="H2513" s="17" t="e">
        <f>VLOOKUP(B2514,Consolidation!B:AA,22,FALSE)</f>
        <v>#N/A</v>
      </c>
    </row>
    <row r="2514" spans="1:8" ht="29.5" customHeight="1" thickBot="1" x14ac:dyDescent="0.4">
      <c r="A2514" s="16" t="str">
        <f>IF(B2514&lt;&gt;"","IND"&amp;TEXT(COUNTA($B$2:B2514),"000"),"")</f>
        <v>IND1162</v>
      </c>
      <c r="B2514" s="17">
        <f>Consolication[[#This Row],[Nom et prénom 0 Name &amp; first name]]</f>
        <v>0</v>
      </c>
      <c r="C2514" s="17" t="e">
        <f>VLOOKUP(B2514,Consolidation!B:AA,3,FALSE)</f>
        <v>#N/A</v>
      </c>
      <c r="D2514" s="17" t="e">
        <f>VLOOKUP(B2514,Consolidation!B:AA,5,TRUE)</f>
        <v>#N/A</v>
      </c>
      <c r="E2514" s="17" t="e">
        <f>VLOOKUP(B2515,Consolidation!B:AA,6,TRUE)</f>
        <v>#N/A</v>
      </c>
      <c r="F2514" s="17" t="e">
        <f>VLOOKUP(B2515,Consolidation!B:AA,7,TRUE)</f>
        <v>#N/A</v>
      </c>
      <c r="G2514" s="17" t="e">
        <f>VLOOKUP(B2515,Consolidation!B:AA,12,TRUE)</f>
        <v>#N/A</v>
      </c>
      <c r="H2514" s="17" t="e">
        <f>VLOOKUP(B2515,Consolidation!B:AA,22,FALSE)</f>
        <v>#N/A</v>
      </c>
    </row>
    <row r="2515" spans="1:8" ht="29.5" customHeight="1" thickBot="1" x14ac:dyDescent="0.4">
      <c r="A2515" s="16" t="str">
        <f>IF(B2515&lt;&gt;"","IND"&amp;TEXT(COUNTA($B$2:B2515),"000"),"")</f>
        <v>IND1163</v>
      </c>
      <c r="B2515" s="17">
        <f>Consolication[[#This Row],[Nom et prénom 0 Name &amp; first name]]</f>
        <v>0</v>
      </c>
      <c r="C2515" s="17" t="e">
        <f>VLOOKUP(B2515,Consolidation!B:AA,3,FALSE)</f>
        <v>#N/A</v>
      </c>
      <c r="D2515" s="17" t="e">
        <f>VLOOKUP(B2515,Consolidation!B:AA,5,TRUE)</f>
        <v>#N/A</v>
      </c>
      <c r="E2515" s="17" t="e">
        <f>VLOOKUP(B2516,Consolidation!B:AA,6,TRUE)</f>
        <v>#N/A</v>
      </c>
      <c r="F2515" s="17" t="e">
        <f>VLOOKUP(B2516,Consolidation!B:AA,7,TRUE)</f>
        <v>#N/A</v>
      </c>
      <c r="G2515" s="17" t="e">
        <f>VLOOKUP(B2516,Consolidation!B:AA,12,TRUE)</f>
        <v>#N/A</v>
      </c>
      <c r="H2515" s="17" t="e">
        <f>VLOOKUP(B2516,Consolidation!B:AA,22,FALSE)</f>
        <v>#N/A</v>
      </c>
    </row>
    <row r="2516" spans="1:8" ht="29.5" customHeight="1" thickBot="1" x14ac:dyDescent="0.4">
      <c r="A2516" s="16" t="str">
        <f>IF(B2516&lt;&gt;"","IND"&amp;TEXT(COUNTA($B$2:B2516),"000"),"")</f>
        <v>IND1164</v>
      </c>
      <c r="B2516" s="17">
        <f>Consolication[[#This Row],[Nom et prénom 0 Name &amp; first name]]</f>
        <v>0</v>
      </c>
      <c r="C2516" s="17" t="e">
        <f>VLOOKUP(B2516,Consolidation!B:AA,3,FALSE)</f>
        <v>#N/A</v>
      </c>
      <c r="D2516" s="17" t="e">
        <f>VLOOKUP(B2516,Consolidation!B:AA,5,TRUE)</f>
        <v>#N/A</v>
      </c>
      <c r="E2516" s="17" t="e">
        <f>VLOOKUP(B2517,Consolidation!B:AA,6,TRUE)</f>
        <v>#N/A</v>
      </c>
      <c r="F2516" s="17" t="e">
        <f>VLOOKUP(B2517,Consolidation!B:AA,7,TRUE)</f>
        <v>#N/A</v>
      </c>
      <c r="G2516" s="17" t="e">
        <f>VLOOKUP(B2517,Consolidation!B:AA,12,TRUE)</f>
        <v>#N/A</v>
      </c>
      <c r="H2516" s="17" t="e">
        <f>VLOOKUP(B2517,Consolidation!B:AA,22,FALSE)</f>
        <v>#N/A</v>
      </c>
    </row>
    <row r="2517" spans="1:8" ht="29.5" customHeight="1" thickBot="1" x14ac:dyDescent="0.4">
      <c r="A2517" s="16" t="str">
        <f>IF(B2517&lt;&gt;"","IND"&amp;TEXT(COUNTA($B$2:B2517),"000"),"")</f>
        <v>IND1165</v>
      </c>
      <c r="B2517" s="17">
        <f>Consolication[[#This Row],[Nom et prénom 0 Name &amp; first name]]</f>
        <v>0</v>
      </c>
      <c r="C2517" s="17" t="e">
        <f>VLOOKUP(B2517,Consolidation!B:AA,3,FALSE)</f>
        <v>#N/A</v>
      </c>
      <c r="D2517" s="17" t="e">
        <f>VLOOKUP(B2517,Consolidation!B:AA,5,TRUE)</f>
        <v>#N/A</v>
      </c>
      <c r="E2517" s="17" t="e">
        <f>VLOOKUP(B2518,Consolidation!B:AA,6,TRUE)</f>
        <v>#N/A</v>
      </c>
      <c r="F2517" s="17" t="e">
        <f>VLOOKUP(B2518,Consolidation!B:AA,7,TRUE)</f>
        <v>#N/A</v>
      </c>
      <c r="G2517" s="17" t="e">
        <f>VLOOKUP(B2518,Consolidation!B:AA,12,TRUE)</f>
        <v>#N/A</v>
      </c>
      <c r="H2517" s="17" t="e">
        <f>VLOOKUP(B2518,Consolidation!B:AA,22,FALSE)</f>
        <v>#N/A</v>
      </c>
    </row>
    <row r="2518" spans="1:8" ht="29.5" customHeight="1" thickBot="1" x14ac:dyDescent="0.4">
      <c r="A2518" s="16" t="str">
        <f>IF(B2518&lt;&gt;"","IND"&amp;TEXT(COUNTA($B$2:B2518),"000"),"")</f>
        <v>IND1166</v>
      </c>
      <c r="B2518" s="17">
        <f>Consolication[[#This Row],[Nom et prénom 0 Name &amp; first name]]</f>
        <v>0</v>
      </c>
      <c r="C2518" s="17" t="e">
        <f>VLOOKUP(B2518,Consolidation!B:AA,3,FALSE)</f>
        <v>#N/A</v>
      </c>
      <c r="D2518" s="17" t="e">
        <f>VLOOKUP(B2518,Consolidation!B:AA,5,TRUE)</f>
        <v>#N/A</v>
      </c>
      <c r="E2518" s="17" t="e">
        <f>VLOOKUP(B2519,Consolidation!B:AA,6,TRUE)</f>
        <v>#N/A</v>
      </c>
      <c r="F2518" s="17" t="e">
        <f>VLOOKUP(B2519,Consolidation!B:AA,7,TRUE)</f>
        <v>#N/A</v>
      </c>
      <c r="G2518" s="17" t="e">
        <f>VLOOKUP(B2519,Consolidation!B:AA,12,TRUE)</f>
        <v>#N/A</v>
      </c>
      <c r="H2518" s="17" t="e">
        <f>VLOOKUP(B2519,Consolidation!B:AA,22,FALSE)</f>
        <v>#N/A</v>
      </c>
    </row>
    <row r="2519" spans="1:8" ht="29.5" customHeight="1" thickBot="1" x14ac:dyDescent="0.4">
      <c r="A2519" s="16" t="str">
        <f>IF(B2519&lt;&gt;"","IND"&amp;TEXT(COUNTA($B$2:B2519),"000"),"")</f>
        <v>IND1167</v>
      </c>
      <c r="B2519" s="17">
        <f>Consolication[[#This Row],[Nom et prénom 0 Name &amp; first name]]</f>
        <v>0</v>
      </c>
      <c r="C2519" s="17" t="e">
        <f>VLOOKUP(B2519,Consolidation!B:AA,3,FALSE)</f>
        <v>#N/A</v>
      </c>
      <c r="D2519" s="17" t="e">
        <f>VLOOKUP(B2519,Consolidation!B:AA,5,TRUE)</f>
        <v>#N/A</v>
      </c>
      <c r="E2519" s="17" t="e">
        <f>VLOOKUP(B2520,Consolidation!B:AA,6,TRUE)</f>
        <v>#N/A</v>
      </c>
      <c r="F2519" s="17" t="e">
        <f>VLOOKUP(B2520,Consolidation!B:AA,7,TRUE)</f>
        <v>#N/A</v>
      </c>
      <c r="G2519" s="17" t="e">
        <f>VLOOKUP(B2520,Consolidation!B:AA,12,TRUE)</f>
        <v>#N/A</v>
      </c>
      <c r="H2519" s="17" t="e">
        <f>VLOOKUP(B2520,Consolidation!B:AA,22,FALSE)</f>
        <v>#N/A</v>
      </c>
    </row>
    <row r="2520" spans="1:8" ht="29.5" customHeight="1" thickBot="1" x14ac:dyDescent="0.4">
      <c r="A2520" s="16" t="str">
        <f>IF(B2520&lt;&gt;"","IND"&amp;TEXT(COUNTA($B$2:B2520),"000"),"")</f>
        <v>IND1168</v>
      </c>
      <c r="B2520" s="17">
        <f>Consolication[[#This Row],[Nom et prénom 0 Name &amp; first name]]</f>
        <v>0</v>
      </c>
      <c r="C2520" s="17" t="e">
        <f>VLOOKUP(B2520,Consolidation!B:AA,3,FALSE)</f>
        <v>#N/A</v>
      </c>
      <c r="D2520" s="17" t="e">
        <f>VLOOKUP(B2520,Consolidation!B:AA,5,TRUE)</f>
        <v>#N/A</v>
      </c>
      <c r="E2520" s="17" t="e">
        <f>VLOOKUP(B2521,Consolidation!B:AA,6,TRUE)</f>
        <v>#N/A</v>
      </c>
      <c r="F2520" s="17" t="e">
        <f>VLOOKUP(B2521,Consolidation!B:AA,7,TRUE)</f>
        <v>#N/A</v>
      </c>
      <c r="G2520" s="17" t="e">
        <f>VLOOKUP(B2521,Consolidation!B:AA,12,TRUE)</f>
        <v>#N/A</v>
      </c>
      <c r="H2520" s="17" t="e">
        <f>VLOOKUP(B2521,Consolidation!B:AA,22,FALSE)</f>
        <v>#N/A</v>
      </c>
    </row>
    <row r="2521" spans="1:8" ht="29.5" customHeight="1" thickBot="1" x14ac:dyDescent="0.4">
      <c r="A2521" s="16" t="str">
        <f>IF(B2521&lt;&gt;"","IND"&amp;TEXT(COUNTA($B$2:B2521),"000"),"")</f>
        <v>IND1169</v>
      </c>
      <c r="B2521" s="17">
        <f>Consolication[[#This Row],[Nom et prénom 0 Name &amp; first name]]</f>
        <v>0</v>
      </c>
      <c r="C2521" s="17" t="e">
        <f>VLOOKUP(B2521,Consolidation!B:AA,3,FALSE)</f>
        <v>#N/A</v>
      </c>
      <c r="D2521" s="17" t="e">
        <f>VLOOKUP(B2521,Consolidation!B:AA,5,TRUE)</f>
        <v>#N/A</v>
      </c>
      <c r="E2521" s="17" t="e">
        <f>VLOOKUP(B2522,Consolidation!B:AA,6,TRUE)</f>
        <v>#N/A</v>
      </c>
      <c r="F2521" s="17" t="e">
        <f>VLOOKUP(B2522,Consolidation!B:AA,7,TRUE)</f>
        <v>#N/A</v>
      </c>
      <c r="G2521" s="17" t="e">
        <f>VLOOKUP(B2522,Consolidation!B:AA,12,TRUE)</f>
        <v>#N/A</v>
      </c>
      <c r="H2521" s="17" t="e">
        <f>VLOOKUP(B2522,Consolidation!B:AA,22,FALSE)</f>
        <v>#N/A</v>
      </c>
    </row>
    <row r="2522" spans="1:8" ht="29.5" customHeight="1" thickBot="1" x14ac:dyDescent="0.4">
      <c r="A2522" s="16" t="str">
        <f>IF(B2522&lt;&gt;"","IND"&amp;TEXT(COUNTA($B$2:B2522),"000"),"")</f>
        <v>IND1170</v>
      </c>
      <c r="B2522" s="17">
        <f>Consolication[[#This Row],[Nom et prénom 0 Name &amp; first name]]</f>
        <v>0</v>
      </c>
      <c r="C2522" s="17" t="e">
        <f>VLOOKUP(B2522,Consolidation!B:AA,3,FALSE)</f>
        <v>#N/A</v>
      </c>
      <c r="D2522" s="17" t="e">
        <f>VLOOKUP(B2522,Consolidation!B:AA,5,TRUE)</f>
        <v>#N/A</v>
      </c>
      <c r="E2522" s="17" t="e">
        <f>VLOOKUP(B2523,Consolidation!B:AA,6,TRUE)</f>
        <v>#N/A</v>
      </c>
      <c r="F2522" s="17" t="e">
        <f>VLOOKUP(B2523,Consolidation!B:AA,7,TRUE)</f>
        <v>#N/A</v>
      </c>
      <c r="G2522" s="17" t="e">
        <f>VLOOKUP(B2523,Consolidation!B:AA,12,TRUE)</f>
        <v>#N/A</v>
      </c>
      <c r="H2522" s="17" t="e">
        <f>VLOOKUP(B2523,Consolidation!B:AA,22,FALSE)</f>
        <v>#N/A</v>
      </c>
    </row>
    <row r="2523" spans="1:8" ht="29.5" customHeight="1" thickBot="1" x14ac:dyDescent="0.4">
      <c r="A2523" s="16" t="str">
        <f>IF(B2523&lt;&gt;"","IND"&amp;TEXT(COUNTA($B$2:B2523),"000"),"")</f>
        <v>IND1171</v>
      </c>
      <c r="B2523" s="17">
        <f>Consolication[[#This Row],[Nom et prénom 0 Name &amp; first name]]</f>
        <v>0</v>
      </c>
      <c r="C2523" s="17" t="e">
        <f>VLOOKUP(B2523,Consolidation!B:AA,3,FALSE)</f>
        <v>#N/A</v>
      </c>
      <c r="D2523" s="17" t="e">
        <f>VLOOKUP(B2523,Consolidation!B:AA,5,TRUE)</f>
        <v>#N/A</v>
      </c>
      <c r="E2523" s="17" t="e">
        <f>VLOOKUP(B2524,Consolidation!B:AA,6,TRUE)</f>
        <v>#N/A</v>
      </c>
      <c r="F2523" s="17" t="e">
        <f>VLOOKUP(B2524,Consolidation!B:AA,7,TRUE)</f>
        <v>#N/A</v>
      </c>
      <c r="G2523" s="17" t="e">
        <f>VLOOKUP(B2524,Consolidation!B:AA,12,TRUE)</f>
        <v>#N/A</v>
      </c>
      <c r="H2523" s="17" t="e">
        <f>VLOOKUP(B2524,Consolidation!B:AA,22,FALSE)</f>
        <v>#N/A</v>
      </c>
    </row>
    <row r="2524" spans="1:8" ht="29.5" customHeight="1" thickBot="1" x14ac:dyDescent="0.4">
      <c r="A2524" s="16" t="str">
        <f>IF(B2524&lt;&gt;"","IND"&amp;TEXT(COUNTA($B$2:B2524),"000"),"")</f>
        <v>IND1172</v>
      </c>
      <c r="B2524" s="17">
        <f>Consolication[[#This Row],[Nom et prénom 0 Name &amp; first name]]</f>
        <v>0</v>
      </c>
      <c r="C2524" s="17" t="e">
        <f>VLOOKUP(B2524,Consolidation!B:AA,3,FALSE)</f>
        <v>#N/A</v>
      </c>
      <c r="D2524" s="17" t="e">
        <f>VLOOKUP(B2524,Consolidation!B:AA,5,TRUE)</f>
        <v>#N/A</v>
      </c>
      <c r="E2524" s="17" t="e">
        <f>VLOOKUP(B2525,Consolidation!B:AA,6,TRUE)</f>
        <v>#N/A</v>
      </c>
      <c r="F2524" s="17" t="e">
        <f>VLOOKUP(B2525,Consolidation!B:AA,7,TRUE)</f>
        <v>#N/A</v>
      </c>
      <c r="G2524" s="17" t="e">
        <f>VLOOKUP(B2525,Consolidation!B:AA,12,TRUE)</f>
        <v>#N/A</v>
      </c>
      <c r="H2524" s="17" t="e">
        <f>VLOOKUP(B2525,Consolidation!B:AA,22,FALSE)</f>
        <v>#N/A</v>
      </c>
    </row>
    <row r="2525" spans="1:8" ht="29.5" customHeight="1" thickBot="1" x14ac:dyDescent="0.4">
      <c r="A2525" s="16" t="str">
        <f>IF(B2525&lt;&gt;"","IND"&amp;TEXT(COUNTA($B$2:B2525),"000"),"")</f>
        <v>IND1173</v>
      </c>
      <c r="B2525" s="17">
        <f>Consolication[[#This Row],[Nom et prénom 0 Name &amp; first name]]</f>
        <v>0</v>
      </c>
      <c r="C2525" s="17" t="e">
        <f>VLOOKUP(B2525,Consolidation!B:AA,3,FALSE)</f>
        <v>#N/A</v>
      </c>
      <c r="D2525" s="17" t="e">
        <f>VLOOKUP(B2525,Consolidation!B:AA,5,TRUE)</f>
        <v>#N/A</v>
      </c>
      <c r="E2525" s="17" t="e">
        <f>VLOOKUP(B2526,Consolidation!B:AA,6,TRUE)</f>
        <v>#N/A</v>
      </c>
      <c r="F2525" s="17" t="e">
        <f>VLOOKUP(B2526,Consolidation!B:AA,7,TRUE)</f>
        <v>#N/A</v>
      </c>
      <c r="G2525" s="17" t="e">
        <f>VLOOKUP(B2526,Consolidation!B:AA,12,TRUE)</f>
        <v>#N/A</v>
      </c>
      <c r="H2525" s="17" t="e">
        <f>VLOOKUP(B2526,Consolidation!B:AA,22,FALSE)</f>
        <v>#N/A</v>
      </c>
    </row>
    <row r="2526" spans="1:8" ht="29.5" customHeight="1" thickBot="1" x14ac:dyDescent="0.4">
      <c r="A2526" s="16" t="str">
        <f>IF(B2526&lt;&gt;"","IND"&amp;TEXT(COUNTA($B$2:B2526),"000"),"")</f>
        <v>IND1174</v>
      </c>
      <c r="B2526" s="17">
        <f>Consolication[[#This Row],[Nom et prénom 0 Name &amp; first name]]</f>
        <v>0</v>
      </c>
      <c r="C2526" s="17" t="e">
        <f>VLOOKUP(B2526,Consolidation!B:AA,3,FALSE)</f>
        <v>#N/A</v>
      </c>
      <c r="D2526" s="17" t="e">
        <f>VLOOKUP(B2526,Consolidation!B:AA,5,TRUE)</f>
        <v>#N/A</v>
      </c>
      <c r="E2526" s="17" t="e">
        <f>VLOOKUP(B2527,Consolidation!B:AA,6,TRUE)</f>
        <v>#N/A</v>
      </c>
      <c r="F2526" s="17" t="e">
        <f>VLOOKUP(B2527,Consolidation!B:AA,7,TRUE)</f>
        <v>#N/A</v>
      </c>
      <c r="G2526" s="17" t="e">
        <f>VLOOKUP(B2527,Consolidation!B:AA,12,TRUE)</f>
        <v>#N/A</v>
      </c>
      <c r="H2526" s="17" t="e">
        <f>VLOOKUP(B2527,Consolidation!B:AA,22,FALSE)</f>
        <v>#N/A</v>
      </c>
    </row>
    <row r="2527" spans="1:8" ht="29.5" customHeight="1" thickBot="1" x14ac:dyDescent="0.4">
      <c r="A2527" s="16" t="str">
        <f>IF(B2527&lt;&gt;"","IND"&amp;TEXT(COUNTA($B$2:B2527),"000"),"")</f>
        <v>IND1175</v>
      </c>
      <c r="B2527" s="17">
        <f>Consolication[[#This Row],[Nom et prénom 0 Name &amp; first name]]</f>
        <v>0</v>
      </c>
      <c r="C2527" s="17" t="e">
        <f>VLOOKUP(B2527,Consolidation!B:AA,3,FALSE)</f>
        <v>#N/A</v>
      </c>
      <c r="D2527" s="17" t="e">
        <f>VLOOKUP(B2527,Consolidation!B:AA,5,TRUE)</f>
        <v>#N/A</v>
      </c>
      <c r="E2527" s="17" t="e">
        <f>VLOOKUP(B2528,Consolidation!B:AA,6,TRUE)</f>
        <v>#N/A</v>
      </c>
      <c r="F2527" s="17" t="e">
        <f>VLOOKUP(B2528,Consolidation!B:AA,7,TRUE)</f>
        <v>#N/A</v>
      </c>
      <c r="G2527" s="17" t="e">
        <f>VLOOKUP(B2528,Consolidation!B:AA,12,TRUE)</f>
        <v>#N/A</v>
      </c>
      <c r="H2527" s="17" t="e">
        <f>VLOOKUP(B2528,Consolidation!B:AA,22,FALSE)</f>
        <v>#N/A</v>
      </c>
    </row>
    <row r="2528" spans="1:8" ht="29.5" customHeight="1" thickBot="1" x14ac:dyDescent="0.4">
      <c r="A2528" s="16" t="str">
        <f>IF(B2528&lt;&gt;"","IND"&amp;TEXT(COUNTA($B$2:B2528),"000"),"")</f>
        <v>IND1176</v>
      </c>
      <c r="B2528" s="17">
        <f>Consolication[[#This Row],[Nom et prénom 0 Name &amp; first name]]</f>
        <v>0</v>
      </c>
      <c r="C2528" s="17" t="e">
        <f>VLOOKUP(B2528,Consolidation!B:AA,3,FALSE)</f>
        <v>#N/A</v>
      </c>
      <c r="D2528" s="17" t="e">
        <f>VLOOKUP(B2528,Consolidation!B:AA,5,TRUE)</f>
        <v>#N/A</v>
      </c>
      <c r="E2528" s="17" t="e">
        <f>VLOOKUP(B2529,Consolidation!B:AA,6,TRUE)</f>
        <v>#N/A</v>
      </c>
      <c r="F2528" s="17" t="e">
        <f>VLOOKUP(B2529,Consolidation!B:AA,7,TRUE)</f>
        <v>#N/A</v>
      </c>
      <c r="G2528" s="17" t="e">
        <f>VLOOKUP(B2529,Consolidation!B:AA,12,TRUE)</f>
        <v>#N/A</v>
      </c>
      <c r="H2528" s="17" t="e">
        <f>VLOOKUP(B2529,Consolidation!B:AA,22,FALSE)</f>
        <v>#N/A</v>
      </c>
    </row>
    <row r="2529" spans="1:8" ht="29.5" customHeight="1" thickBot="1" x14ac:dyDescent="0.4">
      <c r="A2529" s="16" t="str">
        <f>IF(B2529&lt;&gt;"","IND"&amp;TEXT(COUNTA($B$2:B2529),"000"),"")</f>
        <v>IND1177</v>
      </c>
      <c r="B2529" s="17">
        <f>Consolication[[#This Row],[Nom et prénom 0 Name &amp; first name]]</f>
        <v>0</v>
      </c>
      <c r="C2529" s="17" t="e">
        <f>VLOOKUP(B2529,Consolidation!B:AA,3,FALSE)</f>
        <v>#N/A</v>
      </c>
      <c r="D2529" s="17" t="e">
        <f>VLOOKUP(B2529,Consolidation!B:AA,5,TRUE)</f>
        <v>#N/A</v>
      </c>
      <c r="E2529" s="17" t="e">
        <f>VLOOKUP(B2530,Consolidation!B:AA,6,TRUE)</f>
        <v>#N/A</v>
      </c>
      <c r="F2529" s="17" t="e">
        <f>VLOOKUP(B2530,Consolidation!B:AA,7,TRUE)</f>
        <v>#N/A</v>
      </c>
      <c r="G2529" s="17" t="e">
        <f>VLOOKUP(B2530,Consolidation!B:AA,12,TRUE)</f>
        <v>#N/A</v>
      </c>
      <c r="H2529" s="17" t="e">
        <f>VLOOKUP(B2530,Consolidation!B:AA,22,FALSE)</f>
        <v>#N/A</v>
      </c>
    </row>
    <row r="2530" spans="1:8" ht="29.5" customHeight="1" thickBot="1" x14ac:dyDescent="0.4">
      <c r="A2530" s="16" t="str">
        <f>IF(B2530&lt;&gt;"","IND"&amp;TEXT(COUNTA($B$2:B2530),"000"),"")</f>
        <v>IND1178</v>
      </c>
      <c r="B2530" s="17">
        <f>Consolication[[#This Row],[Nom et prénom 0 Name &amp; first name]]</f>
        <v>0</v>
      </c>
      <c r="C2530" s="17" t="e">
        <f>VLOOKUP(B2530,Consolidation!B:AA,3,FALSE)</f>
        <v>#N/A</v>
      </c>
      <c r="D2530" s="17" t="e">
        <f>VLOOKUP(B2530,Consolidation!B:AA,5,TRUE)</f>
        <v>#N/A</v>
      </c>
      <c r="E2530" s="17" t="e">
        <f>VLOOKUP(B2531,Consolidation!B:AA,6,TRUE)</f>
        <v>#N/A</v>
      </c>
      <c r="F2530" s="17" t="e">
        <f>VLOOKUP(B2531,Consolidation!B:AA,7,TRUE)</f>
        <v>#N/A</v>
      </c>
      <c r="G2530" s="17" t="e">
        <f>VLOOKUP(B2531,Consolidation!B:AA,12,TRUE)</f>
        <v>#N/A</v>
      </c>
      <c r="H2530" s="17" t="e">
        <f>VLOOKUP(B2531,Consolidation!B:AA,22,FALSE)</f>
        <v>#N/A</v>
      </c>
    </row>
    <row r="2531" spans="1:8" ht="29.5" customHeight="1" thickBot="1" x14ac:dyDescent="0.4">
      <c r="A2531" s="16" t="str">
        <f>IF(B2531&lt;&gt;"","IND"&amp;TEXT(COUNTA($B$2:B2531),"000"),"")</f>
        <v>IND1179</v>
      </c>
      <c r="B2531" s="17">
        <f>Consolication[[#This Row],[Nom et prénom 0 Name &amp; first name]]</f>
        <v>0</v>
      </c>
      <c r="C2531" s="17" t="e">
        <f>VLOOKUP(B2531,Consolidation!B:AA,3,FALSE)</f>
        <v>#N/A</v>
      </c>
      <c r="D2531" s="17" t="e">
        <f>VLOOKUP(B2531,Consolidation!B:AA,5,TRUE)</f>
        <v>#N/A</v>
      </c>
      <c r="E2531" s="17" t="e">
        <f>VLOOKUP(B2532,Consolidation!B:AA,6,TRUE)</f>
        <v>#N/A</v>
      </c>
      <c r="F2531" s="17" t="e">
        <f>VLOOKUP(B2532,Consolidation!B:AA,7,TRUE)</f>
        <v>#N/A</v>
      </c>
      <c r="G2531" s="17" t="e">
        <f>VLOOKUP(B2532,Consolidation!B:AA,12,TRUE)</f>
        <v>#N/A</v>
      </c>
      <c r="H2531" s="17" t="e">
        <f>VLOOKUP(B2532,Consolidation!B:AA,22,FALSE)</f>
        <v>#N/A</v>
      </c>
    </row>
    <row r="2532" spans="1:8" ht="29.5" customHeight="1" thickBot="1" x14ac:dyDescent="0.4">
      <c r="A2532" s="16" t="str">
        <f>IF(B2532&lt;&gt;"","IND"&amp;TEXT(COUNTA($B$2:B2532),"000"),"")</f>
        <v>IND1180</v>
      </c>
      <c r="B2532" s="17">
        <f>Consolication[[#This Row],[Nom et prénom 0 Name &amp; first name]]</f>
        <v>0</v>
      </c>
      <c r="C2532" s="17" t="e">
        <f>VLOOKUP(B2532,Consolidation!B:AA,3,FALSE)</f>
        <v>#N/A</v>
      </c>
      <c r="D2532" s="17" t="e">
        <f>VLOOKUP(B2532,Consolidation!B:AA,5,TRUE)</f>
        <v>#N/A</v>
      </c>
      <c r="E2532" s="17" t="e">
        <f>VLOOKUP(B2533,Consolidation!B:AA,6,TRUE)</f>
        <v>#N/A</v>
      </c>
      <c r="F2532" s="17" t="e">
        <f>VLOOKUP(B2533,Consolidation!B:AA,7,TRUE)</f>
        <v>#N/A</v>
      </c>
      <c r="G2532" s="17" t="e">
        <f>VLOOKUP(B2533,Consolidation!B:AA,12,TRUE)</f>
        <v>#N/A</v>
      </c>
      <c r="H2532" s="17" t="e">
        <f>VLOOKUP(B2533,Consolidation!B:AA,22,FALSE)</f>
        <v>#N/A</v>
      </c>
    </row>
    <row r="2533" spans="1:8" ht="29.5" customHeight="1" thickBot="1" x14ac:dyDescent="0.4">
      <c r="A2533" s="16" t="str">
        <f>IF(B2533&lt;&gt;"","IND"&amp;TEXT(COUNTA($B$2:B2533),"000"),"")</f>
        <v>IND1181</v>
      </c>
      <c r="B2533" s="17">
        <f>Consolication[[#This Row],[Nom et prénom 0 Name &amp; first name]]</f>
        <v>0</v>
      </c>
      <c r="C2533" s="17" t="e">
        <f>VLOOKUP(B2533,Consolidation!B:AA,3,FALSE)</f>
        <v>#N/A</v>
      </c>
      <c r="D2533" s="17" t="e">
        <f>VLOOKUP(B2533,Consolidation!B:AA,5,TRUE)</f>
        <v>#N/A</v>
      </c>
      <c r="E2533" s="17" t="e">
        <f>VLOOKUP(B2534,Consolidation!B:AA,6,TRUE)</f>
        <v>#N/A</v>
      </c>
      <c r="F2533" s="17" t="e">
        <f>VLOOKUP(B2534,Consolidation!B:AA,7,TRUE)</f>
        <v>#N/A</v>
      </c>
      <c r="G2533" s="17" t="e">
        <f>VLOOKUP(B2534,Consolidation!B:AA,12,TRUE)</f>
        <v>#N/A</v>
      </c>
      <c r="H2533" s="17" t="e">
        <f>VLOOKUP(B2534,Consolidation!B:AA,22,FALSE)</f>
        <v>#N/A</v>
      </c>
    </row>
    <row r="2534" spans="1:8" ht="29.5" customHeight="1" thickBot="1" x14ac:dyDescent="0.4">
      <c r="A2534" s="16" t="str">
        <f>IF(B2534&lt;&gt;"","IND"&amp;TEXT(COUNTA($B$2:B2534),"000"),"")</f>
        <v>IND1182</v>
      </c>
      <c r="B2534" s="17">
        <f>Consolication[[#This Row],[Nom et prénom 0 Name &amp; first name]]</f>
        <v>0</v>
      </c>
      <c r="C2534" s="17" t="e">
        <f>VLOOKUP(B2534,Consolidation!B:AA,3,FALSE)</f>
        <v>#N/A</v>
      </c>
      <c r="D2534" s="17" t="e">
        <f>VLOOKUP(B2534,Consolidation!B:AA,5,TRUE)</f>
        <v>#N/A</v>
      </c>
      <c r="E2534" s="17" t="e">
        <f>VLOOKUP(B2535,Consolidation!B:AA,6,TRUE)</f>
        <v>#N/A</v>
      </c>
      <c r="F2534" s="17" t="e">
        <f>VLOOKUP(B2535,Consolidation!B:AA,7,TRUE)</f>
        <v>#N/A</v>
      </c>
      <c r="G2534" s="17" t="e">
        <f>VLOOKUP(B2535,Consolidation!B:AA,12,TRUE)</f>
        <v>#N/A</v>
      </c>
      <c r="H2534" s="17" t="e">
        <f>VLOOKUP(B2535,Consolidation!B:AA,22,FALSE)</f>
        <v>#N/A</v>
      </c>
    </row>
    <row r="2535" spans="1:8" ht="29.5" customHeight="1" thickBot="1" x14ac:dyDescent="0.4">
      <c r="A2535" s="16" t="str">
        <f>IF(B2535&lt;&gt;"","IND"&amp;TEXT(COUNTA($B$2:B2535),"000"),"")</f>
        <v>IND1183</v>
      </c>
      <c r="B2535" s="17">
        <f>Consolication[[#This Row],[Nom et prénom 0 Name &amp; first name]]</f>
        <v>0</v>
      </c>
      <c r="C2535" s="17" t="e">
        <f>VLOOKUP(B2535,Consolidation!B:AA,3,FALSE)</f>
        <v>#N/A</v>
      </c>
      <c r="D2535" s="17" t="e">
        <f>VLOOKUP(B2535,Consolidation!B:AA,5,TRUE)</f>
        <v>#N/A</v>
      </c>
      <c r="E2535" s="17" t="e">
        <f>VLOOKUP(B2536,Consolidation!B:AA,6,TRUE)</f>
        <v>#N/A</v>
      </c>
      <c r="F2535" s="17" t="e">
        <f>VLOOKUP(B2536,Consolidation!B:AA,7,TRUE)</f>
        <v>#N/A</v>
      </c>
      <c r="G2535" s="17" t="e">
        <f>VLOOKUP(B2536,Consolidation!B:AA,12,TRUE)</f>
        <v>#N/A</v>
      </c>
      <c r="H2535" s="17" t="e">
        <f>VLOOKUP(B2536,Consolidation!B:AA,22,FALSE)</f>
        <v>#N/A</v>
      </c>
    </row>
    <row r="2536" spans="1:8" ht="29.5" customHeight="1" thickBot="1" x14ac:dyDescent="0.4">
      <c r="A2536" s="16" t="str">
        <f>IF(B2536&lt;&gt;"","IND"&amp;TEXT(COUNTA($B$2:B2536),"000"),"")</f>
        <v>IND1184</v>
      </c>
      <c r="B2536" s="17">
        <f>Consolication[[#This Row],[Nom et prénom 0 Name &amp; first name]]</f>
        <v>0</v>
      </c>
      <c r="C2536" s="17" t="e">
        <f>VLOOKUP(B2536,Consolidation!B:AA,3,FALSE)</f>
        <v>#N/A</v>
      </c>
      <c r="D2536" s="17" t="e">
        <f>VLOOKUP(B2536,Consolidation!B:AA,5,TRUE)</f>
        <v>#N/A</v>
      </c>
      <c r="E2536" s="17" t="e">
        <f>VLOOKUP(B2537,Consolidation!B:AA,6,TRUE)</f>
        <v>#N/A</v>
      </c>
      <c r="F2536" s="17" t="e">
        <f>VLOOKUP(B2537,Consolidation!B:AA,7,TRUE)</f>
        <v>#N/A</v>
      </c>
      <c r="G2536" s="17" t="e">
        <f>VLOOKUP(B2537,Consolidation!B:AA,12,TRUE)</f>
        <v>#N/A</v>
      </c>
      <c r="H2536" s="17" t="e">
        <f>VLOOKUP(B2537,Consolidation!B:AA,22,FALSE)</f>
        <v>#N/A</v>
      </c>
    </row>
    <row r="2537" spans="1:8" ht="29.5" customHeight="1" thickBot="1" x14ac:dyDescent="0.4">
      <c r="A2537" s="16" t="str">
        <f>IF(B2537&lt;&gt;"","IND"&amp;TEXT(COUNTA($B$2:B2537),"000"),"")</f>
        <v>IND1185</v>
      </c>
      <c r="B2537" s="17">
        <f>Consolication[[#This Row],[Nom et prénom 0 Name &amp; first name]]</f>
        <v>0</v>
      </c>
      <c r="C2537" s="17" t="e">
        <f>VLOOKUP(B2537,Consolidation!B:AA,3,FALSE)</f>
        <v>#N/A</v>
      </c>
      <c r="D2537" s="17" t="e">
        <f>VLOOKUP(B2537,Consolidation!B:AA,5,TRUE)</f>
        <v>#N/A</v>
      </c>
      <c r="E2537" s="17" t="e">
        <f>VLOOKUP(B2538,Consolidation!B:AA,6,TRUE)</f>
        <v>#N/A</v>
      </c>
      <c r="F2537" s="17" t="e">
        <f>VLOOKUP(B2538,Consolidation!B:AA,7,TRUE)</f>
        <v>#N/A</v>
      </c>
      <c r="G2537" s="17" t="e">
        <f>VLOOKUP(B2538,Consolidation!B:AA,12,TRUE)</f>
        <v>#N/A</v>
      </c>
      <c r="H2537" s="17" t="e">
        <f>VLOOKUP(B2538,Consolidation!B:AA,22,FALSE)</f>
        <v>#N/A</v>
      </c>
    </row>
    <row r="2538" spans="1:8" ht="29.5" customHeight="1" thickBot="1" x14ac:dyDescent="0.4">
      <c r="A2538" s="16" t="str">
        <f>IF(B2538&lt;&gt;"","IND"&amp;TEXT(COUNTA($B$2:B2538),"000"),"")</f>
        <v>IND1186</v>
      </c>
      <c r="B2538" s="17">
        <f>Consolication[[#This Row],[Nom et prénom 0 Name &amp; first name]]</f>
        <v>0</v>
      </c>
      <c r="C2538" s="17" t="e">
        <f>VLOOKUP(B2538,Consolidation!B:AA,3,FALSE)</f>
        <v>#N/A</v>
      </c>
      <c r="D2538" s="17" t="e">
        <f>VLOOKUP(B2538,Consolidation!B:AA,5,TRUE)</f>
        <v>#N/A</v>
      </c>
      <c r="E2538" s="17" t="e">
        <f>VLOOKUP(B2539,Consolidation!B:AA,6,TRUE)</f>
        <v>#N/A</v>
      </c>
      <c r="F2538" s="17" t="e">
        <f>VLOOKUP(B2539,Consolidation!B:AA,7,TRUE)</f>
        <v>#N/A</v>
      </c>
      <c r="G2538" s="17" t="e">
        <f>VLOOKUP(B2539,Consolidation!B:AA,12,TRUE)</f>
        <v>#N/A</v>
      </c>
      <c r="H2538" s="17" t="e">
        <f>VLOOKUP(B2539,Consolidation!B:AA,22,FALSE)</f>
        <v>#N/A</v>
      </c>
    </row>
    <row r="2539" spans="1:8" ht="29.5" customHeight="1" thickBot="1" x14ac:dyDescent="0.4">
      <c r="A2539" s="16" t="str">
        <f>IF(B2539&lt;&gt;"","IND"&amp;TEXT(COUNTA($B$2:B2539),"000"),"")</f>
        <v>IND1187</v>
      </c>
      <c r="B2539" s="17">
        <f>Consolication[[#This Row],[Nom et prénom 0 Name &amp; first name]]</f>
        <v>0</v>
      </c>
      <c r="C2539" s="17" t="e">
        <f>VLOOKUP(B2539,Consolidation!B:AA,3,FALSE)</f>
        <v>#N/A</v>
      </c>
      <c r="D2539" s="17" t="e">
        <f>VLOOKUP(B2539,Consolidation!B:AA,5,TRUE)</f>
        <v>#N/A</v>
      </c>
      <c r="E2539" s="17" t="e">
        <f>VLOOKUP(B2540,Consolidation!B:AA,6,TRUE)</f>
        <v>#N/A</v>
      </c>
      <c r="F2539" s="17" t="e">
        <f>VLOOKUP(B2540,Consolidation!B:AA,7,TRUE)</f>
        <v>#N/A</v>
      </c>
      <c r="G2539" s="17" t="e">
        <f>VLOOKUP(B2540,Consolidation!B:AA,12,TRUE)</f>
        <v>#N/A</v>
      </c>
      <c r="H2539" s="17" t="e">
        <f>VLOOKUP(B2540,Consolidation!B:AA,22,FALSE)</f>
        <v>#N/A</v>
      </c>
    </row>
    <row r="2540" spans="1:8" ht="29.5" customHeight="1" thickBot="1" x14ac:dyDescent="0.4">
      <c r="A2540" s="16" t="str">
        <f>IF(B2540&lt;&gt;"","IND"&amp;TEXT(COUNTA($B$2:B2540),"000"),"")</f>
        <v>IND1188</v>
      </c>
      <c r="B2540" s="17">
        <f>Consolication[[#This Row],[Nom et prénom 0 Name &amp; first name]]</f>
        <v>0</v>
      </c>
      <c r="C2540" s="17" t="e">
        <f>VLOOKUP(B2540,Consolidation!B:AA,3,FALSE)</f>
        <v>#N/A</v>
      </c>
      <c r="D2540" s="17" t="e">
        <f>VLOOKUP(B2540,Consolidation!B:AA,5,TRUE)</f>
        <v>#N/A</v>
      </c>
      <c r="E2540" s="17" t="e">
        <f>VLOOKUP(B2541,Consolidation!B:AA,6,TRUE)</f>
        <v>#N/A</v>
      </c>
      <c r="F2540" s="17" t="e">
        <f>VLOOKUP(B2541,Consolidation!B:AA,7,TRUE)</f>
        <v>#N/A</v>
      </c>
      <c r="G2540" s="17" t="e">
        <f>VLOOKUP(B2541,Consolidation!B:AA,12,TRUE)</f>
        <v>#N/A</v>
      </c>
      <c r="H2540" s="17" t="e">
        <f>VLOOKUP(B2541,Consolidation!B:AA,22,FALSE)</f>
        <v>#N/A</v>
      </c>
    </row>
    <row r="2541" spans="1:8" ht="29.5" customHeight="1" thickBot="1" x14ac:dyDescent="0.4">
      <c r="A2541" s="16" t="str">
        <f>IF(B2541&lt;&gt;"","IND"&amp;TEXT(COUNTA($B$2:B2541),"000"),"")</f>
        <v>IND1189</v>
      </c>
      <c r="B2541" s="17">
        <f>Consolication[[#This Row],[Nom et prénom 0 Name &amp; first name]]</f>
        <v>0</v>
      </c>
      <c r="C2541" s="17" t="e">
        <f>VLOOKUP(B2541,Consolidation!B:AA,3,FALSE)</f>
        <v>#N/A</v>
      </c>
      <c r="D2541" s="17" t="e">
        <f>VLOOKUP(B2541,Consolidation!B:AA,5,TRUE)</f>
        <v>#N/A</v>
      </c>
      <c r="E2541" s="17" t="e">
        <f>VLOOKUP(B2542,Consolidation!B:AA,6,TRUE)</f>
        <v>#N/A</v>
      </c>
      <c r="F2541" s="17" t="e">
        <f>VLOOKUP(B2542,Consolidation!B:AA,7,TRUE)</f>
        <v>#N/A</v>
      </c>
      <c r="G2541" s="17" t="e">
        <f>VLOOKUP(B2542,Consolidation!B:AA,12,TRUE)</f>
        <v>#N/A</v>
      </c>
      <c r="H2541" s="17" t="e">
        <f>VLOOKUP(B2542,Consolidation!B:AA,22,FALSE)</f>
        <v>#N/A</v>
      </c>
    </row>
    <row r="2542" spans="1:8" ht="29.5" customHeight="1" thickBot="1" x14ac:dyDescent="0.4">
      <c r="A2542" s="16" t="str">
        <f>IF(B2542&lt;&gt;"","IND"&amp;TEXT(COUNTA($B$2:B2542),"000"),"")</f>
        <v>IND1190</v>
      </c>
      <c r="B2542" s="17">
        <f>Consolication[[#This Row],[Nom et prénom 0 Name &amp; first name]]</f>
        <v>0</v>
      </c>
      <c r="C2542" s="17" t="e">
        <f>VLOOKUP(B2542,Consolidation!B:AA,3,FALSE)</f>
        <v>#N/A</v>
      </c>
      <c r="D2542" s="17" t="e">
        <f>VLOOKUP(B2542,Consolidation!B:AA,5,TRUE)</f>
        <v>#N/A</v>
      </c>
      <c r="E2542" s="17" t="e">
        <f>VLOOKUP(B2543,Consolidation!B:AA,6,TRUE)</f>
        <v>#N/A</v>
      </c>
      <c r="F2542" s="17" t="e">
        <f>VLOOKUP(B2543,Consolidation!B:AA,7,TRUE)</f>
        <v>#N/A</v>
      </c>
      <c r="G2542" s="17" t="e">
        <f>VLOOKUP(B2543,Consolidation!B:AA,12,TRUE)</f>
        <v>#N/A</v>
      </c>
      <c r="H2542" s="17" t="e">
        <f>VLOOKUP(B2543,Consolidation!B:AA,22,FALSE)</f>
        <v>#N/A</v>
      </c>
    </row>
    <row r="2543" spans="1:8" ht="29.5" customHeight="1" thickBot="1" x14ac:dyDescent="0.4">
      <c r="A2543" s="16" t="str">
        <f>IF(B2543&lt;&gt;"","IND"&amp;TEXT(COUNTA($B$2:B2543),"000"),"")</f>
        <v>IND1191</v>
      </c>
      <c r="B2543" s="17">
        <f>Consolication[[#This Row],[Nom et prénom 0 Name &amp; first name]]</f>
        <v>0</v>
      </c>
      <c r="C2543" s="17" t="e">
        <f>VLOOKUP(B2543,Consolidation!B:AA,3,FALSE)</f>
        <v>#N/A</v>
      </c>
      <c r="D2543" s="17" t="e">
        <f>VLOOKUP(B2543,Consolidation!B:AA,5,TRUE)</f>
        <v>#N/A</v>
      </c>
      <c r="E2543" s="17" t="e">
        <f>VLOOKUP(B2544,Consolidation!B:AA,6,TRUE)</f>
        <v>#N/A</v>
      </c>
      <c r="F2543" s="17" t="e">
        <f>VLOOKUP(B2544,Consolidation!B:AA,7,TRUE)</f>
        <v>#N/A</v>
      </c>
      <c r="G2543" s="17" t="e">
        <f>VLOOKUP(B2544,Consolidation!B:AA,12,TRUE)</f>
        <v>#N/A</v>
      </c>
      <c r="H2543" s="17" t="e">
        <f>VLOOKUP(B2544,Consolidation!B:AA,22,FALSE)</f>
        <v>#N/A</v>
      </c>
    </row>
    <row r="2544" spans="1:8" ht="29.5" customHeight="1" thickBot="1" x14ac:dyDescent="0.4">
      <c r="A2544" s="16" t="str">
        <f>IF(B2544&lt;&gt;"","IND"&amp;TEXT(COUNTA($B$2:B2544),"000"),"")</f>
        <v>IND1192</v>
      </c>
      <c r="B2544" s="17">
        <f>Consolication[[#This Row],[Nom et prénom 0 Name &amp; first name]]</f>
        <v>0</v>
      </c>
      <c r="C2544" s="17" t="e">
        <f>VLOOKUP(B2544,Consolidation!B:AA,3,FALSE)</f>
        <v>#N/A</v>
      </c>
      <c r="D2544" s="17" t="e">
        <f>VLOOKUP(B2544,Consolidation!B:AA,5,TRUE)</f>
        <v>#N/A</v>
      </c>
      <c r="E2544" s="17" t="e">
        <f>VLOOKUP(B2545,Consolidation!B:AA,6,TRUE)</f>
        <v>#N/A</v>
      </c>
      <c r="F2544" s="17" t="e">
        <f>VLOOKUP(B2545,Consolidation!B:AA,7,TRUE)</f>
        <v>#N/A</v>
      </c>
      <c r="G2544" s="17" t="e">
        <f>VLOOKUP(B2545,Consolidation!B:AA,12,TRUE)</f>
        <v>#N/A</v>
      </c>
      <c r="H2544" s="17" t="e">
        <f>VLOOKUP(B2545,Consolidation!B:AA,22,FALSE)</f>
        <v>#N/A</v>
      </c>
    </row>
    <row r="2545" spans="1:8" ht="29.5" customHeight="1" thickBot="1" x14ac:dyDescent="0.4">
      <c r="A2545" s="16" t="str">
        <f>IF(B2545&lt;&gt;"","IND"&amp;TEXT(COUNTA($B$2:B2545),"000"),"")</f>
        <v>IND1193</v>
      </c>
      <c r="B2545" s="17">
        <f>Consolication[[#This Row],[Nom et prénom 0 Name &amp; first name]]</f>
        <v>0</v>
      </c>
      <c r="C2545" s="17" t="e">
        <f>VLOOKUP(B2545,Consolidation!B:AA,3,FALSE)</f>
        <v>#N/A</v>
      </c>
      <c r="D2545" s="17" t="e">
        <f>VLOOKUP(B2545,Consolidation!B:AA,5,TRUE)</f>
        <v>#N/A</v>
      </c>
      <c r="E2545" s="17" t="e">
        <f>VLOOKUP(B2546,Consolidation!B:AA,6,TRUE)</f>
        <v>#N/A</v>
      </c>
      <c r="F2545" s="17" t="e">
        <f>VLOOKUP(B2546,Consolidation!B:AA,7,TRUE)</f>
        <v>#N/A</v>
      </c>
      <c r="G2545" s="17" t="e">
        <f>VLOOKUP(B2546,Consolidation!B:AA,12,TRUE)</f>
        <v>#N/A</v>
      </c>
      <c r="H2545" s="17" t="e">
        <f>VLOOKUP(B2546,Consolidation!B:AA,22,FALSE)</f>
        <v>#N/A</v>
      </c>
    </row>
    <row r="2546" spans="1:8" ht="29.5" customHeight="1" thickBot="1" x14ac:dyDescent="0.4">
      <c r="A2546" s="16" t="str">
        <f>IF(B2546&lt;&gt;"","IND"&amp;TEXT(COUNTA($B$2:B2546),"000"),"")</f>
        <v>IND1194</v>
      </c>
      <c r="B2546" s="17">
        <f>Consolication[[#This Row],[Nom et prénom 0 Name &amp; first name]]</f>
        <v>0</v>
      </c>
      <c r="C2546" s="17" t="e">
        <f>VLOOKUP(B2546,Consolidation!B:AA,3,FALSE)</f>
        <v>#N/A</v>
      </c>
      <c r="D2546" s="17" t="e">
        <f>VLOOKUP(B2546,Consolidation!B:AA,5,TRUE)</f>
        <v>#N/A</v>
      </c>
      <c r="E2546" s="17" t="e">
        <f>VLOOKUP(B2547,Consolidation!B:AA,6,TRUE)</f>
        <v>#N/A</v>
      </c>
      <c r="F2546" s="17" t="e">
        <f>VLOOKUP(B2547,Consolidation!B:AA,7,TRUE)</f>
        <v>#N/A</v>
      </c>
      <c r="G2546" s="17" t="e">
        <f>VLOOKUP(B2547,Consolidation!B:AA,12,TRUE)</f>
        <v>#N/A</v>
      </c>
      <c r="H2546" s="17" t="e">
        <f>VLOOKUP(B2547,Consolidation!B:AA,22,FALSE)</f>
        <v>#N/A</v>
      </c>
    </row>
    <row r="2547" spans="1:8" ht="29.5" customHeight="1" thickBot="1" x14ac:dyDescent="0.4">
      <c r="A2547" s="16" t="str">
        <f>IF(B2547&lt;&gt;"","IND"&amp;TEXT(COUNTA($B$2:B2547),"000"),"")</f>
        <v>IND1195</v>
      </c>
      <c r="B2547" s="17">
        <f>Consolication[[#This Row],[Nom et prénom 0 Name &amp; first name]]</f>
        <v>0</v>
      </c>
      <c r="C2547" s="17" t="e">
        <f>VLOOKUP(B2547,Consolidation!B:AA,3,FALSE)</f>
        <v>#N/A</v>
      </c>
      <c r="D2547" s="17" t="e">
        <f>VLOOKUP(B2547,Consolidation!B:AA,5,TRUE)</f>
        <v>#N/A</v>
      </c>
      <c r="E2547" s="17" t="e">
        <f>VLOOKUP(B2548,Consolidation!B:AA,6,TRUE)</f>
        <v>#N/A</v>
      </c>
      <c r="F2547" s="17" t="e">
        <f>VLOOKUP(B2548,Consolidation!B:AA,7,TRUE)</f>
        <v>#N/A</v>
      </c>
      <c r="G2547" s="17" t="e">
        <f>VLOOKUP(B2548,Consolidation!B:AA,12,TRUE)</f>
        <v>#N/A</v>
      </c>
      <c r="H2547" s="17" t="e">
        <f>VLOOKUP(B2548,Consolidation!B:AA,22,FALSE)</f>
        <v>#N/A</v>
      </c>
    </row>
    <row r="2548" spans="1:8" ht="29.5" customHeight="1" thickBot="1" x14ac:dyDescent="0.4">
      <c r="A2548" s="16" t="str">
        <f>IF(B2548&lt;&gt;"","IND"&amp;TEXT(COUNTA($B$2:B2548),"000"),"")</f>
        <v>IND1196</v>
      </c>
      <c r="B2548" s="17">
        <f>Consolication[[#This Row],[Nom et prénom 0 Name &amp; first name]]</f>
        <v>0</v>
      </c>
      <c r="C2548" s="17" t="e">
        <f>VLOOKUP(B2548,Consolidation!B:AA,3,FALSE)</f>
        <v>#N/A</v>
      </c>
      <c r="D2548" s="17" t="e">
        <f>VLOOKUP(B2548,Consolidation!B:AA,5,TRUE)</f>
        <v>#N/A</v>
      </c>
      <c r="E2548" s="17" t="e">
        <f>VLOOKUP(B2549,Consolidation!B:AA,6,TRUE)</f>
        <v>#N/A</v>
      </c>
      <c r="F2548" s="17" t="e">
        <f>VLOOKUP(B2549,Consolidation!B:AA,7,TRUE)</f>
        <v>#N/A</v>
      </c>
      <c r="G2548" s="17" t="e">
        <f>VLOOKUP(B2549,Consolidation!B:AA,12,TRUE)</f>
        <v>#N/A</v>
      </c>
      <c r="H2548" s="17" t="e">
        <f>VLOOKUP(B2549,Consolidation!B:AA,22,FALSE)</f>
        <v>#N/A</v>
      </c>
    </row>
    <row r="2549" spans="1:8" ht="29.5" customHeight="1" thickBot="1" x14ac:dyDescent="0.4">
      <c r="A2549" s="16" t="str">
        <f>IF(B2549&lt;&gt;"","IND"&amp;TEXT(COUNTA($B$2:B2549),"000"),"")</f>
        <v>IND1197</v>
      </c>
      <c r="B2549" s="17">
        <f>Consolication[[#This Row],[Nom et prénom 0 Name &amp; first name]]</f>
        <v>0</v>
      </c>
      <c r="C2549" s="17" t="e">
        <f>VLOOKUP(B2549,Consolidation!B:AA,3,FALSE)</f>
        <v>#N/A</v>
      </c>
      <c r="D2549" s="17" t="e">
        <f>VLOOKUP(B2549,Consolidation!B:AA,5,TRUE)</f>
        <v>#N/A</v>
      </c>
      <c r="E2549" s="17" t="e">
        <f>VLOOKUP(B2550,Consolidation!B:AA,6,TRUE)</f>
        <v>#N/A</v>
      </c>
      <c r="F2549" s="17" t="e">
        <f>VLOOKUP(B2550,Consolidation!B:AA,7,TRUE)</f>
        <v>#N/A</v>
      </c>
      <c r="G2549" s="17" t="e">
        <f>VLOOKUP(B2550,Consolidation!B:AA,12,TRUE)</f>
        <v>#N/A</v>
      </c>
      <c r="H2549" s="17" t="e">
        <f>VLOOKUP(B2550,Consolidation!B:AA,22,FALSE)</f>
        <v>#N/A</v>
      </c>
    </row>
    <row r="2550" spans="1:8" ht="29.5" customHeight="1" thickBot="1" x14ac:dyDescent="0.4">
      <c r="A2550" s="16" t="str">
        <f>IF(B2550&lt;&gt;"","IND"&amp;TEXT(COUNTA($B$2:B2550),"000"),"")</f>
        <v>IND1198</v>
      </c>
      <c r="B2550" s="17">
        <f>Consolication[[#This Row],[Nom et prénom 0 Name &amp; first name]]</f>
        <v>0</v>
      </c>
      <c r="C2550" s="17" t="e">
        <f>VLOOKUP(B2550,Consolidation!B:AA,3,FALSE)</f>
        <v>#N/A</v>
      </c>
      <c r="D2550" s="17" t="e">
        <f>VLOOKUP(B2550,Consolidation!B:AA,5,TRUE)</f>
        <v>#N/A</v>
      </c>
      <c r="E2550" s="17" t="e">
        <f>VLOOKUP(B2551,Consolidation!B:AA,6,TRUE)</f>
        <v>#N/A</v>
      </c>
      <c r="F2550" s="17" t="e">
        <f>VLOOKUP(B2551,Consolidation!B:AA,7,TRUE)</f>
        <v>#N/A</v>
      </c>
      <c r="G2550" s="17" t="e">
        <f>VLOOKUP(B2551,Consolidation!B:AA,12,TRUE)</f>
        <v>#N/A</v>
      </c>
      <c r="H2550" s="17" t="e">
        <f>VLOOKUP(B2551,Consolidation!B:AA,22,FALSE)</f>
        <v>#N/A</v>
      </c>
    </row>
    <row r="2551" spans="1:8" ht="29.5" customHeight="1" thickBot="1" x14ac:dyDescent="0.4">
      <c r="A2551" s="16" t="str">
        <f>IF(B2551&lt;&gt;"","IND"&amp;TEXT(COUNTA($B$2:B2551),"000"),"")</f>
        <v>IND1199</v>
      </c>
      <c r="B2551" s="17">
        <f>Consolication[[#This Row],[Nom et prénom 0 Name &amp; first name]]</f>
        <v>0</v>
      </c>
      <c r="C2551" s="17" t="e">
        <f>VLOOKUP(B2551,Consolidation!B:AA,3,FALSE)</f>
        <v>#N/A</v>
      </c>
      <c r="D2551" s="17" t="e">
        <f>VLOOKUP(B2551,Consolidation!B:AA,5,TRUE)</f>
        <v>#N/A</v>
      </c>
      <c r="E2551" s="17" t="e">
        <f>VLOOKUP(B2552,Consolidation!B:AA,6,TRUE)</f>
        <v>#N/A</v>
      </c>
      <c r="F2551" s="17" t="e">
        <f>VLOOKUP(B2552,Consolidation!B:AA,7,TRUE)</f>
        <v>#N/A</v>
      </c>
      <c r="G2551" s="17" t="e">
        <f>VLOOKUP(B2552,Consolidation!B:AA,12,TRUE)</f>
        <v>#N/A</v>
      </c>
      <c r="H2551" s="17" t="e">
        <f>VLOOKUP(B2552,Consolidation!B:AA,22,FALSE)</f>
        <v>#N/A</v>
      </c>
    </row>
    <row r="2552" spans="1:8" ht="29.5" customHeight="1" thickBot="1" x14ac:dyDescent="0.4">
      <c r="A2552" s="16" t="str">
        <f>IF(B2552&lt;&gt;"","IND"&amp;TEXT(COUNTA($B$2:B2552),"000"),"")</f>
        <v>IND1200</v>
      </c>
      <c r="B2552" s="17">
        <f>Consolication[[#This Row],[Nom et prénom 0 Name &amp; first name]]</f>
        <v>0</v>
      </c>
      <c r="C2552" s="17" t="e">
        <f>VLOOKUP(B2552,Consolidation!B:AA,3,FALSE)</f>
        <v>#N/A</v>
      </c>
      <c r="D2552" s="17" t="e">
        <f>VLOOKUP(B2552,Consolidation!B:AA,5,TRUE)</f>
        <v>#N/A</v>
      </c>
      <c r="E2552" s="17" t="e">
        <f>VLOOKUP(B2553,Consolidation!B:AA,6,TRUE)</f>
        <v>#N/A</v>
      </c>
      <c r="F2552" s="17" t="e">
        <f>VLOOKUP(B2553,Consolidation!B:AA,7,TRUE)</f>
        <v>#N/A</v>
      </c>
      <c r="G2552" s="17" t="e">
        <f>VLOOKUP(B2553,Consolidation!B:AA,12,TRUE)</f>
        <v>#N/A</v>
      </c>
      <c r="H2552" s="17" t="e">
        <f>VLOOKUP(B2553,Consolidation!B:AA,22,FALSE)</f>
        <v>#N/A</v>
      </c>
    </row>
    <row r="2553" spans="1:8" ht="29.5" customHeight="1" thickBot="1" x14ac:dyDescent="0.4">
      <c r="A2553" s="16" t="str">
        <f>IF(B2553&lt;&gt;"","IND"&amp;TEXT(COUNTA($B$2:B2553),"000"),"")</f>
        <v>IND1201</v>
      </c>
      <c r="B2553" s="17">
        <f>Consolication[[#This Row],[Nom et prénom 0 Name &amp; first name]]</f>
        <v>0</v>
      </c>
      <c r="C2553" s="17" t="e">
        <f>VLOOKUP(B2553,Consolidation!B:AA,3,FALSE)</f>
        <v>#N/A</v>
      </c>
      <c r="D2553" s="17" t="e">
        <f>VLOOKUP(B2553,Consolidation!B:AA,5,TRUE)</f>
        <v>#N/A</v>
      </c>
      <c r="E2553" s="17" t="e">
        <f>VLOOKUP(B2554,Consolidation!B:AA,6,TRUE)</f>
        <v>#N/A</v>
      </c>
      <c r="F2553" s="17" t="e">
        <f>VLOOKUP(B2554,Consolidation!B:AA,7,TRUE)</f>
        <v>#N/A</v>
      </c>
      <c r="G2553" s="17" t="e">
        <f>VLOOKUP(B2554,Consolidation!B:AA,12,TRUE)</f>
        <v>#N/A</v>
      </c>
      <c r="H2553" s="17" t="e">
        <f>VLOOKUP(B2554,Consolidation!B:AA,22,FALSE)</f>
        <v>#N/A</v>
      </c>
    </row>
    <row r="2554" spans="1:8" ht="29.5" customHeight="1" thickBot="1" x14ac:dyDescent="0.4">
      <c r="A2554" s="16" t="str">
        <f>IF(B2554&lt;&gt;"","IND"&amp;TEXT(COUNTA($B$2:B2554),"000"),"")</f>
        <v>IND1202</v>
      </c>
      <c r="B2554" s="17">
        <f>Consolication[[#This Row],[Nom et prénom 0 Name &amp; first name]]</f>
        <v>0</v>
      </c>
      <c r="C2554" s="17" t="e">
        <f>VLOOKUP(B2554,Consolidation!B:AA,3,FALSE)</f>
        <v>#N/A</v>
      </c>
      <c r="D2554" s="17" t="e">
        <f>VLOOKUP(B2554,Consolidation!B:AA,5,TRUE)</f>
        <v>#N/A</v>
      </c>
      <c r="E2554" s="17" t="e">
        <f>VLOOKUP(B2555,Consolidation!B:AA,6,TRUE)</f>
        <v>#N/A</v>
      </c>
      <c r="F2554" s="17" t="e">
        <f>VLOOKUP(B2555,Consolidation!B:AA,7,TRUE)</f>
        <v>#N/A</v>
      </c>
      <c r="G2554" s="17" t="e">
        <f>VLOOKUP(B2555,Consolidation!B:AA,12,TRUE)</f>
        <v>#N/A</v>
      </c>
      <c r="H2554" s="17" t="e">
        <f>VLOOKUP(B2555,Consolidation!B:AA,22,FALSE)</f>
        <v>#N/A</v>
      </c>
    </row>
    <row r="2555" spans="1:8" ht="29.5" customHeight="1" thickBot="1" x14ac:dyDescent="0.4">
      <c r="A2555" s="16" t="str">
        <f>IF(B2555&lt;&gt;"","IND"&amp;TEXT(COUNTA($B$2:B2555),"000"),"")</f>
        <v>IND1203</v>
      </c>
      <c r="B2555" s="17">
        <f>Consolication[[#This Row],[Nom et prénom 0 Name &amp; first name]]</f>
        <v>0</v>
      </c>
      <c r="C2555" s="17" t="e">
        <f>VLOOKUP(B2555,Consolidation!B:AA,3,FALSE)</f>
        <v>#N/A</v>
      </c>
      <c r="D2555" s="17" t="e">
        <f>VLOOKUP(B2555,Consolidation!B:AA,5,TRUE)</f>
        <v>#N/A</v>
      </c>
      <c r="E2555" s="17" t="e">
        <f>VLOOKUP(B2556,Consolidation!B:AA,6,TRUE)</f>
        <v>#N/A</v>
      </c>
      <c r="F2555" s="17" t="e">
        <f>VLOOKUP(B2556,Consolidation!B:AA,7,TRUE)</f>
        <v>#N/A</v>
      </c>
      <c r="G2555" s="17" t="e">
        <f>VLOOKUP(B2556,Consolidation!B:AA,12,TRUE)</f>
        <v>#N/A</v>
      </c>
      <c r="H2555" s="17" t="e">
        <f>VLOOKUP(B2556,Consolidation!B:AA,22,FALSE)</f>
        <v>#N/A</v>
      </c>
    </row>
    <row r="2556" spans="1:8" ht="29.5" customHeight="1" thickBot="1" x14ac:dyDescent="0.4">
      <c r="A2556" s="16" t="str">
        <f>IF(B2556&lt;&gt;"","IND"&amp;TEXT(COUNTA($B$2:B2556),"000"),"")</f>
        <v>IND1204</v>
      </c>
      <c r="B2556" s="17">
        <f>Consolication[[#This Row],[Nom et prénom 0 Name &amp; first name]]</f>
        <v>0</v>
      </c>
      <c r="C2556" s="17" t="e">
        <f>VLOOKUP(B2556,Consolidation!B:AA,3,FALSE)</f>
        <v>#N/A</v>
      </c>
      <c r="D2556" s="17" t="e">
        <f>VLOOKUP(B2556,Consolidation!B:AA,5,TRUE)</f>
        <v>#N/A</v>
      </c>
      <c r="E2556" s="17" t="e">
        <f>VLOOKUP(B2557,Consolidation!B:AA,6,TRUE)</f>
        <v>#N/A</v>
      </c>
      <c r="F2556" s="17" t="e">
        <f>VLOOKUP(B2557,Consolidation!B:AA,7,TRUE)</f>
        <v>#N/A</v>
      </c>
      <c r="G2556" s="17" t="e">
        <f>VLOOKUP(B2557,Consolidation!B:AA,12,TRUE)</f>
        <v>#N/A</v>
      </c>
      <c r="H2556" s="17" t="e">
        <f>VLOOKUP(B2557,Consolidation!B:AA,22,FALSE)</f>
        <v>#N/A</v>
      </c>
    </row>
    <row r="2557" spans="1:8" ht="29.5" customHeight="1" thickBot="1" x14ac:dyDescent="0.4">
      <c r="A2557" s="16" t="str">
        <f>IF(B2557&lt;&gt;"","IND"&amp;TEXT(COUNTA($B$2:B2557),"000"),"")</f>
        <v>IND1205</v>
      </c>
      <c r="B2557" s="17">
        <f>Consolication[[#This Row],[Nom et prénom 0 Name &amp; first name]]</f>
        <v>0</v>
      </c>
      <c r="C2557" s="17" t="e">
        <f>VLOOKUP(B2557,Consolidation!B:AA,3,FALSE)</f>
        <v>#N/A</v>
      </c>
      <c r="D2557" s="17" t="e">
        <f>VLOOKUP(B2557,Consolidation!B:AA,5,TRUE)</f>
        <v>#N/A</v>
      </c>
      <c r="E2557" s="17" t="e">
        <f>VLOOKUP(B2558,Consolidation!B:AA,6,TRUE)</f>
        <v>#N/A</v>
      </c>
      <c r="F2557" s="17" t="e">
        <f>VLOOKUP(B2558,Consolidation!B:AA,7,TRUE)</f>
        <v>#N/A</v>
      </c>
      <c r="G2557" s="17" t="e">
        <f>VLOOKUP(B2558,Consolidation!B:AA,12,TRUE)</f>
        <v>#N/A</v>
      </c>
      <c r="H2557" s="17" t="e">
        <f>VLOOKUP(B2558,Consolidation!B:AA,22,FALSE)</f>
        <v>#N/A</v>
      </c>
    </row>
    <row r="2558" spans="1:8" ht="29.5" customHeight="1" thickBot="1" x14ac:dyDescent="0.4">
      <c r="A2558" s="16" t="str">
        <f>IF(B2558&lt;&gt;"","IND"&amp;TEXT(COUNTA($B$2:B2558),"000"),"")</f>
        <v>IND1206</v>
      </c>
      <c r="B2558" s="17">
        <f>Consolication[[#This Row],[Nom et prénom 0 Name &amp; first name]]</f>
        <v>0</v>
      </c>
      <c r="C2558" s="17" t="e">
        <f>VLOOKUP(B2558,Consolidation!B:AA,3,FALSE)</f>
        <v>#N/A</v>
      </c>
      <c r="D2558" s="17" t="e">
        <f>VLOOKUP(B2558,Consolidation!B:AA,5,TRUE)</f>
        <v>#N/A</v>
      </c>
      <c r="E2558" s="17" t="e">
        <f>VLOOKUP(B2559,Consolidation!B:AA,6,TRUE)</f>
        <v>#N/A</v>
      </c>
      <c r="F2558" s="17" t="e">
        <f>VLOOKUP(B2559,Consolidation!B:AA,7,TRUE)</f>
        <v>#N/A</v>
      </c>
      <c r="G2558" s="17" t="e">
        <f>VLOOKUP(B2559,Consolidation!B:AA,12,TRUE)</f>
        <v>#N/A</v>
      </c>
      <c r="H2558" s="17" t="e">
        <f>VLOOKUP(B2559,Consolidation!B:AA,22,FALSE)</f>
        <v>#N/A</v>
      </c>
    </row>
    <row r="2559" spans="1:8" ht="29.5" customHeight="1" thickBot="1" x14ac:dyDescent="0.4">
      <c r="A2559" s="16" t="str">
        <f>IF(B2559&lt;&gt;"","IND"&amp;TEXT(COUNTA($B$2:B2559),"000"),"")</f>
        <v>IND1207</v>
      </c>
      <c r="B2559" s="17">
        <f>Consolication[[#This Row],[Nom et prénom 0 Name &amp; first name]]</f>
        <v>0</v>
      </c>
      <c r="C2559" s="17" t="e">
        <f>VLOOKUP(B2559,Consolidation!B:AA,3,FALSE)</f>
        <v>#N/A</v>
      </c>
      <c r="D2559" s="17" t="e">
        <f>VLOOKUP(B2559,Consolidation!B:AA,5,TRUE)</f>
        <v>#N/A</v>
      </c>
      <c r="E2559" s="17" t="e">
        <f>VLOOKUP(B2560,Consolidation!B:AA,6,TRUE)</f>
        <v>#N/A</v>
      </c>
      <c r="F2559" s="17" t="e">
        <f>VLOOKUP(B2560,Consolidation!B:AA,7,TRUE)</f>
        <v>#N/A</v>
      </c>
      <c r="G2559" s="17" t="e">
        <f>VLOOKUP(B2560,Consolidation!B:AA,12,TRUE)</f>
        <v>#N/A</v>
      </c>
      <c r="H2559" s="17" t="e">
        <f>VLOOKUP(B2560,Consolidation!B:AA,22,FALSE)</f>
        <v>#N/A</v>
      </c>
    </row>
    <row r="2560" spans="1:8" ht="29.5" customHeight="1" thickBot="1" x14ac:dyDescent="0.4">
      <c r="A2560" s="16" t="str">
        <f>IF(B2560&lt;&gt;"","IND"&amp;TEXT(COUNTA($B$2:B2560),"000"),"")</f>
        <v>IND1208</v>
      </c>
      <c r="B2560" s="17">
        <f>Consolication[[#This Row],[Nom et prénom 0 Name &amp; first name]]</f>
        <v>0</v>
      </c>
      <c r="C2560" s="17" t="e">
        <f>VLOOKUP(B2560,Consolidation!B:AA,3,FALSE)</f>
        <v>#N/A</v>
      </c>
      <c r="D2560" s="17" t="e">
        <f>VLOOKUP(B2560,Consolidation!B:AA,5,TRUE)</f>
        <v>#N/A</v>
      </c>
      <c r="E2560" s="17" t="e">
        <f>VLOOKUP(B2561,Consolidation!B:AA,6,TRUE)</f>
        <v>#N/A</v>
      </c>
      <c r="F2560" s="17" t="e">
        <f>VLOOKUP(B2561,Consolidation!B:AA,7,TRUE)</f>
        <v>#N/A</v>
      </c>
      <c r="G2560" s="17" t="e">
        <f>VLOOKUP(B2561,Consolidation!B:AA,12,TRUE)</f>
        <v>#N/A</v>
      </c>
      <c r="H2560" s="17" t="e">
        <f>VLOOKUP(B2561,Consolidation!B:AA,22,FALSE)</f>
        <v>#N/A</v>
      </c>
    </row>
    <row r="2561" spans="1:8" ht="29.5" customHeight="1" thickBot="1" x14ac:dyDescent="0.4">
      <c r="A2561" s="16" t="str">
        <f>IF(B2561&lt;&gt;"","IND"&amp;TEXT(COUNTA($B$2:B2561),"000"),"")</f>
        <v>IND1209</v>
      </c>
      <c r="B2561" s="17">
        <f>Consolication[[#This Row],[Nom et prénom 0 Name &amp; first name]]</f>
        <v>0</v>
      </c>
      <c r="C2561" s="17" t="e">
        <f>VLOOKUP(B2561,Consolidation!B:AA,3,FALSE)</f>
        <v>#N/A</v>
      </c>
      <c r="D2561" s="17" t="e">
        <f>VLOOKUP(B2561,Consolidation!B:AA,5,TRUE)</f>
        <v>#N/A</v>
      </c>
      <c r="E2561" s="17" t="e">
        <f>VLOOKUP(B2562,Consolidation!B:AA,6,TRUE)</f>
        <v>#N/A</v>
      </c>
      <c r="F2561" s="17" t="e">
        <f>VLOOKUP(B2562,Consolidation!B:AA,7,TRUE)</f>
        <v>#N/A</v>
      </c>
      <c r="G2561" s="17" t="e">
        <f>VLOOKUP(B2562,Consolidation!B:AA,12,TRUE)</f>
        <v>#N/A</v>
      </c>
      <c r="H2561" s="17" t="e">
        <f>VLOOKUP(B2562,Consolidation!B:AA,22,FALSE)</f>
        <v>#N/A</v>
      </c>
    </row>
    <row r="2562" spans="1:8" ht="29.5" customHeight="1" thickBot="1" x14ac:dyDescent="0.4">
      <c r="A2562" s="16" t="str">
        <f>IF(B2562&lt;&gt;"","IND"&amp;TEXT(COUNTA($B$2:B2562),"000"),"")</f>
        <v>IND1210</v>
      </c>
      <c r="B2562" s="17">
        <f>Consolication[[#This Row],[Nom et prénom 0 Name &amp; first name]]</f>
        <v>0</v>
      </c>
      <c r="C2562" s="17" t="e">
        <f>VLOOKUP(B2562,Consolidation!B:AA,3,FALSE)</f>
        <v>#N/A</v>
      </c>
      <c r="D2562" s="17" t="e">
        <f>VLOOKUP(B2562,Consolidation!B:AA,5,TRUE)</f>
        <v>#N/A</v>
      </c>
      <c r="E2562" s="17" t="e">
        <f>VLOOKUP(B2563,Consolidation!B:AA,6,TRUE)</f>
        <v>#N/A</v>
      </c>
      <c r="F2562" s="17" t="e">
        <f>VLOOKUP(B2563,Consolidation!B:AA,7,TRUE)</f>
        <v>#N/A</v>
      </c>
      <c r="G2562" s="17" t="e">
        <f>VLOOKUP(B2563,Consolidation!B:AA,12,TRUE)</f>
        <v>#N/A</v>
      </c>
      <c r="H2562" s="17" t="e">
        <f>VLOOKUP(B2563,Consolidation!B:AA,22,FALSE)</f>
        <v>#N/A</v>
      </c>
    </row>
    <row r="2563" spans="1:8" ht="29.5" customHeight="1" thickBot="1" x14ac:dyDescent="0.4">
      <c r="A2563" s="16" t="str">
        <f>IF(B2563&lt;&gt;"","IND"&amp;TEXT(COUNTA($B$2:B2563),"000"),"")</f>
        <v>IND1211</v>
      </c>
      <c r="B2563" s="17">
        <f>Consolication[[#This Row],[Nom et prénom 0 Name &amp; first name]]</f>
        <v>0</v>
      </c>
      <c r="C2563" s="17" t="e">
        <f>VLOOKUP(B2563,Consolidation!B:AA,3,FALSE)</f>
        <v>#N/A</v>
      </c>
      <c r="D2563" s="17" t="e">
        <f>VLOOKUP(B2563,Consolidation!B:AA,5,TRUE)</f>
        <v>#N/A</v>
      </c>
      <c r="E2563" s="17" t="e">
        <f>VLOOKUP(B2564,Consolidation!B:AA,6,TRUE)</f>
        <v>#N/A</v>
      </c>
      <c r="F2563" s="17" t="e">
        <f>VLOOKUP(B2564,Consolidation!B:AA,7,TRUE)</f>
        <v>#N/A</v>
      </c>
      <c r="G2563" s="17" t="e">
        <f>VLOOKUP(B2564,Consolidation!B:AA,12,TRUE)</f>
        <v>#N/A</v>
      </c>
      <c r="H2563" s="17" t="e">
        <f>VLOOKUP(B2564,Consolidation!B:AA,22,FALSE)</f>
        <v>#N/A</v>
      </c>
    </row>
    <row r="2564" spans="1:8" ht="29.5" customHeight="1" thickBot="1" x14ac:dyDescent="0.4">
      <c r="A2564" s="16" t="str">
        <f>IF(B2564&lt;&gt;"","IND"&amp;TEXT(COUNTA($B$2:B2564),"000"),"")</f>
        <v>IND1212</v>
      </c>
      <c r="B2564" s="17">
        <f>Consolication[[#This Row],[Nom et prénom 0 Name &amp; first name]]</f>
        <v>0</v>
      </c>
      <c r="C2564" s="17" t="e">
        <f>VLOOKUP(B2564,Consolidation!B:AA,3,FALSE)</f>
        <v>#N/A</v>
      </c>
      <c r="D2564" s="17" t="e">
        <f>VLOOKUP(B2564,Consolidation!B:AA,5,TRUE)</f>
        <v>#N/A</v>
      </c>
      <c r="E2564" s="17" t="e">
        <f>VLOOKUP(B2565,Consolidation!B:AA,6,TRUE)</f>
        <v>#N/A</v>
      </c>
      <c r="F2564" s="17" t="e">
        <f>VLOOKUP(B2565,Consolidation!B:AA,7,TRUE)</f>
        <v>#N/A</v>
      </c>
      <c r="G2564" s="17" t="e">
        <f>VLOOKUP(B2565,Consolidation!B:AA,12,TRUE)</f>
        <v>#N/A</v>
      </c>
      <c r="H2564" s="17" t="e">
        <f>VLOOKUP(B2565,Consolidation!B:AA,22,FALSE)</f>
        <v>#N/A</v>
      </c>
    </row>
    <row r="2565" spans="1:8" ht="29.5" customHeight="1" thickBot="1" x14ac:dyDescent="0.4">
      <c r="A2565" s="16" t="str">
        <f>IF(B2565&lt;&gt;"","IND"&amp;TEXT(COUNTA($B$2:B2565),"000"),"")</f>
        <v>IND1213</v>
      </c>
      <c r="B2565" s="17">
        <f>Consolication[[#This Row],[Nom et prénom 0 Name &amp; first name]]</f>
        <v>0</v>
      </c>
      <c r="C2565" s="17" t="e">
        <f>VLOOKUP(B2565,Consolidation!B:AA,3,FALSE)</f>
        <v>#N/A</v>
      </c>
      <c r="D2565" s="17" t="e">
        <f>VLOOKUP(B2565,Consolidation!B:AA,5,TRUE)</f>
        <v>#N/A</v>
      </c>
      <c r="E2565" s="17" t="e">
        <f>VLOOKUP(B2566,Consolidation!B:AA,6,TRUE)</f>
        <v>#N/A</v>
      </c>
      <c r="F2565" s="17" t="e">
        <f>VLOOKUP(B2566,Consolidation!B:AA,7,TRUE)</f>
        <v>#N/A</v>
      </c>
      <c r="G2565" s="17" t="e">
        <f>VLOOKUP(B2566,Consolidation!B:AA,12,TRUE)</f>
        <v>#N/A</v>
      </c>
      <c r="H2565" s="17" t="e">
        <f>VLOOKUP(B2566,Consolidation!B:AA,22,FALSE)</f>
        <v>#N/A</v>
      </c>
    </row>
    <row r="2566" spans="1:8" ht="29.5" customHeight="1" thickBot="1" x14ac:dyDescent="0.4">
      <c r="A2566" s="16" t="str">
        <f>IF(B2566&lt;&gt;"","IND"&amp;TEXT(COUNTA($B$2:B2566),"000"),"")</f>
        <v>IND1214</v>
      </c>
      <c r="B2566" s="17">
        <f>Consolication[[#This Row],[Nom et prénom 0 Name &amp; first name]]</f>
        <v>0</v>
      </c>
      <c r="C2566" s="17" t="e">
        <f>VLOOKUP(B2566,Consolidation!B:AA,3,FALSE)</f>
        <v>#N/A</v>
      </c>
      <c r="D2566" s="17" t="e">
        <f>VLOOKUP(B2566,Consolidation!B:AA,5,TRUE)</f>
        <v>#N/A</v>
      </c>
      <c r="E2566" s="17" t="e">
        <f>VLOOKUP(B2567,Consolidation!B:AA,6,TRUE)</f>
        <v>#N/A</v>
      </c>
      <c r="F2566" s="17" t="e">
        <f>VLOOKUP(B2567,Consolidation!B:AA,7,TRUE)</f>
        <v>#N/A</v>
      </c>
      <c r="G2566" s="17" t="e">
        <f>VLOOKUP(B2567,Consolidation!B:AA,12,TRUE)</f>
        <v>#N/A</v>
      </c>
      <c r="H2566" s="17" t="e">
        <f>VLOOKUP(B2567,Consolidation!B:AA,22,FALSE)</f>
        <v>#N/A</v>
      </c>
    </row>
    <row r="2567" spans="1:8" ht="29.5" customHeight="1" thickBot="1" x14ac:dyDescent="0.4">
      <c r="A2567" s="16" t="str">
        <f>IF(B2567&lt;&gt;"","IND"&amp;TEXT(COUNTA($B$2:B2567),"000"),"")</f>
        <v>IND1215</v>
      </c>
      <c r="B2567" s="17">
        <f>Consolication[[#This Row],[Nom et prénom 0 Name &amp; first name]]</f>
        <v>0</v>
      </c>
      <c r="C2567" s="17" t="e">
        <f>VLOOKUP(B2567,Consolidation!B:AA,3,FALSE)</f>
        <v>#N/A</v>
      </c>
      <c r="D2567" s="17" t="e">
        <f>VLOOKUP(B2567,Consolidation!B:AA,5,TRUE)</f>
        <v>#N/A</v>
      </c>
      <c r="E2567" s="17" t="e">
        <f>VLOOKUP(B2568,Consolidation!B:AA,6,TRUE)</f>
        <v>#N/A</v>
      </c>
      <c r="F2567" s="17" t="e">
        <f>VLOOKUP(B2568,Consolidation!B:AA,7,TRUE)</f>
        <v>#N/A</v>
      </c>
      <c r="G2567" s="17" t="e">
        <f>VLOOKUP(B2568,Consolidation!B:AA,12,TRUE)</f>
        <v>#N/A</v>
      </c>
      <c r="H2567" s="17" t="e">
        <f>VLOOKUP(B2568,Consolidation!B:AA,22,FALSE)</f>
        <v>#N/A</v>
      </c>
    </row>
    <row r="2568" spans="1:8" ht="29.5" customHeight="1" thickBot="1" x14ac:dyDescent="0.4">
      <c r="A2568" s="16" t="str">
        <f>IF(B2568&lt;&gt;"","IND"&amp;TEXT(COUNTA($B$2:B2568),"000"),"")</f>
        <v>IND1216</v>
      </c>
      <c r="B2568" s="17">
        <f>Consolication[[#This Row],[Nom et prénom 0 Name &amp; first name]]</f>
        <v>0</v>
      </c>
      <c r="C2568" s="17" t="e">
        <f>VLOOKUP(B2568,Consolidation!B:AA,3,FALSE)</f>
        <v>#N/A</v>
      </c>
      <c r="D2568" s="17" t="e">
        <f>VLOOKUP(B2568,Consolidation!B:AA,5,TRUE)</f>
        <v>#N/A</v>
      </c>
      <c r="E2568" s="17" t="e">
        <f>VLOOKUP(B2569,Consolidation!B:AA,6,TRUE)</f>
        <v>#N/A</v>
      </c>
      <c r="F2568" s="17" t="e">
        <f>VLOOKUP(B2569,Consolidation!B:AA,7,TRUE)</f>
        <v>#N/A</v>
      </c>
      <c r="G2568" s="17" t="e">
        <f>VLOOKUP(B2569,Consolidation!B:AA,12,TRUE)</f>
        <v>#N/A</v>
      </c>
      <c r="H2568" s="17" t="e">
        <f>VLOOKUP(B2569,Consolidation!B:AA,22,FALSE)</f>
        <v>#N/A</v>
      </c>
    </row>
    <row r="2569" spans="1:8" ht="29.5" customHeight="1" thickBot="1" x14ac:dyDescent="0.4">
      <c r="A2569" s="16" t="str">
        <f>IF(B2569&lt;&gt;"","IND"&amp;TEXT(COUNTA($B$2:B2569),"000"),"")</f>
        <v>IND1217</v>
      </c>
      <c r="B2569" s="17">
        <f>Consolication[[#This Row],[Nom et prénom 0 Name &amp; first name]]</f>
        <v>0</v>
      </c>
      <c r="C2569" s="17" t="e">
        <f>VLOOKUP(B2569,Consolidation!B:AA,3,FALSE)</f>
        <v>#N/A</v>
      </c>
      <c r="D2569" s="17" t="e">
        <f>VLOOKUP(B2569,Consolidation!B:AA,5,TRUE)</f>
        <v>#N/A</v>
      </c>
      <c r="E2569" s="17" t="e">
        <f>VLOOKUP(B2570,Consolidation!B:AA,6,TRUE)</f>
        <v>#N/A</v>
      </c>
      <c r="F2569" s="17" t="e">
        <f>VLOOKUP(B2570,Consolidation!B:AA,7,TRUE)</f>
        <v>#N/A</v>
      </c>
      <c r="G2569" s="17" t="e">
        <f>VLOOKUP(B2570,Consolidation!B:AA,12,TRUE)</f>
        <v>#N/A</v>
      </c>
      <c r="H2569" s="17" t="e">
        <f>VLOOKUP(B2570,Consolidation!B:AA,22,FALSE)</f>
        <v>#N/A</v>
      </c>
    </row>
    <row r="2570" spans="1:8" ht="29.5" customHeight="1" thickBot="1" x14ac:dyDescent="0.4">
      <c r="A2570" s="16" t="str">
        <f>IF(B2570&lt;&gt;"","IND"&amp;TEXT(COUNTA($B$2:B2570),"000"),"")</f>
        <v>IND1218</v>
      </c>
      <c r="B2570" s="17">
        <f>Consolication[[#This Row],[Nom et prénom 0 Name &amp; first name]]</f>
        <v>0</v>
      </c>
      <c r="C2570" s="17" t="e">
        <f>VLOOKUP(B2570,Consolidation!B:AA,3,FALSE)</f>
        <v>#N/A</v>
      </c>
      <c r="D2570" s="17" t="e">
        <f>VLOOKUP(B2570,Consolidation!B:AA,5,TRUE)</f>
        <v>#N/A</v>
      </c>
      <c r="E2570" s="17" t="e">
        <f>VLOOKUP(B2571,Consolidation!B:AA,6,TRUE)</f>
        <v>#N/A</v>
      </c>
      <c r="F2570" s="17" t="e">
        <f>VLOOKUP(B2571,Consolidation!B:AA,7,TRUE)</f>
        <v>#N/A</v>
      </c>
      <c r="G2570" s="17" t="e">
        <f>VLOOKUP(B2571,Consolidation!B:AA,12,TRUE)</f>
        <v>#N/A</v>
      </c>
      <c r="H2570" s="17" t="e">
        <f>VLOOKUP(B2571,Consolidation!B:AA,22,FALSE)</f>
        <v>#N/A</v>
      </c>
    </row>
    <row r="2571" spans="1:8" ht="29.5" customHeight="1" thickBot="1" x14ac:dyDescent="0.4">
      <c r="A2571" s="16" t="str">
        <f>IF(B2571&lt;&gt;"","IND"&amp;TEXT(COUNTA($B$2:B2571),"000"),"")</f>
        <v>IND1219</v>
      </c>
      <c r="B2571" s="17">
        <f>Consolication[[#This Row],[Nom et prénom 0 Name &amp; first name]]</f>
        <v>0</v>
      </c>
      <c r="C2571" s="17" t="e">
        <f>VLOOKUP(B2571,Consolidation!B:AA,3,FALSE)</f>
        <v>#N/A</v>
      </c>
      <c r="D2571" s="17" t="e">
        <f>VLOOKUP(B2571,Consolidation!B:AA,5,TRUE)</f>
        <v>#N/A</v>
      </c>
      <c r="E2571" s="17" t="e">
        <f>VLOOKUP(B2572,Consolidation!B:AA,6,TRUE)</f>
        <v>#N/A</v>
      </c>
      <c r="F2571" s="17" t="e">
        <f>VLOOKUP(B2572,Consolidation!B:AA,7,TRUE)</f>
        <v>#N/A</v>
      </c>
      <c r="G2571" s="17" t="e">
        <f>VLOOKUP(B2572,Consolidation!B:AA,12,TRUE)</f>
        <v>#N/A</v>
      </c>
      <c r="H2571" s="17" t="e">
        <f>VLOOKUP(B2572,Consolidation!B:AA,22,FALSE)</f>
        <v>#N/A</v>
      </c>
    </row>
    <row r="2572" spans="1:8" ht="29.5" customHeight="1" thickBot="1" x14ac:dyDescent="0.4">
      <c r="A2572" s="16" t="str">
        <f>IF(B2572&lt;&gt;"","IND"&amp;TEXT(COUNTA($B$2:B2572),"000"),"")</f>
        <v>IND1220</v>
      </c>
      <c r="B2572" s="17">
        <f>Consolication[[#This Row],[Nom et prénom 0 Name &amp; first name]]</f>
        <v>0</v>
      </c>
      <c r="C2572" s="17" t="e">
        <f>VLOOKUP(B2572,Consolidation!B:AA,3,FALSE)</f>
        <v>#N/A</v>
      </c>
      <c r="D2572" s="17" t="e">
        <f>VLOOKUP(B2572,Consolidation!B:AA,5,TRUE)</f>
        <v>#N/A</v>
      </c>
      <c r="E2572" s="17" t="e">
        <f>VLOOKUP(B2573,Consolidation!B:AA,6,TRUE)</f>
        <v>#N/A</v>
      </c>
      <c r="F2572" s="17" t="e">
        <f>VLOOKUP(B2573,Consolidation!B:AA,7,TRUE)</f>
        <v>#N/A</v>
      </c>
      <c r="G2572" s="17" t="e">
        <f>VLOOKUP(B2573,Consolidation!B:AA,12,TRUE)</f>
        <v>#N/A</v>
      </c>
      <c r="H2572" s="17" t="e">
        <f>VLOOKUP(B2573,Consolidation!B:AA,22,FALSE)</f>
        <v>#N/A</v>
      </c>
    </row>
    <row r="2573" spans="1:8" ht="29.5" customHeight="1" thickBot="1" x14ac:dyDescent="0.4">
      <c r="A2573" s="16" t="str">
        <f>IF(B2573&lt;&gt;"","IND"&amp;TEXT(COUNTA($B$2:B2573),"000"),"")</f>
        <v>IND1221</v>
      </c>
      <c r="B2573" s="17">
        <f>Consolication[[#This Row],[Nom et prénom 0 Name &amp; first name]]</f>
        <v>0</v>
      </c>
      <c r="C2573" s="17" t="e">
        <f>VLOOKUP(B2573,Consolidation!B:AA,3,FALSE)</f>
        <v>#N/A</v>
      </c>
      <c r="D2573" s="17" t="e">
        <f>VLOOKUP(B2573,Consolidation!B:AA,5,TRUE)</f>
        <v>#N/A</v>
      </c>
      <c r="E2573" s="17" t="e">
        <f>VLOOKUP(B2574,Consolidation!B:AA,6,TRUE)</f>
        <v>#N/A</v>
      </c>
      <c r="F2573" s="17" t="e">
        <f>VLOOKUP(B2574,Consolidation!B:AA,7,TRUE)</f>
        <v>#N/A</v>
      </c>
      <c r="G2573" s="17" t="e">
        <f>VLOOKUP(B2574,Consolidation!B:AA,12,TRUE)</f>
        <v>#N/A</v>
      </c>
      <c r="H2573" s="17" t="e">
        <f>VLOOKUP(B2574,Consolidation!B:AA,22,FALSE)</f>
        <v>#N/A</v>
      </c>
    </row>
    <row r="2574" spans="1:8" ht="29.5" customHeight="1" thickBot="1" x14ac:dyDescent="0.4">
      <c r="A2574" s="16" t="str">
        <f>IF(B2574&lt;&gt;"","IND"&amp;TEXT(COUNTA($B$2:B2574),"000"),"")</f>
        <v>IND1222</v>
      </c>
      <c r="B2574" s="17">
        <f>Consolication[[#This Row],[Nom et prénom 0 Name &amp; first name]]</f>
        <v>0</v>
      </c>
      <c r="C2574" s="17" t="e">
        <f>VLOOKUP(B2574,Consolidation!B:AA,3,FALSE)</f>
        <v>#N/A</v>
      </c>
      <c r="D2574" s="17" t="e">
        <f>VLOOKUP(B2574,Consolidation!B:AA,5,TRUE)</f>
        <v>#N/A</v>
      </c>
      <c r="E2574" s="17" t="e">
        <f>VLOOKUP(B2575,Consolidation!B:AA,6,TRUE)</f>
        <v>#N/A</v>
      </c>
      <c r="F2574" s="17" t="e">
        <f>VLOOKUP(B2575,Consolidation!B:AA,7,TRUE)</f>
        <v>#N/A</v>
      </c>
      <c r="G2574" s="17" t="e">
        <f>VLOOKUP(B2575,Consolidation!B:AA,12,TRUE)</f>
        <v>#N/A</v>
      </c>
      <c r="H2574" s="17" t="e">
        <f>VLOOKUP(B2575,Consolidation!B:AA,22,FALSE)</f>
        <v>#N/A</v>
      </c>
    </row>
    <row r="2575" spans="1:8" ht="29.5" customHeight="1" thickBot="1" x14ac:dyDescent="0.4">
      <c r="A2575" s="16" t="str">
        <f>IF(B2575&lt;&gt;"","IND"&amp;TEXT(COUNTA($B$2:B2575),"000"),"")</f>
        <v>IND1223</v>
      </c>
      <c r="B2575" s="17">
        <f>Consolication[[#This Row],[Nom et prénom 0 Name &amp; first name]]</f>
        <v>0</v>
      </c>
      <c r="C2575" s="17" t="e">
        <f>VLOOKUP(B2575,Consolidation!B:AA,3,FALSE)</f>
        <v>#N/A</v>
      </c>
      <c r="D2575" s="17" t="e">
        <f>VLOOKUP(B2575,Consolidation!B:AA,5,TRUE)</f>
        <v>#N/A</v>
      </c>
      <c r="E2575" s="17" t="e">
        <f>VLOOKUP(B2576,Consolidation!B:AA,6,TRUE)</f>
        <v>#N/A</v>
      </c>
      <c r="F2575" s="17" t="e">
        <f>VLOOKUP(B2576,Consolidation!B:AA,7,TRUE)</f>
        <v>#N/A</v>
      </c>
      <c r="G2575" s="17" t="e">
        <f>VLOOKUP(B2576,Consolidation!B:AA,12,TRUE)</f>
        <v>#N/A</v>
      </c>
      <c r="H2575" s="17" t="e">
        <f>VLOOKUP(B2576,Consolidation!B:AA,22,FALSE)</f>
        <v>#N/A</v>
      </c>
    </row>
    <row r="2576" spans="1:8" ht="29.5" customHeight="1" thickBot="1" x14ac:dyDescent="0.4">
      <c r="A2576" s="16" t="str">
        <f>IF(B2576&lt;&gt;"","IND"&amp;TEXT(COUNTA($B$2:B2576),"000"),"")</f>
        <v>IND1224</v>
      </c>
      <c r="B2576" s="17">
        <f>Consolication[[#This Row],[Nom et prénom 0 Name &amp; first name]]</f>
        <v>0</v>
      </c>
      <c r="C2576" s="17" t="e">
        <f>VLOOKUP(B2576,Consolidation!B:AA,3,FALSE)</f>
        <v>#N/A</v>
      </c>
      <c r="D2576" s="17" t="e">
        <f>VLOOKUP(B2576,Consolidation!B:AA,5,TRUE)</f>
        <v>#N/A</v>
      </c>
      <c r="E2576" s="17" t="e">
        <f>VLOOKUP(B2577,Consolidation!B:AA,6,TRUE)</f>
        <v>#N/A</v>
      </c>
      <c r="F2576" s="17" t="e">
        <f>VLOOKUP(B2577,Consolidation!B:AA,7,TRUE)</f>
        <v>#N/A</v>
      </c>
      <c r="G2576" s="17" t="e">
        <f>VLOOKUP(B2577,Consolidation!B:AA,12,TRUE)</f>
        <v>#N/A</v>
      </c>
      <c r="H2576" s="17" t="e">
        <f>VLOOKUP(B2577,Consolidation!B:AA,22,FALSE)</f>
        <v>#N/A</v>
      </c>
    </row>
    <row r="2577" spans="1:8" ht="29.5" customHeight="1" thickBot="1" x14ac:dyDescent="0.4">
      <c r="A2577" s="16" t="str">
        <f>IF(B2577&lt;&gt;"","IND"&amp;TEXT(COUNTA($B$2:B2577),"000"),"")</f>
        <v>IND1225</v>
      </c>
      <c r="B2577" s="17">
        <f>Consolication[[#This Row],[Nom et prénom 0 Name &amp; first name]]</f>
        <v>0</v>
      </c>
      <c r="C2577" s="17" t="e">
        <f>VLOOKUP(B2577,Consolidation!B:AA,3,FALSE)</f>
        <v>#N/A</v>
      </c>
      <c r="D2577" s="17" t="e">
        <f>VLOOKUP(B2577,Consolidation!B:AA,5,TRUE)</f>
        <v>#N/A</v>
      </c>
      <c r="E2577" s="17" t="e">
        <f>VLOOKUP(B2578,Consolidation!B:AA,6,TRUE)</f>
        <v>#N/A</v>
      </c>
      <c r="F2577" s="17" t="e">
        <f>VLOOKUP(B2578,Consolidation!B:AA,7,TRUE)</f>
        <v>#N/A</v>
      </c>
      <c r="G2577" s="17" t="e">
        <f>VLOOKUP(B2578,Consolidation!B:AA,12,TRUE)</f>
        <v>#N/A</v>
      </c>
      <c r="H2577" s="17" t="e">
        <f>VLOOKUP(B2578,Consolidation!B:AA,22,FALSE)</f>
        <v>#N/A</v>
      </c>
    </row>
    <row r="2578" spans="1:8" ht="29.5" customHeight="1" thickBot="1" x14ac:dyDescent="0.4">
      <c r="A2578" s="16" t="str">
        <f>IF(B2578&lt;&gt;"","IND"&amp;TEXT(COUNTA($B$2:B2578),"000"),"")</f>
        <v>IND1226</v>
      </c>
      <c r="B2578" s="17">
        <f>Consolication[[#This Row],[Nom et prénom 0 Name &amp; first name]]</f>
        <v>0</v>
      </c>
      <c r="C2578" s="17" t="e">
        <f>VLOOKUP(B2578,Consolidation!B:AA,3,FALSE)</f>
        <v>#N/A</v>
      </c>
      <c r="D2578" s="17" t="e">
        <f>VLOOKUP(B2578,Consolidation!B:AA,5,TRUE)</f>
        <v>#N/A</v>
      </c>
      <c r="E2578" s="17" t="e">
        <f>VLOOKUP(B2579,Consolidation!B:AA,6,TRUE)</f>
        <v>#N/A</v>
      </c>
      <c r="F2578" s="17" t="e">
        <f>VLOOKUP(B2579,Consolidation!B:AA,7,TRUE)</f>
        <v>#N/A</v>
      </c>
      <c r="G2578" s="17" t="e">
        <f>VLOOKUP(B2579,Consolidation!B:AA,12,TRUE)</f>
        <v>#N/A</v>
      </c>
      <c r="H2578" s="17" t="e">
        <f>VLOOKUP(B2579,Consolidation!B:AA,22,FALSE)</f>
        <v>#N/A</v>
      </c>
    </row>
    <row r="2579" spans="1:8" ht="29.5" customHeight="1" thickBot="1" x14ac:dyDescent="0.4">
      <c r="A2579" s="16" t="str">
        <f>IF(B2579&lt;&gt;"","IND"&amp;TEXT(COUNTA($B$2:B2579),"000"),"")</f>
        <v>IND1227</v>
      </c>
      <c r="B2579" s="17">
        <f>Consolication[[#This Row],[Nom et prénom 0 Name &amp; first name]]</f>
        <v>0</v>
      </c>
      <c r="C2579" s="17" t="e">
        <f>VLOOKUP(B2579,Consolidation!B:AA,3,FALSE)</f>
        <v>#N/A</v>
      </c>
      <c r="D2579" s="17" t="e">
        <f>VLOOKUP(B2579,Consolidation!B:AA,5,TRUE)</f>
        <v>#N/A</v>
      </c>
      <c r="E2579" s="17" t="e">
        <f>VLOOKUP(B2580,Consolidation!B:AA,6,TRUE)</f>
        <v>#N/A</v>
      </c>
      <c r="F2579" s="17" t="e">
        <f>VLOOKUP(B2580,Consolidation!B:AA,7,TRUE)</f>
        <v>#N/A</v>
      </c>
      <c r="G2579" s="17" t="e">
        <f>VLOOKUP(B2580,Consolidation!B:AA,12,TRUE)</f>
        <v>#N/A</v>
      </c>
      <c r="H2579" s="17" t="e">
        <f>VLOOKUP(B2580,Consolidation!B:AA,22,FALSE)</f>
        <v>#N/A</v>
      </c>
    </row>
    <row r="2580" spans="1:8" ht="29.5" customHeight="1" thickBot="1" x14ac:dyDescent="0.4">
      <c r="A2580" s="16" t="str">
        <f>IF(B2580&lt;&gt;"","IND"&amp;TEXT(COUNTA($B$2:B2580),"000"),"")</f>
        <v>IND1228</v>
      </c>
      <c r="B2580" s="17">
        <f>Consolication[[#This Row],[Nom et prénom 0 Name &amp; first name]]</f>
        <v>0</v>
      </c>
      <c r="C2580" s="17" t="e">
        <f>VLOOKUP(B2580,Consolidation!B:AA,3,FALSE)</f>
        <v>#N/A</v>
      </c>
      <c r="D2580" s="17" t="e">
        <f>VLOOKUP(B2580,Consolidation!B:AA,5,TRUE)</f>
        <v>#N/A</v>
      </c>
      <c r="E2580" s="17" t="e">
        <f>VLOOKUP(B2581,Consolidation!B:AA,6,TRUE)</f>
        <v>#N/A</v>
      </c>
      <c r="F2580" s="17" t="e">
        <f>VLOOKUP(B2581,Consolidation!B:AA,7,TRUE)</f>
        <v>#N/A</v>
      </c>
      <c r="G2580" s="17" t="e">
        <f>VLOOKUP(B2581,Consolidation!B:AA,12,TRUE)</f>
        <v>#N/A</v>
      </c>
      <c r="H2580" s="17" t="e">
        <f>VLOOKUP(B2581,Consolidation!B:AA,22,FALSE)</f>
        <v>#N/A</v>
      </c>
    </row>
    <row r="2581" spans="1:8" ht="29.5" customHeight="1" thickBot="1" x14ac:dyDescent="0.4">
      <c r="A2581" s="16" t="str">
        <f>IF(B2581&lt;&gt;"","IND"&amp;TEXT(COUNTA($B$2:B2581),"000"),"")</f>
        <v>IND1229</v>
      </c>
      <c r="B2581" s="17">
        <f>Consolication[[#This Row],[Nom et prénom 0 Name &amp; first name]]</f>
        <v>0</v>
      </c>
      <c r="C2581" s="17" t="e">
        <f>VLOOKUP(B2581,Consolidation!B:AA,3,FALSE)</f>
        <v>#N/A</v>
      </c>
      <c r="D2581" s="17" t="e">
        <f>VLOOKUP(B2581,Consolidation!B:AA,5,TRUE)</f>
        <v>#N/A</v>
      </c>
      <c r="E2581" s="17" t="e">
        <f>VLOOKUP(B2582,Consolidation!B:AA,6,TRUE)</f>
        <v>#N/A</v>
      </c>
      <c r="F2581" s="17" t="e">
        <f>VLOOKUP(B2582,Consolidation!B:AA,7,TRUE)</f>
        <v>#N/A</v>
      </c>
      <c r="G2581" s="17" t="e">
        <f>VLOOKUP(B2582,Consolidation!B:AA,12,TRUE)</f>
        <v>#N/A</v>
      </c>
      <c r="H2581" s="17" t="e">
        <f>VLOOKUP(B2582,Consolidation!B:AA,22,FALSE)</f>
        <v>#N/A</v>
      </c>
    </row>
    <row r="2582" spans="1:8" ht="29.5" customHeight="1" thickBot="1" x14ac:dyDescent="0.4">
      <c r="A2582" s="16" t="str">
        <f>IF(B2582&lt;&gt;"","IND"&amp;TEXT(COUNTA($B$2:B2582),"000"),"")</f>
        <v>IND1230</v>
      </c>
      <c r="B2582" s="17">
        <f>Consolication[[#This Row],[Nom et prénom 0 Name &amp; first name]]</f>
        <v>0</v>
      </c>
      <c r="C2582" s="17" t="e">
        <f>VLOOKUP(B2582,Consolidation!B:AA,3,FALSE)</f>
        <v>#N/A</v>
      </c>
      <c r="D2582" s="17" t="e">
        <f>VLOOKUP(B2582,Consolidation!B:AA,5,TRUE)</f>
        <v>#N/A</v>
      </c>
      <c r="E2582" s="17" t="e">
        <f>VLOOKUP(B2583,Consolidation!B:AA,6,TRUE)</f>
        <v>#N/A</v>
      </c>
      <c r="F2582" s="17" t="e">
        <f>VLOOKUP(B2583,Consolidation!B:AA,7,TRUE)</f>
        <v>#N/A</v>
      </c>
      <c r="G2582" s="17" t="e">
        <f>VLOOKUP(B2583,Consolidation!B:AA,12,TRUE)</f>
        <v>#N/A</v>
      </c>
      <c r="H2582" s="17" t="e">
        <f>VLOOKUP(B2583,Consolidation!B:AA,22,FALSE)</f>
        <v>#N/A</v>
      </c>
    </row>
    <row r="2583" spans="1:8" ht="29.5" customHeight="1" thickBot="1" x14ac:dyDescent="0.4">
      <c r="A2583" s="16" t="str">
        <f>IF(B2583&lt;&gt;"","IND"&amp;TEXT(COUNTA($B$2:B2583),"000"),"")</f>
        <v>IND1231</v>
      </c>
      <c r="B2583" s="17">
        <f>Consolication[[#This Row],[Nom et prénom 0 Name &amp; first name]]</f>
        <v>0</v>
      </c>
      <c r="C2583" s="17" t="e">
        <f>VLOOKUP(B2583,Consolidation!B:AA,3,FALSE)</f>
        <v>#N/A</v>
      </c>
      <c r="D2583" s="17" t="e">
        <f>VLOOKUP(B2583,Consolidation!B:AA,5,TRUE)</f>
        <v>#N/A</v>
      </c>
      <c r="E2583" s="17" t="e">
        <f>VLOOKUP(B2584,Consolidation!B:AA,6,TRUE)</f>
        <v>#N/A</v>
      </c>
      <c r="F2583" s="17" t="e">
        <f>VLOOKUP(B2584,Consolidation!B:AA,7,TRUE)</f>
        <v>#N/A</v>
      </c>
      <c r="G2583" s="17" t="e">
        <f>VLOOKUP(B2584,Consolidation!B:AA,12,TRUE)</f>
        <v>#N/A</v>
      </c>
      <c r="H2583" s="17" t="e">
        <f>VLOOKUP(B2584,Consolidation!B:AA,22,FALSE)</f>
        <v>#N/A</v>
      </c>
    </row>
    <row r="2584" spans="1:8" ht="29.5" customHeight="1" thickBot="1" x14ac:dyDescent="0.4">
      <c r="A2584" s="16" t="str">
        <f>IF(B2584&lt;&gt;"","IND"&amp;TEXT(COUNTA($B$2:B2584),"000"),"")</f>
        <v>IND1232</v>
      </c>
      <c r="B2584" s="17">
        <f>Consolication[[#This Row],[Nom et prénom 0 Name &amp; first name]]</f>
        <v>0</v>
      </c>
      <c r="C2584" s="17" t="e">
        <f>VLOOKUP(B2584,Consolidation!B:AA,3,FALSE)</f>
        <v>#N/A</v>
      </c>
      <c r="D2584" s="17" t="e">
        <f>VLOOKUP(B2584,Consolidation!B:AA,5,TRUE)</f>
        <v>#N/A</v>
      </c>
      <c r="E2584" s="17" t="e">
        <f>VLOOKUP(B2585,Consolidation!B:AA,6,TRUE)</f>
        <v>#N/A</v>
      </c>
      <c r="F2584" s="17" t="e">
        <f>VLOOKUP(B2585,Consolidation!B:AA,7,TRUE)</f>
        <v>#N/A</v>
      </c>
      <c r="G2584" s="17" t="e">
        <f>VLOOKUP(B2585,Consolidation!B:AA,12,TRUE)</f>
        <v>#N/A</v>
      </c>
      <c r="H2584" s="17" t="e">
        <f>VLOOKUP(B2585,Consolidation!B:AA,22,FALSE)</f>
        <v>#N/A</v>
      </c>
    </row>
    <row r="2585" spans="1:8" ht="29.5" customHeight="1" thickBot="1" x14ac:dyDescent="0.4">
      <c r="A2585" s="16" t="str">
        <f>IF(B2585&lt;&gt;"","IND"&amp;TEXT(COUNTA($B$2:B2585),"000"),"")</f>
        <v>IND1233</v>
      </c>
      <c r="B2585" s="17">
        <f>Consolication[[#This Row],[Nom et prénom 0 Name &amp; first name]]</f>
        <v>0</v>
      </c>
      <c r="C2585" s="17" t="e">
        <f>VLOOKUP(B2585,Consolidation!B:AA,3,FALSE)</f>
        <v>#N/A</v>
      </c>
      <c r="D2585" s="17" t="e">
        <f>VLOOKUP(B2585,Consolidation!B:AA,5,TRUE)</f>
        <v>#N/A</v>
      </c>
      <c r="E2585" s="17" t="e">
        <f>VLOOKUP(B2586,Consolidation!B:AA,6,TRUE)</f>
        <v>#N/A</v>
      </c>
      <c r="F2585" s="17" t="e">
        <f>VLOOKUP(B2586,Consolidation!B:AA,7,TRUE)</f>
        <v>#N/A</v>
      </c>
      <c r="G2585" s="17" t="e">
        <f>VLOOKUP(B2586,Consolidation!B:AA,12,TRUE)</f>
        <v>#N/A</v>
      </c>
      <c r="H2585" s="17" t="e">
        <f>VLOOKUP(B2586,Consolidation!B:AA,22,FALSE)</f>
        <v>#N/A</v>
      </c>
    </row>
    <row r="2586" spans="1:8" ht="29.5" customHeight="1" thickBot="1" x14ac:dyDescent="0.4">
      <c r="A2586" s="16" t="str">
        <f>IF(B2586&lt;&gt;"","IND"&amp;TEXT(COUNTA($B$2:B2586),"000"),"")</f>
        <v>IND1234</v>
      </c>
      <c r="B2586" s="17">
        <f>Consolication[[#This Row],[Nom et prénom 0 Name &amp; first name]]</f>
        <v>0</v>
      </c>
      <c r="C2586" s="17" t="e">
        <f>VLOOKUP(B2586,Consolidation!B:AA,3,FALSE)</f>
        <v>#N/A</v>
      </c>
      <c r="D2586" s="17" t="e">
        <f>VLOOKUP(B2586,Consolidation!B:AA,5,TRUE)</f>
        <v>#N/A</v>
      </c>
      <c r="E2586" s="17" t="e">
        <f>VLOOKUP(B2587,Consolidation!B:AA,6,TRUE)</f>
        <v>#N/A</v>
      </c>
      <c r="F2586" s="17" t="e">
        <f>VLOOKUP(B2587,Consolidation!B:AA,7,TRUE)</f>
        <v>#N/A</v>
      </c>
      <c r="G2586" s="17" t="e">
        <f>VLOOKUP(B2587,Consolidation!B:AA,12,TRUE)</f>
        <v>#N/A</v>
      </c>
      <c r="H2586" s="17" t="e">
        <f>VLOOKUP(B2587,Consolidation!B:AA,22,FALSE)</f>
        <v>#N/A</v>
      </c>
    </row>
    <row r="2587" spans="1:8" ht="29.5" customHeight="1" thickBot="1" x14ac:dyDescent="0.4">
      <c r="A2587" s="16" t="str">
        <f>IF(B2587&lt;&gt;"","IND"&amp;TEXT(COUNTA($B$2:B2587),"000"),"")</f>
        <v>IND1235</v>
      </c>
      <c r="B2587" s="17">
        <f>Consolication[[#This Row],[Nom et prénom 0 Name &amp; first name]]</f>
        <v>0</v>
      </c>
      <c r="C2587" s="17" t="e">
        <f>VLOOKUP(B2587,Consolidation!B:AA,3,FALSE)</f>
        <v>#N/A</v>
      </c>
      <c r="D2587" s="17" t="e">
        <f>VLOOKUP(B2587,Consolidation!B:AA,5,TRUE)</f>
        <v>#N/A</v>
      </c>
      <c r="E2587" s="17" t="e">
        <f>VLOOKUP(B2588,Consolidation!B:AA,6,TRUE)</f>
        <v>#N/A</v>
      </c>
      <c r="F2587" s="17" t="e">
        <f>VLOOKUP(B2588,Consolidation!B:AA,7,TRUE)</f>
        <v>#N/A</v>
      </c>
      <c r="G2587" s="17" t="e">
        <f>VLOOKUP(B2588,Consolidation!B:AA,12,TRUE)</f>
        <v>#N/A</v>
      </c>
      <c r="H2587" s="17" t="e">
        <f>VLOOKUP(B2588,Consolidation!B:AA,22,FALSE)</f>
        <v>#N/A</v>
      </c>
    </row>
    <row r="2588" spans="1:8" ht="29.5" customHeight="1" thickBot="1" x14ac:dyDescent="0.4">
      <c r="A2588" s="16" t="str">
        <f>IF(B2588&lt;&gt;"","IND"&amp;TEXT(COUNTA($B$2:B2588),"000"),"")</f>
        <v>IND1236</v>
      </c>
      <c r="B2588" s="17">
        <f>Consolication[[#This Row],[Nom et prénom 0 Name &amp; first name]]</f>
        <v>0</v>
      </c>
      <c r="C2588" s="17" t="e">
        <f>VLOOKUP(B2588,Consolidation!B:AA,3,FALSE)</f>
        <v>#N/A</v>
      </c>
      <c r="D2588" s="17" t="e">
        <f>VLOOKUP(B2588,Consolidation!B:AA,5,TRUE)</f>
        <v>#N/A</v>
      </c>
      <c r="E2588" s="17" t="e">
        <f>VLOOKUP(B2589,Consolidation!B:AA,6,TRUE)</f>
        <v>#N/A</v>
      </c>
      <c r="F2588" s="17" t="e">
        <f>VLOOKUP(B2589,Consolidation!B:AA,7,TRUE)</f>
        <v>#N/A</v>
      </c>
      <c r="G2588" s="17" t="e">
        <f>VLOOKUP(B2589,Consolidation!B:AA,12,TRUE)</f>
        <v>#N/A</v>
      </c>
      <c r="H2588" s="17" t="e">
        <f>VLOOKUP(B2589,Consolidation!B:AA,22,FALSE)</f>
        <v>#N/A</v>
      </c>
    </row>
    <row r="2589" spans="1:8" ht="29.5" customHeight="1" thickBot="1" x14ac:dyDescent="0.4">
      <c r="A2589" s="16" t="str">
        <f>IF(B2589&lt;&gt;"","IND"&amp;TEXT(COUNTA($B$2:B2589),"000"),"")</f>
        <v>IND1237</v>
      </c>
      <c r="B2589" s="17">
        <f>Consolication[[#This Row],[Nom et prénom 0 Name &amp; first name]]</f>
        <v>0</v>
      </c>
      <c r="C2589" s="17" t="e">
        <f>VLOOKUP(B2589,Consolidation!B:AA,3,FALSE)</f>
        <v>#N/A</v>
      </c>
      <c r="D2589" s="17" t="e">
        <f>VLOOKUP(B2589,Consolidation!B:AA,5,TRUE)</f>
        <v>#N/A</v>
      </c>
      <c r="E2589" s="17" t="e">
        <f>VLOOKUP(B2590,Consolidation!B:AA,6,TRUE)</f>
        <v>#N/A</v>
      </c>
      <c r="F2589" s="17" t="e">
        <f>VLOOKUP(B2590,Consolidation!B:AA,7,TRUE)</f>
        <v>#N/A</v>
      </c>
      <c r="G2589" s="17" t="e">
        <f>VLOOKUP(B2590,Consolidation!B:AA,12,TRUE)</f>
        <v>#N/A</v>
      </c>
      <c r="H2589" s="17" t="e">
        <f>VLOOKUP(B2590,Consolidation!B:AA,22,FALSE)</f>
        <v>#N/A</v>
      </c>
    </row>
    <row r="2590" spans="1:8" ht="29.5" customHeight="1" thickBot="1" x14ac:dyDescent="0.4">
      <c r="A2590" s="16" t="str">
        <f>IF(B2590&lt;&gt;"","IND"&amp;TEXT(COUNTA($B$2:B2590),"000"),"")</f>
        <v>IND1238</v>
      </c>
      <c r="B2590" s="17">
        <f>Consolication[[#This Row],[Nom et prénom 0 Name &amp; first name]]</f>
        <v>0</v>
      </c>
      <c r="C2590" s="17" t="e">
        <f>VLOOKUP(B2590,Consolidation!B:AA,3,FALSE)</f>
        <v>#N/A</v>
      </c>
      <c r="D2590" s="17" t="e">
        <f>VLOOKUP(B2590,Consolidation!B:AA,5,TRUE)</f>
        <v>#N/A</v>
      </c>
      <c r="E2590" s="17" t="e">
        <f>VLOOKUP(B2591,Consolidation!B:AA,6,TRUE)</f>
        <v>#N/A</v>
      </c>
      <c r="F2590" s="17" t="e">
        <f>VLOOKUP(B2591,Consolidation!B:AA,7,TRUE)</f>
        <v>#N/A</v>
      </c>
      <c r="G2590" s="17" t="e">
        <f>VLOOKUP(B2591,Consolidation!B:AA,12,TRUE)</f>
        <v>#N/A</v>
      </c>
      <c r="H2590" s="17" t="e">
        <f>VLOOKUP(B2591,Consolidation!B:AA,22,FALSE)</f>
        <v>#N/A</v>
      </c>
    </row>
    <row r="2591" spans="1:8" ht="29.5" customHeight="1" thickBot="1" x14ac:dyDescent="0.4">
      <c r="A2591" s="16" t="str">
        <f>IF(B2591&lt;&gt;"","IND"&amp;TEXT(COUNTA($B$2:B2591),"000"),"")</f>
        <v>IND1239</v>
      </c>
      <c r="B2591" s="17">
        <f>Consolication[[#This Row],[Nom et prénom 0 Name &amp; first name]]</f>
        <v>0</v>
      </c>
      <c r="C2591" s="17" t="e">
        <f>VLOOKUP(B2591,Consolidation!B:AA,3,FALSE)</f>
        <v>#N/A</v>
      </c>
      <c r="D2591" s="17" t="e">
        <f>VLOOKUP(B2591,Consolidation!B:AA,5,TRUE)</f>
        <v>#N/A</v>
      </c>
      <c r="E2591" s="17" t="e">
        <f>VLOOKUP(B2592,Consolidation!B:AA,6,TRUE)</f>
        <v>#N/A</v>
      </c>
      <c r="F2591" s="17" t="e">
        <f>VLOOKUP(B2592,Consolidation!B:AA,7,TRUE)</f>
        <v>#N/A</v>
      </c>
      <c r="G2591" s="17" t="e">
        <f>VLOOKUP(B2592,Consolidation!B:AA,12,TRUE)</f>
        <v>#N/A</v>
      </c>
      <c r="H2591" s="17" t="e">
        <f>VLOOKUP(B2592,Consolidation!B:AA,22,FALSE)</f>
        <v>#N/A</v>
      </c>
    </row>
    <row r="2592" spans="1:8" ht="29.5" customHeight="1" thickBot="1" x14ac:dyDescent="0.4">
      <c r="A2592" s="16" t="str">
        <f>IF(B2592&lt;&gt;"","IND"&amp;TEXT(COUNTA($B$2:B2592),"000"),"")</f>
        <v>IND1240</v>
      </c>
      <c r="B2592" s="17">
        <f>Consolication[[#This Row],[Nom et prénom 0 Name &amp; first name]]</f>
        <v>0</v>
      </c>
      <c r="C2592" s="17" t="e">
        <f>VLOOKUP(B2592,Consolidation!B:AA,3,FALSE)</f>
        <v>#N/A</v>
      </c>
      <c r="D2592" s="17" t="e">
        <f>VLOOKUP(B2592,Consolidation!B:AA,5,TRUE)</f>
        <v>#N/A</v>
      </c>
      <c r="E2592" s="17" t="e">
        <f>VLOOKUP(B2593,Consolidation!B:AA,6,TRUE)</f>
        <v>#N/A</v>
      </c>
      <c r="F2592" s="17" t="e">
        <f>VLOOKUP(B2593,Consolidation!B:AA,7,TRUE)</f>
        <v>#N/A</v>
      </c>
      <c r="G2592" s="17" t="e">
        <f>VLOOKUP(B2593,Consolidation!B:AA,12,TRUE)</f>
        <v>#N/A</v>
      </c>
      <c r="H2592" s="17" t="e">
        <f>VLOOKUP(B2593,Consolidation!B:AA,22,FALSE)</f>
        <v>#N/A</v>
      </c>
    </row>
    <row r="2593" spans="1:8" ht="29.5" customHeight="1" thickBot="1" x14ac:dyDescent="0.4">
      <c r="A2593" s="16" t="str">
        <f>IF(B2593&lt;&gt;"","IND"&amp;TEXT(COUNTA($B$2:B2593),"000"),"")</f>
        <v>IND1241</v>
      </c>
      <c r="B2593" s="17">
        <f>Consolication[[#This Row],[Nom et prénom 0 Name &amp; first name]]</f>
        <v>0</v>
      </c>
      <c r="C2593" s="17" t="e">
        <f>VLOOKUP(B2593,Consolidation!B:AA,3,FALSE)</f>
        <v>#N/A</v>
      </c>
      <c r="D2593" s="17" t="e">
        <f>VLOOKUP(B2593,Consolidation!B:AA,5,TRUE)</f>
        <v>#N/A</v>
      </c>
      <c r="E2593" s="17" t="e">
        <f>VLOOKUP(B2594,Consolidation!B:AA,6,TRUE)</f>
        <v>#N/A</v>
      </c>
      <c r="F2593" s="17" t="e">
        <f>VLOOKUP(B2594,Consolidation!B:AA,7,TRUE)</f>
        <v>#N/A</v>
      </c>
      <c r="G2593" s="17" t="e">
        <f>VLOOKUP(B2594,Consolidation!B:AA,12,TRUE)</f>
        <v>#N/A</v>
      </c>
      <c r="H2593" s="17" t="e">
        <f>VLOOKUP(B2594,Consolidation!B:AA,22,FALSE)</f>
        <v>#N/A</v>
      </c>
    </row>
    <row r="2594" spans="1:8" ht="29.5" customHeight="1" thickBot="1" x14ac:dyDescent="0.4">
      <c r="A2594" s="16" t="str">
        <f>IF(B2594&lt;&gt;"","IND"&amp;TEXT(COUNTA($B$2:B2594),"000"),"")</f>
        <v>IND1242</v>
      </c>
      <c r="B2594" s="17">
        <f>Consolication[[#This Row],[Nom et prénom 0 Name &amp; first name]]</f>
        <v>0</v>
      </c>
      <c r="C2594" s="17" t="e">
        <f>VLOOKUP(B2594,Consolidation!B:AA,3,FALSE)</f>
        <v>#N/A</v>
      </c>
      <c r="D2594" s="17" t="e">
        <f>VLOOKUP(B2594,Consolidation!B:AA,5,TRUE)</f>
        <v>#N/A</v>
      </c>
      <c r="E2594" s="17" t="e">
        <f>VLOOKUP(B2595,Consolidation!B:AA,6,TRUE)</f>
        <v>#N/A</v>
      </c>
      <c r="F2594" s="17" t="e">
        <f>VLOOKUP(B2595,Consolidation!B:AA,7,TRUE)</f>
        <v>#N/A</v>
      </c>
      <c r="G2594" s="17" t="e">
        <f>VLOOKUP(B2595,Consolidation!B:AA,12,TRUE)</f>
        <v>#N/A</v>
      </c>
      <c r="H2594" s="17" t="e">
        <f>VLOOKUP(B2595,Consolidation!B:AA,22,FALSE)</f>
        <v>#N/A</v>
      </c>
    </row>
    <row r="2595" spans="1:8" ht="29.5" customHeight="1" thickBot="1" x14ac:dyDescent="0.4">
      <c r="A2595" s="16" t="str">
        <f>IF(B2595&lt;&gt;"","IND"&amp;TEXT(COUNTA($B$2:B2595),"000"),"")</f>
        <v>IND1243</v>
      </c>
      <c r="B2595" s="17">
        <f>Consolication[[#This Row],[Nom et prénom 0 Name &amp; first name]]</f>
        <v>0</v>
      </c>
      <c r="C2595" s="17" t="e">
        <f>VLOOKUP(B2595,Consolidation!B:AA,3,FALSE)</f>
        <v>#N/A</v>
      </c>
      <c r="D2595" s="17" t="e">
        <f>VLOOKUP(B2595,Consolidation!B:AA,5,TRUE)</f>
        <v>#N/A</v>
      </c>
      <c r="E2595" s="17" t="e">
        <f>VLOOKUP(B2596,Consolidation!B:AA,6,TRUE)</f>
        <v>#N/A</v>
      </c>
      <c r="F2595" s="17" t="e">
        <f>VLOOKUP(B2596,Consolidation!B:AA,7,TRUE)</f>
        <v>#N/A</v>
      </c>
      <c r="G2595" s="17" t="e">
        <f>VLOOKUP(B2596,Consolidation!B:AA,12,TRUE)</f>
        <v>#N/A</v>
      </c>
      <c r="H2595" s="17" t="e">
        <f>VLOOKUP(B2596,Consolidation!B:AA,22,FALSE)</f>
        <v>#N/A</v>
      </c>
    </row>
    <row r="2596" spans="1:8" ht="29.5" customHeight="1" thickBot="1" x14ac:dyDescent="0.4">
      <c r="A2596" s="16" t="str">
        <f>IF(B2596&lt;&gt;"","IND"&amp;TEXT(COUNTA($B$2:B2596),"000"),"")</f>
        <v>IND1244</v>
      </c>
      <c r="B2596" s="17">
        <f>Consolication[[#This Row],[Nom et prénom 0 Name &amp; first name]]</f>
        <v>0</v>
      </c>
      <c r="C2596" s="17" t="e">
        <f>VLOOKUP(B2596,Consolidation!B:AA,3,FALSE)</f>
        <v>#N/A</v>
      </c>
      <c r="D2596" s="17" t="e">
        <f>VLOOKUP(B2596,Consolidation!B:AA,5,TRUE)</f>
        <v>#N/A</v>
      </c>
      <c r="E2596" s="17" t="e">
        <f>VLOOKUP(B2597,Consolidation!B:AA,6,TRUE)</f>
        <v>#N/A</v>
      </c>
      <c r="F2596" s="17" t="e">
        <f>VLOOKUP(B2597,Consolidation!B:AA,7,TRUE)</f>
        <v>#N/A</v>
      </c>
      <c r="G2596" s="17" t="e">
        <f>VLOOKUP(B2597,Consolidation!B:AA,12,TRUE)</f>
        <v>#N/A</v>
      </c>
      <c r="H2596" s="17" t="e">
        <f>VLOOKUP(B2597,Consolidation!B:AA,22,FALSE)</f>
        <v>#N/A</v>
      </c>
    </row>
    <row r="2597" spans="1:8" ht="29.5" customHeight="1" thickBot="1" x14ac:dyDescent="0.4">
      <c r="A2597" s="16" t="str">
        <f>IF(B2597&lt;&gt;"","IND"&amp;TEXT(COUNTA($B$2:B2597),"000"),"")</f>
        <v>IND1245</v>
      </c>
      <c r="B2597" s="17">
        <f>Consolication[[#This Row],[Nom et prénom 0 Name &amp; first name]]</f>
        <v>0</v>
      </c>
      <c r="C2597" s="17" t="e">
        <f>VLOOKUP(B2597,Consolidation!B:AA,3,FALSE)</f>
        <v>#N/A</v>
      </c>
      <c r="D2597" s="17" t="e">
        <f>VLOOKUP(B2597,Consolidation!B:AA,5,TRUE)</f>
        <v>#N/A</v>
      </c>
      <c r="E2597" s="17" t="e">
        <f>VLOOKUP(B2598,Consolidation!B:AA,6,TRUE)</f>
        <v>#N/A</v>
      </c>
      <c r="F2597" s="17" t="e">
        <f>VLOOKUP(B2598,Consolidation!B:AA,7,TRUE)</f>
        <v>#N/A</v>
      </c>
      <c r="G2597" s="17" t="e">
        <f>VLOOKUP(B2598,Consolidation!B:AA,12,TRUE)</f>
        <v>#N/A</v>
      </c>
      <c r="H2597" s="17" t="e">
        <f>VLOOKUP(B2598,Consolidation!B:AA,22,FALSE)</f>
        <v>#N/A</v>
      </c>
    </row>
    <row r="2598" spans="1:8" ht="29.5" customHeight="1" thickBot="1" x14ac:dyDescent="0.4">
      <c r="A2598" s="16" t="str">
        <f>IF(B2598&lt;&gt;"","IND"&amp;TEXT(COUNTA($B$2:B2598),"000"),"")</f>
        <v>IND1246</v>
      </c>
      <c r="B2598" s="17">
        <f>Consolication[[#This Row],[Nom et prénom 0 Name &amp; first name]]</f>
        <v>0</v>
      </c>
      <c r="C2598" s="17" t="e">
        <f>VLOOKUP(B2598,Consolidation!B:AA,3,FALSE)</f>
        <v>#N/A</v>
      </c>
      <c r="D2598" s="17" t="e">
        <f>VLOOKUP(B2598,Consolidation!B:AA,5,TRUE)</f>
        <v>#N/A</v>
      </c>
      <c r="E2598" s="17" t="e">
        <f>VLOOKUP(B2599,Consolidation!B:AA,6,TRUE)</f>
        <v>#N/A</v>
      </c>
      <c r="F2598" s="17" t="e">
        <f>VLOOKUP(B2599,Consolidation!B:AA,7,TRUE)</f>
        <v>#N/A</v>
      </c>
      <c r="G2598" s="17" t="e">
        <f>VLOOKUP(B2599,Consolidation!B:AA,12,TRUE)</f>
        <v>#N/A</v>
      </c>
      <c r="H2598" s="17" t="e">
        <f>VLOOKUP(B2599,Consolidation!B:AA,22,FALSE)</f>
        <v>#N/A</v>
      </c>
    </row>
    <row r="2599" spans="1:8" ht="29.5" customHeight="1" thickBot="1" x14ac:dyDescent="0.4">
      <c r="A2599" s="16" t="str">
        <f>IF(B2599&lt;&gt;"","IND"&amp;TEXT(COUNTA($B$2:B2599),"000"),"")</f>
        <v>IND1247</v>
      </c>
      <c r="B2599" s="17">
        <f>Consolication[[#This Row],[Nom et prénom 0 Name &amp; first name]]</f>
        <v>0</v>
      </c>
      <c r="C2599" s="17" t="e">
        <f>VLOOKUP(B2599,Consolidation!B:AA,3,FALSE)</f>
        <v>#N/A</v>
      </c>
      <c r="D2599" s="17" t="e">
        <f>VLOOKUP(B2599,Consolidation!B:AA,5,TRUE)</f>
        <v>#N/A</v>
      </c>
      <c r="E2599" s="17" t="e">
        <f>VLOOKUP(B2600,Consolidation!B:AA,6,TRUE)</f>
        <v>#N/A</v>
      </c>
      <c r="F2599" s="17" t="e">
        <f>VLOOKUP(B2600,Consolidation!B:AA,7,TRUE)</f>
        <v>#N/A</v>
      </c>
      <c r="G2599" s="17" t="e">
        <f>VLOOKUP(B2600,Consolidation!B:AA,12,TRUE)</f>
        <v>#N/A</v>
      </c>
      <c r="H2599" s="17" t="e">
        <f>VLOOKUP(B2600,Consolidation!B:AA,22,FALSE)</f>
        <v>#N/A</v>
      </c>
    </row>
    <row r="2600" spans="1:8" ht="29.5" customHeight="1" thickBot="1" x14ac:dyDescent="0.4">
      <c r="A2600" s="16" t="str">
        <f>IF(B2600&lt;&gt;"","IND"&amp;TEXT(COUNTA($B$2:B2600),"000"),"")</f>
        <v>IND1248</v>
      </c>
      <c r="B2600" s="17">
        <f>Consolication[[#This Row],[Nom et prénom 0 Name &amp; first name]]</f>
        <v>0</v>
      </c>
      <c r="C2600" s="17" t="e">
        <f>VLOOKUP(B2600,Consolidation!B:AA,3,FALSE)</f>
        <v>#N/A</v>
      </c>
      <c r="D2600" s="17" t="e">
        <f>VLOOKUP(B2600,Consolidation!B:AA,5,TRUE)</f>
        <v>#N/A</v>
      </c>
      <c r="E2600" s="17" t="e">
        <f>VLOOKUP(B2601,Consolidation!B:AA,6,TRUE)</f>
        <v>#N/A</v>
      </c>
      <c r="F2600" s="17" t="e">
        <f>VLOOKUP(B2601,Consolidation!B:AA,7,TRUE)</f>
        <v>#N/A</v>
      </c>
      <c r="G2600" s="17" t="e">
        <f>VLOOKUP(B2601,Consolidation!B:AA,12,TRUE)</f>
        <v>#N/A</v>
      </c>
      <c r="H2600" s="17" t="e">
        <f>VLOOKUP(B2601,Consolidation!B:AA,22,FALSE)</f>
        <v>#N/A</v>
      </c>
    </row>
    <row r="2601" spans="1:8" ht="29.5" customHeight="1" thickBot="1" x14ac:dyDescent="0.4">
      <c r="A2601" s="16" t="str">
        <f>IF(B2601&lt;&gt;"","IND"&amp;TEXT(COUNTA($B$2:B2601),"000"),"")</f>
        <v>IND1249</v>
      </c>
      <c r="B2601" s="17">
        <f>Consolication[[#This Row],[Nom et prénom 0 Name &amp; first name]]</f>
        <v>0</v>
      </c>
      <c r="C2601" s="17" t="e">
        <f>VLOOKUP(B2601,Consolidation!B:AA,3,FALSE)</f>
        <v>#N/A</v>
      </c>
      <c r="D2601" s="17" t="e">
        <f>VLOOKUP(B2601,Consolidation!B:AA,5,TRUE)</f>
        <v>#N/A</v>
      </c>
      <c r="E2601" s="17" t="e">
        <f>VLOOKUP(B2602,Consolidation!B:AA,6,TRUE)</f>
        <v>#N/A</v>
      </c>
      <c r="F2601" s="17" t="e">
        <f>VLOOKUP(B2602,Consolidation!B:AA,7,TRUE)</f>
        <v>#N/A</v>
      </c>
      <c r="G2601" s="17" t="e">
        <f>VLOOKUP(B2602,Consolidation!B:AA,12,TRUE)</f>
        <v>#N/A</v>
      </c>
      <c r="H2601" s="17" t="e">
        <f>VLOOKUP(B2602,Consolidation!B:AA,22,FALSE)</f>
        <v>#N/A</v>
      </c>
    </row>
    <row r="2602" spans="1:8" ht="29.5" customHeight="1" thickBot="1" x14ac:dyDescent="0.4">
      <c r="A2602" s="16" t="str">
        <f>IF(B2602&lt;&gt;"","IND"&amp;TEXT(COUNTA($B$2:B2602),"000"),"")</f>
        <v>IND1250</v>
      </c>
      <c r="B2602" s="17">
        <f>Consolication[[#This Row],[Nom et prénom 0 Name &amp; first name]]</f>
        <v>0</v>
      </c>
      <c r="C2602" s="17" t="e">
        <f>VLOOKUP(B2602,Consolidation!B:AA,3,FALSE)</f>
        <v>#N/A</v>
      </c>
      <c r="D2602" s="17" t="e">
        <f>VLOOKUP(B2602,Consolidation!B:AA,5,TRUE)</f>
        <v>#N/A</v>
      </c>
      <c r="E2602" s="17" t="e">
        <f>VLOOKUP(B2603,Consolidation!B:AA,6,TRUE)</f>
        <v>#N/A</v>
      </c>
      <c r="F2602" s="17" t="e">
        <f>VLOOKUP(B2603,Consolidation!B:AA,7,TRUE)</f>
        <v>#N/A</v>
      </c>
      <c r="G2602" s="17" t="e">
        <f>VLOOKUP(B2603,Consolidation!B:AA,12,TRUE)</f>
        <v>#N/A</v>
      </c>
      <c r="H2602" s="17" t="e">
        <f>VLOOKUP(B2603,Consolidation!B:AA,22,FALSE)</f>
        <v>#N/A</v>
      </c>
    </row>
    <row r="2603" spans="1:8" ht="29.5" customHeight="1" thickBot="1" x14ac:dyDescent="0.4">
      <c r="A2603" s="16" t="str">
        <f>IF(B2603&lt;&gt;"","IND"&amp;TEXT(COUNTA($B$2:B2603),"000"),"")</f>
        <v>IND1251</v>
      </c>
      <c r="B2603" s="17">
        <f>Consolication[[#This Row],[Nom et prénom 0 Name &amp; first name]]</f>
        <v>0</v>
      </c>
      <c r="C2603" s="17" t="e">
        <f>VLOOKUP(B2603,Consolidation!B:AA,3,FALSE)</f>
        <v>#N/A</v>
      </c>
      <c r="D2603" s="17" t="e">
        <f>VLOOKUP(B2603,Consolidation!B:AA,5,TRUE)</f>
        <v>#N/A</v>
      </c>
      <c r="E2603" s="17" t="e">
        <f>VLOOKUP(B2604,Consolidation!B:AA,6,TRUE)</f>
        <v>#N/A</v>
      </c>
      <c r="F2603" s="17" t="e">
        <f>VLOOKUP(B2604,Consolidation!B:AA,7,TRUE)</f>
        <v>#N/A</v>
      </c>
      <c r="G2603" s="17" t="e">
        <f>VLOOKUP(B2604,Consolidation!B:AA,12,TRUE)</f>
        <v>#N/A</v>
      </c>
      <c r="H2603" s="17" t="e">
        <f>VLOOKUP(B2604,Consolidation!B:AA,22,FALSE)</f>
        <v>#N/A</v>
      </c>
    </row>
    <row r="2604" spans="1:8" ht="29.5" customHeight="1" thickBot="1" x14ac:dyDescent="0.4">
      <c r="A2604" s="16" t="str">
        <f>IF(B2604&lt;&gt;"","IND"&amp;TEXT(COUNTA($B$2:B2604),"000"),"")</f>
        <v>IND1252</v>
      </c>
      <c r="B2604" s="17">
        <f>Consolication[[#This Row],[Nom et prénom 0 Name &amp; first name]]</f>
        <v>0</v>
      </c>
      <c r="C2604" s="17" t="e">
        <f>VLOOKUP(B2604,Consolidation!B:AA,3,FALSE)</f>
        <v>#N/A</v>
      </c>
      <c r="D2604" s="17" t="e">
        <f>VLOOKUP(B2604,Consolidation!B:AA,5,TRUE)</f>
        <v>#N/A</v>
      </c>
      <c r="E2604" s="17" t="e">
        <f>VLOOKUP(B2605,Consolidation!B:AA,6,TRUE)</f>
        <v>#N/A</v>
      </c>
      <c r="F2604" s="17" t="e">
        <f>VLOOKUP(B2605,Consolidation!B:AA,7,TRUE)</f>
        <v>#N/A</v>
      </c>
      <c r="G2604" s="17" t="e">
        <f>VLOOKUP(B2605,Consolidation!B:AA,12,TRUE)</f>
        <v>#N/A</v>
      </c>
      <c r="H2604" s="17" t="e">
        <f>VLOOKUP(B2605,Consolidation!B:AA,22,FALSE)</f>
        <v>#N/A</v>
      </c>
    </row>
    <row r="2605" spans="1:8" ht="29.5" customHeight="1" thickBot="1" x14ac:dyDescent="0.4">
      <c r="A2605" s="16" t="str">
        <f>IF(B2605&lt;&gt;"","IND"&amp;TEXT(COUNTA($B$2:B2605),"000"),"")</f>
        <v>IND1253</v>
      </c>
      <c r="B2605" s="17">
        <f>Consolication[[#This Row],[Nom et prénom 0 Name &amp; first name]]</f>
        <v>0</v>
      </c>
      <c r="C2605" s="17" t="e">
        <f>VLOOKUP(B2605,Consolidation!B:AA,3,FALSE)</f>
        <v>#N/A</v>
      </c>
      <c r="D2605" s="17" t="e">
        <f>VLOOKUP(B2605,Consolidation!B:AA,5,TRUE)</f>
        <v>#N/A</v>
      </c>
      <c r="E2605" s="17" t="e">
        <f>VLOOKUP(B2606,Consolidation!B:AA,6,TRUE)</f>
        <v>#N/A</v>
      </c>
      <c r="F2605" s="17" t="e">
        <f>VLOOKUP(B2606,Consolidation!B:AA,7,TRUE)</f>
        <v>#N/A</v>
      </c>
      <c r="G2605" s="17" t="e">
        <f>VLOOKUP(B2606,Consolidation!B:AA,12,TRUE)</f>
        <v>#N/A</v>
      </c>
      <c r="H2605" s="17" t="e">
        <f>VLOOKUP(B2606,Consolidation!B:AA,22,FALSE)</f>
        <v>#N/A</v>
      </c>
    </row>
    <row r="2606" spans="1:8" ht="29.5" customHeight="1" thickBot="1" x14ac:dyDescent="0.4">
      <c r="A2606" s="16" t="str">
        <f>IF(B2606&lt;&gt;"","IND"&amp;TEXT(COUNTA($B$2:B2606),"000"),"")</f>
        <v>IND1254</v>
      </c>
      <c r="B2606" s="17">
        <f>Consolication[[#This Row],[Nom et prénom 0 Name &amp; first name]]</f>
        <v>0</v>
      </c>
      <c r="C2606" s="17" t="e">
        <f>VLOOKUP(B2606,Consolidation!B:AA,3,FALSE)</f>
        <v>#N/A</v>
      </c>
      <c r="D2606" s="17" t="e">
        <f>VLOOKUP(B2606,Consolidation!B:AA,5,TRUE)</f>
        <v>#N/A</v>
      </c>
      <c r="E2606" s="17" t="e">
        <f>VLOOKUP(B2607,Consolidation!B:AA,6,TRUE)</f>
        <v>#N/A</v>
      </c>
      <c r="F2606" s="17" t="e">
        <f>VLOOKUP(B2607,Consolidation!B:AA,7,TRUE)</f>
        <v>#N/A</v>
      </c>
      <c r="G2606" s="17" t="e">
        <f>VLOOKUP(B2607,Consolidation!B:AA,12,TRUE)</f>
        <v>#N/A</v>
      </c>
      <c r="H2606" s="17" t="e">
        <f>VLOOKUP(B2607,Consolidation!B:AA,22,FALSE)</f>
        <v>#N/A</v>
      </c>
    </row>
    <row r="2607" spans="1:8" ht="29.5" customHeight="1" thickBot="1" x14ac:dyDescent="0.4">
      <c r="A2607" s="16" t="str">
        <f>IF(B2607&lt;&gt;"","IND"&amp;TEXT(COUNTA($B$2:B2607),"000"),"")</f>
        <v>IND1255</v>
      </c>
      <c r="B2607" s="17">
        <f>Consolication[[#This Row],[Nom et prénom 0 Name &amp; first name]]</f>
        <v>0</v>
      </c>
      <c r="C2607" s="17" t="e">
        <f>VLOOKUP(B2607,Consolidation!B:AA,3,FALSE)</f>
        <v>#N/A</v>
      </c>
      <c r="D2607" s="17" t="e">
        <f>VLOOKUP(B2607,Consolidation!B:AA,5,TRUE)</f>
        <v>#N/A</v>
      </c>
      <c r="E2607" s="17" t="e">
        <f>VLOOKUP(B2608,Consolidation!B:AA,6,TRUE)</f>
        <v>#N/A</v>
      </c>
      <c r="F2607" s="17" t="e">
        <f>VLOOKUP(B2608,Consolidation!B:AA,7,TRUE)</f>
        <v>#N/A</v>
      </c>
      <c r="G2607" s="17" t="e">
        <f>VLOOKUP(B2608,Consolidation!B:AA,12,TRUE)</f>
        <v>#N/A</v>
      </c>
      <c r="H2607" s="17" t="e">
        <f>VLOOKUP(B2608,Consolidation!B:AA,22,FALSE)</f>
        <v>#N/A</v>
      </c>
    </row>
    <row r="2608" spans="1:8" ht="29.5" customHeight="1" thickBot="1" x14ac:dyDescent="0.4">
      <c r="A2608" s="16" t="str">
        <f>IF(B2608&lt;&gt;"","IND"&amp;TEXT(COUNTA($B$2:B2608),"000"),"")</f>
        <v>IND1256</v>
      </c>
      <c r="B2608" s="17">
        <f>Consolication[[#This Row],[Nom et prénom 0 Name &amp; first name]]</f>
        <v>0</v>
      </c>
      <c r="C2608" s="17" t="e">
        <f>VLOOKUP(B2608,Consolidation!B:AA,3,FALSE)</f>
        <v>#N/A</v>
      </c>
      <c r="D2608" s="17" t="e">
        <f>VLOOKUP(B2608,Consolidation!B:AA,5,TRUE)</f>
        <v>#N/A</v>
      </c>
      <c r="E2608" s="17" t="e">
        <f>VLOOKUP(B2609,Consolidation!B:AA,6,TRUE)</f>
        <v>#N/A</v>
      </c>
      <c r="F2608" s="17" t="e">
        <f>VLOOKUP(B2609,Consolidation!B:AA,7,TRUE)</f>
        <v>#N/A</v>
      </c>
      <c r="G2608" s="17" t="e">
        <f>VLOOKUP(B2609,Consolidation!B:AA,12,TRUE)</f>
        <v>#N/A</v>
      </c>
      <c r="H2608" s="17" t="e">
        <f>VLOOKUP(B2609,Consolidation!B:AA,22,FALSE)</f>
        <v>#N/A</v>
      </c>
    </row>
    <row r="2609" spans="1:8" ht="29.5" customHeight="1" thickBot="1" x14ac:dyDescent="0.4">
      <c r="A2609" s="16" t="str">
        <f>IF(B2609&lt;&gt;"","IND"&amp;TEXT(COUNTA($B$2:B2609),"000"),"")</f>
        <v>IND1257</v>
      </c>
      <c r="B2609" s="17">
        <f>Consolication[[#This Row],[Nom et prénom 0 Name &amp; first name]]</f>
        <v>0</v>
      </c>
      <c r="C2609" s="17" t="e">
        <f>VLOOKUP(B2609,Consolidation!B:AA,3,FALSE)</f>
        <v>#N/A</v>
      </c>
      <c r="D2609" s="17" t="e">
        <f>VLOOKUP(B2609,Consolidation!B:AA,5,TRUE)</f>
        <v>#N/A</v>
      </c>
      <c r="E2609" s="17" t="e">
        <f>VLOOKUP(B2610,Consolidation!B:AA,6,TRUE)</f>
        <v>#N/A</v>
      </c>
      <c r="F2609" s="17" t="e">
        <f>VLOOKUP(B2610,Consolidation!B:AA,7,TRUE)</f>
        <v>#N/A</v>
      </c>
      <c r="G2609" s="17" t="e">
        <f>VLOOKUP(B2610,Consolidation!B:AA,12,TRUE)</f>
        <v>#N/A</v>
      </c>
      <c r="H2609" s="17" t="e">
        <f>VLOOKUP(B2610,Consolidation!B:AA,22,FALSE)</f>
        <v>#N/A</v>
      </c>
    </row>
    <row r="2610" spans="1:8" ht="29.5" customHeight="1" thickBot="1" x14ac:dyDescent="0.4">
      <c r="A2610" s="16" t="str">
        <f>IF(B2610&lt;&gt;"","IND"&amp;TEXT(COUNTA($B$2:B2610),"000"),"")</f>
        <v>IND1258</v>
      </c>
      <c r="B2610" s="17">
        <f>Consolication[[#This Row],[Nom et prénom 0 Name &amp; first name]]</f>
        <v>0</v>
      </c>
      <c r="C2610" s="17" t="e">
        <f>VLOOKUP(B2610,Consolidation!B:AA,3,FALSE)</f>
        <v>#N/A</v>
      </c>
      <c r="D2610" s="17" t="e">
        <f>VLOOKUP(B2610,Consolidation!B:AA,5,TRUE)</f>
        <v>#N/A</v>
      </c>
      <c r="E2610" s="17" t="e">
        <f>VLOOKUP(B2611,Consolidation!B:AA,6,TRUE)</f>
        <v>#N/A</v>
      </c>
      <c r="F2610" s="17" t="e">
        <f>VLOOKUP(B2611,Consolidation!B:AA,7,TRUE)</f>
        <v>#N/A</v>
      </c>
      <c r="G2610" s="17" t="e">
        <f>VLOOKUP(B2611,Consolidation!B:AA,12,TRUE)</f>
        <v>#N/A</v>
      </c>
      <c r="H2610" s="17" t="e">
        <f>VLOOKUP(B2611,Consolidation!B:AA,22,FALSE)</f>
        <v>#N/A</v>
      </c>
    </row>
    <row r="2611" spans="1:8" ht="29.5" customHeight="1" thickBot="1" x14ac:dyDescent="0.4">
      <c r="A2611" s="16" t="str">
        <f>IF(B2611&lt;&gt;"","IND"&amp;TEXT(COUNTA($B$2:B2611),"000"),"")</f>
        <v>IND1259</v>
      </c>
      <c r="B2611" s="17">
        <f>Consolication[[#This Row],[Nom et prénom 0 Name &amp; first name]]</f>
        <v>0</v>
      </c>
      <c r="C2611" s="17" t="e">
        <f>VLOOKUP(B2611,Consolidation!B:AA,3,FALSE)</f>
        <v>#N/A</v>
      </c>
      <c r="D2611" s="17" t="e">
        <f>VLOOKUP(B2611,Consolidation!B:AA,5,TRUE)</f>
        <v>#N/A</v>
      </c>
      <c r="E2611" s="17" t="e">
        <f>VLOOKUP(B2612,Consolidation!B:AA,6,TRUE)</f>
        <v>#N/A</v>
      </c>
      <c r="F2611" s="17" t="e">
        <f>VLOOKUP(B2612,Consolidation!B:AA,7,TRUE)</f>
        <v>#N/A</v>
      </c>
      <c r="G2611" s="17" t="e">
        <f>VLOOKUP(B2612,Consolidation!B:AA,12,TRUE)</f>
        <v>#N/A</v>
      </c>
      <c r="H2611" s="17" t="e">
        <f>VLOOKUP(B2612,Consolidation!B:AA,22,FALSE)</f>
        <v>#N/A</v>
      </c>
    </row>
    <row r="2612" spans="1:8" ht="29.5" customHeight="1" thickBot="1" x14ac:dyDescent="0.4">
      <c r="A2612" s="16" t="str">
        <f>IF(B2612&lt;&gt;"","IND"&amp;TEXT(COUNTA($B$2:B2612),"000"),"")</f>
        <v>IND1260</v>
      </c>
      <c r="B2612" s="17">
        <f>Consolication[[#This Row],[Nom et prénom 0 Name &amp; first name]]</f>
        <v>0</v>
      </c>
      <c r="C2612" s="17" t="e">
        <f>VLOOKUP(B2612,Consolidation!B:AA,3,FALSE)</f>
        <v>#N/A</v>
      </c>
      <c r="D2612" s="17" t="e">
        <f>VLOOKUP(B2612,Consolidation!B:AA,5,TRUE)</f>
        <v>#N/A</v>
      </c>
      <c r="E2612" s="17" t="e">
        <f>VLOOKUP(B2613,Consolidation!B:AA,6,TRUE)</f>
        <v>#N/A</v>
      </c>
      <c r="F2612" s="17" t="e">
        <f>VLOOKUP(B2613,Consolidation!B:AA,7,TRUE)</f>
        <v>#N/A</v>
      </c>
      <c r="G2612" s="17" t="e">
        <f>VLOOKUP(B2613,Consolidation!B:AA,12,TRUE)</f>
        <v>#N/A</v>
      </c>
      <c r="H2612" s="17" t="e">
        <f>VLOOKUP(B2613,Consolidation!B:AA,22,FALSE)</f>
        <v>#N/A</v>
      </c>
    </row>
    <row r="2613" spans="1:8" ht="29.5" customHeight="1" thickBot="1" x14ac:dyDescent="0.4">
      <c r="A2613" s="16" t="str">
        <f>IF(B2613&lt;&gt;"","IND"&amp;TEXT(COUNTA($B$2:B2613),"000"),"")</f>
        <v>IND1261</v>
      </c>
      <c r="B2613" s="17">
        <f>Consolication[[#This Row],[Nom et prénom 0 Name &amp; first name]]</f>
        <v>0</v>
      </c>
      <c r="C2613" s="17" t="e">
        <f>VLOOKUP(B2613,Consolidation!B:AA,3,FALSE)</f>
        <v>#N/A</v>
      </c>
      <c r="D2613" s="17" t="e">
        <f>VLOOKUP(B2613,Consolidation!B:AA,5,TRUE)</f>
        <v>#N/A</v>
      </c>
      <c r="E2613" s="17" t="e">
        <f>VLOOKUP(B2614,Consolidation!B:AA,6,TRUE)</f>
        <v>#N/A</v>
      </c>
      <c r="F2613" s="17" t="e">
        <f>VLOOKUP(B2614,Consolidation!B:AA,7,TRUE)</f>
        <v>#N/A</v>
      </c>
      <c r="G2613" s="17" t="e">
        <f>VLOOKUP(B2614,Consolidation!B:AA,12,TRUE)</f>
        <v>#N/A</v>
      </c>
      <c r="H2613" s="17" t="e">
        <f>VLOOKUP(B2614,Consolidation!B:AA,22,FALSE)</f>
        <v>#N/A</v>
      </c>
    </row>
    <row r="2614" spans="1:8" ht="29.5" customHeight="1" thickBot="1" x14ac:dyDescent="0.4">
      <c r="A2614" s="16" t="str">
        <f>IF(B2614&lt;&gt;"","IND"&amp;TEXT(COUNTA($B$2:B2614),"000"),"")</f>
        <v>IND1262</v>
      </c>
      <c r="B2614" s="17">
        <f>Consolication[[#This Row],[Nom et prénom 0 Name &amp; first name]]</f>
        <v>0</v>
      </c>
      <c r="C2614" s="17" t="e">
        <f>VLOOKUP(B2614,Consolidation!B:AA,3,FALSE)</f>
        <v>#N/A</v>
      </c>
      <c r="D2614" s="17" t="e">
        <f>VLOOKUP(B2614,Consolidation!B:AA,5,TRUE)</f>
        <v>#N/A</v>
      </c>
      <c r="E2614" s="17" t="e">
        <f>VLOOKUP(B2615,Consolidation!B:AA,6,TRUE)</f>
        <v>#N/A</v>
      </c>
      <c r="F2614" s="17" t="e">
        <f>VLOOKUP(B2615,Consolidation!B:AA,7,TRUE)</f>
        <v>#N/A</v>
      </c>
      <c r="G2614" s="17" t="e">
        <f>VLOOKUP(B2615,Consolidation!B:AA,12,TRUE)</f>
        <v>#N/A</v>
      </c>
      <c r="H2614" s="17" t="e">
        <f>VLOOKUP(B2615,Consolidation!B:AA,22,FALSE)</f>
        <v>#N/A</v>
      </c>
    </row>
    <row r="2615" spans="1:8" ht="29.5" customHeight="1" thickBot="1" x14ac:dyDescent="0.4">
      <c r="A2615" s="16" t="str">
        <f>IF(B2615&lt;&gt;"","IND"&amp;TEXT(COUNTA($B$2:B2615),"000"),"")</f>
        <v>IND1263</v>
      </c>
      <c r="B2615" s="17">
        <f>Consolication[[#This Row],[Nom et prénom 0 Name &amp; first name]]</f>
        <v>0</v>
      </c>
      <c r="C2615" s="17" t="e">
        <f>VLOOKUP(B2615,Consolidation!B:AA,3,FALSE)</f>
        <v>#N/A</v>
      </c>
      <c r="D2615" s="17" t="e">
        <f>VLOOKUP(B2615,Consolidation!B:AA,5,TRUE)</f>
        <v>#N/A</v>
      </c>
      <c r="E2615" s="17" t="e">
        <f>VLOOKUP(B2616,Consolidation!B:AA,6,TRUE)</f>
        <v>#N/A</v>
      </c>
      <c r="F2615" s="17" t="e">
        <f>VLOOKUP(B2616,Consolidation!B:AA,7,TRUE)</f>
        <v>#N/A</v>
      </c>
      <c r="G2615" s="17" t="e">
        <f>VLOOKUP(B2616,Consolidation!B:AA,12,TRUE)</f>
        <v>#N/A</v>
      </c>
      <c r="H2615" s="17" t="e">
        <f>VLOOKUP(B2616,Consolidation!B:AA,22,FALSE)</f>
        <v>#N/A</v>
      </c>
    </row>
    <row r="2616" spans="1:8" ht="29.5" customHeight="1" thickBot="1" x14ac:dyDescent="0.4">
      <c r="A2616" s="16" t="str">
        <f>IF(B2616&lt;&gt;"","IND"&amp;TEXT(COUNTA($B$2:B2616),"000"),"")</f>
        <v>IND1264</v>
      </c>
      <c r="B2616" s="17">
        <f>Consolication[[#This Row],[Nom et prénom 0 Name &amp; first name]]</f>
        <v>0</v>
      </c>
      <c r="C2616" s="17" t="e">
        <f>VLOOKUP(B2616,Consolidation!B:AA,3,FALSE)</f>
        <v>#N/A</v>
      </c>
      <c r="D2616" s="17" t="e">
        <f>VLOOKUP(B2616,Consolidation!B:AA,5,TRUE)</f>
        <v>#N/A</v>
      </c>
      <c r="E2616" s="17" t="e">
        <f>VLOOKUP(B2617,Consolidation!B:AA,6,TRUE)</f>
        <v>#N/A</v>
      </c>
      <c r="F2616" s="17" t="e">
        <f>VLOOKUP(B2617,Consolidation!B:AA,7,TRUE)</f>
        <v>#N/A</v>
      </c>
      <c r="G2616" s="17" t="e">
        <f>VLOOKUP(B2617,Consolidation!B:AA,12,TRUE)</f>
        <v>#N/A</v>
      </c>
      <c r="H2616" s="17" t="e">
        <f>VLOOKUP(B2617,Consolidation!B:AA,22,FALSE)</f>
        <v>#N/A</v>
      </c>
    </row>
    <row r="2617" spans="1:8" ht="29.5" customHeight="1" thickBot="1" x14ac:dyDescent="0.4">
      <c r="A2617" s="16" t="str">
        <f>IF(B2617&lt;&gt;"","IND"&amp;TEXT(COUNTA($B$2:B2617),"000"),"")</f>
        <v>IND1265</v>
      </c>
      <c r="B2617" s="17">
        <f>Consolication[[#This Row],[Nom et prénom 0 Name &amp; first name]]</f>
        <v>0</v>
      </c>
      <c r="C2617" s="17" t="e">
        <f>VLOOKUP(B2617,Consolidation!B:AA,3,FALSE)</f>
        <v>#N/A</v>
      </c>
      <c r="D2617" s="17" t="e">
        <f>VLOOKUP(B2617,Consolidation!B:AA,5,TRUE)</f>
        <v>#N/A</v>
      </c>
      <c r="E2617" s="17" t="e">
        <f>VLOOKUP(B2618,Consolidation!B:AA,6,TRUE)</f>
        <v>#N/A</v>
      </c>
      <c r="F2617" s="17" t="e">
        <f>VLOOKUP(B2618,Consolidation!B:AA,7,TRUE)</f>
        <v>#N/A</v>
      </c>
      <c r="G2617" s="17" t="e">
        <f>VLOOKUP(B2618,Consolidation!B:AA,12,TRUE)</f>
        <v>#N/A</v>
      </c>
      <c r="H2617" s="17" t="e">
        <f>VLOOKUP(B2618,Consolidation!B:AA,22,FALSE)</f>
        <v>#N/A</v>
      </c>
    </row>
    <row r="2618" spans="1:8" ht="29.5" customHeight="1" thickBot="1" x14ac:dyDescent="0.4">
      <c r="A2618" s="16" t="str">
        <f>IF(B2618&lt;&gt;"","IND"&amp;TEXT(COUNTA($B$2:B2618),"000"),"")</f>
        <v>IND1266</v>
      </c>
      <c r="B2618" s="17">
        <f>Consolication[[#This Row],[Nom et prénom 0 Name &amp; first name]]</f>
        <v>0</v>
      </c>
      <c r="C2618" s="17" t="e">
        <f>VLOOKUP(B2618,Consolidation!B:AA,3,FALSE)</f>
        <v>#N/A</v>
      </c>
      <c r="D2618" s="17" t="e">
        <f>VLOOKUP(B2618,Consolidation!B:AA,5,TRUE)</f>
        <v>#N/A</v>
      </c>
      <c r="E2618" s="17" t="e">
        <f>VLOOKUP(B2619,Consolidation!B:AA,6,TRUE)</f>
        <v>#N/A</v>
      </c>
      <c r="F2618" s="17" t="e">
        <f>VLOOKUP(B2619,Consolidation!B:AA,7,TRUE)</f>
        <v>#N/A</v>
      </c>
      <c r="G2618" s="17" t="e">
        <f>VLOOKUP(B2619,Consolidation!B:AA,12,TRUE)</f>
        <v>#N/A</v>
      </c>
      <c r="H2618" s="17" t="e">
        <f>VLOOKUP(B2619,Consolidation!B:AA,22,FALSE)</f>
        <v>#N/A</v>
      </c>
    </row>
    <row r="2619" spans="1:8" ht="29.5" customHeight="1" thickBot="1" x14ac:dyDescent="0.4">
      <c r="A2619" s="16" t="str">
        <f>IF(B2619&lt;&gt;"","IND"&amp;TEXT(COUNTA($B$2:B2619),"000"),"")</f>
        <v>IND1267</v>
      </c>
      <c r="B2619" s="17">
        <f>Consolication[[#This Row],[Nom et prénom 0 Name &amp; first name]]</f>
        <v>0</v>
      </c>
      <c r="C2619" s="17" t="e">
        <f>VLOOKUP(B2619,Consolidation!B:AA,3,FALSE)</f>
        <v>#N/A</v>
      </c>
      <c r="D2619" s="17" t="e">
        <f>VLOOKUP(B2619,Consolidation!B:AA,5,TRUE)</f>
        <v>#N/A</v>
      </c>
      <c r="E2619" s="17" t="e">
        <f>VLOOKUP(B2620,Consolidation!B:AA,6,TRUE)</f>
        <v>#N/A</v>
      </c>
      <c r="F2619" s="17" t="e">
        <f>VLOOKUP(B2620,Consolidation!B:AA,7,TRUE)</f>
        <v>#N/A</v>
      </c>
      <c r="G2619" s="17" t="e">
        <f>VLOOKUP(B2620,Consolidation!B:AA,12,TRUE)</f>
        <v>#N/A</v>
      </c>
      <c r="H2619" s="17" t="e">
        <f>VLOOKUP(B2620,Consolidation!B:AA,22,FALSE)</f>
        <v>#N/A</v>
      </c>
    </row>
    <row r="2620" spans="1:8" ht="29.5" customHeight="1" thickBot="1" x14ac:dyDescent="0.4">
      <c r="A2620" s="16" t="str">
        <f>IF(B2620&lt;&gt;"","IND"&amp;TEXT(COUNTA($B$2:B2620),"000"),"")</f>
        <v>IND1268</v>
      </c>
      <c r="B2620" s="17">
        <f>Consolication[[#This Row],[Nom et prénom 0 Name &amp; first name]]</f>
        <v>0</v>
      </c>
      <c r="C2620" s="17" t="e">
        <f>VLOOKUP(B2620,Consolidation!B:AA,3,FALSE)</f>
        <v>#N/A</v>
      </c>
      <c r="D2620" s="17" t="e">
        <f>VLOOKUP(B2620,Consolidation!B:AA,5,TRUE)</f>
        <v>#N/A</v>
      </c>
      <c r="E2620" s="17" t="e">
        <f>VLOOKUP(B2621,Consolidation!B:AA,6,TRUE)</f>
        <v>#N/A</v>
      </c>
      <c r="F2620" s="17" t="e">
        <f>VLOOKUP(B2621,Consolidation!B:AA,7,TRUE)</f>
        <v>#N/A</v>
      </c>
      <c r="G2620" s="17" t="e">
        <f>VLOOKUP(B2621,Consolidation!B:AA,12,TRUE)</f>
        <v>#N/A</v>
      </c>
      <c r="H2620" s="17" t="e">
        <f>VLOOKUP(B2621,Consolidation!B:AA,22,FALSE)</f>
        <v>#N/A</v>
      </c>
    </row>
    <row r="2621" spans="1:8" ht="29.5" customHeight="1" thickBot="1" x14ac:dyDescent="0.4">
      <c r="A2621" s="16" t="str">
        <f>IF(B2621&lt;&gt;"","IND"&amp;TEXT(COUNTA($B$2:B2621),"000"),"")</f>
        <v>IND1269</v>
      </c>
      <c r="B2621" s="17">
        <f>Consolication[[#This Row],[Nom et prénom 0 Name &amp; first name]]</f>
        <v>0</v>
      </c>
      <c r="C2621" s="17" t="e">
        <f>VLOOKUP(B2621,Consolidation!B:AA,3,FALSE)</f>
        <v>#N/A</v>
      </c>
      <c r="D2621" s="17" t="e">
        <f>VLOOKUP(B2621,Consolidation!B:AA,5,TRUE)</f>
        <v>#N/A</v>
      </c>
      <c r="E2621" s="17" t="e">
        <f>VLOOKUP(B2622,Consolidation!B:AA,6,TRUE)</f>
        <v>#N/A</v>
      </c>
      <c r="F2621" s="17" t="e">
        <f>VLOOKUP(B2622,Consolidation!B:AA,7,TRUE)</f>
        <v>#N/A</v>
      </c>
      <c r="G2621" s="17" t="e">
        <f>VLOOKUP(B2622,Consolidation!B:AA,12,TRUE)</f>
        <v>#N/A</v>
      </c>
      <c r="H2621" s="17" t="e">
        <f>VLOOKUP(B2622,Consolidation!B:AA,22,FALSE)</f>
        <v>#N/A</v>
      </c>
    </row>
    <row r="2622" spans="1:8" ht="29.5" customHeight="1" thickBot="1" x14ac:dyDescent="0.4">
      <c r="A2622" s="16" t="str">
        <f>IF(B2622&lt;&gt;"","IND"&amp;TEXT(COUNTA($B$2:B2622),"000"),"")</f>
        <v>IND1270</v>
      </c>
      <c r="B2622" s="17">
        <f>Consolication[[#This Row],[Nom et prénom 0 Name &amp; first name]]</f>
        <v>0</v>
      </c>
      <c r="C2622" s="17" t="e">
        <f>VLOOKUP(B2622,Consolidation!B:AA,3,FALSE)</f>
        <v>#N/A</v>
      </c>
      <c r="D2622" s="17" t="e">
        <f>VLOOKUP(B2622,Consolidation!B:AA,5,TRUE)</f>
        <v>#N/A</v>
      </c>
      <c r="E2622" s="17" t="e">
        <f>VLOOKUP(B2623,Consolidation!B:AA,6,TRUE)</f>
        <v>#N/A</v>
      </c>
      <c r="F2622" s="17" t="e">
        <f>VLOOKUP(B2623,Consolidation!B:AA,7,TRUE)</f>
        <v>#N/A</v>
      </c>
      <c r="G2622" s="17" t="e">
        <f>VLOOKUP(B2623,Consolidation!B:AA,12,TRUE)</f>
        <v>#N/A</v>
      </c>
      <c r="H2622" s="17" t="e">
        <f>VLOOKUP(B2623,Consolidation!B:AA,22,FALSE)</f>
        <v>#N/A</v>
      </c>
    </row>
    <row r="2623" spans="1:8" ht="29.5" customHeight="1" thickBot="1" x14ac:dyDescent="0.4">
      <c r="A2623" s="16" t="str">
        <f>IF(B2623&lt;&gt;"","IND"&amp;TEXT(COUNTA($B$2:B2623),"000"),"")</f>
        <v>IND1271</v>
      </c>
      <c r="B2623" s="17">
        <f>Consolication[[#This Row],[Nom et prénom 0 Name &amp; first name]]</f>
        <v>0</v>
      </c>
      <c r="C2623" s="17" t="e">
        <f>VLOOKUP(B2623,Consolidation!B:AA,3,FALSE)</f>
        <v>#N/A</v>
      </c>
      <c r="D2623" s="17" t="e">
        <f>VLOOKUP(B2623,Consolidation!B:AA,5,TRUE)</f>
        <v>#N/A</v>
      </c>
      <c r="E2623" s="17" t="e">
        <f>VLOOKUP(B2624,Consolidation!B:AA,6,TRUE)</f>
        <v>#N/A</v>
      </c>
      <c r="F2623" s="17" t="e">
        <f>VLOOKUP(B2624,Consolidation!B:AA,7,TRUE)</f>
        <v>#N/A</v>
      </c>
      <c r="G2623" s="17" t="e">
        <f>VLOOKUP(B2624,Consolidation!B:AA,12,TRUE)</f>
        <v>#N/A</v>
      </c>
      <c r="H2623" s="17" t="e">
        <f>VLOOKUP(B2624,Consolidation!B:AA,22,FALSE)</f>
        <v>#N/A</v>
      </c>
    </row>
    <row r="2624" spans="1:8" ht="29.5" customHeight="1" thickBot="1" x14ac:dyDescent="0.4">
      <c r="A2624" s="16" t="str">
        <f>IF(B2624&lt;&gt;"","IND"&amp;TEXT(COUNTA($B$2:B2624),"000"),"")</f>
        <v>IND1272</v>
      </c>
      <c r="B2624" s="17">
        <f>Consolication[[#This Row],[Nom et prénom 0 Name &amp; first name]]</f>
        <v>0</v>
      </c>
      <c r="C2624" s="17" t="e">
        <f>VLOOKUP(B2624,Consolidation!B:AA,3,FALSE)</f>
        <v>#N/A</v>
      </c>
      <c r="D2624" s="17" t="e">
        <f>VLOOKUP(B2624,Consolidation!B:AA,5,TRUE)</f>
        <v>#N/A</v>
      </c>
      <c r="E2624" s="17" t="e">
        <f>VLOOKUP(B2625,Consolidation!B:AA,6,TRUE)</f>
        <v>#N/A</v>
      </c>
      <c r="F2624" s="17" t="e">
        <f>VLOOKUP(B2625,Consolidation!B:AA,7,TRUE)</f>
        <v>#N/A</v>
      </c>
      <c r="G2624" s="17" t="e">
        <f>VLOOKUP(B2625,Consolidation!B:AA,12,TRUE)</f>
        <v>#N/A</v>
      </c>
      <c r="H2624" s="17" t="e">
        <f>VLOOKUP(B2625,Consolidation!B:AA,22,FALSE)</f>
        <v>#N/A</v>
      </c>
    </row>
    <row r="2625" spans="1:8" ht="29.5" customHeight="1" thickBot="1" x14ac:dyDescent="0.4">
      <c r="A2625" s="16" t="str">
        <f>IF(B2625&lt;&gt;"","IND"&amp;TEXT(COUNTA($B$2:B2625),"000"),"")</f>
        <v>IND1273</v>
      </c>
      <c r="B2625" s="17">
        <f>Consolication[[#This Row],[Nom et prénom 0 Name &amp; first name]]</f>
        <v>0</v>
      </c>
      <c r="C2625" s="17" t="e">
        <f>VLOOKUP(B2625,Consolidation!B:AA,3,FALSE)</f>
        <v>#N/A</v>
      </c>
      <c r="D2625" s="17" t="e">
        <f>VLOOKUP(B2625,Consolidation!B:AA,5,TRUE)</f>
        <v>#N/A</v>
      </c>
      <c r="E2625" s="17" t="e">
        <f>VLOOKUP(B2626,Consolidation!B:AA,6,TRUE)</f>
        <v>#N/A</v>
      </c>
      <c r="F2625" s="17" t="e">
        <f>VLOOKUP(B2626,Consolidation!B:AA,7,TRUE)</f>
        <v>#N/A</v>
      </c>
      <c r="G2625" s="17" t="e">
        <f>VLOOKUP(B2626,Consolidation!B:AA,12,TRUE)</f>
        <v>#N/A</v>
      </c>
      <c r="H2625" s="17" t="e">
        <f>VLOOKUP(B2626,Consolidation!B:AA,22,FALSE)</f>
        <v>#N/A</v>
      </c>
    </row>
    <row r="2626" spans="1:8" ht="29.5" customHeight="1" thickBot="1" x14ac:dyDescent="0.4">
      <c r="A2626" s="16" t="str">
        <f>IF(B2626&lt;&gt;"","IND"&amp;TEXT(COUNTA($B$2:B2626),"000"),"")</f>
        <v>IND1274</v>
      </c>
      <c r="B2626" s="17">
        <f>Consolication[[#This Row],[Nom et prénom 0 Name &amp; first name]]</f>
        <v>0</v>
      </c>
      <c r="C2626" s="17" t="e">
        <f>VLOOKUP(B2626,Consolidation!B:AA,3,FALSE)</f>
        <v>#N/A</v>
      </c>
      <c r="D2626" s="17" t="e">
        <f>VLOOKUP(B2626,Consolidation!B:AA,5,TRUE)</f>
        <v>#N/A</v>
      </c>
      <c r="E2626" s="17" t="e">
        <f>VLOOKUP(B2627,Consolidation!B:AA,6,TRUE)</f>
        <v>#N/A</v>
      </c>
      <c r="F2626" s="17" t="e">
        <f>VLOOKUP(B2627,Consolidation!B:AA,7,TRUE)</f>
        <v>#N/A</v>
      </c>
      <c r="G2626" s="17" t="e">
        <f>VLOOKUP(B2627,Consolidation!B:AA,12,TRUE)</f>
        <v>#N/A</v>
      </c>
      <c r="H2626" s="17" t="e">
        <f>VLOOKUP(B2627,Consolidation!B:AA,22,FALSE)</f>
        <v>#N/A</v>
      </c>
    </row>
    <row r="2627" spans="1:8" ht="29.5" customHeight="1" thickBot="1" x14ac:dyDescent="0.4">
      <c r="A2627" s="16" t="str">
        <f>IF(B2627&lt;&gt;"","IND"&amp;TEXT(COUNTA($B$2:B2627),"000"),"")</f>
        <v>IND1275</v>
      </c>
      <c r="B2627" s="17">
        <f>Consolication[[#This Row],[Nom et prénom 0 Name &amp; first name]]</f>
        <v>0</v>
      </c>
      <c r="C2627" s="17" t="e">
        <f>VLOOKUP(B2627,Consolidation!B:AA,3,FALSE)</f>
        <v>#N/A</v>
      </c>
      <c r="D2627" s="17" t="e">
        <f>VLOOKUP(B2627,Consolidation!B:AA,5,TRUE)</f>
        <v>#N/A</v>
      </c>
      <c r="E2627" s="17" t="e">
        <f>VLOOKUP(B2628,Consolidation!B:AA,6,TRUE)</f>
        <v>#N/A</v>
      </c>
      <c r="F2627" s="17" t="e">
        <f>VLOOKUP(B2628,Consolidation!B:AA,7,TRUE)</f>
        <v>#N/A</v>
      </c>
      <c r="G2627" s="17" t="e">
        <f>VLOOKUP(B2628,Consolidation!B:AA,12,TRUE)</f>
        <v>#N/A</v>
      </c>
      <c r="H2627" s="17" t="e">
        <f>VLOOKUP(B2628,Consolidation!B:AA,22,FALSE)</f>
        <v>#N/A</v>
      </c>
    </row>
    <row r="2628" spans="1:8" ht="29.5" customHeight="1" thickBot="1" x14ac:dyDescent="0.4">
      <c r="A2628" s="16" t="str">
        <f>IF(B2628&lt;&gt;"","IND"&amp;TEXT(COUNTA($B$2:B2628),"000"),"")</f>
        <v>IND1276</v>
      </c>
      <c r="B2628" s="17">
        <f>Consolication[[#This Row],[Nom et prénom 0 Name &amp; first name]]</f>
        <v>0</v>
      </c>
      <c r="C2628" s="17" t="e">
        <f>VLOOKUP(B2628,Consolidation!B:AA,3,FALSE)</f>
        <v>#N/A</v>
      </c>
      <c r="D2628" s="17" t="e">
        <f>VLOOKUP(B2628,Consolidation!B:AA,5,TRUE)</f>
        <v>#N/A</v>
      </c>
      <c r="E2628" s="17" t="e">
        <f>VLOOKUP(B2629,Consolidation!B:AA,6,TRUE)</f>
        <v>#N/A</v>
      </c>
      <c r="F2628" s="17" t="e">
        <f>VLOOKUP(B2629,Consolidation!B:AA,7,TRUE)</f>
        <v>#N/A</v>
      </c>
      <c r="G2628" s="17" t="e">
        <f>VLOOKUP(B2629,Consolidation!B:AA,12,TRUE)</f>
        <v>#N/A</v>
      </c>
      <c r="H2628" s="17" t="e">
        <f>VLOOKUP(B2629,Consolidation!B:AA,22,FALSE)</f>
        <v>#N/A</v>
      </c>
    </row>
    <row r="2629" spans="1:8" ht="29.5" customHeight="1" thickBot="1" x14ac:dyDescent="0.4">
      <c r="A2629" s="16" t="str">
        <f>IF(B2629&lt;&gt;"","IND"&amp;TEXT(COUNTA($B$2:B2629),"000"),"")</f>
        <v>IND1277</v>
      </c>
      <c r="B2629" s="17">
        <f>Consolication[[#This Row],[Nom et prénom 0 Name &amp; first name]]</f>
        <v>0</v>
      </c>
      <c r="C2629" s="17" t="e">
        <f>VLOOKUP(B2629,Consolidation!B:AA,3,FALSE)</f>
        <v>#N/A</v>
      </c>
      <c r="D2629" s="17" t="e">
        <f>VLOOKUP(B2629,Consolidation!B:AA,5,TRUE)</f>
        <v>#N/A</v>
      </c>
      <c r="E2629" s="17" t="e">
        <f>VLOOKUP(B2630,Consolidation!B:AA,6,TRUE)</f>
        <v>#N/A</v>
      </c>
      <c r="F2629" s="17" t="e">
        <f>VLOOKUP(B2630,Consolidation!B:AA,7,TRUE)</f>
        <v>#N/A</v>
      </c>
      <c r="G2629" s="17" t="e">
        <f>VLOOKUP(B2630,Consolidation!B:AA,12,TRUE)</f>
        <v>#N/A</v>
      </c>
      <c r="H2629" s="17" t="e">
        <f>VLOOKUP(B2630,Consolidation!B:AA,22,FALSE)</f>
        <v>#N/A</v>
      </c>
    </row>
    <row r="2630" spans="1:8" ht="29.5" customHeight="1" thickBot="1" x14ac:dyDescent="0.4">
      <c r="A2630" s="16" t="str">
        <f>IF(B2630&lt;&gt;"","IND"&amp;TEXT(COUNTA($B$2:B2630),"000"),"")</f>
        <v>IND1278</v>
      </c>
      <c r="B2630" s="17">
        <f>Consolication[[#This Row],[Nom et prénom 0 Name &amp; first name]]</f>
        <v>0</v>
      </c>
      <c r="C2630" s="17" t="e">
        <f>VLOOKUP(B2630,Consolidation!B:AA,3,FALSE)</f>
        <v>#N/A</v>
      </c>
      <c r="D2630" s="17" t="e">
        <f>VLOOKUP(B2630,Consolidation!B:AA,5,TRUE)</f>
        <v>#N/A</v>
      </c>
      <c r="E2630" s="17" t="e">
        <f>VLOOKUP(B2631,Consolidation!B:AA,6,TRUE)</f>
        <v>#N/A</v>
      </c>
      <c r="F2630" s="17" t="e">
        <f>VLOOKUP(B2631,Consolidation!B:AA,7,TRUE)</f>
        <v>#N/A</v>
      </c>
      <c r="G2630" s="17" t="e">
        <f>VLOOKUP(B2631,Consolidation!B:AA,12,TRUE)</f>
        <v>#N/A</v>
      </c>
      <c r="H2630" s="17" t="e">
        <f>VLOOKUP(B2631,Consolidation!B:AA,22,FALSE)</f>
        <v>#N/A</v>
      </c>
    </row>
    <row r="2631" spans="1:8" ht="29.5" customHeight="1" thickBot="1" x14ac:dyDescent="0.4">
      <c r="A2631" s="16" t="str">
        <f>IF(B2631&lt;&gt;"","IND"&amp;TEXT(COUNTA($B$2:B2631),"000"),"")</f>
        <v>IND1279</v>
      </c>
      <c r="B2631" s="17">
        <f>Consolication[[#This Row],[Nom et prénom 0 Name &amp; first name]]</f>
        <v>0</v>
      </c>
      <c r="C2631" s="17" t="e">
        <f>VLOOKUP(B2631,Consolidation!B:AA,3,FALSE)</f>
        <v>#N/A</v>
      </c>
      <c r="D2631" s="17" t="e">
        <f>VLOOKUP(B2631,Consolidation!B:AA,5,TRUE)</f>
        <v>#N/A</v>
      </c>
      <c r="E2631" s="17" t="e">
        <f>VLOOKUP(B2632,Consolidation!B:AA,6,TRUE)</f>
        <v>#N/A</v>
      </c>
      <c r="F2631" s="17" t="e">
        <f>VLOOKUP(B2632,Consolidation!B:AA,7,TRUE)</f>
        <v>#N/A</v>
      </c>
      <c r="G2631" s="17" t="e">
        <f>VLOOKUP(B2632,Consolidation!B:AA,12,TRUE)</f>
        <v>#N/A</v>
      </c>
      <c r="H2631" s="17" t="e">
        <f>VLOOKUP(B2632,Consolidation!B:AA,22,FALSE)</f>
        <v>#N/A</v>
      </c>
    </row>
    <row r="2632" spans="1:8" ht="29.5" customHeight="1" thickBot="1" x14ac:dyDescent="0.4">
      <c r="A2632" s="16" t="str">
        <f>IF(B2632&lt;&gt;"","IND"&amp;TEXT(COUNTA($B$2:B2632),"000"),"")</f>
        <v>IND1280</v>
      </c>
      <c r="B2632" s="17">
        <f>Consolication[[#This Row],[Nom et prénom 0 Name &amp; first name]]</f>
        <v>0</v>
      </c>
      <c r="C2632" s="17" t="e">
        <f>VLOOKUP(B2632,Consolidation!B:AA,3,FALSE)</f>
        <v>#N/A</v>
      </c>
      <c r="D2632" s="17" t="e">
        <f>VLOOKUP(B2632,Consolidation!B:AA,5,TRUE)</f>
        <v>#N/A</v>
      </c>
      <c r="E2632" s="17" t="e">
        <f>VLOOKUP(B2633,Consolidation!B:AA,6,TRUE)</f>
        <v>#N/A</v>
      </c>
      <c r="F2632" s="17" t="e">
        <f>VLOOKUP(B2633,Consolidation!B:AA,7,TRUE)</f>
        <v>#N/A</v>
      </c>
      <c r="G2632" s="17" t="e">
        <f>VLOOKUP(B2633,Consolidation!B:AA,12,TRUE)</f>
        <v>#N/A</v>
      </c>
      <c r="H2632" s="17" t="e">
        <f>VLOOKUP(B2633,Consolidation!B:AA,22,FALSE)</f>
        <v>#N/A</v>
      </c>
    </row>
    <row r="2633" spans="1:8" ht="29.5" customHeight="1" thickBot="1" x14ac:dyDescent="0.4">
      <c r="A2633" s="16" t="str">
        <f>IF(B2633&lt;&gt;"","IND"&amp;TEXT(COUNTA($B$2:B2633),"000"),"")</f>
        <v>IND1281</v>
      </c>
      <c r="B2633" s="17">
        <f>Consolication[[#This Row],[Nom et prénom 0 Name &amp; first name]]</f>
        <v>0</v>
      </c>
      <c r="C2633" s="17" t="e">
        <f>VLOOKUP(B2633,Consolidation!B:AA,3,FALSE)</f>
        <v>#N/A</v>
      </c>
      <c r="D2633" s="17" t="e">
        <f>VLOOKUP(B2633,Consolidation!B:AA,5,TRUE)</f>
        <v>#N/A</v>
      </c>
      <c r="E2633" s="17" t="e">
        <f>VLOOKUP(B2634,Consolidation!B:AA,6,TRUE)</f>
        <v>#N/A</v>
      </c>
      <c r="F2633" s="17" t="e">
        <f>VLOOKUP(B2634,Consolidation!B:AA,7,TRUE)</f>
        <v>#N/A</v>
      </c>
      <c r="G2633" s="17" t="e">
        <f>VLOOKUP(B2634,Consolidation!B:AA,12,TRUE)</f>
        <v>#N/A</v>
      </c>
      <c r="H2633" s="17" t="e">
        <f>VLOOKUP(B2634,Consolidation!B:AA,22,FALSE)</f>
        <v>#N/A</v>
      </c>
    </row>
    <row r="2634" spans="1:8" ht="29.5" customHeight="1" thickBot="1" x14ac:dyDescent="0.4">
      <c r="A2634" s="16" t="str">
        <f>IF(B2634&lt;&gt;"","IND"&amp;TEXT(COUNTA($B$2:B2634),"000"),"")</f>
        <v>IND1282</v>
      </c>
      <c r="B2634" s="17">
        <f>Consolication[[#This Row],[Nom et prénom 0 Name &amp; first name]]</f>
        <v>0</v>
      </c>
      <c r="C2634" s="17" t="e">
        <f>VLOOKUP(B2634,Consolidation!B:AA,3,FALSE)</f>
        <v>#N/A</v>
      </c>
      <c r="D2634" s="17" t="e">
        <f>VLOOKUP(B2634,Consolidation!B:AA,5,TRUE)</f>
        <v>#N/A</v>
      </c>
      <c r="E2634" s="17" t="e">
        <f>VLOOKUP(B2635,Consolidation!B:AA,6,TRUE)</f>
        <v>#N/A</v>
      </c>
      <c r="F2634" s="17" t="e">
        <f>VLOOKUP(B2635,Consolidation!B:AA,7,TRUE)</f>
        <v>#N/A</v>
      </c>
      <c r="G2634" s="17" t="e">
        <f>VLOOKUP(B2635,Consolidation!B:AA,12,TRUE)</f>
        <v>#N/A</v>
      </c>
      <c r="H2634" s="17" t="e">
        <f>VLOOKUP(B2635,Consolidation!B:AA,22,FALSE)</f>
        <v>#N/A</v>
      </c>
    </row>
    <row r="2635" spans="1:8" ht="29.5" customHeight="1" thickBot="1" x14ac:dyDescent="0.4">
      <c r="A2635" s="16" t="str">
        <f>IF(B2635&lt;&gt;"","IND"&amp;TEXT(COUNTA($B$2:B2635),"000"),"")</f>
        <v>IND1283</v>
      </c>
      <c r="B2635" s="17">
        <f>Consolication[[#This Row],[Nom et prénom 0 Name &amp; first name]]</f>
        <v>0</v>
      </c>
      <c r="C2635" s="17" t="e">
        <f>VLOOKUP(B2635,Consolidation!B:AA,3,FALSE)</f>
        <v>#N/A</v>
      </c>
      <c r="D2635" s="17" t="e">
        <f>VLOOKUP(B2635,Consolidation!B:AA,5,TRUE)</f>
        <v>#N/A</v>
      </c>
      <c r="E2635" s="17" t="e">
        <f>VLOOKUP(B2636,Consolidation!B:AA,6,TRUE)</f>
        <v>#N/A</v>
      </c>
      <c r="F2635" s="17" t="e">
        <f>VLOOKUP(B2636,Consolidation!B:AA,7,TRUE)</f>
        <v>#N/A</v>
      </c>
      <c r="G2635" s="17" t="e">
        <f>VLOOKUP(B2636,Consolidation!B:AA,12,TRUE)</f>
        <v>#N/A</v>
      </c>
      <c r="H2635" s="17" t="e">
        <f>VLOOKUP(B2636,Consolidation!B:AA,22,FALSE)</f>
        <v>#N/A</v>
      </c>
    </row>
    <row r="2636" spans="1:8" ht="29.5" customHeight="1" thickBot="1" x14ac:dyDescent="0.4">
      <c r="A2636" s="16" t="str">
        <f>IF(B2636&lt;&gt;"","IND"&amp;TEXT(COUNTA($B$2:B2636),"000"),"")</f>
        <v>IND1284</v>
      </c>
      <c r="B2636" s="17">
        <f>Consolication[[#This Row],[Nom et prénom 0 Name &amp; first name]]</f>
        <v>0</v>
      </c>
      <c r="C2636" s="17" t="e">
        <f>VLOOKUP(B2636,Consolidation!B:AA,3,FALSE)</f>
        <v>#N/A</v>
      </c>
      <c r="D2636" s="17" t="e">
        <f>VLOOKUP(B2636,Consolidation!B:AA,5,TRUE)</f>
        <v>#N/A</v>
      </c>
      <c r="E2636" s="17" t="e">
        <f>VLOOKUP(B2637,Consolidation!B:AA,6,TRUE)</f>
        <v>#N/A</v>
      </c>
      <c r="F2636" s="17" t="e">
        <f>VLOOKUP(B2637,Consolidation!B:AA,7,TRUE)</f>
        <v>#N/A</v>
      </c>
      <c r="G2636" s="17" t="e">
        <f>VLOOKUP(B2637,Consolidation!B:AA,12,TRUE)</f>
        <v>#N/A</v>
      </c>
      <c r="H2636" s="17" t="e">
        <f>VLOOKUP(B2637,Consolidation!B:AA,22,FALSE)</f>
        <v>#N/A</v>
      </c>
    </row>
    <row r="2637" spans="1:8" ht="29.5" customHeight="1" thickBot="1" x14ac:dyDescent="0.4">
      <c r="A2637" s="16" t="str">
        <f>IF(B2637&lt;&gt;"","IND"&amp;TEXT(COUNTA($B$2:B2637),"000"),"")</f>
        <v>IND1285</v>
      </c>
      <c r="B2637" s="17">
        <f>Consolication[[#This Row],[Nom et prénom 0 Name &amp; first name]]</f>
        <v>0</v>
      </c>
      <c r="C2637" s="17" t="e">
        <f>VLOOKUP(B2637,Consolidation!B:AA,3,FALSE)</f>
        <v>#N/A</v>
      </c>
      <c r="D2637" s="17" t="e">
        <f>VLOOKUP(B2637,Consolidation!B:AA,5,TRUE)</f>
        <v>#N/A</v>
      </c>
      <c r="E2637" s="17" t="e">
        <f>VLOOKUP(B2638,Consolidation!B:AA,6,TRUE)</f>
        <v>#N/A</v>
      </c>
      <c r="F2637" s="17" t="e">
        <f>VLOOKUP(B2638,Consolidation!B:AA,7,TRUE)</f>
        <v>#N/A</v>
      </c>
      <c r="G2637" s="17" t="e">
        <f>VLOOKUP(B2638,Consolidation!B:AA,12,TRUE)</f>
        <v>#N/A</v>
      </c>
      <c r="H2637" s="17" t="e">
        <f>VLOOKUP(B2638,Consolidation!B:AA,22,FALSE)</f>
        <v>#N/A</v>
      </c>
    </row>
    <row r="2638" spans="1:8" ht="29.5" customHeight="1" thickBot="1" x14ac:dyDescent="0.4">
      <c r="A2638" s="16" t="str">
        <f>IF(B2638&lt;&gt;"","IND"&amp;TEXT(COUNTA($B$2:B2638),"000"),"")</f>
        <v>IND1286</v>
      </c>
      <c r="B2638" s="17">
        <f>Consolication[[#This Row],[Nom et prénom 0 Name &amp; first name]]</f>
        <v>0</v>
      </c>
      <c r="C2638" s="17" t="e">
        <f>VLOOKUP(B2638,Consolidation!B:AA,3,FALSE)</f>
        <v>#N/A</v>
      </c>
      <c r="D2638" s="17" t="e">
        <f>VLOOKUP(B2638,Consolidation!B:AA,5,TRUE)</f>
        <v>#N/A</v>
      </c>
      <c r="E2638" s="17" t="e">
        <f>VLOOKUP(B2639,Consolidation!B:AA,6,TRUE)</f>
        <v>#N/A</v>
      </c>
      <c r="F2638" s="17" t="e">
        <f>VLOOKUP(B2639,Consolidation!B:AA,7,TRUE)</f>
        <v>#N/A</v>
      </c>
      <c r="G2638" s="17" t="e">
        <f>VLOOKUP(B2639,Consolidation!B:AA,12,TRUE)</f>
        <v>#N/A</v>
      </c>
      <c r="H2638" s="17" t="e">
        <f>VLOOKUP(B2639,Consolidation!B:AA,22,FALSE)</f>
        <v>#N/A</v>
      </c>
    </row>
    <row r="2639" spans="1:8" ht="29.5" customHeight="1" thickBot="1" x14ac:dyDescent="0.4">
      <c r="A2639" s="16" t="str">
        <f>IF(B2639&lt;&gt;"","IND"&amp;TEXT(COUNTA($B$2:B2639),"000"),"")</f>
        <v>IND1287</v>
      </c>
      <c r="B2639" s="17">
        <f>Consolication[[#This Row],[Nom et prénom 0 Name &amp; first name]]</f>
        <v>0</v>
      </c>
      <c r="C2639" s="17" t="e">
        <f>VLOOKUP(B2639,Consolidation!B:AA,3,FALSE)</f>
        <v>#N/A</v>
      </c>
      <c r="D2639" s="17" t="e">
        <f>VLOOKUP(B2639,Consolidation!B:AA,5,TRUE)</f>
        <v>#N/A</v>
      </c>
      <c r="E2639" s="17" t="e">
        <f>VLOOKUP(B2640,Consolidation!B:AA,6,TRUE)</f>
        <v>#N/A</v>
      </c>
      <c r="F2639" s="17" t="e">
        <f>VLOOKUP(B2640,Consolidation!B:AA,7,TRUE)</f>
        <v>#N/A</v>
      </c>
      <c r="G2639" s="17" t="e">
        <f>VLOOKUP(B2640,Consolidation!B:AA,12,TRUE)</f>
        <v>#N/A</v>
      </c>
      <c r="H2639" s="17" t="e">
        <f>VLOOKUP(B2640,Consolidation!B:AA,22,FALSE)</f>
        <v>#N/A</v>
      </c>
    </row>
    <row r="2640" spans="1:8" ht="29.5" customHeight="1" thickBot="1" x14ac:dyDescent="0.4">
      <c r="A2640" s="16" t="str">
        <f>IF(B2640&lt;&gt;"","IND"&amp;TEXT(COUNTA($B$2:B2640),"000"),"")</f>
        <v>IND1288</v>
      </c>
      <c r="B2640" s="17">
        <f>Consolication[[#This Row],[Nom et prénom 0 Name &amp; first name]]</f>
        <v>0</v>
      </c>
      <c r="C2640" s="17" t="e">
        <f>VLOOKUP(B2640,Consolidation!B:AA,3,FALSE)</f>
        <v>#N/A</v>
      </c>
      <c r="D2640" s="17" t="e">
        <f>VLOOKUP(B2640,Consolidation!B:AA,5,TRUE)</f>
        <v>#N/A</v>
      </c>
      <c r="E2640" s="17" t="e">
        <f>VLOOKUP(B2641,Consolidation!B:AA,6,TRUE)</f>
        <v>#N/A</v>
      </c>
      <c r="F2640" s="17" t="e">
        <f>VLOOKUP(B2641,Consolidation!B:AA,7,TRUE)</f>
        <v>#N/A</v>
      </c>
      <c r="G2640" s="17" t="e">
        <f>VLOOKUP(B2641,Consolidation!B:AA,12,TRUE)</f>
        <v>#N/A</v>
      </c>
      <c r="H2640" s="17" t="e">
        <f>VLOOKUP(B2641,Consolidation!B:AA,22,FALSE)</f>
        <v>#N/A</v>
      </c>
    </row>
    <row r="2641" spans="1:8" ht="29.5" customHeight="1" thickBot="1" x14ac:dyDescent="0.4">
      <c r="A2641" s="16" t="str">
        <f>IF(B2641&lt;&gt;"","IND"&amp;TEXT(COUNTA($B$2:B2641),"000"),"")</f>
        <v>IND1289</v>
      </c>
      <c r="B2641" s="17">
        <f>Consolication[[#This Row],[Nom et prénom 0 Name &amp; first name]]</f>
        <v>0</v>
      </c>
      <c r="C2641" s="17" t="e">
        <f>VLOOKUP(B2641,Consolidation!B:AA,3,FALSE)</f>
        <v>#N/A</v>
      </c>
      <c r="D2641" s="17" t="e">
        <f>VLOOKUP(B2641,Consolidation!B:AA,5,TRUE)</f>
        <v>#N/A</v>
      </c>
      <c r="E2641" s="17" t="e">
        <f>VLOOKUP(B2642,Consolidation!B:AA,6,TRUE)</f>
        <v>#N/A</v>
      </c>
      <c r="F2641" s="17" t="e">
        <f>VLOOKUP(B2642,Consolidation!B:AA,7,TRUE)</f>
        <v>#N/A</v>
      </c>
      <c r="G2641" s="17" t="e">
        <f>VLOOKUP(B2642,Consolidation!B:AA,12,TRUE)</f>
        <v>#N/A</v>
      </c>
      <c r="H2641" s="17" t="e">
        <f>VLOOKUP(B2642,Consolidation!B:AA,22,FALSE)</f>
        <v>#N/A</v>
      </c>
    </row>
    <row r="2642" spans="1:8" ht="29.5" customHeight="1" thickBot="1" x14ac:dyDescent="0.4">
      <c r="A2642" s="16" t="str">
        <f>IF(B2642&lt;&gt;"","IND"&amp;TEXT(COUNTA($B$2:B2642),"000"),"")</f>
        <v>IND1290</v>
      </c>
      <c r="B2642" s="17">
        <f>Consolication[[#This Row],[Nom et prénom 0 Name &amp; first name]]</f>
        <v>0</v>
      </c>
      <c r="C2642" s="17" t="e">
        <f>VLOOKUP(B2642,Consolidation!B:AA,3,FALSE)</f>
        <v>#N/A</v>
      </c>
      <c r="D2642" s="17" t="e">
        <f>VLOOKUP(B2642,Consolidation!B:AA,5,TRUE)</f>
        <v>#N/A</v>
      </c>
      <c r="E2642" s="17" t="e">
        <f>VLOOKUP(B2643,Consolidation!B:AA,6,TRUE)</f>
        <v>#N/A</v>
      </c>
      <c r="F2642" s="17" t="e">
        <f>VLOOKUP(B2643,Consolidation!B:AA,7,TRUE)</f>
        <v>#N/A</v>
      </c>
      <c r="G2642" s="17" t="e">
        <f>VLOOKUP(B2643,Consolidation!B:AA,12,TRUE)</f>
        <v>#N/A</v>
      </c>
      <c r="H2642" s="17" t="e">
        <f>VLOOKUP(B2643,Consolidation!B:AA,22,FALSE)</f>
        <v>#N/A</v>
      </c>
    </row>
    <row r="2643" spans="1:8" ht="29.5" customHeight="1" thickBot="1" x14ac:dyDescent="0.4">
      <c r="A2643" s="16" t="str">
        <f>IF(B2643&lt;&gt;"","IND"&amp;TEXT(COUNTA($B$2:B2643),"000"),"")</f>
        <v>IND1291</v>
      </c>
      <c r="B2643" s="17">
        <f>Consolication[[#This Row],[Nom et prénom 0 Name &amp; first name]]</f>
        <v>0</v>
      </c>
      <c r="C2643" s="17" t="e">
        <f>VLOOKUP(B2643,Consolidation!B:AA,3,FALSE)</f>
        <v>#N/A</v>
      </c>
      <c r="D2643" s="17" t="e">
        <f>VLOOKUP(B2643,Consolidation!B:AA,5,TRUE)</f>
        <v>#N/A</v>
      </c>
      <c r="E2643" s="17" t="e">
        <f>VLOOKUP(B2644,Consolidation!B:AA,6,TRUE)</f>
        <v>#N/A</v>
      </c>
      <c r="F2643" s="17" t="e">
        <f>VLOOKUP(B2644,Consolidation!B:AA,7,TRUE)</f>
        <v>#N/A</v>
      </c>
      <c r="G2643" s="17" t="e">
        <f>VLOOKUP(B2644,Consolidation!B:AA,12,TRUE)</f>
        <v>#N/A</v>
      </c>
      <c r="H2643" s="17" t="e">
        <f>VLOOKUP(B2644,Consolidation!B:AA,22,FALSE)</f>
        <v>#N/A</v>
      </c>
    </row>
    <row r="2644" spans="1:8" ht="29.5" customHeight="1" thickBot="1" x14ac:dyDescent="0.4">
      <c r="A2644" s="16" t="str">
        <f>IF(B2644&lt;&gt;"","IND"&amp;TEXT(COUNTA($B$2:B2644),"000"),"")</f>
        <v>IND1292</v>
      </c>
      <c r="B2644" s="17">
        <f>Consolication[[#This Row],[Nom et prénom 0 Name &amp; first name]]</f>
        <v>0</v>
      </c>
      <c r="C2644" s="17" t="e">
        <f>VLOOKUP(B2644,Consolidation!B:AA,3,FALSE)</f>
        <v>#N/A</v>
      </c>
      <c r="D2644" s="17" t="e">
        <f>VLOOKUP(B2644,Consolidation!B:AA,5,TRUE)</f>
        <v>#N/A</v>
      </c>
      <c r="E2644" s="17" t="e">
        <f>VLOOKUP(B2645,Consolidation!B:AA,6,TRUE)</f>
        <v>#N/A</v>
      </c>
      <c r="F2644" s="17" t="e">
        <f>VLOOKUP(B2645,Consolidation!B:AA,7,TRUE)</f>
        <v>#N/A</v>
      </c>
      <c r="G2644" s="17" t="e">
        <f>VLOOKUP(B2645,Consolidation!B:AA,12,TRUE)</f>
        <v>#N/A</v>
      </c>
      <c r="H2644" s="17" t="e">
        <f>VLOOKUP(B2645,Consolidation!B:AA,22,FALSE)</f>
        <v>#N/A</v>
      </c>
    </row>
    <row r="2645" spans="1:8" ht="29.5" customHeight="1" thickBot="1" x14ac:dyDescent="0.4">
      <c r="A2645" s="16" t="str">
        <f>IF(B2645&lt;&gt;"","IND"&amp;TEXT(COUNTA($B$2:B2645),"000"),"")</f>
        <v>IND1293</v>
      </c>
      <c r="B2645" s="17">
        <f>Consolication[[#This Row],[Nom et prénom 0 Name &amp; first name]]</f>
        <v>0</v>
      </c>
      <c r="C2645" s="17" t="e">
        <f>VLOOKUP(B2645,Consolidation!B:AA,3,FALSE)</f>
        <v>#N/A</v>
      </c>
      <c r="D2645" s="17" t="e">
        <f>VLOOKUP(B2645,Consolidation!B:AA,5,TRUE)</f>
        <v>#N/A</v>
      </c>
      <c r="E2645" s="17" t="e">
        <f>VLOOKUP(B2646,Consolidation!B:AA,6,TRUE)</f>
        <v>#N/A</v>
      </c>
      <c r="F2645" s="17" t="e">
        <f>VLOOKUP(B2646,Consolidation!B:AA,7,TRUE)</f>
        <v>#N/A</v>
      </c>
      <c r="G2645" s="17" t="e">
        <f>VLOOKUP(B2646,Consolidation!B:AA,12,TRUE)</f>
        <v>#N/A</v>
      </c>
      <c r="H2645" s="17" t="e">
        <f>VLOOKUP(B2646,Consolidation!B:AA,22,FALSE)</f>
        <v>#N/A</v>
      </c>
    </row>
    <row r="2646" spans="1:8" ht="29.5" customHeight="1" thickBot="1" x14ac:dyDescent="0.4">
      <c r="A2646" s="16" t="str">
        <f>IF(B2646&lt;&gt;"","IND"&amp;TEXT(COUNTA($B$2:B2646),"000"),"")</f>
        <v>IND1294</v>
      </c>
      <c r="B2646" s="17">
        <f>Consolication[[#This Row],[Nom et prénom 0 Name &amp; first name]]</f>
        <v>0</v>
      </c>
      <c r="C2646" s="17" t="e">
        <f>VLOOKUP(B2646,Consolidation!B:AA,3,FALSE)</f>
        <v>#N/A</v>
      </c>
      <c r="D2646" s="17" t="e">
        <f>VLOOKUP(B2646,Consolidation!B:AA,5,TRUE)</f>
        <v>#N/A</v>
      </c>
      <c r="E2646" s="17" t="e">
        <f>VLOOKUP(B2647,Consolidation!B:AA,6,TRUE)</f>
        <v>#N/A</v>
      </c>
      <c r="F2646" s="17" t="e">
        <f>VLOOKUP(B2647,Consolidation!B:AA,7,TRUE)</f>
        <v>#N/A</v>
      </c>
      <c r="G2646" s="17" t="e">
        <f>VLOOKUP(B2647,Consolidation!B:AA,12,TRUE)</f>
        <v>#N/A</v>
      </c>
      <c r="H2646" s="17" t="e">
        <f>VLOOKUP(B2647,Consolidation!B:AA,22,FALSE)</f>
        <v>#N/A</v>
      </c>
    </row>
    <row r="2647" spans="1:8" ht="29.5" customHeight="1" thickBot="1" x14ac:dyDescent="0.4">
      <c r="A2647" s="16" t="str">
        <f>IF(B2647&lt;&gt;"","IND"&amp;TEXT(COUNTA($B$2:B2647),"000"),"")</f>
        <v>IND1295</v>
      </c>
      <c r="B2647" s="17">
        <f>Consolication[[#This Row],[Nom et prénom 0 Name &amp; first name]]</f>
        <v>0</v>
      </c>
      <c r="C2647" s="17" t="e">
        <f>VLOOKUP(B2647,Consolidation!B:AA,3,FALSE)</f>
        <v>#N/A</v>
      </c>
      <c r="D2647" s="17" t="e">
        <f>VLOOKUP(B2647,Consolidation!B:AA,5,TRUE)</f>
        <v>#N/A</v>
      </c>
      <c r="E2647" s="17" t="e">
        <f>VLOOKUP(B2648,Consolidation!B:AA,6,TRUE)</f>
        <v>#N/A</v>
      </c>
      <c r="F2647" s="17" t="e">
        <f>VLOOKUP(B2648,Consolidation!B:AA,7,TRUE)</f>
        <v>#N/A</v>
      </c>
      <c r="G2647" s="17" t="e">
        <f>VLOOKUP(B2648,Consolidation!B:AA,12,TRUE)</f>
        <v>#N/A</v>
      </c>
      <c r="H2647" s="17" t="e">
        <f>VLOOKUP(B2648,Consolidation!B:AA,22,FALSE)</f>
        <v>#N/A</v>
      </c>
    </row>
    <row r="2648" spans="1:8" ht="29.5" customHeight="1" thickBot="1" x14ac:dyDescent="0.4">
      <c r="A2648" s="16" t="str">
        <f>IF(B2648&lt;&gt;"","IND"&amp;TEXT(COUNTA($B$2:B2648),"000"),"")</f>
        <v>IND1296</v>
      </c>
      <c r="B2648" s="17">
        <f>Consolication[[#This Row],[Nom et prénom 0 Name &amp; first name]]</f>
        <v>0</v>
      </c>
      <c r="C2648" s="17" t="e">
        <f>VLOOKUP(B2648,Consolidation!B:AA,3,FALSE)</f>
        <v>#N/A</v>
      </c>
      <c r="D2648" s="17" t="e">
        <f>VLOOKUP(B2648,Consolidation!B:AA,5,TRUE)</f>
        <v>#N/A</v>
      </c>
      <c r="E2648" s="17" t="e">
        <f>VLOOKUP(B2649,Consolidation!B:AA,6,TRUE)</f>
        <v>#N/A</v>
      </c>
      <c r="F2648" s="17" t="e">
        <f>VLOOKUP(B2649,Consolidation!B:AA,7,TRUE)</f>
        <v>#N/A</v>
      </c>
      <c r="G2648" s="17" t="e">
        <f>VLOOKUP(B2649,Consolidation!B:AA,12,TRUE)</f>
        <v>#N/A</v>
      </c>
      <c r="H2648" s="17" t="e">
        <f>VLOOKUP(B2649,Consolidation!B:AA,22,FALSE)</f>
        <v>#N/A</v>
      </c>
    </row>
    <row r="2649" spans="1:8" ht="29.5" customHeight="1" thickBot="1" x14ac:dyDescent="0.4">
      <c r="A2649" s="16" t="str">
        <f>IF(B2649&lt;&gt;"","IND"&amp;TEXT(COUNTA($B$2:B2649),"000"),"")</f>
        <v>IND1297</v>
      </c>
      <c r="B2649" s="17">
        <f>Consolication[[#This Row],[Nom et prénom 0 Name &amp; first name]]</f>
        <v>0</v>
      </c>
      <c r="C2649" s="17" t="e">
        <f>VLOOKUP(B2649,Consolidation!B:AA,3,FALSE)</f>
        <v>#N/A</v>
      </c>
      <c r="D2649" s="17" t="e">
        <f>VLOOKUP(B2649,Consolidation!B:AA,5,TRUE)</f>
        <v>#N/A</v>
      </c>
      <c r="E2649" s="17" t="e">
        <f>VLOOKUP(B2650,Consolidation!B:AA,6,TRUE)</f>
        <v>#N/A</v>
      </c>
      <c r="F2649" s="17" t="e">
        <f>VLOOKUP(B2650,Consolidation!B:AA,7,TRUE)</f>
        <v>#N/A</v>
      </c>
      <c r="G2649" s="17" t="e">
        <f>VLOOKUP(B2650,Consolidation!B:AA,12,TRUE)</f>
        <v>#N/A</v>
      </c>
      <c r="H2649" s="17" t="e">
        <f>VLOOKUP(B2650,Consolidation!B:AA,22,FALSE)</f>
        <v>#N/A</v>
      </c>
    </row>
    <row r="2650" spans="1:8" ht="29.5" customHeight="1" thickBot="1" x14ac:dyDescent="0.4">
      <c r="A2650" s="16" t="str">
        <f>IF(B2650&lt;&gt;"","IND"&amp;TEXT(COUNTA($B$2:B2650),"000"),"")</f>
        <v>IND1298</v>
      </c>
      <c r="B2650" s="17">
        <f>Consolication[[#This Row],[Nom et prénom 0 Name &amp; first name]]</f>
        <v>0</v>
      </c>
      <c r="C2650" s="17" t="e">
        <f>VLOOKUP(B2650,Consolidation!B:AA,3,FALSE)</f>
        <v>#N/A</v>
      </c>
      <c r="D2650" s="17" t="e">
        <f>VLOOKUP(B2650,Consolidation!B:AA,5,TRUE)</f>
        <v>#N/A</v>
      </c>
      <c r="E2650" s="17" t="e">
        <f>VLOOKUP(B2651,Consolidation!B:AA,6,TRUE)</f>
        <v>#N/A</v>
      </c>
      <c r="F2650" s="17" t="e">
        <f>VLOOKUP(B2651,Consolidation!B:AA,7,TRUE)</f>
        <v>#N/A</v>
      </c>
      <c r="G2650" s="17" t="e">
        <f>VLOOKUP(B2651,Consolidation!B:AA,12,TRUE)</f>
        <v>#N/A</v>
      </c>
      <c r="H2650" s="17" t="e">
        <f>VLOOKUP(B2651,Consolidation!B:AA,22,FALSE)</f>
        <v>#N/A</v>
      </c>
    </row>
    <row r="2651" spans="1:8" ht="29.5" customHeight="1" thickBot="1" x14ac:dyDescent="0.4">
      <c r="A2651" s="16" t="str">
        <f>IF(B2651&lt;&gt;"","IND"&amp;TEXT(COUNTA($B$2:B2651),"000"),"")</f>
        <v>IND1299</v>
      </c>
      <c r="B2651" s="17">
        <f>Consolication[[#This Row],[Nom et prénom 0 Name &amp; first name]]</f>
        <v>0</v>
      </c>
      <c r="C2651" s="17" t="e">
        <f>VLOOKUP(B2651,Consolidation!B:AA,3,FALSE)</f>
        <v>#N/A</v>
      </c>
      <c r="D2651" s="17" t="e">
        <f>VLOOKUP(B2651,Consolidation!B:AA,5,TRUE)</f>
        <v>#N/A</v>
      </c>
      <c r="E2651" s="17" t="e">
        <f>VLOOKUP(B2652,Consolidation!B:AA,6,TRUE)</f>
        <v>#N/A</v>
      </c>
      <c r="F2651" s="17" t="e">
        <f>VLOOKUP(B2652,Consolidation!B:AA,7,TRUE)</f>
        <v>#N/A</v>
      </c>
      <c r="G2651" s="17" t="e">
        <f>VLOOKUP(B2652,Consolidation!B:AA,12,TRUE)</f>
        <v>#N/A</v>
      </c>
      <c r="H2651" s="17" t="e">
        <f>VLOOKUP(B2652,Consolidation!B:AA,22,FALSE)</f>
        <v>#N/A</v>
      </c>
    </row>
    <row r="2652" spans="1:8" ht="29.5" customHeight="1" thickBot="1" x14ac:dyDescent="0.4">
      <c r="A2652" s="16" t="str">
        <f>IF(B2652&lt;&gt;"","IND"&amp;TEXT(COUNTA($B$2:B2652),"000"),"")</f>
        <v>IND1300</v>
      </c>
      <c r="B2652" s="17">
        <f>Consolication[[#This Row],[Nom et prénom 0 Name &amp; first name]]</f>
        <v>0</v>
      </c>
      <c r="C2652" s="17" t="e">
        <f>VLOOKUP(B2652,Consolidation!B:AA,3,FALSE)</f>
        <v>#N/A</v>
      </c>
      <c r="D2652" s="17" t="e">
        <f>VLOOKUP(B2652,Consolidation!B:AA,5,TRUE)</f>
        <v>#N/A</v>
      </c>
      <c r="E2652" s="17" t="e">
        <f>VLOOKUP(B2653,Consolidation!B:AA,6,TRUE)</f>
        <v>#N/A</v>
      </c>
      <c r="F2652" s="17" t="e">
        <f>VLOOKUP(B2653,Consolidation!B:AA,7,TRUE)</f>
        <v>#N/A</v>
      </c>
      <c r="G2652" s="17" t="e">
        <f>VLOOKUP(B2653,Consolidation!B:AA,12,TRUE)</f>
        <v>#N/A</v>
      </c>
      <c r="H2652" s="17" t="e">
        <f>VLOOKUP(B2653,Consolidation!B:AA,22,FALSE)</f>
        <v>#N/A</v>
      </c>
    </row>
    <row r="2653" spans="1:8" ht="29.5" customHeight="1" thickBot="1" x14ac:dyDescent="0.4">
      <c r="A2653" s="16" t="str">
        <f>IF(B2653&lt;&gt;"","IND"&amp;TEXT(COUNTA($B$2:B2653),"000"),"")</f>
        <v>IND1301</v>
      </c>
      <c r="B2653" s="17">
        <f>Consolication[[#This Row],[Nom et prénom 0 Name &amp; first name]]</f>
        <v>0</v>
      </c>
      <c r="C2653" s="17" t="e">
        <f>VLOOKUP(B2653,Consolidation!B:AA,3,FALSE)</f>
        <v>#N/A</v>
      </c>
      <c r="D2653" s="17" t="e">
        <f>VLOOKUP(B2653,Consolidation!B:AA,5,TRUE)</f>
        <v>#N/A</v>
      </c>
      <c r="E2653" s="17" t="e">
        <f>VLOOKUP(B2654,Consolidation!B:AA,6,TRUE)</f>
        <v>#N/A</v>
      </c>
      <c r="F2653" s="17" t="e">
        <f>VLOOKUP(B2654,Consolidation!B:AA,7,TRUE)</f>
        <v>#N/A</v>
      </c>
      <c r="G2653" s="17" t="e">
        <f>VLOOKUP(B2654,Consolidation!B:AA,12,TRUE)</f>
        <v>#N/A</v>
      </c>
      <c r="H2653" s="17" t="e">
        <f>VLOOKUP(B2654,Consolidation!B:AA,22,FALSE)</f>
        <v>#N/A</v>
      </c>
    </row>
    <row r="2654" spans="1:8" ht="29.5" customHeight="1" thickBot="1" x14ac:dyDescent="0.4">
      <c r="A2654" s="16" t="str">
        <f>IF(B2654&lt;&gt;"","IND"&amp;TEXT(COUNTA($B$2:B2654),"000"),"")</f>
        <v>IND1302</v>
      </c>
      <c r="B2654" s="17">
        <f>Consolication[[#This Row],[Nom et prénom 0 Name &amp; first name]]</f>
        <v>0</v>
      </c>
      <c r="C2654" s="17" t="e">
        <f>VLOOKUP(B2654,Consolidation!B:AA,3,FALSE)</f>
        <v>#N/A</v>
      </c>
      <c r="D2654" s="17" t="e">
        <f>VLOOKUP(B2654,Consolidation!B:AA,5,TRUE)</f>
        <v>#N/A</v>
      </c>
      <c r="E2654" s="17" t="e">
        <f>VLOOKUP(B2655,Consolidation!B:AA,6,TRUE)</f>
        <v>#N/A</v>
      </c>
      <c r="F2654" s="17" t="e">
        <f>VLOOKUP(B2655,Consolidation!B:AA,7,TRUE)</f>
        <v>#N/A</v>
      </c>
      <c r="G2654" s="17" t="e">
        <f>VLOOKUP(B2655,Consolidation!B:AA,12,TRUE)</f>
        <v>#N/A</v>
      </c>
      <c r="H2654" s="17" t="e">
        <f>VLOOKUP(B2655,Consolidation!B:AA,22,FALSE)</f>
        <v>#N/A</v>
      </c>
    </row>
    <row r="2655" spans="1:8" ht="29.5" customHeight="1" thickBot="1" x14ac:dyDescent="0.4">
      <c r="A2655" s="16" t="str">
        <f>IF(B2655&lt;&gt;"","IND"&amp;TEXT(COUNTA($B$2:B2655),"000"),"")</f>
        <v>IND1303</v>
      </c>
      <c r="B2655" s="17">
        <f>Consolication[[#This Row],[Nom et prénom 0 Name &amp; first name]]</f>
        <v>0</v>
      </c>
      <c r="C2655" s="17" t="e">
        <f>VLOOKUP(B2655,Consolidation!B:AA,3,FALSE)</f>
        <v>#N/A</v>
      </c>
      <c r="D2655" s="17" t="e">
        <f>VLOOKUP(B2655,Consolidation!B:AA,5,TRUE)</f>
        <v>#N/A</v>
      </c>
      <c r="E2655" s="17" t="e">
        <f>VLOOKUP(B2656,Consolidation!B:AA,6,TRUE)</f>
        <v>#N/A</v>
      </c>
      <c r="F2655" s="17" t="e">
        <f>VLOOKUP(B2656,Consolidation!B:AA,7,TRUE)</f>
        <v>#N/A</v>
      </c>
      <c r="G2655" s="17" t="e">
        <f>VLOOKUP(B2656,Consolidation!B:AA,12,TRUE)</f>
        <v>#N/A</v>
      </c>
      <c r="H2655" s="17" t="e">
        <f>VLOOKUP(B2656,Consolidation!B:AA,22,FALSE)</f>
        <v>#N/A</v>
      </c>
    </row>
    <row r="2656" spans="1:8" ht="29.5" customHeight="1" thickBot="1" x14ac:dyDescent="0.4">
      <c r="A2656" s="16" t="str">
        <f>IF(B2656&lt;&gt;"","IND"&amp;TEXT(COUNTA($B$2:B2656),"000"),"")</f>
        <v>IND1304</v>
      </c>
      <c r="B2656" s="17">
        <f>Consolication[[#This Row],[Nom et prénom 0 Name &amp; first name]]</f>
        <v>0</v>
      </c>
      <c r="C2656" s="17" t="e">
        <f>VLOOKUP(B2656,Consolidation!B:AA,3,FALSE)</f>
        <v>#N/A</v>
      </c>
      <c r="D2656" s="17" t="e">
        <f>VLOOKUP(B2656,Consolidation!B:AA,5,TRUE)</f>
        <v>#N/A</v>
      </c>
      <c r="E2656" s="17" t="e">
        <f>VLOOKUP(B2657,Consolidation!B:AA,6,TRUE)</f>
        <v>#N/A</v>
      </c>
      <c r="F2656" s="17" t="e">
        <f>VLOOKUP(B2657,Consolidation!B:AA,7,TRUE)</f>
        <v>#N/A</v>
      </c>
      <c r="G2656" s="17" t="e">
        <f>VLOOKUP(B2657,Consolidation!B:AA,12,TRUE)</f>
        <v>#N/A</v>
      </c>
      <c r="H2656" s="17" t="e">
        <f>VLOOKUP(B2657,Consolidation!B:AA,22,FALSE)</f>
        <v>#N/A</v>
      </c>
    </row>
    <row r="2657" spans="1:8" ht="29.5" customHeight="1" thickBot="1" x14ac:dyDescent="0.4">
      <c r="A2657" s="16" t="str">
        <f>IF(B2657&lt;&gt;"","IND"&amp;TEXT(COUNTA($B$2:B2657),"000"),"")</f>
        <v>IND1305</v>
      </c>
      <c r="B2657" s="17">
        <f>Consolication[[#This Row],[Nom et prénom 0 Name &amp; first name]]</f>
        <v>0</v>
      </c>
      <c r="C2657" s="17" t="e">
        <f>VLOOKUP(B2657,Consolidation!B:AA,3,FALSE)</f>
        <v>#N/A</v>
      </c>
      <c r="D2657" s="17" t="e">
        <f>VLOOKUP(B2657,Consolidation!B:AA,5,TRUE)</f>
        <v>#N/A</v>
      </c>
      <c r="E2657" s="17" t="e">
        <f>VLOOKUP(B2658,Consolidation!B:AA,6,TRUE)</f>
        <v>#N/A</v>
      </c>
      <c r="F2657" s="17" t="e">
        <f>VLOOKUP(B2658,Consolidation!B:AA,7,TRUE)</f>
        <v>#N/A</v>
      </c>
      <c r="G2657" s="17" t="e">
        <f>VLOOKUP(B2658,Consolidation!B:AA,12,TRUE)</f>
        <v>#N/A</v>
      </c>
      <c r="H2657" s="17" t="e">
        <f>VLOOKUP(B2658,Consolidation!B:AA,22,FALSE)</f>
        <v>#N/A</v>
      </c>
    </row>
    <row r="2658" spans="1:8" ht="29.5" customHeight="1" thickBot="1" x14ac:dyDescent="0.4">
      <c r="A2658" s="16" t="str">
        <f>IF(B2658&lt;&gt;"","IND"&amp;TEXT(COUNTA($B$2:B2658),"000"),"")</f>
        <v>IND1306</v>
      </c>
      <c r="B2658" s="17">
        <f>Consolication[[#This Row],[Nom et prénom 0 Name &amp; first name]]</f>
        <v>0</v>
      </c>
      <c r="C2658" s="17" t="e">
        <f>VLOOKUP(B2658,Consolidation!B:AA,3,FALSE)</f>
        <v>#N/A</v>
      </c>
      <c r="D2658" s="17" t="e">
        <f>VLOOKUP(B2658,Consolidation!B:AA,5,TRUE)</f>
        <v>#N/A</v>
      </c>
      <c r="E2658" s="17" t="e">
        <f>VLOOKUP(B2659,Consolidation!B:AA,6,TRUE)</f>
        <v>#N/A</v>
      </c>
      <c r="F2658" s="17" t="e">
        <f>VLOOKUP(B2659,Consolidation!B:AA,7,TRUE)</f>
        <v>#N/A</v>
      </c>
      <c r="G2658" s="17" t="e">
        <f>VLOOKUP(B2659,Consolidation!B:AA,12,TRUE)</f>
        <v>#N/A</v>
      </c>
      <c r="H2658" s="17" t="e">
        <f>VLOOKUP(B2659,Consolidation!B:AA,22,FALSE)</f>
        <v>#N/A</v>
      </c>
    </row>
    <row r="2659" spans="1:8" ht="29.5" customHeight="1" thickBot="1" x14ac:dyDescent="0.4">
      <c r="A2659" s="16" t="str">
        <f>IF(B2659&lt;&gt;"","IND"&amp;TEXT(COUNTA($B$2:B2659),"000"),"")</f>
        <v>IND1307</v>
      </c>
      <c r="B2659" s="17">
        <f>Consolication[[#This Row],[Nom et prénom 0 Name &amp; first name]]</f>
        <v>0</v>
      </c>
      <c r="C2659" s="17" t="e">
        <f>VLOOKUP(B2659,Consolidation!B:AA,3,FALSE)</f>
        <v>#N/A</v>
      </c>
      <c r="D2659" s="17" t="e">
        <f>VLOOKUP(B2659,Consolidation!B:AA,5,TRUE)</f>
        <v>#N/A</v>
      </c>
      <c r="E2659" s="17" t="e">
        <f>VLOOKUP(B2660,Consolidation!B:AA,6,TRUE)</f>
        <v>#N/A</v>
      </c>
      <c r="F2659" s="17" t="e">
        <f>VLOOKUP(B2660,Consolidation!B:AA,7,TRUE)</f>
        <v>#N/A</v>
      </c>
      <c r="G2659" s="17" t="e">
        <f>VLOOKUP(B2660,Consolidation!B:AA,12,TRUE)</f>
        <v>#N/A</v>
      </c>
      <c r="H2659" s="17" t="e">
        <f>VLOOKUP(B2660,Consolidation!B:AA,22,FALSE)</f>
        <v>#N/A</v>
      </c>
    </row>
    <row r="2660" spans="1:8" ht="29.5" customHeight="1" thickBot="1" x14ac:dyDescent="0.4">
      <c r="A2660" s="16" t="str">
        <f>IF(B2660&lt;&gt;"","IND"&amp;TEXT(COUNTA($B$2:B2660),"000"),"")</f>
        <v>IND1308</v>
      </c>
      <c r="B2660" s="17">
        <f>Consolication[[#This Row],[Nom et prénom 0 Name &amp; first name]]</f>
        <v>0</v>
      </c>
      <c r="C2660" s="17" t="e">
        <f>VLOOKUP(B2660,Consolidation!B:AA,3,FALSE)</f>
        <v>#N/A</v>
      </c>
      <c r="D2660" s="17" t="e">
        <f>VLOOKUP(B2660,Consolidation!B:AA,5,TRUE)</f>
        <v>#N/A</v>
      </c>
      <c r="E2660" s="17" t="e">
        <f>VLOOKUP(B2661,Consolidation!B:AA,6,TRUE)</f>
        <v>#N/A</v>
      </c>
      <c r="F2660" s="17" t="e">
        <f>VLOOKUP(B2661,Consolidation!B:AA,7,TRUE)</f>
        <v>#N/A</v>
      </c>
      <c r="G2660" s="17" t="e">
        <f>VLOOKUP(B2661,Consolidation!B:AA,12,TRUE)</f>
        <v>#N/A</v>
      </c>
      <c r="H2660" s="17" t="e">
        <f>VLOOKUP(B2661,Consolidation!B:AA,22,FALSE)</f>
        <v>#N/A</v>
      </c>
    </row>
    <row r="2661" spans="1:8" ht="29.5" customHeight="1" thickBot="1" x14ac:dyDescent="0.4">
      <c r="A2661" s="16" t="str">
        <f>IF(B2661&lt;&gt;"","IND"&amp;TEXT(COUNTA($B$2:B2661),"000"),"")</f>
        <v>IND1309</v>
      </c>
      <c r="B2661" s="17">
        <f>Consolication[[#This Row],[Nom et prénom 0 Name &amp; first name]]</f>
        <v>0</v>
      </c>
      <c r="C2661" s="17" t="e">
        <f>VLOOKUP(B2661,Consolidation!B:AA,3,FALSE)</f>
        <v>#N/A</v>
      </c>
      <c r="D2661" s="17" t="e">
        <f>VLOOKUP(B2661,Consolidation!B:AA,5,TRUE)</f>
        <v>#N/A</v>
      </c>
      <c r="E2661" s="17" t="e">
        <f>VLOOKUP(B2662,Consolidation!B:AA,6,TRUE)</f>
        <v>#N/A</v>
      </c>
      <c r="F2661" s="17" t="e">
        <f>VLOOKUP(B2662,Consolidation!B:AA,7,TRUE)</f>
        <v>#N/A</v>
      </c>
      <c r="G2661" s="17" t="e">
        <f>VLOOKUP(B2662,Consolidation!B:AA,12,TRUE)</f>
        <v>#N/A</v>
      </c>
      <c r="H2661" s="17" t="e">
        <f>VLOOKUP(B2662,Consolidation!B:AA,22,FALSE)</f>
        <v>#N/A</v>
      </c>
    </row>
    <row r="2662" spans="1:8" ht="29.5" customHeight="1" thickBot="1" x14ac:dyDescent="0.4">
      <c r="A2662" s="16" t="str">
        <f>IF(B2662&lt;&gt;"","IND"&amp;TEXT(COUNTA($B$2:B2662),"000"),"")</f>
        <v>IND1310</v>
      </c>
      <c r="B2662" s="17">
        <f>Consolication[[#This Row],[Nom et prénom 0 Name &amp; first name]]</f>
        <v>0</v>
      </c>
      <c r="C2662" s="17" t="e">
        <f>VLOOKUP(B2662,Consolidation!B:AA,3,FALSE)</f>
        <v>#N/A</v>
      </c>
      <c r="D2662" s="17" t="e">
        <f>VLOOKUP(B2662,Consolidation!B:AA,5,TRUE)</f>
        <v>#N/A</v>
      </c>
      <c r="E2662" s="17" t="e">
        <f>VLOOKUP(B2663,Consolidation!B:AA,6,TRUE)</f>
        <v>#N/A</v>
      </c>
      <c r="F2662" s="17" t="e">
        <f>VLOOKUP(B2663,Consolidation!B:AA,7,TRUE)</f>
        <v>#N/A</v>
      </c>
      <c r="G2662" s="17" t="e">
        <f>VLOOKUP(B2663,Consolidation!B:AA,12,TRUE)</f>
        <v>#N/A</v>
      </c>
      <c r="H2662" s="17" t="e">
        <f>VLOOKUP(B2663,Consolidation!B:AA,22,FALSE)</f>
        <v>#N/A</v>
      </c>
    </row>
    <row r="2663" spans="1:8" ht="29.5" customHeight="1" thickBot="1" x14ac:dyDescent="0.4">
      <c r="A2663" s="16" t="str">
        <f>IF(B2663&lt;&gt;"","IND"&amp;TEXT(COUNTA($B$2:B2663),"000"),"")</f>
        <v>IND1311</v>
      </c>
      <c r="B2663" s="17">
        <f>Consolication[[#This Row],[Nom et prénom 0 Name &amp; first name]]</f>
        <v>0</v>
      </c>
      <c r="C2663" s="17" t="e">
        <f>VLOOKUP(B2663,Consolidation!B:AA,3,FALSE)</f>
        <v>#N/A</v>
      </c>
      <c r="D2663" s="17" t="e">
        <f>VLOOKUP(B2663,Consolidation!B:AA,5,TRUE)</f>
        <v>#N/A</v>
      </c>
      <c r="E2663" s="17" t="e">
        <f>VLOOKUP(B2664,Consolidation!B:AA,6,TRUE)</f>
        <v>#N/A</v>
      </c>
      <c r="F2663" s="17" t="e">
        <f>VLOOKUP(B2664,Consolidation!B:AA,7,TRUE)</f>
        <v>#N/A</v>
      </c>
      <c r="G2663" s="17" t="e">
        <f>VLOOKUP(B2664,Consolidation!B:AA,12,TRUE)</f>
        <v>#N/A</v>
      </c>
      <c r="H2663" s="17" t="e">
        <f>VLOOKUP(B2664,Consolidation!B:AA,22,FALSE)</f>
        <v>#N/A</v>
      </c>
    </row>
    <row r="2664" spans="1:8" ht="29.5" customHeight="1" thickBot="1" x14ac:dyDescent="0.4">
      <c r="A2664" s="16" t="str">
        <f>IF(B2664&lt;&gt;"","IND"&amp;TEXT(COUNTA($B$2:B2664),"000"),"")</f>
        <v>IND1312</v>
      </c>
      <c r="B2664" s="17">
        <f>Consolication[[#This Row],[Nom et prénom 0 Name &amp; first name]]</f>
        <v>0</v>
      </c>
      <c r="C2664" s="17" t="e">
        <f>VLOOKUP(B2664,Consolidation!B:AA,3,FALSE)</f>
        <v>#N/A</v>
      </c>
      <c r="D2664" s="17" t="e">
        <f>VLOOKUP(B2664,Consolidation!B:AA,5,TRUE)</f>
        <v>#N/A</v>
      </c>
      <c r="E2664" s="17" t="e">
        <f>VLOOKUP(B2665,Consolidation!B:AA,6,TRUE)</f>
        <v>#N/A</v>
      </c>
      <c r="F2664" s="17" t="e">
        <f>VLOOKUP(B2665,Consolidation!B:AA,7,TRUE)</f>
        <v>#N/A</v>
      </c>
      <c r="G2664" s="17" t="e">
        <f>VLOOKUP(B2665,Consolidation!B:AA,12,TRUE)</f>
        <v>#N/A</v>
      </c>
      <c r="H2664" s="17" t="e">
        <f>VLOOKUP(B2665,Consolidation!B:AA,22,FALSE)</f>
        <v>#N/A</v>
      </c>
    </row>
    <row r="2665" spans="1:8" ht="29.5" customHeight="1" thickBot="1" x14ac:dyDescent="0.4">
      <c r="A2665" s="16" t="str">
        <f>IF(B2665&lt;&gt;"","IND"&amp;TEXT(COUNTA($B$2:B2665),"000"),"")</f>
        <v>IND1313</v>
      </c>
      <c r="B2665" s="17">
        <f>Consolication[[#This Row],[Nom et prénom 0 Name &amp; first name]]</f>
        <v>0</v>
      </c>
      <c r="C2665" s="17" t="e">
        <f>VLOOKUP(B2665,Consolidation!B:AA,3,FALSE)</f>
        <v>#N/A</v>
      </c>
      <c r="D2665" s="17" t="e">
        <f>VLOOKUP(B2665,Consolidation!B:AA,5,TRUE)</f>
        <v>#N/A</v>
      </c>
      <c r="E2665" s="17" t="e">
        <f>VLOOKUP(B2666,Consolidation!B:AA,6,TRUE)</f>
        <v>#N/A</v>
      </c>
      <c r="F2665" s="17" t="e">
        <f>VLOOKUP(B2666,Consolidation!B:AA,7,TRUE)</f>
        <v>#N/A</v>
      </c>
      <c r="G2665" s="17" t="e">
        <f>VLOOKUP(B2666,Consolidation!B:AA,12,TRUE)</f>
        <v>#N/A</v>
      </c>
      <c r="H2665" s="17" t="e">
        <f>VLOOKUP(B2666,Consolidation!B:AA,22,FALSE)</f>
        <v>#N/A</v>
      </c>
    </row>
    <row r="2666" spans="1:8" ht="29.5" customHeight="1" thickBot="1" x14ac:dyDescent="0.4">
      <c r="A2666" s="16" t="str">
        <f>IF(B2666&lt;&gt;"","IND"&amp;TEXT(COUNTA($B$2:B2666),"000"),"")</f>
        <v>IND1314</v>
      </c>
      <c r="B2666" s="17">
        <f>Consolication[[#This Row],[Nom et prénom 0 Name &amp; first name]]</f>
        <v>0</v>
      </c>
      <c r="C2666" s="17" t="e">
        <f>VLOOKUP(B2666,Consolidation!B:AA,3,FALSE)</f>
        <v>#N/A</v>
      </c>
      <c r="D2666" s="17" t="e">
        <f>VLOOKUP(B2666,Consolidation!B:AA,5,TRUE)</f>
        <v>#N/A</v>
      </c>
      <c r="E2666" s="17" t="e">
        <f>VLOOKUP(B2667,Consolidation!B:AA,6,TRUE)</f>
        <v>#N/A</v>
      </c>
      <c r="F2666" s="17" t="e">
        <f>VLOOKUP(B2667,Consolidation!B:AA,7,TRUE)</f>
        <v>#N/A</v>
      </c>
      <c r="G2666" s="17" t="e">
        <f>VLOOKUP(B2667,Consolidation!B:AA,12,TRUE)</f>
        <v>#N/A</v>
      </c>
      <c r="H2666" s="17" t="e">
        <f>VLOOKUP(B2667,Consolidation!B:AA,22,FALSE)</f>
        <v>#N/A</v>
      </c>
    </row>
    <row r="2667" spans="1:8" ht="29.5" customHeight="1" thickBot="1" x14ac:dyDescent="0.4">
      <c r="A2667" s="16" t="str">
        <f>IF(B2667&lt;&gt;"","IND"&amp;TEXT(COUNTA($B$2:B2667),"000"),"")</f>
        <v>IND1315</v>
      </c>
      <c r="B2667" s="17">
        <f>Consolication[[#This Row],[Nom et prénom 0 Name &amp; first name]]</f>
        <v>0</v>
      </c>
      <c r="C2667" s="17" t="e">
        <f>VLOOKUP(B2667,Consolidation!B:AA,3,FALSE)</f>
        <v>#N/A</v>
      </c>
      <c r="D2667" s="17" t="e">
        <f>VLOOKUP(B2667,Consolidation!B:AA,5,TRUE)</f>
        <v>#N/A</v>
      </c>
      <c r="E2667" s="17" t="e">
        <f>VLOOKUP(B2668,Consolidation!B:AA,6,TRUE)</f>
        <v>#N/A</v>
      </c>
      <c r="F2667" s="17" t="e">
        <f>VLOOKUP(B2668,Consolidation!B:AA,7,TRUE)</f>
        <v>#N/A</v>
      </c>
      <c r="G2667" s="17" t="e">
        <f>VLOOKUP(B2668,Consolidation!B:AA,12,TRUE)</f>
        <v>#N/A</v>
      </c>
      <c r="H2667" s="17" t="e">
        <f>VLOOKUP(B2668,Consolidation!B:AA,22,FALSE)</f>
        <v>#N/A</v>
      </c>
    </row>
    <row r="2668" spans="1:8" ht="29.5" customHeight="1" thickBot="1" x14ac:dyDescent="0.4">
      <c r="A2668" s="16" t="str">
        <f>IF(B2668&lt;&gt;"","IND"&amp;TEXT(COUNTA($B$2:B2668),"000"),"")</f>
        <v>IND1316</v>
      </c>
      <c r="B2668" s="17">
        <f>Consolication[[#This Row],[Nom et prénom 0 Name &amp; first name]]</f>
        <v>0</v>
      </c>
      <c r="C2668" s="17" t="e">
        <f>VLOOKUP(B2668,Consolidation!B:AA,3,FALSE)</f>
        <v>#N/A</v>
      </c>
      <c r="D2668" s="17" t="e">
        <f>VLOOKUP(B2668,Consolidation!B:AA,5,TRUE)</f>
        <v>#N/A</v>
      </c>
      <c r="E2668" s="17" t="e">
        <f>VLOOKUP(B2669,Consolidation!B:AA,6,TRUE)</f>
        <v>#N/A</v>
      </c>
      <c r="F2668" s="17" t="e">
        <f>VLOOKUP(B2669,Consolidation!B:AA,7,TRUE)</f>
        <v>#N/A</v>
      </c>
      <c r="G2668" s="17" t="e">
        <f>VLOOKUP(B2669,Consolidation!B:AA,12,TRUE)</f>
        <v>#N/A</v>
      </c>
      <c r="H2668" s="17" t="e">
        <f>VLOOKUP(B2669,Consolidation!B:AA,22,FALSE)</f>
        <v>#N/A</v>
      </c>
    </row>
    <row r="2669" spans="1:8" ht="29.5" customHeight="1" thickBot="1" x14ac:dyDescent="0.4">
      <c r="A2669" s="16" t="str">
        <f>IF(B2669&lt;&gt;"","IND"&amp;TEXT(COUNTA($B$2:B2669),"000"),"")</f>
        <v>IND1317</v>
      </c>
      <c r="B2669" s="17">
        <f>Consolication[[#This Row],[Nom et prénom 0 Name &amp; first name]]</f>
        <v>0</v>
      </c>
      <c r="C2669" s="17" t="e">
        <f>VLOOKUP(B2669,Consolidation!B:AA,3,FALSE)</f>
        <v>#N/A</v>
      </c>
      <c r="D2669" s="17" t="e">
        <f>VLOOKUP(B2669,Consolidation!B:AA,5,TRUE)</f>
        <v>#N/A</v>
      </c>
      <c r="E2669" s="17" t="e">
        <f>VLOOKUP(B2670,Consolidation!B:AA,6,TRUE)</f>
        <v>#N/A</v>
      </c>
      <c r="F2669" s="17" t="e">
        <f>VLOOKUP(B2670,Consolidation!B:AA,7,TRUE)</f>
        <v>#N/A</v>
      </c>
      <c r="G2669" s="17" t="e">
        <f>VLOOKUP(B2670,Consolidation!B:AA,12,TRUE)</f>
        <v>#N/A</v>
      </c>
      <c r="H2669" s="17" t="e">
        <f>VLOOKUP(B2670,Consolidation!B:AA,22,FALSE)</f>
        <v>#N/A</v>
      </c>
    </row>
    <row r="2670" spans="1:8" ht="29.5" customHeight="1" thickBot="1" x14ac:dyDescent="0.4">
      <c r="A2670" s="16" t="str">
        <f>IF(B2670&lt;&gt;"","IND"&amp;TEXT(COUNTA($B$2:B2670),"000"),"")</f>
        <v>IND1318</v>
      </c>
      <c r="B2670" s="17">
        <f>Consolication[[#This Row],[Nom et prénom 0 Name &amp; first name]]</f>
        <v>0</v>
      </c>
      <c r="C2670" s="17" t="e">
        <f>VLOOKUP(B2670,Consolidation!B:AA,3,FALSE)</f>
        <v>#N/A</v>
      </c>
      <c r="D2670" s="17" t="e">
        <f>VLOOKUP(B2670,Consolidation!B:AA,5,TRUE)</f>
        <v>#N/A</v>
      </c>
      <c r="E2670" s="17" t="e">
        <f>VLOOKUP(B2671,Consolidation!B:AA,6,TRUE)</f>
        <v>#N/A</v>
      </c>
      <c r="F2670" s="17" t="e">
        <f>VLOOKUP(B2671,Consolidation!B:AA,7,TRUE)</f>
        <v>#N/A</v>
      </c>
      <c r="G2670" s="17" t="e">
        <f>VLOOKUP(B2671,Consolidation!B:AA,12,TRUE)</f>
        <v>#N/A</v>
      </c>
      <c r="H2670" s="17" t="e">
        <f>VLOOKUP(B2671,Consolidation!B:AA,22,FALSE)</f>
        <v>#N/A</v>
      </c>
    </row>
    <row r="2671" spans="1:8" ht="29.5" customHeight="1" thickBot="1" x14ac:dyDescent="0.4">
      <c r="A2671" s="16" t="str">
        <f>IF(B2671&lt;&gt;"","IND"&amp;TEXT(COUNTA($B$2:B2671),"000"),"")</f>
        <v>IND1319</v>
      </c>
      <c r="B2671" s="17">
        <f>Consolication[[#This Row],[Nom et prénom 0 Name &amp; first name]]</f>
        <v>0</v>
      </c>
      <c r="C2671" s="17" t="e">
        <f>VLOOKUP(B2671,Consolidation!B:AA,3,FALSE)</f>
        <v>#N/A</v>
      </c>
      <c r="D2671" s="17" t="e">
        <f>VLOOKUP(B2671,Consolidation!B:AA,5,TRUE)</f>
        <v>#N/A</v>
      </c>
      <c r="E2671" s="17" t="e">
        <f>VLOOKUP(B2672,Consolidation!B:AA,6,TRUE)</f>
        <v>#N/A</v>
      </c>
      <c r="F2671" s="17" t="e">
        <f>VLOOKUP(B2672,Consolidation!B:AA,7,TRUE)</f>
        <v>#N/A</v>
      </c>
      <c r="G2671" s="17" t="e">
        <f>VLOOKUP(B2672,Consolidation!B:AA,12,TRUE)</f>
        <v>#N/A</v>
      </c>
      <c r="H2671" s="17" t="e">
        <f>VLOOKUP(B2672,Consolidation!B:AA,22,FALSE)</f>
        <v>#N/A</v>
      </c>
    </row>
    <row r="2672" spans="1:8" ht="29.5" customHeight="1" thickBot="1" x14ac:dyDescent="0.4">
      <c r="A2672" s="16" t="str">
        <f>IF(B2672&lt;&gt;"","IND"&amp;TEXT(COUNTA($B$2:B2672),"000"),"")</f>
        <v>IND1320</v>
      </c>
      <c r="B2672" s="17">
        <f>Consolication[[#This Row],[Nom et prénom 0 Name &amp; first name]]</f>
        <v>0</v>
      </c>
      <c r="C2672" s="17" t="e">
        <f>VLOOKUP(B2672,Consolidation!B:AA,3,FALSE)</f>
        <v>#N/A</v>
      </c>
      <c r="D2672" s="17" t="e">
        <f>VLOOKUP(B2672,Consolidation!B:AA,5,TRUE)</f>
        <v>#N/A</v>
      </c>
      <c r="E2672" s="17" t="e">
        <f>VLOOKUP(B2673,Consolidation!B:AA,6,TRUE)</f>
        <v>#N/A</v>
      </c>
      <c r="F2672" s="17" t="e">
        <f>VLOOKUP(B2673,Consolidation!B:AA,7,TRUE)</f>
        <v>#N/A</v>
      </c>
      <c r="G2672" s="17" t="e">
        <f>VLOOKUP(B2673,Consolidation!B:AA,12,TRUE)</f>
        <v>#N/A</v>
      </c>
      <c r="H2672" s="17" t="e">
        <f>VLOOKUP(B2673,Consolidation!B:AA,22,FALSE)</f>
        <v>#N/A</v>
      </c>
    </row>
    <row r="2673" spans="1:8" ht="29.5" customHeight="1" thickBot="1" x14ac:dyDescent="0.4">
      <c r="A2673" s="16" t="str">
        <f>IF(B2673&lt;&gt;"","IND"&amp;TEXT(COUNTA($B$2:B2673),"000"),"")</f>
        <v>IND1321</v>
      </c>
      <c r="B2673" s="17">
        <f>Consolication[[#This Row],[Nom et prénom 0 Name &amp; first name]]</f>
        <v>0</v>
      </c>
      <c r="C2673" s="17" t="e">
        <f>VLOOKUP(B2673,Consolidation!B:AA,3,FALSE)</f>
        <v>#N/A</v>
      </c>
      <c r="D2673" s="17" t="e">
        <f>VLOOKUP(B2673,Consolidation!B:AA,5,TRUE)</f>
        <v>#N/A</v>
      </c>
      <c r="E2673" s="17" t="e">
        <f>VLOOKUP(B2674,Consolidation!B:AA,6,TRUE)</f>
        <v>#N/A</v>
      </c>
      <c r="F2673" s="17" t="e">
        <f>VLOOKUP(B2674,Consolidation!B:AA,7,TRUE)</f>
        <v>#N/A</v>
      </c>
      <c r="G2673" s="17" t="e">
        <f>VLOOKUP(B2674,Consolidation!B:AA,12,TRUE)</f>
        <v>#N/A</v>
      </c>
      <c r="H2673" s="17" t="e">
        <f>VLOOKUP(B2674,Consolidation!B:AA,22,FALSE)</f>
        <v>#N/A</v>
      </c>
    </row>
    <row r="2674" spans="1:8" ht="29.5" customHeight="1" thickBot="1" x14ac:dyDescent="0.4">
      <c r="A2674" s="16" t="str">
        <f>IF(B2674&lt;&gt;"","IND"&amp;TEXT(COUNTA($B$2:B2674),"000"),"")</f>
        <v>IND1322</v>
      </c>
      <c r="B2674" s="17">
        <f>Consolication[[#This Row],[Nom et prénom 0 Name &amp; first name]]</f>
        <v>0</v>
      </c>
      <c r="C2674" s="17" t="e">
        <f>VLOOKUP(B2674,Consolidation!B:AA,3,FALSE)</f>
        <v>#N/A</v>
      </c>
      <c r="D2674" s="17" t="e">
        <f>VLOOKUP(B2674,Consolidation!B:AA,5,TRUE)</f>
        <v>#N/A</v>
      </c>
      <c r="E2674" s="17" t="e">
        <f>VLOOKUP(B2675,Consolidation!B:AA,6,TRUE)</f>
        <v>#N/A</v>
      </c>
      <c r="F2674" s="17" t="e">
        <f>VLOOKUP(B2675,Consolidation!B:AA,7,TRUE)</f>
        <v>#N/A</v>
      </c>
      <c r="G2674" s="17" t="e">
        <f>VLOOKUP(B2675,Consolidation!B:AA,12,TRUE)</f>
        <v>#N/A</v>
      </c>
      <c r="H2674" s="17" t="e">
        <f>VLOOKUP(B2675,Consolidation!B:AA,22,FALSE)</f>
        <v>#N/A</v>
      </c>
    </row>
    <row r="2675" spans="1:8" ht="29.5" customHeight="1" thickBot="1" x14ac:dyDescent="0.4">
      <c r="A2675" s="16" t="str">
        <f>IF(B2675&lt;&gt;"","IND"&amp;TEXT(COUNTA($B$2:B2675),"000"),"")</f>
        <v>IND1323</v>
      </c>
      <c r="B2675" s="17">
        <f>Consolication[[#This Row],[Nom et prénom 0 Name &amp; first name]]</f>
        <v>0</v>
      </c>
      <c r="C2675" s="17" t="e">
        <f>VLOOKUP(B2675,Consolidation!B:AA,3,FALSE)</f>
        <v>#N/A</v>
      </c>
      <c r="D2675" s="17" t="e">
        <f>VLOOKUP(B2675,Consolidation!B:AA,5,TRUE)</f>
        <v>#N/A</v>
      </c>
      <c r="E2675" s="17" t="e">
        <f>VLOOKUP(B2676,Consolidation!B:AA,6,TRUE)</f>
        <v>#N/A</v>
      </c>
      <c r="F2675" s="17" t="e">
        <f>VLOOKUP(B2676,Consolidation!B:AA,7,TRUE)</f>
        <v>#N/A</v>
      </c>
      <c r="G2675" s="17" t="e">
        <f>VLOOKUP(B2676,Consolidation!B:AA,12,TRUE)</f>
        <v>#N/A</v>
      </c>
      <c r="H2675" s="17" t="e">
        <f>VLOOKUP(B2676,Consolidation!B:AA,22,FALSE)</f>
        <v>#N/A</v>
      </c>
    </row>
    <row r="2676" spans="1:8" ht="29.5" customHeight="1" thickBot="1" x14ac:dyDescent="0.4">
      <c r="A2676" s="16" t="str">
        <f>IF(B2676&lt;&gt;"","IND"&amp;TEXT(COUNTA($B$2:B2676),"000"),"")</f>
        <v>IND1324</v>
      </c>
      <c r="B2676" s="17">
        <f>Consolication[[#This Row],[Nom et prénom 0 Name &amp; first name]]</f>
        <v>0</v>
      </c>
      <c r="C2676" s="17" t="e">
        <f>VLOOKUP(B2676,Consolidation!B:AA,3,FALSE)</f>
        <v>#N/A</v>
      </c>
      <c r="D2676" s="17" t="e">
        <f>VLOOKUP(B2676,Consolidation!B:AA,5,TRUE)</f>
        <v>#N/A</v>
      </c>
      <c r="E2676" s="17" t="e">
        <f>VLOOKUP(B2677,Consolidation!B:AA,6,TRUE)</f>
        <v>#N/A</v>
      </c>
      <c r="F2676" s="17" t="e">
        <f>VLOOKUP(B2677,Consolidation!B:AA,7,TRUE)</f>
        <v>#N/A</v>
      </c>
      <c r="G2676" s="17" t="e">
        <f>VLOOKUP(B2677,Consolidation!B:AA,12,TRUE)</f>
        <v>#N/A</v>
      </c>
      <c r="H2676" s="17" t="e">
        <f>VLOOKUP(B2677,Consolidation!B:AA,22,FALSE)</f>
        <v>#N/A</v>
      </c>
    </row>
    <row r="2677" spans="1:8" ht="29.5" customHeight="1" thickBot="1" x14ac:dyDescent="0.4">
      <c r="A2677" s="16" t="str">
        <f>IF(B2677&lt;&gt;"","IND"&amp;TEXT(COUNTA($B$2:B2677),"000"),"")</f>
        <v>IND1325</v>
      </c>
      <c r="B2677" s="17">
        <f>Consolication[[#This Row],[Nom et prénom 0 Name &amp; first name]]</f>
        <v>0</v>
      </c>
      <c r="C2677" s="17" t="e">
        <f>VLOOKUP(B2677,Consolidation!B:AA,3,FALSE)</f>
        <v>#N/A</v>
      </c>
      <c r="D2677" s="17" t="e">
        <f>VLOOKUP(B2677,Consolidation!B:AA,5,TRUE)</f>
        <v>#N/A</v>
      </c>
      <c r="E2677" s="17" t="e">
        <f>VLOOKUP(B2678,Consolidation!B:AA,6,TRUE)</f>
        <v>#N/A</v>
      </c>
      <c r="F2677" s="17" t="e">
        <f>VLOOKUP(B2678,Consolidation!B:AA,7,TRUE)</f>
        <v>#N/A</v>
      </c>
      <c r="G2677" s="17" t="e">
        <f>VLOOKUP(B2678,Consolidation!B:AA,12,TRUE)</f>
        <v>#N/A</v>
      </c>
      <c r="H2677" s="17" t="e">
        <f>VLOOKUP(B2678,Consolidation!B:AA,22,FALSE)</f>
        <v>#N/A</v>
      </c>
    </row>
    <row r="2678" spans="1:8" ht="29.5" customHeight="1" thickBot="1" x14ac:dyDescent="0.4">
      <c r="A2678" s="16" t="str">
        <f>IF(B2678&lt;&gt;"","IND"&amp;TEXT(COUNTA($B$2:B2678),"000"),"")</f>
        <v>IND1326</v>
      </c>
      <c r="B2678" s="17">
        <f>Consolication[[#This Row],[Nom et prénom 0 Name &amp; first name]]</f>
        <v>0</v>
      </c>
      <c r="C2678" s="17" t="e">
        <f>VLOOKUP(B2678,Consolidation!B:AA,3,FALSE)</f>
        <v>#N/A</v>
      </c>
      <c r="D2678" s="17" t="e">
        <f>VLOOKUP(B2678,Consolidation!B:AA,5,TRUE)</f>
        <v>#N/A</v>
      </c>
      <c r="E2678" s="17" t="e">
        <f>VLOOKUP(B2679,Consolidation!B:AA,6,TRUE)</f>
        <v>#N/A</v>
      </c>
      <c r="F2678" s="17" t="e">
        <f>VLOOKUP(B2679,Consolidation!B:AA,7,TRUE)</f>
        <v>#N/A</v>
      </c>
      <c r="G2678" s="17" t="e">
        <f>VLOOKUP(B2679,Consolidation!B:AA,12,TRUE)</f>
        <v>#N/A</v>
      </c>
      <c r="H2678" s="17" t="e">
        <f>VLOOKUP(B2679,Consolidation!B:AA,22,FALSE)</f>
        <v>#N/A</v>
      </c>
    </row>
    <row r="2679" spans="1:8" ht="29.5" customHeight="1" thickBot="1" x14ac:dyDescent="0.4">
      <c r="A2679" s="16" t="str">
        <f>IF(B2679&lt;&gt;"","IND"&amp;TEXT(COUNTA($B$2:B2679),"000"),"")</f>
        <v>IND1327</v>
      </c>
      <c r="B2679" s="17">
        <f>Consolication[[#This Row],[Nom et prénom 0 Name &amp; first name]]</f>
        <v>0</v>
      </c>
      <c r="C2679" s="17" t="e">
        <f>VLOOKUP(B2679,Consolidation!B:AA,3,FALSE)</f>
        <v>#N/A</v>
      </c>
      <c r="D2679" s="17" t="e">
        <f>VLOOKUP(B2679,Consolidation!B:AA,5,TRUE)</f>
        <v>#N/A</v>
      </c>
      <c r="E2679" s="17" t="e">
        <f>VLOOKUP(B2680,Consolidation!B:AA,6,TRUE)</f>
        <v>#N/A</v>
      </c>
      <c r="F2679" s="17" t="e">
        <f>VLOOKUP(B2680,Consolidation!B:AA,7,TRUE)</f>
        <v>#N/A</v>
      </c>
      <c r="G2679" s="17" t="e">
        <f>VLOOKUP(B2680,Consolidation!B:AA,12,TRUE)</f>
        <v>#N/A</v>
      </c>
      <c r="H2679" s="17" t="e">
        <f>VLOOKUP(B2680,Consolidation!B:AA,22,FALSE)</f>
        <v>#N/A</v>
      </c>
    </row>
    <row r="2680" spans="1:8" ht="29.5" customHeight="1" thickBot="1" x14ac:dyDescent="0.4">
      <c r="A2680" s="16" t="str">
        <f>IF(B2680&lt;&gt;"","IND"&amp;TEXT(COUNTA($B$2:B2680),"000"),"")</f>
        <v>IND1328</v>
      </c>
      <c r="B2680" s="17">
        <f>Consolication[[#This Row],[Nom et prénom 0 Name &amp; first name]]</f>
        <v>0</v>
      </c>
      <c r="C2680" s="17" t="e">
        <f>VLOOKUP(B2680,Consolidation!B:AA,3,FALSE)</f>
        <v>#N/A</v>
      </c>
      <c r="D2680" s="17" t="e">
        <f>VLOOKUP(B2680,Consolidation!B:AA,5,TRUE)</f>
        <v>#N/A</v>
      </c>
      <c r="E2680" s="17" t="e">
        <f>VLOOKUP(B2681,Consolidation!B:AA,6,TRUE)</f>
        <v>#N/A</v>
      </c>
      <c r="F2680" s="17" t="e">
        <f>VLOOKUP(B2681,Consolidation!B:AA,7,TRUE)</f>
        <v>#N/A</v>
      </c>
      <c r="G2680" s="17" t="e">
        <f>VLOOKUP(B2681,Consolidation!B:AA,12,TRUE)</f>
        <v>#N/A</v>
      </c>
      <c r="H2680" s="17" t="e">
        <f>VLOOKUP(B2681,Consolidation!B:AA,22,FALSE)</f>
        <v>#N/A</v>
      </c>
    </row>
    <row r="2681" spans="1:8" ht="29.5" customHeight="1" thickBot="1" x14ac:dyDescent="0.4">
      <c r="A2681" s="16" t="str">
        <f>IF(B2681&lt;&gt;"","IND"&amp;TEXT(COUNTA($B$2:B2681),"000"),"")</f>
        <v>IND1329</v>
      </c>
      <c r="B2681" s="17">
        <f>Consolication[[#This Row],[Nom et prénom 0 Name &amp; first name]]</f>
        <v>0</v>
      </c>
      <c r="C2681" s="17" t="e">
        <f>VLOOKUP(B2681,Consolidation!B:AA,3,FALSE)</f>
        <v>#N/A</v>
      </c>
      <c r="D2681" s="17" t="e">
        <f>VLOOKUP(B2681,Consolidation!B:AA,5,TRUE)</f>
        <v>#N/A</v>
      </c>
      <c r="E2681" s="17" t="e">
        <f>VLOOKUP(B2682,Consolidation!B:AA,6,TRUE)</f>
        <v>#N/A</v>
      </c>
      <c r="F2681" s="17" t="e">
        <f>VLOOKUP(B2682,Consolidation!B:AA,7,TRUE)</f>
        <v>#N/A</v>
      </c>
      <c r="G2681" s="17" t="e">
        <f>VLOOKUP(B2682,Consolidation!B:AA,12,TRUE)</f>
        <v>#N/A</v>
      </c>
      <c r="H2681" s="17" t="e">
        <f>VLOOKUP(B2682,Consolidation!B:AA,22,FALSE)</f>
        <v>#N/A</v>
      </c>
    </row>
    <row r="2682" spans="1:8" ht="29.5" customHeight="1" thickBot="1" x14ac:dyDescent="0.4">
      <c r="A2682" s="16" t="str">
        <f>IF(B2682&lt;&gt;"","IND"&amp;TEXT(COUNTA($B$2:B2682),"000"),"")</f>
        <v>IND1330</v>
      </c>
      <c r="B2682" s="17">
        <f>Consolication[[#This Row],[Nom et prénom 0 Name &amp; first name]]</f>
        <v>0</v>
      </c>
      <c r="C2682" s="17" t="e">
        <f>VLOOKUP(B2682,Consolidation!B:AA,3,FALSE)</f>
        <v>#N/A</v>
      </c>
      <c r="D2682" s="17" t="e">
        <f>VLOOKUP(B2682,Consolidation!B:AA,5,TRUE)</f>
        <v>#N/A</v>
      </c>
      <c r="E2682" s="17" t="e">
        <f>VLOOKUP(B2683,Consolidation!B:AA,6,TRUE)</f>
        <v>#N/A</v>
      </c>
      <c r="F2682" s="17" t="e">
        <f>VLOOKUP(B2683,Consolidation!B:AA,7,TRUE)</f>
        <v>#N/A</v>
      </c>
      <c r="G2682" s="17" t="e">
        <f>VLOOKUP(B2683,Consolidation!B:AA,12,TRUE)</f>
        <v>#N/A</v>
      </c>
      <c r="H2682" s="17" t="e">
        <f>VLOOKUP(B2683,Consolidation!B:AA,22,FALSE)</f>
        <v>#N/A</v>
      </c>
    </row>
    <row r="2683" spans="1:8" ht="29.5" customHeight="1" thickBot="1" x14ac:dyDescent="0.4">
      <c r="A2683" s="16" t="str">
        <f>IF(B2683&lt;&gt;"","IND"&amp;TEXT(COUNTA($B$2:B2683),"000"),"")</f>
        <v>IND1331</v>
      </c>
      <c r="B2683" s="17">
        <f>Consolication[[#This Row],[Nom et prénom 0 Name &amp; first name]]</f>
        <v>0</v>
      </c>
      <c r="C2683" s="17" t="e">
        <f>VLOOKUP(B2683,Consolidation!B:AA,3,FALSE)</f>
        <v>#N/A</v>
      </c>
      <c r="D2683" s="17" t="e">
        <f>VLOOKUP(B2683,Consolidation!B:AA,5,TRUE)</f>
        <v>#N/A</v>
      </c>
      <c r="E2683" s="17" t="e">
        <f>VLOOKUP(B2684,Consolidation!B:AA,6,TRUE)</f>
        <v>#N/A</v>
      </c>
      <c r="F2683" s="17" t="e">
        <f>VLOOKUP(B2684,Consolidation!B:AA,7,TRUE)</f>
        <v>#N/A</v>
      </c>
      <c r="G2683" s="17" t="e">
        <f>VLOOKUP(B2684,Consolidation!B:AA,12,TRUE)</f>
        <v>#N/A</v>
      </c>
      <c r="H2683" s="17" t="e">
        <f>VLOOKUP(B2684,Consolidation!B:AA,22,FALSE)</f>
        <v>#N/A</v>
      </c>
    </row>
    <row r="2684" spans="1:8" ht="29.5" customHeight="1" thickBot="1" x14ac:dyDescent="0.4">
      <c r="A2684" s="16" t="str">
        <f>IF(B2684&lt;&gt;"","IND"&amp;TEXT(COUNTA($B$2:B2684),"000"),"")</f>
        <v>IND1332</v>
      </c>
      <c r="B2684" s="17">
        <f>Consolication[[#This Row],[Nom et prénom 0 Name &amp; first name]]</f>
        <v>0</v>
      </c>
      <c r="C2684" s="17" t="e">
        <f>VLOOKUP(B2684,Consolidation!B:AA,3,FALSE)</f>
        <v>#N/A</v>
      </c>
      <c r="D2684" s="17" t="e">
        <f>VLOOKUP(B2684,Consolidation!B:AA,5,TRUE)</f>
        <v>#N/A</v>
      </c>
      <c r="E2684" s="17" t="e">
        <f>VLOOKUP(B2685,Consolidation!B:AA,6,TRUE)</f>
        <v>#N/A</v>
      </c>
      <c r="F2684" s="17" t="e">
        <f>VLOOKUP(B2685,Consolidation!B:AA,7,TRUE)</f>
        <v>#N/A</v>
      </c>
      <c r="G2684" s="17" t="e">
        <f>VLOOKUP(B2685,Consolidation!B:AA,12,TRUE)</f>
        <v>#N/A</v>
      </c>
      <c r="H2684" s="17" t="e">
        <f>VLOOKUP(B2685,Consolidation!B:AA,22,FALSE)</f>
        <v>#N/A</v>
      </c>
    </row>
    <row r="2685" spans="1:8" ht="29.5" customHeight="1" thickBot="1" x14ac:dyDescent="0.4">
      <c r="A2685" s="16" t="str">
        <f>IF(B2685&lt;&gt;"","IND"&amp;TEXT(COUNTA($B$2:B2685),"000"),"")</f>
        <v>IND1333</v>
      </c>
      <c r="B2685" s="17">
        <f>Consolication[[#This Row],[Nom et prénom 0 Name &amp; first name]]</f>
        <v>0</v>
      </c>
      <c r="C2685" s="17" t="e">
        <f>VLOOKUP(B2685,Consolidation!B:AA,3,FALSE)</f>
        <v>#N/A</v>
      </c>
      <c r="D2685" s="17" t="e">
        <f>VLOOKUP(B2685,Consolidation!B:AA,5,TRUE)</f>
        <v>#N/A</v>
      </c>
      <c r="E2685" s="17" t="e">
        <f>VLOOKUP(B2686,Consolidation!B:AA,6,TRUE)</f>
        <v>#N/A</v>
      </c>
      <c r="F2685" s="17" t="e">
        <f>VLOOKUP(B2686,Consolidation!B:AA,7,TRUE)</f>
        <v>#N/A</v>
      </c>
      <c r="G2685" s="17" t="e">
        <f>VLOOKUP(B2686,Consolidation!B:AA,12,TRUE)</f>
        <v>#N/A</v>
      </c>
      <c r="H2685" s="17" t="e">
        <f>VLOOKUP(B2686,Consolidation!B:AA,22,FALSE)</f>
        <v>#N/A</v>
      </c>
    </row>
    <row r="2686" spans="1:8" ht="29.5" customHeight="1" thickBot="1" x14ac:dyDescent="0.4">
      <c r="A2686" s="16" t="str">
        <f>IF(B2686&lt;&gt;"","IND"&amp;TEXT(COUNTA($B$2:B2686),"000"),"")</f>
        <v>IND1334</v>
      </c>
      <c r="B2686" s="17">
        <f>Consolication[[#This Row],[Nom et prénom 0 Name &amp; first name]]</f>
        <v>0</v>
      </c>
      <c r="C2686" s="17" t="e">
        <f>VLOOKUP(B2686,Consolidation!B:AA,3,FALSE)</f>
        <v>#N/A</v>
      </c>
      <c r="D2686" s="17" t="e">
        <f>VLOOKUP(B2686,Consolidation!B:AA,5,TRUE)</f>
        <v>#N/A</v>
      </c>
      <c r="E2686" s="17" t="e">
        <f>VLOOKUP(B2687,Consolidation!B:AA,6,TRUE)</f>
        <v>#N/A</v>
      </c>
      <c r="F2686" s="17" t="e">
        <f>VLOOKUP(B2687,Consolidation!B:AA,7,TRUE)</f>
        <v>#N/A</v>
      </c>
      <c r="G2686" s="17" t="e">
        <f>VLOOKUP(B2687,Consolidation!B:AA,12,TRUE)</f>
        <v>#N/A</v>
      </c>
      <c r="H2686" s="17" t="e">
        <f>VLOOKUP(B2687,Consolidation!B:AA,22,FALSE)</f>
        <v>#N/A</v>
      </c>
    </row>
    <row r="2687" spans="1:8" ht="29.5" customHeight="1" thickBot="1" x14ac:dyDescent="0.4">
      <c r="A2687" s="16" t="str">
        <f>IF(B2687&lt;&gt;"","IND"&amp;TEXT(COUNTA($B$2:B2687),"000"),"")</f>
        <v>IND1335</v>
      </c>
      <c r="B2687" s="17">
        <f>Consolication[[#This Row],[Nom et prénom 0 Name &amp; first name]]</f>
        <v>0</v>
      </c>
      <c r="C2687" s="17" t="e">
        <f>VLOOKUP(B2687,Consolidation!B:AA,3,FALSE)</f>
        <v>#N/A</v>
      </c>
      <c r="D2687" s="17" t="e">
        <f>VLOOKUP(B2687,Consolidation!B:AA,5,TRUE)</f>
        <v>#N/A</v>
      </c>
      <c r="E2687" s="17" t="e">
        <f>VLOOKUP(B2688,Consolidation!B:AA,6,TRUE)</f>
        <v>#N/A</v>
      </c>
      <c r="F2687" s="17" t="e">
        <f>VLOOKUP(B2688,Consolidation!B:AA,7,TRUE)</f>
        <v>#N/A</v>
      </c>
      <c r="G2687" s="17" t="e">
        <f>VLOOKUP(B2688,Consolidation!B:AA,12,TRUE)</f>
        <v>#N/A</v>
      </c>
      <c r="H2687" s="17" t="e">
        <f>VLOOKUP(B2688,Consolidation!B:AA,22,FALSE)</f>
        <v>#N/A</v>
      </c>
    </row>
    <row r="2688" spans="1:8" ht="29.5" customHeight="1" thickBot="1" x14ac:dyDescent="0.4">
      <c r="A2688" s="16" t="str">
        <f>IF(B2688&lt;&gt;"","IND"&amp;TEXT(COUNTA($B$2:B2688),"000"),"")</f>
        <v>IND1336</v>
      </c>
      <c r="B2688" s="17">
        <f>Consolication[[#This Row],[Nom et prénom 0 Name &amp; first name]]</f>
        <v>0</v>
      </c>
      <c r="C2688" s="17" t="e">
        <f>VLOOKUP(B2688,Consolidation!B:AA,3,FALSE)</f>
        <v>#N/A</v>
      </c>
      <c r="D2688" s="17" t="e">
        <f>VLOOKUP(B2688,Consolidation!B:AA,5,TRUE)</f>
        <v>#N/A</v>
      </c>
      <c r="E2688" s="17" t="e">
        <f>VLOOKUP(B2689,Consolidation!B:AA,6,TRUE)</f>
        <v>#N/A</v>
      </c>
      <c r="F2688" s="17" t="e">
        <f>VLOOKUP(B2689,Consolidation!B:AA,7,TRUE)</f>
        <v>#N/A</v>
      </c>
      <c r="G2688" s="17" t="e">
        <f>VLOOKUP(B2689,Consolidation!B:AA,12,TRUE)</f>
        <v>#N/A</v>
      </c>
      <c r="H2688" s="17" t="e">
        <f>VLOOKUP(B2689,Consolidation!B:AA,22,FALSE)</f>
        <v>#N/A</v>
      </c>
    </row>
    <row r="2689" spans="1:8" ht="29.5" customHeight="1" thickBot="1" x14ac:dyDescent="0.4">
      <c r="A2689" s="16" t="str">
        <f>IF(B2689&lt;&gt;"","IND"&amp;TEXT(COUNTA($B$2:B2689),"000"),"")</f>
        <v>IND1337</v>
      </c>
      <c r="B2689" s="17">
        <f>Consolication[[#This Row],[Nom et prénom 0 Name &amp; first name]]</f>
        <v>0</v>
      </c>
      <c r="C2689" s="17" t="e">
        <f>VLOOKUP(B2689,Consolidation!B:AA,3,FALSE)</f>
        <v>#N/A</v>
      </c>
      <c r="D2689" s="17" t="e">
        <f>VLOOKUP(B2689,Consolidation!B:AA,5,TRUE)</f>
        <v>#N/A</v>
      </c>
      <c r="E2689" s="17" t="e">
        <f>VLOOKUP(B2690,Consolidation!B:AA,6,TRUE)</f>
        <v>#N/A</v>
      </c>
      <c r="F2689" s="17" t="e">
        <f>VLOOKUP(B2690,Consolidation!B:AA,7,TRUE)</f>
        <v>#N/A</v>
      </c>
      <c r="G2689" s="17" t="e">
        <f>VLOOKUP(B2690,Consolidation!B:AA,12,TRUE)</f>
        <v>#N/A</v>
      </c>
      <c r="H2689" s="17" t="e">
        <f>VLOOKUP(B2690,Consolidation!B:AA,22,FALSE)</f>
        <v>#N/A</v>
      </c>
    </row>
    <row r="2690" spans="1:8" ht="29.5" customHeight="1" thickBot="1" x14ac:dyDescent="0.4">
      <c r="A2690" s="16" t="str">
        <f>IF(B2690&lt;&gt;"","IND"&amp;TEXT(COUNTA($B$2:B2690),"000"),"")</f>
        <v>IND1338</v>
      </c>
      <c r="B2690" s="17">
        <f>Consolication[[#This Row],[Nom et prénom 0 Name &amp; first name]]</f>
        <v>0</v>
      </c>
      <c r="C2690" s="17" t="e">
        <f>VLOOKUP(B2690,Consolidation!B:AA,3,FALSE)</f>
        <v>#N/A</v>
      </c>
      <c r="D2690" s="17" t="e">
        <f>VLOOKUP(B2690,Consolidation!B:AA,5,TRUE)</f>
        <v>#N/A</v>
      </c>
      <c r="E2690" s="17" t="e">
        <f>VLOOKUP(B2691,Consolidation!B:AA,6,TRUE)</f>
        <v>#N/A</v>
      </c>
      <c r="F2690" s="17" t="e">
        <f>VLOOKUP(B2691,Consolidation!B:AA,7,TRUE)</f>
        <v>#N/A</v>
      </c>
      <c r="G2690" s="17" t="e">
        <f>VLOOKUP(B2691,Consolidation!B:AA,12,TRUE)</f>
        <v>#N/A</v>
      </c>
      <c r="H2690" s="17" t="e">
        <f>VLOOKUP(B2691,Consolidation!B:AA,22,FALSE)</f>
        <v>#N/A</v>
      </c>
    </row>
    <row r="2691" spans="1:8" ht="29.5" customHeight="1" thickBot="1" x14ac:dyDescent="0.4">
      <c r="A2691" s="16" t="str">
        <f>IF(B2691&lt;&gt;"","IND"&amp;TEXT(COUNTA($B$2:B2691),"000"),"")</f>
        <v>IND1339</v>
      </c>
      <c r="B2691" s="17">
        <f>Consolication[[#This Row],[Nom et prénom 0 Name &amp; first name]]</f>
        <v>0</v>
      </c>
      <c r="C2691" s="17" t="e">
        <f>VLOOKUP(B2691,Consolidation!B:AA,3,FALSE)</f>
        <v>#N/A</v>
      </c>
      <c r="D2691" s="17" t="e">
        <f>VLOOKUP(B2691,Consolidation!B:AA,5,TRUE)</f>
        <v>#N/A</v>
      </c>
      <c r="E2691" s="17" t="e">
        <f>VLOOKUP(B2692,Consolidation!B:AA,6,TRUE)</f>
        <v>#N/A</v>
      </c>
      <c r="F2691" s="17" t="e">
        <f>VLOOKUP(B2692,Consolidation!B:AA,7,TRUE)</f>
        <v>#N/A</v>
      </c>
      <c r="G2691" s="17" t="e">
        <f>VLOOKUP(B2692,Consolidation!B:AA,12,TRUE)</f>
        <v>#N/A</v>
      </c>
      <c r="H2691" s="17" t="e">
        <f>VLOOKUP(B2692,Consolidation!B:AA,22,FALSE)</f>
        <v>#N/A</v>
      </c>
    </row>
    <row r="2692" spans="1:8" ht="29.5" customHeight="1" thickBot="1" x14ac:dyDescent="0.4">
      <c r="A2692" s="16" t="str">
        <f>IF(B2692&lt;&gt;"","IND"&amp;TEXT(COUNTA($B$2:B2692),"000"),"")</f>
        <v>IND1340</v>
      </c>
      <c r="B2692" s="17">
        <f>Consolication[[#This Row],[Nom et prénom 0 Name &amp; first name]]</f>
        <v>0</v>
      </c>
      <c r="C2692" s="17" t="e">
        <f>VLOOKUP(B2692,Consolidation!B:AA,3,FALSE)</f>
        <v>#N/A</v>
      </c>
      <c r="D2692" s="17" t="e">
        <f>VLOOKUP(B2692,Consolidation!B:AA,5,TRUE)</f>
        <v>#N/A</v>
      </c>
      <c r="E2692" s="17" t="e">
        <f>VLOOKUP(B2693,Consolidation!B:AA,6,TRUE)</f>
        <v>#N/A</v>
      </c>
      <c r="F2692" s="17" t="e">
        <f>VLOOKUP(B2693,Consolidation!B:AA,7,TRUE)</f>
        <v>#N/A</v>
      </c>
      <c r="G2692" s="17" t="e">
        <f>VLOOKUP(B2693,Consolidation!B:AA,12,TRUE)</f>
        <v>#N/A</v>
      </c>
      <c r="H2692" s="17" t="e">
        <f>VLOOKUP(B2693,Consolidation!B:AA,22,FALSE)</f>
        <v>#N/A</v>
      </c>
    </row>
    <row r="2693" spans="1:8" ht="29.5" customHeight="1" thickBot="1" x14ac:dyDescent="0.4">
      <c r="A2693" s="16" t="str">
        <f>IF(B2693&lt;&gt;"","IND"&amp;TEXT(COUNTA($B$2:B2693),"000"),"")</f>
        <v>IND1341</v>
      </c>
      <c r="B2693" s="17">
        <f>Consolication[[#This Row],[Nom et prénom 0 Name &amp; first name]]</f>
        <v>0</v>
      </c>
      <c r="C2693" s="17" t="e">
        <f>VLOOKUP(B2693,Consolidation!B:AA,3,FALSE)</f>
        <v>#N/A</v>
      </c>
      <c r="D2693" s="17" t="e">
        <f>VLOOKUP(B2693,Consolidation!B:AA,5,TRUE)</f>
        <v>#N/A</v>
      </c>
      <c r="E2693" s="17" t="e">
        <f>VLOOKUP(B2694,Consolidation!B:AA,6,TRUE)</f>
        <v>#N/A</v>
      </c>
      <c r="F2693" s="17" t="e">
        <f>VLOOKUP(B2694,Consolidation!B:AA,7,TRUE)</f>
        <v>#N/A</v>
      </c>
      <c r="G2693" s="17" t="e">
        <f>VLOOKUP(B2694,Consolidation!B:AA,12,TRUE)</f>
        <v>#N/A</v>
      </c>
      <c r="H2693" s="17" t="e">
        <f>VLOOKUP(B2694,Consolidation!B:AA,22,FALSE)</f>
        <v>#N/A</v>
      </c>
    </row>
    <row r="2694" spans="1:8" ht="29.5" customHeight="1" thickBot="1" x14ac:dyDescent="0.4">
      <c r="A2694" s="16" t="str">
        <f>IF(B2694&lt;&gt;"","IND"&amp;TEXT(COUNTA($B$2:B2694),"000"),"")</f>
        <v>IND1342</v>
      </c>
      <c r="B2694" s="17">
        <f>Consolication[[#This Row],[Nom et prénom 0 Name &amp; first name]]</f>
        <v>0</v>
      </c>
      <c r="C2694" s="17" t="e">
        <f>VLOOKUP(B2694,Consolidation!B:AA,3,FALSE)</f>
        <v>#N/A</v>
      </c>
      <c r="D2694" s="17" t="e">
        <f>VLOOKUP(B2694,Consolidation!B:AA,5,TRUE)</f>
        <v>#N/A</v>
      </c>
      <c r="E2694" s="17" t="e">
        <f>VLOOKUP(B2695,Consolidation!B:AA,6,TRUE)</f>
        <v>#N/A</v>
      </c>
      <c r="F2694" s="17" t="e">
        <f>VLOOKUP(B2695,Consolidation!B:AA,7,TRUE)</f>
        <v>#N/A</v>
      </c>
      <c r="G2694" s="17" t="e">
        <f>VLOOKUP(B2695,Consolidation!B:AA,12,TRUE)</f>
        <v>#N/A</v>
      </c>
      <c r="H2694" s="17" t="e">
        <f>VLOOKUP(B2695,Consolidation!B:AA,22,FALSE)</f>
        <v>#N/A</v>
      </c>
    </row>
    <row r="2695" spans="1:8" ht="29.5" customHeight="1" thickBot="1" x14ac:dyDescent="0.4">
      <c r="A2695" s="16" t="str">
        <f>IF(B2695&lt;&gt;"","IND"&amp;TEXT(COUNTA($B$2:B2695),"000"),"")</f>
        <v>IND1343</v>
      </c>
      <c r="B2695" s="17">
        <f>Consolication[[#This Row],[Nom et prénom 0 Name &amp; first name]]</f>
        <v>0</v>
      </c>
      <c r="C2695" s="17" t="e">
        <f>VLOOKUP(B2695,Consolidation!B:AA,3,FALSE)</f>
        <v>#N/A</v>
      </c>
      <c r="D2695" s="17" t="e">
        <f>VLOOKUP(B2695,Consolidation!B:AA,5,TRUE)</f>
        <v>#N/A</v>
      </c>
      <c r="E2695" s="17" t="e">
        <f>VLOOKUP(B2696,Consolidation!B:AA,6,TRUE)</f>
        <v>#N/A</v>
      </c>
      <c r="F2695" s="17" t="e">
        <f>VLOOKUP(B2696,Consolidation!B:AA,7,TRUE)</f>
        <v>#N/A</v>
      </c>
      <c r="G2695" s="17" t="e">
        <f>VLOOKUP(B2696,Consolidation!B:AA,12,TRUE)</f>
        <v>#N/A</v>
      </c>
      <c r="H2695" s="17" t="e">
        <f>VLOOKUP(B2696,Consolidation!B:AA,22,FALSE)</f>
        <v>#N/A</v>
      </c>
    </row>
    <row r="2696" spans="1:8" ht="29.5" customHeight="1" thickBot="1" x14ac:dyDescent="0.4">
      <c r="A2696" s="16" t="str">
        <f>IF(B2696&lt;&gt;"","IND"&amp;TEXT(COUNTA($B$2:B2696),"000"),"")</f>
        <v>IND1344</v>
      </c>
      <c r="B2696" s="17">
        <f>Consolication[[#This Row],[Nom et prénom 0 Name &amp; first name]]</f>
        <v>0</v>
      </c>
      <c r="C2696" s="17" t="e">
        <f>VLOOKUP(B2696,Consolidation!B:AA,3,FALSE)</f>
        <v>#N/A</v>
      </c>
      <c r="D2696" s="17" t="e">
        <f>VLOOKUP(B2696,Consolidation!B:AA,5,TRUE)</f>
        <v>#N/A</v>
      </c>
      <c r="E2696" s="17" t="e">
        <f>VLOOKUP(B2697,Consolidation!B:AA,6,TRUE)</f>
        <v>#N/A</v>
      </c>
      <c r="F2696" s="17" t="e">
        <f>VLOOKUP(B2697,Consolidation!B:AA,7,TRUE)</f>
        <v>#N/A</v>
      </c>
      <c r="G2696" s="17" t="e">
        <f>VLOOKUP(B2697,Consolidation!B:AA,12,TRUE)</f>
        <v>#N/A</v>
      </c>
      <c r="H2696" s="17" t="e">
        <f>VLOOKUP(B2697,Consolidation!B:AA,22,FALSE)</f>
        <v>#N/A</v>
      </c>
    </row>
    <row r="2697" spans="1:8" ht="29.5" customHeight="1" thickBot="1" x14ac:dyDescent="0.4">
      <c r="A2697" s="16" t="str">
        <f>IF(B2697&lt;&gt;"","IND"&amp;TEXT(COUNTA($B$2:B2697),"000"),"")</f>
        <v>IND1345</v>
      </c>
      <c r="B2697" s="17">
        <f>Consolication[[#This Row],[Nom et prénom 0 Name &amp; first name]]</f>
        <v>0</v>
      </c>
      <c r="C2697" s="17" t="e">
        <f>VLOOKUP(B2697,Consolidation!B:AA,3,FALSE)</f>
        <v>#N/A</v>
      </c>
      <c r="D2697" s="17" t="e">
        <f>VLOOKUP(B2697,Consolidation!B:AA,5,TRUE)</f>
        <v>#N/A</v>
      </c>
      <c r="E2697" s="17" t="e">
        <f>VLOOKUP(B2698,Consolidation!B:AA,6,TRUE)</f>
        <v>#N/A</v>
      </c>
      <c r="F2697" s="17" t="e">
        <f>VLOOKUP(B2698,Consolidation!B:AA,7,TRUE)</f>
        <v>#N/A</v>
      </c>
      <c r="G2697" s="17" t="e">
        <f>VLOOKUP(B2698,Consolidation!B:AA,12,TRUE)</f>
        <v>#N/A</v>
      </c>
      <c r="H2697" s="17" t="e">
        <f>VLOOKUP(B2698,Consolidation!B:AA,22,FALSE)</f>
        <v>#N/A</v>
      </c>
    </row>
    <row r="2698" spans="1:8" ht="29.5" customHeight="1" thickBot="1" x14ac:dyDescent="0.4">
      <c r="A2698" s="16" t="str">
        <f>IF(B2698&lt;&gt;"","IND"&amp;TEXT(COUNTA($B$2:B2698),"000"),"")</f>
        <v>IND1346</v>
      </c>
      <c r="B2698" s="17">
        <f>Consolication[[#This Row],[Nom et prénom 0 Name &amp; first name]]</f>
        <v>0</v>
      </c>
      <c r="C2698" s="17" t="e">
        <f>VLOOKUP(B2698,Consolidation!B:AA,3,FALSE)</f>
        <v>#N/A</v>
      </c>
      <c r="D2698" s="17" t="e">
        <f>VLOOKUP(B2698,Consolidation!B:AA,5,TRUE)</f>
        <v>#N/A</v>
      </c>
      <c r="E2698" s="17" t="e">
        <f>VLOOKUP(B2699,Consolidation!B:AA,6,TRUE)</f>
        <v>#N/A</v>
      </c>
      <c r="F2698" s="17" t="e">
        <f>VLOOKUP(B2699,Consolidation!B:AA,7,TRUE)</f>
        <v>#N/A</v>
      </c>
      <c r="G2698" s="17" t="e">
        <f>VLOOKUP(B2699,Consolidation!B:AA,12,TRUE)</f>
        <v>#N/A</v>
      </c>
      <c r="H2698" s="17" t="e">
        <f>VLOOKUP(B2699,Consolidation!B:AA,22,FALSE)</f>
        <v>#N/A</v>
      </c>
    </row>
    <row r="2699" spans="1:8" ht="29.5" customHeight="1" thickBot="1" x14ac:dyDescent="0.4">
      <c r="A2699" s="16" t="str">
        <f>IF(B2699&lt;&gt;"","IND"&amp;TEXT(COUNTA($B$2:B2699),"000"),"")</f>
        <v>IND1347</v>
      </c>
      <c r="B2699" s="17">
        <f>Consolication[[#This Row],[Nom et prénom 0 Name &amp; first name]]</f>
        <v>0</v>
      </c>
      <c r="C2699" s="17" t="e">
        <f>VLOOKUP(B2699,Consolidation!B:AA,3,FALSE)</f>
        <v>#N/A</v>
      </c>
      <c r="D2699" s="17" t="e">
        <f>VLOOKUP(B2699,Consolidation!B:AA,5,TRUE)</f>
        <v>#N/A</v>
      </c>
      <c r="E2699" s="17" t="e">
        <f>VLOOKUP(B2700,Consolidation!B:AA,6,TRUE)</f>
        <v>#N/A</v>
      </c>
      <c r="F2699" s="17" t="e">
        <f>VLOOKUP(B2700,Consolidation!B:AA,7,TRUE)</f>
        <v>#N/A</v>
      </c>
      <c r="G2699" s="17" t="e">
        <f>VLOOKUP(B2700,Consolidation!B:AA,12,TRUE)</f>
        <v>#N/A</v>
      </c>
      <c r="H2699" s="17" t="e">
        <f>VLOOKUP(B2700,Consolidation!B:AA,22,FALSE)</f>
        <v>#N/A</v>
      </c>
    </row>
    <row r="2700" spans="1:8" ht="29.5" customHeight="1" thickBot="1" x14ac:dyDescent="0.4">
      <c r="A2700" s="16" t="str">
        <f>IF(B2700&lt;&gt;"","IND"&amp;TEXT(COUNTA($B$2:B2700),"000"),"")</f>
        <v>IND1348</v>
      </c>
      <c r="B2700" s="17">
        <f>Consolication[[#This Row],[Nom et prénom 0 Name &amp; first name]]</f>
        <v>0</v>
      </c>
      <c r="C2700" s="17" t="e">
        <f>VLOOKUP(B2700,Consolidation!B:AA,3,FALSE)</f>
        <v>#N/A</v>
      </c>
      <c r="D2700" s="17" t="e">
        <f>VLOOKUP(B2700,Consolidation!B:AA,5,TRUE)</f>
        <v>#N/A</v>
      </c>
      <c r="E2700" s="17" t="e">
        <f>VLOOKUP(B2701,Consolidation!B:AA,6,TRUE)</f>
        <v>#N/A</v>
      </c>
      <c r="F2700" s="17" t="e">
        <f>VLOOKUP(B2701,Consolidation!B:AA,7,TRUE)</f>
        <v>#N/A</v>
      </c>
      <c r="G2700" s="17" t="e">
        <f>VLOOKUP(B2701,Consolidation!B:AA,12,TRUE)</f>
        <v>#N/A</v>
      </c>
      <c r="H2700" s="17" t="e">
        <f>VLOOKUP(B2701,Consolidation!B:AA,22,FALSE)</f>
        <v>#N/A</v>
      </c>
    </row>
    <row r="2701" spans="1:8" ht="29.5" customHeight="1" thickBot="1" x14ac:dyDescent="0.4">
      <c r="A2701" s="16" t="str">
        <f>IF(B2701&lt;&gt;"","IND"&amp;TEXT(COUNTA($B$2:B2701),"000"),"")</f>
        <v>IND1349</v>
      </c>
      <c r="B2701" s="17">
        <f>Consolication[[#This Row],[Nom et prénom 0 Name &amp; first name]]</f>
        <v>0</v>
      </c>
      <c r="C2701" s="17" t="e">
        <f>VLOOKUP(B2701,Consolidation!B:AA,3,FALSE)</f>
        <v>#N/A</v>
      </c>
      <c r="D2701" s="17" t="e">
        <f>VLOOKUP(B2701,Consolidation!B:AA,5,TRUE)</f>
        <v>#N/A</v>
      </c>
      <c r="E2701" s="17" t="e">
        <f>VLOOKUP(B2702,Consolidation!B:AA,6,TRUE)</f>
        <v>#N/A</v>
      </c>
      <c r="F2701" s="17" t="e">
        <f>VLOOKUP(B2702,Consolidation!B:AA,7,TRUE)</f>
        <v>#N/A</v>
      </c>
      <c r="G2701" s="17" t="e">
        <f>VLOOKUP(B2702,Consolidation!B:AA,12,TRUE)</f>
        <v>#N/A</v>
      </c>
      <c r="H2701" s="17" t="e">
        <f>VLOOKUP(B2702,Consolidation!B:AA,22,FALSE)</f>
        <v>#N/A</v>
      </c>
    </row>
    <row r="2702" spans="1:8" ht="29.5" customHeight="1" thickBot="1" x14ac:dyDescent="0.4">
      <c r="A2702" s="16" t="str">
        <f>IF(B2702&lt;&gt;"","IND"&amp;TEXT(COUNTA($B$2:B2702),"000"),"")</f>
        <v>IND1350</v>
      </c>
      <c r="B2702" s="17">
        <f>Consolication[[#This Row],[Nom et prénom 0 Name &amp; first name]]</f>
        <v>0</v>
      </c>
      <c r="C2702" s="17" t="e">
        <f>VLOOKUP(B2702,Consolidation!B:AA,3,FALSE)</f>
        <v>#N/A</v>
      </c>
      <c r="D2702" s="17" t="e">
        <f>VLOOKUP(B2702,Consolidation!B:AA,5,TRUE)</f>
        <v>#N/A</v>
      </c>
      <c r="E2702" s="17" t="e">
        <f>VLOOKUP(B2703,Consolidation!B:AA,6,TRUE)</f>
        <v>#N/A</v>
      </c>
      <c r="F2702" s="17" t="e">
        <f>VLOOKUP(B2703,Consolidation!B:AA,7,TRUE)</f>
        <v>#N/A</v>
      </c>
      <c r="G2702" s="17" t="e">
        <f>VLOOKUP(B2703,Consolidation!B:AA,12,TRUE)</f>
        <v>#N/A</v>
      </c>
      <c r="H2702" s="17" t="e">
        <f>VLOOKUP(B2703,Consolidation!B:AA,22,FALSE)</f>
        <v>#N/A</v>
      </c>
    </row>
    <row r="2703" spans="1:8" ht="29.5" customHeight="1" thickBot="1" x14ac:dyDescent="0.4">
      <c r="A2703" s="16" t="str">
        <f>IF(B2703&lt;&gt;"","IND"&amp;TEXT(COUNTA($B$2:B2703),"000"),"")</f>
        <v>IND1351</v>
      </c>
      <c r="B2703" s="17">
        <f>Consolication[[#This Row],[Nom et prénom 0 Name &amp; first name]]</f>
        <v>0</v>
      </c>
      <c r="C2703" s="17" t="e">
        <f>VLOOKUP(B2703,Consolidation!B:AA,3,FALSE)</f>
        <v>#N/A</v>
      </c>
      <c r="D2703" s="17" t="e">
        <f>VLOOKUP(B2703,Consolidation!B:AA,5,TRUE)</f>
        <v>#N/A</v>
      </c>
      <c r="E2703" s="17" t="e">
        <f>VLOOKUP(B2704,Consolidation!B:AA,6,TRUE)</f>
        <v>#N/A</v>
      </c>
      <c r="F2703" s="17" t="e">
        <f>VLOOKUP(B2704,Consolidation!B:AA,7,TRUE)</f>
        <v>#N/A</v>
      </c>
      <c r="G2703" s="17" t="e">
        <f>VLOOKUP(B2704,Consolidation!B:AA,12,TRUE)</f>
        <v>#N/A</v>
      </c>
      <c r="H2703" s="17" t="e">
        <f>VLOOKUP(B2704,Consolidation!B:AA,22,FALSE)</f>
        <v>#N/A</v>
      </c>
    </row>
    <row r="2704" spans="1:8" ht="29.5" customHeight="1" thickBot="1" x14ac:dyDescent="0.4">
      <c r="A2704" s="16" t="str">
        <f>IF(B2704&lt;&gt;"","IND"&amp;TEXT(COUNTA($B$2:B2704),"000"),"")</f>
        <v>IND1352</v>
      </c>
      <c r="B2704" s="17">
        <f>Consolication[[#This Row],[Nom et prénom 0 Name &amp; first name]]</f>
        <v>0</v>
      </c>
      <c r="C2704" s="17" t="e">
        <f>VLOOKUP(B2704,Consolidation!B:AA,3,FALSE)</f>
        <v>#N/A</v>
      </c>
      <c r="D2704" s="17" t="e">
        <f>VLOOKUP(B2704,Consolidation!B:AA,5,TRUE)</f>
        <v>#N/A</v>
      </c>
      <c r="E2704" s="17" t="e">
        <f>VLOOKUP(B2705,Consolidation!B:AA,6,TRUE)</f>
        <v>#N/A</v>
      </c>
      <c r="F2704" s="17" t="e">
        <f>VLOOKUP(B2705,Consolidation!B:AA,7,TRUE)</f>
        <v>#N/A</v>
      </c>
      <c r="G2704" s="17" t="e">
        <f>VLOOKUP(B2705,Consolidation!B:AA,12,TRUE)</f>
        <v>#N/A</v>
      </c>
      <c r="H2704" s="17" t="e">
        <f>VLOOKUP(B2705,Consolidation!B:AA,22,FALSE)</f>
        <v>#N/A</v>
      </c>
    </row>
    <row r="2705" spans="1:8" ht="29.5" customHeight="1" thickBot="1" x14ac:dyDescent="0.4">
      <c r="A2705" s="16" t="str">
        <f>IF(B2705&lt;&gt;"","IND"&amp;TEXT(COUNTA($B$2:B2705),"000"),"")</f>
        <v>IND1353</v>
      </c>
      <c r="B2705" s="17">
        <f>Consolication[[#This Row],[Nom et prénom 0 Name &amp; first name]]</f>
        <v>0</v>
      </c>
      <c r="C2705" s="17" t="e">
        <f>VLOOKUP(B2705,Consolidation!B:AA,3,FALSE)</f>
        <v>#N/A</v>
      </c>
      <c r="D2705" s="17" t="e">
        <f>VLOOKUP(B2705,Consolidation!B:AA,5,TRUE)</f>
        <v>#N/A</v>
      </c>
      <c r="E2705" s="17" t="e">
        <f>VLOOKUP(B2706,Consolidation!B:AA,6,TRUE)</f>
        <v>#N/A</v>
      </c>
      <c r="F2705" s="17" t="e">
        <f>VLOOKUP(B2706,Consolidation!B:AA,7,TRUE)</f>
        <v>#N/A</v>
      </c>
      <c r="G2705" s="17" t="e">
        <f>VLOOKUP(B2706,Consolidation!B:AA,12,TRUE)</f>
        <v>#N/A</v>
      </c>
      <c r="H2705" s="17" t="e">
        <f>VLOOKUP(B2706,Consolidation!B:AA,22,FALSE)</f>
        <v>#N/A</v>
      </c>
    </row>
    <row r="2706" spans="1:8" ht="29.5" customHeight="1" thickBot="1" x14ac:dyDescent="0.4">
      <c r="A2706" s="16" t="str">
        <f>IF(B2706&lt;&gt;"","IND"&amp;TEXT(COUNTA($B$2:B2706),"000"),"")</f>
        <v>IND1354</v>
      </c>
      <c r="B2706" s="17">
        <f>Consolication[[#This Row],[Nom et prénom 0 Name &amp; first name]]</f>
        <v>0</v>
      </c>
      <c r="C2706" s="17" t="e">
        <f>VLOOKUP(B2706,Consolidation!B:AA,3,FALSE)</f>
        <v>#N/A</v>
      </c>
      <c r="D2706" s="17" t="e">
        <f>VLOOKUP(B2706,Consolidation!B:AA,5,TRUE)</f>
        <v>#N/A</v>
      </c>
      <c r="E2706" s="17" t="e">
        <f>VLOOKUP(B2707,Consolidation!B:AA,6,TRUE)</f>
        <v>#N/A</v>
      </c>
      <c r="F2706" s="17" t="e">
        <f>VLOOKUP(B2707,Consolidation!B:AA,7,TRUE)</f>
        <v>#N/A</v>
      </c>
      <c r="G2706" s="17" t="e">
        <f>VLOOKUP(B2707,Consolidation!B:AA,12,TRUE)</f>
        <v>#N/A</v>
      </c>
      <c r="H2706" s="17" t="e">
        <f>VLOOKUP(B2707,Consolidation!B:AA,22,FALSE)</f>
        <v>#N/A</v>
      </c>
    </row>
    <row r="2707" spans="1:8" ht="29.5" customHeight="1" thickBot="1" x14ac:dyDescent="0.4">
      <c r="A2707" s="16" t="str">
        <f>IF(B2707&lt;&gt;"","IND"&amp;TEXT(COUNTA($B$2:B2707),"000"),"")</f>
        <v>IND1355</v>
      </c>
      <c r="B2707" s="17">
        <f>Consolication[[#This Row],[Nom et prénom 0 Name &amp; first name]]</f>
        <v>0</v>
      </c>
      <c r="C2707" s="17" t="e">
        <f>VLOOKUP(B2707,Consolidation!B:AA,3,FALSE)</f>
        <v>#N/A</v>
      </c>
      <c r="D2707" s="17" t="e">
        <f>VLOOKUP(B2707,Consolidation!B:AA,5,TRUE)</f>
        <v>#N/A</v>
      </c>
      <c r="E2707" s="17" t="e">
        <f>VLOOKUP(B2708,Consolidation!B:AA,6,TRUE)</f>
        <v>#N/A</v>
      </c>
      <c r="F2707" s="17" t="e">
        <f>VLOOKUP(B2708,Consolidation!B:AA,7,TRUE)</f>
        <v>#N/A</v>
      </c>
      <c r="G2707" s="17" t="e">
        <f>VLOOKUP(B2708,Consolidation!B:AA,12,TRUE)</f>
        <v>#N/A</v>
      </c>
      <c r="H2707" s="17" t="e">
        <f>VLOOKUP(B2708,Consolidation!B:AA,22,FALSE)</f>
        <v>#N/A</v>
      </c>
    </row>
    <row r="2708" spans="1:8" ht="29.5" customHeight="1" thickBot="1" x14ac:dyDescent="0.4">
      <c r="A2708" s="16" t="str">
        <f>IF(B2708&lt;&gt;"","IND"&amp;TEXT(COUNTA($B$2:B2708),"000"),"")</f>
        <v>IND1356</v>
      </c>
      <c r="B2708" s="17">
        <f>Consolication[[#This Row],[Nom et prénom 0 Name &amp; first name]]</f>
        <v>0</v>
      </c>
      <c r="C2708" s="17" t="e">
        <f>VLOOKUP(B2708,Consolidation!B:AA,3,FALSE)</f>
        <v>#N/A</v>
      </c>
      <c r="D2708" s="17" t="e">
        <f>VLOOKUP(B2708,Consolidation!B:AA,5,TRUE)</f>
        <v>#N/A</v>
      </c>
      <c r="E2708" s="17" t="e">
        <f>VLOOKUP(B2709,Consolidation!B:AA,6,TRUE)</f>
        <v>#N/A</v>
      </c>
      <c r="F2708" s="17" t="e">
        <f>VLOOKUP(B2709,Consolidation!B:AA,7,TRUE)</f>
        <v>#N/A</v>
      </c>
      <c r="G2708" s="17" t="e">
        <f>VLOOKUP(B2709,Consolidation!B:AA,12,TRUE)</f>
        <v>#N/A</v>
      </c>
      <c r="H2708" s="17" t="e">
        <f>VLOOKUP(B2709,Consolidation!B:AA,22,FALSE)</f>
        <v>#N/A</v>
      </c>
    </row>
    <row r="2709" spans="1:8" ht="29.5" customHeight="1" thickBot="1" x14ac:dyDescent="0.4">
      <c r="A2709" s="16" t="str">
        <f>IF(B2709&lt;&gt;"","IND"&amp;TEXT(COUNTA($B$2:B2709),"000"),"")</f>
        <v>IND1357</v>
      </c>
      <c r="B2709" s="17">
        <f>Consolication[[#This Row],[Nom et prénom 0 Name &amp; first name]]</f>
        <v>0</v>
      </c>
      <c r="C2709" s="17" t="e">
        <f>VLOOKUP(B2709,Consolidation!B:AA,3,FALSE)</f>
        <v>#N/A</v>
      </c>
      <c r="D2709" s="17" t="e">
        <f>VLOOKUP(B2709,Consolidation!B:AA,5,TRUE)</f>
        <v>#N/A</v>
      </c>
      <c r="E2709" s="17" t="e">
        <f>VLOOKUP(B2710,Consolidation!B:AA,6,TRUE)</f>
        <v>#N/A</v>
      </c>
      <c r="F2709" s="17" t="e">
        <f>VLOOKUP(B2710,Consolidation!B:AA,7,TRUE)</f>
        <v>#N/A</v>
      </c>
      <c r="G2709" s="17" t="e">
        <f>VLOOKUP(B2710,Consolidation!B:AA,12,TRUE)</f>
        <v>#N/A</v>
      </c>
      <c r="H2709" s="17" t="e">
        <f>VLOOKUP(B2710,Consolidation!B:AA,22,FALSE)</f>
        <v>#N/A</v>
      </c>
    </row>
    <row r="2710" spans="1:8" ht="29.5" customHeight="1" thickBot="1" x14ac:dyDescent="0.4">
      <c r="A2710" s="16" t="str">
        <f>IF(B2710&lt;&gt;"","IND"&amp;TEXT(COUNTA($B$2:B2710),"000"),"")</f>
        <v>IND1358</v>
      </c>
      <c r="B2710" s="17">
        <f>Consolication[[#This Row],[Nom et prénom 0 Name &amp; first name]]</f>
        <v>0</v>
      </c>
      <c r="C2710" s="17" t="e">
        <f>VLOOKUP(B2710,Consolidation!B:AA,3,FALSE)</f>
        <v>#N/A</v>
      </c>
      <c r="D2710" s="17" t="e">
        <f>VLOOKUP(B2710,Consolidation!B:AA,5,TRUE)</f>
        <v>#N/A</v>
      </c>
      <c r="E2710" s="17" t="e">
        <f>VLOOKUP(B2711,Consolidation!B:AA,6,TRUE)</f>
        <v>#N/A</v>
      </c>
      <c r="F2710" s="17" t="e">
        <f>VLOOKUP(B2711,Consolidation!B:AA,7,TRUE)</f>
        <v>#N/A</v>
      </c>
      <c r="G2710" s="17" t="e">
        <f>VLOOKUP(B2711,Consolidation!B:AA,12,TRUE)</f>
        <v>#N/A</v>
      </c>
      <c r="H2710" s="17" t="e">
        <f>VLOOKUP(B2711,Consolidation!B:AA,22,FALSE)</f>
        <v>#N/A</v>
      </c>
    </row>
    <row r="2711" spans="1:8" ht="29.5" customHeight="1" thickBot="1" x14ac:dyDescent="0.4">
      <c r="A2711" s="16" t="str">
        <f>IF(B2711&lt;&gt;"","IND"&amp;TEXT(COUNTA($B$2:B2711),"000"),"")</f>
        <v>IND1359</v>
      </c>
      <c r="B2711" s="17">
        <f>Consolication[[#This Row],[Nom et prénom 0 Name &amp; first name]]</f>
        <v>0</v>
      </c>
      <c r="C2711" s="17" t="e">
        <f>VLOOKUP(B2711,Consolidation!B:AA,3,FALSE)</f>
        <v>#N/A</v>
      </c>
      <c r="D2711" s="17" t="e">
        <f>VLOOKUP(B2711,Consolidation!B:AA,5,TRUE)</f>
        <v>#N/A</v>
      </c>
      <c r="E2711" s="17" t="e">
        <f>VLOOKUP(B2712,Consolidation!B:AA,6,TRUE)</f>
        <v>#N/A</v>
      </c>
      <c r="F2711" s="17" t="e">
        <f>VLOOKUP(B2712,Consolidation!B:AA,7,TRUE)</f>
        <v>#N/A</v>
      </c>
      <c r="G2711" s="17" t="e">
        <f>VLOOKUP(B2712,Consolidation!B:AA,12,TRUE)</f>
        <v>#N/A</v>
      </c>
      <c r="H2711" s="17" t="e">
        <f>VLOOKUP(B2712,Consolidation!B:AA,22,FALSE)</f>
        <v>#N/A</v>
      </c>
    </row>
    <row r="2712" spans="1:8" ht="29.5" customHeight="1" thickBot="1" x14ac:dyDescent="0.4">
      <c r="A2712" s="16" t="str">
        <f>IF(B2712&lt;&gt;"","IND"&amp;TEXT(COUNTA($B$2:B2712),"000"),"")</f>
        <v>IND1360</v>
      </c>
      <c r="B2712" s="17">
        <f>Consolication[[#This Row],[Nom et prénom 0 Name &amp; first name]]</f>
        <v>0</v>
      </c>
      <c r="C2712" s="17" t="e">
        <f>VLOOKUP(B2712,Consolidation!B:AA,3,FALSE)</f>
        <v>#N/A</v>
      </c>
      <c r="D2712" s="17" t="e">
        <f>VLOOKUP(B2712,Consolidation!B:AA,5,TRUE)</f>
        <v>#N/A</v>
      </c>
      <c r="E2712" s="17" t="e">
        <f>VLOOKUP(B2713,Consolidation!B:AA,6,TRUE)</f>
        <v>#N/A</v>
      </c>
      <c r="F2712" s="17" t="e">
        <f>VLOOKUP(B2713,Consolidation!B:AA,7,TRUE)</f>
        <v>#N/A</v>
      </c>
      <c r="G2712" s="17" t="e">
        <f>VLOOKUP(B2713,Consolidation!B:AA,12,TRUE)</f>
        <v>#N/A</v>
      </c>
      <c r="H2712" s="17" t="e">
        <f>VLOOKUP(B2713,Consolidation!B:AA,22,FALSE)</f>
        <v>#N/A</v>
      </c>
    </row>
    <row r="2713" spans="1:8" ht="29.5" customHeight="1" thickBot="1" x14ac:dyDescent="0.4">
      <c r="A2713" s="16" t="str">
        <f>IF(B2713&lt;&gt;"","IND"&amp;TEXT(COUNTA($B$2:B2713),"000"),"")</f>
        <v>IND1361</v>
      </c>
      <c r="B2713" s="17">
        <f>Consolication[[#This Row],[Nom et prénom 0 Name &amp; first name]]</f>
        <v>0</v>
      </c>
      <c r="C2713" s="17" t="e">
        <f>VLOOKUP(B2713,Consolidation!B:AA,3,FALSE)</f>
        <v>#N/A</v>
      </c>
      <c r="D2713" s="17" t="e">
        <f>VLOOKUP(B2713,Consolidation!B:AA,5,TRUE)</f>
        <v>#N/A</v>
      </c>
      <c r="E2713" s="17" t="e">
        <f>VLOOKUP(B2714,Consolidation!B:AA,6,TRUE)</f>
        <v>#N/A</v>
      </c>
      <c r="F2713" s="17" t="e">
        <f>VLOOKUP(B2714,Consolidation!B:AA,7,TRUE)</f>
        <v>#N/A</v>
      </c>
      <c r="G2713" s="17" t="e">
        <f>VLOOKUP(B2714,Consolidation!B:AA,12,TRUE)</f>
        <v>#N/A</v>
      </c>
      <c r="H2713" s="17" t="e">
        <f>VLOOKUP(B2714,Consolidation!B:AA,22,FALSE)</f>
        <v>#N/A</v>
      </c>
    </row>
    <row r="2714" spans="1:8" ht="29.5" customHeight="1" thickBot="1" x14ac:dyDescent="0.4">
      <c r="A2714" s="16" t="str">
        <f>IF(B2714&lt;&gt;"","IND"&amp;TEXT(COUNTA($B$2:B2714),"000"),"")</f>
        <v>IND1362</v>
      </c>
      <c r="B2714" s="17">
        <f>Consolication[[#This Row],[Nom et prénom 0 Name &amp; first name]]</f>
        <v>0</v>
      </c>
      <c r="C2714" s="17" t="e">
        <f>VLOOKUP(B2714,Consolidation!B:AA,3,FALSE)</f>
        <v>#N/A</v>
      </c>
      <c r="D2714" s="17" t="e">
        <f>VLOOKUP(B2714,Consolidation!B:AA,5,TRUE)</f>
        <v>#N/A</v>
      </c>
      <c r="E2714" s="17" t="e">
        <f>VLOOKUP(B2715,Consolidation!B:AA,6,TRUE)</f>
        <v>#N/A</v>
      </c>
      <c r="F2714" s="17" t="e">
        <f>VLOOKUP(B2715,Consolidation!B:AA,7,TRUE)</f>
        <v>#N/A</v>
      </c>
      <c r="G2714" s="17" t="e">
        <f>VLOOKUP(B2715,Consolidation!B:AA,12,TRUE)</f>
        <v>#N/A</v>
      </c>
      <c r="H2714" s="17" t="e">
        <f>VLOOKUP(B2715,Consolidation!B:AA,22,FALSE)</f>
        <v>#N/A</v>
      </c>
    </row>
    <row r="2715" spans="1:8" ht="29.5" customHeight="1" thickBot="1" x14ac:dyDescent="0.4">
      <c r="A2715" s="16" t="str">
        <f>IF(B2715&lt;&gt;"","IND"&amp;TEXT(COUNTA($B$2:B2715),"000"),"")</f>
        <v>IND1363</v>
      </c>
      <c r="B2715" s="17">
        <f>Consolication[[#This Row],[Nom et prénom 0 Name &amp; first name]]</f>
        <v>0</v>
      </c>
      <c r="C2715" s="17" t="e">
        <f>VLOOKUP(B2715,Consolidation!B:AA,3,FALSE)</f>
        <v>#N/A</v>
      </c>
      <c r="D2715" s="17" t="e">
        <f>VLOOKUP(B2715,Consolidation!B:AA,5,TRUE)</f>
        <v>#N/A</v>
      </c>
      <c r="E2715" s="17" t="e">
        <f>VLOOKUP(B2716,Consolidation!B:AA,6,TRUE)</f>
        <v>#N/A</v>
      </c>
      <c r="F2715" s="17" t="e">
        <f>VLOOKUP(B2716,Consolidation!B:AA,7,TRUE)</f>
        <v>#N/A</v>
      </c>
      <c r="G2715" s="17" t="e">
        <f>VLOOKUP(B2716,Consolidation!B:AA,12,TRUE)</f>
        <v>#N/A</v>
      </c>
      <c r="H2715" s="17" t="e">
        <f>VLOOKUP(B2716,Consolidation!B:AA,22,FALSE)</f>
        <v>#N/A</v>
      </c>
    </row>
    <row r="2716" spans="1:8" ht="29.5" customHeight="1" thickBot="1" x14ac:dyDescent="0.4">
      <c r="A2716" s="16" t="str">
        <f>IF(B2716&lt;&gt;"","IND"&amp;TEXT(COUNTA($B$2:B2716),"000"),"")</f>
        <v>IND1364</v>
      </c>
      <c r="B2716" s="17">
        <f>Consolication[[#This Row],[Nom et prénom 0 Name &amp; first name]]</f>
        <v>0</v>
      </c>
      <c r="C2716" s="17" t="e">
        <f>VLOOKUP(B2716,Consolidation!B:AA,3,FALSE)</f>
        <v>#N/A</v>
      </c>
      <c r="D2716" s="17" t="e">
        <f>VLOOKUP(B2716,Consolidation!B:AA,5,TRUE)</f>
        <v>#N/A</v>
      </c>
      <c r="E2716" s="17" t="e">
        <f>VLOOKUP(B2717,Consolidation!B:AA,6,TRUE)</f>
        <v>#N/A</v>
      </c>
      <c r="F2716" s="17" t="e">
        <f>VLOOKUP(B2717,Consolidation!B:AA,7,TRUE)</f>
        <v>#N/A</v>
      </c>
      <c r="G2716" s="17" t="e">
        <f>VLOOKUP(B2717,Consolidation!B:AA,12,TRUE)</f>
        <v>#N/A</v>
      </c>
      <c r="H2716" s="17" t="e">
        <f>VLOOKUP(B2717,Consolidation!B:AA,22,FALSE)</f>
        <v>#N/A</v>
      </c>
    </row>
    <row r="2717" spans="1:8" ht="29.5" customHeight="1" thickBot="1" x14ac:dyDescent="0.4">
      <c r="A2717" s="16" t="str">
        <f>IF(B2717&lt;&gt;"","IND"&amp;TEXT(COUNTA($B$2:B2717),"000"),"")</f>
        <v>IND1365</v>
      </c>
      <c r="B2717" s="17">
        <f>Consolication[[#This Row],[Nom et prénom 0 Name &amp; first name]]</f>
        <v>0</v>
      </c>
      <c r="C2717" s="17" t="e">
        <f>VLOOKUP(B2717,Consolidation!B:AA,3,FALSE)</f>
        <v>#N/A</v>
      </c>
      <c r="D2717" s="17" t="e">
        <f>VLOOKUP(B2717,Consolidation!B:AA,5,TRUE)</f>
        <v>#N/A</v>
      </c>
      <c r="E2717" s="17" t="e">
        <f>VLOOKUP(B2718,Consolidation!B:AA,6,TRUE)</f>
        <v>#N/A</v>
      </c>
      <c r="F2717" s="17" t="e">
        <f>VLOOKUP(B2718,Consolidation!B:AA,7,TRUE)</f>
        <v>#N/A</v>
      </c>
      <c r="G2717" s="17" t="e">
        <f>VLOOKUP(B2718,Consolidation!B:AA,12,TRUE)</f>
        <v>#N/A</v>
      </c>
      <c r="H2717" s="17" t="e">
        <f>VLOOKUP(B2718,Consolidation!B:AA,22,FALSE)</f>
        <v>#N/A</v>
      </c>
    </row>
    <row r="2718" spans="1:8" ht="29.5" customHeight="1" thickBot="1" x14ac:dyDescent="0.4">
      <c r="A2718" s="16" t="str">
        <f>IF(B2718&lt;&gt;"","IND"&amp;TEXT(COUNTA($B$2:B2718),"000"),"")</f>
        <v>IND1366</v>
      </c>
      <c r="B2718" s="17">
        <f>Consolication[[#This Row],[Nom et prénom 0 Name &amp; first name]]</f>
        <v>0</v>
      </c>
      <c r="C2718" s="17" t="e">
        <f>VLOOKUP(B2718,Consolidation!B:AA,3,FALSE)</f>
        <v>#N/A</v>
      </c>
      <c r="D2718" s="17" t="e">
        <f>VLOOKUP(B2718,Consolidation!B:AA,5,TRUE)</f>
        <v>#N/A</v>
      </c>
      <c r="E2718" s="17" t="e">
        <f>VLOOKUP(B2719,Consolidation!B:AA,6,TRUE)</f>
        <v>#N/A</v>
      </c>
      <c r="F2718" s="17" t="e">
        <f>VLOOKUP(B2719,Consolidation!B:AA,7,TRUE)</f>
        <v>#N/A</v>
      </c>
      <c r="G2718" s="17" t="e">
        <f>VLOOKUP(B2719,Consolidation!B:AA,12,TRUE)</f>
        <v>#N/A</v>
      </c>
      <c r="H2718" s="17" t="e">
        <f>VLOOKUP(B2719,Consolidation!B:AA,22,FALSE)</f>
        <v>#N/A</v>
      </c>
    </row>
    <row r="2719" spans="1:8" ht="29.5" customHeight="1" thickBot="1" x14ac:dyDescent="0.4">
      <c r="A2719" s="16" t="str">
        <f>IF(B2719&lt;&gt;"","IND"&amp;TEXT(COUNTA($B$2:B2719),"000"),"")</f>
        <v>IND1367</v>
      </c>
      <c r="B2719" s="17">
        <f>Consolication[[#This Row],[Nom et prénom 0 Name &amp; first name]]</f>
        <v>0</v>
      </c>
      <c r="C2719" s="17" t="e">
        <f>VLOOKUP(B2719,Consolidation!B:AA,3,FALSE)</f>
        <v>#N/A</v>
      </c>
      <c r="D2719" s="17" t="e">
        <f>VLOOKUP(B2719,Consolidation!B:AA,5,TRUE)</f>
        <v>#N/A</v>
      </c>
      <c r="E2719" s="17" t="e">
        <f>VLOOKUP(B2720,Consolidation!B:AA,6,TRUE)</f>
        <v>#N/A</v>
      </c>
      <c r="F2719" s="17" t="e">
        <f>VLOOKUP(B2720,Consolidation!B:AA,7,TRUE)</f>
        <v>#N/A</v>
      </c>
      <c r="G2719" s="17" t="e">
        <f>VLOOKUP(B2720,Consolidation!B:AA,12,TRUE)</f>
        <v>#N/A</v>
      </c>
      <c r="H2719" s="17" t="e">
        <f>VLOOKUP(B2720,Consolidation!B:AA,22,FALSE)</f>
        <v>#N/A</v>
      </c>
    </row>
    <row r="2720" spans="1:8" ht="29.5" customHeight="1" thickBot="1" x14ac:dyDescent="0.4">
      <c r="A2720" s="16" t="str">
        <f>IF(B2720&lt;&gt;"","IND"&amp;TEXT(COUNTA($B$2:B2720),"000"),"")</f>
        <v>IND1368</v>
      </c>
      <c r="B2720" s="17">
        <f>Consolication[[#This Row],[Nom et prénom 0 Name &amp; first name]]</f>
        <v>0</v>
      </c>
      <c r="C2720" s="17" t="e">
        <f>VLOOKUP(B2720,Consolidation!B:AA,3,FALSE)</f>
        <v>#N/A</v>
      </c>
      <c r="D2720" s="17" t="e">
        <f>VLOOKUP(B2720,Consolidation!B:AA,5,TRUE)</f>
        <v>#N/A</v>
      </c>
      <c r="E2720" s="17" t="e">
        <f>VLOOKUP(B2721,Consolidation!B:AA,6,TRUE)</f>
        <v>#N/A</v>
      </c>
      <c r="F2720" s="17" t="e">
        <f>VLOOKUP(B2721,Consolidation!B:AA,7,TRUE)</f>
        <v>#N/A</v>
      </c>
      <c r="G2720" s="17" t="e">
        <f>VLOOKUP(B2721,Consolidation!B:AA,12,TRUE)</f>
        <v>#N/A</v>
      </c>
      <c r="H2720" s="17" t="e">
        <f>VLOOKUP(B2721,Consolidation!B:AA,22,FALSE)</f>
        <v>#N/A</v>
      </c>
    </row>
    <row r="2721" spans="1:8" ht="29.5" customHeight="1" thickBot="1" x14ac:dyDescent="0.4">
      <c r="A2721" s="16" t="str">
        <f>IF(B2721&lt;&gt;"","IND"&amp;TEXT(COUNTA($B$2:B2721),"000"),"")</f>
        <v>IND1369</v>
      </c>
      <c r="B2721" s="17">
        <f>Consolication[[#This Row],[Nom et prénom 0 Name &amp; first name]]</f>
        <v>0</v>
      </c>
      <c r="C2721" s="17" t="e">
        <f>VLOOKUP(B2721,Consolidation!B:AA,3,FALSE)</f>
        <v>#N/A</v>
      </c>
      <c r="D2721" s="17" t="e">
        <f>VLOOKUP(B2721,Consolidation!B:AA,5,TRUE)</f>
        <v>#N/A</v>
      </c>
      <c r="E2721" s="17" t="e">
        <f>VLOOKUP(B2722,Consolidation!B:AA,6,TRUE)</f>
        <v>#N/A</v>
      </c>
      <c r="F2721" s="17" t="e">
        <f>VLOOKUP(B2722,Consolidation!B:AA,7,TRUE)</f>
        <v>#N/A</v>
      </c>
      <c r="G2721" s="17" t="e">
        <f>VLOOKUP(B2722,Consolidation!B:AA,12,TRUE)</f>
        <v>#N/A</v>
      </c>
      <c r="H2721" s="17" t="e">
        <f>VLOOKUP(B2722,Consolidation!B:AA,22,FALSE)</f>
        <v>#N/A</v>
      </c>
    </row>
    <row r="2722" spans="1:8" ht="29.5" customHeight="1" thickBot="1" x14ac:dyDescent="0.4">
      <c r="A2722" s="16" t="str">
        <f>IF(B2722&lt;&gt;"","IND"&amp;TEXT(COUNTA($B$2:B2722),"000"),"")</f>
        <v>IND1370</v>
      </c>
      <c r="B2722" s="17">
        <f>Consolication[[#This Row],[Nom et prénom 0 Name &amp; first name]]</f>
        <v>0</v>
      </c>
      <c r="C2722" s="17" t="e">
        <f>VLOOKUP(B2722,Consolidation!B:AA,3,FALSE)</f>
        <v>#N/A</v>
      </c>
      <c r="D2722" s="17" t="e">
        <f>VLOOKUP(B2722,Consolidation!B:AA,5,TRUE)</f>
        <v>#N/A</v>
      </c>
      <c r="E2722" s="17" t="e">
        <f>VLOOKUP(B2723,Consolidation!B:AA,6,TRUE)</f>
        <v>#N/A</v>
      </c>
      <c r="F2722" s="17" t="e">
        <f>VLOOKUP(B2723,Consolidation!B:AA,7,TRUE)</f>
        <v>#N/A</v>
      </c>
      <c r="G2722" s="17" t="e">
        <f>VLOOKUP(B2723,Consolidation!B:AA,12,TRUE)</f>
        <v>#N/A</v>
      </c>
      <c r="H2722" s="17" t="e">
        <f>VLOOKUP(B2723,Consolidation!B:AA,22,FALSE)</f>
        <v>#N/A</v>
      </c>
    </row>
    <row r="2723" spans="1:8" ht="29.5" customHeight="1" thickBot="1" x14ac:dyDescent="0.4">
      <c r="A2723" s="16" t="str">
        <f>IF(B2723&lt;&gt;"","IND"&amp;TEXT(COUNTA($B$2:B2723),"000"),"")</f>
        <v>IND1371</v>
      </c>
      <c r="B2723" s="17">
        <f>Consolication[[#This Row],[Nom et prénom 0 Name &amp; first name]]</f>
        <v>0</v>
      </c>
      <c r="C2723" s="17" t="e">
        <f>VLOOKUP(B2723,Consolidation!B:AA,3,FALSE)</f>
        <v>#N/A</v>
      </c>
      <c r="D2723" s="17" t="e">
        <f>VLOOKUP(B2723,Consolidation!B:AA,5,TRUE)</f>
        <v>#N/A</v>
      </c>
      <c r="E2723" s="17" t="e">
        <f>VLOOKUP(B2724,Consolidation!B:AA,6,TRUE)</f>
        <v>#N/A</v>
      </c>
      <c r="F2723" s="17" t="e">
        <f>VLOOKUP(B2724,Consolidation!B:AA,7,TRUE)</f>
        <v>#N/A</v>
      </c>
      <c r="G2723" s="17" t="e">
        <f>VLOOKUP(B2724,Consolidation!B:AA,12,TRUE)</f>
        <v>#N/A</v>
      </c>
      <c r="H2723" s="17" t="e">
        <f>VLOOKUP(B2724,Consolidation!B:AA,22,FALSE)</f>
        <v>#N/A</v>
      </c>
    </row>
    <row r="2724" spans="1:8" ht="29.5" customHeight="1" thickBot="1" x14ac:dyDescent="0.4">
      <c r="A2724" s="16" t="str">
        <f>IF(B2724&lt;&gt;"","IND"&amp;TEXT(COUNTA($B$2:B2724),"000"),"")</f>
        <v>IND1372</v>
      </c>
      <c r="B2724" s="17">
        <f>Consolication[[#This Row],[Nom et prénom 0 Name &amp; first name]]</f>
        <v>0</v>
      </c>
      <c r="C2724" s="17" t="e">
        <f>VLOOKUP(B2724,Consolidation!B:AA,3,FALSE)</f>
        <v>#N/A</v>
      </c>
      <c r="D2724" s="17" t="e">
        <f>VLOOKUP(B2724,Consolidation!B:AA,5,TRUE)</f>
        <v>#N/A</v>
      </c>
      <c r="E2724" s="17" t="e">
        <f>VLOOKUP(B2725,Consolidation!B:AA,6,TRUE)</f>
        <v>#N/A</v>
      </c>
      <c r="F2724" s="17" t="e">
        <f>VLOOKUP(B2725,Consolidation!B:AA,7,TRUE)</f>
        <v>#N/A</v>
      </c>
      <c r="G2724" s="17" t="e">
        <f>VLOOKUP(B2725,Consolidation!B:AA,12,TRUE)</f>
        <v>#N/A</v>
      </c>
      <c r="H2724" s="17" t="e">
        <f>VLOOKUP(B2725,Consolidation!B:AA,22,FALSE)</f>
        <v>#N/A</v>
      </c>
    </row>
    <row r="2725" spans="1:8" ht="29.5" customHeight="1" thickBot="1" x14ac:dyDescent="0.4">
      <c r="A2725" s="16" t="str">
        <f>IF(B2725&lt;&gt;"","IND"&amp;TEXT(COUNTA($B$2:B2725),"000"),"")</f>
        <v>IND1373</v>
      </c>
      <c r="B2725" s="17">
        <f>Consolication[[#This Row],[Nom et prénom 0 Name &amp; first name]]</f>
        <v>0</v>
      </c>
      <c r="C2725" s="17" t="e">
        <f>VLOOKUP(B2725,Consolidation!B:AA,3,FALSE)</f>
        <v>#N/A</v>
      </c>
      <c r="D2725" s="17" t="e">
        <f>VLOOKUP(B2725,Consolidation!B:AA,5,TRUE)</f>
        <v>#N/A</v>
      </c>
      <c r="E2725" s="17" t="e">
        <f>VLOOKUP(B2726,Consolidation!B:AA,6,TRUE)</f>
        <v>#N/A</v>
      </c>
      <c r="F2725" s="17" t="e">
        <f>VLOOKUP(B2726,Consolidation!B:AA,7,TRUE)</f>
        <v>#N/A</v>
      </c>
      <c r="G2725" s="17" t="e">
        <f>VLOOKUP(B2726,Consolidation!B:AA,12,TRUE)</f>
        <v>#N/A</v>
      </c>
      <c r="H2725" s="17" t="e">
        <f>VLOOKUP(B2726,Consolidation!B:AA,22,FALSE)</f>
        <v>#N/A</v>
      </c>
    </row>
    <row r="2726" spans="1:8" ht="29.5" customHeight="1" thickBot="1" x14ac:dyDescent="0.4">
      <c r="A2726" s="16" t="str">
        <f>IF(B2726&lt;&gt;"","IND"&amp;TEXT(COUNTA($B$2:B2726),"000"),"")</f>
        <v>IND1374</v>
      </c>
      <c r="B2726" s="17">
        <f>Consolication[[#This Row],[Nom et prénom 0 Name &amp; first name]]</f>
        <v>0</v>
      </c>
      <c r="C2726" s="17" t="e">
        <f>VLOOKUP(B2726,Consolidation!B:AA,3,FALSE)</f>
        <v>#N/A</v>
      </c>
      <c r="D2726" s="17" t="e">
        <f>VLOOKUP(B2726,Consolidation!B:AA,5,TRUE)</f>
        <v>#N/A</v>
      </c>
      <c r="E2726" s="17" t="e">
        <f>VLOOKUP(B2727,Consolidation!B:AA,6,TRUE)</f>
        <v>#N/A</v>
      </c>
      <c r="F2726" s="17" t="e">
        <f>VLOOKUP(B2727,Consolidation!B:AA,7,TRUE)</f>
        <v>#N/A</v>
      </c>
      <c r="G2726" s="17" t="e">
        <f>VLOOKUP(B2727,Consolidation!B:AA,12,TRUE)</f>
        <v>#N/A</v>
      </c>
      <c r="H2726" s="17" t="e">
        <f>VLOOKUP(B2727,Consolidation!B:AA,22,FALSE)</f>
        <v>#N/A</v>
      </c>
    </row>
    <row r="2727" spans="1:8" ht="29.5" customHeight="1" thickBot="1" x14ac:dyDescent="0.4">
      <c r="A2727" s="16" t="str">
        <f>IF(B2727&lt;&gt;"","IND"&amp;TEXT(COUNTA($B$2:B2727),"000"),"")</f>
        <v>IND1375</v>
      </c>
      <c r="B2727" s="17">
        <f>Consolication[[#This Row],[Nom et prénom 0 Name &amp; first name]]</f>
        <v>0</v>
      </c>
      <c r="C2727" s="17" t="e">
        <f>VLOOKUP(B2727,Consolidation!B:AA,3,FALSE)</f>
        <v>#N/A</v>
      </c>
      <c r="D2727" s="17" t="e">
        <f>VLOOKUP(B2727,Consolidation!B:AA,5,TRUE)</f>
        <v>#N/A</v>
      </c>
      <c r="E2727" s="17" t="e">
        <f>VLOOKUP(B2728,Consolidation!B:AA,6,TRUE)</f>
        <v>#N/A</v>
      </c>
      <c r="F2727" s="17" t="e">
        <f>VLOOKUP(B2728,Consolidation!B:AA,7,TRUE)</f>
        <v>#N/A</v>
      </c>
      <c r="G2727" s="17" t="e">
        <f>VLOOKUP(B2728,Consolidation!B:AA,12,TRUE)</f>
        <v>#N/A</v>
      </c>
      <c r="H2727" s="17" t="e">
        <f>VLOOKUP(B2728,Consolidation!B:AA,22,FALSE)</f>
        <v>#N/A</v>
      </c>
    </row>
    <row r="2728" spans="1:8" ht="29.5" customHeight="1" thickBot="1" x14ac:dyDescent="0.4">
      <c r="A2728" s="16" t="str">
        <f>IF(B2728&lt;&gt;"","IND"&amp;TEXT(COUNTA($B$2:B2728),"000"),"")</f>
        <v>IND1376</v>
      </c>
      <c r="B2728" s="17">
        <f>Consolication[[#This Row],[Nom et prénom 0 Name &amp; first name]]</f>
        <v>0</v>
      </c>
      <c r="C2728" s="17" t="e">
        <f>VLOOKUP(B2728,Consolidation!B:AA,3,FALSE)</f>
        <v>#N/A</v>
      </c>
      <c r="D2728" s="17" t="e">
        <f>VLOOKUP(B2728,Consolidation!B:AA,5,TRUE)</f>
        <v>#N/A</v>
      </c>
      <c r="E2728" s="17" t="e">
        <f>VLOOKUP(B2729,Consolidation!B:AA,6,TRUE)</f>
        <v>#N/A</v>
      </c>
      <c r="F2728" s="17" t="e">
        <f>VLOOKUP(B2729,Consolidation!B:AA,7,TRUE)</f>
        <v>#N/A</v>
      </c>
      <c r="G2728" s="17" t="e">
        <f>VLOOKUP(B2729,Consolidation!B:AA,12,TRUE)</f>
        <v>#N/A</v>
      </c>
      <c r="H2728" s="17" t="e">
        <f>VLOOKUP(B2729,Consolidation!B:AA,22,FALSE)</f>
        <v>#N/A</v>
      </c>
    </row>
    <row r="2729" spans="1:8" ht="29.5" customHeight="1" thickBot="1" x14ac:dyDescent="0.4">
      <c r="A2729" s="16" t="str">
        <f>IF(B2729&lt;&gt;"","IND"&amp;TEXT(COUNTA($B$2:B2729),"000"),"")</f>
        <v>IND1377</v>
      </c>
      <c r="B2729" s="17">
        <f>Consolication[[#This Row],[Nom et prénom 0 Name &amp; first name]]</f>
        <v>0</v>
      </c>
      <c r="C2729" s="17" t="e">
        <f>VLOOKUP(B2729,Consolidation!B:AA,3,FALSE)</f>
        <v>#N/A</v>
      </c>
      <c r="D2729" s="17" t="e">
        <f>VLOOKUP(B2729,Consolidation!B:AA,5,TRUE)</f>
        <v>#N/A</v>
      </c>
      <c r="E2729" s="17" t="e">
        <f>VLOOKUP(B2730,Consolidation!B:AA,6,TRUE)</f>
        <v>#N/A</v>
      </c>
      <c r="F2729" s="17" t="e">
        <f>VLOOKUP(B2730,Consolidation!B:AA,7,TRUE)</f>
        <v>#N/A</v>
      </c>
      <c r="G2729" s="17" t="e">
        <f>VLOOKUP(B2730,Consolidation!B:AA,12,TRUE)</f>
        <v>#N/A</v>
      </c>
      <c r="H2729" s="17" t="e">
        <f>VLOOKUP(B2730,Consolidation!B:AA,22,FALSE)</f>
        <v>#N/A</v>
      </c>
    </row>
    <row r="2730" spans="1:8" ht="29.5" customHeight="1" thickBot="1" x14ac:dyDescent="0.4">
      <c r="A2730" s="16" t="str">
        <f>IF(B2730&lt;&gt;"","IND"&amp;TEXT(COUNTA($B$2:B2730),"000"),"")</f>
        <v>IND1378</v>
      </c>
      <c r="B2730" s="17">
        <f>Consolication[[#This Row],[Nom et prénom 0 Name &amp; first name]]</f>
        <v>0</v>
      </c>
      <c r="C2730" s="17" t="e">
        <f>VLOOKUP(B2730,Consolidation!B:AA,3,FALSE)</f>
        <v>#N/A</v>
      </c>
      <c r="D2730" s="17" t="e">
        <f>VLOOKUP(B2730,Consolidation!B:AA,5,TRUE)</f>
        <v>#N/A</v>
      </c>
      <c r="E2730" s="17" t="e">
        <f>VLOOKUP(B2731,Consolidation!B:AA,6,TRUE)</f>
        <v>#N/A</v>
      </c>
      <c r="F2730" s="17" t="e">
        <f>VLOOKUP(B2731,Consolidation!B:AA,7,TRUE)</f>
        <v>#N/A</v>
      </c>
      <c r="G2730" s="17" t="e">
        <f>VLOOKUP(B2731,Consolidation!B:AA,12,TRUE)</f>
        <v>#N/A</v>
      </c>
      <c r="H2730" s="17" t="e">
        <f>VLOOKUP(B2731,Consolidation!B:AA,22,FALSE)</f>
        <v>#N/A</v>
      </c>
    </row>
    <row r="2731" spans="1:8" ht="29.5" customHeight="1" thickBot="1" x14ac:dyDescent="0.4">
      <c r="A2731" s="16" t="str">
        <f>IF(B2731&lt;&gt;"","IND"&amp;TEXT(COUNTA($B$2:B2731),"000"),"")</f>
        <v>IND1379</v>
      </c>
      <c r="B2731" s="17">
        <f>Consolication[[#This Row],[Nom et prénom 0 Name &amp; first name]]</f>
        <v>0</v>
      </c>
      <c r="C2731" s="17" t="e">
        <f>VLOOKUP(B2731,Consolidation!B:AA,3,FALSE)</f>
        <v>#N/A</v>
      </c>
      <c r="D2731" s="17" t="e">
        <f>VLOOKUP(B2731,Consolidation!B:AA,5,TRUE)</f>
        <v>#N/A</v>
      </c>
      <c r="E2731" s="17" t="e">
        <f>VLOOKUP(B2732,Consolidation!B:AA,6,TRUE)</f>
        <v>#N/A</v>
      </c>
      <c r="F2731" s="17" t="e">
        <f>VLOOKUP(B2732,Consolidation!B:AA,7,TRUE)</f>
        <v>#N/A</v>
      </c>
      <c r="G2731" s="17" t="e">
        <f>VLOOKUP(B2732,Consolidation!B:AA,12,TRUE)</f>
        <v>#N/A</v>
      </c>
      <c r="H2731" s="17" t="e">
        <f>VLOOKUP(B2732,Consolidation!B:AA,22,FALSE)</f>
        <v>#N/A</v>
      </c>
    </row>
    <row r="2732" spans="1:8" ht="29.5" customHeight="1" thickBot="1" x14ac:dyDescent="0.4">
      <c r="A2732" s="16" t="str">
        <f>IF(B2732&lt;&gt;"","IND"&amp;TEXT(COUNTA($B$2:B2732),"000"),"")</f>
        <v>IND1380</v>
      </c>
      <c r="B2732" s="17">
        <f>Consolication[[#This Row],[Nom et prénom 0 Name &amp; first name]]</f>
        <v>0</v>
      </c>
      <c r="C2732" s="17" t="e">
        <f>VLOOKUP(B2732,Consolidation!B:AA,3,FALSE)</f>
        <v>#N/A</v>
      </c>
      <c r="D2732" s="17" t="e">
        <f>VLOOKUP(B2732,Consolidation!B:AA,5,TRUE)</f>
        <v>#N/A</v>
      </c>
      <c r="E2732" s="17" t="e">
        <f>VLOOKUP(B2733,Consolidation!B:AA,6,TRUE)</f>
        <v>#N/A</v>
      </c>
      <c r="F2732" s="17" t="e">
        <f>VLOOKUP(B2733,Consolidation!B:AA,7,TRUE)</f>
        <v>#N/A</v>
      </c>
      <c r="G2732" s="17" t="e">
        <f>VLOOKUP(B2733,Consolidation!B:AA,12,TRUE)</f>
        <v>#N/A</v>
      </c>
      <c r="H2732" s="17" t="e">
        <f>VLOOKUP(B2733,Consolidation!B:AA,22,FALSE)</f>
        <v>#N/A</v>
      </c>
    </row>
    <row r="2733" spans="1:8" ht="29.5" customHeight="1" thickBot="1" x14ac:dyDescent="0.4">
      <c r="A2733" s="16" t="str">
        <f>IF(B2733&lt;&gt;"","IND"&amp;TEXT(COUNTA($B$2:B2733),"000"),"")</f>
        <v>IND1381</v>
      </c>
      <c r="B2733" s="17">
        <f>Consolication[[#This Row],[Nom et prénom 0 Name &amp; first name]]</f>
        <v>0</v>
      </c>
      <c r="C2733" s="17" t="e">
        <f>VLOOKUP(B2733,Consolidation!B:AA,3,FALSE)</f>
        <v>#N/A</v>
      </c>
      <c r="D2733" s="17" t="e">
        <f>VLOOKUP(B2733,Consolidation!B:AA,5,TRUE)</f>
        <v>#N/A</v>
      </c>
      <c r="E2733" s="17" t="e">
        <f>VLOOKUP(B2734,Consolidation!B:AA,6,TRUE)</f>
        <v>#N/A</v>
      </c>
      <c r="F2733" s="17" t="e">
        <f>VLOOKUP(B2734,Consolidation!B:AA,7,TRUE)</f>
        <v>#N/A</v>
      </c>
      <c r="G2733" s="17" t="e">
        <f>VLOOKUP(B2734,Consolidation!B:AA,12,TRUE)</f>
        <v>#N/A</v>
      </c>
      <c r="H2733" s="17" t="e">
        <f>VLOOKUP(B2734,Consolidation!B:AA,22,FALSE)</f>
        <v>#N/A</v>
      </c>
    </row>
    <row r="2734" spans="1:8" ht="29.5" customHeight="1" thickBot="1" x14ac:dyDescent="0.4">
      <c r="A2734" s="16" t="str">
        <f>IF(B2734&lt;&gt;"","IND"&amp;TEXT(COUNTA($B$2:B2734),"000"),"")</f>
        <v>IND1382</v>
      </c>
      <c r="B2734" s="17">
        <f>Consolication[[#This Row],[Nom et prénom 0 Name &amp; first name]]</f>
        <v>0</v>
      </c>
      <c r="C2734" s="17" t="e">
        <f>VLOOKUP(B2734,Consolidation!B:AA,3,FALSE)</f>
        <v>#N/A</v>
      </c>
      <c r="D2734" s="17" t="e">
        <f>VLOOKUP(B2734,Consolidation!B:AA,5,TRUE)</f>
        <v>#N/A</v>
      </c>
      <c r="E2734" s="17" t="e">
        <f>VLOOKUP(B2735,Consolidation!B:AA,6,TRUE)</f>
        <v>#N/A</v>
      </c>
      <c r="F2734" s="17" t="e">
        <f>VLOOKUP(B2735,Consolidation!B:AA,7,TRUE)</f>
        <v>#N/A</v>
      </c>
      <c r="G2734" s="17" t="e">
        <f>VLOOKUP(B2735,Consolidation!B:AA,12,TRUE)</f>
        <v>#N/A</v>
      </c>
      <c r="H2734" s="17" t="e">
        <f>VLOOKUP(B2735,Consolidation!B:AA,22,FALSE)</f>
        <v>#N/A</v>
      </c>
    </row>
    <row r="2735" spans="1:8" ht="29.5" customHeight="1" thickBot="1" x14ac:dyDescent="0.4">
      <c r="A2735" s="16" t="str">
        <f>IF(B2735&lt;&gt;"","IND"&amp;TEXT(COUNTA($B$2:B2735),"000"),"")</f>
        <v>IND1383</v>
      </c>
      <c r="B2735" s="17">
        <f>Consolication[[#This Row],[Nom et prénom 0 Name &amp; first name]]</f>
        <v>0</v>
      </c>
      <c r="C2735" s="17" t="e">
        <f>VLOOKUP(B2735,Consolidation!B:AA,3,FALSE)</f>
        <v>#N/A</v>
      </c>
      <c r="D2735" s="17" t="e">
        <f>VLOOKUP(B2735,Consolidation!B:AA,5,TRUE)</f>
        <v>#N/A</v>
      </c>
      <c r="E2735" s="17" t="e">
        <f>VLOOKUP(B2736,Consolidation!B:AA,6,TRUE)</f>
        <v>#N/A</v>
      </c>
      <c r="F2735" s="17" t="e">
        <f>VLOOKUP(B2736,Consolidation!B:AA,7,TRUE)</f>
        <v>#N/A</v>
      </c>
      <c r="G2735" s="17" t="e">
        <f>VLOOKUP(B2736,Consolidation!B:AA,12,TRUE)</f>
        <v>#N/A</v>
      </c>
      <c r="H2735" s="17" t="e">
        <f>VLOOKUP(B2736,Consolidation!B:AA,22,FALSE)</f>
        <v>#N/A</v>
      </c>
    </row>
    <row r="2736" spans="1:8" ht="29.5" customHeight="1" thickBot="1" x14ac:dyDescent="0.4">
      <c r="A2736" s="16" t="str">
        <f>IF(B2736&lt;&gt;"","IND"&amp;TEXT(COUNTA($B$2:B2736),"000"),"")</f>
        <v>IND1384</v>
      </c>
      <c r="B2736" s="17">
        <f>Consolication[[#This Row],[Nom et prénom 0 Name &amp; first name]]</f>
        <v>0</v>
      </c>
      <c r="C2736" s="17" t="e">
        <f>VLOOKUP(B2736,Consolidation!B:AA,3,FALSE)</f>
        <v>#N/A</v>
      </c>
      <c r="D2736" s="17" t="e">
        <f>VLOOKUP(B2736,Consolidation!B:AA,5,TRUE)</f>
        <v>#N/A</v>
      </c>
      <c r="E2736" s="17" t="e">
        <f>VLOOKUP(B2737,Consolidation!B:AA,6,TRUE)</f>
        <v>#N/A</v>
      </c>
      <c r="F2736" s="17" t="e">
        <f>VLOOKUP(B2737,Consolidation!B:AA,7,TRUE)</f>
        <v>#N/A</v>
      </c>
      <c r="G2736" s="17" t="e">
        <f>VLOOKUP(B2737,Consolidation!B:AA,12,TRUE)</f>
        <v>#N/A</v>
      </c>
      <c r="H2736" s="17" t="e">
        <f>VLOOKUP(B2737,Consolidation!B:AA,22,FALSE)</f>
        <v>#N/A</v>
      </c>
    </row>
    <row r="2737" spans="1:8" ht="29.5" customHeight="1" thickBot="1" x14ac:dyDescent="0.4">
      <c r="A2737" s="16" t="str">
        <f>IF(B2737&lt;&gt;"","IND"&amp;TEXT(COUNTA($B$2:B2737),"000"),"")</f>
        <v>IND1385</v>
      </c>
      <c r="B2737" s="17">
        <f>Consolication[[#This Row],[Nom et prénom 0 Name &amp; first name]]</f>
        <v>0</v>
      </c>
      <c r="C2737" s="17" t="e">
        <f>VLOOKUP(B2737,Consolidation!B:AA,3,FALSE)</f>
        <v>#N/A</v>
      </c>
      <c r="D2737" s="17" t="e">
        <f>VLOOKUP(B2737,Consolidation!B:AA,5,TRUE)</f>
        <v>#N/A</v>
      </c>
      <c r="E2737" s="17" t="e">
        <f>VLOOKUP(B2738,Consolidation!B:AA,6,TRUE)</f>
        <v>#N/A</v>
      </c>
      <c r="F2737" s="17" t="e">
        <f>VLOOKUP(B2738,Consolidation!B:AA,7,TRUE)</f>
        <v>#N/A</v>
      </c>
      <c r="G2737" s="17" t="e">
        <f>VLOOKUP(B2738,Consolidation!B:AA,12,TRUE)</f>
        <v>#N/A</v>
      </c>
      <c r="H2737" s="17" t="e">
        <f>VLOOKUP(B2738,Consolidation!B:AA,22,FALSE)</f>
        <v>#N/A</v>
      </c>
    </row>
    <row r="2738" spans="1:8" ht="29.5" customHeight="1" thickBot="1" x14ac:dyDescent="0.4">
      <c r="A2738" s="16" t="str">
        <f>IF(B2738&lt;&gt;"","IND"&amp;TEXT(COUNTA($B$2:B2738),"000"),"")</f>
        <v>IND1386</v>
      </c>
      <c r="B2738" s="17">
        <f>Consolication[[#This Row],[Nom et prénom 0 Name &amp; first name]]</f>
        <v>0</v>
      </c>
      <c r="C2738" s="17" t="e">
        <f>VLOOKUP(B2738,Consolidation!B:AA,3,FALSE)</f>
        <v>#N/A</v>
      </c>
      <c r="D2738" s="17" t="e">
        <f>VLOOKUP(B2738,Consolidation!B:AA,5,TRUE)</f>
        <v>#N/A</v>
      </c>
      <c r="E2738" s="17" t="e">
        <f>VLOOKUP(B2739,Consolidation!B:AA,6,TRUE)</f>
        <v>#N/A</v>
      </c>
      <c r="F2738" s="17" t="e">
        <f>VLOOKUP(B2739,Consolidation!B:AA,7,TRUE)</f>
        <v>#N/A</v>
      </c>
      <c r="G2738" s="17" t="e">
        <f>VLOOKUP(B2739,Consolidation!B:AA,12,TRUE)</f>
        <v>#N/A</v>
      </c>
      <c r="H2738" s="17" t="e">
        <f>VLOOKUP(B2739,Consolidation!B:AA,22,FALSE)</f>
        <v>#N/A</v>
      </c>
    </row>
    <row r="2739" spans="1:8" ht="29.5" customHeight="1" thickBot="1" x14ac:dyDescent="0.4">
      <c r="A2739" s="16" t="str">
        <f>IF(B2739&lt;&gt;"","IND"&amp;TEXT(COUNTA($B$2:B2739),"000"),"")</f>
        <v>IND1387</v>
      </c>
      <c r="B2739" s="17">
        <f>Consolication[[#This Row],[Nom et prénom 0 Name &amp; first name]]</f>
        <v>0</v>
      </c>
      <c r="C2739" s="17" t="e">
        <f>VLOOKUP(B2739,Consolidation!B:AA,3,FALSE)</f>
        <v>#N/A</v>
      </c>
      <c r="D2739" s="17" t="e">
        <f>VLOOKUP(B2739,Consolidation!B:AA,5,TRUE)</f>
        <v>#N/A</v>
      </c>
      <c r="E2739" s="17" t="e">
        <f>VLOOKUP(B2740,Consolidation!B:AA,6,TRUE)</f>
        <v>#N/A</v>
      </c>
      <c r="F2739" s="17" t="e">
        <f>VLOOKUP(B2740,Consolidation!B:AA,7,TRUE)</f>
        <v>#N/A</v>
      </c>
      <c r="G2739" s="17" t="e">
        <f>VLOOKUP(B2740,Consolidation!B:AA,12,TRUE)</f>
        <v>#N/A</v>
      </c>
      <c r="H2739" s="17" t="e">
        <f>VLOOKUP(B2740,Consolidation!B:AA,22,FALSE)</f>
        <v>#N/A</v>
      </c>
    </row>
    <row r="2740" spans="1:8" ht="29.5" customHeight="1" thickBot="1" x14ac:dyDescent="0.4">
      <c r="A2740" s="16" t="str">
        <f>IF(B2740&lt;&gt;"","IND"&amp;TEXT(COUNTA($B$2:B2740),"000"),"")</f>
        <v>IND1388</v>
      </c>
      <c r="B2740" s="17">
        <f>Consolication[[#This Row],[Nom et prénom 0 Name &amp; first name]]</f>
        <v>0</v>
      </c>
      <c r="C2740" s="17" t="e">
        <f>VLOOKUP(B2740,Consolidation!B:AA,3,FALSE)</f>
        <v>#N/A</v>
      </c>
      <c r="D2740" s="17" t="e">
        <f>VLOOKUP(B2740,Consolidation!B:AA,5,TRUE)</f>
        <v>#N/A</v>
      </c>
      <c r="E2740" s="17" t="e">
        <f>VLOOKUP(B2741,Consolidation!B:AA,6,TRUE)</f>
        <v>#N/A</v>
      </c>
      <c r="F2740" s="17" t="e">
        <f>VLOOKUP(B2741,Consolidation!B:AA,7,TRUE)</f>
        <v>#N/A</v>
      </c>
      <c r="G2740" s="17" t="e">
        <f>VLOOKUP(B2741,Consolidation!B:AA,12,TRUE)</f>
        <v>#N/A</v>
      </c>
      <c r="H2740" s="17" t="e">
        <f>VLOOKUP(B2741,Consolidation!B:AA,22,FALSE)</f>
        <v>#N/A</v>
      </c>
    </row>
    <row r="2741" spans="1:8" ht="29.5" customHeight="1" thickBot="1" x14ac:dyDescent="0.4">
      <c r="A2741" s="16" t="str">
        <f>IF(B2741&lt;&gt;"","IND"&amp;TEXT(COUNTA($B$2:B2741),"000"),"")</f>
        <v>IND1389</v>
      </c>
      <c r="B2741" s="17">
        <f>Consolication[[#This Row],[Nom et prénom 0 Name &amp; first name]]</f>
        <v>0</v>
      </c>
      <c r="C2741" s="17" t="e">
        <f>VLOOKUP(B2741,Consolidation!B:AA,3,FALSE)</f>
        <v>#N/A</v>
      </c>
      <c r="D2741" s="17" t="e">
        <f>VLOOKUP(B2741,Consolidation!B:AA,5,TRUE)</f>
        <v>#N/A</v>
      </c>
      <c r="E2741" s="17" t="e">
        <f>VLOOKUP(B2742,Consolidation!B:AA,6,TRUE)</f>
        <v>#N/A</v>
      </c>
      <c r="F2741" s="17" t="e">
        <f>VLOOKUP(B2742,Consolidation!B:AA,7,TRUE)</f>
        <v>#N/A</v>
      </c>
      <c r="G2741" s="17" t="e">
        <f>VLOOKUP(B2742,Consolidation!B:AA,12,TRUE)</f>
        <v>#N/A</v>
      </c>
      <c r="H2741" s="17" t="e">
        <f>VLOOKUP(B2742,Consolidation!B:AA,22,FALSE)</f>
        <v>#N/A</v>
      </c>
    </row>
    <row r="2742" spans="1:8" ht="29.5" customHeight="1" thickBot="1" x14ac:dyDescent="0.4">
      <c r="A2742" s="16" t="str">
        <f>IF(B2742&lt;&gt;"","IND"&amp;TEXT(COUNTA($B$2:B2742),"000"),"")</f>
        <v>IND1390</v>
      </c>
      <c r="B2742" s="17">
        <f>Consolication[[#This Row],[Nom et prénom 0 Name &amp; first name]]</f>
        <v>0</v>
      </c>
      <c r="C2742" s="17" t="e">
        <f>VLOOKUP(B2742,Consolidation!B:AA,3,FALSE)</f>
        <v>#N/A</v>
      </c>
      <c r="D2742" s="17" t="e">
        <f>VLOOKUP(B2742,Consolidation!B:AA,5,TRUE)</f>
        <v>#N/A</v>
      </c>
      <c r="E2742" s="17" t="e">
        <f>VLOOKUP(B2743,Consolidation!B:AA,6,TRUE)</f>
        <v>#N/A</v>
      </c>
      <c r="F2742" s="17" t="e">
        <f>VLOOKUP(B2743,Consolidation!B:AA,7,TRUE)</f>
        <v>#N/A</v>
      </c>
      <c r="G2742" s="17" t="e">
        <f>VLOOKUP(B2743,Consolidation!B:AA,12,TRUE)</f>
        <v>#N/A</v>
      </c>
      <c r="H2742" s="17" t="e">
        <f>VLOOKUP(B2743,Consolidation!B:AA,22,FALSE)</f>
        <v>#N/A</v>
      </c>
    </row>
    <row r="2743" spans="1:8" ht="29.5" customHeight="1" thickBot="1" x14ac:dyDescent="0.4">
      <c r="A2743" s="16" t="str">
        <f>IF(B2743&lt;&gt;"","IND"&amp;TEXT(COUNTA($B$2:B2743),"000"),"")</f>
        <v>IND1391</v>
      </c>
      <c r="B2743" s="17">
        <f>Consolication[[#This Row],[Nom et prénom 0 Name &amp; first name]]</f>
        <v>0</v>
      </c>
      <c r="C2743" s="17" t="e">
        <f>VLOOKUP(B2743,Consolidation!B:AA,3,FALSE)</f>
        <v>#N/A</v>
      </c>
      <c r="D2743" s="17" t="e">
        <f>VLOOKUP(B2743,Consolidation!B:AA,5,TRUE)</f>
        <v>#N/A</v>
      </c>
      <c r="E2743" s="17" t="e">
        <f>VLOOKUP(B2744,Consolidation!B:AA,6,TRUE)</f>
        <v>#N/A</v>
      </c>
      <c r="F2743" s="17" t="e">
        <f>VLOOKUP(B2744,Consolidation!B:AA,7,TRUE)</f>
        <v>#N/A</v>
      </c>
      <c r="G2743" s="17" t="e">
        <f>VLOOKUP(B2744,Consolidation!B:AA,12,TRUE)</f>
        <v>#N/A</v>
      </c>
      <c r="H2743" s="17" t="e">
        <f>VLOOKUP(B2744,Consolidation!B:AA,22,FALSE)</f>
        <v>#N/A</v>
      </c>
    </row>
    <row r="2744" spans="1:8" ht="29.5" customHeight="1" thickBot="1" x14ac:dyDescent="0.4">
      <c r="A2744" s="16" t="str">
        <f>IF(B2744&lt;&gt;"","IND"&amp;TEXT(COUNTA($B$2:B2744),"000"),"")</f>
        <v>IND1392</v>
      </c>
      <c r="B2744" s="17">
        <f>Consolication[[#This Row],[Nom et prénom 0 Name &amp; first name]]</f>
        <v>0</v>
      </c>
      <c r="C2744" s="17" t="e">
        <f>VLOOKUP(B2744,Consolidation!B:AA,3,FALSE)</f>
        <v>#N/A</v>
      </c>
      <c r="D2744" s="17" t="e">
        <f>VLOOKUP(B2744,Consolidation!B:AA,5,TRUE)</f>
        <v>#N/A</v>
      </c>
      <c r="E2744" s="17" t="e">
        <f>VLOOKUP(B2745,Consolidation!B:AA,6,TRUE)</f>
        <v>#N/A</v>
      </c>
      <c r="F2744" s="17" t="e">
        <f>VLOOKUP(B2745,Consolidation!B:AA,7,TRUE)</f>
        <v>#N/A</v>
      </c>
      <c r="G2744" s="17" t="e">
        <f>VLOOKUP(B2745,Consolidation!B:AA,12,TRUE)</f>
        <v>#N/A</v>
      </c>
      <c r="H2744" s="17" t="e">
        <f>VLOOKUP(B2745,Consolidation!B:AA,22,FALSE)</f>
        <v>#N/A</v>
      </c>
    </row>
    <row r="2745" spans="1:8" ht="29.5" customHeight="1" thickBot="1" x14ac:dyDescent="0.4">
      <c r="A2745" s="16" t="str">
        <f>IF(B2745&lt;&gt;"","IND"&amp;TEXT(COUNTA($B$2:B2745),"000"),"")</f>
        <v>IND1393</v>
      </c>
      <c r="B2745" s="17">
        <f>Consolication[[#This Row],[Nom et prénom 0 Name &amp; first name]]</f>
        <v>0</v>
      </c>
      <c r="C2745" s="17" t="e">
        <f>VLOOKUP(B2745,Consolidation!B:AA,3,FALSE)</f>
        <v>#N/A</v>
      </c>
      <c r="D2745" s="17" t="e">
        <f>VLOOKUP(B2745,Consolidation!B:AA,5,TRUE)</f>
        <v>#N/A</v>
      </c>
      <c r="E2745" s="17" t="e">
        <f>VLOOKUP(B2746,Consolidation!B:AA,6,TRUE)</f>
        <v>#N/A</v>
      </c>
      <c r="F2745" s="17" t="e">
        <f>VLOOKUP(B2746,Consolidation!B:AA,7,TRUE)</f>
        <v>#N/A</v>
      </c>
      <c r="G2745" s="17" t="e">
        <f>VLOOKUP(B2746,Consolidation!B:AA,12,TRUE)</f>
        <v>#N/A</v>
      </c>
      <c r="H2745" s="17" t="e">
        <f>VLOOKUP(B2746,Consolidation!B:AA,22,FALSE)</f>
        <v>#N/A</v>
      </c>
    </row>
    <row r="2746" spans="1:8" ht="29.5" customHeight="1" thickBot="1" x14ac:dyDescent="0.4">
      <c r="A2746" s="16" t="str">
        <f>IF(B2746&lt;&gt;"","IND"&amp;TEXT(COUNTA($B$2:B2746),"000"),"")</f>
        <v>IND1394</v>
      </c>
      <c r="B2746" s="17">
        <f>Consolication[[#This Row],[Nom et prénom 0 Name &amp; first name]]</f>
        <v>0</v>
      </c>
      <c r="C2746" s="17" t="e">
        <f>VLOOKUP(B2746,Consolidation!B:AA,3,FALSE)</f>
        <v>#N/A</v>
      </c>
      <c r="D2746" s="17" t="e">
        <f>VLOOKUP(B2746,Consolidation!B:AA,5,TRUE)</f>
        <v>#N/A</v>
      </c>
      <c r="E2746" s="17" t="e">
        <f>VLOOKUP(B2747,Consolidation!B:AA,6,TRUE)</f>
        <v>#N/A</v>
      </c>
      <c r="F2746" s="17" t="e">
        <f>VLOOKUP(B2747,Consolidation!B:AA,7,TRUE)</f>
        <v>#N/A</v>
      </c>
      <c r="G2746" s="17" t="e">
        <f>VLOOKUP(B2747,Consolidation!B:AA,12,TRUE)</f>
        <v>#N/A</v>
      </c>
      <c r="H2746" s="17" t="e">
        <f>VLOOKUP(B2747,Consolidation!B:AA,22,FALSE)</f>
        <v>#N/A</v>
      </c>
    </row>
    <row r="2747" spans="1:8" ht="29.5" customHeight="1" thickBot="1" x14ac:dyDescent="0.4">
      <c r="A2747" s="16" t="str">
        <f>IF(B2747&lt;&gt;"","IND"&amp;TEXT(COUNTA($B$2:B2747),"000"),"")</f>
        <v>IND1395</v>
      </c>
      <c r="B2747" s="17">
        <f>Consolication[[#This Row],[Nom et prénom 0 Name &amp; first name]]</f>
        <v>0</v>
      </c>
      <c r="C2747" s="17" t="e">
        <f>VLOOKUP(B2747,Consolidation!B:AA,3,FALSE)</f>
        <v>#N/A</v>
      </c>
      <c r="D2747" s="17" t="e">
        <f>VLOOKUP(B2747,Consolidation!B:AA,5,TRUE)</f>
        <v>#N/A</v>
      </c>
      <c r="E2747" s="17" t="e">
        <f>VLOOKUP(B2748,Consolidation!B:AA,6,TRUE)</f>
        <v>#N/A</v>
      </c>
      <c r="F2747" s="17" t="e">
        <f>VLOOKUP(B2748,Consolidation!B:AA,7,TRUE)</f>
        <v>#N/A</v>
      </c>
      <c r="G2747" s="17" t="e">
        <f>VLOOKUP(B2748,Consolidation!B:AA,12,TRUE)</f>
        <v>#N/A</v>
      </c>
      <c r="H2747" s="17" t="e">
        <f>VLOOKUP(B2748,Consolidation!B:AA,22,FALSE)</f>
        <v>#N/A</v>
      </c>
    </row>
    <row r="2748" spans="1:8" ht="29.5" customHeight="1" thickBot="1" x14ac:dyDescent="0.4">
      <c r="A2748" s="16" t="str">
        <f>IF(B2748&lt;&gt;"","IND"&amp;TEXT(COUNTA($B$2:B2748),"000"),"")</f>
        <v>IND1396</v>
      </c>
      <c r="B2748" s="17">
        <f>Consolication[[#This Row],[Nom et prénom 0 Name &amp; first name]]</f>
        <v>0</v>
      </c>
      <c r="C2748" s="17" t="e">
        <f>VLOOKUP(B2748,Consolidation!B:AA,3,FALSE)</f>
        <v>#N/A</v>
      </c>
      <c r="D2748" s="17" t="e">
        <f>VLOOKUP(B2748,Consolidation!B:AA,5,TRUE)</f>
        <v>#N/A</v>
      </c>
      <c r="E2748" s="17" t="e">
        <f>VLOOKUP(B2749,Consolidation!B:AA,6,TRUE)</f>
        <v>#N/A</v>
      </c>
      <c r="F2748" s="17" t="e">
        <f>VLOOKUP(B2749,Consolidation!B:AA,7,TRUE)</f>
        <v>#N/A</v>
      </c>
      <c r="G2748" s="17" t="e">
        <f>VLOOKUP(B2749,Consolidation!B:AA,12,TRUE)</f>
        <v>#N/A</v>
      </c>
      <c r="H2748" s="17" t="e">
        <f>VLOOKUP(B2749,Consolidation!B:AA,22,FALSE)</f>
        <v>#N/A</v>
      </c>
    </row>
    <row r="2749" spans="1:8" ht="29.5" customHeight="1" thickBot="1" x14ac:dyDescent="0.4">
      <c r="A2749" s="16" t="str">
        <f>IF(B2749&lt;&gt;"","IND"&amp;TEXT(COUNTA($B$2:B2749),"000"),"")</f>
        <v>IND1397</v>
      </c>
      <c r="B2749" s="17">
        <f>Consolication[[#This Row],[Nom et prénom 0 Name &amp; first name]]</f>
        <v>0</v>
      </c>
      <c r="C2749" s="17" t="e">
        <f>VLOOKUP(B2749,Consolidation!B:AA,3,FALSE)</f>
        <v>#N/A</v>
      </c>
      <c r="D2749" s="17" t="e">
        <f>VLOOKUP(B2749,Consolidation!B:AA,5,TRUE)</f>
        <v>#N/A</v>
      </c>
      <c r="E2749" s="17" t="e">
        <f>VLOOKUP(B2750,Consolidation!B:AA,6,TRUE)</f>
        <v>#N/A</v>
      </c>
      <c r="F2749" s="17" t="e">
        <f>VLOOKUP(B2750,Consolidation!B:AA,7,TRUE)</f>
        <v>#N/A</v>
      </c>
      <c r="G2749" s="17" t="e">
        <f>VLOOKUP(B2750,Consolidation!B:AA,12,TRUE)</f>
        <v>#N/A</v>
      </c>
      <c r="H2749" s="17" t="e">
        <f>VLOOKUP(B2750,Consolidation!B:AA,22,FALSE)</f>
        <v>#N/A</v>
      </c>
    </row>
    <row r="2750" spans="1:8" ht="29.5" customHeight="1" thickBot="1" x14ac:dyDescent="0.4">
      <c r="A2750" s="16" t="str">
        <f>IF(B2750&lt;&gt;"","IND"&amp;TEXT(COUNTA($B$2:B2750),"000"),"")</f>
        <v>IND1398</v>
      </c>
      <c r="B2750" s="17">
        <f>Consolication[[#This Row],[Nom et prénom 0 Name &amp; first name]]</f>
        <v>0</v>
      </c>
      <c r="C2750" s="17" t="e">
        <f>VLOOKUP(B2750,Consolidation!B:AA,3,FALSE)</f>
        <v>#N/A</v>
      </c>
      <c r="D2750" s="17" t="e">
        <f>VLOOKUP(B2750,Consolidation!B:AA,5,TRUE)</f>
        <v>#N/A</v>
      </c>
      <c r="E2750" s="17" t="e">
        <f>VLOOKUP(B2751,Consolidation!B:AA,6,TRUE)</f>
        <v>#N/A</v>
      </c>
      <c r="F2750" s="17" t="e">
        <f>VLOOKUP(B2751,Consolidation!B:AA,7,TRUE)</f>
        <v>#N/A</v>
      </c>
      <c r="G2750" s="17" t="e">
        <f>VLOOKUP(B2751,Consolidation!B:AA,12,TRUE)</f>
        <v>#N/A</v>
      </c>
      <c r="H2750" s="17" t="e">
        <f>VLOOKUP(B2751,Consolidation!B:AA,22,FALSE)</f>
        <v>#N/A</v>
      </c>
    </row>
    <row r="2751" spans="1:8" ht="29.5" customHeight="1" thickBot="1" x14ac:dyDescent="0.4">
      <c r="A2751" s="16" t="str">
        <f>IF(B2751&lt;&gt;"","IND"&amp;TEXT(COUNTA($B$2:B2751),"000"),"")</f>
        <v>IND1399</v>
      </c>
      <c r="B2751" s="17">
        <f>Consolication[[#This Row],[Nom et prénom 0 Name &amp; first name]]</f>
        <v>0</v>
      </c>
      <c r="C2751" s="17" t="e">
        <f>VLOOKUP(B2751,Consolidation!B:AA,3,FALSE)</f>
        <v>#N/A</v>
      </c>
      <c r="D2751" s="17" t="e">
        <f>VLOOKUP(B2751,Consolidation!B:AA,5,TRUE)</f>
        <v>#N/A</v>
      </c>
      <c r="E2751" s="17" t="e">
        <f>VLOOKUP(B2752,Consolidation!B:AA,6,TRUE)</f>
        <v>#N/A</v>
      </c>
      <c r="F2751" s="17" t="e">
        <f>VLOOKUP(B2752,Consolidation!B:AA,7,TRUE)</f>
        <v>#N/A</v>
      </c>
      <c r="G2751" s="17" t="e">
        <f>VLOOKUP(B2752,Consolidation!B:AA,12,TRUE)</f>
        <v>#N/A</v>
      </c>
      <c r="H2751" s="17" t="e">
        <f>VLOOKUP(B2752,Consolidation!B:AA,22,FALSE)</f>
        <v>#N/A</v>
      </c>
    </row>
    <row r="2752" spans="1:8" ht="29.5" customHeight="1" thickBot="1" x14ac:dyDescent="0.4">
      <c r="A2752" s="16" t="str">
        <f>IF(B2752&lt;&gt;"","IND"&amp;TEXT(COUNTA($B$2:B2752),"000"),"")</f>
        <v>IND1400</v>
      </c>
      <c r="B2752" s="17">
        <f>Consolication[[#This Row],[Nom et prénom 0 Name &amp; first name]]</f>
        <v>0</v>
      </c>
      <c r="C2752" s="17" t="e">
        <f>VLOOKUP(B2752,Consolidation!B:AA,3,FALSE)</f>
        <v>#N/A</v>
      </c>
      <c r="D2752" s="17" t="e">
        <f>VLOOKUP(B2752,Consolidation!B:AA,5,TRUE)</f>
        <v>#N/A</v>
      </c>
      <c r="E2752" s="17" t="e">
        <f>VLOOKUP(B2753,Consolidation!B:AA,6,TRUE)</f>
        <v>#N/A</v>
      </c>
      <c r="F2752" s="17" t="e">
        <f>VLOOKUP(B2753,Consolidation!B:AA,7,TRUE)</f>
        <v>#N/A</v>
      </c>
      <c r="G2752" s="17" t="e">
        <f>VLOOKUP(B2753,Consolidation!B:AA,12,TRUE)</f>
        <v>#N/A</v>
      </c>
      <c r="H2752" s="17" t="e">
        <f>VLOOKUP(B2753,Consolidation!B:AA,22,FALSE)</f>
        <v>#N/A</v>
      </c>
    </row>
    <row r="2753" spans="1:8" ht="29.5" customHeight="1" thickBot="1" x14ac:dyDescent="0.4">
      <c r="A2753" s="16" t="str">
        <f>IF(B2753&lt;&gt;"","IND"&amp;TEXT(COUNTA($B$2:B2753),"000"),"")</f>
        <v>IND1401</v>
      </c>
      <c r="B2753" s="17">
        <f>Consolication[[#This Row],[Nom et prénom 0 Name &amp; first name]]</f>
        <v>0</v>
      </c>
      <c r="C2753" s="17" t="e">
        <f>VLOOKUP(B2753,Consolidation!B:AA,3,FALSE)</f>
        <v>#N/A</v>
      </c>
      <c r="D2753" s="17" t="e">
        <f>VLOOKUP(B2753,Consolidation!B:AA,5,TRUE)</f>
        <v>#N/A</v>
      </c>
      <c r="E2753" s="17" t="e">
        <f>VLOOKUP(B2754,Consolidation!B:AA,6,TRUE)</f>
        <v>#N/A</v>
      </c>
      <c r="F2753" s="17" t="e">
        <f>VLOOKUP(B2754,Consolidation!B:AA,7,TRUE)</f>
        <v>#N/A</v>
      </c>
      <c r="G2753" s="17" t="e">
        <f>VLOOKUP(B2754,Consolidation!B:AA,12,TRUE)</f>
        <v>#N/A</v>
      </c>
      <c r="H2753" s="17" t="e">
        <f>VLOOKUP(B2754,Consolidation!B:AA,22,FALSE)</f>
        <v>#N/A</v>
      </c>
    </row>
    <row r="2754" spans="1:8" ht="29.5" customHeight="1" thickBot="1" x14ac:dyDescent="0.4">
      <c r="A2754" s="16" t="str">
        <f>IF(B2754&lt;&gt;"","IND"&amp;TEXT(COUNTA($B$2:B2754),"000"),"")</f>
        <v>IND1402</v>
      </c>
      <c r="B2754" s="17">
        <f>Consolication[[#This Row],[Nom et prénom 0 Name &amp; first name]]</f>
        <v>0</v>
      </c>
      <c r="C2754" s="17" t="e">
        <f>VLOOKUP(B2754,Consolidation!B:AA,3,FALSE)</f>
        <v>#N/A</v>
      </c>
      <c r="D2754" s="17" t="e">
        <f>VLOOKUP(B2754,Consolidation!B:AA,5,TRUE)</f>
        <v>#N/A</v>
      </c>
      <c r="E2754" s="17" t="e">
        <f>VLOOKUP(B2755,Consolidation!B:AA,6,TRUE)</f>
        <v>#N/A</v>
      </c>
      <c r="F2754" s="17" t="e">
        <f>VLOOKUP(B2755,Consolidation!B:AA,7,TRUE)</f>
        <v>#N/A</v>
      </c>
      <c r="G2754" s="17" t="e">
        <f>VLOOKUP(B2755,Consolidation!B:AA,12,TRUE)</f>
        <v>#N/A</v>
      </c>
      <c r="H2754" s="17" t="e">
        <f>VLOOKUP(B2755,Consolidation!B:AA,22,FALSE)</f>
        <v>#N/A</v>
      </c>
    </row>
    <row r="2755" spans="1:8" ht="29.5" customHeight="1" thickBot="1" x14ac:dyDescent="0.4">
      <c r="A2755" s="16" t="str">
        <f>IF(B2755&lt;&gt;"","IND"&amp;TEXT(COUNTA($B$2:B2755),"000"),"")</f>
        <v>IND1403</v>
      </c>
      <c r="B2755" s="17">
        <f>Consolication[[#This Row],[Nom et prénom 0 Name &amp; first name]]</f>
        <v>0</v>
      </c>
      <c r="C2755" s="17" t="e">
        <f>VLOOKUP(B2755,Consolidation!B:AA,3,FALSE)</f>
        <v>#N/A</v>
      </c>
      <c r="D2755" s="17" t="e">
        <f>VLOOKUP(B2755,Consolidation!B:AA,5,TRUE)</f>
        <v>#N/A</v>
      </c>
      <c r="E2755" s="17" t="e">
        <f>VLOOKUP(B2756,Consolidation!B:AA,6,TRUE)</f>
        <v>#N/A</v>
      </c>
      <c r="F2755" s="17" t="e">
        <f>VLOOKUP(B2756,Consolidation!B:AA,7,TRUE)</f>
        <v>#N/A</v>
      </c>
      <c r="G2755" s="17" t="e">
        <f>VLOOKUP(B2756,Consolidation!B:AA,12,TRUE)</f>
        <v>#N/A</v>
      </c>
      <c r="H2755" s="17" t="e">
        <f>VLOOKUP(B2756,Consolidation!B:AA,22,FALSE)</f>
        <v>#N/A</v>
      </c>
    </row>
    <row r="2756" spans="1:8" ht="29.5" customHeight="1" thickBot="1" x14ac:dyDescent="0.4">
      <c r="A2756" s="16" t="str">
        <f>IF(B2756&lt;&gt;"","IND"&amp;TEXT(COUNTA($B$2:B2756),"000"),"")</f>
        <v>IND1404</v>
      </c>
      <c r="B2756" s="17">
        <f>Consolication[[#This Row],[Nom et prénom 0 Name &amp; first name]]</f>
        <v>0</v>
      </c>
      <c r="C2756" s="17" t="e">
        <f>VLOOKUP(B2756,Consolidation!B:AA,3,FALSE)</f>
        <v>#N/A</v>
      </c>
      <c r="D2756" s="17" t="e">
        <f>VLOOKUP(B2756,Consolidation!B:AA,5,TRUE)</f>
        <v>#N/A</v>
      </c>
      <c r="E2756" s="17" t="e">
        <f>VLOOKUP(B2757,Consolidation!B:AA,6,TRUE)</f>
        <v>#N/A</v>
      </c>
      <c r="F2756" s="17" t="e">
        <f>VLOOKUP(B2757,Consolidation!B:AA,7,TRUE)</f>
        <v>#N/A</v>
      </c>
      <c r="G2756" s="17" t="e">
        <f>VLOOKUP(B2757,Consolidation!B:AA,12,TRUE)</f>
        <v>#N/A</v>
      </c>
      <c r="H2756" s="17" t="e">
        <f>VLOOKUP(B2757,Consolidation!B:AA,22,FALSE)</f>
        <v>#N/A</v>
      </c>
    </row>
    <row r="2757" spans="1:8" ht="29.5" customHeight="1" thickBot="1" x14ac:dyDescent="0.4">
      <c r="A2757" s="16" t="str">
        <f>IF(B2757&lt;&gt;"","IND"&amp;TEXT(COUNTA($B$2:B2757),"000"),"")</f>
        <v>IND1405</v>
      </c>
      <c r="B2757" s="17">
        <f>Consolication[[#This Row],[Nom et prénom 0 Name &amp; first name]]</f>
        <v>0</v>
      </c>
      <c r="C2757" s="17" t="e">
        <f>VLOOKUP(B2757,Consolidation!B:AA,3,FALSE)</f>
        <v>#N/A</v>
      </c>
      <c r="D2757" s="17" t="e">
        <f>VLOOKUP(B2757,Consolidation!B:AA,5,TRUE)</f>
        <v>#N/A</v>
      </c>
      <c r="E2757" s="17" t="e">
        <f>VLOOKUP(B2758,Consolidation!B:AA,6,TRUE)</f>
        <v>#N/A</v>
      </c>
      <c r="F2757" s="17" t="e">
        <f>VLOOKUP(B2758,Consolidation!B:AA,7,TRUE)</f>
        <v>#N/A</v>
      </c>
      <c r="G2757" s="17" t="e">
        <f>VLOOKUP(B2758,Consolidation!B:AA,12,TRUE)</f>
        <v>#N/A</v>
      </c>
      <c r="H2757" s="17" t="e">
        <f>VLOOKUP(B2758,Consolidation!B:AA,22,FALSE)</f>
        <v>#N/A</v>
      </c>
    </row>
    <row r="2758" spans="1:8" ht="29.5" customHeight="1" thickBot="1" x14ac:dyDescent="0.4">
      <c r="A2758" s="16" t="str">
        <f>IF(B2758&lt;&gt;"","IND"&amp;TEXT(COUNTA($B$2:B2758),"000"),"")</f>
        <v>IND1406</v>
      </c>
      <c r="B2758" s="17">
        <f>Consolication[[#This Row],[Nom et prénom 0 Name &amp; first name]]</f>
        <v>0</v>
      </c>
      <c r="C2758" s="17" t="e">
        <f>VLOOKUP(B2758,Consolidation!B:AA,3,FALSE)</f>
        <v>#N/A</v>
      </c>
      <c r="D2758" s="17" t="e">
        <f>VLOOKUP(B2758,Consolidation!B:AA,5,TRUE)</f>
        <v>#N/A</v>
      </c>
      <c r="E2758" s="17" t="e">
        <f>VLOOKUP(B2759,Consolidation!B:AA,6,TRUE)</f>
        <v>#N/A</v>
      </c>
      <c r="F2758" s="17" t="e">
        <f>VLOOKUP(B2759,Consolidation!B:AA,7,TRUE)</f>
        <v>#N/A</v>
      </c>
      <c r="G2758" s="17" t="e">
        <f>VLOOKUP(B2759,Consolidation!B:AA,12,TRUE)</f>
        <v>#N/A</v>
      </c>
      <c r="H2758" s="17" t="e">
        <f>VLOOKUP(B2759,Consolidation!B:AA,22,FALSE)</f>
        <v>#N/A</v>
      </c>
    </row>
    <row r="2759" spans="1:8" ht="29.5" customHeight="1" thickBot="1" x14ac:dyDescent="0.4">
      <c r="A2759" s="16" t="str">
        <f>IF(B2759&lt;&gt;"","IND"&amp;TEXT(COUNTA($B$2:B2759),"000"),"")</f>
        <v>IND1407</v>
      </c>
      <c r="B2759" s="17">
        <f>Consolication[[#This Row],[Nom et prénom 0 Name &amp; first name]]</f>
        <v>0</v>
      </c>
      <c r="C2759" s="17" t="e">
        <f>VLOOKUP(B2759,Consolidation!B:AA,3,FALSE)</f>
        <v>#N/A</v>
      </c>
      <c r="D2759" s="17" t="e">
        <f>VLOOKUP(B2759,Consolidation!B:AA,5,TRUE)</f>
        <v>#N/A</v>
      </c>
      <c r="E2759" s="17" t="e">
        <f>VLOOKUP(B2760,Consolidation!B:AA,6,TRUE)</f>
        <v>#N/A</v>
      </c>
      <c r="F2759" s="17" t="e">
        <f>VLOOKUP(B2760,Consolidation!B:AA,7,TRUE)</f>
        <v>#N/A</v>
      </c>
      <c r="G2759" s="17" t="e">
        <f>VLOOKUP(B2760,Consolidation!B:AA,12,TRUE)</f>
        <v>#N/A</v>
      </c>
      <c r="H2759" s="17" t="e">
        <f>VLOOKUP(B2760,Consolidation!B:AA,22,FALSE)</f>
        <v>#N/A</v>
      </c>
    </row>
    <row r="2760" spans="1:8" ht="29.5" customHeight="1" thickBot="1" x14ac:dyDescent="0.4">
      <c r="A2760" s="16" t="str">
        <f>IF(B2760&lt;&gt;"","IND"&amp;TEXT(COUNTA($B$2:B2760),"000"),"")</f>
        <v>IND1408</v>
      </c>
      <c r="B2760" s="17">
        <f>Consolication[[#This Row],[Nom et prénom 0 Name &amp; first name]]</f>
        <v>0</v>
      </c>
      <c r="C2760" s="17" t="e">
        <f>VLOOKUP(B2760,Consolidation!B:AA,3,FALSE)</f>
        <v>#N/A</v>
      </c>
      <c r="D2760" s="17" t="e">
        <f>VLOOKUP(B2760,Consolidation!B:AA,5,TRUE)</f>
        <v>#N/A</v>
      </c>
      <c r="E2760" s="17" t="e">
        <f>VLOOKUP(B2761,Consolidation!B:AA,6,TRUE)</f>
        <v>#N/A</v>
      </c>
      <c r="F2760" s="17" t="e">
        <f>VLOOKUP(B2761,Consolidation!B:AA,7,TRUE)</f>
        <v>#N/A</v>
      </c>
      <c r="G2760" s="17" t="e">
        <f>VLOOKUP(B2761,Consolidation!B:AA,12,TRUE)</f>
        <v>#N/A</v>
      </c>
      <c r="H2760" s="17" t="e">
        <f>VLOOKUP(B2761,Consolidation!B:AA,22,FALSE)</f>
        <v>#N/A</v>
      </c>
    </row>
    <row r="2761" spans="1:8" ht="29.5" customHeight="1" thickBot="1" x14ac:dyDescent="0.4">
      <c r="A2761" s="16" t="str">
        <f>IF(B2761&lt;&gt;"","IND"&amp;TEXT(COUNTA($B$2:B2761),"000"),"")</f>
        <v>IND1409</v>
      </c>
      <c r="B2761" s="17">
        <f>Consolication[[#This Row],[Nom et prénom 0 Name &amp; first name]]</f>
        <v>0</v>
      </c>
      <c r="C2761" s="17" t="e">
        <f>VLOOKUP(B2761,Consolidation!B:AA,3,FALSE)</f>
        <v>#N/A</v>
      </c>
      <c r="D2761" s="17" t="e">
        <f>VLOOKUP(B2761,Consolidation!B:AA,5,TRUE)</f>
        <v>#N/A</v>
      </c>
      <c r="E2761" s="17" t="e">
        <f>VLOOKUP(B2762,Consolidation!B:AA,6,TRUE)</f>
        <v>#N/A</v>
      </c>
      <c r="F2761" s="17" t="e">
        <f>VLOOKUP(B2762,Consolidation!B:AA,7,TRUE)</f>
        <v>#N/A</v>
      </c>
      <c r="G2761" s="17" t="e">
        <f>VLOOKUP(B2762,Consolidation!B:AA,12,TRUE)</f>
        <v>#N/A</v>
      </c>
      <c r="H2761" s="17" t="e">
        <f>VLOOKUP(B2762,Consolidation!B:AA,22,FALSE)</f>
        <v>#N/A</v>
      </c>
    </row>
    <row r="2762" spans="1:8" ht="29.5" customHeight="1" thickBot="1" x14ac:dyDescent="0.4">
      <c r="A2762" s="16" t="str">
        <f>IF(B2762&lt;&gt;"","IND"&amp;TEXT(COUNTA($B$2:B2762),"000"),"")</f>
        <v>IND1410</v>
      </c>
      <c r="B2762" s="17">
        <f>Consolication[[#This Row],[Nom et prénom 0 Name &amp; first name]]</f>
        <v>0</v>
      </c>
      <c r="C2762" s="17" t="e">
        <f>VLOOKUP(B2762,Consolidation!B:AA,3,FALSE)</f>
        <v>#N/A</v>
      </c>
      <c r="D2762" s="17" t="e">
        <f>VLOOKUP(B2762,Consolidation!B:AA,5,TRUE)</f>
        <v>#N/A</v>
      </c>
      <c r="E2762" s="17" t="e">
        <f>VLOOKUP(B2763,Consolidation!B:AA,6,TRUE)</f>
        <v>#N/A</v>
      </c>
      <c r="F2762" s="17" t="e">
        <f>VLOOKUP(B2763,Consolidation!B:AA,7,TRUE)</f>
        <v>#N/A</v>
      </c>
      <c r="G2762" s="17" t="e">
        <f>VLOOKUP(B2763,Consolidation!B:AA,12,TRUE)</f>
        <v>#N/A</v>
      </c>
      <c r="H2762" s="17" t="e">
        <f>VLOOKUP(B2763,Consolidation!B:AA,22,FALSE)</f>
        <v>#N/A</v>
      </c>
    </row>
    <row r="2763" spans="1:8" ht="29.5" customHeight="1" thickBot="1" x14ac:dyDescent="0.4">
      <c r="A2763" s="16" t="str">
        <f>IF(B2763&lt;&gt;"","IND"&amp;TEXT(COUNTA($B$2:B2763),"000"),"")</f>
        <v>IND1411</v>
      </c>
      <c r="B2763" s="17">
        <f>Consolication[[#This Row],[Nom et prénom 0 Name &amp; first name]]</f>
        <v>0</v>
      </c>
      <c r="C2763" s="17" t="e">
        <f>VLOOKUP(B2763,Consolidation!B:AA,3,FALSE)</f>
        <v>#N/A</v>
      </c>
      <c r="D2763" s="17" t="e">
        <f>VLOOKUP(B2763,Consolidation!B:AA,5,TRUE)</f>
        <v>#N/A</v>
      </c>
      <c r="E2763" s="17" t="e">
        <f>VLOOKUP(B2764,Consolidation!B:AA,6,TRUE)</f>
        <v>#N/A</v>
      </c>
      <c r="F2763" s="17" t="e">
        <f>VLOOKUP(B2764,Consolidation!B:AA,7,TRUE)</f>
        <v>#N/A</v>
      </c>
      <c r="G2763" s="17" t="e">
        <f>VLOOKUP(B2764,Consolidation!B:AA,12,TRUE)</f>
        <v>#N/A</v>
      </c>
      <c r="H2763" s="17" t="e">
        <f>VLOOKUP(B2764,Consolidation!B:AA,22,FALSE)</f>
        <v>#N/A</v>
      </c>
    </row>
    <row r="2764" spans="1:8" ht="29.5" customHeight="1" thickBot="1" x14ac:dyDescent="0.4">
      <c r="A2764" s="16" t="str">
        <f>IF(B2764&lt;&gt;"","IND"&amp;TEXT(COUNTA($B$2:B2764),"000"),"")</f>
        <v>IND1412</v>
      </c>
      <c r="B2764" s="17">
        <f>Consolication[[#This Row],[Nom et prénom 0 Name &amp; first name]]</f>
        <v>0</v>
      </c>
      <c r="C2764" s="17" t="e">
        <f>VLOOKUP(B2764,Consolidation!B:AA,3,FALSE)</f>
        <v>#N/A</v>
      </c>
      <c r="D2764" s="17" t="e">
        <f>VLOOKUP(B2764,Consolidation!B:AA,5,TRUE)</f>
        <v>#N/A</v>
      </c>
      <c r="E2764" s="17" t="e">
        <f>VLOOKUP(B2765,Consolidation!B:AA,6,TRUE)</f>
        <v>#N/A</v>
      </c>
      <c r="F2764" s="17" t="e">
        <f>VLOOKUP(B2765,Consolidation!B:AA,7,TRUE)</f>
        <v>#N/A</v>
      </c>
      <c r="G2764" s="17" t="e">
        <f>VLOOKUP(B2765,Consolidation!B:AA,12,TRUE)</f>
        <v>#N/A</v>
      </c>
      <c r="H2764" s="17" t="e">
        <f>VLOOKUP(B2765,Consolidation!B:AA,22,FALSE)</f>
        <v>#N/A</v>
      </c>
    </row>
    <row r="2765" spans="1:8" ht="29.5" customHeight="1" thickBot="1" x14ac:dyDescent="0.4">
      <c r="A2765" s="16" t="str">
        <f>IF(B2765&lt;&gt;"","IND"&amp;TEXT(COUNTA($B$2:B2765),"000"),"")</f>
        <v>IND1413</v>
      </c>
      <c r="B2765" s="17">
        <f>Consolication[[#This Row],[Nom et prénom 0 Name &amp; first name]]</f>
        <v>0</v>
      </c>
      <c r="C2765" s="17" t="e">
        <f>VLOOKUP(B2765,Consolidation!B:AA,3,FALSE)</f>
        <v>#N/A</v>
      </c>
      <c r="D2765" s="17" t="e">
        <f>VLOOKUP(B2765,Consolidation!B:AA,5,TRUE)</f>
        <v>#N/A</v>
      </c>
      <c r="E2765" s="17" t="e">
        <f>VLOOKUP(B2766,Consolidation!B:AA,6,TRUE)</f>
        <v>#N/A</v>
      </c>
      <c r="F2765" s="17" t="e">
        <f>VLOOKUP(B2766,Consolidation!B:AA,7,TRUE)</f>
        <v>#N/A</v>
      </c>
      <c r="G2765" s="17" t="e">
        <f>VLOOKUP(B2766,Consolidation!B:AA,12,TRUE)</f>
        <v>#N/A</v>
      </c>
      <c r="H2765" s="17" t="e">
        <f>VLOOKUP(B2766,Consolidation!B:AA,22,FALSE)</f>
        <v>#N/A</v>
      </c>
    </row>
    <row r="2766" spans="1:8" ht="29.5" customHeight="1" thickBot="1" x14ac:dyDescent="0.4">
      <c r="A2766" s="16" t="str">
        <f>IF(B2766&lt;&gt;"","IND"&amp;TEXT(COUNTA($B$2:B2766),"000"),"")</f>
        <v>IND1414</v>
      </c>
      <c r="B2766" s="17">
        <f>Consolication[[#This Row],[Nom et prénom 0 Name &amp; first name]]</f>
        <v>0</v>
      </c>
      <c r="C2766" s="17" t="e">
        <f>VLOOKUP(B2766,Consolidation!B:AA,3,FALSE)</f>
        <v>#N/A</v>
      </c>
      <c r="D2766" s="17" t="e">
        <f>VLOOKUP(B2766,Consolidation!B:AA,5,TRUE)</f>
        <v>#N/A</v>
      </c>
      <c r="E2766" s="17" t="e">
        <f>VLOOKUP(B2767,Consolidation!B:AA,6,TRUE)</f>
        <v>#N/A</v>
      </c>
      <c r="F2766" s="17" t="e">
        <f>VLOOKUP(B2767,Consolidation!B:AA,7,TRUE)</f>
        <v>#N/A</v>
      </c>
      <c r="G2766" s="17" t="e">
        <f>VLOOKUP(B2767,Consolidation!B:AA,12,TRUE)</f>
        <v>#N/A</v>
      </c>
      <c r="H2766" s="17" t="e">
        <f>VLOOKUP(B2767,Consolidation!B:AA,22,FALSE)</f>
        <v>#N/A</v>
      </c>
    </row>
    <row r="2767" spans="1:8" ht="29.5" customHeight="1" thickBot="1" x14ac:dyDescent="0.4">
      <c r="A2767" s="16" t="str">
        <f>IF(B2767&lt;&gt;"","IND"&amp;TEXT(COUNTA($B$2:B2767),"000"),"")</f>
        <v>IND1415</v>
      </c>
      <c r="B2767" s="17">
        <f>Consolication[[#This Row],[Nom et prénom 0 Name &amp; first name]]</f>
        <v>0</v>
      </c>
      <c r="C2767" s="17" t="e">
        <f>VLOOKUP(B2767,Consolidation!B:AA,3,FALSE)</f>
        <v>#N/A</v>
      </c>
      <c r="D2767" s="17" t="e">
        <f>VLOOKUP(B2767,Consolidation!B:AA,5,TRUE)</f>
        <v>#N/A</v>
      </c>
      <c r="E2767" s="17" t="e">
        <f>VLOOKUP(B2768,Consolidation!B:AA,6,TRUE)</f>
        <v>#N/A</v>
      </c>
      <c r="F2767" s="17" t="e">
        <f>VLOOKUP(B2768,Consolidation!B:AA,7,TRUE)</f>
        <v>#N/A</v>
      </c>
      <c r="G2767" s="17" t="e">
        <f>VLOOKUP(B2768,Consolidation!B:AA,12,TRUE)</f>
        <v>#N/A</v>
      </c>
      <c r="H2767" s="17" t="e">
        <f>VLOOKUP(B2768,Consolidation!B:AA,22,FALSE)</f>
        <v>#N/A</v>
      </c>
    </row>
    <row r="2768" spans="1:8" ht="29.5" customHeight="1" thickBot="1" x14ac:dyDescent="0.4">
      <c r="A2768" s="16" t="str">
        <f>IF(B2768&lt;&gt;"","IND"&amp;TEXT(COUNTA($B$2:B2768),"000"),"")</f>
        <v>IND1416</v>
      </c>
      <c r="B2768" s="17">
        <f>Consolication[[#This Row],[Nom et prénom 0 Name &amp; first name]]</f>
        <v>0</v>
      </c>
      <c r="C2768" s="17" t="e">
        <f>VLOOKUP(B2768,Consolidation!B:AA,3,FALSE)</f>
        <v>#N/A</v>
      </c>
      <c r="D2768" s="17" t="e">
        <f>VLOOKUP(B2768,Consolidation!B:AA,5,TRUE)</f>
        <v>#N/A</v>
      </c>
      <c r="E2768" s="17" t="e">
        <f>VLOOKUP(B2769,Consolidation!B:AA,6,TRUE)</f>
        <v>#N/A</v>
      </c>
      <c r="F2768" s="17" t="e">
        <f>VLOOKUP(B2769,Consolidation!B:AA,7,TRUE)</f>
        <v>#N/A</v>
      </c>
      <c r="G2768" s="17" t="e">
        <f>VLOOKUP(B2769,Consolidation!B:AA,12,TRUE)</f>
        <v>#N/A</v>
      </c>
      <c r="H2768" s="17" t="e">
        <f>VLOOKUP(B2769,Consolidation!B:AA,22,FALSE)</f>
        <v>#N/A</v>
      </c>
    </row>
    <row r="2769" spans="1:8" ht="29.5" customHeight="1" thickBot="1" x14ac:dyDescent="0.4">
      <c r="A2769" s="16" t="str">
        <f>IF(B2769&lt;&gt;"","IND"&amp;TEXT(COUNTA($B$2:B2769),"000"),"")</f>
        <v>IND1417</v>
      </c>
      <c r="B2769" s="17">
        <f>Consolication[[#This Row],[Nom et prénom 0 Name &amp; first name]]</f>
        <v>0</v>
      </c>
      <c r="C2769" s="17" t="e">
        <f>VLOOKUP(B2769,Consolidation!B:AA,3,FALSE)</f>
        <v>#N/A</v>
      </c>
      <c r="D2769" s="17" t="e">
        <f>VLOOKUP(B2769,Consolidation!B:AA,5,TRUE)</f>
        <v>#N/A</v>
      </c>
      <c r="E2769" s="17" t="e">
        <f>VLOOKUP(B2770,Consolidation!B:AA,6,TRUE)</f>
        <v>#N/A</v>
      </c>
      <c r="F2769" s="17" t="e">
        <f>VLOOKUP(B2770,Consolidation!B:AA,7,TRUE)</f>
        <v>#N/A</v>
      </c>
      <c r="G2769" s="17" t="e">
        <f>VLOOKUP(B2770,Consolidation!B:AA,12,TRUE)</f>
        <v>#N/A</v>
      </c>
      <c r="H2769" s="17" t="e">
        <f>VLOOKUP(B2770,Consolidation!B:AA,22,FALSE)</f>
        <v>#N/A</v>
      </c>
    </row>
    <row r="2770" spans="1:8" ht="29.5" customHeight="1" thickBot="1" x14ac:dyDescent="0.4">
      <c r="A2770" s="16" t="str">
        <f>IF(B2770&lt;&gt;"","IND"&amp;TEXT(COUNTA($B$2:B2770),"000"),"")</f>
        <v>IND1418</v>
      </c>
      <c r="B2770" s="17">
        <f>Consolication[[#This Row],[Nom et prénom 0 Name &amp; first name]]</f>
        <v>0</v>
      </c>
      <c r="C2770" s="17" t="e">
        <f>VLOOKUP(B2770,Consolidation!B:AA,3,FALSE)</f>
        <v>#N/A</v>
      </c>
      <c r="D2770" s="17" t="e">
        <f>VLOOKUP(B2770,Consolidation!B:AA,5,TRUE)</f>
        <v>#N/A</v>
      </c>
      <c r="E2770" s="17" t="e">
        <f>VLOOKUP(B2771,Consolidation!B:AA,6,TRUE)</f>
        <v>#N/A</v>
      </c>
      <c r="F2770" s="17" t="e">
        <f>VLOOKUP(B2771,Consolidation!B:AA,7,TRUE)</f>
        <v>#N/A</v>
      </c>
      <c r="G2770" s="17" t="e">
        <f>VLOOKUP(B2771,Consolidation!B:AA,12,TRUE)</f>
        <v>#N/A</v>
      </c>
      <c r="H2770" s="17" t="e">
        <f>VLOOKUP(B2771,Consolidation!B:AA,22,FALSE)</f>
        <v>#N/A</v>
      </c>
    </row>
    <row r="2771" spans="1:8" ht="29.5" customHeight="1" thickBot="1" x14ac:dyDescent="0.4">
      <c r="A2771" s="16" t="str">
        <f>IF(B2771&lt;&gt;"","IND"&amp;TEXT(COUNTA($B$2:B2771),"000"),"")</f>
        <v>IND1419</v>
      </c>
      <c r="B2771" s="17">
        <f>Consolication[[#This Row],[Nom et prénom 0 Name &amp; first name]]</f>
        <v>0</v>
      </c>
      <c r="C2771" s="17" t="e">
        <f>VLOOKUP(B2771,Consolidation!B:AA,3,FALSE)</f>
        <v>#N/A</v>
      </c>
      <c r="D2771" s="17" t="e">
        <f>VLOOKUP(B2771,Consolidation!B:AA,5,TRUE)</f>
        <v>#N/A</v>
      </c>
      <c r="E2771" s="17" t="e">
        <f>VLOOKUP(B2772,Consolidation!B:AA,6,TRUE)</f>
        <v>#N/A</v>
      </c>
      <c r="F2771" s="17" t="e">
        <f>VLOOKUP(B2772,Consolidation!B:AA,7,TRUE)</f>
        <v>#N/A</v>
      </c>
      <c r="G2771" s="17" t="e">
        <f>VLOOKUP(B2772,Consolidation!B:AA,12,TRUE)</f>
        <v>#N/A</v>
      </c>
      <c r="H2771" s="17" t="e">
        <f>VLOOKUP(B2772,Consolidation!B:AA,22,FALSE)</f>
        <v>#N/A</v>
      </c>
    </row>
    <row r="2772" spans="1:8" ht="29.5" customHeight="1" thickBot="1" x14ac:dyDescent="0.4">
      <c r="A2772" s="16" t="str">
        <f>IF(B2772&lt;&gt;"","IND"&amp;TEXT(COUNTA($B$2:B2772),"000"),"")</f>
        <v>IND1420</v>
      </c>
      <c r="B2772" s="17">
        <f>Consolication[[#This Row],[Nom et prénom 0 Name &amp; first name]]</f>
        <v>0</v>
      </c>
      <c r="C2772" s="17" t="e">
        <f>VLOOKUP(B2772,Consolidation!B:AA,3,FALSE)</f>
        <v>#N/A</v>
      </c>
      <c r="D2772" s="17" t="e">
        <f>VLOOKUP(B2772,Consolidation!B:AA,5,TRUE)</f>
        <v>#N/A</v>
      </c>
      <c r="E2772" s="17" t="e">
        <f>VLOOKUP(B2773,Consolidation!B:AA,6,TRUE)</f>
        <v>#N/A</v>
      </c>
      <c r="F2772" s="17" t="e">
        <f>VLOOKUP(B2773,Consolidation!B:AA,7,TRUE)</f>
        <v>#N/A</v>
      </c>
      <c r="G2772" s="17" t="e">
        <f>VLOOKUP(B2773,Consolidation!B:AA,12,TRUE)</f>
        <v>#N/A</v>
      </c>
      <c r="H2772" s="17" t="e">
        <f>VLOOKUP(B2773,Consolidation!B:AA,22,FALSE)</f>
        <v>#N/A</v>
      </c>
    </row>
    <row r="2773" spans="1:8" ht="29.5" customHeight="1" thickBot="1" x14ac:dyDescent="0.4">
      <c r="A2773" s="16" t="str">
        <f>IF(B2773&lt;&gt;"","IND"&amp;TEXT(COUNTA($B$2:B2773),"000"),"")</f>
        <v>IND1421</v>
      </c>
      <c r="B2773" s="17">
        <f>Consolication[[#This Row],[Nom et prénom 0 Name &amp; first name]]</f>
        <v>0</v>
      </c>
      <c r="C2773" s="17" t="e">
        <f>VLOOKUP(B2773,Consolidation!B:AA,3,FALSE)</f>
        <v>#N/A</v>
      </c>
      <c r="D2773" s="17" t="e">
        <f>VLOOKUP(B2773,Consolidation!B:AA,5,TRUE)</f>
        <v>#N/A</v>
      </c>
      <c r="E2773" s="17" t="e">
        <f>VLOOKUP(B2774,Consolidation!B:AA,6,TRUE)</f>
        <v>#N/A</v>
      </c>
      <c r="F2773" s="17" t="e">
        <f>VLOOKUP(B2774,Consolidation!B:AA,7,TRUE)</f>
        <v>#N/A</v>
      </c>
      <c r="G2773" s="17" t="e">
        <f>VLOOKUP(B2774,Consolidation!B:AA,12,TRUE)</f>
        <v>#N/A</v>
      </c>
      <c r="H2773" s="17" t="e">
        <f>VLOOKUP(B2774,Consolidation!B:AA,22,FALSE)</f>
        <v>#N/A</v>
      </c>
    </row>
    <row r="2774" spans="1:8" ht="29.5" customHeight="1" thickBot="1" x14ac:dyDescent="0.4">
      <c r="A2774" s="16" t="str">
        <f>IF(B2774&lt;&gt;"","IND"&amp;TEXT(COUNTA($B$2:B2774),"000"),"")</f>
        <v>IND1422</v>
      </c>
      <c r="B2774" s="17">
        <f>Consolication[[#This Row],[Nom et prénom 0 Name &amp; first name]]</f>
        <v>0</v>
      </c>
      <c r="C2774" s="17" t="e">
        <f>VLOOKUP(B2774,Consolidation!B:AA,3,FALSE)</f>
        <v>#N/A</v>
      </c>
      <c r="D2774" s="17" t="e">
        <f>VLOOKUP(B2774,Consolidation!B:AA,5,TRUE)</f>
        <v>#N/A</v>
      </c>
      <c r="E2774" s="17" t="e">
        <f>VLOOKUP(B2775,Consolidation!B:AA,6,TRUE)</f>
        <v>#N/A</v>
      </c>
      <c r="F2774" s="17" t="e">
        <f>VLOOKUP(B2775,Consolidation!B:AA,7,TRUE)</f>
        <v>#N/A</v>
      </c>
      <c r="G2774" s="17" t="e">
        <f>VLOOKUP(B2775,Consolidation!B:AA,12,TRUE)</f>
        <v>#N/A</v>
      </c>
      <c r="H2774" s="17" t="e">
        <f>VLOOKUP(B2775,Consolidation!B:AA,22,FALSE)</f>
        <v>#N/A</v>
      </c>
    </row>
    <row r="2775" spans="1:8" ht="29.5" customHeight="1" thickBot="1" x14ac:dyDescent="0.4">
      <c r="A2775" s="16" t="str">
        <f>IF(B2775&lt;&gt;"","IND"&amp;TEXT(COUNTA($B$2:B2775),"000"),"")</f>
        <v>IND1423</v>
      </c>
      <c r="B2775" s="17">
        <f>Consolication[[#This Row],[Nom et prénom 0 Name &amp; first name]]</f>
        <v>0</v>
      </c>
      <c r="C2775" s="17" t="e">
        <f>VLOOKUP(B2775,Consolidation!B:AA,3,FALSE)</f>
        <v>#N/A</v>
      </c>
      <c r="D2775" s="17" t="e">
        <f>VLOOKUP(B2775,Consolidation!B:AA,5,TRUE)</f>
        <v>#N/A</v>
      </c>
      <c r="E2775" s="17" t="e">
        <f>VLOOKUP(B2776,Consolidation!B:AA,6,TRUE)</f>
        <v>#N/A</v>
      </c>
      <c r="F2775" s="17" t="e">
        <f>VLOOKUP(B2776,Consolidation!B:AA,7,TRUE)</f>
        <v>#N/A</v>
      </c>
      <c r="G2775" s="17" t="e">
        <f>VLOOKUP(B2776,Consolidation!B:AA,12,TRUE)</f>
        <v>#N/A</v>
      </c>
      <c r="H2775" s="17" t="e">
        <f>VLOOKUP(B2776,Consolidation!B:AA,22,FALSE)</f>
        <v>#N/A</v>
      </c>
    </row>
    <row r="2776" spans="1:8" ht="29.5" customHeight="1" thickBot="1" x14ac:dyDescent="0.4">
      <c r="A2776" s="16" t="str">
        <f>IF(B2776&lt;&gt;"","IND"&amp;TEXT(COUNTA($B$2:B2776),"000"),"")</f>
        <v>IND1424</v>
      </c>
      <c r="B2776" s="17">
        <f>Consolication[[#This Row],[Nom et prénom 0 Name &amp; first name]]</f>
        <v>0</v>
      </c>
      <c r="C2776" s="17" t="e">
        <f>VLOOKUP(B2776,Consolidation!B:AA,3,FALSE)</f>
        <v>#N/A</v>
      </c>
      <c r="D2776" s="17" t="e">
        <f>VLOOKUP(B2776,Consolidation!B:AA,5,TRUE)</f>
        <v>#N/A</v>
      </c>
      <c r="E2776" s="17" t="e">
        <f>VLOOKUP(B2777,Consolidation!B:AA,6,TRUE)</f>
        <v>#N/A</v>
      </c>
      <c r="F2776" s="17" t="e">
        <f>VLOOKUP(B2777,Consolidation!B:AA,7,TRUE)</f>
        <v>#N/A</v>
      </c>
      <c r="G2776" s="17" t="e">
        <f>VLOOKUP(B2777,Consolidation!B:AA,12,TRUE)</f>
        <v>#N/A</v>
      </c>
      <c r="H2776" s="17" t="e">
        <f>VLOOKUP(B2777,Consolidation!B:AA,22,FALSE)</f>
        <v>#N/A</v>
      </c>
    </row>
    <row r="2777" spans="1:8" ht="29.5" customHeight="1" thickBot="1" x14ac:dyDescent="0.4">
      <c r="A2777" s="16" t="str">
        <f>IF(B2777&lt;&gt;"","IND"&amp;TEXT(COUNTA($B$2:B2777),"000"),"")</f>
        <v>IND1425</v>
      </c>
      <c r="B2777" s="17">
        <f>Consolication[[#This Row],[Nom et prénom 0 Name &amp; first name]]</f>
        <v>0</v>
      </c>
      <c r="C2777" s="17" t="e">
        <f>VLOOKUP(B2777,Consolidation!B:AA,3,FALSE)</f>
        <v>#N/A</v>
      </c>
      <c r="D2777" s="17" t="e">
        <f>VLOOKUP(B2777,Consolidation!B:AA,5,TRUE)</f>
        <v>#N/A</v>
      </c>
      <c r="E2777" s="17" t="e">
        <f>VLOOKUP(B2778,Consolidation!B:AA,6,TRUE)</f>
        <v>#N/A</v>
      </c>
      <c r="F2777" s="17" t="e">
        <f>VLOOKUP(B2778,Consolidation!B:AA,7,TRUE)</f>
        <v>#N/A</v>
      </c>
      <c r="G2777" s="17" t="e">
        <f>VLOOKUP(B2778,Consolidation!B:AA,12,TRUE)</f>
        <v>#N/A</v>
      </c>
      <c r="H2777" s="17" t="e">
        <f>VLOOKUP(B2778,Consolidation!B:AA,22,FALSE)</f>
        <v>#N/A</v>
      </c>
    </row>
    <row r="2778" spans="1:8" ht="29.5" customHeight="1" thickBot="1" x14ac:dyDescent="0.4">
      <c r="A2778" s="16" t="str">
        <f>IF(B2778&lt;&gt;"","IND"&amp;TEXT(COUNTA($B$2:B2778),"000"),"")</f>
        <v>IND1426</v>
      </c>
      <c r="B2778" s="17">
        <f>Consolication[[#This Row],[Nom et prénom 0 Name &amp; first name]]</f>
        <v>0</v>
      </c>
      <c r="C2778" s="17" t="e">
        <f>VLOOKUP(B2778,Consolidation!B:AA,3,FALSE)</f>
        <v>#N/A</v>
      </c>
      <c r="D2778" s="17" t="e">
        <f>VLOOKUP(B2778,Consolidation!B:AA,5,TRUE)</f>
        <v>#N/A</v>
      </c>
      <c r="E2778" s="17" t="e">
        <f>VLOOKUP(B2779,Consolidation!B:AA,6,TRUE)</f>
        <v>#N/A</v>
      </c>
      <c r="F2778" s="17" t="e">
        <f>VLOOKUP(B2779,Consolidation!B:AA,7,TRUE)</f>
        <v>#N/A</v>
      </c>
      <c r="G2778" s="17" t="e">
        <f>VLOOKUP(B2779,Consolidation!B:AA,12,TRUE)</f>
        <v>#N/A</v>
      </c>
      <c r="H2778" s="17" t="e">
        <f>VLOOKUP(B2779,Consolidation!B:AA,22,FALSE)</f>
        <v>#N/A</v>
      </c>
    </row>
    <row r="2779" spans="1:8" ht="29.5" customHeight="1" thickBot="1" x14ac:dyDescent="0.4">
      <c r="A2779" s="16" t="str">
        <f>IF(B2779&lt;&gt;"","IND"&amp;TEXT(COUNTA($B$2:B2779),"000"),"")</f>
        <v>IND1427</v>
      </c>
      <c r="B2779" s="17">
        <f>Consolication[[#This Row],[Nom et prénom 0 Name &amp; first name]]</f>
        <v>0</v>
      </c>
      <c r="C2779" s="17" t="e">
        <f>VLOOKUP(B2779,Consolidation!B:AA,3,FALSE)</f>
        <v>#N/A</v>
      </c>
      <c r="D2779" s="17" t="e">
        <f>VLOOKUP(B2779,Consolidation!B:AA,5,TRUE)</f>
        <v>#N/A</v>
      </c>
      <c r="E2779" s="17" t="e">
        <f>VLOOKUP(B2780,Consolidation!B:AA,6,TRUE)</f>
        <v>#N/A</v>
      </c>
      <c r="F2779" s="17" t="e">
        <f>VLOOKUP(B2780,Consolidation!B:AA,7,TRUE)</f>
        <v>#N/A</v>
      </c>
      <c r="G2779" s="17" t="e">
        <f>VLOOKUP(B2780,Consolidation!B:AA,12,TRUE)</f>
        <v>#N/A</v>
      </c>
      <c r="H2779" s="17" t="e">
        <f>VLOOKUP(B2780,Consolidation!B:AA,22,FALSE)</f>
        <v>#N/A</v>
      </c>
    </row>
    <row r="2780" spans="1:8" ht="29.5" customHeight="1" thickBot="1" x14ac:dyDescent="0.4">
      <c r="A2780" s="16" t="str">
        <f>IF(B2780&lt;&gt;"","IND"&amp;TEXT(COUNTA($B$2:B2780),"000"),"")</f>
        <v>IND1428</v>
      </c>
      <c r="B2780" s="17">
        <f>Consolication[[#This Row],[Nom et prénom 0 Name &amp; first name]]</f>
        <v>0</v>
      </c>
      <c r="C2780" s="17" t="e">
        <f>VLOOKUP(B2780,Consolidation!B:AA,3,FALSE)</f>
        <v>#N/A</v>
      </c>
      <c r="D2780" s="17" t="e">
        <f>VLOOKUP(B2780,Consolidation!B:AA,5,TRUE)</f>
        <v>#N/A</v>
      </c>
      <c r="E2780" s="17" t="e">
        <f>VLOOKUP(B2781,Consolidation!B:AA,6,TRUE)</f>
        <v>#N/A</v>
      </c>
      <c r="F2780" s="17" t="e">
        <f>VLOOKUP(B2781,Consolidation!B:AA,7,TRUE)</f>
        <v>#N/A</v>
      </c>
      <c r="G2780" s="17" t="e">
        <f>VLOOKUP(B2781,Consolidation!B:AA,12,TRUE)</f>
        <v>#N/A</v>
      </c>
      <c r="H2780" s="17" t="e">
        <f>VLOOKUP(B2781,Consolidation!B:AA,22,FALSE)</f>
        <v>#N/A</v>
      </c>
    </row>
    <row r="2781" spans="1:8" ht="29.5" customHeight="1" thickBot="1" x14ac:dyDescent="0.4">
      <c r="A2781" s="16" t="str">
        <f>IF(B2781&lt;&gt;"","IND"&amp;TEXT(COUNTA($B$2:B2781),"000"),"")</f>
        <v>IND1429</v>
      </c>
      <c r="B2781" s="17">
        <f>Consolication[[#This Row],[Nom et prénom 0 Name &amp; first name]]</f>
        <v>0</v>
      </c>
      <c r="C2781" s="17" t="e">
        <f>VLOOKUP(B2781,Consolidation!B:AA,3,FALSE)</f>
        <v>#N/A</v>
      </c>
      <c r="D2781" s="17" t="e">
        <f>VLOOKUP(B2781,Consolidation!B:AA,5,TRUE)</f>
        <v>#N/A</v>
      </c>
      <c r="E2781" s="17" t="e">
        <f>VLOOKUP(B2782,Consolidation!B:AA,6,TRUE)</f>
        <v>#N/A</v>
      </c>
      <c r="F2781" s="17" t="e">
        <f>VLOOKUP(B2782,Consolidation!B:AA,7,TRUE)</f>
        <v>#N/A</v>
      </c>
      <c r="G2781" s="17" t="e">
        <f>VLOOKUP(B2782,Consolidation!B:AA,12,TRUE)</f>
        <v>#N/A</v>
      </c>
      <c r="H2781" s="17" t="e">
        <f>VLOOKUP(B2782,Consolidation!B:AA,22,FALSE)</f>
        <v>#N/A</v>
      </c>
    </row>
    <row r="2782" spans="1:8" ht="29.5" customHeight="1" thickBot="1" x14ac:dyDescent="0.4">
      <c r="A2782" s="16" t="str">
        <f>IF(B2782&lt;&gt;"","IND"&amp;TEXT(COUNTA($B$2:B2782),"000"),"")</f>
        <v>IND1430</v>
      </c>
      <c r="B2782" s="17">
        <f>Consolication[[#This Row],[Nom et prénom 0 Name &amp; first name]]</f>
        <v>0</v>
      </c>
      <c r="C2782" s="17" t="e">
        <f>VLOOKUP(B2782,Consolidation!B:AA,3,FALSE)</f>
        <v>#N/A</v>
      </c>
      <c r="D2782" s="17" t="e">
        <f>VLOOKUP(B2782,Consolidation!B:AA,5,TRUE)</f>
        <v>#N/A</v>
      </c>
      <c r="E2782" s="17" t="e">
        <f>VLOOKUP(B2783,Consolidation!B:AA,6,TRUE)</f>
        <v>#N/A</v>
      </c>
      <c r="F2782" s="17" t="e">
        <f>VLOOKUP(B2783,Consolidation!B:AA,7,TRUE)</f>
        <v>#N/A</v>
      </c>
      <c r="G2782" s="17" t="e">
        <f>VLOOKUP(B2783,Consolidation!B:AA,12,TRUE)</f>
        <v>#N/A</v>
      </c>
      <c r="H2782" s="17" t="e">
        <f>VLOOKUP(B2783,Consolidation!B:AA,22,FALSE)</f>
        <v>#N/A</v>
      </c>
    </row>
    <row r="2783" spans="1:8" ht="29.5" customHeight="1" thickBot="1" x14ac:dyDescent="0.4">
      <c r="A2783" s="16" t="str">
        <f>IF(B2783&lt;&gt;"","IND"&amp;TEXT(COUNTA($B$2:B2783),"000"),"")</f>
        <v>IND1431</v>
      </c>
      <c r="B2783" s="17">
        <f>Consolication[[#This Row],[Nom et prénom 0 Name &amp; first name]]</f>
        <v>0</v>
      </c>
      <c r="C2783" s="17" t="e">
        <f>VLOOKUP(B2783,Consolidation!B:AA,3,FALSE)</f>
        <v>#N/A</v>
      </c>
      <c r="D2783" s="17" t="e">
        <f>VLOOKUP(B2783,Consolidation!B:AA,5,TRUE)</f>
        <v>#N/A</v>
      </c>
      <c r="E2783" s="17" t="e">
        <f>VLOOKUP(B2784,Consolidation!B:AA,6,TRUE)</f>
        <v>#N/A</v>
      </c>
      <c r="F2783" s="17" t="e">
        <f>VLOOKUP(B2784,Consolidation!B:AA,7,TRUE)</f>
        <v>#N/A</v>
      </c>
      <c r="G2783" s="17" t="e">
        <f>VLOOKUP(B2784,Consolidation!B:AA,12,TRUE)</f>
        <v>#N/A</v>
      </c>
      <c r="H2783" s="17" t="e">
        <f>VLOOKUP(B2784,Consolidation!B:AA,22,FALSE)</f>
        <v>#N/A</v>
      </c>
    </row>
    <row r="2784" spans="1:8" ht="29.5" customHeight="1" thickBot="1" x14ac:dyDescent="0.4">
      <c r="A2784" s="16" t="str">
        <f>IF(B2784&lt;&gt;"","IND"&amp;TEXT(COUNTA($B$2:B2784),"000"),"")</f>
        <v>IND1432</v>
      </c>
      <c r="B2784" s="17">
        <f>Consolication[[#This Row],[Nom et prénom 0 Name &amp; first name]]</f>
        <v>0</v>
      </c>
      <c r="C2784" s="17" t="e">
        <f>VLOOKUP(B2784,Consolidation!B:AA,3,FALSE)</f>
        <v>#N/A</v>
      </c>
      <c r="D2784" s="17" t="e">
        <f>VLOOKUP(B2784,Consolidation!B:AA,5,TRUE)</f>
        <v>#N/A</v>
      </c>
      <c r="E2784" s="17" t="e">
        <f>VLOOKUP(B2785,Consolidation!B:AA,6,TRUE)</f>
        <v>#N/A</v>
      </c>
      <c r="F2784" s="17" t="e">
        <f>VLOOKUP(B2785,Consolidation!B:AA,7,TRUE)</f>
        <v>#N/A</v>
      </c>
      <c r="G2784" s="17" t="e">
        <f>VLOOKUP(B2785,Consolidation!B:AA,12,TRUE)</f>
        <v>#N/A</v>
      </c>
      <c r="H2784" s="17" t="e">
        <f>VLOOKUP(B2785,Consolidation!B:AA,22,FALSE)</f>
        <v>#N/A</v>
      </c>
    </row>
    <row r="2785" spans="1:8" ht="29.5" customHeight="1" thickBot="1" x14ac:dyDescent="0.4">
      <c r="A2785" s="16" t="str">
        <f>IF(B2785&lt;&gt;"","IND"&amp;TEXT(COUNTA($B$2:B2785),"000"),"")</f>
        <v>IND1433</v>
      </c>
      <c r="B2785" s="17">
        <f>Consolication[[#This Row],[Nom et prénom 0 Name &amp; first name]]</f>
        <v>0</v>
      </c>
      <c r="C2785" s="17" t="e">
        <f>VLOOKUP(B2785,Consolidation!B:AA,3,FALSE)</f>
        <v>#N/A</v>
      </c>
      <c r="D2785" s="17" t="e">
        <f>VLOOKUP(B2785,Consolidation!B:AA,5,TRUE)</f>
        <v>#N/A</v>
      </c>
      <c r="E2785" s="17" t="e">
        <f>VLOOKUP(B2786,Consolidation!B:AA,6,TRUE)</f>
        <v>#N/A</v>
      </c>
      <c r="F2785" s="17" t="e">
        <f>VLOOKUP(B2786,Consolidation!B:AA,7,TRUE)</f>
        <v>#N/A</v>
      </c>
      <c r="G2785" s="17" t="e">
        <f>VLOOKUP(B2786,Consolidation!B:AA,12,TRUE)</f>
        <v>#N/A</v>
      </c>
      <c r="H2785" s="17" t="e">
        <f>VLOOKUP(B2786,Consolidation!B:AA,22,FALSE)</f>
        <v>#N/A</v>
      </c>
    </row>
    <row r="2786" spans="1:8" ht="29.5" customHeight="1" thickBot="1" x14ac:dyDescent="0.4">
      <c r="A2786" s="16" t="str">
        <f>IF(B2786&lt;&gt;"","IND"&amp;TEXT(COUNTA($B$2:B2786),"000"),"")</f>
        <v>IND1434</v>
      </c>
      <c r="B2786" s="17">
        <f>Consolication[[#This Row],[Nom et prénom 0 Name &amp; first name]]</f>
        <v>0</v>
      </c>
      <c r="C2786" s="17" t="e">
        <f>VLOOKUP(B2786,Consolidation!B:AA,3,FALSE)</f>
        <v>#N/A</v>
      </c>
      <c r="D2786" s="17" t="e">
        <f>VLOOKUP(B2786,Consolidation!B:AA,5,TRUE)</f>
        <v>#N/A</v>
      </c>
      <c r="E2786" s="17" t="e">
        <f>VLOOKUP(B2787,Consolidation!B:AA,6,TRUE)</f>
        <v>#N/A</v>
      </c>
      <c r="F2786" s="17" t="e">
        <f>VLOOKUP(B2787,Consolidation!B:AA,7,TRUE)</f>
        <v>#N/A</v>
      </c>
      <c r="G2786" s="17" t="e">
        <f>VLOOKUP(B2787,Consolidation!B:AA,12,TRUE)</f>
        <v>#N/A</v>
      </c>
      <c r="H2786" s="17" t="e">
        <f>VLOOKUP(B2787,Consolidation!B:AA,22,FALSE)</f>
        <v>#N/A</v>
      </c>
    </row>
    <row r="2787" spans="1:8" ht="29.5" customHeight="1" thickBot="1" x14ac:dyDescent="0.4">
      <c r="A2787" s="16" t="str">
        <f>IF(B2787&lt;&gt;"","IND"&amp;TEXT(COUNTA($B$2:B2787),"000"),"")</f>
        <v>IND1435</v>
      </c>
      <c r="B2787" s="17">
        <f>Consolication[[#This Row],[Nom et prénom 0 Name &amp; first name]]</f>
        <v>0</v>
      </c>
      <c r="C2787" s="17" t="e">
        <f>VLOOKUP(B2787,Consolidation!B:AA,3,FALSE)</f>
        <v>#N/A</v>
      </c>
      <c r="D2787" s="17" t="e">
        <f>VLOOKUP(B2787,Consolidation!B:AA,5,TRUE)</f>
        <v>#N/A</v>
      </c>
      <c r="E2787" s="17" t="e">
        <f>VLOOKUP(B2788,Consolidation!B:AA,6,TRUE)</f>
        <v>#N/A</v>
      </c>
      <c r="F2787" s="17" t="e">
        <f>VLOOKUP(B2788,Consolidation!B:AA,7,TRUE)</f>
        <v>#N/A</v>
      </c>
      <c r="G2787" s="17" t="e">
        <f>VLOOKUP(B2788,Consolidation!B:AA,12,TRUE)</f>
        <v>#N/A</v>
      </c>
      <c r="H2787" s="17" t="e">
        <f>VLOOKUP(B2788,Consolidation!B:AA,22,FALSE)</f>
        <v>#N/A</v>
      </c>
    </row>
    <row r="2788" spans="1:8" ht="29.5" customHeight="1" thickBot="1" x14ac:dyDescent="0.4">
      <c r="A2788" s="16" t="str">
        <f>IF(B2788&lt;&gt;"","IND"&amp;TEXT(COUNTA($B$2:B2788),"000"),"")</f>
        <v>IND1436</v>
      </c>
      <c r="B2788" s="17">
        <f>Consolication[[#This Row],[Nom et prénom 0 Name &amp; first name]]</f>
        <v>0</v>
      </c>
      <c r="C2788" s="17" t="e">
        <f>VLOOKUP(B2788,Consolidation!B:AA,3,FALSE)</f>
        <v>#N/A</v>
      </c>
      <c r="D2788" s="17" t="e">
        <f>VLOOKUP(B2788,Consolidation!B:AA,5,TRUE)</f>
        <v>#N/A</v>
      </c>
      <c r="E2788" s="17" t="e">
        <f>VLOOKUP(B2789,Consolidation!B:AA,6,TRUE)</f>
        <v>#N/A</v>
      </c>
      <c r="F2788" s="17" t="e">
        <f>VLOOKUP(B2789,Consolidation!B:AA,7,TRUE)</f>
        <v>#N/A</v>
      </c>
      <c r="G2788" s="17" t="e">
        <f>VLOOKUP(B2789,Consolidation!B:AA,12,TRUE)</f>
        <v>#N/A</v>
      </c>
      <c r="H2788" s="17" t="e">
        <f>VLOOKUP(B2789,Consolidation!B:AA,22,FALSE)</f>
        <v>#N/A</v>
      </c>
    </row>
    <row r="2789" spans="1:8" ht="29.5" customHeight="1" thickBot="1" x14ac:dyDescent="0.4">
      <c r="A2789" s="16" t="str">
        <f>IF(B2789&lt;&gt;"","IND"&amp;TEXT(COUNTA($B$2:B2789),"000"),"")</f>
        <v>IND1437</v>
      </c>
      <c r="B2789" s="17">
        <f>Consolication[[#This Row],[Nom et prénom 0 Name &amp; first name]]</f>
        <v>0</v>
      </c>
      <c r="C2789" s="17" t="e">
        <f>VLOOKUP(B2789,Consolidation!B:AA,3,FALSE)</f>
        <v>#N/A</v>
      </c>
      <c r="D2789" s="17" t="e">
        <f>VLOOKUP(B2789,Consolidation!B:AA,5,TRUE)</f>
        <v>#N/A</v>
      </c>
      <c r="E2789" s="17" t="e">
        <f>VLOOKUP(B2790,Consolidation!B:AA,6,TRUE)</f>
        <v>#N/A</v>
      </c>
      <c r="F2789" s="17" t="e">
        <f>VLOOKUP(B2790,Consolidation!B:AA,7,TRUE)</f>
        <v>#N/A</v>
      </c>
      <c r="G2789" s="17" t="e">
        <f>VLOOKUP(B2790,Consolidation!B:AA,12,TRUE)</f>
        <v>#N/A</v>
      </c>
      <c r="H2789" s="17" t="e">
        <f>VLOOKUP(B2790,Consolidation!B:AA,22,FALSE)</f>
        <v>#N/A</v>
      </c>
    </row>
    <row r="2790" spans="1:8" ht="29.5" customHeight="1" thickBot="1" x14ac:dyDescent="0.4">
      <c r="A2790" s="16" t="str">
        <f>IF(B2790&lt;&gt;"","IND"&amp;TEXT(COUNTA($B$2:B2790),"000"),"")</f>
        <v>IND1438</v>
      </c>
      <c r="B2790" s="17">
        <f>Consolication[[#This Row],[Nom et prénom 0 Name &amp; first name]]</f>
        <v>0</v>
      </c>
      <c r="C2790" s="17" t="e">
        <f>VLOOKUP(B2790,Consolidation!B:AA,3,FALSE)</f>
        <v>#N/A</v>
      </c>
      <c r="D2790" s="17" t="e">
        <f>VLOOKUP(B2790,Consolidation!B:AA,5,TRUE)</f>
        <v>#N/A</v>
      </c>
      <c r="E2790" s="17" t="e">
        <f>VLOOKUP(B2791,Consolidation!B:AA,6,TRUE)</f>
        <v>#N/A</v>
      </c>
      <c r="F2790" s="17" t="e">
        <f>VLOOKUP(B2791,Consolidation!B:AA,7,TRUE)</f>
        <v>#N/A</v>
      </c>
      <c r="G2790" s="17" t="e">
        <f>VLOOKUP(B2791,Consolidation!B:AA,12,TRUE)</f>
        <v>#N/A</v>
      </c>
      <c r="H2790" s="17" t="e">
        <f>VLOOKUP(B2791,Consolidation!B:AA,22,FALSE)</f>
        <v>#N/A</v>
      </c>
    </row>
    <row r="2791" spans="1:8" ht="29.5" customHeight="1" thickBot="1" x14ac:dyDescent="0.4">
      <c r="A2791" s="16" t="str">
        <f>IF(B2791&lt;&gt;"","IND"&amp;TEXT(COUNTA($B$2:B2791),"000"),"")</f>
        <v>IND1439</v>
      </c>
      <c r="B2791" s="17">
        <f>Consolication[[#This Row],[Nom et prénom 0 Name &amp; first name]]</f>
        <v>0</v>
      </c>
      <c r="C2791" s="17" t="e">
        <f>VLOOKUP(B2791,Consolidation!B:AA,3,FALSE)</f>
        <v>#N/A</v>
      </c>
      <c r="D2791" s="17" t="e">
        <f>VLOOKUP(B2791,Consolidation!B:AA,5,TRUE)</f>
        <v>#N/A</v>
      </c>
      <c r="E2791" s="17" t="e">
        <f>VLOOKUP(B2792,Consolidation!B:AA,6,TRUE)</f>
        <v>#N/A</v>
      </c>
      <c r="F2791" s="17" t="e">
        <f>VLOOKUP(B2792,Consolidation!B:AA,7,TRUE)</f>
        <v>#N/A</v>
      </c>
      <c r="G2791" s="17" t="e">
        <f>VLOOKUP(B2792,Consolidation!B:AA,12,TRUE)</f>
        <v>#N/A</v>
      </c>
      <c r="H2791" s="17" t="e">
        <f>VLOOKUP(B2792,Consolidation!B:AA,22,FALSE)</f>
        <v>#N/A</v>
      </c>
    </row>
    <row r="2792" spans="1:8" ht="29.5" customHeight="1" thickBot="1" x14ac:dyDescent="0.4">
      <c r="A2792" s="16" t="str">
        <f>IF(B2792&lt;&gt;"","IND"&amp;TEXT(COUNTA($B$2:B2792),"000"),"")</f>
        <v>IND1440</v>
      </c>
      <c r="B2792" s="17">
        <f>Consolication[[#This Row],[Nom et prénom 0 Name &amp; first name]]</f>
        <v>0</v>
      </c>
      <c r="C2792" s="17" t="e">
        <f>VLOOKUP(B2792,Consolidation!B:AA,3,FALSE)</f>
        <v>#N/A</v>
      </c>
      <c r="D2792" s="17" t="e">
        <f>VLOOKUP(B2792,Consolidation!B:AA,5,TRUE)</f>
        <v>#N/A</v>
      </c>
      <c r="E2792" s="17" t="e">
        <f>VLOOKUP(B2793,Consolidation!B:AA,6,TRUE)</f>
        <v>#N/A</v>
      </c>
      <c r="F2792" s="17" t="e">
        <f>VLOOKUP(B2793,Consolidation!B:AA,7,TRUE)</f>
        <v>#N/A</v>
      </c>
      <c r="G2792" s="17" t="e">
        <f>VLOOKUP(B2793,Consolidation!B:AA,12,TRUE)</f>
        <v>#N/A</v>
      </c>
      <c r="H2792" s="17" t="e">
        <f>VLOOKUP(B2793,Consolidation!B:AA,22,FALSE)</f>
        <v>#N/A</v>
      </c>
    </row>
    <row r="2793" spans="1:8" ht="29.5" customHeight="1" thickBot="1" x14ac:dyDescent="0.4">
      <c r="A2793" s="16" t="str">
        <f>IF(B2793&lt;&gt;"","IND"&amp;TEXT(COUNTA($B$2:B2793),"000"),"")</f>
        <v>IND1441</v>
      </c>
      <c r="B2793" s="17">
        <f>Consolication[[#This Row],[Nom et prénom 0 Name &amp; first name]]</f>
        <v>0</v>
      </c>
      <c r="C2793" s="17" t="e">
        <f>VLOOKUP(B2793,Consolidation!B:AA,3,FALSE)</f>
        <v>#N/A</v>
      </c>
      <c r="D2793" s="17" t="e">
        <f>VLOOKUP(B2793,Consolidation!B:AA,5,TRUE)</f>
        <v>#N/A</v>
      </c>
      <c r="E2793" s="17" t="e">
        <f>VLOOKUP(B2794,Consolidation!B:AA,6,TRUE)</f>
        <v>#N/A</v>
      </c>
      <c r="F2793" s="17" t="e">
        <f>VLOOKUP(B2794,Consolidation!B:AA,7,TRUE)</f>
        <v>#N/A</v>
      </c>
      <c r="G2793" s="17" t="e">
        <f>VLOOKUP(B2794,Consolidation!B:AA,12,TRUE)</f>
        <v>#N/A</v>
      </c>
      <c r="H2793" s="17" t="e">
        <f>VLOOKUP(B2794,Consolidation!B:AA,22,FALSE)</f>
        <v>#N/A</v>
      </c>
    </row>
    <row r="2794" spans="1:8" ht="29.5" customHeight="1" thickBot="1" x14ac:dyDescent="0.4">
      <c r="A2794" s="16" t="str">
        <f>IF(B2794&lt;&gt;"","IND"&amp;TEXT(COUNTA($B$2:B2794),"000"),"")</f>
        <v>IND1442</v>
      </c>
      <c r="B2794" s="17">
        <f>Consolication[[#This Row],[Nom et prénom 0 Name &amp; first name]]</f>
        <v>0</v>
      </c>
      <c r="C2794" s="17" t="e">
        <f>VLOOKUP(B2794,Consolidation!B:AA,3,FALSE)</f>
        <v>#N/A</v>
      </c>
      <c r="D2794" s="17" t="e">
        <f>VLOOKUP(B2794,Consolidation!B:AA,5,TRUE)</f>
        <v>#N/A</v>
      </c>
      <c r="E2794" s="17" t="e">
        <f>VLOOKUP(B2795,Consolidation!B:AA,6,TRUE)</f>
        <v>#N/A</v>
      </c>
      <c r="F2794" s="17" t="e">
        <f>VLOOKUP(B2795,Consolidation!B:AA,7,TRUE)</f>
        <v>#N/A</v>
      </c>
      <c r="G2794" s="17" t="e">
        <f>VLOOKUP(B2795,Consolidation!B:AA,12,TRUE)</f>
        <v>#N/A</v>
      </c>
      <c r="H2794" s="17" t="e">
        <f>VLOOKUP(B2795,Consolidation!B:AA,22,FALSE)</f>
        <v>#N/A</v>
      </c>
    </row>
    <row r="2795" spans="1:8" ht="29.5" customHeight="1" thickBot="1" x14ac:dyDescent="0.4">
      <c r="A2795" s="16" t="str">
        <f>IF(B2795&lt;&gt;"","IND"&amp;TEXT(COUNTA($B$2:B2795),"000"),"")</f>
        <v>IND1443</v>
      </c>
      <c r="B2795" s="17">
        <f>Consolication[[#This Row],[Nom et prénom 0 Name &amp; first name]]</f>
        <v>0</v>
      </c>
      <c r="C2795" s="17" t="e">
        <f>VLOOKUP(B2795,Consolidation!B:AA,3,FALSE)</f>
        <v>#N/A</v>
      </c>
      <c r="D2795" s="17" t="e">
        <f>VLOOKUP(B2795,Consolidation!B:AA,5,TRUE)</f>
        <v>#N/A</v>
      </c>
      <c r="E2795" s="17" t="e">
        <f>VLOOKUP(B2796,Consolidation!B:AA,6,TRUE)</f>
        <v>#N/A</v>
      </c>
      <c r="F2795" s="17" t="e">
        <f>VLOOKUP(B2796,Consolidation!B:AA,7,TRUE)</f>
        <v>#N/A</v>
      </c>
      <c r="G2795" s="17" t="e">
        <f>VLOOKUP(B2796,Consolidation!B:AA,12,TRUE)</f>
        <v>#N/A</v>
      </c>
      <c r="H2795" s="17" t="e">
        <f>VLOOKUP(B2796,Consolidation!B:AA,22,FALSE)</f>
        <v>#N/A</v>
      </c>
    </row>
    <row r="2796" spans="1:8" ht="29.5" customHeight="1" thickBot="1" x14ac:dyDescent="0.4">
      <c r="A2796" s="16" t="str">
        <f>IF(B2796&lt;&gt;"","IND"&amp;TEXT(COUNTA($B$2:B2796),"000"),"")</f>
        <v>IND1444</v>
      </c>
      <c r="B2796" s="17">
        <f>Consolication[[#This Row],[Nom et prénom 0 Name &amp; first name]]</f>
        <v>0</v>
      </c>
      <c r="C2796" s="17" t="e">
        <f>VLOOKUP(B2796,Consolidation!B:AA,3,FALSE)</f>
        <v>#N/A</v>
      </c>
      <c r="D2796" s="17" t="e">
        <f>VLOOKUP(B2796,Consolidation!B:AA,5,TRUE)</f>
        <v>#N/A</v>
      </c>
      <c r="E2796" s="17" t="e">
        <f>VLOOKUP(B2797,Consolidation!B:AA,6,TRUE)</f>
        <v>#N/A</v>
      </c>
      <c r="F2796" s="17" t="e">
        <f>VLOOKUP(B2797,Consolidation!B:AA,7,TRUE)</f>
        <v>#N/A</v>
      </c>
      <c r="G2796" s="17" t="e">
        <f>VLOOKUP(B2797,Consolidation!B:AA,12,TRUE)</f>
        <v>#N/A</v>
      </c>
      <c r="H2796" s="17" t="e">
        <f>VLOOKUP(B2797,Consolidation!B:AA,22,FALSE)</f>
        <v>#N/A</v>
      </c>
    </row>
    <row r="2797" spans="1:8" ht="29.5" customHeight="1" thickBot="1" x14ac:dyDescent="0.4">
      <c r="A2797" s="16" t="str">
        <f>IF(B2797&lt;&gt;"","IND"&amp;TEXT(COUNTA($B$2:B2797),"000"),"")</f>
        <v>IND1445</v>
      </c>
      <c r="B2797" s="17">
        <f>Consolication[[#This Row],[Nom et prénom 0 Name &amp; first name]]</f>
        <v>0</v>
      </c>
      <c r="C2797" s="17" t="e">
        <f>VLOOKUP(B2797,Consolidation!B:AA,3,FALSE)</f>
        <v>#N/A</v>
      </c>
      <c r="D2797" s="17" t="e">
        <f>VLOOKUP(B2797,Consolidation!B:AA,5,TRUE)</f>
        <v>#N/A</v>
      </c>
      <c r="E2797" s="17" t="e">
        <f>VLOOKUP(B2798,Consolidation!B:AA,6,TRUE)</f>
        <v>#N/A</v>
      </c>
      <c r="F2797" s="17" t="e">
        <f>VLOOKUP(B2798,Consolidation!B:AA,7,TRUE)</f>
        <v>#N/A</v>
      </c>
      <c r="G2797" s="17" t="e">
        <f>VLOOKUP(B2798,Consolidation!B:AA,12,TRUE)</f>
        <v>#N/A</v>
      </c>
      <c r="H2797" s="17" t="e">
        <f>VLOOKUP(B2798,Consolidation!B:AA,22,FALSE)</f>
        <v>#N/A</v>
      </c>
    </row>
    <row r="2798" spans="1:8" ht="29.5" customHeight="1" thickBot="1" x14ac:dyDescent="0.4">
      <c r="A2798" s="16" t="str">
        <f>IF(B2798&lt;&gt;"","IND"&amp;TEXT(COUNTA($B$2:B2798),"000"),"")</f>
        <v>IND1446</v>
      </c>
      <c r="B2798" s="17">
        <f>Consolication[[#This Row],[Nom et prénom 0 Name &amp; first name]]</f>
        <v>0</v>
      </c>
      <c r="C2798" s="17" t="e">
        <f>VLOOKUP(B2798,Consolidation!B:AA,3,FALSE)</f>
        <v>#N/A</v>
      </c>
      <c r="D2798" s="17" t="e">
        <f>VLOOKUP(B2798,Consolidation!B:AA,5,TRUE)</f>
        <v>#N/A</v>
      </c>
      <c r="E2798" s="17" t="e">
        <f>VLOOKUP(B2799,Consolidation!B:AA,6,TRUE)</f>
        <v>#N/A</v>
      </c>
      <c r="F2798" s="17" t="e">
        <f>VLOOKUP(B2799,Consolidation!B:AA,7,TRUE)</f>
        <v>#N/A</v>
      </c>
      <c r="G2798" s="17" t="e">
        <f>VLOOKUP(B2799,Consolidation!B:AA,12,TRUE)</f>
        <v>#N/A</v>
      </c>
      <c r="H2798" s="17" t="e">
        <f>VLOOKUP(B2799,Consolidation!B:AA,22,FALSE)</f>
        <v>#N/A</v>
      </c>
    </row>
    <row r="2799" spans="1:8" ht="29.5" customHeight="1" thickBot="1" x14ac:dyDescent="0.4">
      <c r="A2799" s="16" t="str">
        <f>IF(B2799&lt;&gt;"","IND"&amp;TEXT(COUNTA($B$2:B2799),"000"),"")</f>
        <v>IND1447</v>
      </c>
      <c r="B2799" s="17">
        <f>Consolication[[#This Row],[Nom et prénom 0 Name &amp; first name]]</f>
        <v>0</v>
      </c>
      <c r="C2799" s="17" t="e">
        <f>VLOOKUP(B2799,Consolidation!B:AA,3,FALSE)</f>
        <v>#N/A</v>
      </c>
      <c r="D2799" s="17" t="e">
        <f>VLOOKUP(B2799,Consolidation!B:AA,5,TRUE)</f>
        <v>#N/A</v>
      </c>
      <c r="E2799" s="17" t="e">
        <f>VLOOKUP(B2800,Consolidation!B:AA,6,TRUE)</f>
        <v>#N/A</v>
      </c>
      <c r="F2799" s="17" t="e">
        <f>VLOOKUP(B2800,Consolidation!B:AA,7,TRUE)</f>
        <v>#N/A</v>
      </c>
      <c r="G2799" s="17" t="e">
        <f>VLOOKUP(B2800,Consolidation!B:AA,12,TRUE)</f>
        <v>#N/A</v>
      </c>
      <c r="H2799" s="17" t="e">
        <f>VLOOKUP(B2800,Consolidation!B:AA,22,FALSE)</f>
        <v>#N/A</v>
      </c>
    </row>
    <row r="2800" spans="1:8" ht="29.5" customHeight="1" thickBot="1" x14ac:dyDescent="0.4">
      <c r="A2800" s="16" t="str">
        <f>IF(B2800&lt;&gt;"","IND"&amp;TEXT(COUNTA($B$2:B2800),"000"),"")</f>
        <v>IND1448</v>
      </c>
      <c r="B2800" s="17">
        <f>Consolication[[#This Row],[Nom et prénom 0 Name &amp; first name]]</f>
        <v>0</v>
      </c>
      <c r="C2800" s="17" t="e">
        <f>VLOOKUP(B2800,Consolidation!B:AA,3,FALSE)</f>
        <v>#N/A</v>
      </c>
      <c r="D2800" s="17" t="e">
        <f>VLOOKUP(B2800,Consolidation!B:AA,5,TRUE)</f>
        <v>#N/A</v>
      </c>
      <c r="E2800" s="17" t="e">
        <f>VLOOKUP(B2801,Consolidation!B:AA,6,TRUE)</f>
        <v>#N/A</v>
      </c>
      <c r="F2800" s="17" t="e">
        <f>VLOOKUP(B2801,Consolidation!B:AA,7,TRUE)</f>
        <v>#N/A</v>
      </c>
      <c r="G2800" s="17" t="e">
        <f>VLOOKUP(B2801,Consolidation!B:AA,12,TRUE)</f>
        <v>#N/A</v>
      </c>
      <c r="H2800" s="17" t="e">
        <f>VLOOKUP(B2801,Consolidation!B:AA,22,FALSE)</f>
        <v>#N/A</v>
      </c>
    </row>
    <row r="2801" spans="1:8" ht="29.5" customHeight="1" thickBot="1" x14ac:dyDescent="0.4">
      <c r="A2801" s="16" t="str">
        <f>IF(B2801&lt;&gt;"","IND"&amp;TEXT(COUNTA($B$2:B2801),"000"),"")</f>
        <v>IND1449</v>
      </c>
      <c r="B2801" s="17">
        <f>Consolication[[#This Row],[Nom et prénom 0 Name &amp; first name]]</f>
        <v>0</v>
      </c>
      <c r="C2801" s="17" t="e">
        <f>VLOOKUP(B2801,Consolidation!B:AA,3,FALSE)</f>
        <v>#N/A</v>
      </c>
      <c r="D2801" s="17" t="e">
        <f>VLOOKUP(B2801,Consolidation!B:AA,5,TRUE)</f>
        <v>#N/A</v>
      </c>
      <c r="E2801" s="17" t="e">
        <f>VLOOKUP(B2802,Consolidation!B:AA,6,TRUE)</f>
        <v>#N/A</v>
      </c>
      <c r="F2801" s="17" t="e">
        <f>VLOOKUP(B2802,Consolidation!B:AA,7,TRUE)</f>
        <v>#N/A</v>
      </c>
      <c r="G2801" s="17" t="e">
        <f>VLOOKUP(B2802,Consolidation!B:AA,12,TRUE)</f>
        <v>#N/A</v>
      </c>
      <c r="H2801" s="17" t="e">
        <f>VLOOKUP(B2802,Consolidation!B:AA,22,FALSE)</f>
        <v>#N/A</v>
      </c>
    </row>
    <row r="2802" spans="1:8" ht="29.5" customHeight="1" thickBot="1" x14ac:dyDescent="0.4">
      <c r="A2802" s="16" t="str">
        <f>IF(B2802&lt;&gt;"","IND"&amp;TEXT(COUNTA($B$2:B2802),"000"),"")</f>
        <v>IND1450</v>
      </c>
      <c r="B2802" s="17">
        <f>Consolication[[#This Row],[Nom et prénom 0 Name &amp; first name]]</f>
        <v>0</v>
      </c>
      <c r="C2802" s="17" t="e">
        <f>VLOOKUP(B2802,Consolidation!B:AA,3,FALSE)</f>
        <v>#N/A</v>
      </c>
      <c r="D2802" s="17" t="e">
        <f>VLOOKUP(B2802,Consolidation!B:AA,5,TRUE)</f>
        <v>#N/A</v>
      </c>
      <c r="E2802" s="17" t="e">
        <f>VLOOKUP(B2803,Consolidation!B:AA,6,TRUE)</f>
        <v>#N/A</v>
      </c>
      <c r="F2802" s="17" t="e">
        <f>VLOOKUP(B2803,Consolidation!B:AA,7,TRUE)</f>
        <v>#N/A</v>
      </c>
      <c r="G2802" s="17" t="e">
        <f>VLOOKUP(B2803,Consolidation!B:AA,12,TRUE)</f>
        <v>#N/A</v>
      </c>
      <c r="H2802" s="17" t="e">
        <f>VLOOKUP(B2803,Consolidation!B:AA,22,FALSE)</f>
        <v>#N/A</v>
      </c>
    </row>
    <row r="2803" spans="1:8" ht="29.5" customHeight="1" thickBot="1" x14ac:dyDescent="0.4">
      <c r="A2803" s="16" t="str">
        <f>IF(B2803&lt;&gt;"","IND"&amp;TEXT(COUNTA($B$2:B2803),"000"),"")</f>
        <v>IND1451</v>
      </c>
      <c r="B2803" s="17">
        <f>Consolication[[#This Row],[Nom et prénom 0 Name &amp; first name]]</f>
        <v>0</v>
      </c>
      <c r="C2803" s="17" t="e">
        <f>VLOOKUP(B2803,Consolidation!B:AA,3,FALSE)</f>
        <v>#N/A</v>
      </c>
      <c r="D2803" s="17" t="e">
        <f>VLOOKUP(B2803,Consolidation!B:AA,5,TRUE)</f>
        <v>#N/A</v>
      </c>
      <c r="E2803" s="17" t="e">
        <f>VLOOKUP(B2804,Consolidation!B:AA,6,TRUE)</f>
        <v>#N/A</v>
      </c>
      <c r="F2803" s="17" t="e">
        <f>VLOOKUP(B2804,Consolidation!B:AA,7,TRUE)</f>
        <v>#N/A</v>
      </c>
      <c r="G2803" s="17" t="e">
        <f>VLOOKUP(B2804,Consolidation!B:AA,12,TRUE)</f>
        <v>#N/A</v>
      </c>
      <c r="H2803" s="17" t="e">
        <f>VLOOKUP(B2804,Consolidation!B:AA,22,FALSE)</f>
        <v>#N/A</v>
      </c>
    </row>
    <row r="2804" spans="1:8" ht="29.5" customHeight="1" thickBot="1" x14ac:dyDescent="0.4">
      <c r="A2804" s="16" t="str">
        <f>IF(B2804&lt;&gt;"","IND"&amp;TEXT(COUNTA($B$2:B2804),"000"),"")</f>
        <v>IND1452</v>
      </c>
      <c r="B2804" s="17">
        <f>Consolication[[#This Row],[Nom et prénom 0 Name &amp; first name]]</f>
        <v>0</v>
      </c>
      <c r="C2804" s="17" t="e">
        <f>VLOOKUP(B2804,Consolidation!B:AA,3,FALSE)</f>
        <v>#N/A</v>
      </c>
      <c r="D2804" s="17" t="e">
        <f>VLOOKUP(B2804,Consolidation!B:AA,5,TRUE)</f>
        <v>#N/A</v>
      </c>
      <c r="E2804" s="17" t="e">
        <f>VLOOKUP(B2805,Consolidation!B:AA,6,TRUE)</f>
        <v>#N/A</v>
      </c>
      <c r="F2804" s="17" t="e">
        <f>VLOOKUP(B2805,Consolidation!B:AA,7,TRUE)</f>
        <v>#N/A</v>
      </c>
      <c r="G2804" s="17" t="e">
        <f>VLOOKUP(B2805,Consolidation!B:AA,12,TRUE)</f>
        <v>#N/A</v>
      </c>
      <c r="H2804" s="17" t="e">
        <f>VLOOKUP(B2805,Consolidation!B:AA,22,FALSE)</f>
        <v>#N/A</v>
      </c>
    </row>
    <row r="2805" spans="1:8" ht="29.5" customHeight="1" thickBot="1" x14ac:dyDescent="0.4">
      <c r="A2805" s="16" t="str">
        <f>IF(B2805&lt;&gt;"","IND"&amp;TEXT(COUNTA($B$2:B2805),"000"),"")</f>
        <v>IND1453</v>
      </c>
      <c r="B2805" s="17">
        <f>Consolication[[#This Row],[Nom et prénom 0 Name &amp; first name]]</f>
        <v>0</v>
      </c>
      <c r="C2805" s="17" t="e">
        <f>VLOOKUP(B2805,Consolidation!B:AA,3,FALSE)</f>
        <v>#N/A</v>
      </c>
      <c r="D2805" s="17" t="e">
        <f>VLOOKUP(B2805,Consolidation!B:AA,5,TRUE)</f>
        <v>#N/A</v>
      </c>
      <c r="E2805" s="17" t="e">
        <f>VLOOKUP(B2806,Consolidation!B:AA,6,TRUE)</f>
        <v>#N/A</v>
      </c>
      <c r="F2805" s="17" t="e">
        <f>VLOOKUP(B2806,Consolidation!B:AA,7,TRUE)</f>
        <v>#N/A</v>
      </c>
      <c r="G2805" s="17" t="e">
        <f>VLOOKUP(B2806,Consolidation!B:AA,12,TRUE)</f>
        <v>#N/A</v>
      </c>
      <c r="H2805" s="17" t="e">
        <f>VLOOKUP(B2806,Consolidation!B:AA,22,FALSE)</f>
        <v>#N/A</v>
      </c>
    </row>
    <row r="2806" spans="1:8" ht="29.5" customHeight="1" thickBot="1" x14ac:dyDescent="0.4">
      <c r="A2806" s="16" t="str">
        <f>IF(B2806&lt;&gt;"","IND"&amp;TEXT(COUNTA($B$2:B2806),"000"),"")</f>
        <v>IND1454</v>
      </c>
      <c r="B2806" s="17">
        <f>Consolication[[#This Row],[Nom et prénom 0 Name &amp; first name]]</f>
        <v>0</v>
      </c>
      <c r="C2806" s="17" t="e">
        <f>VLOOKUP(B2806,Consolidation!B:AA,3,FALSE)</f>
        <v>#N/A</v>
      </c>
      <c r="D2806" s="17" t="e">
        <f>VLOOKUP(B2806,Consolidation!B:AA,5,TRUE)</f>
        <v>#N/A</v>
      </c>
      <c r="E2806" s="17" t="e">
        <f>VLOOKUP(B2807,Consolidation!B:AA,6,TRUE)</f>
        <v>#N/A</v>
      </c>
      <c r="F2806" s="17" t="e">
        <f>VLOOKUP(B2807,Consolidation!B:AA,7,TRUE)</f>
        <v>#N/A</v>
      </c>
      <c r="G2806" s="17" t="e">
        <f>VLOOKUP(B2807,Consolidation!B:AA,12,TRUE)</f>
        <v>#N/A</v>
      </c>
      <c r="H2806" s="17" t="e">
        <f>VLOOKUP(B2807,Consolidation!B:AA,22,FALSE)</f>
        <v>#N/A</v>
      </c>
    </row>
    <row r="2807" spans="1:8" ht="29.5" customHeight="1" thickBot="1" x14ac:dyDescent="0.4">
      <c r="A2807" s="16" t="str">
        <f>IF(B2807&lt;&gt;"","IND"&amp;TEXT(COUNTA($B$2:B2807),"000"),"")</f>
        <v>IND1455</v>
      </c>
      <c r="B2807" s="17">
        <f>Consolication[[#This Row],[Nom et prénom 0 Name &amp; first name]]</f>
        <v>0</v>
      </c>
      <c r="C2807" s="17" t="e">
        <f>VLOOKUP(B2807,Consolidation!B:AA,3,FALSE)</f>
        <v>#N/A</v>
      </c>
      <c r="D2807" s="17" t="e">
        <f>VLOOKUP(B2807,Consolidation!B:AA,5,TRUE)</f>
        <v>#N/A</v>
      </c>
      <c r="E2807" s="17" t="e">
        <f>VLOOKUP(B2808,Consolidation!B:AA,6,TRUE)</f>
        <v>#N/A</v>
      </c>
      <c r="F2807" s="17" t="e">
        <f>VLOOKUP(B2808,Consolidation!B:AA,7,TRUE)</f>
        <v>#N/A</v>
      </c>
      <c r="G2807" s="17" t="e">
        <f>VLOOKUP(B2808,Consolidation!B:AA,12,TRUE)</f>
        <v>#N/A</v>
      </c>
      <c r="H2807" s="17" t="e">
        <f>VLOOKUP(B2808,Consolidation!B:AA,22,FALSE)</f>
        <v>#N/A</v>
      </c>
    </row>
    <row r="2808" spans="1:8" ht="29.5" customHeight="1" thickBot="1" x14ac:dyDescent="0.4">
      <c r="A2808" s="16" t="str">
        <f>IF(B2808&lt;&gt;"","IND"&amp;TEXT(COUNTA($B$2:B2808),"000"),"")</f>
        <v>IND1456</v>
      </c>
      <c r="B2808" s="17">
        <f>Consolication[[#This Row],[Nom et prénom 0 Name &amp; first name]]</f>
        <v>0</v>
      </c>
      <c r="C2808" s="17" t="e">
        <f>VLOOKUP(B2808,Consolidation!B:AA,3,FALSE)</f>
        <v>#N/A</v>
      </c>
      <c r="D2808" s="17" t="e">
        <f>VLOOKUP(B2808,Consolidation!B:AA,5,TRUE)</f>
        <v>#N/A</v>
      </c>
      <c r="E2808" s="17" t="e">
        <f>VLOOKUP(B2809,Consolidation!B:AA,6,TRUE)</f>
        <v>#N/A</v>
      </c>
      <c r="F2808" s="17" t="e">
        <f>VLOOKUP(B2809,Consolidation!B:AA,7,TRUE)</f>
        <v>#N/A</v>
      </c>
      <c r="G2808" s="17" t="e">
        <f>VLOOKUP(B2809,Consolidation!B:AA,12,TRUE)</f>
        <v>#N/A</v>
      </c>
      <c r="H2808" s="17" t="e">
        <f>VLOOKUP(B2809,Consolidation!B:AA,22,FALSE)</f>
        <v>#N/A</v>
      </c>
    </row>
    <row r="2809" spans="1:8" ht="29.5" customHeight="1" thickBot="1" x14ac:dyDescent="0.4">
      <c r="A2809" s="16" t="str">
        <f>IF(B2809&lt;&gt;"","IND"&amp;TEXT(COUNTA($B$2:B2809),"000"),"")</f>
        <v>IND1457</v>
      </c>
      <c r="B2809" s="17">
        <f>Consolication[[#This Row],[Nom et prénom 0 Name &amp; first name]]</f>
        <v>0</v>
      </c>
      <c r="C2809" s="17" t="e">
        <f>VLOOKUP(B2809,Consolidation!B:AA,3,FALSE)</f>
        <v>#N/A</v>
      </c>
      <c r="D2809" s="17" t="e">
        <f>VLOOKUP(B2809,Consolidation!B:AA,5,TRUE)</f>
        <v>#N/A</v>
      </c>
      <c r="E2809" s="17" t="e">
        <f>VLOOKUP(B2810,Consolidation!B:AA,6,TRUE)</f>
        <v>#N/A</v>
      </c>
      <c r="F2809" s="17" t="e">
        <f>VLOOKUP(B2810,Consolidation!B:AA,7,TRUE)</f>
        <v>#N/A</v>
      </c>
      <c r="G2809" s="17" t="e">
        <f>VLOOKUP(B2810,Consolidation!B:AA,12,TRUE)</f>
        <v>#N/A</v>
      </c>
      <c r="H2809" s="17" t="e">
        <f>VLOOKUP(B2810,Consolidation!B:AA,22,FALSE)</f>
        <v>#N/A</v>
      </c>
    </row>
    <row r="2810" spans="1:8" ht="29.5" customHeight="1" thickBot="1" x14ac:dyDescent="0.4">
      <c r="A2810" s="16" t="str">
        <f>IF(B2810&lt;&gt;"","IND"&amp;TEXT(COUNTA($B$2:B2810),"000"),"")</f>
        <v>IND1458</v>
      </c>
      <c r="B2810" s="17">
        <f>Consolication[[#This Row],[Nom et prénom 0 Name &amp; first name]]</f>
        <v>0</v>
      </c>
      <c r="C2810" s="17" t="e">
        <f>VLOOKUP(B2810,Consolidation!B:AA,3,FALSE)</f>
        <v>#N/A</v>
      </c>
      <c r="D2810" s="17" t="e">
        <f>VLOOKUP(B2810,Consolidation!B:AA,5,TRUE)</f>
        <v>#N/A</v>
      </c>
      <c r="E2810" s="17" t="e">
        <f>VLOOKUP(B2811,Consolidation!B:AA,6,TRUE)</f>
        <v>#N/A</v>
      </c>
      <c r="F2810" s="17" t="e">
        <f>VLOOKUP(B2811,Consolidation!B:AA,7,TRUE)</f>
        <v>#N/A</v>
      </c>
      <c r="G2810" s="17" t="e">
        <f>VLOOKUP(B2811,Consolidation!B:AA,12,TRUE)</f>
        <v>#N/A</v>
      </c>
      <c r="H2810" s="17" t="e">
        <f>VLOOKUP(B2811,Consolidation!B:AA,22,FALSE)</f>
        <v>#N/A</v>
      </c>
    </row>
    <row r="2811" spans="1:8" ht="29.5" customHeight="1" thickBot="1" x14ac:dyDescent="0.4">
      <c r="A2811" s="16" t="str">
        <f>IF(B2811&lt;&gt;"","IND"&amp;TEXT(COUNTA($B$2:B2811),"000"),"")</f>
        <v>IND1459</v>
      </c>
      <c r="B2811" s="17">
        <f>Consolication[[#This Row],[Nom et prénom 0 Name &amp; first name]]</f>
        <v>0</v>
      </c>
      <c r="C2811" s="17" t="e">
        <f>VLOOKUP(B2811,Consolidation!B:AA,3,FALSE)</f>
        <v>#N/A</v>
      </c>
      <c r="D2811" s="17" t="e">
        <f>VLOOKUP(B2811,Consolidation!B:AA,5,TRUE)</f>
        <v>#N/A</v>
      </c>
      <c r="E2811" s="17" t="e">
        <f>VLOOKUP(B2812,Consolidation!B:AA,6,TRUE)</f>
        <v>#N/A</v>
      </c>
      <c r="F2811" s="17" t="e">
        <f>VLOOKUP(B2812,Consolidation!B:AA,7,TRUE)</f>
        <v>#N/A</v>
      </c>
      <c r="G2811" s="17" t="e">
        <f>VLOOKUP(B2812,Consolidation!B:AA,12,TRUE)</f>
        <v>#N/A</v>
      </c>
      <c r="H2811" s="17" t="e">
        <f>VLOOKUP(B2812,Consolidation!B:AA,22,FALSE)</f>
        <v>#N/A</v>
      </c>
    </row>
    <row r="2812" spans="1:8" ht="29.5" customHeight="1" thickBot="1" x14ac:dyDescent="0.4">
      <c r="A2812" s="16" t="str">
        <f>IF(B2812&lt;&gt;"","IND"&amp;TEXT(COUNTA($B$2:B2812),"000"),"")</f>
        <v>IND1460</v>
      </c>
      <c r="B2812" s="17">
        <f>Consolication[[#This Row],[Nom et prénom 0 Name &amp; first name]]</f>
        <v>0</v>
      </c>
      <c r="C2812" s="17" t="e">
        <f>VLOOKUP(B2812,Consolidation!B:AA,3,FALSE)</f>
        <v>#N/A</v>
      </c>
      <c r="D2812" s="17" t="e">
        <f>VLOOKUP(B2812,Consolidation!B:AA,5,TRUE)</f>
        <v>#N/A</v>
      </c>
      <c r="E2812" s="17" t="e">
        <f>VLOOKUP(B2813,Consolidation!B:AA,6,TRUE)</f>
        <v>#N/A</v>
      </c>
      <c r="F2812" s="17" t="e">
        <f>VLOOKUP(B2813,Consolidation!B:AA,7,TRUE)</f>
        <v>#N/A</v>
      </c>
      <c r="G2812" s="17" t="e">
        <f>VLOOKUP(B2813,Consolidation!B:AA,12,TRUE)</f>
        <v>#N/A</v>
      </c>
      <c r="H2812" s="17" t="e">
        <f>VLOOKUP(B2813,Consolidation!B:AA,22,FALSE)</f>
        <v>#N/A</v>
      </c>
    </row>
    <row r="2813" spans="1:8" ht="29.5" customHeight="1" thickBot="1" x14ac:dyDescent="0.4">
      <c r="A2813" s="16" t="str">
        <f>IF(B2813&lt;&gt;"","IND"&amp;TEXT(COUNTA($B$2:B2813),"000"),"")</f>
        <v>IND1461</v>
      </c>
      <c r="B2813" s="17">
        <f>Consolication[[#This Row],[Nom et prénom 0 Name &amp; first name]]</f>
        <v>0</v>
      </c>
      <c r="C2813" s="17" t="e">
        <f>VLOOKUP(B2813,Consolidation!B:AA,3,FALSE)</f>
        <v>#N/A</v>
      </c>
      <c r="D2813" s="17" t="e">
        <f>VLOOKUP(B2813,Consolidation!B:AA,5,TRUE)</f>
        <v>#N/A</v>
      </c>
      <c r="E2813" s="17" t="e">
        <f>VLOOKUP(B2814,Consolidation!B:AA,6,TRUE)</f>
        <v>#N/A</v>
      </c>
      <c r="F2813" s="17" t="e">
        <f>VLOOKUP(B2814,Consolidation!B:AA,7,TRUE)</f>
        <v>#N/A</v>
      </c>
      <c r="G2813" s="17" t="e">
        <f>VLOOKUP(B2814,Consolidation!B:AA,12,TRUE)</f>
        <v>#N/A</v>
      </c>
      <c r="H2813" s="17" t="e">
        <f>VLOOKUP(B2814,Consolidation!B:AA,22,FALSE)</f>
        <v>#N/A</v>
      </c>
    </row>
    <row r="2814" spans="1:8" ht="29.5" customHeight="1" thickBot="1" x14ac:dyDescent="0.4">
      <c r="A2814" s="16" t="str">
        <f>IF(B2814&lt;&gt;"","IND"&amp;TEXT(COUNTA($B$2:B2814),"000"),"")</f>
        <v>IND1462</v>
      </c>
      <c r="B2814" s="17">
        <f>Consolication[[#This Row],[Nom et prénom 0 Name &amp; first name]]</f>
        <v>0</v>
      </c>
      <c r="C2814" s="17" t="e">
        <f>VLOOKUP(B2814,Consolidation!B:AA,3,FALSE)</f>
        <v>#N/A</v>
      </c>
      <c r="D2814" s="17" t="e">
        <f>VLOOKUP(B2814,Consolidation!B:AA,5,TRUE)</f>
        <v>#N/A</v>
      </c>
      <c r="E2814" s="17" t="e">
        <f>VLOOKUP(B2815,Consolidation!B:AA,6,TRUE)</f>
        <v>#N/A</v>
      </c>
      <c r="F2814" s="17" t="e">
        <f>VLOOKUP(B2815,Consolidation!B:AA,7,TRUE)</f>
        <v>#N/A</v>
      </c>
      <c r="G2814" s="17" t="e">
        <f>VLOOKUP(B2815,Consolidation!B:AA,12,TRUE)</f>
        <v>#N/A</v>
      </c>
      <c r="H2814" s="17" t="e">
        <f>VLOOKUP(B2815,Consolidation!B:AA,22,FALSE)</f>
        <v>#N/A</v>
      </c>
    </row>
    <row r="2815" spans="1:8" ht="29.5" customHeight="1" thickBot="1" x14ac:dyDescent="0.4">
      <c r="A2815" s="16" t="str">
        <f>IF(B2815&lt;&gt;"","IND"&amp;TEXT(COUNTA($B$2:B2815),"000"),"")</f>
        <v>IND1463</v>
      </c>
      <c r="B2815" s="17">
        <f>Consolication[[#This Row],[Nom et prénom 0 Name &amp; first name]]</f>
        <v>0</v>
      </c>
      <c r="C2815" s="17" t="e">
        <f>VLOOKUP(B2815,Consolidation!B:AA,3,FALSE)</f>
        <v>#N/A</v>
      </c>
      <c r="D2815" s="17" t="e">
        <f>VLOOKUP(B2815,Consolidation!B:AA,5,TRUE)</f>
        <v>#N/A</v>
      </c>
      <c r="E2815" s="17" t="e">
        <f>VLOOKUP(B2816,Consolidation!B:AA,6,TRUE)</f>
        <v>#N/A</v>
      </c>
      <c r="F2815" s="17" t="e">
        <f>VLOOKUP(B2816,Consolidation!B:AA,7,TRUE)</f>
        <v>#N/A</v>
      </c>
      <c r="G2815" s="17" t="e">
        <f>VLOOKUP(B2816,Consolidation!B:AA,12,TRUE)</f>
        <v>#N/A</v>
      </c>
      <c r="H2815" s="17" t="e">
        <f>VLOOKUP(B2816,Consolidation!B:AA,22,FALSE)</f>
        <v>#N/A</v>
      </c>
    </row>
    <row r="2816" spans="1:8" ht="29.5" customHeight="1" thickBot="1" x14ac:dyDescent="0.4">
      <c r="A2816" s="16" t="str">
        <f>IF(B2816&lt;&gt;"","IND"&amp;TEXT(COUNTA($B$2:B2816),"000"),"")</f>
        <v>IND1464</v>
      </c>
      <c r="B2816" s="17">
        <f>Consolication[[#This Row],[Nom et prénom 0 Name &amp; first name]]</f>
        <v>0</v>
      </c>
      <c r="C2816" s="17" t="e">
        <f>VLOOKUP(B2816,Consolidation!B:AA,3,FALSE)</f>
        <v>#N/A</v>
      </c>
      <c r="D2816" s="17" t="e">
        <f>VLOOKUP(B2816,Consolidation!B:AA,5,TRUE)</f>
        <v>#N/A</v>
      </c>
      <c r="E2816" s="17" t="e">
        <f>VLOOKUP(B2817,Consolidation!B:AA,6,TRUE)</f>
        <v>#N/A</v>
      </c>
      <c r="F2816" s="17" t="e">
        <f>VLOOKUP(B2817,Consolidation!B:AA,7,TRUE)</f>
        <v>#N/A</v>
      </c>
      <c r="G2816" s="17" t="e">
        <f>VLOOKUP(B2817,Consolidation!B:AA,12,TRUE)</f>
        <v>#N/A</v>
      </c>
      <c r="H2816" s="17" t="e">
        <f>VLOOKUP(B2817,Consolidation!B:AA,22,FALSE)</f>
        <v>#N/A</v>
      </c>
    </row>
    <row r="2817" spans="1:8" ht="29.5" customHeight="1" thickBot="1" x14ac:dyDescent="0.4">
      <c r="A2817" s="16" t="str">
        <f>IF(B2817&lt;&gt;"","IND"&amp;TEXT(COUNTA($B$2:B2817),"000"),"")</f>
        <v>IND1465</v>
      </c>
      <c r="B2817" s="17">
        <f>Consolication[[#This Row],[Nom et prénom 0 Name &amp; first name]]</f>
        <v>0</v>
      </c>
      <c r="C2817" s="17" t="e">
        <f>VLOOKUP(B2817,Consolidation!B:AA,3,FALSE)</f>
        <v>#N/A</v>
      </c>
      <c r="D2817" s="17" t="e">
        <f>VLOOKUP(B2817,Consolidation!B:AA,5,TRUE)</f>
        <v>#N/A</v>
      </c>
      <c r="E2817" s="17" t="e">
        <f>VLOOKUP(B2818,Consolidation!B:AA,6,TRUE)</f>
        <v>#N/A</v>
      </c>
      <c r="F2817" s="17" t="e">
        <f>VLOOKUP(B2818,Consolidation!B:AA,7,TRUE)</f>
        <v>#N/A</v>
      </c>
      <c r="G2817" s="17" t="e">
        <f>VLOOKUP(B2818,Consolidation!B:AA,12,TRUE)</f>
        <v>#N/A</v>
      </c>
      <c r="H2817" s="17" t="e">
        <f>VLOOKUP(B2818,Consolidation!B:AA,22,FALSE)</f>
        <v>#N/A</v>
      </c>
    </row>
    <row r="2818" spans="1:8" ht="29.5" customHeight="1" thickBot="1" x14ac:dyDescent="0.4">
      <c r="A2818" s="16" t="str">
        <f>IF(B2818&lt;&gt;"","IND"&amp;TEXT(COUNTA($B$2:B2818),"000"),"")</f>
        <v>IND1466</v>
      </c>
      <c r="B2818" s="17">
        <f>Consolication[[#This Row],[Nom et prénom 0 Name &amp; first name]]</f>
        <v>0</v>
      </c>
      <c r="C2818" s="17" t="e">
        <f>VLOOKUP(B2818,Consolidation!B:AA,3,FALSE)</f>
        <v>#N/A</v>
      </c>
      <c r="D2818" s="17" t="e">
        <f>VLOOKUP(B2818,Consolidation!B:AA,5,TRUE)</f>
        <v>#N/A</v>
      </c>
      <c r="E2818" s="17" t="e">
        <f>VLOOKUP(B2819,Consolidation!B:AA,6,TRUE)</f>
        <v>#N/A</v>
      </c>
      <c r="F2818" s="17" t="e">
        <f>VLOOKUP(B2819,Consolidation!B:AA,7,TRUE)</f>
        <v>#N/A</v>
      </c>
      <c r="G2818" s="17" t="e">
        <f>VLOOKUP(B2819,Consolidation!B:AA,12,TRUE)</f>
        <v>#N/A</v>
      </c>
      <c r="H2818" s="17" t="e">
        <f>VLOOKUP(B2819,Consolidation!B:AA,22,FALSE)</f>
        <v>#N/A</v>
      </c>
    </row>
    <row r="2819" spans="1:8" ht="29.5" customHeight="1" thickBot="1" x14ac:dyDescent="0.4">
      <c r="A2819" s="16" t="str">
        <f>IF(B2819&lt;&gt;"","IND"&amp;TEXT(COUNTA($B$2:B2819),"000"),"")</f>
        <v>IND1467</v>
      </c>
      <c r="B2819" s="17">
        <f>Consolication[[#This Row],[Nom et prénom 0 Name &amp; first name]]</f>
        <v>0</v>
      </c>
      <c r="C2819" s="17" t="e">
        <f>VLOOKUP(B2819,Consolidation!B:AA,3,FALSE)</f>
        <v>#N/A</v>
      </c>
      <c r="D2819" s="17" t="e">
        <f>VLOOKUP(B2819,Consolidation!B:AA,5,TRUE)</f>
        <v>#N/A</v>
      </c>
      <c r="E2819" s="17" t="e">
        <f>VLOOKUP(B2820,Consolidation!B:AA,6,TRUE)</f>
        <v>#N/A</v>
      </c>
      <c r="F2819" s="17" t="e">
        <f>VLOOKUP(B2820,Consolidation!B:AA,7,TRUE)</f>
        <v>#N/A</v>
      </c>
      <c r="G2819" s="17" t="e">
        <f>VLOOKUP(B2820,Consolidation!B:AA,12,TRUE)</f>
        <v>#N/A</v>
      </c>
      <c r="H2819" s="17" t="e">
        <f>VLOOKUP(B2820,Consolidation!B:AA,22,FALSE)</f>
        <v>#N/A</v>
      </c>
    </row>
    <row r="2820" spans="1:8" ht="29.5" customHeight="1" thickBot="1" x14ac:dyDescent="0.4">
      <c r="A2820" s="16" t="str">
        <f>IF(B2820&lt;&gt;"","IND"&amp;TEXT(COUNTA($B$2:B2820),"000"),"")</f>
        <v>IND1468</v>
      </c>
      <c r="B2820" s="17">
        <f>Consolication[[#This Row],[Nom et prénom 0 Name &amp; first name]]</f>
        <v>0</v>
      </c>
      <c r="C2820" s="17" t="e">
        <f>VLOOKUP(B2820,Consolidation!B:AA,3,FALSE)</f>
        <v>#N/A</v>
      </c>
      <c r="D2820" s="17" t="e">
        <f>VLOOKUP(B2820,Consolidation!B:AA,5,TRUE)</f>
        <v>#N/A</v>
      </c>
      <c r="E2820" s="17" t="e">
        <f>VLOOKUP(B2821,Consolidation!B:AA,6,TRUE)</f>
        <v>#N/A</v>
      </c>
      <c r="F2820" s="17" t="e">
        <f>VLOOKUP(B2821,Consolidation!B:AA,7,TRUE)</f>
        <v>#N/A</v>
      </c>
      <c r="G2820" s="17" t="e">
        <f>VLOOKUP(B2821,Consolidation!B:AA,12,TRUE)</f>
        <v>#N/A</v>
      </c>
      <c r="H2820" s="17" t="e">
        <f>VLOOKUP(B2821,Consolidation!B:AA,22,FALSE)</f>
        <v>#N/A</v>
      </c>
    </row>
    <row r="2821" spans="1:8" ht="29.5" customHeight="1" thickBot="1" x14ac:dyDescent="0.4">
      <c r="A2821" s="16" t="str">
        <f>IF(B2821&lt;&gt;"","IND"&amp;TEXT(COUNTA($B$2:B2821),"000"),"")</f>
        <v>IND1469</v>
      </c>
      <c r="B2821" s="17">
        <f>Consolication[[#This Row],[Nom et prénom 0 Name &amp; first name]]</f>
        <v>0</v>
      </c>
      <c r="C2821" s="17" t="e">
        <f>VLOOKUP(B2821,Consolidation!B:AA,3,FALSE)</f>
        <v>#N/A</v>
      </c>
      <c r="D2821" s="17" t="e">
        <f>VLOOKUP(B2821,Consolidation!B:AA,5,TRUE)</f>
        <v>#N/A</v>
      </c>
      <c r="E2821" s="17" t="e">
        <f>VLOOKUP(B2822,Consolidation!B:AA,6,TRUE)</f>
        <v>#N/A</v>
      </c>
      <c r="F2821" s="17" t="e">
        <f>VLOOKUP(B2822,Consolidation!B:AA,7,TRUE)</f>
        <v>#N/A</v>
      </c>
      <c r="G2821" s="17" t="e">
        <f>VLOOKUP(B2822,Consolidation!B:AA,12,TRUE)</f>
        <v>#N/A</v>
      </c>
      <c r="H2821" s="17" t="e">
        <f>VLOOKUP(B2822,Consolidation!B:AA,22,FALSE)</f>
        <v>#N/A</v>
      </c>
    </row>
    <row r="2822" spans="1:8" ht="29.5" customHeight="1" thickBot="1" x14ac:dyDescent="0.4">
      <c r="A2822" s="16" t="str">
        <f>IF(B2822&lt;&gt;"","IND"&amp;TEXT(COUNTA($B$2:B2822),"000"),"")</f>
        <v>IND1470</v>
      </c>
      <c r="B2822" s="17">
        <f>Consolication[[#This Row],[Nom et prénom 0 Name &amp; first name]]</f>
        <v>0</v>
      </c>
      <c r="C2822" s="17" t="e">
        <f>VLOOKUP(B2822,Consolidation!B:AA,3,FALSE)</f>
        <v>#N/A</v>
      </c>
      <c r="D2822" s="17" t="e">
        <f>VLOOKUP(B2822,Consolidation!B:AA,5,TRUE)</f>
        <v>#N/A</v>
      </c>
      <c r="E2822" s="17" t="e">
        <f>VLOOKUP(B2823,Consolidation!B:AA,6,TRUE)</f>
        <v>#N/A</v>
      </c>
      <c r="F2822" s="17" t="e">
        <f>VLOOKUP(B2823,Consolidation!B:AA,7,TRUE)</f>
        <v>#N/A</v>
      </c>
      <c r="G2822" s="17" t="e">
        <f>VLOOKUP(B2823,Consolidation!B:AA,12,TRUE)</f>
        <v>#N/A</v>
      </c>
      <c r="H2822" s="17" t="e">
        <f>VLOOKUP(B2823,Consolidation!B:AA,22,FALSE)</f>
        <v>#N/A</v>
      </c>
    </row>
    <row r="2823" spans="1:8" ht="29.5" customHeight="1" thickBot="1" x14ac:dyDescent="0.4">
      <c r="A2823" s="16" t="str">
        <f>IF(B2823&lt;&gt;"","IND"&amp;TEXT(COUNTA($B$2:B2823),"000"),"")</f>
        <v>IND1471</v>
      </c>
      <c r="B2823" s="17">
        <f>Consolication[[#This Row],[Nom et prénom 0 Name &amp; first name]]</f>
        <v>0</v>
      </c>
      <c r="C2823" s="17" t="e">
        <f>VLOOKUP(B2823,Consolidation!B:AA,3,FALSE)</f>
        <v>#N/A</v>
      </c>
      <c r="D2823" s="17" t="e">
        <f>VLOOKUP(B2823,Consolidation!B:AA,5,TRUE)</f>
        <v>#N/A</v>
      </c>
      <c r="E2823" s="17" t="e">
        <f>VLOOKUP(B2824,Consolidation!B:AA,6,TRUE)</f>
        <v>#N/A</v>
      </c>
      <c r="F2823" s="17" t="e">
        <f>VLOOKUP(B2824,Consolidation!B:AA,7,TRUE)</f>
        <v>#N/A</v>
      </c>
      <c r="G2823" s="17" t="e">
        <f>VLOOKUP(B2824,Consolidation!B:AA,12,TRUE)</f>
        <v>#N/A</v>
      </c>
      <c r="H2823" s="17" t="e">
        <f>VLOOKUP(B2824,Consolidation!B:AA,22,FALSE)</f>
        <v>#N/A</v>
      </c>
    </row>
    <row r="2824" spans="1:8" ht="29.5" customHeight="1" thickBot="1" x14ac:dyDescent="0.4">
      <c r="A2824" s="16" t="str">
        <f>IF(B2824&lt;&gt;"","IND"&amp;TEXT(COUNTA($B$2:B2824),"000"),"")</f>
        <v>IND1472</v>
      </c>
      <c r="B2824" s="17">
        <f>Consolication[[#This Row],[Nom et prénom 0 Name &amp; first name]]</f>
        <v>0</v>
      </c>
      <c r="C2824" s="17" t="e">
        <f>VLOOKUP(B2824,Consolidation!B:AA,3,FALSE)</f>
        <v>#N/A</v>
      </c>
      <c r="D2824" s="17" t="e">
        <f>VLOOKUP(B2824,Consolidation!B:AA,5,TRUE)</f>
        <v>#N/A</v>
      </c>
      <c r="E2824" s="17" t="e">
        <f>VLOOKUP(B2825,Consolidation!B:AA,6,TRUE)</f>
        <v>#N/A</v>
      </c>
      <c r="F2824" s="17" t="e">
        <f>VLOOKUP(B2825,Consolidation!B:AA,7,TRUE)</f>
        <v>#N/A</v>
      </c>
      <c r="G2824" s="17" t="e">
        <f>VLOOKUP(B2825,Consolidation!B:AA,12,TRUE)</f>
        <v>#N/A</v>
      </c>
      <c r="H2824" s="17" t="e">
        <f>VLOOKUP(B2825,Consolidation!B:AA,22,FALSE)</f>
        <v>#N/A</v>
      </c>
    </row>
    <row r="2825" spans="1:8" ht="29.5" customHeight="1" thickBot="1" x14ac:dyDescent="0.4">
      <c r="A2825" s="16" t="str">
        <f>IF(B2825&lt;&gt;"","IND"&amp;TEXT(COUNTA($B$2:B2825),"000"),"")</f>
        <v>IND1473</v>
      </c>
      <c r="B2825" s="17">
        <f>Consolication[[#This Row],[Nom et prénom 0 Name &amp; first name]]</f>
        <v>0</v>
      </c>
      <c r="C2825" s="17" t="e">
        <f>VLOOKUP(B2825,Consolidation!B:AA,3,FALSE)</f>
        <v>#N/A</v>
      </c>
      <c r="D2825" s="17" t="e">
        <f>VLOOKUP(B2825,Consolidation!B:AA,5,TRUE)</f>
        <v>#N/A</v>
      </c>
      <c r="E2825" s="17" t="e">
        <f>VLOOKUP(B2826,Consolidation!B:AA,6,TRUE)</f>
        <v>#N/A</v>
      </c>
      <c r="F2825" s="17" t="e">
        <f>VLOOKUP(B2826,Consolidation!B:AA,7,TRUE)</f>
        <v>#N/A</v>
      </c>
      <c r="G2825" s="17" t="e">
        <f>VLOOKUP(B2826,Consolidation!B:AA,12,TRUE)</f>
        <v>#N/A</v>
      </c>
      <c r="H2825" s="17" t="e">
        <f>VLOOKUP(B2826,Consolidation!B:AA,22,FALSE)</f>
        <v>#N/A</v>
      </c>
    </row>
    <row r="2826" spans="1:8" ht="29.5" customHeight="1" thickBot="1" x14ac:dyDescent="0.4">
      <c r="A2826" s="16" t="str">
        <f>IF(B2826&lt;&gt;"","IND"&amp;TEXT(COUNTA($B$2:B2826),"000"),"")</f>
        <v>IND1474</v>
      </c>
      <c r="B2826" s="17">
        <f>Consolication[[#This Row],[Nom et prénom 0 Name &amp; first name]]</f>
        <v>0</v>
      </c>
      <c r="C2826" s="17" t="e">
        <f>VLOOKUP(B2826,Consolidation!B:AA,3,FALSE)</f>
        <v>#N/A</v>
      </c>
      <c r="D2826" s="17" t="e">
        <f>VLOOKUP(B2826,Consolidation!B:AA,5,TRUE)</f>
        <v>#N/A</v>
      </c>
      <c r="E2826" s="17" t="e">
        <f>VLOOKUP(B2827,Consolidation!B:AA,6,TRUE)</f>
        <v>#N/A</v>
      </c>
      <c r="F2826" s="17" t="e">
        <f>VLOOKUP(B2827,Consolidation!B:AA,7,TRUE)</f>
        <v>#N/A</v>
      </c>
      <c r="G2826" s="17" t="e">
        <f>VLOOKUP(B2827,Consolidation!B:AA,12,TRUE)</f>
        <v>#N/A</v>
      </c>
      <c r="H2826" s="17" t="e">
        <f>VLOOKUP(B2827,Consolidation!B:AA,22,FALSE)</f>
        <v>#N/A</v>
      </c>
    </row>
    <row r="2827" spans="1:8" ht="29.5" customHeight="1" thickBot="1" x14ac:dyDescent="0.4">
      <c r="A2827" s="16" t="str">
        <f>IF(B2827&lt;&gt;"","IND"&amp;TEXT(COUNTA($B$2:B2827),"000"),"")</f>
        <v>IND1475</v>
      </c>
      <c r="B2827" s="17">
        <f>Consolication[[#This Row],[Nom et prénom 0 Name &amp; first name]]</f>
        <v>0</v>
      </c>
      <c r="C2827" s="17" t="e">
        <f>VLOOKUP(B2827,Consolidation!B:AA,3,FALSE)</f>
        <v>#N/A</v>
      </c>
      <c r="D2827" s="17" t="e">
        <f>VLOOKUP(B2827,Consolidation!B:AA,5,TRUE)</f>
        <v>#N/A</v>
      </c>
      <c r="E2827" s="17" t="e">
        <f>VLOOKUP(B2828,Consolidation!B:AA,6,TRUE)</f>
        <v>#N/A</v>
      </c>
      <c r="F2827" s="17" t="e">
        <f>VLOOKUP(B2828,Consolidation!B:AA,7,TRUE)</f>
        <v>#N/A</v>
      </c>
      <c r="G2827" s="17" t="e">
        <f>VLOOKUP(B2828,Consolidation!B:AA,12,TRUE)</f>
        <v>#N/A</v>
      </c>
      <c r="H2827" s="17" t="e">
        <f>VLOOKUP(B2828,Consolidation!B:AA,22,FALSE)</f>
        <v>#N/A</v>
      </c>
    </row>
    <row r="2828" spans="1:8" ht="29.5" customHeight="1" thickBot="1" x14ac:dyDescent="0.4">
      <c r="A2828" s="16" t="str">
        <f>IF(B2828&lt;&gt;"","IND"&amp;TEXT(COUNTA($B$2:B2828),"000"),"")</f>
        <v>IND1476</v>
      </c>
      <c r="B2828" s="17">
        <f>Consolication[[#This Row],[Nom et prénom 0 Name &amp; first name]]</f>
        <v>0</v>
      </c>
      <c r="C2828" s="17" t="e">
        <f>VLOOKUP(B2828,Consolidation!B:AA,3,FALSE)</f>
        <v>#N/A</v>
      </c>
      <c r="D2828" s="17" t="e">
        <f>VLOOKUP(B2828,Consolidation!B:AA,5,TRUE)</f>
        <v>#N/A</v>
      </c>
      <c r="E2828" s="17" t="e">
        <f>VLOOKUP(B2829,Consolidation!B:AA,6,TRUE)</f>
        <v>#N/A</v>
      </c>
      <c r="F2828" s="17" t="e">
        <f>VLOOKUP(B2829,Consolidation!B:AA,7,TRUE)</f>
        <v>#N/A</v>
      </c>
      <c r="G2828" s="17" t="e">
        <f>VLOOKUP(B2829,Consolidation!B:AA,12,TRUE)</f>
        <v>#N/A</v>
      </c>
      <c r="H2828" s="17" t="e">
        <f>VLOOKUP(B2829,Consolidation!B:AA,22,FALSE)</f>
        <v>#N/A</v>
      </c>
    </row>
    <row r="2829" spans="1:8" ht="29.5" customHeight="1" thickBot="1" x14ac:dyDescent="0.4">
      <c r="A2829" s="16" t="str">
        <f>IF(B2829&lt;&gt;"","IND"&amp;TEXT(COUNTA($B$2:B2829),"000"),"")</f>
        <v>IND1477</v>
      </c>
      <c r="B2829" s="17">
        <f>Consolication[[#This Row],[Nom et prénom 0 Name &amp; first name]]</f>
        <v>0</v>
      </c>
      <c r="C2829" s="17" t="e">
        <f>VLOOKUP(B2829,Consolidation!B:AA,3,FALSE)</f>
        <v>#N/A</v>
      </c>
      <c r="D2829" s="17" t="e">
        <f>VLOOKUP(B2829,Consolidation!B:AA,5,TRUE)</f>
        <v>#N/A</v>
      </c>
      <c r="E2829" s="17" t="e">
        <f>VLOOKUP(B2830,Consolidation!B:AA,6,TRUE)</f>
        <v>#N/A</v>
      </c>
      <c r="F2829" s="17" t="e">
        <f>VLOOKUP(B2830,Consolidation!B:AA,7,TRUE)</f>
        <v>#N/A</v>
      </c>
      <c r="G2829" s="17" t="e">
        <f>VLOOKUP(B2830,Consolidation!B:AA,12,TRUE)</f>
        <v>#N/A</v>
      </c>
      <c r="H2829" s="17" t="e">
        <f>VLOOKUP(B2830,Consolidation!B:AA,22,FALSE)</f>
        <v>#N/A</v>
      </c>
    </row>
    <row r="2830" spans="1:8" ht="29.5" customHeight="1" thickBot="1" x14ac:dyDescent="0.4">
      <c r="A2830" s="16" t="str">
        <f>IF(B2830&lt;&gt;"","IND"&amp;TEXT(COUNTA($B$2:B2830),"000"),"")</f>
        <v>IND1478</v>
      </c>
      <c r="B2830" s="17">
        <f>Consolication[[#This Row],[Nom et prénom 0 Name &amp; first name]]</f>
        <v>0</v>
      </c>
      <c r="C2830" s="17" t="e">
        <f>VLOOKUP(B2830,Consolidation!B:AA,3,FALSE)</f>
        <v>#N/A</v>
      </c>
      <c r="D2830" s="17" t="e">
        <f>VLOOKUP(B2830,Consolidation!B:AA,5,TRUE)</f>
        <v>#N/A</v>
      </c>
      <c r="E2830" s="17" t="e">
        <f>VLOOKUP(B2831,Consolidation!B:AA,6,TRUE)</f>
        <v>#N/A</v>
      </c>
      <c r="F2830" s="17" t="e">
        <f>VLOOKUP(B2831,Consolidation!B:AA,7,TRUE)</f>
        <v>#N/A</v>
      </c>
      <c r="G2830" s="17" t="e">
        <f>VLOOKUP(B2831,Consolidation!B:AA,12,TRUE)</f>
        <v>#N/A</v>
      </c>
      <c r="H2830" s="17" t="e">
        <f>VLOOKUP(B2831,Consolidation!B:AA,22,FALSE)</f>
        <v>#N/A</v>
      </c>
    </row>
    <row r="2831" spans="1:8" ht="29.5" customHeight="1" thickBot="1" x14ac:dyDescent="0.4">
      <c r="A2831" s="16" t="str">
        <f>IF(B2831&lt;&gt;"","IND"&amp;TEXT(COUNTA($B$2:B2831),"000"),"")</f>
        <v>IND1479</v>
      </c>
      <c r="B2831" s="17">
        <f>Consolication[[#This Row],[Nom et prénom 0 Name &amp; first name]]</f>
        <v>0</v>
      </c>
      <c r="C2831" s="17" t="e">
        <f>VLOOKUP(B2831,Consolidation!B:AA,3,FALSE)</f>
        <v>#N/A</v>
      </c>
      <c r="D2831" s="17" t="e">
        <f>VLOOKUP(B2831,Consolidation!B:AA,5,TRUE)</f>
        <v>#N/A</v>
      </c>
      <c r="E2831" s="17" t="e">
        <f>VLOOKUP(B2832,Consolidation!B:AA,6,TRUE)</f>
        <v>#N/A</v>
      </c>
      <c r="F2831" s="17" t="e">
        <f>VLOOKUP(B2832,Consolidation!B:AA,7,TRUE)</f>
        <v>#N/A</v>
      </c>
      <c r="G2831" s="17" t="e">
        <f>VLOOKUP(B2832,Consolidation!B:AA,12,TRUE)</f>
        <v>#N/A</v>
      </c>
      <c r="H2831" s="17" t="e">
        <f>VLOOKUP(B2832,Consolidation!B:AA,22,FALSE)</f>
        <v>#N/A</v>
      </c>
    </row>
    <row r="2832" spans="1:8" ht="29.5" customHeight="1" thickBot="1" x14ac:dyDescent="0.4">
      <c r="A2832" s="16" t="str">
        <f>IF(B2832&lt;&gt;"","IND"&amp;TEXT(COUNTA($B$2:B2832),"000"),"")</f>
        <v>IND1480</v>
      </c>
      <c r="B2832" s="17">
        <f>Consolication[[#This Row],[Nom et prénom 0 Name &amp; first name]]</f>
        <v>0</v>
      </c>
      <c r="C2832" s="17" t="e">
        <f>VLOOKUP(B2832,Consolidation!B:AA,3,FALSE)</f>
        <v>#N/A</v>
      </c>
      <c r="D2832" s="17" t="e">
        <f>VLOOKUP(B2832,Consolidation!B:AA,5,TRUE)</f>
        <v>#N/A</v>
      </c>
      <c r="E2832" s="17" t="e">
        <f>VLOOKUP(B2833,Consolidation!B:AA,6,TRUE)</f>
        <v>#N/A</v>
      </c>
      <c r="F2832" s="17" t="e">
        <f>VLOOKUP(B2833,Consolidation!B:AA,7,TRUE)</f>
        <v>#N/A</v>
      </c>
      <c r="G2832" s="17" t="e">
        <f>VLOOKUP(B2833,Consolidation!B:AA,12,TRUE)</f>
        <v>#N/A</v>
      </c>
      <c r="H2832" s="17" t="e">
        <f>VLOOKUP(B2833,Consolidation!B:AA,22,FALSE)</f>
        <v>#N/A</v>
      </c>
    </row>
    <row r="2833" spans="1:8" ht="29.5" customHeight="1" thickBot="1" x14ac:dyDescent="0.4">
      <c r="A2833" s="16" t="str">
        <f>IF(B2833&lt;&gt;"","IND"&amp;TEXT(COUNTA($B$2:B2833),"000"),"")</f>
        <v>IND1481</v>
      </c>
      <c r="B2833" s="17">
        <f>Consolication[[#This Row],[Nom et prénom 0 Name &amp; first name]]</f>
        <v>0</v>
      </c>
      <c r="C2833" s="17" t="e">
        <f>VLOOKUP(B2833,Consolidation!B:AA,3,FALSE)</f>
        <v>#N/A</v>
      </c>
      <c r="D2833" s="17" t="e">
        <f>VLOOKUP(B2833,Consolidation!B:AA,5,TRUE)</f>
        <v>#N/A</v>
      </c>
      <c r="E2833" s="17" t="e">
        <f>VLOOKUP(B2834,Consolidation!B:AA,6,TRUE)</f>
        <v>#N/A</v>
      </c>
      <c r="F2833" s="17" t="e">
        <f>VLOOKUP(B2834,Consolidation!B:AA,7,TRUE)</f>
        <v>#N/A</v>
      </c>
      <c r="G2833" s="17" t="e">
        <f>VLOOKUP(B2834,Consolidation!B:AA,12,TRUE)</f>
        <v>#N/A</v>
      </c>
      <c r="H2833" s="17" t="e">
        <f>VLOOKUP(B2834,Consolidation!B:AA,22,FALSE)</f>
        <v>#N/A</v>
      </c>
    </row>
    <row r="2834" spans="1:8" ht="29.5" customHeight="1" thickBot="1" x14ac:dyDescent="0.4">
      <c r="A2834" s="16" t="str">
        <f>IF(B2834&lt;&gt;"","IND"&amp;TEXT(COUNTA($B$2:B2834),"000"),"")</f>
        <v>IND1482</v>
      </c>
      <c r="B2834" s="17">
        <f>Consolication[[#This Row],[Nom et prénom 0 Name &amp; first name]]</f>
        <v>0</v>
      </c>
      <c r="C2834" s="17" t="e">
        <f>VLOOKUP(B2834,Consolidation!B:AA,3,FALSE)</f>
        <v>#N/A</v>
      </c>
      <c r="D2834" s="17" t="e">
        <f>VLOOKUP(B2834,Consolidation!B:AA,5,TRUE)</f>
        <v>#N/A</v>
      </c>
      <c r="E2834" s="17" t="e">
        <f>VLOOKUP(B2835,Consolidation!B:AA,6,TRUE)</f>
        <v>#N/A</v>
      </c>
      <c r="F2834" s="17" t="e">
        <f>VLOOKUP(B2835,Consolidation!B:AA,7,TRUE)</f>
        <v>#N/A</v>
      </c>
      <c r="G2834" s="17" t="e">
        <f>VLOOKUP(B2835,Consolidation!B:AA,12,TRUE)</f>
        <v>#N/A</v>
      </c>
      <c r="H2834" s="17" t="e">
        <f>VLOOKUP(B2835,Consolidation!B:AA,22,FALSE)</f>
        <v>#N/A</v>
      </c>
    </row>
    <row r="2835" spans="1:8" ht="29.5" customHeight="1" thickBot="1" x14ac:dyDescent="0.4">
      <c r="A2835" s="16" t="str">
        <f>IF(B2835&lt;&gt;"","IND"&amp;TEXT(COUNTA($B$2:B2835),"000"),"")</f>
        <v>IND1483</v>
      </c>
      <c r="B2835" s="17">
        <f>Consolication[[#This Row],[Nom et prénom 0 Name &amp; first name]]</f>
        <v>0</v>
      </c>
      <c r="C2835" s="17" t="e">
        <f>VLOOKUP(B2835,Consolidation!B:AA,3,FALSE)</f>
        <v>#N/A</v>
      </c>
      <c r="D2835" s="17" t="e">
        <f>VLOOKUP(B2835,Consolidation!B:AA,5,TRUE)</f>
        <v>#N/A</v>
      </c>
      <c r="E2835" s="17" t="e">
        <f>VLOOKUP(B2836,Consolidation!B:AA,6,TRUE)</f>
        <v>#N/A</v>
      </c>
      <c r="F2835" s="17" t="e">
        <f>VLOOKUP(B2836,Consolidation!B:AA,7,TRUE)</f>
        <v>#N/A</v>
      </c>
      <c r="G2835" s="17" t="e">
        <f>VLOOKUP(B2836,Consolidation!B:AA,12,TRUE)</f>
        <v>#N/A</v>
      </c>
      <c r="H2835" s="17" t="e">
        <f>VLOOKUP(B2836,Consolidation!B:AA,22,FALSE)</f>
        <v>#N/A</v>
      </c>
    </row>
    <row r="2836" spans="1:8" ht="29.5" customHeight="1" thickBot="1" x14ac:dyDescent="0.4">
      <c r="A2836" s="16" t="str">
        <f>IF(B2836&lt;&gt;"","IND"&amp;TEXT(COUNTA($B$2:B2836),"000"),"")</f>
        <v>IND1484</v>
      </c>
      <c r="B2836" s="17">
        <f>Consolication[[#This Row],[Nom et prénom 0 Name &amp; first name]]</f>
        <v>0</v>
      </c>
      <c r="C2836" s="17" t="e">
        <f>VLOOKUP(B2836,Consolidation!B:AA,3,FALSE)</f>
        <v>#N/A</v>
      </c>
      <c r="D2836" s="17" t="e">
        <f>VLOOKUP(B2836,Consolidation!B:AA,5,TRUE)</f>
        <v>#N/A</v>
      </c>
      <c r="E2836" s="17" t="e">
        <f>VLOOKUP(B2837,Consolidation!B:AA,6,TRUE)</f>
        <v>#N/A</v>
      </c>
      <c r="F2836" s="17" t="e">
        <f>VLOOKUP(B2837,Consolidation!B:AA,7,TRUE)</f>
        <v>#N/A</v>
      </c>
      <c r="G2836" s="17" t="e">
        <f>VLOOKUP(B2837,Consolidation!B:AA,12,TRUE)</f>
        <v>#N/A</v>
      </c>
      <c r="H2836" s="17" t="e">
        <f>VLOOKUP(B2837,Consolidation!B:AA,22,FALSE)</f>
        <v>#N/A</v>
      </c>
    </row>
    <row r="2837" spans="1:8" ht="29.5" customHeight="1" thickBot="1" x14ac:dyDescent="0.4">
      <c r="A2837" s="16" t="str">
        <f>IF(B2837&lt;&gt;"","IND"&amp;TEXT(COUNTA($B$2:B2837),"000"),"")</f>
        <v>IND1485</v>
      </c>
      <c r="B2837" s="17">
        <f>Consolication[[#This Row],[Nom et prénom 0 Name &amp; first name]]</f>
        <v>0</v>
      </c>
      <c r="C2837" s="17" t="e">
        <f>VLOOKUP(B2837,Consolidation!B:AA,3,FALSE)</f>
        <v>#N/A</v>
      </c>
      <c r="D2837" s="17" t="e">
        <f>VLOOKUP(B2837,Consolidation!B:AA,5,TRUE)</f>
        <v>#N/A</v>
      </c>
      <c r="E2837" s="17" t="e">
        <f>VLOOKUP(B2838,Consolidation!B:AA,6,TRUE)</f>
        <v>#N/A</v>
      </c>
      <c r="F2837" s="17" t="e">
        <f>VLOOKUP(B2838,Consolidation!B:AA,7,TRUE)</f>
        <v>#N/A</v>
      </c>
      <c r="G2837" s="17" t="e">
        <f>VLOOKUP(B2838,Consolidation!B:AA,12,TRUE)</f>
        <v>#N/A</v>
      </c>
      <c r="H2837" s="17" t="e">
        <f>VLOOKUP(B2838,Consolidation!B:AA,22,FALSE)</f>
        <v>#N/A</v>
      </c>
    </row>
    <row r="2838" spans="1:8" ht="29.5" customHeight="1" thickBot="1" x14ac:dyDescent="0.4">
      <c r="A2838" s="16" t="str">
        <f>IF(B2838&lt;&gt;"","IND"&amp;TEXT(COUNTA($B$2:B2838),"000"),"")</f>
        <v>IND1486</v>
      </c>
      <c r="B2838" s="17">
        <f>Consolication[[#This Row],[Nom et prénom 0 Name &amp; first name]]</f>
        <v>0</v>
      </c>
      <c r="C2838" s="17" t="e">
        <f>VLOOKUP(B2838,Consolidation!B:AA,3,FALSE)</f>
        <v>#N/A</v>
      </c>
      <c r="D2838" s="17" t="e">
        <f>VLOOKUP(B2838,Consolidation!B:AA,5,TRUE)</f>
        <v>#N/A</v>
      </c>
      <c r="E2838" s="17" t="e">
        <f>VLOOKUP(B2839,Consolidation!B:AA,6,TRUE)</f>
        <v>#N/A</v>
      </c>
      <c r="F2838" s="17" t="e">
        <f>VLOOKUP(B2839,Consolidation!B:AA,7,TRUE)</f>
        <v>#N/A</v>
      </c>
      <c r="G2838" s="17" t="e">
        <f>VLOOKUP(B2839,Consolidation!B:AA,12,TRUE)</f>
        <v>#N/A</v>
      </c>
      <c r="H2838" s="17" t="e">
        <f>VLOOKUP(B2839,Consolidation!B:AA,22,FALSE)</f>
        <v>#N/A</v>
      </c>
    </row>
    <row r="2839" spans="1:8" ht="29.5" customHeight="1" thickBot="1" x14ac:dyDescent="0.4">
      <c r="A2839" s="16" t="str">
        <f>IF(B2839&lt;&gt;"","IND"&amp;TEXT(COUNTA($B$2:B2839),"000"),"")</f>
        <v>IND1487</v>
      </c>
      <c r="B2839" s="17">
        <f>Consolication[[#This Row],[Nom et prénom 0 Name &amp; first name]]</f>
        <v>0</v>
      </c>
      <c r="C2839" s="17" t="e">
        <f>VLOOKUP(B2839,Consolidation!B:AA,3,FALSE)</f>
        <v>#N/A</v>
      </c>
      <c r="D2839" s="17" t="e">
        <f>VLOOKUP(B2839,Consolidation!B:AA,5,TRUE)</f>
        <v>#N/A</v>
      </c>
      <c r="E2839" s="17" t="e">
        <f>VLOOKUP(B2840,Consolidation!B:AA,6,TRUE)</f>
        <v>#N/A</v>
      </c>
      <c r="F2839" s="17" t="e">
        <f>VLOOKUP(B2840,Consolidation!B:AA,7,TRUE)</f>
        <v>#N/A</v>
      </c>
      <c r="G2839" s="17" t="e">
        <f>VLOOKUP(B2840,Consolidation!B:AA,12,TRUE)</f>
        <v>#N/A</v>
      </c>
      <c r="H2839" s="17" t="e">
        <f>VLOOKUP(B2840,Consolidation!B:AA,22,FALSE)</f>
        <v>#N/A</v>
      </c>
    </row>
    <row r="2840" spans="1:8" ht="29.5" customHeight="1" thickBot="1" x14ac:dyDescent="0.4">
      <c r="A2840" s="16" t="str">
        <f>IF(B2840&lt;&gt;"","IND"&amp;TEXT(COUNTA($B$2:B2840),"000"),"")</f>
        <v>IND1488</v>
      </c>
      <c r="B2840" s="17">
        <f>Consolication[[#This Row],[Nom et prénom 0 Name &amp; first name]]</f>
        <v>0</v>
      </c>
      <c r="C2840" s="17" t="e">
        <f>VLOOKUP(B2840,Consolidation!B:AA,3,FALSE)</f>
        <v>#N/A</v>
      </c>
      <c r="D2840" s="17" t="e">
        <f>VLOOKUP(B2840,Consolidation!B:AA,5,TRUE)</f>
        <v>#N/A</v>
      </c>
      <c r="E2840" s="17" t="e">
        <f>VLOOKUP(B2841,Consolidation!B:AA,6,TRUE)</f>
        <v>#N/A</v>
      </c>
      <c r="F2840" s="17" t="e">
        <f>VLOOKUP(B2841,Consolidation!B:AA,7,TRUE)</f>
        <v>#N/A</v>
      </c>
      <c r="G2840" s="17" t="e">
        <f>VLOOKUP(B2841,Consolidation!B:AA,12,TRUE)</f>
        <v>#N/A</v>
      </c>
      <c r="H2840" s="17" t="e">
        <f>VLOOKUP(B2841,Consolidation!B:AA,22,FALSE)</f>
        <v>#N/A</v>
      </c>
    </row>
    <row r="2841" spans="1:8" ht="29.5" customHeight="1" thickBot="1" x14ac:dyDescent="0.4">
      <c r="A2841" s="16" t="str">
        <f>IF(B2841&lt;&gt;"","IND"&amp;TEXT(COUNTA($B$2:B2841),"000"),"")</f>
        <v>IND1489</v>
      </c>
      <c r="B2841" s="17">
        <f>Consolication[[#This Row],[Nom et prénom 0 Name &amp; first name]]</f>
        <v>0</v>
      </c>
      <c r="C2841" s="17" t="e">
        <f>VLOOKUP(B2841,Consolidation!B:AA,3,FALSE)</f>
        <v>#N/A</v>
      </c>
      <c r="D2841" s="17" t="e">
        <f>VLOOKUP(B2841,Consolidation!B:AA,5,TRUE)</f>
        <v>#N/A</v>
      </c>
      <c r="E2841" s="17" t="e">
        <f>VLOOKUP(B2842,Consolidation!B:AA,6,TRUE)</f>
        <v>#N/A</v>
      </c>
      <c r="F2841" s="17" t="e">
        <f>VLOOKUP(B2842,Consolidation!B:AA,7,TRUE)</f>
        <v>#N/A</v>
      </c>
      <c r="G2841" s="17" t="e">
        <f>VLOOKUP(B2842,Consolidation!B:AA,12,TRUE)</f>
        <v>#N/A</v>
      </c>
      <c r="H2841" s="17" t="e">
        <f>VLOOKUP(B2842,Consolidation!B:AA,22,FALSE)</f>
        <v>#N/A</v>
      </c>
    </row>
    <row r="2842" spans="1:8" ht="29.5" customHeight="1" thickBot="1" x14ac:dyDescent="0.4">
      <c r="A2842" s="16" t="str">
        <f>IF(B2842&lt;&gt;"","IND"&amp;TEXT(COUNTA($B$2:B2842),"000"),"")</f>
        <v>IND1490</v>
      </c>
      <c r="B2842" s="17">
        <f>Consolication[[#This Row],[Nom et prénom 0 Name &amp; first name]]</f>
        <v>0</v>
      </c>
      <c r="C2842" s="17" t="e">
        <f>VLOOKUP(B2842,Consolidation!B:AA,3,FALSE)</f>
        <v>#N/A</v>
      </c>
      <c r="D2842" s="17" t="e">
        <f>VLOOKUP(B2842,Consolidation!B:AA,5,TRUE)</f>
        <v>#N/A</v>
      </c>
      <c r="E2842" s="17" t="e">
        <f>VLOOKUP(B2843,Consolidation!B:AA,6,TRUE)</f>
        <v>#N/A</v>
      </c>
      <c r="F2842" s="17" t="e">
        <f>VLOOKUP(B2843,Consolidation!B:AA,7,TRUE)</f>
        <v>#N/A</v>
      </c>
      <c r="G2842" s="17" t="e">
        <f>VLOOKUP(B2843,Consolidation!B:AA,12,TRUE)</f>
        <v>#N/A</v>
      </c>
      <c r="H2842" s="17" t="e">
        <f>VLOOKUP(B2843,Consolidation!B:AA,22,FALSE)</f>
        <v>#N/A</v>
      </c>
    </row>
    <row r="2843" spans="1:8" ht="29.5" customHeight="1" thickBot="1" x14ac:dyDescent="0.4">
      <c r="A2843" s="16" t="str">
        <f>IF(B2843&lt;&gt;"","IND"&amp;TEXT(COUNTA($B$2:B2843),"000"),"")</f>
        <v>IND1491</v>
      </c>
      <c r="B2843" s="17">
        <f>Consolication[[#This Row],[Nom et prénom 0 Name &amp; first name]]</f>
        <v>0</v>
      </c>
      <c r="C2843" s="17" t="e">
        <f>VLOOKUP(B2843,Consolidation!B:AA,3,FALSE)</f>
        <v>#N/A</v>
      </c>
      <c r="D2843" s="17" t="e">
        <f>VLOOKUP(B2843,Consolidation!B:AA,5,TRUE)</f>
        <v>#N/A</v>
      </c>
      <c r="E2843" s="17" t="e">
        <f>VLOOKUP(B2844,Consolidation!B:AA,6,TRUE)</f>
        <v>#N/A</v>
      </c>
      <c r="F2843" s="17" t="e">
        <f>VLOOKUP(B2844,Consolidation!B:AA,7,TRUE)</f>
        <v>#N/A</v>
      </c>
      <c r="G2843" s="17" t="e">
        <f>VLOOKUP(B2844,Consolidation!B:AA,12,TRUE)</f>
        <v>#N/A</v>
      </c>
      <c r="H2843" s="17" t="e">
        <f>VLOOKUP(B2844,Consolidation!B:AA,22,FALSE)</f>
        <v>#N/A</v>
      </c>
    </row>
    <row r="2844" spans="1:8" ht="29.5" customHeight="1" thickBot="1" x14ac:dyDescent="0.4">
      <c r="A2844" s="16" t="str">
        <f>IF(B2844&lt;&gt;"","IND"&amp;TEXT(COUNTA($B$2:B2844),"000"),"")</f>
        <v>IND1492</v>
      </c>
      <c r="B2844" s="17">
        <f>Consolication[[#This Row],[Nom et prénom 0 Name &amp; first name]]</f>
        <v>0</v>
      </c>
      <c r="C2844" s="17" t="e">
        <f>VLOOKUP(B2844,Consolidation!B:AA,3,FALSE)</f>
        <v>#N/A</v>
      </c>
      <c r="D2844" s="17" t="e">
        <f>VLOOKUP(B2844,Consolidation!B:AA,5,TRUE)</f>
        <v>#N/A</v>
      </c>
      <c r="E2844" s="17" t="e">
        <f>VLOOKUP(B2845,Consolidation!B:AA,6,TRUE)</f>
        <v>#N/A</v>
      </c>
      <c r="F2844" s="17" t="e">
        <f>VLOOKUP(B2845,Consolidation!B:AA,7,TRUE)</f>
        <v>#N/A</v>
      </c>
      <c r="G2844" s="17" t="e">
        <f>VLOOKUP(B2845,Consolidation!B:AA,12,TRUE)</f>
        <v>#N/A</v>
      </c>
      <c r="H2844" s="17" t="e">
        <f>VLOOKUP(B2845,Consolidation!B:AA,22,FALSE)</f>
        <v>#N/A</v>
      </c>
    </row>
    <row r="2845" spans="1:8" ht="29.5" customHeight="1" thickBot="1" x14ac:dyDescent="0.4">
      <c r="A2845" s="16" t="str">
        <f>IF(B2845&lt;&gt;"","IND"&amp;TEXT(COUNTA($B$2:B2845),"000"),"")</f>
        <v>IND1493</v>
      </c>
      <c r="B2845" s="17">
        <f>Consolication[[#This Row],[Nom et prénom 0 Name &amp; first name]]</f>
        <v>0</v>
      </c>
      <c r="C2845" s="17" t="e">
        <f>VLOOKUP(B2845,Consolidation!B:AA,3,FALSE)</f>
        <v>#N/A</v>
      </c>
      <c r="D2845" s="17" t="e">
        <f>VLOOKUP(B2845,Consolidation!B:AA,5,TRUE)</f>
        <v>#N/A</v>
      </c>
      <c r="E2845" s="17" t="e">
        <f>VLOOKUP(B2846,Consolidation!B:AA,6,TRUE)</f>
        <v>#N/A</v>
      </c>
      <c r="F2845" s="17" t="e">
        <f>VLOOKUP(B2846,Consolidation!B:AA,7,TRUE)</f>
        <v>#N/A</v>
      </c>
      <c r="G2845" s="17" t="e">
        <f>VLOOKUP(B2846,Consolidation!B:AA,12,TRUE)</f>
        <v>#N/A</v>
      </c>
      <c r="H2845" s="17" t="e">
        <f>VLOOKUP(B2846,Consolidation!B:AA,22,FALSE)</f>
        <v>#N/A</v>
      </c>
    </row>
    <row r="2846" spans="1:8" ht="29.5" customHeight="1" thickBot="1" x14ac:dyDescent="0.4">
      <c r="A2846" s="16" t="str">
        <f>IF(B2846&lt;&gt;"","IND"&amp;TEXT(COUNTA($B$2:B2846),"000"),"")</f>
        <v>IND1494</v>
      </c>
      <c r="B2846" s="17">
        <f>Consolication[[#This Row],[Nom et prénom 0 Name &amp; first name]]</f>
        <v>0</v>
      </c>
      <c r="C2846" s="17" t="e">
        <f>VLOOKUP(B2846,Consolidation!B:AA,3,FALSE)</f>
        <v>#N/A</v>
      </c>
      <c r="D2846" s="17" t="e">
        <f>VLOOKUP(B2846,Consolidation!B:AA,5,TRUE)</f>
        <v>#N/A</v>
      </c>
      <c r="E2846" s="17" t="e">
        <f>VLOOKUP(B2847,Consolidation!B:AA,6,TRUE)</f>
        <v>#N/A</v>
      </c>
      <c r="F2846" s="17" t="e">
        <f>VLOOKUP(B2847,Consolidation!B:AA,7,TRUE)</f>
        <v>#N/A</v>
      </c>
      <c r="G2846" s="17" t="e">
        <f>VLOOKUP(B2847,Consolidation!B:AA,12,TRUE)</f>
        <v>#N/A</v>
      </c>
      <c r="H2846" s="17" t="e">
        <f>VLOOKUP(B2847,Consolidation!B:AA,22,FALSE)</f>
        <v>#N/A</v>
      </c>
    </row>
    <row r="2847" spans="1:8" ht="29.5" customHeight="1" thickBot="1" x14ac:dyDescent="0.4">
      <c r="A2847" s="16" t="str">
        <f>IF(B2847&lt;&gt;"","IND"&amp;TEXT(COUNTA($B$2:B2847),"000"),"")</f>
        <v>IND1495</v>
      </c>
      <c r="B2847" s="17">
        <f>Consolication[[#This Row],[Nom et prénom 0 Name &amp; first name]]</f>
        <v>0</v>
      </c>
      <c r="C2847" s="17" t="e">
        <f>VLOOKUP(B2847,Consolidation!B:AA,3,FALSE)</f>
        <v>#N/A</v>
      </c>
      <c r="D2847" s="17" t="e">
        <f>VLOOKUP(B2847,Consolidation!B:AA,5,TRUE)</f>
        <v>#N/A</v>
      </c>
      <c r="E2847" s="17" t="e">
        <f>VLOOKUP(B2848,Consolidation!B:AA,6,TRUE)</f>
        <v>#N/A</v>
      </c>
      <c r="F2847" s="17" t="e">
        <f>VLOOKUP(B2848,Consolidation!B:AA,7,TRUE)</f>
        <v>#N/A</v>
      </c>
      <c r="G2847" s="17" t="e">
        <f>VLOOKUP(B2848,Consolidation!B:AA,12,TRUE)</f>
        <v>#N/A</v>
      </c>
      <c r="H2847" s="17" t="e">
        <f>VLOOKUP(B2848,Consolidation!B:AA,22,FALSE)</f>
        <v>#N/A</v>
      </c>
    </row>
    <row r="2848" spans="1:8" ht="29.5" customHeight="1" thickBot="1" x14ac:dyDescent="0.4">
      <c r="A2848" s="16" t="str">
        <f>IF(B2848&lt;&gt;"","IND"&amp;TEXT(COUNTA($B$2:B2848),"000"),"")</f>
        <v>IND1496</v>
      </c>
      <c r="B2848" s="17">
        <f>Consolication[[#This Row],[Nom et prénom 0 Name &amp; first name]]</f>
        <v>0</v>
      </c>
      <c r="C2848" s="17" t="e">
        <f>VLOOKUP(B2848,Consolidation!B:AA,3,FALSE)</f>
        <v>#N/A</v>
      </c>
      <c r="D2848" s="17" t="e">
        <f>VLOOKUP(B2848,Consolidation!B:AA,5,TRUE)</f>
        <v>#N/A</v>
      </c>
      <c r="E2848" s="17" t="e">
        <f>VLOOKUP(B2849,Consolidation!B:AA,6,TRUE)</f>
        <v>#N/A</v>
      </c>
      <c r="F2848" s="17" t="e">
        <f>VLOOKUP(B2849,Consolidation!B:AA,7,TRUE)</f>
        <v>#N/A</v>
      </c>
      <c r="G2848" s="17" t="e">
        <f>VLOOKUP(B2849,Consolidation!B:AA,12,TRUE)</f>
        <v>#N/A</v>
      </c>
      <c r="H2848" s="17" t="e">
        <f>VLOOKUP(B2849,Consolidation!B:AA,22,FALSE)</f>
        <v>#N/A</v>
      </c>
    </row>
    <row r="2849" spans="1:8" ht="29.5" customHeight="1" thickBot="1" x14ac:dyDescent="0.4">
      <c r="A2849" s="16" t="str">
        <f>IF(B2849&lt;&gt;"","IND"&amp;TEXT(COUNTA($B$2:B2849),"000"),"")</f>
        <v>IND1497</v>
      </c>
      <c r="B2849" s="17">
        <f>Consolication[[#This Row],[Nom et prénom 0 Name &amp; first name]]</f>
        <v>0</v>
      </c>
      <c r="C2849" s="17" t="e">
        <f>VLOOKUP(B2849,Consolidation!B:AA,3,FALSE)</f>
        <v>#N/A</v>
      </c>
      <c r="D2849" s="17" t="e">
        <f>VLOOKUP(B2849,Consolidation!B:AA,5,TRUE)</f>
        <v>#N/A</v>
      </c>
      <c r="E2849" s="17" t="e">
        <f>VLOOKUP(B2850,Consolidation!B:AA,6,TRUE)</f>
        <v>#N/A</v>
      </c>
      <c r="F2849" s="17" t="e">
        <f>VLOOKUP(B2850,Consolidation!B:AA,7,TRUE)</f>
        <v>#N/A</v>
      </c>
      <c r="G2849" s="17" t="e">
        <f>VLOOKUP(B2850,Consolidation!B:AA,12,TRUE)</f>
        <v>#N/A</v>
      </c>
      <c r="H2849" s="17" t="e">
        <f>VLOOKUP(B2850,Consolidation!B:AA,22,FALSE)</f>
        <v>#N/A</v>
      </c>
    </row>
    <row r="2850" spans="1:8" ht="29.5" customHeight="1" thickBot="1" x14ac:dyDescent="0.4">
      <c r="A2850" s="16" t="str">
        <f>IF(B2850&lt;&gt;"","IND"&amp;TEXT(COUNTA($B$2:B2850),"000"),"")</f>
        <v>IND1498</v>
      </c>
      <c r="B2850" s="17">
        <f>Consolication[[#This Row],[Nom et prénom 0 Name &amp; first name]]</f>
        <v>0</v>
      </c>
      <c r="C2850" s="17" t="e">
        <f>VLOOKUP(B2850,Consolidation!B:AA,3,FALSE)</f>
        <v>#N/A</v>
      </c>
      <c r="D2850" s="17" t="e">
        <f>VLOOKUP(B2850,Consolidation!B:AA,5,TRUE)</f>
        <v>#N/A</v>
      </c>
      <c r="E2850" s="17" t="e">
        <f>VLOOKUP(B2851,Consolidation!B:AA,6,TRUE)</f>
        <v>#N/A</v>
      </c>
      <c r="F2850" s="17" t="e">
        <f>VLOOKUP(B2851,Consolidation!B:AA,7,TRUE)</f>
        <v>#N/A</v>
      </c>
      <c r="G2850" s="17" t="e">
        <f>VLOOKUP(B2851,Consolidation!B:AA,12,TRUE)</f>
        <v>#N/A</v>
      </c>
      <c r="H2850" s="17" t="e">
        <f>VLOOKUP(B2851,Consolidation!B:AA,22,FALSE)</f>
        <v>#N/A</v>
      </c>
    </row>
    <row r="2851" spans="1:8" ht="29.5" customHeight="1" thickBot="1" x14ac:dyDescent="0.4">
      <c r="A2851" s="16" t="str">
        <f>IF(B2851&lt;&gt;"","IND"&amp;TEXT(COUNTA($B$2:B2851),"000"),"")</f>
        <v>IND1499</v>
      </c>
      <c r="B2851" s="17">
        <f>Consolication[[#This Row],[Nom et prénom 0 Name &amp; first name]]</f>
        <v>0</v>
      </c>
      <c r="C2851" s="17" t="e">
        <f>VLOOKUP(B2851,Consolidation!B:AA,3,FALSE)</f>
        <v>#N/A</v>
      </c>
      <c r="D2851" s="17" t="e">
        <f>VLOOKUP(B2851,Consolidation!B:AA,5,TRUE)</f>
        <v>#N/A</v>
      </c>
      <c r="E2851" s="17" t="e">
        <f>VLOOKUP(B2852,Consolidation!B:AA,6,TRUE)</f>
        <v>#N/A</v>
      </c>
      <c r="F2851" s="17" t="e">
        <f>VLOOKUP(B2852,Consolidation!B:AA,7,TRUE)</f>
        <v>#N/A</v>
      </c>
      <c r="G2851" s="17" t="e">
        <f>VLOOKUP(B2852,Consolidation!B:AA,12,TRUE)</f>
        <v>#N/A</v>
      </c>
      <c r="H2851" s="17" t="e">
        <f>VLOOKUP(B2852,Consolidation!B:AA,22,FALSE)</f>
        <v>#N/A</v>
      </c>
    </row>
    <row r="2852" spans="1:8" ht="29.5" customHeight="1" thickBot="1" x14ac:dyDescent="0.4">
      <c r="A2852" s="16" t="str">
        <f>IF(B2852&lt;&gt;"","IND"&amp;TEXT(COUNTA($B$2:B2852),"000"),"")</f>
        <v>IND1500</v>
      </c>
      <c r="B2852" s="17">
        <f>Consolication[[#This Row],[Nom et prénom 0 Name &amp; first name]]</f>
        <v>0</v>
      </c>
      <c r="C2852" s="17" t="e">
        <f>VLOOKUP(B2852,Consolidation!B:AA,3,FALSE)</f>
        <v>#N/A</v>
      </c>
      <c r="D2852" s="17" t="e">
        <f>VLOOKUP(B2852,Consolidation!B:AA,5,TRUE)</f>
        <v>#N/A</v>
      </c>
      <c r="E2852" s="17" t="e">
        <f>VLOOKUP(B2853,Consolidation!B:AA,6,TRUE)</f>
        <v>#N/A</v>
      </c>
      <c r="F2852" s="17" t="e">
        <f>VLOOKUP(B2853,Consolidation!B:AA,7,TRUE)</f>
        <v>#N/A</v>
      </c>
      <c r="G2852" s="17" t="e">
        <f>VLOOKUP(B2853,Consolidation!B:AA,12,TRUE)</f>
        <v>#N/A</v>
      </c>
      <c r="H2852" s="17" t="e">
        <f>VLOOKUP(B2853,Consolidation!B:AA,22,FALSE)</f>
        <v>#N/A</v>
      </c>
    </row>
    <row r="2853" spans="1:8" ht="29.5" customHeight="1" thickBot="1" x14ac:dyDescent="0.4">
      <c r="A2853" s="16" t="str">
        <f>IF(B2853&lt;&gt;"","IND"&amp;TEXT(COUNTA($B$2:B2853),"000"),"")</f>
        <v>IND1501</v>
      </c>
      <c r="B2853" s="17">
        <f>Consolication[[#This Row],[Nom et prénom 0 Name &amp; first name]]</f>
        <v>0</v>
      </c>
      <c r="C2853" s="17" t="e">
        <f>VLOOKUP(B2853,Consolidation!B:AA,3,FALSE)</f>
        <v>#N/A</v>
      </c>
      <c r="D2853" s="17" t="e">
        <f>VLOOKUP(B2853,Consolidation!B:AA,5,TRUE)</f>
        <v>#N/A</v>
      </c>
      <c r="E2853" s="17" t="e">
        <f>VLOOKUP(B2854,Consolidation!B:AA,6,TRUE)</f>
        <v>#N/A</v>
      </c>
      <c r="F2853" s="17" t="e">
        <f>VLOOKUP(B2854,Consolidation!B:AA,7,TRUE)</f>
        <v>#N/A</v>
      </c>
      <c r="G2853" s="17" t="e">
        <f>VLOOKUP(B2854,Consolidation!B:AA,12,TRUE)</f>
        <v>#N/A</v>
      </c>
      <c r="H2853" s="17" t="e">
        <f>VLOOKUP(B2854,Consolidation!B:AA,22,FALSE)</f>
        <v>#N/A</v>
      </c>
    </row>
    <row r="2854" spans="1:8" ht="29.5" customHeight="1" thickBot="1" x14ac:dyDescent="0.4">
      <c r="A2854" s="16" t="str">
        <f>IF(B2854&lt;&gt;"","IND"&amp;TEXT(COUNTA($B$2:B2854),"000"),"")</f>
        <v>IND1502</v>
      </c>
      <c r="B2854" s="17">
        <f>Consolication[[#This Row],[Nom et prénom 0 Name &amp; first name]]</f>
        <v>0</v>
      </c>
      <c r="C2854" s="17" t="e">
        <f>VLOOKUP(B2854,Consolidation!B:AA,3,FALSE)</f>
        <v>#N/A</v>
      </c>
      <c r="D2854" s="17" t="e">
        <f>VLOOKUP(B2854,Consolidation!B:AA,5,TRUE)</f>
        <v>#N/A</v>
      </c>
      <c r="E2854" s="17" t="e">
        <f>VLOOKUP(B2855,Consolidation!B:AA,6,TRUE)</f>
        <v>#N/A</v>
      </c>
      <c r="F2854" s="17" t="e">
        <f>VLOOKUP(B2855,Consolidation!B:AA,7,TRUE)</f>
        <v>#N/A</v>
      </c>
      <c r="G2854" s="17" t="e">
        <f>VLOOKUP(B2855,Consolidation!B:AA,12,TRUE)</f>
        <v>#N/A</v>
      </c>
      <c r="H2854" s="17" t="e">
        <f>VLOOKUP(B2855,Consolidation!B:AA,22,FALSE)</f>
        <v>#N/A</v>
      </c>
    </row>
    <row r="2855" spans="1:8" ht="29.5" customHeight="1" thickBot="1" x14ac:dyDescent="0.4">
      <c r="A2855" s="16" t="str">
        <f>IF(B2855&lt;&gt;"","IND"&amp;TEXT(COUNTA($B$2:B2855),"000"),"")</f>
        <v>IND1503</v>
      </c>
      <c r="B2855" s="17">
        <f>Consolication[[#This Row],[Nom et prénom 0 Name &amp; first name]]</f>
        <v>0</v>
      </c>
      <c r="C2855" s="17" t="e">
        <f>VLOOKUP(B2855,Consolidation!B:AA,3,FALSE)</f>
        <v>#N/A</v>
      </c>
      <c r="D2855" s="17" t="e">
        <f>VLOOKUP(B2855,Consolidation!B:AA,5,TRUE)</f>
        <v>#N/A</v>
      </c>
      <c r="E2855" s="17" t="e">
        <f>VLOOKUP(B2856,Consolidation!B:AA,6,TRUE)</f>
        <v>#N/A</v>
      </c>
      <c r="F2855" s="17" t="e">
        <f>VLOOKUP(B2856,Consolidation!B:AA,7,TRUE)</f>
        <v>#N/A</v>
      </c>
      <c r="G2855" s="17" t="e">
        <f>VLOOKUP(B2856,Consolidation!B:AA,12,TRUE)</f>
        <v>#N/A</v>
      </c>
      <c r="H2855" s="17" t="e">
        <f>VLOOKUP(B2856,Consolidation!B:AA,22,FALSE)</f>
        <v>#N/A</v>
      </c>
    </row>
    <row r="2856" spans="1:8" ht="29.5" customHeight="1" thickBot="1" x14ac:dyDescent="0.4">
      <c r="A2856" s="16" t="str">
        <f>IF(B2856&lt;&gt;"","IND"&amp;TEXT(COUNTA($B$2:B2856),"000"),"")</f>
        <v>IND1504</v>
      </c>
      <c r="B2856" s="17">
        <f>Consolication[[#This Row],[Nom et prénom 0 Name &amp; first name]]</f>
        <v>0</v>
      </c>
      <c r="C2856" s="17" t="e">
        <f>VLOOKUP(B2856,Consolidation!B:AA,3,FALSE)</f>
        <v>#N/A</v>
      </c>
      <c r="D2856" s="17" t="e">
        <f>VLOOKUP(B2856,Consolidation!B:AA,5,TRUE)</f>
        <v>#N/A</v>
      </c>
      <c r="E2856" s="17" t="e">
        <f>VLOOKUP(B2857,Consolidation!B:AA,6,TRUE)</f>
        <v>#N/A</v>
      </c>
      <c r="F2856" s="17" t="e">
        <f>VLOOKUP(B2857,Consolidation!B:AA,7,TRUE)</f>
        <v>#N/A</v>
      </c>
      <c r="G2856" s="17" t="e">
        <f>VLOOKUP(B2857,Consolidation!B:AA,12,TRUE)</f>
        <v>#N/A</v>
      </c>
      <c r="H2856" s="17" t="e">
        <f>VLOOKUP(B2857,Consolidation!B:AA,22,FALSE)</f>
        <v>#N/A</v>
      </c>
    </row>
    <row r="2857" spans="1:8" ht="29.5" customHeight="1" thickBot="1" x14ac:dyDescent="0.4">
      <c r="A2857" s="16" t="str">
        <f>IF(B2857&lt;&gt;"","IND"&amp;TEXT(COUNTA($B$2:B2857),"000"),"")</f>
        <v>IND1505</v>
      </c>
      <c r="B2857" s="17">
        <f>Consolication[[#This Row],[Nom et prénom 0 Name &amp; first name]]</f>
        <v>0</v>
      </c>
      <c r="C2857" s="17" t="e">
        <f>VLOOKUP(B2857,Consolidation!B:AA,3,FALSE)</f>
        <v>#N/A</v>
      </c>
      <c r="D2857" s="17" t="e">
        <f>VLOOKUP(B2857,Consolidation!B:AA,5,TRUE)</f>
        <v>#N/A</v>
      </c>
      <c r="E2857" s="17" t="e">
        <f>VLOOKUP(B2858,Consolidation!B:AA,6,TRUE)</f>
        <v>#N/A</v>
      </c>
      <c r="F2857" s="17" t="e">
        <f>VLOOKUP(B2858,Consolidation!B:AA,7,TRUE)</f>
        <v>#N/A</v>
      </c>
      <c r="G2857" s="17" t="e">
        <f>VLOOKUP(B2858,Consolidation!B:AA,12,TRUE)</f>
        <v>#N/A</v>
      </c>
      <c r="H2857" s="17" t="e">
        <f>VLOOKUP(B2858,Consolidation!B:AA,22,FALSE)</f>
        <v>#N/A</v>
      </c>
    </row>
    <row r="2858" spans="1:8" ht="29.5" customHeight="1" thickBot="1" x14ac:dyDescent="0.4">
      <c r="A2858" s="16" t="str">
        <f>IF(B2858&lt;&gt;"","IND"&amp;TEXT(COUNTA($B$2:B2858),"000"),"")</f>
        <v>IND1506</v>
      </c>
      <c r="B2858" s="17">
        <f>Consolication[[#This Row],[Nom et prénom 0 Name &amp; first name]]</f>
        <v>0</v>
      </c>
      <c r="C2858" s="17" t="e">
        <f>VLOOKUP(B2858,Consolidation!B:AA,3,FALSE)</f>
        <v>#N/A</v>
      </c>
      <c r="D2858" s="17" t="e">
        <f>VLOOKUP(B2858,Consolidation!B:AA,5,TRUE)</f>
        <v>#N/A</v>
      </c>
      <c r="E2858" s="17" t="e">
        <f>VLOOKUP(B2859,Consolidation!B:AA,6,TRUE)</f>
        <v>#N/A</v>
      </c>
      <c r="F2858" s="17" t="e">
        <f>VLOOKUP(B2859,Consolidation!B:AA,7,TRUE)</f>
        <v>#N/A</v>
      </c>
      <c r="G2858" s="17" t="e">
        <f>VLOOKUP(B2859,Consolidation!B:AA,12,TRUE)</f>
        <v>#N/A</v>
      </c>
      <c r="H2858" s="17" t="e">
        <f>VLOOKUP(B2859,Consolidation!B:AA,22,FALSE)</f>
        <v>#N/A</v>
      </c>
    </row>
    <row r="2859" spans="1:8" ht="29.5" customHeight="1" thickBot="1" x14ac:dyDescent="0.4">
      <c r="A2859" s="16" t="str">
        <f>IF(B2859&lt;&gt;"","IND"&amp;TEXT(COUNTA($B$2:B2859),"000"),"")</f>
        <v>IND1507</v>
      </c>
      <c r="B2859" s="17">
        <f>Consolication[[#This Row],[Nom et prénom 0 Name &amp; first name]]</f>
        <v>0</v>
      </c>
      <c r="C2859" s="17" t="e">
        <f>VLOOKUP(B2859,Consolidation!B:AA,3,FALSE)</f>
        <v>#N/A</v>
      </c>
      <c r="D2859" s="17" t="e">
        <f>VLOOKUP(B2859,Consolidation!B:AA,5,TRUE)</f>
        <v>#N/A</v>
      </c>
      <c r="E2859" s="17" t="e">
        <f>VLOOKUP(B2860,Consolidation!B:AA,6,TRUE)</f>
        <v>#N/A</v>
      </c>
      <c r="F2859" s="17" t="e">
        <f>VLOOKUP(B2860,Consolidation!B:AA,7,TRUE)</f>
        <v>#N/A</v>
      </c>
      <c r="G2859" s="17" t="e">
        <f>VLOOKUP(B2860,Consolidation!B:AA,12,TRUE)</f>
        <v>#N/A</v>
      </c>
      <c r="H2859" s="17" t="e">
        <f>VLOOKUP(B2860,Consolidation!B:AA,22,FALSE)</f>
        <v>#N/A</v>
      </c>
    </row>
    <row r="2860" spans="1:8" ht="29.5" customHeight="1" thickBot="1" x14ac:dyDescent="0.4">
      <c r="A2860" s="16" t="str">
        <f>IF(B2860&lt;&gt;"","IND"&amp;TEXT(COUNTA($B$2:B2860),"000"),"")</f>
        <v>IND1508</v>
      </c>
      <c r="B2860" s="17">
        <f>Consolication[[#This Row],[Nom et prénom 0 Name &amp; first name]]</f>
        <v>0</v>
      </c>
      <c r="C2860" s="17" t="e">
        <f>VLOOKUP(B2860,Consolidation!B:AA,3,FALSE)</f>
        <v>#N/A</v>
      </c>
      <c r="D2860" s="17" t="e">
        <f>VLOOKUP(B2860,Consolidation!B:AA,5,TRUE)</f>
        <v>#N/A</v>
      </c>
      <c r="E2860" s="17" t="e">
        <f>VLOOKUP(B2861,Consolidation!B:AA,6,TRUE)</f>
        <v>#N/A</v>
      </c>
      <c r="F2860" s="17" t="e">
        <f>VLOOKUP(B2861,Consolidation!B:AA,7,TRUE)</f>
        <v>#N/A</v>
      </c>
      <c r="G2860" s="17" t="e">
        <f>VLOOKUP(B2861,Consolidation!B:AA,12,TRUE)</f>
        <v>#N/A</v>
      </c>
      <c r="H2860" s="17" t="e">
        <f>VLOOKUP(B2861,Consolidation!B:AA,22,FALSE)</f>
        <v>#N/A</v>
      </c>
    </row>
    <row r="2861" spans="1:8" ht="29.5" customHeight="1" thickBot="1" x14ac:dyDescent="0.4">
      <c r="A2861" s="16" t="str">
        <f>IF(B2861&lt;&gt;"","IND"&amp;TEXT(COUNTA($B$2:B2861),"000"),"")</f>
        <v>IND1509</v>
      </c>
      <c r="B2861" s="17">
        <f>Consolication[[#This Row],[Nom et prénom 0 Name &amp; first name]]</f>
        <v>0</v>
      </c>
      <c r="C2861" s="17" t="e">
        <f>VLOOKUP(B2861,Consolidation!B:AA,3,FALSE)</f>
        <v>#N/A</v>
      </c>
      <c r="D2861" s="17" t="e">
        <f>VLOOKUP(B2861,Consolidation!B:AA,5,TRUE)</f>
        <v>#N/A</v>
      </c>
      <c r="E2861" s="17" t="e">
        <f>VLOOKUP(B2862,Consolidation!B:AA,6,TRUE)</f>
        <v>#N/A</v>
      </c>
      <c r="F2861" s="17" t="e">
        <f>VLOOKUP(B2862,Consolidation!B:AA,7,TRUE)</f>
        <v>#N/A</v>
      </c>
      <c r="G2861" s="17" t="e">
        <f>VLOOKUP(B2862,Consolidation!B:AA,12,TRUE)</f>
        <v>#N/A</v>
      </c>
      <c r="H2861" s="17" t="e">
        <f>VLOOKUP(B2862,Consolidation!B:AA,22,FALSE)</f>
        <v>#N/A</v>
      </c>
    </row>
    <row r="2862" spans="1:8" ht="29.5" customHeight="1" thickBot="1" x14ac:dyDescent="0.4">
      <c r="A2862" s="16" t="str">
        <f>IF(B2862&lt;&gt;"","IND"&amp;TEXT(COUNTA($B$2:B2862),"000"),"")</f>
        <v>IND1510</v>
      </c>
      <c r="B2862" s="17">
        <f>Consolication[[#This Row],[Nom et prénom 0 Name &amp; first name]]</f>
        <v>0</v>
      </c>
      <c r="C2862" s="17" t="e">
        <f>VLOOKUP(B2862,Consolidation!B:AA,3,FALSE)</f>
        <v>#N/A</v>
      </c>
      <c r="D2862" s="17" t="e">
        <f>VLOOKUP(B2862,Consolidation!B:AA,5,TRUE)</f>
        <v>#N/A</v>
      </c>
      <c r="E2862" s="17" t="e">
        <f>VLOOKUP(B2863,Consolidation!B:AA,6,TRUE)</f>
        <v>#N/A</v>
      </c>
      <c r="F2862" s="17" t="e">
        <f>VLOOKUP(B2863,Consolidation!B:AA,7,TRUE)</f>
        <v>#N/A</v>
      </c>
      <c r="G2862" s="17" t="e">
        <f>VLOOKUP(B2863,Consolidation!B:AA,12,TRUE)</f>
        <v>#N/A</v>
      </c>
      <c r="H2862" s="17" t="e">
        <f>VLOOKUP(B2863,Consolidation!B:AA,22,FALSE)</f>
        <v>#N/A</v>
      </c>
    </row>
    <row r="2863" spans="1:8" ht="29.5" customHeight="1" thickBot="1" x14ac:dyDescent="0.4">
      <c r="A2863" s="16" t="str">
        <f>IF(B2863&lt;&gt;"","IND"&amp;TEXT(COUNTA($B$2:B2863),"000"),"")</f>
        <v>IND1511</v>
      </c>
      <c r="B2863" s="17">
        <f>Consolication[[#This Row],[Nom et prénom 0 Name &amp; first name]]</f>
        <v>0</v>
      </c>
      <c r="C2863" s="17" t="e">
        <f>VLOOKUP(B2863,Consolidation!B:AA,3,FALSE)</f>
        <v>#N/A</v>
      </c>
      <c r="D2863" s="17" t="e">
        <f>VLOOKUP(B2863,Consolidation!B:AA,5,TRUE)</f>
        <v>#N/A</v>
      </c>
      <c r="E2863" s="17" t="e">
        <f>VLOOKUP(B2864,Consolidation!B:AA,6,TRUE)</f>
        <v>#N/A</v>
      </c>
      <c r="F2863" s="17" t="e">
        <f>VLOOKUP(B2864,Consolidation!B:AA,7,TRUE)</f>
        <v>#N/A</v>
      </c>
      <c r="G2863" s="17" t="e">
        <f>VLOOKUP(B2864,Consolidation!B:AA,12,TRUE)</f>
        <v>#N/A</v>
      </c>
      <c r="H2863" s="17" t="e">
        <f>VLOOKUP(B2864,Consolidation!B:AA,22,FALSE)</f>
        <v>#N/A</v>
      </c>
    </row>
    <row r="2864" spans="1:8" ht="29.5" customHeight="1" thickBot="1" x14ac:dyDescent="0.4">
      <c r="A2864" s="16" t="str">
        <f>IF(B2864&lt;&gt;"","IND"&amp;TEXT(COUNTA($B$2:B2864),"000"),"")</f>
        <v>IND1512</v>
      </c>
      <c r="B2864" s="17">
        <f>Consolication[[#This Row],[Nom et prénom 0 Name &amp; first name]]</f>
        <v>0</v>
      </c>
      <c r="C2864" s="17" t="e">
        <f>VLOOKUP(B2864,Consolidation!B:AA,3,FALSE)</f>
        <v>#N/A</v>
      </c>
      <c r="D2864" s="17" t="e">
        <f>VLOOKUP(B2864,Consolidation!B:AA,5,TRUE)</f>
        <v>#N/A</v>
      </c>
      <c r="E2864" s="17" t="e">
        <f>VLOOKUP(B2865,Consolidation!B:AA,6,TRUE)</f>
        <v>#N/A</v>
      </c>
      <c r="F2864" s="17" t="e">
        <f>VLOOKUP(B2865,Consolidation!B:AA,7,TRUE)</f>
        <v>#N/A</v>
      </c>
      <c r="G2864" s="17" t="e">
        <f>VLOOKUP(B2865,Consolidation!B:AA,12,TRUE)</f>
        <v>#N/A</v>
      </c>
      <c r="H2864" s="17" t="e">
        <f>VLOOKUP(B2865,Consolidation!B:AA,22,FALSE)</f>
        <v>#N/A</v>
      </c>
    </row>
    <row r="2865" spans="1:8" ht="29.5" customHeight="1" thickBot="1" x14ac:dyDescent="0.4">
      <c r="A2865" s="16" t="str">
        <f>IF(B2865&lt;&gt;"","IND"&amp;TEXT(COUNTA($B$2:B2865),"000"),"")</f>
        <v>IND1513</v>
      </c>
      <c r="B2865" s="17">
        <f>Consolication[[#This Row],[Nom et prénom 0 Name &amp; first name]]</f>
        <v>0</v>
      </c>
      <c r="C2865" s="17" t="e">
        <f>VLOOKUP(B2865,Consolidation!B:AA,3,FALSE)</f>
        <v>#N/A</v>
      </c>
      <c r="D2865" s="17" t="e">
        <f>VLOOKUP(B2865,Consolidation!B:AA,5,TRUE)</f>
        <v>#N/A</v>
      </c>
      <c r="E2865" s="17" t="e">
        <f>VLOOKUP(B2866,Consolidation!B:AA,6,TRUE)</f>
        <v>#N/A</v>
      </c>
      <c r="F2865" s="17" t="e">
        <f>VLOOKUP(B2866,Consolidation!B:AA,7,TRUE)</f>
        <v>#N/A</v>
      </c>
      <c r="G2865" s="17" t="e">
        <f>VLOOKUP(B2866,Consolidation!B:AA,12,TRUE)</f>
        <v>#N/A</v>
      </c>
      <c r="H2865" s="17" t="e">
        <f>VLOOKUP(B2866,Consolidation!B:AA,22,FALSE)</f>
        <v>#N/A</v>
      </c>
    </row>
    <row r="2866" spans="1:8" ht="29.5" customHeight="1" thickBot="1" x14ac:dyDescent="0.4">
      <c r="A2866" s="16" t="str">
        <f>IF(B2866&lt;&gt;"","IND"&amp;TEXT(COUNTA($B$2:B2866),"000"),"")</f>
        <v>IND1514</v>
      </c>
      <c r="B2866" s="17">
        <f>Consolication[[#This Row],[Nom et prénom 0 Name &amp; first name]]</f>
        <v>0</v>
      </c>
      <c r="C2866" s="17" t="e">
        <f>VLOOKUP(B2866,Consolidation!B:AA,3,FALSE)</f>
        <v>#N/A</v>
      </c>
      <c r="D2866" s="17" t="e">
        <f>VLOOKUP(B2866,Consolidation!B:AA,5,TRUE)</f>
        <v>#N/A</v>
      </c>
      <c r="E2866" s="17" t="e">
        <f>VLOOKUP(B2867,Consolidation!B:AA,6,TRUE)</f>
        <v>#N/A</v>
      </c>
      <c r="F2866" s="17" t="e">
        <f>VLOOKUP(B2867,Consolidation!B:AA,7,TRUE)</f>
        <v>#N/A</v>
      </c>
      <c r="G2866" s="17" t="e">
        <f>VLOOKUP(B2867,Consolidation!B:AA,12,TRUE)</f>
        <v>#N/A</v>
      </c>
      <c r="H2866" s="17" t="e">
        <f>VLOOKUP(B2867,Consolidation!B:AA,22,FALSE)</f>
        <v>#N/A</v>
      </c>
    </row>
    <row r="2867" spans="1:8" ht="29.5" customHeight="1" thickBot="1" x14ac:dyDescent="0.4">
      <c r="A2867" s="16" t="str">
        <f>IF(B2867&lt;&gt;"","IND"&amp;TEXT(COUNTA($B$2:B2867),"000"),"")</f>
        <v>IND1515</v>
      </c>
      <c r="B2867" s="17">
        <f>Consolication[[#This Row],[Nom et prénom 0 Name &amp; first name]]</f>
        <v>0</v>
      </c>
      <c r="C2867" s="17" t="e">
        <f>VLOOKUP(B2867,Consolidation!B:AA,3,FALSE)</f>
        <v>#N/A</v>
      </c>
      <c r="D2867" s="17" t="e">
        <f>VLOOKUP(B2867,Consolidation!B:AA,5,TRUE)</f>
        <v>#N/A</v>
      </c>
      <c r="E2867" s="17" t="e">
        <f>VLOOKUP(B2868,Consolidation!B:AA,6,TRUE)</f>
        <v>#N/A</v>
      </c>
      <c r="F2867" s="17" t="e">
        <f>VLOOKUP(B2868,Consolidation!B:AA,7,TRUE)</f>
        <v>#N/A</v>
      </c>
      <c r="G2867" s="17" t="e">
        <f>VLOOKUP(B2868,Consolidation!B:AA,12,TRUE)</f>
        <v>#N/A</v>
      </c>
      <c r="H2867" s="17" t="e">
        <f>VLOOKUP(B2868,Consolidation!B:AA,22,FALSE)</f>
        <v>#N/A</v>
      </c>
    </row>
    <row r="2868" spans="1:8" ht="29.5" customHeight="1" thickBot="1" x14ac:dyDescent="0.4">
      <c r="A2868" s="16" t="str">
        <f>IF(B2868&lt;&gt;"","IND"&amp;TEXT(COUNTA($B$2:B2868),"000"),"")</f>
        <v>IND1516</v>
      </c>
      <c r="B2868" s="17">
        <f>Consolication[[#This Row],[Nom et prénom 0 Name &amp; first name]]</f>
        <v>0</v>
      </c>
      <c r="C2868" s="17" t="e">
        <f>VLOOKUP(B2868,Consolidation!B:AA,3,FALSE)</f>
        <v>#N/A</v>
      </c>
      <c r="D2868" s="17" t="e">
        <f>VLOOKUP(B2868,Consolidation!B:AA,5,TRUE)</f>
        <v>#N/A</v>
      </c>
      <c r="E2868" s="17" t="e">
        <f>VLOOKUP(B2869,Consolidation!B:AA,6,TRUE)</f>
        <v>#N/A</v>
      </c>
      <c r="F2868" s="17" t="e">
        <f>VLOOKUP(B2869,Consolidation!B:AA,7,TRUE)</f>
        <v>#N/A</v>
      </c>
      <c r="G2868" s="17" t="e">
        <f>VLOOKUP(B2869,Consolidation!B:AA,12,TRUE)</f>
        <v>#N/A</v>
      </c>
      <c r="H2868" s="17" t="e">
        <f>VLOOKUP(B2869,Consolidation!B:AA,22,FALSE)</f>
        <v>#N/A</v>
      </c>
    </row>
    <row r="2869" spans="1:8" ht="29.5" customHeight="1" thickBot="1" x14ac:dyDescent="0.4">
      <c r="A2869" s="16" t="str">
        <f>IF(B2869&lt;&gt;"","IND"&amp;TEXT(COUNTA($B$2:B2869),"000"),"")</f>
        <v>IND1517</v>
      </c>
      <c r="B2869" s="17">
        <f>Consolication[[#This Row],[Nom et prénom 0 Name &amp; first name]]</f>
        <v>0</v>
      </c>
      <c r="C2869" s="17" t="e">
        <f>VLOOKUP(B2869,Consolidation!B:AA,3,FALSE)</f>
        <v>#N/A</v>
      </c>
      <c r="D2869" s="17" t="e">
        <f>VLOOKUP(B2869,Consolidation!B:AA,5,TRUE)</f>
        <v>#N/A</v>
      </c>
      <c r="E2869" s="17" t="e">
        <f>VLOOKUP(B2870,Consolidation!B:AA,6,TRUE)</f>
        <v>#N/A</v>
      </c>
      <c r="F2869" s="17" t="e">
        <f>VLOOKUP(B2870,Consolidation!B:AA,7,TRUE)</f>
        <v>#N/A</v>
      </c>
      <c r="G2869" s="17" t="e">
        <f>VLOOKUP(B2870,Consolidation!B:AA,12,TRUE)</f>
        <v>#N/A</v>
      </c>
      <c r="H2869" s="17" t="e">
        <f>VLOOKUP(B2870,Consolidation!B:AA,22,FALSE)</f>
        <v>#N/A</v>
      </c>
    </row>
    <row r="2870" spans="1:8" ht="29.5" customHeight="1" thickBot="1" x14ac:dyDescent="0.4">
      <c r="A2870" s="16" t="str">
        <f>IF(B2870&lt;&gt;"","IND"&amp;TEXT(COUNTA($B$2:B2870),"000"),"")</f>
        <v>IND1518</v>
      </c>
      <c r="B2870" s="17">
        <f>Consolication[[#This Row],[Nom et prénom 0 Name &amp; first name]]</f>
        <v>0</v>
      </c>
      <c r="C2870" s="17" t="e">
        <f>VLOOKUP(B2870,Consolidation!B:AA,3,FALSE)</f>
        <v>#N/A</v>
      </c>
      <c r="D2870" s="17" t="e">
        <f>VLOOKUP(B2870,Consolidation!B:AA,5,TRUE)</f>
        <v>#N/A</v>
      </c>
      <c r="E2870" s="17" t="e">
        <f>VLOOKUP(B2871,Consolidation!B:AA,6,TRUE)</f>
        <v>#N/A</v>
      </c>
      <c r="F2870" s="17" t="e">
        <f>VLOOKUP(B2871,Consolidation!B:AA,7,TRUE)</f>
        <v>#N/A</v>
      </c>
      <c r="G2870" s="17" t="e">
        <f>VLOOKUP(B2871,Consolidation!B:AA,12,TRUE)</f>
        <v>#N/A</v>
      </c>
      <c r="H2870" s="17" t="e">
        <f>VLOOKUP(B2871,Consolidation!B:AA,22,FALSE)</f>
        <v>#N/A</v>
      </c>
    </row>
    <row r="2871" spans="1:8" ht="29.5" customHeight="1" thickBot="1" x14ac:dyDescent="0.4">
      <c r="A2871" s="16" t="str">
        <f>IF(B2871&lt;&gt;"","IND"&amp;TEXT(COUNTA($B$2:B2871),"000"),"")</f>
        <v>IND1519</v>
      </c>
      <c r="B2871" s="17">
        <f>Consolication[[#This Row],[Nom et prénom 0 Name &amp; first name]]</f>
        <v>0</v>
      </c>
      <c r="C2871" s="17" t="e">
        <f>VLOOKUP(B2871,Consolidation!B:AA,3,FALSE)</f>
        <v>#N/A</v>
      </c>
      <c r="D2871" s="17" t="e">
        <f>VLOOKUP(B2871,Consolidation!B:AA,5,TRUE)</f>
        <v>#N/A</v>
      </c>
      <c r="E2871" s="17" t="e">
        <f>VLOOKUP(B2872,Consolidation!B:AA,6,TRUE)</f>
        <v>#N/A</v>
      </c>
      <c r="F2871" s="17" t="e">
        <f>VLOOKUP(B2872,Consolidation!B:AA,7,TRUE)</f>
        <v>#N/A</v>
      </c>
      <c r="G2871" s="17" t="e">
        <f>VLOOKUP(B2872,Consolidation!B:AA,12,TRUE)</f>
        <v>#N/A</v>
      </c>
      <c r="H2871" s="17" t="e">
        <f>VLOOKUP(B2872,Consolidation!B:AA,22,FALSE)</f>
        <v>#N/A</v>
      </c>
    </row>
    <row r="2872" spans="1:8" ht="29.5" customHeight="1" thickBot="1" x14ac:dyDescent="0.4">
      <c r="A2872" s="16" t="str">
        <f>IF(B2872&lt;&gt;"","IND"&amp;TEXT(COUNTA($B$2:B2872),"000"),"")</f>
        <v>IND1520</v>
      </c>
      <c r="B2872" s="17">
        <f>Consolication[[#This Row],[Nom et prénom 0 Name &amp; first name]]</f>
        <v>0</v>
      </c>
      <c r="C2872" s="17" t="e">
        <f>VLOOKUP(B2872,Consolidation!B:AA,3,FALSE)</f>
        <v>#N/A</v>
      </c>
      <c r="D2872" s="17" t="e">
        <f>VLOOKUP(B2872,Consolidation!B:AA,5,TRUE)</f>
        <v>#N/A</v>
      </c>
      <c r="E2872" s="17" t="e">
        <f>VLOOKUP(B2873,Consolidation!B:AA,6,TRUE)</f>
        <v>#N/A</v>
      </c>
      <c r="F2872" s="17" t="e">
        <f>VLOOKUP(B2873,Consolidation!B:AA,7,TRUE)</f>
        <v>#N/A</v>
      </c>
      <c r="G2872" s="17" t="e">
        <f>VLOOKUP(B2873,Consolidation!B:AA,12,TRUE)</f>
        <v>#N/A</v>
      </c>
      <c r="H2872" s="17" t="e">
        <f>VLOOKUP(B2873,Consolidation!B:AA,22,FALSE)</f>
        <v>#N/A</v>
      </c>
    </row>
    <row r="2873" spans="1:8" ht="29.5" customHeight="1" thickBot="1" x14ac:dyDescent="0.4">
      <c r="A2873" s="16" t="str">
        <f>IF(B2873&lt;&gt;"","IND"&amp;TEXT(COUNTA($B$2:B2873),"000"),"")</f>
        <v>IND1521</v>
      </c>
      <c r="B2873" s="17">
        <f>Consolication[[#This Row],[Nom et prénom 0 Name &amp; first name]]</f>
        <v>0</v>
      </c>
      <c r="C2873" s="17" t="e">
        <f>VLOOKUP(B2873,Consolidation!B:AA,3,FALSE)</f>
        <v>#N/A</v>
      </c>
      <c r="D2873" s="17" t="e">
        <f>VLOOKUP(B2873,Consolidation!B:AA,5,TRUE)</f>
        <v>#N/A</v>
      </c>
      <c r="E2873" s="17" t="e">
        <f>VLOOKUP(B2874,Consolidation!B:AA,6,TRUE)</f>
        <v>#N/A</v>
      </c>
      <c r="F2873" s="17" t="e">
        <f>VLOOKUP(B2874,Consolidation!B:AA,7,TRUE)</f>
        <v>#N/A</v>
      </c>
      <c r="G2873" s="17" t="e">
        <f>VLOOKUP(B2874,Consolidation!B:AA,12,TRUE)</f>
        <v>#N/A</v>
      </c>
      <c r="H2873" s="17" t="e">
        <f>VLOOKUP(B2874,Consolidation!B:AA,22,FALSE)</f>
        <v>#N/A</v>
      </c>
    </row>
    <row r="2874" spans="1:8" ht="29.5" customHeight="1" thickBot="1" x14ac:dyDescent="0.4">
      <c r="A2874" s="16" t="str">
        <f>IF(B2874&lt;&gt;"","IND"&amp;TEXT(COUNTA($B$2:B2874),"000"),"")</f>
        <v>IND1522</v>
      </c>
      <c r="B2874" s="17">
        <f>Consolication[[#This Row],[Nom et prénom 0 Name &amp; first name]]</f>
        <v>0</v>
      </c>
      <c r="C2874" s="17" t="e">
        <f>VLOOKUP(B2874,Consolidation!B:AA,3,FALSE)</f>
        <v>#N/A</v>
      </c>
      <c r="D2874" s="17" t="e">
        <f>VLOOKUP(B2874,Consolidation!B:AA,5,TRUE)</f>
        <v>#N/A</v>
      </c>
      <c r="E2874" s="17" t="e">
        <f>VLOOKUP(B2875,Consolidation!B:AA,6,TRUE)</f>
        <v>#N/A</v>
      </c>
      <c r="F2874" s="17" t="e">
        <f>VLOOKUP(B2875,Consolidation!B:AA,7,TRUE)</f>
        <v>#N/A</v>
      </c>
      <c r="G2874" s="17" t="e">
        <f>VLOOKUP(B2875,Consolidation!B:AA,12,TRUE)</f>
        <v>#N/A</v>
      </c>
      <c r="H2874" s="17" t="e">
        <f>VLOOKUP(B2875,Consolidation!B:AA,22,FALSE)</f>
        <v>#N/A</v>
      </c>
    </row>
    <row r="2875" spans="1:8" ht="29.5" customHeight="1" thickBot="1" x14ac:dyDescent="0.4">
      <c r="A2875" s="16" t="str">
        <f>IF(B2875&lt;&gt;"","IND"&amp;TEXT(COUNTA($B$2:B2875),"000"),"")</f>
        <v>IND1523</v>
      </c>
      <c r="B2875" s="17">
        <f>Consolication[[#This Row],[Nom et prénom 0 Name &amp; first name]]</f>
        <v>0</v>
      </c>
      <c r="C2875" s="17" t="e">
        <f>VLOOKUP(B2875,Consolidation!B:AA,3,FALSE)</f>
        <v>#N/A</v>
      </c>
      <c r="D2875" s="17" t="e">
        <f>VLOOKUP(B2875,Consolidation!B:AA,5,TRUE)</f>
        <v>#N/A</v>
      </c>
      <c r="E2875" s="17" t="e">
        <f>VLOOKUP(B2876,Consolidation!B:AA,6,TRUE)</f>
        <v>#N/A</v>
      </c>
      <c r="F2875" s="17" t="e">
        <f>VLOOKUP(B2876,Consolidation!B:AA,7,TRUE)</f>
        <v>#N/A</v>
      </c>
      <c r="G2875" s="17" t="e">
        <f>VLOOKUP(B2876,Consolidation!B:AA,12,TRUE)</f>
        <v>#N/A</v>
      </c>
      <c r="H2875" s="17" t="e">
        <f>VLOOKUP(B2876,Consolidation!B:AA,22,FALSE)</f>
        <v>#N/A</v>
      </c>
    </row>
    <row r="2876" spans="1:8" ht="29.5" customHeight="1" thickBot="1" x14ac:dyDescent="0.4">
      <c r="A2876" s="16" t="str">
        <f>IF(B2876&lt;&gt;"","IND"&amp;TEXT(COUNTA($B$2:B2876),"000"),"")</f>
        <v>IND1524</v>
      </c>
      <c r="B2876" s="17">
        <f>Consolication[[#This Row],[Nom et prénom 0 Name &amp; first name]]</f>
        <v>0</v>
      </c>
      <c r="C2876" s="17" t="e">
        <f>VLOOKUP(B2876,Consolidation!B:AA,3,FALSE)</f>
        <v>#N/A</v>
      </c>
      <c r="D2876" s="17" t="e">
        <f>VLOOKUP(B2876,Consolidation!B:AA,5,TRUE)</f>
        <v>#N/A</v>
      </c>
      <c r="E2876" s="17" t="e">
        <f>VLOOKUP(B2877,Consolidation!B:AA,6,TRUE)</f>
        <v>#N/A</v>
      </c>
      <c r="F2876" s="17" t="e">
        <f>VLOOKUP(B2877,Consolidation!B:AA,7,TRUE)</f>
        <v>#N/A</v>
      </c>
      <c r="G2876" s="17" t="e">
        <f>VLOOKUP(B2877,Consolidation!B:AA,12,TRUE)</f>
        <v>#N/A</v>
      </c>
      <c r="H2876" s="17" t="e">
        <f>VLOOKUP(B2877,Consolidation!B:AA,22,FALSE)</f>
        <v>#N/A</v>
      </c>
    </row>
    <row r="2877" spans="1:8" ht="29.5" customHeight="1" thickBot="1" x14ac:dyDescent="0.4">
      <c r="A2877" s="16" t="str">
        <f>IF(B2877&lt;&gt;"","IND"&amp;TEXT(COUNTA($B$2:B2877),"000"),"")</f>
        <v>IND1525</v>
      </c>
      <c r="B2877" s="17">
        <f>Consolication[[#This Row],[Nom et prénom 0 Name &amp; first name]]</f>
        <v>0</v>
      </c>
      <c r="C2877" s="17" t="e">
        <f>VLOOKUP(B2877,Consolidation!B:AA,3,FALSE)</f>
        <v>#N/A</v>
      </c>
      <c r="D2877" s="17" t="e">
        <f>VLOOKUP(B2877,Consolidation!B:AA,5,TRUE)</f>
        <v>#N/A</v>
      </c>
      <c r="E2877" s="17" t="e">
        <f>VLOOKUP(B2878,Consolidation!B:AA,6,TRUE)</f>
        <v>#N/A</v>
      </c>
      <c r="F2877" s="17" t="e">
        <f>VLOOKUP(B2878,Consolidation!B:AA,7,TRUE)</f>
        <v>#N/A</v>
      </c>
      <c r="G2877" s="17" t="e">
        <f>VLOOKUP(B2878,Consolidation!B:AA,12,TRUE)</f>
        <v>#N/A</v>
      </c>
      <c r="H2877" s="17" t="e">
        <f>VLOOKUP(B2878,Consolidation!B:AA,22,FALSE)</f>
        <v>#N/A</v>
      </c>
    </row>
    <row r="2878" spans="1:8" ht="29.5" customHeight="1" thickBot="1" x14ac:dyDescent="0.4">
      <c r="A2878" s="16" t="str">
        <f>IF(B2878&lt;&gt;"","IND"&amp;TEXT(COUNTA($B$2:B2878),"000"),"")</f>
        <v>IND1526</v>
      </c>
      <c r="B2878" s="17">
        <f>Consolication[[#This Row],[Nom et prénom 0 Name &amp; first name]]</f>
        <v>0</v>
      </c>
      <c r="C2878" s="17" t="e">
        <f>VLOOKUP(B2878,Consolidation!B:AA,3,FALSE)</f>
        <v>#N/A</v>
      </c>
      <c r="D2878" s="17" t="e">
        <f>VLOOKUP(B2878,Consolidation!B:AA,5,TRUE)</f>
        <v>#N/A</v>
      </c>
      <c r="E2878" s="17" t="e">
        <f>VLOOKUP(B2879,Consolidation!B:AA,6,TRUE)</f>
        <v>#N/A</v>
      </c>
      <c r="F2878" s="17" t="e">
        <f>VLOOKUP(B2879,Consolidation!B:AA,7,TRUE)</f>
        <v>#N/A</v>
      </c>
      <c r="G2878" s="17" t="e">
        <f>VLOOKUP(B2879,Consolidation!B:AA,12,TRUE)</f>
        <v>#N/A</v>
      </c>
      <c r="H2878" s="17" t="e">
        <f>VLOOKUP(B2879,Consolidation!B:AA,22,FALSE)</f>
        <v>#N/A</v>
      </c>
    </row>
    <row r="2879" spans="1:8" ht="29.5" customHeight="1" thickBot="1" x14ac:dyDescent="0.4">
      <c r="A2879" s="16" t="str">
        <f>IF(B2879&lt;&gt;"","IND"&amp;TEXT(COUNTA($B$2:B2879),"000"),"")</f>
        <v>IND1527</v>
      </c>
      <c r="B2879" s="17">
        <f>Consolication[[#This Row],[Nom et prénom 0 Name &amp; first name]]</f>
        <v>0</v>
      </c>
      <c r="C2879" s="17" t="e">
        <f>VLOOKUP(B2879,Consolidation!B:AA,3,FALSE)</f>
        <v>#N/A</v>
      </c>
      <c r="D2879" s="17" t="e">
        <f>VLOOKUP(B2879,Consolidation!B:AA,5,TRUE)</f>
        <v>#N/A</v>
      </c>
      <c r="E2879" s="17" t="e">
        <f>VLOOKUP(B2880,Consolidation!B:AA,6,TRUE)</f>
        <v>#N/A</v>
      </c>
      <c r="F2879" s="17" t="e">
        <f>VLOOKUP(B2880,Consolidation!B:AA,7,TRUE)</f>
        <v>#N/A</v>
      </c>
      <c r="G2879" s="17" t="e">
        <f>VLOOKUP(B2880,Consolidation!B:AA,12,TRUE)</f>
        <v>#N/A</v>
      </c>
      <c r="H2879" s="17" t="e">
        <f>VLOOKUP(B2880,Consolidation!B:AA,22,FALSE)</f>
        <v>#N/A</v>
      </c>
    </row>
    <row r="2880" spans="1:8" ht="29.5" customHeight="1" thickBot="1" x14ac:dyDescent="0.4">
      <c r="A2880" s="16" t="str">
        <f>IF(B2880&lt;&gt;"","IND"&amp;TEXT(COUNTA($B$2:B2880),"000"),"")</f>
        <v>IND1528</v>
      </c>
      <c r="B2880" s="17">
        <f>Consolication[[#This Row],[Nom et prénom 0 Name &amp; first name]]</f>
        <v>0</v>
      </c>
      <c r="C2880" s="17" t="e">
        <f>VLOOKUP(B2880,Consolidation!B:AA,3,FALSE)</f>
        <v>#N/A</v>
      </c>
      <c r="D2880" s="17" t="e">
        <f>VLOOKUP(B2880,Consolidation!B:AA,5,TRUE)</f>
        <v>#N/A</v>
      </c>
      <c r="E2880" s="17" t="e">
        <f>VLOOKUP(B2881,Consolidation!B:AA,6,TRUE)</f>
        <v>#N/A</v>
      </c>
      <c r="F2880" s="17" t="e">
        <f>VLOOKUP(B2881,Consolidation!B:AA,7,TRUE)</f>
        <v>#N/A</v>
      </c>
      <c r="G2880" s="17" t="e">
        <f>VLOOKUP(B2881,Consolidation!B:AA,12,TRUE)</f>
        <v>#N/A</v>
      </c>
      <c r="H2880" s="17" t="e">
        <f>VLOOKUP(B2881,Consolidation!B:AA,22,FALSE)</f>
        <v>#N/A</v>
      </c>
    </row>
    <row r="2881" spans="1:8" ht="29.5" customHeight="1" thickBot="1" x14ac:dyDescent="0.4">
      <c r="A2881" s="16" t="str">
        <f>IF(B2881&lt;&gt;"","IND"&amp;TEXT(COUNTA($B$2:B2881),"000"),"")</f>
        <v>IND1529</v>
      </c>
      <c r="B2881" s="17">
        <f>Consolication[[#This Row],[Nom et prénom 0 Name &amp; first name]]</f>
        <v>0</v>
      </c>
      <c r="C2881" s="17" t="e">
        <f>VLOOKUP(B2881,Consolidation!B:AA,3,FALSE)</f>
        <v>#N/A</v>
      </c>
      <c r="D2881" s="17" t="e">
        <f>VLOOKUP(B2881,Consolidation!B:AA,5,TRUE)</f>
        <v>#N/A</v>
      </c>
      <c r="E2881" s="17" t="e">
        <f>VLOOKUP(B2882,Consolidation!B:AA,6,TRUE)</f>
        <v>#N/A</v>
      </c>
      <c r="F2881" s="17" t="e">
        <f>VLOOKUP(B2882,Consolidation!B:AA,7,TRUE)</f>
        <v>#N/A</v>
      </c>
      <c r="G2881" s="17" t="e">
        <f>VLOOKUP(B2882,Consolidation!B:AA,12,TRUE)</f>
        <v>#N/A</v>
      </c>
      <c r="H2881" s="17" t="e">
        <f>VLOOKUP(B2882,Consolidation!B:AA,22,FALSE)</f>
        <v>#N/A</v>
      </c>
    </row>
    <row r="2882" spans="1:8" ht="29.5" customHeight="1" thickBot="1" x14ac:dyDescent="0.4">
      <c r="A2882" s="16" t="str">
        <f>IF(B2882&lt;&gt;"","IND"&amp;TEXT(COUNTA($B$2:B2882),"000"),"")</f>
        <v>IND1530</v>
      </c>
      <c r="B2882" s="17">
        <f>Consolication[[#This Row],[Nom et prénom 0 Name &amp; first name]]</f>
        <v>0</v>
      </c>
      <c r="C2882" s="17" t="e">
        <f>VLOOKUP(B2882,Consolidation!B:AA,3,FALSE)</f>
        <v>#N/A</v>
      </c>
      <c r="D2882" s="17" t="e">
        <f>VLOOKUP(B2882,Consolidation!B:AA,5,TRUE)</f>
        <v>#N/A</v>
      </c>
      <c r="E2882" s="17" t="e">
        <f>VLOOKUP(B2883,Consolidation!B:AA,6,TRUE)</f>
        <v>#N/A</v>
      </c>
      <c r="F2882" s="17" t="e">
        <f>VLOOKUP(B2883,Consolidation!B:AA,7,TRUE)</f>
        <v>#N/A</v>
      </c>
      <c r="G2882" s="17" t="e">
        <f>VLOOKUP(B2883,Consolidation!B:AA,12,TRUE)</f>
        <v>#N/A</v>
      </c>
      <c r="H2882" s="17" t="e">
        <f>VLOOKUP(B2883,Consolidation!B:AA,22,FALSE)</f>
        <v>#N/A</v>
      </c>
    </row>
    <row r="2883" spans="1:8" ht="29.5" customHeight="1" thickBot="1" x14ac:dyDescent="0.4">
      <c r="A2883" s="16" t="str">
        <f>IF(B2883&lt;&gt;"","IND"&amp;TEXT(COUNTA($B$2:B2883),"000"),"")</f>
        <v>IND1531</v>
      </c>
      <c r="B2883" s="17">
        <f>Consolication[[#This Row],[Nom et prénom 0 Name &amp; first name]]</f>
        <v>0</v>
      </c>
      <c r="C2883" s="17" t="e">
        <f>VLOOKUP(B2883,Consolidation!B:AA,3,FALSE)</f>
        <v>#N/A</v>
      </c>
      <c r="D2883" s="17" t="e">
        <f>VLOOKUP(B2883,Consolidation!B:AA,5,TRUE)</f>
        <v>#N/A</v>
      </c>
      <c r="E2883" s="17" t="e">
        <f>VLOOKUP(B2884,Consolidation!B:AA,6,TRUE)</f>
        <v>#N/A</v>
      </c>
      <c r="F2883" s="17" t="e">
        <f>VLOOKUP(B2884,Consolidation!B:AA,7,TRUE)</f>
        <v>#N/A</v>
      </c>
      <c r="G2883" s="17" t="e">
        <f>VLOOKUP(B2884,Consolidation!B:AA,12,TRUE)</f>
        <v>#N/A</v>
      </c>
      <c r="H2883" s="17" t="e">
        <f>VLOOKUP(B2884,Consolidation!B:AA,22,FALSE)</f>
        <v>#N/A</v>
      </c>
    </row>
    <row r="2884" spans="1:8" ht="29.5" customHeight="1" thickBot="1" x14ac:dyDescent="0.4">
      <c r="A2884" s="16" t="str">
        <f>IF(B2884&lt;&gt;"","IND"&amp;TEXT(COUNTA($B$2:B2884),"000"),"")</f>
        <v>IND1532</v>
      </c>
      <c r="B2884" s="17">
        <f>Consolication[[#This Row],[Nom et prénom 0 Name &amp; first name]]</f>
        <v>0</v>
      </c>
      <c r="C2884" s="17" t="e">
        <f>VLOOKUP(B2884,Consolidation!B:AA,3,FALSE)</f>
        <v>#N/A</v>
      </c>
      <c r="D2884" s="17" t="e">
        <f>VLOOKUP(B2884,Consolidation!B:AA,5,TRUE)</f>
        <v>#N/A</v>
      </c>
      <c r="E2884" s="17" t="e">
        <f>VLOOKUP(B2885,Consolidation!B:AA,6,TRUE)</f>
        <v>#N/A</v>
      </c>
      <c r="F2884" s="17" t="e">
        <f>VLOOKUP(B2885,Consolidation!B:AA,7,TRUE)</f>
        <v>#N/A</v>
      </c>
      <c r="G2884" s="17" t="e">
        <f>VLOOKUP(B2885,Consolidation!B:AA,12,TRUE)</f>
        <v>#N/A</v>
      </c>
      <c r="H2884" s="17" t="e">
        <f>VLOOKUP(B2885,Consolidation!B:AA,22,FALSE)</f>
        <v>#N/A</v>
      </c>
    </row>
    <row r="2885" spans="1:8" ht="29.5" customHeight="1" thickBot="1" x14ac:dyDescent="0.4">
      <c r="A2885" s="16" t="str">
        <f>IF(B2885&lt;&gt;"","IND"&amp;TEXT(COUNTA($B$2:B2885),"000"),"")</f>
        <v>IND1533</v>
      </c>
      <c r="B2885" s="17">
        <f>Consolication[[#This Row],[Nom et prénom 0 Name &amp; first name]]</f>
        <v>0</v>
      </c>
      <c r="C2885" s="17" t="e">
        <f>VLOOKUP(B2885,Consolidation!B:AA,3,FALSE)</f>
        <v>#N/A</v>
      </c>
      <c r="D2885" s="17" t="e">
        <f>VLOOKUP(B2885,Consolidation!B:AA,5,TRUE)</f>
        <v>#N/A</v>
      </c>
      <c r="E2885" s="17" t="e">
        <f>VLOOKUP(B2886,Consolidation!B:AA,6,TRUE)</f>
        <v>#N/A</v>
      </c>
      <c r="F2885" s="17" t="e">
        <f>VLOOKUP(B2886,Consolidation!B:AA,7,TRUE)</f>
        <v>#N/A</v>
      </c>
      <c r="G2885" s="17" t="e">
        <f>VLOOKUP(B2886,Consolidation!B:AA,12,TRUE)</f>
        <v>#N/A</v>
      </c>
      <c r="H2885" s="17" t="e">
        <f>VLOOKUP(B2886,Consolidation!B:AA,22,FALSE)</f>
        <v>#N/A</v>
      </c>
    </row>
    <row r="2886" spans="1:8" ht="29.5" customHeight="1" thickBot="1" x14ac:dyDescent="0.4">
      <c r="A2886" s="16" t="str">
        <f>IF(B2886&lt;&gt;"","IND"&amp;TEXT(COUNTA($B$2:B2886),"000"),"")</f>
        <v>IND1534</v>
      </c>
      <c r="B2886" s="17">
        <f>Consolication[[#This Row],[Nom et prénom 0 Name &amp; first name]]</f>
        <v>0</v>
      </c>
      <c r="C2886" s="17" t="e">
        <f>VLOOKUP(B2886,Consolidation!B:AA,3,FALSE)</f>
        <v>#N/A</v>
      </c>
      <c r="D2886" s="17" t="e">
        <f>VLOOKUP(B2886,Consolidation!B:AA,5,TRUE)</f>
        <v>#N/A</v>
      </c>
      <c r="E2886" s="17" t="e">
        <f>VLOOKUP(B2887,Consolidation!B:AA,6,TRUE)</f>
        <v>#N/A</v>
      </c>
      <c r="F2886" s="17" t="e">
        <f>VLOOKUP(B2887,Consolidation!B:AA,7,TRUE)</f>
        <v>#N/A</v>
      </c>
      <c r="G2886" s="17" t="e">
        <f>VLOOKUP(B2887,Consolidation!B:AA,12,TRUE)</f>
        <v>#N/A</v>
      </c>
      <c r="H2886" s="17" t="e">
        <f>VLOOKUP(B2887,Consolidation!B:AA,22,FALSE)</f>
        <v>#N/A</v>
      </c>
    </row>
    <row r="2887" spans="1:8" ht="29.5" customHeight="1" thickBot="1" x14ac:dyDescent="0.4">
      <c r="A2887" s="16" t="str">
        <f>IF(B2887&lt;&gt;"","IND"&amp;TEXT(COUNTA($B$2:B2887),"000"),"")</f>
        <v>IND1535</v>
      </c>
      <c r="B2887" s="17">
        <f>Consolication[[#This Row],[Nom et prénom 0 Name &amp; first name]]</f>
        <v>0</v>
      </c>
      <c r="C2887" s="17" t="e">
        <f>VLOOKUP(B2887,Consolidation!B:AA,3,FALSE)</f>
        <v>#N/A</v>
      </c>
      <c r="D2887" s="17" t="e">
        <f>VLOOKUP(B2887,Consolidation!B:AA,5,TRUE)</f>
        <v>#N/A</v>
      </c>
      <c r="E2887" s="17" t="e">
        <f>VLOOKUP(B2888,Consolidation!B:AA,6,TRUE)</f>
        <v>#N/A</v>
      </c>
      <c r="F2887" s="17" t="e">
        <f>VLOOKUP(B2888,Consolidation!B:AA,7,TRUE)</f>
        <v>#N/A</v>
      </c>
      <c r="G2887" s="17" t="e">
        <f>VLOOKUP(B2888,Consolidation!B:AA,12,TRUE)</f>
        <v>#N/A</v>
      </c>
      <c r="H2887" s="17" t="e">
        <f>VLOOKUP(B2888,Consolidation!B:AA,22,FALSE)</f>
        <v>#N/A</v>
      </c>
    </row>
    <row r="2888" spans="1:8" ht="29.5" customHeight="1" thickBot="1" x14ac:dyDescent="0.4">
      <c r="A2888" s="16" t="str">
        <f>IF(B2888&lt;&gt;"","IND"&amp;TEXT(COUNTA($B$2:B2888),"000"),"")</f>
        <v>IND1536</v>
      </c>
      <c r="B2888" s="17">
        <f>Consolication[[#This Row],[Nom et prénom 0 Name &amp; first name]]</f>
        <v>0</v>
      </c>
      <c r="C2888" s="17" t="e">
        <f>VLOOKUP(B2888,Consolidation!B:AA,3,FALSE)</f>
        <v>#N/A</v>
      </c>
      <c r="D2888" s="17" t="e">
        <f>VLOOKUP(B2888,Consolidation!B:AA,5,TRUE)</f>
        <v>#N/A</v>
      </c>
      <c r="E2888" s="17" t="e">
        <f>VLOOKUP(B2889,Consolidation!B:AA,6,TRUE)</f>
        <v>#N/A</v>
      </c>
      <c r="F2888" s="17" t="e">
        <f>VLOOKUP(B2889,Consolidation!B:AA,7,TRUE)</f>
        <v>#N/A</v>
      </c>
      <c r="G2888" s="17" t="e">
        <f>VLOOKUP(B2889,Consolidation!B:AA,12,TRUE)</f>
        <v>#N/A</v>
      </c>
      <c r="H2888" s="17" t="e">
        <f>VLOOKUP(B2889,Consolidation!B:AA,22,FALSE)</f>
        <v>#N/A</v>
      </c>
    </row>
    <row r="2889" spans="1:8" ht="29.5" customHeight="1" thickBot="1" x14ac:dyDescent="0.4">
      <c r="A2889" s="16" t="str">
        <f>IF(B2889&lt;&gt;"","IND"&amp;TEXT(COUNTA($B$2:B2889),"000"),"")</f>
        <v>IND1537</v>
      </c>
      <c r="B2889" s="17">
        <f>Consolication[[#This Row],[Nom et prénom 0 Name &amp; first name]]</f>
        <v>0</v>
      </c>
      <c r="C2889" s="17" t="e">
        <f>VLOOKUP(B2889,Consolidation!B:AA,3,FALSE)</f>
        <v>#N/A</v>
      </c>
      <c r="D2889" s="17" t="e">
        <f>VLOOKUP(B2889,Consolidation!B:AA,5,TRUE)</f>
        <v>#N/A</v>
      </c>
      <c r="E2889" s="17" t="e">
        <f>VLOOKUP(B2890,Consolidation!B:AA,6,TRUE)</f>
        <v>#N/A</v>
      </c>
      <c r="F2889" s="17" t="e">
        <f>VLOOKUP(B2890,Consolidation!B:AA,7,TRUE)</f>
        <v>#N/A</v>
      </c>
      <c r="G2889" s="17" t="e">
        <f>VLOOKUP(B2890,Consolidation!B:AA,12,TRUE)</f>
        <v>#N/A</v>
      </c>
      <c r="H2889" s="17" t="e">
        <f>VLOOKUP(B2890,Consolidation!B:AA,22,FALSE)</f>
        <v>#N/A</v>
      </c>
    </row>
    <row r="2890" spans="1:8" ht="29.5" customHeight="1" thickBot="1" x14ac:dyDescent="0.4">
      <c r="A2890" s="16" t="str">
        <f>IF(B2890&lt;&gt;"","IND"&amp;TEXT(COUNTA($B$2:B2890),"000"),"")</f>
        <v>IND1538</v>
      </c>
      <c r="B2890" s="17">
        <f>Consolication[[#This Row],[Nom et prénom 0 Name &amp; first name]]</f>
        <v>0</v>
      </c>
      <c r="C2890" s="17" t="e">
        <f>VLOOKUP(B2890,Consolidation!B:AA,3,FALSE)</f>
        <v>#N/A</v>
      </c>
      <c r="D2890" s="17" t="e">
        <f>VLOOKUP(B2890,Consolidation!B:AA,5,TRUE)</f>
        <v>#N/A</v>
      </c>
      <c r="E2890" s="17" t="e">
        <f>VLOOKUP(B2891,Consolidation!B:AA,6,TRUE)</f>
        <v>#N/A</v>
      </c>
      <c r="F2890" s="17" t="e">
        <f>VLOOKUP(B2891,Consolidation!B:AA,7,TRUE)</f>
        <v>#N/A</v>
      </c>
      <c r="G2890" s="17" t="e">
        <f>VLOOKUP(B2891,Consolidation!B:AA,12,TRUE)</f>
        <v>#N/A</v>
      </c>
      <c r="H2890" s="17" t="e">
        <f>VLOOKUP(B2891,Consolidation!B:AA,22,FALSE)</f>
        <v>#N/A</v>
      </c>
    </row>
    <row r="2891" spans="1:8" ht="29.5" customHeight="1" thickBot="1" x14ac:dyDescent="0.4">
      <c r="A2891" s="16" t="str">
        <f>IF(B2891&lt;&gt;"","IND"&amp;TEXT(COUNTA($B$2:B2891),"000"),"")</f>
        <v>IND1539</v>
      </c>
      <c r="B2891" s="17">
        <f>Consolication[[#This Row],[Nom et prénom 0 Name &amp; first name]]</f>
        <v>0</v>
      </c>
      <c r="C2891" s="17" t="e">
        <f>VLOOKUP(B2891,Consolidation!B:AA,3,FALSE)</f>
        <v>#N/A</v>
      </c>
      <c r="D2891" s="17" t="e">
        <f>VLOOKUP(B2891,Consolidation!B:AA,5,TRUE)</f>
        <v>#N/A</v>
      </c>
      <c r="E2891" s="17" t="e">
        <f>VLOOKUP(B2892,Consolidation!B:AA,6,TRUE)</f>
        <v>#N/A</v>
      </c>
      <c r="F2891" s="17" t="e">
        <f>VLOOKUP(B2892,Consolidation!B:AA,7,TRUE)</f>
        <v>#N/A</v>
      </c>
      <c r="G2891" s="17" t="e">
        <f>VLOOKUP(B2892,Consolidation!B:AA,12,TRUE)</f>
        <v>#N/A</v>
      </c>
      <c r="H2891" s="17" t="e">
        <f>VLOOKUP(B2892,Consolidation!B:AA,22,FALSE)</f>
        <v>#N/A</v>
      </c>
    </row>
    <row r="2892" spans="1:8" ht="29.5" customHeight="1" thickBot="1" x14ac:dyDescent="0.4">
      <c r="A2892" s="16" t="str">
        <f>IF(B2892&lt;&gt;"","IND"&amp;TEXT(COUNTA($B$2:B2892),"000"),"")</f>
        <v>IND1540</v>
      </c>
      <c r="B2892" s="17">
        <f>Consolication[[#This Row],[Nom et prénom 0 Name &amp; first name]]</f>
        <v>0</v>
      </c>
      <c r="C2892" s="17" t="e">
        <f>VLOOKUP(B2892,Consolidation!B:AA,3,FALSE)</f>
        <v>#N/A</v>
      </c>
      <c r="D2892" s="17" t="e">
        <f>VLOOKUP(B2892,Consolidation!B:AA,5,TRUE)</f>
        <v>#N/A</v>
      </c>
      <c r="E2892" s="17" t="e">
        <f>VLOOKUP(B2893,Consolidation!B:AA,6,TRUE)</f>
        <v>#N/A</v>
      </c>
      <c r="F2892" s="17" t="e">
        <f>VLOOKUP(B2893,Consolidation!B:AA,7,TRUE)</f>
        <v>#N/A</v>
      </c>
      <c r="G2892" s="17" t="e">
        <f>VLOOKUP(B2893,Consolidation!B:AA,12,TRUE)</f>
        <v>#N/A</v>
      </c>
      <c r="H2892" s="17" t="e">
        <f>VLOOKUP(B2893,Consolidation!B:AA,22,FALSE)</f>
        <v>#N/A</v>
      </c>
    </row>
    <row r="2893" spans="1:8" ht="29.5" customHeight="1" thickBot="1" x14ac:dyDescent="0.4">
      <c r="A2893" s="16" t="str">
        <f>IF(B2893&lt;&gt;"","IND"&amp;TEXT(COUNTA($B$2:B2893),"000"),"")</f>
        <v>IND1541</v>
      </c>
      <c r="B2893" s="17">
        <f>Consolication[[#This Row],[Nom et prénom 0 Name &amp; first name]]</f>
        <v>0</v>
      </c>
      <c r="C2893" s="17" t="e">
        <f>VLOOKUP(B2893,Consolidation!B:AA,3,FALSE)</f>
        <v>#N/A</v>
      </c>
      <c r="D2893" s="17" t="e">
        <f>VLOOKUP(B2893,Consolidation!B:AA,5,TRUE)</f>
        <v>#N/A</v>
      </c>
      <c r="E2893" s="17" t="e">
        <f>VLOOKUP(B2894,Consolidation!B:AA,6,TRUE)</f>
        <v>#N/A</v>
      </c>
      <c r="F2893" s="17" t="e">
        <f>VLOOKUP(B2894,Consolidation!B:AA,7,TRUE)</f>
        <v>#N/A</v>
      </c>
      <c r="G2893" s="17" t="e">
        <f>VLOOKUP(B2894,Consolidation!B:AA,12,TRUE)</f>
        <v>#N/A</v>
      </c>
      <c r="H2893" s="17" t="e">
        <f>VLOOKUP(B2894,Consolidation!B:AA,22,FALSE)</f>
        <v>#N/A</v>
      </c>
    </row>
    <row r="2894" spans="1:8" ht="29.5" customHeight="1" thickBot="1" x14ac:dyDescent="0.4">
      <c r="A2894" s="16" t="str">
        <f>IF(B2894&lt;&gt;"","IND"&amp;TEXT(COUNTA($B$2:B2894),"000"),"")</f>
        <v>IND1542</v>
      </c>
      <c r="B2894" s="17">
        <f>Consolication[[#This Row],[Nom et prénom 0 Name &amp; first name]]</f>
        <v>0</v>
      </c>
      <c r="C2894" s="17" t="e">
        <f>VLOOKUP(B2894,Consolidation!B:AA,3,FALSE)</f>
        <v>#N/A</v>
      </c>
      <c r="D2894" s="17" t="e">
        <f>VLOOKUP(B2894,Consolidation!B:AA,5,TRUE)</f>
        <v>#N/A</v>
      </c>
      <c r="E2894" s="17" t="e">
        <f>VLOOKUP(B2895,Consolidation!B:AA,6,TRUE)</f>
        <v>#N/A</v>
      </c>
      <c r="F2894" s="17" t="e">
        <f>VLOOKUP(B2895,Consolidation!B:AA,7,TRUE)</f>
        <v>#N/A</v>
      </c>
      <c r="G2894" s="17" t="e">
        <f>VLOOKUP(B2895,Consolidation!B:AA,12,TRUE)</f>
        <v>#N/A</v>
      </c>
      <c r="H2894" s="17" t="e">
        <f>VLOOKUP(B2895,Consolidation!B:AA,22,FALSE)</f>
        <v>#N/A</v>
      </c>
    </row>
    <row r="2895" spans="1:8" ht="29.5" customHeight="1" thickBot="1" x14ac:dyDescent="0.4">
      <c r="A2895" s="16" t="str">
        <f>IF(B2895&lt;&gt;"","IND"&amp;TEXT(COUNTA($B$2:B2895),"000"),"")</f>
        <v>IND1543</v>
      </c>
      <c r="B2895" s="17">
        <f>Consolication[[#This Row],[Nom et prénom 0 Name &amp; first name]]</f>
        <v>0</v>
      </c>
      <c r="C2895" s="17" t="e">
        <f>VLOOKUP(B2895,Consolidation!B:AA,3,FALSE)</f>
        <v>#N/A</v>
      </c>
      <c r="D2895" s="17" t="e">
        <f>VLOOKUP(B2895,Consolidation!B:AA,5,TRUE)</f>
        <v>#N/A</v>
      </c>
      <c r="E2895" s="17" t="e">
        <f>VLOOKUP(B2896,Consolidation!B:AA,6,TRUE)</f>
        <v>#N/A</v>
      </c>
      <c r="F2895" s="17" t="e">
        <f>VLOOKUP(B2896,Consolidation!B:AA,7,TRUE)</f>
        <v>#N/A</v>
      </c>
      <c r="G2895" s="17" t="e">
        <f>VLOOKUP(B2896,Consolidation!B:AA,12,TRUE)</f>
        <v>#N/A</v>
      </c>
      <c r="H2895" s="17" t="e">
        <f>VLOOKUP(B2896,Consolidation!B:AA,22,FALSE)</f>
        <v>#N/A</v>
      </c>
    </row>
    <row r="2896" spans="1:8" ht="29.5" customHeight="1" thickBot="1" x14ac:dyDescent="0.4">
      <c r="A2896" s="16" t="str">
        <f>IF(B2896&lt;&gt;"","IND"&amp;TEXT(COUNTA($B$2:B2896),"000"),"")</f>
        <v>IND1544</v>
      </c>
      <c r="B2896" s="17">
        <f>Consolication[[#This Row],[Nom et prénom 0 Name &amp; first name]]</f>
        <v>0</v>
      </c>
      <c r="C2896" s="17" t="e">
        <f>VLOOKUP(B2896,Consolidation!B:AA,3,FALSE)</f>
        <v>#N/A</v>
      </c>
      <c r="D2896" s="17" t="e">
        <f>VLOOKUP(B2896,Consolidation!B:AA,5,TRUE)</f>
        <v>#N/A</v>
      </c>
      <c r="E2896" s="17" t="e">
        <f>VLOOKUP(B2897,Consolidation!B:AA,6,TRUE)</f>
        <v>#N/A</v>
      </c>
      <c r="F2896" s="17" t="e">
        <f>VLOOKUP(B2897,Consolidation!B:AA,7,TRUE)</f>
        <v>#N/A</v>
      </c>
      <c r="G2896" s="17" t="e">
        <f>VLOOKUP(B2897,Consolidation!B:AA,12,TRUE)</f>
        <v>#N/A</v>
      </c>
      <c r="H2896" s="17" t="e">
        <f>VLOOKUP(B2897,Consolidation!B:AA,22,FALSE)</f>
        <v>#N/A</v>
      </c>
    </row>
    <row r="2897" spans="1:8" ht="29.5" customHeight="1" thickBot="1" x14ac:dyDescent="0.4">
      <c r="A2897" s="16" t="str">
        <f>IF(B2897&lt;&gt;"","IND"&amp;TEXT(COUNTA($B$2:B2897),"000"),"")</f>
        <v>IND1545</v>
      </c>
      <c r="B2897" s="17">
        <f>Consolication[[#This Row],[Nom et prénom 0 Name &amp; first name]]</f>
        <v>0</v>
      </c>
      <c r="C2897" s="17" t="e">
        <f>VLOOKUP(B2897,Consolidation!B:AA,3,FALSE)</f>
        <v>#N/A</v>
      </c>
      <c r="D2897" s="17" t="e">
        <f>VLOOKUP(B2897,Consolidation!B:AA,5,TRUE)</f>
        <v>#N/A</v>
      </c>
      <c r="E2897" s="17" t="e">
        <f>VLOOKUP(B2898,Consolidation!B:AA,6,TRUE)</f>
        <v>#N/A</v>
      </c>
      <c r="F2897" s="17" t="e">
        <f>VLOOKUP(B2898,Consolidation!B:AA,7,TRUE)</f>
        <v>#N/A</v>
      </c>
      <c r="G2897" s="17" t="e">
        <f>VLOOKUP(B2898,Consolidation!B:AA,12,TRUE)</f>
        <v>#N/A</v>
      </c>
      <c r="H2897" s="17" t="e">
        <f>VLOOKUP(B2898,Consolidation!B:AA,22,FALSE)</f>
        <v>#N/A</v>
      </c>
    </row>
    <row r="2898" spans="1:8" ht="29.5" customHeight="1" thickBot="1" x14ac:dyDescent="0.4">
      <c r="A2898" s="16" t="str">
        <f>IF(B2898&lt;&gt;"","IND"&amp;TEXT(COUNTA($B$2:B2898),"000"),"")</f>
        <v>IND1546</v>
      </c>
      <c r="B2898" s="17">
        <f>Consolication[[#This Row],[Nom et prénom 0 Name &amp; first name]]</f>
        <v>0</v>
      </c>
      <c r="C2898" s="17" t="e">
        <f>VLOOKUP(B2898,Consolidation!B:AA,3,FALSE)</f>
        <v>#N/A</v>
      </c>
      <c r="D2898" s="17" t="e">
        <f>VLOOKUP(B2898,Consolidation!B:AA,5,TRUE)</f>
        <v>#N/A</v>
      </c>
      <c r="E2898" s="17" t="e">
        <f>VLOOKUP(B2899,Consolidation!B:AA,6,TRUE)</f>
        <v>#N/A</v>
      </c>
      <c r="F2898" s="17" t="e">
        <f>VLOOKUP(B2899,Consolidation!B:AA,7,TRUE)</f>
        <v>#N/A</v>
      </c>
      <c r="G2898" s="17" t="e">
        <f>VLOOKUP(B2899,Consolidation!B:AA,12,TRUE)</f>
        <v>#N/A</v>
      </c>
      <c r="H2898" s="17" t="e">
        <f>VLOOKUP(B2899,Consolidation!B:AA,22,FALSE)</f>
        <v>#N/A</v>
      </c>
    </row>
    <row r="2899" spans="1:8" ht="29.5" customHeight="1" thickBot="1" x14ac:dyDescent="0.4">
      <c r="A2899" s="16" t="str">
        <f>IF(B2899&lt;&gt;"","IND"&amp;TEXT(COUNTA($B$2:B2899),"000"),"")</f>
        <v>IND1547</v>
      </c>
      <c r="B2899" s="17">
        <f>Consolication[[#This Row],[Nom et prénom 0 Name &amp; first name]]</f>
        <v>0</v>
      </c>
      <c r="C2899" s="17" t="e">
        <f>VLOOKUP(B2899,Consolidation!B:AA,3,FALSE)</f>
        <v>#N/A</v>
      </c>
      <c r="D2899" s="17" t="e">
        <f>VLOOKUP(B2899,Consolidation!B:AA,5,TRUE)</f>
        <v>#N/A</v>
      </c>
      <c r="E2899" s="17" t="e">
        <f>VLOOKUP(B2900,Consolidation!B:AA,6,TRUE)</f>
        <v>#N/A</v>
      </c>
      <c r="F2899" s="17" t="e">
        <f>VLOOKUP(B2900,Consolidation!B:AA,7,TRUE)</f>
        <v>#N/A</v>
      </c>
      <c r="G2899" s="17" t="e">
        <f>VLOOKUP(B2900,Consolidation!B:AA,12,TRUE)</f>
        <v>#N/A</v>
      </c>
      <c r="H2899" s="17" t="e">
        <f>VLOOKUP(B2900,Consolidation!B:AA,22,FALSE)</f>
        <v>#N/A</v>
      </c>
    </row>
    <row r="2900" spans="1:8" ht="29.5" customHeight="1" thickBot="1" x14ac:dyDescent="0.4">
      <c r="A2900" s="16" t="str">
        <f>IF(B2900&lt;&gt;"","IND"&amp;TEXT(COUNTA($B$2:B2900),"000"),"")</f>
        <v>IND1548</v>
      </c>
      <c r="B2900" s="17">
        <f>Consolication[[#This Row],[Nom et prénom 0 Name &amp; first name]]</f>
        <v>0</v>
      </c>
      <c r="C2900" s="17" t="e">
        <f>VLOOKUP(B2900,Consolidation!B:AA,3,FALSE)</f>
        <v>#N/A</v>
      </c>
      <c r="D2900" s="17" t="e">
        <f>VLOOKUP(B2900,Consolidation!B:AA,5,TRUE)</f>
        <v>#N/A</v>
      </c>
      <c r="E2900" s="17" t="e">
        <f>VLOOKUP(B2901,Consolidation!B:AA,6,TRUE)</f>
        <v>#N/A</v>
      </c>
      <c r="F2900" s="17" t="e">
        <f>VLOOKUP(B2901,Consolidation!B:AA,7,TRUE)</f>
        <v>#N/A</v>
      </c>
      <c r="G2900" s="17" t="e">
        <f>VLOOKUP(B2901,Consolidation!B:AA,12,TRUE)</f>
        <v>#N/A</v>
      </c>
      <c r="H2900" s="17" t="e">
        <f>VLOOKUP(B2901,Consolidation!B:AA,22,FALSE)</f>
        <v>#N/A</v>
      </c>
    </row>
    <row r="2901" spans="1:8" ht="29.5" customHeight="1" thickBot="1" x14ac:dyDescent="0.4">
      <c r="A2901" s="16" t="str">
        <f>IF(B2901&lt;&gt;"","IND"&amp;TEXT(COUNTA($B$2:B2901),"000"),"")</f>
        <v>IND1549</v>
      </c>
      <c r="B2901" s="17">
        <f>Consolication[[#This Row],[Nom et prénom 0 Name &amp; first name]]</f>
        <v>0</v>
      </c>
      <c r="C2901" s="17" t="e">
        <f>VLOOKUP(B2901,Consolidation!B:AA,3,FALSE)</f>
        <v>#N/A</v>
      </c>
      <c r="D2901" s="17" t="e">
        <f>VLOOKUP(B2901,Consolidation!B:AA,5,TRUE)</f>
        <v>#N/A</v>
      </c>
      <c r="E2901" s="17" t="e">
        <f>VLOOKUP(B2902,Consolidation!B:AA,6,TRUE)</f>
        <v>#N/A</v>
      </c>
      <c r="F2901" s="17" t="e">
        <f>VLOOKUP(B2902,Consolidation!B:AA,7,TRUE)</f>
        <v>#N/A</v>
      </c>
      <c r="G2901" s="17" t="e">
        <f>VLOOKUP(B2902,Consolidation!B:AA,12,TRUE)</f>
        <v>#N/A</v>
      </c>
      <c r="H2901" s="17" t="e">
        <f>VLOOKUP(B2902,Consolidation!B:AA,22,FALSE)</f>
        <v>#N/A</v>
      </c>
    </row>
    <row r="2902" spans="1:8" ht="29.5" customHeight="1" thickBot="1" x14ac:dyDescent="0.4">
      <c r="A2902" s="16" t="str">
        <f>IF(B2902&lt;&gt;"","IND"&amp;TEXT(COUNTA($B$2:B2902),"000"),"")</f>
        <v>IND1550</v>
      </c>
      <c r="B2902" s="17">
        <f>Consolication[[#This Row],[Nom et prénom 0 Name &amp; first name]]</f>
        <v>0</v>
      </c>
      <c r="C2902" s="17" t="e">
        <f>VLOOKUP(B2902,Consolidation!B:AA,3,FALSE)</f>
        <v>#N/A</v>
      </c>
      <c r="D2902" s="17" t="e">
        <f>VLOOKUP(B2902,Consolidation!B:AA,5,TRUE)</f>
        <v>#N/A</v>
      </c>
      <c r="E2902" s="17" t="e">
        <f>VLOOKUP(B2903,Consolidation!B:AA,6,TRUE)</f>
        <v>#N/A</v>
      </c>
      <c r="F2902" s="17" t="e">
        <f>VLOOKUP(B2903,Consolidation!B:AA,7,TRUE)</f>
        <v>#N/A</v>
      </c>
      <c r="G2902" s="17" t="e">
        <f>VLOOKUP(B2903,Consolidation!B:AA,12,TRUE)</f>
        <v>#N/A</v>
      </c>
      <c r="H2902" s="17" t="e">
        <f>VLOOKUP(B2903,Consolidation!B:AA,22,FALSE)</f>
        <v>#N/A</v>
      </c>
    </row>
    <row r="2903" spans="1:8" ht="29.5" customHeight="1" thickBot="1" x14ac:dyDescent="0.4">
      <c r="A2903" s="16" t="str">
        <f>IF(B2903&lt;&gt;"","IND"&amp;TEXT(COUNTA($B$2:B2903),"000"),"")</f>
        <v>IND1551</v>
      </c>
      <c r="B2903" s="17">
        <f>Consolication[[#This Row],[Nom et prénom 0 Name &amp; first name]]</f>
        <v>0</v>
      </c>
      <c r="C2903" s="17" t="e">
        <f>VLOOKUP(B2903,Consolidation!B:AA,3,FALSE)</f>
        <v>#N/A</v>
      </c>
      <c r="D2903" s="17" t="e">
        <f>VLOOKUP(B2903,Consolidation!B:AA,5,TRUE)</f>
        <v>#N/A</v>
      </c>
      <c r="E2903" s="17" t="e">
        <f>VLOOKUP(B2904,Consolidation!B:AA,6,TRUE)</f>
        <v>#N/A</v>
      </c>
      <c r="F2903" s="17" t="e">
        <f>VLOOKUP(B2904,Consolidation!B:AA,7,TRUE)</f>
        <v>#N/A</v>
      </c>
      <c r="G2903" s="17" t="e">
        <f>VLOOKUP(B2904,Consolidation!B:AA,12,TRUE)</f>
        <v>#N/A</v>
      </c>
      <c r="H2903" s="17" t="e">
        <f>VLOOKUP(B2904,Consolidation!B:AA,22,FALSE)</f>
        <v>#N/A</v>
      </c>
    </row>
    <row r="2904" spans="1:8" ht="29.5" customHeight="1" thickBot="1" x14ac:dyDescent="0.4">
      <c r="A2904" s="16" t="str">
        <f>IF(B2904&lt;&gt;"","IND"&amp;TEXT(COUNTA($B$2:B2904),"000"),"")</f>
        <v>IND1552</v>
      </c>
      <c r="B2904" s="17">
        <f>Consolication[[#This Row],[Nom et prénom 0 Name &amp; first name]]</f>
        <v>0</v>
      </c>
      <c r="C2904" s="17" t="e">
        <f>VLOOKUP(B2904,Consolidation!B:AA,3,FALSE)</f>
        <v>#N/A</v>
      </c>
      <c r="D2904" s="17" t="e">
        <f>VLOOKUP(B2904,Consolidation!B:AA,5,TRUE)</f>
        <v>#N/A</v>
      </c>
      <c r="E2904" s="17" t="e">
        <f>VLOOKUP(B2905,Consolidation!B:AA,6,TRUE)</f>
        <v>#N/A</v>
      </c>
      <c r="F2904" s="17" t="e">
        <f>VLOOKUP(B2905,Consolidation!B:AA,7,TRUE)</f>
        <v>#N/A</v>
      </c>
      <c r="G2904" s="17" t="e">
        <f>VLOOKUP(B2905,Consolidation!B:AA,12,TRUE)</f>
        <v>#N/A</v>
      </c>
      <c r="H2904" s="17" t="e">
        <f>VLOOKUP(B2905,Consolidation!B:AA,22,FALSE)</f>
        <v>#N/A</v>
      </c>
    </row>
    <row r="2905" spans="1:8" ht="29.5" customHeight="1" thickBot="1" x14ac:dyDescent="0.4">
      <c r="A2905" s="16" t="str">
        <f>IF(B2905&lt;&gt;"","IND"&amp;TEXT(COUNTA($B$2:B2905),"000"),"")</f>
        <v>IND1553</v>
      </c>
      <c r="B2905" s="17">
        <f>Consolication[[#This Row],[Nom et prénom 0 Name &amp; first name]]</f>
        <v>0</v>
      </c>
      <c r="C2905" s="17" t="e">
        <f>VLOOKUP(B2905,Consolidation!B:AA,3,FALSE)</f>
        <v>#N/A</v>
      </c>
      <c r="D2905" s="17" t="e">
        <f>VLOOKUP(B2905,Consolidation!B:AA,5,TRUE)</f>
        <v>#N/A</v>
      </c>
      <c r="E2905" s="17" t="e">
        <f>VLOOKUP(B2906,Consolidation!B:AA,6,TRUE)</f>
        <v>#N/A</v>
      </c>
      <c r="F2905" s="17" t="e">
        <f>VLOOKUP(B2906,Consolidation!B:AA,7,TRUE)</f>
        <v>#N/A</v>
      </c>
      <c r="G2905" s="17" t="e">
        <f>VLOOKUP(B2906,Consolidation!B:AA,12,TRUE)</f>
        <v>#N/A</v>
      </c>
      <c r="H2905" s="17" t="e">
        <f>VLOOKUP(B2906,Consolidation!B:AA,22,FALSE)</f>
        <v>#N/A</v>
      </c>
    </row>
    <row r="2906" spans="1:8" ht="29.5" customHeight="1" thickBot="1" x14ac:dyDescent="0.4">
      <c r="A2906" s="16" t="str">
        <f>IF(B2906&lt;&gt;"","IND"&amp;TEXT(COUNTA($B$2:B2906),"000"),"")</f>
        <v>IND1554</v>
      </c>
      <c r="B2906" s="17">
        <f>Consolication[[#This Row],[Nom et prénom 0 Name &amp; first name]]</f>
        <v>0</v>
      </c>
      <c r="C2906" s="17" t="e">
        <f>VLOOKUP(B2906,Consolidation!B:AA,3,FALSE)</f>
        <v>#N/A</v>
      </c>
      <c r="D2906" s="17" t="e">
        <f>VLOOKUP(B2906,Consolidation!B:AA,5,TRUE)</f>
        <v>#N/A</v>
      </c>
      <c r="E2906" s="17" t="e">
        <f>VLOOKUP(B2907,Consolidation!B:AA,6,TRUE)</f>
        <v>#N/A</v>
      </c>
      <c r="F2906" s="17" t="e">
        <f>VLOOKUP(B2907,Consolidation!B:AA,7,TRUE)</f>
        <v>#N/A</v>
      </c>
      <c r="G2906" s="17" t="e">
        <f>VLOOKUP(B2907,Consolidation!B:AA,12,TRUE)</f>
        <v>#N/A</v>
      </c>
      <c r="H2906" s="17" t="e">
        <f>VLOOKUP(B2907,Consolidation!B:AA,22,FALSE)</f>
        <v>#N/A</v>
      </c>
    </row>
    <row r="2907" spans="1:8" ht="29.5" customHeight="1" thickBot="1" x14ac:dyDescent="0.4">
      <c r="A2907" s="16" t="str">
        <f>IF(B2907&lt;&gt;"","IND"&amp;TEXT(COUNTA($B$2:B2907),"000"),"")</f>
        <v>IND1555</v>
      </c>
      <c r="B2907" s="17">
        <f>Consolication[[#This Row],[Nom et prénom 0 Name &amp; first name]]</f>
        <v>0</v>
      </c>
      <c r="C2907" s="17" t="e">
        <f>VLOOKUP(B2907,Consolidation!B:AA,3,FALSE)</f>
        <v>#N/A</v>
      </c>
      <c r="D2907" s="17" t="e">
        <f>VLOOKUP(B2907,Consolidation!B:AA,5,TRUE)</f>
        <v>#N/A</v>
      </c>
      <c r="E2907" s="17" t="e">
        <f>VLOOKUP(B2908,Consolidation!B:AA,6,TRUE)</f>
        <v>#N/A</v>
      </c>
      <c r="F2907" s="17" t="e">
        <f>VLOOKUP(B2908,Consolidation!B:AA,7,TRUE)</f>
        <v>#N/A</v>
      </c>
      <c r="G2907" s="17" t="e">
        <f>VLOOKUP(B2908,Consolidation!B:AA,12,TRUE)</f>
        <v>#N/A</v>
      </c>
      <c r="H2907" s="17" t="e">
        <f>VLOOKUP(B2908,Consolidation!B:AA,22,FALSE)</f>
        <v>#N/A</v>
      </c>
    </row>
    <row r="2908" spans="1:8" ht="29.5" customHeight="1" thickBot="1" x14ac:dyDescent="0.4">
      <c r="A2908" s="16" t="str">
        <f>IF(B2908&lt;&gt;"","IND"&amp;TEXT(COUNTA($B$2:B2908),"000"),"")</f>
        <v>IND1556</v>
      </c>
      <c r="B2908" s="17">
        <f>Consolication[[#This Row],[Nom et prénom 0 Name &amp; first name]]</f>
        <v>0</v>
      </c>
      <c r="C2908" s="17" t="e">
        <f>VLOOKUP(B2908,Consolidation!B:AA,3,FALSE)</f>
        <v>#N/A</v>
      </c>
      <c r="D2908" s="17" t="e">
        <f>VLOOKUP(B2908,Consolidation!B:AA,5,TRUE)</f>
        <v>#N/A</v>
      </c>
      <c r="E2908" s="17" t="e">
        <f>VLOOKUP(B2909,Consolidation!B:AA,6,TRUE)</f>
        <v>#N/A</v>
      </c>
      <c r="F2908" s="17" t="e">
        <f>VLOOKUP(B2909,Consolidation!B:AA,7,TRUE)</f>
        <v>#N/A</v>
      </c>
      <c r="G2908" s="17" t="e">
        <f>VLOOKUP(B2909,Consolidation!B:AA,12,TRUE)</f>
        <v>#N/A</v>
      </c>
      <c r="H2908" s="17" t="e">
        <f>VLOOKUP(B2909,Consolidation!B:AA,22,FALSE)</f>
        <v>#N/A</v>
      </c>
    </row>
    <row r="2909" spans="1:8" ht="29.5" customHeight="1" thickBot="1" x14ac:dyDescent="0.4">
      <c r="A2909" s="16" t="str">
        <f>IF(B2909&lt;&gt;"","IND"&amp;TEXT(COUNTA($B$2:B2909),"000"),"")</f>
        <v>IND1557</v>
      </c>
      <c r="B2909" s="17">
        <f>Consolication[[#This Row],[Nom et prénom 0 Name &amp; first name]]</f>
        <v>0</v>
      </c>
      <c r="C2909" s="17" t="e">
        <f>VLOOKUP(B2909,Consolidation!B:AA,3,FALSE)</f>
        <v>#N/A</v>
      </c>
      <c r="D2909" s="17" t="e">
        <f>VLOOKUP(B2909,Consolidation!B:AA,5,TRUE)</f>
        <v>#N/A</v>
      </c>
      <c r="E2909" s="17" t="e">
        <f>VLOOKUP(B2910,Consolidation!B:AA,6,TRUE)</f>
        <v>#N/A</v>
      </c>
      <c r="F2909" s="17" t="e">
        <f>VLOOKUP(B2910,Consolidation!B:AA,7,TRUE)</f>
        <v>#N/A</v>
      </c>
      <c r="G2909" s="17" t="e">
        <f>VLOOKUP(B2910,Consolidation!B:AA,12,TRUE)</f>
        <v>#N/A</v>
      </c>
      <c r="H2909" s="17" t="e">
        <f>VLOOKUP(B2910,Consolidation!B:AA,22,FALSE)</f>
        <v>#N/A</v>
      </c>
    </row>
    <row r="2910" spans="1:8" ht="29.5" customHeight="1" thickBot="1" x14ac:dyDescent="0.4">
      <c r="A2910" s="16" t="str">
        <f>IF(B2910&lt;&gt;"","IND"&amp;TEXT(COUNTA($B$2:B2910),"000"),"")</f>
        <v>IND1558</v>
      </c>
      <c r="B2910" s="17">
        <f>Consolication[[#This Row],[Nom et prénom 0 Name &amp; first name]]</f>
        <v>0</v>
      </c>
      <c r="C2910" s="17" t="e">
        <f>VLOOKUP(B2910,Consolidation!B:AA,3,FALSE)</f>
        <v>#N/A</v>
      </c>
      <c r="D2910" s="17" t="e">
        <f>VLOOKUP(B2910,Consolidation!B:AA,5,TRUE)</f>
        <v>#N/A</v>
      </c>
      <c r="E2910" s="17" t="e">
        <f>VLOOKUP(B2911,Consolidation!B:AA,6,TRUE)</f>
        <v>#N/A</v>
      </c>
      <c r="F2910" s="17" t="e">
        <f>VLOOKUP(B2911,Consolidation!B:AA,7,TRUE)</f>
        <v>#N/A</v>
      </c>
      <c r="G2910" s="17" t="e">
        <f>VLOOKUP(B2911,Consolidation!B:AA,12,TRUE)</f>
        <v>#N/A</v>
      </c>
      <c r="H2910" s="17" t="e">
        <f>VLOOKUP(B2911,Consolidation!B:AA,22,FALSE)</f>
        <v>#N/A</v>
      </c>
    </row>
    <row r="2911" spans="1:8" ht="29.5" customHeight="1" thickBot="1" x14ac:dyDescent="0.4">
      <c r="A2911" s="16" t="str">
        <f>IF(B2911&lt;&gt;"","IND"&amp;TEXT(COUNTA($B$2:B2911),"000"),"")</f>
        <v>IND1559</v>
      </c>
      <c r="B2911" s="17">
        <f>Consolication[[#This Row],[Nom et prénom 0 Name &amp; first name]]</f>
        <v>0</v>
      </c>
      <c r="C2911" s="17" t="e">
        <f>VLOOKUP(B2911,Consolidation!B:AA,3,FALSE)</f>
        <v>#N/A</v>
      </c>
      <c r="D2911" s="17" t="e">
        <f>VLOOKUP(B2911,Consolidation!B:AA,5,TRUE)</f>
        <v>#N/A</v>
      </c>
      <c r="E2911" s="17" t="e">
        <f>VLOOKUP(B2912,Consolidation!B:AA,6,TRUE)</f>
        <v>#N/A</v>
      </c>
      <c r="F2911" s="17" t="e">
        <f>VLOOKUP(B2912,Consolidation!B:AA,7,TRUE)</f>
        <v>#N/A</v>
      </c>
      <c r="G2911" s="17" t="e">
        <f>VLOOKUP(B2912,Consolidation!B:AA,12,TRUE)</f>
        <v>#N/A</v>
      </c>
      <c r="H2911" s="17" t="e">
        <f>VLOOKUP(B2912,Consolidation!B:AA,22,FALSE)</f>
        <v>#N/A</v>
      </c>
    </row>
    <row r="2912" spans="1:8" ht="29.5" customHeight="1" thickBot="1" x14ac:dyDescent="0.4">
      <c r="A2912" s="16" t="str">
        <f>IF(B2912&lt;&gt;"","IND"&amp;TEXT(COUNTA($B$2:B2912),"000"),"")</f>
        <v>IND1560</v>
      </c>
      <c r="B2912" s="17">
        <f>Consolication[[#This Row],[Nom et prénom 0 Name &amp; first name]]</f>
        <v>0</v>
      </c>
      <c r="C2912" s="17" t="e">
        <f>VLOOKUP(B2912,Consolidation!B:AA,3,FALSE)</f>
        <v>#N/A</v>
      </c>
      <c r="D2912" s="17" t="e">
        <f>VLOOKUP(B2912,Consolidation!B:AA,5,TRUE)</f>
        <v>#N/A</v>
      </c>
      <c r="E2912" s="17" t="e">
        <f>VLOOKUP(B2913,Consolidation!B:AA,6,TRUE)</f>
        <v>#N/A</v>
      </c>
      <c r="F2912" s="17" t="e">
        <f>VLOOKUP(B2913,Consolidation!B:AA,7,TRUE)</f>
        <v>#N/A</v>
      </c>
      <c r="G2912" s="17" t="e">
        <f>VLOOKUP(B2913,Consolidation!B:AA,12,TRUE)</f>
        <v>#N/A</v>
      </c>
      <c r="H2912" s="17" t="e">
        <f>VLOOKUP(B2913,Consolidation!B:AA,22,FALSE)</f>
        <v>#N/A</v>
      </c>
    </row>
    <row r="2913" spans="1:8" ht="29.5" customHeight="1" thickBot="1" x14ac:dyDescent="0.4">
      <c r="A2913" s="16" t="str">
        <f>IF(B2913&lt;&gt;"","IND"&amp;TEXT(COUNTA($B$2:B2913),"000"),"")</f>
        <v>IND1561</v>
      </c>
      <c r="B2913" s="17">
        <f>Consolication[[#This Row],[Nom et prénom 0 Name &amp; first name]]</f>
        <v>0</v>
      </c>
      <c r="C2913" s="17" t="e">
        <f>VLOOKUP(B2913,Consolidation!B:AA,3,FALSE)</f>
        <v>#N/A</v>
      </c>
      <c r="D2913" s="17" t="e">
        <f>VLOOKUP(B2913,Consolidation!B:AA,5,TRUE)</f>
        <v>#N/A</v>
      </c>
      <c r="E2913" s="17" t="e">
        <f>VLOOKUP(B2914,Consolidation!B:AA,6,TRUE)</f>
        <v>#N/A</v>
      </c>
      <c r="F2913" s="17" t="e">
        <f>VLOOKUP(B2914,Consolidation!B:AA,7,TRUE)</f>
        <v>#N/A</v>
      </c>
      <c r="G2913" s="17" t="e">
        <f>VLOOKUP(B2914,Consolidation!B:AA,12,TRUE)</f>
        <v>#N/A</v>
      </c>
      <c r="H2913" s="17" t="e">
        <f>VLOOKUP(B2914,Consolidation!B:AA,22,FALSE)</f>
        <v>#N/A</v>
      </c>
    </row>
    <row r="2914" spans="1:8" ht="29.5" customHeight="1" thickBot="1" x14ac:dyDescent="0.4">
      <c r="A2914" s="16" t="str">
        <f>IF(B2914&lt;&gt;"","IND"&amp;TEXT(COUNTA($B$2:B2914),"000"),"")</f>
        <v>IND1562</v>
      </c>
      <c r="B2914" s="17">
        <f>Consolication[[#This Row],[Nom et prénom 0 Name &amp; first name]]</f>
        <v>0</v>
      </c>
      <c r="C2914" s="17" t="e">
        <f>VLOOKUP(B2914,Consolidation!B:AA,3,FALSE)</f>
        <v>#N/A</v>
      </c>
      <c r="D2914" s="17" t="e">
        <f>VLOOKUP(B2914,Consolidation!B:AA,5,TRUE)</f>
        <v>#N/A</v>
      </c>
      <c r="E2914" s="17" t="e">
        <f>VLOOKUP(B2915,Consolidation!B:AA,6,TRUE)</f>
        <v>#N/A</v>
      </c>
      <c r="F2914" s="17" t="e">
        <f>VLOOKUP(B2915,Consolidation!B:AA,7,TRUE)</f>
        <v>#N/A</v>
      </c>
      <c r="G2914" s="17" t="e">
        <f>VLOOKUP(B2915,Consolidation!B:AA,12,TRUE)</f>
        <v>#N/A</v>
      </c>
      <c r="H2914" s="17" t="e">
        <f>VLOOKUP(B2915,Consolidation!B:AA,22,FALSE)</f>
        <v>#N/A</v>
      </c>
    </row>
    <row r="2915" spans="1:8" ht="29.5" customHeight="1" thickBot="1" x14ac:dyDescent="0.4">
      <c r="A2915" s="16" t="str">
        <f>IF(B2915&lt;&gt;"","IND"&amp;TEXT(COUNTA($B$2:B2915),"000"),"")</f>
        <v>IND1563</v>
      </c>
      <c r="B2915" s="17">
        <f>Consolication[[#This Row],[Nom et prénom 0 Name &amp; first name]]</f>
        <v>0</v>
      </c>
      <c r="C2915" s="17" t="e">
        <f>VLOOKUP(B2915,Consolidation!B:AA,3,FALSE)</f>
        <v>#N/A</v>
      </c>
      <c r="D2915" s="17" t="e">
        <f>VLOOKUP(B2915,Consolidation!B:AA,5,TRUE)</f>
        <v>#N/A</v>
      </c>
      <c r="E2915" s="17" t="e">
        <f>VLOOKUP(B2916,Consolidation!B:AA,6,TRUE)</f>
        <v>#N/A</v>
      </c>
      <c r="F2915" s="17" t="e">
        <f>VLOOKUP(B2916,Consolidation!B:AA,7,TRUE)</f>
        <v>#N/A</v>
      </c>
      <c r="G2915" s="17" t="e">
        <f>VLOOKUP(B2916,Consolidation!B:AA,12,TRUE)</f>
        <v>#N/A</v>
      </c>
      <c r="H2915" s="17" t="e">
        <f>VLOOKUP(B2916,Consolidation!B:AA,22,FALSE)</f>
        <v>#N/A</v>
      </c>
    </row>
    <row r="2916" spans="1:8" ht="29.5" customHeight="1" thickBot="1" x14ac:dyDescent="0.4">
      <c r="A2916" s="16" t="str">
        <f>IF(B2916&lt;&gt;"","IND"&amp;TEXT(COUNTA($B$2:B2916),"000"),"")</f>
        <v>IND1564</v>
      </c>
      <c r="B2916" s="17">
        <f>Consolication[[#This Row],[Nom et prénom 0 Name &amp; first name]]</f>
        <v>0</v>
      </c>
      <c r="C2916" s="17" t="e">
        <f>VLOOKUP(B2916,Consolidation!B:AA,3,FALSE)</f>
        <v>#N/A</v>
      </c>
      <c r="D2916" s="17" t="e">
        <f>VLOOKUP(B2916,Consolidation!B:AA,5,TRUE)</f>
        <v>#N/A</v>
      </c>
      <c r="E2916" s="17" t="e">
        <f>VLOOKUP(B2917,Consolidation!B:AA,6,TRUE)</f>
        <v>#N/A</v>
      </c>
      <c r="F2916" s="17" t="e">
        <f>VLOOKUP(B2917,Consolidation!B:AA,7,TRUE)</f>
        <v>#N/A</v>
      </c>
      <c r="G2916" s="17" t="e">
        <f>VLOOKUP(B2917,Consolidation!B:AA,12,TRUE)</f>
        <v>#N/A</v>
      </c>
      <c r="H2916" s="17" t="e">
        <f>VLOOKUP(B2917,Consolidation!B:AA,22,FALSE)</f>
        <v>#N/A</v>
      </c>
    </row>
    <row r="2917" spans="1:8" ht="29.5" customHeight="1" thickBot="1" x14ac:dyDescent="0.4">
      <c r="A2917" s="16" t="str">
        <f>IF(B2917&lt;&gt;"","IND"&amp;TEXT(COUNTA($B$2:B2917),"000"),"")</f>
        <v>IND1565</v>
      </c>
      <c r="B2917" s="17">
        <f>Consolication[[#This Row],[Nom et prénom 0 Name &amp; first name]]</f>
        <v>0</v>
      </c>
      <c r="C2917" s="17" t="e">
        <f>VLOOKUP(B2917,Consolidation!B:AA,3,FALSE)</f>
        <v>#N/A</v>
      </c>
      <c r="D2917" s="17" t="e">
        <f>VLOOKUP(B2917,Consolidation!B:AA,5,TRUE)</f>
        <v>#N/A</v>
      </c>
      <c r="E2917" s="17" t="e">
        <f>VLOOKUP(B2918,Consolidation!B:AA,6,TRUE)</f>
        <v>#N/A</v>
      </c>
      <c r="F2917" s="17" t="e">
        <f>VLOOKUP(B2918,Consolidation!B:AA,7,TRUE)</f>
        <v>#N/A</v>
      </c>
      <c r="G2917" s="17" t="e">
        <f>VLOOKUP(B2918,Consolidation!B:AA,12,TRUE)</f>
        <v>#N/A</v>
      </c>
      <c r="H2917" s="17" t="e">
        <f>VLOOKUP(B2918,Consolidation!B:AA,22,FALSE)</f>
        <v>#N/A</v>
      </c>
    </row>
    <row r="2918" spans="1:8" ht="29.5" customHeight="1" thickBot="1" x14ac:dyDescent="0.4">
      <c r="A2918" s="16" t="str">
        <f>IF(B2918&lt;&gt;"","IND"&amp;TEXT(COUNTA($B$2:B2918),"000"),"")</f>
        <v>IND1566</v>
      </c>
      <c r="B2918" s="17">
        <f>Consolication[[#This Row],[Nom et prénom 0 Name &amp; first name]]</f>
        <v>0</v>
      </c>
      <c r="C2918" s="17" t="e">
        <f>VLOOKUP(B2918,Consolidation!B:AA,3,FALSE)</f>
        <v>#N/A</v>
      </c>
      <c r="D2918" s="17" t="e">
        <f>VLOOKUP(B2918,Consolidation!B:AA,5,TRUE)</f>
        <v>#N/A</v>
      </c>
      <c r="E2918" s="17" t="e">
        <f>VLOOKUP(B2919,Consolidation!B:AA,6,TRUE)</f>
        <v>#N/A</v>
      </c>
      <c r="F2918" s="17" t="e">
        <f>VLOOKUP(B2919,Consolidation!B:AA,7,TRUE)</f>
        <v>#N/A</v>
      </c>
      <c r="G2918" s="17" t="e">
        <f>VLOOKUP(B2919,Consolidation!B:AA,12,TRUE)</f>
        <v>#N/A</v>
      </c>
      <c r="H2918" s="17" t="e">
        <f>VLOOKUP(B2919,Consolidation!B:AA,22,FALSE)</f>
        <v>#N/A</v>
      </c>
    </row>
    <row r="2919" spans="1:8" ht="29.5" customHeight="1" thickBot="1" x14ac:dyDescent="0.4">
      <c r="A2919" s="16" t="str">
        <f>IF(B2919&lt;&gt;"","IND"&amp;TEXT(COUNTA($B$2:B2919),"000"),"")</f>
        <v>IND1567</v>
      </c>
      <c r="B2919" s="17">
        <f>Consolication[[#This Row],[Nom et prénom 0 Name &amp; first name]]</f>
        <v>0</v>
      </c>
      <c r="C2919" s="17" t="e">
        <f>VLOOKUP(B2919,Consolidation!B:AA,3,FALSE)</f>
        <v>#N/A</v>
      </c>
      <c r="D2919" s="17" t="e">
        <f>VLOOKUP(B2919,Consolidation!B:AA,5,TRUE)</f>
        <v>#N/A</v>
      </c>
      <c r="E2919" s="17" t="e">
        <f>VLOOKUP(B2920,Consolidation!B:AA,6,TRUE)</f>
        <v>#N/A</v>
      </c>
      <c r="F2919" s="17" t="e">
        <f>VLOOKUP(B2920,Consolidation!B:AA,7,TRUE)</f>
        <v>#N/A</v>
      </c>
      <c r="G2919" s="17" t="e">
        <f>VLOOKUP(B2920,Consolidation!B:AA,12,TRUE)</f>
        <v>#N/A</v>
      </c>
      <c r="H2919" s="17" t="e">
        <f>VLOOKUP(B2920,Consolidation!B:AA,22,FALSE)</f>
        <v>#N/A</v>
      </c>
    </row>
    <row r="2920" spans="1:8" ht="29.5" customHeight="1" thickBot="1" x14ac:dyDescent="0.4">
      <c r="A2920" s="16" t="str">
        <f>IF(B2920&lt;&gt;"","IND"&amp;TEXT(COUNTA($B$2:B2920),"000"),"")</f>
        <v>IND1568</v>
      </c>
      <c r="B2920" s="17">
        <f>Consolication[[#This Row],[Nom et prénom 0 Name &amp; first name]]</f>
        <v>0</v>
      </c>
      <c r="C2920" s="17" t="e">
        <f>VLOOKUP(B2920,Consolidation!B:AA,3,FALSE)</f>
        <v>#N/A</v>
      </c>
      <c r="D2920" s="17" t="e">
        <f>VLOOKUP(B2920,Consolidation!B:AA,5,TRUE)</f>
        <v>#N/A</v>
      </c>
      <c r="E2920" s="17" t="e">
        <f>VLOOKUP(B2921,Consolidation!B:AA,6,TRUE)</f>
        <v>#N/A</v>
      </c>
      <c r="F2920" s="17" t="e">
        <f>VLOOKUP(B2921,Consolidation!B:AA,7,TRUE)</f>
        <v>#N/A</v>
      </c>
      <c r="G2920" s="17" t="e">
        <f>VLOOKUP(B2921,Consolidation!B:AA,12,TRUE)</f>
        <v>#N/A</v>
      </c>
      <c r="H2920" s="17" t="e">
        <f>VLOOKUP(B2921,Consolidation!B:AA,22,FALSE)</f>
        <v>#N/A</v>
      </c>
    </row>
    <row r="2921" spans="1:8" ht="29.5" customHeight="1" thickBot="1" x14ac:dyDescent="0.4">
      <c r="A2921" s="16" t="str">
        <f>IF(B2921&lt;&gt;"","IND"&amp;TEXT(COUNTA($B$2:B2921),"000"),"")</f>
        <v>IND1569</v>
      </c>
      <c r="B2921" s="17">
        <f>Consolication[[#This Row],[Nom et prénom 0 Name &amp; first name]]</f>
        <v>0</v>
      </c>
      <c r="C2921" s="17" t="e">
        <f>VLOOKUP(B2921,Consolidation!B:AA,3,FALSE)</f>
        <v>#N/A</v>
      </c>
      <c r="D2921" s="17" t="e">
        <f>VLOOKUP(B2921,Consolidation!B:AA,5,TRUE)</f>
        <v>#N/A</v>
      </c>
      <c r="E2921" s="17" t="e">
        <f>VLOOKUP(B2922,Consolidation!B:AA,6,TRUE)</f>
        <v>#N/A</v>
      </c>
      <c r="F2921" s="17" t="e">
        <f>VLOOKUP(B2922,Consolidation!B:AA,7,TRUE)</f>
        <v>#N/A</v>
      </c>
      <c r="G2921" s="17" t="e">
        <f>VLOOKUP(B2922,Consolidation!B:AA,12,TRUE)</f>
        <v>#N/A</v>
      </c>
      <c r="H2921" s="17" t="e">
        <f>VLOOKUP(B2922,Consolidation!B:AA,22,FALSE)</f>
        <v>#N/A</v>
      </c>
    </row>
    <row r="2922" spans="1:8" ht="29.5" customHeight="1" thickBot="1" x14ac:dyDescent="0.4">
      <c r="A2922" s="16" t="str">
        <f>IF(B2922&lt;&gt;"","IND"&amp;TEXT(COUNTA($B$2:B2922),"000"),"")</f>
        <v>IND1570</v>
      </c>
      <c r="B2922" s="17">
        <f>Consolication[[#This Row],[Nom et prénom 0 Name &amp; first name]]</f>
        <v>0</v>
      </c>
      <c r="C2922" s="17" t="e">
        <f>VLOOKUP(B2922,Consolidation!B:AA,3,FALSE)</f>
        <v>#N/A</v>
      </c>
      <c r="D2922" s="17" t="e">
        <f>VLOOKUP(B2922,Consolidation!B:AA,5,TRUE)</f>
        <v>#N/A</v>
      </c>
      <c r="E2922" s="17" t="e">
        <f>VLOOKUP(B2923,Consolidation!B:AA,6,TRUE)</f>
        <v>#N/A</v>
      </c>
      <c r="F2922" s="17" t="e">
        <f>VLOOKUP(B2923,Consolidation!B:AA,7,TRUE)</f>
        <v>#N/A</v>
      </c>
      <c r="G2922" s="17" t="e">
        <f>VLOOKUP(B2923,Consolidation!B:AA,12,TRUE)</f>
        <v>#N/A</v>
      </c>
      <c r="H2922" s="17" t="e">
        <f>VLOOKUP(B2923,Consolidation!B:AA,22,FALSE)</f>
        <v>#N/A</v>
      </c>
    </row>
    <row r="2923" spans="1:8" ht="29.5" customHeight="1" thickBot="1" x14ac:dyDescent="0.4">
      <c r="A2923" s="16" t="str">
        <f>IF(B2923&lt;&gt;"","IND"&amp;TEXT(COUNTA($B$2:B2923),"000"),"")</f>
        <v>IND1571</v>
      </c>
      <c r="B2923" s="17">
        <f>Consolication[[#This Row],[Nom et prénom 0 Name &amp; first name]]</f>
        <v>0</v>
      </c>
      <c r="C2923" s="17" t="e">
        <f>VLOOKUP(B2923,Consolidation!B:AA,3,FALSE)</f>
        <v>#N/A</v>
      </c>
      <c r="D2923" s="17" t="e">
        <f>VLOOKUP(B2923,Consolidation!B:AA,5,TRUE)</f>
        <v>#N/A</v>
      </c>
      <c r="E2923" s="17" t="e">
        <f>VLOOKUP(B2924,Consolidation!B:AA,6,TRUE)</f>
        <v>#N/A</v>
      </c>
      <c r="F2923" s="17" t="e">
        <f>VLOOKUP(B2924,Consolidation!B:AA,7,TRUE)</f>
        <v>#N/A</v>
      </c>
      <c r="G2923" s="17" t="e">
        <f>VLOOKUP(B2924,Consolidation!B:AA,12,TRUE)</f>
        <v>#N/A</v>
      </c>
      <c r="H2923" s="17" t="e">
        <f>VLOOKUP(B2924,Consolidation!B:AA,22,FALSE)</f>
        <v>#N/A</v>
      </c>
    </row>
    <row r="2924" spans="1:8" ht="29.5" customHeight="1" thickBot="1" x14ac:dyDescent="0.4">
      <c r="A2924" s="16" t="str">
        <f>IF(B2924&lt;&gt;"","IND"&amp;TEXT(COUNTA($B$2:B2924),"000"),"")</f>
        <v>IND1572</v>
      </c>
      <c r="B2924" s="17">
        <f>Consolication[[#This Row],[Nom et prénom 0 Name &amp; first name]]</f>
        <v>0</v>
      </c>
      <c r="C2924" s="17" t="e">
        <f>VLOOKUP(B2924,Consolidation!B:AA,3,FALSE)</f>
        <v>#N/A</v>
      </c>
      <c r="D2924" s="17" t="e">
        <f>VLOOKUP(B2924,Consolidation!B:AA,5,TRUE)</f>
        <v>#N/A</v>
      </c>
      <c r="E2924" s="17" t="e">
        <f>VLOOKUP(B2925,Consolidation!B:AA,6,TRUE)</f>
        <v>#N/A</v>
      </c>
      <c r="F2924" s="17" t="e">
        <f>VLOOKUP(B2925,Consolidation!B:AA,7,TRUE)</f>
        <v>#N/A</v>
      </c>
      <c r="G2924" s="17" t="e">
        <f>VLOOKUP(B2925,Consolidation!B:AA,12,TRUE)</f>
        <v>#N/A</v>
      </c>
      <c r="H2924" s="17" t="e">
        <f>VLOOKUP(B2925,Consolidation!B:AA,22,FALSE)</f>
        <v>#N/A</v>
      </c>
    </row>
    <row r="2925" spans="1:8" ht="29.5" customHeight="1" thickBot="1" x14ac:dyDescent="0.4">
      <c r="A2925" s="16" t="str">
        <f>IF(B2925&lt;&gt;"","IND"&amp;TEXT(COUNTA($B$2:B2925),"000"),"")</f>
        <v>IND1573</v>
      </c>
      <c r="B2925" s="17">
        <f>Consolication[[#This Row],[Nom et prénom 0 Name &amp; first name]]</f>
        <v>0</v>
      </c>
      <c r="C2925" s="17" t="e">
        <f>VLOOKUP(B2925,Consolidation!B:AA,3,FALSE)</f>
        <v>#N/A</v>
      </c>
      <c r="D2925" s="17" t="e">
        <f>VLOOKUP(B2925,Consolidation!B:AA,5,TRUE)</f>
        <v>#N/A</v>
      </c>
      <c r="E2925" s="17" t="e">
        <f>VLOOKUP(B2926,Consolidation!B:AA,6,TRUE)</f>
        <v>#N/A</v>
      </c>
      <c r="F2925" s="17" t="e">
        <f>VLOOKUP(B2926,Consolidation!B:AA,7,TRUE)</f>
        <v>#N/A</v>
      </c>
      <c r="G2925" s="17" t="e">
        <f>VLOOKUP(B2926,Consolidation!B:AA,12,TRUE)</f>
        <v>#N/A</v>
      </c>
      <c r="H2925" s="17" t="e">
        <f>VLOOKUP(B2926,Consolidation!B:AA,22,FALSE)</f>
        <v>#N/A</v>
      </c>
    </row>
    <row r="2926" spans="1:8" ht="29.5" customHeight="1" thickBot="1" x14ac:dyDescent="0.4">
      <c r="A2926" s="16" t="str">
        <f>IF(B2926&lt;&gt;"","IND"&amp;TEXT(COUNTA($B$2:B2926),"000"),"")</f>
        <v>IND1574</v>
      </c>
      <c r="B2926" s="17">
        <f>Consolication[[#This Row],[Nom et prénom 0 Name &amp; first name]]</f>
        <v>0</v>
      </c>
      <c r="C2926" s="17" t="e">
        <f>VLOOKUP(B2926,Consolidation!B:AA,3,FALSE)</f>
        <v>#N/A</v>
      </c>
      <c r="D2926" s="17" t="e">
        <f>VLOOKUP(B2926,Consolidation!B:AA,5,TRUE)</f>
        <v>#N/A</v>
      </c>
      <c r="E2926" s="17" t="e">
        <f>VLOOKUP(B2927,Consolidation!B:AA,6,TRUE)</f>
        <v>#N/A</v>
      </c>
      <c r="F2926" s="17" t="e">
        <f>VLOOKUP(B2927,Consolidation!B:AA,7,TRUE)</f>
        <v>#N/A</v>
      </c>
      <c r="G2926" s="17" t="e">
        <f>VLOOKUP(B2927,Consolidation!B:AA,12,TRUE)</f>
        <v>#N/A</v>
      </c>
      <c r="H2926" s="17" t="e">
        <f>VLOOKUP(B2927,Consolidation!B:AA,22,FALSE)</f>
        <v>#N/A</v>
      </c>
    </row>
    <row r="2927" spans="1:8" ht="29.5" customHeight="1" thickBot="1" x14ac:dyDescent="0.4">
      <c r="A2927" s="16" t="str">
        <f>IF(B2927&lt;&gt;"","IND"&amp;TEXT(COUNTA($B$2:B2927),"000"),"")</f>
        <v>IND1575</v>
      </c>
      <c r="B2927" s="17">
        <f>Consolication[[#This Row],[Nom et prénom 0 Name &amp; first name]]</f>
        <v>0</v>
      </c>
      <c r="C2927" s="17" t="e">
        <f>VLOOKUP(B2927,Consolidation!B:AA,3,FALSE)</f>
        <v>#N/A</v>
      </c>
      <c r="D2927" s="17" t="e">
        <f>VLOOKUP(B2927,Consolidation!B:AA,5,TRUE)</f>
        <v>#N/A</v>
      </c>
      <c r="E2927" s="17" t="e">
        <f>VLOOKUP(B2928,Consolidation!B:AA,6,TRUE)</f>
        <v>#N/A</v>
      </c>
      <c r="F2927" s="17" t="e">
        <f>VLOOKUP(B2928,Consolidation!B:AA,7,TRUE)</f>
        <v>#N/A</v>
      </c>
      <c r="G2927" s="17" t="e">
        <f>VLOOKUP(B2928,Consolidation!B:AA,12,TRUE)</f>
        <v>#N/A</v>
      </c>
      <c r="H2927" s="17" t="e">
        <f>VLOOKUP(B2928,Consolidation!B:AA,22,FALSE)</f>
        <v>#N/A</v>
      </c>
    </row>
    <row r="2928" spans="1:8" ht="29.5" customHeight="1" thickBot="1" x14ac:dyDescent="0.4">
      <c r="A2928" s="16" t="str">
        <f>IF(B2928&lt;&gt;"","IND"&amp;TEXT(COUNTA($B$2:B2928),"000"),"")</f>
        <v>IND1576</v>
      </c>
      <c r="B2928" s="17">
        <f>Consolication[[#This Row],[Nom et prénom 0 Name &amp; first name]]</f>
        <v>0</v>
      </c>
      <c r="C2928" s="17" t="e">
        <f>VLOOKUP(B2928,Consolidation!B:AA,3,FALSE)</f>
        <v>#N/A</v>
      </c>
      <c r="D2928" s="17" t="e">
        <f>VLOOKUP(B2928,Consolidation!B:AA,5,TRUE)</f>
        <v>#N/A</v>
      </c>
      <c r="E2928" s="17" t="e">
        <f>VLOOKUP(B2929,Consolidation!B:AA,6,TRUE)</f>
        <v>#N/A</v>
      </c>
      <c r="F2928" s="17" t="e">
        <f>VLOOKUP(B2929,Consolidation!B:AA,7,TRUE)</f>
        <v>#N/A</v>
      </c>
      <c r="G2928" s="17" t="e">
        <f>VLOOKUP(B2929,Consolidation!B:AA,12,TRUE)</f>
        <v>#N/A</v>
      </c>
      <c r="H2928" s="17" t="e">
        <f>VLOOKUP(B2929,Consolidation!B:AA,22,FALSE)</f>
        <v>#N/A</v>
      </c>
    </row>
    <row r="2929" spans="1:8" ht="29.5" customHeight="1" thickBot="1" x14ac:dyDescent="0.4">
      <c r="A2929" s="16" t="str">
        <f>IF(B2929&lt;&gt;"","IND"&amp;TEXT(COUNTA($B$2:B2929),"000"),"")</f>
        <v>IND1577</v>
      </c>
      <c r="B2929" s="17">
        <f>Consolication[[#This Row],[Nom et prénom 0 Name &amp; first name]]</f>
        <v>0</v>
      </c>
      <c r="C2929" s="17" t="e">
        <f>VLOOKUP(B2929,Consolidation!B:AA,3,FALSE)</f>
        <v>#N/A</v>
      </c>
      <c r="D2929" s="17" t="e">
        <f>VLOOKUP(B2929,Consolidation!B:AA,5,TRUE)</f>
        <v>#N/A</v>
      </c>
      <c r="E2929" s="17" t="e">
        <f>VLOOKUP(B2930,Consolidation!B:AA,6,TRUE)</f>
        <v>#N/A</v>
      </c>
      <c r="F2929" s="17" t="e">
        <f>VLOOKUP(B2930,Consolidation!B:AA,7,TRUE)</f>
        <v>#N/A</v>
      </c>
      <c r="G2929" s="17" t="e">
        <f>VLOOKUP(B2930,Consolidation!B:AA,12,TRUE)</f>
        <v>#N/A</v>
      </c>
      <c r="H2929" s="17" t="e">
        <f>VLOOKUP(B2930,Consolidation!B:AA,22,FALSE)</f>
        <v>#N/A</v>
      </c>
    </row>
    <row r="2930" spans="1:8" ht="29.5" customHeight="1" thickBot="1" x14ac:dyDescent="0.4">
      <c r="A2930" s="16" t="str">
        <f>IF(B2930&lt;&gt;"","IND"&amp;TEXT(COUNTA($B$2:B2930),"000"),"")</f>
        <v>IND1578</v>
      </c>
      <c r="B2930" s="17">
        <f>Consolication[[#This Row],[Nom et prénom 0 Name &amp; first name]]</f>
        <v>0</v>
      </c>
      <c r="C2930" s="17" t="e">
        <f>VLOOKUP(B2930,Consolidation!B:AA,3,FALSE)</f>
        <v>#N/A</v>
      </c>
      <c r="D2930" s="17" t="e">
        <f>VLOOKUP(B2930,Consolidation!B:AA,5,TRUE)</f>
        <v>#N/A</v>
      </c>
      <c r="E2930" s="17" t="e">
        <f>VLOOKUP(B2931,Consolidation!B:AA,6,TRUE)</f>
        <v>#N/A</v>
      </c>
      <c r="F2930" s="17" t="e">
        <f>VLOOKUP(B2931,Consolidation!B:AA,7,TRUE)</f>
        <v>#N/A</v>
      </c>
      <c r="G2930" s="17" t="e">
        <f>VLOOKUP(B2931,Consolidation!B:AA,12,TRUE)</f>
        <v>#N/A</v>
      </c>
      <c r="H2930" s="17" t="e">
        <f>VLOOKUP(B2931,Consolidation!B:AA,22,FALSE)</f>
        <v>#N/A</v>
      </c>
    </row>
    <row r="2931" spans="1:8" ht="29.5" customHeight="1" thickBot="1" x14ac:dyDescent="0.4">
      <c r="A2931" s="16" t="str">
        <f>IF(B2931&lt;&gt;"","IND"&amp;TEXT(COUNTA($B$2:B2931),"000"),"")</f>
        <v>IND1579</v>
      </c>
      <c r="B2931" s="17">
        <f>Consolication[[#This Row],[Nom et prénom 0 Name &amp; first name]]</f>
        <v>0</v>
      </c>
      <c r="C2931" s="17" t="e">
        <f>VLOOKUP(B2931,Consolidation!B:AA,3,FALSE)</f>
        <v>#N/A</v>
      </c>
      <c r="D2931" s="17" t="e">
        <f>VLOOKUP(B2931,Consolidation!B:AA,5,TRUE)</f>
        <v>#N/A</v>
      </c>
      <c r="E2931" s="17" t="e">
        <f>VLOOKUP(B2932,Consolidation!B:AA,6,TRUE)</f>
        <v>#N/A</v>
      </c>
      <c r="F2931" s="17" t="e">
        <f>VLOOKUP(B2932,Consolidation!B:AA,7,TRUE)</f>
        <v>#N/A</v>
      </c>
      <c r="G2931" s="17" t="e">
        <f>VLOOKUP(B2932,Consolidation!B:AA,12,TRUE)</f>
        <v>#N/A</v>
      </c>
      <c r="H2931" s="17" t="e">
        <f>VLOOKUP(B2932,Consolidation!B:AA,22,FALSE)</f>
        <v>#N/A</v>
      </c>
    </row>
    <row r="2932" spans="1:8" ht="29.5" customHeight="1" thickBot="1" x14ac:dyDescent="0.4">
      <c r="A2932" s="16" t="str">
        <f>IF(B2932&lt;&gt;"","IND"&amp;TEXT(COUNTA($B$2:B2932),"000"),"")</f>
        <v>IND1580</v>
      </c>
      <c r="B2932" s="17">
        <f>Consolication[[#This Row],[Nom et prénom 0 Name &amp; first name]]</f>
        <v>0</v>
      </c>
      <c r="C2932" s="17" t="e">
        <f>VLOOKUP(B2932,Consolidation!B:AA,3,FALSE)</f>
        <v>#N/A</v>
      </c>
      <c r="D2932" s="17" t="e">
        <f>VLOOKUP(B2932,Consolidation!B:AA,5,TRUE)</f>
        <v>#N/A</v>
      </c>
      <c r="E2932" s="17" t="e">
        <f>VLOOKUP(B2933,Consolidation!B:AA,6,TRUE)</f>
        <v>#N/A</v>
      </c>
      <c r="F2932" s="17" t="e">
        <f>VLOOKUP(B2933,Consolidation!B:AA,7,TRUE)</f>
        <v>#N/A</v>
      </c>
      <c r="G2932" s="17" t="e">
        <f>VLOOKUP(B2933,Consolidation!B:AA,12,TRUE)</f>
        <v>#N/A</v>
      </c>
      <c r="H2932" s="17" t="e">
        <f>VLOOKUP(B2933,Consolidation!B:AA,22,FALSE)</f>
        <v>#N/A</v>
      </c>
    </row>
    <row r="2933" spans="1:8" ht="29.5" customHeight="1" thickBot="1" x14ac:dyDescent="0.4">
      <c r="A2933" s="16" t="str">
        <f>IF(B2933&lt;&gt;"","IND"&amp;TEXT(COUNTA($B$2:B2933),"000"),"")</f>
        <v>IND1581</v>
      </c>
      <c r="B2933" s="17">
        <f>Consolication[[#This Row],[Nom et prénom 0 Name &amp; first name]]</f>
        <v>0</v>
      </c>
      <c r="C2933" s="17" t="e">
        <f>VLOOKUP(B2933,Consolidation!B:AA,3,FALSE)</f>
        <v>#N/A</v>
      </c>
      <c r="D2933" s="17" t="e">
        <f>VLOOKUP(B2933,Consolidation!B:AA,5,TRUE)</f>
        <v>#N/A</v>
      </c>
      <c r="E2933" s="17" t="e">
        <f>VLOOKUP(B2934,Consolidation!B:AA,6,TRUE)</f>
        <v>#N/A</v>
      </c>
      <c r="F2933" s="17" t="e">
        <f>VLOOKUP(B2934,Consolidation!B:AA,7,TRUE)</f>
        <v>#N/A</v>
      </c>
      <c r="G2933" s="17" t="e">
        <f>VLOOKUP(B2934,Consolidation!B:AA,12,TRUE)</f>
        <v>#N/A</v>
      </c>
      <c r="H2933" s="17" t="e">
        <f>VLOOKUP(B2934,Consolidation!B:AA,22,FALSE)</f>
        <v>#N/A</v>
      </c>
    </row>
    <row r="2934" spans="1:8" ht="29.5" customHeight="1" thickBot="1" x14ac:dyDescent="0.4">
      <c r="A2934" s="16" t="str">
        <f>IF(B2934&lt;&gt;"","IND"&amp;TEXT(COUNTA($B$2:B2934),"000"),"")</f>
        <v>IND1582</v>
      </c>
      <c r="B2934" s="17">
        <f>Consolication[[#This Row],[Nom et prénom 0 Name &amp; first name]]</f>
        <v>0</v>
      </c>
      <c r="C2934" s="17" t="e">
        <f>VLOOKUP(B2934,Consolidation!B:AA,3,FALSE)</f>
        <v>#N/A</v>
      </c>
      <c r="D2934" s="17" t="e">
        <f>VLOOKUP(B2934,Consolidation!B:AA,5,TRUE)</f>
        <v>#N/A</v>
      </c>
      <c r="E2934" s="17" t="e">
        <f>VLOOKUP(B2935,Consolidation!B:AA,6,TRUE)</f>
        <v>#N/A</v>
      </c>
      <c r="F2934" s="17" t="e">
        <f>VLOOKUP(B2935,Consolidation!B:AA,7,TRUE)</f>
        <v>#N/A</v>
      </c>
      <c r="G2934" s="17" t="e">
        <f>VLOOKUP(B2935,Consolidation!B:AA,12,TRUE)</f>
        <v>#N/A</v>
      </c>
      <c r="H2934" s="17" t="e">
        <f>VLOOKUP(B2935,Consolidation!B:AA,22,FALSE)</f>
        <v>#N/A</v>
      </c>
    </row>
    <row r="2935" spans="1:8" ht="29.5" customHeight="1" thickBot="1" x14ac:dyDescent="0.4">
      <c r="A2935" s="16" t="str">
        <f>IF(B2935&lt;&gt;"","IND"&amp;TEXT(COUNTA($B$2:B2935),"000"),"")</f>
        <v>IND1583</v>
      </c>
      <c r="B2935" s="17">
        <f>Consolication[[#This Row],[Nom et prénom 0 Name &amp; first name]]</f>
        <v>0</v>
      </c>
      <c r="C2935" s="17" t="e">
        <f>VLOOKUP(B2935,Consolidation!B:AA,3,FALSE)</f>
        <v>#N/A</v>
      </c>
      <c r="D2935" s="17" t="e">
        <f>VLOOKUP(B2935,Consolidation!B:AA,5,TRUE)</f>
        <v>#N/A</v>
      </c>
      <c r="E2935" s="17" t="e">
        <f>VLOOKUP(B2936,Consolidation!B:AA,6,TRUE)</f>
        <v>#N/A</v>
      </c>
      <c r="F2935" s="17" t="e">
        <f>VLOOKUP(B2936,Consolidation!B:AA,7,TRUE)</f>
        <v>#N/A</v>
      </c>
      <c r="G2935" s="17" t="e">
        <f>VLOOKUP(B2936,Consolidation!B:AA,12,TRUE)</f>
        <v>#N/A</v>
      </c>
      <c r="H2935" s="17" t="e">
        <f>VLOOKUP(B2936,Consolidation!B:AA,22,FALSE)</f>
        <v>#N/A</v>
      </c>
    </row>
    <row r="2936" spans="1:8" ht="29.5" customHeight="1" thickBot="1" x14ac:dyDescent="0.4">
      <c r="A2936" s="16" t="str">
        <f>IF(B2936&lt;&gt;"","IND"&amp;TEXT(COUNTA($B$2:B2936),"000"),"")</f>
        <v>IND1584</v>
      </c>
      <c r="B2936" s="17">
        <f>Consolication[[#This Row],[Nom et prénom 0 Name &amp; first name]]</f>
        <v>0</v>
      </c>
      <c r="C2936" s="17" t="e">
        <f>VLOOKUP(B2936,Consolidation!B:AA,3,FALSE)</f>
        <v>#N/A</v>
      </c>
      <c r="D2936" s="17" t="e">
        <f>VLOOKUP(B2936,Consolidation!B:AA,5,TRUE)</f>
        <v>#N/A</v>
      </c>
      <c r="E2936" s="17" t="e">
        <f>VLOOKUP(B2937,Consolidation!B:AA,6,TRUE)</f>
        <v>#N/A</v>
      </c>
      <c r="F2936" s="17" t="e">
        <f>VLOOKUP(B2937,Consolidation!B:AA,7,TRUE)</f>
        <v>#N/A</v>
      </c>
      <c r="G2936" s="17" t="e">
        <f>VLOOKUP(B2937,Consolidation!B:AA,12,TRUE)</f>
        <v>#N/A</v>
      </c>
      <c r="H2936" s="17" t="e">
        <f>VLOOKUP(B2937,Consolidation!B:AA,22,FALSE)</f>
        <v>#N/A</v>
      </c>
    </row>
    <row r="2937" spans="1:8" ht="29.5" customHeight="1" thickBot="1" x14ac:dyDescent="0.4">
      <c r="A2937" s="16" t="str">
        <f>IF(B2937&lt;&gt;"","IND"&amp;TEXT(COUNTA($B$2:B2937),"000"),"")</f>
        <v>IND1585</v>
      </c>
      <c r="B2937" s="17">
        <f>Consolication[[#This Row],[Nom et prénom 0 Name &amp; first name]]</f>
        <v>0</v>
      </c>
      <c r="C2937" s="17" t="e">
        <f>VLOOKUP(B2937,Consolidation!B:AA,3,FALSE)</f>
        <v>#N/A</v>
      </c>
      <c r="D2937" s="17" t="e">
        <f>VLOOKUP(B2937,Consolidation!B:AA,5,TRUE)</f>
        <v>#N/A</v>
      </c>
      <c r="E2937" s="17" t="e">
        <f>VLOOKUP(B2938,Consolidation!B:AA,6,TRUE)</f>
        <v>#N/A</v>
      </c>
      <c r="F2937" s="17" t="e">
        <f>VLOOKUP(B2938,Consolidation!B:AA,7,TRUE)</f>
        <v>#N/A</v>
      </c>
      <c r="G2937" s="17" t="e">
        <f>VLOOKUP(B2938,Consolidation!B:AA,12,TRUE)</f>
        <v>#N/A</v>
      </c>
      <c r="H2937" s="17" t="e">
        <f>VLOOKUP(B2938,Consolidation!B:AA,22,FALSE)</f>
        <v>#N/A</v>
      </c>
    </row>
    <row r="2938" spans="1:8" ht="29.5" customHeight="1" thickBot="1" x14ac:dyDescent="0.4">
      <c r="A2938" s="16" t="str">
        <f>IF(B2938&lt;&gt;"","IND"&amp;TEXT(COUNTA($B$2:B2938),"000"),"")</f>
        <v>IND1586</v>
      </c>
      <c r="B2938" s="17">
        <f>Consolication[[#This Row],[Nom et prénom 0 Name &amp; first name]]</f>
        <v>0</v>
      </c>
      <c r="C2938" s="17" t="e">
        <f>VLOOKUP(B2938,Consolidation!B:AA,3,FALSE)</f>
        <v>#N/A</v>
      </c>
      <c r="D2938" s="17" t="e">
        <f>VLOOKUP(B2938,Consolidation!B:AA,5,TRUE)</f>
        <v>#N/A</v>
      </c>
      <c r="E2938" s="17" t="e">
        <f>VLOOKUP(B2939,Consolidation!B:AA,6,TRUE)</f>
        <v>#N/A</v>
      </c>
      <c r="F2938" s="17" t="e">
        <f>VLOOKUP(B2939,Consolidation!B:AA,7,TRUE)</f>
        <v>#N/A</v>
      </c>
      <c r="G2938" s="17" t="e">
        <f>VLOOKUP(B2939,Consolidation!B:AA,12,TRUE)</f>
        <v>#N/A</v>
      </c>
      <c r="H2938" s="17" t="e">
        <f>VLOOKUP(B2939,Consolidation!B:AA,22,FALSE)</f>
        <v>#N/A</v>
      </c>
    </row>
    <row r="2939" spans="1:8" ht="29.5" customHeight="1" thickBot="1" x14ac:dyDescent="0.4">
      <c r="A2939" s="16" t="str">
        <f>IF(B2939&lt;&gt;"","IND"&amp;TEXT(COUNTA($B$2:B2939),"000"),"")</f>
        <v>IND1587</v>
      </c>
      <c r="B2939" s="17">
        <f>Consolication[[#This Row],[Nom et prénom 0 Name &amp; first name]]</f>
        <v>0</v>
      </c>
      <c r="C2939" s="17" t="e">
        <f>VLOOKUP(B2939,Consolidation!B:AA,3,FALSE)</f>
        <v>#N/A</v>
      </c>
      <c r="D2939" s="17" t="e">
        <f>VLOOKUP(B2939,Consolidation!B:AA,5,TRUE)</f>
        <v>#N/A</v>
      </c>
      <c r="E2939" s="17" t="e">
        <f>VLOOKUP(B2940,Consolidation!B:AA,6,TRUE)</f>
        <v>#N/A</v>
      </c>
      <c r="F2939" s="17" t="e">
        <f>VLOOKUP(B2940,Consolidation!B:AA,7,TRUE)</f>
        <v>#N/A</v>
      </c>
      <c r="G2939" s="17" t="e">
        <f>VLOOKUP(B2940,Consolidation!B:AA,12,TRUE)</f>
        <v>#N/A</v>
      </c>
      <c r="H2939" s="17" t="e">
        <f>VLOOKUP(B2940,Consolidation!B:AA,22,FALSE)</f>
        <v>#N/A</v>
      </c>
    </row>
    <row r="2940" spans="1:8" ht="29.5" customHeight="1" thickBot="1" x14ac:dyDescent="0.4">
      <c r="A2940" s="16" t="str">
        <f>IF(B2940&lt;&gt;"","IND"&amp;TEXT(COUNTA($B$2:B2940),"000"),"")</f>
        <v>IND1588</v>
      </c>
      <c r="B2940" s="17">
        <f>Consolication[[#This Row],[Nom et prénom 0 Name &amp; first name]]</f>
        <v>0</v>
      </c>
      <c r="C2940" s="17" t="e">
        <f>VLOOKUP(B2940,Consolidation!B:AA,3,FALSE)</f>
        <v>#N/A</v>
      </c>
      <c r="D2940" s="17" t="e">
        <f>VLOOKUP(B2940,Consolidation!B:AA,5,TRUE)</f>
        <v>#N/A</v>
      </c>
      <c r="E2940" s="17" t="e">
        <f>VLOOKUP(B2941,Consolidation!B:AA,6,TRUE)</f>
        <v>#N/A</v>
      </c>
      <c r="F2940" s="17" t="e">
        <f>VLOOKUP(B2941,Consolidation!B:AA,7,TRUE)</f>
        <v>#N/A</v>
      </c>
      <c r="G2940" s="17" t="e">
        <f>VLOOKUP(B2941,Consolidation!B:AA,12,TRUE)</f>
        <v>#N/A</v>
      </c>
      <c r="H2940" s="17" t="e">
        <f>VLOOKUP(B2941,Consolidation!B:AA,22,FALSE)</f>
        <v>#N/A</v>
      </c>
    </row>
    <row r="2941" spans="1:8" ht="29.5" customHeight="1" thickBot="1" x14ac:dyDescent="0.4">
      <c r="A2941" s="16" t="str">
        <f>IF(B2941&lt;&gt;"","IND"&amp;TEXT(COUNTA($B$2:B2941),"000"),"")</f>
        <v>IND1589</v>
      </c>
      <c r="B2941" s="17">
        <f>Consolication[[#This Row],[Nom et prénom 0 Name &amp; first name]]</f>
        <v>0</v>
      </c>
      <c r="C2941" s="17" t="e">
        <f>VLOOKUP(B2941,Consolidation!B:AA,3,FALSE)</f>
        <v>#N/A</v>
      </c>
      <c r="D2941" s="17" t="e">
        <f>VLOOKUP(B2941,Consolidation!B:AA,5,TRUE)</f>
        <v>#N/A</v>
      </c>
      <c r="E2941" s="17" t="e">
        <f>VLOOKUP(B2942,Consolidation!B:AA,6,TRUE)</f>
        <v>#N/A</v>
      </c>
      <c r="F2941" s="17" t="e">
        <f>VLOOKUP(B2942,Consolidation!B:AA,7,TRUE)</f>
        <v>#N/A</v>
      </c>
      <c r="G2941" s="17" t="e">
        <f>VLOOKUP(B2942,Consolidation!B:AA,12,TRUE)</f>
        <v>#N/A</v>
      </c>
      <c r="H2941" s="17" t="e">
        <f>VLOOKUP(B2942,Consolidation!B:AA,22,FALSE)</f>
        <v>#N/A</v>
      </c>
    </row>
    <row r="2942" spans="1:8" ht="29.5" customHeight="1" thickBot="1" x14ac:dyDescent="0.4">
      <c r="A2942" s="16" t="str">
        <f>IF(B2942&lt;&gt;"","IND"&amp;TEXT(COUNTA($B$2:B2942),"000"),"")</f>
        <v>IND1590</v>
      </c>
      <c r="B2942" s="17">
        <f>Consolication[[#This Row],[Nom et prénom 0 Name &amp; first name]]</f>
        <v>0</v>
      </c>
      <c r="C2942" s="17" t="e">
        <f>VLOOKUP(B2942,Consolidation!B:AA,3,FALSE)</f>
        <v>#N/A</v>
      </c>
      <c r="D2942" s="17" t="e">
        <f>VLOOKUP(B2942,Consolidation!B:AA,5,TRUE)</f>
        <v>#N/A</v>
      </c>
      <c r="E2942" s="17" t="e">
        <f>VLOOKUP(B2943,Consolidation!B:AA,6,TRUE)</f>
        <v>#N/A</v>
      </c>
      <c r="F2942" s="17" t="e">
        <f>VLOOKUP(B2943,Consolidation!B:AA,7,TRUE)</f>
        <v>#N/A</v>
      </c>
      <c r="G2942" s="17" t="e">
        <f>VLOOKUP(B2943,Consolidation!B:AA,12,TRUE)</f>
        <v>#N/A</v>
      </c>
      <c r="H2942" s="17" t="e">
        <f>VLOOKUP(B2943,Consolidation!B:AA,22,FALSE)</f>
        <v>#N/A</v>
      </c>
    </row>
    <row r="2943" spans="1:8" ht="29.5" customHeight="1" thickBot="1" x14ac:dyDescent="0.4">
      <c r="A2943" s="16" t="str">
        <f>IF(B2943&lt;&gt;"","IND"&amp;TEXT(COUNTA($B$2:B2943),"000"),"")</f>
        <v>IND1591</v>
      </c>
      <c r="B2943" s="17">
        <f>Consolication[[#This Row],[Nom et prénom 0 Name &amp; first name]]</f>
        <v>0</v>
      </c>
      <c r="C2943" s="17" t="e">
        <f>VLOOKUP(B2943,Consolidation!B:AA,3,FALSE)</f>
        <v>#N/A</v>
      </c>
      <c r="D2943" s="17" t="e">
        <f>VLOOKUP(B2943,Consolidation!B:AA,5,TRUE)</f>
        <v>#N/A</v>
      </c>
      <c r="E2943" s="17" t="e">
        <f>VLOOKUP(B2944,Consolidation!B:AA,6,TRUE)</f>
        <v>#N/A</v>
      </c>
      <c r="F2943" s="17" t="e">
        <f>VLOOKUP(B2944,Consolidation!B:AA,7,TRUE)</f>
        <v>#N/A</v>
      </c>
      <c r="G2943" s="17" t="e">
        <f>VLOOKUP(B2944,Consolidation!B:AA,12,TRUE)</f>
        <v>#N/A</v>
      </c>
      <c r="H2943" s="17" t="e">
        <f>VLOOKUP(B2944,Consolidation!B:AA,22,FALSE)</f>
        <v>#N/A</v>
      </c>
    </row>
    <row r="2944" spans="1:8" ht="29.5" customHeight="1" thickBot="1" x14ac:dyDescent="0.4">
      <c r="A2944" s="16" t="str">
        <f>IF(B2944&lt;&gt;"","IND"&amp;TEXT(COUNTA($B$2:B2944),"000"),"")</f>
        <v>IND1592</v>
      </c>
      <c r="B2944" s="17">
        <f>Consolication[[#This Row],[Nom et prénom 0 Name &amp; first name]]</f>
        <v>0</v>
      </c>
      <c r="C2944" s="17" t="e">
        <f>VLOOKUP(B2944,Consolidation!B:AA,3,FALSE)</f>
        <v>#N/A</v>
      </c>
      <c r="D2944" s="17" t="e">
        <f>VLOOKUP(B2944,Consolidation!B:AA,5,TRUE)</f>
        <v>#N/A</v>
      </c>
      <c r="E2944" s="17" t="e">
        <f>VLOOKUP(B2945,Consolidation!B:AA,6,TRUE)</f>
        <v>#N/A</v>
      </c>
      <c r="F2944" s="17" t="e">
        <f>VLOOKUP(B2945,Consolidation!B:AA,7,TRUE)</f>
        <v>#N/A</v>
      </c>
      <c r="G2944" s="17" t="e">
        <f>VLOOKUP(B2945,Consolidation!B:AA,12,TRUE)</f>
        <v>#N/A</v>
      </c>
      <c r="H2944" s="17" t="e">
        <f>VLOOKUP(B2945,Consolidation!B:AA,22,FALSE)</f>
        <v>#N/A</v>
      </c>
    </row>
    <row r="2945" spans="1:8" ht="29.5" customHeight="1" thickBot="1" x14ac:dyDescent="0.4">
      <c r="A2945" s="16" t="str">
        <f>IF(B2945&lt;&gt;"","IND"&amp;TEXT(COUNTA($B$2:B2945),"000"),"")</f>
        <v>IND1593</v>
      </c>
      <c r="B2945" s="17">
        <f>Consolication[[#This Row],[Nom et prénom 0 Name &amp; first name]]</f>
        <v>0</v>
      </c>
      <c r="C2945" s="17" t="e">
        <f>VLOOKUP(B2945,Consolidation!B:AA,3,FALSE)</f>
        <v>#N/A</v>
      </c>
      <c r="D2945" s="17" t="e">
        <f>VLOOKUP(B2945,Consolidation!B:AA,5,TRUE)</f>
        <v>#N/A</v>
      </c>
      <c r="E2945" s="17" t="e">
        <f>VLOOKUP(B2946,Consolidation!B:AA,6,TRUE)</f>
        <v>#N/A</v>
      </c>
      <c r="F2945" s="17" t="e">
        <f>VLOOKUP(B2946,Consolidation!B:AA,7,TRUE)</f>
        <v>#N/A</v>
      </c>
      <c r="G2945" s="17" t="e">
        <f>VLOOKUP(B2946,Consolidation!B:AA,12,TRUE)</f>
        <v>#N/A</v>
      </c>
      <c r="H2945" s="17" t="e">
        <f>VLOOKUP(B2946,Consolidation!B:AA,22,FALSE)</f>
        <v>#N/A</v>
      </c>
    </row>
    <row r="2946" spans="1:8" ht="29.5" customHeight="1" thickBot="1" x14ac:dyDescent="0.4">
      <c r="A2946" s="16" t="str">
        <f>IF(B2946&lt;&gt;"","IND"&amp;TEXT(COUNTA($B$2:B2946),"000"),"")</f>
        <v>IND1594</v>
      </c>
      <c r="B2946" s="17">
        <f>Consolication[[#This Row],[Nom et prénom 0 Name &amp; first name]]</f>
        <v>0</v>
      </c>
      <c r="C2946" s="17" t="e">
        <f>VLOOKUP(B2946,Consolidation!B:AA,3,FALSE)</f>
        <v>#N/A</v>
      </c>
      <c r="D2946" s="17" t="e">
        <f>VLOOKUP(B2946,Consolidation!B:AA,5,TRUE)</f>
        <v>#N/A</v>
      </c>
      <c r="E2946" s="17" t="e">
        <f>VLOOKUP(B2947,Consolidation!B:AA,6,TRUE)</f>
        <v>#N/A</v>
      </c>
      <c r="F2946" s="17" t="e">
        <f>VLOOKUP(B2947,Consolidation!B:AA,7,TRUE)</f>
        <v>#N/A</v>
      </c>
      <c r="G2946" s="17" t="e">
        <f>VLOOKUP(B2947,Consolidation!B:AA,12,TRUE)</f>
        <v>#N/A</v>
      </c>
      <c r="H2946" s="17" t="e">
        <f>VLOOKUP(B2947,Consolidation!B:AA,22,FALSE)</f>
        <v>#N/A</v>
      </c>
    </row>
    <row r="2947" spans="1:8" ht="29.5" customHeight="1" thickBot="1" x14ac:dyDescent="0.4">
      <c r="A2947" s="16" t="str">
        <f>IF(B2947&lt;&gt;"","IND"&amp;TEXT(COUNTA($B$2:B2947),"000"),"")</f>
        <v>IND1595</v>
      </c>
      <c r="B2947" s="17">
        <f>Consolication[[#This Row],[Nom et prénom 0 Name &amp; first name]]</f>
        <v>0</v>
      </c>
      <c r="C2947" s="17" t="e">
        <f>VLOOKUP(B2947,Consolidation!B:AA,3,FALSE)</f>
        <v>#N/A</v>
      </c>
      <c r="D2947" s="17" t="e">
        <f>VLOOKUP(B2947,Consolidation!B:AA,5,TRUE)</f>
        <v>#N/A</v>
      </c>
      <c r="E2947" s="17" t="e">
        <f>VLOOKUP(B2948,Consolidation!B:AA,6,TRUE)</f>
        <v>#N/A</v>
      </c>
      <c r="F2947" s="17" t="e">
        <f>VLOOKUP(B2948,Consolidation!B:AA,7,TRUE)</f>
        <v>#N/A</v>
      </c>
      <c r="G2947" s="17" t="e">
        <f>VLOOKUP(B2948,Consolidation!B:AA,12,TRUE)</f>
        <v>#N/A</v>
      </c>
      <c r="H2947" s="17" t="e">
        <f>VLOOKUP(B2948,Consolidation!B:AA,22,FALSE)</f>
        <v>#N/A</v>
      </c>
    </row>
    <row r="2948" spans="1:8" ht="29.5" customHeight="1" thickBot="1" x14ac:dyDescent="0.4">
      <c r="A2948" s="16" t="str">
        <f>IF(B2948&lt;&gt;"","IND"&amp;TEXT(COUNTA($B$2:B2948),"000"),"")</f>
        <v>IND1596</v>
      </c>
      <c r="B2948" s="17">
        <f>Consolication[[#This Row],[Nom et prénom 0 Name &amp; first name]]</f>
        <v>0</v>
      </c>
      <c r="C2948" s="17" t="e">
        <f>VLOOKUP(B2948,Consolidation!B:AA,3,FALSE)</f>
        <v>#N/A</v>
      </c>
      <c r="D2948" s="17" t="e">
        <f>VLOOKUP(B2948,Consolidation!B:AA,5,TRUE)</f>
        <v>#N/A</v>
      </c>
      <c r="E2948" s="17" t="e">
        <f>VLOOKUP(B2949,Consolidation!B:AA,6,TRUE)</f>
        <v>#N/A</v>
      </c>
      <c r="F2948" s="17" t="e">
        <f>VLOOKUP(B2949,Consolidation!B:AA,7,TRUE)</f>
        <v>#N/A</v>
      </c>
      <c r="G2948" s="17" t="e">
        <f>VLOOKUP(B2949,Consolidation!B:AA,12,TRUE)</f>
        <v>#N/A</v>
      </c>
      <c r="H2948" s="17" t="e">
        <f>VLOOKUP(B2949,Consolidation!B:AA,22,FALSE)</f>
        <v>#N/A</v>
      </c>
    </row>
    <row r="2949" spans="1:8" ht="29.5" customHeight="1" thickBot="1" x14ac:dyDescent="0.4">
      <c r="A2949" s="16" t="str">
        <f>IF(B2949&lt;&gt;"","IND"&amp;TEXT(COUNTA($B$2:B2949),"000"),"")</f>
        <v>IND1597</v>
      </c>
      <c r="B2949" s="17">
        <f>Consolication[[#This Row],[Nom et prénom 0 Name &amp; first name]]</f>
        <v>0</v>
      </c>
      <c r="C2949" s="17" t="e">
        <f>VLOOKUP(B2949,Consolidation!B:AA,3,FALSE)</f>
        <v>#N/A</v>
      </c>
      <c r="D2949" s="17" t="e">
        <f>VLOOKUP(B2949,Consolidation!B:AA,5,TRUE)</f>
        <v>#N/A</v>
      </c>
      <c r="E2949" s="17" t="e">
        <f>VLOOKUP(B2950,Consolidation!B:AA,6,TRUE)</f>
        <v>#N/A</v>
      </c>
      <c r="F2949" s="17" t="e">
        <f>VLOOKUP(B2950,Consolidation!B:AA,7,TRUE)</f>
        <v>#N/A</v>
      </c>
      <c r="G2949" s="17" t="e">
        <f>VLOOKUP(B2950,Consolidation!B:AA,12,TRUE)</f>
        <v>#N/A</v>
      </c>
      <c r="H2949" s="17" t="e">
        <f>VLOOKUP(B2950,Consolidation!B:AA,22,FALSE)</f>
        <v>#N/A</v>
      </c>
    </row>
    <row r="2950" spans="1:8" ht="29.5" customHeight="1" thickBot="1" x14ac:dyDescent="0.4">
      <c r="A2950" s="16" t="str">
        <f>IF(B2950&lt;&gt;"","IND"&amp;TEXT(COUNTA($B$2:B2950),"000"),"")</f>
        <v>IND1598</v>
      </c>
      <c r="B2950" s="17">
        <f>Consolication[[#This Row],[Nom et prénom 0 Name &amp; first name]]</f>
        <v>0</v>
      </c>
      <c r="C2950" s="17" t="e">
        <f>VLOOKUP(B2950,Consolidation!B:AA,3,FALSE)</f>
        <v>#N/A</v>
      </c>
      <c r="D2950" s="17" t="e">
        <f>VLOOKUP(B2950,Consolidation!B:AA,5,TRUE)</f>
        <v>#N/A</v>
      </c>
      <c r="E2950" s="17" t="e">
        <f>VLOOKUP(B2951,Consolidation!B:AA,6,TRUE)</f>
        <v>#N/A</v>
      </c>
      <c r="F2950" s="17" t="e">
        <f>VLOOKUP(B2951,Consolidation!B:AA,7,TRUE)</f>
        <v>#N/A</v>
      </c>
      <c r="G2950" s="17" t="e">
        <f>VLOOKUP(B2951,Consolidation!B:AA,12,TRUE)</f>
        <v>#N/A</v>
      </c>
      <c r="H2950" s="17" t="e">
        <f>VLOOKUP(B2951,Consolidation!B:AA,22,FALSE)</f>
        <v>#N/A</v>
      </c>
    </row>
    <row r="2951" spans="1:8" ht="29.5" customHeight="1" thickBot="1" x14ac:dyDescent="0.4">
      <c r="A2951" s="16" t="str">
        <f>IF(B2951&lt;&gt;"","IND"&amp;TEXT(COUNTA($B$2:B2951),"000"),"")</f>
        <v>IND1599</v>
      </c>
      <c r="B2951" s="17">
        <f>Consolication[[#This Row],[Nom et prénom 0 Name &amp; first name]]</f>
        <v>0</v>
      </c>
      <c r="C2951" s="17" t="e">
        <f>VLOOKUP(B2951,Consolidation!B:AA,3,FALSE)</f>
        <v>#N/A</v>
      </c>
      <c r="D2951" s="17" t="e">
        <f>VLOOKUP(B2951,Consolidation!B:AA,5,TRUE)</f>
        <v>#N/A</v>
      </c>
      <c r="E2951" s="17" t="e">
        <f>VLOOKUP(B2952,Consolidation!B:AA,6,TRUE)</f>
        <v>#N/A</v>
      </c>
      <c r="F2951" s="17" t="e">
        <f>VLOOKUP(B2952,Consolidation!B:AA,7,TRUE)</f>
        <v>#N/A</v>
      </c>
      <c r="G2951" s="17" t="e">
        <f>VLOOKUP(B2952,Consolidation!B:AA,12,TRUE)</f>
        <v>#N/A</v>
      </c>
      <c r="H2951" s="17" t="e">
        <f>VLOOKUP(B2952,Consolidation!B:AA,22,FALSE)</f>
        <v>#N/A</v>
      </c>
    </row>
    <row r="2952" spans="1:8" ht="29.5" customHeight="1" thickBot="1" x14ac:dyDescent="0.4">
      <c r="A2952" s="16" t="str">
        <f>IF(B2952&lt;&gt;"","IND"&amp;TEXT(COUNTA($B$2:B2952),"000"),"")</f>
        <v>IND1600</v>
      </c>
      <c r="B2952" s="17">
        <f>Consolication[[#This Row],[Nom et prénom 0 Name &amp; first name]]</f>
        <v>0</v>
      </c>
      <c r="C2952" s="17" t="e">
        <f>VLOOKUP(B2952,Consolidation!B:AA,3,FALSE)</f>
        <v>#N/A</v>
      </c>
      <c r="D2952" s="17" t="e">
        <f>VLOOKUP(B2952,Consolidation!B:AA,5,TRUE)</f>
        <v>#N/A</v>
      </c>
      <c r="E2952" s="17" t="e">
        <f>VLOOKUP(B2953,Consolidation!B:AA,6,TRUE)</f>
        <v>#N/A</v>
      </c>
      <c r="F2952" s="17" t="e">
        <f>VLOOKUP(B2953,Consolidation!B:AA,7,TRUE)</f>
        <v>#N/A</v>
      </c>
      <c r="G2952" s="17" t="e">
        <f>VLOOKUP(B2953,Consolidation!B:AA,12,TRUE)</f>
        <v>#N/A</v>
      </c>
      <c r="H2952" s="17" t="e">
        <f>VLOOKUP(B2953,Consolidation!B:AA,22,FALSE)</f>
        <v>#N/A</v>
      </c>
    </row>
    <row r="2953" spans="1:8" ht="29.5" customHeight="1" thickBot="1" x14ac:dyDescent="0.4">
      <c r="A2953" s="16" t="str">
        <f>IF(B2953&lt;&gt;"","IND"&amp;TEXT(COUNTA($B$2:B2953),"000"),"")</f>
        <v>IND1601</v>
      </c>
      <c r="B2953" s="17">
        <f>Consolication[[#This Row],[Nom et prénom 0 Name &amp; first name]]</f>
        <v>0</v>
      </c>
      <c r="C2953" s="17" t="e">
        <f>VLOOKUP(B2953,Consolidation!B:AA,3,FALSE)</f>
        <v>#N/A</v>
      </c>
      <c r="D2953" s="17" t="e">
        <f>VLOOKUP(B2953,Consolidation!B:AA,5,TRUE)</f>
        <v>#N/A</v>
      </c>
      <c r="E2953" s="17" t="e">
        <f>VLOOKUP(B2954,Consolidation!B:AA,6,TRUE)</f>
        <v>#N/A</v>
      </c>
      <c r="F2953" s="17" t="e">
        <f>VLOOKUP(B2954,Consolidation!B:AA,7,TRUE)</f>
        <v>#N/A</v>
      </c>
      <c r="G2953" s="17" t="e">
        <f>VLOOKUP(B2954,Consolidation!B:AA,12,TRUE)</f>
        <v>#N/A</v>
      </c>
      <c r="H2953" s="17" t="e">
        <f>VLOOKUP(B2954,Consolidation!B:AA,22,FALSE)</f>
        <v>#N/A</v>
      </c>
    </row>
    <row r="2954" spans="1:8" ht="29.5" customHeight="1" thickBot="1" x14ac:dyDescent="0.4">
      <c r="A2954" s="16" t="str">
        <f>IF(B2954&lt;&gt;"","IND"&amp;TEXT(COUNTA($B$2:B2954),"000"),"")</f>
        <v>IND1602</v>
      </c>
      <c r="B2954" s="17">
        <f>Consolication[[#This Row],[Nom et prénom 0 Name &amp; first name]]</f>
        <v>0</v>
      </c>
      <c r="C2954" s="17" t="e">
        <f>VLOOKUP(B2954,Consolidation!B:AA,3,FALSE)</f>
        <v>#N/A</v>
      </c>
      <c r="D2954" s="17" t="e">
        <f>VLOOKUP(B2954,Consolidation!B:AA,5,TRUE)</f>
        <v>#N/A</v>
      </c>
      <c r="E2954" s="17" t="e">
        <f>VLOOKUP(B2955,Consolidation!B:AA,6,TRUE)</f>
        <v>#N/A</v>
      </c>
      <c r="F2954" s="17" t="e">
        <f>VLOOKUP(B2955,Consolidation!B:AA,7,TRUE)</f>
        <v>#N/A</v>
      </c>
      <c r="G2954" s="17" t="e">
        <f>VLOOKUP(B2955,Consolidation!B:AA,12,TRUE)</f>
        <v>#N/A</v>
      </c>
      <c r="H2954" s="17" t="e">
        <f>VLOOKUP(B2955,Consolidation!B:AA,22,FALSE)</f>
        <v>#N/A</v>
      </c>
    </row>
    <row r="2955" spans="1:8" ht="29.5" customHeight="1" thickBot="1" x14ac:dyDescent="0.4">
      <c r="A2955" s="16" t="str">
        <f>IF(B2955&lt;&gt;"","IND"&amp;TEXT(COUNTA($B$2:B2955),"000"),"")</f>
        <v>IND1603</v>
      </c>
      <c r="B2955" s="17">
        <f>Consolication[[#This Row],[Nom et prénom 0 Name &amp; first name]]</f>
        <v>0</v>
      </c>
      <c r="C2955" s="17" t="e">
        <f>VLOOKUP(B2955,Consolidation!B:AA,3,FALSE)</f>
        <v>#N/A</v>
      </c>
      <c r="D2955" s="17" t="e">
        <f>VLOOKUP(B2955,Consolidation!B:AA,5,TRUE)</f>
        <v>#N/A</v>
      </c>
      <c r="E2955" s="17" t="e">
        <f>VLOOKUP(B2956,Consolidation!B:AA,6,TRUE)</f>
        <v>#N/A</v>
      </c>
      <c r="F2955" s="17" t="e">
        <f>VLOOKUP(B2956,Consolidation!B:AA,7,TRUE)</f>
        <v>#N/A</v>
      </c>
      <c r="G2955" s="17" t="e">
        <f>VLOOKUP(B2956,Consolidation!B:AA,12,TRUE)</f>
        <v>#N/A</v>
      </c>
      <c r="H2955" s="17" t="e">
        <f>VLOOKUP(B2956,Consolidation!B:AA,22,FALSE)</f>
        <v>#N/A</v>
      </c>
    </row>
    <row r="2956" spans="1:8" ht="29.5" customHeight="1" thickBot="1" x14ac:dyDescent="0.4">
      <c r="A2956" s="16" t="str">
        <f>IF(B2956&lt;&gt;"","IND"&amp;TEXT(COUNTA($B$2:B2956),"000"),"")</f>
        <v>IND1604</v>
      </c>
      <c r="B2956" s="17">
        <f>Consolication[[#This Row],[Nom et prénom 0 Name &amp; first name]]</f>
        <v>0</v>
      </c>
      <c r="C2956" s="17" t="e">
        <f>VLOOKUP(B2956,Consolidation!B:AA,3,FALSE)</f>
        <v>#N/A</v>
      </c>
      <c r="D2956" s="17" t="e">
        <f>VLOOKUP(B2956,Consolidation!B:AA,5,TRUE)</f>
        <v>#N/A</v>
      </c>
      <c r="E2956" s="17" t="e">
        <f>VLOOKUP(B2957,Consolidation!B:AA,6,TRUE)</f>
        <v>#N/A</v>
      </c>
      <c r="F2956" s="17" t="e">
        <f>VLOOKUP(B2957,Consolidation!B:AA,7,TRUE)</f>
        <v>#N/A</v>
      </c>
      <c r="G2956" s="17" t="e">
        <f>VLOOKUP(B2957,Consolidation!B:AA,12,TRUE)</f>
        <v>#N/A</v>
      </c>
      <c r="H2956" s="17" t="e">
        <f>VLOOKUP(B2957,Consolidation!B:AA,22,FALSE)</f>
        <v>#N/A</v>
      </c>
    </row>
    <row r="2957" spans="1:8" ht="29.5" customHeight="1" thickBot="1" x14ac:dyDescent="0.4">
      <c r="A2957" s="16" t="str">
        <f>IF(B2957&lt;&gt;"","IND"&amp;TEXT(COUNTA($B$2:B2957),"000"),"")</f>
        <v>IND1605</v>
      </c>
      <c r="B2957" s="17">
        <f>Consolication[[#This Row],[Nom et prénom 0 Name &amp; first name]]</f>
        <v>0</v>
      </c>
      <c r="C2957" s="17" t="e">
        <f>VLOOKUP(B2957,Consolidation!B:AA,3,FALSE)</f>
        <v>#N/A</v>
      </c>
      <c r="D2957" s="17" t="e">
        <f>VLOOKUP(B2957,Consolidation!B:AA,5,TRUE)</f>
        <v>#N/A</v>
      </c>
      <c r="E2957" s="17" t="e">
        <f>VLOOKUP(B2958,Consolidation!B:AA,6,TRUE)</f>
        <v>#N/A</v>
      </c>
      <c r="F2957" s="17" t="e">
        <f>VLOOKUP(B2958,Consolidation!B:AA,7,TRUE)</f>
        <v>#N/A</v>
      </c>
      <c r="G2957" s="17" t="e">
        <f>VLOOKUP(B2958,Consolidation!B:AA,12,TRUE)</f>
        <v>#N/A</v>
      </c>
      <c r="H2957" s="17" t="e">
        <f>VLOOKUP(B2958,Consolidation!B:AA,22,FALSE)</f>
        <v>#N/A</v>
      </c>
    </row>
    <row r="2958" spans="1:8" ht="29.5" customHeight="1" thickBot="1" x14ac:dyDescent="0.4">
      <c r="A2958" s="16" t="str">
        <f>IF(B2958&lt;&gt;"","IND"&amp;TEXT(COUNTA($B$2:B2958),"000"),"")</f>
        <v>IND1606</v>
      </c>
      <c r="B2958" s="17">
        <f>Consolication[[#This Row],[Nom et prénom 0 Name &amp; first name]]</f>
        <v>0</v>
      </c>
      <c r="C2958" s="17" t="e">
        <f>VLOOKUP(B2958,Consolidation!B:AA,3,FALSE)</f>
        <v>#N/A</v>
      </c>
      <c r="D2958" s="17" t="e">
        <f>VLOOKUP(B2958,Consolidation!B:AA,5,TRUE)</f>
        <v>#N/A</v>
      </c>
      <c r="E2958" s="17" t="e">
        <f>VLOOKUP(B2959,Consolidation!B:AA,6,TRUE)</f>
        <v>#N/A</v>
      </c>
      <c r="F2958" s="17" t="e">
        <f>VLOOKUP(B2959,Consolidation!B:AA,7,TRUE)</f>
        <v>#N/A</v>
      </c>
      <c r="G2958" s="17" t="e">
        <f>VLOOKUP(B2959,Consolidation!B:AA,12,TRUE)</f>
        <v>#N/A</v>
      </c>
      <c r="H2958" s="17" t="e">
        <f>VLOOKUP(B2959,Consolidation!B:AA,22,FALSE)</f>
        <v>#N/A</v>
      </c>
    </row>
    <row r="2959" spans="1:8" ht="29.5" customHeight="1" thickBot="1" x14ac:dyDescent="0.4">
      <c r="A2959" s="16" t="str">
        <f>IF(B2959&lt;&gt;"","IND"&amp;TEXT(COUNTA($B$2:B2959),"000"),"")</f>
        <v>IND1607</v>
      </c>
      <c r="B2959" s="17">
        <f>Consolication[[#This Row],[Nom et prénom 0 Name &amp; first name]]</f>
        <v>0</v>
      </c>
      <c r="C2959" s="17" t="e">
        <f>VLOOKUP(B2959,Consolidation!B:AA,3,FALSE)</f>
        <v>#N/A</v>
      </c>
      <c r="D2959" s="17" t="e">
        <f>VLOOKUP(B2959,Consolidation!B:AA,5,TRUE)</f>
        <v>#N/A</v>
      </c>
      <c r="E2959" s="17" t="e">
        <f>VLOOKUP(B2960,Consolidation!B:AA,6,TRUE)</f>
        <v>#N/A</v>
      </c>
      <c r="F2959" s="17" t="e">
        <f>VLOOKUP(B2960,Consolidation!B:AA,7,TRUE)</f>
        <v>#N/A</v>
      </c>
      <c r="G2959" s="17" t="e">
        <f>VLOOKUP(B2960,Consolidation!B:AA,12,TRUE)</f>
        <v>#N/A</v>
      </c>
      <c r="H2959" s="17" t="e">
        <f>VLOOKUP(B2960,Consolidation!B:AA,22,FALSE)</f>
        <v>#N/A</v>
      </c>
    </row>
    <row r="2960" spans="1:8" ht="29.5" customHeight="1" thickBot="1" x14ac:dyDescent="0.4">
      <c r="A2960" s="16" t="str">
        <f>IF(B2960&lt;&gt;"","IND"&amp;TEXT(COUNTA($B$2:B2960),"000"),"")</f>
        <v>IND1608</v>
      </c>
      <c r="B2960" s="17">
        <f>Consolication[[#This Row],[Nom et prénom 0 Name &amp; first name]]</f>
        <v>0</v>
      </c>
      <c r="C2960" s="17" t="e">
        <f>VLOOKUP(B2960,Consolidation!B:AA,3,FALSE)</f>
        <v>#N/A</v>
      </c>
      <c r="D2960" s="17" t="e">
        <f>VLOOKUP(B2960,Consolidation!B:AA,5,TRUE)</f>
        <v>#N/A</v>
      </c>
      <c r="E2960" s="17" t="e">
        <f>VLOOKUP(B2961,Consolidation!B:AA,6,TRUE)</f>
        <v>#N/A</v>
      </c>
      <c r="F2960" s="17" t="e">
        <f>VLOOKUP(B2961,Consolidation!B:AA,7,TRUE)</f>
        <v>#N/A</v>
      </c>
      <c r="G2960" s="17" t="e">
        <f>VLOOKUP(B2961,Consolidation!B:AA,12,TRUE)</f>
        <v>#N/A</v>
      </c>
      <c r="H2960" s="17" t="e">
        <f>VLOOKUP(B2961,Consolidation!B:AA,22,FALSE)</f>
        <v>#N/A</v>
      </c>
    </row>
    <row r="2961" spans="1:8" ht="29.5" customHeight="1" thickBot="1" x14ac:dyDescent="0.4">
      <c r="A2961" s="16" t="str">
        <f>IF(B2961&lt;&gt;"","IND"&amp;TEXT(COUNTA($B$2:B2961),"000"),"")</f>
        <v>IND1609</v>
      </c>
      <c r="B2961" s="17">
        <f>Consolication[[#This Row],[Nom et prénom 0 Name &amp; first name]]</f>
        <v>0</v>
      </c>
      <c r="C2961" s="17" t="e">
        <f>VLOOKUP(B2961,Consolidation!B:AA,3,FALSE)</f>
        <v>#N/A</v>
      </c>
      <c r="D2961" s="17" t="e">
        <f>VLOOKUP(B2961,Consolidation!B:AA,5,TRUE)</f>
        <v>#N/A</v>
      </c>
      <c r="E2961" s="17" t="e">
        <f>VLOOKUP(B2962,Consolidation!B:AA,6,TRUE)</f>
        <v>#N/A</v>
      </c>
      <c r="F2961" s="17" t="e">
        <f>VLOOKUP(B2962,Consolidation!B:AA,7,TRUE)</f>
        <v>#N/A</v>
      </c>
      <c r="G2961" s="17" t="e">
        <f>VLOOKUP(B2962,Consolidation!B:AA,12,TRUE)</f>
        <v>#N/A</v>
      </c>
      <c r="H2961" s="17" t="e">
        <f>VLOOKUP(B2962,Consolidation!B:AA,22,FALSE)</f>
        <v>#N/A</v>
      </c>
    </row>
    <row r="2962" spans="1:8" ht="29.5" customHeight="1" thickBot="1" x14ac:dyDescent="0.4">
      <c r="A2962" s="16" t="str">
        <f>IF(B2962&lt;&gt;"","IND"&amp;TEXT(COUNTA($B$2:B2962),"000"),"")</f>
        <v>IND1610</v>
      </c>
      <c r="B2962" s="17">
        <f>Consolication[[#This Row],[Nom et prénom 0 Name &amp; first name]]</f>
        <v>0</v>
      </c>
      <c r="C2962" s="17" t="e">
        <f>VLOOKUP(B2962,Consolidation!B:AA,3,FALSE)</f>
        <v>#N/A</v>
      </c>
      <c r="D2962" s="17" t="e">
        <f>VLOOKUP(B2962,Consolidation!B:AA,5,TRUE)</f>
        <v>#N/A</v>
      </c>
      <c r="E2962" s="17" t="e">
        <f>VLOOKUP(B2963,Consolidation!B:AA,6,TRUE)</f>
        <v>#N/A</v>
      </c>
      <c r="F2962" s="17" t="e">
        <f>VLOOKUP(B2963,Consolidation!B:AA,7,TRUE)</f>
        <v>#N/A</v>
      </c>
      <c r="G2962" s="17" t="e">
        <f>VLOOKUP(B2963,Consolidation!B:AA,12,TRUE)</f>
        <v>#N/A</v>
      </c>
      <c r="H2962" s="17" t="e">
        <f>VLOOKUP(B2963,Consolidation!B:AA,22,FALSE)</f>
        <v>#N/A</v>
      </c>
    </row>
    <row r="2963" spans="1:8" ht="29.5" customHeight="1" thickBot="1" x14ac:dyDescent="0.4">
      <c r="A2963" s="16" t="str">
        <f>IF(B2963&lt;&gt;"","IND"&amp;TEXT(COUNTA($B$2:B2963),"000"),"")</f>
        <v>IND1611</v>
      </c>
      <c r="B2963" s="17">
        <f>Consolication[[#This Row],[Nom et prénom 0 Name &amp; first name]]</f>
        <v>0</v>
      </c>
      <c r="C2963" s="17" t="e">
        <f>VLOOKUP(B2963,Consolidation!B:AA,3,FALSE)</f>
        <v>#N/A</v>
      </c>
      <c r="D2963" s="17" t="e">
        <f>VLOOKUP(B2963,Consolidation!B:AA,5,TRUE)</f>
        <v>#N/A</v>
      </c>
      <c r="E2963" s="17" t="e">
        <f>VLOOKUP(B2964,Consolidation!B:AA,6,TRUE)</f>
        <v>#N/A</v>
      </c>
      <c r="F2963" s="17" t="e">
        <f>VLOOKUP(B2964,Consolidation!B:AA,7,TRUE)</f>
        <v>#N/A</v>
      </c>
      <c r="G2963" s="17" t="e">
        <f>VLOOKUP(B2964,Consolidation!B:AA,12,TRUE)</f>
        <v>#N/A</v>
      </c>
      <c r="H2963" s="17" t="e">
        <f>VLOOKUP(B2964,Consolidation!B:AA,22,FALSE)</f>
        <v>#N/A</v>
      </c>
    </row>
    <row r="2964" spans="1:8" ht="29.5" customHeight="1" thickBot="1" x14ac:dyDescent="0.4">
      <c r="A2964" s="16" t="str">
        <f>IF(B2964&lt;&gt;"","IND"&amp;TEXT(COUNTA($B$2:B2964),"000"),"")</f>
        <v>IND1612</v>
      </c>
      <c r="B2964" s="17">
        <f>Consolication[[#This Row],[Nom et prénom 0 Name &amp; first name]]</f>
        <v>0</v>
      </c>
      <c r="C2964" s="17" t="e">
        <f>VLOOKUP(B2964,Consolidation!B:AA,3,FALSE)</f>
        <v>#N/A</v>
      </c>
      <c r="D2964" s="17" t="e">
        <f>VLOOKUP(B2964,Consolidation!B:AA,5,TRUE)</f>
        <v>#N/A</v>
      </c>
      <c r="E2964" s="17" t="e">
        <f>VLOOKUP(B2965,Consolidation!B:AA,6,TRUE)</f>
        <v>#N/A</v>
      </c>
      <c r="F2964" s="17" t="e">
        <f>VLOOKUP(B2965,Consolidation!B:AA,7,TRUE)</f>
        <v>#N/A</v>
      </c>
      <c r="G2964" s="17" t="e">
        <f>VLOOKUP(B2965,Consolidation!B:AA,12,TRUE)</f>
        <v>#N/A</v>
      </c>
      <c r="H2964" s="17" t="e">
        <f>VLOOKUP(B2965,Consolidation!B:AA,22,FALSE)</f>
        <v>#N/A</v>
      </c>
    </row>
    <row r="2965" spans="1:8" ht="29.5" customHeight="1" thickBot="1" x14ac:dyDescent="0.4">
      <c r="A2965" s="16" t="str">
        <f>IF(B2965&lt;&gt;"","IND"&amp;TEXT(COUNTA($B$2:B2965),"000"),"")</f>
        <v>IND1613</v>
      </c>
      <c r="B2965" s="17">
        <f>Consolication[[#This Row],[Nom et prénom 0 Name &amp; first name]]</f>
        <v>0</v>
      </c>
      <c r="C2965" s="17" t="e">
        <f>VLOOKUP(B2965,Consolidation!B:AA,3,FALSE)</f>
        <v>#N/A</v>
      </c>
      <c r="D2965" s="17" t="e">
        <f>VLOOKUP(B2965,Consolidation!B:AA,5,TRUE)</f>
        <v>#N/A</v>
      </c>
      <c r="E2965" s="17" t="e">
        <f>VLOOKUP(B2966,Consolidation!B:AA,6,TRUE)</f>
        <v>#N/A</v>
      </c>
      <c r="F2965" s="17" t="e">
        <f>VLOOKUP(B2966,Consolidation!B:AA,7,TRUE)</f>
        <v>#N/A</v>
      </c>
      <c r="G2965" s="17" t="e">
        <f>VLOOKUP(B2966,Consolidation!B:AA,12,TRUE)</f>
        <v>#N/A</v>
      </c>
      <c r="H2965" s="17" t="e">
        <f>VLOOKUP(B2966,Consolidation!B:AA,22,FALSE)</f>
        <v>#N/A</v>
      </c>
    </row>
    <row r="2966" spans="1:8" ht="29.5" customHeight="1" thickBot="1" x14ac:dyDescent="0.4">
      <c r="A2966" s="16" t="str">
        <f>IF(B2966&lt;&gt;"","IND"&amp;TEXT(COUNTA($B$2:B2966),"000"),"")</f>
        <v>IND1614</v>
      </c>
      <c r="B2966" s="17">
        <f>Consolication[[#This Row],[Nom et prénom 0 Name &amp; first name]]</f>
        <v>0</v>
      </c>
      <c r="C2966" s="17" t="e">
        <f>VLOOKUP(B2966,Consolidation!B:AA,3,FALSE)</f>
        <v>#N/A</v>
      </c>
      <c r="D2966" s="17" t="e">
        <f>VLOOKUP(B2966,Consolidation!B:AA,5,TRUE)</f>
        <v>#N/A</v>
      </c>
      <c r="E2966" s="17" t="e">
        <f>VLOOKUP(B2967,Consolidation!B:AA,6,TRUE)</f>
        <v>#N/A</v>
      </c>
      <c r="F2966" s="17" t="e">
        <f>VLOOKUP(B2967,Consolidation!B:AA,7,TRUE)</f>
        <v>#N/A</v>
      </c>
      <c r="G2966" s="17" t="e">
        <f>VLOOKUP(B2967,Consolidation!B:AA,12,TRUE)</f>
        <v>#N/A</v>
      </c>
      <c r="H2966" s="17" t="e">
        <f>VLOOKUP(B2967,Consolidation!B:AA,22,FALSE)</f>
        <v>#N/A</v>
      </c>
    </row>
    <row r="2967" spans="1:8" ht="29.5" customHeight="1" thickBot="1" x14ac:dyDescent="0.4">
      <c r="A2967" s="16" t="str">
        <f>IF(B2967&lt;&gt;"","IND"&amp;TEXT(COUNTA($B$2:B2967),"000"),"")</f>
        <v>IND1615</v>
      </c>
      <c r="B2967" s="17">
        <f>Consolication[[#This Row],[Nom et prénom 0 Name &amp; first name]]</f>
        <v>0</v>
      </c>
      <c r="C2967" s="17" t="e">
        <f>VLOOKUP(B2967,Consolidation!B:AA,3,FALSE)</f>
        <v>#N/A</v>
      </c>
      <c r="D2967" s="17" t="e">
        <f>VLOOKUP(B2967,Consolidation!B:AA,5,TRUE)</f>
        <v>#N/A</v>
      </c>
      <c r="E2967" s="17" t="e">
        <f>VLOOKUP(B2968,Consolidation!B:AA,6,TRUE)</f>
        <v>#N/A</v>
      </c>
      <c r="F2967" s="17" t="e">
        <f>VLOOKUP(B2968,Consolidation!B:AA,7,TRUE)</f>
        <v>#N/A</v>
      </c>
      <c r="G2967" s="17" t="e">
        <f>VLOOKUP(B2968,Consolidation!B:AA,12,TRUE)</f>
        <v>#N/A</v>
      </c>
      <c r="H2967" s="17" t="e">
        <f>VLOOKUP(B2968,Consolidation!B:AA,22,FALSE)</f>
        <v>#N/A</v>
      </c>
    </row>
    <row r="2968" spans="1:8" ht="29.5" customHeight="1" thickBot="1" x14ac:dyDescent="0.4">
      <c r="A2968" s="16" t="str">
        <f>IF(B2968&lt;&gt;"","IND"&amp;TEXT(COUNTA($B$2:B2968),"000"),"")</f>
        <v>IND1616</v>
      </c>
      <c r="B2968" s="17">
        <f>Consolication[[#This Row],[Nom et prénom 0 Name &amp; first name]]</f>
        <v>0</v>
      </c>
      <c r="C2968" s="17" t="e">
        <f>VLOOKUP(B2968,Consolidation!B:AA,3,FALSE)</f>
        <v>#N/A</v>
      </c>
      <c r="D2968" s="17" t="e">
        <f>VLOOKUP(B2968,Consolidation!B:AA,5,TRUE)</f>
        <v>#N/A</v>
      </c>
      <c r="E2968" s="17" t="e">
        <f>VLOOKUP(B2969,Consolidation!B:AA,6,TRUE)</f>
        <v>#N/A</v>
      </c>
      <c r="F2968" s="17" t="e">
        <f>VLOOKUP(B2969,Consolidation!B:AA,7,TRUE)</f>
        <v>#N/A</v>
      </c>
      <c r="G2968" s="17" t="e">
        <f>VLOOKUP(B2969,Consolidation!B:AA,12,TRUE)</f>
        <v>#N/A</v>
      </c>
      <c r="H2968" s="17" t="e">
        <f>VLOOKUP(B2969,Consolidation!B:AA,22,FALSE)</f>
        <v>#N/A</v>
      </c>
    </row>
    <row r="2969" spans="1:8" ht="29.5" customHeight="1" thickBot="1" x14ac:dyDescent="0.4">
      <c r="A2969" s="16" t="str">
        <f>IF(B2969&lt;&gt;"","IND"&amp;TEXT(COUNTA($B$2:B2969),"000"),"")</f>
        <v>IND1617</v>
      </c>
      <c r="B2969" s="17">
        <f>Consolication[[#This Row],[Nom et prénom 0 Name &amp; first name]]</f>
        <v>0</v>
      </c>
      <c r="C2969" s="17" t="e">
        <f>VLOOKUP(B2969,Consolidation!B:AA,3,FALSE)</f>
        <v>#N/A</v>
      </c>
      <c r="D2969" s="17" t="e">
        <f>VLOOKUP(B2969,Consolidation!B:AA,5,TRUE)</f>
        <v>#N/A</v>
      </c>
      <c r="E2969" s="17" t="e">
        <f>VLOOKUP(B2970,Consolidation!B:AA,6,TRUE)</f>
        <v>#N/A</v>
      </c>
      <c r="F2969" s="17" t="e">
        <f>VLOOKUP(B2970,Consolidation!B:AA,7,TRUE)</f>
        <v>#N/A</v>
      </c>
      <c r="G2969" s="17" t="e">
        <f>VLOOKUP(B2970,Consolidation!B:AA,12,TRUE)</f>
        <v>#N/A</v>
      </c>
      <c r="H2969" s="17" t="e">
        <f>VLOOKUP(B2970,Consolidation!B:AA,22,FALSE)</f>
        <v>#N/A</v>
      </c>
    </row>
    <row r="2970" spans="1:8" ht="29.5" customHeight="1" thickBot="1" x14ac:dyDescent="0.4">
      <c r="A2970" s="16" t="str">
        <f>IF(B2970&lt;&gt;"","IND"&amp;TEXT(COUNTA($B$2:B2970),"000"),"")</f>
        <v>IND1618</v>
      </c>
      <c r="B2970" s="17">
        <f>Consolication[[#This Row],[Nom et prénom 0 Name &amp; first name]]</f>
        <v>0</v>
      </c>
      <c r="C2970" s="17" t="e">
        <f>VLOOKUP(B2970,Consolidation!B:AA,3,FALSE)</f>
        <v>#N/A</v>
      </c>
      <c r="D2970" s="17" t="e">
        <f>VLOOKUP(B2970,Consolidation!B:AA,5,TRUE)</f>
        <v>#N/A</v>
      </c>
      <c r="E2970" s="17" t="e">
        <f>VLOOKUP(B2971,Consolidation!B:AA,6,TRUE)</f>
        <v>#N/A</v>
      </c>
      <c r="F2970" s="17" t="e">
        <f>VLOOKUP(B2971,Consolidation!B:AA,7,TRUE)</f>
        <v>#N/A</v>
      </c>
      <c r="G2970" s="17" t="e">
        <f>VLOOKUP(B2971,Consolidation!B:AA,12,TRUE)</f>
        <v>#N/A</v>
      </c>
      <c r="H2970" s="17" t="e">
        <f>VLOOKUP(B2971,Consolidation!B:AA,22,FALSE)</f>
        <v>#N/A</v>
      </c>
    </row>
    <row r="2971" spans="1:8" ht="29.5" customHeight="1" thickBot="1" x14ac:dyDescent="0.4">
      <c r="A2971" s="16" t="str">
        <f>IF(B2971&lt;&gt;"","IND"&amp;TEXT(COUNTA($B$2:B2971),"000"),"")</f>
        <v>IND1619</v>
      </c>
      <c r="B2971" s="17">
        <f>Consolication[[#This Row],[Nom et prénom 0 Name &amp; first name]]</f>
        <v>0</v>
      </c>
      <c r="C2971" s="17" t="e">
        <f>VLOOKUP(B2971,Consolidation!B:AA,3,FALSE)</f>
        <v>#N/A</v>
      </c>
      <c r="D2971" s="17" t="e">
        <f>VLOOKUP(B2971,Consolidation!B:AA,5,TRUE)</f>
        <v>#N/A</v>
      </c>
      <c r="E2971" s="17" t="e">
        <f>VLOOKUP(B2972,Consolidation!B:AA,6,TRUE)</f>
        <v>#N/A</v>
      </c>
      <c r="F2971" s="17" t="e">
        <f>VLOOKUP(B2972,Consolidation!B:AA,7,TRUE)</f>
        <v>#N/A</v>
      </c>
      <c r="G2971" s="17" t="e">
        <f>VLOOKUP(B2972,Consolidation!B:AA,12,TRUE)</f>
        <v>#N/A</v>
      </c>
      <c r="H2971" s="17" t="e">
        <f>VLOOKUP(B2972,Consolidation!B:AA,22,FALSE)</f>
        <v>#N/A</v>
      </c>
    </row>
    <row r="2972" spans="1:8" ht="29.5" customHeight="1" thickBot="1" x14ac:dyDescent="0.4">
      <c r="A2972" s="16" t="str">
        <f>IF(B2972&lt;&gt;"","IND"&amp;TEXT(COUNTA($B$2:B2972),"000"),"")</f>
        <v>IND1620</v>
      </c>
      <c r="B2972" s="17">
        <f>Consolication[[#This Row],[Nom et prénom 0 Name &amp; first name]]</f>
        <v>0</v>
      </c>
      <c r="C2972" s="17" t="e">
        <f>VLOOKUP(B2972,Consolidation!B:AA,3,FALSE)</f>
        <v>#N/A</v>
      </c>
      <c r="D2972" s="17" t="e">
        <f>VLOOKUP(B2972,Consolidation!B:AA,5,TRUE)</f>
        <v>#N/A</v>
      </c>
      <c r="E2972" s="17" t="e">
        <f>VLOOKUP(B2973,Consolidation!B:AA,6,TRUE)</f>
        <v>#N/A</v>
      </c>
      <c r="F2972" s="17" t="e">
        <f>VLOOKUP(B2973,Consolidation!B:AA,7,TRUE)</f>
        <v>#N/A</v>
      </c>
      <c r="G2972" s="17" t="e">
        <f>VLOOKUP(B2973,Consolidation!B:AA,12,TRUE)</f>
        <v>#N/A</v>
      </c>
      <c r="H2972" s="17" t="e">
        <f>VLOOKUP(B2973,Consolidation!B:AA,22,FALSE)</f>
        <v>#N/A</v>
      </c>
    </row>
    <row r="2973" spans="1:8" ht="29.5" customHeight="1" thickBot="1" x14ac:dyDescent="0.4">
      <c r="A2973" s="16" t="str">
        <f>IF(B2973&lt;&gt;"","IND"&amp;TEXT(COUNTA($B$2:B2973),"000"),"")</f>
        <v>IND1621</v>
      </c>
      <c r="B2973" s="17">
        <f>Consolication[[#This Row],[Nom et prénom 0 Name &amp; first name]]</f>
        <v>0</v>
      </c>
      <c r="C2973" s="17" t="e">
        <f>VLOOKUP(B2973,Consolidation!B:AA,3,FALSE)</f>
        <v>#N/A</v>
      </c>
      <c r="D2973" s="17" t="e">
        <f>VLOOKUP(B2973,Consolidation!B:AA,5,TRUE)</f>
        <v>#N/A</v>
      </c>
      <c r="E2973" s="17" t="e">
        <f>VLOOKUP(B2974,Consolidation!B:AA,6,TRUE)</f>
        <v>#N/A</v>
      </c>
      <c r="F2973" s="17" t="e">
        <f>VLOOKUP(B2974,Consolidation!B:AA,7,TRUE)</f>
        <v>#N/A</v>
      </c>
      <c r="G2973" s="17" t="e">
        <f>VLOOKUP(B2974,Consolidation!B:AA,12,TRUE)</f>
        <v>#N/A</v>
      </c>
      <c r="H2973" s="17" t="e">
        <f>VLOOKUP(B2974,Consolidation!B:AA,22,FALSE)</f>
        <v>#N/A</v>
      </c>
    </row>
    <row r="2974" spans="1:8" ht="29.5" customHeight="1" thickBot="1" x14ac:dyDescent="0.4">
      <c r="A2974" s="16" t="str">
        <f>IF(B2974&lt;&gt;"","IND"&amp;TEXT(COUNTA($B$2:B2974),"000"),"")</f>
        <v>IND1622</v>
      </c>
      <c r="B2974" s="17">
        <f>Consolication[[#This Row],[Nom et prénom 0 Name &amp; first name]]</f>
        <v>0</v>
      </c>
      <c r="C2974" s="17" t="e">
        <f>VLOOKUP(B2974,Consolidation!B:AA,3,FALSE)</f>
        <v>#N/A</v>
      </c>
      <c r="D2974" s="17" t="e">
        <f>VLOOKUP(B2974,Consolidation!B:AA,5,TRUE)</f>
        <v>#N/A</v>
      </c>
      <c r="E2974" s="17" t="e">
        <f>VLOOKUP(B2975,Consolidation!B:AA,6,TRUE)</f>
        <v>#N/A</v>
      </c>
      <c r="F2974" s="17" t="e">
        <f>VLOOKUP(B2975,Consolidation!B:AA,7,TRUE)</f>
        <v>#N/A</v>
      </c>
      <c r="G2974" s="17" t="e">
        <f>VLOOKUP(B2975,Consolidation!B:AA,12,TRUE)</f>
        <v>#N/A</v>
      </c>
      <c r="H2974" s="17" t="e">
        <f>VLOOKUP(B2975,Consolidation!B:AA,22,FALSE)</f>
        <v>#N/A</v>
      </c>
    </row>
    <row r="2975" spans="1:8" ht="29.5" customHeight="1" thickBot="1" x14ac:dyDescent="0.4">
      <c r="A2975" s="16" t="str">
        <f>IF(B2975&lt;&gt;"","IND"&amp;TEXT(COUNTA($B$2:B2975),"000"),"")</f>
        <v>IND1623</v>
      </c>
      <c r="B2975" s="17">
        <f>Consolication[[#This Row],[Nom et prénom 0 Name &amp; first name]]</f>
        <v>0</v>
      </c>
      <c r="C2975" s="17" t="e">
        <f>VLOOKUP(B2975,Consolidation!B:AA,3,FALSE)</f>
        <v>#N/A</v>
      </c>
      <c r="D2975" s="17" t="e">
        <f>VLOOKUP(B2975,Consolidation!B:AA,5,TRUE)</f>
        <v>#N/A</v>
      </c>
      <c r="E2975" s="17" t="e">
        <f>VLOOKUP(B2976,Consolidation!B:AA,6,TRUE)</f>
        <v>#N/A</v>
      </c>
      <c r="F2975" s="17" t="e">
        <f>VLOOKUP(B2976,Consolidation!B:AA,7,TRUE)</f>
        <v>#N/A</v>
      </c>
      <c r="G2975" s="17" t="e">
        <f>VLOOKUP(B2976,Consolidation!B:AA,12,TRUE)</f>
        <v>#N/A</v>
      </c>
      <c r="H2975" s="17" t="e">
        <f>VLOOKUP(B2976,Consolidation!B:AA,22,FALSE)</f>
        <v>#N/A</v>
      </c>
    </row>
    <row r="2976" spans="1:8" ht="29.5" customHeight="1" thickBot="1" x14ac:dyDescent="0.4">
      <c r="A2976" s="16" t="str">
        <f>IF(B2976&lt;&gt;"","IND"&amp;TEXT(COUNTA($B$2:B2976),"000"),"")</f>
        <v>IND1624</v>
      </c>
      <c r="B2976" s="17">
        <f>Consolication[[#This Row],[Nom et prénom 0 Name &amp; first name]]</f>
        <v>0</v>
      </c>
      <c r="C2976" s="17" t="e">
        <f>VLOOKUP(B2976,Consolidation!B:AA,3,FALSE)</f>
        <v>#N/A</v>
      </c>
      <c r="D2976" s="17" t="e">
        <f>VLOOKUP(B2976,Consolidation!B:AA,5,TRUE)</f>
        <v>#N/A</v>
      </c>
      <c r="E2976" s="17" t="e">
        <f>VLOOKUP(B2977,Consolidation!B:AA,6,TRUE)</f>
        <v>#N/A</v>
      </c>
      <c r="F2976" s="17" t="e">
        <f>VLOOKUP(B2977,Consolidation!B:AA,7,TRUE)</f>
        <v>#N/A</v>
      </c>
      <c r="G2976" s="17" t="e">
        <f>VLOOKUP(B2977,Consolidation!B:AA,12,TRUE)</f>
        <v>#N/A</v>
      </c>
      <c r="H2976" s="17" t="e">
        <f>VLOOKUP(B2977,Consolidation!B:AA,22,FALSE)</f>
        <v>#N/A</v>
      </c>
    </row>
    <row r="2977" spans="1:8" ht="29.5" customHeight="1" thickBot="1" x14ac:dyDescent="0.4">
      <c r="A2977" s="16" t="str">
        <f>IF(B2977&lt;&gt;"","IND"&amp;TEXT(COUNTA($B$2:B2977),"000"),"")</f>
        <v>IND1625</v>
      </c>
      <c r="B2977" s="17">
        <f>Consolication[[#This Row],[Nom et prénom 0 Name &amp; first name]]</f>
        <v>0</v>
      </c>
      <c r="C2977" s="17" t="e">
        <f>VLOOKUP(B2977,Consolidation!B:AA,3,FALSE)</f>
        <v>#N/A</v>
      </c>
      <c r="D2977" s="17" t="e">
        <f>VLOOKUP(B2977,Consolidation!B:AA,5,TRUE)</f>
        <v>#N/A</v>
      </c>
      <c r="E2977" s="17" t="e">
        <f>VLOOKUP(B2978,Consolidation!B:AA,6,TRUE)</f>
        <v>#N/A</v>
      </c>
      <c r="F2977" s="17" t="e">
        <f>VLOOKUP(B2978,Consolidation!B:AA,7,TRUE)</f>
        <v>#N/A</v>
      </c>
      <c r="G2977" s="17" t="e">
        <f>VLOOKUP(B2978,Consolidation!B:AA,12,TRUE)</f>
        <v>#N/A</v>
      </c>
      <c r="H2977" s="17" t="e">
        <f>VLOOKUP(B2978,Consolidation!B:AA,22,FALSE)</f>
        <v>#N/A</v>
      </c>
    </row>
    <row r="2978" spans="1:8" ht="29.5" customHeight="1" thickBot="1" x14ac:dyDescent="0.4">
      <c r="A2978" s="16" t="str">
        <f>IF(B2978&lt;&gt;"","IND"&amp;TEXT(COUNTA($B$2:B2978),"000"),"")</f>
        <v>IND1626</v>
      </c>
      <c r="B2978" s="17">
        <f>Consolication[[#This Row],[Nom et prénom 0 Name &amp; first name]]</f>
        <v>0</v>
      </c>
      <c r="C2978" s="17" t="e">
        <f>VLOOKUP(B2978,Consolidation!B:AA,3,FALSE)</f>
        <v>#N/A</v>
      </c>
      <c r="D2978" s="17" t="e">
        <f>VLOOKUP(B2978,Consolidation!B:AA,5,TRUE)</f>
        <v>#N/A</v>
      </c>
      <c r="E2978" s="17" t="e">
        <f>VLOOKUP(B2979,Consolidation!B:AA,6,TRUE)</f>
        <v>#N/A</v>
      </c>
      <c r="F2978" s="17" t="e">
        <f>VLOOKUP(B2979,Consolidation!B:AA,7,TRUE)</f>
        <v>#N/A</v>
      </c>
      <c r="G2978" s="17" t="e">
        <f>VLOOKUP(B2979,Consolidation!B:AA,12,TRUE)</f>
        <v>#N/A</v>
      </c>
      <c r="H2978" s="17" t="e">
        <f>VLOOKUP(B2979,Consolidation!B:AA,22,FALSE)</f>
        <v>#N/A</v>
      </c>
    </row>
    <row r="2979" spans="1:8" ht="29.5" customHeight="1" thickBot="1" x14ac:dyDescent="0.4">
      <c r="A2979" s="16" t="str">
        <f>IF(B2979&lt;&gt;"","IND"&amp;TEXT(COUNTA($B$2:B2979),"000"),"")</f>
        <v>IND1627</v>
      </c>
      <c r="B2979" s="17">
        <f>Consolication[[#This Row],[Nom et prénom 0 Name &amp; first name]]</f>
        <v>0</v>
      </c>
      <c r="C2979" s="17" t="e">
        <f>VLOOKUP(B2979,Consolidation!B:AA,3,FALSE)</f>
        <v>#N/A</v>
      </c>
      <c r="D2979" s="17" t="e">
        <f>VLOOKUP(B2979,Consolidation!B:AA,5,TRUE)</f>
        <v>#N/A</v>
      </c>
      <c r="E2979" s="17" t="e">
        <f>VLOOKUP(B2980,Consolidation!B:AA,6,TRUE)</f>
        <v>#N/A</v>
      </c>
      <c r="F2979" s="17" t="e">
        <f>VLOOKUP(B2980,Consolidation!B:AA,7,TRUE)</f>
        <v>#N/A</v>
      </c>
      <c r="G2979" s="17" t="e">
        <f>VLOOKUP(B2980,Consolidation!B:AA,12,TRUE)</f>
        <v>#N/A</v>
      </c>
      <c r="H2979" s="17" t="e">
        <f>VLOOKUP(B2980,Consolidation!B:AA,22,FALSE)</f>
        <v>#N/A</v>
      </c>
    </row>
    <row r="2980" spans="1:8" ht="29.5" customHeight="1" thickBot="1" x14ac:dyDescent="0.4">
      <c r="A2980" s="16" t="str">
        <f>IF(B2980&lt;&gt;"","IND"&amp;TEXT(COUNTA($B$2:B2980),"000"),"")</f>
        <v>IND1628</v>
      </c>
      <c r="B2980" s="17">
        <f>Consolication[[#This Row],[Nom et prénom 0 Name &amp; first name]]</f>
        <v>0</v>
      </c>
      <c r="C2980" s="17" t="e">
        <f>VLOOKUP(B2980,Consolidation!B:AA,3,FALSE)</f>
        <v>#N/A</v>
      </c>
      <c r="D2980" s="17" t="e">
        <f>VLOOKUP(B2980,Consolidation!B:AA,5,TRUE)</f>
        <v>#N/A</v>
      </c>
      <c r="E2980" s="17" t="e">
        <f>VLOOKUP(B2981,Consolidation!B:AA,6,TRUE)</f>
        <v>#N/A</v>
      </c>
      <c r="F2980" s="17" t="e">
        <f>VLOOKUP(B2981,Consolidation!B:AA,7,TRUE)</f>
        <v>#N/A</v>
      </c>
      <c r="G2980" s="17" t="e">
        <f>VLOOKUP(B2981,Consolidation!B:AA,12,TRUE)</f>
        <v>#N/A</v>
      </c>
      <c r="H2980" s="17" t="e">
        <f>VLOOKUP(B2981,Consolidation!B:AA,22,FALSE)</f>
        <v>#N/A</v>
      </c>
    </row>
    <row r="2981" spans="1:8" ht="29.5" customHeight="1" thickBot="1" x14ac:dyDescent="0.4">
      <c r="A2981" s="16" t="str">
        <f>IF(B2981&lt;&gt;"","IND"&amp;TEXT(COUNTA($B$2:B2981),"000"),"")</f>
        <v>IND1629</v>
      </c>
      <c r="B2981" s="17">
        <f>Consolication[[#This Row],[Nom et prénom 0 Name &amp; first name]]</f>
        <v>0</v>
      </c>
      <c r="C2981" s="17" t="e">
        <f>VLOOKUP(B2981,Consolidation!B:AA,3,FALSE)</f>
        <v>#N/A</v>
      </c>
      <c r="D2981" s="17" t="e">
        <f>VLOOKUP(B2981,Consolidation!B:AA,5,TRUE)</f>
        <v>#N/A</v>
      </c>
      <c r="E2981" s="17" t="e">
        <f>VLOOKUP(B2982,Consolidation!B:AA,6,TRUE)</f>
        <v>#N/A</v>
      </c>
      <c r="F2981" s="17" t="e">
        <f>VLOOKUP(B2982,Consolidation!B:AA,7,TRUE)</f>
        <v>#N/A</v>
      </c>
      <c r="G2981" s="17" t="e">
        <f>VLOOKUP(B2982,Consolidation!B:AA,12,TRUE)</f>
        <v>#N/A</v>
      </c>
      <c r="H2981" s="17" t="e">
        <f>VLOOKUP(B2982,Consolidation!B:AA,22,FALSE)</f>
        <v>#N/A</v>
      </c>
    </row>
    <row r="2982" spans="1:8" ht="29.5" customHeight="1" thickBot="1" x14ac:dyDescent="0.4">
      <c r="A2982" s="16" t="str">
        <f>IF(B2982&lt;&gt;"","IND"&amp;TEXT(COUNTA($B$2:B2982),"000"),"")</f>
        <v>IND1630</v>
      </c>
      <c r="B2982" s="17">
        <f>Consolication[[#This Row],[Nom et prénom 0 Name &amp; first name]]</f>
        <v>0</v>
      </c>
      <c r="C2982" s="17" t="e">
        <f>VLOOKUP(B2982,Consolidation!B:AA,3,FALSE)</f>
        <v>#N/A</v>
      </c>
      <c r="D2982" s="17" t="e">
        <f>VLOOKUP(B2982,Consolidation!B:AA,5,TRUE)</f>
        <v>#N/A</v>
      </c>
      <c r="E2982" s="17" t="e">
        <f>VLOOKUP(B2983,Consolidation!B:AA,6,TRUE)</f>
        <v>#N/A</v>
      </c>
      <c r="F2982" s="17" t="e">
        <f>VLOOKUP(B2983,Consolidation!B:AA,7,TRUE)</f>
        <v>#N/A</v>
      </c>
      <c r="G2982" s="17" t="e">
        <f>VLOOKUP(B2983,Consolidation!B:AA,12,TRUE)</f>
        <v>#N/A</v>
      </c>
      <c r="H2982" s="17" t="e">
        <f>VLOOKUP(B2983,Consolidation!B:AA,22,FALSE)</f>
        <v>#N/A</v>
      </c>
    </row>
    <row r="2983" spans="1:8" ht="29.5" customHeight="1" thickBot="1" x14ac:dyDescent="0.4">
      <c r="A2983" s="16" t="str">
        <f>IF(B2983&lt;&gt;"","IND"&amp;TEXT(COUNTA($B$2:B2983),"000"),"")</f>
        <v>IND1631</v>
      </c>
      <c r="B2983" s="17">
        <f>Consolication[[#This Row],[Nom et prénom 0 Name &amp; first name]]</f>
        <v>0</v>
      </c>
      <c r="C2983" s="17" t="e">
        <f>VLOOKUP(B2983,Consolidation!B:AA,3,FALSE)</f>
        <v>#N/A</v>
      </c>
      <c r="D2983" s="17" t="e">
        <f>VLOOKUP(B2983,Consolidation!B:AA,5,TRUE)</f>
        <v>#N/A</v>
      </c>
      <c r="E2983" s="17" t="e">
        <f>VLOOKUP(B2984,Consolidation!B:AA,6,TRUE)</f>
        <v>#N/A</v>
      </c>
      <c r="F2983" s="17" t="e">
        <f>VLOOKUP(B2984,Consolidation!B:AA,7,TRUE)</f>
        <v>#N/A</v>
      </c>
      <c r="G2983" s="17" t="e">
        <f>VLOOKUP(B2984,Consolidation!B:AA,12,TRUE)</f>
        <v>#N/A</v>
      </c>
      <c r="H2983" s="17" t="e">
        <f>VLOOKUP(B2984,Consolidation!B:AA,22,FALSE)</f>
        <v>#N/A</v>
      </c>
    </row>
    <row r="2984" spans="1:8" ht="29.5" customHeight="1" thickBot="1" x14ac:dyDescent="0.4">
      <c r="A2984" s="16" t="str">
        <f>IF(B2984&lt;&gt;"","IND"&amp;TEXT(COUNTA($B$2:B2984),"000"),"")</f>
        <v>IND1632</v>
      </c>
      <c r="B2984" s="17">
        <f>Consolication[[#This Row],[Nom et prénom 0 Name &amp; first name]]</f>
        <v>0</v>
      </c>
      <c r="C2984" s="17" t="e">
        <f>VLOOKUP(B2984,Consolidation!B:AA,3,FALSE)</f>
        <v>#N/A</v>
      </c>
      <c r="D2984" s="17" t="e">
        <f>VLOOKUP(B2984,Consolidation!B:AA,5,TRUE)</f>
        <v>#N/A</v>
      </c>
      <c r="E2984" s="17" t="e">
        <f>VLOOKUP(B2985,Consolidation!B:AA,6,TRUE)</f>
        <v>#N/A</v>
      </c>
      <c r="F2984" s="17" t="e">
        <f>VLOOKUP(B2985,Consolidation!B:AA,7,TRUE)</f>
        <v>#N/A</v>
      </c>
      <c r="G2984" s="17" t="e">
        <f>VLOOKUP(B2985,Consolidation!B:AA,12,TRUE)</f>
        <v>#N/A</v>
      </c>
      <c r="H2984" s="17" t="e">
        <f>VLOOKUP(B2985,Consolidation!B:AA,22,FALSE)</f>
        <v>#N/A</v>
      </c>
    </row>
    <row r="2985" spans="1:8" ht="29.5" customHeight="1" thickBot="1" x14ac:dyDescent="0.4">
      <c r="A2985" s="16" t="str">
        <f>IF(B2985&lt;&gt;"","IND"&amp;TEXT(COUNTA($B$2:B2985),"000"),"")</f>
        <v>IND1633</v>
      </c>
      <c r="B2985" s="17">
        <f>Consolication[[#This Row],[Nom et prénom 0 Name &amp; first name]]</f>
        <v>0</v>
      </c>
      <c r="C2985" s="17" t="e">
        <f>VLOOKUP(B2985,Consolidation!B:AA,3,FALSE)</f>
        <v>#N/A</v>
      </c>
      <c r="D2985" s="17" t="e">
        <f>VLOOKUP(B2985,Consolidation!B:AA,5,TRUE)</f>
        <v>#N/A</v>
      </c>
      <c r="E2985" s="17" t="e">
        <f>VLOOKUP(B2986,Consolidation!B:AA,6,TRUE)</f>
        <v>#N/A</v>
      </c>
      <c r="F2985" s="17" t="e">
        <f>VLOOKUP(B2986,Consolidation!B:AA,7,TRUE)</f>
        <v>#N/A</v>
      </c>
      <c r="G2985" s="17" t="e">
        <f>VLOOKUP(B2986,Consolidation!B:AA,12,TRUE)</f>
        <v>#N/A</v>
      </c>
      <c r="H2985" s="17" t="e">
        <f>VLOOKUP(B2986,Consolidation!B:AA,22,FALSE)</f>
        <v>#N/A</v>
      </c>
    </row>
    <row r="2986" spans="1:8" ht="29.5" customHeight="1" thickBot="1" x14ac:dyDescent="0.4">
      <c r="A2986" s="16" t="str">
        <f>IF(B2986&lt;&gt;"","IND"&amp;TEXT(COUNTA($B$2:B2986),"000"),"")</f>
        <v>IND1634</v>
      </c>
      <c r="B2986" s="17">
        <f>Consolication[[#This Row],[Nom et prénom 0 Name &amp; first name]]</f>
        <v>0</v>
      </c>
      <c r="C2986" s="17" t="e">
        <f>VLOOKUP(B2986,Consolidation!B:AA,3,FALSE)</f>
        <v>#N/A</v>
      </c>
      <c r="D2986" s="17" t="e">
        <f>VLOOKUP(B2986,Consolidation!B:AA,5,TRUE)</f>
        <v>#N/A</v>
      </c>
      <c r="E2986" s="17" t="e">
        <f>VLOOKUP(B2987,Consolidation!B:AA,6,TRUE)</f>
        <v>#N/A</v>
      </c>
      <c r="F2986" s="17" t="e">
        <f>VLOOKUP(B2987,Consolidation!B:AA,7,TRUE)</f>
        <v>#N/A</v>
      </c>
      <c r="G2986" s="17" t="e">
        <f>VLOOKUP(B2987,Consolidation!B:AA,12,TRUE)</f>
        <v>#N/A</v>
      </c>
      <c r="H2986" s="17" t="e">
        <f>VLOOKUP(B2987,Consolidation!B:AA,22,FALSE)</f>
        <v>#N/A</v>
      </c>
    </row>
    <row r="2987" spans="1:8" ht="29.5" customHeight="1" thickBot="1" x14ac:dyDescent="0.4">
      <c r="A2987" s="16" t="str">
        <f>IF(B2987&lt;&gt;"","IND"&amp;TEXT(COUNTA($B$2:B2987),"000"),"")</f>
        <v>IND1635</v>
      </c>
      <c r="B2987" s="17">
        <f>Consolication[[#This Row],[Nom et prénom 0 Name &amp; first name]]</f>
        <v>0</v>
      </c>
      <c r="C2987" s="17" t="e">
        <f>VLOOKUP(B2987,Consolidation!B:AA,3,FALSE)</f>
        <v>#N/A</v>
      </c>
      <c r="D2987" s="17" t="e">
        <f>VLOOKUP(B2987,Consolidation!B:AA,5,TRUE)</f>
        <v>#N/A</v>
      </c>
      <c r="E2987" s="17" t="e">
        <f>VLOOKUP(B2988,Consolidation!B:AA,6,TRUE)</f>
        <v>#N/A</v>
      </c>
      <c r="F2987" s="17" t="e">
        <f>VLOOKUP(B2988,Consolidation!B:AA,7,TRUE)</f>
        <v>#N/A</v>
      </c>
      <c r="G2987" s="17" t="e">
        <f>VLOOKUP(B2988,Consolidation!B:AA,12,TRUE)</f>
        <v>#N/A</v>
      </c>
      <c r="H2987" s="17" t="e">
        <f>VLOOKUP(B2988,Consolidation!B:AA,22,FALSE)</f>
        <v>#N/A</v>
      </c>
    </row>
    <row r="2988" spans="1:8" ht="29.5" customHeight="1" thickBot="1" x14ac:dyDescent="0.4">
      <c r="A2988" s="16" t="str">
        <f>IF(B2988&lt;&gt;"","IND"&amp;TEXT(COUNTA($B$2:B2988),"000"),"")</f>
        <v>IND1636</v>
      </c>
      <c r="B2988" s="17">
        <f>Consolication[[#This Row],[Nom et prénom 0 Name &amp; first name]]</f>
        <v>0</v>
      </c>
      <c r="C2988" s="17" t="e">
        <f>VLOOKUP(B2988,Consolidation!B:AA,3,FALSE)</f>
        <v>#N/A</v>
      </c>
      <c r="D2988" s="17" t="e">
        <f>VLOOKUP(B2988,Consolidation!B:AA,5,TRUE)</f>
        <v>#N/A</v>
      </c>
      <c r="E2988" s="17" t="e">
        <f>VLOOKUP(B2989,Consolidation!B:AA,6,TRUE)</f>
        <v>#N/A</v>
      </c>
      <c r="F2988" s="17" t="e">
        <f>VLOOKUP(B2989,Consolidation!B:AA,7,TRUE)</f>
        <v>#N/A</v>
      </c>
      <c r="G2988" s="17" t="e">
        <f>VLOOKUP(B2989,Consolidation!B:AA,12,TRUE)</f>
        <v>#N/A</v>
      </c>
      <c r="H2988" s="17" t="e">
        <f>VLOOKUP(B2989,Consolidation!B:AA,22,FALSE)</f>
        <v>#N/A</v>
      </c>
    </row>
    <row r="2989" spans="1:8" ht="29.5" customHeight="1" thickBot="1" x14ac:dyDescent="0.4">
      <c r="A2989" s="16" t="str">
        <f>IF(B2989&lt;&gt;"","IND"&amp;TEXT(COUNTA($B$2:B2989),"000"),"")</f>
        <v>IND1637</v>
      </c>
      <c r="B2989" s="17">
        <f>Consolication[[#This Row],[Nom et prénom 0 Name &amp; first name]]</f>
        <v>0</v>
      </c>
      <c r="C2989" s="17" t="e">
        <f>VLOOKUP(B2989,Consolidation!B:AA,3,FALSE)</f>
        <v>#N/A</v>
      </c>
      <c r="D2989" s="17" t="e">
        <f>VLOOKUP(B2989,Consolidation!B:AA,5,TRUE)</f>
        <v>#N/A</v>
      </c>
      <c r="E2989" s="17" t="e">
        <f>VLOOKUP(B2990,Consolidation!B:AA,6,TRUE)</f>
        <v>#N/A</v>
      </c>
      <c r="F2989" s="17" t="e">
        <f>VLOOKUP(B2990,Consolidation!B:AA,7,TRUE)</f>
        <v>#N/A</v>
      </c>
      <c r="G2989" s="17" t="e">
        <f>VLOOKUP(B2990,Consolidation!B:AA,12,TRUE)</f>
        <v>#N/A</v>
      </c>
      <c r="H2989" s="17" t="e">
        <f>VLOOKUP(B2990,Consolidation!B:AA,22,FALSE)</f>
        <v>#N/A</v>
      </c>
    </row>
    <row r="2990" spans="1:8" ht="29.5" customHeight="1" thickBot="1" x14ac:dyDescent="0.4">
      <c r="A2990" s="16" t="str">
        <f>IF(B2990&lt;&gt;"","IND"&amp;TEXT(COUNTA($B$2:B2990),"000"),"")</f>
        <v>IND1638</v>
      </c>
      <c r="B2990" s="17">
        <f>Consolication[[#This Row],[Nom et prénom 0 Name &amp; first name]]</f>
        <v>0</v>
      </c>
      <c r="C2990" s="17" t="e">
        <f>VLOOKUP(B2990,Consolidation!B:AA,3,FALSE)</f>
        <v>#N/A</v>
      </c>
      <c r="D2990" s="17" t="e">
        <f>VLOOKUP(B2990,Consolidation!B:AA,5,TRUE)</f>
        <v>#N/A</v>
      </c>
      <c r="E2990" s="17" t="e">
        <f>VLOOKUP(B2991,Consolidation!B:AA,6,TRUE)</f>
        <v>#N/A</v>
      </c>
      <c r="F2990" s="17" t="e">
        <f>VLOOKUP(B2991,Consolidation!B:AA,7,TRUE)</f>
        <v>#N/A</v>
      </c>
      <c r="G2990" s="17" t="e">
        <f>VLOOKUP(B2991,Consolidation!B:AA,12,TRUE)</f>
        <v>#N/A</v>
      </c>
      <c r="H2990" s="17" t="e">
        <f>VLOOKUP(B2991,Consolidation!B:AA,22,FALSE)</f>
        <v>#N/A</v>
      </c>
    </row>
    <row r="2991" spans="1:8" ht="29.5" customHeight="1" thickBot="1" x14ac:dyDescent="0.4">
      <c r="A2991" s="16" t="str">
        <f>IF(B2991&lt;&gt;"","IND"&amp;TEXT(COUNTA($B$2:B2991),"000"),"")</f>
        <v>IND1639</v>
      </c>
      <c r="B2991" s="17">
        <f>Consolication[[#This Row],[Nom et prénom 0 Name &amp; first name]]</f>
        <v>0</v>
      </c>
      <c r="C2991" s="17" t="e">
        <f>VLOOKUP(B2991,Consolidation!B:AA,3,FALSE)</f>
        <v>#N/A</v>
      </c>
      <c r="D2991" s="17" t="e">
        <f>VLOOKUP(B2991,Consolidation!B:AA,5,TRUE)</f>
        <v>#N/A</v>
      </c>
      <c r="E2991" s="17" t="e">
        <f>VLOOKUP(B2992,Consolidation!B:AA,6,TRUE)</f>
        <v>#N/A</v>
      </c>
      <c r="F2991" s="17" t="e">
        <f>VLOOKUP(B2992,Consolidation!B:AA,7,TRUE)</f>
        <v>#N/A</v>
      </c>
      <c r="G2991" s="17" t="e">
        <f>VLOOKUP(B2992,Consolidation!B:AA,12,TRUE)</f>
        <v>#N/A</v>
      </c>
      <c r="H2991" s="17" t="e">
        <f>VLOOKUP(B2992,Consolidation!B:AA,22,FALSE)</f>
        <v>#N/A</v>
      </c>
    </row>
    <row r="2992" spans="1:8" ht="29.5" customHeight="1" thickBot="1" x14ac:dyDescent="0.4">
      <c r="A2992" s="16" t="str">
        <f>IF(B2992&lt;&gt;"","IND"&amp;TEXT(COUNTA($B$2:B2992),"000"),"")</f>
        <v>IND1640</v>
      </c>
      <c r="B2992" s="17">
        <f>Consolication[[#This Row],[Nom et prénom 0 Name &amp; first name]]</f>
        <v>0</v>
      </c>
      <c r="C2992" s="17" t="e">
        <f>VLOOKUP(B2992,Consolidation!B:AA,3,FALSE)</f>
        <v>#N/A</v>
      </c>
      <c r="D2992" s="17" t="e">
        <f>VLOOKUP(B2992,Consolidation!B:AA,5,TRUE)</f>
        <v>#N/A</v>
      </c>
      <c r="E2992" s="17" t="e">
        <f>VLOOKUP(B2993,Consolidation!B:AA,6,TRUE)</f>
        <v>#N/A</v>
      </c>
      <c r="F2992" s="17" t="e">
        <f>VLOOKUP(B2993,Consolidation!B:AA,7,TRUE)</f>
        <v>#N/A</v>
      </c>
      <c r="G2992" s="17" t="e">
        <f>VLOOKUP(B2993,Consolidation!B:AA,12,TRUE)</f>
        <v>#N/A</v>
      </c>
      <c r="H2992" s="17" t="e">
        <f>VLOOKUP(B2993,Consolidation!B:AA,22,FALSE)</f>
        <v>#N/A</v>
      </c>
    </row>
    <row r="2993" spans="1:8" ht="29.5" customHeight="1" thickBot="1" x14ac:dyDescent="0.4">
      <c r="A2993" s="16" t="str">
        <f>IF(B2993&lt;&gt;"","IND"&amp;TEXT(COUNTA($B$2:B2993),"000"),"")</f>
        <v>IND1641</v>
      </c>
      <c r="B2993" s="17">
        <f>Consolication[[#This Row],[Nom et prénom 0 Name &amp; first name]]</f>
        <v>0</v>
      </c>
      <c r="C2993" s="17" t="e">
        <f>VLOOKUP(B2993,Consolidation!B:AA,3,FALSE)</f>
        <v>#N/A</v>
      </c>
      <c r="D2993" s="17" t="e">
        <f>VLOOKUP(B2993,Consolidation!B:AA,5,TRUE)</f>
        <v>#N/A</v>
      </c>
      <c r="E2993" s="17" t="e">
        <f>VLOOKUP(B2994,Consolidation!B:AA,6,TRUE)</f>
        <v>#N/A</v>
      </c>
      <c r="F2993" s="17" t="e">
        <f>VLOOKUP(B2994,Consolidation!B:AA,7,TRUE)</f>
        <v>#N/A</v>
      </c>
      <c r="G2993" s="17" t="e">
        <f>VLOOKUP(B2994,Consolidation!B:AA,12,TRUE)</f>
        <v>#N/A</v>
      </c>
      <c r="H2993" s="17" t="e">
        <f>VLOOKUP(B2994,Consolidation!B:AA,22,FALSE)</f>
        <v>#N/A</v>
      </c>
    </row>
    <row r="2994" spans="1:8" ht="29.5" customHeight="1" thickBot="1" x14ac:dyDescent="0.4">
      <c r="A2994" s="16" t="str">
        <f>IF(B2994&lt;&gt;"","IND"&amp;TEXT(COUNTA($B$2:B2994),"000"),"")</f>
        <v>IND1642</v>
      </c>
      <c r="B2994" s="17">
        <f>Consolication[[#This Row],[Nom et prénom 0 Name &amp; first name]]</f>
        <v>0</v>
      </c>
      <c r="C2994" s="17" t="e">
        <f>VLOOKUP(B2994,Consolidation!B:AA,3,FALSE)</f>
        <v>#N/A</v>
      </c>
      <c r="D2994" s="17" t="e">
        <f>VLOOKUP(B2994,Consolidation!B:AA,5,TRUE)</f>
        <v>#N/A</v>
      </c>
      <c r="E2994" s="17" t="e">
        <f>VLOOKUP(B2995,Consolidation!B:AA,6,TRUE)</f>
        <v>#N/A</v>
      </c>
      <c r="F2994" s="17" t="e">
        <f>VLOOKUP(B2995,Consolidation!B:AA,7,TRUE)</f>
        <v>#N/A</v>
      </c>
      <c r="G2994" s="17" t="e">
        <f>VLOOKUP(B2995,Consolidation!B:AA,12,TRUE)</f>
        <v>#N/A</v>
      </c>
      <c r="H2994" s="17" t="e">
        <f>VLOOKUP(B2995,Consolidation!B:AA,22,FALSE)</f>
        <v>#N/A</v>
      </c>
    </row>
    <row r="2995" spans="1:8" ht="29.5" customHeight="1" thickBot="1" x14ac:dyDescent="0.4">
      <c r="A2995" s="16" t="str">
        <f>IF(B2995&lt;&gt;"","IND"&amp;TEXT(COUNTA($B$2:B2995),"000"),"")</f>
        <v>IND1643</v>
      </c>
      <c r="B2995" s="17">
        <f>Consolication[[#This Row],[Nom et prénom 0 Name &amp; first name]]</f>
        <v>0</v>
      </c>
      <c r="C2995" s="17" t="e">
        <f>VLOOKUP(B2995,Consolidation!B:AA,3,FALSE)</f>
        <v>#N/A</v>
      </c>
      <c r="D2995" s="17" t="e">
        <f>VLOOKUP(B2995,Consolidation!B:AA,5,TRUE)</f>
        <v>#N/A</v>
      </c>
      <c r="E2995" s="17" t="e">
        <f>VLOOKUP(B2996,Consolidation!B:AA,6,TRUE)</f>
        <v>#N/A</v>
      </c>
      <c r="F2995" s="17" t="e">
        <f>VLOOKUP(B2996,Consolidation!B:AA,7,TRUE)</f>
        <v>#N/A</v>
      </c>
      <c r="G2995" s="17" t="e">
        <f>VLOOKUP(B2996,Consolidation!B:AA,12,TRUE)</f>
        <v>#N/A</v>
      </c>
      <c r="H2995" s="17" t="e">
        <f>VLOOKUP(B2996,Consolidation!B:AA,22,FALSE)</f>
        <v>#N/A</v>
      </c>
    </row>
    <row r="2996" spans="1:8" ht="29.5" customHeight="1" thickBot="1" x14ac:dyDescent="0.4">
      <c r="A2996" s="16" t="str">
        <f>IF(B2996&lt;&gt;"","IND"&amp;TEXT(COUNTA($B$2:B2996),"000"),"")</f>
        <v>IND1644</v>
      </c>
      <c r="B2996" s="17">
        <f>Consolication[[#This Row],[Nom et prénom 0 Name &amp; first name]]</f>
        <v>0</v>
      </c>
      <c r="C2996" s="17" t="e">
        <f>VLOOKUP(B2996,Consolidation!B:AA,3,FALSE)</f>
        <v>#N/A</v>
      </c>
      <c r="D2996" s="17" t="e">
        <f>VLOOKUP(B2996,Consolidation!B:AA,5,TRUE)</f>
        <v>#N/A</v>
      </c>
      <c r="E2996" s="17" t="e">
        <f>VLOOKUP(B2997,Consolidation!B:AA,6,TRUE)</f>
        <v>#N/A</v>
      </c>
      <c r="F2996" s="17" t="e">
        <f>VLOOKUP(B2997,Consolidation!B:AA,7,TRUE)</f>
        <v>#N/A</v>
      </c>
      <c r="G2996" s="17" t="e">
        <f>VLOOKUP(B2997,Consolidation!B:AA,12,TRUE)</f>
        <v>#N/A</v>
      </c>
      <c r="H2996" s="17" t="e">
        <f>VLOOKUP(B2997,Consolidation!B:AA,22,FALSE)</f>
        <v>#N/A</v>
      </c>
    </row>
    <row r="2997" spans="1:8" ht="29.5" customHeight="1" thickBot="1" x14ac:dyDescent="0.4">
      <c r="A2997" s="16" t="str">
        <f>IF(B2997&lt;&gt;"","IND"&amp;TEXT(COUNTA($B$2:B2997),"000"),"")</f>
        <v>IND1645</v>
      </c>
      <c r="B2997" s="17">
        <f>Consolication[[#This Row],[Nom et prénom 0 Name &amp; first name]]</f>
        <v>0</v>
      </c>
      <c r="C2997" s="17" t="e">
        <f>VLOOKUP(B2997,Consolidation!B:AA,3,FALSE)</f>
        <v>#N/A</v>
      </c>
      <c r="D2997" s="17" t="e">
        <f>VLOOKUP(B2997,Consolidation!B:AA,5,TRUE)</f>
        <v>#N/A</v>
      </c>
      <c r="E2997" s="17" t="e">
        <f>VLOOKUP(B2998,Consolidation!B:AA,6,TRUE)</f>
        <v>#N/A</v>
      </c>
      <c r="F2997" s="17" t="e">
        <f>VLOOKUP(B2998,Consolidation!B:AA,7,TRUE)</f>
        <v>#N/A</v>
      </c>
      <c r="G2997" s="17" t="e">
        <f>VLOOKUP(B2998,Consolidation!B:AA,12,TRUE)</f>
        <v>#N/A</v>
      </c>
      <c r="H2997" s="17" t="e">
        <f>VLOOKUP(B2998,Consolidation!B:AA,22,FALSE)</f>
        <v>#N/A</v>
      </c>
    </row>
    <row r="2998" spans="1:8" ht="29.5" customHeight="1" thickBot="1" x14ac:dyDescent="0.4">
      <c r="A2998" s="16" t="str">
        <f>IF(B2998&lt;&gt;"","IND"&amp;TEXT(COUNTA($B$2:B2998),"000"),"")</f>
        <v>IND1646</v>
      </c>
      <c r="B2998" s="17">
        <f>Consolication[[#This Row],[Nom et prénom 0 Name &amp; first name]]</f>
        <v>0</v>
      </c>
      <c r="C2998" s="17" t="e">
        <f>VLOOKUP(B2998,Consolidation!B:AA,3,FALSE)</f>
        <v>#N/A</v>
      </c>
      <c r="D2998" s="17" t="e">
        <f>VLOOKUP(B2998,Consolidation!B:AA,5,TRUE)</f>
        <v>#N/A</v>
      </c>
      <c r="E2998" s="17" t="e">
        <f>VLOOKUP(B2999,Consolidation!B:AA,6,TRUE)</f>
        <v>#N/A</v>
      </c>
      <c r="F2998" s="17" t="e">
        <f>VLOOKUP(B2999,Consolidation!B:AA,7,TRUE)</f>
        <v>#N/A</v>
      </c>
      <c r="G2998" s="17" t="e">
        <f>VLOOKUP(B2999,Consolidation!B:AA,12,TRUE)</f>
        <v>#N/A</v>
      </c>
      <c r="H2998" s="17" t="e">
        <f>VLOOKUP(B2999,Consolidation!B:AA,22,FALSE)</f>
        <v>#N/A</v>
      </c>
    </row>
    <row r="2999" spans="1:8" ht="29.5" customHeight="1" thickBot="1" x14ac:dyDescent="0.4">
      <c r="A2999" s="16" t="str">
        <f>IF(B2999&lt;&gt;"","IND"&amp;TEXT(COUNTA($B$2:B2999),"000"),"")</f>
        <v>IND1647</v>
      </c>
      <c r="B2999" s="17">
        <f>Consolication[[#This Row],[Nom et prénom 0 Name &amp; first name]]</f>
        <v>0</v>
      </c>
      <c r="C2999" s="17" t="e">
        <f>VLOOKUP(B2999,Consolidation!B:AA,3,FALSE)</f>
        <v>#N/A</v>
      </c>
      <c r="D2999" s="17" t="e">
        <f>VLOOKUP(B2999,Consolidation!B:AA,5,TRUE)</f>
        <v>#N/A</v>
      </c>
      <c r="E2999" s="17" t="e">
        <f>VLOOKUP(B3000,Consolidation!B:AA,6,TRUE)</f>
        <v>#N/A</v>
      </c>
      <c r="F2999" s="17" t="e">
        <f>VLOOKUP(B3000,Consolidation!B:AA,7,TRUE)</f>
        <v>#N/A</v>
      </c>
      <c r="G2999" s="17" t="e">
        <f>VLOOKUP(B3000,Consolidation!B:AA,12,TRUE)</f>
        <v>#N/A</v>
      </c>
      <c r="H2999" s="17" t="e">
        <f>VLOOKUP(B3000,Consolidation!B:AA,22,FALSE)</f>
        <v>#N/A</v>
      </c>
    </row>
    <row r="3000" spans="1:8" ht="29.5" customHeight="1" thickBot="1" x14ac:dyDescent="0.4">
      <c r="A3000" s="16" t="str">
        <f>IF(B3000&lt;&gt;"","IND"&amp;TEXT(COUNTA($B$2:B3000),"000"),"")</f>
        <v>IND1648</v>
      </c>
      <c r="B3000" s="17">
        <f>Consolication[[#This Row],[Nom et prénom 0 Name &amp; first name]]</f>
        <v>0</v>
      </c>
      <c r="C3000" s="17" t="e">
        <f>VLOOKUP(B3000,Consolidation!B:AA,3,FALSE)</f>
        <v>#N/A</v>
      </c>
      <c r="D3000" s="17" t="e">
        <f>VLOOKUP(B3000,Consolidation!B:AA,5,TRUE)</f>
        <v>#N/A</v>
      </c>
      <c r="E3000" s="17" t="e">
        <f>VLOOKUP(B3001,Consolidation!B:AA,6,TRUE)</f>
        <v>#N/A</v>
      </c>
      <c r="F3000" s="17" t="e">
        <f>VLOOKUP(B3001,Consolidation!B:AA,7,TRUE)</f>
        <v>#N/A</v>
      </c>
      <c r="G3000" s="17" t="e">
        <f>VLOOKUP(B3001,Consolidation!B:AA,12,TRUE)</f>
        <v>#N/A</v>
      </c>
      <c r="H3000" s="17" t="e">
        <f>VLOOKUP(B3001,Consolidation!B:AA,22,FALSE)</f>
        <v>#N/A</v>
      </c>
    </row>
    <row r="3001" spans="1:8" ht="29.5" customHeight="1" thickBot="1" x14ac:dyDescent="0.4">
      <c r="A3001" s="16" t="str">
        <f>IF(B3001&lt;&gt;"","IND"&amp;TEXT(COUNTA($B$2:B3001),"000"),"")</f>
        <v>IND1649</v>
      </c>
      <c r="B3001" s="17">
        <f>Consolication[[#This Row],[Nom et prénom 0 Name &amp; first name]]</f>
        <v>0</v>
      </c>
      <c r="C3001" s="17" t="e">
        <f>VLOOKUP(B3001,Consolidation!B:AA,3,FALSE)</f>
        <v>#N/A</v>
      </c>
      <c r="D3001" s="17" t="e">
        <f>VLOOKUP(B3001,Consolidation!B:AA,5,TRUE)</f>
        <v>#N/A</v>
      </c>
      <c r="E3001" s="17" t="e">
        <f>VLOOKUP(B3002,Consolidation!B:AA,6,TRUE)</f>
        <v>#N/A</v>
      </c>
      <c r="F3001" s="17" t="e">
        <f>VLOOKUP(B3002,Consolidation!B:AA,7,TRUE)</f>
        <v>#N/A</v>
      </c>
      <c r="G3001" s="17" t="e">
        <f>VLOOKUP(B3002,Consolidation!B:AA,12,TRUE)</f>
        <v>#N/A</v>
      </c>
      <c r="H3001" s="17" t="e">
        <f>VLOOKUP(B3002,Consolidation!B:AA,22,FALSE)</f>
        <v>#N/A</v>
      </c>
    </row>
    <row r="3002" spans="1:8" ht="29.5" customHeight="1" thickBot="1" x14ac:dyDescent="0.4">
      <c r="A3002" s="16" t="str">
        <f>IF(B3002&lt;&gt;"","IND"&amp;TEXT(COUNTA($B$2:B3002),"000"),"")</f>
        <v>IND1650</v>
      </c>
      <c r="B3002" s="17">
        <f>Consolication[[#This Row],[Nom et prénom 0 Name &amp; first name]]</f>
        <v>0</v>
      </c>
      <c r="C3002" s="17" t="e">
        <f>VLOOKUP(B3002,Consolidation!B:AA,3,FALSE)</f>
        <v>#N/A</v>
      </c>
      <c r="D3002" s="17" t="e">
        <f>VLOOKUP(B3002,Consolidation!B:AA,5,TRUE)</f>
        <v>#N/A</v>
      </c>
      <c r="E3002" s="17" t="e">
        <f>VLOOKUP(B3003,Consolidation!B:AA,6,TRUE)</f>
        <v>#N/A</v>
      </c>
      <c r="F3002" s="17" t="e">
        <f>VLOOKUP(B3003,Consolidation!B:AA,7,TRUE)</f>
        <v>#N/A</v>
      </c>
      <c r="G3002" s="17" t="e">
        <f>VLOOKUP(B3003,Consolidation!B:AA,12,TRUE)</f>
        <v>#N/A</v>
      </c>
      <c r="H3002" s="17" t="e">
        <f>VLOOKUP(B3003,Consolidation!B:AA,22,FALSE)</f>
        <v>#N/A</v>
      </c>
    </row>
    <row r="3003" spans="1:8" ht="29.5" customHeight="1" thickBot="1" x14ac:dyDescent="0.4">
      <c r="A3003" s="16" t="str">
        <f>IF(B3003&lt;&gt;"","IND"&amp;TEXT(COUNTA($B$2:B3003),"000"),"")</f>
        <v>IND1651</v>
      </c>
      <c r="B3003" s="17">
        <f>Consolication[[#This Row],[Nom et prénom 0 Name &amp; first name]]</f>
        <v>0</v>
      </c>
      <c r="C3003" s="17" t="e">
        <f>VLOOKUP(B3003,Consolidation!B:AA,3,FALSE)</f>
        <v>#N/A</v>
      </c>
      <c r="D3003" s="17" t="e">
        <f>VLOOKUP(B3003,Consolidation!B:AA,5,TRUE)</f>
        <v>#N/A</v>
      </c>
      <c r="E3003" s="17" t="e">
        <f>VLOOKUP(B3004,Consolidation!B:AA,6,TRUE)</f>
        <v>#N/A</v>
      </c>
      <c r="F3003" s="17" t="e">
        <f>VLOOKUP(B3004,Consolidation!B:AA,7,TRUE)</f>
        <v>#N/A</v>
      </c>
      <c r="G3003" s="17" t="e">
        <f>VLOOKUP(B3004,Consolidation!B:AA,12,TRUE)</f>
        <v>#N/A</v>
      </c>
      <c r="H3003" s="17" t="e">
        <f>VLOOKUP(B3004,Consolidation!B:AA,22,FALSE)</f>
        <v>#N/A</v>
      </c>
    </row>
    <row r="3004" spans="1:8" ht="29.5" customHeight="1" thickBot="1" x14ac:dyDescent="0.4">
      <c r="A3004" s="16" t="str">
        <f>IF(B3004&lt;&gt;"","IND"&amp;TEXT(COUNTA($B$2:B3004),"000"),"")</f>
        <v>IND1652</v>
      </c>
      <c r="B3004" s="17">
        <f>Consolication[[#This Row],[Nom et prénom 0 Name &amp; first name]]</f>
        <v>0</v>
      </c>
      <c r="C3004" s="17" t="e">
        <f>VLOOKUP(B3004,Consolidation!B:AA,3,FALSE)</f>
        <v>#N/A</v>
      </c>
      <c r="D3004" s="17" t="e">
        <f>VLOOKUP(B3004,Consolidation!B:AA,5,TRUE)</f>
        <v>#N/A</v>
      </c>
      <c r="E3004" s="17" t="e">
        <f>VLOOKUP(B3005,Consolidation!B:AA,6,TRUE)</f>
        <v>#N/A</v>
      </c>
      <c r="F3004" s="17" t="e">
        <f>VLOOKUP(B3005,Consolidation!B:AA,7,TRUE)</f>
        <v>#N/A</v>
      </c>
      <c r="G3004" s="17" t="e">
        <f>VLOOKUP(B3005,Consolidation!B:AA,12,TRUE)</f>
        <v>#N/A</v>
      </c>
      <c r="H3004" s="17" t="e">
        <f>VLOOKUP(B3005,Consolidation!B:AA,22,FALSE)</f>
        <v>#N/A</v>
      </c>
    </row>
    <row r="3005" spans="1:8" ht="29.5" customHeight="1" thickBot="1" x14ac:dyDescent="0.4">
      <c r="A3005" s="16" t="str">
        <f>IF(B3005&lt;&gt;"","IND"&amp;TEXT(COUNTA($B$2:B3005),"000"),"")</f>
        <v>IND1653</v>
      </c>
      <c r="B3005" s="17">
        <f>Consolication[[#This Row],[Nom et prénom 0 Name &amp; first name]]</f>
        <v>0</v>
      </c>
      <c r="C3005" s="17" t="e">
        <f>VLOOKUP(B3005,Consolidation!B:AA,3,FALSE)</f>
        <v>#N/A</v>
      </c>
      <c r="D3005" s="17" t="e">
        <f>VLOOKUP(B3005,Consolidation!B:AA,5,TRUE)</f>
        <v>#N/A</v>
      </c>
      <c r="E3005" s="17" t="e">
        <f>VLOOKUP(B3006,Consolidation!B:AA,6,TRUE)</f>
        <v>#N/A</v>
      </c>
      <c r="F3005" s="17" t="e">
        <f>VLOOKUP(B3006,Consolidation!B:AA,7,TRUE)</f>
        <v>#N/A</v>
      </c>
      <c r="G3005" s="17" t="e">
        <f>VLOOKUP(B3006,Consolidation!B:AA,12,TRUE)</f>
        <v>#N/A</v>
      </c>
      <c r="H3005" s="17" t="e">
        <f>VLOOKUP(B3006,Consolidation!B:AA,22,FALSE)</f>
        <v>#N/A</v>
      </c>
    </row>
    <row r="3006" spans="1:8" ht="29.5" customHeight="1" thickBot="1" x14ac:dyDescent="0.4">
      <c r="A3006" s="16" t="str">
        <f>IF(B3006&lt;&gt;"","IND"&amp;TEXT(COUNTA($B$2:B3006),"000"),"")</f>
        <v>IND1654</v>
      </c>
      <c r="B3006" s="17">
        <f>Consolication[[#This Row],[Nom et prénom 0 Name &amp; first name]]</f>
        <v>0</v>
      </c>
      <c r="C3006" s="17" t="e">
        <f>VLOOKUP(B3006,Consolidation!B:AA,3,FALSE)</f>
        <v>#N/A</v>
      </c>
      <c r="D3006" s="17" t="e">
        <f>VLOOKUP(B3006,Consolidation!B:AA,5,TRUE)</f>
        <v>#N/A</v>
      </c>
      <c r="E3006" s="17" t="e">
        <f>VLOOKUP(B3007,Consolidation!B:AA,6,TRUE)</f>
        <v>#N/A</v>
      </c>
      <c r="F3006" s="17" t="e">
        <f>VLOOKUP(B3007,Consolidation!B:AA,7,TRUE)</f>
        <v>#N/A</v>
      </c>
      <c r="G3006" s="17" t="e">
        <f>VLOOKUP(B3007,Consolidation!B:AA,12,TRUE)</f>
        <v>#N/A</v>
      </c>
      <c r="H3006" s="17" t="e">
        <f>VLOOKUP(B3007,Consolidation!B:AA,22,FALSE)</f>
        <v>#N/A</v>
      </c>
    </row>
    <row r="3007" spans="1:8" ht="29.5" customHeight="1" thickBot="1" x14ac:dyDescent="0.4">
      <c r="A3007" s="16" t="str">
        <f>IF(B3007&lt;&gt;"","IND"&amp;TEXT(COUNTA($B$2:B3007),"000"),"")</f>
        <v>IND1655</v>
      </c>
      <c r="B3007" s="17">
        <f>Consolication[[#This Row],[Nom et prénom 0 Name &amp; first name]]</f>
        <v>0</v>
      </c>
      <c r="C3007" s="17" t="e">
        <f>VLOOKUP(B3007,Consolidation!B:AA,3,FALSE)</f>
        <v>#N/A</v>
      </c>
      <c r="D3007" s="17" t="e">
        <f>VLOOKUP(B3007,Consolidation!B:AA,5,TRUE)</f>
        <v>#N/A</v>
      </c>
      <c r="E3007" s="17" t="e">
        <f>VLOOKUP(B3008,Consolidation!B:AA,6,TRUE)</f>
        <v>#N/A</v>
      </c>
      <c r="F3007" s="17" t="e">
        <f>VLOOKUP(B3008,Consolidation!B:AA,7,TRUE)</f>
        <v>#N/A</v>
      </c>
      <c r="G3007" s="17" t="e">
        <f>VLOOKUP(B3008,Consolidation!B:AA,12,TRUE)</f>
        <v>#N/A</v>
      </c>
      <c r="H3007" s="17" t="e">
        <f>VLOOKUP(B3008,Consolidation!B:AA,22,FALSE)</f>
        <v>#N/A</v>
      </c>
    </row>
    <row r="3008" spans="1:8" ht="29.5" customHeight="1" thickBot="1" x14ac:dyDescent="0.4">
      <c r="A3008" s="16" t="str">
        <f>IF(B3008&lt;&gt;"","IND"&amp;TEXT(COUNTA($B$2:B3008),"000"),"")</f>
        <v>IND1656</v>
      </c>
      <c r="B3008" s="17">
        <f>Consolication[[#This Row],[Nom et prénom 0 Name &amp; first name]]</f>
        <v>0</v>
      </c>
      <c r="C3008" s="17" t="e">
        <f>VLOOKUP(B3008,Consolidation!B:AA,3,FALSE)</f>
        <v>#N/A</v>
      </c>
      <c r="D3008" s="17" t="e">
        <f>VLOOKUP(B3008,Consolidation!B:AA,5,TRUE)</f>
        <v>#N/A</v>
      </c>
      <c r="E3008" s="17" t="e">
        <f>VLOOKUP(B3009,Consolidation!B:AA,6,TRUE)</f>
        <v>#N/A</v>
      </c>
      <c r="F3008" s="17" t="e">
        <f>VLOOKUP(B3009,Consolidation!B:AA,7,TRUE)</f>
        <v>#N/A</v>
      </c>
      <c r="G3008" s="17" t="e">
        <f>VLOOKUP(B3009,Consolidation!B:AA,12,TRUE)</f>
        <v>#N/A</v>
      </c>
      <c r="H3008" s="17" t="e">
        <f>VLOOKUP(B3009,Consolidation!B:AA,22,FALSE)</f>
        <v>#N/A</v>
      </c>
    </row>
    <row r="3009" spans="1:8" ht="29.5" customHeight="1" thickBot="1" x14ac:dyDescent="0.4">
      <c r="A3009" s="16" t="str">
        <f>IF(B3009&lt;&gt;"","IND"&amp;TEXT(COUNTA($B$2:B3009),"000"),"")</f>
        <v>IND1657</v>
      </c>
      <c r="B3009" s="17">
        <f>Consolication[[#This Row],[Nom et prénom 0 Name &amp; first name]]</f>
        <v>0</v>
      </c>
      <c r="C3009" s="17" t="e">
        <f>VLOOKUP(B3009,Consolidation!B:AA,3,FALSE)</f>
        <v>#N/A</v>
      </c>
      <c r="D3009" s="17" t="e">
        <f>VLOOKUP(B3009,Consolidation!B:AA,5,TRUE)</f>
        <v>#N/A</v>
      </c>
      <c r="E3009" s="17" t="e">
        <f>VLOOKUP(B3010,Consolidation!B:AA,6,TRUE)</f>
        <v>#N/A</v>
      </c>
      <c r="F3009" s="17" t="e">
        <f>VLOOKUP(B3010,Consolidation!B:AA,7,TRUE)</f>
        <v>#N/A</v>
      </c>
      <c r="G3009" s="17" t="e">
        <f>VLOOKUP(B3010,Consolidation!B:AA,12,TRUE)</f>
        <v>#N/A</v>
      </c>
      <c r="H3009" s="17" t="e">
        <f>VLOOKUP(B3010,Consolidation!B:AA,22,FALSE)</f>
        <v>#N/A</v>
      </c>
    </row>
    <row r="3010" spans="1:8" ht="29.5" customHeight="1" thickBot="1" x14ac:dyDescent="0.4">
      <c r="A3010" s="16" t="str">
        <f>IF(B3010&lt;&gt;"","IND"&amp;TEXT(COUNTA($B$2:B3010),"000"),"")</f>
        <v>IND1658</v>
      </c>
      <c r="B3010" s="17">
        <f>Consolication[[#This Row],[Nom et prénom 0 Name &amp; first name]]</f>
        <v>0</v>
      </c>
      <c r="C3010" s="17" t="e">
        <f>VLOOKUP(B3010,Consolidation!B:AA,3,FALSE)</f>
        <v>#N/A</v>
      </c>
      <c r="D3010" s="17" t="e">
        <f>VLOOKUP(B3010,Consolidation!B:AA,5,TRUE)</f>
        <v>#N/A</v>
      </c>
      <c r="E3010" s="17" t="e">
        <f>VLOOKUP(B3011,Consolidation!B:AA,6,TRUE)</f>
        <v>#N/A</v>
      </c>
      <c r="F3010" s="17" t="e">
        <f>VLOOKUP(B3011,Consolidation!B:AA,7,TRUE)</f>
        <v>#N/A</v>
      </c>
      <c r="G3010" s="17" t="e">
        <f>VLOOKUP(B3011,Consolidation!B:AA,12,TRUE)</f>
        <v>#N/A</v>
      </c>
      <c r="H3010" s="17" t="e">
        <f>VLOOKUP(B3011,Consolidation!B:AA,22,FALSE)</f>
        <v>#N/A</v>
      </c>
    </row>
    <row r="3011" spans="1:8" ht="29.5" customHeight="1" thickBot="1" x14ac:dyDescent="0.4">
      <c r="A3011" s="16" t="str">
        <f>IF(B3011&lt;&gt;"","IND"&amp;TEXT(COUNTA($B$2:B3011),"000"),"")</f>
        <v>IND1659</v>
      </c>
      <c r="B3011" s="17">
        <f>Consolication[[#This Row],[Nom et prénom 0 Name &amp; first name]]</f>
        <v>0</v>
      </c>
      <c r="C3011" s="17" t="e">
        <f>VLOOKUP(B3011,Consolidation!B:AA,3,FALSE)</f>
        <v>#N/A</v>
      </c>
      <c r="D3011" s="17" t="e">
        <f>VLOOKUP(B3011,Consolidation!B:AA,5,TRUE)</f>
        <v>#N/A</v>
      </c>
      <c r="E3011" s="17" t="e">
        <f>VLOOKUP(B3012,Consolidation!B:AA,6,TRUE)</f>
        <v>#N/A</v>
      </c>
      <c r="F3011" s="17" t="e">
        <f>VLOOKUP(B3012,Consolidation!B:AA,7,TRUE)</f>
        <v>#N/A</v>
      </c>
      <c r="G3011" s="17" t="e">
        <f>VLOOKUP(B3012,Consolidation!B:AA,12,TRUE)</f>
        <v>#N/A</v>
      </c>
      <c r="H3011" s="17" t="e">
        <f>VLOOKUP(B3012,Consolidation!B:AA,22,FALSE)</f>
        <v>#N/A</v>
      </c>
    </row>
    <row r="3012" spans="1:8" ht="29.5" customHeight="1" thickBot="1" x14ac:dyDescent="0.4">
      <c r="A3012" s="16" t="str">
        <f>IF(B3012&lt;&gt;"","IND"&amp;TEXT(COUNTA($B$2:B3012),"000"),"")</f>
        <v>IND1660</v>
      </c>
      <c r="B3012" s="17">
        <f>Consolication[[#This Row],[Nom et prénom 0 Name &amp; first name]]</f>
        <v>0</v>
      </c>
      <c r="C3012" s="17" t="e">
        <f>VLOOKUP(B3012,Consolidation!B:AA,3,FALSE)</f>
        <v>#N/A</v>
      </c>
      <c r="D3012" s="17" t="e">
        <f>VLOOKUP(B3012,Consolidation!B:AA,5,TRUE)</f>
        <v>#N/A</v>
      </c>
      <c r="E3012" s="17" t="e">
        <f>VLOOKUP(B3013,Consolidation!B:AA,6,TRUE)</f>
        <v>#N/A</v>
      </c>
      <c r="F3012" s="17" t="e">
        <f>VLOOKUP(B3013,Consolidation!B:AA,7,TRUE)</f>
        <v>#N/A</v>
      </c>
      <c r="G3012" s="17" t="e">
        <f>VLOOKUP(B3013,Consolidation!B:AA,12,TRUE)</f>
        <v>#N/A</v>
      </c>
      <c r="H3012" s="17" t="e">
        <f>VLOOKUP(B3013,Consolidation!B:AA,22,FALSE)</f>
        <v>#N/A</v>
      </c>
    </row>
    <row r="3013" spans="1:8" ht="29.5" customHeight="1" thickBot="1" x14ac:dyDescent="0.4">
      <c r="A3013" s="16" t="str">
        <f>IF(B3013&lt;&gt;"","IND"&amp;TEXT(COUNTA($B$2:B3013),"000"),"")</f>
        <v>IND1661</v>
      </c>
      <c r="B3013" s="17">
        <f>Consolication[[#This Row],[Nom et prénom 0 Name &amp; first name]]</f>
        <v>0</v>
      </c>
      <c r="C3013" s="17" t="e">
        <f>VLOOKUP(B3013,Consolidation!B:AA,3,FALSE)</f>
        <v>#N/A</v>
      </c>
      <c r="D3013" s="17" t="e">
        <f>VLOOKUP(B3013,Consolidation!B:AA,5,TRUE)</f>
        <v>#N/A</v>
      </c>
      <c r="E3013" s="17" t="e">
        <f>VLOOKUP(B3014,Consolidation!B:AA,6,TRUE)</f>
        <v>#N/A</v>
      </c>
      <c r="F3013" s="17" t="e">
        <f>VLOOKUP(B3014,Consolidation!B:AA,7,TRUE)</f>
        <v>#N/A</v>
      </c>
      <c r="G3013" s="17" t="e">
        <f>VLOOKUP(B3014,Consolidation!B:AA,12,TRUE)</f>
        <v>#N/A</v>
      </c>
      <c r="H3013" s="17" t="e">
        <f>VLOOKUP(B3014,Consolidation!B:AA,22,FALSE)</f>
        <v>#N/A</v>
      </c>
    </row>
    <row r="3014" spans="1:8" ht="29.5" customHeight="1" thickBot="1" x14ac:dyDescent="0.4">
      <c r="A3014" s="16" t="str">
        <f>IF(B3014&lt;&gt;"","IND"&amp;TEXT(COUNTA($B$2:B3014),"000"),"")</f>
        <v>IND1662</v>
      </c>
      <c r="B3014" s="17">
        <f>Consolication[[#This Row],[Nom et prénom 0 Name &amp; first name]]</f>
        <v>0</v>
      </c>
      <c r="C3014" s="17" t="e">
        <f>VLOOKUP(B3014,Consolidation!B:AA,3,FALSE)</f>
        <v>#N/A</v>
      </c>
      <c r="D3014" s="17" t="e">
        <f>VLOOKUP(B3014,Consolidation!B:AA,5,TRUE)</f>
        <v>#N/A</v>
      </c>
      <c r="E3014" s="17" t="e">
        <f>VLOOKUP(B3015,Consolidation!B:AA,6,TRUE)</f>
        <v>#N/A</v>
      </c>
      <c r="F3014" s="17" t="e">
        <f>VLOOKUP(B3015,Consolidation!B:AA,7,TRUE)</f>
        <v>#N/A</v>
      </c>
      <c r="G3014" s="17" t="e">
        <f>VLOOKUP(B3015,Consolidation!B:AA,12,TRUE)</f>
        <v>#N/A</v>
      </c>
      <c r="H3014" s="17" t="e">
        <f>VLOOKUP(B3015,Consolidation!B:AA,22,FALSE)</f>
        <v>#N/A</v>
      </c>
    </row>
    <row r="3015" spans="1:8" ht="29.5" customHeight="1" thickBot="1" x14ac:dyDescent="0.4">
      <c r="A3015" s="16" t="str">
        <f>IF(B3015&lt;&gt;"","IND"&amp;TEXT(COUNTA($B$2:B3015),"000"),"")</f>
        <v>IND1663</v>
      </c>
      <c r="B3015" s="17">
        <f>Consolication[[#This Row],[Nom et prénom 0 Name &amp; first name]]</f>
        <v>0</v>
      </c>
      <c r="C3015" s="17" t="e">
        <f>VLOOKUP(B3015,Consolidation!B:AA,3,FALSE)</f>
        <v>#N/A</v>
      </c>
      <c r="D3015" s="17" t="e">
        <f>VLOOKUP(B3015,Consolidation!B:AA,5,TRUE)</f>
        <v>#N/A</v>
      </c>
      <c r="E3015" s="17" t="e">
        <f>VLOOKUP(B3016,Consolidation!B:AA,6,TRUE)</f>
        <v>#N/A</v>
      </c>
      <c r="F3015" s="17" t="e">
        <f>VLOOKUP(B3016,Consolidation!B:AA,7,TRUE)</f>
        <v>#N/A</v>
      </c>
      <c r="G3015" s="17" t="e">
        <f>VLOOKUP(B3016,Consolidation!B:AA,12,TRUE)</f>
        <v>#N/A</v>
      </c>
      <c r="H3015" s="17" t="e">
        <f>VLOOKUP(B3016,Consolidation!B:AA,22,FALSE)</f>
        <v>#N/A</v>
      </c>
    </row>
    <row r="3016" spans="1:8" ht="29.5" customHeight="1" thickBot="1" x14ac:dyDescent="0.4">
      <c r="A3016" s="16" t="str">
        <f>IF(B3016&lt;&gt;"","IND"&amp;TEXT(COUNTA($B$2:B3016),"000"),"")</f>
        <v>IND1664</v>
      </c>
      <c r="B3016" s="17">
        <f>Consolication[[#This Row],[Nom et prénom 0 Name &amp; first name]]</f>
        <v>0</v>
      </c>
      <c r="C3016" s="17" t="e">
        <f>VLOOKUP(B3016,Consolidation!B:AA,3,FALSE)</f>
        <v>#N/A</v>
      </c>
      <c r="D3016" s="17" t="e">
        <f>VLOOKUP(B3016,Consolidation!B:AA,5,TRUE)</f>
        <v>#N/A</v>
      </c>
      <c r="E3016" s="17" t="e">
        <f>VLOOKUP(B3017,Consolidation!B:AA,6,TRUE)</f>
        <v>#N/A</v>
      </c>
      <c r="F3016" s="17" t="e">
        <f>VLOOKUP(B3017,Consolidation!B:AA,7,TRUE)</f>
        <v>#N/A</v>
      </c>
      <c r="G3016" s="17" t="e">
        <f>VLOOKUP(B3017,Consolidation!B:AA,12,TRUE)</f>
        <v>#N/A</v>
      </c>
      <c r="H3016" s="17" t="e">
        <f>VLOOKUP(B3017,Consolidation!B:AA,22,FALSE)</f>
        <v>#N/A</v>
      </c>
    </row>
    <row r="3017" spans="1:8" ht="29.5" customHeight="1" thickBot="1" x14ac:dyDescent="0.4">
      <c r="A3017" s="16" t="str">
        <f>IF(B3017&lt;&gt;"","IND"&amp;TEXT(COUNTA($B$2:B3017),"000"),"")</f>
        <v>IND1665</v>
      </c>
      <c r="B3017" s="17">
        <f>Consolication[[#This Row],[Nom et prénom 0 Name &amp; first name]]</f>
        <v>0</v>
      </c>
      <c r="C3017" s="17" t="e">
        <f>VLOOKUP(B3017,Consolidation!B:AA,3,FALSE)</f>
        <v>#N/A</v>
      </c>
      <c r="D3017" s="17" t="e">
        <f>VLOOKUP(B3017,Consolidation!B:AA,5,TRUE)</f>
        <v>#N/A</v>
      </c>
      <c r="E3017" s="17" t="e">
        <f>VLOOKUP(B3018,Consolidation!B:AA,6,TRUE)</f>
        <v>#N/A</v>
      </c>
      <c r="F3017" s="17" t="e">
        <f>VLOOKUP(B3018,Consolidation!B:AA,7,TRUE)</f>
        <v>#N/A</v>
      </c>
      <c r="G3017" s="17" t="e">
        <f>VLOOKUP(B3018,Consolidation!B:AA,12,TRUE)</f>
        <v>#N/A</v>
      </c>
      <c r="H3017" s="17" t="e">
        <f>VLOOKUP(B3018,Consolidation!B:AA,22,FALSE)</f>
        <v>#N/A</v>
      </c>
    </row>
    <row r="3018" spans="1:8" ht="29.5" customHeight="1" thickBot="1" x14ac:dyDescent="0.4">
      <c r="A3018" s="16" t="str">
        <f>IF(B3018&lt;&gt;"","IND"&amp;TEXT(COUNTA($B$2:B3018),"000"),"")</f>
        <v>IND1666</v>
      </c>
      <c r="B3018" s="17">
        <f>Consolication[[#This Row],[Nom et prénom 0 Name &amp; first name]]</f>
        <v>0</v>
      </c>
      <c r="C3018" s="17" t="e">
        <f>VLOOKUP(B3018,Consolidation!B:AA,3,FALSE)</f>
        <v>#N/A</v>
      </c>
      <c r="D3018" s="17" t="e">
        <f>VLOOKUP(B3018,Consolidation!B:AA,5,TRUE)</f>
        <v>#N/A</v>
      </c>
      <c r="E3018" s="17" t="e">
        <f>VLOOKUP(B3019,Consolidation!B:AA,6,TRUE)</f>
        <v>#N/A</v>
      </c>
      <c r="F3018" s="17" t="e">
        <f>VLOOKUP(B3019,Consolidation!B:AA,7,TRUE)</f>
        <v>#N/A</v>
      </c>
      <c r="G3018" s="17" t="e">
        <f>VLOOKUP(B3019,Consolidation!B:AA,12,TRUE)</f>
        <v>#N/A</v>
      </c>
      <c r="H3018" s="17" t="e">
        <f>VLOOKUP(B3019,Consolidation!B:AA,22,FALSE)</f>
        <v>#N/A</v>
      </c>
    </row>
    <row r="3019" spans="1:8" ht="29.5" customHeight="1" thickBot="1" x14ac:dyDescent="0.4">
      <c r="A3019" s="16" t="str">
        <f>IF(B3019&lt;&gt;"","IND"&amp;TEXT(COUNTA($B$2:B3019),"000"),"")</f>
        <v>IND1667</v>
      </c>
      <c r="B3019" s="17">
        <f>Consolication[[#This Row],[Nom et prénom 0 Name &amp; first name]]</f>
        <v>0</v>
      </c>
      <c r="C3019" s="17" t="e">
        <f>VLOOKUP(B3019,Consolidation!B:AA,3,FALSE)</f>
        <v>#N/A</v>
      </c>
      <c r="D3019" s="17" t="e">
        <f>VLOOKUP(B3019,Consolidation!B:AA,5,TRUE)</f>
        <v>#N/A</v>
      </c>
      <c r="E3019" s="17" t="e">
        <f>VLOOKUP(B3020,Consolidation!B:AA,6,TRUE)</f>
        <v>#N/A</v>
      </c>
      <c r="F3019" s="17" t="e">
        <f>VLOOKUP(B3020,Consolidation!B:AA,7,TRUE)</f>
        <v>#N/A</v>
      </c>
      <c r="G3019" s="17" t="e">
        <f>VLOOKUP(B3020,Consolidation!B:AA,12,TRUE)</f>
        <v>#N/A</v>
      </c>
      <c r="H3019" s="17" t="e">
        <f>VLOOKUP(B3020,Consolidation!B:AA,22,FALSE)</f>
        <v>#N/A</v>
      </c>
    </row>
    <row r="3020" spans="1:8" ht="29.5" customHeight="1" thickBot="1" x14ac:dyDescent="0.4">
      <c r="A3020" s="16" t="str">
        <f>IF(B3020&lt;&gt;"","IND"&amp;TEXT(COUNTA($B$2:B3020),"000"),"")</f>
        <v>IND1668</v>
      </c>
      <c r="B3020" s="17">
        <f>Consolication[[#This Row],[Nom et prénom 0 Name &amp; first name]]</f>
        <v>0</v>
      </c>
      <c r="C3020" s="17" t="e">
        <f>VLOOKUP(B3020,Consolidation!B:AA,3,FALSE)</f>
        <v>#N/A</v>
      </c>
      <c r="D3020" s="17" t="e">
        <f>VLOOKUP(B3020,Consolidation!B:AA,5,TRUE)</f>
        <v>#N/A</v>
      </c>
      <c r="E3020" s="17" t="e">
        <f>VLOOKUP(B3021,Consolidation!B:AA,6,TRUE)</f>
        <v>#N/A</v>
      </c>
      <c r="F3020" s="17" t="e">
        <f>VLOOKUP(B3021,Consolidation!B:AA,7,TRUE)</f>
        <v>#N/A</v>
      </c>
      <c r="G3020" s="17" t="e">
        <f>VLOOKUP(B3021,Consolidation!B:AA,12,TRUE)</f>
        <v>#N/A</v>
      </c>
      <c r="H3020" s="17" t="e">
        <f>VLOOKUP(B3021,Consolidation!B:AA,22,FALSE)</f>
        <v>#N/A</v>
      </c>
    </row>
    <row r="3021" spans="1:8" ht="29.5" customHeight="1" thickBot="1" x14ac:dyDescent="0.4">
      <c r="A3021" s="16" t="str">
        <f>IF(B3021&lt;&gt;"","IND"&amp;TEXT(COUNTA($B$2:B3021),"000"),"")</f>
        <v>IND1669</v>
      </c>
      <c r="B3021" s="17">
        <f>Consolication[[#This Row],[Nom et prénom 0 Name &amp; first name]]</f>
        <v>0</v>
      </c>
      <c r="C3021" s="17" t="e">
        <f>VLOOKUP(B3021,Consolidation!B:AA,3,FALSE)</f>
        <v>#N/A</v>
      </c>
      <c r="D3021" s="17" t="e">
        <f>VLOOKUP(B3021,Consolidation!B:AA,5,TRUE)</f>
        <v>#N/A</v>
      </c>
      <c r="E3021" s="17" t="e">
        <f>VLOOKUP(B3022,Consolidation!B:AA,6,TRUE)</f>
        <v>#N/A</v>
      </c>
      <c r="F3021" s="17" t="e">
        <f>VLOOKUP(B3022,Consolidation!B:AA,7,TRUE)</f>
        <v>#N/A</v>
      </c>
      <c r="G3021" s="17" t="e">
        <f>VLOOKUP(B3022,Consolidation!B:AA,12,TRUE)</f>
        <v>#N/A</v>
      </c>
      <c r="H3021" s="17" t="e">
        <f>VLOOKUP(B3022,Consolidation!B:AA,22,FALSE)</f>
        <v>#N/A</v>
      </c>
    </row>
    <row r="3022" spans="1:8" ht="29.5" customHeight="1" thickBot="1" x14ac:dyDescent="0.4">
      <c r="A3022" s="16" t="str">
        <f>IF(B3022&lt;&gt;"","IND"&amp;TEXT(COUNTA($B$2:B3022),"000"),"")</f>
        <v>IND1670</v>
      </c>
      <c r="B3022" s="17">
        <f>Consolication[[#This Row],[Nom et prénom 0 Name &amp; first name]]</f>
        <v>0</v>
      </c>
      <c r="C3022" s="17" t="e">
        <f>VLOOKUP(B3022,Consolidation!B:AA,3,FALSE)</f>
        <v>#N/A</v>
      </c>
      <c r="D3022" s="17" t="e">
        <f>VLOOKUP(B3022,Consolidation!B:AA,5,TRUE)</f>
        <v>#N/A</v>
      </c>
      <c r="E3022" s="17" t="e">
        <f>VLOOKUP(B3023,Consolidation!B:AA,6,TRUE)</f>
        <v>#N/A</v>
      </c>
      <c r="F3022" s="17" t="e">
        <f>VLOOKUP(B3023,Consolidation!B:AA,7,TRUE)</f>
        <v>#N/A</v>
      </c>
      <c r="G3022" s="17" t="e">
        <f>VLOOKUP(B3023,Consolidation!B:AA,12,TRUE)</f>
        <v>#N/A</v>
      </c>
      <c r="H3022" s="17" t="e">
        <f>VLOOKUP(B3023,Consolidation!B:AA,22,FALSE)</f>
        <v>#N/A</v>
      </c>
    </row>
    <row r="3023" spans="1:8" ht="29.5" customHeight="1" thickBot="1" x14ac:dyDescent="0.4">
      <c r="A3023" s="16" t="str">
        <f>IF(B3023&lt;&gt;"","IND"&amp;TEXT(COUNTA($B$2:B3023),"000"),"")</f>
        <v>IND1671</v>
      </c>
      <c r="B3023" s="17">
        <f>Consolication[[#This Row],[Nom et prénom 0 Name &amp; first name]]</f>
        <v>0</v>
      </c>
      <c r="C3023" s="17" t="e">
        <f>VLOOKUP(B3023,Consolidation!B:AA,3,FALSE)</f>
        <v>#N/A</v>
      </c>
      <c r="D3023" s="17" t="e">
        <f>VLOOKUP(B3023,Consolidation!B:AA,5,TRUE)</f>
        <v>#N/A</v>
      </c>
      <c r="E3023" s="17" t="e">
        <f>VLOOKUP(B3024,Consolidation!B:AA,6,TRUE)</f>
        <v>#N/A</v>
      </c>
      <c r="F3023" s="17" t="e">
        <f>VLOOKUP(B3024,Consolidation!B:AA,7,TRUE)</f>
        <v>#N/A</v>
      </c>
      <c r="G3023" s="17" t="e">
        <f>VLOOKUP(B3024,Consolidation!B:AA,12,TRUE)</f>
        <v>#N/A</v>
      </c>
      <c r="H3023" s="17" t="e">
        <f>VLOOKUP(B3024,Consolidation!B:AA,22,FALSE)</f>
        <v>#N/A</v>
      </c>
    </row>
    <row r="3024" spans="1:8" ht="29.5" customHeight="1" thickBot="1" x14ac:dyDescent="0.4">
      <c r="A3024" s="16" t="str">
        <f>IF(B3024&lt;&gt;"","IND"&amp;TEXT(COUNTA($B$2:B3024),"000"),"")</f>
        <v>IND1672</v>
      </c>
      <c r="B3024" s="17">
        <f>Consolication[[#This Row],[Nom et prénom 0 Name &amp; first name]]</f>
        <v>0</v>
      </c>
      <c r="C3024" s="17" t="e">
        <f>VLOOKUP(B3024,Consolidation!B:AA,3,FALSE)</f>
        <v>#N/A</v>
      </c>
      <c r="D3024" s="17" t="e">
        <f>VLOOKUP(B3024,Consolidation!B:AA,5,TRUE)</f>
        <v>#N/A</v>
      </c>
      <c r="E3024" s="17" t="e">
        <f>VLOOKUP(B3025,Consolidation!B:AA,6,TRUE)</f>
        <v>#N/A</v>
      </c>
      <c r="F3024" s="17" t="e">
        <f>VLOOKUP(B3025,Consolidation!B:AA,7,TRUE)</f>
        <v>#N/A</v>
      </c>
      <c r="G3024" s="17" t="e">
        <f>VLOOKUP(B3025,Consolidation!B:AA,12,TRUE)</f>
        <v>#N/A</v>
      </c>
      <c r="H3024" s="17" t="e">
        <f>VLOOKUP(B3025,Consolidation!B:AA,22,FALSE)</f>
        <v>#N/A</v>
      </c>
    </row>
    <row r="3025" spans="1:8" ht="29.5" customHeight="1" thickBot="1" x14ac:dyDescent="0.4">
      <c r="A3025" s="16" t="str">
        <f>IF(B3025&lt;&gt;"","IND"&amp;TEXT(COUNTA($B$2:B3025),"000"),"")</f>
        <v>IND1673</v>
      </c>
      <c r="B3025" s="17">
        <f>Consolication[[#This Row],[Nom et prénom 0 Name &amp; first name]]</f>
        <v>0</v>
      </c>
      <c r="C3025" s="17" t="e">
        <f>VLOOKUP(B3025,Consolidation!B:AA,3,FALSE)</f>
        <v>#N/A</v>
      </c>
      <c r="D3025" s="17" t="e">
        <f>VLOOKUP(B3025,Consolidation!B:AA,5,TRUE)</f>
        <v>#N/A</v>
      </c>
      <c r="E3025" s="17" t="e">
        <f>VLOOKUP(B3026,Consolidation!B:AA,6,TRUE)</f>
        <v>#N/A</v>
      </c>
      <c r="F3025" s="17" t="e">
        <f>VLOOKUP(B3026,Consolidation!B:AA,7,TRUE)</f>
        <v>#N/A</v>
      </c>
      <c r="G3025" s="17" t="e">
        <f>VLOOKUP(B3026,Consolidation!B:AA,12,TRUE)</f>
        <v>#N/A</v>
      </c>
      <c r="H3025" s="17" t="e">
        <f>VLOOKUP(B3026,Consolidation!B:AA,22,FALSE)</f>
        <v>#N/A</v>
      </c>
    </row>
    <row r="3026" spans="1:8" ht="29.5" customHeight="1" thickBot="1" x14ac:dyDescent="0.4">
      <c r="A3026" s="16" t="str">
        <f>IF(B3026&lt;&gt;"","IND"&amp;TEXT(COUNTA($B$2:B3026),"000"),"")</f>
        <v>IND1674</v>
      </c>
      <c r="B3026" s="17">
        <f>Consolication[[#This Row],[Nom et prénom 0 Name &amp; first name]]</f>
        <v>0</v>
      </c>
      <c r="C3026" s="17" t="e">
        <f>VLOOKUP(B3026,Consolidation!B:AA,3,FALSE)</f>
        <v>#N/A</v>
      </c>
      <c r="D3026" s="17" t="e">
        <f>VLOOKUP(B3026,Consolidation!B:AA,5,TRUE)</f>
        <v>#N/A</v>
      </c>
      <c r="E3026" s="17" t="e">
        <f>VLOOKUP(B3027,Consolidation!B:AA,6,TRUE)</f>
        <v>#N/A</v>
      </c>
      <c r="F3026" s="17" t="e">
        <f>VLOOKUP(B3027,Consolidation!B:AA,7,TRUE)</f>
        <v>#N/A</v>
      </c>
      <c r="G3026" s="17" t="e">
        <f>VLOOKUP(B3027,Consolidation!B:AA,12,TRUE)</f>
        <v>#N/A</v>
      </c>
      <c r="H3026" s="17" t="e">
        <f>VLOOKUP(B3027,Consolidation!B:AA,22,FALSE)</f>
        <v>#N/A</v>
      </c>
    </row>
    <row r="3027" spans="1:8" ht="29.5" customHeight="1" thickBot="1" x14ac:dyDescent="0.4">
      <c r="A3027" s="16" t="str">
        <f>IF(B3027&lt;&gt;"","IND"&amp;TEXT(COUNTA($B$2:B3027),"000"),"")</f>
        <v>IND1675</v>
      </c>
      <c r="B3027" s="17">
        <f>Consolication[[#This Row],[Nom et prénom 0 Name &amp; first name]]</f>
        <v>0</v>
      </c>
      <c r="C3027" s="17" t="e">
        <f>VLOOKUP(B3027,Consolidation!B:AA,3,FALSE)</f>
        <v>#N/A</v>
      </c>
      <c r="D3027" s="17" t="e">
        <f>VLOOKUP(B3027,Consolidation!B:AA,5,TRUE)</f>
        <v>#N/A</v>
      </c>
      <c r="E3027" s="17" t="e">
        <f>VLOOKUP(B3028,Consolidation!B:AA,6,TRUE)</f>
        <v>#N/A</v>
      </c>
      <c r="F3027" s="17" t="e">
        <f>VLOOKUP(B3028,Consolidation!B:AA,7,TRUE)</f>
        <v>#N/A</v>
      </c>
      <c r="G3027" s="17" t="e">
        <f>VLOOKUP(B3028,Consolidation!B:AA,12,TRUE)</f>
        <v>#N/A</v>
      </c>
      <c r="H3027" s="17" t="e">
        <f>VLOOKUP(B3028,Consolidation!B:AA,22,FALSE)</f>
        <v>#N/A</v>
      </c>
    </row>
    <row r="3028" spans="1:8" ht="29.5" customHeight="1" thickBot="1" x14ac:dyDescent="0.4">
      <c r="A3028" s="16" t="str">
        <f>IF(B3028&lt;&gt;"","IND"&amp;TEXT(COUNTA($B$2:B3028),"000"),"")</f>
        <v>IND1676</v>
      </c>
      <c r="B3028" s="17">
        <f>Consolication[[#This Row],[Nom et prénom 0 Name &amp; first name]]</f>
        <v>0</v>
      </c>
      <c r="C3028" s="17" t="e">
        <f>VLOOKUP(B3028,Consolidation!B:AA,3,FALSE)</f>
        <v>#N/A</v>
      </c>
      <c r="D3028" s="17" t="e">
        <f>VLOOKUP(B3028,Consolidation!B:AA,5,TRUE)</f>
        <v>#N/A</v>
      </c>
      <c r="E3028" s="17" t="e">
        <f>VLOOKUP(B3029,Consolidation!B:AA,6,TRUE)</f>
        <v>#N/A</v>
      </c>
      <c r="F3028" s="17" t="e">
        <f>VLOOKUP(B3029,Consolidation!B:AA,7,TRUE)</f>
        <v>#N/A</v>
      </c>
      <c r="G3028" s="17" t="e">
        <f>VLOOKUP(B3029,Consolidation!B:AA,12,TRUE)</f>
        <v>#N/A</v>
      </c>
      <c r="H3028" s="17" t="e">
        <f>VLOOKUP(B3029,Consolidation!B:AA,22,FALSE)</f>
        <v>#N/A</v>
      </c>
    </row>
    <row r="3029" spans="1:8" ht="29.5" customHeight="1" thickBot="1" x14ac:dyDescent="0.4">
      <c r="A3029" s="16" t="str">
        <f>IF(B3029&lt;&gt;"","IND"&amp;TEXT(COUNTA($B$2:B3029),"000"),"")</f>
        <v>IND1677</v>
      </c>
      <c r="B3029" s="17">
        <f>Consolication[[#This Row],[Nom et prénom 0 Name &amp; first name]]</f>
        <v>0</v>
      </c>
      <c r="C3029" s="17" t="e">
        <f>VLOOKUP(B3029,Consolidation!B:AA,3,FALSE)</f>
        <v>#N/A</v>
      </c>
      <c r="D3029" s="17" t="e">
        <f>VLOOKUP(B3029,Consolidation!B:AA,5,TRUE)</f>
        <v>#N/A</v>
      </c>
      <c r="E3029" s="17" t="e">
        <f>VLOOKUP(B3030,Consolidation!B:AA,6,TRUE)</f>
        <v>#N/A</v>
      </c>
      <c r="F3029" s="17" t="e">
        <f>VLOOKUP(B3030,Consolidation!B:AA,7,TRUE)</f>
        <v>#N/A</v>
      </c>
      <c r="G3029" s="17" t="e">
        <f>VLOOKUP(B3030,Consolidation!B:AA,12,TRUE)</f>
        <v>#N/A</v>
      </c>
      <c r="H3029" s="17" t="e">
        <f>VLOOKUP(B3030,Consolidation!B:AA,22,FALSE)</f>
        <v>#N/A</v>
      </c>
    </row>
    <row r="3030" spans="1:8" ht="29.5" customHeight="1" thickBot="1" x14ac:dyDescent="0.4">
      <c r="A3030" s="16" t="str">
        <f>IF(B3030&lt;&gt;"","IND"&amp;TEXT(COUNTA($B$2:B3030),"000"),"")</f>
        <v>IND1678</v>
      </c>
      <c r="B3030" s="17">
        <f>Consolication[[#This Row],[Nom et prénom 0 Name &amp; first name]]</f>
        <v>0</v>
      </c>
      <c r="C3030" s="17" t="e">
        <f>VLOOKUP(B3030,Consolidation!B:AA,3,FALSE)</f>
        <v>#N/A</v>
      </c>
      <c r="D3030" s="17" t="e">
        <f>VLOOKUP(B3030,Consolidation!B:AA,5,TRUE)</f>
        <v>#N/A</v>
      </c>
      <c r="E3030" s="17" t="e">
        <f>VLOOKUP(B3031,Consolidation!B:AA,6,TRUE)</f>
        <v>#N/A</v>
      </c>
      <c r="F3030" s="17" t="e">
        <f>VLOOKUP(B3031,Consolidation!B:AA,7,TRUE)</f>
        <v>#N/A</v>
      </c>
      <c r="G3030" s="17" t="e">
        <f>VLOOKUP(B3031,Consolidation!B:AA,12,TRUE)</f>
        <v>#N/A</v>
      </c>
      <c r="H3030" s="17" t="e">
        <f>VLOOKUP(B3031,Consolidation!B:AA,22,FALSE)</f>
        <v>#N/A</v>
      </c>
    </row>
    <row r="3031" spans="1:8" ht="29.5" customHeight="1" thickBot="1" x14ac:dyDescent="0.4">
      <c r="A3031" s="16" t="str">
        <f>IF(B3031&lt;&gt;"","IND"&amp;TEXT(COUNTA($B$2:B3031),"000"),"")</f>
        <v>IND1679</v>
      </c>
      <c r="B3031" s="17">
        <f>Consolication[[#This Row],[Nom et prénom 0 Name &amp; first name]]</f>
        <v>0</v>
      </c>
      <c r="C3031" s="17" t="e">
        <f>VLOOKUP(B3031,Consolidation!B:AA,3,FALSE)</f>
        <v>#N/A</v>
      </c>
      <c r="D3031" s="17" t="e">
        <f>VLOOKUP(B3031,Consolidation!B:AA,5,TRUE)</f>
        <v>#N/A</v>
      </c>
      <c r="E3031" s="17" t="e">
        <f>VLOOKUP(B3032,Consolidation!B:AA,6,TRUE)</f>
        <v>#N/A</v>
      </c>
      <c r="F3031" s="17" t="e">
        <f>VLOOKUP(B3032,Consolidation!B:AA,7,TRUE)</f>
        <v>#N/A</v>
      </c>
      <c r="G3031" s="17" t="e">
        <f>VLOOKUP(B3032,Consolidation!B:AA,12,TRUE)</f>
        <v>#N/A</v>
      </c>
      <c r="H3031" s="17" t="e">
        <f>VLOOKUP(B3032,Consolidation!B:AA,22,FALSE)</f>
        <v>#N/A</v>
      </c>
    </row>
    <row r="3032" spans="1:8" ht="29.5" customHeight="1" thickBot="1" x14ac:dyDescent="0.4">
      <c r="A3032" s="16" t="str">
        <f>IF(B3032&lt;&gt;"","IND"&amp;TEXT(COUNTA($B$2:B3032),"000"),"")</f>
        <v>IND1680</v>
      </c>
      <c r="B3032" s="17">
        <f>Consolication[[#This Row],[Nom et prénom 0 Name &amp; first name]]</f>
        <v>0</v>
      </c>
      <c r="C3032" s="17" t="e">
        <f>VLOOKUP(B3032,Consolidation!B:AA,3,FALSE)</f>
        <v>#N/A</v>
      </c>
      <c r="D3032" s="17" t="e">
        <f>VLOOKUP(B3032,Consolidation!B:AA,5,TRUE)</f>
        <v>#N/A</v>
      </c>
      <c r="E3032" s="17" t="e">
        <f>VLOOKUP(B3033,Consolidation!B:AA,6,TRUE)</f>
        <v>#N/A</v>
      </c>
      <c r="F3032" s="17" t="e">
        <f>VLOOKUP(B3033,Consolidation!B:AA,7,TRUE)</f>
        <v>#N/A</v>
      </c>
      <c r="G3032" s="17" t="e">
        <f>VLOOKUP(B3033,Consolidation!B:AA,12,TRUE)</f>
        <v>#N/A</v>
      </c>
      <c r="H3032" s="17" t="e">
        <f>VLOOKUP(B3033,Consolidation!B:AA,22,FALSE)</f>
        <v>#N/A</v>
      </c>
    </row>
    <row r="3033" spans="1:8" ht="29.5" customHeight="1" thickBot="1" x14ac:dyDescent="0.4">
      <c r="A3033" s="16" t="str">
        <f>IF(B3033&lt;&gt;"","IND"&amp;TEXT(COUNTA($B$2:B3033),"000"),"")</f>
        <v>IND1681</v>
      </c>
      <c r="B3033" s="17">
        <f>Consolication[[#This Row],[Nom et prénom 0 Name &amp; first name]]</f>
        <v>0</v>
      </c>
      <c r="C3033" s="17" t="e">
        <f>VLOOKUP(B3033,Consolidation!B:AA,3,FALSE)</f>
        <v>#N/A</v>
      </c>
      <c r="D3033" s="17" t="e">
        <f>VLOOKUP(B3033,Consolidation!B:AA,5,TRUE)</f>
        <v>#N/A</v>
      </c>
      <c r="E3033" s="17" t="e">
        <f>VLOOKUP(B3034,Consolidation!B:AA,6,TRUE)</f>
        <v>#N/A</v>
      </c>
      <c r="F3033" s="17" t="e">
        <f>VLOOKUP(B3034,Consolidation!B:AA,7,TRUE)</f>
        <v>#N/A</v>
      </c>
      <c r="G3033" s="17" t="e">
        <f>VLOOKUP(B3034,Consolidation!B:AA,12,TRUE)</f>
        <v>#N/A</v>
      </c>
      <c r="H3033" s="17" t="e">
        <f>VLOOKUP(B3034,Consolidation!B:AA,22,FALSE)</f>
        <v>#N/A</v>
      </c>
    </row>
    <row r="3034" spans="1:8" ht="29.5" customHeight="1" thickBot="1" x14ac:dyDescent="0.4">
      <c r="A3034" s="16" t="str">
        <f>IF(B3034&lt;&gt;"","IND"&amp;TEXT(COUNTA($B$2:B3034),"000"),"")</f>
        <v>IND1682</v>
      </c>
      <c r="B3034" s="17">
        <f>Consolication[[#This Row],[Nom et prénom 0 Name &amp; first name]]</f>
        <v>0</v>
      </c>
      <c r="C3034" s="17" t="e">
        <f>VLOOKUP(B3034,Consolidation!B:AA,3,FALSE)</f>
        <v>#N/A</v>
      </c>
      <c r="D3034" s="17" t="e">
        <f>VLOOKUP(B3034,Consolidation!B:AA,5,TRUE)</f>
        <v>#N/A</v>
      </c>
      <c r="E3034" s="17" t="e">
        <f>VLOOKUP(B3035,Consolidation!B:AA,6,TRUE)</f>
        <v>#N/A</v>
      </c>
      <c r="F3034" s="17" t="e">
        <f>VLOOKUP(B3035,Consolidation!B:AA,7,TRUE)</f>
        <v>#N/A</v>
      </c>
      <c r="G3034" s="17" t="e">
        <f>VLOOKUP(B3035,Consolidation!B:AA,12,TRUE)</f>
        <v>#N/A</v>
      </c>
      <c r="H3034" s="17" t="e">
        <f>VLOOKUP(B3035,Consolidation!B:AA,22,FALSE)</f>
        <v>#N/A</v>
      </c>
    </row>
    <row r="3035" spans="1:8" ht="29.5" customHeight="1" thickBot="1" x14ac:dyDescent="0.4">
      <c r="A3035" s="16" t="str">
        <f>IF(B3035&lt;&gt;"","IND"&amp;TEXT(COUNTA($B$2:B3035),"000"),"")</f>
        <v>IND1683</v>
      </c>
      <c r="B3035" s="17">
        <f>Consolication[[#This Row],[Nom et prénom 0 Name &amp; first name]]</f>
        <v>0</v>
      </c>
      <c r="C3035" s="17" t="e">
        <f>VLOOKUP(B3035,Consolidation!B:AA,3,FALSE)</f>
        <v>#N/A</v>
      </c>
      <c r="D3035" s="17" t="e">
        <f>VLOOKUP(B3035,Consolidation!B:AA,5,TRUE)</f>
        <v>#N/A</v>
      </c>
      <c r="E3035" s="17" t="e">
        <f>VLOOKUP(B3036,Consolidation!B:AA,6,TRUE)</f>
        <v>#N/A</v>
      </c>
      <c r="F3035" s="17" t="e">
        <f>VLOOKUP(B3036,Consolidation!B:AA,7,TRUE)</f>
        <v>#N/A</v>
      </c>
      <c r="G3035" s="17" t="e">
        <f>VLOOKUP(B3036,Consolidation!B:AA,12,TRUE)</f>
        <v>#N/A</v>
      </c>
      <c r="H3035" s="17" t="e">
        <f>VLOOKUP(B3036,Consolidation!B:AA,22,FALSE)</f>
        <v>#N/A</v>
      </c>
    </row>
    <row r="3036" spans="1:8" ht="29.5" customHeight="1" thickBot="1" x14ac:dyDescent="0.4">
      <c r="A3036" s="16" t="str">
        <f>IF(B3036&lt;&gt;"","IND"&amp;TEXT(COUNTA($B$2:B3036),"000"),"")</f>
        <v>IND1684</v>
      </c>
      <c r="B3036" s="17">
        <f>Consolication[[#This Row],[Nom et prénom 0 Name &amp; first name]]</f>
        <v>0</v>
      </c>
      <c r="C3036" s="17" t="e">
        <f>VLOOKUP(B3036,Consolidation!B:AA,3,FALSE)</f>
        <v>#N/A</v>
      </c>
      <c r="D3036" s="17" t="e">
        <f>VLOOKUP(B3036,Consolidation!B:AA,5,TRUE)</f>
        <v>#N/A</v>
      </c>
      <c r="E3036" s="17" t="e">
        <f>VLOOKUP(B3037,Consolidation!B:AA,6,TRUE)</f>
        <v>#N/A</v>
      </c>
      <c r="F3036" s="17" t="e">
        <f>VLOOKUP(B3037,Consolidation!B:AA,7,TRUE)</f>
        <v>#N/A</v>
      </c>
      <c r="G3036" s="17" t="e">
        <f>VLOOKUP(B3037,Consolidation!B:AA,12,TRUE)</f>
        <v>#N/A</v>
      </c>
      <c r="H3036" s="17" t="e">
        <f>VLOOKUP(B3037,Consolidation!B:AA,22,FALSE)</f>
        <v>#N/A</v>
      </c>
    </row>
    <row r="3037" spans="1:8" ht="29.5" customHeight="1" thickBot="1" x14ac:dyDescent="0.4">
      <c r="A3037" s="16" t="str">
        <f>IF(B3037&lt;&gt;"","IND"&amp;TEXT(COUNTA($B$2:B3037),"000"),"")</f>
        <v>IND1685</v>
      </c>
      <c r="B3037" s="17">
        <f>Consolication[[#This Row],[Nom et prénom 0 Name &amp; first name]]</f>
        <v>0</v>
      </c>
      <c r="C3037" s="17" t="e">
        <f>VLOOKUP(B3037,Consolidation!B:AA,3,FALSE)</f>
        <v>#N/A</v>
      </c>
      <c r="D3037" s="17" t="e">
        <f>VLOOKUP(B3037,Consolidation!B:AA,5,TRUE)</f>
        <v>#N/A</v>
      </c>
      <c r="E3037" s="17" t="e">
        <f>VLOOKUP(B3038,Consolidation!B:AA,6,TRUE)</f>
        <v>#N/A</v>
      </c>
      <c r="F3037" s="17" t="e">
        <f>VLOOKUP(B3038,Consolidation!B:AA,7,TRUE)</f>
        <v>#N/A</v>
      </c>
      <c r="G3037" s="17" t="e">
        <f>VLOOKUP(B3038,Consolidation!B:AA,12,TRUE)</f>
        <v>#N/A</v>
      </c>
      <c r="H3037" s="17" t="e">
        <f>VLOOKUP(B3038,Consolidation!B:AA,22,FALSE)</f>
        <v>#N/A</v>
      </c>
    </row>
    <row r="3038" spans="1:8" ht="29.5" customHeight="1" thickBot="1" x14ac:dyDescent="0.4">
      <c r="A3038" s="16" t="str">
        <f>IF(B3038&lt;&gt;"","IND"&amp;TEXT(COUNTA($B$2:B3038),"000"),"")</f>
        <v>IND1686</v>
      </c>
      <c r="B3038" s="17">
        <f>Consolication[[#This Row],[Nom et prénom 0 Name &amp; first name]]</f>
        <v>0</v>
      </c>
      <c r="C3038" s="17" t="e">
        <f>VLOOKUP(B3038,Consolidation!B:AA,3,FALSE)</f>
        <v>#N/A</v>
      </c>
      <c r="D3038" s="17" t="e">
        <f>VLOOKUP(B3038,Consolidation!B:AA,5,TRUE)</f>
        <v>#N/A</v>
      </c>
      <c r="E3038" s="17" t="e">
        <f>VLOOKUP(B3039,Consolidation!B:AA,6,TRUE)</f>
        <v>#N/A</v>
      </c>
      <c r="F3038" s="17" t="e">
        <f>VLOOKUP(B3039,Consolidation!B:AA,7,TRUE)</f>
        <v>#N/A</v>
      </c>
      <c r="G3038" s="17" t="e">
        <f>VLOOKUP(B3039,Consolidation!B:AA,12,TRUE)</f>
        <v>#N/A</v>
      </c>
      <c r="H3038" s="17" t="e">
        <f>VLOOKUP(B3039,Consolidation!B:AA,22,FALSE)</f>
        <v>#N/A</v>
      </c>
    </row>
    <row r="3039" spans="1:8" ht="29.5" customHeight="1" thickBot="1" x14ac:dyDescent="0.4">
      <c r="A3039" s="16" t="str">
        <f>IF(B3039&lt;&gt;"","IND"&amp;TEXT(COUNTA($B$2:B3039),"000"),"")</f>
        <v>IND1687</v>
      </c>
      <c r="B3039" s="17">
        <f>Consolication[[#This Row],[Nom et prénom 0 Name &amp; first name]]</f>
        <v>0</v>
      </c>
      <c r="C3039" s="17" t="e">
        <f>VLOOKUP(B3039,Consolidation!B:AA,3,FALSE)</f>
        <v>#N/A</v>
      </c>
      <c r="D3039" s="17" t="e">
        <f>VLOOKUP(B3039,Consolidation!B:AA,5,TRUE)</f>
        <v>#N/A</v>
      </c>
      <c r="E3039" s="17" t="e">
        <f>VLOOKUP(B3040,Consolidation!B:AA,6,TRUE)</f>
        <v>#N/A</v>
      </c>
      <c r="F3039" s="17" t="e">
        <f>VLOOKUP(B3040,Consolidation!B:AA,7,TRUE)</f>
        <v>#N/A</v>
      </c>
      <c r="G3039" s="17" t="e">
        <f>VLOOKUP(B3040,Consolidation!B:AA,12,TRUE)</f>
        <v>#N/A</v>
      </c>
      <c r="H3039" s="17" t="e">
        <f>VLOOKUP(B3040,Consolidation!B:AA,22,FALSE)</f>
        <v>#N/A</v>
      </c>
    </row>
    <row r="3040" spans="1:8" ht="29.5" customHeight="1" thickBot="1" x14ac:dyDescent="0.4">
      <c r="A3040" s="16" t="str">
        <f>IF(B3040&lt;&gt;"","IND"&amp;TEXT(COUNTA($B$2:B3040),"000"),"")</f>
        <v>IND1688</v>
      </c>
      <c r="B3040" s="17">
        <f>Consolication[[#This Row],[Nom et prénom 0 Name &amp; first name]]</f>
        <v>0</v>
      </c>
      <c r="C3040" s="17" t="e">
        <f>VLOOKUP(B3040,Consolidation!B:AA,3,FALSE)</f>
        <v>#N/A</v>
      </c>
      <c r="D3040" s="17" t="e">
        <f>VLOOKUP(B3040,Consolidation!B:AA,5,TRUE)</f>
        <v>#N/A</v>
      </c>
      <c r="E3040" s="17" t="e">
        <f>VLOOKUP(B3041,Consolidation!B:AA,6,TRUE)</f>
        <v>#N/A</v>
      </c>
      <c r="F3040" s="17" t="e">
        <f>VLOOKUP(B3041,Consolidation!B:AA,7,TRUE)</f>
        <v>#N/A</v>
      </c>
      <c r="G3040" s="17" t="e">
        <f>VLOOKUP(B3041,Consolidation!B:AA,12,TRUE)</f>
        <v>#N/A</v>
      </c>
      <c r="H3040" s="17" t="e">
        <f>VLOOKUP(B3041,Consolidation!B:AA,22,FALSE)</f>
        <v>#N/A</v>
      </c>
    </row>
    <row r="3041" spans="1:8" ht="29.5" customHeight="1" thickBot="1" x14ac:dyDescent="0.4">
      <c r="A3041" s="16" t="str">
        <f>IF(B3041&lt;&gt;"","IND"&amp;TEXT(COUNTA($B$2:B3041),"000"),"")</f>
        <v>IND1689</v>
      </c>
      <c r="B3041" s="17">
        <f>Consolication[[#This Row],[Nom et prénom 0 Name &amp; first name]]</f>
        <v>0</v>
      </c>
      <c r="C3041" s="17" t="e">
        <f>VLOOKUP(B3041,Consolidation!B:AA,3,FALSE)</f>
        <v>#N/A</v>
      </c>
      <c r="D3041" s="17" t="e">
        <f>VLOOKUP(B3041,Consolidation!B:AA,5,TRUE)</f>
        <v>#N/A</v>
      </c>
      <c r="E3041" s="17" t="e">
        <f>VLOOKUP(B3042,Consolidation!B:AA,6,TRUE)</f>
        <v>#N/A</v>
      </c>
      <c r="F3041" s="17" t="e">
        <f>VLOOKUP(B3042,Consolidation!B:AA,7,TRUE)</f>
        <v>#N/A</v>
      </c>
      <c r="G3041" s="17" t="e">
        <f>VLOOKUP(B3042,Consolidation!B:AA,12,TRUE)</f>
        <v>#N/A</v>
      </c>
      <c r="H3041" s="17" t="e">
        <f>VLOOKUP(B3042,Consolidation!B:AA,22,FALSE)</f>
        <v>#N/A</v>
      </c>
    </row>
    <row r="3042" spans="1:8" ht="29.5" customHeight="1" thickBot="1" x14ac:dyDescent="0.4">
      <c r="A3042" s="16" t="str">
        <f>IF(B3042&lt;&gt;"","IND"&amp;TEXT(COUNTA($B$2:B3042),"000"),"")</f>
        <v>IND1690</v>
      </c>
      <c r="B3042" s="17">
        <f>Consolication[[#This Row],[Nom et prénom 0 Name &amp; first name]]</f>
        <v>0</v>
      </c>
      <c r="C3042" s="17" t="e">
        <f>VLOOKUP(B3042,Consolidation!B:AA,3,FALSE)</f>
        <v>#N/A</v>
      </c>
      <c r="D3042" s="17" t="e">
        <f>VLOOKUP(B3042,Consolidation!B:AA,5,TRUE)</f>
        <v>#N/A</v>
      </c>
      <c r="E3042" s="17" t="e">
        <f>VLOOKUP(B3043,Consolidation!B:AA,6,TRUE)</f>
        <v>#N/A</v>
      </c>
      <c r="F3042" s="17" t="e">
        <f>VLOOKUP(B3043,Consolidation!B:AA,7,TRUE)</f>
        <v>#N/A</v>
      </c>
      <c r="G3042" s="17" t="e">
        <f>VLOOKUP(B3043,Consolidation!B:AA,12,TRUE)</f>
        <v>#N/A</v>
      </c>
      <c r="H3042" s="17" t="e">
        <f>VLOOKUP(B3043,Consolidation!B:AA,22,FALSE)</f>
        <v>#N/A</v>
      </c>
    </row>
    <row r="3043" spans="1:8" ht="29.5" customHeight="1" thickBot="1" x14ac:dyDescent="0.4">
      <c r="A3043" s="16" t="str">
        <f>IF(B3043&lt;&gt;"","IND"&amp;TEXT(COUNTA($B$2:B3043),"000"),"")</f>
        <v>IND1691</v>
      </c>
      <c r="B3043" s="17">
        <f>Consolication[[#This Row],[Nom et prénom 0 Name &amp; first name]]</f>
        <v>0</v>
      </c>
      <c r="C3043" s="17" t="e">
        <f>VLOOKUP(B3043,Consolidation!B:AA,3,FALSE)</f>
        <v>#N/A</v>
      </c>
      <c r="D3043" s="17" t="e">
        <f>VLOOKUP(B3043,Consolidation!B:AA,5,TRUE)</f>
        <v>#N/A</v>
      </c>
      <c r="E3043" s="17" t="e">
        <f>VLOOKUP(B3044,Consolidation!B:AA,6,TRUE)</f>
        <v>#N/A</v>
      </c>
      <c r="F3043" s="17" t="e">
        <f>VLOOKUP(B3044,Consolidation!B:AA,7,TRUE)</f>
        <v>#N/A</v>
      </c>
      <c r="G3043" s="17" t="e">
        <f>VLOOKUP(B3044,Consolidation!B:AA,12,TRUE)</f>
        <v>#N/A</v>
      </c>
      <c r="H3043" s="17" t="e">
        <f>VLOOKUP(B3044,Consolidation!B:AA,22,FALSE)</f>
        <v>#N/A</v>
      </c>
    </row>
    <row r="3044" spans="1:8" ht="29.5" customHeight="1" thickBot="1" x14ac:dyDescent="0.4">
      <c r="A3044" s="16" t="str">
        <f>IF(B3044&lt;&gt;"","IND"&amp;TEXT(COUNTA($B$2:B3044),"000"),"")</f>
        <v>IND1692</v>
      </c>
      <c r="B3044" s="17">
        <f>Consolication[[#This Row],[Nom et prénom 0 Name &amp; first name]]</f>
        <v>0</v>
      </c>
      <c r="C3044" s="17" t="e">
        <f>VLOOKUP(B3044,Consolidation!B:AA,3,FALSE)</f>
        <v>#N/A</v>
      </c>
      <c r="D3044" s="17" t="e">
        <f>VLOOKUP(B3044,Consolidation!B:AA,5,TRUE)</f>
        <v>#N/A</v>
      </c>
      <c r="E3044" s="17" t="e">
        <f>VLOOKUP(B3045,Consolidation!B:AA,6,TRUE)</f>
        <v>#N/A</v>
      </c>
      <c r="F3044" s="17" t="e">
        <f>VLOOKUP(B3045,Consolidation!B:AA,7,TRUE)</f>
        <v>#N/A</v>
      </c>
      <c r="G3044" s="17" t="e">
        <f>VLOOKUP(B3045,Consolidation!B:AA,12,TRUE)</f>
        <v>#N/A</v>
      </c>
      <c r="H3044" s="17" t="e">
        <f>VLOOKUP(B3045,Consolidation!B:AA,22,FALSE)</f>
        <v>#N/A</v>
      </c>
    </row>
    <row r="3045" spans="1:8" ht="29.5" customHeight="1" thickBot="1" x14ac:dyDescent="0.4">
      <c r="A3045" s="16" t="str">
        <f>IF(B3045&lt;&gt;"","IND"&amp;TEXT(COUNTA($B$2:B3045),"000"),"")</f>
        <v>IND1693</v>
      </c>
      <c r="B3045" s="17">
        <f>Consolication[[#This Row],[Nom et prénom 0 Name &amp; first name]]</f>
        <v>0</v>
      </c>
      <c r="C3045" s="17" t="e">
        <f>VLOOKUP(B3045,Consolidation!B:AA,3,FALSE)</f>
        <v>#N/A</v>
      </c>
      <c r="D3045" s="17" t="e">
        <f>VLOOKUP(B3045,Consolidation!B:AA,5,TRUE)</f>
        <v>#N/A</v>
      </c>
      <c r="E3045" s="17" t="e">
        <f>VLOOKUP(B3046,Consolidation!B:AA,6,TRUE)</f>
        <v>#N/A</v>
      </c>
      <c r="F3045" s="17" t="e">
        <f>VLOOKUP(B3046,Consolidation!B:AA,7,TRUE)</f>
        <v>#N/A</v>
      </c>
      <c r="G3045" s="17" t="e">
        <f>VLOOKUP(B3046,Consolidation!B:AA,12,TRUE)</f>
        <v>#N/A</v>
      </c>
      <c r="H3045" s="17" t="e">
        <f>VLOOKUP(B3046,Consolidation!B:AA,22,FALSE)</f>
        <v>#N/A</v>
      </c>
    </row>
    <row r="3046" spans="1:8" ht="29.5" customHeight="1" thickBot="1" x14ac:dyDescent="0.4">
      <c r="A3046" s="16" t="str">
        <f>IF(B3046&lt;&gt;"","IND"&amp;TEXT(COUNTA($B$2:B3046),"000"),"")</f>
        <v>IND1694</v>
      </c>
      <c r="B3046" s="17">
        <f>Consolication[[#This Row],[Nom et prénom 0 Name &amp; first name]]</f>
        <v>0</v>
      </c>
      <c r="C3046" s="17" t="e">
        <f>VLOOKUP(B3046,Consolidation!B:AA,3,FALSE)</f>
        <v>#N/A</v>
      </c>
      <c r="D3046" s="17" t="e">
        <f>VLOOKUP(B3046,Consolidation!B:AA,5,TRUE)</f>
        <v>#N/A</v>
      </c>
      <c r="E3046" s="17" t="e">
        <f>VLOOKUP(B3047,Consolidation!B:AA,6,TRUE)</f>
        <v>#N/A</v>
      </c>
      <c r="F3046" s="17" t="e">
        <f>VLOOKUP(B3047,Consolidation!B:AA,7,TRUE)</f>
        <v>#N/A</v>
      </c>
      <c r="G3046" s="17" t="e">
        <f>VLOOKUP(B3047,Consolidation!B:AA,12,TRUE)</f>
        <v>#N/A</v>
      </c>
      <c r="H3046" s="17" t="e">
        <f>VLOOKUP(B3047,Consolidation!B:AA,22,FALSE)</f>
        <v>#N/A</v>
      </c>
    </row>
    <row r="3047" spans="1:8" ht="29.5" customHeight="1" thickBot="1" x14ac:dyDescent="0.4">
      <c r="A3047" s="16" t="str">
        <f>IF(B3047&lt;&gt;"","IND"&amp;TEXT(COUNTA($B$2:B3047),"000"),"")</f>
        <v>IND1695</v>
      </c>
      <c r="B3047" s="17">
        <f>Consolication[[#This Row],[Nom et prénom 0 Name &amp; first name]]</f>
        <v>0</v>
      </c>
      <c r="C3047" s="17" t="e">
        <f>VLOOKUP(B3047,Consolidation!B:AA,3,FALSE)</f>
        <v>#N/A</v>
      </c>
      <c r="D3047" s="17" t="e">
        <f>VLOOKUP(B3047,Consolidation!B:AA,5,TRUE)</f>
        <v>#N/A</v>
      </c>
      <c r="E3047" s="17" t="e">
        <f>VLOOKUP(B3048,Consolidation!B:AA,6,TRUE)</f>
        <v>#N/A</v>
      </c>
      <c r="F3047" s="17" t="e">
        <f>VLOOKUP(B3048,Consolidation!B:AA,7,TRUE)</f>
        <v>#N/A</v>
      </c>
      <c r="G3047" s="17" t="e">
        <f>VLOOKUP(B3048,Consolidation!B:AA,12,TRUE)</f>
        <v>#N/A</v>
      </c>
      <c r="H3047" s="17" t="e">
        <f>VLOOKUP(B3048,Consolidation!B:AA,22,FALSE)</f>
        <v>#N/A</v>
      </c>
    </row>
    <row r="3048" spans="1:8" ht="29.5" customHeight="1" thickBot="1" x14ac:dyDescent="0.4">
      <c r="A3048" s="16" t="str">
        <f>IF(B3048&lt;&gt;"","IND"&amp;TEXT(COUNTA($B$2:B3048),"000"),"")</f>
        <v>IND1696</v>
      </c>
      <c r="B3048" s="17">
        <f>Consolication[[#This Row],[Nom et prénom 0 Name &amp; first name]]</f>
        <v>0</v>
      </c>
      <c r="C3048" s="17" t="e">
        <f>VLOOKUP(B3048,Consolidation!B:AA,3,FALSE)</f>
        <v>#N/A</v>
      </c>
      <c r="D3048" s="17" t="e">
        <f>VLOOKUP(B3048,Consolidation!B:AA,5,TRUE)</f>
        <v>#N/A</v>
      </c>
      <c r="E3048" s="17" t="e">
        <f>VLOOKUP(B3049,Consolidation!B:AA,6,TRUE)</f>
        <v>#N/A</v>
      </c>
      <c r="F3048" s="17" t="e">
        <f>VLOOKUP(B3049,Consolidation!B:AA,7,TRUE)</f>
        <v>#N/A</v>
      </c>
      <c r="G3048" s="17" t="e">
        <f>VLOOKUP(B3049,Consolidation!B:AA,12,TRUE)</f>
        <v>#N/A</v>
      </c>
      <c r="H3048" s="17" t="e">
        <f>VLOOKUP(B3049,Consolidation!B:AA,22,FALSE)</f>
        <v>#N/A</v>
      </c>
    </row>
    <row r="3049" spans="1:8" ht="29.5" customHeight="1" thickBot="1" x14ac:dyDescent="0.4">
      <c r="A3049" s="16" t="str">
        <f>IF(B3049&lt;&gt;"","IND"&amp;TEXT(COUNTA($B$2:B3049),"000"),"")</f>
        <v>IND1697</v>
      </c>
      <c r="B3049" s="17">
        <f>Consolication[[#This Row],[Nom et prénom 0 Name &amp; first name]]</f>
        <v>0</v>
      </c>
      <c r="C3049" s="17" t="e">
        <f>VLOOKUP(B3049,Consolidation!B:AA,3,FALSE)</f>
        <v>#N/A</v>
      </c>
      <c r="D3049" s="17" t="e">
        <f>VLOOKUP(B3049,Consolidation!B:AA,5,TRUE)</f>
        <v>#N/A</v>
      </c>
      <c r="E3049" s="17" t="e">
        <f>VLOOKUP(B3050,Consolidation!B:AA,6,TRUE)</f>
        <v>#N/A</v>
      </c>
      <c r="F3049" s="17" t="e">
        <f>VLOOKUP(B3050,Consolidation!B:AA,7,TRUE)</f>
        <v>#N/A</v>
      </c>
      <c r="G3049" s="17" t="e">
        <f>VLOOKUP(B3050,Consolidation!B:AA,12,TRUE)</f>
        <v>#N/A</v>
      </c>
      <c r="H3049" s="17" t="e">
        <f>VLOOKUP(B3050,Consolidation!B:AA,22,FALSE)</f>
        <v>#N/A</v>
      </c>
    </row>
    <row r="3050" spans="1:8" ht="29.5" customHeight="1" thickBot="1" x14ac:dyDescent="0.4">
      <c r="A3050" s="16" t="str">
        <f>IF(B3050&lt;&gt;"","IND"&amp;TEXT(COUNTA($B$2:B3050),"000"),"")</f>
        <v>IND1698</v>
      </c>
      <c r="B3050" s="17">
        <f>Consolication[[#This Row],[Nom et prénom 0 Name &amp; first name]]</f>
        <v>0</v>
      </c>
      <c r="C3050" s="17" t="e">
        <f>VLOOKUP(B3050,Consolidation!B:AA,3,FALSE)</f>
        <v>#N/A</v>
      </c>
      <c r="D3050" s="17" t="e">
        <f>VLOOKUP(B3050,Consolidation!B:AA,5,TRUE)</f>
        <v>#N/A</v>
      </c>
      <c r="E3050" s="17" t="e">
        <f>VLOOKUP(B3051,Consolidation!B:AA,6,TRUE)</f>
        <v>#N/A</v>
      </c>
      <c r="F3050" s="17" t="e">
        <f>VLOOKUP(B3051,Consolidation!B:AA,7,TRUE)</f>
        <v>#N/A</v>
      </c>
      <c r="G3050" s="17" t="e">
        <f>VLOOKUP(B3051,Consolidation!B:AA,12,TRUE)</f>
        <v>#N/A</v>
      </c>
      <c r="H3050" s="17" t="e">
        <f>VLOOKUP(B3051,Consolidation!B:AA,22,FALSE)</f>
        <v>#N/A</v>
      </c>
    </row>
    <row r="3051" spans="1:8" ht="29.5" customHeight="1" thickBot="1" x14ac:dyDescent="0.4">
      <c r="A3051" s="16" t="str">
        <f>IF(B3051&lt;&gt;"","IND"&amp;TEXT(COUNTA($B$2:B3051),"000"),"")</f>
        <v>IND1699</v>
      </c>
      <c r="B3051" s="17">
        <f>Consolication[[#This Row],[Nom et prénom 0 Name &amp; first name]]</f>
        <v>0</v>
      </c>
      <c r="C3051" s="17" t="e">
        <f>VLOOKUP(B3051,Consolidation!B:AA,3,FALSE)</f>
        <v>#N/A</v>
      </c>
      <c r="D3051" s="17" t="e">
        <f>VLOOKUP(B3051,Consolidation!B:AA,5,TRUE)</f>
        <v>#N/A</v>
      </c>
      <c r="E3051" s="17" t="e">
        <f>VLOOKUP(B3052,Consolidation!B:AA,6,TRUE)</f>
        <v>#N/A</v>
      </c>
      <c r="F3051" s="17" t="e">
        <f>VLOOKUP(B3052,Consolidation!B:AA,7,TRUE)</f>
        <v>#N/A</v>
      </c>
      <c r="G3051" s="17" t="e">
        <f>VLOOKUP(B3052,Consolidation!B:AA,12,TRUE)</f>
        <v>#N/A</v>
      </c>
      <c r="H3051" s="17" t="e">
        <f>VLOOKUP(B3052,Consolidation!B:AA,22,FALSE)</f>
        <v>#N/A</v>
      </c>
    </row>
    <row r="3052" spans="1:8" ht="29.5" customHeight="1" thickBot="1" x14ac:dyDescent="0.4">
      <c r="A3052" s="16" t="str">
        <f>IF(B3052&lt;&gt;"","IND"&amp;TEXT(COUNTA($B$2:B3052),"000"),"")</f>
        <v>IND1700</v>
      </c>
      <c r="B3052" s="17">
        <f>Consolication[[#This Row],[Nom et prénom 0 Name &amp; first name]]</f>
        <v>0</v>
      </c>
      <c r="C3052" s="17" t="e">
        <f>VLOOKUP(B3052,Consolidation!B:AA,3,FALSE)</f>
        <v>#N/A</v>
      </c>
      <c r="D3052" s="17" t="e">
        <f>VLOOKUP(B3052,Consolidation!B:AA,5,TRUE)</f>
        <v>#N/A</v>
      </c>
      <c r="E3052" s="17" t="e">
        <f>VLOOKUP(B3053,Consolidation!B:AA,6,TRUE)</f>
        <v>#N/A</v>
      </c>
      <c r="F3052" s="17" t="e">
        <f>VLOOKUP(B3053,Consolidation!B:AA,7,TRUE)</f>
        <v>#N/A</v>
      </c>
      <c r="G3052" s="17" t="e">
        <f>VLOOKUP(B3053,Consolidation!B:AA,12,TRUE)</f>
        <v>#N/A</v>
      </c>
      <c r="H3052" s="17" t="e">
        <f>VLOOKUP(B3053,Consolidation!B:AA,22,FALSE)</f>
        <v>#N/A</v>
      </c>
    </row>
    <row r="3053" spans="1:8" ht="29.5" customHeight="1" thickBot="1" x14ac:dyDescent="0.4">
      <c r="A3053" s="16" t="str">
        <f>IF(B3053&lt;&gt;"","IND"&amp;TEXT(COUNTA($B$2:B3053),"000"),"")</f>
        <v>IND1701</v>
      </c>
      <c r="B3053" s="17">
        <f>Consolication[[#This Row],[Nom et prénom 0 Name &amp; first name]]</f>
        <v>0</v>
      </c>
      <c r="C3053" s="17" t="e">
        <f>VLOOKUP(B3053,Consolidation!B:AA,3,FALSE)</f>
        <v>#N/A</v>
      </c>
      <c r="D3053" s="17" t="e">
        <f>VLOOKUP(B3053,Consolidation!B:AA,5,TRUE)</f>
        <v>#N/A</v>
      </c>
      <c r="E3053" s="17" t="e">
        <f>VLOOKUP(B3054,Consolidation!B:AA,6,TRUE)</f>
        <v>#N/A</v>
      </c>
      <c r="F3053" s="17" t="e">
        <f>VLOOKUP(B3054,Consolidation!B:AA,7,TRUE)</f>
        <v>#N/A</v>
      </c>
      <c r="G3053" s="17" t="e">
        <f>VLOOKUP(B3054,Consolidation!B:AA,12,TRUE)</f>
        <v>#N/A</v>
      </c>
      <c r="H3053" s="17" t="e">
        <f>VLOOKUP(B3054,Consolidation!B:AA,22,FALSE)</f>
        <v>#N/A</v>
      </c>
    </row>
    <row r="3054" spans="1:8" ht="29.5" customHeight="1" thickBot="1" x14ac:dyDescent="0.4">
      <c r="A3054" s="16" t="str">
        <f>IF(B3054&lt;&gt;"","IND"&amp;TEXT(COUNTA($B$2:B3054),"000"),"")</f>
        <v>IND1702</v>
      </c>
      <c r="B3054" s="17">
        <f>Consolication[[#This Row],[Nom et prénom 0 Name &amp; first name]]</f>
        <v>0</v>
      </c>
      <c r="C3054" s="17" t="e">
        <f>VLOOKUP(B3054,Consolidation!B:AA,3,FALSE)</f>
        <v>#N/A</v>
      </c>
      <c r="D3054" s="17" t="e">
        <f>VLOOKUP(B3054,Consolidation!B:AA,5,TRUE)</f>
        <v>#N/A</v>
      </c>
      <c r="E3054" s="17" t="e">
        <f>VLOOKUP(B3055,Consolidation!B:AA,6,TRUE)</f>
        <v>#N/A</v>
      </c>
      <c r="F3054" s="17" t="e">
        <f>VLOOKUP(B3055,Consolidation!B:AA,7,TRUE)</f>
        <v>#N/A</v>
      </c>
      <c r="G3054" s="17" t="e">
        <f>VLOOKUP(B3055,Consolidation!B:AA,12,TRUE)</f>
        <v>#N/A</v>
      </c>
      <c r="H3054" s="17" t="e">
        <f>VLOOKUP(B3055,Consolidation!B:AA,22,FALSE)</f>
        <v>#N/A</v>
      </c>
    </row>
    <row r="3055" spans="1:8" ht="29.5" customHeight="1" thickBot="1" x14ac:dyDescent="0.4">
      <c r="A3055" s="16" t="str">
        <f>IF(B3055&lt;&gt;"","IND"&amp;TEXT(COUNTA($B$2:B3055),"000"),"")</f>
        <v>IND1703</v>
      </c>
      <c r="B3055" s="17">
        <f>Consolication[[#This Row],[Nom et prénom 0 Name &amp; first name]]</f>
        <v>0</v>
      </c>
      <c r="C3055" s="17" t="e">
        <f>VLOOKUP(B3055,Consolidation!B:AA,3,FALSE)</f>
        <v>#N/A</v>
      </c>
      <c r="D3055" s="17" t="e">
        <f>VLOOKUP(B3055,Consolidation!B:AA,5,TRUE)</f>
        <v>#N/A</v>
      </c>
      <c r="E3055" s="17" t="e">
        <f>VLOOKUP(B3056,Consolidation!B:AA,6,TRUE)</f>
        <v>#N/A</v>
      </c>
      <c r="F3055" s="17" t="e">
        <f>VLOOKUP(B3056,Consolidation!B:AA,7,TRUE)</f>
        <v>#N/A</v>
      </c>
      <c r="G3055" s="17" t="e">
        <f>VLOOKUP(B3056,Consolidation!B:AA,12,TRUE)</f>
        <v>#N/A</v>
      </c>
      <c r="H3055" s="17" t="e">
        <f>VLOOKUP(B3056,Consolidation!B:AA,22,FALSE)</f>
        <v>#N/A</v>
      </c>
    </row>
    <row r="3056" spans="1:8" ht="29.5" customHeight="1" thickBot="1" x14ac:dyDescent="0.4">
      <c r="A3056" s="16" t="str">
        <f>IF(B3056&lt;&gt;"","IND"&amp;TEXT(COUNTA($B$2:B3056),"000"),"")</f>
        <v>IND1704</v>
      </c>
      <c r="B3056" s="17">
        <f>Consolication[[#This Row],[Nom et prénom 0 Name &amp; first name]]</f>
        <v>0</v>
      </c>
      <c r="C3056" s="17" t="e">
        <f>VLOOKUP(B3056,Consolidation!B:AA,3,FALSE)</f>
        <v>#N/A</v>
      </c>
      <c r="D3056" s="17" t="e">
        <f>VLOOKUP(B3056,Consolidation!B:AA,5,TRUE)</f>
        <v>#N/A</v>
      </c>
      <c r="E3056" s="17" t="e">
        <f>VLOOKUP(B3057,Consolidation!B:AA,6,TRUE)</f>
        <v>#N/A</v>
      </c>
      <c r="F3056" s="17" t="e">
        <f>VLOOKUP(B3057,Consolidation!B:AA,7,TRUE)</f>
        <v>#N/A</v>
      </c>
      <c r="G3056" s="17" t="e">
        <f>VLOOKUP(B3057,Consolidation!B:AA,12,TRUE)</f>
        <v>#N/A</v>
      </c>
      <c r="H3056" s="17" t="e">
        <f>VLOOKUP(B3057,Consolidation!B:AA,22,FALSE)</f>
        <v>#N/A</v>
      </c>
    </row>
    <row r="3057" spans="1:8" ht="29.5" customHeight="1" thickBot="1" x14ac:dyDescent="0.4">
      <c r="A3057" s="16" t="str">
        <f>IF(B3057&lt;&gt;"","IND"&amp;TEXT(COUNTA($B$2:B3057),"000"),"")</f>
        <v>IND1705</v>
      </c>
      <c r="B3057" s="17">
        <f>Consolication[[#This Row],[Nom et prénom 0 Name &amp; first name]]</f>
        <v>0</v>
      </c>
      <c r="C3057" s="17" t="e">
        <f>VLOOKUP(B3057,Consolidation!B:AA,3,FALSE)</f>
        <v>#N/A</v>
      </c>
      <c r="D3057" s="17" t="e">
        <f>VLOOKUP(B3057,Consolidation!B:AA,5,TRUE)</f>
        <v>#N/A</v>
      </c>
      <c r="E3057" s="17" t="e">
        <f>VLOOKUP(B3058,Consolidation!B:AA,6,TRUE)</f>
        <v>#N/A</v>
      </c>
      <c r="F3057" s="17" t="e">
        <f>VLOOKUP(B3058,Consolidation!B:AA,7,TRUE)</f>
        <v>#N/A</v>
      </c>
      <c r="G3057" s="17" t="e">
        <f>VLOOKUP(B3058,Consolidation!B:AA,12,TRUE)</f>
        <v>#N/A</v>
      </c>
      <c r="H3057" s="17" t="e">
        <f>VLOOKUP(B3058,Consolidation!B:AA,22,FALSE)</f>
        <v>#N/A</v>
      </c>
    </row>
    <row r="3058" spans="1:8" ht="29.5" customHeight="1" thickBot="1" x14ac:dyDescent="0.4">
      <c r="A3058" s="16" t="str">
        <f>IF(B3058&lt;&gt;"","IND"&amp;TEXT(COUNTA($B$2:B3058),"000"),"")</f>
        <v>IND1706</v>
      </c>
      <c r="B3058" s="17">
        <f>Consolication[[#This Row],[Nom et prénom 0 Name &amp; first name]]</f>
        <v>0</v>
      </c>
      <c r="C3058" s="17" t="e">
        <f>VLOOKUP(B3058,Consolidation!B:AA,3,FALSE)</f>
        <v>#N/A</v>
      </c>
      <c r="D3058" s="17" t="e">
        <f>VLOOKUP(B3058,Consolidation!B:AA,5,TRUE)</f>
        <v>#N/A</v>
      </c>
      <c r="E3058" s="17" t="e">
        <f>VLOOKUP(B3059,Consolidation!B:AA,6,TRUE)</f>
        <v>#N/A</v>
      </c>
      <c r="F3058" s="17" t="e">
        <f>VLOOKUP(B3059,Consolidation!B:AA,7,TRUE)</f>
        <v>#N/A</v>
      </c>
      <c r="G3058" s="17" t="e">
        <f>VLOOKUP(B3059,Consolidation!B:AA,12,TRUE)</f>
        <v>#N/A</v>
      </c>
      <c r="H3058" s="17" t="e">
        <f>VLOOKUP(B3059,Consolidation!B:AA,22,FALSE)</f>
        <v>#N/A</v>
      </c>
    </row>
    <row r="3059" spans="1:8" ht="29.5" customHeight="1" thickBot="1" x14ac:dyDescent="0.4">
      <c r="A3059" s="16" t="str">
        <f>IF(B3059&lt;&gt;"","IND"&amp;TEXT(COUNTA($B$2:B3059),"000"),"")</f>
        <v>IND1707</v>
      </c>
      <c r="B3059" s="17">
        <f>Consolication[[#This Row],[Nom et prénom 0 Name &amp; first name]]</f>
        <v>0</v>
      </c>
      <c r="C3059" s="17" t="e">
        <f>VLOOKUP(B3059,Consolidation!B:AA,3,FALSE)</f>
        <v>#N/A</v>
      </c>
      <c r="D3059" s="17" t="e">
        <f>VLOOKUP(B3059,Consolidation!B:AA,5,TRUE)</f>
        <v>#N/A</v>
      </c>
      <c r="E3059" s="17" t="e">
        <f>VLOOKUP(B3060,Consolidation!B:AA,6,TRUE)</f>
        <v>#N/A</v>
      </c>
      <c r="F3059" s="17" t="e">
        <f>VLOOKUP(B3060,Consolidation!B:AA,7,TRUE)</f>
        <v>#N/A</v>
      </c>
      <c r="G3059" s="17" t="e">
        <f>VLOOKUP(B3060,Consolidation!B:AA,12,TRUE)</f>
        <v>#N/A</v>
      </c>
      <c r="H3059" s="17" t="e">
        <f>VLOOKUP(B3060,Consolidation!B:AA,22,FALSE)</f>
        <v>#N/A</v>
      </c>
    </row>
    <row r="3060" spans="1:8" ht="29.5" customHeight="1" thickBot="1" x14ac:dyDescent="0.4">
      <c r="A3060" s="16" t="str">
        <f>IF(B3060&lt;&gt;"","IND"&amp;TEXT(COUNTA($B$2:B3060),"000"),"")</f>
        <v>IND1708</v>
      </c>
      <c r="B3060" s="17">
        <f>Consolication[[#This Row],[Nom et prénom 0 Name &amp; first name]]</f>
        <v>0</v>
      </c>
      <c r="C3060" s="17" t="e">
        <f>VLOOKUP(B3060,Consolidation!B:AA,3,FALSE)</f>
        <v>#N/A</v>
      </c>
      <c r="D3060" s="17" t="e">
        <f>VLOOKUP(B3060,Consolidation!B:AA,5,TRUE)</f>
        <v>#N/A</v>
      </c>
      <c r="E3060" s="17" t="e">
        <f>VLOOKUP(B3061,Consolidation!B:AA,6,TRUE)</f>
        <v>#N/A</v>
      </c>
      <c r="F3060" s="17" t="e">
        <f>VLOOKUP(B3061,Consolidation!B:AA,7,TRUE)</f>
        <v>#N/A</v>
      </c>
      <c r="G3060" s="17" t="e">
        <f>VLOOKUP(B3061,Consolidation!B:AA,12,TRUE)</f>
        <v>#N/A</v>
      </c>
      <c r="H3060" s="17" t="e">
        <f>VLOOKUP(B3061,Consolidation!B:AA,22,FALSE)</f>
        <v>#N/A</v>
      </c>
    </row>
    <row r="3061" spans="1:8" ht="29.5" customHeight="1" thickBot="1" x14ac:dyDescent="0.4">
      <c r="A3061" s="16" t="str">
        <f>IF(B3061&lt;&gt;"","IND"&amp;TEXT(COUNTA($B$2:B3061),"000"),"")</f>
        <v>IND1709</v>
      </c>
      <c r="B3061" s="17">
        <f>Consolication[[#This Row],[Nom et prénom 0 Name &amp; first name]]</f>
        <v>0</v>
      </c>
      <c r="C3061" s="17" t="e">
        <f>VLOOKUP(B3061,Consolidation!B:AA,3,FALSE)</f>
        <v>#N/A</v>
      </c>
      <c r="D3061" s="17" t="e">
        <f>VLOOKUP(B3061,Consolidation!B:AA,5,TRUE)</f>
        <v>#N/A</v>
      </c>
      <c r="E3061" s="17" t="e">
        <f>VLOOKUP(B3062,Consolidation!B:AA,6,TRUE)</f>
        <v>#N/A</v>
      </c>
      <c r="F3061" s="17" t="e">
        <f>VLOOKUP(B3062,Consolidation!B:AA,7,TRUE)</f>
        <v>#N/A</v>
      </c>
      <c r="G3061" s="17" t="e">
        <f>VLOOKUP(B3062,Consolidation!B:AA,12,TRUE)</f>
        <v>#N/A</v>
      </c>
      <c r="H3061" s="17" t="e">
        <f>VLOOKUP(B3062,Consolidation!B:AA,22,FALSE)</f>
        <v>#N/A</v>
      </c>
    </row>
    <row r="3062" spans="1:8" ht="29.5" customHeight="1" thickBot="1" x14ac:dyDescent="0.4">
      <c r="A3062" s="16" t="str">
        <f>IF(B3062&lt;&gt;"","IND"&amp;TEXT(COUNTA($B$2:B3062),"000"),"")</f>
        <v>IND1710</v>
      </c>
      <c r="B3062" s="17">
        <f>Consolication[[#This Row],[Nom et prénom 0 Name &amp; first name]]</f>
        <v>0</v>
      </c>
      <c r="C3062" s="17" t="e">
        <f>VLOOKUP(B3062,Consolidation!B:AA,3,FALSE)</f>
        <v>#N/A</v>
      </c>
      <c r="D3062" s="17" t="e">
        <f>VLOOKUP(B3062,Consolidation!B:AA,5,TRUE)</f>
        <v>#N/A</v>
      </c>
      <c r="E3062" s="17" t="e">
        <f>VLOOKUP(B3063,Consolidation!B:AA,6,TRUE)</f>
        <v>#N/A</v>
      </c>
      <c r="F3062" s="17" t="e">
        <f>VLOOKUP(B3063,Consolidation!B:AA,7,TRUE)</f>
        <v>#N/A</v>
      </c>
      <c r="G3062" s="17" t="e">
        <f>VLOOKUP(B3063,Consolidation!B:AA,12,TRUE)</f>
        <v>#N/A</v>
      </c>
      <c r="H3062" s="17" t="e">
        <f>VLOOKUP(B3063,Consolidation!B:AA,22,FALSE)</f>
        <v>#N/A</v>
      </c>
    </row>
    <row r="3063" spans="1:8" ht="29.5" customHeight="1" thickBot="1" x14ac:dyDescent="0.4">
      <c r="A3063" s="16" t="str">
        <f>IF(B3063&lt;&gt;"","IND"&amp;TEXT(COUNTA($B$2:B3063),"000"),"")</f>
        <v>IND1711</v>
      </c>
      <c r="B3063" s="17">
        <f>Consolication[[#This Row],[Nom et prénom 0 Name &amp; first name]]</f>
        <v>0</v>
      </c>
      <c r="C3063" s="17" t="e">
        <f>VLOOKUP(B3063,Consolidation!B:AA,3,FALSE)</f>
        <v>#N/A</v>
      </c>
      <c r="D3063" s="17" t="e">
        <f>VLOOKUP(B3063,Consolidation!B:AA,5,TRUE)</f>
        <v>#N/A</v>
      </c>
      <c r="E3063" s="17" t="e">
        <f>VLOOKUP(B3064,Consolidation!B:AA,6,TRUE)</f>
        <v>#N/A</v>
      </c>
      <c r="F3063" s="17" t="e">
        <f>VLOOKUP(B3064,Consolidation!B:AA,7,TRUE)</f>
        <v>#N/A</v>
      </c>
      <c r="G3063" s="17" t="e">
        <f>VLOOKUP(B3064,Consolidation!B:AA,12,TRUE)</f>
        <v>#N/A</v>
      </c>
      <c r="H3063" s="17" t="e">
        <f>VLOOKUP(B3064,Consolidation!B:AA,22,FALSE)</f>
        <v>#N/A</v>
      </c>
    </row>
    <row r="3064" spans="1:8" ht="29.5" customHeight="1" thickBot="1" x14ac:dyDescent="0.4">
      <c r="A3064" s="16" t="str">
        <f>IF(B3064&lt;&gt;"","IND"&amp;TEXT(COUNTA($B$2:B3064),"000"),"")</f>
        <v>IND1712</v>
      </c>
      <c r="B3064" s="17">
        <f>Consolication[[#This Row],[Nom et prénom 0 Name &amp; first name]]</f>
        <v>0</v>
      </c>
      <c r="C3064" s="17" t="e">
        <f>VLOOKUP(B3064,Consolidation!B:AA,3,FALSE)</f>
        <v>#N/A</v>
      </c>
      <c r="D3064" s="17" t="e">
        <f>VLOOKUP(B3064,Consolidation!B:AA,5,TRUE)</f>
        <v>#N/A</v>
      </c>
      <c r="E3064" s="17" t="e">
        <f>VLOOKUP(B3065,Consolidation!B:AA,6,TRUE)</f>
        <v>#N/A</v>
      </c>
      <c r="F3064" s="17" t="e">
        <f>VLOOKUP(B3065,Consolidation!B:AA,7,TRUE)</f>
        <v>#N/A</v>
      </c>
      <c r="G3064" s="17" t="e">
        <f>VLOOKUP(B3065,Consolidation!B:AA,12,TRUE)</f>
        <v>#N/A</v>
      </c>
      <c r="H3064" s="17" t="e">
        <f>VLOOKUP(B3065,Consolidation!B:AA,22,FALSE)</f>
        <v>#N/A</v>
      </c>
    </row>
    <row r="3065" spans="1:8" ht="29.5" customHeight="1" thickBot="1" x14ac:dyDescent="0.4">
      <c r="A3065" s="16" t="str">
        <f>IF(B3065&lt;&gt;"","IND"&amp;TEXT(COUNTA($B$2:B3065),"000"),"")</f>
        <v>IND1713</v>
      </c>
      <c r="B3065" s="17">
        <f>Consolication[[#This Row],[Nom et prénom 0 Name &amp; first name]]</f>
        <v>0</v>
      </c>
      <c r="C3065" s="17" t="e">
        <f>VLOOKUP(B3065,Consolidation!B:AA,3,FALSE)</f>
        <v>#N/A</v>
      </c>
      <c r="D3065" s="17" t="e">
        <f>VLOOKUP(B3065,Consolidation!B:AA,5,TRUE)</f>
        <v>#N/A</v>
      </c>
      <c r="E3065" s="17" t="e">
        <f>VLOOKUP(B3066,Consolidation!B:AA,6,TRUE)</f>
        <v>#N/A</v>
      </c>
      <c r="F3065" s="17" t="e">
        <f>VLOOKUP(B3066,Consolidation!B:AA,7,TRUE)</f>
        <v>#N/A</v>
      </c>
      <c r="G3065" s="17" t="e">
        <f>VLOOKUP(B3066,Consolidation!B:AA,12,TRUE)</f>
        <v>#N/A</v>
      </c>
      <c r="H3065" s="17" t="e">
        <f>VLOOKUP(B3066,Consolidation!B:AA,22,FALSE)</f>
        <v>#N/A</v>
      </c>
    </row>
    <row r="3066" spans="1:8" ht="29.5" customHeight="1" thickBot="1" x14ac:dyDescent="0.4">
      <c r="A3066" s="16" t="str">
        <f>IF(B3066&lt;&gt;"","IND"&amp;TEXT(COUNTA($B$2:B3066),"000"),"")</f>
        <v>IND1714</v>
      </c>
      <c r="B3066" s="17">
        <f>Consolication[[#This Row],[Nom et prénom 0 Name &amp; first name]]</f>
        <v>0</v>
      </c>
      <c r="C3066" s="17" t="e">
        <f>VLOOKUP(B3066,Consolidation!B:AA,3,FALSE)</f>
        <v>#N/A</v>
      </c>
      <c r="D3066" s="17" t="e">
        <f>VLOOKUP(B3066,Consolidation!B:AA,5,TRUE)</f>
        <v>#N/A</v>
      </c>
      <c r="E3066" s="17" t="e">
        <f>VLOOKUP(B3067,Consolidation!B:AA,6,TRUE)</f>
        <v>#N/A</v>
      </c>
      <c r="F3066" s="17" t="e">
        <f>VLOOKUP(B3067,Consolidation!B:AA,7,TRUE)</f>
        <v>#N/A</v>
      </c>
      <c r="G3066" s="17" t="e">
        <f>VLOOKUP(B3067,Consolidation!B:AA,12,TRUE)</f>
        <v>#N/A</v>
      </c>
      <c r="H3066" s="17" t="e">
        <f>VLOOKUP(B3067,Consolidation!B:AA,22,FALSE)</f>
        <v>#N/A</v>
      </c>
    </row>
    <row r="3067" spans="1:8" ht="29.5" customHeight="1" thickBot="1" x14ac:dyDescent="0.4">
      <c r="A3067" s="16" t="str">
        <f>IF(B3067&lt;&gt;"","IND"&amp;TEXT(COUNTA($B$2:B3067),"000"),"")</f>
        <v>IND1715</v>
      </c>
      <c r="B3067" s="17">
        <f>Consolication[[#This Row],[Nom et prénom 0 Name &amp; first name]]</f>
        <v>0</v>
      </c>
      <c r="C3067" s="17" t="e">
        <f>VLOOKUP(B3067,Consolidation!B:AA,3,FALSE)</f>
        <v>#N/A</v>
      </c>
      <c r="D3067" s="17" t="e">
        <f>VLOOKUP(B3067,Consolidation!B:AA,5,TRUE)</f>
        <v>#N/A</v>
      </c>
      <c r="E3067" s="17" t="e">
        <f>VLOOKUP(B3068,Consolidation!B:AA,6,TRUE)</f>
        <v>#N/A</v>
      </c>
      <c r="F3067" s="17" t="e">
        <f>VLOOKUP(B3068,Consolidation!B:AA,7,TRUE)</f>
        <v>#N/A</v>
      </c>
      <c r="G3067" s="17" t="e">
        <f>VLOOKUP(B3068,Consolidation!B:AA,12,TRUE)</f>
        <v>#N/A</v>
      </c>
      <c r="H3067" s="17" t="e">
        <f>VLOOKUP(B3068,Consolidation!B:AA,22,FALSE)</f>
        <v>#N/A</v>
      </c>
    </row>
    <row r="3068" spans="1:8" ht="29.5" customHeight="1" thickBot="1" x14ac:dyDescent="0.4">
      <c r="A3068" s="16" t="str">
        <f>IF(B3068&lt;&gt;"","IND"&amp;TEXT(COUNTA($B$2:B3068),"000"),"")</f>
        <v>IND1716</v>
      </c>
      <c r="B3068" s="17">
        <f>Consolication[[#This Row],[Nom et prénom 0 Name &amp; first name]]</f>
        <v>0</v>
      </c>
      <c r="C3068" s="17" t="e">
        <f>VLOOKUP(B3068,Consolidation!B:AA,3,FALSE)</f>
        <v>#N/A</v>
      </c>
      <c r="D3068" s="17" t="e">
        <f>VLOOKUP(B3068,Consolidation!B:AA,5,TRUE)</f>
        <v>#N/A</v>
      </c>
      <c r="E3068" s="17" t="e">
        <f>VLOOKUP(B3069,Consolidation!B:AA,6,TRUE)</f>
        <v>#N/A</v>
      </c>
      <c r="F3068" s="17" t="e">
        <f>VLOOKUP(B3069,Consolidation!B:AA,7,TRUE)</f>
        <v>#N/A</v>
      </c>
      <c r="G3068" s="17" t="e">
        <f>VLOOKUP(B3069,Consolidation!B:AA,12,TRUE)</f>
        <v>#N/A</v>
      </c>
      <c r="H3068" s="17" t="e">
        <f>VLOOKUP(B3069,Consolidation!B:AA,22,FALSE)</f>
        <v>#N/A</v>
      </c>
    </row>
    <row r="3069" spans="1:8" ht="29.5" customHeight="1" thickBot="1" x14ac:dyDescent="0.4">
      <c r="A3069" s="16" t="str">
        <f>IF(B3069&lt;&gt;"","IND"&amp;TEXT(COUNTA($B$2:B3069),"000"),"")</f>
        <v>IND1717</v>
      </c>
      <c r="B3069" s="17">
        <f>Consolication[[#This Row],[Nom et prénom 0 Name &amp; first name]]</f>
        <v>0</v>
      </c>
      <c r="C3069" s="17" t="e">
        <f>VLOOKUP(B3069,Consolidation!B:AA,3,FALSE)</f>
        <v>#N/A</v>
      </c>
      <c r="D3069" s="17" t="e">
        <f>VLOOKUP(B3069,Consolidation!B:AA,5,TRUE)</f>
        <v>#N/A</v>
      </c>
      <c r="E3069" s="17" t="e">
        <f>VLOOKUP(B3070,Consolidation!B:AA,6,TRUE)</f>
        <v>#N/A</v>
      </c>
      <c r="F3069" s="17" t="e">
        <f>VLOOKUP(B3070,Consolidation!B:AA,7,TRUE)</f>
        <v>#N/A</v>
      </c>
      <c r="G3069" s="17" t="e">
        <f>VLOOKUP(B3070,Consolidation!B:AA,12,TRUE)</f>
        <v>#N/A</v>
      </c>
      <c r="H3069" s="17" t="e">
        <f>VLOOKUP(B3070,Consolidation!B:AA,22,FALSE)</f>
        <v>#N/A</v>
      </c>
    </row>
    <row r="3070" spans="1:8" ht="29.5" customHeight="1" thickBot="1" x14ac:dyDescent="0.4">
      <c r="A3070" s="16" t="str">
        <f>IF(B3070&lt;&gt;"","IND"&amp;TEXT(COUNTA($B$2:B3070),"000"),"")</f>
        <v>IND1718</v>
      </c>
      <c r="B3070" s="17">
        <f>Consolication[[#This Row],[Nom et prénom 0 Name &amp; first name]]</f>
        <v>0</v>
      </c>
      <c r="C3070" s="17" t="e">
        <f>VLOOKUP(B3070,Consolidation!B:AA,3,FALSE)</f>
        <v>#N/A</v>
      </c>
      <c r="D3070" s="17" t="e">
        <f>VLOOKUP(B3070,Consolidation!B:AA,5,TRUE)</f>
        <v>#N/A</v>
      </c>
      <c r="E3070" s="17" t="e">
        <f>VLOOKUP(B3071,Consolidation!B:AA,6,TRUE)</f>
        <v>#N/A</v>
      </c>
      <c r="F3070" s="17" t="e">
        <f>VLOOKUP(B3071,Consolidation!B:AA,7,TRUE)</f>
        <v>#N/A</v>
      </c>
      <c r="G3070" s="17" t="e">
        <f>VLOOKUP(B3071,Consolidation!B:AA,12,TRUE)</f>
        <v>#N/A</v>
      </c>
      <c r="H3070" s="17" t="e">
        <f>VLOOKUP(B3071,Consolidation!B:AA,22,FALSE)</f>
        <v>#N/A</v>
      </c>
    </row>
    <row r="3071" spans="1:8" ht="29.5" customHeight="1" thickBot="1" x14ac:dyDescent="0.4">
      <c r="A3071" s="16" t="str">
        <f>IF(B3071&lt;&gt;"","IND"&amp;TEXT(COUNTA($B$2:B3071),"000"),"")</f>
        <v>IND1719</v>
      </c>
      <c r="B3071" s="17">
        <f>Consolication[[#This Row],[Nom et prénom 0 Name &amp; first name]]</f>
        <v>0</v>
      </c>
      <c r="C3071" s="17" t="e">
        <f>VLOOKUP(B3071,Consolidation!B:AA,3,FALSE)</f>
        <v>#N/A</v>
      </c>
      <c r="D3071" s="17" t="e">
        <f>VLOOKUP(B3071,Consolidation!B:AA,5,TRUE)</f>
        <v>#N/A</v>
      </c>
      <c r="E3071" s="17" t="e">
        <f>VLOOKUP(B3072,Consolidation!B:AA,6,TRUE)</f>
        <v>#N/A</v>
      </c>
      <c r="F3071" s="17" t="e">
        <f>VLOOKUP(B3072,Consolidation!B:AA,7,TRUE)</f>
        <v>#N/A</v>
      </c>
      <c r="G3071" s="17" t="e">
        <f>VLOOKUP(B3072,Consolidation!B:AA,12,TRUE)</f>
        <v>#N/A</v>
      </c>
      <c r="H3071" s="17" t="e">
        <f>VLOOKUP(B3072,Consolidation!B:AA,22,FALSE)</f>
        <v>#N/A</v>
      </c>
    </row>
    <row r="3072" spans="1:8" ht="29.5" customHeight="1" thickBot="1" x14ac:dyDescent="0.4">
      <c r="A3072" s="16" t="str">
        <f>IF(B3072&lt;&gt;"","IND"&amp;TEXT(COUNTA($B$2:B3072),"000"),"")</f>
        <v>IND1720</v>
      </c>
      <c r="B3072" s="17">
        <f>Consolication[[#This Row],[Nom et prénom 0 Name &amp; first name]]</f>
        <v>0</v>
      </c>
      <c r="C3072" s="17" t="e">
        <f>VLOOKUP(B3072,Consolidation!B:AA,3,FALSE)</f>
        <v>#N/A</v>
      </c>
      <c r="D3072" s="17" t="e">
        <f>VLOOKUP(B3072,Consolidation!B:AA,5,TRUE)</f>
        <v>#N/A</v>
      </c>
      <c r="E3072" s="17" t="e">
        <f>VLOOKUP(B3073,Consolidation!B:AA,6,TRUE)</f>
        <v>#N/A</v>
      </c>
      <c r="F3072" s="17" t="e">
        <f>VLOOKUP(B3073,Consolidation!B:AA,7,TRUE)</f>
        <v>#N/A</v>
      </c>
      <c r="G3072" s="17" t="e">
        <f>VLOOKUP(B3073,Consolidation!B:AA,12,TRUE)</f>
        <v>#N/A</v>
      </c>
      <c r="H3072" s="17" t="e">
        <f>VLOOKUP(B3073,Consolidation!B:AA,22,FALSE)</f>
        <v>#N/A</v>
      </c>
    </row>
    <row r="3073" spans="1:8" ht="29.5" customHeight="1" thickBot="1" x14ac:dyDescent="0.4">
      <c r="A3073" s="16" t="str">
        <f>IF(B3073&lt;&gt;"","IND"&amp;TEXT(COUNTA($B$2:B3073),"000"),"")</f>
        <v>IND1721</v>
      </c>
      <c r="B3073" s="17">
        <f>Consolication[[#This Row],[Nom et prénom 0 Name &amp; first name]]</f>
        <v>0</v>
      </c>
      <c r="C3073" s="17" t="e">
        <f>VLOOKUP(B3073,Consolidation!B:AA,3,FALSE)</f>
        <v>#N/A</v>
      </c>
      <c r="D3073" s="17" t="e">
        <f>VLOOKUP(B3073,Consolidation!B:AA,5,TRUE)</f>
        <v>#N/A</v>
      </c>
      <c r="E3073" s="17" t="e">
        <f>VLOOKUP(B3074,Consolidation!B:AA,6,TRUE)</f>
        <v>#N/A</v>
      </c>
      <c r="F3073" s="17" t="e">
        <f>VLOOKUP(B3074,Consolidation!B:AA,7,TRUE)</f>
        <v>#N/A</v>
      </c>
      <c r="G3073" s="17" t="e">
        <f>VLOOKUP(B3074,Consolidation!B:AA,12,TRUE)</f>
        <v>#N/A</v>
      </c>
      <c r="H3073" s="17" t="e">
        <f>VLOOKUP(B3074,Consolidation!B:AA,22,FALSE)</f>
        <v>#N/A</v>
      </c>
    </row>
    <row r="3074" spans="1:8" ht="29.5" customHeight="1" thickBot="1" x14ac:dyDescent="0.4">
      <c r="A3074" s="16" t="str">
        <f>IF(B3074&lt;&gt;"","IND"&amp;TEXT(COUNTA($B$2:B3074),"000"),"")</f>
        <v>IND1722</v>
      </c>
      <c r="B3074" s="17">
        <f>Consolication[[#This Row],[Nom et prénom 0 Name &amp; first name]]</f>
        <v>0</v>
      </c>
      <c r="C3074" s="17" t="e">
        <f>VLOOKUP(B3074,Consolidation!B:AA,3,FALSE)</f>
        <v>#N/A</v>
      </c>
      <c r="D3074" s="17" t="e">
        <f>VLOOKUP(B3074,Consolidation!B:AA,5,TRUE)</f>
        <v>#N/A</v>
      </c>
      <c r="E3074" s="17" t="e">
        <f>VLOOKUP(B3075,Consolidation!B:AA,6,TRUE)</f>
        <v>#N/A</v>
      </c>
      <c r="F3074" s="17" t="e">
        <f>VLOOKUP(B3075,Consolidation!B:AA,7,TRUE)</f>
        <v>#N/A</v>
      </c>
      <c r="G3074" s="17" t="e">
        <f>VLOOKUP(B3075,Consolidation!B:AA,12,TRUE)</f>
        <v>#N/A</v>
      </c>
      <c r="H3074" s="17" t="e">
        <f>VLOOKUP(B3075,Consolidation!B:AA,22,FALSE)</f>
        <v>#N/A</v>
      </c>
    </row>
    <row r="3075" spans="1:8" ht="29.5" customHeight="1" thickBot="1" x14ac:dyDescent="0.4">
      <c r="A3075" s="16" t="str">
        <f>IF(B3075&lt;&gt;"","IND"&amp;TEXT(COUNTA($B$2:B3075),"000"),"")</f>
        <v>IND1723</v>
      </c>
      <c r="B3075" s="17">
        <f>Consolication[[#This Row],[Nom et prénom 0 Name &amp; first name]]</f>
        <v>0</v>
      </c>
      <c r="C3075" s="17" t="e">
        <f>VLOOKUP(B3075,Consolidation!B:AA,3,FALSE)</f>
        <v>#N/A</v>
      </c>
      <c r="D3075" s="17" t="e">
        <f>VLOOKUP(B3075,Consolidation!B:AA,5,TRUE)</f>
        <v>#N/A</v>
      </c>
      <c r="E3075" s="17" t="e">
        <f>VLOOKUP(B3076,Consolidation!B:AA,6,TRUE)</f>
        <v>#N/A</v>
      </c>
      <c r="F3075" s="17" t="e">
        <f>VLOOKUP(B3076,Consolidation!B:AA,7,TRUE)</f>
        <v>#N/A</v>
      </c>
      <c r="G3075" s="17" t="e">
        <f>VLOOKUP(B3076,Consolidation!B:AA,12,TRUE)</f>
        <v>#N/A</v>
      </c>
      <c r="H3075" s="17" t="e">
        <f>VLOOKUP(B3076,Consolidation!B:AA,22,FALSE)</f>
        <v>#N/A</v>
      </c>
    </row>
    <row r="3076" spans="1:8" ht="29.5" customHeight="1" thickBot="1" x14ac:dyDescent="0.4">
      <c r="A3076" s="16" t="str">
        <f>IF(B3076&lt;&gt;"","IND"&amp;TEXT(COUNTA($B$2:B3076),"000"),"")</f>
        <v>IND1724</v>
      </c>
      <c r="B3076" s="17">
        <f>Consolication[[#This Row],[Nom et prénom 0 Name &amp; first name]]</f>
        <v>0</v>
      </c>
      <c r="C3076" s="17" t="e">
        <f>VLOOKUP(B3076,Consolidation!B:AA,3,FALSE)</f>
        <v>#N/A</v>
      </c>
      <c r="D3076" s="17" t="e">
        <f>VLOOKUP(B3076,Consolidation!B:AA,5,TRUE)</f>
        <v>#N/A</v>
      </c>
      <c r="E3076" s="17" t="e">
        <f>VLOOKUP(B3077,Consolidation!B:AA,6,TRUE)</f>
        <v>#N/A</v>
      </c>
      <c r="F3076" s="17" t="e">
        <f>VLOOKUP(B3077,Consolidation!B:AA,7,TRUE)</f>
        <v>#N/A</v>
      </c>
      <c r="G3076" s="17" t="e">
        <f>VLOOKUP(B3077,Consolidation!B:AA,12,TRUE)</f>
        <v>#N/A</v>
      </c>
      <c r="H3076" s="17" t="e">
        <f>VLOOKUP(B3077,Consolidation!B:AA,22,FALSE)</f>
        <v>#N/A</v>
      </c>
    </row>
    <row r="3077" spans="1:8" ht="29.5" customHeight="1" thickBot="1" x14ac:dyDescent="0.4">
      <c r="A3077" s="16" t="str">
        <f>IF(B3077&lt;&gt;"","IND"&amp;TEXT(COUNTA($B$2:B3077),"000"),"")</f>
        <v>IND1725</v>
      </c>
      <c r="B3077" s="17">
        <f>Consolication[[#This Row],[Nom et prénom 0 Name &amp; first name]]</f>
        <v>0</v>
      </c>
      <c r="C3077" s="17" t="e">
        <f>VLOOKUP(B3077,Consolidation!B:AA,3,FALSE)</f>
        <v>#N/A</v>
      </c>
      <c r="D3077" s="17" t="e">
        <f>VLOOKUP(B3077,Consolidation!B:AA,5,TRUE)</f>
        <v>#N/A</v>
      </c>
      <c r="E3077" s="17" t="e">
        <f>VLOOKUP(B3078,Consolidation!B:AA,6,TRUE)</f>
        <v>#N/A</v>
      </c>
      <c r="F3077" s="17" t="e">
        <f>VLOOKUP(B3078,Consolidation!B:AA,7,TRUE)</f>
        <v>#N/A</v>
      </c>
      <c r="G3077" s="17" t="e">
        <f>VLOOKUP(B3078,Consolidation!B:AA,12,TRUE)</f>
        <v>#N/A</v>
      </c>
      <c r="H3077" s="17" t="e">
        <f>VLOOKUP(B3078,Consolidation!B:AA,22,FALSE)</f>
        <v>#N/A</v>
      </c>
    </row>
    <row r="3078" spans="1:8" ht="29.5" customHeight="1" thickBot="1" x14ac:dyDescent="0.4">
      <c r="A3078" s="16" t="str">
        <f>IF(B3078&lt;&gt;"","IND"&amp;TEXT(COUNTA($B$2:B3078),"000"),"")</f>
        <v>IND1726</v>
      </c>
      <c r="B3078" s="17">
        <f>Consolication[[#This Row],[Nom et prénom 0 Name &amp; first name]]</f>
        <v>0</v>
      </c>
      <c r="C3078" s="17" t="e">
        <f>VLOOKUP(B3078,Consolidation!B:AA,3,FALSE)</f>
        <v>#N/A</v>
      </c>
      <c r="D3078" s="17" t="e">
        <f>VLOOKUP(B3078,Consolidation!B:AA,5,TRUE)</f>
        <v>#N/A</v>
      </c>
      <c r="E3078" s="17" t="e">
        <f>VLOOKUP(B3079,Consolidation!B:AA,6,TRUE)</f>
        <v>#N/A</v>
      </c>
      <c r="F3078" s="17" t="e">
        <f>VLOOKUP(B3079,Consolidation!B:AA,7,TRUE)</f>
        <v>#N/A</v>
      </c>
      <c r="G3078" s="17" t="e">
        <f>VLOOKUP(B3079,Consolidation!B:AA,12,TRUE)</f>
        <v>#N/A</v>
      </c>
      <c r="H3078" s="17" t="e">
        <f>VLOOKUP(B3079,Consolidation!B:AA,22,FALSE)</f>
        <v>#N/A</v>
      </c>
    </row>
    <row r="3079" spans="1:8" ht="29.5" customHeight="1" thickBot="1" x14ac:dyDescent="0.4">
      <c r="A3079" s="16" t="str">
        <f>IF(B3079&lt;&gt;"","IND"&amp;TEXT(COUNTA($B$2:B3079),"000"),"")</f>
        <v>IND1727</v>
      </c>
      <c r="B3079" s="17">
        <f>Consolication[[#This Row],[Nom et prénom 0 Name &amp; first name]]</f>
        <v>0</v>
      </c>
      <c r="C3079" s="17" t="e">
        <f>VLOOKUP(B3079,Consolidation!B:AA,3,FALSE)</f>
        <v>#N/A</v>
      </c>
      <c r="D3079" s="17" t="e">
        <f>VLOOKUP(B3079,Consolidation!B:AA,5,TRUE)</f>
        <v>#N/A</v>
      </c>
      <c r="E3079" s="17" t="e">
        <f>VLOOKUP(B3080,Consolidation!B:AA,6,TRUE)</f>
        <v>#N/A</v>
      </c>
      <c r="F3079" s="17" t="e">
        <f>VLOOKUP(B3080,Consolidation!B:AA,7,TRUE)</f>
        <v>#N/A</v>
      </c>
      <c r="G3079" s="17" t="e">
        <f>VLOOKUP(B3080,Consolidation!B:AA,12,TRUE)</f>
        <v>#N/A</v>
      </c>
      <c r="H3079" s="17" t="e">
        <f>VLOOKUP(B3080,Consolidation!B:AA,22,FALSE)</f>
        <v>#N/A</v>
      </c>
    </row>
    <row r="3080" spans="1:8" ht="29.5" customHeight="1" thickBot="1" x14ac:dyDescent="0.4">
      <c r="A3080" s="16" t="str">
        <f>IF(B3080&lt;&gt;"","IND"&amp;TEXT(COUNTA($B$2:B3080),"000"),"")</f>
        <v>IND1728</v>
      </c>
      <c r="B3080" s="17">
        <f>Consolication[[#This Row],[Nom et prénom 0 Name &amp; first name]]</f>
        <v>0</v>
      </c>
      <c r="C3080" s="17" t="e">
        <f>VLOOKUP(B3080,Consolidation!B:AA,3,FALSE)</f>
        <v>#N/A</v>
      </c>
      <c r="D3080" s="17" t="e">
        <f>VLOOKUP(B3080,Consolidation!B:AA,5,TRUE)</f>
        <v>#N/A</v>
      </c>
      <c r="E3080" s="17" t="e">
        <f>VLOOKUP(B3081,Consolidation!B:AA,6,TRUE)</f>
        <v>#N/A</v>
      </c>
      <c r="F3080" s="17" t="e">
        <f>VLOOKUP(B3081,Consolidation!B:AA,7,TRUE)</f>
        <v>#N/A</v>
      </c>
      <c r="G3080" s="17" t="e">
        <f>VLOOKUP(B3081,Consolidation!B:AA,12,TRUE)</f>
        <v>#N/A</v>
      </c>
      <c r="H3080" s="17" t="e">
        <f>VLOOKUP(B3081,Consolidation!B:AA,22,FALSE)</f>
        <v>#N/A</v>
      </c>
    </row>
    <row r="3081" spans="1:8" ht="29.5" customHeight="1" thickBot="1" x14ac:dyDescent="0.4">
      <c r="A3081" s="16" t="str">
        <f>IF(B3081&lt;&gt;"","IND"&amp;TEXT(COUNTA($B$2:B3081),"000"),"")</f>
        <v>IND1729</v>
      </c>
      <c r="B3081" s="17">
        <f>Consolication[[#This Row],[Nom et prénom 0 Name &amp; first name]]</f>
        <v>0</v>
      </c>
      <c r="C3081" s="17" t="e">
        <f>VLOOKUP(B3081,Consolidation!B:AA,3,FALSE)</f>
        <v>#N/A</v>
      </c>
      <c r="D3081" s="17" t="e">
        <f>VLOOKUP(B3081,Consolidation!B:AA,5,TRUE)</f>
        <v>#N/A</v>
      </c>
      <c r="E3081" s="17" t="e">
        <f>VLOOKUP(B3082,Consolidation!B:AA,6,TRUE)</f>
        <v>#N/A</v>
      </c>
      <c r="F3081" s="17" t="e">
        <f>VLOOKUP(B3082,Consolidation!B:AA,7,TRUE)</f>
        <v>#N/A</v>
      </c>
      <c r="G3081" s="17" t="e">
        <f>VLOOKUP(B3082,Consolidation!B:AA,12,TRUE)</f>
        <v>#N/A</v>
      </c>
      <c r="H3081" s="17" t="e">
        <f>VLOOKUP(B3082,Consolidation!B:AA,22,FALSE)</f>
        <v>#N/A</v>
      </c>
    </row>
    <row r="3082" spans="1:8" ht="29.5" customHeight="1" thickBot="1" x14ac:dyDescent="0.4">
      <c r="A3082" s="16" t="str">
        <f>IF(B3082&lt;&gt;"","IND"&amp;TEXT(COUNTA($B$2:B3082),"000"),"")</f>
        <v>IND1730</v>
      </c>
      <c r="B3082" s="17">
        <f>Consolication[[#This Row],[Nom et prénom 0 Name &amp; first name]]</f>
        <v>0</v>
      </c>
      <c r="C3082" s="17" t="e">
        <f>VLOOKUP(B3082,Consolidation!B:AA,3,FALSE)</f>
        <v>#N/A</v>
      </c>
      <c r="D3082" s="17" t="e">
        <f>VLOOKUP(B3082,Consolidation!B:AA,5,TRUE)</f>
        <v>#N/A</v>
      </c>
      <c r="E3082" s="17" t="e">
        <f>VLOOKUP(B3083,Consolidation!B:AA,6,TRUE)</f>
        <v>#N/A</v>
      </c>
      <c r="F3082" s="17" t="e">
        <f>VLOOKUP(B3083,Consolidation!B:AA,7,TRUE)</f>
        <v>#N/A</v>
      </c>
      <c r="G3082" s="17" t="e">
        <f>VLOOKUP(B3083,Consolidation!B:AA,12,TRUE)</f>
        <v>#N/A</v>
      </c>
      <c r="H3082" s="17" t="e">
        <f>VLOOKUP(B3083,Consolidation!B:AA,22,FALSE)</f>
        <v>#N/A</v>
      </c>
    </row>
    <row r="3083" spans="1:8" ht="29.5" customHeight="1" thickBot="1" x14ac:dyDescent="0.4">
      <c r="A3083" s="16" t="str">
        <f>IF(B3083&lt;&gt;"","IND"&amp;TEXT(COUNTA($B$2:B3083),"000"),"")</f>
        <v>IND1731</v>
      </c>
      <c r="B3083" s="17">
        <f>Consolication[[#This Row],[Nom et prénom 0 Name &amp; first name]]</f>
        <v>0</v>
      </c>
      <c r="C3083" s="17" t="e">
        <f>VLOOKUP(B3083,Consolidation!B:AA,3,FALSE)</f>
        <v>#N/A</v>
      </c>
      <c r="D3083" s="17" t="e">
        <f>VLOOKUP(B3083,Consolidation!B:AA,5,TRUE)</f>
        <v>#N/A</v>
      </c>
      <c r="E3083" s="17" t="e">
        <f>VLOOKUP(B3084,Consolidation!B:AA,6,TRUE)</f>
        <v>#N/A</v>
      </c>
      <c r="F3083" s="17" t="e">
        <f>VLOOKUP(B3084,Consolidation!B:AA,7,TRUE)</f>
        <v>#N/A</v>
      </c>
      <c r="G3083" s="17" t="e">
        <f>VLOOKUP(B3084,Consolidation!B:AA,12,TRUE)</f>
        <v>#N/A</v>
      </c>
      <c r="H3083" s="17" t="e">
        <f>VLOOKUP(B3084,Consolidation!B:AA,22,FALSE)</f>
        <v>#N/A</v>
      </c>
    </row>
    <row r="3084" spans="1:8" ht="29.5" customHeight="1" thickBot="1" x14ac:dyDescent="0.4">
      <c r="A3084" s="16" t="str">
        <f>IF(B3084&lt;&gt;"","IND"&amp;TEXT(COUNTA($B$2:B3084),"000"),"")</f>
        <v>IND1732</v>
      </c>
      <c r="B3084" s="17">
        <f>Consolication[[#This Row],[Nom et prénom 0 Name &amp; first name]]</f>
        <v>0</v>
      </c>
      <c r="C3084" s="17" t="e">
        <f>VLOOKUP(B3084,Consolidation!B:AA,3,FALSE)</f>
        <v>#N/A</v>
      </c>
      <c r="D3084" s="17" t="e">
        <f>VLOOKUP(B3084,Consolidation!B:AA,5,TRUE)</f>
        <v>#N/A</v>
      </c>
      <c r="E3084" s="17" t="e">
        <f>VLOOKUP(B3085,Consolidation!B:AA,6,TRUE)</f>
        <v>#N/A</v>
      </c>
      <c r="F3084" s="17" t="e">
        <f>VLOOKUP(B3085,Consolidation!B:AA,7,TRUE)</f>
        <v>#N/A</v>
      </c>
      <c r="G3084" s="17" t="e">
        <f>VLOOKUP(B3085,Consolidation!B:AA,12,TRUE)</f>
        <v>#N/A</v>
      </c>
      <c r="H3084" s="17" t="e">
        <f>VLOOKUP(B3085,Consolidation!B:AA,22,FALSE)</f>
        <v>#N/A</v>
      </c>
    </row>
    <row r="3085" spans="1:8" ht="29.5" customHeight="1" thickBot="1" x14ac:dyDescent="0.4">
      <c r="A3085" s="16" t="str">
        <f>IF(B3085&lt;&gt;"","IND"&amp;TEXT(COUNTA($B$2:B3085),"000"),"")</f>
        <v>IND1733</v>
      </c>
      <c r="B3085" s="17">
        <f>Consolication[[#This Row],[Nom et prénom 0 Name &amp; first name]]</f>
        <v>0</v>
      </c>
      <c r="C3085" s="17" t="e">
        <f>VLOOKUP(B3085,Consolidation!B:AA,3,FALSE)</f>
        <v>#N/A</v>
      </c>
      <c r="D3085" s="17" t="e">
        <f>VLOOKUP(B3085,Consolidation!B:AA,5,TRUE)</f>
        <v>#N/A</v>
      </c>
      <c r="E3085" s="17" t="e">
        <f>VLOOKUP(B3086,Consolidation!B:AA,6,TRUE)</f>
        <v>#N/A</v>
      </c>
      <c r="F3085" s="17" t="e">
        <f>VLOOKUP(B3086,Consolidation!B:AA,7,TRUE)</f>
        <v>#N/A</v>
      </c>
      <c r="G3085" s="17" t="e">
        <f>VLOOKUP(B3086,Consolidation!B:AA,12,TRUE)</f>
        <v>#N/A</v>
      </c>
      <c r="H3085" s="17" t="e">
        <f>VLOOKUP(B3086,Consolidation!B:AA,22,FALSE)</f>
        <v>#N/A</v>
      </c>
    </row>
    <row r="3086" spans="1:8" ht="29.5" customHeight="1" thickBot="1" x14ac:dyDescent="0.4">
      <c r="A3086" s="16" t="str">
        <f>IF(B3086&lt;&gt;"","IND"&amp;TEXT(COUNTA($B$2:B3086),"000"),"")</f>
        <v>IND1734</v>
      </c>
      <c r="B3086" s="17">
        <f>Consolication[[#This Row],[Nom et prénom 0 Name &amp; first name]]</f>
        <v>0</v>
      </c>
      <c r="C3086" s="17" t="e">
        <f>VLOOKUP(B3086,Consolidation!B:AA,3,FALSE)</f>
        <v>#N/A</v>
      </c>
      <c r="D3086" s="17" t="e">
        <f>VLOOKUP(B3086,Consolidation!B:AA,5,TRUE)</f>
        <v>#N/A</v>
      </c>
      <c r="E3086" s="17" t="e">
        <f>VLOOKUP(B3087,Consolidation!B:AA,6,TRUE)</f>
        <v>#N/A</v>
      </c>
      <c r="F3086" s="17" t="e">
        <f>VLOOKUP(B3087,Consolidation!B:AA,7,TRUE)</f>
        <v>#N/A</v>
      </c>
      <c r="G3086" s="17" t="e">
        <f>VLOOKUP(B3087,Consolidation!B:AA,12,TRUE)</f>
        <v>#N/A</v>
      </c>
      <c r="H3086" s="17" t="e">
        <f>VLOOKUP(B3087,Consolidation!B:AA,22,FALSE)</f>
        <v>#N/A</v>
      </c>
    </row>
    <row r="3087" spans="1:8" ht="29.5" customHeight="1" thickBot="1" x14ac:dyDescent="0.4">
      <c r="A3087" s="16" t="str">
        <f>IF(B3087&lt;&gt;"","IND"&amp;TEXT(COUNTA($B$2:B3087),"000"),"")</f>
        <v>IND1735</v>
      </c>
      <c r="B3087" s="17">
        <f>Consolication[[#This Row],[Nom et prénom 0 Name &amp; first name]]</f>
        <v>0</v>
      </c>
      <c r="C3087" s="17" t="e">
        <f>VLOOKUP(B3087,Consolidation!B:AA,3,FALSE)</f>
        <v>#N/A</v>
      </c>
      <c r="D3087" s="17" t="e">
        <f>VLOOKUP(B3087,Consolidation!B:AA,5,TRUE)</f>
        <v>#N/A</v>
      </c>
      <c r="E3087" s="17" t="e">
        <f>VLOOKUP(B3088,Consolidation!B:AA,6,TRUE)</f>
        <v>#N/A</v>
      </c>
      <c r="F3087" s="17" t="e">
        <f>VLOOKUP(B3088,Consolidation!B:AA,7,TRUE)</f>
        <v>#N/A</v>
      </c>
      <c r="G3087" s="17" t="e">
        <f>VLOOKUP(B3088,Consolidation!B:AA,12,TRUE)</f>
        <v>#N/A</v>
      </c>
      <c r="H3087" s="17" t="e">
        <f>VLOOKUP(B3088,Consolidation!B:AA,22,FALSE)</f>
        <v>#N/A</v>
      </c>
    </row>
    <row r="3088" spans="1:8" ht="29.5" customHeight="1" thickBot="1" x14ac:dyDescent="0.4">
      <c r="A3088" s="16" t="str">
        <f>IF(B3088&lt;&gt;"","IND"&amp;TEXT(COUNTA($B$2:B3088),"000"),"")</f>
        <v>IND1736</v>
      </c>
      <c r="B3088" s="17">
        <f>Consolication[[#This Row],[Nom et prénom 0 Name &amp; first name]]</f>
        <v>0</v>
      </c>
      <c r="C3088" s="17" t="e">
        <f>VLOOKUP(B3088,Consolidation!B:AA,3,FALSE)</f>
        <v>#N/A</v>
      </c>
      <c r="D3088" s="17" t="e">
        <f>VLOOKUP(B3088,Consolidation!B:AA,5,TRUE)</f>
        <v>#N/A</v>
      </c>
      <c r="E3088" s="17" t="e">
        <f>VLOOKUP(B3089,Consolidation!B:AA,6,TRUE)</f>
        <v>#N/A</v>
      </c>
      <c r="F3088" s="17" t="e">
        <f>VLOOKUP(B3089,Consolidation!B:AA,7,TRUE)</f>
        <v>#N/A</v>
      </c>
      <c r="G3088" s="17" t="e">
        <f>VLOOKUP(B3089,Consolidation!B:AA,12,TRUE)</f>
        <v>#N/A</v>
      </c>
      <c r="H3088" s="17" t="e">
        <f>VLOOKUP(B3089,Consolidation!B:AA,22,FALSE)</f>
        <v>#N/A</v>
      </c>
    </row>
    <row r="3089" spans="1:8" ht="29.5" customHeight="1" thickBot="1" x14ac:dyDescent="0.4">
      <c r="A3089" s="16" t="str">
        <f>IF(B3089&lt;&gt;"","IND"&amp;TEXT(COUNTA($B$2:B3089),"000"),"")</f>
        <v>IND1737</v>
      </c>
      <c r="B3089" s="17">
        <f>Consolication[[#This Row],[Nom et prénom 0 Name &amp; first name]]</f>
        <v>0</v>
      </c>
      <c r="C3089" s="17" t="e">
        <f>VLOOKUP(B3089,Consolidation!B:AA,3,FALSE)</f>
        <v>#N/A</v>
      </c>
      <c r="D3089" s="17" t="e">
        <f>VLOOKUP(B3089,Consolidation!B:AA,5,TRUE)</f>
        <v>#N/A</v>
      </c>
      <c r="E3089" s="17" t="e">
        <f>VLOOKUP(B3090,Consolidation!B:AA,6,TRUE)</f>
        <v>#N/A</v>
      </c>
      <c r="F3089" s="17" t="e">
        <f>VLOOKUP(B3090,Consolidation!B:AA,7,TRUE)</f>
        <v>#N/A</v>
      </c>
      <c r="G3089" s="17" t="e">
        <f>VLOOKUP(B3090,Consolidation!B:AA,12,TRUE)</f>
        <v>#N/A</v>
      </c>
      <c r="H3089" s="17" t="e">
        <f>VLOOKUP(B3090,Consolidation!B:AA,22,FALSE)</f>
        <v>#N/A</v>
      </c>
    </row>
    <row r="3090" spans="1:8" ht="29.5" customHeight="1" thickBot="1" x14ac:dyDescent="0.4">
      <c r="A3090" s="16" t="str">
        <f>IF(B3090&lt;&gt;"","IND"&amp;TEXT(COUNTA($B$2:B3090),"000"),"")</f>
        <v>IND1738</v>
      </c>
      <c r="B3090" s="17">
        <f>Consolication[[#This Row],[Nom et prénom 0 Name &amp; first name]]</f>
        <v>0</v>
      </c>
      <c r="C3090" s="17" t="e">
        <f>VLOOKUP(B3090,Consolidation!B:AA,3,FALSE)</f>
        <v>#N/A</v>
      </c>
      <c r="D3090" s="17" t="e">
        <f>VLOOKUP(B3090,Consolidation!B:AA,5,TRUE)</f>
        <v>#N/A</v>
      </c>
      <c r="E3090" s="17" t="e">
        <f>VLOOKUP(B3091,Consolidation!B:AA,6,TRUE)</f>
        <v>#N/A</v>
      </c>
      <c r="F3090" s="17" t="e">
        <f>VLOOKUP(B3091,Consolidation!B:AA,7,TRUE)</f>
        <v>#N/A</v>
      </c>
      <c r="G3090" s="17" t="e">
        <f>VLOOKUP(B3091,Consolidation!B:AA,12,TRUE)</f>
        <v>#N/A</v>
      </c>
      <c r="H3090" s="17" t="e">
        <f>VLOOKUP(B3091,Consolidation!B:AA,22,FALSE)</f>
        <v>#N/A</v>
      </c>
    </row>
    <row r="3091" spans="1:8" ht="29.5" customHeight="1" thickBot="1" x14ac:dyDescent="0.4">
      <c r="A3091" s="16" t="str">
        <f>IF(B3091&lt;&gt;"","IND"&amp;TEXT(COUNTA($B$2:B3091),"000"),"")</f>
        <v>IND1739</v>
      </c>
      <c r="B3091" s="17">
        <f>Consolication[[#This Row],[Nom et prénom 0 Name &amp; first name]]</f>
        <v>0</v>
      </c>
      <c r="C3091" s="17" t="e">
        <f>VLOOKUP(B3091,Consolidation!B:AA,3,FALSE)</f>
        <v>#N/A</v>
      </c>
      <c r="D3091" s="17" t="e">
        <f>VLOOKUP(B3091,Consolidation!B:AA,5,TRUE)</f>
        <v>#N/A</v>
      </c>
      <c r="E3091" s="17" t="e">
        <f>VLOOKUP(B3092,Consolidation!B:AA,6,TRUE)</f>
        <v>#N/A</v>
      </c>
      <c r="F3091" s="17" t="e">
        <f>VLOOKUP(B3092,Consolidation!B:AA,7,TRUE)</f>
        <v>#N/A</v>
      </c>
      <c r="G3091" s="17" t="e">
        <f>VLOOKUP(B3092,Consolidation!B:AA,12,TRUE)</f>
        <v>#N/A</v>
      </c>
      <c r="H3091" s="17" t="e">
        <f>VLOOKUP(B3092,Consolidation!B:AA,22,FALSE)</f>
        <v>#N/A</v>
      </c>
    </row>
    <row r="3092" spans="1:8" ht="29.5" customHeight="1" thickBot="1" x14ac:dyDescent="0.4">
      <c r="A3092" s="16" t="str">
        <f>IF(B3092&lt;&gt;"","IND"&amp;TEXT(COUNTA($B$2:B3092),"000"),"")</f>
        <v>IND1740</v>
      </c>
      <c r="B3092" s="17">
        <f>Consolication[[#This Row],[Nom et prénom 0 Name &amp; first name]]</f>
        <v>0</v>
      </c>
      <c r="C3092" s="17" t="e">
        <f>VLOOKUP(B3092,Consolidation!B:AA,3,FALSE)</f>
        <v>#N/A</v>
      </c>
      <c r="D3092" s="17" t="e">
        <f>VLOOKUP(B3092,Consolidation!B:AA,5,TRUE)</f>
        <v>#N/A</v>
      </c>
      <c r="E3092" s="17" t="e">
        <f>VLOOKUP(B3093,Consolidation!B:AA,6,TRUE)</f>
        <v>#N/A</v>
      </c>
      <c r="F3092" s="17" t="e">
        <f>VLOOKUP(B3093,Consolidation!B:AA,7,TRUE)</f>
        <v>#N/A</v>
      </c>
      <c r="G3092" s="17" t="e">
        <f>VLOOKUP(B3093,Consolidation!B:AA,12,TRUE)</f>
        <v>#N/A</v>
      </c>
      <c r="H3092" s="17" t="e">
        <f>VLOOKUP(B3093,Consolidation!B:AA,22,FALSE)</f>
        <v>#N/A</v>
      </c>
    </row>
    <row r="3093" spans="1:8" ht="29.5" customHeight="1" thickBot="1" x14ac:dyDescent="0.4">
      <c r="A3093" s="16" t="str">
        <f>IF(B3093&lt;&gt;"","IND"&amp;TEXT(COUNTA($B$2:B3093),"000"),"")</f>
        <v>IND1741</v>
      </c>
      <c r="B3093" s="17">
        <f>Consolication[[#This Row],[Nom et prénom 0 Name &amp; first name]]</f>
        <v>0</v>
      </c>
      <c r="C3093" s="17" t="e">
        <f>VLOOKUP(B3093,Consolidation!B:AA,3,FALSE)</f>
        <v>#N/A</v>
      </c>
      <c r="D3093" s="17" t="e">
        <f>VLOOKUP(B3093,Consolidation!B:AA,5,TRUE)</f>
        <v>#N/A</v>
      </c>
      <c r="E3093" s="17" t="e">
        <f>VLOOKUP(B3094,Consolidation!B:AA,6,TRUE)</f>
        <v>#N/A</v>
      </c>
      <c r="F3093" s="17" t="e">
        <f>VLOOKUP(B3094,Consolidation!B:AA,7,TRUE)</f>
        <v>#N/A</v>
      </c>
      <c r="G3093" s="17" t="e">
        <f>VLOOKUP(B3094,Consolidation!B:AA,12,TRUE)</f>
        <v>#N/A</v>
      </c>
      <c r="H3093" s="17" t="e">
        <f>VLOOKUP(B3094,Consolidation!B:AA,22,FALSE)</f>
        <v>#N/A</v>
      </c>
    </row>
    <row r="3094" spans="1:8" ht="29.5" customHeight="1" thickBot="1" x14ac:dyDescent="0.4">
      <c r="A3094" s="16" t="str">
        <f>IF(B3094&lt;&gt;"","IND"&amp;TEXT(COUNTA($B$2:B3094),"000"),"")</f>
        <v>IND1742</v>
      </c>
      <c r="B3094" s="17">
        <f>Consolication[[#This Row],[Nom et prénom 0 Name &amp; first name]]</f>
        <v>0</v>
      </c>
      <c r="C3094" s="17" t="e">
        <f>VLOOKUP(B3094,Consolidation!B:AA,3,FALSE)</f>
        <v>#N/A</v>
      </c>
      <c r="D3094" s="17" t="e">
        <f>VLOOKUP(B3094,Consolidation!B:AA,5,TRUE)</f>
        <v>#N/A</v>
      </c>
      <c r="E3094" s="17" t="e">
        <f>VLOOKUP(B3095,Consolidation!B:AA,6,TRUE)</f>
        <v>#N/A</v>
      </c>
      <c r="F3094" s="17" t="e">
        <f>VLOOKUP(B3095,Consolidation!B:AA,7,TRUE)</f>
        <v>#N/A</v>
      </c>
      <c r="G3094" s="17" t="e">
        <f>VLOOKUP(B3095,Consolidation!B:AA,12,TRUE)</f>
        <v>#N/A</v>
      </c>
      <c r="H3094" s="17" t="e">
        <f>VLOOKUP(B3095,Consolidation!B:AA,22,FALSE)</f>
        <v>#N/A</v>
      </c>
    </row>
    <row r="3095" spans="1:8" ht="29.5" customHeight="1" thickBot="1" x14ac:dyDescent="0.4">
      <c r="A3095" s="16" t="str">
        <f>IF(B3095&lt;&gt;"","IND"&amp;TEXT(COUNTA($B$2:B3095),"000"),"")</f>
        <v>IND1743</v>
      </c>
      <c r="B3095" s="17">
        <f>Consolication[[#This Row],[Nom et prénom 0 Name &amp; first name]]</f>
        <v>0</v>
      </c>
      <c r="C3095" s="17" t="e">
        <f>VLOOKUP(B3095,Consolidation!B:AA,3,FALSE)</f>
        <v>#N/A</v>
      </c>
      <c r="D3095" s="17" t="e">
        <f>VLOOKUP(B3095,Consolidation!B:AA,5,TRUE)</f>
        <v>#N/A</v>
      </c>
      <c r="E3095" s="17" t="e">
        <f>VLOOKUP(B3096,Consolidation!B:AA,6,TRUE)</f>
        <v>#N/A</v>
      </c>
      <c r="F3095" s="17" t="e">
        <f>VLOOKUP(B3096,Consolidation!B:AA,7,TRUE)</f>
        <v>#N/A</v>
      </c>
      <c r="G3095" s="17" t="e">
        <f>VLOOKUP(B3096,Consolidation!B:AA,12,TRUE)</f>
        <v>#N/A</v>
      </c>
      <c r="H3095" s="17" t="e">
        <f>VLOOKUP(B3096,Consolidation!B:AA,22,FALSE)</f>
        <v>#N/A</v>
      </c>
    </row>
    <row r="3096" spans="1:8" ht="29.5" customHeight="1" thickBot="1" x14ac:dyDescent="0.4">
      <c r="A3096" s="16" t="str">
        <f>IF(B3096&lt;&gt;"","IND"&amp;TEXT(COUNTA($B$2:B3096),"000"),"")</f>
        <v>IND1744</v>
      </c>
      <c r="B3096" s="17">
        <f>Consolication[[#This Row],[Nom et prénom 0 Name &amp; first name]]</f>
        <v>0</v>
      </c>
      <c r="C3096" s="17" t="e">
        <f>VLOOKUP(B3096,Consolidation!B:AA,3,FALSE)</f>
        <v>#N/A</v>
      </c>
      <c r="D3096" s="17" t="e">
        <f>VLOOKUP(B3096,Consolidation!B:AA,5,TRUE)</f>
        <v>#N/A</v>
      </c>
      <c r="E3096" s="17" t="e">
        <f>VLOOKUP(B3097,Consolidation!B:AA,6,TRUE)</f>
        <v>#N/A</v>
      </c>
      <c r="F3096" s="17" t="e">
        <f>VLOOKUP(B3097,Consolidation!B:AA,7,TRUE)</f>
        <v>#N/A</v>
      </c>
      <c r="G3096" s="17" t="e">
        <f>VLOOKUP(B3097,Consolidation!B:AA,12,TRUE)</f>
        <v>#N/A</v>
      </c>
      <c r="H3096" s="17" t="e">
        <f>VLOOKUP(B3097,Consolidation!B:AA,22,FALSE)</f>
        <v>#N/A</v>
      </c>
    </row>
    <row r="3097" spans="1:8" ht="29.5" customHeight="1" thickBot="1" x14ac:dyDescent="0.4">
      <c r="A3097" s="16" t="str">
        <f>IF(B3097&lt;&gt;"","IND"&amp;TEXT(COUNTA($B$2:B3097),"000"),"")</f>
        <v>IND1745</v>
      </c>
      <c r="B3097" s="17">
        <f>Consolication[[#This Row],[Nom et prénom 0 Name &amp; first name]]</f>
        <v>0</v>
      </c>
      <c r="C3097" s="17" t="e">
        <f>VLOOKUP(B3097,Consolidation!B:AA,3,FALSE)</f>
        <v>#N/A</v>
      </c>
      <c r="D3097" s="17" t="e">
        <f>VLOOKUP(B3097,Consolidation!B:AA,5,TRUE)</f>
        <v>#N/A</v>
      </c>
      <c r="E3097" s="17" t="e">
        <f>VLOOKUP(B3098,Consolidation!B:AA,6,TRUE)</f>
        <v>#N/A</v>
      </c>
      <c r="F3097" s="17" t="e">
        <f>VLOOKUP(B3098,Consolidation!B:AA,7,TRUE)</f>
        <v>#N/A</v>
      </c>
      <c r="G3097" s="17" t="e">
        <f>VLOOKUP(B3098,Consolidation!B:AA,12,TRUE)</f>
        <v>#N/A</v>
      </c>
      <c r="H3097" s="17" t="e">
        <f>VLOOKUP(B3098,Consolidation!B:AA,22,FALSE)</f>
        <v>#N/A</v>
      </c>
    </row>
    <row r="3098" spans="1:8" ht="29.5" customHeight="1" thickBot="1" x14ac:dyDescent="0.4">
      <c r="A3098" s="16" t="str">
        <f>IF(B3098&lt;&gt;"","IND"&amp;TEXT(COUNTA($B$2:B3098),"000"),"")</f>
        <v>IND1746</v>
      </c>
      <c r="B3098" s="17">
        <f>Consolication[[#This Row],[Nom et prénom 0 Name &amp; first name]]</f>
        <v>0</v>
      </c>
      <c r="C3098" s="17" t="e">
        <f>VLOOKUP(B3098,Consolidation!B:AA,3,FALSE)</f>
        <v>#N/A</v>
      </c>
      <c r="D3098" s="17" t="e">
        <f>VLOOKUP(B3098,Consolidation!B:AA,5,TRUE)</f>
        <v>#N/A</v>
      </c>
      <c r="E3098" s="17" t="e">
        <f>VLOOKUP(B3099,Consolidation!B:AA,6,TRUE)</f>
        <v>#N/A</v>
      </c>
      <c r="F3098" s="17" t="e">
        <f>VLOOKUP(B3099,Consolidation!B:AA,7,TRUE)</f>
        <v>#N/A</v>
      </c>
      <c r="G3098" s="17" t="e">
        <f>VLOOKUP(B3099,Consolidation!B:AA,12,TRUE)</f>
        <v>#N/A</v>
      </c>
      <c r="H3098" s="17" t="e">
        <f>VLOOKUP(B3099,Consolidation!B:AA,22,FALSE)</f>
        <v>#N/A</v>
      </c>
    </row>
    <row r="3099" spans="1:8" ht="29.5" customHeight="1" thickBot="1" x14ac:dyDescent="0.4">
      <c r="A3099" s="16" t="str">
        <f>IF(B3099&lt;&gt;"","IND"&amp;TEXT(COUNTA($B$2:B3099),"000"),"")</f>
        <v>IND1747</v>
      </c>
      <c r="B3099" s="17">
        <f>Consolication[[#This Row],[Nom et prénom 0 Name &amp; first name]]</f>
        <v>0</v>
      </c>
      <c r="C3099" s="17" t="e">
        <f>VLOOKUP(B3099,Consolidation!B:AA,3,FALSE)</f>
        <v>#N/A</v>
      </c>
      <c r="D3099" s="17" t="e">
        <f>VLOOKUP(B3099,Consolidation!B:AA,5,TRUE)</f>
        <v>#N/A</v>
      </c>
      <c r="E3099" s="17" t="e">
        <f>VLOOKUP(B3100,Consolidation!B:AA,6,TRUE)</f>
        <v>#N/A</v>
      </c>
      <c r="F3099" s="17" t="e">
        <f>VLOOKUP(B3100,Consolidation!B:AA,7,TRUE)</f>
        <v>#N/A</v>
      </c>
      <c r="G3099" s="17" t="e">
        <f>VLOOKUP(B3100,Consolidation!B:AA,12,TRUE)</f>
        <v>#N/A</v>
      </c>
      <c r="H3099" s="17" t="e">
        <f>VLOOKUP(B3100,Consolidation!B:AA,22,FALSE)</f>
        <v>#N/A</v>
      </c>
    </row>
    <row r="3100" spans="1:8" ht="29.5" customHeight="1" thickBot="1" x14ac:dyDescent="0.4">
      <c r="A3100" s="16" t="str">
        <f>IF(B3100&lt;&gt;"","IND"&amp;TEXT(COUNTA($B$2:B3100),"000"),"")</f>
        <v>IND1748</v>
      </c>
      <c r="B3100" s="17">
        <f>Consolication[[#This Row],[Nom et prénom 0 Name &amp; first name]]</f>
        <v>0</v>
      </c>
      <c r="C3100" s="17" t="e">
        <f>VLOOKUP(B3100,Consolidation!B:AA,3,FALSE)</f>
        <v>#N/A</v>
      </c>
      <c r="D3100" s="17" t="e">
        <f>VLOOKUP(B3100,Consolidation!B:AA,5,TRUE)</f>
        <v>#N/A</v>
      </c>
      <c r="E3100" s="17" t="e">
        <f>VLOOKUP(B3101,Consolidation!B:AA,6,TRUE)</f>
        <v>#N/A</v>
      </c>
      <c r="F3100" s="17" t="e">
        <f>VLOOKUP(B3101,Consolidation!B:AA,7,TRUE)</f>
        <v>#N/A</v>
      </c>
      <c r="G3100" s="17" t="e">
        <f>VLOOKUP(B3101,Consolidation!B:AA,12,TRUE)</f>
        <v>#N/A</v>
      </c>
      <c r="H3100" s="17" t="e">
        <f>VLOOKUP(B3101,Consolidation!B:AA,22,FALSE)</f>
        <v>#N/A</v>
      </c>
    </row>
    <row r="3101" spans="1:8" ht="29.5" customHeight="1" thickBot="1" x14ac:dyDescent="0.4">
      <c r="A3101" s="16" t="str">
        <f>IF(B3101&lt;&gt;"","IND"&amp;TEXT(COUNTA($B$2:B3101),"000"),"")</f>
        <v>IND1749</v>
      </c>
      <c r="B3101" s="17">
        <f>Consolication[[#This Row],[Nom et prénom 0 Name &amp; first name]]</f>
        <v>0</v>
      </c>
      <c r="C3101" s="17" t="e">
        <f>VLOOKUP(B3101,Consolidation!B:AA,3,FALSE)</f>
        <v>#N/A</v>
      </c>
      <c r="D3101" s="17" t="e">
        <f>VLOOKUP(B3101,Consolidation!B:AA,5,TRUE)</f>
        <v>#N/A</v>
      </c>
      <c r="E3101" s="17" t="e">
        <f>VLOOKUP(B3102,Consolidation!B:AA,6,TRUE)</f>
        <v>#N/A</v>
      </c>
      <c r="F3101" s="17" t="e">
        <f>VLOOKUP(B3102,Consolidation!B:AA,7,TRUE)</f>
        <v>#N/A</v>
      </c>
      <c r="G3101" s="17" t="e">
        <f>VLOOKUP(B3102,Consolidation!B:AA,12,TRUE)</f>
        <v>#N/A</v>
      </c>
      <c r="H3101" s="17" t="e">
        <f>VLOOKUP(B3102,Consolidation!B:AA,22,FALSE)</f>
        <v>#N/A</v>
      </c>
    </row>
    <row r="3102" spans="1:8" ht="29.5" customHeight="1" thickBot="1" x14ac:dyDescent="0.4">
      <c r="A3102" s="16" t="str">
        <f>IF(B3102&lt;&gt;"","IND"&amp;TEXT(COUNTA($B$2:B3102),"000"),"")</f>
        <v>IND1750</v>
      </c>
      <c r="B3102" s="17">
        <f>Consolication[[#This Row],[Nom et prénom 0 Name &amp; first name]]</f>
        <v>0</v>
      </c>
      <c r="C3102" s="17" t="e">
        <f>VLOOKUP(B3102,Consolidation!B:AA,3,FALSE)</f>
        <v>#N/A</v>
      </c>
      <c r="D3102" s="17" t="e">
        <f>VLOOKUP(B3102,Consolidation!B:AA,5,TRUE)</f>
        <v>#N/A</v>
      </c>
      <c r="E3102" s="17" t="e">
        <f>VLOOKUP(B3103,Consolidation!B:AA,6,TRUE)</f>
        <v>#N/A</v>
      </c>
      <c r="F3102" s="17" t="e">
        <f>VLOOKUP(B3103,Consolidation!B:AA,7,TRUE)</f>
        <v>#N/A</v>
      </c>
      <c r="G3102" s="17" t="e">
        <f>VLOOKUP(B3103,Consolidation!B:AA,12,TRUE)</f>
        <v>#N/A</v>
      </c>
      <c r="H3102" s="17" t="e">
        <f>VLOOKUP(B3103,Consolidation!B:AA,22,FALSE)</f>
        <v>#N/A</v>
      </c>
    </row>
    <row r="3103" spans="1:8" ht="29.5" customHeight="1" thickBot="1" x14ac:dyDescent="0.4">
      <c r="A3103" s="16" t="str">
        <f>IF(B3103&lt;&gt;"","IND"&amp;TEXT(COUNTA($B$2:B3103),"000"),"")</f>
        <v>IND1751</v>
      </c>
      <c r="B3103" s="17">
        <f>Consolication[[#This Row],[Nom et prénom 0 Name &amp; first name]]</f>
        <v>0</v>
      </c>
      <c r="C3103" s="17" t="e">
        <f>VLOOKUP(B3103,Consolidation!B:AA,3,FALSE)</f>
        <v>#N/A</v>
      </c>
      <c r="D3103" s="17" t="e">
        <f>VLOOKUP(B3103,Consolidation!B:AA,5,TRUE)</f>
        <v>#N/A</v>
      </c>
      <c r="E3103" s="17" t="e">
        <f>VLOOKUP(B3104,Consolidation!B:AA,6,TRUE)</f>
        <v>#N/A</v>
      </c>
      <c r="F3103" s="17" t="e">
        <f>VLOOKUP(B3104,Consolidation!B:AA,7,TRUE)</f>
        <v>#N/A</v>
      </c>
      <c r="G3103" s="17" t="e">
        <f>VLOOKUP(B3104,Consolidation!B:AA,12,TRUE)</f>
        <v>#N/A</v>
      </c>
      <c r="H3103" s="17" t="e">
        <f>VLOOKUP(B3104,Consolidation!B:AA,22,FALSE)</f>
        <v>#N/A</v>
      </c>
    </row>
    <row r="3104" spans="1:8" ht="29.5" customHeight="1" thickBot="1" x14ac:dyDescent="0.4">
      <c r="A3104" s="16" t="str">
        <f>IF(B3104&lt;&gt;"","IND"&amp;TEXT(COUNTA($B$2:B3104),"000"),"")</f>
        <v>IND1752</v>
      </c>
      <c r="B3104" s="17">
        <f>Consolication[[#This Row],[Nom et prénom 0 Name &amp; first name]]</f>
        <v>0</v>
      </c>
      <c r="C3104" s="17" t="e">
        <f>VLOOKUP(B3104,Consolidation!B:AA,3,FALSE)</f>
        <v>#N/A</v>
      </c>
      <c r="D3104" s="17" t="e">
        <f>VLOOKUP(B3104,Consolidation!B:AA,5,TRUE)</f>
        <v>#N/A</v>
      </c>
      <c r="E3104" s="17" t="e">
        <f>VLOOKUP(B3105,Consolidation!B:AA,6,TRUE)</f>
        <v>#N/A</v>
      </c>
      <c r="F3104" s="17" t="e">
        <f>VLOOKUP(B3105,Consolidation!B:AA,7,TRUE)</f>
        <v>#N/A</v>
      </c>
      <c r="G3104" s="17" t="e">
        <f>VLOOKUP(B3105,Consolidation!B:AA,12,TRUE)</f>
        <v>#N/A</v>
      </c>
      <c r="H3104" s="17" t="e">
        <f>VLOOKUP(B3105,Consolidation!B:AA,22,FALSE)</f>
        <v>#N/A</v>
      </c>
    </row>
    <row r="3105" spans="1:8" ht="29.5" customHeight="1" thickBot="1" x14ac:dyDescent="0.4">
      <c r="A3105" s="16" t="str">
        <f>IF(B3105&lt;&gt;"","IND"&amp;TEXT(COUNTA($B$2:B3105),"000"),"")</f>
        <v>IND1753</v>
      </c>
      <c r="B3105" s="17">
        <f>Consolication[[#This Row],[Nom et prénom 0 Name &amp; first name]]</f>
        <v>0</v>
      </c>
      <c r="C3105" s="17" t="e">
        <f>VLOOKUP(B3105,Consolidation!B:AA,3,FALSE)</f>
        <v>#N/A</v>
      </c>
      <c r="D3105" s="17" t="e">
        <f>VLOOKUP(B3105,Consolidation!B:AA,5,TRUE)</f>
        <v>#N/A</v>
      </c>
      <c r="E3105" s="17" t="e">
        <f>VLOOKUP(B3106,Consolidation!B:AA,6,TRUE)</f>
        <v>#N/A</v>
      </c>
      <c r="F3105" s="17" t="e">
        <f>VLOOKUP(B3106,Consolidation!B:AA,7,TRUE)</f>
        <v>#N/A</v>
      </c>
      <c r="G3105" s="17" t="e">
        <f>VLOOKUP(B3106,Consolidation!B:AA,12,TRUE)</f>
        <v>#N/A</v>
      </c>
      <c r="H3105" s="17" t="e">
        <f>VLOOKUP(B3106,Consolidation!B:AA,22,FALSE)</f>
        <v>#N/A</v>
      </c>
    </row>
    <row r="3106" spans="1:8" ht="29.5" customHeight="1" thickBot="1" x14ac:dyDescent="0.4">
      <c r="A3106" s="16" t="str">
        <f>IF(B3106&lt;&gt;"","IND"&amp;TEXT(COUNTA($B$2:B3106),"000"),"")</f>
        <v>IND1754</v>
      </c>
      <c r="B3106" s="17">
        <f>Consolication[[#This Row],[Nom et prénom 0 Name &amp; first name]]</f>
        <v>0</v>
      </c>
      <c r="C3106" s="17" t="e">
        <f>VLOOKUP(B3106,Consolidation!B:AA,3,FALSE)</f>
        <v>#N/A</v>
      </c>
      <c r="D3106" s="17" t="e">
        <f>VLOOKUP(B3106,Consolidation!B:AA,5,TRUE)</f>
        <v>#N/A</v>
      </c>
      <c r="E3106" s="17" t="e">
        <f>VLOOKUP(B3107,Consolidation!B:AA,6,TRUE)</f>
        <v>#N/A</v>
      </c>
      <c r="F3106" s="17" t="e">
        <f>VLOOKUP(B3107,Consolidation!B:AA,7,TRUE)</f>
        <v>#N/A</v>
      </c>
      <c r="G3106" s="17" t="e">
        <f>VLOOKUP(B3107,Consolidation!B:AA,12,TRUE)</f>
        <v>#N/A</v>
      </c>
      <c r="H3106" s="17" t="e">
        <f>VLOOKUP(B3107,Consolidation!B:AA,22,FALSE)</f>
        <v>#N/A</v>
      </c>
    </row>
    <row r="3107" spans="1:8" ht="29.5" customHeight="1" thickBot="1" x14ac:dyDescent="0.4">
      <c r="A3107" s="16" t="str">
        <f>IF(B3107&lt;&gt;"","IND"&amp;TEXT(COUNTA($B$2:B3107),"000"),"")</f>
        <v>IND1755</v>
      </c>
      <c r="B3107" s="17">
        <f>Consolication[[#This Row],[Nom et prénom 0 Name &amp; first name]]</f>
        <v>0</v>
      </c>
      <c r="C3107" s="17" t="e">
        <f>VLOOKUP(B3107,Consolidation!B:AA,3,FALSE)</f>
        <v>#N/A</v>
      </c>
      <c r="D3107" s="17" t="e">
        <f>VLOOKUP(B3107,Consolidation!B:AA,5,TRUE)</f>
        <v>#N/A</v>
      </c>
      <c r="E3107" s="17" t="e">
        <f>VLOOKUP(B3108,Consolidation!B:AA,6,TRUE)</f>
        <v>#N/A</v>
      </c>
      <c r="F3107" s="17" t="e">
        <f>VLOOKUP(B3108,Consolidation!B:AA,7,TRUE)</f>
        <v>#N/A</v>
      </c>
      <c r="G3107" s="17" t="e">
        <f>VLOOKUP(B3108,Consolidation!B:AA,12,TRUE)</f>
        <v>#N/A</v>
      </c>
      <c r="H3107" s="17" t="e">
        <f>VLOOKUP(B3108,Consolidation!B:AA,22,FALSE)</f>
        <v>#N/A</v>
      </c>
    </row>
    <row r="3108" spans="1:8" ht="29.5" customHeight="1" thickBot="1" x14ac:dyDescent="0.4">
      <c r="A3108" s="16" t="str">
        <f>IF(B3108&lt;&gt;"","IND"&amp;TEXT(COUNTA($B$2:B3108),"000"),"")</f>
        <v>IND1756</v>
      </c>
      <c r="B3108" s="17">
        <f>Consolication[[#This Row],[Nom et prénom 0 Name &amp; first name]]</f>
        <v>0</v>
      </c>
      <c r="C3108" s="17" t="e">
        <f>VLOOKUP(B3108,Consolidation!B:AA,3,FALSE)</f>
        <v>#N/A</v>
      </c>
      <c r="D3108" s="17" t="e">
        <f>VLOOKUP(B3108,Consolidation!B:AA,5,TRUE)</f>
        <v>#N/A</v>
      </c>
      <c r="E3108" s="17" t="e">
        <f>VLOOKUP(B3109,Consolidation!B:AA,6,TRUE)</f>
        <v>#N/A</v>
      </c>
      <c r="F3108" s="17" t="e">
        <f>VLOOKUP(B3109,Consolidation!B:AA,7,TRUE)</f>
        <v>#N/A</v>
      </c>
      <c r="G3108" s="17" t="e">
        <f>VLOOKUP(B3109,Consolidation!B:AA,12,TRUE)</f>
        <v>#N/A</v>
      </c>
      <c r="H3108" s="17" t="e">
        <f>VLOOKUP(B3109,Consolidation!B:AA,22,FALSE)</f>
        <v>#N/A</v>
      </c>
    </row>
    <row r="3109" spans="1:8" ht="29.5" customHeight="1" thickBot="1" x14ac:dyDescent="0.4">
      <c r="A3109" s="16" t="str">
        <f>IF(B3109&lt;&gt;"","IND"&amp;TEXT(COUNTA($B$2:B3109),"000"),"")</f>
        <v>IND1757</v>
      </c>
      <c r="B3109" s="17">
        <f>Consolication[[#This Row],[Nom et prénom 0 Name &amp; first name]]</f>
        <v>0</v>
      </c>
      <c r="C3109" s="17" t="e">
        <f>VLOOKUP(B3109,Consolidation!B:AA,3,FALSE)</f>
        <v>#N/A</v>
      </c>
      <c r="D3109" s="17" t="e">
        <f>VLOOKUP(B3109,Consolidation!B:AA,5,TRUE)</f>
        <v>#N/A</v>
      </c>
      <c r="E3109" s="17" t="e">
        <f>VLOOKUP(B3110,Consolidation!B:AA,6,TRUE)</f>
        <v>#N/A</v>
      </c>
      <c r="F3109" s="17" t="e">
        <f>VLOOKUP(B3110,Consolidation!B:AA,7,TRUE)</f>
        <v>#N/A</v>
      </c>
      <c r="G3109" s="17" t="e">
        <f>VLOOKUP(B3110,Consolidation!B:AA,12,TRUE)</f>
        <v>#N/A</v>
      </c>
      <c r="H3109" s="17" t="e">
        <f>VLOOKUP(B3110,Consolidation!B:AA,22,FALSE)</f>
        <v>#N/A</v>
      </c>
    </row>
    <row r="3110" spans="1:8" ht="29.5" customHeight="1" thickBot="1" x14ac:dyDescent="0.4">
      <c r="A3110" s="16" t="str">
        <f>IF(B3110&lt;&gt;"","IND"&amp;TEXT(COUNTA($B$2:B3110),"000"),"")</f>
        <v>IND1758</v>
      </c>
      <c r="B3110" s="17">
        <f>Consolication[[#This Row],[Nom et prénom 0 Name &amp; first name]]</f>
        <v>0</v>
      </c>
      <c r="C3110" s="17" t="e">
        <f>VLOOKUP(B3110,Consolidation!B:AA,3,FALSE)</f>
        <v>#N/A</v>
      </c>
      <c r="D3110" s="17" t="e">
        <f>VLOOKUP(B3110,Consolidation!B:AA,5,TRUE)</f>
        <v>#N/A</v>
      </c>
      <c r="E3110" s="17" t="e">
        <f>VLOOKUP(B3111,Consolidation!B:AA,6,TRUE)</f>
        <v>#N/A</v>
      </c>
      <c r="F3110" s="17" t="e">
        <f>VLOOKUP(B3111,Consolidation!B:AA,7,TRUE)</f>
        <v>#N/A</v>
      </c>
      <c r="G3110" s="17" t="e">
        <f>VLOOKUP(B3111,Consolidation!B:AA,12,TRUE)</f>
        <v>#N/A</v>
      </c>
      <c r="H3110" s="17" t="e">
        <f>VLOOKUP(B3111,Consolidation!B:AA,22,FALSE)</f>
        <v>#N/A</v>
      </c>
    </row>
    <row r="3111" spans="1:8" ht="29.5" customHeight="1" thickBot="1" x14ac:dyDescent="0.4">
      <c r="A3111" s="16" t="str">
        <f>IF(B3111&lt;&gt;"","IND"&amp;TEXT(COUNTA($B$2:B3111),"000"),"")</f>
        <v>IND1759</v>
      </c>
      <c r="B3111" s="17">
        <f>Consolication[[#This Row],[Nom et prénom 0 Name &amp; first name]]</f>
        <v>0</v>
      </c>
      <c r="C3111" s="17" t="e">
        <f>VLOOKUP(B3111,Consolidation!B:AA,3,FALSE)</f>
        <v>#N/A</v>
      </c>
      <c r="D3111" s="17" t="e">
        <f>VLOOKUP(B3111,Consolidation!B:AA,5,TRUE)</f>
        <v>#N/A</v>
      </c>
      <c r="E3111" s="17" t="e">
        <f>VLOOKUP(B3112,Consolidation!B:AA,6,TRUE)</f>
        <v>#N/A</v>
      </c>
      <c r="F3111" s="17" t="e">
        <f>VLOOKUP(B3112,Consolidation!B:AA,7,TRUE)</f>
        <v>#N/A</v>
      </c>
      <c r="G3111" s="17" t="e">
        <f>VLOOKUP(B3112,Consolidation!B:AA,12,TRUE)</f>
        <v>#N/A</v>
      </c>
      <c r="H3111" s="17" t="e">
        <f>VLOOKUP(B3112,Consolidation!B:AA,22,FALSE)</f>
        <v>#N/A</v>
      </c>
    </row>
    <row r="3112" spans="1:8" ht="29.5" customHeight="1" thickBot="1" x14ac:dyDescent="0.4">
      <c r="A3112" s="16" t="str">
        <f>IF(B3112&lt;&gt;"","IND"&amp;TEXT(COUNTA($B$2:B3112),"000"),"")</f>
        <v>IND1760</v>
      </c>
      <c r="B3112" s="17">
        <f>Consolication[[#This Row],[Nom et prénom 0 Name &amp; first name]]</f>
        <v>0</v>
      </c>
      <c r="C3112" s="17" t="e">
        <f>VLOOKUP(B3112,Consolidation!B:AA,3,FALSE)</f>
        <v>#N/A</v>
      </c>
      <c r="D3112" s="17" t="e">
        <f>VLOOKUP(B3112,Consolidation!B:AA,5,TRUE)</f>
        <v>#N/A</v>
      </c>
      <c r="E3112" s="17" t="e">
        <f>VLOOKUP(B3113,Consolidation!B:AA,6,TRUE)</f>
        <v>#N/A</v>
      </c>
      <c r="F3112" s="17" t="e">
        <f>VLOOKUP(B3113,Consolidation!B:AA,7,TRUE)</f>
        <v>#N/A</v>
      </c>
      <c r="G3112" s="17" t="e">
        <f>VLOOKUP(B3113,Consolidation!B:AA,12,TRUE)</f>
        <v>#N/A</v>
      </c>
      <c r="H3112" s="17" t="e">
        <f>VLOOKUP(B3113,Consolidation!B:AA,22,FALSE)</f>
        <v>#N/A</v>
      </c>
    </row>
    <row r="3113" spans="1:8" ht="29.5" customHeight="1" thickBot="1" x14ac:dyDescent="0.4">
      <c r="A3113" s="16" t="str">
        <f>IF(B3113&lt;&gt;"","IND"&amp;TEXT(COUNTA($B$2:B3113),"000"),"")</f>
        <v>IND1761</v>
      </c>
      <c r="B3113" s="17">
        <f>Consolication[[#This Row],[Nom et prénom 0 Name &amp; first name]]</f>
        <v>0</v>
      </c>
      <c r="C3113" s="17" t="e">
        <f>VLOOKUP(B3113,Consolidation!B:AA,3,FALSE)</f>
        <v>#N/A</v>
      </c>
      <c r="D3113" s="17" t="e">
        <f>VLOOKUP(B3113,Consolidation!B:AA,5,TRUE)</f>
        <v>#N/A</v>
      </c>
      <c r="E3113" s="17" t="e">
        <f>VLOOKUP(B3114,Consolidation!B:AA,6,TRUE)</f>
        <v>#N/A</v>
      </c>
      <c r="F3113" s="17" t="e">
        <f>VLOOKUP(B3114,Consolidation!B:AA,7,TRUE)</f>
        <v>#N/A</v>
      </c>
      <c r="G3113" s="17" t="e">
        <f>VLOOKUP(B3114,Consolidation!B:AA,12,TRUE)</f>
        <v>#N/A</v>
      </c>
      <c r="H3113" s="17" t="e">
        <f>VLOOKUP(B3114,Consolidation!B:AA,22,FALSE)</f>
        <v>#N/A</v>
      </c>
    </row>
    <row r="3114" spans="1:8" ht="29.5" customHeight="1" thickBot="1" x14ac:dyDescent="0.4">
      <c r="A3114" s="16" t="str">
        <f>IF(B3114&lt;&gt;"","IND"&amp;TEXT(COUNTA($B$2:B3114),"000"),"")</f>
        <v>IND1762</v>
      </c>
      <c r="B3114" s="17">
        <f>Consolication[[#This Row],[Nom et prénom 0 Name &amp; first name]]</f>
        <v>0</v>
      </c>
      <c r="C3114" s="17" t="e">
        <f>VLOOKUP(B3114,Consolidation!B:AA,3,FALSE)</f>
        <v>#N/A</v>
      </c>
      <c r="D3114" s="17" t="e">
        <f>VLOOKUP(B3114,Consolidation!B:AA,5,TRUE)</f>
        <v>#N/A</v>
      </c>
      <c r="E3114" s="17" t="e">
        <f>VLOOKUP(B3115,Consolidation!B:AA,6,TRUE)</f>
        <v>#N/A</v>
      </c>
      <c r="F3114" s="17" t="e">
        <f>VLOOKUP(B3115,Consolidation!B:AA,7,TRUE)</f>
        <v>#N/A</v>
      </c>
      <c r="G3114" s="17" t="e">
        <f>VLOOKUP(B3115,Consolidation!B:AA,12,TRUE)</f>
        <v>#N/A</v>
      </c>
      <c r="H3114" s="17" t="e">
        <f>VLOOKUP(B3115,Consolidation!B:AA,22,FALSE)</f>
        <v>#N/A</v>
      </c>
    </row>
    <row r="3115" spans="1:8" ht="29.5" customHeight="1" thickBot="1" x14ac:dyDescent="0.4">
      <c r="A3115" s="16" t="str">
        <f>IF(B3115&lt;&gt;"","IND"&amp;TEXT(COUNTA($B$2:B3115),"000"),"")</f>
        <v>IND1763</v>
      </c>
      <c r="B3115" s="17">
        <f>Consolication[[#This Row],[Nom et prénom 0 Name &amp; first name]]</f>
        <v>0</v>
      </c>
      <c r="C3115" s="17" t="e">
        <f>VLOOKUP(B3115,Consolidation!B:AA,3,FALSE)</f>
        <v>#N/A</v>
      </c>
      <c r="D3115" s="17" t="e">
        <f>VLOOKUP(B3115,Consolidation!B:AA,5,TRUE)</f>
        <v>#N/A</v>
      </c>
      <c r="E3115" s="17" t="e">
        <f>VLOOKUP(B3116,Consolidation!B:AA,6,TRUE)</f>
        <v>#N/A</v>
      </c>
      <c r="F3115" s="17" t="e">
        <f>VLOOKUP(B3116,Consolidation!B:AA,7,TRUE)</f>
        <v>#N/A</v>
      </c>
      <c r="G3115" s="17" t="e">
        <f>VLOOKUP(B3116,Consolidation!B:AA,12,TRUE)</f>
        <v>#N/A</v>
      </c>
      <c r="H3115" s="17" t="e">
        <f>VLOOKUP(B3116,Consolidation!B:AA,22,FALSE)</f>
        <v>#N/A</v>
      </c>
    </row>
    <row r="3116" spans="1:8" ht="29.5" customHeight="1" thickBot="1" x14ac:dyDescent="0.4">
      <c r="A3116" s="16" t="str">
        <f>IF(B3116&lt;&gt;"","IND"&amp;TEXT(COUNTA($B$2:B3116),"000"),"")</f>
        <v>IND1764</v>
      </c>
      <c r="B3116" s="17">
        <f>Consolication[[#This Row],[Nom et prénom 0 Name &amp; first name]]</f>
        <v>0</v>
      </c>
      <c r="C3116" s="17" t="e">
        <f>VLOOKUP(B3116,Consolidation!B:AA,3,FALSE)</f>
        <v>#N/A</v>
      </c>
      <c r="D3116" s="17" t="e">
        <f>VLOOKUP(B3116,Consolidation!B:AA,5,TRUE)</f>
        <v>#N/A</v>
      </c>
      <c r="E3116" s="17" t="e">
        <f>VLOOKUP(B3117,Consolidation!B:AA,6,TRUE)</f>
        <v>#N/A</v>
      </c>
      <c r="F3116" s="17" t="e">
        <f>VLOOKUP(B3117,Consolidation!B:AA,7,TRUE)</f>
        <v>#N/A</v>
      </c>
      <c r="G3116" s="17" t="e">
        <f>VLOOKUP(B3117,Consolidation!B:AA,12,TRUE)</f>
        <v>#N/A</v>
      </c>
      <c r="H3116" s="17" t="e">
        <f>VLOOKUP(B3117,Consolidation!B:AA,22,FALSE)</f>
        <v>#N/A</v>
      </c>
    </row>
    <row r="3117" spans="1:8" ht="29.5" customHeight="1" thickBot="1" x14ac:dyDescent="0.4">
      <c r="A3117" s="16" t="str">
        <f>IF(B3117&lt;&gt;"","IND"&amp;TEXT(COUNTA($B$2:B3117),"000"),"")</f>
        <v>IND1765</v>
      </c>
      <c r="B3117" s="17">
        <f>Consolication[[#This Row],[Nom et prénom 0 Name &amp; first name]]</f>
        <v>0</v>
      </c>
      <c r="C3117" s="17" t="e">
        <f>VLOOKUP(B3117,Consolidation!B:AA,3,FALSE)</f>
        <v>#N/A</v>
      </c>
      <c r="D3117" s="17" t="e">
        <f>VLOOKUP(B3117,Consolidation!B:AA,5,TRUE)</f>
        <v>#N/A</v>
      </c>
      <c r="E3117" s="17" t="e">
        <f>VLOOKUP(B3118,Consolidation!B:AA,6,TRUE)</f>
        <v>#N/A</v>
      </c>
      <c r="F3117" s="17" t="e">
        <f>VLOOKUP(B3118,Consolidation!B:AA,7,TRUE)</f>
        <v>#N/A</v>
      </c>
      <c r="G3117" s="17" t="e">
        <f>VLOOKUP(B3118,Consolidation!B:AA,12,TRUE)</f>
        <v>#N/A</v>
      </c>
      <c r="H3117" s="17" t="e">
        <f>VLOOKUP(B3118,Consolidation!B:AA,22,FALSE)</f>
        <v>#N/A</v>
      </c>
    </row>
    <row r="3118" spans="1:8" ht="29.5" customHeight="1" thickBot="1" x14ac:dyDescent="0.4">
      <c r="A3118" s="16" t="str">
        <f>IF(B3118&lt;&gt;"","IND"&amp;TEXT(COUNTA($B$2:B3118),"000"),"")</f>
        <v>IND1766</v>
      </c>
      <c r="B3118" s="17">
        <f>Consolication[[#This Row],[Nom et prénom 0 Name &amp; first name]]</f>
        <v>0</v>
      </c>
      <c r="C3118" s="17" t="e">
        <f>VLOOKUP(B3118,Consolidation!B:AA,3,FALSE)</f>
        <v>#N/A</v>
      </c>
      <c r="D3118" s="17" t="e">
        <f>VLOOKUP(B3118,Consolidation!B:AA,5,TRUE)</f>
        <v>#N/A</v>
      </c>
      <c r="E3118" s="17" t="e">
        <f>VLOOKUP(B3119,Consolidation!B:AA,6,TRUE)</f>
        <v>#N/A</v>
      </c>
      <c r="F3118" s="17" t="e">
        <f>VLOOKUP(B3119,Consolidation!B:AA,7,TRUE)</f>
        <v>#N/A</v>
      </c>
      <c r="G3118" s="17" t="e">
        <f>VLOOKUP(B3119,Consolidation!B:AA,12,TRUE)</f>
        <v>#N/A</v>
      </c>
      <c r="H3118" s="17" t="e">
        <f>VLOOKUP(B3119,Consolidation!B:AA,22,FALSE)</f>
        <v>#N/A</v>
      </c>
    </row>
    <row r="3119" spans="1:8" ht="29.5" customHeight="1" thickBot="1" x14ac:dyDescent="0.4">
      <c r="A3119" s="16" t="str">
        <f>IF(B3119&lt;&gt;"","IND"&amp;TEXT(COUNTA($B$2:B3119),"000"),"")</f>
        <v>IND1767</v>
      </c>
      <c r="B3119" s="17">
        <f>Consolication[[#This Row],[Nom et prénom 0 Name &amp; first name]]</f>
        <v>0</v>
      </c>
      <c r="C3119" s="17" t="e">
        <f>VLOOKUP(B3119,Consolidation!B:AA,3,FALSE)</f>
        <v>#N/A</v>
      </c>
      <c r="D3119" s="17" t="e">
        <f>VLOOKUP(B3119,Consolidation!B:AA,5,TRUE)</f>
        <v>#N/A</v>
      </c>
      <c r="E3119" s="17" t="e">
        <f>VLOOKUP(B3120,Consolidation!B:AA,6,TRUE)</f>
        <v>#N/A</v>
      </c>
      <c r="F3119" s="17" t="e">
        <f>VLOOKUP(B3120,Consolidation!B:AA,7,TRUE)</f>
        <v>#N/A</v>
      </c>
      <c r="G3119" s="17" t="e">
        <f>VLOOKUP(B3120,Consolidation!B:AA,12,TRUE)</f>
        <v>#N/A</v>
      </c>
      <c r="H3119" s="17" t="e">
        <f>VLOOKUP(B3120,Consolidation!B:AA,22,FALSE)</f>
        <v>#N/A</v>
      </c>
    </row>
    <row r="3120" spans="1:8" ht="29.5" customHeight="1" thickBot="1" x14ac:dyDescent="0.4">
      <c r="A3120" s="16" t="str">
        <f>IF(B3120&lt;&gt;"","IND"&amp;TEXT(COUNTA($B$2:B3120),"000"),"")</f>
        <v>IND1768</v>
      </c>
      <c r="B3120" s="17">
        <f>Consolication[[#This Row],[Nom et prénom 0 Name &amp; first name]]</f>
        <v>0</v>
      </c>
      <c r="C3120" s="17" t="e">
        <f>VLOOKUP(B3120,Consolidation!B:AA,3,FALSE)</f>
        <v>#N/A</v>
      </c>
      <c r="D3120" s="17" t="e">
        <f>VLOOKUP(B3120,Consolidation!B:AA,5,TRUE)</f>
        <v>#N/A</v>
      </c>
      <c r="E3120" s="17" t="e">
        <f>VLOOKUP(B3121,Consolidation!B:AA,6,TRUE)</f>
        <v>#N/A</v>
      </c>
      <c r="F3120" s="17" t="e">
        <f>VLOOKUP(B3121,Consolidation!B:AA,7,TRUE)</f>
        <v>#N/A</v>
      </c>
      <c r="G3120" s="17" t="e">
        <f>VLOOKUP(B3121,Consolidation!B:AA,12,TRUE)</f>
        <v>#N/A</v>
      </c>
      <c r="H3120" s="17" t="e">
        <f>VLOOKUP(B3121,Consolidation!B:AA,22,FALSE)</f>
        <v>#N/A</v>
      </c>
    </row>
    <row r="3121" spans="1:8" ht="29.5" customHeight="1" thickBot="1" x14ac:dyDescent="0.4">
      <c r="A3121" s="16" t="str">
        <f>IF(B3121&lt;&gt;"","IND"&amp;TEXT(COUNTA($B$2:B3121),"000"),"")</f>
        <v>IND1769</v>
      </c>
      <c r="B3121" s="17">
        <f>Consolication[[#This Row],[Nom et prénom 0 Name &amp; first name]]</f>
        <v>0</v>
      </c>
      <c r="C3121" s="17" t="e">
        <f>VLOOKUP(B3121,Consolidation!B:AA,3,FALSE)</f>
        <v>#N/A</v>
      </c>
      <c r="D3121" s="17" t="e">
        <f>VLOOKUP(B3121,Consolidation!B:AA,5,TRUE)</f>
        <v>#N/A</v>
      </c>
      <c r="E3121" s="17" t="e">
        <f>VLOOKUP(B3122,Consolidation!B:AA,6,TRUE)</f>
        <v>#N/A</v>
      </c>
      <c r="F3121" s="17" t="e">
        <f>VLOOKUP(B3122,Consolidation!B:AA,7,TRUE)</f>
        <v>#N/A</v>
      </c>
      <c r="G3121" s="17" t="e">
        <f>VLOOKUP(B3122,Consolidation!B:AA,12,TRUE)</f>
        <v>#N/A</v>
      </c>
      <c r="H3121" s="17" t="e">
        <f>VLOOKUP(B3122,Consolidation!B:AA,22,FALSE)</f>
        <v>#N/A</v>
      </c>
    </row>
    <row r="3122" spans="1:8" ht="29.5" customHeight="1" thickBot="1" x14ac:dyDescent="0.4">
      <c r="A3122" s="16" t="str">
        <f>IF(B3122&lt;&gt;"","IND"&amp;TEXT(COUNTA($B$2:B3122),"000"),"")</f>
        <v>IND1770</v>
      </c>
      <c r="B3122" s="17">
        <f>Consolication[[#This Row],[Nom et prénom 0 Name &amp; first name]]</f>
        <v>0</v>
      </c>
      <c r="C3122" s="17" t="e">
        <f>VLOOKUP(B3122,Consolidation!B:AA,3,FALSE)</f>
        <v>#N/A</v>
      </c>
      <c r="D3122" s="17" t="e">
        <f>VLOOKUP(B3122,Consolidation!B:AA,5,TRUE)</f>
        <v>#N/A</v>
      </c>
      <c r="E3122" s="17" t="e">
        <f>VLOOKUP(B3123,Consolidation!B:AA,6,TRUE)</f>
        <v>#N/A</v>
      </c>
      <c r="F3122" s="17" t="e">
        <f>VLOOKUP(B3123,Consolidation!B:AA,7,TRUE)</f>
        <v>#N/A</v>
      </c>
      <c r="G3122" s="17" t="e">
        <f>VLOOKUP(B3123,Consolidation!B:AA,12,TRUE)</f>
        <v>#N/A</v>
      </c>
      <c r="H3122" s="17" t="e">
        <f>VLOOKUP(B3123,Consolidation!B:AA,22,FALSE)</f>
        <v>#N/A</v>
      </c>
    </row>
    <row r="3123" spans="1:8" ht="29.5" customHeight="1" thickBot="1" x14ac:dyDescent="0.4">
      <c r="A3123" s="16" t="str">
        <f>IF(B3123&lt;&gt;"","IND"&amp;TEXT(COUNTA($B$2:B3123),"000"),"")</f>
        <v>IND1771</v>
      </c>
      <c r="B3123" s="17">
        <f>Consolication[[#This Row],[Nom et prénom 0 Name &amp; first name]]</f>
        <v>0</v>
      </c>
      <c r="C3123" s="17" t="e">
        <f>VLOOKUP(B3123,Consolidation!B:AA,3,FALSE)</f>
        <v>#N/A</v>
      </c>
      <c r="D3123" s="17" t="e">
        <f>VLOOKUP(B3123,Consolidation!B:AA,5,TRUE)</f>
        <v>#N/A</v>
      </c>
      <c r="E3123" s="17" t="e">
        <f>VLOOKUP(B3124,Consolidation!B:AA,6,TRUE)</f>
        <v>#N/A</v>
      </c>
      <c r="F3123" s="17" t="e">
        <f>VLOOKUP(B3124,Consolidation!B:AA,7,TRUE)</f>
        <v>#N/A</v>
      </c>
      <c r="G3123" s="17" t="e">
        <f>VLOOKUP(B3124,Consolidation!B:AA,12,TRUE)</f>
        <v>#N/A</v>
      </c>
      <c r="H3123" s="17" t="e">
        <f>VLOOKUP(B3124,Consolidation!B:AA,22,FALSE)</f>
        <v>#N/A</v>
      </c>
    </row>
    <row r="3124" spans="1:8" ht="29.5" customHeight="1" thickBot="1" x14ac:dyDescent="0.4">
      <c r="A3124" s="16" t="str">
        <f>IF(B3124&lt;&gt;"","IND"&amp;TEXT(COUNTA($B$2:B3124),"000"),"")</f>
        <v>IND1772</v>
      </c>
      <c r="B3124" s="17">
        <f>Consolication[[#This Row],[Nom et prénom 0 Name &amp; first name]]</f>
        <v>0</v>
      </c>
      <c r="C3124" s="17" t="e">
        <f>VLOOKUP(B3124,Consolidation!B:AA,3,FALSE)</f>
        <v>#N/A</v>
      </c>
      <c r="D3124" s="17" t="e">
        <f>VLOOKUP(B3124,Consolidation!B:AA,5,TRUE)</f>
        <v>#N/A</v>
      </c>
      <c r="E3124" s="17" t="e">
        <f>VLOOKUP(B3125,Consolidation!B:AA,6,TRUE)</f>
        <v>#N/A</v>
      </c>
      <c r="F3124" s="17" t="e">
        <f>VLOOKUP(B3125,Consolidation!B:AA,7,TRUE)</f>
        <v>#N/A</v>
      </c>
      <c r="G3124" s="17" t="e">
        <f>VLOOKUP(B3125,Consolidation!B:AA,12,TRUE)</f>
        <v>#N/A</v>
      </c>
      <c r="H3124" s="17" t="e">
        <f>VLOOKUP(B3125,Consolidation!B:AA,22,FALSE)</f>
        <v>#N/A</v>
      </c>
    </row>
    <row r="3125" spans="1:8" ht="29.5" customHeight="1" thickBot="1" x14ac:dyDescent="0.4">
      <c r="A3125" s="16" t="str">
        <f>IF(B3125&lt;&gt;"","IND"&amp;TEXT(COUNTA($B$2:B3125),"000"),"")</f>
        <v>IND1773</v>
      </c>
      <c r="B3125" s="17">
        <f>Consolication[[#This Row],[Nom et prénom 0 Name &amp; first name]]</f>
        <v>0</v>
      </c>
      <c r="C3125" s="17" t="e">
        <f>VLOOKUP(B3125,Consolidation!B:AA,3,FALSE)</f>
        <v>#N/A</v>
      </c>
      <c r="D3125" s="17" t="e">
        <f>VLOOKUP(B3125,Consolidation!B:AA,5,TRUE)</f>
        <v>#N/A</v>
      </c>
      <c r="E3125" s="17" t="e">
        <f>VLOOKUP(B3126,Consolidation!B:AA,6,TRUE)</f>
        <v>#N/A</v>
      </c>
      <c r="F3125" s="17" t="e">
        <f>VLOOKUP(B3126,Consolidation!B:AA,7,TRUE)</f>
        <v>#N/A</v>
      </c>
      <c r="G3125" s="17" t="e">
        <f>VLOOKUP(B3126,Consolidation!B:AA,12,TRUE)</f>
        <v>#N/A</v>
      </c>
      <c r="H3125" s="17" t="e">
        <f>VLOOKUP(B3126,Consolidation!B:AA,22,FALSE)</f>
        <v>#N/A</v>
      </c>
    </row>
    <row r="3126" spans="1:8" ht="29.5" customHeight="1" thickBot="1" x14ac:dyDescent="0.4">
      <c r="A3126" s="16" t="str">
        <f>IF(B3126&lt;&gt;"","IND"&amp;TEXT(COUNTA($B$2:B3126),"000"),"")</f>
        <v>IND1774</v>
      </c>
      <c r="B3126" s="17">
        <f>Consolication[[#This Row],[Nom et prénom 0 Name &amp; first name]]</f>
        <v>0</v>
      </c>
      <c r="C3126" s="17" t="e">
        <f>VLOOKUP(B3126,Consolidation!B:AA,3,FALSE)</f>
        <v>#N/A</v>
      </c>
      <c r="D3126" s="17" t="e">
        <f>VLOOKUP(B3126,Consolidation!B:AA,5,TRUE)</f>
        <v>#N/A</v>
      </c>
      <c r="E3126" s="17" t="e">
        <f>VLOOKUP(B3127,Consolidation!B:AA,6,TRUE)</f>
        <v>#N/A</v>
      </c>
      <c r="F3126" s="17" t="e">
        <f>VLOOKUP(B3127,Consolidation!B:AA,7,TRUE)</f>
        <v>#N/A</v>
      </c>
      <c r="G3126" s="17" t="e">
        <f>VLOOKUP(B3127,Consolidation!B:AA,12,TRUE)</f>
        <v>#N/A</v>
      </c>
      <c r="H3126" s="17" t="e">
        <f>VLOOKUP(B3127,Consolidation!B:AA,22,FALSE)</f>
        <v>#N/A</v>
      </c>
    </row>
    <row r="3127" spans="1:8" ht="29.5" customHeight="1" thickBot="1" x14ac:dyDescent="0.4">
      <c r="A3127" s="16" t="str">
        <f>IF(B3127&lt;&gt;"","IND"&amp;TEXT(COUNTA($B$2:B3127),"000"),"")</f>
        <v>IND1775</v>
      </c>
      <c r="B3127" s="17">
        <f>Consolication[[#This Row],[Nom et prénom 0 Name &amp; first name]]</f>
        <v>0</v>
      </c>
      <c r="C3127" s="17" t="e">
        <f>VLOOKUP(B3127,Consolidation!B:AA,3,FALSE)</f>
        <v>#N/A</v>
      </c>
      <c r="D3127" s="17" t="e">
        <f>VLOOKUP(B3127,Consolidation!B:AA,5,TRUE)</f>
        <v>#N/A</v>
      </c>
      <c r="E3127" s="17" t="e">
        <f>VLOOKUP(B3128,Consolidation!B:AA,6,TRUE)</f>
        <v>#N/A</v>
      </c>
      <c r="F3127" s="17" t="e">
        <f>VLOOKUP(B3128,Consolidation!B:AA,7,TRUE)</f>
        <v>#N/A</v>
      </c>
      <c r="G3127" s="17" t="e">
        <f>VLOOKUP(B3128,Consolidation!B:AA,12,TRUE)</f>
        <v>#N/A</v>
      </c>
      <c r="H3127" s="17" t="e">
        <f>VLOOKUP(B3128,Consolidation!B:AA,22,FALSE)</f>
        <v>#N/A</v>
      </c>
    </row>
    <row r="3128" spans="1:8" ht="29.5" customHeight="1" thickBot="1" x14ac:dyDescent="0.4">
      <c r="A3128" s="16" t="str">
        <f>IF(B3128&lt;&gt;"","IND"&amp;TEXT(COUNTA($B$2:B3128),"000"),"")</f>
        <v>IND1776</v>
      </c>
      <c r="B3128" s="17">
        <f>Consolication[[#This Row],[Nom et prénom 0 Name &amp; first name]]</f>
        <v>0</v>
      </c>
      <c r="C3128" s="17" t="e">
        <f>VLOOKUP(B3128,Consolidation!B:AA,3,FALSE)</f>
        <v>#N/A</v>
      </c>
      <c r="D3128" s="17" t="e">
        <f>VLOOKUP(B3128,Consolidation!B:AA,5,TRUE)</f>
        <v>#N/A</v>
      </c>
      <c r="E3128" s="17" t="e">
        <f>VLOOKUP(B3129,Consolidation!B:AA,6,TRUE)</f>
        <v>#N/A</v>
      </c>
      <c r="F3128" s="17" t="e">
        <f>VLOOKUP(B3129,Consolidation!B:AA,7,TRUE)</f>
        <v>#N/A</v>
      </c>
      <c r="G3128" s="17" t="e">
        <f>VLOOKUP(B3129,Consolidation!B:AA,12,TRUE)</f>
        <v>#N/A</v>
      </c>
      <c r="H3128" s="17" t="e">
        <f>VLOOKUP(B3129,Consolidation!B:AA,22,FALSE)</f>
        <v>#N/A</v>
      </c>
    </row>
    <row r="3129" spans="1:8" ht="29.5" customHeight="1" thickBot="1" x14ac:dyDescent="0.4">
      <c r="A3129" s="16" t="str">
        <f>IF(B3129&lt;&gt;"","IND"&amp;TEXT(COUNTA($B$2:B3129),"000"),"")</f>
        <v>IND1777</v>
      </c>
      <c r="B3129" s="17">
        <f>Consolication[[#This Row],[Nom et prénom 0 Name &amp; first name]]</f>
        <v>0</v>
      </c>
      <c r="C3129" s="17" t="e">
        <f>VLOOKUP(B3129,Consolidation!B:AA,3,FALSE)</f>
        <v>#N/A</v>
      </c>
      <c r="D3129" s="17" t="e">
        <f>VLOOKUP(B3129,Consolidation!B:AA,5,TRUE)</f>
        <v>#N/A</v>
      </c>
      <c r="E3129" s="17" t="e">
        <f>VLOOKUP(B3130,Consolidation!B:AA,6,TRUE)</f>
        <v>#N/A</v>
      </c>
      <c r="F3129" s="17" t="e">
        <f>VLOOKUP(B3130,Consolidation!B:AA,7,TRUE)</f>
        <v>#N/A</v>
      </c>
      <c r="G3129" s="17" t="e">
        <f>VLOOKUP(B3130,Consolidation!B:AA,12,TRUE)</f>
        <v>#N/A</v>
      </c>
      <c r="H3129" s="17" t="e">
        <f>VLOOKUP(B3130,Consolidation!B:AA,22,FALSE)</f>
        <v>#N/A</v>
      </c>
    </row>
    <row r="3130" spans="1:8" ht="29.5" customHeight="1" thickBot="1" x14ac:dyDescent="0.4">
      <c r="A3130" s="16" t="str">
        <f>IF(B3130&lt;&gt;"","IND"&amp;TEXT(COUNTA($B$2:B3130),"000"),"")</f>
        <v>IND1778</v>
      </c>
      <c r="B3130" s="17">
        <f>Consolication[[#This Row],[Nom et prénom 0 Name &amp; first name]]</f>
        <v>0</v>
      </c>
      <c r="C3130" s="17" t="e">
        <f>VLOOKUP(B3130,Consolidation!B:AA,3,FALSE)</f>
        <v>#N/A</v>
      </c>
      <c r="D3130" s="17" t="e">
        <f>VLOOKUP(B3130,Consolidation!B:AA,5,TRUE)</f>
        <v>#N/A</v>
      </c>
      <c r="E3130" s="17" t="e">
        <f>VLOOKUP(B3131,Consolidation!B:AA,6,TRUE)</f>
        <v>#N/A</v>
      </c>
      <c r="F3130" s="17" t="e">
        <f>VLOOKUP(B3131,Consolidation!B:AA,7,TRUE)</f>
        <v>#N/A</v>
      </c>
      <c r="G3130" s="17" t="e">
        <f>VLOOKUP(B3131,Consolidation!B:AA,12,TRUE)</f>
        <v>#N/A</v>
      </c>
      <c r="H3130" s="17" t="e">
        <f>VLOOKUP(B3131,Consolidation!B:AA,22,FALSE)</f>
        <v>#N/A</v>
      </c>
    </row>
    <row r="3131" spans="1:8" ht="29.5" customHeight="1" thickBot="1" x14ac:dyDescent="0.4">
      <c r="A3131" s="16" t="str">
        <f>IF(B3131&lt;&gt;"","IND"&amp;TEXT(COUNTA($B$2:B3131),"000"),"")</f>
        <v>IND1779</v>
      </c>
      <c r="B3131" s="17">
        <f>Consolication[[#This Row],[Nom et prénom 0 Name &amp; first name]]</f>
        <v>0</v>
      </c>
      <c r="C3131" s="17" t="e">
        <f>VLOOKUP(B3131,Consolidation!B:AA,3,FALSE)</f>
        <v>#N/A</v>
      </c>
      <c r="D3131" s="17" t="e">
        <f>VLOOKUP(B3131,Consolidation!B:AA,5,TRUE)</f>
        <v>#N/A</v>
      </c>
      <c r="E3131" s="17" t="e">
        <f>VLOOKUP(B3132,Consolidation!B:AA,6,TRUE)</f>
        <v>#N/A</v>
      </c>
      <c r="F3131" s="17" t="e">
        <f>VLOOKUP(B3132,Consolidation!B:AA,7,TRUE)</f>
        <v>#N/A</v>
      </c>
      <c r="G3131" s="17" t="e">
        <f>VLOOKUP(B3132,Consolidation!B:AA,12,TRUE)</f>
        <v>#N/A</v>
      </c>
      <c r="H3131" s="17" t="e">
        <f>VLOOKUP(B3132,Consolidation!B:AA,22,FALSE)</f>
        <v>#N/A</v>
      </c>
    </row>
    <row r="3132" spans="1:8" ht="29.5" customHeight="1" thickBot="1" x14ac:dyDescent="0.4">
      <c r="A3132" s="16" t="str">
        <f>IF(B3132&lt;&gt;"","IND"&amp;TEXT(COUNTA($B$2:B3132),"000"),"")</f>
        <v>IND1780</v>
      </c>
      <c r="B3132" s="17">
        <f>Consolication[[#This Row],[Nom et prénom 0 Name &amp; first name]]</f>
        <v>0</v>
      </c>
      <c r="C3132" s="17" t="e">
        <f>VLOOKUP(B3132,Consolidation!B:AA,3,FALSE)</f>
        <v>#N/A</v>
      </c>
      <c r="D3132" s="17" t="e">
        <f>VLOOKUP(B3132,Consolidation!B:AA,5,TRUE)</f>
        <v>#N/A</v>
      </c>
      <c r="E3132" s="17" t="e">
        <f>VLOOKUP(B3133,Consolidation!B:AA,6,TRUE)</f>
        <v>#N/A</v>
      </c>
      <c r="F3132" s="17" t="e">
        <f>VLOOKUP(B3133,Consolidation!B:AA,7,TRUE)</f>
        <v>#N/A</v>
      </c>
      <c r="G3132" s="17" t="e">
        <f>VLOOKUP(B3133,Consolidation!B:AA,12,TRUE)</f>
        <v>#N/A</v>
      </c>
      <c r="H3132" s="17" t="e">
        <f>VLOOKUP(B3133,Consolidation!B:AA,22,FALSE)</f>
        <v>#N/A</v>
      </c>
    </row>
    <row r="3133" spans="1:8" ht="29.5" customHeight="1" thickBot="1" x14ac:dyDescent="0.4">
      <c r="A3133" s="16" t="str">
        <f>IF(B3133&lt;&gt;"","IND"&amp;TEXT(COUNTA($B$2:B3133),"000"),"")</f>
        <v>IND1781</v>
      </c>
      <c r="B3133" s="17">
        <f>Consolication[[#This Row],[Nom et prénom 0 Name &amp; first name]]</f>
        <v>0</v>
      </c>
      <c r="C3133" s="17" t="e">
        <f>VLOOKUP(B3133,Consolidation!B:AA,3,FALSE)</f>
        <v>#N/A</v>
      </c>
      <c r="D3133" s="17" t="e">
        <f>VLOOKUP(B3133,Consolidation!B:AA,5,TRUE)</f>
        <v>#N/A</v>
      </c>
      <c r="E3133" s="17" t="e">
        <f>VLOOKUP(B3134,Consolidation!B:AA,6,TRUE)</f>
        <v>#N/A</v>
      </c>
      <c r="F3133" s="17" t="e">
        <f>VLOOKUP(B3134,Consolidation!B:AA,7,TRUE)</f>
        <v>#N/A</v>
      </c>
      <c r="G3133" s="17" t="e">
        <f>VLOOKUP(B3134,Consolidation!B:AA,12,TRUE)</f>
        <v>#N/A</v>
      </c>
      <c r="H3133" s="17" t="e">
        <f>VLOOKUP(B3134,Consolidation!B:AA,22,FALSE)</f>
        <v>#N/A</v>
      </c>
    </row>
    <row r="3134" spans="1:8" ht="29.5" customHeight="1" thickBot="1" x14ac:dyDescent="0.4">
      <c r="A3134" s="16" t="str">
        <f>IF(B3134&lt;&gt;"","IND"&amp;TEXT(COUNTA($B$2:B3134),"000"),"")</f>
        <v>IND1782</v>
      </c>
      <c r="B3134" s="17">
        <f>Consolication[[#This Row],[Nom et prénom 0 Name &amp; first name]]</f>
        <v>0</v>
      </c>
      <c r="C3134" s="17" t="e">
        <f>VLOOKUP(B3134,Consolidation!B:AA,3,FALSE)</f>
        <v>#N/A</v>
      </c>
      <c r="D3134" s="17" t="e">
        <f>VLOOKUP(B3134,Consolidation!B:AA,5,TRUE)</f>
        <v>#N/A</v>
      </c>
      <c r="E3134" s="17" t="e">
        <f>VLOOKUP(B3135,Consolidation!B:AA,6,TRUE)</f>
        <v>#N/A</v>
      </c>
      <c r="F3134" s="17" t="e">
        <f>VLOOKUP(B3135,Consolidation!B:AA,7,TRUE)</f>
        <v>#N/A</v>
      </c>
      <c r="G3134" s="17" t="e">
        <f>VLOOKUP(B3135,Consolidation!B:AA,12,TRUE)</f>
        <v>#N/A</v>
      </c>
      <c r="H3134" s="17" t="e">
        <f>VLOOKUP(B3135,Consolidation!B:AA,22,FALSE)</f>
        <v>#N/A</v>
      </c>
    </row>
    <row r="3135" spans="1:8" ht="29.5" customHeight="1" thickBot="1" x14ac:dyDescent="0.4">
      <c r="A3135" s="16" t="str">
        <f>IF(B3135&lt;&gt;"","IND"&amp;TEXT(COUNTA($B$2:B3135),"000"),"")</f>
        <v>IND1783</v>
      </c>
      <c r="B3135" s="17">
        <f>Consolication[[#This Row],[Nom et prénom 0 Name &amp; first name]]</f>
        <v>0</v>
      </c>
      <c r="C3135" s="17" t="e">
        <f>VLOOKUP(B3135,Consolidation!B:AA,3,FALSE)</f>
        <v>#N/A</v>
      </c>
      <c r="D3135" s="17" t="e">
        <f>VLOOKUP(B3135,Consolidation!B:AA,5,TRUE)</f>
        <v>#N/A</v>
      </c>
      <c r="E3135" s="17" t="e">
        <f>VLOOKUP(B3136,Consolidation!B:AA,6,TRUE)</f>
        <v>#N/A</v>
      </c>
      <c r="F3135" s="17" t="e">
        <f>VLOOKUP(B3136,Consolidation!B:AA,7,TRUE)</f>
        <v>#N/A</v>
      </c>
      <c r="G3135" s="17" t="e">
        <f>VLOOKUP(B3136,Consolidation!B:AA,12,TRUE)</f>
        <v>#N/A</v>
      </c>
      <c r="H3135" s="17" t="e">
        <f>VLOOKUP(B3136,Consolidation!B:AA,22,FALSE)</f>
        <v>#N/A</v>
      </c>
    </row>
    <row r="3136" spans="1:8" ht="29.5" customHeight="1" thickBot="1" x14ac:dyDescent="0.4">
      <c r="A3136" s="16" t="str">
        <f>IF(B3136&lt;&gt;"","IND"&amp;TEXT(COUNTA($B$2:B3136),"000"),"")</f>
        <v>IND1784</v>
      </c>
      <c r="B3136" s="17">
        <f>Consolication[[#This Row],[Nom et prénom 0 Name &amp; first name]]</f>
        <v>0</v>
      </c>
      <c r="C3136" s="17" t="e">
        <f>VLOOKUP(B3136,Consolidation!B:AA,3,FALSE)</f>
        <v>#N/A</v>
      </c>
      <c r="D3136" s="17" t="e">
        <f>VLOOKUP(B3136,Consolidation!B:AA,5,TRUE)</f>
        <v>#N/A</v>
      </c>
      <c r="E3136" s="17" t="e">
        <f>VLOOKUP(B3137,Consolidation!B:AA,6,TRUE)</f>
        <v>#N/A</v>
      </c>
      <c r="F3136" s="17" t="e">
        <f>VLOOKUP(B3137,Consolidation!B:AA,7,TRUE)</f>
        <v>#N/A</v>
      </c>
      <c r="G3136" s="17" t="e">
        <f>VLOOKUP(B3137,Consolidation!B:AA,12,TRUE)</f>
        <v>#N/A</v>
      </c>
      <c r="H3136" s="17" t="e">
        <f>VLOOKUP(B3137,Consolidation!B:AA,22,FALSE)</f>
        <v>#N/A</v>
      </c>
    </row>
    <row r="3137" spans="1:8" ht="29.5" customHeight="1" thickBot="1" x14ac:dyDescent="0.4">
      <c r="A3137" s="16" t="str">
        <f>IF(B3137&lt;&gt;"","IND"&amp;TEXT(COUNTA($B$2:B3137),"000"),"")</f>
        <v>IND1785</v>
      </c>
      <c r="B3137" s="17">
        <f>Consolication[[#This Row],[Nom et prénom 0 Name &amp; first name]]</f>
        <v>0</v>
      </c>
      <c r="C3137" s="17" t="e">
        <f>VLOOKUP(B3137,Consolidation!B:AA,3,FALSE)</f>
        <v>#N/A</v>
      </c>
      <c r="D3137" s="17" t="e">
        <f>VLOOKUP(B3137,Consolidation!B:AA,5,TRUE)</f>
        <v>#N/A</v>
      </c>
      <c r="E3137" s="17" t="e">
        <f>VLOOKUP(B3138,Consolidation!B:AA,6,TRUE)</f>
        <v>#N/A</v>
      </c>
      <c r="F3137" s="17" t="e">
        <f>VLOOKUP(B3138,Consolidation!B:AA,7,TRUE)</f>
        <v>#N/A</v>
      </c>
      <c r="G3137" s="17" t="e">
        <f>VLOOKUP(B3138,Consolidation!B:AA,12,TRUE)</f>
        <v>#N/A</v>
      </c>
      <c r="H3137" s="17" t="e">
        <f>VLOOKUP(B3138,Consolidation!B:AA,22,FALSE)</f>
        <v>#N/A</v>
      </c>
    </row>
    <row r="3138" spans="1:8" ht="29.5" customHeight="1" thickBot="1" x14ac:dyDescent="0.4">
      <c r="A3138" s="16" t="str">
        <f>IF(B3138&lt;&gt;"","IND"&amp;TEXT(COUNTA($B$2:B3138),"000"),"")</f>
        <v>IND1786</v>
      </c>
      <c r="B3138" s="17">
        <f>Consolication[[#This Row],[Nom et prénom 0 Name &amp; first name]]</f>
        <v>0</v>
      </c>
      <c r="C3138" s="17" t="e">
        <f>VLOOKUP(B3138,Consolidation!B:AA,3,FALSE)</f>
        <v>#N/A</v>
      </c>
      <c r="D3138" s="17" t="e">
        <f>VLOOKUP(B3138,Consolidation!B:AA,5,TRUE)</f>
        <v>#N/A</v>
      </c>
      <c r="E3138" s="17" t="e">
        <f>VLOOKUP(B3139,Consolidation!B:AA,6,TRUE)</f>
        <v>#N/A</v>
      </c>
      <c r="F3138" s="17" t="e">
        <f>VLOOKUP(B3139,Consolidation!B:AA,7,TRUE)</f>
        <v>#N/A</v>
      </c>
      <c r="G3138" s="17" t="e">
        <f>VLOOKUP(B3139,Consolidation!B:AA,12,TRUE)</f>
        <v>#N/A</v>
      </c>
      <c r="H3138" s="17" t="e">
        <f>VLOOKUP(B3139,Consolidation!B:AA,22,FALSE)</f>
        <v>#N/A</v>
      </c>
    </row>
    <row r="3139" spans="1:8" ht="29.5" customHeight="1" thickBot="1" x14ac:dyDescent="0.4">
      <c r="A3139" s="16" t="str">
        <f>IF(B3139&lt;&gt;"","IND"&amp;TEXT(COUNTA($B$2:B3139),"000"),"")</f>
        <v>IND1787</v>
      </c>
      <c r="B3139" s="17">
        <f>Consolication[[#This Row],[Nom et prénom 0 Name &amp; first name]]</f>
        <v>0</v>
      </c>
      <c r="C3139" s="17" t="e">
        <f>VLOOKUP(B3139,Consolidation!B:AA,3,FALSE)</f>
        <v>#N/A</v>
      </c>
      <c r="D3139" s="17" t="e">
        <f>VLOOKUP(B3139,Consolidation!B:AA,5,TRUE)</f>
        <v>#N/A</v>
      </c>
      <c r="E3139" s="17" t="e">
        <f>VLOOKUP(B3140,Consolidation!B:AA,6,TRUE)</f>
        <v>#N/A</v>
      </c>
      <c r="F3139" s="17" t="e">
        <f>VLOOKUP(B3140,Consolidation!B:AA,7,TRUE)</f>
        <v>#N/A</v>
      </c>
      <c r="G3139" s="17" t="e">
        <f>VLOOKUP(B3140,Consolidation!B:AA,12,TRUE)</f>
        <v>#N/A</v>
      </c>
      <c r="H3139" s="17" t="e">
        <f>VLOOKUP(B3140,Consolidation!B:AA,22,FALSE)</f>
        <v>#N/A</v>
      </c>
    </row>
    <row r="3140" spans="1:8" ht="29.5" customHeight="1" thickBot="1" x14ac:dyDescent="0.4">
      <c r="A3140" s="16" t="str">
        <f>IF(B3140&lt;&gt;"","IND"&amp;TEXT(COUNTA($B$2:B3140),"000"),"")</f>
        <v>IND1788</v>
      </c>
      <c r="B3140" s="17">
        <f>Consolication[[#This Row],[Nom et prénom 0 Name &amp; first name]]</f>
        <v>0</v>
      </c>
      <c r="C3140" s="17" t="e">
        <f>VLOOKUP(B3140,Consolidation!B:AA,3,FALSE)</f>
        <v>#N/A</v>
      </c>
      <c r="D3140" s="17" t="e">
        <f>VLOOKUP(B3140,Consolidation!B:AA,5,TRUE)</f>
        <v>#N/A</v>
      </c>
      <c r="E3140" s="17" t="e">
        <f>VLOOKUP(B3141,Consolidation!B:AA,6,TRUE)</f>
        <v>#N/A</v>
      </c>
      <c r="F3140" s="17" t="e">
        <f>VLOOKUP(B3141,Consolidation!B:AA,7,TRUE)</f>
        <v>#N/A</v>
      </c>
      <c r="G3140" s="17" t="e">
        <f>VLOOKUP(B3141,Consolidation!B:AA,12,TRUE)</f>
        <v>#N/A</v>
      </c>
      <c r="H3140" s="17" t="e">
        <f>VLOOKUP(B3141,Consolidation!B:AA,22,FALSE)</f>
        <v>#N/A</v>
      </c>
    </row>
    <row r="3141" spans="1:8" ht="29.5" customHeight="1" thickBot="1" x14ac:dyDescent="0.4">
      <c r="A3141" s="16" t="str">
        <f>IF(B3141&lt;&gt;"","IND"&amp;TEXT(COUNTA($B$2:B3141),"000"),"")</f>
        <v>IND1789</v>
      </c>
      <c r="B3141" s="17">
        <f>Consolication[[#This Row],[Nom et prénom 0 Name &amp; first name]]</f>
        <v>0</v>
      </c>
      <c r="C3141" s="17" t="e">
        <f>VLOOKUP(B3141,Consolidation!B:AA,3,FALSE)</f>
        <v>#N/A</v>
      </c>
      <c r="D3141" s="17" t="e">
        <f>VLOOKUP(B3141,Consolidation!B:AA,5,TRUE)</f>
        <v>#N/A</v>
      </c>
      <c r="E3141" s="17" t="e">
        <f>VLOOKUP(B3142,Consolidation!B:AA,6,TRUE)</f>
        <v>#N/A</v>
      </c>
      <c r="F3141" s="17" t="e">
        <f>VLOOKUP(B3142,Consolidation!B:AA,7,TRUE)</f>
        <v>#N/A</v>
      </c>
      <c r="G3141" s="17" t="e">
        <f>VLOOKUP(B3142,Consolidation!B:AA,12,TRUE)</f>
        <v>#N/A</v>
      </c>
      <c r="H3141" s="17" t="e">
        <f>VLOOKUP(B3142,Consolidation!B:AA,22,FALSE)</f>
        <v>#N/A</v>
      </c>
    </row>
    <row r="3142" spans="1:8" ht="29.5" customHeight="1" thickBot="1" x14ac:dyDescent="0.4">
      <c r="A3142" s="16" t="str">
        <f>IF(B3142&lt;&gt;"","IND"&amp;TEXT(COUNTA($B$2:B3142),"000"),"")</f>
        <v>IND1790</v>
      </c>
      <c r="B3142" s="17">
        <f>Consolication[[#This Row],[Nom et prénom 0 Name &amp; first name]]</f>
        <v>0</v>
      </c>
      <c r="C3142" s="17" t="e">
        <f>VLOOKUP(B3142,Consolidation!B:AA,3,FALSE)</f>
        <v>#N/A</v>
      </c>
      <c r="D3142" s="17" t="e">
        <f>VLOOKUP(B3142,Consolidation!B:AA,5,TRUE)</f>
        <v>#N/A</v>
      </c>
      <c r="E3142" s="17" t="e">
        <f>VLOOKUP(B3143,Consolidation!B:AA,6,TRUE)</f>
        <v>#N/A</v>
      </c>
      <c r="F3142" s="17" t="e">
        <f>VLOOKUP(B3143,Consolidation!B:AA,7,TRUE)</f>
        <v>#N/A</v>
      </c>
      <c r="G3142" s="17" t="e">
        <f>VLOOKUP(B3143,Consolidation!B:AA,12,TRUE)</f>
        <v>#N/A</v>
      </c>
      <c r="H3142" s="17" t="e">
        <f>VLOOKUP(B3143,Consolidation!B:AA,22,FALSE)</f>
        <v>#N/A</v>
      </c>
    </row>
    <row r="3143" spans="1:8" ht="29.5" customHeight="1" thickBot="1" x14ac:dyDescent="0.4">
      <c r="A3143" s="16" t="str">
        <f>IF(B3143&lt;&gt;"","IND"&amp;TEXT(COUNTA($B$2:B3143),"000"),"")</f>
        <v>IND1791</v>
      </c>
      <c r="B3143" s="17">
        <f>Consolication[[#This Row],[Nom et prénom 0 Name &amp; first name]]</f>
        <v>0</v>
      </c>
      <c r="C3143" s="17" t="e">
        <f>VLOOKUP(B3143,Consolidation!B:AA,3,FALSE)</f>
        <v>#N/A</v>
      </c>
      <c r="D3143" s="17" t="e">
        <f>VLOOKUP(B3143,Consolidation!B:AA,5,TRUE)</f>
        <v>#N/A</v>
      </c>
      <c r="E3143" s="17" t="e">
        <f>VLOOKUP(B3144,Consolidation!B:AA,6,TRUE)</f>
        <v>#N/A</v>
      </c>
      <c r="F3143" s="17" t="e">
        <f>VLOOKUP(B3144,Consolidation!B:AA,7,TRUE)</f>
        <v>#N/A</v>
      </c>
      <c r="G3143" s="17" t="e">
        <f>VLOOKUP(B3144,Consolidation!B:AA,12,TRUE)</f>
        <v>#N/A</v>
      </c>
      <c r="H3143" s="17" t="e">
        <f>VLOOKUP(B3144,Consolidation!B:AA,22,FALSE)</f>
        <v>#N/A</v>
      </c>
    </row>
    <row r="3144" spans="1:8" ht="29.5" customHeight="1" thickBot="1" x14ac:dyDescent="0.4">
      <c r="A3144" s="16" t="str">
        <f>IF(B3144&lt;&gt;"","IND"&amp;TEXT(COUNTA($B$2:B3144),"000"),"")</f>
        <v>IND1792</v>
      </c>
      <c r="B3144" s="17">
        <f>Consolication[[#This Row],[Nom et prénom 0 Name &amp; first name]]</f>
        <v>0</v>
      </c>
      <c r="C3144" s="17" t="e">
        <f>VLOOKUP(B3144,Consolidation!B:AA,3,FALSE)</f>
        <v>#N/A</v>
      </c>
      <c r="D3144" s="17" t="e">
        <f>VLOOKUP(B3144,Consolidation!B:AA,5,TRUE)</f>
        <v>#N/A</v>
      </c>
      <c r="E3144" s="17" t="e">
        <f>VLOOKUP(B3145,Consolidation!B:AA,6,TRUE)</f>
        <v>#N/A</v>
      </c>
      <c r="F3144" s="17" t="e">
        <f>VLOOKUP(B3145,Consolidation!B:AA,7,TRUE)</f>
        <v>#N/A</v>
      </c>
      <c r="G3144" s="17" t="e">
        <f>VLOOKUP(B3145,Consolidation!B:AA,12,TRUE)</f>
        <v>#N/A</v>
      </c>
      <c r="H3144" s="17" t="e">
        <f>VLOOKUP(B3145,Consolidation!B:AA,22,FALSE)</f>
        <v>#N/A</v>
      </c>
    </row>
    <row r="3145" spans="1:8" ht="29.5" customHeight="1" thickBot="1" x14ac:dyDescent="0.4">
      <c r="A3145" s="16" t="str">
        <f>IF(B3145&lt;&gt;"","IND"&amp;TEXT(COUNTA($B$2:B3145),"000"),"")</f>
        <v>IND1793</v>
      </c>
      <c r="B3145" s="17">
        <f>Consolication[[#This Row],[Nom et prénom 0 Name &amp; first name]]</f>
        <v>0</v>
      </c>
      <c r="C3145" s="17" t="e">
        <f>VLOOKUP(B3145,Consolidation!B:AA,3,FALSE)</f>
        <v>#N/A</v>
      </c>
      <c r="D3145" s="17" t="e">
        <f>VLOOKUP(B3145,Consolidation!B:AA,5,TRUE)</f>
        <v>#N/A</v>
      </c>
      <c r="E3145" s="17" t="e">
        <f>VLOOKUP(B3146,Consolidation!B:AA,6,TRUE)</f>
        <v>#N/A</v>
      </c>
      <c r="F3145" s="17" t="e">
        <f>VLOOKUP(B3146,Consolidation!B:AA,7,TRUE)</f>
        <v>#N/A</v>
      </c>
      <c r="G3145" s="17" t="e">
        <f>VLOOKUP(B3146,Consolidation!B:AA,12,TRUE)</f>
        <v>#N/A</v>
      </c>
      <c r="H3145" s="17" t="e">
        <f>VLOOKUP(B3146,Consolidation!B:AA,22,FALSE)</f>
        <v>#N/A</v>
      </c>
    </row>
    <row r="3146" spans="1:8" ht="29.5" customHeight="1" thickBot="1" x14ac:dyDescent="0.4">
      <c r="A3146" s="16" t="str">
        <f>IF(B3146&lt;&gt;"","IND"&amp;TEXT(COUNTA($B$2:B3146),"000"),"")</f>
        <v>IND1794</v>
      </c>
      <c r="B3146" s="17">
        <f>Consolication[[#This Row],[Nom et prénom 0 Name &amp; first name]]</f>
        <v>0</v>
      </c>
      <c r="C3146" s="17" t="e">
        <f>VLOOKUP(B3146,Consolidation!B:AA,3,FALSE)</f>
        <v>#N/A</v>
      </c>
      <c r="D3146" s="17" t="e">
        <f>VLOOKUP(B3146,Consolidation!B:AA,5,TRUE)</f>
        <v>#N/A</v>
      </c>
      <c r="E3146" s="17" t="e">
        <f>VLOOKUP(B3147,Consolidation!B:AA,6,TRUE)</f>
        <v>#N/A</v>
      </c>
      <c r="F3146" s="17" t="e">
        <f>VLOOKUP(B3147,Consolidation!B:AA,7,TRUE)</f>
        <v>#N/A</v>
      </c>
      <c r="G3146" s="17" t="e">
        <f>VLOOKUP(B3147,Consolidation!B:AA,12,TRUE)</f>
        <v>#N/A</v>
      </c>
      <c r="H3146" s="17" t="e">
        <f>VLOOKUP(B3147,Consolidation!B:AA,22,FALSE)</f>
        <v>#N/A</v>
      </c>
    </row>
    <row r="3147" spans="1:8" ht="29.5" customHeight="1" thickBot="1" x14ac:dyDescent="0.4">
      <c r="A3147" s="16" t="str">
        <f>IF(B3147&lt;&gt;"","IND"&amp;TEXT(COUNTA($B$2:B3147),"000"),"")</f>
        <v>IND1795</v>
      </c>
      <c r="B3147" s="17">
        <f>Consolication[[#This Row],[Nom et prénom 0 Name &amp; first name]]</f>
        <v>0</v>
      </c>
      <c r="C3147" s="17" t="e">
        <f>VLOOKUP(B3147,Consolidation!B:AA,3,FALSE)</f>
        <v>#N/A</v>
      </c>
      <c r="D3147" s="17" t="e">
        <f>VLOOKUP(B3147,Consolidation!B:AA,5,TRUE)</f>
        <v>#N/A</v>
      </c>
      <c r="E3147" s="17" t="e">
        <f>VLOOKUP(B3148,Consolidation!B:AA,6,TRUE)</f>
        <v>#N/A</v>
      </c>
      <c r="F3147" s="17" t="e">
        <f>VLOOKUP(B3148,Consolidation!B:AA,7,TRUE)</f>
        <v>#N/A</v>
      </c>
      <c r="G3147" s="17" t="e">
        <f>VLOOKUP(B3148,Consolidation!B:AA,12,TRUE)</f>
        <v>#N/A</v>
      </c>
      <c r="H3147" s="17" t="e">
        <f>VLOOKUP(B3148,Consolidation!B:AA,22,FALSE)</f>
        <v>#N/A</v>
      </c>
    </row>
    <row r="3148" spans="1:8" ht="29.5" customHeight="1" thickBot="1" x14ac:dyDescent="0.4">
      <c r="A3148" s="16" t="str">
        <f>IF(B3148&lt;&gt;"","IND"&amp;TEXT(COUNTA($B$2:B3148),"000"),"")</f>
        <v>IND1796</v>
      </c>
      <c r="B3148" s="17">
        <f>Consolication[[#This Row],[Nom et prénom 0 Name &amp; first name]]</f>
        <v>0</v>
      </c>
      <c r="C3148" s="17" t="e">
        <f>VLOOKUP(B3148,Consolidation!B:AA,3,FALSE)</f>
        <v>#N/A</v>
      </c>
      <c r="D3148" s="17" t="e">
        <f>VLOOKUP(B3148,Consolidation!B:AA,5,TRUE)</f>
        <v>#N/A</v>
      </c>
      <c r="E3148" s="17" t="e">
        <f>VLOOKUP(B3149,Consolidation!B:AA,6,TRUE)</f>
        <v>#N/A</v>
      </c>
      <c r="F3148" s="17" t="e">
        <f>VLOOKUP(B3149,Consolidation!B:AA,7,TRUE)</f>
        <v>#N/A</v>
      </c>
      <c r="G3148" s="17" t="e">
        <f>VLOOKUP(B3149,Consolidation!B:AA,12,TRUE)</f>
        <v>#N/A</v>
      </c>
      <c r="H3148" s="17" t="e">
        <f>VLOOKUP(B3149,Consolidation!B:AA,22,FALSE)</f>
        <v>#N/A</v>
      </c>
    </row>
    <row r="3149" spans="1:8" ht="29.5" customHeight="1" thickBot="1" x14ac:dyDescent="0.4">
      <c r="A3149" s="16" t="str">
        <f>IF(B3149&lt;&gt;"","IND"&amp;TEXT(COUNTA($B$2:B3149),"000"),"")</f>
        <v>IND1797</v>
      </c>
      <c r="B3149" s="17">
        <f>Consolication[[#This Row],[Nom et prénom 0 Name &amp; first name]]</f>
        <v>0</v>
      </c>
      <c r="C3149" s="17" t="e">
        <f>VLOOKUP(B3149,Consolidation!B:AA,3,FALSE)</f>
        <v>#N/A</v>
      </c>
      <c r="D3149" s="17" t="e">
        <f>VLOOKUP(B3149,Consolidation!B:AA,5,TRUE)</f>
        <v>#N/A</v>
      </c>
      <c r="E3149" s="17" t="e">
        <f>VLOOKUP(B3150,Consolidation!B:AA,6,TRUE)</f>
        <v>#N/A</v>
      </c>
      <c r="F3149" s="17" t="e">
        <f>VLOOKUP(B3150,Consolidation!B:AA,7,TRUE)</f>
        <v>#N/A</v>
      </c>
      <c r="G3149" s="17" t="e">
        <f>VLOOKUP(B3150,Consolidation!B:AA,12,TRUE)</f>
        <v>#N/A</v>
      </c>
      <c r="H3149" s="17" t="e">
        <f>VLOOKUP(B3150,Consolidation!B:AA,22,FALSE)</f>
        <v>#N/A</v>
      </c>
    </row>
    <row r="3150" spans="1:8" ht="29.5" customHeight="1" thickBot="1" x14ac:dyDescent="0.4">
      <c r="A3150" s="16" t="str">
        <f>IF(B3150&lt;&gt;"","IND"&amp;TEXT(COUNTA($B$2:B3150),"000"),"")</f>
        <v>IND1798</v>
      </c>
      <c r="B3150" s="17">
        <f>Consolication[[#This Row],[Nom et prénom 0 Name &amp; first name]]</f>
        <v>0</v>
      </c>
      <c r="C3150" s="17" t="e">
        <f>VLOOKUP(B3150,Consolidation!B:AA,3,FALSE)</f>
        <v>#N/A</v>
      </c>
      <c r="D3150" s="17" t="e">
        <f>VLOOKUP(B3150,Consolidation!B:AA,5,TRUE)</f>
        <v>#N/A</v>
      </c>
      <c r="E3150" s="17" t="e">
        <f>VLOOKUP(B3151,Consolidation!B:AA,6,TRUE)</f>
        <v>#N/A</v>
      </c>
      <c r="F3150" s="17" t="e">
        <f>VLOOKUP(B3151,Consolidation!B:AA,7,TRUE)</f>
        <v>#N/A</v>
      </c>
      <c r="G3150" s="17" t="e">
        <f>VLOOKUP(B3151,Consolidation!B:AA,12,TRUE)</f>
        <v>#N/A</v>
      </c>
      <c r="H3150" s="17" t="e">
        <f>VLOOKUP(B3151,Consolidation!B:AA,22,FALSE)</f>
        <v>#N/A</v>
      </c>
    </row>
    <row r="3151" spans="1:8" ht="29.5" customHeight="1" thickBot="1" x14ac:dyDescent="0.4">
      <c r="A3151" s="16" t="str">
        <f>IF(B3151&lt;&gt;"","IND"&amp;TEXT(COUNTA($B$2:B3151),"000"),"")</f>
        <v>IND1799</v>
      </c>
      <c r="B3151" s="17">
        <f>Consolication[[#This Row],[Nom et prénom 0 Name &amp; first name]]</f>
        <v>0</v>
      </c>
      <c r="C3151" s="17" t="e">
        <f>VLOOKUP(B3151,Consolidation!B:AA,3,FALSE)</f>
        <v>#N/A</v>
      </c>
      <c r="D3151" s="17" t="e">
        <f>VLOOKUP(B3151,Consolidation!B:AA,5,TRUE)</f>
        <v>#N/A</v>
      </c>
      <c r="E3151" s="17" t="e">
        <f>VLOOKUP(B3152,Consolidation!B:AA,6,TRUE)</f>
        <v>#N/A</v>
      </c>
      <c r="F3151" s="17" t="e">
        <f>VLOOKUP(B3152,Consolidation!B:AA,7,TRUE)</f>
        <v>#N/A</v>
      </c>
      <c r="G3151" s="17" t="e">
        <f>VLOOKUP(B3152,Consolidation!B:AA,12,TRUE)</f>
        <v>#N/A</v>
      </c>
      <c r="H3151" s="17" t="e">
        <f>VLOOKUP(B3152,Consolidation!B:AA,22,FALSE)</f>
        <v>#N/A</v>
      </c>
    </row>
    <row r="3152" spans="1:8" ht="29.5" customHeight="1" thickBot="1" x14ac:dyDescent="0.4">
      <c r="A3152" s="16" t="str">
        <f>IF(B3152&lt;&gt;"","IND"&amp;TEXT(COUNTA($B$2:B3152),"000"),"")</f>
        <v>IND1800</v>
      </c>
      <c r="B3152" s="17">
        <f>Consolication[[#This Row],[Nom et prénom 0 Name &amp; first name]]</f>
        <v>0</v>
      </c>
      <c r="C3152" s="17" t="e">
        <f>VLOOKUP(B3152,Consolidation!B:AA,3,FALSE)</f>
        <v>#N/A</v>
      </c>
      <c r="D3152" s="17" t="e">
        <f>VLOOKUP(B3152,Consolidation!B:AA,5,TRUE)</f>
        <v>#N/A</v>
      </c>
      <c r="E3152" s="17" t="e">
        <f>VLOOKUP(B3153,Consolidation!B:AA,6,TRUE)</f>
        <v>#N/A</v>
      </c>
      <c r="F3152" s="17" t="e">
        <f>VLOOKUP(B3153,Consolidation!B:AA,7,TRUE)</f>
        <v>#N/A</v>
      </c>
      <c r="G3152" s="17" t="e">
        <f>VLOOKUP(B3153,Consolidation!B:AA,12,TRUE)</f>
        <v>#N/A</v>
      </c>
      <c r="H3152" s="17" t="e">
        <f>VLOOKUP(B3153,Consolidation!B:AA,22,FALSE)</f>
        <v>#N/A</v>
      </c>
    </row>
    <row r="3153" spans="1:8" ht="29.5" customHeight="1" thickBot="1" x14ac:dyDescent="0.4">
      <c r="A3153" s="16" t="str">
        <f>IF(B3153&lt;&gt;"","IND"&amp;TEXT(COUNTA($B$2:B3153),"000"),"")</f>
        <v>IND1801</v>
      </c>
      <c r="B3153" s="17">
        <f>Consolication[[#This Row],[Nom et prénom 0 Name &amp; first name]]</f>
        <v>0</v>
      </c>
      <c r="C3153" s="17" t="e">
        <f>VLOOKUP(B3153,Consolidation!B:AA,3,FALSE)</f>
        <v>#N/A</v>
      </c>
      <c r="D3153" s="17" t="e">
        <f>VLOOKUP(B3153,Consolidation!B:AA,5,TRUE)</f>
        <v>#N/A</v>
      </c>
      <c r="E3153" s="17" t="e">
        <f>VLOOKUP(B3154,Consolidation!B:AA,6,TRUE)</f>
        <v>#N/A</v>
      </c>
      <c r="F3153" s="17" t="e">
        <f>VLOOKUP(B3154,Consolidation!B:AA,7,TRUE)</f>
        <v>#N/A</v>
      </c>
      <c r="G3153" s="17" t="e">
        <f>VLOOKUP(B3154,Consolidation!B:AA,12,TRUE)</f>
        <v>#N/A</v>
      </c>
      <c r="H3153" s="17" t="e">
        <f>VLOOKUP(B3154,Consolidation!B:AA,22,FALSE)</f>
        <v>#N/A</v>
      </c>
    </row>
    <row r="3154" spans="1:8" ht="29.5" customHeight="1" thickBot="1" x14ac:dyDescent="0.4">
      <c r="A3154" s="16" t="str">
        <f>IF(B3154&lt;&gt;"","IND"&amp;TEXT(COUNTA($B$2:B3154),"000"),"")</f>
        <v>IND1802</v>
      </c>
      <c r="B3154" s="17">
        <f>Consolication[[#This Row],[Nom et prénom 0 Name &amp; first name]]</f>
        <v>0</v>
      </c>
      <c r="C3154" s="17" t="e">
        <f>VLOOKUP(B3154,Consolidation!B:AA,3,FALSE)</f>
        <v>#N/A</v>
      </c>
      <c r="D3154" s="17" t="e">
        <f>VLOOKUP(B3154,Consolidation!B:AA,5,TRUE)</f>
        <v>#N/A</v>
      </c>
      <c r="E3154" s="17" t="e">
        <f>VLOOKUP(B3155,Consolidation!B:AA,6,TRUE)</f>
        <v>#N/A</v>
      </c>
      <c r="F3154" s="17" t="e">
        <f>VLOOKUP(B3155,Consolidation!B:AA,7,TRUE)</f>
        <v>#N/A</v>
      </c>
      <c r="G3154" s="17" t="e">
        <f>VLOOKUP(B3155,Consolidation!B:AA,12,TRUE)</f>
        <v>#N/A</v>
      </c>
      <c r="H3154" s="17" t="e">
        <f>VLOOKUP(B3155,Consolidation!B:AA,22,FALSE)</f>
        <v>#N/A</v>
      </c>
    </row>
    <row r="3155" spans="1:8" ht="29.5" customHeight="1" thickBot="1" x14ac:dyDescent="0.4">
      <c r="A3155" s="16" t="str">
        <f>IF(B3155&lt;&gt;"","IND"&amp;TEXT(COUNTA($B$2:B3155),"000"),"")</f>
        <v>IND1803</v>
      </c>
      <c r="B3155" s="17">
        <f>Consolication[[#This Row],[Nom et prénom 0 Name &amp; first name]]</f>
        <v>0</v>
      </c>
      <c r="C3155" s="17" t="e">
        <f>VLOOKUP(B3155,Consolidation!B:AA,3,FALSE)</f>
        <v>#N/A</v>
      </c>
      <c r="D3155" s="17" t="e">
        <f>VLOOKUP(B3155,Consolidation!B:AA,5,TRUE)</f>
        <v>#N/A</v>
      </c>
      <c r="E3155" s="17" t="e">
        <f>VLOOKUP(B3156,Consolidation!B:AA,6,TRUE)</f>
        <v>#N/A</v>
      </c>
      <c r="F3155" s="17" t="e">
        <f>VLOOKUP(B3156,Consolidation!B:AA,7,TRUE)</f>
        <v>#N/A</v>
      </c>
      <c r="G3155" s="17" t="e">
        <f>VLOOKUP(B3156,Consolidation!B:AA,12,TRUE)</f>
        <v>#N/A</v>
      </c>
      <c r="H3155" s="17" t="e">
        <f>VLOOKUP(B3156,Consolidation!B:AA,22,FALSE)</f>
        <v>#N/A</v>
      </c>
    </row>
    <row r="3156" spans="1:8" ht="29.5" customHeight="1" thickBot="1" x14ac:dyDescent="0.4">
      <c r="A3156" s="16" t="str">
        <f>IF(B3156&lt;&gt;"","IND"&amp;TEXT(COUNTA($B$2:B3156),"000"),"")</f>
        <v>IND1804</v>
      </c>
      <c r="B3156" s="17">
        <f>Consolication[[#This Row],[Nom et prénom 0 Name &amp; first name]]</f>
        <v>0</v>
      </c>
      <c r="C3156" s="17" t="e">
        <f>VLOOKUP(B3156,Consolidation!B:AA,3,FALSE)</f>
        <v>#N/A</v>
      </c>
      <c r="D3156" s="17" t="e">
        <f>VLOOKUP(B3156,Consolidation!B:AA,5,TRUE)</f>
        <v>#N/A</v>
      </c>
      <c r="E3156" s="17" t="e">
        <f>VLOOKUP(B3157,Consolidation!B:AA,6,TRUE)</f>
        <v>#N/A</v>
      </c>
      <c r="F3156" s="17" t="e">
        <f>VLOOKUP(B3157,Consolidation!B:AA,7,TRUE)</f>
        <v>#N/A</v>
      </c>
      <c r="G3156" s="17" t="e">
        <f>VLOOKUP(B3157,Consolidation!B:AA,12,TRUE)</f>
        <v>#N/A</v>
      </c>
      <c r="H3156" s="17" t="e">
        <f>VLOOKUP(B3157,Consolidation!B:AA,22,FALSE)</f>
        <v>#N/A</v>
      </c>
    </row>
    <row r="3157" spans="1:8" ht="29.5" customHeight="1" thickBot="1" x14ac:dyDescent="0.4">
      <c r="A3157" s="16" t="str">
        <f>IF(B3157&lt;&gt;"","IND"&amp;TEXT(COUNTA($B$2:B3157),"000"),"")</f>
        <v>IND1805</v>
      </c>
      <c r="B3157" s="17">
        <f>Consolication[[#This Row],[Nom et prénom 0 Name &amp; first name]]</f>
        <v>0</v>
      </c>
      <c r="C3157" s="17" t="e">
        <f>VLOOKUP(B3157,Consolidation!B:AA,3,FALSE)</f>
        <v>#N/A</v>
      </c>
      <c r="D3157" s="17" t="e">
        <f>VLOOKUP(B3157,Consolidation!B:AA,5,TRUE)</f>
        <v>#N/A</v>
      </c>
      <c r="E3157" s="17" t="e">
        <f>VLOOKUP(B3158,Consolidation!B:AA,6,TRUE)</f>
        <v>#N/A</v>
      </c>
      <c r="F3157" s="17" t="e">
        <f>VLOOKUP(B3158,Consolidation!B:AA,7,TRUE)</f>
        <v>#N/A</v>
      </c>
      <c r="G3157" s="17" t="e">
        <f>VLOOKUP(B3158,Consolidation!B:AA,12,TRUE)</f>
        <v>#N/A</v>
      </c>
      <c r="H3157" s="17" t="e">
        <f>VLOOKUP(B3158,Consolidation!B:AA,22,FALSE)</f>
        <v>#N/A</v>
      </c>
    </row>
    <row r="3158" spans="1:8" ht="29.5" customHeight="1" thickBot="1" x14ac:dyDescent="0.4">
      <c r="A3158" s="16" t="str">
        <f>IF(B3158&lt;&gt;"","IND"&amp;TEXT(COUNTA($B$2:B3158),"000"),"")</f>
        <v>IND1806</v>
      </c>
      <c r="B3158" s="17">
        <f>Consolication[[#This Row],[Nom et prénom 0 Name &amp; first name]]</f>
        <v>0</v>
      </c>
      <c r="C3158" s="17" t="e">
        <f>VLOOKUP(B3158,Consolidation!B:AA,3,FALSE)</f>
        <v>#N/A</v>
      </c>
      <c r="D3158" s="17" t="e">
        <f>VLOOKUP(B3158,Consolidation!B:AA,5,TRUE)</f>
        <v>#N/A</v>
      </c>
      <c r="E3158" s="17" t="e">
        <f>VLOOKUP(B3159,Consolidation!B:AA,6,TRUE)</f>
        <v>#N/A</v>
      </c>
      <c r="F3158" s="17" t="e">
        <f>VLOOKUP(B3159,Consolidation!B:AA,7,TRUE)</f>
        <v>#N/A</v>
      </c>
      <c r="G3158" s="17" t="e">
        <f>VLOOKUP(B3159,Consolidation!B:AA,12,TRUE)</f>
        <v>#N/A</v>
      </c>
      <c r="H3158" s="17" t="e">
        <f>VLOOKUP(B3159,Consolidation!B:AA,22,FALSE)</f>
        <v>#N/A</v>
      </c>
    </row>
    <row r="3159" spans="1:8" ht="29.5" customHeight="1" thickBot="1" x14ac:dyDescent="0.4">
      <c r="A3159" s="16" t="str">
        <f>IF(B3159&lt;&gt;"","IND"&amp;TEXT(COUNTA($B$2:B3159),"000"),"")</f>
        <v>IND1807</v>
      </c>
      <c r="B3159" s="17">
        <f>Consolication[[#This Row],[Nom et prénom 0 Name &amp; first name]]</f>
        <v>0</v>
      </c>
      <c r="C3159" s="17" t="e">
        <f>VLOOKUP(B3159,Consolidation!B:AA,3,FALSE)</f>
        <v>#N/A</v>
      </c>
      <c r="D3159" s="17" t="e">
        <f>VLOOKUP(B3159,Consolidation!B:AA,5,TRUE)</f>
        <v>#N/A</v>
      </c>
      <c r="E3159" s="17" t="e">
        <f>VLOOKUP(B3160,Consolidation!B:AA,6,TRUE)</f>
        <v>#N/A</v>
      </c>
      <c r="F3159" s="17" t="e">
        <f>VLOOKUP(B3160,Consolidation!B:AA,7,TRUE)</f>
        <v>#N/A</v>
      </c>
      <c r="G3159" s="17" t="e">
        <f>VLOOKUP(B3160,Consolidation!B:AA,12,TRUE)</f>
        <v>#N/A</v>
      </c>
      <c r="H3159" s="17" t="e">
        <f>VLOOKUP(B3160,Consolidation!B:AA,22,FALSE)</f>
        <v>#N/A</v>
      </c>
    </row>
    <row r="3160" spans="1:8" ht="29.5" customHeight="1" thickBot="1" x14ac:dyDescent="0.4">
      <c r="A3160" s="16" t="str">
        <f>IF(B3160&lt;&gt;"","IND"&amp;TEXT(COUNTA($B$2:B3160),"000"),"")</f>
        <v>IND1808</v>
      </c>
      <c r="B3160" s="17">
        <f>Consolication[[#This Row],[Nom et prénom 0 Name &amp; first name]]</f>
        <v>0</v>
      </c>
      <c r="C3160" s="17" t="e">
        <f>VLOOKUP(B3160,Consolidation!B:AA,3,FALSE)</f>
        <v>#N/A</v>
      </c>
      <c r="D3160" s="17" t="e">
        <f>VLOOKUP(B3160,Consolidation!B:AA,5,TRUE)</f>
        <v>#N/A</v>
      </c>
      <c r="E3160" s="17" t="e">
        <f>VLOOKUP(B3161,Consolidation!B:AA,6,TRUE)</f>
        <v>#N/A</v>
      </c>
      <c r="F3160" s="17" t="e">
        <f>VLOOKUP(B3161,Consolidation!B:AA,7,TRUE)</f>
        <v>#N/A</v>
      </c>
      <c r="G3160" s="17" t="e">
        <f>VLOOKUP(B3161,Consolidation!B:AA,12,TRUE)</f>
        <v>#N/A</v>
      </c>
      <c r="H3160" s="17" t="e">
        <f>VLOOKUP(B3161,Consolidation!B:AA,22,FALSE)</f>
        <v>#N/A</v>
      </c>
    </row>
    <row r="3161" spans="1:8" ht="29.5" customHeight="1" thickBot="1" x14ac:dyDescent="0.4">
      <c r="A3161" s="16" t="str">
        <f>IF(B3161&lt;&gt;"","IND"&amp;TEXT(COUNTA($B$2:B3161),"000"),"")</f>
        <v>IND1809</v>
      </c>
      <c r="B3161" s="17">
        <f>Consolication[[#This Row],[Nom et prénom 0 Name &amp; first name]]</f>
        <v>0</v>
      </c>
      <c r="C3161" s="17" t="e">
        <f>VLOOKUP(B3161,Consolidation!B:AA,3,FALSE)</f>
        <v>#N/A</v>
      </c>
      <c r="D3161" s="17" t="e">
        <f>VLOOKUP(B3161,Consolidation!B:AA,5,TRUE)</f>
        <v>#N/A</v>
      </c>
      <c r="E3161" s="17" t="e">
        <f>VLOOKUP(B3162,Consolidation!B:AA,6,TRUE)</f>
        <v>#N/A</v>
      </c>
      <c r="F3161" s="17" t="e">
        <f>VLOOKUP(B3162,Consolidation!B:AA,7,TRUE)</f>
        <v>#N/A</v>
      </c>
      <c r="G3161" s="17" t="e">
        <f>VLOOKUP(B3162,Consolidation!B:AA,12,TRUE)</f>
        <v>#N/A</v>
      </c>
      <c r="H3161" s="17" t="e">
        <f>VLOOKUP(B3162,Consolidation!B:AA,22,FALSE)</f>
        <v>#N/A</v>
      </c>
    </row>
    <row r="3162" spans="1:8" ht="29.5" customHeight="1" thickBot="1" x14ac:dyDescent="0.4">
      <c r="A3162" s="16" t="str">
        <f>IF(B3162&lt;&gt;"","IND"&amp;TEXT(COUNTA($B$2:B3162),"000"),"")</f>
        <v>IND1810</v>
      </c>
      <c r="B3162" s="17">
        <f>Consolication[[#This Row],[Nom et prénom 0 Name &amp; first name]]</f>
        <v>0</v>
      </c>
      <c r="C3162" s="17" t="e">
        <f>VLOOKUP(B3162,Consolidation!B:AA,3,FALSE)</f>
        <v>#N/A</v>
      </c>
      <c r="D3162" s="17" t="e">
        <f>VLOOKUP(B3162,Consolidation!B:AA,5,TRUE)</f>
        <v>#N/A</v>
      </c>
      <c r="E3162" s="17" t="e">
        <f>VLOOKUP(B3163,Consolidation!B:AA,6,TRUE)</f>
        <v>#N/A</v>
      </c>
      <c r="F3162" s="17" t="e">
        <f>VLOOKUP(B3163,Consolidation!B:AA,7,TRUE)</f>
        <v>#N/A</v>
      </c>
      <c r="G3162" s="17" t="e">
        <f>VLOOKUP(B3163,Consolidation!B:AA,12,TRUE)</f>
        <v>#N/A</v>
      </c>
      <c r="H3162" s="17" t="e">
        <f>VLOOKUP(B3163,Consolidation!B:AA,22,FALSE)</f>
        <v>#N/A</v>
      </c>
    </row>
    <row r="3163" spans="1:8" ht="29.5" customHeight="1" thickBot="1" x14ac:dyDescent="0.4">
      <c r="A3163" s="16" t="str">
        <f>IF(B3163&lt;&gt;"","IND"&amp;TEXT(COUNTA($B$2:B3163),"000"),"")</f>
        <v>IND1811</v>
      </c>
      <c r="B3163" s="17">
        <f>Consolication[[#This Row],[Nom et prénom 0 Name &amp; first name]]</f>
        <v>0</v>
      </c>
      <c r="C3163" s="17" t="e">
        <f>VLOOKUP(B3163,Consolidation!B:AA,3,FALSE)</f>
        <v>#N/A</v>
      </c>
      <c r="D3163" s="17" t="e">
        <f>VLOOKUP(B3163,Consolidation!B:AA,5,TRUE)</f>
        <v>#N/A</v>
      </c>
      <c r="E3163" s="17" t="e">
        <f>VLOOKUP(B3164,Consolidation!B:AA,6,TRUE)</f>
        <v>#N/A</v>
      </c>
      <c r="F3163" s="17" t="e">
        <f>VLOOKUP(B3164,Consolidation!B:AA,7,TRUE)</f>
        <v>#N/A</v>
      </c>
      <c r="G3163" s="17" t="e">
        <f>VLOOKUP(B3164,Consolidation!B:AA,12,TRUE)</f>
        <v>#N/A</v>
      </c>
      <c r="H3163" s="17" t="e">
        <f>VLOOKUP(B3164,Consolidation!B:AA,22,FALSE)</f>
        <v>#N/A</v>
      </c>
    </row>
    <row r="3164" spans="1:8" ht="29.5" customHeight="1" thickBot="1" x14ac:dyDescent="0.4">
      <c r="A3164" s="16" t="str">
        <f>IF(B3164&lt;&gt;"","IND"&amp;TEXT(COUNTA($B$2:B3164),"000"),"")</f>
        <v>IND1812</v>
      </c>
      <c r="B3164" s="17">
        <f>Consolication[[#This Row],[Nom et prénom 0 Name &amp; first name]]</f>
        <v>0</v>
      </c>
      <c r="C3164" s="17" t="e">
        <f>VLOOKUP(B3164,Consolidation!B:AA,3,FALSE)</f>
        <v>#N/A</v>
      </c>
      <c r="D3164" s="17" t="e">
        <f>VLOOKUP(B3164,Consolidation!B:AA,5,TRUE)</f>
        <v>#N/A</v>
      </c>
      <c r="E3164" s="17" t="e">
        <f>VLOOKUP(B3165,Consolidation!B:AA,6,TRUE)</f>
        <v>#N/A</v>
      </c>
      <c r="F3164" s="17" t="e">
        <f>VLOOKUP(B3165,Consolidation!B:AA,7,TRUE)</f>
        <v>#N/A</v>
      </c>
      <c r="G3164" s="17" t="e">
        <f>VLOOKUP(B3165,Consolidation!B:AA,12,TRUE)</f>
        <v>#N/A</v>
      </c>
      <c r="H3164" s="17" t="e">
        <f>VLOOKUP(B3165,Consolidation!B:AA,22,FALSE)</f>
        <v>#N/A</v>
      </c>
    </row>
    <row r="3165" spans="1:8" ht="29.5" customHeight="1" thickBot="1" x14ac:dyDescent="0.4">
      <c r="A3165" s="16" t="str">
        <f>IF(B3165&lt;&gt;"","IND"&amp;TEXT(COUNTA($B$2:B3165),"000"),"")</f>
        <v>IND1813</v>
      </c>
      <c r="B3165" s="17">
        <f>Consolication[[#This Row],[Nom et prénom 0 Name &amp; first name]]</f>
        <v>0</v>
      </c>
      <c r="C3165" s="17" t="e">
        <f>VLOOKUP(B3165,Consolidation!B:AA,3,FALSE)</f>
        <v>#N/A</v>
      </c>
      <c r="D3165" s="17" t="e">
        <f>VLOOKUP(B3165,Consolidation!B:AA,5,TRUE)</f>
        <v>#N/A</v>
      </c>
      <c r="E3165" s="17" t="e">
        <f>VLOOKUP(B3166,Consolidation!B:AA,6,TRUE)</f>
        <v>#N/A</v>
      </c>
      <c r="F3165" s="17" t="e">
        <f>VLOOKUP(B3166,Consolidation!B:AA,7,TRUE)</f>
        <v>#N/A</v>
      </c>
      <c r="G3165" s="17" t="e">
        <f>VLOOKUP(B3166,Consolidation!B:AA,12,TRUE)</f>
        <v>#N/A</v>
      </c>
      <c r="H3165" s="17" t="e">
        <f>VLOOKUP(B3166,Consolidation!B:AA,22,FALSE)</f>
        <v>#N/A</v>
      </c>
    </row>
    <row r="3166" spans="1:8" ht="29.5" customHeight="1" thickBot="1" x14ac:dyDescent="0.4">
      <c r="A3166" s="16" t="str">
        <f>IF(B3166&lt;&gt;"","IND"&amp;TEXT(COUNTA($B$2:B3166),"000"),"")</f>
        <v>IND1814</v>
      </c>
      <c r="B3166" s="17">
        <f>Consolication[[#This Row],[Nom et prénom 0 Name &amp; first name]]</f>
        <v>0</v>
      </c>
      <c r="C3166" s="17" t="e">
        <f>VLOOKUP(B3166,Consolidation!B:AA,3,FALSE)</f>
        <v>#N/A</v>
      </c>
      <c r="D3166" s="17" t="e">
        <f>VLOOKUP(B3166,Consolidation!B:AA,5,TRUE)</f>
        <v>#N/A</v>
      </c>
      <c r="E3166" s="17" t="e">
        <f>VLOOKUP(B3167,Consolidation!B:AA,6,TRUE)</f>
        <v>#N/A</v>
      </c>
      <c r="F3166" s="17" t="e">
        <f>VLOOKUP(B3167,Consolidation!B:AA,7,TRUE)</f>
        <v>#N/A</v>
      </c>
      <c r="G3166" s="17" t="e">
        <f>VLOOKUP(B3167,Consolidation!B:AA,12,TRUE)</f>
        <v>#N/A</v>
      </c>
      <c r="H3166" s="17" t="e">
        <f>VLOOKUP(B3167,Consolidation!B:AA,22,FALSE)</f>
        <v>#N/A</v>
      </c>
    </row>
    <row r="3167" spans="1:8" ht="29.5" customHeight="1" thickBot="1" x14ac:dyDescent="0.4">
      <c r="A3167" s="16" t="str">
        <f>IF(B3167&lt;&gt;"","IND"&amp;TEXT(COUNTA($B$2:B3167),"000"),"")</f>
        <v>IND1815</v>
      </c>
      <c r="B3167" s="17">
        <f>Consolication[[#This Row],[Nom et prénom 0 Name &amp; first name]]</f>
        <v>0</v>
      </c>
      <c r="C3167" s="17" t="e">
        <f>VLOOKUP(B3167,Consolidation!B:AA,3,FALSE)</f>
        <v>#N/A</v>
      </c>
      <c r="D3167" s="17" t="e">
        <f>VLOOKUP(B3167,Consolidation!B:AA,5,TRUE)</f>
        <v>#N/A</v>
      </c>
      <c r="E3167" s="17" t="e">
        <f>VLOOKUP(B3168,Consolidation!B:AA,6,TRUE)</f>
        <v>#N/A</v>
      </c>
      <c r="F3167" s="17" t="e">
        <f>VLOOKUP(B3168,Consolidation!B:AA,7,TRUE)</f>
        <v>#N/A</v>
      </c>
      <c r="G3167" s="17" t="e">
        <f>VLOOKUP(B3168,Consolidation!B:AA,12,TRUE)</f>
        <v>#N/A</v>
      </c>
      <c r="H3167" s="17" t="e">
        <f>VLOOKUP(B3168,Consolidation!B:AA,22,FALSE)</f>
        <v>#N/A</v>
      </c>
    </row>
    <row r="3168" spans="1:8" ht="29.5" customHeight="1" thickBot="1" x14ac:dyDescent="0.4">
      <c r="A3168" s="16" t="str">
        <f>IF(B3168&lt;&gt;"","IND"&amp;TEXT(COUNTA($B$2:B3168),"000"),"")</f>
        <v>IND1816</v>
      </c>
      <c r="B3168" s="17">
        <f>Consolication[[#This Row],[Nom et prénom 0 Name &amp; first name]]</f>
        <v>0</v>
      </c>
      <c r="C3168" s="17" t="e">
        <f>VLOOKUP(B3168,Consolidation!B:AA,3,FALSE)</f>
        <v>#N/A</v>
      </c>
      <c r="D3168" s="17" t="e">
        <f>VLOOKUP(B3168,Consolidation!B:AA,5,TRUE)</f>
        <v>#N/A</v>
      </c>
      <c r="E3168" s="17" t="e">
        <f>VLOOKUP(B3169,Consolidation!B:AA,6,TRUE)</f>
        <v>#N/A</v>
      </c>
      <c r="F3168" s="17" t="e">
        <f>VLOOKUP(B3169,Consolidation!B:AA,7,TRUE)</f>
        <v>#N/A</v>
      </c>
      <c r="G3168" s="17" t="e">
        <f>VLOOKUP(B3169,Consolidation!B:AA,12,TRUE)</f>
        <v>#N/A</v>
      </c>
      <c r="H3168" s="17" t="e">
        <f>VLOOKUP(B3169,Consolidation!B:AA,22,FALSE)</f>
        <v>#N/A</v>
      </c>
    </row>
    <row r="3169" spans="1:8" ht="29.5" customHeight="1" thickBot="1" x14ac:dyDescent="0.4">
      <c r="A3169" s="16" t="str">
        <f>IF(B3169&lt;&gt;"","IND"&amp;TEXT(COUNTA($B$2:B3169),"000"),"")</f>
        <v>IND1817</v>
      </c>
      <c r="B3169" s="17">
        <f>Consolication[[#This Row],[Nom et prénom 0 Name &amp; first name]]</f>
        <v>0</v>
      </c>
      <c r="C3169" s="17" t="e">
        <f>VLOOKUP(B3169,Consolidation!B:AA,3,FALSE)</f>
        <v>#N/A</v>
      </c>
      <c r="D3169" s="17" t="e">
        <f>VLOOKUP(B3169,Consolidation!B:AA,5,TRUE)</f>
        <v>#N/A</v>
      </c>
      <c r="E3169" s="17" t="e">
        <f>VLOOKUP(B3170,Consolidation!B:AA,6,TRUE)</f>
        <v>#N/A</v>
      </c>
      <c r="F3169" s="17" t="e">
        <f>VLOOKUP(B3170,Consolidation!B:AA,7,TRUE)</f>
        <v>#N/A</v>
      </c>
      <c r="G3169" s="17" t="e">
        <f>VLOOKUP(B3170,Consolidation!B:AA,12,TRUE)</f>
        <v>#N/A</v>
      </c>
      <c r="H3169" s="17" t="e">
        <f>VLOOKUP(B3170,Consolidation!B:AA,22,FALSE)</f>
        <v>#N/A</v>
      </c>
    </row>
    <row r="3170" spans="1:8" ht="29.5" customHeight="1" thickBot="1" x14ac:dyDescent="0.4">
      <c r="A3170" s="16" t="str">
        <f>IF(B3170&lt;&gt;"","IND"&amp;TEXT(COUNTA($B$2:B3170),"000"),"")</f>
        <v>IND1818</v>
      </c>
      <c r="B3170" s="17">
        <f>Consolication[[#This Row],[Nom et prénom 0 Name &amp; first name]]</f>
        <v>0</v>
      </c>
      <c r="C3170" s="17" t="e">
        <f>VLOOKUP(B3170,Consolidation!B:AA,3,FALSE)</f>
        <v>#N/A</v>
      </c>
      <c r="D3170" s="17" t="e">
        <f>VLOOKUP(B3170,Consolidation!B:AA,5,TRUE)</f>
        <v>#N/A</v>
      </c>
      <c r="E3170" s="17" t="e">
        <f>VLOOKUP(B3171,Consolidation!B:AA,6,TRUE)</f>
        <v>#N/A</v>
      </c>
      <c r="F3170" s="17" t="e">
        <f>VLOOKUP(B3171,Consolidation!B:AA,7,TRUE)</f>
        <v>#N/A</v>
      </c>
      <c r="G3170" s="17" t="e">
        <f>VLOOKUP(B3171,Consolidation!B:AA,12,TRUE)</f>
        <v>#N/A</v>
      </c>
      <c r="H3170" s="17" t="e">
        <f>VLOOKUP(B3171,Consolidation!B:AA,22,FALSE)</f>
        <v>#N/A</v>
      </c>
    </row>
    <row r="3171" spans="1:8" ht="29.5" customHeight="1" thickBot="1" x14ac:dyDescent="0.4">
      <c r="A3171" s="16" t="str">
        <f>IF(B3171&lt;&gt;"","IND"&amp;TEXT(COUNTA($B$2:B3171),"000"),"")</f>
        <v>IND1819</v>
      </c>
      <c r="B3171" s="17">
        <f>Consolication[[#This Row],[Nom et prénom 0 Name &amp; first name]]</f>
        <v>0</v>
      </c>
      <c r="C3171" s="17" t="e">
        <f>VLOOKUP(B3171,Consolidation!B:AA,3,FALSE)</f>
        <v>#N/A</v>
      </c>
      <c r="D3171" s="17" t="e">
        <f>VLOOKUP(B3171,Consolidation!B:AA,5,TRUE)</f>
        <v>#N/A</v>
      </c>
      <c r="E3171" s="17" t="e">
        <f>VLOOKUP(B3172,Consolidation!B:AA,6,TRUE)</f>
        <v>#N/A</v>
      </c>
      <c r="F3171" s="17" t="e">
        <f>VLOOKUP(B3172,Consolidation!B:AA,7,TRUE)</f>
        <v>#N/A</v>
      </c>
      <c r="G3171" s="17" t="e">
        <f>VLOOKUP(B3172,Consolidation!B:AA,12,TRUE)</f>
        <v>#N/A</v>
      </c>
      <c r="H3171" s="17" t="e">
        <f>VLOOKUP(B3172,Consolidation!B:AA,22,FALSE)</f>
        <v>#N/A</v>
      </c>
    </row>
    <row r="3172" spans="1:8" ht="29.5" customHeight="1" thickBot="1" x14ac:dyDescent="0.4">
      <c r="A3172" s="16" t="str">
        <f>IF(B3172&lt;&gt;"","IND"&amp;TEXT(COUNTA($B$2:B3172),"000"),"")</f>
        <v>IND1820</v>
      </c>
      <c r="B3172" s="17">
        <f>Consolication[[#This Row],[Nom et prénom 0 Name &amp; first name]]</f>
        <v>0</v>
      </c>
      <c r="C3172" s="17" t="e">
        <f>VLOOKUP(B3172,Consolidation!B:AA,3,FALSE)</f>
        <v>#N/A</v>
      </c>
      <c r="D3172" s="17" t="e">
        <f>VLOOKUP(B3172,Consolidation!B:AA,5,TRUE)</f>
        <v>#N/A</v>
      </c>
      <c r="E3172" s="17" t="e">
        <f>VLOOKUP(B3173,Consolidation!B:AA,6,TRUE)</f>
        <v>#N/A</v>
      </c>
      <c r="F3172" s="17" t="e">
        <f>VLOOKUP(B3173,Consolidation!B:AA,7,TRUE)</f>
        <v>#N/A</v>
      </c>
      <c r="G3172" s="17" t="e">
        <f>VLOOKUP(B3173,Consolidation!B:AA,12,TRUE)</f>
        <v>#N/A</v>
      </c>
      <c r="H3172" s="17" t="e">
        <f>VLOOKUP(B3173,Consolidation!B:AA,22,FALSE)</f>
        <v>#N/A</v>
      </c>
    </row>
    <row r="3173" spans="1:8" ht="29.5" customHeight="1" thickBot="1" x14ac:dyDescent="0.4">
      <c r="A3173" s="16" t="str">
        <f>IF(B3173&lt;&gt;"","IND"&amp;TEXT(COUNTA($B$2:B3173),"000"),"")</f>
        <v>IND1821</v>
      </c>
      <c r="B3173" s="17">
        <f>Consolication[[#This Row],[Nom et prénom 0 Name &amp; first name]]</f>
        <v>0</v>
      </c>
      <c r="C3173" s="17" t="e">
        <f>VLOOKUP(B3173,Consolidation!B:AA,3,FALSE)</f>
        <v>#N/A</v>
      </c>
      <c r="D3173" s="17" t="e">
        <f>VLOOKUP(B3173,Consolidation!B:AA,5,TRUE)</f>
        <v>#N/A</v>
      </c>
      <c r="E3173" s="17" t="e">
        <f>VLOOKUP(B3174,Consolidation!B:AA,6,TRUE)</f>
        <v>#N/A</v>
      </c>
      <c r="F3173" s="17" t="e">
        <f>VLOOKUP(B3174,Consolidation!B:AA,7,TRUE)</f>
        <v>#N/A</v>
      </c>
      <c r="G3173" s="17" t="e">
        <f>VLOOKUP(B3174,Consolidation!B:AA,12,TRUE)</f>
        <v>#N/A</v>
      </c>
      <c r="H3173" s="17" t="e">
        <f>VLOOKUP(B3174,Consolidation!B:AA,22,FALSE)</f>
        <v>#N/A</v>
      </c>
    </row>
    <row r="3174" spans="1:8" ht="29.5" customHeight="1" thickBot="1" x14ac:dyDescent="0.4">
      <c r="A3174" s="16" t="str">
        <f>IF(B3174&lt;&gt;"","IND"&amp;TEXT(COUNTA($B$2:B3174),"000"),"")</f>
        <v>IND1822</v>
      </c>
      <c r="B3174" s="17">
        <f>Consolication[[#This Row],[Nom et prénom 0 Name &amp; first name]]</f>
        <v>0</v>
      </c>
      <c r="C3174" s="17" t="e">
        <f>VLOOKUP(B3174,Consolidation!B:AA,3,FALSE)</f>
        <v>#N/A</v>
      </c>
      <c r="D3174" s="17" t="e">
        <f>VLOOKUP(B3174,Consolidation!B:AA,5,TRUE)</f>
        <v>#N/A</v>
      </c>
      <c r="E3174" s="17" t="e">
        <f>VLOOKUP(B3175,Consolidation!B:AA,6,TRUE)</f>
        <v>#N/A</v>
      </c>
      <c r="F3174" s="17" t="e">
        <f>VLOOKUP(B3175,Consolidation!B:AA,7,TRUE)</f>
        <v>#N/A</v>
      </c>
      <c r="G3174" s="17" t="e">
        <f>VLOOKUP(B3175,Consolidation!B:AA,12,TRUE)</f>
        <v>#N/A</v>
      </c>
      <c r="H3174" s="17" t="e">
        <f>VLOOKUP(B3175,Consolidation!B:AA,22,FALSE)</f>
        <v>#N/A</v>
      </c>
    </row>
    <row r="3175" spans="1:8" ht="29.5" customHeight="1" thickBot="1" x14ac:dyDescent="0.4">
      <c r="A3175" s="16" t="str">
        <f>IF(B3175&lt;&gt;"","IND"&amp;TEXT(COUNTA($B$2:B3175),"000"),"")</f>
        <v>IND1823</v>
      </c>
      <c r="B3175" s="17">
        <f>Consolication[[#This Row],[Nom et prénom 0 Name &amp; first name]]</f>
        <v>0</v>
      </c>
      <c r="C3175" s="17" t="e">
        <f>VLOOKUP(B3175,Consolidation!B:AA,3,FALSE)</f>
        <v>#N/A</v>
      </c>
      <c r="D3175" s="17" t="e">
        <f>VLOOKUP(B3175,Consolidation!B:AA,5,TRUE)</f>
        <v>#N/A</v>
      </c>
      <c r="E3175" s="17" t="e">
        <f>VLOOKUP(B3176,Consolidation!B:AA,6,TRUE)</f>
        <v>#N/A</v>
      </c>
      <c r="F3175" s="17" t="e">
        <f>VLOOKUP(B3176,Consolidation!B:AA,7,TRUE)</f>
        <v>#N/A</v>
      </c>
      <c r="G3175" s="17" t="e">
        <f>VLOOKUP(B3176,Consolidation!B:AA,12,TRUE)</f>
        <v>#N/A</v>
      </c>
      <c r="H3175" s="17" t="e">
        <f>VLOOKUP(B3176,Consolidation!B:AA,22,FALSE)</f>
        <v>#N/A</v>
      </c>
    </row>
    <row r="3176" spans="1:8" ht="29.5" customHeight="1" thickBot="1" x14ac:dyDescent="0.4">
      <c r="A3176" s="16" t="str">
        <f>IF(B3176&lt;&gt;"","IND"&amp;TEXT(COUNTA($B$2:B3176),"000"),"")</f>
        <v>IND1824</v>
      </c>
      <c r="B3176" s="17">
        <f>Consolication[[#This Row],[Nom et prénom 0 Name &amp; first name]]</f>
        <v>0</v>
      </c>
      <c r="C3176" s="17" t="e">
        <f>VLOOKUP(B3176,Consolidation!B:AA,3,FALSE)</f>
        <v>#N/A</v>
      </c>
      <c r="D3176" s="17" t="e">
        <f>VLOOKUP(B3176,Consolidation!B:AA,5,TRUE)</f>
        <v>#N/A</v>
      </c>
      <c r="E3176" s="17" t="e">
        <f>VLOOKUP(B3177,Consolidation!B:AA,6,TRUE)</f>
        <v>#N/A</v>
      </c>
      <c r="F3176" s="17" t="e">
        <f>VLOOKUP(B3177,Consolidation!B:AA,7,TRUE)</f>
        <v>#N/A</v>
      </c>
      <c r="G3176" s="17" t="e">
        <f>VLOOKUP(B3177,Consolidation!B:AA,12,TRUE)</f>
        <v>#N/A</v>
      </c>
      <c r="H3176" s="17" t="e">
        <f>VLOOKUP(B3177,Consolidation!B:AA,22,FALSE)</f>
        <v>#N/A</v>
      </c>
    </row>
    <row r="3177" spans="1:8" ht="29.5" customHeight="1" thickBot="1" x14ac:dyDescent="0.4">
      <c r="A3177" s="16" t="str">
        <f>IF(B3177&lt;&gt;"","IND"&amp;TEXT(COUNTA($B$2:B3177),"000"),"")</f>
        <v>IND1825</v>
      </c>
      <c r="B3177" s="17">
        <f>Consolication[[#This Row],[Nom et prénom 0 Name &amp; first name]]</f>
        <v>0</v>
      </c>
      <c r="C3177" s="17" t="e">
        <f>VLOOKUP(B3177,Consolidation!B:AA,3,FALSE)</f>
        <v>#N/A</v>
      </c>
      <c r="D3177" s="17" t="e">
        <f>VLOOKUP(B3177,Consolidation!B:AA,5,TRUE)</f>
        <v>#N/A</v>
      </c>
      <c r="E3177" s="17" t="e">
        <f>VLOOKUP(B3178,Consolidation!B:AA,6,TRUE)</f>
        <v>#N/A</v>
      </c>
      <c r="F3177" s="17" t="e">
        <f>VLOOKUP(B3178,Consolidation!B:AA,7,TRUE)</f>
        <v>#N/A</v>
      </c>
      <c r="G3177" s="17" t="e">
        <f>VLOOKUP(B3178,Consolidation!B:AA,12,TRUE)</f>
        <v>#N/A</v>
      </c>
      <c r="H3177" s="17" t="e">
        <f>VLOOKUP(B3178,Consolidation!B:AA,22,FALSE)</f>
        <v>#N/A</v>
      </c>
    </row>
    <row r="3178" spans="1:8" ht="29.5" customHeight="1" thickBot="1" x14ac:dyDescent="0.4">
      <c r="A3178" s="16" t="str">
        <f>IF(B3178&lt;&gt;"","IND"&amp;TEXT(COUNTA($B$2:B3178),"000"),"")</f>
        <v>IND1826</v>
      </c>
      <c r="B3178" s="17">
        <f>Consolication[[#This Row],[Nom et prénom 0 Name &amp; first name]]</f>
        <v>0</v>
      </c>
      <c r="C3178" s="17" t="e">
        <f>VLOOKUP(B3178,Consolidation!B:AA,3,FALSE)</f>
        <v>#N/A</v>
      </c>
      <c r="D3178" s="17" t="e">
        <f>VLOOKUP(B3178,Consolidation!B:AA,5,TRUE)</f>
        <v>#N/A</v>
      </c>
      <c r="E3178" s="17" t="e">
        <f>VLOOKUP(B3179,Consolidation!B:AA,6,TRUE)</f>
        <v>#N/A</v>
      </c>
      <c r="F3178" s="17" t="e">
        <f>VLOOKUP(B3179,Consolidation!B:AA,7,TRUE)</f>
        <v>#N/A</v>
      </c>
      <c r="G3178" s="17" t="e">
        <f>VLOOKUP(B3179,Consolidation!B:AA,12,TRUE)</f>
        <v>#N/A</v>
      </c>
      <c r="H3178" s="17" t="e">
        <f>VLOOKUP(B3179,Consolidation!B:AA,22,FALSE)</f>
        <v>#N/A</v>
      </c>
    </row>
    <row r="3179" spans="1:8" ht="29.5" customHeight="1" thickBot="1" x14ac:dyDescent="0.4">
      <c r="A3179" s="16" t="str">
        <f>IF(B3179&lt;&gt;"","IND"&amp;TEXT(COUNTA($B$2:B3179),"000"),"")</f>
        <v>IND1827</v>
      </c>
      <c r="B3179" s="17">
        <f>Consolication[[#This Row],[Nom et prénom 0 Name &amp; first name]]</f>
        <v>0</v>
      </c>
      <c r="C3179" s="17" t="e">
        <f>VLOOKUP(B3179,Consolidation!B:AA,3,FALSE)</f>
        <v>#N/A</v>
      </c>
      <c r="D3179" s="17" t="e">
        <f>VLOOKUP(B3179,Consolidation!B:AA,5,TRUE)</f>
        <v>#N/A</v>
      </c>
      <c r="E3179" s="17" t="e">
        <f>VLOOKUP(B3180,Consolidation!B:AA,6,TRUE)</f>
        <v>#N/A</v>
      </c>
      <c r="F3179" s="17" t="e">
        <f>VLOOKUP(B3180,Consolidation!B:AA,7,TRUE)</f>
        <v>#N/A</v>
      </c>
      <c r="G3179" s="17" t="e">
        <f>VLOOKUP(B3180,Consolidation!B:AA,12,TRUE)</f>
        <v>#N/A</v>
      </c>
      <c r="H3179" s="17" t="e">
        <f>VLOOKUP(B3180,Consolidation!B:AA,22,FALSE)</f>
        <v>#N/A</v>
      </c>
    </row>
    <row r="3180" spans="1:8" ht="29.5" customHeight="1" thickBot="1" x14ac:dyDescent="0.4">
      <c r="A3180" s="16" t="str">
        <f>IF(B3180&lt;&gt;"","IND"&amp;TEXT(COUNTA($B$2:B3180),"000"),"")</f>
        <v>IND1828</v>
      </c>
      <c r="B3180" s="17">
        <f>Consolication[[#This Row],[Nom et prénom 0 Name &amp; first name]]</f>
        <v>0</v>
      </c>
      <c r="C3180" s="17" t="e">
        <f>VLOOKUP(B3180,Consolidation!B:AA,3,FALSE)</f>
        <v>#N/A</v>
      </c>
      <c r="D3180" s="17" t="e">
        <f>VLOOKUP(B3180,Consolidation!B:AA,5,TRUE)</f>
        <v>#N/A</v>
      </c>
      <c r="E3180" s="17" t="e">
        <f>VLOOKUP(B3181,Consolidation!B:AA,6,TRUE)</f>
        <v>#N/A</v>
      </c>
      <c r="F3180" s="17" t="e">
        <f>VLOOKUP(B3181,Consolidation!B:AA,7,TRUE)</f>
        <v>#N/A</v>
      </c>
      <c r="G3180" s="17" t="e">
        <f>VLOOKUP(B3181,Consolidation!B:AA,12,TRUE)</f>
        <v>#N/A</v>
      </c>
      <c r="H3180" s="17" t="e">
        <f>VLOOKUP(B3181,Consolidation!B:AA,22,FALSE)</f>
        <v>#N/A</v>
      </c>
    </row>
    <row r="3181" spans="1:8" ht="29.5" customHeight="1" thickBot="1" x14ac:dyDescent="0.4">
      <c r="A3181" s="16" t="str">
        <f>IF(B3181&lt;&gt;"","IND"&amp;TEXT(COUNTA($B$2:B3181),"000"),"")</f>
        <v>IND1829</v>
      </c>
      <c r="B3181" s="17">
        <f>Consolication[[#This Row],[Nom et prénom 0 Name &amp; first name]]</f>
        <v>0</v>
      </c>
      <c r="C3181" s="17" t="e">
        <f>VLOOKUP(B3181,Consolidation!B:AA,3,FALSE)</f>
        <v>#N/A</v>
      </c>
      <c r="D3181" s="17" t="e">
        <f>VLOOKUP(B3181,Consolidation!B:AA,5,TRUE)</f>
        <v>#N/A</v>
      </c>
      <c r="E3181" s="17" t="e">
        <f>VLOOKUP(B3182,Consolidation!B:AA,6,TRUE)</f>
        <v>#N/A</v>
      </c>
      <c r="F3181" s="17" t="e">
        <f>VLOOKUP(B3182,Consolidation!B:AA,7,TRUE)</f>
        <v>#N/A</v>
      </c>
      <c r="G3181" s="17" t="e">
        <f>VLOOKUP(B3182,Consolidation!B:AA,12,TRUE)</f>
        <v>#N/A</v>
      </c>
      <c r="H3181" s="17" t="e">
        <f>VLOOKUP(B3182,Consolidation!B:AA,22,FALSE)</f>
        <v>#N/A</v>
      </c>
    </row>
    <row r="3182" spans="1:8" ht="29.5" customHeight="1" thickBot="1" x14ac:dyDescent="0.4">
      <c r="A3182" s="16" t="str">
        <f>IF(B3182&lt;&gt;"","IND"&amp;TEXT(COUNTA($B$2:B3182),"000"),"")</f>
        <v>IND1830</v>
      </c>
      <c r="B3182" s="17">
        <f>Consolication[[#This Row],[Nom et prénom 0 Name &amp; first name]]</f>
        <v>0</v>
      </c>
      <c r="C3182" s="17" t="e">
        <f>VLOOKUP(B3182,Consolidation!B:AA,3,FALSE)</f>
        <v>#N/A</v>
      </c>
      <c r="D3182" s="17" t="e">
        <f>VLOOKUP(B3182,Consolidation!B:AA,5,TRUE)</f>
        <v>#N/A</v>
      </c>
      <c r="E3182" s="17" t="e">
        <f>VLOOKUP(B3183,Consolidation!B:AA,6,TRUE)</f>
        <v>#N/A</v>
      </c>
      <c r="F3182" s="17" t="e">
        <f>VLOOKUP(B3183,Consolidation!B:AA,7,TRUE)</f>
        <v>#N/A</v>
      </c>
      <c r="G3182" s="17" t="e">
        <f>VLOOKUP(B3183,Consolidation!B:AA,12,TRUE)</f>
        <v>#N/A</v>
      </c>
      <c r="H3182" s="17" t="e">
        <f>VLOOKUP(B3183,Consolidation!B:AA,22,FALSE)</f>
        <v>#N/A</v>
      </c>
    </row>
    <row r="3183" spans="1:8" ht="29.5" customHeight="1" thickBot="1" x14ac:dyDescent="0.4">
      <c r="A3183" s="16" t="str">
        <f>IF(B3183&lt;&gt;"","IND"&amp;TEXT(COUNTA($B$2:B3183),"000"),"")</f>
        <v>IND1831</v>
      </c>
      <c r="B3183" s="17">
        <f>Consolication[[#This Row],[Nom et prénom 0 Name &amp; first name]]</f>
        <v>0</v>
      </c>
      <c r="C3183" s="17" t="e">
        <f>VLOOKUP(B3183,Consolidation!B:AA,3,FALSE)</f>
        <v>#N/A</v>
      </c>
      <c r="D3183" s="17" t="e">
        <f>VLOOKUP(B3183,Consolidation!B:AA,5,TRUE)</f>
        <v>#N/A</v>
      </c>
      <c r="E3183" s="17" t="e">
        <f>VLOOKUP(B3184,Consolidation!B:AA,6,TRUE)</f>
        <v>#N/A</v>
      </c>
      <c r="F3183" s="17" t="e">
        <f>VLOOKUP(B3184,Consolidation!B:AA,7,TRUE)</f>
        <v>#N/A</v>
      </c>
      <c r="G3183" s="17" t="e">
        <f>VLOOKUP(B3184,Consolidation!B:AA,12,TRUE)</f>
        <v>#N/A</v>
      </c>
      <c r="H3183" s="17" t="e">
        <f>VLOOKUP(B3184,Consolidation!B:AA,22,FALSE)</f>
        <v>#N/A</v>
      </c>
    </row>
    <row r="3184" spans="1:8" ht="29.5" customHeight="1" thickBot="1" x14ac:dyDescent="0.4">
      <c r="A3184" s="16" t="str">
        <f>IF(B3184&lt;&gt;"","IND"&amp;TEXT(COUNTA($B$2:B3184),"000"),"")</f>
        <v>IND1832</v>
      </c>
      <c r="B3184" s="17">
        <f>Consolication[[#This Row],[Nom et prénom 0 Name &amp; first name]]</f>
        <v>0</v>
      </c>
      <c r="C3184" s="17" t="e">
        <f>VLOOKUP(B3184,Consolidation!B:AA,3,FALSE)</f>
        <v>#N/A</v>
      </c>
      <c r="D3184" s="17" t="e">
        <f>VLOOKUP(B3184,Consolidation!B:AA,5,TRUE)</f>
        <v>#N/A</v>
      </c>
      <c r="E3184" s="17" t="e">
        <f>VLOOKUP(B3185,Consolidation!B:AA,6,TRUE)</f>
        <v>#N/A</v>
      </c>
      <c r="F3184" s="17" t="e">
        <f>VLOOKUP(B3185,Consolidation!B:AA,7,TRUE)</f>
        <v>#N/A</v>
      </c>
      <c r="G3184" s="17" t="e">
        <f>VLOOKUP(B3185,Consolidation!B:AA,12,TRUE)</f>
        <v>#N/A</v>
      </c>
      <c r="H3184" s="17" t="e">
        <f>VLOOKUP(B3185,Consolidation!B:AA,22,FALSE)</f>
        <v>#N/A</v>
      </c>
    </row>
    <row r="3185" spans="1:8" ht="29.5" customHeight="1" thickBot="1" x14ac:dyDescent="0.4">
      <c r="A3185" s="16" t="str">
        <f>IF(B3185&lt;&gt;"","IND"&amp;TEXT(COUNTA($B$2:B3185),"000"),"")</f>
        <v>IND1833</v>
      </c>
      <c r="B3185" s="17">
        <f>Consolication[[#This Row],[Nom et prénom 0 Name &amp; first name]]</f>
        <v>0</v>
      </c>
      <c r="C3185" s="17" t="e">
        <f>VLOOKUP(B3185,Consolidation!B:AA,3,FALSE)</f>
        <v>#N/A</v>
      </c>
      <c r="D3185" s="17" t="e">
        <f>VLOOKUP(B3185,Consolidation!B:AA,5,TRUE)</f>
        <v>#N/A</v>
      </c>
      <c r="E3185" s="17" t="e">
        <f>VLOOKUP(B3186,Consolidation!B:AA,6,TRUE)</f>
        <v>#N/A</v>
      </c>
      <c r="F3185" s="17" t="e">
        <f>VLOOKUP(B3186,Consolidation!B:AA,7,TRUE)</f>
        <v>#N/A</v>
      </c>
      <c r="G3185" s="17" t="e">
        <f>VLOOKUP(B3186,Consolidation!B:AA,12,TRUE)</f>
        <v>#N/A</v>
      </c>
      <c r="H3185" s="17" t="e">
        <f>VLOOKUP(B3186,Consolidation!B:AA,22,FALSE)</f>
        <v>#N/A</v>
      </c>
    </row>
    <row r="3186" spans="1:8" ht="29.5" customHeight="1" thickBot="1" x14ac:dyDescent="0.4">
      <c r="A3186" s="16" t="str">
        <f>IF(B3186&lt;&gt;"","IND"&amp;TEXT(COUNTA($B$2:B3186),"000"),"")</f>
        <v>IND1834</v>
      </c>
      <c r="B3186" s="17">
        <f>Consolication[[#This Row],[Nom et prénom 0 Name &amp; first name]]</f>
        <v>0</v>
      </c>
      <c r="C3186" s="17" t="e">
        <f>VLOOKUP(B3186,Consolidation!B:AA,3,FALSE)</f>
        <v>#N/A</v>
      </c>
      <c r="D3186" s="17" t="e">
        <f>VLOOKUP(B3186,Consolidation!B:AA,5,TRUE)</f>
        <v>#N/A</v>
      </c>
      <c r="E3186" s="17" t="e">
        <f>VLOOKUP(B3187,Consolidation!B:AA,6,TRUE)</f>
        <v>#N/A</v>
      </c>
      <c r="F3186" s="17" t="e">
        <f>VLOOKUP(B3187,Consolidation!B:AA,7,TRUE)</f>
        <v>#N/A</v>
      </c>
      <c r="G3186" s="17" t="e">
        <f>VLOOKUP(B3187,Consolidation!B:AA,12,TRUE)</f>
        <v>#N/A</v>
      </c>
      <c r="H3186" s="17" t="e">
        <f>VLOOKUP(B3187,Consolidation!B:AA,22,FALSE)</f>
        <v>#N/A</v>
      </c>
    </row>
    <row r="3187" spans="1:8" ht="29.5" customHeight="1" thickBot="1" x14ac:dyDescent="0.4">
      <c r="A3187" s="16" t="str">
        <f>IF(B3187&lt;&gt;"","IND"&amp;TEXT(COUNTA($B$2:B3187),"000"),"")</f>
        <v>IND1835</v>
      </c>
      <c r="B3187" s="17">
        <f>Consolication[[#This Row],[Nom et prénom 0 Name &amp; first name]]</f>
        <v>0</v>
      </c>
      <c r="C3187" s="17" t="e">
        <f>VLOOKUP(B3187,Consolidation!B:AA,3,FALSE)</f>
        <v>#N/A</v>
      </c>
      <c r="D3187" s="17" t="e">
        <f>VLOOKUP(B3187,Consolidation!B:AA,5,TRUE)</f>
        <v>#N/A</v>
      </c>
      <c r="E3187" s="17" t="e">
        <f>VLOOKUP(B3188,Consolidation!B:AA,6,TRUE)</f>
        <v>#N/A</v>
      </c>
      <c r="F3187" s="17" t="e">
        <f>VLOOKUP(B3188,Consolidation!B:AA,7,TRUE)</f>
        <v>#N/A</v>
      </c>
      <c r="G3187" s="17" t="e">
        <f>VLOOKUP(B3188,Consolidation!B:AA,12,TRUE)</f>
        <v>#N/A</v>
      </c>
      <c r="H3187" s="17" t="e">
        <f>VLOOKUP(B3188,Consolidation!B:AA,22,FALSE)</f>
        <v>#N/A</v>
      </c>
    </row>
    <row r="3188" spans="1:8" ht="29.5" customHeight="1" thickBot="1" x14ac:dyDescent="0.4">
      <c r="A3188" s="16" t="str">
        <f>IF(B3188&lt;&gt;"","IND"&amp;TEXT(COUNTA($B$2:B3188),"000"),"")</f>
        <v>IND1836</v>
      </c>
      <c r="B3188" s="17">
        <f>Consolication[[#This Row],[Nom et prénom 0 Name &amp; first name]]</f>
        <v>0</v>
      </c>
      <c r="C3188" s="17" t="e">
        <f>VLOOKUP(B3188,Consolidation!B:AA,3,FALSE)</f>
        <v>#N/A</v>
      </c>
      <c r="D3188" s="17" t="e">
        <f>VLOOKUP(B3188,Consolidation!B:AA,5,TRUE)</f>
        <v>#N/A</v>
      </c>
      <c r="E3188" s="17" t="e">
        <f>VLOOKUP(B3189,Consolidation!B:AA,6,TRUE)</f>
        <v>#N/A</v>
      </c>
      <c r="F3188" s="17" t="e">
        <f>VLOOKUP(B3189,Consolidation!B:AA,7,TRUE)</f>
        <v>#N/A</v>
      </c>
      <c r="G3188" s="17" t="e">
        <f>VLOOKUP(B3189,Consolidation!B:AA,12,TRUE)</f>
        <v>#N/A</v>
      </c>
      <c r="H3188" s="17" t="e">
        <f>VLOOKUP(B3189,Consolidation!B:AA,22,FALSE)</f>
        <v>#N/A</v>
      </c>
    </row>
    <row r="3189" spans="1:8" ht="29.5" customHeight="1" thickBot="1" x14ac:dyDescent="0.4">
      <c r="A3189" s="16" t="str">
        <f>IF(B3189&lt;&gt;"","IND"&amp;TEXT(COUNTA($B$2:B3189),"000"),"")</f>
        <v>IND1837</v>
      </c>
      <c r="B3189" s="17">
        <f>Consolication[[#This Row],[Nom et prénom 0 Name &amp; first name]]</f>
        <v>0</v>
      </c>
      <c r="C3189" s="17" t="e">
        <f>VLOOKUP(B3189,Consolidation!B:AA,3,FALSE)</f>
        <v>#N/A</v>
      </c>
      <c r="D3189" s="17" t="e">
        <f>VLOOKUP(B3189,Consolidation!B:AA,5,TRUE)</f>
        <v>#N/A</v>
      </c>
      <c r="E3189" s="17" t="e">
        <f>VLOOKUP(B3190,Consolidation!B:AA,6,TRUE)</f>
        <v>#N/A</v>
      </c>
      <c r="F3189" s="17" t="e">
        <f>VLOOKUP(B3190,Consolidation!B:AA,7,TRUE)</f>
        <v>#N/A</v>
      </c>
      <c r="G3189" s="17" t="e">
        <f>VLOOKUP(B3190,Consolidation!B:AA,12,TRUE)</f>
        <v>#N/A</v>
      </c>
      <c r="H3189" s="17" t="e">
        <f>VLOOKUP(B3190,Consolidation!B:AA,22,FALSE)</f>
        <v>#N/A</v>
      </c>
    </row>
    <row r="3190" spans="1:8" ht="29.5" customHeight="1" thickBot="1" x14ac:dyDescent="0.4">
      <c r="A3190" s="16" t="str">
        <f>IF(B3190&lt;&gt;"","IND"&amp;TEXT(COUNTA($B$2:B3190),"000"),"")</f>
        <v>IND1838</v>
      </c>
      <c r="B3190" s="17">
        <f>Consolication[[#This Row],[Nom et prénom 0 Name &amp; first name]]</f>
        <v>0</v>
      </c>
      <c r="C3190" s="17" t="e">
        <f>VLOOKUP(B3190,Consolidation!B:AA,3,FALSE)</f>
        <v>#N/A</v>
      </c>
      <c r="D3190" s="17" t="e">
        <f>VLOOKUP(B3190,Consolidation!B:AA,5,TRUE)</f>
        <v>#N/A</v>
      </c>
      <c r="E3190" s="17" t="e">
        <f>VLOOKUP(B3191,Consolidation!B:AA,6,TRUE)</f>
        <v>#N/A</v>
      </c>
      <c r="F3190" s="17" t="e">
        <f>VLOOKUP(B3191,Consolidation!B:AA,7,TRUE)</f>
        <v>#N/A</v>
      </c>
      <c r="G3190" s="17" t="e">
        <f>VLOOKUP(B3191,Consolidation!B:AA,12,TRUE)</f>
        <v>#N/A</v>
      </c>
      <c r="H3190" s="17" t="e">
        <f>VLOOKUP(B3191,Consolidation!B:AA,22,FALSE)</f>
        <v>#N/A</v>
      </c>
    </row>
    <row r="3191" spans="1:8" ht="29.5" customHeight="1" thickBot="1" x14ac:dyDescent="0.4">
      <c r="A3191" s="16" t="str">
        <f>IF(B3191&lt;&gt;"","IND"&amp;TEXT(COUNTA($B$2:B3191),"000"),"")</f>
        <v>IND1839</v>
      </c>
      <c r="B3191" s="17">
        <f>Consolication[[#This Row],[Nom et prénom 0 Name &amp; first name]]</f>
        <v>0</v>
      </c>
      <c r="C3191" s="17" t="e">
        <f>VLOOKUP(B3191,Consolidation!B:AA,3,FALSE)</f>
        <v>#N/A</v>
      </c>
      <c r="D3191" s="17" t="e">
        <f>VLOOKUP(B3191,Consolidation!B:AA,5,TRUE)</f>
        <v>#N/A</v>
      </c>
      <c r="E3191" s="17" t="e">
        <f>VLOOKUP(B3192,Consolidation!B:AA,6,TRUE)</f>
        <v>#N/A</v>
      </c>
      <c r="F3191" s="17" t="e">
        <f>VLOOKUP(B3192,Consolidation!B:AA,7,TRUE)</f>
        <v>#N/A</v>
      </c>
      <c r="G3191" s="17" t="e">
        <f>VLOOKUP(B3192,Consolidation!B:AA,12,TRUE)</f>
        <v>#N/A</v>
      </c>
      <c r="H3191" s="17" t="e">
        <f>VLOOKUP(B3192,Consolidation!B:AA,22,FALSE)</f>
        <v>#N/A</v>
      </c>
    </row>
    <row r="3192" spans="1:8" ht="29.5" customHeight="1" thickBot="1" x14ac:dyDescent="0.4">
      <c r="A3192" s="16" t="str">
        <f>IF(B3192&lt;&gt;"","IND"&amp;TEXT(COUNTA($B$2:B3192),"000"),"")</f>
        <v>IND1840</v>
      </c>
      <c r="B3192" s="17">
        <f>Consolication[[#This Row],[Nom et prénom 0 Name &amp; first name]]</f>
        <v>0</v>
      </c>
      <c r="C3192" s="17" t="e">
        <f>VLOOKUP(B3192,Consolidation!B:AA,3,FALSE)</f>
        <v>#N/A</v>
      </c>
      <c r="D3192" s="17" t="e">
        <f>VLOOKUP(B3192,Consolidation!B:AA,5,TRUE)</f>
        <v>#N/A</v>
      </c>
      <c r="E3192" s="17" t="e">
        <f>VLOOKUP(B3193,Consolidation!B:AA,6,TRUE)</f>
        <v>#N/A</v>
      </c>
      <c r="F3192" s="17" t="e">
        <f>VLOOKUP(B3193,Consolidation!B:AA,7,TRUE)</f>
        <v>#N/A</v>
      </c>
      <c r="G3192" s="17" t="e">
        <f>VLOOKUP(B3193,Consolidation!B:AA,12,TRUE)</f>
        <v>#N/A</v>
      </c>
      <c r="H3192" s="17" t="e">
        <f>VLOOKUP(B3193,Consolidation!B:AA,22,FALSE)</f>
        <v>#N/A</v>
      </c>
    </row>
    <row r="3193" spans="1:8" ht="29.5" customHeight="1" thickBot="1" x14ac:dyDescent="0.4">
      <c r="A3193" s="16" t="str">
        <f>IF(B3193&lt;&gt;"","IND"&amp;TEXT(COUNTA($B$2:B3193),"000"),"")</f>
        <v>IND1841</v>
      </c>
      <c r="B3193" s="17">
        <f>Consolication[[#This Row],[Nom et prénom 0 Name &amp; first name]]</f>
        <v>0</v>
      </c>
      <c r="C3193" s="17" t="e">
        <f>VLOOKUP(B3193,Consolidation!B:AA,3,FALSE)</f>
        <v>#N/A</v>
      </c>
      <c r="D3193" s="17" t="e">
        <f>VLOOKUP(B3193,Consolidation!B:AA,5,TRUE)</f>
        <v>#N/A</v>
      </c>
      <c r="E3193" s="17" t="e">
        <f>VLOOKUP(B3194,Consolidation!B:AA,6,TRUE)</f>
        <v>#N/A</v>
      </c>
      <c r="F3193" s="17" t="e">
        <f>VLOOKUP(B3194,Consolidation!B:AA,7,TRUE)</f>
        <v>#N/A</v>
      </c>
      <c r="G3193" s="17" t="e">
        <f>VLOOKUP(B3194,Consolidation!B:AA,12,TRUE)</f>
        <v>#N/A</v>
      </c>
      <c r="H3193" s="17" t="e">
        <f>VLOOKUP(B3194,Consolidation!B:AA,22,FALSE)</f>
        <v>#N/A</v>
      </c>
    </row>
    <row r="3194" spans="1:8" ht="29.5" customHeight="1" thickBot="1" x14ac:dyDescent="0.4">
      <c r="A3194" s="16" t="str">
        <f>IF(B3194&lt;&gt;"","IND"&amp;TEXT(COUNTA($B$2:B3194),"000"),"")</f>
        <v>IND1842</v>
      </c>
      <c r="B3194" s="17">
        <f>Consolication[[#This Row],[Nom et prénom 0 Name &amp; first name]]</f>
        <v>0</v>
      </c>
      <c r="C3194" s="17" t="e">
        <f>VLOOKUP(B3194,Consolidation!B:AA,3,FALSE)</f>
        <v>#N/A</v>
      </c>
      <c r="D3194" s="17" t="e">
        <f>VLOOKUP(B3194,Consolidation!B:AA,5,TRUE)</f>
        <v>#N/A</v>
      </c>
      <c r="E3194" s="17" t="e">
        <f>VLOOKUP(B3195,Consolidation!B:AA,6,TRUE)</f>
        <v>#N/A</v>
      </c>
      <c r="F3194" s="17" t="e">
        <f>VLOOKUP(B3195,Consolidation!B:AA,7,TRUE)</f>
        <v>#N/A</v>
      </c>
      <c r="G3194" s="17" t="e">
        <f>VLOOKUP(B3195,Consolidation!B:AA,12,TRUE)</f>
        <v>#N/A</v>
      </c>
      <c r="H3194" s="17" t="e">
        <f>VLOOKUP(B3195,Consolidation!B:AA,22,FALSE)</f>
        <v>#N/A</v>
      </c>
    </row>
    <row r="3195" spans="1:8" ht="29.5" customHeight="1" thickBot="1" x14ac:dyDescent="0.4">
      <c r="A3195" s="16" t="str">
        <f>IF(B3195&lt;&gt;"","IND"&amp;TEXT(COUNTA($B$2:B3195),"000"),"")</f>
        <v>IND1843</v>
      </c>
      <c r="B3195" s="17">
        <f>Consolication[[#This Row],[Nom et prénom 0 Name &amp; first name]]</f>
        <v>0</v>
      </c>
      <c r="C3195" s="17" t="e">
        <f>VLOOKUP(B3195,Consolidation!B:AA,3,FALSE)</f>
        <v>#N/A</v>
      </c>
      <c r="D3195" s="17" t="e">
        <f>VLOOKUP(B3195,Consolidation!B:AA,5,TRUE)</f>
        <v>#N/A</v>
      </c>
      <c r="E3195" s="17" t="e">
        <f>VLOOKUP(B3196,Consolidation!B:AA,6,TRUE)</f>
        <v>#N/A</v>
      </c>
      <c r="F3195" s="17" t="e">
        <f>VLOOKUP(B3196,Consolidation!B:AA,7,TRUE)</f>
        <v>#N/A</v>
      </c>
      <c r="G3195" s="17" t="e">
        <f>VLOOKUP(B3196,Consolidation!B:AA,12,TRUE)</f>
        <v>#N/A</v>
      </c>
      <c r="H3195" s="17" t="e">
        <f>VLOOKUP(B3196,Consolidation!B:AA,22,FALSE)</f>
        <v>#N/A</v>
      </c>
    </row>
    <row r="3196" spans="1:8" ht="29.5" customHeight="1" thickBot="1" x14ac:dyDescent="0.4">
      <c r="A3196" s="16" t="str">
        <f>IF(B3196&lt;&gt;"","IND"&amp;TEXT(COUNTA($B$2:B3196),"000"),"")</f>
        <v>IND1844</v>
      </c>
      <c r="B3196" s="17">
        <f>Consolication[[#This Row],[Nom et prénom 0 Name &amp; first name]]</f>
        <v>0</v>
      </c>
      <c r="C3196" s="17" t="e">
        <f>VLOOKUP(B3196,Consolidation!B:AA,3,FALSE)</f>
        <v>#N/A</v>
      </c>
      <c r="D3196" s="17" t="e">
        <f>VLOOKUP(B3196,Consolidation!B:AA,5,TRUE)</f>
        <v>#N/A</v>
      </c>
      <c r="E3196" s="17" t="e">
        <f>VLOOKUP(B3197,Consolidation!B:AA,6,TRUE)</f>
        <v>#N/A</v>
      </c>
      <c r="F3196" s="17" t="e">
        <f>VLOOKUP(B3197,Consolidation!B:AA,7,TRUE)</f>
        <v>#N/A</v>
      </c>
      <c r="G3196" s="17" t="e">
        <f>VLOOKUP(B3197,Consolidation!B:AA,12,TRUE)</f>
        <v>#N/A</v>
      </c>
      <c r="H3196" s="17" t="e">
        <f>VLOOKUP(B3197,Consolidation!B:AA,22,FALSE)</f>
        <v>#N/A</v>
      </c>
    </row>
    <row r="3197" spans="1:8" ht="29.5" customHeight="1" thickBot="1" x14ac:dyDescent="0.4">
      <c r="A3197" s="16" t="str">
        <f>IF(B3197&lt;&gt;"","IND"&amp;TEXT(COUNTA($B$2:B3197),"000"),"")</f>
        <v>IND1845</v>
      </c>
      <c r="B3197" s="17">
        <f>Consolication[[#This Row],[Nom et prénom 0 Name &amp; first name]]</f>
        <v>0</v>
      </c>
      <c r="C3197" s="17" t="e">
        <f>VLOOKUP(B3197,Consolidation!B:AA,3,FALSE)</f>
        <v>#N/A</v>
      </c>
      <c r="D3197" s="17" t="e">
        <f>VLOOKUP(B3197,Consolidation!B:AA,5,TRUE)</f>
        <v>#N/A</v>
      </c>
      <c r="E3197" s="17" t="e">
        <f>VLOOKUP(B3198,Consolidation!B:AA,6,TRUE)</f>
        <v>#N/A</v>
      </c>
      <c r="F3197" s="17" t="e">
        <f>VLOOKUP(B3198,Consolidation!B:AA,7,TRUE)</f>
        <v>#N/A</v>
      </c>
      <c r="G3197" s="17" t="e">
        <f>VLOOKUP(B3198,Consolidation!B:AA,12,TRUE)</f>
        <v>#N/A</v>
      </c>
      <c r="H3197" s="17" t="e">
        <f>VLOOKUP(B3198,Consolidation!B:AA,22,FALSE)</f>
        <v>#N/A</v>
      </c>
    </row>
    <row r="3198" spans="1:8" ht="29.5" customHeight="1" thickBot="1" x14ac:dyDescent="0.4">
      <c r="A3198" s="16" t="str">
        <f>IF(B3198&lt;&gt;"","IND"&amp;TEXT(COUNTA($B$2:B3198),"000"),"")</f>
        <v>IND1846</v>
      </c>
      <c r="B3198" s="17">
        <f>Consolication[[#This Row],[Nom et prénom 0 Name &amp; first name]]</f>
        <v>0</v>
      </c>
      <c r="C3198" s="17" t="e">
        <f>VLOOKUP(B3198,Consolidation!B:AA,3,FALSE)</f>
        <v>#N/A</v>
      </c>
      <c r="D3198" s="17" t="e">
        <f>VLOOKUP(B3198,Consolidation!B:AA,5,TRUE)</f>
        <v>#N/A</v>
      </c>
      <c r="E3198" s="17" t="e">
        <f>VLOOKUP(B3199,Consolidation!B:AA,6,TRUE)</f>
        <v>#N/A</v>
      </c>
      <c r="F3198" s="17" t="e">
        <f>VLOOKUP(B3199,Consolidation!B:AA,7,TRUE)</f>
        <v>#N/A</v>
      </c>
      <c r="G3198" s="17" t="e">
        <f>VLOOKUP(B3199,Consolidation!B:AA,12,TRUE)</f>
        <v>#N/A</v>
      </c>
      <c r="H3198" s="17" t="e">
        <f>VLOOKUP(B3199,Consolidation!B:AA,22,FALSE)</f>
        <v>#N/A</v>
      </c>
    </row>
    <row r="3199" spans="1:8" ht="29.5" customHeight="1" thickBot="1" x14ac:dyDescent="0.4">
      <c r="A3199" s="16" t="str">
        <f>IF(B3199&lt;&gt;"","IND"&amp;TEXT(COUNTA($B$2:B3199),"000"),"")</f>
        <v>IND1847</v>
      </c>
      <c r="B3199" s="17">
        <f>Consolication[[#This Row],[Nom et prénom 0 Name &amp; first name]]</f>
        <v>0</v>
      </c>
      <c r="C3199" s="17" t="e">
        <f>VLOOKUP(B3199,Consolidation!B:AA,3,FALSE)</f>
        <v>#N/A</v>
      </c>
      <c r="D3199" s="17" t="e">
        <f>VLOOKUP(B3199,Consolidation!B:AA,5,TRUE)</f>
        <v>#N/A</v>
      </c>
      <c r="E3199" s="17" t="e">
        <f>VLOOKUP(B3200,Consolidation!B:AA,6,TRUE)</f>
        <v>#N/A</v>
      </c>
      <c r="F3199" s="17" t="e">
        <f>VLOOKUP(B3200,Consolidation!B:AA,7,TRUE)</f>
        <v>#N/A</v>
      </c>
      <c r="G3199" s="17" t="e">
        <f>VLOOKUP(B3200,Consolidation!B:AA,12,TRUE)</f>
        <v>#N/A</v>
      </c>
      <c r="H3199" s="17" t="e">
        <f>VLOOKUP(B3200,Consolidation!B:AA,22,FALSE)</f>
        <v>#N/A</v>
      </c>
    </row>
    <row r="3200" spans="1:8" ht="29.5" customHeight="1" thickBot="1" x14ac:dyDescent="0.4">
      <c r="A3200" s="16" t="str">
        <f>IF(B3200&lt;&gt;"","IND"&amp;TEXT(COUNTA($B$2:B3200),"000"),"")</f>
        <v>IND1848</v>
      </c>
      <c r="B3200" s="17">
        <f>Consolication[[#This Row],[Nom et prénom 0 Name &amp; first name]]</f>
        <v>0</v>
      </c>
      <c r="C3200" s="17" t="e">
        <f>VLOOKUP(B3200,Consolidation!B:AA,3,FALSE)</f>
        <v>#N/A</v>
      </c>
      <c r="D3200" s="17" t="e">
        <f>VLOOKUP(B3200,Consolidation!B:AA,5,TRUE)</f>
        <v>#N/A</v>
      </c>
      <c r="E3200" s="17" t="e">
        <f>VLOOKUP(B3201,Consolidation!B:AA,6,TRUE)</f>
        <v>#N/A</v>
      </c>
      <c r="F3200" s="17" t="e">
        <f>VLOOKUP(B3201,Consolidation!B:AA,7,TRUE)</f>
        <v>#N/A</v>
      </c>
      <c r="G3200" s="17" t="e">
        <f>VLOOKUP(B3201,Consolidation!B:AA,12,TRUE)</f>
        <v>#N/A</v>
      </c>
      <c r="H3200" s="17" t="e">
        <f>VLOOKUP(B3201,Consolidation!B:AA,22,FALSE)</f>
        <v>#N/A</v>
      </c>
    </row>
    <row r="3201" spans="1:8" ht="29.5" customHeight="1" thickBot="1" x14ac:dyDescent="0.4">
      <c r="A3201" s="16" t="str">
        <f>IF(B3201&lt;&gt;"","IND"&amp;TEXT(COUNTA($B$2:B3201),"000"),"")</f>
        <v>IND1849</v>
      </c>
      <c r="B3201" s="17">
        <f>Consolication[[#This Row],[Nom et prénom 0 Name &amp; first name]]</f>
        <v>0</v>
      </c>
      <c r="C3201" s="17" t="e">
        <f>VLOOKUP(B3201,Consolidation!B:AA,3,FALSE)</f>
        <v>#N/A</v>
      </c>
      <c r="D3201" s="17" t="e">
        <f>VLOOKUP(B3201,Consolidation!B:AA,5,TRUE)</f>
        <v>#N/A</v>
      </c>
      <c r="E3201" s="17" t="e">
        <f>VLOOKUP(B3202,Consolidation!B:AA,6,TRUE)</f>
        <v>#N/A</v>
      </c>
      <c r="F3201" s="17" t="e">
        <f>VLOOKUP(B3202,Consolidation!B:AA,7,TRUE)</f>
        <v>#N/A</v>
      </c>
      <c r="G3201" s="17" t="e">
        <f>VLOOKUP(B3202,Consolidation!B:AA,12,TRUE)</f>
        <v>#N/A</v>
      </c>
      <c r="H3201" s="17" t="e">
        <f>VLOOKUP(B3202,Consolidation!B:AA,22,FALSE)</f>
        <v>#N/A</v>
      </c>
    </row>
    <row r="3202" spans="1:8" ht="29.5" customHeight="1" thickBot="1" x14ac:dyDescent="0.4">
      <c r="A3202" s="16" t="str">
        <f>IF(B3202&lt;&gt;"","IND"&amp;TEXT(COUNTA($B$2:B3202),"000"),"")</f>
        <v>IND1850</v>
      </c>
      <c r="B3202" s="17">
        <f>Consolication[[#This Row],[Nom et prénom 0 Name &amp; first name]]</f>
        <v>0</v>
      </c>
      <c r="C3202" s="17" t="e">
        <f>VLOOKUP(B3202,Consolidation!B:AA,3,FALSE)</f>
        <v>#N/A</v>
      </c>
      <c r="D3202" s="17" t="e">
        <f>VLOOKUP(B3202,Consolidation!B:AA,5,TRUE)</f>
        <v>#N/A</v>
      </c>
      <c r="E3202" s="17" t="e">
        <f>VLOOKUP(B3203,Consolidation!B:AA,6,TRUE)</f>
        <v>#N/A</v>
      </c>
      <c r="F3202" s="17" t="e">
        <f>VLOOKUP(B3203,Consolidation!B:AA,7,TRUE)</f>
        <v>#N/A</v>
      </c>
      <c r="G3202" s="17" t="e">
        <f>VLOOKUP(B3203,Consolidation!B:AA,12,TRUE)</f>
        <v>#N/A</v>
      </c>
      <c r="H3202" s="17" t="e">
        <f>VLOOKUP(B3203,Consolidation!B:AA,22,FALSE)</f>
        <v>#N/A</v>
      </c>
    </row>
    <row r="3203" spans="1:8" ht="29.5" customHeight="1" thickBot="1" x14ac:dyDescent="0.4">
      <c r="A3203" s="16" t="str">
        <f>IF(B3203&lt;&gt;"","IND"&amp;TEXT(COUNTA($B$2:B3203),"000"),"")</f>
        <v>IND1851</v>
      </c>
      <c r="B3203" s="17">
        <f>Consolication[[#This Row],[Nom et prénom 0 Name &amp; first name]]</f>
        <v>0</v>
      </c>
      <c r="C3203" s="17" t="e">
        <f>VLOOKUP(B3203,Consolidation!B:AA,3,FALSE)</f>
        <v>#N/A</v>
      </c>
      <c r="D3203" s="17" t="e">
        <f>VLOOKUP(B3203,Consolidation!B:AA,5,TRUE)</f>
        <v>#N/A</v>
      </c>
      <c r="E3203" s="17" t="e">
        <f>VLOOKUP(B3204,Consolidation!B:AA,6,TRUE)</f>
        <v>#N/A</v>
      </c>
      <c r="F3203" s="17" t="e">
        <f>VLOOKUP(B3204,Consolidation!B:AA,7,TRUE)</f>
        <v>#N/A</v>
      </c>
      <c r="G3203" s="17" t="e">
        <f>VLOOKUP(B3204,Consolidation!B:AA,12,TRUE)</f>
        <v>#N/A</v>
      </c>
      <c r="H3203" s="17" t="e">
        <f>VLOOKUP(B3204,Consolidation!B:AA,22,FALSE)</f>
        <v>#N/A</v>
      </c>
    </row>
    <row r="3204" spans="1:8" ht="29.5" customHeight="1" thickBot="1" x14ac:dyDescent="0.4">
      <c r="A3204" s="16" t="str">
        <f>IF(B3204&lt;&gt;"","IND"&amp;TEXT(COUNTA($B$2:B3204),"000"),"")</f>
        <v>IND1852</v>
      </c>
      <c r="B3204" s="17">
        <f>Consolication[[#This Row],[Nom et prénom 0 Name &amp; first name]]</f>
        <v>0</v>
      </c>
      <c r="C3204" s="17" t="e">
        <f>VLOOKUP(B3204,Consolidation!B:AA,3,FALSE)</f>
        <v>#N/A</v>
      </c>
      <c r="D3204" s="17" t="e">
        <f>VLOOKUP(B3204,Consolidation!B:AA,5,TRUE)</f>
        <v>#N/A</v>
      </c>
      <c r="E3204" s="17" t="e">
        <f>VLOOKUP(B3205,Consolidation!B:AA,6,TRUE)</f>
        <v>#N/A</v>
      </c>
      <c r="F3204" s="17" t="e">
        <f>VLOOKUP(B3205,Consolidation!B:AA,7,TRUE)</f>
        <v>#N/A</v>
      </c>
      <c r="G3204" s="17" t="e">
        <f>VLOOKUP(B3205,Consolidation!B:AA,12,TRUE)</f>
        <v>#N/A</v>
      </c>
      <c r="H3204" s="17" t="e">
        <f>VLOOKUP(B3205,Consolidation!B:AA,22,FALSE)</f>
        <v>#N/A</v>
      </c>
    </row>
    <row r="3205" spans="1:8" ht="29.5" customHeight="1" thickBot="1" x14ac:dyDescent="0.4">
      <c r="A3205" s="16" t="str">
        <f>IF(B3205&lt;&gt;"","IND"&amp;TEXT(COUNTA($B$2:B3205),"000"),"")</f>
        <v>IND1853</v>
      </c>
      <c r="B3205" s="17">
        <f>Consolication[[#This Row],[Nom et prénom 0 Name &amp; first name]]</f>
        <v>0</v>
      </c>
      <c r="C3205" s="17" t="e">
        <f>VLOOKUP(B3205,Consolidation!B:AA,3,FALSE)</f>
        <v>#N/A</v>
      </c>
      <c r="D3205" s="17" t="e">
        <f>VLOOKUP(B3205,Consolidation!B:AA,5,TRUE)</f>
        <v>#N/A</v>
      </c>
      <c r="E3205" s="17" t="e">
        <f>VLOOKUP(B3206,Consolidation!B:AA,6,TRUE)</f>
        <v>#N/A</v>
      </c>
      <c r="F3205" s="17" t="e">
        <f>VLOOKUP(B3206,Consolidation!B:AA,7,TRUE)</f>
        <v>#N/A</v>
      </c>
      <c r="G3205" s="17" t="e">
        <f>VLOOKUP(B3206,Consolidation!B:AA,12,TRUE)</f>
        <v>#N/A</v>
      </c>
      <c r="H3205" s="17" t="e">
        <f>VLOOKUP(B3206,Consolidation!B:AA,22,FALSE)</f>
        <v>#N/A</v>
      </c>
    </row>
    <row r="3206" spans="1:8" ht="29.5" customHeight="1" thickBot="1" x14ac:dyDescent="0.4">
      <c r="A3206" s="16" t="str">
        <f>IF(B3206&lt;&gt;"","IND"&amp;TEXT(COUNTA($B$2:B3206),"000"),"")</f>
        <v>IND1854</v>
      </c>
      <c r="B3206" s="17">
        <f>Consolication[[#This Row],[Nom et prénom 0 Name &amp; first name]]</f>
        <v>0</v>
      </c>
      <c r="C3206" s="17" t="e">
        <f>VLOOKUP(B3206,Consolidation!B:AA,3,FALSE)</f>
        <v>#N/A</v>
      </c>
      <c r="D3206" s="17" t="e">
        <f>VLOOKUP(B3206,Consolidation!B:AA,5,TRUE)</f>
        <v>#N/A</v>
      </c>
      <c r="E3206" s="17" t="e">
        <f>VLOOKUP(B3207,Consolidation!B:AA,6,TRUE)</f>
        <v>#N/A</v>
      </c>
      <c r="F3206" s="17" t="e">
        <f>VLOOKUP(B3207,Consolidation!B:AA,7,TRUE)</f>
        <v>#N/A</v>
      </c>
      <c r="G3206" s="17" t="e">
        <f>VLOOKUP(B3207,Consolidation!B:AA,12,TRUE)</f>
        <v>#N/A</v>
      </c>
      <c r="H3206" s="17" t="e">
        <f>VLOOKUP(B3207,Consolidation!B:AA,22,FALSE)</f>
        <v>#N/A</v>
      </c>
    </row>
    <row r="3207" spans="1:8" ht="29.5" customHeight="1" thickBot="1" x14ac:dyDescent="0.4">
      <c r="A3207" s="16" t="str">
        <f>IF(B3207&lt;&gt;"","IND"&amp;TEXT(COUNTA($B$2:B3207),"000"),"")</f>
        <v>IND1855</v>
      </c>
      <c r="B3207" s="17">
        <f>Consolication[[#This Row],[Nom et prénom 0 Name &amp; first name]]</f>
        <v>0</v>
      </c>
      <c r="C3207" s="17" t="e">
        <f>VLOOKUP(B3207,Consolidation!B:AA,3,FALSE)</f>
        <v>#N/A</v>
      </c>
      <c r="D3207" s="17" t="e">
        <f>VLOOKUP(B3207,Consolidation!B:AA,5,TRUE)</f>
        <v>#N/A</v>
      </c>
      <c r="E3207" s="17" t="e">
        <f>VLOOKUP(B3208,Consolidation!B:AA,6,TRUE)</f>
        <v>#N/A</v>
      </c>
      <c r="F3207" s="17" t="e">
        <f>VLOOKUP(B3208,Consolidation!B:AA,7,TRUE)</f>
        <v>#N/A</v>
      </c>
      <c r="G3207" s="17" t="e">
        <f>VLOOKUP(B3208,Consolidation!B:AA,12,TRUE)</f>
        <v>#N/A</v>
      </c>
      <c r="H3207" s="17" t="e">
        <f>VLOOKUP(B3208,Consolidation!B:AA,22,FALSE)</f>
        <v>#N/A</v>
      </c>
    </row>
    <row r="3208" spans="1:8" ht="29.5" customHeight="1" thickBot="1" x14ac:dyDescent="0.4">
      <c r="A3208" s="16" t="str">
        <f>IF(B3208&lt;&gt;"","IND"&amp;TEXT(COUNTA($B$2:B3208),"000"),"")</f>
        <v>IND1856</v>
      </c>
      <c r="B3208" s="17">
        <f>Consolication[[#This Row],[Nom et prénom 0 Name &amp; first name]]</f>
        <v>0</v>
      </c>
      <c r="C3208" s="17" t="e">
        <f>VLOOKUP(B3208,Consolidation!B:AA,3,FALSE)</f>
        <v>#N/A</v>
      </c>
      <c r="D3208" s="17" t="e">
        <f>VLOOKUP(B3208,Consolidation!B:AA,5,TRUE)</f>
        <v>#N/A</v>
      </c>
      <c r="E3208" s="17" t="e">
        <f>VLOOKUP(B3209,Consolidation!B:AA,6,TRUE)</f>
        <v>#N/A</v>
      </c>
      <c r="F3208" s="17" t="e">
        <f>VLOOKUP(B3209,Consolidation!B:AA,7,TRUE)</f>
        <v>#N/A</v>
      </c>
      <c r="G3208" s="17" t="e">
        <f>VLOOKUP(B3209,Consolidation!B:AA,12,TRUE)</f>
        <v>#N/A</v>
      </c>
      <c r="H3208" s="17" t="e">
        <f>VLOOKUP(B3209,Consolidation!B:AA,22,FALSE)</f>
        <v>#N/A</v>
      </c>
    </row>
    <row r="3209" spans="1:8" ht="29.5" customHeight="1" thickBot="1" x14ac:dyDescent="0.4">
      <c r="A3209" s="16" t="str">
        <f>IF(B3209&lt;&gt;"","IND"&amp;TEXT(COUNTA($B$2:B3209),"000"),"")</f>
        <v>IND1857</v>
      </c>
      <c r="B3209" s="17">
        <f>Consolication[[#This Row],[Nom et prénom 0 Name &amp; first name]]</f>
        <v>0</v>
      </c>
      <c r="C3209" s="17" t="e">
        <f>VLOOKUP(B3209,Consolidation!B:AA,3,FALSE)</f>
        <v>#N/A</v>
      </c>
      <c r="D3209" s="17" t="e">
        <f>VLOOKUP(B3209,Consolidation!B:AA,5,TRUE)</f>
        <v>#N/A</v>
      </c>
      <c r="E3209" s="17" t="e">
        <f>VLOOKUP(B3210,Consolidation!B:AA,6,TRUE)</f>
        <v>#N/A</v>
      </c>
      <c r="F3209" s="17" t="e">
        <f>VLOOKUP(B3210,Consolidation!B:AA,7,TRUE)</f>
        <v>#N/A</v>
      </c>
      <c r="G3209" s="17" t="e">
        <f>VLOOKUP(B3210,Consolidation!B:AA,12,TRUE)</f>
        <v>#N/A</v>
      </c>
      <c r="H3209" s="17" t="e">
        <f>VLOOKUP(B3210,Consolidation!B:AA,22,FALSE)</f>
        <v>#N/A</v>
      </c>
    </row>
    <row r="3210" spans="1:8" ht="29.5" customHeight="1" thickBot="1" x14ac:dyDescent="0.4">
      <c r="A3210" s="16" t="str">
        <f>IF(B3210&lt;&gt;"","IND"&amp;TEXT(COUNTA($B$2:B3210),"000"),"")</f>
        <v>IND1858</v>
      </c>
      <c r="B3210" s="17">
        <f>Consolication[[#This Row],[Nom et prénom 0 Name &amp; first name]]</f>
        <v>0</v>
      </c>
      <c r="C3210" s="17" t="e">
        <f>VLOOKUP(B3210,Consolidation!B:AA,3,FALSE)</f>
        <v>#N/A</v>
      </c>
      <c r="D3210" s="17" t="e">
        <f>VLOOKUP(B3210,Consolidation!B:AA,5,TRUE)</f>
        <v>#N/A</v>
      </c>
      <c r="E3210" s="17" t="e">
        <f>VLOOKUP(B3211,Consolidation!B:AA,6,TRUE)</f>
        <v>#N/A</v>
      </c>
      <c r="F3210" s="17" t="e">
        <f>VLOOKUP(B3211,Consolidation!B:AA,7,TRUE)</f>
        <v>#N/A</v>
      </c>
      <c r="G3210" s="17" t="e">
        <f>VLOOKUP(B3211,Consolidation!B:AA,12,TRUE)</f>
        <v>#N/A</v>
      </c>
      <c r="H3210" s="17" t="e">
        <f>VLOOKUP(B3211,Consolidation!B:AA,22,FALSE)</f>
        <v>#N/A</v>
      </c>
    </row>
    <row r="3211" spans="1:8" ht="29.5" customHeight="1" thickBot="1" x14ac:dyDescent="0.4">
      <c r="A3211" s="16" t="str">
        <f>IF(B3211&lt;&gt;"","IND"&amp;TEXT(COUNTA($B$2:B3211),"000"),"")</f>
        <v>IND1859</v>
      </c>
      <c r="B3211" s="17">
        <f>Consolication[[#This Row],[Nom et prénom 0 Name &amp; first name]]</f>
        <v>0</v>
      </c>
      <c r="C3211" s="17" t="e">
        <f>VLOOKUP(B3211,Consolidation!B:AA,3,FALSE)</f>
        <v>#N/A</v>
      </c>
      <c r="D3211" s="17" t="e">
        <f>VLOOKUP(B3211,Consolidation!B:AA,5,TRUE)</f>
        <v>#N/A</v>
      </c>
      <c r="E3211" s="17" t="e">
        <f>VLOOKUP(B3212,Consolidation!B:AA,6,TRUE)</f>
        <v>#N/A</v>
      </c>
      <c r="F3211" s="17" t="e">
        <f>VLOOKUP(B3212,Consolidation!B:AA,7,TRUE)</f>
        <v>#N/A</v>
      </c>
      <c r="G3211" s="17" t="e">
        <f>VLOOKUP(B3212,Consolidation!B:AA,12,TRUE)</f>
        <v>#N/A</v>
      </c>
      <c r="H3211" s="17" t="e">
        <f>VLOOKUP(B3212,Consolidation!B:AA,22,FALSE)</f>
        <v>#N/A</v>
      </c>
    </row>
    <row r="3212" spans="1:8" ht="29.5" customHeight="1" thickBot="1" x14ac:dyDescent="0.4">
      <c r="A3212" s="16" t="str">
        <f>IF(B3212&lt;&gt;"","IND"&amp;TEXT(COUNTA($B$2:B3212),"000"),"")</f>
        <v>IND1860</v>
      </c>
      <c r="B3212" s="17">
        <f>Consolication[[#This Row],[Nom et prénom 0 Name &amp; first name]]</f>
        <v>0</v>
      </c>
      <c r="C3212" s="17" t="e">
        <f>VLOOKUP(B3212,Consolidation!B:AA,3,FALSE)</f>
        <v>#N/A</v>
      </c>
      <c r="D3212" s="17" t="e">
        <f>VLOOKUP(B3212,Consolidation!B:AA,5,TRUE)</f>
        <v>#N/A</v>
      </c>
      <c r="E3212" s="17" t="e">
        <f>VLOOKUP(B3213,Consolidation!B:AA,6,TRUE)</f>
        <v>#N/A</v>
      </c>
      <c r="F3212" s="17" t="e">
        <f>VLOOKUP(B3213,Consolidation!B:AA,7,TRUE)</f>
        <v>#N/A</v>
      </c>
      <c r="G3212" s="17" t="e">
        <f>VLOOKUP(B3213,Consolidation!B:AA,12,TRUE)</f>
        <v>#N/A</v>
      </c>
      <c r="H3212" s="17" t="e">
        <f>VLOOKUP(B3213,Consolidation!B:AA,22,FALSE)</f>
        <v>#N/A</v>
      </c>
    </row>
    <row r="3213" spans="1:8" ht="29.5" customHeight="1" thickBot="1" x14ac:dyDescent="0.4">
      <c r="A3213" s="16" t="str">
        <f>IF(B3213&lt;&gt;"","IND"&amp;TEXT(COUNTA($B$2:B3213),"000"),"")</f>
        <v>IND1861</v>
      </c>
      <c r="B3213" s="17">
        <f>Consolication[[#This Row],[Nom et prénom 0 Name &amp; first name]]</f>
        <v>0</v>
      </c>
      <c r="C3213" s="17" t="e">
        <f>VLOOKUP(B3213,Consolidation!B:AA,3,FALSE)</f>
        <v>#N/A</v>
      </c>
      <c r="D3213" s="17" t="e">
        <f>VLOOKUP(B3213,Consolidation!B:AA,5,TRUE)</f>
        <v>#N/A</v>
      </c>
      <c r="E3213" s="17" t="e">
        <f>VLOOKUP(B3214,Consolidation!B:AA,6,TRUE)</f>
        <v>#N/A</v>
      </c>
      <c r="F3213" s="17" t="e">
        <f>VLOOKUP(B3214,Consolidation!B:AA,7,TRUE)</f>
        <v>#N/A</v>
      </c>
      <c r="G3213" s="17" t="e">
        <f>VLOOKUP(B3214,Consolidation!B:AA,12,TRUE)</f>
        <v>#N/A</v>
      </c>
      <c r="H3213" s="17" t="e">
        <f>VLOOKUP(B3214,Consolidation!B:AA,22,FALSE)</f>
        <v>#N/A</v>
      </c>
    </row>
    <row r="3214" spans="1:8" ht="29.5" customHeight="1" thickBot="1" x14ac:dyDescent="0.4">
      <c r="A3214" s="16" t="str">
        <f>IF(B3214&lt;&gt;"","IND"&amp;TEXT(COUNTA($B$2:B3214),"000"),"")</f>
        <v>IND1862</v>
      </c>
      <c r="B3214" s="17">
        <f>Consolication[[#This Row],[Nom et prénom 0 Name &amp; first name]]</f>
        <v>0</v>
      </c>
      <c r="C3214" s="17" t="e">
        <f>VLOOKUP(B3214,Consolidation!B:AA,3,FALSE)</f>
        <v>#N/A</v>
      </c>
      <c r="D3214" s="17" t="e">
        <f>VLOOKUP(B3214,Consolidation!B:AA,5,TRUE)</f>
        <v>#N/A</v>
      </c>
      <c r="E3214" s="17" t="e">
        <f>VLOOKUP(B3215,Consolidation!B:AA,6,TRUE)</f>
        <v>#N/A</v>
      </c>
      <c r="F3214" s="17" t="e">
        <f>VLOOKUP(B3215,Consolidation!B:AA,7,TRUE)</f>
        <v>#N/A</v>
      </c>
      <c r="G3214" s="17" t="e">
        <f>VLOOKUP(B3215,Consolidation!B:AA,12,TRUE)</f>
        <v>#N/A</v>
      </c>
      <c r="H3214" s="17" t="e">
        <f>VLOOKUP(B3215,Consolidation!B:AA,22,FALSE)</f>
        <v>#N/A</v>
      </c>
    </row>
    <row r="3215" spans="1:8" ht="29.5" customHeight="1" thickBot="1" x14ac:dyDescent="0.4">
      <c r="A3215" s="16" t="str">
        <f>IF(B3215&lt;&gt;"","IND"&amp;TEXT(COUNTA($B$2:B3215),"000"),"")</f>
        <v>IND1863</v>
      </c>
      <c r="B3215" s="17">
        <f>Consolication[[#This Row],[Nom et prénom 0 Name &amp; first name]]</f>
        <v>0</v>
      </c>
      <c r="C3215" s="17" t="e">
        <f>VLOOKUP(B3215,Consolidation!B:AA,3,FALSE)</f>
        <v>#N/A</v>
      </c>
      <c r="D3215" s="17" t="e">
        <f>VLOOKUP(B3215,Consolidation!B:AA,5,TRUE)</f>
        <v>#N/A</v>
      </c>
      <c r="E3215" s="17" t="e">
        <f>VLOOKUP(B3216,Consolidation!B:AA,6,TRUE)</f>
        <v>#N/A</v>
      </c>
      <c r="F3215" s="17" t="e">
        <f>VLOOKUP(B3216,Consolidation!B:AA,7,TRUE)</f>
        <v>#N/A</v>
      </c>
      <c r="G3215" s="17" t="e">
        <f>VLOOKUP(B3216,Consolidation!B:AA,12,TRUE)</f>
        <v>#N/A</v>
      </c>
      <c r="H3215" s="17" t="e">
        <f>VLOOKUP(B3216,Consolidation!B:AA,22,FALSE)</f>
        <v>#N/A</v>
      </c>
    </row>
    <row r="3216" spans="1:8" ht="29.5" customHeight="1" thickBot="1" x14ac:dyDescent="0.4">
      <c r="A3216" s="16" t="str">
        <f>IF(B3216&lt;&gt;"","IND"&amp;TEXT(COUNTA($B$2:B3216),"000"),"")</f>
        <v>IND1864</v>
      </c>
      <c r="B3216" s="17">
        <f>Consolication[[#This Row],[Nom et prénom 0 Name &amp; first name]]</f>
        <v>0</v>
      </c>
      <c r="C3216" s="17" t="e">
        <f>VLOOKUP(B3216,Consolidation!B:AA,3,FALSE)</f>
        <v>#N/A</v>
      </c>
      <c r="D3216" s="17" t="e">
        <f>VLOOKUP(B3216,Consolidation!B:AA,5,TRUE)</f>
        <v>#N/A</v>
      </c>
      <c r="E3216" s="17" t="e">
        <f>VLOOKUP(B3217,Consolidation!B:AA,6,TRUE)</f>
        <v>#N/A</v>
      </c>
      <c r="F3216" s="17" t="e">
        <f>VLOOKUP(B3217,Consolidation!B:AA,7,TRUE)</f>
        <v>#N/A</v>
      </c>
      <c r="G3216" s="17" t="e">
        <f>VLOOKUP(B3217,Consolidation!B:AA,12,TRUE)</f>
        <v>#N/A</v>
      </c>
      <c r="H3216" s="17" t="e">
        <f>VLOOKUP(B3217,Consolidation!B:AA,22,FALSE)</f>
        <v>#N/A</v>
      </c>
    </row>
    <row r="3217" spans="1:8" ht="29.5" customHeight="1" thickBot="1" x14ac:dyDescent="0.4">
      <c r="A3217" s="16" t="str">
        <f>IF(B3217&lt;&gt;"","IND"&amp;TEXT(COUNTA($B$2:B3217),"000"),"")</f>
        <v>IND1865</v>
      </c>
      <c r="B3217" s="17">
        <f>Consolication[[#This Row],[Nom et prénom 0 Name &amp; first name]]</f>
        <v>0</v>
      </c>
      <c r="C3217" s="17" t="e">
        <f>VLOOKUP(B3217,Consolidation!B:AA,3,FALSE)</f>
        <v>#N/A</v>
      </c>
      <c r="D3217" s="17" t="e">
        <f>VLOOKUP(B3217,Consolidation!B:AA,5,TRUE)</f>
        <v>#N/A</v>
      </c>
      <c r="E3217" s="17" t="e">
        <f>VLOOKUP(B3218,Consolidation!B:AA,6,TRUE)</f>
        <v>#N/A</v>
      </c>
      <c r="F3217" s="17" t="e">
        <f>VLOOKUP(B3218,Consolidation!B:AA,7,TRUE)</f>
        <v>#N/A</v>
      </c>
      <c r="G3217" s="17" t="e">
        <f>VLOOKUP(B3218,Consolidation!B:AA,12,TRUE)</f>
        <v>#N/A</v>
      </c>
      <c r="H3217" s="17" t="e">
        <f>VLOOKUP(B3218,Consolidation!B:AA,22,FALSE)</f>
        <v>#N/A</v>
      </c>
    </row>
    <row r="3218" spans="1:8" ht="29.5" customHeight="1" thickBot="1" x14ac:dyDescent="0.4">
      <c r="A3218" s="16" t="str">
        <f>IF(B3218&lt;&gt;"","IND"&amp;TEXT(COUNTA($B$2:B3218),"000"),"")</f>
        <v>IND1866</v>
      </c>
      <c r="B3218" s="17">
        <f>Consolication[[#This Row],[Nom et prénom 0 Name &amp; first name]]</f>
        <v>0</v>
      </c>
      <c r="C3218" s="17" t="e">
        <f>VLOOKUP(B3218,Consolidation!B:AA,3,FALSE)</f>
        <v>#N/A</v>
      </c>
      <c r="D3218" s="17" t="e">
        <f>VLOOKUP(B3218,Consolidation!B:AA,5,TRUE)</f>
        <v>#N/A</v>
      </c>
      <c r="E3218" s="17" t="e">
        <f>VLOOKUP(B3219,Consolidation!B:AA,6,TRUE)</f>
        <v>#N/A</v>
      </c>
      <c r="F3218" s="17" t="e">
        <f>VLOOKUP(B3219,Consolidation!B:AA,7,TRUE)</f>
        <v>#N/A</v>
      </c>
      <c r="G3218" s="17" t="e">
        <f>VLOOKUP(B3219,Consolidation!B:AA,12,TRUE)</f>
        <v>#N/A</v>
      </c>
      <c r="H3218" s="17" t="e">
        <f>VLOOKUP(B3219,Consolidation!B:AA,22,FALSE)</f>
        <v>#N/A</v>
      </c>
    </row>
    <row r="3219" spans="1:8" ht="29.5" customHeight="1" thickBot="1" x14ac:dyDescent="0.4">
      <c r="A3219" s="16" t="str">
        <f>IF(B3219&lt;&gt;"","IND"&amp;TEXT(COUNTA($B$2:B3219),"000"),"")</f>
        <v>IND1867</v>
      </c>
      <c r="B3219" s="17">
        <f>Consolication[[#This Row],[Nom et prénom 0 Name &amp; first name]]</f>
        <v>0</v>
      </c>
      <c r="C3219" s="17" t="e">
        <f>VLOOKUP(B3219,Consolidation!B:AA,3,FALSE)</f>
        <v>#N/A</v>
      </c>
      <c r="D3219" s="17" t="e">
        <f>VLOOKUP(B3219,Consolidation!B:AA,5,TRUE)</f>
        <v>#N/A</v>
      </c>
      <c r="E3219" s="17" t="e">
        <f>VLOOKUP(B3220,Consolidation!B:AA,6,TRUE)</f>
        <v>#N/A</v>
      </c>
      <c r="F3219" s="17" t="e">
        <f>VLOOKUP(B3220,Consolidation!B:AA,7,TRUE)</f>
        <v>#N/A</v>
      </c>
      <c r="G3219" s="17" t="e">
        <f>VLOOKUP(B3220,Consolidation!B:AA,12,TRUE)</f>
        <v>#N/A</v>
      </c>
      <c r="H3219" s="17" t="e">
        <f>VLOOKUP(B3220,Consolidation!B:AA,22,FALSE)</f>
        <v>#N/A</v>
      </c>
    </row>
    <row r="3220" spans="1:8" ht="29.5" customHeight="1" thickBot="1" x14ac:dyDescent="0.4">
      <c r="A3220" s="16" t="str">
        <f>IF(B3220&lt;&gt;"","IND"&amp;TEXT(COUNTA($B$2:B3220),"000"),"")</f>
        <v>IND1868</v>
      </c>
      <c r="B3220" s="17">
        <f>Consolication[[#This Row],[Nom et prénom 0 Name &amp; first name]]</f>
        <v>0</v>
      </c>
      <c r="C3220" s="17" t="e">
        <f>VLOOKUP(B3220,Consolidation!B:AA,3,FALSE)</f>
        <v>#N/A</v>
      </c>
      <c r="D3220" s="17" t="e">
        <f>VLOOKUP(B3220,Consolidation!B:AA,5,TRUE)</f>
        <v>#N/A</v>
      </c>
      <c r="E3220" s="17" t="e">
        <f>VLOOKUP(B3221,Consolidation!B:AA,6,TRUE)</f>
        <v>#N/A</v>
      </c>
      <c r="F3220" s="17" t="e">
        <f>VLOOKUP(B3221,Consolidation!B:AA,7,TRUE)</f>
        <v>#N/A</v>
      </c>
      <c r="G3220" s="17" t="e">
        <f>VLOOKUP(B3221,Consolidation!B:AA,12,TRUE)</f>
        <v>#N/A</v>
      </c>
      <c r="H3220" s="17" t="e">
        <f>VLOOKUP(B3221,Consolidation!B:AA,22,FALSE)</f>
        <v>#N/A</v>
      </c>
    </row>
    <row r="3221" spans="1:8" ht="29.5" customHeight="1" thickBot="1" x14ac:dyDescent="0.4">
      <c r="A3221" s="16" t="str">
        <f>IF(B3221&lt;&gt;"","IND"&amp;TEXT(COUNTA($B$2:B3221),"000"),"")</f>
        <v>IND1869</v>
      </c>
      <c r="B3221" s="17">
        <f>Consolication[[#This Row],[Nom et prénom 0 Name &amp; first name]]</f>
        <v>0</v>
      </c>
      <c r="C3221" s="17" t="e">
        <f>VLOOKUP(B3221,Consolidation!B:AA,3,FALSE)</f>
        <v>#N/A</v>
      </c>
      <c r="D3221" s="17" t="e">
        <f>VLOOKUP(B3221,Consolidation!B:AA,5,TRUE)</f>
        <v>#N/A</v>
      </c>
      <c r="E3221" s="17" t="e">
        <f>VLOOKUP(B3222,Consolidation!B:AA,6,TRUE)</f>
        <v>#N/A</v>
      </c>
      <c r="F3221" s="17" t="e">
        <f>VLOOKUP(B3222,Consolidation!B:AA,7,TRUE)</f>
        <v>#N/A</v>
      </c>
      <c r="G3221" s="17" t="e">
        <f>VLOOKUP(B3222,Consolidation!B:AA,12,TRUE)</f>
        <v>#N/A</v>
      </c>
      <c r="H3221" s="17" t="e">
        <f>VLOOKUP(B3222,Consolidation!B:AA,22,FALSE)</f>
        <v>#N/A</v>
      </c>
    </row>
    <row r="3222" spans="1:8" ht="29.5" customHeight="1" thickBot="1" x14ac:dyDescent="0.4">
      <c r="A3222" s="16" t="str">
        <f>IF(B3222&lt;&gt;"","IND"&amp;TEXT(COUNTA($B$2:B3222),"000"),"")</f>
        <v>IND1870</v>
      </c>
      <c r="B3222" s="17">
        <f>Consolication[[#This Row],[Nom et prénom 0 Name &amp; first name]]</f>
        <v>0</v>
      </c>
      <c r="C3222" s="17" t="e">
        <f>VLOOKUP(B3222,Consolidation!B:AA,3,FALSE)</f>
        <v>#N/A</v>
      </c>
      <c r="D3222" s="17" t="e">
        <f>VLOOKUP(B3222,Consolidation!B:AA,5,TRUE)</f>
        <v>#N/A</v>
      </c>
      <c r="E3222" s="17" t="e">
        <f>VLOOKUP(B3223,Consolidation!B:AA,6,TRUE)</f>
        <v>#N/A</v>
      </c>
      <c r="F3222" s="17" t="e">
        <f>VLOOKUP(B3223,Consolidation!B:AA,7,TRUE)</f>
        <v>#N/A</v>
      </c>
      <c r="G3222" s="17" t="e">
        <f>VLOOKUP(B3223,Consolidation!B:AA,12,TRUE)</f>
        <v>#N/A</v>
      </c>
      <c r="H3222" s="17" t="e">
        <f>VLOOKUP(B3223,Consolidation!B:AA,22,FALSE)</f>
        <v>#N/A</v>
      </c>
    </row>
    <row r="3223" spans="1:8" ht="29.5" customHeight="1" thickBot="1" x14ac:dyDescent="0.4">
      <c r="A3223" s="16" t="str">
        <f>IF(B3223&lt;&gt;"","IND"&amp;TEXT(COUNTA($B$2:B3223),"000"),"")</f>
        <v>IND1871</v>
      </c>
      <c r="B3223" s="17">
        <f>Consolication[[#This Row],[Nom et prénom 0 Name &amp; first name]]</f>
        <v>0</v>
      </c>
      <c r="C3223" s="17" t="e">
        <f>VLOOKUP(B3223,Consolidation!B:AA,3,FALSE)</f>
        <v>#N/A</v>
      </c>
      <c r="D3223" s="17" t="e">
        <f>VLOOKUP(B3223,Consolidation!B:AA,5,TRUE)</f>
        <v>#N/A</v>
      </c>
      <c r="E3223" s="17" t="e">
        <f>VLOOKUP(B3224,Consolidation!B:AA,6,TRUE)</f>
        <v>#N/A</v>
      </c>
      <c r="F3223" s="17" t="e">
        <f>VLOOKUP(B3224,Consolidation!B:AA,7,TRUE)</f>
        <v>#N/A</v>
      </c>
      <c r="G3223" s="17" t="e">
        <f>VLOOKUP(B3224,Consolidation!B:AA,12,TRUE)</f>
        <v>#N/A</v>
      </c>
      <c r="H3223" s="17" t="e">
        <f>VLOOKUP(B3224,Consolidation!B:AA,22,FALSE)</f>
        <v>#N/A</v>
      </c>
    </row>
    <row r="3224" spans="1:8" ht="29.5" customHeight="1" thickBot="1" x14ac:dyDescent="0.4">
      <c r="A3224" s="16" t="str">
        <f>IF(B3224&lt;&gt;"","IND"&amp;TEXT(COUNTA($B$2:B3224),"000"),"")</f>
        <v>IND1872</v>
      </c>
      <c r="B3224" s="17">
        <f>Consolication[[#This Row],[Nom et prénom 0 Name &amp; first name]]</f>
        <v>0</v>
      </c>
      <c r="C3224" s="17" t="e">
        <f>VLOOKUP(B3224,Consolidation!B:AA,3,FALSE)</f>
        <v>#N/A</v>
      </c>
      <c r="D3224" s="17" t="e">
        <f>VLOOKUP(B3224,Consolidation!B:AA,5,TRUE)</f>
        <v>#N/A</v>
      </c>
      <c r="E3224" s="17" t="e">
        <f>VLOOKUP(B3225,Consolidation!B:AA,6,TRUE)</f>
        <v>#N/A</v>
      </c>
      <c r="F3224" s="17" t="e">
        <f>VLOOKUP(B3225,Consolidation!B:AA,7,TRUE)</f>
        <v>#N/A</v>
      </c>
      <c r="G3224" s="17" t="e">
        <f>VLOOKUP(B3225,Consolidation!B:AA,12,TRUE)</f>
        <v>#N/A</v>
      </c>
      <c r="H3224" s="17" t="e">
        <f>VLOOKUP(B3225,Consolidation!B:AA,22,FALSE)</f>
        <v>#N/A</v>
      </c>
    </row>
    <row r="3225" spans="1:8" ht="29.5" customHeight="1" thickBot="1" x14ac:dyDescent="0.4">
      <c r="A3225" s="16" t="str">
        <f>IF(B3225&lt;&gt;"","IND"&amp;TEXT(COUNTA($B$2:B3225),"000"),"")</f>
        <v>IND1873</v>
      </c>
      <c r="B3225" s="17">
        <f>Consolication[[#This Row],[Nom et prénom 0 Name &amp; first name]]</f>
        <v>0</v>
      </c>
      <c r="C3225" s="17" t="e">
        <f>VLOOKUP(B3225,Consolidation!B:AA,3,FALSE)</f>
        <v>#N/A</v>
      </c>
      <c r="D3225" s="17" t="e">
        <f>VLOOKUP(B3225,Consolidation!B:AA,5,TRUE)</f>
        <v>#N/A</v>
      </c>
      <c r="E3225" s="17" t="e">
        <f>VLOOKUP(B3226,Consolidation!B:AA,6,TRUE)</f>
        <v>#N/A</v>
      </c>
      <c r="F3225" s="17" t="e">
        <f>VLOOKUP(B3226,Consolidation!B:AA,7,TRUE)</f>
        <v>#N/A</v>
      </c>
      <c r="G3225" s="17" t="e">
        <f>VLOOKUP(B3226,Consolidation!B:AA,12,TRUE)</f>
        <v>#N/A</v>
      </c>
      <c r="H3225" s="17" t="e">
        <f>VLOOKUP(B3226,Consolidation!B:AA,22,FALSE)</f>
        <v>#N/A</v>
      </c>
    </row>
    <row r="3226" spans="1:8" ht="29.5" customHeight="1" thickBot="1" x14ac:dyDescent="0.4">
      <c r="A3226" s="16" t="str">
        <f>IF(B3226&lt;&gt;"","IND"&amp;TEXT(COUNTA($B$2:B3226),"000"),"")</f>
        <v>IND1874</v>
      </c>
      <c r="B3226" s="17">
        <f>Consolication[[#This Row],[Nom et prénom 0 Name &amp; first name]]</f>
        <v>0</v>
      </c>
      <c r="C3226" s="17" t="e">
        <f>VLOOKUP(B3226,Consolidation!B:AA,3,FALSE)</f>
        <v>#N/A</v>
      </c>
      <c r="D3226" s="17" t="e">
        <f>VLOOKUP(B3226,Consolidation!B:AA,5,TRUE)</f>
        <v>#N/A</v>
      </c>
      <c r="E3226" s="17" t="e">
        <f>VLOOKUP(B3227,Consolidation!B:AA,6,TRUE)</f>
        <v>#N/A</v>
      </c>
      <c r="F3226" s="17" t="e">
        <f>VLOOKUP(B3227,Consolidation!B:AA,7,TRUE)</f>
        <v>#N/A</v>
      </c>
      <c r="G3226" s="17" t="e">
        <f>VLOOKUP(B3227,Consolidation!B:AA,12,TRUE)</f>
        <v>#N/A</v>
      </c>
      <c r="H3226" s="17" t="e">
        <f>VLOOKUP(B3227,Consolidation!B:AA,22,FALSE)</f>
        <v>#N/A</v>
      </c>
    </row>
    <row r="3227" spans="1:8" ht="29.5" customHeight="1" thickBot="1" x14ac:dyDescent="0.4">
      <c r="A3227" s="16" t="str">
        <f>IF(B3227&lt;&gt;"","IND"&amp;TEXT(COUNTA($B$2:B3227),"000"),"")</f>
        <v>IND1875</v>
      </c>
      <c r="B3227" s="17">
        <f>Consolication[[#This Row],[Nom et prénom 0 Name &amp; first name]]</f>
        <v>0</v>
      </c>
      <c r="C3227" s="17" t="e">
        <f>VLOOKUP(B3227,Consolidation!B:AA,3,FALSE)</f>
        <v>#N/A</v>
      </c>
      <c r="D3227" s="17" t="e">
        <f>VLOOKUP(B3227,Consolidation!B:AA,5,TRUE)</f>
        <v>#N/A</v>
      </c>
      <c r="E3227" s="17" t="e">
        <f>VLOOKUP(B3228,Consolidation!B:AA,6,TRUE)</f>
        <v>#N/A</v>
      </c>
      <c r="F3227" s="17" t="e">
        <f>VLOOKUP(B3228,Consolidation!B:AA,7,TRUE)</f>
        <v>#N/A</v>
      </c>
      <c r="G3227" s="17" t="e">
        <f>VLOOKUP(B3228,Consolidation!B:AA,12,TRUE)</f>
        <v>#N/A</v>
      </c>
      <c r="H3227" s="17" t="e">
        <f>VLOOKUP(B3228,Consolidation!B:AA,22,FALSE)</f>
        <v>#N/A</v>
      </c>
    </row>
    <row r="3228" spans="1:8" ht="29.5" customHeight="1" thickBot="1" x14ac:dyDescent="0.4">
      <c r="A3228" s="16" t="str">
        <f>IF(B3228&lt;&gt;"","IND"&amp;TEXT(COUNTA($B$2:B3228),"000"),"")</f>
        <v>IND1876</v>
      </c>
      <c r="B3228" s="17">
        <f>Consolication[[#This Row],[Nom et prénom 0 Name &amp; first name]]</f>
        <v>0</v>
      </c>
      <c r="C3228" s="17" t="e">
        <f>VLOOKUP(B3228,Consolidation!B:AA,3,FALSE)</f>
        <v>#N/A</v>
      </c>
      <c r="D3228" s="17" t="e">
        <f>VLOOKUP(B3228,Consolidation!B:AA,5,TRUE)</f>
        <v>#N/A</v>
      </c>
      <c r="E3228" s="17" t="e">
        <f>VLOOKUP(B3229,Consolidation!B:AA,6,TRUE)</f>
        <v>#N/A</v>
      </c>
      <c r="F3228" s="17" t="e">
        <f>VLOOKUP(B3229,Consolidation!B:AA,7,TRUE)</f>
        <v>#N/A</v>
      </c>
      <c r="G3228" s="17" t="e">
        <f>VLOOKUP(B3229,Consolidation!B:AA,12,TRUE)</f>
        <v>#N/A</v>
      </c>
      <c r="H3228" s="17" t="e">
        <f>VLOOKUP(B3229,Consolidation!B:AA,22,FALSE)</f>
        <v>#N/A</v>
      </c>
    </row>
    <row r="3229" spans="1:8" ht="29.5" customHeight="1" thickBot="1" x14ac:dyDescent="0.4">
      <c r="A3229" s="16" t="str">
        <f>IF(B3229&lt;&gt;"","IND"&amp;TEXT(COUNTA($B$2:B3229),"000"),"")</f>
        <v>IND1877</v>
      </c>
      <c r="B3229" s="17">
        <f>Consolication[[#This Row],[Nom et prénom 0 Name &amp; first name]]</f>
        <v>0</v>
      </c>
      <c r="C3229" s="17" t="e">
        <f>VLOOKUP(B3229,Consolidation!B:AA,3,FALSE)</f>
        <v>#N/A</v>
      </c>
      <c r="D3229" s="17" t="e">
        <f>VLOOKUP(B3229,Consolidation!B:AA,5,TRUE)</f>
        <v>#N/A</v>
      </c>
      <c r="E3229" s="17" t="e">
        <f>VLOOKUP(B3230,Consolidation!B:AA,6,TRUE)</f>
        <v>#N/A</v>
      </c>
      <c r="F3229" s="17" t="e">
        <f>VLOOKUP(B3230,Consolidation!B:AA,7,TRUE)</f>
        <v>#N/A</v>
      </c>
      <c r="G3229" s="17" t="e">
        <f>VLOOKUP(B3230,Consolidation!B:AA,12,TRUE)</f>
        <v>#N/A</v>
      </c>
      <c r="H3229" s="17" t="e">
        <f>VLOOKUP(B3230,Consolidation!B:AA,22,FALSE)</f>
        <v>#N/A</v>
      </c>
    </row>
    <row r="3230" spans="1:8" ht="29.5" customHeight="1" thickBot="1" x14ac:dyDescent="0.4">
      <c r="A3230" s="16" t="str">
        <f>IF(B3230&lt;&gt;"","IND"&amp;TEXT(COUNTA($B$2:B3230),"000"),"")</f>
        <v>IND1878</v>
      </c>
      <c r="B3230" s="17">
        <f>Consolication[[#This Row],[Nom et prénom 0 Name &amp; first name]]</f>
        <v>0</v>
      </c>
      <c r="C3230" s="17" t="e">
        <f>VLOOKUP(B3230,Consolidation!B:AA,3,FALSE)</f>
        <v>#N/A</v>
      </c>
      <c r="D3230" s="17" t="e">
        <f>VLOOKUP(B3230,Consolidation!B:AA,5,TRUE)</f>
        <v>#N/A</v>
      </c>
      <c r="E3230" s="17" t="e">
        <f>VLOOKUP(B3231,Consolidation!B:AA,6,TRUE)</f>
        <v>#N/A</v>
      </c>
      <c r="F3230" s="17" t="e">
        <f>VLOOKUP(B3231,Consolidation!B:AA,7,TRUE)</f>
        <v>#N/A</v>
      </c>
      <c r="G3230" s="17" t="e">
        <f>VLOOKUP(B3231,Consolidation!B:AA,12,TRUE)</f>
        <v>#N/A</v>
      </c>
      <c r="H3230" s="17" t="e">
        <f>VLOOKUP(B3231,Consolidation!B:AA,22,FALSE)</f>
        <v>#N/A</v>
      </c>
    </row>
    <row r="3231" spans="1:8" ht="29.5" customHeight="1" thickBot="1" x14ac:dyDescent="0.4">
      <c r="A3231" s="16" t="str">
        <f>IF(B3231&lt;&gt;"","IND"&amp;TEXT(COUNTA($B$2:B3231),"000"),"")</f>
        <v>IND1879</v>
      </c>
      <c r="B3231" s="17">
        <f>Consolication[[#This Row],[Nom et prénom 0 Name &amp; first name]]</f>
        <v>0</v>
      </c>
      <c r="C3231" s="17" t="e">
        <f>VLOOKUP(B3231,Consolidation!B:AA,3,FALSE)</f>
        <v>#N/A</v>
      </c>
      <c r="D3231" s="17" t="e">
        <f>VLOOKUP(B3231,Consolidation!B:AA,5,TRUE)</f>
        <v>#N/A</v>
      </c>
      <c r="E3231" s="17" t="e">
        <f>VLOOKUP(B3232,Consolidation!B:AA,6,TRUE)</f>
        <v>#N/A</v>
      </c>
      <c r="F3231" s="17" t="e">
        <f>VLOOKUP(B3232,Consolidation!B:AA,7,TRUE)</f>
        <v>#N/A</v>
      </c>
      <c r="G3231" s="17" t="e">
        <f>VLOOKUP(B3232,Consolidation!B:AA,12,TRUE)</f>
        <v>#N/A</v>
      </c>
      <c r="H3231" s="17" t="e">
        <f>VLOOKUP(B3232,Consolidation!B:AA,22,FALSE)</f>
        <v>#N/A</v>
      </c>
    </row>
    <row r="3232" spans="1:8" ht="29.5" customHeight="1" thickBot="1" x14ac:dyDescent="0.4">
      <c r="A3232" s="16" t="str">
        <f>IF(B3232&lt;&gt;"","IND"&amp;TEXT(COUNTA($B$2:B3232),"000"),"")</f>
        <v>IND1880</v>
      </c>
      <c r="B3232" s="17">
        <f>Consolication[[#This Row],[Nom et prénom 0 Name &amp; first name]]</f>
        <v>0</v>
      </c>
      <c r="C3232" s="17" t="e">
        <f>VLOOKUP(B3232,Consolidation!B:AA,3,FALSE)</f>
        <v>#N/A</v>
      </c>
      <c r="D3232" s="17" t="e">
        <f>VLOOKUP(B3232,Consolidation!B:AA,5,TRUE)</f>
        <v>#N/A</v>
      </c>
      <c r="E3232" s="17" t="e">
        <f>VLOOKUP(B3233,Consolidation!B:AA,6,TRUE)</f>
        <v>#N/A</v>
      </c>
      <c r="F3232" s="17" t="e">
        <f>VLOOKUP(B3233,Consolidation!B:AA,7,TRUE)</f>
        <v>#N/A</v>
      </c>
      <c r="G3232" s="17" t="e">
        <f>VLOOKUP(B3233,Consolidation!B:AA,12,TRUE)</f>
        <v>#N/A</v>
      </c>
      <c r="H3232" s="17" t="e">
        <f>VLOOKUP(B3233,Consolidation!B:AA,22,FALSE)</f>
        <v>#N/A</v>
      </c>
    </row>
    <row r="3233" spans="1:8" ht="29.5" customHeight="1" thickBot="1" x14ac:dyDescent="0.4">
      <c r="A3233" s="16" t="str">
        <f>IF(B3233&lt;&gt;"","IND"&amp;TEXT(COUNTA($B$2:B3233),"000"),"")</f>
        <v>IND1881</v>
      </c>
      <c r="B3233" s="17">
        <f>Consolication[[#This Row],[Nom et prénom 0 Name &amp; first name]]</f>
        <v>0</v>
      </c>
      <c r="C3233" s="17" t="e">
        <f>VLOOKUP(B3233,Consolidation!B:AA,3,FALSE)</f>
        <v>#N/A</v>
      </c>
      <c r="D3233" s="17" t="e">
        <f>VLOOKUP(B3233,Consolidation!B:AA,5,TRUE)</f>
        <v>#N/A</v>
      </c>
      <c r="E3233" s="17" t="e">
        <f>VLOOKUP(B3234,Consolidation!B:AA,6,TRUE)</f>
        <v>#N/A</v>
      </c>
      <c r="F3233" s="17" t="e">
        <f>VLOOKUP(B3234,Consolidation!B:AA,7,TRUE)</f>
        <v>#N/A</v>
      </c>
      <c r="G3233" s="17" t="e">
        <f>VLOOKUP(B3234,Consolidation!B:AA,12,TRUE)</f>
        <v>#N/A</v>
      </c>
      <c r="H3233" s="17" t="e">
        <f>VLOOKUP(B3234,Consolidation!B:AA,22,FALSE)</f>
        <v>#N/A</v>
      </c>
    </row>
    <row r="3234" spans="1:8" ht="29.5" customHeight="1" thickBot="1" x14ac:dyDescent="0.4">
      <c r="A3234" s="16" t="str">
        <f>IF(B3234&lt;&gt;"","IND"&amp;TEXT(COUNTA($B$2:B3234),"000"),"")</f>
        <v>IND1882</v>
      </c>
      <c r="B3234" s="17">
        <f>Consolication[[#This Row],[Nom et prénom 0 Name &amp; first name]]</f>
        <v>0</v>
      </c>
      <c r="C3234" s="17" t="e">
        <f>VLOOKUP(B3234,Consolidation!B:AA,3,FALSE)</f>
        <v>#N/A</v>
      </c>
      <c r="D3234" s="17" t="e">
        <f>VLOOKUP(B3234,Consolidation!B:AA,5,TRUE)</f>
        <v>#N/A</v>
      </c>
      <c r="E3234" s="17" t="e">
        <f>VLOOKUP(B3235,Consolidation!B:AA,6,TRUE)</f>
        <v>#N/A</v>
      </c>
      <c r="F3234" s="17" t="e">
        <f>VLOOKUP(B3235,Consolidation!B:AA,7,TRUE)</f>
        <v>#N/A</v>
      </c>
      <c r="G3234" s="17" t="e">
        <f>VLOOKUP(B3235,Consolidation!B:AA,12,TRUE)</f>
        <v>#N/A</v>
      </c>
      <c r="H3234" s="17" t="e">
        <f>VLOOKUP(B3235,Consolidation!B:AA,22,FALSE)</f>
        <v>#N/A</v>
      </c>
    </row>
    <row r="3235" spans="1:8" ht="29.5" customHeight="1" thickBot="1" x14ac:dyDescent="0.4">
      <c r="A3235" s="16" t="str">
        <f>IF(B3235&lt;&gt;"","IND"&amp;TEXT(COUNTA($B$2:B3235),"000"),"")</f>
        <v>IND1883</v>
      </c>
      <c r="B3235" s="17">
        <f>Consolication[[#This Row],[Nom et prénom 0 Name &amp; first name]]</f>
        <v>0</v>
      </c>
      <c r="C3235" s="17" t="e">
        <f>VLOOKUP(B3235,Consolidation!B:AA,3,FALSE)</f>
        <v>#N/A</v>
      </c>
      <c r="D3235" s="17" t="e">
        <f>VLOOKUP(B3235,Consolidation!B:AA,5,TRUE)</f>
        <v>#N/A</v>
      </c>
      <c r="E3235" s="17" t="e">
        <f>VLOOKUP(B3236,Consolidation!B:AA,6,TRUE)</f>
        <v>#N/A</v>
      </c>
      <c r="F3235" s="17" t="e">
        <f>VLOOKUP(B3236,Consolidation!B:AA,7,TRUE)</f>
        <v>#N/A</v>
      </c>
      <c r="G3235" s="17" t="e">
        <f>VLOOKUP(B3236,Consolidation!B:AA,12,TRUE)</f>
        <v>#N/A</v>
      </c>
      <c r="H3235" s="17" t="e">
        <f>VLOOKUP(B3236,Consolidation!B:AA,22,FALSE)</f>
        <v>#N/A</v>
      </c>
    </row>
    <row r="3236" spans="1:8" ht="29.5" customHeight="1" thickBot="1" x14ac:dyDescent="0.4">
      <c r="A3236" s="16" t="str">
        <f>IF(B3236&lt;&gt;"","IND"&amp;TEXT(COUNTA($B$2:B3236),"000"),"")</f>
        <v>IND1884</v>
      </c>
      <c r="B3236" s="17">
        <f>Consolication[[#This Row],[Nom et prénom 0 Name &amp; first name]]</f>
        <v>0</v>
      </c>
      <c r="C3236" s="17" t="e">
        <f>VLOOKUP(B3236,Consolidation!B:AA,3,FALSE)</f>
        <v>#N/A</v>
      </c>
      <c r="D3236" s="17" t="e">
        <f>VLOOKUP(B3236,Consolidation!B:AA,5,TRUE)</f>
        <v>#N/A</v>
      </c>
      <c r="E3236" s="17" t="e">
        <f>VLOOKUP(B3237,Consolidation!B:AA,6,TRUE)</f>
        <v>#N/A</v>
      </c>
      <c r="F3236" s="17" t="e">
        <f>VLOOKUP(B3237,Consolidation!B:AA,7,TRUE)</f>
        <v>#N/A</v>
      </c>
      <c r="G3236" s="17" t="e">
        <f>VLOOKUP(B3237,Consolidation!B:AA,12,TRUE)</f>
        <v>#N/A</v>
      </c>
      <c r="H3236" s="17" t="e">
        <f>VLOOKUP(B3237,Consolidation!B:AA,22,FALSE)</f>
        <v>#N/A</v>
      </c>
    </row>
    <row r="3237" spans="1:8" ht="29.5" customHeight="1" thickBot="1" x14ac:dyDescent="0.4">
      <c r="A3237" s="16" t="str">
        <f>IF(B3237&lt;&gt;"","IND"&amp;TEXT(COUNTA($B$2:B3237),"000"),"")</f>
        <v>IND1885</v>
      </c>
      <c r="B3237" s="17">
        <f>Consolication[[#This Row],[Nom et prénom 0 Name &amp; first name]]</f>
        <v>0</v>
      </c>
      <c r="C3237" s="17" t="e">
        <f>VLOOKUP(B3237,Consolidation!B:AA,3,FALSE)</f>
        <v>#N/A</v>
      </c>
      <c r="D3237" s="17" t="e">
        <f>VLOOKUP(B3237,Consolidation!B:AA,5,TRUE)</f>
        <v>#N/A</v>
      </c>
      <c r="E3237" s="17" t="e">
        <f>VLOOKUP(B3238,Consolidation!B:AA,6,TRUE)</f>
        <v>#N/A</v>
      </c>
      <c r="F3237" s="17" t="e">
        <f>VLOOKUP(B3238,Consolidation!B:AA,7,TRUE)</f>
        <v>#N/A</v>
      </c>
      <c r="G3237" s="17" t="e">
        <f>VLOOKUP(B3238,Consolidation!B:AA,12,TRUE)</f>
        <v>#N/A</v>
      </c>
      <c r="H3237" s="17" t="e">
        <f>VLOOKUP(B3238,Consolidation!B:AA,22,FALSE)</f>
        <v>#N/A</v>
      </c>
    </row>
    <row r="3238" spans="1:8" ht="29.5" customHeight="1" thickBot="1" x14ac:dyDescent="0.4">
      <c r="A3238" s="16" t="str">
        <f>IF(B3238&lt;&gt;"","IND"&amp;TEXT(COUNTA($B$2:B3238),"000"),"")</f>
        <v>IND1886</v>
      </c>
      <c r="B3238" s="17">
        <f>Consolication[[#This Row],[Nom et prénom 0 Name &amp; first name]]</f>
        <v>0</v>
      </c>
      <c r="C3238" s="17" t="e">
        <f>VLOOKUP(B3238,Consolidation!B:AA,3,FALSE)</f>
        <v>#N/A</v>
      </c>
      <c r="D3238" s="17" t="e">
        <f>VLOOKUP(B3238,Consolidation!B:AA,5,TRUE)</f>
        <v>#N/A</v>
      </c>
      <c r="E3238" s="17" t="e">
        <f>VLOOKUP(B3239,Consolidation!B:AA,6,TRUE)</f>
        <v>#N/A</v>
      </c>
      <c r="F3238" s="17" t="e">
        <f>VLOOKUP(B3239,Consolidation!B:AA,7,TRUE)</f>
        <v>#N/A</v>
      </c>
      <c r="G3238" s="17" t="e">
        <f>VLOOKUP(B3239,Consolidation!B:AA,12,TRUE)</f>
        <v>#N/A</v>
      </c>
      <c r="H3238" s="17" t="e">
        <f>VLOOKUP(B3239,Consolidation!B:AA,22,FALSE)</f>
        <v>#N/A</v>
      </c>
    </row>
    <row r="3239" spans="1:8" ht="29.5" customHeight="1" thickBot="1" x14ac:dyDescent="0.4">
      <c r="A3239" s="16" t="str">
        <f>IF(B3239&lt;&gt;"","IND"&amp;TEXT(COUNTA($B$2:B3239),"000"),"")</f>
        <v>IND1887</v>
      </c>
      <c r="B3239" s="17">
        <f>Consolication[[#This Row],[Nom et prénom 0 Name &amp; first name]]</f>
        <v>0</v>
      </c>
      <c r="C3239" s="17" t="e">
        <f>VLOOKUP(B3239,Consolidation!B:AA,3,FALSE)</f>
        <v>#N/A</v>
      </c>
      <c r="D3239" s="17" t="e">
        <f>VLOOKUP(B3239,Consolidation!B:AA,5,TRUE)</f>
        <v>#N/A</v>
      </c>
      <c r="E3239" s="17" t="e">
        <f>VLOOKUP(B3240,Consolidation!B:AA,6,TRUE)</f>
        <v>#N/A</v>
      </c>
      <c r="F3239" s="17" t="e">
        <f>VLOOKUP(B3240,Consolidation!B:AA,7,TRUE)</f>
        <v>#N/A</v>
      </c>
      <c r="G3239" s="17" t="e">
        <f>VLOOKUP(B3240,Consolidation!B:AA,12,TRUE)</f>
        <v>#N/A</v>
      </c>
      <c r="H3239" s="17" t="e">
        <f>VLOOKUP(B3240,Consolidation!B:AA,22,FALSE)</f>
        <v>#N/A</v>
      </c>
    </row>
    <row r="3240" spans="1:8" ht="29.5" customHeight="1" thickBot="1" x14ac:dyDescent="0.4">
      <c r="A3240" s="16" t="str">
        <f>IF(B3240&lt;&gt;"","IND"&amp;TEXT(COUNTA($B$2:B3240),"000"),"")</f>
        <v>IND1888</v>
      </c>
      <c r="B3240" s="17">
        <f>Consolication[[#This Row],[Nom et prénom 0 Name &amp; first name]]</f>
        <v>0</v>
      </c>
      <c r="C3240" s="17" t="e">
        <f>VLOOKUP(B3240,Consolidation!B:AA,3,FALSE)</f>
        <v>#N/A</v>
      </c>
      <c r="D3240" s="17" t="e">
        <f>VLOOKUP(B3240,Consolidation!B:AA,5,TRUE)</f>
        <v>#N/A</v>
      </c>
      <c r="E3240" s="17" t="e">
        <f>VLOOKUP(B3241,Consolidation!B:AA,6,TRUE)</f>
        <v>#N/A</v>
      </c>
      <c r="F3240" s="17" t="e">
        <f>VLOOKUP(B3241,Consolidation!B:AA,7,TRUE)</f>
        <v>#N/A</v>
      </c>
      <c r="G3240" s="17" t="e">
        <f>VLOOKUP(B3241,Consolidation!B:AA,12,TRUE)</f>
        <v>#N/A</v>
      </c>
      <c r="H3240" s="17" t="e">
        <f>VLOOKUP(B3241,Consolidation!B:AA,22,FALSE)</f>
        <v>#N/A</v>
      </c>
    </row>
    <row r="3241" spans="1:8" ht="29.5" customHeight="1" thickBot="1" x14ac:dyDescent="0.4">
      <c r="A3241" s="16" t="str">
        <f>IF(B3241&lt;&gt;"","IND"&amp;TEXT(COUNTA($B$2:B3241),"000"),"")</f>
        <v>IND1889</v>
      </c>
      <c r="B3241" s="17">
        <f>Consolication[[#This Row],[Nom et prénom 0 Name &amp; first name]]</f>
        <v>0</v>
      </c>
      <c r="C3241" s="17" t="e">
        <f>VLOOKUP(B3241,Consolidation!B:AA,3,FALSE)</f>
        <v>#N/A</v>
      </c>
      <c r="D3241" s="17" t="e">
        <f>VLOOKUP(B3241,Consolidation!B:AA,5,TRUE)</f>
        <v>#N/A</v>
      </c>
      <c r="E3241" s="17" t="e">
        <f>VLOOKUP(B3242,Consolidation!B:AA,6,TRUE)</f>
        <v>#N/A</v>
      </c>
      <c r="F3241" s="17" t="e">
        <f>VLOOKUP(B3242,Consolidation!B:AA,7,TRUE)</f>
        <v>#N/A</v>
      </c>
      <c r="G3241" s="17" t="e">
        <f>VLOOKUP(B3242,Consolidation!B:AA,12,TRUE)</f>
        <v>#N/A</v>
      </c>
      <c r="H3241" s="17" t="e">
        <f>VLOOKUP(B3242,Consolidation!B:AA,22,FALSE)</f>
        <v>#N/A</v>
      </c>
    </row>
    <row r="3242" spans="1:8" ht="29.5" customHeight="1" thickBot="1" x14ac:dyDescent="0.4">
      <c r="A3242" s="16" t="str">
        <f>IF(B3242&lt;&gt;"","IND"&amp;TEXT(COUNTA($B$2:B3242),"000"),"")</f>
        <v>IND1890</v>
      </c>
      <c r="B3242" s="17">
        <f>Consolication[[#This Row],[Nom et prénom 0 Name &amp; first name]]</f>
        <v>0</v>
      </c>
      <c r="C3242" s="17" t="e">
        <f>VLOOKUP(B3242,Consolidation!B:AA,3,FALSE)</f>
        <v>#N/A</v>
      </c>
      <c r="D3242" s="17" t="e">
        <f>VLOOKUP(B3242,Consolidation!B:AA,5,TRUE)</f>
        <v>#N/A</v>
      </c>
      <c r="E3242" s="17" t="e">
        <f>VLOOKUP(B3243,Consolidation!B:AA,6,TRUE)</f>
        <v>#N/A</v>
      </c>
      <c r="F3242" s="17" t="e">
        <f>VLOOKUP(B3243,Consolidation!B:AA,7,TRUE)</f>
        <v>#N/A</v>
      </c>
      <c r="G3242" s="17" t="e">
        <f>VLOOKUP(B3243,Consolidation!B:AA,12,TRUE)</f>
        <v>#N/A</v>
      </c>
      <c r="H3242" s="17" t="e">
        <f>VLOOKUP(B3243,Consolidation!B:AA,22,FALSE)</f>
        <v>#N/A</v>
      </c>
    </row>
    <row r="3243" spans="1:8" ht="29.5" customHeight="1" thickBot="1" x14ac:dyDescent="0.4">
      <c r="A3243" s="16" t="str">
        <f>IF(B3243&lt;&gt;"","IND"&amp;TEXT(COUNTA($B$2:B3243),"000"),"")</f>
        <v>IND1891</v>
      </c>
      <c r="B3243" s="17">
        <f>Consolication[[#This Row],[Nom et prénom 0 Name &amp; first name]]</f>
        <v>0</v>
      </c>
      <c r="C3243" s="17" t="e">
        <f>VLOOKUP(B3243,Consolidation!B:AA,3,FALSE)</f>
        <v>#N/A</v>
      </c>
      <c r="D3243" s="17" t="e">
        <f>VLOOKUP(B3243,Consolidation!B:AA,5,TRUE)</f>
        <v>#N/A</v>
      </c>
      <c r="E3243" s="17" t="e">
        <f>VLOOKUP(B3244,Consolidation!B:AA,6,TRUE)</f>
        <v>#N/A</v>
      </c>
      <c r="F3243" s="17" t="e">
        <f>VLOOKUP(B3244,Consolidation!B:AA,7,TRUE)</f>
        <v>#N/A</v>
      </c>
      <c r="G3243" s="17" t="e">
        <f>VLOOKUP(B3244,Consolidation!B:AA,12,TRUE)</f>
        <v>#N/A</v>
      </c>
      <c r="H3243" s="17" t="e">
        <f>VLOOKUP(B3244,Consolidation!B:AA,22,FALSE)</f>
        <v>#N/A</v>
      </c>
    </row>
    <row r="3244" spans="1:8" ht="29.5" customHeight="1" thickBot="1" x14ac:dyDescent="0.4">
      <c r="A3244" s="16" t="str">
        <f>IF(B3244&lt;&gt;"","IND"&amp;TEXT(COUNTA($B$2:B3244),"000"),"")</f>
        <v>IND1892</v>
      </c>
      <c r="B3244" s="17">
        <f>Consolication[[#This Row],[Nom et prénom 0 Name &amp; first name]]</f>
        <v>0</v>
      </c>
      <c r="C3244" s="17" t="e">
        <f>VLOOKUP(B3244,Consolidation!B:AA,3,FALSE)</f>
        <v>#N/A</v>
      </c>
      <c r="D3244" s="17" t="e">
        <f>VLOOKUP(B3244,Consolidation!B:AA,5,TRUE)</f>
        <v>#N/A</v>
      </c>
      <c r="E3244" s="17" t="e">
        <f>VLOOKUP(B3245,Consolidation!B:AA,6,TRUE)</f>
        <v>#N/A</v>
      </c>
      <c r="F3244" s="17" t="e">
        <f>VLOOKUP(B3245,Consolidation!B:AA,7,TRUE)</f>
        <v>#N/A</v>
      </c>
      <c r="G3244" s="17" t="e">
        <f>VLOOKUP(B3245,Consolidation!B:AA,12,TRUE)</f>
        <v>#N/A</v>
      </c>
      <c r="H3244" s="17" t="e">
        <f>VLOOKUP(B3245,Consolidation!B:AA,22,FALSE)</f>
        <v>#N/A</v>
      </c>
    </row>
    <row r="3245" spans="1:8" ht="29.5" customHeight="1" thickBot="1" x14ac:dyDescent="0.4">
      <c r="A3245" s="16" t="str">
        <f>IF(B3245&lt;&gt;"","IND"&amp;TEXT(COUNTA($B$2:B3245),"000"),"")</f>
        <v>IND1893</v>
      </c>
      <c r="B3245" s="17">
        <f>Consolication[[#This Row],[Nom et prénom 0 Name &amp; first name]]</f>
        <v>0</v>
      </c>
      <c r="C3245" s="17" t="e">
        <f>VLOOKUP(B3245,Consolidation!B:AA,3,FALSE)</f>
        <v>#N/A</v>
      </c>
      <c r="D3245" s="17" t="e">
        <f>VLOOKUP(B3245,Consolidation!B:AA,5,TRUE)</f>
        <v>#N/A</v>
      </c>
      <c r="E3245" s="17" t="e">
        <f>VLOOKUP(B3246,Consolidation!B:AA,6,TRUE)</f>
        <v>#N/A</v>
      </c>
      <c r="F3245" s="17" t="e">
        <f>VLOOKUP(B3246,Consolidation!B:AA,7,TRUE)</f>
        <v>#N/A</v>
      </c>
      <c r="G3245" s="17" t="e">
        <f>VLOOKUP(B3246,Consolidation!B:AA,12,TRUE)</f>
        <v>#N/A</v>
      </c>
      <c r="H3245" s="17" t="e">
        <f>VLOOKUP(B3246,Consolidation!B:AA,22,FALSE)</f>
        <v>#N/A</v>
      </c>
    </row>
    <row r="3246" spans="1:8" ht="29.5" customHeight="1" thickBot="1" x14ac:dyDescent="0.4">
      <c r="A3246" s="16" t="str">
        <f>IF(B3246&lt;&gt;"","IND"&amp;TEXT(COUNTA($B$2:B3246),"000"),"")</f>
        <v>IND1894</v>
      </c>
      <c r="B3246" s="17">
        <f>Consolication[[#This Row],[Nom et prénom 0 Name &amp; first name]]</f>
        <v>0</v>
      </c>
      <c r="C3246" s="17" t="e">
        <f>VLOOKUP(B3246,Consolidation!B:AA,3,FALSE)</f>
        <v>#N/A</v>
      </c>
      <c r="D3246" s="17" t="e">
        <f>VLOOKUP(B3246,Consolidation!B:AA,5,TRUE)</f>
        <v>#N/A</v>
      </c>
      <c r="E3246" s="17" t="e">
        <f>VLOOKUP(B3247,Consolidation!B:AA,6,TRUE)</f>
        <v>#N/A</v>
      </c>
      <c r="F3246" s="17" t="e">
        <f>VLOOKUP(B3247,Consolidation!B:AA,7,TRUE)</f>
        <v>#N/A</v>
      </c>
      <c r="G3246" s="17" t="e">
        <f>VLOOKUP(B3247,Consolidation!B:AA,12,TRUE)</f>
        <v>#N/A</v>
      </c>
      <c r="H3246" s="17" t="e">
        <f>VLOOKUP(B3247,Consolidation!B:AA,22,FALSE)</f>
        <v>#N/A</v>
      </c>
    </row>
    <row r="3247" spans="1:8" ht="29.5" customHeight="1" thickBot="1" x14ac:dyDescent="0.4">
      <c r="A3247" s="16" t="str">
        <f>IF(B3247&lt;&gt;"","IND"&amp;TEXT(COUNTA($B$2:B3247),"000"),"")</f>
        <v>IND1895</v>
      </c>
      <c r="B3247" s="17">
        <f>Consolication[[#This Row],[Nom et prénom 0 Name &amp; first name]]</f>
        <v>0</v>
      </c>
      <c r="C3247" s="17" t="e">
        <f>VLOOKUP(B3247,Consolidation!B:AA,3,FALSE)</f>
        <v>#N/A</v>
      </c>
      <c r="D3247" s="17" t="e">
        <f>VLOOKUP(B3247,Consolidation!B:AA,5,TRUE)</f>
        <v>#N/A</v>
      </c>
      <c r="E3247" s="17" t="e">
        <f>VLOOKUP(B3248,Consolidation!B:AA,6,TRUE)</f>
        <v>#N/A</v>
      </c>
      <c r="F3247" s="17" t="e">
        <f>VLOOKUP(B3248,Consolidation!B:AA,7,TRUE)</f>
        <v>#N/A</v>
      </c>
      <c r="G3247" s="17" t="e">
        <f>VLOOKUP(B3248,Consolidation!B:AA,12,TRUE)</f>
        <v>#N/A</v>
      </c>
      <c r="H3247" s="17" t="e">
        <f>VLOOKUP(B3248,Consolidation!B:AA,22,FALSE)</f>
        <v>#N/A</v>
      </c>
    </row>
    <row r="3248" spans="1:8" ht="29.5" customHeight="1" thickBot="1" x14ac:dyDescent="0.4">
      <c r="A3248" s="16" t="str">
        <f>IF(B3248&lt;&gt;"","IND"&amp;TEXT(COUNTA($B$2:B3248),"000"),"")</f>
        <v>IND1896</v>
      </c>
      <c r="B3248" s="17">
        <f>Consolication[[#This Row],[Nom et prénom 0 Name &amp; first name]]</f>
        <v>0</v>
      </c>
      <c r="C3248" s="17" t="e">
        <f>VLOOKUP(B3248,Consolidation!B:AA,3,FALSE)</f>
        <v>#N/A</v>
      </c>
      <c r="D3248" s="17" t="e">
        <f>VLOOKUP(B3248,Consolidation!B:AA,5,TRUE)</f>
        <v>#N/A</v>
      </c>
      <c r="E3248" s="17" t="e">
        <f>VLOOKUP(B3249,Consolidation!B:AA,6,TRUE)</f>
        <v>#N/A</v>
      </c>
      <c r="F3248" s="17" t="e">
        <f>VLOOKUP(B3249,Consolidation!B:AA,7,TRUE)</f>
        <v>#N/A</v>
      </c>
      <c r="G3248" s="17" t="e">
        <f>VLOOKUP(B3249,Consolidation!B:AA,12,TRUE)</f>
        <v>#N/A</v>
      </c>
      <c r="H3248" s="17" t="e">
        <f>VLOOKUP(B3249,Consolidation!B:AA,22,FALSE)</f>
        <v>#N/A</v>
      </c>
    </row>
    <row r="3249" spans="1:8" ht="29.5" customHeight="1" thickBot="1" x14ac:dyDescent="0.4">
      <c r="A3249" s="16" t="str">
        <f>IF(B3249&lt;&gt;"","IND"&amp;TEXT(COUNTA($B$2:B3249),"000"),"")</f>
        <v>IND1897</v>
      </c>
      <c r="B3249" s="17">
        <f>Consolication[[#This Row],[Nom et prénom 0 Name &amp; first name]]</f>
        <v>0</v>
      </c>
      <c r="C3249" s="17" t="e">
        <f>VLOOKUP(B3249,Consolidation!B:AA,3,FALSE)</f>
        <v>#N/A</v>
      </c>
      <c r="D3249" s="17" t="e">
        <f>VLOOKUP(B3249,Consolidation!B:AA,5,TRUE)</f>
        <v>#N/A</v>
      </c>
      <c r="E3249" s="17" t="e">
        <f>VLOOKUP(B3250,Consolidation!B:AA,6,TRUE)</f>
        <v>#N/A</v>
      </c>
      <c r="F3249" s="17" t="e">
        <f>VLOOKUP(B3250,Consolidation!B:AA,7,TRUE)</f>
        <v>#N/A</v>
      </c>
      <c r="G3249" s="17" t="e">
        <f>VLOOKUP(B3250,Consolidation!B:AA,12,TRUE)</f>
        <v>#N/A</v>
      </c>
      <c r="H3249" s="17" t="e">
        <f>VLOOKUP(B3250,Consolidation!B:AA,22,FALSE)</f>
        <v>#N/A</v>
      </c>
    </row>
    <row r="3250" spans="1:8" ht="29.5" customHeight="1" thickBot="1" x14ac:dyDescent="0.4">
      <c r="A3250" s="16" t="str">
        <f>IF(B3250&lt;&gt;"","IND"&amp;TEXT(COUNTA($B$2:B3250),"000"),"")</f>
        <v>IND1898</v>
      </c>
      <c r="B3250" s="17">
        <f>Consolication[[#This Row],[Nom et prénom 0 Name &amp; first name]]</f>
        <v>0</v>
      </c>
      <c r="C3250" s="17" t="e">
        <f>VLOOKUP(B3250,Consolidation!B:AA,3,FALSE)</f>
        <v>#N/A</v>
      </c>
      <c r="D3250" s="17" t="e">
        <f>VLOOKUP(B3250,Consolidation!B:AA,5,TRUE)</f>
        <v>#N/A</v>
      </c>
      <c r="E3250" s="17" t="e">
        <f>VLOOKUP(B3251,Consolidation!B:AA,6,TRUE)</f>
        <v>#N/A</v>
      </c>
      <c r="F3250" s="17" t="e">
        <f>VLOOKUP(B3251,Consolidation!B:AA,7,TRUE)</f>
        <v>#N/A</v>
      </c>
      <c r="G3250" s="17" t="e">
        <f>VLOOKUP(B3251,Consolidation!B:AA,12,TRUE)</f>
        <v>#N/A</v>
      </c>
      <c r="H3250" s="17" t="e">
        <f>VLOOKUP(B3251,Consolidation!B:AA,22,FALSE)</f>
        <v>#N/A</v>
      </c>
    </row>
    <row r="3251" spans="1:8" ht="29.5" customHeight="1" thickBot="1" x14ac:dyDescent="0.4">
      <c r="A3251" s="16" t="str">
        <f>IF(B3251&lt;&gt;"","IND"&amp;TEXT(COUNTA($B$2:B3251),"000"),"")</f>
        <v>IND1899</v>
      </c>
      <c r="B3251" s="17">
        <f>Consolication[[#This Row],[Nom et prénom 0 Name &amp; first name]]</f>
        <v>0</v>
      </c>
      <c r="C3251" s="17" t="e">
        <f>VLOOKUP(B3251,Consolidation!B:AA,3,FALSE)</f>
        <v>#N/A</v>
      </c>
      <c r="D3251" s="17" t="e">
        <f>VLOOKUP(B3251,Consolidation!B:AA,5,TRUE)</f>
        <v>#N/A</v>
      </c>
      <c r="E3251" s="17" t="e">
        <f>VLOOKUP(B3252,Consolidation!B:AA,6,TRUE)</f>
        <v>#N/A</v>
      </c>
      <c r="F3251" s="17" t="e">
        <f>VLOOKUP(B3252,Consolidation!B:AA,7,TRUE)</f>
        <v>#N/A</v>
      </c>
      <c r="G3251" s="17" t="e">
        <f>VLOOKUP(B3252,Consolidation!B:AA,12,TRUE)</f>
        <v>#N/A</v>
      </c>
      <c r="H3251" s="17" t="e">
        <f>VLOOKUP(B3252,Consolidation!B:AA,22,FALSE)</f>
        <v>#N/A</v>
      </c>
    </row>
    <row r="3252" spans="1:8" ht="29.5" customHeight="1" thickBot="1" x14ac:dyDescent="0.4">
      <c r="A3252" s="16" t="str">
        <f>IF(B3252&lt;&gt;"","IND"&amp;TEXT(COUNTA($B$2:B3252),"000"),"")</f>
        <v>IND1900</v>
      </c>
      <c r="B3252" s="17">
        <f>Consolication[[#This Row],[Nom et prénom 0 Name &amp; first name]]</f>
        <v>0</v>
      </c>
      <c r="C3252" s="17" t="e">
        <f>VLOOKUP(B3252,Consolidation!B:AA,3,FALSE)</f>
        <v>#N/A</v>
      </c>
      <c r="D3252" s="17" t="e">
        <f>VLOOKUP(B3252,Consolidation!B:AA,5,TRUE)</f>
        <v>#N/A</v>
      </c>
      <c r="E3252" s="17" t="e">
        <f>VLOOKUP(B3253,Consolidation!B:AA,6,TRUE)</f>
        <v>#N/A</v>
      </c>
      <c r="F3252" s="17" t="e">
        <f>VLOOKUP(B3253,Consolidation!B:AA,7,TRUE)</f>
        <v>#N/A</v>
      </c>
      <c r="G3252" s="17" t="e">
        <f>VLOOKUP(B3253,Consolidation!B:AA,12,TRUE)</f>
        <v>#N/A</v>
      </c>
      <c r="H3252" s="17" t="e">
        <f>VLOOKUP(B3253,Consolidation!B:AA,22,FALSE)</f>
        <v>#N/A</v>
      </c>
    </row>
    <row r="3253" spans="1:8" ht="29.5" customHeight="1" thickBot="1" x14ac:dyDescent="0.4">
      <c r="A3253" s="16" t="str">
        <f>IF(B3253&lt;&gt;"","IND"&amp;TEXT(COUNTA($B$2:B3253),"000"),"")</f>
        <v>IND1901</v>
      </c>
      <c r="B3253" s="17">
        <f>Consolication[[#This Row],[Nom et prénom 0 Name &amp; first name]]</f>
        <v>0</v>
      </c>
      <c r="C3253" s="17" t="e">
        <f>VLOOKUP(B3253,Consolidation!B:AA,3,FALSE)</f>
        <v>#N/A</v>
      </c>
      <c r="D3253" s="17" t="e">
        <f>VLOOKUP(B3253,Consolidation!B:AA,5,TRUE)</f>
        <v>#N/A</v>
      </c>
      <c r="E3253" s="17" t="e">
        <f>VLOOKUP(B3254,Consolidation!B:AA,6,TRUE)</f>
        <v>#N/A</v>
      </c>
      <c r="F3253" s="17" t="e">
        <f>VLOOKUP(B3254,Consolidation!B:AA,7,TRUE)</f>
        <v>#N/A</v>
      </c>
      <c r="G3253" s="17" t="e">
        <f>VLOOKUP(B3254,Consolidation!B:AA,12,TRUE)</f>
        <v>#N/A</v>
      </c>
      <c r="H3253" s="17" t="e">
        <f>VLOOKUP(B3254,Consolidation!B:AA,22,FALSE)</f>
        <v>#N/A</v>
      </c>
    </row>
    <row r="3254" spans="1:8" ht="29.5" customHeight="1" thickBot="1" x14ac:dyDescent="0.4">
      <c r="A3254" s="16" t="str">
        <f>IF(B3254&lt;&gt;"","IND"&amp;TEXT(COUNTA($B$2:B3254),"000"),"")</f>
        <v>IND1902</v>
      </c>
      <c r="B3254" s="17">
        <f>Consolication[[#This Row],[Nom et prénom 0 Name &amp; first name]]</f>
        <v>0</v>
      </c>
      <c r="C3254" s="17" t="e">
        <f>VLOOKUP(B3254,Consolidation!B:AA,3,FALSE)</f>
        <v>#N/A</v>
      </c>
      <c r="D3254" s="17" t="e">
        <f>VLOOKUP(B3254,Consolidation!B:AA,5,TRUE)</f>
        <v>#N/A</v>
      </c>
      <c r="E3254" s="17" t="e">
        <f>VLOOKUP(B3255,Consolidation!B:AA,6,TRUE)</f>
        <v>#N/A</v>
      </c>
      <c r="F3254" s="17" t="e">
        <f>VLOOKUP(B3255,Consolidation!B:AA,7,TRUE)</f>
        <v>#N/A</v>
      </c>
      <c r="G3254" s="17" t="e">
        <f>VLOOKUP(B3255,Consolidation!B:AA,12,TRUE)</f>
        <v>#N/A</v>
      </c>
      <c r="H3254" s="17" t="e">
        <f>VLOOKUP(B3255,Consolidation!B:AA,22,FALSE)</f>
        <v>#N/A</v>
      </c>
    </row>
    <row r="3255" spans="1:8" ht="29.5" customHeight="1" thickBot="1" x14ac:dyDescent="0.4">
      <c r="A3255" s="16" t="str">
        <f>IF(B3255&lt;&gt;"","IND"&amp;TEXT(COUNTA($B$2:B3255),"000"),"")</f>
        <v>IND1903</v>
      </c>
      <c r="B3255" s="17">
        <f>Consolication[[#This Row],[Nom et prénom 0 Name &amp; first name]]</f>
        <v>0</v>
      </c>
      <c r="C3255" s="17" t="e">
        <f>VLOOKUP(B3255,Consolidation!B:AA,3,FALSE)</f>
        <v>#N/A</v>
      </c>
      <c r="D3255" s="17" t="e">
        <f>VLOOKUP(B3255,Consolidation!B:AA,5,TRUE)</f>
        <v>#N/A</v>
      </c>
      <c r="E3255" s="17" t="e">
        <f>VLOOKUP(B3256,Consolidation!B:AA,6,TRUE)</f>
        <v>#N/A</v>
      </c>
      <c r="F3255" s="17" t="e">
        <f>VLOOKUP(B3256,Consolidation!B:AA,7,TRUE)</f>
        <v>#N/A</v>
      </c>
      <c r="G3255" s="17" t="e">
        <f>VLOOKUP(B3256,Consolidation!B:AA,12,TRUE)</f>
        <v>#N/A</v>
      </c>
      <c r="H3255" s="17" t="e">
        <f>VLOOKUP(B3256,Consolidation!B:AA,22,FALSE)</f>
        <v>#N/A</v>
      </c>
    </row>
    <row r="3256" spans="1:8" ht="29.5" customHeight="1" thickBot="1" x14ac:dyDescent="0.4">
      <c r="A3256" s="16" t="str">
        <f>IF(B3256&lt;&gt;"","IND"&amp;TEXT(COUNTA($B$2:B3256),"000"),"")</f>
        <v>IND1904</v>
      </c>
      <c r="B3256" s="17">
        <f>Consolication[[#This Row],[Nom et prénom 0 Name &amp; first name]]</f>
        <v>0</v>
      </c>
      <c r="C3256" s="17" t="e">
        <f>VLOOKUP(B3256,Consolidation!B:AA,3,FALSE)</f>
        <v>#N/A</v>
      </c>
      <c r="D3256" s="17" t="e">
        <f>VLOOKUP(B3256,Consolidation!B:AA,5,TRUE)</f>
        <v>#N/A</v>
      </c>
      <c r="E3256" s="17" t="e">
        <f>VLOOKUP(B3257,Consolidation!B:AA,6,TRUE)</f>
        <v>#N/A</v>
      </c>
      <c r="F3256" s="17" t="e">
        <f>VLOOKUP(B3257,Consolidation!B:AA,7,TRUE)</f>
        <v>#N/A</v>
      </c>
      <c r="G3256" s="17" t="e">
        <f>VLOOKUP(B3257,Consolidation!B:AA,12,TRUE)</f>
        <v>#N/A</v>
      </c>
      <c r="H3256" s="17" t="e">
        <f>VLOOKUP(B3257,Consolidation!B:AA,22,FALSE)</f>
        <v>#N/A</v>
      </c>
    </row>
    <row r="3257" spans="1:8" ht="29.5" customHeight="1" thickBot="1" x14ac:dyDescent="0.4">
      <c r="A3257" s="16" t="str">
        <f>IF(B3257&lt;&gt;"","IND"&amp;TEXT(COUNTA($B$2:B3257),"000"),"")</f>
        <v>IND1905</v>
      </c>
      <c r="B3257" s="17">
        <f>Consolication[[#This Row],[Nom et prénom 0 Name &amp; first name]]</f>
        <v>0</v>
      </c>
      <c r="C3257" s="17" t="e">
        <f>VLOOKUP(B3257,Consolidation!B:AA,3,FALSE)</f>
        <v>#N/A</v>
      </c>
      <c r="D3257" s="17" t="e">
        <f>VLOOKUP(B3257,Consolidation!B:AA,5,TRUE)</f>
        <v>#N/A</v>
      </c>
      <c r="E3257" s="17" t="e">
        <f>VLOOKUP(B3258,Consolidation!B:AA,6,TRUE)</f>
        <v>#N/A</v>
      </c>
      <c r="F3257" s="17" t="e">
        <f>VLOOKUP(B3258,Consolidation!B:AA,7,TRUE)</f>
        <v>#N/A</v>
      </c>
      <c r="G3257" s="17" t="e">
        <f>VLOOKUP(B3258,Consolidation!B:AA,12,TRUE)</f>
        <v>#N/A</v>
      </c>
      <c r="H3257" s="17" t="e">
        <f>VLOOKUP(B3258,Consolidation!B:AA,22,FALSE)</f>
        <v>#N/A</v>
      </c>
    </row>
    <row r="3258" spans="1:8" ht="29.5" customHeight="1" thickBot="1" x14ac:dyDescent="0.4">
      <c r="A3258" s="16" t="str">
        <f>IF(B3258&lt;&gt;"","IND"&amp;TEXT(COUNTA($B$2:B3258),"000"),"")</f>
        <v>IND1906</v>
      </c>
      <c r="B3258" s="17">
        <f>Consolication[[#This Row],[Nom et prénom 0 Name &amp; first name]]</f>
        <v>0</v>
      </c>
      <c r="C3258" s="17" t="e">
        <f>VLOOKUP(B3258,Consolidation!B:AA,3,FALSE)</f>
        <v>#N/A</v>
      </c>
      <c r="D3258" s="17" t="e">
        <f>VLOOKUP(B3258,Consolidation!B:AA,5,TRUE)</f>
        <v>#N/A</v>
      </c>
      <c r="E3258" s="17" t="e">
        <f>VLOOKUP(B3259,Consolidation!B:AA,6,TRUE)</f>
        <v>#N/A</v>
      </c>
      <c r="F3258" s="17" t="e">
        <f>VLOOKUP(B3259,Consolidation!B:AA,7,TRUE)</f>
        <v>#N/A</v>
      </c>
      <c r="G3258" s="17" t="e">
        <f>VLOOKUP(B3259,Consolidation!B:AA,12,TRUE)</f>
        <v>#N/A</v>
      </c>
      <c r="H3258" s="17" t="e">
        <f>VLOOKUP(B3259,Consolidation!B:AA,22,FALSE)</f>
        <v>#N/A</v>
      </c>
    </row>
    <row r="3259" spans="1:8" ht="29.5" customHeight="1" thickBot="1" x14ac:dyDescent="0.4">
      <c r="A3259" s="16" t="str">
        <f>IF(B3259&lt;&gt;"","IND"&amp;TEXT(COUNTA($B$2:B3259),"000"),"")</f>
        <v>IND1907</v>
      </c>
      <c r="B3259" s="17">
        <f>Consolication[[#This Row],[Nom et prénom 0 Name &amp; first name]]</f>
        <v>0</v>
      </c>
      <c r="C3259" s="17" t="e">
        <f>VLOOKUP(B3259,Consolidation!B:AA,3,FALSE)</f>
        <v>#N/A</v>
      </c>
      <c r="D3259" s="17" t="e">
        <f>VLOOKUP(B3259,Consolidation!B:AA,5,TRUE)</f>
        <v>#N/A</v>
      </c>
      <c r="E3259" s="17" t="e">
        <f>VLOOKUP(B3260,Consolidation!B:AA,6,TRUE)</f>
        <v>#N/A</v>
      </c>
      <c r="F3259" s="17" t="e">
        <f>VLOOKUP(B3260,Consolidation!B:AA,7,TRUE)</f>
        <v>#N/A</v>
      </c>
      <c r="G3259" s="17" t="e">
        <f>VLOOKUP(B3260,Consolidation!B:AA,12,TRUE)</f>
        <v>#N/A</v>
      </c>
      <c r="H3259" s="17" t="e">
        <f>VLOOKUP(B3260,Consolidation!B:AA,22,FALSE)</f>
        <v>#N/A</v>
      </c>
    </row>
    <row r="3260" spans="1:8" ht="29.5" customHeight="1" thickBot="1" x14ac:dyDescent="0.4">
      <c r="A3260" s="16" t="str">
        <f>IF(B3260&lt;&gt;"","IND"&amp;TEXT(COUNTA($B$2:B3260),"000"),"")</f>
        <v>IND1908</v>
      </c>
      <c r="B3260" s="17">
        <f>Consolication[[#This Row],[Nom et prénom 0 Name &amp; first name]]</f>
        <v>0</v>
      </c>
      <c r="C3260" s="17" t="e">
        <f>VLOOKUP(B3260,Consolidation!B:AA,3,FALSE)</f>
        <v>#N/A</v>
      </c>
      <c r="D3260" s="17" t="e">
        <f>VLOOKUP(B3260,Consolidation!B:AA,5,TRUE)</f>
        <v>#N/A</v>
      </c>
      <c r="E3260" s="17" t="e">
        <f>VLOOKUP(B3261,Consolidation!B:AA,6,TRUE)</f>
        <v>#N/A</v>
      </c>
      <c r="F3260" s="17" t="e">
        <f>VLOOKUP(B3261,Consolidation!B:AA,7,TRUE)</f>
        <v>#N/A</v>
      </c>
      <c r="G3260" s="17" t="e">
        <f>VLOOKUP(B3261,Consolidation!B:AA,12,TRUE)</f>
        <v>#N/A</v>
      </c>
      <c r="H3260" s="17" t="e">
        <f>VLOOKUP(B3261,Consolidation!B:AA,22,FALSE)</f>
        <v>#N/A</v>
      </c>
    </row>
    <row r="3261" spans="1:8" ht="29.5" customHeight="1" thickBot="1" x14ac:dyDescent="0.4">
      <c r="A3261" s="16" t="str">
        <f>IF(B3261&lt;&gt;"","IND"&amp;TEXT(COUNTA($B$2:B3261),"000"),"")</f>
        <v>IND1909</v>
      </c>
      <c r="B3261" s="17">
        <f>Consolication[[#This Row],[Nom et prénom 0 Name &amp; first name]]</f>
        <v>0</v>
      </c>
      <c r="C3261" s="17" t="e">
        <f>VLOOKUP(B3261,Consolidation!B:AA,3,FALSE)</f>
        <v>#N/A</v>
      </c>
      <c r="D3261" s="17" t="e">
        <f>VLOOKUP(B3261,Consolidation!B:AA,5,TRUE)</f>
        <v>#N/A</v>
      </c>
      <c r="E3261" s="17" t="e">
        <f>VLOOKUP(B3262,Consolidation!B:AA,6,TRUE)</f>
        <v>#N/A</v>
      </c>
      <c r="F3261" s="17" t="e">
        <f>VLOOKUP(B3262,Consolidation!B:AA,7,TRUE)</f>
        <v>#N/A</v>
      </c>
      <c r="G3261" s="17" t="e">
        <f>VLOOKUP(B3262,Consolidation!B:AA,12,TRUE)</f>
        <v>#N/A</v>
      </c>
      <c r="H3261" s="17" t="e">
        <f>VLOOKUP(B3262,Consolidation!B:AA,22,FALSE)</f>
        <v>#N/A</v>
      </c>
    </row>
    <row r="3262" spans="1:8" ht="29.5" customHeight="1" thickBot="1" x14ac:dyDescent="0.4">
      <c r="A3262" s="16" t="str">
        <f>IF(B3262&lt;&gt;"","IND"&amp;TEXT(COUNTA($B$2:B3262),"000"),"")</f>
        <v>IND1910</v>
      </c>
      <c r="B3262" s="17">
        <f>Consolication[[#This Row],[Nom et prénom 0 Name &amp; first name]]</f>
        <v>0</v>
      </c>
      <c r="C3262" s="17" t="e">
        <f>VLOOKUP(B3262,Consolidation!B:AA,3,FALSE)</f>
        <v>#N/A</v>
      </c>
      <c r="D3262" s="17" t="e">
        <f>VLOOKUP(B3262,Consolidation!B:AA,5,TRUE)</f>
        <v>#N/A</v>
      </c>
      <c r="E3262" s="17" t="e">
        <f>VLOOKUP(B3263,Consolidation!B:AA,6,TRUE)</f>
        <v>#N/A</v>
      </c>
      <c r="F3262" s="17" t="e">
        <f>VLOOKUP(B3263,Consolidation!B:AA,7,TRUE)</f>
        <v>#N/A</v>
      </c>
      <c r="G3262" s="17" t="e">
        <f>VLOOKUP(B3263,Consolidation!B:AA,12,TRUE)</f>
        <v>#N/A</v>
      </c>
      <c r="H3262" s="17" t="e">
        <f>VLOOKUP(B3263,Consolidation!B:AA,22,FALSE)</f>
        <v>#N/A</v>
      </c>
    </row>
    <row r="3263" spans="1:8" ht="29.5" customHeight="1" thickBot="1" x14ac:dyDescent="0.4">
      <c r="A3263" s="16" t="str">
        <f>IF(B3263&lt;&gt;"","IND"&amp;TEXT(COUNTA($B$2:B3263),"000"),"")</f>
        <v>IND1911</v>
      </c>
      <c r="B3263" s="17">
        <f>Consolication[[#This Row],[Nom et prénom 0 Name &amp; first name]]</f>
        <v>0</v>
      </c>
      <c r="C3263" s="17" t="e">
        <f>VLOOKUP(B3263,Consolidation!B:AA,3,FALSE)</f>
        <v>#N/A</v>
      </c>
      <c r="D3263" s="17" t="e">
        <f>VLOOKUP(B3263,Consolidation!B:AA,5,TRUE)</f>
        <v>#N/A</v>
      </c>
      <c r="E3263" s="17" t="e">
        <f>VLOOKUP(B3264,Consolidation!B:AA,6,TRUE)</f>
        <v>#N/A</v>
      </c>
      <c r="F3263" s="17" t="e">
        <f>VLOOKUP(B3264,Consolidation!B:AA,7,TRUE)</f>
        <v>#N/A</v>
      </c>
      <c r="G3263" s="17" t="e">
        <f>VLOOKUP(B3264,Consolidation!B:AA,12,TRUE)</f>
        <v>#N/A</v>
      </c>
      <c r="H3263" s="17" t="e">
        <f>VLOOKUP(B3264,Consolidation!B:AA,22,FALSE)</f>
        <v>#N/A</v>
      </c>
    </row>
    <row r="3264" spans="1:8" ht="29.5" customHeight="1" thickBot="1" x14ac:dyDescent="0.4">
      <c r="A3264" s="16" t="str">
        <f>IF(B3264&lt;&gt;"","IND"&amp;TEXT(COUNTA($B$2:B3264),"000"),"")</f>
        <v>IND1912</v>
      </c>
      <c r="B3264" s="17">
        <f>Consolication[[#This Row],[Nom et prénom 0 Name &amp; first name]]</f>
        <v>0</v>
      </c>
      <c r="C3264" s="17" t="e">
        <f>VLOOKUP(B3264,Consolidation!B:AA,3,FALSE)</f>
        <v>#N/A</v>
      </c>
      <c r="D3264" s="17" t="e">
        <f>VLOOKUP(B3264,Consolidation!B:AA,5,TRUE)</f>
        <v>#N/A</v>
      </c>
      <c r="E3264" s="17" t="e">
        <f>VLOOKUP(B3265,Consolidation!B:AA,6,TRUE)</f>
        <v>#N/A</v>
      </c>
      <c r="F3264" s="17" t="e">
        <f>VLOOKUP(B3265,Consolidation!B:AA,7,TRUE)</f>
        <v>#N/A</v>
      </c>
      <c r="G3264" s="17" t="e">
        <f>VLOOKUP(B3265,Consolidation!B:AA,12,TRUE)</f>
        <v>#N/A</v>
      </c>
      <c r="H3264" s="17" t="e">
        <f>VLOOKUP(B3265,Consolidation!B:AA,22,FALSE)</f>
        <v>#N/A</v>
      </c>
    </row>
    <row r="3265" spans="1:8" ht="29.5" customHeight="1" thickBot="1" x14ac:dyDescent="0.4">
      <c r="A3265" s="16" t="str">
        <f>IF(B3265&lt;&gt;"","IND"&amp;TEXT(COUNTA($B$2:B3265),"000"),"")</f>
        <v>IND1913</v>
      </c>
      <c r="B3265" s="17">
        <f>Consolication[[#This Row],[Nom et prénom 0 Name &amp; first name]]</f>
        <v>0</v>
      </c>
      <c r="C3265" s="17" t="e">
        <f>VLOOKUP(B3265,Consolidation!B:AA,3,FALSE)</f>
        <v>#N/A</v>
      </c>
      <c r="D3265" s="17" t="e">
        <f>VLOOKUP(B3265,Consolidation!B:AA,5,TRUE)</f>
        <v>#N/A</v>
      </c>
      <c r="E3265" s="17" t="e">
        <f>VLOOKUP(B3266,Consolidation!B:AA,6,TRUE)</f>
        <v>#N/A</v>
      </c>
      <c r="F3265" s="17" t="e">
        <f>VLOOKUP(B3266,Consolidation!B:AA,7,TRUE)</f>
        <v>#N/A</v>
      </c>
      <c r="G3265" s="17" t="e">
        <f>VLOOKUP(B3266,Consolidation!B:AA,12,TRUE)</f>
        <v>#N/A</v>
      </c>
      <c r="H3265" s="17" t="e">
        <f>VLOOKUP(B3266,Consolidation!B:AA,22,FALSE)</f>
        <v>#N/A</v>
      </c>
    </row>
    <row r="3266" spans="1:8" ht="29.5" customHeight="1" thickBot="1" x14ac:dyDescent="0.4">
      <c r="A3266" s="16" t="str">
        <f>IF(B3266&lt;&gt;"","IND"&amp;TEXT(COUNTA($B$2:B3266),"000"),"")</f>
        <v>IND1914</v>
      </c>
      <c r="B3266" s="17">
        <f>Consolication[[#This Row],[Nom et prénom 0 Name &amp; first name]]</f>
        <v>0</v>
      </c>
      <c r="C3266" s="17" t="e">
        <f>VLOOKUP(B3266,Consolidation!B:AA,3,FALSE)</f>
        <v>#N/A</v>
      </c>
      <c r="D3266" s="17" t="e">
        <f>VLOOKUP(B3266,Consolidation!B:AA,5,TRUE)</f>
        <v>#N/A</v>
      </c>
      <c r="E3266" s="17" t="e">
        <f>VLOOKUP(B3267,Consolidation!B:AA,6,TRUE)</f>
        <v>#N/A</v>
      </c>
      <c r="F3266" s="17" t="e">
        <f>VLOOKUP(B3267,Consolidation!B:AA,7,TRUE)</f>
        <v>#N/A</v>
      </c>
      <c r="G3266" s="17" t="e">
        <f>VLOOKUP(B3267,Consolidation!B:AA,12,TRUE)</f>
        <v>#N/A</v>
      </c>
      <c r="H3266" s="17" t="e">
        <f>VLOOKUP(B3267,Consolidation!B:AA,22,FALSE)</f>
        <v>#N/A</v>
      </c>
    </row>
    <row r="3267" spans="1:8" ht="29.5" customHeight="1" thickBot="1" x14ac:dyDescent="0.4">
      <c r="A3267" s="16" t="str">
        <f>IF(B3267&lt;&gt;"","IND"&amp;TEXT(COUNTA($B$2:B3267),"000"),"")</f>
        <v>IND1915</v>
      </c>
      <c r="B3267" s="17">
        <f>Consolication[[#This Row],[Nom et prénom 0 Name &amp; first name]]</f>
        <v>0</v>
      </c>
      <c r="C3267" s="17" t="e">
        <f>VLOOKUP(B3267,Consolidation!B:AA,3,FALSE)</f>
        <v>#N/A</v>
      </c>
      <c r="D3267" s="17" t="e">
        <f>VLOOKUP(B3267,Consolidation!B:AA,5,TRUE)</f>
        <v>#N/A</v>
      </c>
      <c r="E3267" s="17" t="e">
        <f>VLOOKUP(B3268,Consolidation!B:AA,6,TRUE)</f>
        <v>#N/A</v>
      </c>
      <c r="F3267" s="17" t="e">
        <f>VLOOKUP(B3268,Consolidation!B:AA,7,TRUE)</f>
        <v>#N/A</v>
      </c>
      <c r="G3267" s="17" t="e">
        <f>VLOOKUP(B3268,Consolidation!B:AA,12,TRUE)</f>
        <v>#N/A</v>
      </c>
      <c r="H3267" s="17" t="e">
        <f>VLOOKUP(B3268,Consolidation!B:AA,22,FALSE)</f>
        <v>#N/A</v>
      </c>
    </row>
    <row r="3268" spans="1:8" ht="29.5" customHeight="1" thickBot="1" x14ac:dyDescent="0.4">
      <c r="A3268" s="16" t="str">
        <f>IF(B3268&lt;&gt;"","IND"&amp;TEXT(COUNTA($B$2:B3268),"000"),"")</f>
        <v>IND1916</v>
      </c>
      <c r="B3268" s="17">
        <f>Consolication[[#This Row],[Nom et prénom 0 Name &amp; first name]]</f>
        <v>0</v>
      </c>
      <c r="C3268" s="17" t="e">
        <f>VLOOKUP(B3268,Consolidation!B:AA,3,FALSE)</f>
        <v>#N/A</v>
      </c>
      <c r="D3268" s="17" t="e">
        <f>VLOOKUP(B3268,Consolidation!B:AA,5,TRUE)</f>
        <v>#N/A</v>
      </c>
      <c r="E3268" s="17" t="e">
        <f>VLOOKUP(B3269,Consolidation!B:AA,6,TRUE)</f>
        <v>#N/A</v>
      </c>
      <c r="F3268" s="17" t="e">
        <f>VLOOKUP(B3269,Consolidation!B:AA,7,TRUE)</f>
        <v>#N/A</v>
      </c>
      <c r="G3268" s="17" t="e">
        <f>VLOOKUP(B3269,Consolidation!B:AA,12,TRUE)</f>
        <v>#N/A</v>
      </c>
      <c r="H3268" s="17" t="e">
        <f>VLOOKUP(B3269,Consolidation!B:AA,22,FALSE)</f>
        <v>#N/A</v>
      </c>
    </row>
    <row r="3269" spans="1:8" ht="29.5" customHeight="1" thickBot="1" x14ac:dyDescent="0.4">
      <c r="A3269" s="16" t="str">
        <f>IF(B3269&lt;&gt;"","IND"&amp;TEXT(COUNTA($B$2:B3269),"000"),"")</f>
        <v>IND1917</v>
      </c>
      <c r="B3269" s="17">
        <f>Consolication[[#This Row],[Nom et prénom 0 Name &amp; first name]]</f>
        <v>0</v>
      </c>
      <c r="C3269" s="17" t="e">
        <f>VLOOKUP(B3269,Consolidation!B:AA,3,FALSE)</f>
        <v>#N/A</v>
      </c>
      <c r="D3269" s="17" t="e">
        <f>VLOOKUP(B3269,Consolidation!B:AA,5,TRUE)</f>
        <v>#N/A</v>
      </c>
      <c r="E3269" s="17" t="e">
        <f>VLOOKUP(B3270,Consolidation!B:AA,6,TRUE)</f>
        <v>#N/A</v>
      </c>
      <c r="F3269" s="17" t="e">
        <f>VLOOKUP(B3270,Consolidation!B:AA,7,TRUE)</f>
        <v>#N/A</v>
      </c>
      <c r="G3269" s="17" t="e">
        <f>VLOOKUP(B3270,Consolidation!B:AA,12,TRUE)</f>
        <v>#N/A</v>
      </c>
      <c r="H3269" s="17" t="e">
        <f>VLOOKUP(B3270,Consolidation!B:AA,22,FALSE)</f>
        <v>#N/A</v>
      </c>
    </row>
    <row r="3270" spans="1:8" ht="29.5" customHeight="1" thickBot="1" x14ac:dyDescent="0.4">
      <c r="A3270" s="16" t="str">
        <f>IF(B3270&lt;&gt;"","IND"&amp;TEXT(COUNTA($B$2:B3270),"000"),"")</f>
        <v>IND1918</v>
      </c>
      <c r="B3270" s="17">
        <f>Consolication[[#This Row],[Nom et prénom 0 Name &amp; first name]]</f>
        <v>0</v>
      </c>
      <c r="C3270" s="17" t="e">
        <f>VLOOKUP(B3270,Consolidation!B:AA,3,FALSE)</f>
        <v>#N/A</v>
      </c>
      <c r="D3270" s="17" t="e">
        <f>VLOOKUP(B3270,Consolidation!B:AA,5,TRUE)</f>
        <v>#N/A</v>
      </c>
      <c r="E3270" s="17" t="e">
        <f>VLOOKUP(B3271,Consolidation!B:AA,6,TRUE)</f>
        <v>#N/A</v>
      </c>
      <c r="F3270" s="17" t="e">
        <f>VLOOKUP(B3271,Consolidation!B:AA,7,TRUE)</f>
        <v>#N/A</v>
      </c>
      <c r="G3270" s="17" t="e">
        <f>VLOOKUP(B3271,Consolidation!B:AA,12,TRUE)</f>
        <v>#N/A</v>
      </c>
      <c r="H3270" s="17" t="e">
        <f>VLOOKUP(B3271,Consolidation!B:AA,22,FALSE)</f>
        <v>#N/A</v>
      </c>
    </row>
    <row r="3271" spans="1:8" ht="29.5" customHeight="1" thickBot="1" x14ac:dyDescent="0.4">
      <c r="A3271" s="16" t="str">
        <f>IF(B3271&lt;&gt;"","IND"&amp;TEXT(COUNTA($B$2:B3271),"000"),"")</f>
        <v>IND1919</v>
      </c>
      <c r="B3271" s="17">
        <f>Consolication[[#This Row],[Nom et prénom 0 Name &amp; first name]]</f>
        <v>0</v>
      </c>
      <c r="C3271" s="17" t="e">
        <f>VLOOKUP(B3271,Consolidation!B:AA,3,FALSE)</f>
        <v>#N/A</v>
      </c>
      <c r="D3271" s="17" t="e">
        <f>VLOOKUP(B3271,Consolidation!B:AA,5,TRUE)</f>
        <v>#N/A</v>
      </c>
      <c r="E3271" s="17" t="e">
        <f>VLOOKUP(B3272,Consolidation!B:AA,6,TRUE)</f>
        <v>#N/A</v>
      </c>
      <c r="F3271" s="17" t="e">
        <f>VLOOKUP(B3272,Consolidation!B:AA,7,TRUE)</f>
        <v>#N/A</v>
      </c>
      <c r="G3271" s="17" t="e">
        <f>VLOOKUP(B3272,Consolidation!B:AA,12,TRUE)</f>
        <v>#N/A</v>
      </c>
      <c r="H3271" s="17" t="e">
        <f>VLOOKUP(B3272,Consolidation!B:AA,22,FALSE)</f>
        <v>#N/A</v>
      </c>
    </row>
    <row r="3272" spans="1:8" ht="29.5" customHeight="1" thickBot="1" x14ac:dyDescent="0.4">
      <c r="A3272" s="16" t="str">
        <f>IF(B3272&lt;&gt;"","IND"&amp;TEXT(COUNTA($B$2:B3272),"000"),"")</f>
        <v>IND1920</v>
      </c>
      <c r="B3272" s="17">
        <f>Consolication[[#This Row],[Nom et prénom 0 Name &amp; first name]]</f>
        <v>0</v>
      </c>
      <c r="C3272" s="17" t="e">
        <f>VLOOKUP(B3272,Consolidation!B:AA,3,FALSE)</f>
        <v>#N/A</v>
      </c>
      <c r="D3272" s="17" t="e">
        <f>VLOOKUP(B3272,Consolidation!B:AA,5,TRUE)</f>
        <v>#N/A</v>
      </c>
      <c r="E3272" s="17" t="e">
        <f>VLOOKUP(B3273,Consolidation!B:AA,6,TRUE)</f>
        <v>#N/A</v>
      </c>
      <c r="F3272" s="17" t="e">
        <f>VLOOKUP(B3273,Consolidation!B:AA,7,TRUE)</f>
        <v>#N/A</v>
      </c>
      <c r="G3272" s="17" t="e">
        <f>VLOOKUP(B3273,Consolidation!B:AA,12,TRUE)</f>
        <v>#N/A</v>
      </c>
      <c r="H3272" s="17" t="e">
        <f>VLOOKUP(B3273,Consolidation!B:AA,22,FALSE)</f>
        <v>#N/A</v>
      </c>
    </row>
    <row r="3273" spans="1:8" ht="29.5" customHeight="1" thickBot="1" x14ac:dyDescent="0.4">
      <c r="A3273" s="16" t="str">
        <f>IF(B3273&lt;&gt;"","IND"&amp;TEXT(COUNTA($B$2:B3273),"000"),"")</f>
        <v>IND1921</v>
      </c>
      <c r="B3273" s="17">
        <f>Consolication[[#This Row],[Nom et prénom 0 Name &amp; first name]]</f>
        <v>0</v>
      </c>
      <c r="C3273" s="17" t="e">
        <f>VLOOKUP(B3273,Consolidation!B:AA,3,FALSE)</f>
        <v>#N/A</v>
      </c>
      <c r="D3273" s="17" t="e">
        <f>VLOOKUP(B3273,Consolidation!B:AA,5,TRUE)</f>
        <v>#N/A</v>
      </c>
      <c r="E3273" s="17" t="e">
        <f>VLOOKUP(B3274,Consolidation!B:AA,6,TRUE)</f>
        <v>#N/A</v>
      </c>
      <c r="F3273" s="17" t="e">
        <f>VLOOKUP(B3274,Consolidation!B:AA,7,TRUE)</f>
        <v>#N/A</v>
      </c>
      <c r="G3273" s="17" t="e">
        <f>VLOOKUP(B3274,Consolidation!B:AA,12,TRUE)</f>
        <v>#N/A</v>
      </c>
      <c r="H3273" s="17" t="e">
        <f>VLOOKUP(B3274,Consolidation!B:AA,22,FALSE)</f>
        <v>#N/A</v>
      </c>
    </row>
    <row r="3274" spans="1:8" ht="29.5" customHeight="1" thickBot="1" x14ac:dyDescent="0.4">
      <c r="A3274" s="16" t="str">
        <f>IF(B3274&lt;&gt;"","IND"&amp;TEXT(COUNTA($B$2:B3274),"000"),"")</f>
        <v>IND1922</v>
      </c>
      <c r="B3274" s="17">
        <f>Consolication[[#This Row],[Nom et prénom 0 Name &amp; first name]]</f>
        <v>0</v>
      </c>
      <c r="C3274" s="17" t="e">
        <f>VLOOKUP(B3274,Consolidation!B:AA,3,FALSE)</f>
        <v>#N/A</v>
      </c>
      <c r="D3274" s="17" t="e">
        <f>VLOOKUP(B3274,Consolidation!B:AA,5,TRUE)</f>
        <v>#N/A</v>
      </c>
      <c r="E3274" s="17" t="e">
        <f>VLOOKUP(B3275,Consolidation!B:AA,6,TRUE)</f>
        <v>#N/A</v>
      </c>
      <c r="F3274" s="17" t="e">
        <f>VLOOKUP(B3275,Consolidation!B:AA,7,TRUE)</f>
        <v>#N/A</v>
      </c>
      <c r="G3274" s="17" t="e">
        <f>VLOOKUP(B3275,Consolidation!B:AA,12,TRUE)</f>
        <v>#N/A</v>
      </c>
      <c r="H3274" s="17" t="e">
        <f>VLOOKUP(B3275,Consolidation!B:AA,22,FALSE)</f>
        <v>#N/A</v>
      </c>
    </row>
    <row r="3275" spans="1:8" ht="29.5" customHeight="1" thickBot="1" x14ac:dyDescent="0.4">
      <c r="A3275" s="16" t="str">
        <f>IF(B3275&lt;&gt;"","IND"&amp;TEXT(COUNTA($B$2:B3275),"000"),"")</f>
        <v>IND1923</v>
      </c>
      <c r="B3275" s="17">
        <f>Consolication[[#This Row],[Nom et prénom 0 Name &amp; first name]]</f>
        <v>0</v>
      </c>
      <c r="C3275" s="17" t="e">
        <f>VLOOKUP(B3275,Consolidation!B:AA,3,FALSE)</f>
        <v>#N/A</v>
      </c>
      <c r="D3275" s="17" t="e">
        <f>VLOOKUP(B3275,Consolidation!B:AA,5,TRUE)</f>
        <v>#N/A</v>
      </c>
      <c r="E3275" s="17" t="e">
        <f>VLOOKUP(B3276,Consolidation!B:AA,6,TRUE)</f>
        <v>#N/A</v>
      </c>
      <c r="F3275" s="17" t="e">
        <f>VLOOKUP(B3276,Consolidation!B:AA,7,TRUE)</f>
        <v>#N/A</v>
      </c>
      <c r="G3275" s="17" t="e">
        <f>VLOOKUP(B3276,Consolidation!B:AA,12,TRUE)</f>
        <v>#N/A</v>
      </c>
      <c r="H3275" s="17" t="e">
        <f>VLOOKUP(B3276,Consolidation!B:AA,22,FALSE)</f>
        <v>#N/A</v>
      </c>
    </row>
    <row r="3276" spans="1:8" ht="29.5" customHeight="1" thickBot="1" x14ac:dyDescent="0.4">
      <c r="A3276" s="16" t="str">
        <f>IF(B3276&lt;&gt;"","IND"&amp;TEXT(COUNTA($B$2:B3276),"000"),"")</f>
        <v>IND1924</v>
      </c>
      <c r="B3276" s="17">
        <f>Consolication[[#This Row],[Nom et prénom 0 Name &amp; first name]]</f>
        <v>0</v>
      </c>
      <c r="C3276" s="17" t="e">
        <f>VLOOKUP(B3276,Consolidation!B:AA,3,FALSE)</f>
        <v>#N/A</v>
      </c>
      <c r="D3276" s="17" t="e">
        <f>VLOOKUP(B3276,Consolidation!B:AA,5,TRUE)</f>
        <v>#N/A</v>
      </c>
      <c r="E3276" s="17" t="e">
        <f>VLOOKUP(B3277,Consolidation!B:AA,6,TRUE)</f>
        <v>#N/A</v>
      </c>
      <c r="F3276" s="17" t="e">
        <f>VLOOKUP(B3277,Consolidation!B:AA,7,TRUE)</f>
        <v>#N/A</v>
      </c>
      <c r="G3276" s="17" t="e">
        <f>VLOOKUP(B3277,Consolidation!B:AA,12,TRUE)</f>
        <v>#N/A</v>
      </c>
      <c r="H3276" s="17" t="e">
        <f>VLOOKUP(B3277,Consolidation!B:AA,22,FALSE)</f>
        <v>#N/A</v>
      </c>
    </row>
    <row r="3277" spans="1:8" ht="29.5" customHeight="1" thickBot="1" x14ac:dyDescent="0.4">
      <c r="A3277" s="16" t="str">
        <f>IF(B3277&lt;&gt;"","IND"&amp;TEXT(COUNTA($B$2:B3277),"000"),"")</f>
        <v>IND1925</v>
      </c>
      <c r="B3277" s="17">
        <f>Consolication[[#This Row],[Nom et prénom 0 Name &amp; first name]]</f>
        <v>0</v>
      </c>
      <c r="C3277" s="17" t="e">
        <f>VLOOKUP(B3277,Consolidation!B:AA,3,FALSE)</f>
        <v>#N/A</v>
      </c>
      <c r="D3277" s="17" t="e">
        <f>VLOOKUP(B3277,Consolidation!B:AA,5,TRUE)</f>
        <v>#N/A</v>
      </c>
      <c r="E3277" s="17" t="e">
        <f>VLOOKUP(B3278,Consolidation!B:AA,6,TRUE)</f>
        <v>#N/A</v>
      </c>
      <c r="F3277" s="17" t="e">
        <f>VLOOKUP(B3278,Consolidation!B:AA,7,TRUE)</f>
        <v>#N/A</v>
      </c>
      <c r="G3277" s="17" t="e">
        <f>VLOOKUP(B3278,Consolidation!B:AA,12,TRUE)</f>
        <v>#N/A</v>
      </c>
      <c r="H3277" s="17" t="e">
        <f>VLOOKUP(B3278,Consolidation!B:AA,22,FALSE)</f>
        <v>#N/A</v>
      </c>
    </row>
    <row r="3278" spans="1:8" ht="29.5" customHeight="1" thickBot="1" x14ac:dyDescent="0.4">
      <c r="A3278" s="16" t="str">
        <f>IF(B3278&lt;&gt;"","IND"&amp;TEXT(COUNTA($B$2:B3278),"000"),"")</f>
        <v>IND1926</v>
      </c>
      <c r="B3278" s="17">
        <f>Consolication[[#This Row],[Nom et prénom 0 Name &amp; first name]]</f>
        <v>0</v>
      </c>
      <c r="C3278" s="17" t="e">
        <f>VLOOKUP(B3278,Consolidation!B:AA,3,FALSE)</f>
        <v>#N/A</v>
      </c>
      <c r="D3278" s="17" t="e">
        <f>VLOOKUP(B3278,Consolidation!B:AA,5,TRUE)</f>
        <v>#N/A</v>
      </c>
      <c r="E3278" s="17" t="e">
        <f>VLOOKUP(B3279,Consolidation!B:AA,6,TRUE)</f>
        <v>#N/A</v>
      </c>
      <c r="F3278" s="17" t="e">
        <f>VLOOKUP(B3279,Consolidation!B:AA,7,TRUE)</f>
        <v>#N/A</v>
      </c>
      <c r="G3278" s="17" t="e">
        <f>VLOOKUP(B3279,Consolidation!B:AA,12,TRUE)</f>
        <v>#N/A</v>
      </c>
      <c r="H3278" s="17" t="e">
        <f>VLOOKUP(B3279,Consolidation!B:AA,22,FALSE)</f>
        <v>#N/A</v>
      </c>
    </row>
    <row r="3279" spans="1:8" ht="29.5" customHeight="1" thickBot="1" x14ac:dyDescent="0.4">
      <c r="A3279" s="16" t="str">
        <f>IF(B3279&lt;&gt;"","IND"&amp;TEXT(COUNTA($B$2:B3279),"000"),"")</f>
        <v>IND1927</v>
      </c>
      <c r="B3279" s="17">
        <f>Consolication[[#This Row],[Nom et prénom 0 Name &amp; first name]]</f>
        <v>0</v>
      </c>
      <c r="C3279" s="17" t="e">
        <f>VLOOKUP(B3279,Consolidation!B:AA,3,FALSE)</f>
        <v>#N/A</v>
      </c>
      <c r="D3279" s="17" t="e">
        <f>VLOOKUP(B3279,Consolidation!B:AA,5,TRUE)</f>
        <v>#N/A</v>
      </c>
      <c r="E3279" s="17" t="e">
        <f>VLOOKUP(B3280,Consolidation!B:AA,6,TRUE)</f>
        <v>#N/A</v>
      </c>
      <c r="F3279" s="17" t="e">
        <f>VLOOKUP(B3280,Consolidation!B:AA,7,TRUE)</f>
        <v>#N/A</v>
      </c>
      <c r="G3279" s="17" t="e">
        <f>VLOOKUP(B3280,Consolidation!B:AA,12,TRUE)</f>
        <v>#N/A</v>
      </c>
      <c r="H3279" s="17" t="e">
        <f>VLOOKUP(B3280,Consolidation!B:AA,22,FALSE)</f>
        <v>#N/A</v>
      </c>
    </row>
    <row r="3280" spans="1:8" ht="29.5" customHeight="1" thickBot="1" x14ac:dyDescent="0.4">
      <c r="A3280" s="16" t="str">
        <f>IF(B3280&lt;&gt;"","IND"&amp;TEXT(COUNTA($B$2:B3280),"000"),"")</f>
        <v>IND1928</v>
      </c>
      <c r="B3280" s="17">
        <f>Consolication[[#This Row],[Nom et prénom 0 Name &amp; first name]]</f>
        <v>0</v>
      </c>
      <c r="C3280" s="17" t="e">
        <f>VLOOKUP(B3280,Consolidation!B:AA,3,FALSE)</f>
        <v>#N/A</v>
      </c>
      <c r="D3280" s="17" t="e">
        <f>VLOOKUP(B3280,Consolidation!B:AA,5,TRUE)</f>
        <v>#N/A</v>
      </c>
      <c r="E3280" s="17" t="e">
        <f>VLOOKUP(B3281,Consolidation!B:AA,6,TRUE)</f>
        <v>#N/A</v>
      </c>
      <c r="F3280" s="17" t="e">
        <f>VLOOKUP(B3281,Consolidation!B:AA,7,TRUE)</f>
        <v>#N/A</v>
      </c>
      <c r="G3280" s="17" t="e">
        <f>VLOOKUP(B3281,Consolidation!B:AA,12,TRUE)</f>
        <v>#N/A</v>
      </c>
      <c r="H3280" s="17" t="e">
        <f>VLOOKUP(B3281,Consolidation!B:AA,22,FALSE)</f>
        <v>#N/A</v>
      </c>
    </row>
    <row r="3281" spans="1:8" ht="29.5" customHeight="1" thickBot="1" x14ac:dyDescent="0.4">
      <c r="A3281" s="16" t="str">
        <f>IF(B3281&lt;&gt;"","IND"&amp;TEXT(COUNTA($B$2:B3281),"000"),"")</f>
        <v>IND1929</v>
      </c>
      <c r="B3281" s="17">
        <f>Consolication[[#This Row],[Nom et prénom 0 Name &amp; first name]]</f>
        <v>0</v>
      </c>
      <c r="C3281" s="17" t="e">
        <f>VLOOKUP(B3281,Consolidation!B:AA,3,FALSE)</f>
        <v>#N/A</v>
      </c>
      <c r="D3281" s="17" t="e">
        <f>VLOOKUP(B3281,Consolidation!B:AA,5,TRUE)</f>
        <v>#N/A</v>
      </c>
      <c r="E3281" s="17" t="e">
        <f>VLOOKUP(B3282,Consolidation!B:AA,6,TRUE)</f>
        <v>#N/A</v>
      </c>
      <c r="F3281" s="17" t="e">
        <f>VLOOKUP(B3282,Consolidation!B:AA,7,TRUE)</f>
        <v>#N/A</v>
      </c>
      <c r="G3281" s="17" t="e">
        <f>VLOOKUP(B3282,Consolidation!B:AA,12,TRUE)</f>
        <v>#N/A</v>
      </c>
      <c r="H3281" s="17" t="e">
        <f>VLOOKUP(B3282,Consolidation!B:AA,22,FALSE)</f>
        <v>#N/A</v>
      </c>
    </row>
    <row r="3282" spans="1:8" ht="29.5" customHeight="1" thickBot="1" x14ac:dyDescent="0.4">
      <c r="A3282" s="16" t="str">
        <f>IF(B3282&lt;&gt;"","IND"&amp;TEXT(COUNTA($B$2:B3282),"000"),"")</f>
        <v>IND1930</v>
      </c>
      <c r="B3282" s="17">
        <f>Consolication[[#This Row],[Nom et prénom 0 Name &amp; first name]]</f>
        <v>0</v>
      </c>
      <c r="C3282" s="17" t="e">
        <f>VLOOKUP(B3282,Consolidation!B:AA,3,FALSE)</f>
        <v>#N/A</v>
      </c>
      <c r="D3282" s="17" t="e">
        <f>VLOOKUP(B3282,Consolidation!B:AA,5,TRUE)</f>
        <v>#N/A</v>
      </c>
      <c r="E3282" s="17" t="e">
        <f>VLOOKUP(B3283,Consolidation!B:AA,6,TRUE)</f>
        <v>#N/A</v>
      </c>
      <c r="F3282" s="17" t="e">
        <f>VLOOKUP(B3283,Consolidation!B:AA,7,TRUE)</f>
        <v>#N/A</v>
      </c>
      <c r="G3282" s="17" t="e">
        <f>VLOOKUP(B3283,Consolidation!B:AA,12,TRUE)</f>
        <v>#N/A</v>
      </c>
      <c r="H3282" s="17" t="e">
        <f>VLOOKUP(B3283,Consolidation!B:AA,22,FALSE)</f>
        <v>#N/A</v>
      </c>
    </row>
    <row r="3283" spans="1:8" ht="29.5" customHeight="1" thickBot="1" x14ac:dyDescent="0.4">
      <c r="A3283" s="16" t="str">
        <f>IF(B3283&lt;&gt;"","IND"&amp;TEXT(COUNTA($B$2:B3283),"000"),"")</f>
        <v>IND1931</v>
      </c>
      <c r="B3283" s="17">
        <f>Consolication[[#This Row],[Nom et prénom 0 Name &amp; first name]]</f>
        <v>0</v>
      </c>
      <c r="C3283" s="17" t="e">
        <f>VLOOKUP(B3283,Consolidation!B:AA,3,FALSE)</f>
        <v>#N/A</v>
      </c>
      <c r="D3283" s="17" t="e">
        <f>VLOOKUP(B3283,Consolidation!B:AA,5,TRUE)</f>
        <v>#N/A</v>
      </c>
      <c r="E3283" s="17" t="e">
        <f>VLOOKUP(B3284,Consolidation!B:AA,6,TRUE)</f>
        <v>#N/A</v>
      </c>
      <c r="F3283" s="17" t="e">
        <f>VLOOKUP(B3284,Consolidation!B:AA,7,TRUE)</f>
        <v>#N/A</v>
      </c>
      <c r="G3283" s="17" t="e">
        <f>VLOOKUP(B3284,Consolidation!B:AA,12,TRUE)</f>
        <v>#N/A</v>
      </c>
      <c r="H3283" s="17" t="e">
        <f>VLOOKUP(B3284,Consolidation!B:AA,22,FALSE)</f>
        <v>#N/A</v>
      </c>
    </row>
    <row r="3284" spans="1:8" ht="29.5" customHeight="1" thickBot="1" x14ac:dyDescent="0.4">
      <c r="A3284" s="16" t="str">
        <f>IF(B3284&lt;&gt;"","IND"&amp;TEXT(COUNTA($B$2:B3284),"000"),"")</f>
        <v>IND1932</v>
      </c>
      <c r="B3284" s="17">
        <f>Consolication[[#This Row],[Nom et prénom 0 Name &amp; first name]]</f>
        <v>0</v>
      </c>
      <c r="C3284" s="17" t="e">
        <f>VLOOKUP(B3284,Consolidation!B:AA,3,FALSE)</f>
        <v>#N/A</v>
      </c>
      <c r="D3284" s="17" t="e">
        <f>VLOOKUP(B3284,Consolidation!B:AA,5,TRUE)</f>
        <v>#N/A</v>
      </c>
      <c r="E3284" s="17" t="e">
        <f>VLOOKUP(B3285,Consolidation!B:AA,6,TRUE)</f>
        <v>#N/A</v>
      </c>
      <c r="F3284" s="17" t="e">
        <f>VLOOKUP(B3285,Consolidation!B:AA,7,TRUE)</f>
        <v>#N/A</v>
      </c>
      <c r="G3284" s="17" t="e">
        <f>VLOOKUP(B3285,Consolidation!B:AA,12,TRUE)</f>
        <v>#N/A</v>
      </c>
      <c r="H3284" s="17" t="e">
        <f>VLOOKUP(B3285,Consolidation!B:AA,22,FALSE)</f>
        <v>#N/A</v>
      </c>
    </row>
    <row r="3285" spans="1:8" ht="29.5" customHeight="1" thickBot="1" x14ac:dyDescent="0.4">
      <c r="A3285" s="16" t="str">
        <f>IF(B3285&lt;&gt;"","IND"&amp;TEXT(COUNTA($B$2:B3285),"000"),"")</f>
        <v>IND1933</v>
      </c>
      <c r="B3285" s="17">
        <f>Consolication[[#This Row],[Nom et prénom 0 Name &amp; first name]]</f>
        <v>0</v>
      </c>
      <c r="C3285" s="17" t="e">
        <f>VLOOKUP(B3285,Consolidation!B:AA,3,FALSE)</f>
        <v>#N/A</v>
      </c>
      <c r="D3285" s="17" t="e">
        <f>VLOOKUP(B3285,Consolidation!B:AA,5,TRUE)</f>
        <v>#N/A</v>
      </c>
      <c r="E3285" s="17" t="e">
        <f>VLOOKUP(B3286,Consolidation!B:AA,6,TRUE)</f>
        <v>#N/A</v>
      </c>
      <c r="F3285" s="17" t="e">
        <f>VLOOKUP(B3286,Consolidation!B:AA,7,TRUE)</f>
        <v>#N/A</v>
      </c>
      <c r="G3285" s="17" t="e">
        <f>VLOOKUP(B3286,Consolidation!B:AA,12,TRUE)</f>
        <v>#N/A</v>
      </c>
      <c r="H3285" s="17" t="e">
        <f>VLOOKUP(B3286,Consolidation!B:AA,22,FALSE)</f>
        <v>#N/A</v>
      </c>
    </row>
    <row r="3286" spans="1:8" ht="29.5" customHeight="1" thickBot="1" x14ac:dyDescent="0.4">
      <c r="A3286" s="16" t="str">
        <f>IF(B3286&lt;&gt;"","IND"&amp;TEXT(COUNTA($B$2:B3286),"000"),"")</f>
        <v>IND1934</v>
      </c>
      <c r="B3286" s="17">
        <f>Consolication[[#This Row],[Nom et prénom 0 Name &amp; first name]]</f>
        <v>0</v>
      </c>
      <c r="C3286" s="17" t="e">
        <f>VLOOKUP(B3286,Consolidation!B:AA,3,FALSE)</f>
        <v>#N/A</v>
      </c>
      <c r="D3286" s="17" t="e">
        <f>VLOOKUP(B3286,Consolidation!B:AA,5,TRUE)</f>
        <v>#N/A</v>
      </c>
      <c r="E3286" s="17" t="e">
        <f>VLOOKUP(B3287,Consolidation!B:AA,6,TRUE)</f>
        <v>#N/A</v>
      </c>
      <c r="F3286" s="17" t="e">
        <f>VLOOKUP(B3287,Consolidation!B:AA,7,TRUE)</f>
        <v>#N/A</v>
      </c>
      <c r="G3286" s="17" t="e">
        <f>VLOOKUP(B3287,Consolidation!B:AA,12,TRUE)</f>
        <v>#N/A</v>
      </c>
      <c r="H3286" s="17" t="e">
        <f>VLOOKUP(B3287,Consolidation!B:AA,22,FALSE)</f>
        <v>#N/A</v>
      </c>
    </row>
    <row r="3287" spans="1:8" ht="29.5" customHeight="1" thickBot="1" x14ac:dyDescent="0.4">
      <c r="A3287" s="16" t="str">
        <f>IF(B3287&lt;&gt;"","IND"&amp;TEXT(COUNTA($B$2:B3287),"000"),"")</f>
        <v>IND1935</v>
      </c>
      <c r="B3287" s="17">
        <f>Consolication[[#This Row],[Nom et prénom 0 Name &amp; first name]]</f>
        <v>0</v>
      </c>
      <c r="C3287" s="17" t="e">
        <f>VLOOKUP(B3287,Consolidation!B:AA,3,FALSE)</f>
        <v>#N/A</v>
      </c>
      <c r="D3287" s="17" t="e">
        <f>VLOOKUP(B3287,Consolidation!B:AA,5,TRUE)</f>
        <v>#N/A</v>
      </c>
      <c r="E3287" s="17" t="e">
        <f>VLOOKUP(B3288,Consolidation!B:AA,6,TRUE)</f>
        <v>#N/A</v>
      </c>
      <c r="F3287" s="17" t="e">
        <f>VLOOKUP(B3288,Consolidation!B:AA,7,TRUE)</f>
        <v>#N/A</v>
      </c>
      <c r="G3287" s="17" t="e">
        <f>VLOOKUP(B3288,Consolidation!B:AA,12,TRUE)</f>
        <v>#N/A</v>
      </c>
      <c r="H3287" s="17" t="e">
        <f>VLOOKUP(B3288,Consolidation!B:AA,22,FALSE)</f>
        <v>#N/A</v>
      </c>
    </row>
    <row r="3288" spans="1:8" ht="29.5" customHeight="1" thickBot="1" x14ac:dyDescent="0.4">
      <c r="A3288" s="16" t="str">
        <f>IF(B3288&lt;&gt;"","IND"&amp;TEXT(COUNTA($B$2:B3288),"000"),"")</f>
        <v>IND1936</v>
      </c>
      <c r="B3288" s="17">
        <f>Consolication[[#This Row],[Nom et prénom 0 Name &amp; first name]]</f>
        <v>0</v>
      </c>
      <c r="C3288" s="17" t="e">
        <f>VLOOKUP(B3288,Consolidation!B:AA,3,FALSE)</f>
        <v>#N/A</v>
      </c>
      <c r="D3288" s="17" t="e">
        <f>VLOOKUP(B3288,Consolidation!B:AA,5,TRUE)</f>
        <v>#N/A</v>
      </c>
      <c r="E3288" s="17" t="e">
        <f>VLOOKUP(B3289,Consolidation!B:AA,6,TRUE)</f>
        <v>#N/A</v>
      </c>
      <c r="F3288" s="17" t="e">
        <f>VLOOKUP(B3289,Consolidation!B:AA,7,TRUE)</f>
        <v>#N/A</v>
      </c>
      <c r="G3288" s="17" t="e">
        <f>VLOOKUP(B3289,Consolidation!B:AA,12,TRUE)</f>
        <v>#N/A</v>
      </c>
      <c r="H3288" s="17" t="e">
        <f>VLOOKUP(B3289,Consolidation!B:AA,22,FALSE)</f>
        <v>#N/A</v>
      </c>
    </row>
    <row r="3289" spans="1:8" ht="29.5" customHeight="1" thickBot="1" x14ac:dyDescent="0.4">
      <c r="A3289" s="16" t="str">
        <f>IF(B3289&lt;&gt;"","IND"&amp;TEXT(COUNTA($B$2:B3289),"000"),"")</f>
        <v>IND1937</v>
      </c>
      <c r="B3289" s="17">
        <f>Consolication[[#This Row],[Nom et prénom 0 Name &amp; first name]]</f>
        <v>0</v>
      </c>
      <c r="C3289" s="17" t="e">
        <f>VLOOKUP(B3289,Consolidation!B:AA,3,FALSE)</f>
        <v>#N/A</v>
      </c>
      <c r="D3289" s="17" t="e">
        <f>VLOOKUP(B3289,Consolidation!B:AA,5,TRUE)</f>
        <v>#N/A</v>
      </c>
      <c r="E3289" s="17" t="e">
        <f>VLOOKUP(B3290,Consolidation!B:AA,6,TRUE)</f>
        <v>#N/A</v>
      </c>
      <c r="F3289" s="17" t="e">
        <f>VLOOKUP(B3290,Consolidation!B:AA,7,TRUE)</f>
        <v>#N/A</v>
      </c>
      <c r="G3289" s="17" t="e">
        <f>VLOOKUP(B3290,Consolidation!B:AA,12,TRUE)</f>
        <v>#N/A</v>
      </c>
      <c r="H3289" s="17" t="e">
        <f>VLOOKUP(B3290,Consolidation!B:AA,22,FALSE)</f>
        <v>#N/A</v>
      </c>
    </row>
    <row r="3290" spans="1:8" ht="29.5" customHeight="1" thickBot="1" x14ac:dyDescent="0.4">
      <c r="A3290" s="16" t="str">
        <f>IF(B3290&lt;&gt;"","IND"&amp;TEXT(COUNTA($B$2:B3290),"000"),"")</f>
        <v>IND1938</v>
      </c>
      <c r="B3290" s="17">
        <f>Consolication[[#This Row],[Nom et prénom 0 Name &amp; first name]]</f>
        <v>0</v>
      </c>
      <c r="C3290" s="17" t="e">
        <f>VLOOKUP(B3290,Consolidation!B:AA,3,FALSE)</f>
        <v>#N/A</v>
      </c>
      <c r="D3290" s="17" t="e">
        <f>VLOOKUP(B3290,Consolidation!B:AA,5,TRUE)</f>
        <v>#N/A</v>
      </c>
      <c r="E3290" s="17" t="e">
        <f>VLOOKUP(B3291,Consolidation!B:AA,6,TRUE)</f>
        <v>#N/A</v>
      </c>
      <c r="F3290" s="17" t="e">
        <f>VLOOKUP(B3291,Consolidation!B:AA,7,TRUE)</f>
        <v>#N/A</v>
      </c>
      <c r="G3290" s="17" t="e">
        <f>VLOOKUP(B3291,Consolidation!B:AA,12,TRUE)</f>
        <v>#N/A</v>
      </c>
      <c r="H3290" s="17" t="e">
        <f>VLOOKUP(B3291,Consolidation!B:AA,22,FALSE)</f>
        <v>#N/A</v>
      </c>
    </row>
    <row r="3291" spans="1:8" ht="29.5" customHeight="1" thickBot="1" x14ac:dyDescent="0.4">
      <c r="A3291" s="16" t="str">
        <f>IF(B3291&lt;&gt;"","IND"&amp;TEXT(COUNTA($B$2:B3291),"000"),"")</f>
        <v>IND1939</v>
      </c>
      <c r="B3291" s="17">
        <f>Consolication[[#This Row],[Nom et prénom 0 Name &amp; first name]]</f>
        <v>0</v>
      </c>
      <c r="C3291" s="17" t="e">
        <f>VLOOKUP(B3291,Consolidation!B:AA,3,FALSE)</f>
        <v>#N/A</v>
      </c>
      <c r="D3291" s="17" t="e">
        <f>VLOOKUP(B3291,Consolidation!B:AA,5,TRUE)</f>
        <v>#N/A</v>
      </c>
      <c r="E3291" s="17" t="e">
        <f>VLOOKUP(B3292,Consolidation!B:AA,6,TRUE)</f>
        <v>#N/A</v>
      </c>
      <c r="F3291" s="17" t="e">
        <f>VLOOKUP(B3292,Consolidation!B:AA,7,TRUE)</f>
        <v>#N/A</v>
      </c>
      <c r="G3291" s="17" t="e">
        <f>VLOOKUP(B3292,Consolidation!B:AA,12,TRUE)</f>
        <v>#N/A</v>
      </c>
      <c r="H3291" s="17" t="e">
        <f>VLOOKUP(B3292,Consolidation!B:AA,22,FALSE)</f>
        <v>#N/A</v>
      </c>
    </row>
    <row r="3292" spans="1:8" ht="29.5" customHeight="1" thickBot="1" x14ac:dyDescent="0.4">
      <c r="A3292" s="16" t="str">
        <f>IF(B3292&lt;&gt;"","IND"&amp;TEXT(COUNTA($B$2:B3292),"000"),"")</f>
        <v>IND1940</v>
      </c>
      <c r="B3292" s="17">
        <f>Consolication[[#This Row],[Nom et prénom 0 Name &amp; first name]]</f>
        <v>0</v>
      </c>
      <c r="C3292" s="17" t="e">
        <f>VLOOKUP(B3292,Consolidation!B:AA,3,FALSE)</f>
        <v>#N/A</v>
      </c>
      <c r="D3292" s="17" t="e">
        <f>VLOOKUP(B3292,Consolidation!B:AA,5,TRUE)</f>
        <v>#N/A</v>
      </c>
      <c r="E3292" s="17" t="e">
        <f>VLOOKUP(B3293,Consolidation!B:AA,6,TRUE)</f>
        <v>#N/A</v>
      </c>
      <c r="F3292" s="17" t="e">
        <f>VLOOKUP(B3293,Consolidation!B:AA,7,TRUE)</f>
        <v>#N/A</v>
      </c>
      <c r="G3292" s="17" t="e">
        <f>VLOOKUP(B3293,Consolidation!B:AA,12,TRUE)</f>
        <v>#N/A</v>
      </c>
      <c r="H3292" s="17" t="e">
        <f>VLOOKUP(B3293,Consolidation!B:AA,22,FALSE)</f>
        <v>#N/A</v>
      </c>
    </row>
    <row r="3293" spans="1:8" ht="29.5" customHeight="1" thickBot="1" x14ac:dyDescent="0.4">
      <c r="A3293" s="16" t="str">
        <f>IF(B3293&lt;&gt;"","IND"&amp;TEXT(COUNTA($B$2:B3293),"000"),"")</f>
        <v>IND1941</v>
      </c>
      <c r="B3293" s="17">
        <f>Consolication[[#This Row],[Nom et prénom 0 Name &amp; first name]]</f>
        <v>0</v>
      </c>
      <c r="C3293" s="17" t="e">
        <f>VLOOKUP(B3293,Consolidation!B:AA,3,FALSE)</f>
        <v>#N/A</v>
      </c>
      <c r="D3293" s="17" t="e">
        <f>VLOOKUP(B3293,Consolidation!B:AA,5,TRUE)</f>
        <v>#N/A</v>
      </c>
      <c r="E3293" s="17" t="e">
        <f>VLOOKUP(B3294,Consolidation!B:AA,6,TRUE)</f>
        <v>#N/A</v>
      </c>
      <c r="F3293" s="17" t="e">
        <f>VLOOKUP(B3294,Consolidation!B:AA,7,TRUE)</f>
        <v>#N/A</v>
      </c>
      <c r="G3293" s="17" t="e">
        <f>VLOOKUP(B3294,Consolidation!B:AA,12,TRUE)</f>
        <v>#N/A</v>
      </c>
      <c r="H3293" s="17" t="e">
        <f>VLOOKUP(B3294,Consolidation!B:AA,22,FALSE)</f>
        <v>#N/A</v>
      </c>
    </row>
    <row r="3294" spans="1:8" ht="29.5" customHeight="1" thickBot="1" x14ac:dyDescent="0.4">
      <c r="A3294" s="16" t="str">
        <f>IF(B3294&lt;&gt;"","IND"&amp;TEXT(COUNTA($B$2:B3294),"000"),"")</f>
        <v>IND1942</v>
      </c>
      <c r="B3294" s="17">
        <f>Consolication[[#This Row],[Nom et prénom 0 Name &amp; first name]]</f>
        <v>0</v>
      </c>
      <c r="C3294" s="17" t="e">
        <f>VLOOKUP(B3294,Consolidation!B:AA,3,FALSE)</f>
        <v>#N/A</v>
      </c>
      <c r="D3294" s="17" t="e">
        <f>VLOOKUP(B3294,Consolidation!B:AA,5,TRUE)</f>
        <v>#N/A</v>
      </c>
      <c r="E3294" s="17" t="e">
        <f>VLOOKUP(B3295,Consolidation!B:AA,6,TRUE)</f>
        <v>#N/A</v>
      </c>
      <c r="F3294" s="17" t="e">
        <f>VLOOKUP(B3295,Consolidation!B:AA,7,TRUE)</f>
        <v>#N/A</v>
      </c>
      <c r="G3294" s="17" t="e">
        <f>VLOOKUP(B3295,Consolidation!B:AA,12,TRUE)</f>
        <v>#N/A</v>
      </c>
      <c r="H3294" s="17" t="e">
        <f>VLOOKUP(B3295,Consolidation!B:AA,22,FALSE)</f>
        <v>#N/A</v>
      </c>
    </row>
    <row r="3295" spans="1:8" ht="29.5" customHeight="1" thickBot="1" x14ac:dyDescent="0.4">
      <c r="A3295" s="16" t="str">
        <f>IF(B3295&lt;&gt;"","IND"&amp;TEXT(COUNTA($B$2:B3295),"000"),"")</f>
        <v>IND1943</v>
      </c>
      <c r="B3295" s="17">
        <f>Consolication[[#This Row],[Nom et prénom 0 Name &amp; first name]]</f>
        <v>0</v>
      </c>
      <c r="C3295" s="17" t="e">
        <f>VLOOKUP(B3295,Consolidation!B:AA,3,FALSE)</f>
        <v>#N/A</v>
      </c>
      <c r="D3295" s="17" t="e">
        <f>VLOOKUP(B3295,Consolidation!B:AA,5,TRUE)</f>
        <v>#N/A</v>
      </c>
      <c r="E3295" s="17" t="e">
        <f>VLOOKUP(B3296,Consolidation!B:AA,6,TRUE)</f>
        <v>#N/A</v>
      </c>
      <c r="F3295" s="17" t="e">
        <f>VLOOKUP(B3296,Consolidation!B:AA,7,TRUE)</f>
        <v>#N/A</v>
      </c>
      <c r="G3295" s="17" t="e">
        <f>VLOOKUP(B3296,Consolidation!B:AA,12,TRUE)</f>
        <v>#N/A</v>
      </c>
      <c r="H3295" s="17" t="e">
        <f>VLOOKUP(B3296,Consolidation!B:AA,22,FALSE)</f>
        <v>#N/A</v>
      </c>
    </row>
    <row r="3296" spans="1:8" ht="29.5" customHeight="1" thickBot="1" x14ac:dyDescent="0.4">
      <c r="A3296" s="16" t="str">
        <f>IF(B3296&lt;&gt;"","IND"&amp;TEXT(COUNTA($B$2:B3296),"000"),"")</f>
        <v>IND1944</v>
      </c>
      <c r="B3296" s="17">
        <f>Consolication[[#This Row],[Nom et prénom 0 Name &amp; first name]]</f>
        <v>0</v>
      </c>
      <c r="C3296" s="17" t="e">
        <f>VLOOKUP(B3296,Consolidation!B:AA,3,FALSE)</f>
        <v>#N/A</v>
      </c>
      <c r="D3296" s="17" t="e">
        <f>VLOOKUP(B3296,Consolidation!B:AA,5,TRUE)</f>
        <v>#N/A</v>
      </c>
      <c r="E3296" s="17" t="e">
        <f>VLOOKUP(B3297,Consolidation!B:AA,6,TRUE)</f>
        <v>#N/A</v>
      </c>
      <c r="F3296" s="17" t="e">
        <f>VLOOKUP(B3297,Consolidation!B:AA,7,TRUE)</f>
        <v>#N/A</v>
      </c>
      <c r="G3296" s="17" t="e">
        <f>VLOOKUP(B3297,Consolidation!B:AA,12,TRUE)</f>
        <v>#N/A</v>
      </c>
      <c r="H3296" s="17" t="e">
        <f>VLOOKUP(B3297,Consolidation!B:AA,22,FALSE)</f>
        <v>#N/A</v>
      </c>
    </row>
    <row r="3297" spans="1:8" ht="29.5" customHeight="1" thickBot="1" x14ac:dyDescent="0.4">
      <c r="A3297" s="16" t="str">
        <f>IF(B3297&lt;&gt;"","IND"&amp;TEXT(COUNTA($B$2:B3297),"000"),"")</f>
        <v>IND1945</v>
      </c>
      <c r="B3297" s="17">
        <f>Consolication[[#This Row],[Nom et prénom 0 Name &amp; first name]]</f>
        <v>0</v>
      </c>
      <c r="C3297" s="17" t="e">
        <f>VLOOKUP(B3297,Consolidation!B:AA,3,FALSE)</f>
        <v>#N/A</v>
      </c>
      <c r="D3297" s="17" t="e">
        <f>VLOOKUP(B3297,Consolidation!B:AA,5,TRUE)</f>
        <v>#N/A</v>
      </c>
      <c r="E3297" s="17" t="e">
        <f>VLOOKUP(B3298,Consolidation!B:AA,6,TRUE)</f>
        <v>#N/A</v>
      </c>
      <c r="F3297" s="17" t="e">
        <f>VLOOKUP(B3298,Consolidation!B:AA,7,TRUE)</f>
        <v>#N/A</v>
      </c>
      <c r="G3297" s="17" t="e">
        <f>VLOOKUP(B3298,Consolidation!B:AA,12,TRUE)</f>
        <v>#N/A</v>
      </c>
      <c r="H3297" s="17" t="e">
        <f>VLOOKUP(B3298,Consolidation!B:AA,22,FALSE)</f>
        <v>#N/A</v>
      </c>
    </row>
    <row r="3298" spans="1:8" ht="29.5" customHeight="1" thickBot="1" x14ac:dyDescent="0.4">
      <c r="A3298" s="16" t="str">
        <f>IF(B3298&lt;&gt;"","IND"&amp;TEXT(COUNTA($B$2:B3298),"000"),"")</f>
        <v>IND1946</v>
      </c>
      <c r="B3298" s="17">
        <f>Consolication[[#This Row],[Nom et prénom 0 Name &amp; first name]]</f>
        <v>0</v>
      </c>
      <c r="C3298" s="17" t="e">
        <f>VLOOKUP(B3298,Consolidation!B:AA,3,FALSE)</f>
        <v>#N/A</v>
      </c>
      <c r="D3298" s="17" t="e">
        <f>VLOOKUP(B3298,Consolidation!B:AA,5,TRUE)</f>
        <v>#N/A</v>
      </c>
      <c r="E3298" s="17" t="e">
        <f>VLOOKUP(B3299,Consolidation!B:AA,6,TRUE)</f>
        <v>#N/A</v>
      </c>
      <c r="F3298" s="17" t="e">
        <f>VLOOKUP(B3299,Consolidation!B:AA,7,TRUE)</f>
        <v>#N/A</v>
      </c>
      <c r="G3298" s="17" t="e">
        <f>VLOOKUP(B3299,Consolidation!B:AA,12,TRUE)</f>
        <v>#N/A</v>
      </c>
      <c r="H3298" s="17" t="e">
        <f>VLOOKUP(B3299,Consolidation!B:AA,22,FALSE)</f>
        <v>#N/A</v>
      </c>
    </row>
    <row r="3299" spans="1:8" ht="29.5" customHeight="1" thickBot="1" x14ac:dyDescent="0.4">
      <c r="A3299" s="16" t="str">
        <f>IF(B3299&lt;&gt;"","IND"&amp;TEXT(COUNTA($B$2:B3299),"000"),"")</f>
        <v>IND1947</v>
      </c>
      <c r="B3299" s="17">
        <f>Consolication[[#This Row],[Nom et prénom 0 Name &amp; first name]]</f>
        <v>0</v>
      </c>
      <c r="C3299" s="17" t="e">
        <f>VLOOKUP(B3299,Consolidation!B:AA,3,FALSE)</f>
        <v>#N/A</v>
      </c>
      <c r="D3299" s="17" t="e">
        <f>VLOOKUP(B3299,Consolidation!B:AA,5,TRUE)</f>
        <v>#N/A</v>
      </c>
      <c r="E3299" s="17" t="e">
        <f>VLOOKUP(B3300,Consolidation!B:AA,6,TRUE)</f>
        <v>#N/A</v>
      </c>
      <c r="F3299" s="17" t="e">
        <f>VLOOKUP(B3300,Consolidation!B:AA,7,TRUE)</f>
        <v>#N/A</v>
      </c>
      <c r="G3299" s="17" t="e">
        <f>VLOOKUP(B3300,Consolidation!B:AA,12,TRUE)</f>
        <v>#N/A</v>
      </c>
      <c r="H3299" s="17" t="e">
        <f>VLOOKUP(B3300,Consolidation!B:AA,22,FALSE)</f>
        <v>#N/A</v>
      </c>
    </row>
    <row r="3300" spans="1:8" ht="29.5" customHeight="1" thickBot="1" x14ac:dyDescent="0.4">
      <c r="A3300" s="16" t="str">
        <f>IF(B3300&lt;&gt;"","IND"&amp;TEXT(COUNTA($B$2:B3300),"000"),"")</f>
        <v>IND1948</v>
      </c>
      <c r="B3300" s="17">
        <f>Consolication[[#This Row],[Nom et prénom 0 Name &amp; first name]]</f>
        <v>0</v>
      </c>
      <c r="C3300" s="17" t="e">
        <f>VLOOKUP(B3300,Consolidation!B:AA,3,FALSE)</f>
        <v>#N/A</v>
      </c>
      <c r="D3300" s="17" t="e">
        <f>VLOOKUP(B3300,Consolidation!B:AA,5,TRUE)</f>
        <v>#N/A</v>
      </c>
      <c r="E3300" s="17" t="e">
        <f>VLOOKUP(B3301,Consolidation!B:AA,6,TRUE)</f>
        <v>#N/A</v>
      </c>
      <c r="F3300" s="17" t="e">
        <f>VLOOKUP(B3301,Consolidation!B:AA,7,TRUE)</f>
        <v>#N/A</v>
      </c>
      <c r="G3300" s="17" t="e">
        <f>VLOOKUP(B3301,Consolidation!B:AA,12,TRUE)</f>
        <v>#N/A</v>
      </c>
      <c r="H3300" s="17" t="e">
        <f>VLOOKUP(B3301,Consolidation!B:AA,22,FALSE)</f>
        <v>#N/A</v>
      </c>
    </row>
    <row r="3301" spans="1:8" ht="29.5" customHeight="1" thickBot="1" x14ac:dyDescent="0.4">
      <c r="A3301" s="16" t="str">
        <f>IF(B3301&lt;&gt;"","IND"&amp;TEXT(COUNTA($B$2:B3301),"000"),"")</f>
        <v>IND1949</v>
      </c>
      <c r="B3301" s="17">
        <f>Consolication[[#This Row],[Nom et prénom 0 Name &amp; first name]]</f>
        <v>0</v>
      </c>
      <c r="C3301" s="17" t="e">
        <f>VLOOKUP(B3301,Consolidation!B:AA,3,FALSE)</f>
        <v>#N/A</v>
      </c>
      <c r="D3301" s="17" t="e">
        <f>VLOOKUP(B3301,Consolidation!B:AA,5,TRUE)</f>
        <v>#N/A</v>
      </c>
      <c r="E3301" s="17" t="e">
        <f>VLOOKUP(B3302,Consolidation!B:AA,6,TRUE)</f>
        <v>#N/A</v>
      </c>
      <c r="F3301" s="17" t="e">
        <f>VLOOKUP(B3302,Consolidation!B:AA,7,TRUE)</f>
        <v>#N/A</v>
      </c>
      <c r="G3301" s="17" t="e">
        <f>VLOOKUP(B3302,Consolidation!B:AA,12,TRUE)</f>
        <v>#N/A</v>
      </c>
      <c r="H3301" s="17" t="e">
        <f>VLOOKUP(B3302,Consolidation!B:AA,22,FALSE)</f>
        <v>#N/A</v>
      </c>
    </row>
    <row r="3302" spans="1:8" ht="29.5" customHeight="1" thickBot="1" x14ac:dyDescent="0.4">
      <c r="A3302" s="16" t="str">
        <f>IF(B3302&lt;&gt;"","IND"&amp;TEXT(COUNTA($B$2:B3302),"000"),"")</f>
        <v>IND1950</v>
      </c>
      <c r="B3302" s="17">
        <f>Consolication[[#This Row],[Nom et prénom 0 Name &amp; first name]]</f>
        <v>0</v>
      </c>
      <c r="C3302" s="17" t="e">
        <f>VLOOKUP(B3302,Consolidation!B:AA,3,FALSE)</f>
        <v>#N/A</v>
      </c>
      <c r="D3302" s="17" t="e">
        <f>VLOOKUP(B3302,Consolidation!B:AA,5,TRUE)</f>
        <v>#N/A</v>
      </c>
      <c r="E3302" s="17" t="e">
        <f>VLOOKUP(B3303,Consolidation!B:AA,6,TRUE)</f>
        <v>#N/A</v>
      </c>
      <c r="F3302" s="17" t="e">
        <f>VLOOKUP(B3303,Consolidation!B:AA,7,TRUE)</f>
        <v>#N/A</v>
      </c>
      <c r="G3302" s="17" t="e">
        <f>VLOOKUP(B3303,Consolidation!B:AA,12,TRUE)</f>
        <v>#N/A</v>
      </c>
      <c r="H3302" s="17" t="e">
        <f>VLOOKUP(B3303,Consolidation!B:AA,22,FALSE)</f>
        <v>#N/A</v>
      </c>
    </row>
    <row r="3303" spans="1:8" ht="29.5" customHeight="1" thickBot="1" x14ac:dyDescent="0.4">
      <c r="A3303" s="16" t="str">
        <f>IF(B3303&lt;&gt;"","IND"&amp;TEXT(COUNTA($B$2:B3303),"000"),"")</f>
        <v>IND1951</v>
      </c>
      <c r="B3303" s="17">
        <f>Consolication[[#This Row],[Nom et prénom 0 Name &amp; first name]]</f>
        <v>0</v>
      </c>
      <c r="C3303" s="17" t="e">
        <f>VLOOKUP(B3303,Consolidation!B:AA,3,FALSE)</f>
        <v>#N/A</v>
      </c>
      <c r="D3303" s="17" t="e">
        <f>VLOOKUP(B3303,Consolidation!B:AA,5,TRUE)</f>
        <v>#N/A</v>
      </c>
      <c r="E3303" s="17" t="e">
        <f>VLOOKUP(B3304,Consolidation!B:AA,6,TRUE)</f>
        <v>#N/A</v>
      </c>
      <c r="F3303" s="17" t="e">
        <f>VLOOKUP(B3304,Consolidation!B:AA,7,TRUE)</f>
        <v>#N/A</v>
      </c>
      <c r="G3303" s="17" t="e">
        <f>VLOOKUP(B3304,Consolidation!B:AA,12,TRUE)</f>
        <v>#N/A</v>
      </c>
      <c r="H3303" s="17" t="e">
        <f>VLOOKUP(B3304,Consolidation!B:AA,22,FALSE)</f>
        <v>#N/A</v>
      </c>
    </row>
    <row r="3304" spans="1:8" ht="29.5" customHeight="1" thickBot="1" x14ac:dyDescent="0.4">
      <c r="A3304" s="16" t="str">
        <f>IF(B3304&lt;&gt;"","IND"&amp;TEXT(COUNTA($B$2:B3304),"000"),"")</f>
        <v>IND1952</v>
      </c>
      <c r="B3304" s="17">
        <f>Consolication[[#This Row],[Nom et prénom 0 Name &amp; first name]]</f>
        <v>0</v>
      </c>
      <c r="C3304" s="17" t="e">
        <f>VLOOKUP(B3304,Consolidation!B:AA,3,FALSE)</f>
        <v>#N/A</v>
      </c>
      <c r="D3304" s="17" t="e">
        <f>VLOOKUP(B3304,Consolidation!B:AA,5,TRUE)</f>
        <v>#N/A</v>
      </c>
      <c r="E3304" s="17" t="e">
        <f>VLOOKUP(B3305,Consolidation!B:AA,6,TRUE)</f>
        <v>#N/A</v>
      </c>
      <c r="F3304" s="17" t="e">
        <f>VLOOKUP(B3305,Consolidation!B:AA,7,TRUE)</f>
        <v>#N/A</v>
      </c>
      <c r="G3304" s="17" t="e">
        <f>VLOOKUP(B3305,Consolidation!B:AA,12,TRUE)</f>
        <v>#N/A</v>
      </c>
      <c r="H3304" s="17" t="e">
        <f>VLOOKUP(B3305,Consolidation!B:AA,22,FALSE)</f>
        <v>#N/A</v>
      </c>
    </row>
    <row r="3305" spans="1:8" ht="29.5" customHeight="1" thickBot="1" x14ac:dyDescent="0.4">
      <c r="A3305" s="16" t="str">
        <f>IF(B3305&lt;&gt;"","IND"&amp;TEXT(COUNTA($B$2:B3305),"000"),"")</f>
        <v>IND1953</v>
      </c>
      <c r="B3305" s="17">
        <f>Consolication[[#This Row],[Nom et prénom 0 Name &amp; first name]]</f>
        <v>0</v>
      </c>
      <c r="C3305" s="17" t="e">
        <f>VLOOKUP(B3305,Consolidation!B:AA,3,FALSE)</f>
        <v>#N/A</v>
      </c>
      <c r="D3305" s="17" t="e">
        <f>VLOOKUP(B3305,Consolidation!B:AA,5,TRUE)</f>
        <v>#N/A</v>
      </c>
      <c r="E3305" s="17" t="e">
        <f>VLOOKUP(B3306,Consolidation!B:AA,6,TRUE)</f>
        <v>#N/A</v>
      </c>
      <c r="F3305" s="17" t="e">
        <f>VLOOKUP(B3306,Consolidation!B:AA,7,TRUE)</f>
        <v>#N/A</v>
      </c>
      <c r="G3305" s="17" t="e">
        <f>VLOOKUP(B3306,Consolidation!B:AA,12,TRUE)</f>
        <v>#N/A</v>
      </c>
      <c r="H3305" s="17" t="e">
        <f>VLOOKUP(B3306,Consolidation!B:AA,22,FALSE)</f>
        <v>#N/A</v>
      </c>
    </row>
    <row r="3306" spans="1:8" ht="29.5" customHeight="1" thickBot="1" x14ac:dyDescent="0.4">
      <c r="A3306" s="16" t="str">
        <f>IF(B3306&lt;&gt;"","IND"&amp;TEXT(COUNTA($B$2:B3306),"000"),"")</f>
        <v>IND1954</v>
      </c>
      <c r="B3306" s="17">
        <f>Consolication[[#This Row],[Nom et prénom 0 Name &amp; first name]]</f>
        <v>0</v>
      </c>
      <c r="C3306" s="17" t="e">
        <f>VLOOKUP(B3306,Consolidation!B:AA,3,FALSE)</f>
        <v>#N/A</v>
      </c>
      <c r="D3306" s="17" t="e">
        <f>VLOOKUP(B3306,Consolidation!B:AA,5,TRUE)</f>
        <v>#N/A</v>
      </c>
      <c r="E3306" s="17" t="e">
        <f>VLOOKUP(B3307,Consolidation!B:AA,6,TRUE)</f>
        <v>#N/A</v>
      </c>
      <c r="F3306" s="17" t="e">
        <f>VLOOKUP(B3307,Consolidation!B:AA,7,TRUE)</f>
        <v>#N/A</v>
      </c>
      <c r="G3306" s="17" t="e">
        <f>VLOOKUP(B3307,Consolidation!B:AA,12,TRUE)</f>
        <v>#N/A</v>
      </c>
      <c r="H3306" s="17" t="e">
        <f>VLOOKUP(B3307,Consolidation!B:AA,22,FALSE)</f>
        <v>#N/A</v>
      </c>
    </row>
    <row r="3307" spans="1:8" ht="29.5" customHeight="1" thickBot="1" x14ac:dyDescent="0.4">
      <c r="A3307" s="16" t="str">
        <f>IF(B3307&lt;&gt;"","IND"&amp;TEXT(COUNTA($B$2:B3307),"000"),"")</f>
        <v>IND1955</v>
      </c>
      <c r="B3307" s="17">
        <f>Consolication[[#This Row],[Nom et prénom 0 Name &amp; first name]]</f>
        <v>0</v>
      </c>
      <c r="C3307" s="17" t="e">
        <f>VLOOKUP(B3307,Consolidation!B:AA,3,FALSE)</f>
        <v>#N/A</v>
      </c>
      <c r="D3307" s="17" t="e">
        <f>VLOOKUP(B3307,Consolidation!B:AA,5,TRUE)</f>
        <v>#N/A</v>
      </c>
      <c r="E3307" s="17" t="e">
        <f>VLOOKUP(B3308,Consolidation!B:AA,6,TRUE)</f>
        <v>#N/A</v>
      </c>
      <c r="F3307" s="17" t="e">
        <f>VLOOKUP(B3308,Consolidation!B:AA,7,TRUE)</f>
        <v>#N/A</v>
      </c>
      <c r="G3307" s="17" t="e">
        <f>VLOOKUP(B3308,Consolidation!B:AA,12,TRUE)</f>
        <v>#N/A</v>
      </c>
      <c r="H3307" s="17" t="e">
        <f>VLOOKUP(B3308,Consolidation!B:AA,22,FALSE)</f>
        <v>#N/A</v>
      </c>
    </row>
    <row r="3308" spans="1:8" ht="29.5" customHeight="1" thickBot="1" x14ac:dyDescent="0.4">
      <c r="A3308" s="16" t="str">
        <f>IF(B3308&lt;&gt;"","IND"&amp;TEXT(COUNTA($B$2:B3308),"000"),"")</f>
        <v>IND1956</v>
      </c>
      <c r="B3308" s="17">
        <f>Consolication[[#This Row],[Nom et prénom 0 Name &amp; first name]]</f>
        <v>0</v>
      </c>
      <c r="C3308" s="17" t="e">
        <f>VLOOKUP(B3308,Consolidation!B:AA,3,FALSE)</f>
        <v>#N/A</v>
      </c>
      <c r="D3308" s="17" t="e">
        <f>VLOOKUP(B3308,Consolidation!B:AA,5,TRUE)</f>
        <v>#N/A</v>
      </c>
      <c r="E3308" s="17" t="e">
        <f>VLOOKUP(B3309,Consolidation!B:AA,6,TRUE)</f>
        <v>#N/A</v>
      </c>
      <c r="F3308" s="17" t="e">
        <f>VLOOKUP(B3309,Consolidation!B:AA,7,TRUE)</f>
        <v>#N/A</v>
      </c>
      <c r="G3308" s="17" t="e">
        <f>VLOOKUP(B3309,Consolidation!B:AA,12,TRUE)</f>
        <v>#N/A</v>
      </c>
      <c r="H3308" s="17" t="e">
        <f>VLOOKUP(B3309,Consolidation!B:AA,22,FALSE)</f>
        <v>#N/A</v>
      </c>
    </row>
    <row r="3309" spans="1:8" ht="29.5" customHeight="1" thickBot="1" x14ac:dyDescent="0.4">
      <c r="A3309" s="16" t="str">
        <f>IF(B3309&lt;&gt;"","IND"&amp;TEXT(COUNTA($B$2:B3309),"000"),"")</f>
        <v>IND1957</v>
      </c>
      <c r="B3309" s="17">
        <f>Consolication[[#This Row],[Nom et prénom 0 Name &amp; first name]]</f>
        <v>0</v>
      </c>
      <c r="C3309" s="17" t="e">
        <f>VLOOKUP(B3309,Consolidation!B:AA,3,FALSE)</f>
        <v>#N/A</v>
      </c>
      <c r="D3309" s="17" t="e">
        <f>VLOOKUP(B3309,Consolidation!B:AA,5,TRUE)</f>
        <v>#N/A</v>
      </c>
      <c r="E3309" s="17" t="e">
        <f>VLOOKUP(B3310,Consolidation!B:AA,6,TRUE)</f>
        <v>#N/A</v>
      </c>
      <c r="F3309" s="17" t="e">
        <f>VLOOKUP(B3310,Consolidation!B:AA,7,TRUE)</f>
        <v>#N/A</v>
      </c>
      <c r="G3309" s="17" t="e">
        <f>VLOOKUP(B3310,Consolidation!B:AA,12,TRUE)</f>
        <v>#N/A</v>
      </c>
      <c r="H3309" s="17" t="e">
        <f>VLOOKUP(B3310,Consolidation!B:AA,22,FALSE)</f>
        <v>#N/A</v>
      </c>
    </row>
    <row r="3310" spans="1:8" ht="29.5" customHeight="1" thickBot="1" x14ac:dyDescent="0.4">
      <c r="A3310" s="16" t="str">
        <f>IF(B3310&lt;&gt;"","IND"&amp;TEXT(COUNTA($B$2:B3310),"000"),"")</f>
        <v>IND1958</v>
      </c>
      <c r="B3310" s="17">
        <f>Consolication[[#This Row],[Nom et prénom 0 Name &amp; first name]]</f>
        <v>0</v>
      </c>
      <c r="C3310" s="17" t="e">
        <f>VLOOKUP(B3310,Consolidation!B:AA,3,FALSE)</f>
        <v>#N/A</v>
      </c>
      <c r="D3310" s="17" t="e">
        <f>VLOOKUP(B3310,Consolidation!B:AA,5,TRUE)</f>
        <v>#N/A</v>
      </c>
      <c r="E3310" s="17" t="e">
        <f>VLOOKUP(B3311,Consolidation!B:AA,6,TRUE)</f>
        <v>#N/A</v>
      </c>
      <c r="F3310" s="17" t="e">
        <f>VLOOKUP(B3311,Consolidation!B:AA,7,TRUE)</f>
        <v>#N/A</v>
      </c>
      <c r="G3310" s="17" t="e">
        <f>VLOOKUP(B3311,Consolidation!B:AA,12,TRUE)</f>
        <v>#N/A</v>
      </c>
      <c r="H3310" s="17" t="e">
        <f>VLOOKUP(B3311,Consolidation!B:AA,22,FALSE)</f>
        <v>#N/A</v>
      </c>
    </row>
    <row r="3311" spans="1:8" ht="29.5" customHeight="1" thickBot="1" x14ac:dyDescent="0.4">
      <c r="A3311" s="16" t="str">
        <f>IF(B3311&lt;&gt;"","IND"&amp;TEXT(COUNTA($B$2:B3311),"000"),"")</f>
        <v>IND1959</v>
      </c>
      <c r="B3311" s="17">
        <f>Consolication[[#This Row],[Nom et prénom 0 Name &amp; first name]]</f>
        <v>0</v>
      </c>
      <c r="C3311" s="17" t="e">
        <f>VLOOKUP(B3311,Consolidation!B:AA,3,FALSE)</f>
        <v>#N/A</v>
      </c>
      <c r="D3311" s="17" t="e">
        <f>VLOOKUP(B3311,Consolidation!B:AA,5,TRUE)</f>
        <v>#N/A</v>
      </c>
      <c r="E3311" s="17" t="e">
        <f>VLOOKUP(B3312,Consolidation!B:AA,6,TRUE)</f>
        <v>#N/A</v>
      </c>
      <c r="F3311" s="17" t="e">
        <f>VLOOKUP(B3312,Consolidation!B:AA,7,TRUE)</f>
        <v>#N/A</v>
      </c>
      <c r="G3311" s="17" t="e">
        <f>VLOOKUP(B3312,Consolidation!B:AA,12,TRUE)</f>
        <v>#N/A</v>
      </c>
      <c r="H3311" s="17" t="e">
        <f>VLOOKUP(B3312,Consolidation!B:AA,22,FALSE)</f>
        <v>#N/A</v>
      </c>
    </row>
    <row r="3312" spans="1:8" ht="29.5" customHeight="1" thickBot="1" x14ac:dyDescent="0.4">
      <c r="A3312" s="16" t="str">
        <f>IF(B3312&lt;&gt;"","IND"&amp;TEXT(COUNTA($B$2:B3312),"000"),"")</f>
        <v>IND1960</v>
      </c>
      <c r="B3312" s="17">
        <f>Consolication[[#This Row],[Nom et prénom 0 Name &amp; first name]]</f>
        <v>0</v>
      </c>
      <c r="C3312" s="17" t="e">
        <f>VLOOKUP(B3312,Consolidation!B:AA,3,FALSE)</f>
        <v>#N/A</v>
      </c>
      <c r="D3312" s="17" t="e">
        <f>VLOOKUP(B3312,Consolidation!B:AA,5,TRUE)</f>
        <v>#N/A</v>
      </c>
      <c r="E3312" s="17" t="e">
        <f>VLOOKUP(B3313,Consolidation!B:AA,6,TRUE)</f>
        <v>#N/A</v>
      </c>
      <c r="F3312" s="17" t="e">
        <f>VLOOKUP(B3313,Consolidation!B:AA,7,TRUE)</f>
        <v>#N/A</v>
      </c>
      <c r="G3312" s="17" t="e">
        <f>VLOOKUP(B3313,Consolidation!B:AA,12,TRUE)</f>
        <v>#N/A</v>
      </c>
      <c r="H3312" s="17" t="e">
        <f>VLOOKUP(B3313,Consolidation!B:AA,22,FALSE)</f>
        <v>#N/A</v>
      </c>
    </row>
    <row r="3313" spans="1:8" ht="29.5" customHeight="1" thickBot="1" x14ac:dyDescent="0.4">
      <c r="A3313" s="16" t="str">
        <f>IF(B3313&lt;&gt;"","IND"&amp;TEXT(COUNTA($B$2:B3313),"000"),"")</f>
        <v>IND1961</v>
      </c>
      <c r="B3313" s="17">
        <f>Consolication[[#This Row],[Nom et prénom 0 Name &amp; first name]]</f>
        <v>0</v>
      </c>
      <c r="C3313" s="17" t="e">
        <f>VLOOKUP(B3313,Consolidation!B:AA,3,FALSE)</f>
        <v>#N/A</v>
      </c>
      <c r="D3313" s="17" t="e">
        <f>VLOOKUP(B3313,Consolidation!B:AA,5,TRUE)</f>
        <v>#N/A</v>
      </c>
      <c r="E3313" s="17" t="e">
        <f>VLOOKUP(B3314,Consolidation!B:AA,6,TRUE)</f>
        <v>#N/A</v>
      </c>
      <c r="F3313" s="17" t="e">
        <f>VLOOKUP(B3314,Consolidation!B:AA,7,TRUE)</f>
        <v>#N/A</v>
      </c>
      <c r="G3313" s="17" t="e">
        <f>VLOOKUP(B3314,Consolidation!B:AA,12,TRUE)</f>
        <v>#N/A</v>
      </c>
      <c r="H3313" s="17" t="e">
        <f>VLOOKUP(B3314,Consolidation!B:AA,22,FALSE)</f>
        <v>#N/A</v>
      </c>
    </row>
    <row r="3314" spans="1:8" ht="29.5" customHeight="1" thickBot="1" x14ac:dyDescent="0.4">
      <c r="A3314" s="16" t="str">
        <f>IF(B3314&lt;&gt;"","IND"&amp;TEXT(COUNTA($B$2:B3314),"000"),"")</f>
        <v>IND1962</v>
      </c>
      <c r="B3314" s="17">
        <f>Consolication[[#This Row],[Nom et prénom 0 Name &amp; first name]]</f>
        <v>0</v>
      </c>
      <c r="C3314" s="17" t="e">
        <f>VLOOKUP(B3314,Consolidation!B:AA,3,FALSE)</f>
        <v>#N/A</v>
      </c>
      <c r="D3314" s="17" t="e">
        <f>VLOOKUP(B3314,Consolidation!B:AA,5,TRUE)</f>
        <v>#N/A</v>
      </c>
      <c r="E3314" s="17" t="e">
        <f>VLOOKUP(B3315,Consolidation!B:AA,6,TRUE)</f>
        <v>#N/A</v>
      </c>
      <c r="F3314" s="17" t="e">
        <f>VLOOKUP(B3315,Consolidation!B:AA,7,TRUE)</f>
        <v>#N/A</v>
      </c>
      <c r="G3314" s="17" t="e">
        <f>VLOOKUP(B3315,Consolidation!B:AA,12,TRUE)</f>
        <v>#N/A</v>
      </c>
      <c r="H3314" s="17" t="e">
        <f>VLOOKUP(B3315,Consolidation!B:AA,22,FALSE)</f>
        <v>#N/A</v>
      </c>
    </row>
    <row r="3315" spans="1:8" ht="29.5" customHeight="1" thickBot="1" x14ac:dyDescent="0.4">
      <c r="A3315" s="16" t="str">
        <f>IF(B3315&lt;&gt;"","IND"&amp;TEXT(COUNTA($B$2:B3315),"000"),"")</f>
        <v>IND1963</v>
      </c>
      <c r="B3315" s="17">
        <f>Consolication[[#This Row],[Nom et prénom 0 Name &amp; first name]]</f>
        <v>0</v>
      </c>
      <c r="C3315" s="17" t="e">
        <f>VLOOKUP(B3315,Consolidation!B:AA,3,FALSE)</f>
        <v>#N/A</v>
      </c>
      <c r="D3315" s="17" t="e">
        <f>VLOOKUP(B3315,Consolidation!B:AA,5,TRUE)</f>
        <v>#N/A</v>
      </c>
      <c r="E3315" s="17" t="e">
        <f>VLOOKUP(B3316,Consolidation!B:AA,6,TRUE)</f>
        <v>#N/A</v>
      </c>
      <c r="F3315" s="17" t="e">
        <f>VLOOKUP(B3316,Consolidation!B:AA,7,TRUE)</f>
        <v>#N/A</v>
      </c>
      <c r="G3315" s="17" t="e">
        <f>VLOOKUP(B3316,Consolidation!B:AA,12,TRUE)</f>
        <v>#N/A</v>
      </c>
      <c r="H3315" s="17" t="e">
        <f>VLOOKUP(B3316,Consolidation!B:AA,22,FALSE)</f>
        <v>#N/A</v>
      </c>
    </row>
    <row r="3316" spans="1:8" ht="29.5" customHeight="1" thickBot="1" x14ac:dyDescent="0.4">
      <c r="A3316" s="16" t="str">
        <f>IF(B3316&lt;&gt;"","IND"&amp;TEXT(COUNTA($B$2:B3316),"000"),"")</f>
        <v>IND1964</v>
      </c>
      <c r="B3316" s="17">
        <f>Consolication[[#This Row],[Nom et prénom 0 Name &amp; first name]]</f>
        <v>0</v>
      </c>
      <c r="C3316" s="17" t="e">
        <f>VLOOKUP(B3316,Consolidation!B:AA,3,FALSE)</f>
        <v>#N/A</v>
      </c>
      <c r="D3316" s="17" t="e">
        <f>VLOOKUP(B3316,Consolidation!B:AA,5,TRUE)</f>
        <v>#N/A</v>
      </c>
      <c r="E3316" s="17" t="e">
        <f>VLOOKUP(B3317,Consolidation!B:AA,6,TRUE)</f>
        <v>#N/A</v>
      </c>
      <c r="F3316" s="17" t="e">
        <f>VLOOKUP(B3317,Consolidation!B:AA,7,TRUE)</f>
        <v>#N/A</v>
      </c>
      <c r="G3316" s="17" t="e">
        <f>VLOOKUP(B3317,Consolidation!B:AA,12,TRUE)</f>
        <v>#N/A</v>
      </c>
      <c r="H3316" s="17" t="e">
        <f>VLOOKUP(B3317,Consolidation!B:AA,22,FALSE)</f>
        <v>#N/A</v>
      </c>
    </row>
    <row r="3317" spans="1:8" ht="29.5" customHeight="1" thickBot="1" x14ac:dyDescent="0.4">
      <c r="A3317" s="16" t="str">
        <f>IF(B3317&lt;&gt;"","IND"&amp;TEXT(COUNTA($B$2:B3317),"000"),"")</f>
        <v>IND1965</v>
      </c>
      <c r="B3317" s="17">
        <f>Consolication[[#This Row],[Nom et prénom 0 Name &amp; first name]]</f>
        <v>0</v>
      </c>
      <c r="C3317" s="17" t="e">
        <f>VLOOKUP(B3317,Consolidation!B:AA,3,FALSE)</f>
        <v>#N/A</v>
      </c>
      <c r="D3317" s="17" t="e">
        <f>VLOOKUP(B3317,Consolidation!B:AA,5,TRUE)</f>
        <v>#N/A</v>
      </c>
      <c r="E3317" s="17" t="e">
        <f>VLOOKUP(B3318,Consolidation!B:AA,6,TRUE)</f>
        <v>#N/A</v>
      </c>
      <c r="F3317" s="17" t="e">
        <f>VLOOKUP(B3318,Consolidation!B:AA,7,TRUE)</f>
        <v>#N/A</v>
      </c>
      <c r="G3317" s="17" t="e">
        <f>VLOOKUP(B3318,Consolidation!B:AA,12,TRUE)</f>
        <v>#N/A</v>
      </c>
      <c r="H3317" s="17" t="e">
        <f>VLOOKUP(B3318,Consolidation!B:AA,22,FALSE)</f>
        <v>#N/A</v>
      </c>
    </row>
    <row r="3318" spans="1:8" ht="29.5" customHeight="1" thickBot="1" x14ac:dyDescent="0.4">
      <c r="A3318" s="16" t="str">
        <f>IF(B3318&lt;&gt;"","IND"&amp;TEXT(COUNTA($B$2:B3318),"000"),"")</f>
        <v>IND1966</v>
      </c>
      <c r="B3318" s="17">
        <f>Consolication[[#This Row],[Nom et prénom 0 Name &amp; first name]]</f>
        <v>0</v>
      </c>
      <c r="C3318" s="17" t="e">
        <f>VLOOKUP(B3318,Consolidation!B:AA,3,FALSE)</f>
        <v>#N/A</v>
      </c>
      <c r="D3318" s="17" t="e">
        <f>VLOOKUP(B3318,Consolidation!B:AA,5,TRUE)</f>
        <v>#N/A</v>
      </c>
      <c r="E3318" s="17" t="e">
        <f>VLOOKUP(B3319,Consolidation!B:AA,6,TRUE)</f>
        <v>#N/A</v>
      </c>
      <c r="F3318" s="17" t="e">
        <f>VLOOKUP(B3319,Consolidation!B:AA,7,TRUE)</f>
        <v>#N/A</v>
      </c>
      <c r="G3318" s="17" t="e">
        <f>VLOOKUP(B3319,Consolidation!B:AA,12,TRUE)</f>
        <v>#N/A</v>
      </c>
      <c r="H3318" s="17" t="e">
        <f>VLOOKUP(B3319,Consolidation!B:AA,22,FALSE)</f>
        <v>#N/A</v>
      </c>
    </row>
    <row r="3319" spans="1:8" ht="29.5" customHeight="1" thickBot="1" x14ac:dyDescent="0.4">
      <c r="A3319" s="16" t="str">
        <f>IF(B3319&lt;&gt;"","IND"&amp;TEXT(COUNTA($B$2:B3319),"000"),"")</f>
        <v>IND1967</v>
      </c>
      <c r="B3319" s="17">
        <f>Consolication[[#This Row],[Nom et prénom 0 Name &amp; first name]]</f>
        <v>0</v>
      </c>
      <c r="C3319" s="17" t="e">
        <f>VLOOKUP(B3319,Consolidation!B:AA,3,FALSE)</f>
        <v>#N/A</v>
      </c>
      <c r="D3319" s="17" t="e">
        <f>VLOOKUP(B3319,Consolidation!B:AA,5,TRUE)</f>
        <v>#N/A</v>
      </c>
      <c r="E3319" s="17" t="e">
        <f>VLOOKUP(B3320,Consolidation!B:AA,6,TRUE)</f>
        <v>#N/A</v>
      </c>
      <c r="F3319" s="17" t="e">
        <f>VLOOKUP(B3320,Consolidation!B:AA,7,TRUE)</f>
        <v>#N/A</v>
      </c>
      <c r="G3319" s="17" t="e">
        <f>VLOOKUP(B3320,Consolidation!B:AA,12,TRUE)</f>
        <v>#N/A</v>
      </c>
      <c r="H3319" s="17" t="e">
        <f>VLOOKUP(B3320,Consolidation!B:AA,22,FALSE)</f>
        <v>#N/A</v>
      </c>
    </row>
    <row r="3320" spans="1:8" ht="29.5" customHeight="1" thickBot="1" x14ac:dyDescent="0.4">
      <c r="A3320" s="16" t="str">
        <f>IF(B3320&lt;&gt;"","IND"&amp;TEXT(COUNTA($B$2:B3320),"000"),"")</f>
        <v>IND1968</v>
      </c>
      <c r="B3320" s="17">
        <f>Consolication[[#This Row],[Nom et prénom 0 Name &amp; first name]]</f>
        <v>0</v>
      </c>
      <c r="C3320" s="17" t="e">
        <f>VLOOKUP(B3320,Consolidation!B:AA,3,FALSE)</f>
        <v>#N/A</v>
      </c>
      <c r="D3320" s="17" t="e">
        <f>VLOOKUP(B3320,Consolidation!B:AA,5,TRUE)</f>
        <v>#N/A</v>
      </c>
      <c r="E3320" s="17" t="e">
        <f>VLOOKUP(B3321,Consolidation!B:AA,6,TRUE)</f>
        <v>#N/A</v>
      </c>
      <c r="F3320" s="17" t="e">
        <f>VLOOKUP(B3321,Consolidation!B:AA,7,TRUE)</f>
        <v>#N/A</v>
      </c>
      <c r="G3320" s="17" t="e">
        <f>VLOOKUP(B3321,Consolidation!B:AA,12,TRUE)</f>
        <v>#N/A</v>
      </c>
      <c r="H3320" s="17" t="e">
        <f>VLOOKUP(B3321,Consolidation!B:AA,22,FALSE)</f>
        <v>#N/A</v>
      </c>
    </row>
    <row r="3321" spans="1:8" ht="29.5" customHeight="1" thickBot="1" x14ac:dyDescent="0.4">
      <c r="A3321" s="16" t="str">
        <f>IF(B3321&lt;&gt;"","IND"&amp;TEXT(COUNTA($B$2:B3321),"000"),"")</f>
        <v>IND1969</v>
      </c>
      <c r="B3321" s="17">
        <f>Consolication[[#This Row],[Nom et prénom 0 Name &amp; first name]]</f>
        <v>0</v>
      </c>
      <c r="C3321" s="17" t="e">
        <f>VLOOKUP(B3321,Consolidation!B:AA,3,FALSE)</f>
        <v>#N/A</v>
      </c>
      <c r="D3321" s="17" t="e">
        <f>VLOOKUP(B3321,Consolidation!B:AA,5,TRUE)</f>
        <v>#N/A</v>
      </c>
      <c r="E3321" s="17" t="e">
        <f>VLOOKUP(B3322,Consolidation!B:AA,6,TRUE)</f>
        <v>#N/A</v>
      </c>
      <c r="F3321" s="17" t="e">
        <f>VLOOKUP(B3322,Consolidation!B:AA,7,TRUE)</f>
        <v>#N/A</v>
      </c>
      <c r="G3321" s="17" t="e">
        <f>VLOOKUP(B3322,Consolidation!B:AA,12,TRUE)</f>
        <v>#N/A</v>
      </c>
      <c r="H3321" s="17" t="e">
        <f>VLOOKUP(B3322,Consolidation!B:AA,22,FALSE)</f>
        <v>#N/A</v>
      </c>
    </row>
    <row r="3322" spans="1:8" ht="29.5" customHeight="1" thickBot="1" x14ac:dyDescent="0.4">
      <c r="A3322" s="16" t="str">
        <f>IF(B3322&lt;&gt;"","IND"&amp;TEXT(COUNTA($B$2:B3322),"000"),"")</f>
        <v>IND1970</v>
      </c>
      <c r="B3322" s="17">
        <f>Consolication[[#This Row],[Nom et prénom 0 Name &amp; first name]]</f>
        <v>0</v>
      </c>
      <c r="C3322" s="17" t="e">
        <f>VLOOKUP(B3322,Consolidation!B:AA,3,FALSE)</f>
        <v>#N/A</v>
      </c>
      <c r="D3322" s="17" t="e">
        <f>VLOOKUP(B3322,Consolidation!B:AA,5,TRUE)</f>
        <v>#N/A</v>
      </c>
      <c r="E3322" s="17" t="e">
        <f>VLOOKUP(B3323,Consolidation!B:AA,6,TRUE)</f>
        <v>#N/A</v>
      </c>
      <c r="F3322" s="17" t="e">
        <f>VLOOKUP(B3323,Consolidation!B:AA,7,TRUE)</f>
        <v>#N/A</v>
      </c>
      <c r="G3322" s="17" t="e">
        <f>VLOOKUP(B3323,Consolidation!B:AA,12,TRUE)</f>
        <v>#N/A</v>
      </c>
      <c r="H3322" s="17" t="e">
        <f>VLOOKUP(B3323,Consolidation!B:AA,22,FALSE)</f>
        <v>#N/A</v>
      </c>
    </row>
    <row r="3323" spans="1:8" ht="29.5" customHeight="1" thickBot="1" x14ac:dyDescent="0.4">
      <c r="A3323" s="16" t="str">
        <f>IF(B3323&lt;&gt;"","IND"&amp;TEXT(COUNTA($B$2:B3323),"000"),"")</f>
        <v>IND1971</v>
      </c>
      <c r="B3323" s="17">
        <f>Consolication[[#This Row],[Nom et prénom 0 Name &amp; first name]]</f>
        <v>0</v>
      </c>
      <c r="C3323" s="17" t="e">
        <f>VLOOKUP(B3323,Consolidation!B:AA,3,FALSE)</f>
        <v>#N/A</v>
      </c>
      <c r="D3323" s="17" t="e">
        <f>VLOOKUP(B3323,Consolidation!B:AA,5,TRUE)</f>
        <v>#N/A</v>
      </c>
      <c r="E3323" s="17" t="e">
        <f>VLOOKUP(B3324,Consolidation!B:AA,6,TRUE)</f>
        <v>#N/A</v>
      </c>
      <c r="F3323" s="17" t="e">
        <f>VLOOKUP(B3324,Consolidation!B:AA,7,TRUE)</f>
        <v>#N/A</v>
      </c>
      <c r="G3323" s="17" t="e">
        <f>VLOOKUP(B3324,Consolidation!B:AA,12,TRUE)</f>
        <v>#N/A</v>
      </c>
      <c r="H3323" s="17" t="e">
        <f>VLOOKUP(B3324,Consolidation!B:AA,22,FALSE)</f>
        <v>#N/A</v>
      </c>
    </row>
    <row r="3324" spans="1:8" ht="29.5" customHeight="1" thickBot="1" x14ac:dyDescent="0.4">
      <c r="A3324" s="16" t="str">
        <f>IF(B3324&lt;&gt;"","IND"&amp;TEXT(COUNTA($B$2:B3324),"000"),"")</f>
        <v>IND1972</v>
      </c>
      <c r="B3324" s="17">
        <f>Consolication[[#This Row],[Nom et prénom 0 Name &amp; first name]]</f>
        <v>0</v>
      </c>
      <c r="C3324" s="17" t="e">
        <f>VLOOKUP(B3324,Consolidation!B:AA,3,FALSE)</f>
        <v>#N/A</v>
      </c>
      <c r="D3324" s="17" t="e">
        <f>VLOOKUP(B3324,Consolidation!B:AA,5,TRUE)</f>
        <v>#N/A</v>
      </c>
      <c r="E3324" s="17" t="e">
        <f>VLOOKUP(B3325,Consolidation!B:AA,6,TRUE)</f>
        <v>#N/A</v>
      </c>
      <c r="F3324" s="17" t="e">
        <f>VLOOKUP(B3325,Consolidation!B:AA,7,TRUE)</f>
        <v>#N/A</v>
      </c>
      <c r="G3324" s="17" t="e">
        <f>VLOOKUP(B3325,Consolidation!B:AA,12,TRUE)</f>
        <v>#N/A</v>
      </c>
      <c r="H3324" s="17" t="e">
        <f>VLOOKUP(B3325,Consolidation!B:AA,22,FALSE)</f>
        <v>#N/A</v>
      </c>
    </row>
    <row r="3325" spans="1:8" ht="29.5" customHeight="1" thickBot="1" x14ac:dyDescent="0.4">
      <c r="A3325" s="16" t="str">
        <f>IF(B3325&lt;&gt;"","IND"&amp;TEXT(COUNTA($B$2:B3325),"000"),"")</f>
        <v>IND1973</v>
      </c>
      <c r="B3325" s="17">
        <f>Consolication[[#This Row],[Nom et prénom 0 Name &amp; first name]]</f>
        <v>0</v>
      </c>
      <c r="C3325" s="17" t="e">
        <f>VLOOKUP(B3325,Consolidation!B:AA,3,FALSE)</f>
        <v>#N/A</v>
      </c>
      <c r="D3325" s="17" t="e">
        <f>VLOOKUP(B3325,Consolidation!B:AA,5,TRUE)</f>
        <v>#N/A</v>
      </c>
      <c r="E3325" s="17" t="e">
        <f>VLOOKUP(B3326,Consolidation!B:AA,6,TRUE)</f>
        <v>#N/A</v>
      </c>
      <c r="F3325" s="17" t="e">
        <f>VLOOKUP(B3326,Consolidation!B:AA,7,TRUE)</f>
        <v>#N/A</v>
      </c>
      <c r="G3325" s="17" t="e">
        <f>VLOOKUP(B3326,Consolidation!B:AA,12,TRUE)</f>
        <v>#N/A</v>
      </c>
      <c r="H3325" s="17" t="e">
        <f>VLOOKUP(B3326,Consolidation!B:AA,22,FALSE)</f>
        <v>#N/A</v>
      </c>
    </row>
    <row r="3326" spans="1:8" ht="29.5" customHeight="1" thickBot="1" x14ac:dyDescent="0.4">
      <c r="A3326" s="16" t="str">
        <f>IF(B3326&lt;&gt;"","IND"&amp;TEXT(COUNTA($B$2:B3326),"000"),"")</f>
        <v>IND1974</v>
      </c>
      <c r="B3326" s="17">
        <f>Consolication[[#This Row],[Nom et prénom 0 Name &amp; first name]]</f>
        <v>0</v>
      </c>
      <c r="C3326" s="17" t="e">
        <f>VLOOKUP(B3326,Consolidation!B:AA,3,FALSE)</f>
        <v>#N/A</v>
      </c>
      <c r="D3326" s="17" t="e">
        <f>VLOOKUP(B3326,Consolidation!B:AA,5,TRUE)</f>
        <v>#N/A</v>
      </c>
      <c r="E3326" s="17" t="e">
        <f>VLOOKUP(B3327,Consolidation!B:AA,6,TRUE)</f>
        <v>#N/A</v>
      </c>
      <c r="F3326" s="17" t="e">
        <f>VLOOKUP(B3327,Consolidation!B:AA,7,TRUE)</f>
        <v>#N/A</v>
      </c>
      <c r="G3326" s="17" t="e">
        <f>VLOOKUP(B3327,Consolidation!B:AA,12,TRUE)</f>
        <v>#N/A</v>
      </c>
      <c r="H3326" s="17" t="e">
        <f>VLOOKUP(B3327,Consolidation!B:AA,22,FALSE)</f>
        <v>#N/A</v>
      </c>
    </row>
    <row r="3327" spans="1:8" ht="29.5" customHeight="1" thickBot="1" x14ac:dyDescent="0.4">
      <c r="A3327" s="16" t="str">
        <f>IF(B3327&lt;&gt;"","IND"&amp;TEXT(COUNTA($B$2:B3327),"000"),"")</f>
        <v>IND1975</v>
      </c>
      <c r="B3327" s="17">
        <f>Consolication[[#This Row],[Nom et prénom 0 Name &amp; first name]]</f>
        <v>0</v>
      </c>
      <c r="C3327" s="17" t="e">
        <f>VLOOKUP(B3327,Consolidation!B:AA,3,FALSE)</f>
        <v>#N/A</v>
      </c>
      <c r="D3327" s="17" t="e">
        <f>VLOOKUP(B3327,Consolidation!B:AA,5,TRUE)</f>
        <v>#N/A</v>
      </c>
      <c r="E3327" s="17" t="e">
        <f>VLOOKUP(B3328,Consolidation!B:AA,6,TRUE)</f>
        <v>#N/A</v>
      </c>
      <c r="F3327" s="17" t="e">
        <f>VLOOKUP(B3328,Consolidation!B:AA,7,TRUE)</f>
        <v>#N/A</v>
      </c>
      <c r="G3327" s="17" t="e">
        <f>VLOOKUP(B3328,Consolidation!B:AA,12,TRUE)</f>
        <v>#N/A</v>
      </c>
      <c r="H3327" s="17" t="e">
        <f>VLOOKUP(B3328,Consolidation!B:AA,22,FALSE)</f>
        <v>#N/A</v>
      </c>
    </row>
    <row r="3328" spans="1:8" ht="29.5" customHeight="1" thickBot="1" x14ac:dyDescent="0.4">
      <c r="A3328" s="16" t="str">
        <f>IF(B3328&lt;&gt;"","IND"&amp;TEXT(COUNTA($B$2:B3328),"000"),"")</f>
        <v>IND1976</v>
      </c>
      <c r="B3328" s="17">
        <f>Consolication[[#This Row],[Nom et prénom 0 Name &amp; first name]]</f>
        <v>0</v>
      </c>
      <c r="C3328" s="17" t="e">
        <f>VLOOKUP(B3328,Consolidation!B:AA,3,FALSE)</f>
        <v>#N/A</v>
      </c>
      <c r="D3328" s="17" t="e">
        <f>VLOOKUP(B3328,Consolidation!B:AA,5,TRUE)</f>
        <v>#N/A</v>
      </c>
      <c r="E3328" s="17" t="e">
        <f>VLOOKUP(B3329,Consolidation!B:AA,6,TRUE)</f>
        <v>#N/A</v>
      </c>
      <c r="F3328" s="17" t="e">
        <f>VLOOKUP(B3329,Consolidation!B:AA,7,TRUE)</f>
        <v>#N/A</v>
      </c>
      <c r="G3328" s="17" t="e">
        <f>VLOOKUP(B3329,Consolidation!B:AA,12,TRUE)</f>
        <v>#N/A</v>
      </c>
      <c r="H3328" s="17" t="e">
        <f>VLOOKUP(B3329,Consolidation!B:AA,22,FALSE)</f>
        <v>#N/A</v>
      </c>
    </row>
    <row r="3329" spans="1:8" ht="29.5" customHeight="1" thickBot="1" x14ac:dyDescent="0.4">
      <c r="A3329" s="16" t="str">
        <f>IF(B3329&lt;&gt;"","IND"&amp;TEXT(COUNTA($B$2:B3329),"000"),"")</f>
        <v>IND1977</v>
      </c>
      <c r="B3329" s="17">
        <f>Consolication[[#This Row],[Nom et prénom 0 Name &amp; first name]]</f>
        <v>0</v>
      </c>
      <c r="C3329" s="17" t="e">
        <f>VLOOKUP(B3329,Consolidation!B:AA,3,FALSE)</f>
        <v>#N/A</v>
      </c>
      <c r="D3329" s="17" t="e">
        <f>VLOOKUP(B3329,Consolidation!B:AA,5,TRUE)</f>
        <v>#N/A</v>
      </c>
      <c r="E3329" s="17" t="e">
        <f>VLOOKUP(B3330,Consolidation!B:AA,6,TRUE)</f>
        <v>#N/A</v>
      </c>
      <c r="F3329" s="17" t="e">
        <f>VLOOKUP(B3330,Consolidation!B:AA,7,TRUE)</f>
        <v>#N/A</v>
      </c>
      <c r="G3329" s="17" t="e">
        <f>VLOOKUP(B3330,Consolidation!B:AA,12,TRUE)</f>
        <v>#N/A</v>
      </c>
      <c r="H3329" s="17" t="e">
        <f>VLOOKUP(B3330,Consolidation!B:AA,22,FALSE)</f>
        <v>#N/A</v>
      </c>
    </row>
    <row r="3330" spans="1:8" ht="29.5" customHeight="1" thickBot="1" x14ac:dyDescent="0.4">
      <c r="A3330" s="16" t="str">
        <f>IF(B3330&lt;&gt;"","IND"&amp;TEXT(COUNTA($B$2:B3330),"000"),"")</f>
        <v>IND1978</v>
      </c>
      <c r="B3330" s="17">
        <f>Consolication[[#This Row],[Nom et prénom 0 Name &amp; first name]]</f>
        <v>0</v>
      </c>
      <c r="C3330" s="17" t="e">
        <f>VLOOKUP(B3330,Consolidation!B:AA,3,FALSE)</f>
        <v>#N/A</v>
      </c>
      <c r="D3330" s="17" t="e">
        <f>VLOOKUP(B3330,Consolidation!B:AA,5,TRUE)</f>
        <v>#N/A</v>
      </c>
      <c r="E3330" s="17" t="e">
        <f>VLOOKUP(B3331,Consolidation!B:AA,6,TRUE)</f>
        <v>#N/A</v>
      </c>
      <c r="F3330" s="17" t="e">
        <f>VLOOKUP(B3331,Consolidation!B:AA,7,TRUE)</f>
        <v>#N/A</v>
      </c>
      <c r="G3330" s="17" t="e">
        <f>VLOOKUP(B3331,Consolidation!B:AA,12,TRUE)</f>
        <v>#N/A</v>
      </c>
      <c r="H3330" s="17" t="e">
        <f>VLOOKUP(B3331,Consolidation!B:AA,22,FALSE)</f>
        <v>#N/A</v>
      </c>
    </row>
    <row r="3331" spans="1:8" ht="29.5" customHeight="1" thickBot="1" x14ac:dyDescent="0.4">
      <c r="A3331" s="16" t="str">
        <f>IF(B3331&lt;&gt;"","IND"&amp;TEXT(COUNTA($B$2:B3331),"000"),"")</f>
        <v>IND1979</v>
      </c>
      <c r="B3331" s="17">
        <f>Consolication[[#This Row],[Nom et prénom 0 Name &amp; first name]]</f>
        <v>0</v>
      </c>
      <c r="C3331" s="17" t="e">
        <f>VLOOKUP(B3331,Consolidation!B:AA,3,FALSE)</f>
        <v>#N/A</v>
      </c>
      <c r="D3331" s="17" t="e">
        <f>VLOOKUP(B3331,Consolidation!B:AA,5,TRUE)</f>
        <v>#N/A</v>
      </c>
      <c r="E3331" s="17" t="e">
        <f>VLOOKUP(B3332,Consolidation!B:AA,6,TRUE)</f>
        <v>#N/A</v>
      </c>
      <c r="F3331" s="17" t="e">
        <f>VLOOKUP(B3332,Consolidation!B:AA,7,TRUE)</f>
        <v>#N/A</v>
      </c>
      <c r="G3331" s="17" t="e">
        <f>VLOOKUP(B3332,Consolidation!B:AA,12,TRUE)</f>
        <v>#N/A</v>
      </c>
      <c r="H3331" s="17" t="e">
        <f>VLOOKUP(B3332,Consolidation!B:AA,22,FALSE)</f>
        <v>#N/A</v>
      </c>
    </row>
    <row r="3332" spans="1:8" ht="29.5" customHeight="1" thickBot="1" x14ac:dyDescent="0.4">
      <c r="A3332" s="16" t="str">
        <f>IF(B3332&lt;&gt;"","IND"&amp;TEXT(COUNTA($B$2:B3332),"000"),"")</f>
        <v>IND1980</v>
      </c>
      <c r="B3332" s="17">
        <f>Consolication[[#This Row],[Nom et prénom 0 Name &amp; first name]]</f>
        <v>0</v>
      </c>
      <c r="C3332" s="17" t="e">
        <f>VLOOKUP(B3332,Consolidation!B:AA,3,FALSE)</f>
        <v>#N/A</v>
      </c>
      <c r="D3332" s="17" t="e">
        <f>VLOOKUP(B3332,Consolidation!B:AA,5,TRUE)</f>
        <v>#N/A</v>
      </c>
      <c r="E3332" s="17" t="e">
        <f>VLOOKUP(B3333,Consolidation!B:AA,6,TRUE)</f>
        <v>#N/A</v>
      </c>
      <c r="F3332" s="17" t="e">
        <f>VLOOKUP(B3333,Consolidation!B:AA,7,TRUE)</f>
        <v>#N/A</v>
      </c>
      <c r="G3332" s="17" t="e">
        <f>VLOOKUP(B3333,Consolidation!B:AA,12,TRUE)</f>
        <v>#N/A</v>
      </c>
      <c r="H3332" s="17" t="e">
        <f>VLOOKUP(B3333,Consolidation!B:AA,22,FALSE)</f>
        <v>#N/A</v>
      </c>
    </row>
    <row r="3333" spans="1:8" ht="29.5" customHeight="1" thickBot="1" x14ac:dyDescent="0.4">
      <c r="A3333" s="16" t="str">
        <f>IF(B3333&lt;&gt;"","IND"&amp;TEXT(COUNTA($B$2:B3333),"000"),"")</f>
        <v>IND1981</v>
      </c>
      <c r="B3333" s="17">
        <f>Consolication[[#This Row],[Nom et prénom 0 Name &amp; first name]]</f>
        <v>0</v>
      </c>
      <c r="C3333" s="17" t="e">
        <f>VLOOKUP(B3333,Consolidation!B:AA,3,FALSE)</f>
        <v>#N/A</v>
      </c>
      <c r="D3333" s="17" t="e">
        <f>VLOOKUP(B3333,Consolidation!B:AA,5,TRUE)</f>
        <v>#N/A</v>
      </c>
      <c r="E3333" s="17" t="e">
        <f>VLOOKUP(B3334,Consolidation!B:AA,6,TRUE)</f>
        <v>#N/A</v>
      </c>
      <c r="F3333" s="17" t="e">
        <f>VLOOKUP(B3334,Consolidation!B:AA,7,TRUE)</f>
        <v>#N/A</v>
      </c>
      <c r="G3333" s="17" t="e">
        <f>VLOOKUP(B3334,Consolidation!B:AA,12,TRUE)</f>
        <v>#N/A</v>
      </c>
      <c r="H3333" s="17" t="e">
        <f>VLOOKUP(B3334,Consolidation!B:AA,22,FALSE)</f>
        <v>#N/A</v>
      </c>
    </row>
    <row r="3334" spans="1:8" ht="29.5" customHeight="1" thickBot="1" x14ac:dyDescent="0.4">
      <c r="A3334" s="16" t="str">
        <f>IF(B3334&lt;&gt;"","IND"&amp;TEXT(COUNTA($B$2:B3334),"000"),"")</f>
        <v>IND1982</v>
      </c>
      <c r="B3334" s="17">
        <f>Consolication[[#This Row],[Nom et prénom 0 Name &amp; first name]]</f>
        <v>0</v>
      </c>
      <c r="C3334" s="17" t="e">
        <f>VLOOKUP(B3334,Consolidation!B:AA,3,FALSE)</f>
        <v>#N/A</v>
      </c>
      <c r="D3334" s="17" t="e">
        <f>VLOOKUP(B3334,Consolidation!B:AA,5,TRUE)</f>
        <v>#N/A</v>
      </c>
      <c r="E3334" s="17" t="e">
        <f>VLOOKUP(B3335,Consolidation!B:AA,6,TRUE)</f>
        <v>#N/A</v>
      </c>
      <c r="F3334" s="17" t="e">
        <f>VLOOKUP(B3335,Consolidation!B:AA,7,TRUE)</f>
        <v>#N/A</v>
      </c>
      <c r="G3334" s="17" t="e">
        <f>VLOOKUP(B3335,Consolidation!B:AA,12,TRUE)</f>
        <v>#N/A</v>
      </c>
      <c r="H3334" s="17" t="e">
        <f>VLOOKUP(B3335,Consolidation!B:AA,22,FALSE)</f>
        <v>#N/A</v>
      </c>
    </row>
    <row r="3335" spans="1:8" ht="29.5" customHeight="1" thickBot="1" x14ac:dyDescent="0.4">
      <c r="A3335" s="16" t="str">
        <f>IF(B3335&lt;&gt;"","IND"&amp;TEXT(COUNTA($B$2:B3335),"000"),"")</f>
        <v>IND1983</v>
      </c>
      <c r="B3335" s="17">
        <f>Consolication[[#This Row],[Nom et prénom 0 Name &amp; first name]]</f>
        <v>0</v>
      </c>
      <c r="C3335" s="17" t="e">
        <f>VLOOKUP(B3335,Consolidation!B:AA,3,FALSE)</f>
        <v>#N/A</v>
      </c>
      <c r="D3335" s="17" t="e">
        <f>VLOOKUP(B3335,Consolidation!B:AA,5,TRUE)</f>
        <v>#N/A</v>
      </c>
      <c r="E3335" s="17" t="e">
        <f>VLOOKUP(B3336,Consolidation!B:AA,6,TRUE)</f>
        <v>#N/A</v>
      </c>
      <c r="F3335" s="17" t="e">
        <f>VLOOKUP(B3336,Consolidation!B:AA,7,TRUE)</f>
        <v>#N/A</v>
      </c>
      <c r="G3335" s="17" t="e">
        <f>VLOOKUP(B3336,Consolidation!B:AA,12,TRUE)</f>
        <v>#N/A</v>
      </c>
      <c r="H3335" s="17" t="e">
        <f>VLOOKUP(B3336,Consolidation!B:AA,22,FALSE)</f>
        <v>#N/A</v>
      </c>
    </row>
    <row r="3336" spans="1:8" ht="29.5" customHeight="1" thickBot="1" x14ac:dyDescent="0.4">
      <c r="A3336" s="16" t="str">
        <f>IF(B3336&lt;&gt;"","IND"&amp;TEXT(COUNTA($B$2:B3336),"000"),"")</f>
        <v>IND1984</v>
      </c>
      <c r="B3336" s="17">
        <f>Consolication[[#This Row],[Nom et prénom 0 Name &amp; first name]]</f>
        <v>0</v>
      </c>
      <c r="C3336" s="17" t="e">
        <f>VLOOKUP(B3336,Consolidation!B:AA,3,FALSE)</f>
        <v>#N/A</v>
      </c>
      <c r="D3336" s="17" t="e">
        <f>VLOOKUP(B3336,Consolidation!B:AA,5,TRUE)</f>
        <v>#N/A</v>
      </c>
      <c r="E3336" s="17" t="e">
        <f>VLOOKUP(B3337,Consolidation!B:AA,6,TRUE)</f>
        <v>#N/A</v>
      </c>
      <c r="F3336" s="17" t="e">
        <f>VLOOKUP(B3337,Consolidation!B:AA,7,TRUE)</f>
        <v>#N/A</v>
      </c>
      <c r="G3336" s="17" t="e">
        <f>VLOOKUP(B3337,Consolidation!B:AA,12,TRUE)</f>
        <v>#N/A</v>
      </c>
      <c r="H3336" s="17" t="e">
        <f>VLOOKUP(B3337,Consolidation!B:AA,22,FALSE)</f>
        <v>#N/A</v>
      </c>
    </row>
    <row r="3337" spans="1:8" ht="29.5" customHeight="1" thickBot="1" x14ac:dyDescent="0.4">
      <c r="A3337" s="16" t="str">
        <f>IF(B3337&lt;&gt;"","IND"&amp;TEXT(COUNTA($B$2:B3337),"000"),"")</f>
        <v>IND1985</v>
      </c>
      <c r="B3337" s="17">
        <f>Consolication[[#This Row],[Nom et prénom 0 Name &amp; first name]]</f>
        <v>0</v>
      </c>
      <c r="C3337" s="17" t="e">
        <f>VLOOKUP(B3337,Consolidation!B:AA,3,FALSE)</f>
        <v>#N/A</v>
      </c>
      <c r="D3337" s="17" t="e">
        <f>VLOOKUP(B3337,Consolidation!B:AA,5,TRUE)</f>
        <v>#N/A</v>
      </c>
      <c r="E3337" s="17" t="e">
        <f>VLOOKUP(B3338,Consolidation!B:AA,6,TRUE)</f>
        <v>#N/A</v>
      </c>
      <c r="F3337" s="17" t="e">
        <f>VLOOKUP(B3338,Consolidation!B:AA,7,TRUE)</f>
        <v>#N/A</v>
      </c>
      <c r="G3337" s="17" t="e">
        <f>VLOOKUP(B3338,Consolidation!B:AA,12,TRUE)</f>
        <v>#N/A</v>
      </c>
      <c r="H3337" s="17" t="e">
        <f>VLOOKUP(B3338,Consolidation!B:AA,22,FALSE)</f>
        <v>#N/A</v>
      </c>
    </row>
    <row r="3338" spans="1:8" ht="29.5" customHeight="1" thickBot="1" x14ac:dyDescent="0.4">
      <c r="A3338" s="16" t="str">
        <f>IF(B3338&lt;&gt;"","IND"&amp;TEXT(COUNTA($B$2:B3338),"000"),"")</f>
        <v>IND1986</v>
      </c>
      <c r="B3338" s="17">
        <f>Consolication[[#This Row],[Nom et prénom 0 Name &amp; first name]]</f>
        <v>0</v>
      </c>
      <c r="C3338" s="17" t="e">
        <f>VLOOKUP(B3338,Consolidation!B:AA,3,FALSE)</f>
        <v>#N/A</v>
      </c>
      <c r="D3338" s="17" t="e">
        <f>VLOOKUP(B3338,Consolidation!B:AA,5,TRUE)</f>
        <v>#N/A</v>
      </c>
      <c r="E3338" s="17" t="e">
        <f>VLOOKUP(B3339,Consolidation!B:AA,6,TRUE)</f>
        <v>#N/A</v>
      </c>
      <c r="F3338" s="17" t="e">
        <f>VLOOKUP(B3339,Consolidation!B:AA,7,TRUE)</f>
        <v>#N/A</v>
      </c>
      <c r="G3338" s="17" t="e">
        <f>VLOOKUP(B3339,Consolidation!B:AA,12,TRUE)</f>
        <v>#N/A</v>
      </c>
      <c r="H3338" s="17" t="e">
        <f>VLOOKUP(B3339,Consolidation!B:AA,22,FALSE)</f>
        <v>#N/A</v>
      </c>
    </row>
    <row r="3339" spans="1:8" ht="29.5" customHeight="1" thickBot="1" x14ac:dyDescent="0.4">
      <c r="A3339" s="16" t="str">
        <f>IF(B3339&lt;&gt;"","IND"&amp;TEXT(COUNTA($B$2:B3339),"000"),"")</f>
        <v>IND1987</v>
      </c>
      <c r="B3339" s="17">
        <f>Consolication[[#This Row],[Nom et prénom 0 Name &amp; first name]]</f>
        <v>0</v>
      </c>
      <c r="C3339" s="17" t="e">
        <f>VLOOKUP(B3339,Consolidation!B:AA,3,FALSE)</f>
        <v>#N/A</v>
      </c>
      <c r="D3339" s="17" t="e">
        <f>VLOOKUP(B3339,Consolidation!B:AA,5,TRUE)</f>
        <v>#N/A</v>
      </c>
      <c r="E3339" s="17" t="e">
        <f>VLOOKUP(B3340,Consolidation!B:AA,6,TRUE)</f>
        <v>#N/A</v>
      </c>
      <c r="F3339" s="17" t="e">
        <f>VLOOKUP(B3340,Consolidation!B:AA,7,TRUE)</f>
        <v>#N/A</v>
      </c>
      <c r="G3339" s="17" t="e">
        <f>VLOOKUP(B3340,Consolidation!B:AA,12,TRUE)</f>
        <v>#N/A</v>
      </c>
      <c r="H3339" s="17" t="e">
        <f>VLOOKUP(B3340,Consolidation!B:AA,22,FALSE)</f>
        <v>#N/A</v>
      </c>
    </row>
    <row r="3340" spans="1:8" ht="29.5" customHeight="1" thickBot="1" x14ac:dyDescent="0.4">
      <c r="A3340" s="16" t="str">
        <f>IF(B3340&lt;&gt;"","IND"&amp;TEXT(COUNTA($B$2:B3340),"000"),"")</f>
        <v>IND1988</v>
      </c>
      <c r="B3340" s="17">
        <f>Consolication[[#This Row],[Nom et prénom 0 Name &amp; first name]]</f>
        <v>0</v>
      </c>
      <c r="C3340" s="17" t="e">
        <f>VLOOKUP(B3340,Consolidation!B:AA,3,FALSE)</f>
        <v>#N/A</v>
      </c>
      <c r="D3340" s="17" t="e">
        <f>VLOOKUP(B3340,Consolidation!B:AA,5,TRUE)</f>
        <v>#N/A</v>
      </c>
      <c r="E3340" s="17" t="e">
        <f>VLOOKUP(B3341,Consolidation!B:AA,6,TRUE)</f>
        <v>#N/A</v>
      </c>
      <c r="F3340" s="17" t="e">
        <f>VLOOKUP(B3341,Consolidation!B:AA,7,TRUE)</f>
        <v>#N/A</v>
      </c>
      <c r="G3340" s="17" t="e">
        <f>VLOOKUP(B3341,Consolidation!B:AA,12,TRUE)</f>
        <v>#N/A</v>
      </c>
      <c r="H3340" s="17" t="e">
        <f>VLOOKUP(B3341,Consolidation!B:AA,22,FALSE)</f>
        <v>#N/A</v>
      </c>
    </row>
    <row r="3341" spans="1:8" ht="29.5" customHeight="1" thickBot="1" x14ac:dyDescent="0.4">
      <c r="A3341" s="16" t="str">
        <f>IF(B3341&lt;&gt;"","IND"&amp;TEXT(COUNTA($B$2:B3341),"000"),"")</f>
        <v>IND1989</v>
      </c>
      <c r="B3341" s="17">
        <f>Consolication[[#This Row],[Nom et prénom 0 Name &amp; first name]]</f>
        <v>0</v>
      </c>
      <c r="C3341" s="17" t="e">
        <f>VLOOKUP(B3341,Consolidation!B:AA,3,FALSE)</f>
        <v>#N/A</v>
      </c>
      <c r="D3341" s="17" t="e">
        <f>VLOOKUP(B3341,Consolidation!B:AA,5,TRUE)</f>
        <v>#N/A</v>
      </c>
      <c r="E3341" s="17" t="e">
        <f>VLOOKUP(B3342,Consolidation!B:AA,6,TRUE)</f>
        <v>#N/A</v>
      </c>
      <c r="F3341" s="17" t="e">
        <f>VLOOKUP(B3342,Consolidation!B:AA,7,TRUE)</f>
        <v>#N/A</v>
      </c>
      <c r="G3341" s="17" t="e">
        <f>VLOOKUP(B3342,Consolidation!B:AA,12,TRUE)</f>
        <v>#N/A</v>
      </c>
      <c r="H3341" s="17" t="e">
        <f>VLOOKUP(B3342,Consolidation!B:AA,22,FALSE)</f>
        <v>#N/A</v>
      </c>
    </row>
    <row r="3342" spans="1:8" ht="29.5" customHeight="1" thickBot="1" x14ac:dyDescent="0.4">
      <c r="A3342" s="16" t="str">
        <f>IF(B3342&lt;&gt;"","IND"&amp;TEXT(COUNTA($B$2:B3342),"000"),"")</f>
        <v>IND1990</v>
      </c>
      <c r="B3342" s="17">
        <f>Consolication[[#This Row],[Nom et prénom 0 Name &amp; first name]]</f>
        <v>0</v>
      </c>
      <c r="C3342" s="17" t="e">
        <f>VLOOKUP(B3342,Consolidation!B:AA,3,FALSE)</f>
        <v>#N/A</v>
      </c>
      <c r="D3342" s="17" t="e">
        <f>VLOOKUP(B3342,Consolidation!B:AA,5,TRUE)</f>
        <v>#N/A</v>
      </c>
      <c r="E3342" s="17" t="e">
        <f>VLOOKUP(B3343,Consolidation!B:AA,6,TRUE)</f>
        <v>#N/A</v>
      </c>
      <c r="F3342" s="17" t="e">
        <f>VLOOKUP(B3343,Consolidation!B:AA,7,TRUE)</f>
        <v>#N/A</v>
      </c>
      <c r="G3342" s="17" t="e">
        <f>VLOOKUP(B3343,Consolidation!B:AA,12,TRUE)</f>
        <v>#N/A</v>
      </c>
      <c r="H3342" s="17" t="e">
        <f>VLOOKUP(B3343,Consolidation!B:AA,22,FALSE)</f>
        <v>#N/A</v>
      </c>
    </row>
    <row r="3343" spans="1:8" ht="29.5" customHeight="1" thickBot="1" x14ac:dyDescent="0.4">
      <c r="A3343" s="16" t="str">
        <f>IF(B3343&lt;&gt;"","IND"&amp;TEXT(COUNTA($B$2:B3343),"000"),"")</f>
        <v>IND1991</v>
      </c>
      <c r="B3343" s="17">
        <f>Consolication[[#This Row],[Nom et prénom 0 Name &amp; first name]]</f>
        <v>0</v>
      </c>
      <c r="C3343" s="17" t="e">
        <f>VLOOKUP(B3343,Consolidation!B:AA,3,FALSE)</f>
        <v>#N/A</v>
      </c>
      <c r="D3343" s="17" t="e">
        <f>VLOOKUP(B3343,Consolidation!B:AA,5,TRUE)</f>
        <v>#N/A</v>
      </c>
      <c r="E3343" s="17" t="e">
        <f>VLOOKUP(B3344,Consolidation!B:AA,6,TRUE)</f>
        <v>#N/A</v>
      </c>
      <c r="F3343" s="17" t="e">
        <f>VLOOKUP(B3344,Consolidation!B:AA,7,TRUE)</f>
        <v>#N/A</v>
      </c>
      <c r="G3343" s="17" t="e">
        <f>VLOOKUP(B3344,Consolidation!B:AA,12,TRUE)</f>
        <v>#N/A</v>
      </c>
      <c r="H3343" s="17" t="e">
        <f>VLOOKUP(B3344,Consolidation!B:AA,22,FALSE)</f>
        <v>#N/A</v>
      </c>
    </row>
    <row r="3344" spans="1:8" ht="29.5" customHeight="1" thickBot="1" x14ac:dyDescent="0.4">
      <c r="A3344" s="16" t="str">
        <f>IF(B3344&lt;&gt;"","IND"&amp;TEXT(COUNTA($B$2:B3344),"000"),"")</f>
        <v>IND1992</v>
      </c>
      <c r="B3344" s="17">
        <f>Consolication[[#This Row],[Nom et prénom 0 Name &amp; first name]]</f>
        <v>0</v>
      </c>
      <c r="C3344" s="17" t="e">
        <f>VLOOKUP(B3344,Consolidation!B:AA,3,FALSE)</f>
        <v>#N/A</v>
      </c>
      <c r="D3344" s="17" t="e">
        <f>VLOOKUP(B3344,Consolidation!B:AA,5,TRUE)</f>
        <v>#N/A</v>
      </c>
      <c r="E3344" s="17" t="e">
        <f>VLOOKUP(B3345,Consolidation!B:AA,6,TRUE)</f>
        <v>#N/A</v>
      </c>
      <c r="F3344" s="17" t="e">
        <f>VLOOKUP(B3345,Consolidation!B:AA,7,TRUE)</f>
        <v>#N/A</v>
      </c>
      <c r="G3344" s="17" t="e">
        <f>VLOOKUP(B3345,Consolidation!B:AA,12,TRUE)</f>
        <v>#N/A</v>
      </c>
      <c r="H3344" s="17" t="e">
        <f>VLOOKUP(B3345,Consolidation!B:AA,22,FALSE)</f>
        <v>#N/A</v>
      </c>
    </row>
    <row r="3345" spans="1:8" ht="29.5" customHeight="1" thickBot="1" x14ac:dyDescent="0.4">
      <c r="A3345" s="16" t="str">
        <f>IF(B3345&lt;&gt;"","IND"&amp;TEXT(COUNTA($B$2:B3345),"000"),"")</f>
        <v>IND1993</v>
      </c>
      <c r="B3345" s="17">
        <f>Consolication[[#This Row],[Nom et prénom 0 Name &amp; first name]]</f>
        <v>0</v>
      </c>
      <c r="C3345" s="17" t="e">
        <f>VLOOKUP(B3345,Consolidation!B:AA,3,FALSE)</f>
        <v>#N/A</v>
      </c>
      <c r="D3345" s="17" t="e">
        <f>VLOOKUP(B3345,Consolidation!B:AA,5,TRUE)</f>
        <v>#N/A</v>
      </c>
      <c r="E3345" s="17" t="e">
        <f>VLOOKUP(B3346,Consolidation!B:AA,6,TRUE)</f>
        <v>#N/A</v>
      </c>
      <c r="F3345" s="17" t="e">
        <f>VLOOKUP(B3346,Consolidation!B:AA,7,TRUE)</f>
        <v>#N/A</v>
      </c>
      <c r="G3345" s="17" t="e">
        <f>VLOOKUP(B3346,Consolidation!B:AA,12,TRUE)</f>
        <v>#N/A</v>
      </c>
      <c r="H3345" s="17" t="e">
        <f>VLOOKUP(B3346,Consolidation!B:AA,22,FALSE)</f>
        <v>#N/A</v>
      </c>
    </row>
    <row r="3346" spans="1:8" ht="29.5" customHeight="1" thickBot="1" x14ac:dyDescent="0.4">
      <c r="A3346" s="16" t="str">
        <f>IF(B3346&lt;&gt;"","IND"&amp;TEXT(COUNTA($B$2:B3346),"000"),"")</f>
        <v>IND1994</v>
      </c>
      <c r="B3346" s="17">
        <f>Consolication[[#This Row],[Nom et prénom 0 Name &amp; first name]]</f>
        <v>0</v>
      </c>
      <c r="C3346" s="17" t="e">
        <f>VLOOKUP(B3346,Consolidation!B:AA,3,FALSE)</f>
        <v>#N/A</v>
      </c>
      <c r="D3346" s="17" t="e">
        <f>VLOOKUP(B3346,Consolidation!B:AA,5,TRUE)</f>
        <v>#N/A</v>
      </c>
      <c r="E3346" s="17" t="e">
        <f>VLOOKUP(B3347,Consolidation!B:AA,6,TRUE)</f>
        <v>#N/A</v>
      </c>
      <c r="F3346" s="17" t="e">
        <f>VLOOKUP(B3347,Consolidation!B:AA,7,TRUE)</f>
        <v>#N/A</v>
      </c>
      <c r="G3346" s="17" t="e">
        <f>VLOOKUP(B3347,Consolidation!B:AA,12,TRUE)</f>
        <v>#N/A</v>
      </c>
      <c r="H3346" s="17" t="e">
        <f>VLOOKUP(B3347,Consolidation!B:AA,22,FALSE)</f>
        <v>#N/A</v>
      </c>
    </row>
    <row r="3347" spans="1:8" ht="29.5" customHeight="1" thickBot="1" x14ac:dyDescent="0.4">
      <c r="A3347" s="16" t="str">
        <f>IF(B3347&lt;&gt;"","IND"&amp;TEXT(COUNTA($B$2:B3347),"000"),"")</f>
        <v>IND1995</v>
      </c>
      <c r="B3347" s="17">
        <f>Consolication[[#This Row],[Nom et prénom 0 Name &amp; first name]]</f>
        <v>0</v>
      </c>
      <c r="C3347" s="17" t="e">
        <f>VLOOKUP(B3347,Consolidation!B:AA,3,FALSE)</f>
        <v>#N/A</v>
      </c>
      <c r="D3347" s="17" t="e">
        <f>VLOOKUP(B3347,Consolidation!B:AA,5,TRUE)</f>
        <v>#N/A</v>
      </c>
      <c r="E3347" s="17" t="e">
        <f>VLOOKUP(B3348,Consolidation!B:AA,6,TRUE)</f>
        <v>#N/A</v>
      </c>
      <c r="F3347" s="17" t="e">
        <f>VLOOKUP(B3348,Consolidation!B:AA,7,TRUE)</f>
        <v>#N/A</v>
      </c>
      <c r="G3347" s="17" t="e">
        <f>VLOOKUP(B3348,Consolidation!B:AA,12,TRUE)</f>
        <v>#N/A</v>
      </c>
      <c r="H3347" s="17" t="e">
        <f>VLOOKUP(B3348,Consolidation!B:AA,22,FALSE)</f>
        <v>#N/A</v>
      </c>
    </row>
    <row r="3348" spans="1:8" ht="29.5" customHeight="1" thickBot="1" x14ac:dyDescent="0.4">
      <c r="A3348" s="16" t="str">
        <f>IF(B3348&lt;&gt;"","IND"&amp;TEXT(COUNTA($B$2:B3348),"000"),"")</f>
        <v>IND1996</v>
      </c>
      <c r="B3348" s="17">
        <f>Consolication[[#This Row],[Nom et prénom 0 Name &amp; first name]]</f>
        <v>0</v>
      </c>
      <c r="C3348" s="17" t="e">
        <f>VLOOKUP(B3348,Consolidation!B:AA,3,FALSE)</f>
        <v>#N/A</v>
      </c>
      <c r="D3348" s="17" t="e">
        <f>VLOOKUP(B3348,Consolidation!B:AA,5,TRUE)</f>
        <v>#N/A</v>
      </c>
      <c r="E3348" s="17" t="e">
        <f>VLOOKUP(B3349,Consolidation!B:AA,6,TRUE)</f>
        <v>#N/A</v>
      </c>
      <c r="F3348" s="17" t="e">
        <f>VLOOKUP(B3349,Consolidation!B:AA,7,TRUE)</f>
        <v>#N/A</v>
      </c>
      <c r="G3348" s="17" t="e">
        <f>VLOOKUP(B3349,Consolidation!B:AA,12,TRUE)</f>
        <v>#N/A</v>
      </c>
      <c r="H3348" s="17" t="e">
        <f>VLOOKUP(B3349,Consolidation!B:AA,22,FALSE)</f>
        <v>#N/A</v>
      </c>
    </row>
    <row r="3349" spans="1:8" ht="29.5" customHeight="1" thickBot="1" x14ac:dyDescent="0.4">
      <c r="A3349" s="16" t="str">
        <f>IF(B3349&lt;&gt;"","IND"&amp;TEXT(COUNTA($B$2:B3349),"000"),"")</f>
        <v>IND1997</v>
      </c>
      <c r="B3349" s="17">
        <f>Consolication[[#This Row],[Nom et prénom 0 Name &amp; first name]]</f>
        <v>0</v>
      </c>
      <c r="C3349" s="17" t="e">
        <f>VLOOKUP(B3349,Consolidation!B:AA,3,FALSE)</f>
        <v>#N/A</v>
      </c>
      <c r="D3349" s="17" t="e">
        <f>VLOOKUP(B3349,Consolidation!B:AA,5,TRUE)</f>
        <v>#N/A</v>
      </c>
      <c r="E3349" s="17" t="e">
        <f>VLOOKUP(B3350,Consolidation!B:AA,6,TRUE)</f>
        <v>#N/A</v>
      </c>
      <c r="F3349" s="17" t="e">
        <f>VLOOKUP(B3350,Consolidation!B:AA,7,TRUE)</f>
        <v>#N/A</v>
      </c>
      <c r="G3349" s="17" t="e">
        <f>VLOOKUP(B3350,Consolidation!B:AA,12,TRUE)</f>
        <v>#N/A</v>
      </c>
      <c r="H3349" s="17" t="e">
        <f>VLOOKUP(B3350,Consolidation!B:AA,22,FALSE)</f>
        <v>#N/A</v>
      </c>
    </row>
    <row r="3350" spans="1:8" ht="29.5" customHeight="1" thickBot="1" x14ac:dyDescent="0.4">
      <c r="A3350" s="16" t="str">
        <f>IF(B3350&lt;&gt;"","IND"&amp;TEXT(COUNTA($B$2:B3350),"000"),"")</f>
        <v>IND1998</v>
      </c>
      <c r="B3350" s="17">
        <f>Consolication[[#This Row],[Nom et prénom 0 Name &amp; first name]]</f>
        <v>0</v>
      </c>
      <c r="C3350" s="17" t="e">
        <f>VLOOKUP(B3350,Consolidation!B:AA,3,FALSE)</f>
        <v>#N/A</v>
      </c>
      <c r="D3350" s="17" t="e">
        <f>VLOOKUP(B3350,Consolidation!B:AA,5,TRUE)</f>
        <v>#N/A</v>
      </c>
      <c r="E3350" s="17" t="e">
        <f>VLOOKUP(B3351,Consolidation!B:AA,6,TRUE)</f>
        <v>#N/A</v>
      </c>
      <c r="F3350" s="17" t="e">
        <f>VLOOKUP(B3351,Consolidation!B:AA,7,TRUE)</f>
        <v>#N/A</v>
      </c>
      <c r="G3350" s="17" t="e">
        <f>VLOOKUP(B3351,Consolidation!B:AA,12,TRUE)</f>
        <v>#N/A</v>
      </c>
      <c r="H3350" s="17" t="e">
        <f>VLOOKUP(B3351,Consolidation!B:AA,22,FALSE)</f>
        <v>#N/A</v>
      </c>
    </row>
    <row r="3351" spans="1:8" ht="29.5" customHeight="1" thickBot="1" x14ac:dyDescent="0.4">
      <c r="A3351" s="16" t="str">
        <f>IF(B3351&lt;&gt;"","IND"&amp;TEXT(COUNTA($B$2:B3351),"000"),"")</f>
        <v>IND1999</v>
      </c>
      <c r="B3351" s="17">
        <f>Consolication[[#This Row],[Nom et prénom 0 Name &amp; first name]]</f>
        <v>0</v>
      </c>
      <c r="C3351" s="17" t="e">
        <f>VLOOKUP(B3351,Consolidation!B:AA,3,FALSE)</f>
        <v>#N/A</v>
      </c>
      <c r="D3351" s="17" t="e">
        <f>VLOOKUP(B3351,Consolidation!B:AA,5,TRUE)</f>
        <v>#N/A</v>
      </c>
      <c r="E3351" s="17" t="e">
        <f>VLOOKUP(B3352,Consolidation!B:AA,6,TRUE)</f>
        <v>#N/A</v>
      </c>
      <c r="F3351" s="17" t="e">
        <f>VLOOKUP(B3352,Consolidation!B:AA,7,TRUE)</f>
        <v>#N/A</v>
      </c>
      <c r="G3351" s="17" t="e">
        <f>VLOOKUP(B3352,Consolidation!B:AA,12,TRUE)</f>
        <v>#N/A</v>
      </c>
      <c r="H3351" s="17" t="e">
        <f>VLOOKUP(B3352,Consolidation!B:AA,22,FALSE)</f>
        <v>#N/A</v>
      </c>
    </row>
    <row r="3352" spans="1:8" ht="29.5" customHeight="1" thickBot="1" x14ac:dyDescent="0.4">
      <c r="A3352" s="16" t="str">
        <f>IF(B3352&lt;&gt;"","IND"&amp;TEXT(COUNTA($B$2:B3352),"000"),"")</f>
        <v>IND2000</v>
      </c>
      <c r="B3352" s="17">
        <f>Consolication[[#This Row],[Nom et prénom 0 Name &amp; first name]]</f>
        <v>0</v>
      </c>
      <c r="C3352" s="17" t="e">
        <f>VLOOKUP(B3352,Consolidation!B:AA,3,FALSE)</f>
        <v>#N/A</v>
      </c>
      <c r="D3352" s="17" t="e">
        <f>VLOOKUP(B3352,Consolidation!B:AA,5,TRUE)</f>
        <v>#N/A</v>
      </c>
      <c r="E3352" s="17" t="e">
        <f>VLOOKUP(B3353,Consolidation!B:AA,6,TRUE)</f>
        <v>#N/A</v>
      </c>
      <c r="F3352" s="17" t="e">
        <f>VLOOKUP(B3353,Consolidation!B:AA,7,TRUE)</f>
        <v>#N/A</v>
      </c>
      <c r="G3352" s="17" t="e">
        <f>VLOOKUP(B3353,Consolidation!B:AA,12,TRUE)</f>
        <v>#N/A</v>
      </c>
      <c r="H3352" s="17" t="e">
        <f>VLOOKUP(B3353,Consolidation!B:AA,22,FALSE)</f>
        <v>#N/A</v>
      </c>
    </row>
    <row r="3353" spans="1:8" ht="29.5" customHeight="1" thickBot="1" x14ac:dyDescent="0.4">
      <c r="A3353" s="16" t="str">
        <f>IF(B3353&lt;&gt;"","IND"&amp;TEXT(COUNTA($B$2:B3353),"000"),"")</f>
        <v>IND2001</v>
      </c>
      <c r="B3353" s="17">
        <f>Consolication[[#This Row],[Nom et prénom 0 Name &amp; first name]]</f>
        <v>0</v>
      </c>
      <c r="C3353" s="17" t="e">
        <f>VLOOKUP(B3353,Consolidation!B:AA,3,FALSE)</f>
        <v>#N/A</v>
      </c>
      <c r="D3353" s="17" t="e">
        <f>VLOOKUP(B3353,Consolidation!B:AA,5,TRUE)</f>
        <v>#N/A</v>
      </c>
      <c r="E3353" s="17" t="e">
        <f>VLOOKUP(B3354,Consolidation!B:AA,6,TRUE)</f>
        <v>#N/A</v>
      </c>
      <c r="F3353" s="17" t="e">
        <f>VLOOKUP(B3354,Consolidation!B:AA,7,TRUE)</f>
        <v>#N/A</v>
      </c>
      <c r="G3353" s="17" t="e">
        <f>VLOOKUP(B3354,Consolidation!B:AA,12,TRUE)</f>
        <v>#N/A</v>
      </c>
      <c r="H3353" s="17" t="e">
        <f>VLOOKUP(B3354,Consolidation!B:AA,22,FALSE)</f>
        <v>#N/A</v>
      </c>
    </row>
    <row r="3354" spans="1:8" ht="29.5" customHeight="1" thickBot="1" x14ac:dyDescent="0.4">
      <c r="A3354" s="16" t="str">
        <f>IF(B3354&lt;&gt;"","IND"&amp;TEXT(COUNTA($B$2:B3354),"000"),"")</f>
        <v>IND2002</v>
      </c>
      <c r="B3354" s="17">
        <f>Consolication[[#This Row],[Nom et prénom 0 Name &amp; first name]]</f>
        <v>0</v>
      </c>
      <c r="C3354" s="17" t="e">
        <f>VLOOKUP(B3354,Consolidation!B:AA,3,FALSE)</f>
        <v>#N/A</v>
      </c>
      <c r="D3354" s="17" t="e">
        <f>VLOOKUP(B3354,Consolidation!B:AA,5,TRUE)</f>
        <v>#N/A</v>
      </c>
      <c r="E3354" s="17" t="e">
        <f>VLOOKUP(B3355,Consolidation!B:AA,6,TRUE)</f>
        <v>#N/A</v>
      </c>
      <c r="F3354" s="17" t="e">
        <f>VLOOKUP(B3355,Consolidation!B:AA,7,TRUE)</f>
        <v>#N/A</v>
      </c>
      <c r="G3354" s="17" t="e">
        <f>VLOOKUP(B3355,Consolidation!B:AA,12,TRUE)</f>
        <v>#N/A</v>
      </c>
      <c r="H3354" s="17" t="e">
        <f>VLOOKUP(B3355,Consolidation!B:AA,22,FALSE)</f>
        <v>#N/A</v>
      </c>
    </row>
    <row r="3355" spans="1:8" ht="29.5" customHeight="1" thickBot="1" x14ac:dyDescent="0.4">
      <c r="A3355" s="16" t="str">
        <f>IF(B3355&lt;&gt;"","IND"&amp;TEXT(COUNTA($B$2:B3355),"000"),"")</f>
        <v>IND2003</v>
      </c>
      <c r="B3355" s="17">
        <f>Consolication[[#This Row],[Nom et prénom 0 Name &amp; first name]]</f>
        <v>0</v>
      </c>
      <c r="C3355" s="17" t="e">
        <f>VLOOKUP(B3355,Consolidation!B:AA,3,FALSE)</f>
        <v>#N/A</v>
      </c>
      <c r="D3355" s="17" t="e">
        <f>VLOOKUP(B3355,Consolidation!B:AA,5,TRUE)</f>
        <v>#N/A</v>
      </c>
      <c r="E3355" s="17" t="e">
        <f>VLOOKUP(B3356,Consolidation!B:AA,6,TRUE)</f>
        <v>#N/A</v>
      </c>
      <c r="F3355" s="17" t="e">
        <f>VLOOKUP(B3356,Consolidation!B:AA,7,TRUE)</f>
        <v>#N/A</v>
      </c>
      <c r="G3355" s="17" t="e">
        <f>VLOOKUP(B3356,Consolidation!B:AA,12,TRUE)</f>
        <v>#N/A</v>
      </c>
      <c r="H3355" s="17" t="e">
        <f>VLOOKUP(B3356,Consolidation!B:AA,22,FALSE)</f>
        <v>#N/A</v>
      </c>
    </row>
    <row r="3356" spans="1:8" ht="29.5" customHeight="1" thickBot="1" x14ac:dyDescent="0.4">
      <c r="A3356" s="16" t="str">
        <f>IF(B3356&lt;&gt;"","IND"&amp;TEXT(COUNTA($B$2:B3356),"000"),"")</f>
        <v>IND2004</v>
      </c>
      <c r="B3356" s="17">
        <f>Consolication[[#This Row],[Nom et prénom 0 Name &amp; first name]]</f>
        <v>0</v>
      </c>
      <c r="C3356" s="17" t="e">
        <f>VLOOKUP(B3356,Consolidation!B:AA,3,FALSE)</f>
        <v>#N/A</v>
      </c>
      <c r="D3356" s="17" t="e">
        <f>VLOOKUP(B3356,Consolidation!B:AA,5,TRUE)</f>
        <v>#N/A</v>
      </c>
      <c r="E3356" s="17" t="e">
        <f>VLOOKUP(B3357,Consolidation!B:AA,6,TRUE)</f>
        <v>#N/A</v>
      </c>
      <c r="F3356" s="17" t="e">
        <f>VLOOKUP(B3357,Consolidation!B:AA,7,TRUE)</f>
        <v>#N/A</v>
      </c>
      <c r="G3356" s="17" t="e">
        <f>VLOOKUP(B3357,Consolidation!B:AA,12,TRUE)</f>
        <v>#N/A</v>
      </c>
      <c r="H3356" s="17" t="e">
        <f>VLOOKUP(B3357,Consolidation!B:AA,22,FALSE)</f>
        <v>#N/A</v>
      </c>
    </row>
    <row r="3357" spans="1:8" ht="29.5" customHeight="1" thickBot="1" x14ac:dyDescent="0.4">
      <c r="A3357" s="16" t="str">
        <f>IF(B3357&lt;&gt;"","IND"&amp;TEXT(COUNTA($B$2:B3357),"000"),"")</f>
        <v>IND2005</v>
      </c>
      <c r="B3357" s="17">
        <f>Consolication[[#This Row],[Nom et prénom 0 Name &amp; first name]]</f>
        <v>0</v>
      </c>
      <c r="C3357" s="17" t="e">
        <f>VLOOKUP(B3357,Consolidation!B:AA,3,FALSE)</f>
        <v>#N/A</v>
      </c>
      <c r="D3357" s="17" t="e">
        <f>VLOOKUP(B3357,Consolidation!B:AA,5,TRUE)</f>
        <v>#N/A</v>
      </c>
      <c r="E3357" s="17" t="e">
        <f>VLOOKUP(B3358,Consolidation!B:AA,6,TRUE)</f>
        <v>#N/A</v>
      </c>
      <c r="F3357" s="17" t="e">
        <f>VLOOKUP(B3358,Consolidation!B:AA,7,TRUE)</f>
        <v>#N/A</v>
      </c>
      <c r="G3357" s="17" t="e">
        <f>VLOOKUP(B3358,Consolidation!B:AA,12,TRUE)</f>
        <v>#N/A</v>
      </c>
      <c r="H3357" s="17" t="e">
        <f>VLOOKUP(B3358,Consolidation!B:AA,22,FALSE)</f>
        <v>#N/A</v>
      </c>
    </row>
    <row r="3358" spans="1:8" ht="29.5" customHeight="1" thickBot="1" x14ac:dyDescent="0.4">
      <c r="A3358" s="16" t="str">
        <f>IF(B3358&lt;&gt;"","IND"&amp;TEXT(COUNTA($B$2:B3358),"000"),"")</f>
        <v>IND2006</v>
      </c>
      <c r="B3358" s="17">
        <f>Consolication[[#This Row],[Nom et prénom 0 Name &amp; first name]]</f>
        <v>0</v>
      </c>
      <c r="C3358" s="17" t="e">
        <f>VLOOKUP(B3358,Consolidation!B:AA,3,FALSE)</f>
        <v>#N/A</v>
      </c>
      <c r="D3358" s="17" t="e">
        <f>VLOOKUP(B3358,Consolidation!B:AA,5,TRUE)</f>
        <v>#N/A</v>
      </c>
      <c r="E3358" s="17" t="e">
        <f>VLOOKUP(B3359,Consolidation!B:AA,6,TRUE)</f>
        <v>#N/A</v>
      </c>
      <c r="F3358" s="17" t="e">
        <f>VLOOKUP(B3359,Consolidation!B:AA,7,TRUE)</f>
        <v>#N/A</v>
      </c>
      <c r="G3358" s="17" t="e">
        <f>VLOOKUP(B3359,Consolidation!B:AA,12,TRUE)</f>
        <v>#N/A</v>
      </c>
      <c r="H3358" s="17" t="e">
        <f>VLOOKUP(B3359,Consolidation!B:AA,22,FALSE)</f>
        <v>#N/A</v>
      </c>
    </row>
    <row r="3359" spans="1:8" ht="29.5" customHeight="1" thickBot="1" x14ac:dyDescent="0.4">
      <c r="A3359" s="16" t="str">
        <f>IF(B3359&lt;&gt;"","IND"&amp;TEXT(COUNTA($B$2:B3359),"000"),"")</f>
        <v>IND2007</v>
      </c>
      <c r="B3359" s="17">
        <f>Consolication[[#This Row],[Nom et prénom 0 Name &amp; first name]]</f>
        <v>0</v>
      </c>
      <c r="C3359" s="17" t="e">
        <f>VLOOKUP(B3359,Consolidation!B:AA,3,FALSE)</f>
        <v>#N/A</v>
      </c>
      <c r="D3359" s="17" t="e">
        <f>VLOOKUP(B3359,Consolidation!B:AA,5,TRUE)</f>
        <v>#N/A</v>
      </c>
      <c r="E3359" s="17" t="e">
        <f>VLOOKUP(B3360,Consolidation!B:AA,6,TRUE)</f>
        <v>#N/A</v>
      </c>
      <c r="F3359" s="17" t="e">
        <f>VLOOKUP(B3360,Consolidation!B:AA,7,TRUE)</f>
        <v>#N/A</v>
      </c>
      <c r="G3359" s="17" t="e">
        <f>VLOOKUP(B3360,Consolidation!B:AA,12,TRUE)</f>
        <v>#N/A</v>
      </c>
      <c r="H3359" s="17" t="e">
        <f>VLOOKUP(B3360,Consolidation!B:AA,22,FALSE)</f>
        <v>#N/A</v>
      </c>
    </row>
    <row r="3360" spans="1:8" ht="29.5" customHeight="1" thickBot="1" x14ac:dyDescent="0.4">
      <c r="A3360" s="16" t="str">
        <f>IF(B3360&lt;&gt;"","IND"&amp;TEXT(COUNTA($B$2:B3360),"000"),"")</f>
        <v>IND2008</v>
      </c>
      <c r="B3360" s="17">
        <f>Consolication[[#This Row],[Nom et prénom 0 Name &amp; first name]]</f>
        <v>0</v>
      </c>
      <c r="C3360" s="17" t="e">
        <f>VLOOKUP(B3360,Consolidation!B:AA,3,FALSE)</f>
        <v>#N/A</v>
      </c>
      <c r="D3360" s="17" t="e">
        <f>VLOOKUP(B3360,Consolidation!B:AA,5,TRUE)</f>
        <v>#N/A</v>
      </c>
      <c r="E3360" s="17" t="e">
        <f>VLOOKUP(B3361,Consolidation!B:AA,6,TRUE)</f>
        <v>#N/A</v>
      </c>
      <c r="F3360" s="17" t="e">
        <f>VLOOKUP(B3361,Consolidation!B:AA,7,TRUE)</f>
        <v>#N/A</v>
      </c>
      <c r="G3360" s="17" t="e">
        <f>VLOOKUP(B3361,Consolidation!B:AA,12,TRUE)</f>
        <v>#N/A</v>
      </c>
      <c r="H3360" s="17" t="e">
        <f>VLOOKUP(B3361,Consolidation!B:AA,22,FALSE)</f>
        <v>#N/A</v>
      </c>
    </row>
    <row r="3361" spans="1:8" ht="29.5" customHeight="1" thickBot="1" x14ac:dyDescent="0.4">
      <c r="A3361" s="16" t="str">
        <f>IF(B3361&lt;&gt;"","IND"&amp;TEXT(COUNTA($B$2:B3361),"000"),"")</f>
        <v>IND2009</v>
      </c>
      <c r="B3361" s="17">
        <f>Consolication[[#This Row],[Nom et prénom 0 Name &amp; first name]]</f>
        <v>0</v>
      </c>
      <c r="C3361" s="17" t="e">
        <f>VLOOKUP(B3361,Consolidation!B:AA,3,FALSE)</f>
        <v>#N/A</v>
      </c>
      <c r="D3361" s="17" t="e">
        <f>VLOOKUP(B3361,Consolidation!B:AA,5,TRUE)</f>
        <v>#N/A</v>
      </c>
      <c r="E3361" s="17" t="e">
        <f>VLOOKUP(B3362,Consolidation!B:AA,6,TRUE)</f>
        <v>#N/A</v>
      </c>
      <c r="F3361" s="17" t="e">
        <f>VLOOKUP(B3362,Consolidation!B:AA,7,TRUE)</f>
        <v>#N/A</v>
      </c>
      <c r="G3361" s="17" t="e">
        <f>VLOOKUP(B3362,Consolidation!B:AA,12,TRUE)</f>
        <v>#N/A</v>
      </c>
      <c r="H3361" s="17" t="e">
        <f>VLOOKUP(B3362,Consolidation!B:AA,22,FALSE)</f>
        <v>#N/A</v>
      </c>
    </row>
    <row r="3362" spans="1:8" ht="29.5" customHeight="1" thickBot="1" x14ac:dyDescent="0.4">
      <c r="A3362" s="16" t="str">
        <f>IF(B3362&lt;&gt;"","IND"&amp;TEXT(COUNTA($B$2:B3362),"000"),"")</f>
        <v>IND2010</v>
      </c>
      <c r="B3362" s="17">
        <f>Consolication[[#This Row],[Nom et prénom 0 Name &amp; first name]]</f>
        <v>0</v>
      </c>
      <c r="C3362" s="17" t="e">
        <f>VLOOKUP(B3362,Consolidation!B:AA,3,FALSE)</f>
        <v>#N/A</v>
      </c>
      <c r="D3362" s="17" t="e">
        <f>VLOOKUP(B3362,Consolidation!B:AA,5,TRUE)</f>
        <v>#N/A</v>
      </c>
      <c r="E3362" s="17" t="e">
        <f>VLOOKUP(B3363,Consolidation!B:AA,6,TRUE)</f>
        <v>#N/A</v>
      </c>
      <c r="F3362" s="17" t="e">
        <f>VLOOKUP(B3363,Consolidation!B:AA,7,TRUE)</f>
        <v>#N/A</v>
      </c>
      <c r="G3362" s="17" t="e">
        <f>VLOOKUP(B3363,Consolidation!B:AA,12,TRUE)</f>
        <v>#N/A</v>
      </c>
      <c r="H3362" s="17" t="e">
        <f>VLOOKUP(B3363,Consolidation!B:AA,22,FALSE)</f>
        <v>#N/A</v>
      </c>
    </row>
    <row r="3363" spans="1:8" ht="29.5" customHeight="1" thickBot="1" x14ac:dyDescent="0.4">
      <c r="A3363" s="16" t="str">
        <f>IF(B3363&lt;&gt;"","IND"&amp;TEXT(COUNTA($B$2:B3363),"000"),"")</f>
        <v>IND2011</v>
      </c>
      <c r="B3363" s="17">
        <f>Consolication[[#This Row],[Nom et prénom 0 Name &amp; first name]]</f>
        <v>0</v>
      </c>
      <c r="C3363" s="17" t="e">
        <f>VLOOKUP(B3363,Consolidation!B:AA,3,FALSE)</f>
        <v>#N/A</v>
      </c>
      <c r="D3363" s="17" t="e">
        <f>VLOOKUP(B3363,Consolidation!B:AA,5,TRUE)</f>
        <v>#N/A</v>
      </c>
      <c r="E3363" s="17" t="e">
        <f>VLOOKUP(B3364,Consolidation!B:AA,6,TRUE)</f>
        <v>#N/A</v>
      </c>
      <c r="F3363" s="17" t="e">
        <f>VLOOKUP(B3364,Consolidation!B:AA,7,TRUE)</f>
        <v>#N/A</v>
      </c>
      <c r="G3363" s="17" t="e">
        <f>VLOOKUP(B3364,Consolidation!B:AA,12,TRUE)</f>
        <v>#N/A</v>
      </c>
      <c r="H3363" s="17" t="e">
        <f>VLOOKUP(B3364,Consolidation!B:AA,22,FALSE)</f>
        <v>#N/A</v>
      </c>
    </row>
    <row r="3364" spans="1:8" ht="29.5" customHeight="1" thickBot="1" x14ac:dyDescent="0.4">
      <c r="A3364" s="16" t="str">
        <f>IF(B3364&lt;&gt;"","IND"&amp;TEXT(COUNTA($B$2:B3364),"000"),"")</f>
        <v>IND2012</v>
      </c>
      <c r="B3364" s="17">
        <f>Consolication[[#This Row],[Nom et prénom 0 Name &amp; first name]]</f>
        <v>0</v>
      </c>
      <c r="C3364" s="17" t="e">
        <f>VLOOKUP(B3364,Consolidation!B:AA,3,FALSE)</f>
        <v>#N/A</v>
      </c>
      <c r="D3364" s="17" t="e">
        <f>VLOOKUP(B3364,Consolidation!B:AA,5,TRUE)</f>
        <v>#N/A</v>
      </c>
      <c r="E3364" s="17" t="e">
        <f>VLOOKUP(B3365,Consolidation!B:AA,6,TRUE)</f>
        <v>#N/A</v>
      </c>
      <c r="F3364" s="17" t="e">
        <f>VLOOKUP(B3365,Consolidation!B:AA,7,TRUE)</f>
        <v>#N/A</v>
      </c>
      <c r="G3364" s="17" t="e">
        <f>VLOOKUP(B3365,Consolidation!B:AA,12,TRUE)</f>
        <v>#N/A</v>
      </c>
      <c r="H3364" s="17" t="e">
        <f>VLOOKUP(B3365,Consolidation!B:AA,22,FALSE)</f>
        <v>#N/A</v>
      </c>
    </row>
    <row r="3365" spans="1:8" ht="29.5" customHeight="1" thickBot="1" x14ac:dyDescent="0.4">
      <c r="A3365" s="16" t="str">
        <f>IF(B3365&lt;&gt;"","IND"&amp;TEXT(COUNTA($B$2:B3365),"000"),"")</f>
        <v>IND2013</v>
      </c>
      <c r="B3365" s="17">
        <f>Consolication[[#This Row],[Nom et prénom 0 Name &amp; first name]]</f>
        <v>0</v>
      </c>
      <c r="C3365" s="17" t="e">
        <f>VLOOKUP(B3365,Consolidation!B:AA,3,FALSE)</f>
        <v>#N/A</v>
      </c>
      <c r="D3365" s="17" t="e">
        <f>VLOOKUP(B3365,Consolidation!B:AA,5,TRUE)</f>
        <v>#N/A</v>
      </c>
      <c r="E3365" s="17" t="e">
        <f>VLOOKUP(B3366,Consolidation!B:AA,6,TRUE)</f>
        <v>#N/A</v>
      </c>
      <c r="F3365" s="17" t="e">
        <f>VLOOKUP(B3366,Consolidation!B:AA,7,TRUE)</f>
        <v>#N/A</v>
      </c>
      <c r="G3365" s="17" t="e">
        <f>VLOOKUP(B3366,Consolidation!B:AA,12,TRUE)</f>
        <v>#N/A</v>
      </c>
      <c r="H3365" s="17" t="e">
        <f>VLOOKUP(B3366,Consolidation!B:AA,22,FALSE)</f>
        <v>#N/A</v>
      </c>
    </row>
    <row r="3366" spans="1:8" ht="29.5" customHeight="1" thickBot="1" x14ac:dyDescent="0.4">
      <c r="A3366" s="16" t="str">
        <f>IF(B3366&lt;&gt;"","IND"&amp;TEXT(COUNTA($B$2:B3366),"000"),"")</f>
        <v>IND2014</v>
      </c>
      <c r="B3366" s="17">
        <f>Consolication[[#This Row],[Nom et prénom 0 Name &amp; first name]]</f>
        <v>0</v>
      </c>
      <c r="C3366" s="17" t="e">
        <f>VLOOKUP(B3366,Consolidation!B:AA,3,FALSE)</f>
        <v>#N/A</v>
      </c>
      <c r="D3366" s="17" t="e">
        <f>VLOOKUP(B3366,Consolidation!B:AA,5,TRUE)</f>
        <v>#N/A</v>
      </c>
      <c r="E3366" s="17" t="e">
        <f>VLOOKUP(B3367,Consolidation!B:AA,6,TRUE)</f>
        <v>#N/A</v>
      </c>
      <c r="F3366" s="17" t="e">
        <f>VLOOKUP(B3367,Consolidation!B:AA,7,TRUE)</f>
        <v>#N/A</v>
      </c>
      <c r="G3366" s="17" t="e">
        <f>VLOOKUP(B3367,Consolidation!B:AA,12,TRUE)</f>
        <v>#N/A</v>
      </c>
      <c r="H3366" s="17" t="e">
        <f>VLOOKUP(B3367,Consolidation!B:AA,22,FALSE)</f>
        <v>#N/A</v>
      </c>
    </row>
    <row r="3367" spans="1:8" ht="29.5" customHeight="1" thickBot="1" x14ac:dyDescent="0.4">
      <c r="A3367" s="16" t="str">
        <f>IF(B3367&lt;&gt;"","IND"&amp;TEXT(COUNTA($B$2:B3367),"000"),"")</f>
        <v>IND2015</v>
      </c>
      <c r="B3367" s="17">
        <f>Consolication[[#This Row],[Nom et prénom 0 Name &amp; first name]]</f>
        <v>0</v>
      </c>
      <c r="C3367" s="17" t="e">
        <f>VLOOKUP(B3367,Consolidation!B:AA,3,FALSE)</f>
        <v>#N/A</v>
      </c>
      <c r="D3367" s="17" t="e">
        <f>VLOOKUP(B3367,Consolidation!B:AA,5,TRUE)</f>
        <v>#N/A</v>
      </c>
      <c r="E3367" s="17" t="e">
        <f>VLOOKUP(B3368,Consolidation!B:AA,6,TRUE)</f>
        <v>#N/A</v>
      </c>
      <c r="F3367" s="17" t="e">
        <f>VLOOKUP(B3368,Consolidation!B:AA,7,TRUE)</f>
        <v>#N/A</v>
      </c>
      <c r="G3367" s="17" t="e">
        <f>VLOOKUP(B3368,Consolidation!B:AA,12,TRUE)</f>
        <v>#N/A</v>
      </c>
      <c r="H3367" s="17" t="e">
        <f>VLOOKUP(B3368,Consolidation!B:AA,22,FALSE)</f>
        <v>#N/A</v>
      </c>
    </row>
    <row r="3368" spans="1:8" ht="29.5" customHeight="1" thickBot="1" x14ac:dyDescent="0.4">
      <c r="A3368" s="16" t="str">
        <f>IF(B3368&lt;&gt;"","IND"&amp;TEXT(COUNTA($B$2:B3368),"000"),"")</f>
        <v>IND2016</v>
      </c>
      <c r="B3368" s="17">
        <f>Consolication[[#This Row],[Nom et prénom 0 Name &amp; first name]]</f>
        <v>0</v>
      </c>
      <c r="C3368" s="17" t="e">
        <f>VLOOKUP(B3368,Consolidation!B:AA,3,FALSE)</f>
        <v>#N/A</v>
      </c>
      <c r="D3368" s="17" t="e">
        <f>VLOOKUP(B3368,Consolidation!B:AA,5,TRUE)</f>
        <v>#N/A</v>
      </c>
      <c r="E3368" s="17" t="e">
        <f>VLOOKUP(B3369,Consolidation!B:AA,6,TRUE)</f>
        <v>#N/A</v>
      </c>
      <c r="F3368" s="17" t="e">
        <f>VLOOKUP(B3369,Consolidation!B:AA,7,TRUE)</f>
        <v>#N/A</v>
      </c>
      <c r="G3368" s="17" t="e">
        <f>VLOOKUP(B3369,Consolidation!B:AA,12,TRUE)</f>
        <v>#N/A</v>
      </c>
      <c r="H3368" s="17" t="e">
        <f>VLOOKUP(B3369,Consolidation!B:AA,22,FALSE)</f>
        <v>#N/A</v>
      </c>
    </row>
    <row r="3369" spans="1:8" ht="29.5" customHeight="1" thickBot="1" x14ac:dyDescent="0.4">
      <c r="A3369" s="16" t="str">
        <f>IF(B3369&lt;&gt;"","IND"&amp;TEXT(COUNTA($B$2:B3369),"000"),"")</f>
        <v>IND2017</v>
      </c>
      <c r="B3369" s="17">
        <f>Consolication[[#This Row],[Nom et prénom 0 Name &amp; first name]]</f>
        <v>0</v>
      </c>
      <c r="C3369" s="17" t="e">
        <f>VLOOKUP(B3369,Consolidation!B:AA,3,FALSE)</f>
        <v>#N/A</v>
      </c>
      <c r="D3369" s="17" t="e">
        <f>VLOOKUP(B3369,Consolidation!B:AA,5,TRUE)</f>
        <v>#N/A</v>
      </c>
      <c r="E3369" s="17" t="e">
        <f>VLOOKUP(B3370,Consolidation!B:AA,6,TRUE)</f>
        <v>#N/A</v>
      </c>
      <c r="F3369" s="17" t="e">
        <f>VLOOKUP(B3370,Consolidation!B:AA,7,TRUE)</f>
        <v>#N/A</v>
      </c>
      <c r="G3369" s="17" t="e">
        <f>VLOOKUP(B3370,Consolidation!B:AA,12,TRUE)</f>
        <v>#N/A</v>
      </c>
      <c r="H3369" s="17" t="e">
        <f>VLOOKUP(B3370,Consolidation!B:AA,22,FALSE)</f>
        <v>#N/A</v>
      </c>
    </row>
    <row r="3370" spans="1:8" ht="29.5" customHeight="1" thickBot="1" x14ac:dyDescent="0.4">
      <c r="A3370" s="16" t="str">
        <f>IF(B3370&lt;&gt;"","IND"&amp;TEXT(COUNTA($B$2:B3370),"000"),"")</f>
        <v>IND2018</v>
      </c>
      <c r="B3370" s="17">
        <f>Consolication[[#This Row],[Nom et prénom 0 Name &amp; first name]]</f>
        <v>0</v>
      </c>
      <c r="C3370" s="17" t="e">
        <f>VLOOKUP(B3370,Consolidation!B:AA,3,FALSE)</f>
        <v>#N/A</v>
      </c>
      <c r="D3370" s="17" t="e">
        <f>VLOOKUP(B3370,Consolidation!B:AA,5,TRUE)</f>
        <v>#N/A</v>
      </c>
      <c r="E3370" s="17" t="e">
        <f>VLOOKUP(B3371,Consolidation!B:AA,6,TRUE)</f>
        <v>#N/A</v>
      </c>
      <c r="F3370" s="17" t="e">
        <f>VLOOKUP(B3371,Consolidation!B:AA,7,TRUE)</f>
        <v>#N/A</v>
      </c>
      <c r="G3370" s="17" t="e">
        <f>VLOOKUP(B3371,Consolidation!B:AA,12,TRUE)</f>
        <v>#N/A</v>
      </c>
      <c r="H3370" s="17" t="e">
        <f>VLOOKUP(B3371,Consolidation!B:AA,22,FALSE)</f>
        <v>#N/A</v>
      </c>
    </row>
    <row r="3371" spans="1:8" ht="29.5" customHeight="1" thickBot="1" x14ac:dyDescent="0.4">
      <c r="A3371" s="16" t="str">
        <f>IF(B3371&lt;&gt;"","IND"&amp;TEXT(COUNTA($B$2:B3371),"000"),"")</f>
        <v>IND2019</v>
      </c>
      <c r="B3371" s="17">
        <f>Consolication[[#This Row],[Nom et prénom 0 Name &amp; first name]]</f>
        <v>0</v>
      </c>
      <c r="C3371" s="17" t="e">
        <f>VLOOKUP(B3371,Consolidation!B:AA,3,FALSE)</f>
        <v>#N/A</v>
      </c>
      <c r="D3371" s="17" t="e">
        <f>VLOOKUP(B3371,Consolidation!B:AA,5,TRUE)</f>
        <v>#N/A</v>
      </c>
      <c r="E3371" s="17" t="e">
        <f>VLOOKUP(B3372,Consolidation!B:AA,6,TRUE)</f>
        <v>#N/A</v>
      </c>
      <c r="F3371" s="17" t="e">
        <f>VLOOKUP(B3372,Consolidation!B:AA,7,TRUE)</f>
        <v>#N/A</v>
      </c>
      <c r="G3371" s="17" t="e">
        <f>VLOOKUP(B3372,Consolidation!B:AA,12,TRUE)</f>
        <v>#N/A</v>
      </c>
      <c r="H3371" s="17" t="e">
        <f>VLOOKUP(B3372,Consolidation!B:AA,22,FALSE)</f>
        <v>#N/A</v>
      </c>
    </row>
    <row r="3372" spans="1:8" ht="29.5" customHeight="1" thickBot="1" x14ac:dyDescent="0.4">
      <c r="A3372" s="16" t="str">
        <f>IF(B3372&lt;&gt;"","IND"&amp;TEXT(COUNTA($B$2:B3372),"000"),"")</f>
        <v>IND2020</v>
      </c>
      <c r="B3372" s="17">
        <f>Consolication[[#This Row],[Nom et prénom 0 Name &amp; first name]]</f>
        <v>0</v>
      </c>
      <c r="C3372" s="17" t="e">
        <f>VLOOKUP(B3372,Consolidation!B:AA,3,FALSE)</f>
        <v>#N/A</v>
      </c>
      <c r="D3372" s="17" t="e">
        <f>VLOOKUP(B3372,Consolidation!B:AA,5,TRUE)</f>
        <v>#N/A</v>
      </c>
      <c r="E3372" s="17" t="e">
        <f>VLOOKUP(B3373,Consolidation!B:AA,6,TRUE)</f>
        <v>#N/A</v>
      </c>
      <c r="F3372" s="17" t="e">
        <f>VLOOKUP(B3373,Consolidation!B:AA,7,TRUE)</f>
        <v>#N/A</v>
      </c>
      <c r="G3372" s="17" t="e">
        <f>VLOOKUP(B3373,Consolidation!B:AA,12,TRUE)</f>
        <v>#N/A</v>
      </c>
      <c r="H3372" s="17" t="e">
        <f>VLOOKUP(B3373,Consolidation!B:AA,22,FALSE)</f>
        <v>#N/A</v>
      </c>
    </row>
    <row r="3373" spans="1:8" ht="29.5" customHeight="1" thickBot="1" x14ac:dyDescent="0.4">
      <c r="A3373" s="16" t="str">
        <f>IF(B3373&lt;&gt;"","IND"&amp;TEXT(COUNTA($B$2:B3373),"000"),"")</f>
        <v>IND2021</v>
      </c>
      <c r="B3373" s="17">
        <f>Consolication[[#This Row],[Nom et prénom 0 Name &amp; first name]]</f>
        <v>0</v>
      </c>
      <c r="C3373" s="17" t="e">
        <f>VLOOKUP(B3373,Consolidation!B:AA,3,FALSE)</f>
        <v>#N/A</v>
      </c>
      <c r="D3373" s="17" t="e">
        <f>VLOOKUP(B3373,Consolidation!B:AA,5,TRUE)</f>
        <v>#N/A</v>
      </c>
      <c r="E3373" s="17" t="e">
        <f>VLOOKUP(B3374,Consolidation!B:AA,6,TRUE)</f>
        <v>#N/A</v>
      </c>
      <c r="F3373" s="17" t="e">
        <f>VLOOKUP(B3374,Consolidation!B:AA,7,TRUE)</f>
        <v>#N/A</v>
      </c>
      <c r="G3373" s="17" t="e">
        <f>VLOOKUP(B3374,Consolidation!B:AA,12,TRUE)</f>
        <v>#N/A</v>
      </c>
      <c r="H3373" s="17" t="e">
        <f>VLOOKUP(B3374,Consolidation!B:AA,22,FALSE)</f>
        <v>#N/A</v>
      </c>
    </row>
    <row r="3374" spans="1:8" ht="29.5" customHeight="1" thickBot="1" x14ac:dyDescent="0.4">
      <c r="A3374" s="16" t="str">
        <f>IF(B3374&lt;&gt;"","IND"&amp;TEXT(COUNTA($B$2:B3374),"000"),"")</f>
        <v>IND2022</v>
      </c>
      <c r="B3374" s="17">
        <f>Consolication[[#This Row],[Nom et prénom 0 Name &amp; first name]]</f>
        <v>0</v>
      </c>
      <c r="C3374" s="17" t="e">
        <f>VLOOKUP(B3374,Consolidation!B:AA,3,FALSE)</f>
        <v>#N/A</v>
      </c>
      <c r="D3374" s="17" t="e">
        <f>VLOOKUP(B3374,Consolidation!B:AA,5,TRUE)</f>
        <v>#N/A</v>
      </c>
      <c r="E3374" s="17" t="e">
        <f>VLOOKUP(B3375,Consolidation!B:AA,6,TRUE)</f>
        <v>#N/A</v>
      </c>
      <c r="F3374" s="17" t="e">
        <f>VLOOKUP(B3375,Consolidation!B:AA,7,TRUE)</f>
        <v>#N/A</v>
      </c>
      <c r="G3374" s="17" t="e">
        <f>VLOOKUP(B3375,Consolidation!B:AA,12,TRUE)</f>
        <v>#N/A</v>
      </c>
      <c r="H3374" s="17" t="e">
        <f>VLOOKUP(B3375,Consolidation!B:AA,22,FALSE)</f>
        <v>#N/A</v>
      </c>
    </row>
    <row r="3375" spans="1:8" ht="29.5" customHeight="1" thickBot="1" x14ac:dyDescent="0.4">
      <c r="A3375" s="16" t="str">
        <f>IF(B3375&lt;&gt;"","IND"&amp;TEXT(COUNTA($B$2:B3375),"000"),"")</f>
        <v>IND2023</v>
      </c>
      <c r="B3375" s="17">
        <f>Consolication[[#This Row],[Nom et prénom 0 Name &amp; first name]]</f>
        <v>0</v>
      </c>
      <c r="C3375" s="17" t="e">
        <f>VLOOKUP(B3375,Consolidation!B:AA,3,FALSE)</f>
        <v>#N/A</v>
      </c>
      <c r="D3375" s="17" t="e">
        <f>VLOOKUP(B3375,Consolidation!B:AA,5,TRUE)</f>
        <v>#N/A</v>
      </c>
      <c r="E3375" s="17" t="e">
        <f>VLOOKUP(B3376,Consolidation!B:AA,6,TRUE)</f>
        <v>#N/A</v>
      </c>
      <c r="F3375" s="17" t="e">
        <f>VLOOKUP(B3376,Consolidation!B:AA,7,TRUE)</f>
        <v>#N/A</v>
      </c>
      <c r="G3375" s="17" t="e">
        <f>VLOOKUP(B3376,Consolidation!B:AA,12,TRUE)</f>
        <v>#N/A</v>
      </c>
      <c r="H3375" s="17" t="e">
        <f>VLOOKUP(B3376,Consolidation!B:AA,22,FALSE)</f>
        <v>#N/A</v>
      </c>
    </row>
    <row r="3376" spans="1:8" ht="29.5" customHeight="1" thickBot="1" x14ac:dyDescent="0.4">
      <c r="A3376" s="16" t="str">
        <f>IF(B3376&lt;&gt;"","IND"&amp;TEXT(COUNTA($B$2:B3376),"000"),"")</f>
        <v>IND2024</v>
      </c>
      <c r="B3376" s="17">
        <f>Consolication[[#This Row],[Nom et prénom 0 Name &amp; first name]]</f>
        <v>0</v>
      </c>
      <c r="C3376" s="17" t="e">
        <f>VLOOKUP(B3376,Consolidation!B:AA,3,FALSE)</f>
        <v>#N/A</v>
      </c>
      <c r="D3376" s="17" t="e">
        <f>VLOOKUP(B3376,Consolidation!B:AA,5,TRUE)</f>
        <v>#N/A</v>
      </c>
      <c r="E3376" s="17" t="e">
        <f>VLOOKUP(B3377,Consolidation!B:AA,6,TRUE)</f>
        <v>#N/A</v>
      </c>
      <c r="F3376" s="17" t="e">
        <f>VLOOKUP(B3377,Consolidation!B:AA,7,TRUE)</f>
        <v>#N/A</v>
      </c>
      <c r="G3376" s="17" t="e">
        <f>VLOOKUP(B3377,Consolidation!B:AA,12,TRUE)</f>
        <v>#N/A</v>
      </c>
      <c r="H3376" s="17" t="e">
        <f>VLOOKUP(B3377,Consolidation!B:AA,22,FALSE)</f>
        <v>#N/A</v>
      </c>
    </row>
    <row r="3377" spans="1:8" ht="29.5" customHeight="1" thickBot="1" x14ac:dyDescent="0.4">
      <c r="A3377" s="16" t="str">
        <f>IF(B3377&lt;&gt;"","IND"&amp;TEXT(COUNTA($B$2:B3377),"000"),"")</f>
        <v>IND2025</v>
      </c>
      <c r="B3377" s="17">
        <f>Consolication[[#This Row],[Nom et prénom 0 Name &amp; first name]]</f>
        <v>0</v>
      </c>
      <c r="C3377" s="17" t="e">
        <f>VLOOKUP(B3377,Consolidation!B:AA,3,FALSE)</f>
        <v>#N/A</v>
      </c>
      <c r="D3377" s="17" t="e">
        <f>VLOOKUP(B3377,Consolidation!B:AA,5,TRUE)</f>
        <v>#N/A</v>
      </c>
      <c r="E3377" s="17" t="e">
        <f>VLOOKUP(B3378,Consolidation!B:AA,6,TRUE)</f>
        <v>#N/A</v>
      </c>
      <c r="F3377" s="17" t="e">
        <f>VLOOKUP(B3378,Consolidation!B:AA,7,TRUE)</f>
        <v>#N/A</v>
      </c>
      <c r="G3377" s="17" t="e">
        <f>VLOOKUP(B3378,Consolidation!B:AA,12,TRUE)</f>
        <v>#N/A</v>
      </c>
      <c r="H3377" s="17" t="e">
        <f>VLOOKUP(B3378,Consolidation!B:AA,22,FALSE)</f>
        <v>#N/A</v>
      </c>
    </row>
    <row r="3378" spans="1:8" ht="29.5" customHeight="1" thickBot="1" x14ac:dyDescent="0.4">
      <c r="A3378" s="16" t="str">
        <f>IF(B3378&lt;&gt;"","IND"&amp;TEXT(COUNTA($B$2:B3378),"000"),"")</f>
        <v>IND2026</v>
      </c>
      <c r="B3378" s="17">
        <f>Consolication[[#This Row],[Nom et prénom 0 Name &amp; first name]]</f>
        <v>0</v>
      </c>
      <c r="C3378" s="17" t="e">
        <f>VLOOKUP(B3378,Consolidation!B:AA,3,FALSE)</f>
        <v>#N/A</v>
      </c>
      <c r="D3378" s="17" t="e">
        <f>VLOOKUP(B3378,Consolidation!B:AA,5,TRUE)</f>
        <v>#N/A</v>
      </c>
      <c r="E3378" s="17" t="e">
        <f>VLOOKUP(B3379,Consolidation!B:AA,6,TRUE)</f>
        <v>#N/A</v>
      </c>
      <c r="F3378" s="17" t="e">
        <f>VLOOKUP(B3379,Consolidation!B:AA,7,TRUE)</f>
        <v>#N/A</v>
      </c>
      <c r="G3378" s="17" t="e">
        <f>VLOOKUP(B3379,Consolidation!B:AA,12,TRUE)</f>
        <v>#N/A</v>
      </c>
      <c r="H3378" s="17" t="e">
        <f>VLOOKUP(B3379,Consolidation!B:AA,22,FALSE)</f>
        <v>#N/A</v>
      </c>
    </row>
    <row r="3379" spans="1:8" ht="29.5" customHeight="1" thickBot="1" x14ac:dyDescent="0.4">
      <c r="A3379" s="16" t="str">
        <f>IF(B3379&lt;&gt;"","IND"&amp;TEXT(COUNTA($B$2:B3379),"000"),"")</f>
        <v>IND2027</v>
      </c>
      <c r="B3379" s="17">
        <f>Consolication[[#This Row],[Nom et prénom 0 Name &amp; first name]]</f>
        <v>0</v>
      </c>
      <c r="C3379" s="17" t="e">
        <f>VLOOKUP(B3379,Consolidation!B:AA,3,FALSE)</f>
        <v>#N/A</v>
      </c>
      <c r="D3379" s="17" t="e">
        <f>VLOOKUP(B3379,Consolidation!B:AA,5,TRUE)</f>
        <v>#N/A</v>
      </c>
      <c r="E3379" s="17" t="e">
        <f>VLOOKUP(B3380,Consolidation!B:AA,6,TRUE)</f>
        <v>#N/A</v>
      </c>
      <c r="F3379" s="17" t="e">
        <f>VLOOKUP(B3380,Consolidation!B:AA,7,TRUE)</f>
        <v>#N/A</v>
      </c>
      <c r="G3379" s="17" t="e">
        <f>VLOOKUP(B3380,Consolidation!B:AA,12,TRUE)</f>
        <v>#N/A</v>
      </c>
      <c r="H3379" s="17" t="e">
        <f>VLOOKUP(B3380,Consolidation!B:AA,22,FALSE)</f>
        <v>#N/A</v>
      </c>
    </row>
    <row r="3380" spans="1:8" ht="29.5" customHeight="1" thickBot="1" x14ac:dyDescent="0.4">
      <c r="A3380" s="16" t="str">
        <f>IF(B3380&lt;&gt;"","IND"&amp;TEXT(COUNTA($B$2:B3380),"000"),"")</f>
        <v>IND2028</v>
      </c>
      <c r="B3380" s="17">
        <f>Consolication[[#This Row],[Nom et prénom 0 Name &amp; first name]]</f>
        <v>0</v>
      </c>
      <c r="C3380" s="17" t="e">
        <f>VLOOKUP(B3380,Consolidation!B:AA,3,FALSE)</f>
        <v>#N/A</v>
      </c>
      <c r="D3380" s="17" t="e">
        <f>VLOOKUP(B3380,Consolidation!B:AA,5,TRUE)</f>
        <v>#N/A</v>
      </c>
      <c r="E3380" s="17" t="e">
        <f>VLOOKUP(B3381,Consolidation!B:AA,6,TRUE)</f>
        <v>#N/A</v>
      </c>
      <c r="F3380" s="17" t="e">
        <f>VLOOKUP(B3381,Consolidation!B:AA,7,TRUE)</f>
        <v>#N/A</v>
      </c>
      <c r="G3380" s="17" t="e">
        <f>VLOOKUP(B3381,Consolidation!B:AA,12,TRUE)</f>
        <v>#N/A</v>
      </c>
      <c r="H3380" s="17" t="e">
        <f>VLOOKUP(B3381,Consolidation!B:AA,22,FALSE)</f>
        <v>#N/A</v>
      </c>
    </row>
    <row r="3381" spans="1:8" ht="29.5" customHeight="1" thickBot="1" x14ac:dyDescent="0.4">
      <c r="A3381" s="16" t="str">
        <f>IF(B3381&lt;&gt;"","IND"&amp;TEXT(COUNTA($B$2:B3381),"000"),"")</f>
        <v>IND2029</v>
      </c>
      <c r="B3381" s="17">
        <f>Consolication[[#This Row],[Nom et prénom 0 Name &amp; first name]]</f>
        <v>0</v>
      </c>
      <c r="C3381" s="17" t="e">
        <f>VLOOKUP(B3381,Consolidation!B:AA,3,FALSE)</f>
        <v>#N/A</v>
      </c>
      <c r="D3381" s="17" t="e">
        <f>VLOOKUP(B3381,Consolidation!B:AA,5,TRUE)</f>
        <v>#N/A</v>
      </c>
      <c r="E3381" s="17" t="e">
        <f>VLOOKUP(B3382,Consolidation!B:AA,6,TRUE)</f>
        <v>#N/A</v>
      </c>
      <c r="F3381" s="17" t="e">
        <f>VLOOKUP(B3382,Consolidation!B:AA,7,TRUE)</f>
        <v>#N/A</v>
      </c>
      <c r="G3381" s="17" t="e">
        <f>VLOOKUP(B3382,Consolidation!B:AA,12,TRUE)</f>
        <v>#N/A</v>
      </c>
      <c r="H3381" s="17" t="e">
        <f>VLOOKUP(B3382,Consolidation!B:AA,22,FALSE)</f>
        <v>#N/A</v>
      </c>
    </row>
    <row r="3382" spans="1:8" ht="29.5" customHeight="1" thickBot="1" x14ac:dyDescent="0.4">
      <c r="A3382" s="16" t="str">
        <f>IF(B3382&lt;&gt;"","IND"&amp;TEXT(COUNTA($B$2:B3382),"000"),"")</f>
        <v>IND2030</v>
      </c>
      <c r="B3382" s="17">
        <f>Consolication[[#This Row],[Nom et prénom 0 Name &amp; first name]]</f>
        <v>0</v>
      </c>
      <c r="C3382" s="17" t="e">
        <f>VLOOKUP(B3382,Consolidation!B:AA,3,FALSE)</f>
        <v>#N/A</v>
      </c>
      <c r="D3382" s="17" t="e">
        <f>VLOOKUP(B3382,Consolidation!B:AA,5,TRUE)</f>
        <v>#N/A</v>
      </c>
      <c r="E3382" s="17" t="e">
        <f>VLOOKUP(B3383,Consolidation!B:AA,6,TRUE)</f>
        <v>#N/A</v>
      </c>
      <c r="F3382" s="17" t="e">
        <f>VLOOKUP(B3383,Consolidation!B:AA,7,TRUE)</f>
        <v>#N/A</v>
      </c>
      <c r="G3382" s="17" t="e">
        <f>VLOOKUP(B3383,Consolidation!B:AA,12,TRUE)</f>
        <v>#N/A</v>
      </c>
      <c r="H3382" s="17" t="e">
        <f>VLOOKUP(B3383,Consolidation!B:AA,22,FALSE)</f>
        <v>#N/A</v>
      </c>
    </row>
    <row r="3383" spans="1:8" ht="29.5" customHeight="1" thickBot="1" x14ac:dyDescent="0.4">
      <c r="A3383" s="16" t="str">
        <f>IF(B3383&lt;&gt;"","IND"&amp;TEXT(COUNTA($B$2:B3383),"000"),"")</f>
        <v>IND2031</v>
      </c>
      <c r="B3383" s="17">
        <f>Consolication[[#This Row],[Nom et prénom 0 Name &amp; first name]]</f>
        <v>0</v>
      </c>
      <c r="C3383" s="17" t="e">
        <f>VLOOKUP(B3383,Consolidation!B:AA,3,FALSE)</f>
        <v>#N/A</v>
      </c>
      <c r="D3383" s="17" t="e">
        <f>VLOOKUP(B3383,Consolidation!B:AA,5,TRUE)</f>
        <v>#N/A</v>
      </c>
      <c r="E3383" s="17" t="e">
        <f>VLOOKUP(B3384,Consolidation!B:AA,6,TRUE)</f>
        <v>#N/A</v>
      </c>
      <c r="F3383" s="17" t="e">
        <f>VLOOKUP(B3384,Consolidation!B:AA,7,TRUE)</f>
        <v>#N/A</v>
      </c>
      <c r="G3383" s="17" t="e">
        <f>VLOOKUP(B3384,Consolidation!B:AA,12,TRUE)</f>
        <v>#N/A</v>
      </c>
      <c r="H3383" s="17" t="e">
        <f>VLOOKUP(B3384,Consolidation!B:AA,22,FALSE)</f>
        <v>#N/A</v>
      </c>
    </row>
    <row r="3384" spans="1:8" ht="29.5" customHeight="1" thickBot="1" x14ac:dyDescent="0.4">
      <c r="A3384" s="16" t="str">
        <f>IF(B3384&lt;&gt;"","IND"&amp;TEXT(COUNTA($B$2:B3384),"000"),"")</f>
        <v>IND2032</v>
      </c>
      <c r="B3384" s="17">
        <f>Consolication[[#This Row],[Nom et prénom 0 Name &amp; first name]]</f>
        <v>0</v>
      </c>
      <c r="C3384" s="17" t="e">
        <f>VLOOKUP(B3384,Consolidation!B:AA,3,FALSE)</f>
        <v>#N/A</v>
      </c>
      <c r="D3384" s="17" t="e">
        <f>VLOOKUP(B3384,Consolidation!B:AA,5,TRUE)</f>
        <v>#N/A</v>
      </c>
      <c r="E3384" s="17" t="e">
        <f>VLOOKUP(B3385,Consolidation!B:AA,6,TRUE)</f>
        <v>#N/A</v>
      </c>
      <c r="F3384" s="17" t="e">
        <f>VLOOKUP(B3385,Consolidation!B:AA,7,TRUE)</f>
        <v>#N/A</v>
      </c>
      <c r="G3384" s="17" t="e">
        <f>VLOOKUP(B3385,Consolidation!B:AA,12,TRUE)</f>
        <v>#N/A</v>
      </c>
      <c r="H3384" s="17" t="e">
        <f>VLOOKUP(B3385,Consolidation!B:AA,22,FALSE)</f>
        <v>#N/A</v>
      </c>
    </row>
    <row r="3385" spans="1:8" ht="29.5" customHeight="1" thickBot="1" x14ac:dyDescent="0.4">
      <c r="A3385" s="16" t="str">
        <f>IF(B3385&lt;&gt;"","IND"&amp;TEXT(COUNTA($B$2:B3385),"000"),"")</f>
        <v>IND2033</v>
      </c>
      <c r="B3385" s="17">
        <f>Consolication[[#This Row],[Nom et prénom 0 Name &amp; first name]]</f>
        <v>0</v>
      </c>
      <c r="C3385" s="17" t="e">
        <f>VLOOKUP(B3385,Consolidation!B:AA,3,FALSE)</f>
        <v>#N/A</v>
      </c>
      <c r="D3385" s="17" t="e">
        <f>VLOOKUP(B3385,Consolidation!B:AA,5,TRUE)</f>
        <v>#N/A</v>
      </c>
      <c r="E3385" s="17" t="e">
        <f>VLOOKUP(B3386,Consolidation!B:AA,6,TRUE)</f>
        <v>#N/A</v>
      </c>
      <c r="F3385" s="17" t="e">
        <f>VLOOKUP(B3386,Consolidation!B:AA,7,TRUE)</f>
        <v>#N/A</v>
      </c>
      <c r="G3385" s="17" t="e">
        <f>VLOOKUP(B3386,Consolidation!B:AA,12,TRUE)</f>
        <v>#N/A</v>
      </c>
      <c r="H3385" s="17" t="e">
        <f>VLOOKUP(B3386,Consolidation!B:AA,22,FALSE)</f>
        <v>#N/A</v>
      </c>
    </row>
    <row r="3386" spans="1:8" ht="29.5" customHeight="1" thickBot="1" x14ac:dyDescent="0.4">
      <c r="A3386" s="16" t="str">
        <f>IF(B3386&lt;&gt;"","IND"&amp;TEXT(COUNTA($B$2:B3386),"000"),"")</f>
        <v>IND2034</v>
      </c>
      <c r="B3386" s="17">
        <f>Consolication[[#This Row],[Nom et prénom 0 Name &amp; first name]]</f>
        <v>0</v>
      </c>
      <c r="C3386" s="17" t="e">
        <f>VLOOKUP(B3386,Consolidation!B:AA,3,FALSE)</f>
        <v>#N/A</v>
      </c>
      <c r="D3386" s="17" t="e">
        <f>VLOOKUP(B3386,Consolidation!B:AA,5,TRUE)</f>
        <v>#N/A</v>
      </c>
      <c r="E3386" s="17" t="e">
        <f>VLOOKUP(B3387,Consolidation!B:AA,6,TRUE)</f>
        <v>#N/A</v>
      </c>
      <c r="F3386" s="17" t="e">
        <f>VLOOKUP(B3387,Consolidation!B:AA,7,TRUE)</f>
        <v>#N/A</v>
      </c>
      <c r="G3386" s="17" t="e">
        <f>VLOOKUP(B3387,Consolidation!B:AA,12,TRUE)</f>
        <v>#N/A</v>
      </c>
      <c r="H3386" s="17" t="e">
        <f>VLOOKUP(B3387,Consolidation!B:AA,22,FALSE)</f>
        <v>#N/A</v>
      </c>
    </row>
    <row r="3387" spans="1:8" ht="29.5" customHeight="1" thickBot="1" x14ac:dyDescent="0.4">
      <c r="A3387" s="16" t="str">
        <f>IF(B3387&lt;&gt;"","IND"&amp;TEXT(COUNTA($B$2:B3387),"000"),"")</f>
        <v>IND2035</v>
      </c>
      <c r="B3387" s="17">
        <f>Consolication[[#This Row],[Nom et prénom 0 Name &amp; first name]]</f>
        <v>0</v>
      </c>
      <c r="C3387" s="17" t="e">
        <f>VLOOKUP(B3387,Consolidation!B:AA,3,FALSE)</f>
        <v>#N/A</v>
      </c>
      <c r="D3387" s="17" t="e">
        <f>VLOOKUP(B3387,Consolidation!B:AA,5,TRUE)</f>
        <v>#N/A</v>
      </c>
      <c r="E3387" s="17" t="e">
        <f>VLOOKUP(B3388,Consolidation!B:AA,6,TRUE)</f>
        <v>#N/A</v>
      </c>
      <c r="F3387" s="17" t="e">
        <f>VLOOKUP(B3388,Consolidation!B:AA,7,TRUE)</f>
        <v>#N/A</v>
      </c>
      <c r="G3387" s="17" t="e">
        <f>VLOOKUP(B3388,Consolidation!B:AA,12,TRUE)</f>
        <v>#N/A</v>
      </c>
      <c r="H3387" s="17" t="e">
        <f>VLOOKUP(B3388,Consolidation!B:AA,22,FALSE)</f>
        <v>#N/A</v>
      </c>
    </row>
    <row r="3388" spans="1:8" ht="29.5" customHeight="1" thickBot="1" x14ac:dyDescent="0.4">
      <c r="A3388" s="16" t="str">
        <f>IF(B3388&lt;&gt;"","IND"&amp;TEXT(COUNTA($B$2:B3388),"000"),"")</f>
        <v>IND2036</v>
      </c>
      <c r="B3388" s="17">
        <f>Consolication[[#This Row],[Nom et prénom 0 Name &amp; first name]]</f>
        <v>0</v>
      </c>
      <c r="C3388" s="17" t="e">
        <f>VLOOKUP(B3388,Consolidation!B:AA,3,FALSE)</f>
        <v>#N/A</v>
      </c>
      <c r="D3388" s="17" t="e">
        <f>VLOOKUP(B3388,Consolidation!B:AA,5,TRUE)</f>
        <v>#N/A</v>
      </c>
      <c r="E3388" s="17" t="e">
        <f>VLOOKUP(B3389,Consolidation!B:AA,6,TRUE)</f>
        <v>#N/A</v>
      </c>
      <c r="F3388" s="17" t="e">
        <f>VLOOKUP(B3389,Consolidation!B:AA,7,TRUE)</f>
        <v>#N/A</v>
      </c>
      <c r="G3388" s="17" t="e">
        <f>VLOOKUP(B3389,Consolidation!B:AA,12,TRUE)</f>
        <v>#N/A</v>
      </c>
      <c r="H3388" s="17" t="e">
        <f>VLOOKUP(B3389,Consolidation!B:AA,22,FALSE)</f>
        <v>#N/A</v>
      </c>
    </row>
    <row r="3389" spans="1:8" ht="29.5" customHeight="1" thickBot="1" x14ac:dyDescent="0.4">
      <c r="A3389" s="16" t="str">
        <f>IF(B3389&lt;&gt;"","IND"&amp;TEXT(COUNTA($B$2:B3389),"000"),"")</f>
        <v>IND2037</v>
      </c>
      <c r="B3389" s="17">
        <f>Consolication[[#This Row],[Nom et prénom 0 Name &amp; first name]]</f>
        <v>0</v>
      </c>
      <c r="C3389" s="17" t="e">
        <f>VLOOKUP(B3389,Consolidation!B:AA,3,FALSE)</f>
        <v>#N/A</v>
      </c>
      <c r="D3389" s="17" t="e">
        <f>VLOOKUP(B3389,Consolidation!B:AA,5,TRUE)</f>
        <v>#N/A</v>
      </c>
      <c r="E3389" s="17" t="e">
        <f>VLOOKUP(B3390,Consolidation!B:AA,6,TRUE)</f>
        <v>#N/A</v>
      </c>
      <c r="F3389" s="17" t="e">
        <f>VLOOKUP(B3390,Consolidation!B:AA,7,TRUE)</f>
        <v>#N/A</v>
      </c>
      <c r="G3389" s="17" t="e">
        <f>VLOOKUP(B3390,Consolidation!B:AA,12,TRUE)</f>
        <v>#N/A</v>
      </c>
      <c r="H3389" s="17" t="e">
        <f>VLOOKUP(B3390,Consolidation!B:AA,22,FALSE)</f>
        <v>#N/A</v>
      </c>
    </row>
    <row r="3390" spans="1:8" ht="29.5" customHeight="1" thickBot="1" x14ac:dyDescent="0.4">
      <c r="A3390" s="16" t="str">
        <f>IF(B3390&lt;&gt;"","IND"&amp;TEXT(COUNTA($B$2:B3390),"000"),"")</f>
        <v>IND2038</v>
      </c>
      <c r="B3390" s="17">
        <f>Consolication[[#This Row],[Nom et prénom 0 Name &amp; first name]]</f>
        <v>0</v>
      </c>
      <c r="C3390" s="17" t="e">
        <f>VLOOKUP(B3390,Consolidation!B:AA,3,FALSE)</f>
        <v>#N/A</v>
      </c>
      <c r="D3390" s="17" t="e">
        <f>VLOOKUP(B3390,Consolidation!B:AA,5,TRUE)</f>
        <v>#N/A</v>
      </c>
      <c r="E3390" s="17" t="e">
        <f>VLOOKUP(B3391,Consolidation!B:AA,6,TRUE)</f>
        <v>#N/A</v>
      </c>
      <c r="F3390" s="17" t="e">
        <f>VLOOKUP(B3391,Consolidation!B:AA,7,TRUE)</f>
        <v>#N/A</v>
      </c>
      <c r="G3390" s="17" t="e">
        <f>VLOOKUP(B3391,Consolidation!B:AA,12,TRUE)</f>
        <v>#N/A</v>
      </c>
      <c r="H3390" s="17" t="e">
        <f>VLOOKUP(B3391,Consolidation!B:AA,22,FALSE)</f>
        <v>#N/A</v>
      </c>
    </row>
    <row r="3391" spans="1:8" ht="29.5" customHeight="1" thickBot="1" x14ac:dyDescent="0.4">
      <c r="A3391" s="16" t="str">
        <f>IF(B3391&lt;&gt;"","IND"&amp;TEXT(COUNTA($B$2:B3391),"000"),"")</f>
        <v>IND2039</v>
      </c>
      <c r="B3391" s="17">
        <f>Consolication[[#This Row],[Nom et prénom 0 Name &amp; first name]]</f>
        <v>0</v>
      </c>
      <c r="C3391" s="17" t="e">
        <f>VLOOKUP(B3391,Consolidation!B:AA,3,FALSE)</f>
        <v>#N/A</v>
      </c>
      <c r="D3391" s="17" t="e">
        <f>VLOOKUP(B3391,Consolidation!B:AA,5,TRUE)</f>
        <v>#N/A</v>
      </c>
      <c r="E3391" s="17" t="e">
        <f>VLOOKUP(B3392,Consolidation!B:AA,6,TRUE)</f>
        <v>#N/A</v>
      </c>
      <c r="F3391" s="17" t="e">
        <f>VLOOKUP(B3392,Consolidation!B:AA,7,TRUE)</f>
        <v>#N/A</v>
      </c>
      <c r="G3391" s="17" t="e">
        <f>VLOOKUP(B3392,Consolidation!B:AA,12,TRUE)</f>
        <v>#N/A</v>
      </c>
      <c r="H3391" s="17" t="e">
        <f>VLOOKUP(B3392,Consolidation!B:AA,22,FALSE)</f>
        <v>#N/A</v>
      </c>
    </row>
    <row r="3392" spans="1:8" ht="29.5" customHeight="1" thickBot="1" x14ac:dyDescent="0.4">
      <c r="A3392" s="16" t="str">
        <f>IF(B3392&lt;&gt;"","IND"&amp;TEXT(COUNTA($B$2:B3392),"000"),"")</f>
        <v>IND2040</v>
      </c>
      <c r="B3392" s="17">
        <f>Consolication[[#This Row],[Nom et prénom 0 Name &amp; first name]]</f>
        <v>0</v>
      </c>
      <c r="C3392" s="17" t="e">
        <f>VLOOKUP(B3392,Consolidation!B:AA,3,FALSE)</f>
        <v>#N/A</v>
      </c>
      <c r="D3392" s="17" t="e">
        <f>VLOOKUP(B3392,Consolidation!B:AA,5,TRUE)</f>
        <v>#N/A</v>
      </c>
      <c r="E3392" s="17" t="e">
        <f>VLOOKUP(B3393,Consolidation!B:AA,6,TRUE)</f>
        <v>#N/A</v>
      </c>
      <c r="F3392" s="17" t="e">
        <f>VLOOKUP(B3393,Consolidation!B:AA,7,TRUE)</f>
        <v>#N/A</v>
      </c>
      <c r="G3392" s="17" t="e">
        <f>VLOOKUP(B3393,Consolidation!B:AA,12,TRUE)</f>
        <v>#N/A</v>
      </c>
      <c r="H3392" s="17" t="e">
        <f>VLOOKUP(B3393,Consolidation!B:AA,22,FALSE)</f>
        <v>#N/A</v>
      </c>
    </row>
    <row r="3393" spans="1:8" ht="29.5" customHeight="1" thickBot="1" x14ac:dyDescent="0.4">
      <c r="A3393" s="16" t="str">
        <f>IF(B3393&lt;&gt;"","IND"&amp;TEXT(COUNTA($B$2:B3393),"000"),"")</f>
        <v>IND2041</v>
      </c>
      <c r="B3393" s="17">
        <f>Consolication[[#This Row],[Nom et prénom 0 Name &amp; first name]]</f>
        <v>0</v>
      </c>
      <c r="C3393" s="17" t="e">
        <f>VLOOKUP(B3393,Consolidation!B:AA,3,FALSE)</f>
        <v>#N/A</v>
      </c>
      <c r="D3393" s="17" t="e">
        <f>VLOOKUP(B3393,Consolidation!B:AA,5,TRUE)</f>
        <v>#N/A</v>
      </c>
      <c r="E3393" s="17" t="e">
        <f>VLOOKUP(B3394,Consolidation!B:AA,6,TRUE)</f>
        <v>#N/A</v>
      </c>
      <c r="F3393" s="17" t="e">
        <f>VLOOKUP(B3394,Consolidation!B:AA,7,TRUE)</f>
        <v>#N/A</v>
      </c>
      <c r="G3393" s="17" t="e">
        <f>VLOOKUP(B3394,Consolidation!B:AA,12,TRUE)</f>
        <v>#N/A</v>
      </c>
      <c r="H3393" s="17" t="e">
        <f>VLOOKUP(B3394,Consolidation!B:AA,22,FALSE)</f>
        <v>#N/A</v>
      </c>
    </row>
    <row r="3394" spans="1:8" ht="29.5" customHeight="1" thickBot="1" x14ac:dyDescent="0.4">
      <c r="A3394" s="16" t="str">
        <f>IF(B3394&lt;&gt;"","IND"&amp;TEXT(COUNTA($B$2:B3394),"000"),"")</f>
        <v>IND2042</v>
      </c>
      <c r="B3394" s="17">
        <f>Consolication[[#This Row],[Nom et prénom 0 Name &amp; first name]]</f>
        <v>0</v>
      </c>
      <c r="C3394" s="17" t="e">
        <f>VLOOKUP(B3394,Consolidation!B:AA,3,FALSE)</f>
        <v>#N/A</v>
      </c>
      <c r="D3394" s="17" t="e">
        <f>VLOOKUP(B3394,Consolidation!B:AA,5,TRUE)</f>
        <v>#N/A</v>
      </c>
      <c r="E3394" s="17" t="e">
        <f>VLOOKUP(B3395,Consolidation!B:AA,6,TRUE)</f>
        <v>#N/A</v>
      </c>
      <c r="F3394" s="17" t="e">
        <f>VLOOKUP(B3395,Consolidation!B:AA,7,TRUE)</f>
        <v>#N/A</v>
      </c>
      <c r="G3394" s="17" t="e">
        <f>VLOOKUP(B3395,Consolidation!B:AA,12,TRUE)</f>
        <v>#N/A</v>
      </c>
      <c r="H3394" s="17" t="e">
        <f>VLOOKUP(B3395,Consolidation!B:AA,22,FALSE)</f>
        <v>#N/A</v>
      </c>
    </row>
    <row r="3395" spans="1:8" ht="29.5" customHeight="1" thickBot="1" x14ac:dyDescent="0.4">
      <c r="A3395" s="16" t="str">
        <f>IF(B3395&lt;&gt;"","IND"&amp;TEXT(COUNTA($B$2:B3395),"000"),"")</f>
        <v>IND2043</v>
      </c>
      <c r="B3395" s="17">
        <f>Consolication[[#This Row],[Nom et prénom 0 Name &amp; first name]]</f>
        <v>0</v>
      </c>
      <c r="C3395" s="17" t="e">
        <f>VLOOKUP(B3395,Consolidation!B:AA,3,FALSE)</f>
        <v>#N/A</v>
      </c>
      <c r="D3395" s="17" t="e">
        <f>VLOOKUP(B3395,Consolidation!B:AA,5,TRUE)</f>
        <v>#N/A</v>
      </c>
      <c r="E3395" s="17" t="e">
        <f>VLOOKUP(B3396,Consolidation!B:AA,6,TRUE)</f>
        <v>#N/A</v>
      </c>
      <c r="F3395" s="17" t="e">
        <f>VLOOKUP(B3396,Consolidation!B:AA,7,TRUE)</f>
        <v>#N/A</v>
      </c>
      <c r="G3395" s="17" t="e">
        <f>VLOOKUP(B3396,Consolidation!B:AA,12,TRUE)</f>
        <v>#N/A</v>
      </c>
      <c r="H3395" s="17" t="e">
        <f>VLOOKUP(B3396,Consolidation!B:AA,22,FALSE)</f>
        <v>#N/A</v>
      </c>
    </row>
    <row r="3396" spans="1:8" ht="29.5" customHeight="1" thickBot="1" x14ac:dyDescent="0.4">
      <c r="A3396" s="16" t="str">
        <f>IF(B3396&lt;&gt;"","IND"&amp;TEXT(COUNTA($B$2:B3396),"000"),"")</f>
        <v>IND2044</v>
      </c>
      <c r="B3396" s="17">
        <f>Consolication[[#This Row],[Nom et prénom 0 Name &amp; first name]]</f>
        <v>0</v>
      </c>
      <c r="C3396" s="17" t="e">
        <f>VLOOKUP(B3396,Consolidation!B:AA,3,FALSE)</f>
        <v>#N/A</v>
      </c>
      <c r="D3396" s="17" t="e">
        <f>VLOOKUP(B3396,Consolidation!B:AA,5,TRUE)</f>
        <v>#N/A</v>
      </c>
      <c r="E3396" s="17" t="e">
        <f>VLOOKUP(B3397,Consolidation!B:AA,6,TRUE)</f>
        <v>#N/A</v>
      </c>
      <c r="F3396" s="17" t="e">
        <f>VLOOKUP(B3397,Consolidation!B:AA,7,TRUE)</f>
        <v>#N/A</v>
      </c>
      <c r="G3396" s="17" t="e">
        <f>VLOOKUP(B3397,Consolidation!B:AA,12,TRUE)</f>
        <v>#N/A</v>
      </c>
      <c r="H3396" s="17" t="e">
        <f>VLOOKUP(B3397,Consolidation!B:AA,22,FALSE)</f>
        <v>#N/A</v>
      </c>
    </row>
    <row r="3397" spans="1:8" ht="29.5" customHeight="1" thickBot="1" x14ac:dyDescent="0.4">
      <c r="A3397" s="16" t="str">
        <f>IF(B3397&lt;&gt;"","IND"&amp;TEXT(COUNTA($B$2:B3397),"000"),"")</f>
        <v>IND2045</v>
      </c>
      <c r="B3397" s="17">
        <f>Consolication[[#This Row],[Nom et prénom 0 Name &amp; first name]]</f>
        <v>0</v>
      </c>
      <c r="C3397" s="17" t="e">
        <f>VLOOKUP(B3397,Consolidation!B:AA,3,FALSE)</f>
        <v>#N/A</v>
      </c>
      <c r="D3397" s="17" t="e">
        <f>VLOOKUP(B3397,Consolidation!B:AA,5,TRUE)</f>
        <v>#N/A</v>
      </c>
      <c r="E3397" s="17" t="e">
        <f>VLOOKUP(B3398,Consolidation!B:AA,6,TRUE)</f>
        <v>#N/A</v>
      </c>
      <c r="F3397" s="17" t="e">
        <f>VLOOKUP(B3398,Consolidation!B:AA,7,TRUE)</f>
        <v>#N/A</v>
      </c>
      <c r="G3397" s="17" t="e">
        <f>VLOOKUP(B3398,Consolidation!B:AA,12,TRUE)</f>
        <v>#N/A</v>
      </c>
      <c r="H3397" s="17" t="e">
        <f>VLOOKUP(B3398,Consolidation!B:AA,22,FALSE)</f>
        <v>#N/A</v>
      </c>
    </row>
    <row r="3398" spans="1:8" ht="29.5" customHeight="1" thickBot="1" x14ac:dyDescent="0.4">
      <c r="A3398" s="16" t="str">
        <f>IF(B3398&lt;&gt;"","IND"&amp;TEXT(COUNTA($B$2:B3398),"000"),"")</f>
        <v>IND2046</v>
      </c>
      <c r="B3398" s="17">
        <f>Consolication[[#This Row],[Nom et prénom 0 Name &amp; first name]]</f>
        <v>0</v>
      </c>
      <c r="C3398" s="17" t="e">
        <f>VLOOKUP(B3398,Consolidation!B:AA,3,FALSE)</f>
        <v>#N/A</v>
      </c>
      <c r="D3398" s="17" t="e">
        <f>VLOOKUP(B3398,Consolidation!B:AA,5,TRUE)</f>
        <v>#N/A</v>
      </c>
      <c r="E3398" s="17" t="e">
        <f>VLOOKUP(B3399,Consolidation!B:AA,6,TRUE)</f>
        <v>#N/A</v>
      </c>
      <c r="F3398" s="17" t="e">
        <f>VLOOKUP(B3399,Consolidation!B:AA,7,TRUE)</f>
        <v>#N/A</v>
      </c>
      <c r="G3398" s="17" t="e">
        <f>VLOOKUP(B3399,Consolidation!B:AA,12,TRUE)</f>
        <v>#N/A</v>
      </c>
      <c r="H3398" s="17" t="e">
        <f>VLOOKUP(B3399,Consolidation!B:AA,22,FALSE)</f>
        <v>#N/A</v>
      </c>
    </row>
    <row r="3399" spans="1:8" ht="29.5" customHeight="1" thickBot="1" x14ac:dyDescent="0.4">
      <c r="A3399" s="16" t="str">
        <f>IF(B3399&lt;&gt;"","IND"&amp;TEXT(COUNTA($B$2:B3399),"000"),"")</f>
        <v>IND2047</v>
      </c>
      <c r="B3399" s="17">
        <f>Consolication[[#This Row],[Nom et prénom 0 Name &amp; first name]]</f>
        <v>0</v>
      </c>
      <c r="C3399" s="17" t="e">
        <f>VLOOKUP(B3399,Consolidation!B:AA,3,FALSE)</f>
        <v>#N/A</v>
      </c>
      <c r="D3399" s="17" t="e">
        <f>VLOOKUP(B3399,Consolidation!B:AA,5,TRUE)</f>
        <v>#N/A</v>
      </c>
      <c r="E3399" s="17" t="e">
        <f>VLOOKUP(B3400,Consolidation!B:AA,6,TRUE)</f>
        <v>#N/A</v>
      </c>
      <c r="F3399" s="17" t="e">
        <f>VLOOKUP(B3400,Consolidation!B:AA,7,TRUE)</f>
        <v>#N/A</v>
      </c>
      <c r="G3399" s="17" t="e">
        <f>VLOOKUP(B3400,Consolidation!B:AA,12,TRUE)</f>
        <v>#N/A</v>
      </c>
      <c r="H3399" s="17" t="e">
        <f>VLOOKUP(B3400,Consolidation!B:AA,22,FALSE)</f>
        <v>#N/A</v>
      </c>
    </row>
    <row r="3400" spans="1:8" ht="29.5" customHeight="1" thickBot="1" x14ac:dyDescent="0.4">
      <c r="A3400" s="16" t="str">
        <f>IF(B3400&lt;&gt;"","IND"&amp;TEXT(COUNTA($B$2:B3400),"000"),"")</f>
        <v>IND2048</v>
      </c>
      <c r="B3400" s="17">
        <f>Consolication[[#This Row],[Nom et prénom 0 Name &amp; first name]]</f>
        <v>0</v>
      </c>
      <c r="C3400" s="17" t="e">
        <f>VLOOKUP(B3400,Consolidation!B:AA,3,FALSE)</f>
        <v>#N/A</v>
      </c>
      <c r="D3400" s="17" t="e">
        <f>VLOOKUP(B3400,Consolidation!B:AA,5,TRUE)</f>
        <v>#N/A</v>
      </c>
      <c r="E3400" s="17" t="e">
        <f>VLOOKUP(B3401,Consolidation!B:AA,6,TRUE)</f>
        <v>#N/A</v>
      </c>
      <c r="F3400" s="17" t="e">
        <f>VLOOKUP(B3401,Consolidation!B:AA,7,TRUE)</f>
        <v>#N/A</v>
      </c>
      <c r="G3400" s="17" t="e">
        <f>VLOOKUP(B3401,Consolidation!B:AA,12,TRUE)</f>
        <v>#N/A</v>
      </c>
      <c r="H3400" s="17" t="e">
        <f>VLOOKUP(B3401,Consolidation!B:AA,22,FALSE)</f>
        <v>#N/A</v>
      </c>
    </row>
    <row r="3401" spans="1:8" ht="29.5" customHeight="1" thickBot="1" x14ac:dyDescent="0.4">
      <c r="A3401" s="16" t="str">
        <f>IF(B3401&lt;&gt;"","IND"&amp;TEXT(COUNTA($B$2:B3401),"000"),"")</f>
        <v>IND2049</v>
      </c>
      <c r="B3401" s="17">
        <f>Consolication[[#This Row],[Nom et prénom 0 Name &amp; first name]]</f>
        <v>0</v>
      </c>
      <c r="C3401" s="17" t="e">
        <f>VLOOKUP(B3401,Consolidation!B:AA,3,FALSE)</f>
        <v>#N/A</v>
      </c>
      <c r="D3401" s="17" t="e">
        <f>VLOOKUP(B3401,Consolidation!B:AA,5,TRUE)</f>
        <v>#N/A</v>
      </c>
      <c r="E3401" s="17" t="e">
        <f>VLOOKUP(B3402,Consolidation!B:AA,6,TRUE)</f>
        <v>#N/A</v>
      </c>
      <c r="F3401" s="17" t="e">
        <f>VLOOKUP(B3402,Consolidation!B:AA,7,TRUE)</f>
        <v>#N/A</v>
      </c>
      <c r="G3401" s="17" t="e">
        <f>VLOOKUP(B3402,Consolidation!B:AA,12,TRUE)</f>
        <v>#N/A</v>
      </c>
      <c r="H3401" s="17" t="e">
        <f>VLOOKUP(B3402,Consolidation!B:AA,22,FALSE)</f>
        <v>#N/A</v>
      </c>
    </row>
    <row r="3402" spans="1:8" ht="29.5" customHeight="1" thickBot="1" x14ac:dyDescent="0.4">
      <c r="A3402" s="16" t="str">
        <f>IF(B3402&lt;&gt;"","IND"&amp;TEXT(COUNTA($B$2:B3402),"000"),"")</f>
        <v>IND2050</v>
      </c>
      <c r="B3402" s="17">
        <f>Consolication[[#This Row],[Nom et prénom 0 Name &amp; first name]]</f>
        <v>0</v>
      </c>
      <c r="C3402" s="17" t="e">
        <f>VLOOKUP(B3402,Consolidation!B:AA,3,FALSE)</f>
        <v>#N/A</v>
      </c>
      <c r="D3402" s="17" t="e">
        <f>VLOOKUP(B3402,Consolidation!B:AA,5,TRUE)</f>
        <v>#N/A</v>
      </c>
      <c r="E3402" s="17" t="e">
        <f>VLOOKUP(B3403,Consolidation!B:AA,6,TRUE)</f>
        <v>#N/A</v>
      </c>
      <c r="F3402" s="17" t="e">
        <f>VLOOKUP(B3403,Consolidation!B:AA,7,TRUE)</f>
        <v>#N/A</v>
      </c>
      <c r="G3402" s="17" t="e">
        <f>VLOOKUP(B3403,Consolidation!B:AA,12,TRUE)</f>
        <v>#N/A</v>
      </c>
      <c r="H3402" s="17" t="e">
        <f>VLOOKUP(B3403,Consolidation!B:AA,22,FALSE)</f>
        <v>#N/A</v>
      </c>
    </row>
    <row r="3403" spans="1:8" ht="29.5" customHeight="1" thickBot="1" x14ac:dyDescent="0.4">
      <c r="A3403" s="16" t="str">
        <f>IF(B3403&lt;&gt;"","IND"&amp;TEXT(COUNTA($B$2:B3403),"000"),"")</f>
        <v>IND2051</v>
      </c>
      <c r="B3403" s="17">
        <f>Consolication[[#This Row],[Nom et prénom 0 Name &amp; first name]]</f>
        <v>0</v>
      </c>
      <c r="C3403" s="17" t="e">
        <f>VLOOKUP(B3403,Consolidation!B:AA,3,FALSE)</f>
        <v>#N/A</v>
      </c>
      <c r="D3403" s="17" t="e">
        <f>VLOOKUP(B3403,Consolidation!B:AA,5,TRUE)</f>
        <v>#N/A</v>
      </c>
      <c r="E3403" s="17" t="e">
        <f>VLOOKUP(B3404,Consolidation!B:AA,6,TRUE)</f>
        <v>#N/A</v>
      </c>
      <c r="F3403" s="17" t="e">
        <f>VLOOKUP(B3404,Consolidation!B:AA,7,TRUE)</f>
        <v>#N/A</v>
      </c>
      <c r="G3403" s="17" t="e">
        <f>VLOOKUP(B3404,Consolidation!B:AA,12,TRUE)</f>
        <v>#N/A</v>
      </c>
      <c r="H3403" s="17" t="e">
        <f>VLOOKUP(B3404,Consolidation!B:AA,22,FALSE)</f>
        <v>#N/A</v>
      </c>
    </row>
    <row r="3404" spans="1:8" ht="29.5" customHeight="1" thickBot="1" x14ac:dyDescent="0.4">
      <c r="A3404" s="16" t="str">
        <f>IF(B3404&lt;&gt;"","IND"&amp;TEXT(COUNTA($B$2:B3404),"000"),"")</f>
        <v>IND2052</v>
      </c>
      <c r="B3404" s="17">
        <f>Consolication[[#This Row],[Nom et prénom 0 Name &amp; first name]]</f>
        <v>0</v>
      </c>
      <c r="C3404" s="17" t="e">
        <f>VLOOKUP(B3404,Consolidation!B:AA,3,FALSE)</f>
        <v>#N/A</v>
      </c>
      <c r="D3404" s="17" t="e">
        <f>VLOOKUP(B3404,Consolidation!B:AA,5,TRUE)</f>
        <v>#N/A</v>
      </c>
      <c r="E3404" s="17" t="e">
        <f>VLOOKUP(B3405,Consolidation!B:AA,6,TRUE)</f>
        <v>#N/A</v>
      </c>
      <c r="F3404" s="17" t="e">
        <f>VLOOKUP(B3405,Consolidation!B:AA,7,TRUE)</f>
        <v>#N/A</v>
      </c>
      <c r="G3404" s="17" t="e">
        <f>VLOOKUP(B3405,Consolidation!B:AA,12,TRUE)</f>
        <v>#N/A</v>
      </c>
      <c r="H3404" s="17" t="e">
        <f>VLOOKUP(B3405,Consolidation!B:AA,22,FALSE)</f>
        <v>#N/A</v>
      </c>
    </row>
    <row r="3405" spans="1:8" ht="29.5" customHeight="1" thickBot="1" x14ac:dyDescent="0.4">
      <c r="A3405" s="16" t="str">
        <f>IF(B3405&lt;&gt;"","IND"&amp;TEXT(COUNTA($B$2:B3405),"000"),"")</f>
        <v>IND2053</v>
      </c>
      <c r="B3405" s="17">
        <f>Consolication[[#This Row],[Nom et prénom 0 Name &amp; first name]]</f>
        <v>0</v>
      </c>
      <c r="C3405" s="17" t="e">
        <f>VLOOKUP(B3405,Consolidation!B:AA,3,FALSE)</f>
        <v>#N/A</v>
      </c>
      <c r="D3405" s="17" t="e">
        <f>VLOOKUP(B3405,Consolidation!B:AA,5,TRUE)</f>
        <v>#N/A</v>
      </c>
      <c r="E3405" s="17" t="e">
        <f>VLOOKUP(B3406,Consolidation!B:AA,6,TRUE)</f>
        <v>#N/A</v>
      </c>
      <c r="F3405" s="17" t="e">
        <f>VLOOKUP(B3406,Consolidation!B:AA,7,TRUE)</f>
        <v>#N/A</v>
      </c>
      <c r="G3405" s="17" t="e">
        <f>VLOOKUP(B3406,Consolidation!B:AA,12,TRUE)</f>
        <v>#N/A</v>
      </c>
      <c r="H3405" s="17" t="e">
        <f>VLOOKUP(B3406,Consolidation!B:AA,22,FALSE)</f>
        <v>#N/A</v>
      </c>
    </row>
    <row r="3406" spans="1:8" ht="29.5" customHeight="1" thickBot="1" x14ac:dyDescent="0.4">
      <c r="A3406" s="16" t="str">
        <f>IF(B3406&lt;&gt;"","IND"&amp;TEXT(COUNTA($B$2:B3406),"000"),"")</f>
        <v>IND2054</v>
      </c>
      <c r="B3406" s="17">
        <f>Consolication[[#This Row],[Nom et prénom 0 Name &amp; first name]]</f>
        <v>0</v>
      </c>
      <c r="C3406" s="17" t="e">
        <f>VLOOKUP(B3406,Consolidation!B:AA,3,FALSE)</f>
        <v>#N/A</v>
      </c>
      <c r="D3406" s="17" t="e">
        <f>VLOOKUP(B3406,Consolidation!B:AA,5,TRUE)</f>
        <v>#N/A</v>
      </c>
      <c r="E3406" s="17" t="e">
        <f>VLOOKUP(B3407,Consolidation!B:AA,6,TRUE)</f>
        <v>#N/A</v>
      </c>
      <c r="F3406" s="17" t="e">
        <f>VLOOKUP(B3407,Consolidation!B:AA,7,TRUE)</f>
        <v>#N/A</v>
      </c>
      <c r="G3406" s="17" t="e">
        <f>VLOOKUP(B3407,Consolidation!B:AA,12,TRUE)</f>
        <v>#N/A</v>
      </c>
      <c r="H3406" s="17" t="e">
        <f>VLOOKUP(B3407,Consolidation!B:AA,22,FALSE)</f>
        <v>#N/A</v>
      </c>
    </row>
    <row r="3407" spans="1:8" ht="29.5" customHeight="1" thickBot="1" x14ac:dyDescent="0.4">
      <c r="A3407" s="16" t="str">
        <f>IF(B3407&lt;&gt;"","IND"&amp;TEXT(COUNTA($B$2:B3407),"000"),"")</f>
        <v>IND2055</v>
      </c>
      <c r="B3407" s="17">
        <f>Consolication[[#This Row],[Nom et prénom 0 Name &amp; first name]]</f>
        <v>0</v>
      </c>
      <c r="C3407" s="17" t="e">
        <f>VLOOKUP(B3407,Consolidation!B:AA,3,FALSE)</f>
        <v>#N/A</v>
      </c>
      <c r="D3407" s="17" t="e">
        <f>VLOOKUP(B3407,Consolidation!B:AA,5,TRUE)</f>
        <v>#N/A</v>
      </c>
      <c r="E3407" s="17" t="e">
        <f>VLOOKUP(B3408,Consolidation!B:AA,6,TRUE)</f>
        <v>#N/A</v>
      </c>
      <c r="F3407" s="17" t="e">
        <f>VLOOKUP(B3408,Consolidation!B:AA,7,TRUE)</f>
        <v>#N/A</v>
      </c>
      <c r="G3407" s="17" t="e">
        <f>VLOOKUP(B3408,Consolidation!B:AA,12,TRUE)</f>
        <v>#N/A</v>
      </c>
      <c r="H3407" s="17" t="e">
        <f>VLOOKUP(B3408,Consolidation!B:AA,22,FALSE)</f>
        <v>#N/A</v>
      </c>
    </row>
    <row r="3408" spans="1:8" ht="29.5" customHeight="1" thickBot="1" x14ac:dyDescent="0.4">
      <c r="A3408" s="16" t="str">
        <f>IF(B3408&lt;&gt;"","IND"&amp;TEXT(COUNTA($B$2:B3408),"000"),"")</f>
        <v>IND2056</v>
      </c>
      <c r="B3408" s="17">
        <f>Consolication[[#This Row],[Nom et prénom 0 Name &amp; first name]]</f>
        <v>0</v>
      </c>
      <c r="C3408" s="17" t="e">
        <f>VLOOKUP(B3408,Consolidation!B:AA,3,FALSE)</f>
        <v>#N/A</v>
      </c>
      <c r="D3408" s="17" t="e">
        <f>VLOOKUP(B3408,Consolidation!B:AA,5,TRUE)</f>
        <v>#N/A</v>
      </c>
      <c r="E3408" s="17" t="e">
        <f>VLOOKUP(B3409,Consolidation!B:AA,6,TRUE)</f>
        <v>#N/A</v>
      </c>
      <c r="F3408" s="17" t="e">
        <f>VLOOKUP(B3409,Consolidation!B:AA,7,TRUE)</f>
        <v>#N/A</v>
      </c>
      <c r="G3408" s="17" t="e">
        <f>VLOOKUP(B3409,Consolidation!B:AA,12,TRUE)</f>
        <v>#N/A</v>
      </c>
      <c r="H3408" s="17" t="e">
        <f>VLOOKUP(B3409,Consolidation!B:AA,22,FALSE)</f>
        <v>#N/A</v>
      </c>
    </row>
    <row r="3409" spans="1:8" ht="29.5" customHeight="1" thickBot="1" x14ac:dyDescent="0.4">
      <c r="A3409" s="16" t="str">
        <f>IF(B3409&lt;&gt;"","IND"&amp;TEXT(COUNTA($B$2:B3409),"000"),"")</f>
        <v>IND2057</v>
      </c>
      <c r="B3409" s="17">
        <f>Consolication[[#This Row],[Nom et prénom 0 Name &amp; first name]]</f>
        <v>0</v>
      </c>
      <c r="C3409" s="17" t="e">
        <f>VLOOKUP(B3409,Consolidation!B:AA,3,FALSE)</f>
        <v>#N/A</v>
      </c>
      <c r="D3409" s="17" t="e">
        <f>VLOOKUP(B3409,Consolidation!B:AA,5,TRUE)</f>
        <v>#N/A</v>
      </c>
      <c r="E3409" s="17" t="e">
        <f>VLOOKUP(B3410,Consolidation!B:AA,6,TRUE)</f>
        <v>#N/A</v>
      </c>
      <c r="F3409" s="17" t="e">
        <f>VLOOKUP(B3410,Consolidation!B:AA,7,TRUE)</f>
        <v>#N/A</v>
      </c>
      <c r="G3409" s="17" t="e">
        <f>VLOOKUP(B3410,Consolidation!B:AA,12,TRUE)</f>
        <v>#N/A</v>
      </c>
      <c r="H3409" s="17" t="e">
        <f>VLOOKUP(B3410,Consolidation!B:AA,22,FALSE)</f>
        <v>#N/A</v>
      </c>
    </row>
    <row r="3410" spans="1:8" ht="29.5" customHeight="1" thickBot="1" x14ac:dyDescent="0.4">
      <c r="A3410" s="16" t="str">
        <f>IF(B3410&lt;&gt;"","IND"&amp;TEXT(COUNTA($B$2:B3410),"000"),"")</f>
        <v>IND2058</v>
      </c>
      <c r="B3410" s="17">
        <f>Consolication[[#This Row],[Nom et prénom 0 Name &amp; first name]]</f>
        <v>0</v>
      </c>
      <c r="C3410" s="17" t="e">
        <f>VLOOKUP(B3410,Consolidation!B:AA,3,FALSE)</f>
        <v>#N/A</v>
      </c>
      <c r="D3410" s="17" t="e">
        <f>VLOOKUP(B3410,Consolidation!B:AA,5,TRUE)</f>
        <v>#N/A</v>
      </c>
      <c r="E3410" s="17" t="e">
        <f>VLOOKUP(B3411,Consolidation!B:AA,6,TRUE)</f>
        <v>#N/A</v>
      </c>
      <c r="F3410" s="17" t="e">
        <f>VLOOKUP(B3411,Consolidation!B:AA,7,TRUE)</f>
        <v>#N/A</v>
      </c>
      <c r="G3410" s="17" t="e">
        <f>VLOOKUP(B3411,Consolidation!B:AA,12,TRUE)</f>
        <v>#N/A</v>
      </c>
      <c r="H3410" s="17" t="e">
        <f>VLOOKUP(B3411,Consolidation!B:AA,22,FALSE)</f>
        <v>#N/A</v>
      </c>
    </row>
    <row r="3411" spans="1:8" ht="29.5" customHeight="1" thickBot="1" x14ac:dyDescent="0.4">
      <c r="A3411" s="16" t="str">
        <f>IF(B3411&lt;&gt;"","IND"&amp;TEXT(COUNTA($B$2:B3411),"000"),"")</f>
        <v>IND2059</v>
      </c>
      <c r="B3411" s="17">
        <f>Consolication[[#This Row],[Nom et prénom 0 Name &amp; first name]]</f>
        <v>0</v>
      </c>
      <c r="C3411" s="17" t="e">
        <f>VLOOKUP(B3411,Consolidation!B:AA,3,FALSE)</f>
        <v>#N/A</v>
      </c>
      <c r="D3411" s="17" t="e">
        <f>VLOOKUP(B3411,Consolidation!B:AA,5,TRUE)</f>
        <v>#N/A</v>
      </c>
      <c r="E3411" s="17" t="e">
        <f>VLOOKUP(B3412,Consolidation!B:AA,6,TRUE)</f>
        <v>#N/A</v>
      </c>
      <c r="F3411" s="17" t="e">
        <f>VLOOKUP(B3412,Consolidation!B:AA,7,TRUE)</f>
        <v>#N/A</v>
      </c>
      <c r="G3411" s="17" t="e">
        <f>VLOOKUP(B3412,Consolidation!B:AA,12,TRUE)</f>
        <v>#N/A</v>
      </c>
      <c r="H3411" s="17" t="e">
        <f>VLOOKUP(B3412,Consolidation!B:AA,22,FALSE)</f>
        <v>#N/A</v>
      </c>
    </row>
    <row r="3412" spans="1:8" ht="29.5" customHeight="1" thickBot="1" x14ac:dyDescent="0.4">
      <c r="A3412" s="16" t="str">
        <f>IF(B3412&lt;&gt;"","IND"&amp;TEXT(COUNTA($B$2:B3412),"000"),"")</f>
        <v>IND2060</v>
      </c>
      <c r="B3412" s="17">
        <f>Consolication[[#This Row],[Nom et prénom 0 Name &amp; first name]]</f>
        <v>0</v>
      </c>
      <c r="C3412" s="17" t="e">
        <f>VLOOKUP(B3412,Consolidation!B:AA,3,FALSE)</f>
        <v>#N/A</v>
      </c>
      <c r="D3412" s="17" t="e">
        <f>VLOOKUP(B3412,Consolidation!B:AA,5,TRUE)</f>
        <v>#N/A</v>
      </c>
      <c r="E3412" s="17" t="e">
        <f>VLOOKUP(B3413,Consolidation!B:AA,6,TRUE)</f>
        <v>#N/A</v>
      </c>
      <c r="F3412" s="17" t="e">
        <f>VLOOKUP(B3413,Consolidation!B:AA,7,TRUE)</f>
        <v>#N/A</v>
      </c>
      <c r="G3412" s="17" t="e">
        <f>VLOOKUP(B3413,Consolidation!B:AA,12,TRUE)</f>
        <v>#N/A</v>
      </c>
      <c r="H3412" s="17" t="e">
        <f>VLOOKUP(B3413,Consolidation!B:AA,22,FALSE)</f>
        <v>#N/A</v>
      </c>
    </row>
    <row r="3413" spans="1:8" ht="29.5" customHeight="1" thickBot="1" x14ac:dyDescent="0.4">
      <c r="A3413" s="16" t="str">
        <f>IF(B3413&lt;&gt;"","IND"&amp;TEXT(COUNTA($B$2:B3413),"000"),"")</f>
        <v>IND2061</v>
      </c>
      <c r="B3413" s="17">
        <f>Consolication[[#This Row],[Nom et prénom 0 Name &amp; first name]]</f>
        <v>0</v>
      </c>
      <c r="C3413" s="17" t="e">
        <f>VLOOKUP(B3413,Consolidation!B:AA,3,FALSE)</f>
        <v>#N/A</v>
      </c>
      <c r="D3413" s="17" t="e">
        <f>VLOOKUP(B3413,Consolidation!B:AA,5,TRUE)</f>
        <v>#N/A</v>
      </c>
      <c r="E3413" s="17" t="e">
        <f>VLOOKUP(B3414,Consolidation!B:AA,6,TRUE)</f>
        <v>#N/A</v>
      </c>
      <c r="F3413" s="17" t="e">
        <f>VLOOKUP(B3414,Consolidation!B:AA,7,TRUE)</f>
        <v>#N/A</v>
      </c>
      <c r="G3413" s="17" t="e">
        <f>VLOOKUP(B3414,Consolidation!B:AA,12,TRUE)</f>
        <v>#N/A</v>
      </c>
      <c r="H3413" s="17" t="e">
        <f>VLOOKUP(B3414,Consolidation!B:AA,22,FALSE)</f>
        <v>#N/A</v>
      </c>
    </row>
    <row r="3414" spans="1:8" ht="29.5" customHeight="1" thickBot="1" x14ac:dyDescent="0.4">
      <c r="A3414" s="16" t="str">
        <f>IF(B3414&lt;&gt;"","IND"&amp;TEXT(COUNTA($B$2:B3414),"000"),"")</f>
        <v>IND2062</v>
      </c>
      <c r="B3414" s="17">
        <f>Consolication[[#This Row],[Nom et prénom 0 Name &amp; first name]]</f>
        <v>0</v>
      </c>
      <c r="C3414" s="17" t="e">
        <f>VLOOKUP(B3414,Consolidation!B:AA,3,FALSE)</f>
        <v>#N/A</v>
      </c>
      <c r="D3414" s="17" t="e">
        <f>VLOOKUP(B3414,Consolidation!B:AA,5,TRUE)</f>
        <v>#N/A</v>
      </c>
      <c r="E3414" s="17" t="e">
        <f>VLOOKUP(B3415,Consolidation!B:AA,6,TRUE)</f>
        <v>#N/A</v>
      </c>
      <c r="F3414" s="17" t="e">
        <f>VLOOKUP(B3415,Consolidation!B:AA,7,TRUE)</f>
        <v>#N/A</v>
      </c>
      <c r="G3414" s="17" t="e">
        <f>VLOOKUP(B3415,Consolidation!B:AA,12,TRUE)</f>
        <v>#N/A</v>
      </c>
      <c r="H3414" s="17" t="e">
        <f>VLOOKUP(B3415,Consolidation!B:AA,22,FALSE)</f>
        <v>#N/A</v>
      </c>
    </row>
    <row r="3415" spans="1:8" ht="29.5" customHeight="1" thickBot="1" x14ac:dyDescent="0.4">
      <c r="A3415" s="16" t="str">
        <f>IF(B3415&lt;&gt;"","IND"&amp;TEXT(COUNTA($B$2:B3415),"000"),"")</f>
        <v>IND2063</v>
      </c>
      <c r="B3415" s="17">
        <f>Consolication[[#This Row],[Nom et prénom 0 Name &amp; first name]]</f>
        <v>0</v>
      </c>
      <c r="C3415" s="17" t="e">
        <f>VLOOKUP(B3415,Consolidation!B:AA,3,FALSE)</f>
        <v>#N/A</v>
      </c>
      <c r="D3415" s="17" t="e">
        <f>VLOOKUP(B3415,Consolidation!B:AA,5,TRUE)</f>
        <v>#N/A</v>
      </c>
      <c r="E3415" s="17" t="e">
        <f>VLOOKUP(B3416,Consolidation!B:AA,6,TRUE)</f>
        <v>#N/A</v>
      </c>
      <c r="F3415" s="17" t="e">
        <f>VLOOKUP(B3416,Consolidation!B:AA,7,TRUE)</f>
        <v>#N/A</v>
      </c>
      <c r="G3415" s="17" t="e">
        <f>VLOOKUP(B3416,Consolidation!B:AA,12,TRUE)</f>
        <v>#N/A</v>
      </c>
      <c r="H3415" s="17" t="e">
        <f>VLOOKUP(B3416,Consolidation!B:AA,22,FALSE)</f>
        <v>#N/A</v>
      </c>
    </row>
    <row r="3416" spans="1:8" ht="29.5" customHeight="1" thickBot="1" x14ac:dyDescent="0.4">
      <c r="A3416" s="16" t="str">
        <f>IF(B3416&lt;&gt;"","IND"&amp;TEXT(COUNTA($B$2:B3416),"000"),"")</f>
        <v>IND2064</v>
      </c>
      <c r="B3416" s="17">
        <f>Consolication[[#This Row],[Nom et prénom 0 Name &amp; first name]]</f>
        <v>0</v>
      </c>
      <c r="C3416" s="17" t="e">
        <f>VLOOKUP(B3416,Consolidation!B:AA,3,FALSE)</f>
        <v>#N/A</v>
      </c>
      <c r="D3416" s="17" t="e">
        <f>VLOOKUP(B3416,Consolidation!B:AA,5,TRUE)</f>
        <v>#N/A</v>
      </c>
      <c r="E3416" s="17" t="e">
        <f>VLOOKUP(B3417,Consolidation!B:AA,6,TRUE)</f>
        <v>#N/A</v>
      </c>
      <c r="F3416" s="17" t="e">
        <f>VLOOKUP(B3417,Consolidation!B:AA,7,TRUE)</f>
        <v>#N/A</v>
      </c>
      <c r="G3416" s="17" t="e">
        <f>VLOOKUP(B3417,Consolidation!B:AA,12,TRUE)</f>
        <v>#N/A</v>
      </c>
      <c r="H3416" s="17" t="e">
        <f>VLOOKUP(B3417,Consolidation!B:AA,22,FALSE)</f>
        <v>#N/A</v>
      </c>
    </row>
    <row r="3417" spans="1:8" ht="29.5" customHeight="1" thickBot="1" x14ac:dyDescent="0.4">
      <c r="A3417" s="16" t="str">
        <f>IF(B3417&lt;&gt;"","IND"&amp;TEXT(COUNTA($B$2:B3417),"000"),"")</f>
        <v>IND2065</v>
      </c>
      <c r="B3417" s="17">
        <f>Consolication[[#This Row],[Nom et prénom 0 Name &amp; first name]]</f>
        <v>0</v>
      </c>
      <c r="C3417" s="17" t="e">
        <f>VLOOKUP(B3417,Consolidation!B:AA,3,FALSE)</f>
        <v>#N/A</v>
      </c>
      <c r="D3417" s="17" t="e">
        <f>VLOOKUP(B3417,Consolidation!B:AA,5,TRUE)</f>
        <v>#N/A</v>
      </c>
      <c r="E3417" s="17" t="e">
        <f>VLOOKUP(B3418,Consolidation!B:AA,6,TRUE)</f>
        <v>#N/A</v>
      </c>
      <c r="F3417" s="17" t="e">
        <f>VLOOKUP(B3418,Consolidation!B:AA,7,TRUE)</f>
        <v>#N/A</v>
      </c>
      <c r="G3417" s="17" t="e">
        <f>VLOOKUP(B3418,Consolidation!B:AA,12,TRUE)</f>
        <v>#N/A</v>
      </c>
      <c r="H3417" s="17" t="e">
        <f>VLOOKUP(B3418,Consolidation!B:AA,22,FALSE)</f>
        <v>#N/A</v>
      </c>
    </row>
    <row r="3418" spans="1:8" ht="29.5" customHeight="1" thickBot="1" x14ac:dyDescent="0.4">
      <c r="A3418" s="16" t="str">
        <f>IF(B3418&lt;&gt;"","IND"&amp;TEXT(COUNTA($B$2:B3418),"000"),"")</f>
        <v>IND2066</v>
      </c>
      <c r="B3418" s="17">
        <f>Consolication[[#This Row],[Nom et prénom 0 Name &amp; first name]]</f>
        <v>0</v>
      </c>
      <c r="C3418" s="17" t="e">
        <f>VLOOKUP(B3418,Consolidation!B:AA,3,FALSE)</f>
        <v>#N/A</v>
      </c>
      <c r="D3418" s="17" t="e">
        <f>VLOOKUP(B3418,Consolidation!B:AA,5,TRUE)</f>
        <v>#N/A</v>
      </c>
      <c r="E3418" s="17" t="e">
        <f>VLOOKUP(B3419,Consolidation!B:AA,6,TRUE)</f>
        <v>#N/A</v>
      </c>
      <c r="F3418" s="17" t="e">
        <f>VLOOKUP(B3419,Consolidation!B:AA,7,TRUE)</f>
        <v>#N/A</v>
      </c>
      <c r="G3418" s="17" t="e">
        <f>VLOOKUP(B3419,Consolidation!B:AA,12,TRUE)</f>
        <v>#N/A</v>
      </c>
      <c r="H3418" s="17" t="e">
        <f>VLOOKUP(B3419,Consolidation!B:AA,22,FALSE)</f>
        <v>#N/A</v>
      </c>
    </row>
    <row r="3419" spans="1:8" ht="29.5" customHeight="1" thickBot="1" x14ac:dyDescent="0.4">
      <c r="A3419" s="16" t="str">
        <f>IF(B3419&lt;&gt;"","IND"&amp;TEXT(COUNTA($B$2:B3419),"000"),"")</f>
        <v>IND2067</v>
      </c>
      <c r="B3419" s="17">
        <f>Consolication[[#This Row],[Nom et prénom 0 Name &amp; first name]]</f>
        <v>0</v>
      </c>
      <c r="C3419" s="17" t="e">
        <f>VLOOKUP(B3419,Consolidation!B:AA,3,FALSE)</f>
        <v>#N/A</v>
      </c>
      <c r="D3419" s="17" t="e">
        <f>VLOOKUP(B3419,Consolidation!B:AA,5,TRUE)</f>
        <v>#N/A</v>
      </c>
      <c r="E3419" s="17" t="e">
        <f>VLOOKUP(B3420,Consolidation!B:AA,6,TRUE)</f>
        <v>#N/A</v>
      </c>
      <c r="F3419" s="17" t="e">
        <f>VLOOKUP(B3420,Consolidation!B:AA,7,TRUE)</f>
        <v>#N/A</v>
      </c>
      <c r="G3419" s="17" t="e">
        <f>VLOOKUP(B3420,Consolidation!B:AA,12,TRUE)</f>
        <v>#N/A</v>
      </c>
      <c r="H3419" s="17" t="e">
        <f>VLOOKUP(B3420,Consolidation!B:AA,22,FALSE)</f>
        <v>#N/A</v>
      </c>
    </row>
    <row r="3420" spans="1:8" ht="29.5" customHeight="1" thickBot="1" x14ac:dyDescent="0.4">
      <c r="A3420" s="16" t="str">
        <f>IF(B3420&lt;&gt;"","IND"&amp;TEXT(COUNTA($B$2:B3420),"000"),"")</f>
        <v>IND2068</v>
      </c>
      <c r="B3420" s="17">
        <f>Consolication[[#This Row],[Nom et prénom 0 Name &amp; first name]]</f>
        <v>0</v>
      </c>
      <c r="C3420" s="17" t="e">
        <f>VLOOKUP(B3420,Consolidation!B:AA,3,FALSE)</f>
        <v>#N/A</v>
      </c>
      <c r="D3420" s="17" t="e">
        <f>VLOOKUP(B3420,Consolidation!B:AA,5,TRUE)</f>
        <v>#N/A</v>
      </c>
      <c r="E3420" s="17" t="e">
        <f>VLOOKUP(B3421,Consolidation!B:AA,6,TRUE)</f>
        <v>#N/A</v>
      </c>
      <c r="F3420" s="17" t="e">
        <f>VLOOKUP(B3421,Consolidation!B:AA,7,TRUE)</f>
        <v>#N/A</v>
      </c>
      <c r="G3420" s="17" t="e">
        <f>VLOOKUP(B3421,Consolidation!B:AA,12,TRUE)</f>
        <v>#N/A</v>
      </c>
      <c r="H3420" s="17" t="e">
        <f>VLOOKUP(B3421,Consolidation!B:AA,22,FALSE)</f>
        <v>#N/A</v>
      </c>
    </row>
    <row r="3421" spans="1:8" ht="29.5" customHeight="1" thickBot="1" x14ac:dyDescent="0.4">
      <c r="A3421" s="16" t="str">
        <f>IF(B3421&lt;&gt;"","IND"&amp;TEXT(COUNTA($B$2:B3421),"000"),"")</f>
        <v>IND2069</v>
      </c>
      <c r="B3421" s="17">
        <f>Consolication[[#This Row],[Nom et prénom 0 Name &amp; first name]]</f>
        <v>0</v>
      </c>
      <c r="C3421" s="17" t="e">
        <f>VLOOKUP(B3421,Consolidation!B:AA,3,FALSE)</f>
        <v>#N/A</v>
      </c>
      <c r="D3421" s="17" t="e">
        <f>VLOOKUP(B3421,Consolidation!B:AA,5,TRUE)</f>
        <v>#N/A</v>
      </c>
      <c r="E3421" s="17" t="e">
        <f>VLOOKUP(B3422,Consolidation!B:AA,6,TRUE)</f>
        <v>#N/A</v>
      </c>
      <c r="F3421" s="17" t="e">
        <f>VLOOKUP(B3422,Consolidation!B:AA,7,TRUE)</f>
        <v>#N/A</v>
      </c>
      <c r="G3421" s="17" t="e">
        <f>VLOOKUP(B3422,Consolidation!B:AA,12,TRUE)</f>
        <v>#N/A</v>
      </c>
      <c r="H3421" s="17" t="e">
        <f>VLOOKUP(B3422,Consolidation!B:AA,22,FALSE)</f>
        <v>#N/A</v>
      </c>
    </row>
    <row r="3422" spans="1:8" ht="29.5" customHeight="1" thickBot="1" x14ac:dyDescent="0.4">
      <c r="A3422" s="16" t="str">
        <f>IF(B3422&lt;&gt;"","IND"&amp;TEXT(COUNTA($B$2:B3422),"000"),"")</f>
        <v>IND2070</v>
      </c>
      <c r="B3422" s="17">
        <f>Consolication[[#This Row],[Nom et prénom 0 Name &amp; first name]]</f>
        <v>0</v>
      </c>
      <c r="C3422" s="17" t="e">
        <f>VLOOKUP(B3422,Consolidation!B:AA,3,FALSE)</f>
        <v>#N/A</v>
      </c>
      <c r="D3422" s="17" t="e">
        <f>VLOOKUP(B3422,Consolidation!B:AA,5,TRUE)</f>
        <v>#N/A</v>
      </c>
      <c r="E3422" s="17" t="e">
        <f>VLOOKUP(B3423,Consolidation!B:AA,6,TRUE)</f>
        <v>#N/A</v>
      </c>
      <c r="F3422" s="17" t="e">
        <f>VLOOKUP(B3423,Consolidation!B:AA,7,TRUE)</f>
        <v>#N/A</v>
      </c>
      <c r="G3422" s="17" t="e">
        <f>VLOOKUP(B3423,Consolidation!B:AA,12,TRUE)</f>
        <v>#N/A</v>
      </c>
      <c r="H3422" s="17" t="e">
        <f>VLOOKUP(B3423,Consolidation!B:AA,22,FALSE)</f>
        <v>#N/A</v>
      </c>
    </row>
    <row r="3423" spans="1:8" ht="29.5" customHeight="1" thickBot="1" x14ac:dyDescent="0.4">
      <c r="A3423" s="16" t="str">
        <f>IF(B3423&lt;&gt;"","IND"&amp;TEXT(COUNTA($B$2:B3423),"000"),"")</f>
        <v>IND2071</v>
      </c>
      <c r="B3423" s="17">
        <f>Consolication[[#This Row],[Nom et prénom 0 Name &amp; first name]]</f>
        <v>0</v>
      </c>
      <c r="C3423" s="17" t="e">
        <f>VLOOKUP(B3423,Consolidation!B:AA,3,FALSE)</f>
        <v>#N/A</v>
      </c>
      <c r="D3423" s="17" t="e">
        <f>VLOOKUP(B3423,Consolidation!B:AA,5,TRUE)</f>
        <v>#N/A</v>
      </c>
      <c r="E3423" s="17" t="e">
        <f>VLOOKUP(B3424,Consolidation!B:AA,6,TRUE)</f>
        <v>#N/A</v>
      </c>
      <c r="F3423" s="17" t="e">
        <f>VLOOKUP(B3424,Consolidation!B:AA,7,TRUE)</f>
        <v>#N/A</v>
      </c>
      <c r="G3423" s="17" t="e">
        <f>VLOOKUP(B3424,Consolidation!B:AA,12,TRUE)</f>
        <v>#N/A</v>
      </c>
      <c r="H3423" s="17" t="e">
        <f>VLOOKUP(B3424,Consolidation!B:AA,22,FALSE)</f>
        <v>#N/A</v>
      </c>
    </row>
    <row r="3424" spans="1:8" ht="29.5" customHeight="1" thickBot="1" x14ac:dyDescent="0.4">
      <c r="A3424" s="16" t="str">
        <f>IF(B3424&lt;&gt;"","IND"&amp;TEXT(COUNTA($B$2:B3424),"000"),"")</f>
        <v>IND2072</v>
      </c>
      <c r="B3424" s="17">
        <f>Consolication[[#This Row],[Nom et prénom 0 Name &amp; first name]]</f>
        <v>0</v>
      </c>
      <c r="C3424" s="17" t="e">
        <f>VLOOKUP(B3424,Consolidation!B:AA,3,FALSE)</f>
        <v>#N/A</v>
      </c>
      <c r="D3424" s="17" t="e">
        <f>VLOOKUP(B3424,Consolidation!B:AA,5,TRUE)</f>
        <v>#N/A</v>
      </c>
      <c r="E3424" s="17" t="e">
        <f>VLOOKUP(B3425,Consolidation!B:AA,6,TRUE)</f>
        <v>#N/A</v>
      </c>
      <c r="F3424" s="17" t="e">
        <f>VLOOKUP(B3425,Consolidation!B:AA,7,TRUE)</f>
        <v>#N/A</v>
      </c>
      <c r="G3424" s="17" t="e">
        <f>VLOOKUP(B3425,Consolidation!B:AA,12,TRUE)</f>
        <v>#N/A</v>
      </c>
      <c r="H3424" s="17" t="e">
        <f>VLOOKUP(B3425,Consolidation!B:AA,22,FALSE)</f>
        <v>#N/A</v>
      </c>
    </row>
    <row r="3425" spans="1:8" ht="29.5" customHeight="1" thickBot="1" x14ac:dyDescent="0.4">
      <c r="A3425" s="16" t="str">
        <f>IF(B3425&lt;&gt;"","IND"&amp;TEXT(COUNTA($B$2:B3425),"000"),"")</f>
        <v>IND2073</v>
      </c>
      <c r="B3425" s="17">
        <f>Consolication[[#This Row],[Nom et prénom 0 Name &amp; first name]]</f>
        <v>0</v>
      </c>
      <c r="C3425" s="17" t="e">
        <f>VLOOKUP(B3425,Consolidation!B:AA,3,FALSE)</f>
        <v>#N/A</v>
      </c>
      <c r="D3425" s="17" t="e">
        <f>VLOOKUP(B3425,Consolidation!B:AA,5,TRUE)</f>
        <v>#N/A</v>
      </c>
      <c r="E3425" s="17" t="e">
        <f>VLOOKUP(B3426,Consolidation!B:AA,6,TRUE)</f>
        <v>#N/A</v>
      </c>
      <c r="F3425" s="17" t="e">
        <f>VLOOKUP(B3426,Consolidation!B:AA,7,TRUE)</f>
        <v>#N/A</v>
      </c>
      <c r="G3425" s="17" t="e">
        <f>VLOOKUP(B3426,Consolidation!B:AA,12,TRUE)</f>
        <v>#N/A</v>
      </c>
      <c r="H3425" s="17" t="e">
        <f>VLOOKUP(B3426,Consolidation!B:AA,22,FALSE)</f>
        <v>#N/A</v>
      </c>
    </row>
    <row r="3426" spans="1:8" ht="29.5" customHeight="1" thickBot="1" x14ac:dyDescent="0.4">
      <c r="A3426" s="16" t="str">
        <f>IF(B3426&lt;&gt;"","IND"&amp;TEXT(COUNTA($B$2:B3426),"000"),"")</f>
        <v>IND2074</v>
      </c>
      <c r="B3426" s="17">
        <f>Consolication[[#This Row],[Nom et prénom 0 Name &amp; first name]]</f>
        <v>0</v>
      </c>
      <c r="C3426" s="17" t="e">
        <f>VLOOKUP(B3426,Consolidation!B:AA,3,FALSE)</f>
        <v>#N/A</v>
      </c>
      <c r="D3426" s="17" t="e">
        <f>VLOOKUP(B3426,Consolidation!B:AA,5,TRUE)</f>
        <v>#N/A</v>
      </c>
      <c r="E3426" s="17" t="e">
        <f>VLOOKUP(B3427,Consolidation!B:AA,6,TRUE)</f>
        <v>#N/A</v>
      </c>
      <c r="F3426" s="17" t="e">
        <f>VLOOKUP(B3427,Consolidation!B:AA,7,TRUE)</f>
        <v>#N/A</v>
      </c>
      <c r="G3426" s="17" t="e">
        <f>VLOOKUP(B3427,Consolidation!B:AA,12,TRUE)</f>
        <v>#N/A</v>
      </c>
      <c r="H3426" s="17" t="e">
        <f>VLOOKUP(B3427,Consolidation!B:AA,22,FALSE)</f>
        <v>#N/A</v>
      </c>
    </row>
    <row r="3427" spans="1:8" ht="29.5" customHeight="1" thickBot="1" x14ac:dyDescent="0.4">
      <c r="A3427" s="16" t="str">
        <f>IF(B3427&lt;&gt;"","IND"&amp;TEXT(COUNTA($B$2:B3427),"000"),"")</f>
        <v>IND2075</v>
      </c>
      <c r="B3427" s="17">
        <f>Consolication[[#This Row],[Nom et prénom 0 Name &amp; first name]]</f>
        <v>0</v>
      </c>
      <c r="C3427" s="17" t="e">
        <f>VLOOKUP(B3427,Consolidation!B:AA,3,FALSE)</f>
        <v>#N/A</v>
      </c>
      <c r="D3427" s="17" t="e">
        <f>VLOOKUP(B3427,Consolidation!B:AA,5,TRUE)</f>
        <v>#N/A</v>
      </c>
      <c r="E3427" s="17" t="e">
        <f>VLOOKUP(B3428,Consolidation!B:AA,6,TRUE)</f>
        <v>#N/A</v>
      </c>
      <c r="F3427" s="17" t="e">
        <f>VLOOKUP(B3428,Consolidation!B:AA,7,TRUE)</f>
        <v>#N/A</v>
      </c>
      <c r="G3427" s="17" t="e">
        <f>VLOOKUP(B3428,Consolidation!B:AA,12,TRUE)</f>
        <v>#N/A</v>
      </c>
      <c r="H3427" s="17" t="e">
        <f>VLOOKUP(B3428,Consolidation!B:AA,22,FALSE)</f>
        <v>#N/A</v>
      </c>
    </row>
    <row r="3428" spans="1:8" ht="29.5" customHeight="1" thickBot="1" x14ac:dyDescent="0.4">
      <c r="A3428" s="16" t="str">
        <f>IF(B3428&lt;&gt;"","IND"&amp;TEXT(COUNTA($B$2:B3428),"000"),"")</f>
        <v>IND2076</v>
      </c>
      <c r="B3428" s="17">
        <f>Consolication[[#This Row],[Nom et prénom 0 Name &amp; first name]]</f>
        <v>0</v>
      </c>
      <c r="C3428" s="17" t="e">
        <f>VLOOKUP(B3428,Consolidation!B:AA,3,FALSE)</f>
        <v>#N/A</v>
      </c>
      <c r="D3428" s="17" t="e">
        <f>VLOOKUP(B3428,Consolidation!B:AA,5,TRUE)</f>
        <v>#N/A</v>
      </c>
      <c r="E3428" s="17" t="e">
        <f>VLOOKUP(B3429,Consolidation!B:AA,6,TRUE)</f>
        <v>#N/A</v>
      </c>
      <c r="F3428" s="17" t="e">
        <f>VLOOKUP(B3429,Consolidation!B:AA,7,TRUE)</f>
        <v>#N/A</v>
      </c>
      <c r="G3428" s="17" t="e">
        <f>VLOOKUP(B3429,Consolidation!B:AA,12,TRUE)</f>
        <v>#N/A</v>
      </c>
      <c r="H3428" s="17" t="e">
        <f>VLOOKUP(B3429,Consolidation!B:AA,22,FALSE)</f>
        <v>#N/A</v>
      </c>
    </row>
    <row r="3429" spans="1:8" ht="29.5" customHeight="1" thickBot="1" x14ac:dyDescent="0.4">
      <c r="A3429" s="16" t="str">
        <f>IF(B3429&lt;&gt;"","IND"&amp;TEXT(COUNTA($B$2:B3429),"000"),"")</f>
        <v>IND2077</v>
      </c>
      <c r="B3429" s="17">
        <f>Consolication[[#This Row],[Nom et prénom 0 Name &amp; first name]]</f>
        <v>0</v>
      </c>
      <c r="C3429" s="17" t="e">
        <f>VLOOKUP(B3429,Consolidation!B:AA,3,FALSE)</f>
        <v>#N/A</v>
      </c>
      <c r="D3429" s="17" t="e">
        <f>VLOOKUP(B3429,Consolidation!B:AA,5,TRUE)</f>
        <v>#N/A</v>
      </c>
      <c r="E3429" s="17" t="e">
        <f>VLOOKUP(B3430,Consolidation!B:AA,6,TRUE)</f>
        <v>#N/A</v>
      </c>
      <c r="F3429" s="17" t="e">
        <f>VLOOKUP(B3430,Consolidation!B:AA,7,TRUE)</f>
        <v>#N/A</v>
      </c>
      <c r="G3429" s="17" t="e">
        <f>VLOOKUP(B3430,Consolidation!B:AA,12,TRUE)</f>
        <v>#N/A</v>
      </c>
      <c r="H3429" s="17" t="e">
        <f>VLOOKUP(B3430,Consolidation!B:AA,22,FALSE)</f>
        <v>#N/A</v>
      </c>
    </row>
    <row r="3430" spans="1:8" ht="29.5" customHeight="1" thickBot="1" x14ac:dyDescent="0.4">
      <c r="A3430" s="16" t="str">
        <f>IF(B3430&lt;&gt;"","IND"&amp;TEXT(COUNTA($B$2:B3430),"000"),"")</f>
        <v>IND2078</v>
      </c>
      <c r="B3430" s="17">
        <f>Consolication[[#This Row],[Nom et prénom 0 Name &amp; first name]]</f>
        <v>0</v>
      </c>
      <c r="C3430" s="17" t="e">
        <f>VLOOKUP(B3430,Consolidation!B:AA,3,FALSE)</f>
        <v>#N/A</v>
      </c>
      <c r="D3430" s="17" t="e">
        <f>VLOOKUP(B3430,Consolidation!B:AA,5,TRUE)</f>
        <v>#N/A</v>
      </c>
      <c r="E3430" s="17" t="e">
        <f>VLOOKUP(B3431,Consolidation!B:AA,6,TRUE)</f>
        <v>#N/A</v>
      </c>
      <c r="F3430" s="17" t="e">
        <f>VLOOKUP(B3431,Consolidation!B:AA,7,TRUE)</f>
        <v>#N/A</v>
      </c>
      <c r="G3430" s="17" t="e">
        <f>VLOOKUP(B3431,Consolidation!B:AA,12,TRUE)</f>
        <v>#N/A</v>
      </c>
      <c r="H3430" s="17" t="e">
        <f>VLOOKUP(B3431,Consolidation!B:AA,22,FALSE)</f>
        <v>#N/A</v>
      </c>
    </row>
    <row r="3431" spans="1:8" ht="29.5" customHeight="1" thickBot="1" x14ac:dyDescent="0.4">
      <c r="A3431" s="16" t="str">
        <f>IF(B3431&lt;&gt;"","IND"&amp;TEXT(COUNTA($B$2:B3431),"000"),"")</f>
        <v>IND2079</v>
      </c>
      <c r="B3431" s="17">
        <f>Consolication[[#This Row],[Nom et prénom 0 Name &amp; first name]]</f>
        <v>0</v>
      </c>
      <c r="C3431" s="17" t="e">
        <f>VLOOKUP(B3431,Consolidation!B:AA,3,FALSE)</f>
        <v>#N/A</v>
      </c>
      <c r="D3431" s="17" t="e">
        <f>VLOOKUP(B3431,Consolidation!B:AA,5,TRUE)</f>
        <v>#N/A</v>
      </c>
      <c r="E3431" s="17" t="e">
        <f>VLOOKUP(B3432,Consolidation!B:AA,6,TRUE)</f>
        <v>#N/A</v>
      </c>
      <c r="F3431" s="17" t="e">
        <f>VLOOKUP(B3432,Consolidation!B:AA,7,TRUE)</f>
        <v>#N/A</v>
      </c>
      <c r="G3431" s="17" t="e">
        <f>VLOOKUP(B3432,Consolidation!B:AA,12,TRUE)</f>
        <v>#N/A</v>
      </c>
      <c r="H3431" s="17" t="e">
        <f>VLOOKUP(B3432,Consolidation!B:AA,22,FALSE)</f>
        <v>#N/A</v>
      </c>
    </row>
    <row r="3432" spans="1:8" ht="29.5" customHeight="1" thickBot="1" x14ac:dyDescent="0.4">
      <c r="A3432" s="16" t="str">
        <f>IF(B3432&lt;&gt;"","IND"&amp;TEXT(COUNTA($B$2:B3432),"000"),"")</f>
        <v>IND2080</v>
      </c>
      <c r="B3432" s="17">
        <f>Consolication[[#This Row],[Nom et prénom 0 Name &amp; first name]]</f>
        <v>0</v>
      </c>
      <c r="C3432" s="17" t="e">
        <f>VLOOKUP(B3432,Consolidation!B:AA,3,FALSE)</f>
        <v>#N/A</v>
      </c>
      <c r="D3432" s="17" t="e">
        <f>VLOOKUP(B3432,Consolidation!B:AA,5,TRUE)</f>
        <v>#N/A</v>
      </c>
      <c r="E3432" s="17" t="e">
        <f>VLOOKUP(B3433,Consolidation!B:AA,6,TRUE)</f>
        <v>#N/A</v>
      </c>
      <c r="F3432" s="17" t="e">
        <f>VLOOKUP(B3433,Consolidation!B:AA,7,TRUE)</f>
        <v>#N/A</v>
      </c>
      <c r="G3432" s="17" t="e">
        <f>VLOOKUP(B3433,Consolidation!B:AA,12,TRUE)</f>
        <v>#N/A</v>
      </c>
      <c r="H3432" s="17" t="e">
        <f>VLOOKUP(B3433,Consolidation!B:AA,22,FALSE)</f>
        <v>#N/A</v>
      </c>
    </row>
    <row r="3433" spans="1:8" ht="29.5" customHeight="1" thickBot="1" x14ac:dyDescent="0.4">
      <c r="A3433" s="16" t="str">
        <f>IF(B3433&lt;&gt;"","IND"&amp;TEXT(COUNTA($B$2:B3433),"000"),"")</f>
        <v>IND2081</v>
      </c>
      <c r="B3433" s="17">
        <f>Consolication[[#This Row],[Nom et prénom 0 Name &amp; first name]]</f>
        <v>0</v>
      </c>
      <c r="C3433" s="17" t="e">
        <f>VLOOKUP(B3433,Consolidation!B:AA,3,FALSE)</f>
        <v>#N/A</v>
      </c>
      <c r="D3433" s="17" t="e">
        <f>VLOOKUP(B3433,Consolidation!B:AA,5,TRUE)</f>
        <v>#N/A</v>
      </c>
      <c r="E3433" s="17" t="e">
        <f>VLOOKUP(B3434,Consolidation!B:AA,6,TRUE)</f>
        <v>#N/A</v>
      </c>
      <c r="F3433" s="17" t="e">
        <f>VLOOKUP(B3434,Consolidation!B:AA,7,TRUE)</f>
        <v>#N/A</v>
      </c>
      <c r="G3433" s="17" t="e">
        <f>VLOOKUP(B3434,Consolidation!B:AA,12,TRUE)</f>
        <v>#N/A</v>
      </c>
      <c r="H3433" s="17" t="e">
        <f>VLOOKUP(B3434,Consolidation!B:AA,22,FALSE)</f>
        <v>#N/A</v>
      </c>
    </row>
    <row r="3434" spans="1:8" ht="29.5" customHeight="1" thickBot="1" x14ac:dyDescent="0.4">
      <c r="A3434" s="16" t="str">
        <f>IF(B3434&lt;&gt;"","IND"&amp;TEXT(COUNTA($B$2:B3434),"000"),"")</f>
        <v>IND2082</v>
      </c>
      <c r="B3434" s="17">
        <f>Consolication[[#This Row],[Nom et prénom 0 Name &amp; first name]]</f>
        <v>0</v>
      </c>
      <c r="C3434" s="17" t="e">
        <f>VLOOKUP(B3434,Consolidation!B:AA,3,FALSE)</f>
        <v>#N/A</v>
      </c>
      <c r="D3434" s="17" t="e">
        <f>VLOOKUP(B3434,Consolidation!B:AA,5,TRUE)</f>
        <v>#N/A</v>
      </c>
      <c r="E3434" s="17" t="e">
        <f>VLOOKUP(B3435,Consolidation!B:AA,6,TRUE)</f>
        <v>#N/A</v>
      </c>
      <c r="F3434" s="17" t="e">
        <f>VLOOKUP(B3435,Consolidation!B:AA,7,TRUE)</f>
        <v>#N/A</v>
      </c>
      <c r="G3434" s="17" t="e">
        <f>VLOOKUP(B3435,Consolidation!B:AA,12,TRUE)</f>
        <v>#N/A</v>
      </c>
      <c r="H3434" s="17" t="e">
        <f>VLOOKUP(B3435,Consolidation!B:AA,22,FALSE)</f>
        <v>#N/A</v>
      </c>
    </row>
    <row r="3435" spans="1:8" ht="29.5" customHeight="1" thickBot="1" x14ac:dyDescent="0.4">
      <c r="A3435" s="16" t="str">
        <f>IF(B3435&lt;&gt;"","IND"&amp;TEXT(COUNTA($B$2:B3435),"000"),"")</f>
        <v>IND2083</v>
      </c>
      <c r="B3435" s="17">
        <f>Consolication[[#This Row],[Nom et prénom 0 Name &amp; first name]]</f>
        <v>0</v>
      </c>
      <c r="C3435" s="17" t="e">
        <f>VLOOKUP(B3435,Consolidation!B:AA,3,FALSE)</f>
        <v>#N/A</v>
      </c>
      <c r="D3435" s="17" t="e">
        <f>VLOOKUP(B3435,Consolidation!B:AA,5,TRUE)</f>
        <v>#N/A</v>
      </c>
      <c r="E3435" s="17" t="e">
        <f>VLOOKUP(B3436,Consolidation!B:AA,6,TRUE)</f>
        <v>#N/A</v>
      </c>
      <c r="F3435" s="17" t="e">
        <f>VLOOKUP(B3436,Consolidation!B:AA,7,TRUE)</f>
        <v>#N/A</v>
      </c>
      <c r="G3435" s="17" t="e">
        <f>VLOOKUP(B3436,Consolidation!B:AA,12,TRUE)</f>
        <v>#N/A</v>
      </c>
      <c r="H3435" s="17" t="e">
        <f>VLOOKUP(B3436,Consolidation!B:AA,22,FALSE)</f>
        <v>#N/A</v>
      </c>
    </row>
    <row r="3436" spans="1:8" ht="29.5" customHeight="1" thickBot="1" x14ac:dyDescent="0.4">
      <c r="A3436" s="16" t="str">
        <f>IF(B3436&lt;&gt;"","IND"&amp;TEXT(COUNTA($B$2:B3436),"000"),"")</f>
        <v>IND2084</v>
      </c>
      <c r="B3436" s="17">
        <f>Consolication[[#This Row],[Nom et prénom 0 Name &amp; first name]]</f>
        <v>0</v>
      </c>
      <c r="C3436" s="17" t="e">
        <f>VLOOKUP(B3436,Consolidation!B:AA,3,FALSE)</f>
        <v>#N/A</v>
      </c>
      <c r="D3436" s="17" t="e">
        <f>VLOOKUP(B3436,Consolidation!B:AA,5,TRUE)</f>
        <v>#N/A</v>
      </c>
      <c r="E3436" s="17" t="e">
        <f>VLOOKUP(B3437,Consolidation!B:AA,6,TRUE)</f>
        <v>#N/A</v>
      </c>
      <c r="F3436" s="17" t="e">
        <f>VLOOKUP(B3437,Consolidation!B:AA,7,TRUE)</f>
        <v>#N/A</v>
      </c>
      <c r="G3436" s="17" t="e">
        <f>VLOOKUP(B3437,Consolidation!B:AA,12,TRUE)</f>
        <v>#N/A</v>
      </c>
      <c r="H3436" s="17" t="e">
        <f>VLOOKUP(B3437,Consolidation!B:AA,22,FALSE)</f>
        <v>#N/A</v>
      </c>
    </row>
    <row r="3437" spans="1:8" ht="29.5" customHeight="1" thickBot="1" x14ac:dyDescent="0.4">
      <c r="A3437" s="16" t="str">
        <f>IF(B3437&lt;&gt;"","IND"&amp;TEXT(COUNTA($B$2:B3437),"000"),"")</f>
        <v>IND2085</v>
      </c>
      <c r="B3437" s="17">
        <f>Consolication[[#This Row],[Nom et prénom 0 Name &amp; first name]]</f>
        <v>0</v>
      </c>
      <c r="C3437" s="17" t="e">
        <f>VLOOKUP(B3437,Consolidation!B:AA,3,FALSE)</f>
        <v>#N/A</v>
      </c>
      <c r="D3437" s="17" t="e">
        <f>VLOOKUP(B3437,Consolidation!B:AA,5,TRUE)</f>
        <v>#N/A</v>
      </c>
      <c r="E3437" s="17" t="e">
        <f>VLOOKUP(B3438,Consolidation!B:AA,6,TRUE)</f>
        <v>#N/A</v>
      </c>
      <c r="F3437" s="17" t="e">
        <f>VLOOKUP(B3438,Consolidation!B:AA,7,TRUE)</f>
        <v>#N/A</v>
      </c>
      <c r="G3437" s="17" t="e">
        <f>VLOOKUP(B3438,Consolidation!B:AA,12,TRUE)</f>
        <v>#N/A</v>
      </c>
      <c r="H3437" s="17" t="e">
        <f>VLOOKUP(B3438,Consolidation!B:AA,22,FALSE)</f>
        <v>#N/A</v>
      </c>
    </row>
    <row r="3438" spans="1:8" ht="29.5" customHeight="1" thickBot="1" x14ac:dyDescent="0.4">
      <c r="A3438" s="16" t="str">
        <f>IF(B3438&lt;&gt;"","IND"&amp;TEXT(COUNTA($B$2:B3438),"000"),"")</f>
        <v>IND2086</v>
      </c>
      <c r="B3438" s="17">
        <f>Consolication[[#This Row],[Nom et prénom 0 Name &amp; first name]]</f>
        <v>0</v>
      </c>
      <c r="C3438" s="17" t="e">
        <f>VLOOKUP(B3438,Consolidation!B:AA,3,FALSE)</f>
        <v>#N/A</v>
      </c>
      <c r="D3438" s="17" t="e">
        <f>VLOOKUP(B3438,Consolidation!B:AA,5,TRUE)</f>
        <v>#N/A</v>
      </c>
      <c r="E3438" s="17" t="e">
        <f>VLOOKUP(B3439,Consolidation!B:AA,6,TRUE)</f>
        <v>#N/A</v>
      </c>
      <c r="F3438" s="17" t="e">
        <f>VLOOKUP(B3439,Consolidation!B:AA,7,TRUE)</f>
        <v>#N/A</v>
      </c>
      <c r="G3438" s="17" t="e">
        <f>VLOOKUP(B3439,Consolidation!B:AA,12,TRUE)</f>
        <v>#N/A</v>
      </c>
      <c r="H3438" s="17" t="e">
        <f>VLOOKUP(B3439,Consolidation!B:AA,22,FALSE)</f>
        <v>#N/A</v>
      </c>
    </row>
    <row r="3439" spans="1:8" ht="29.5" customHeight="1" thickBot="1" x14ac:dyDescent="0.4">
      <c r="A3439" s="16" t="str">
        <f>IF(B3439&lt;&gt;"","IND"&amp;TEXT(COUNTA($B$2:B3439),"000"),"")</f>
        <v>IND2087</v>
      </c>
      <c r="B3439" s="17">
        <f>Consolication[[#This Row],[Nom et prénom 0 Name &amp; first name]]</f>
        <v>0</v>
      </c>
      <c r="C3439" s="17" t="e">
        <f>VLOOKUP(B3439,Consolidation!B:AA,3,FALSE)</f>
        <v>#N/A</v>
      </c>
      <c r="D3439" s="17" t="e">
        <f>VLOOKUP(B3439,Consolidation!B:AA,5,TRUE)</f>
        <v>#N/A</v>
      </c>
      <c r="E3439" s="17" t="e">
        <f>VLOOKUP(B3440,Consolidation!B:AA,6,TRUE)</f>
        <v>#N/A</v>
      </c>
      <c r="F3439" s="17" t="e">
        <f>VLOOKUP(B3440,Consolidation!B:AA,7,TRUE)</f>
        <v>#N/A</v>
      </c>
      <c r="G3439" s="17" t="e">
        <f>VLOOKUP(B3440,Consolidation!B:AA,12,TRUE)</f>
        <v>#N/A</v>
      </c>
      <c r="H3439" s="17" t="e">
        <f>VLOOKUP(B3440,Consolidation!B:AA,22,FALSE)</f>
        <v>#N/A</v>
      </c>
    </row>
    <row r="3440" spans="1:8" ht="29.5" customHeight="1" thickBot="1" x14ac:dyDescent="0.4">
      <c r="A3440" s="16" t="str">
        <f>IF(B3440&lt;&gt;"","IND"&amp;TEXT(COUNTA($B$2:B3440),"000"),"")</f>
        <v>IND2088</v>
      </c>
      <c r="B3440" s="17">
        <f>Consolication[[#This Row],[Nom et prénom 0 Name &amp; first name]]</f>
        <v>0</v>
      </c>
      <c r="C3440" s="17" t="e">
        <f>VLOOKUP(B3440,Consolidation!B:AA,3,FALSE)</f>
        <v>#N/A</v>
      </c>
      <c r="D3440" s="17" t="e">
        <f>VLOOKUP(B3440,Consolidation!B:AA,5,TRUE)</f>
        <v>#N/A</v>
      </c>
      <c r="E3440" s="17" t="e">
        <f>VLOOKUP(B3441,Consolidation!B:AA,6,TRUE)</f>
        <v>#N/A</v>
      </c>
      <c r="F3440" s="17" t="e">
        <f>VLOOKUP(B3441,Consolidation!B:AA,7,TRUE)</f>
        <v>#N/A</v>
      </c>
      <c r="G3440" s="17" t="e">
        <f>VLOOKUP(B3441,Consolidation!B:AA,12,TRUE)</f>
        <v>#N/A</v>
      </c>
      <c r="H3440" s="17" t="e">
        <f>VLOOKUP(B3441,Consolidation!B:AA,22,FALSE)</f>
        <v>#N/A</v>
      </c>
    </row>
    <row r="3441" spans="1:8" ht="29.5" customHeight="1" thickBot="1" x14ac:dyDescent="0.4">
      <c r="A3441" s="16" t="str">
        <f>IF(B3441&lt;&gt;"","IND"&amp;TEXT(COUNTA($B$2:B3441),"000"),"")</f>
        <v>IND2089</v>
      </c>
      <c r="B3441" s="17">
        <f>Consolication[[#This Row],[Nom et prénom 0 Name &amp; first name]]</f>
        <v>0</v>
      </c>
      <c r="C3441" s="17" t="e">
        <f>VLOOKUP(B3441,Consolidation!B:AA,3,FALSE)</f>
        <v>#N/A</v>
      </c>
      <c r="D3441" s="17" t="e">
        <f>VLOOKUP(B3441,Consolidation!B:AA,5,TRUE)</f>
        <v>#N/A</v>
      </c>
      <c r="E3441" s="17" t="e">
        <f>VLOOKUP(B3442,Consolidation!B:AA,6,TRUE)</f>
        <v>#N/A</v>
      </c>
      <c r="F3441" s="17" t="e">
        <f>VLOOKUP(B3442,Consolidation!B:AA,7,TRUE)</f>
        <v>#N/A</v>
      </c>
      <c r="G3441" s="17" t="e">
        <f>VLOOKUP(B3442,Consolidation!B:AA,12,TRUE)</f>
        <v>#N/A</v>
      </c>
      <c r="H3441" s="17" t="e">
        <f>VLOOKUP(B3442,Consolidation!B:AA,22,FALSE)</f>
        <v>#N/A</v>
      </c>
    </row>
    <row r="3442" spans="1:8" ht="29.5" customHeight="1" thickBot="1" x14ac:dyDescent="0.4">
      <c r="A3442" s="16" t="str">
        <f>IF(B3442&lt;&gt;"","IND"&amp;TEXT(COUNTA($B$2:B3442),"000"),"")</f>
        <v>IND2090</v>
      </c>
      <c r="B3442" s="17">
        <f>Consolication[[#This Row],[Nom et prénom 0 Name &amp; first name]]</f>
        <v>0</v>
      </c>
      <c r="C3442" s="17" t="e">
        <f>VLOOKUP(B3442,Consolidation!B:AA,3,FALSE)</f>
        <v>#N/A</v>
      </c>
      <c r="D3442" s="17" t="e">
        <f>VLOOKUP(B3442,Consolidation!B:AA,5,TRUE)</f>
        <v>#N/A</v>
      </c>
      <c r="E3442" s="17" t="e">
        <f>VLOOKUP(B3443,Consolidation!B:AA,6,TRUE)</f>
        <v>#N/A</v>
      </c>
      <c r="F3442" s="17" t="e">
        <f>VLOOKUP(B3443,Consolidation!B:AA,7,TRUE)</f>
        <v>#N/A</v>
      </c>
      <c r="G3442" s="17" t="e">
        <f>VLOOKUP(B3443,Consolidation!B:AA,12,TRUE)</f>
        <v>#N/A</v>
      </c>
      <c r="H3442" s="17" t="e">
        <f>VLOOKUP(B3443,Consolidation!B:AA,22,FALSE)</f>
        <v>#N/A</v>
      </c>
    </row>
    <row r="3443" spans="1:8" ht="29.5" customHeight="1" thickBot="1" x14ac:dyDescent="0.4">
      <c r="A3443" s="16" t="str">
        <f>IF(B3443&lt;&gt;"","IND"&amp;TEXT(COUNTA($B$2:B3443),"000"),"")</f>
        <v>IND2091</v>
      </c>
      <c r="B3443" s="17">
        <f>Consolication[[#This Row],[Nom et prénom 0 Name &amp; first name]]</f>
        <v>0</v>
      </c>
      <c r="C3443" s="17" t="e">
        <f>VLOOKUP(B3443,Consolidation!B:AA,3,FALSE)</f>
        <v>#N/A</v>
      </c>
      <c r="D3443" s="17" t="e">
        <f>VLOOKUP(B3443,Consolidation!B:AA,5,TRUE)</f>
        <v>#N/A</v>
      </c>
      <c r="E3443" s="17" t="e">
        <f>VLOOKUP(B3444,Consolidation!B:AA,6,TRUE)</f>
        <v>#N/A</v>
      </c>
      <c r="F3443" s="17" t="e">
        <f>VLOOKUP(B3444,Consolidation!B:AA,7,TRUE)</f>
        <v>#N/A</v>
      </c>
      <c r="G3443" s="17" t="e">
        <f>VLOOKUP(B3444,Consolidation!B:AA,12,TRUE)</f>
        <v>#N/A</v>
      </c>
      <c r="H3443" s="17" t="e">
        <f>VLOOKUP(B3444,Consolidation!B:AA,22,FALSE)</f>
        <v>#N/A</v>
      </c>
    </row>
    <row r="3444" spans="1:8" ht="29.5" customHeight="1" thickBot="1" x14ac:dyDescent="0.4">
      <c r="A3444" s="16" t="str">
        <f>IF(B3444&lt;&gt;"","IND"&amp;TEXT(COUNTA($B$2:B3444),"000"),"")</f>
        <v>IND2092</v>
      </c>
      <c r="B3444" s="17">
        <f>Consolication[[#This Row],[Nom et prénom 0 Name &amp; first name]]</f>
        <v>0</v>
      </c>
      <c r="C3444" s="17" t="e">
        <f>VLOOKUP(B3444,Consolidation!B:AA,3,FALSE)</f>
        <v>#N/A</v>
      </c>
      <c r="D3444" s="17" t="e">
        <f>VLOOKUP(B3444,Consolidation!B:AA,5,TRUE)</f>
        <v>#N/A</v>
      </c>
      <c r="E3444" s="17" t="e">
        <f>VLOOKUP(B3445,Consolidation!B:AA,6,TRUE)</f>
        <v>#N/A</v>
      </c>
      <c r="F3444" s="17" t="e">
        <f>VLOOKUP(B3445,Consolidation!B:AA,7,TRUE)</f>
        <v>#N/A</v>
      </c>
      <c r="G3444" s="17" t="e">
        <f>VLOOKUP(B3445,Consolidation!B:AA,12,TRUE)</f>
        <v>#N/A</v>
      </c>
      <c r="H3444" s="17" t="e">
        <f>VLOOKUP(B3445,Consolidation!B:AA,22,FALSE)</f>
        <v>#N/A</v>
      </c>
    </row>
    <row r="3445" spans="1:8" ht="29.5" customHeight="1" thickBot="1" x14ac:dyDescent="0.4">
      <c r="A3445" s="16" t="str">
        <f>IF(B3445&lt;&gt;"","IND"&amp;TEXT(COUNTA($B$2:B3445),"000"),"")</f>
        <v>IND2093</v>
      </c>
      <c r="B3445" s="17">
        <f>Consolication[[#This Row],[Nom et prénom 0 Name &amp; first name]]</f>
        <v>0</v>
      </c>
      <c r="C3445" s="17" t="e">
        <f>VLOOKUP(B3445,Consolidation!B:AA,3,FALSE)</f>
        <v>#N/A</v>
      </c>
      <c r="D3445" s="17" t="e">
        <f>VLOOKUP(B3445,Consolidation!B:AA,5,TRUE)</f>
        <v>#N/A</v>
      </c>
      <c r="E3445" s="17" t="e">
        <f>VLOOKUP(B3446,Consolidation!B:AA,6,TRUE)</f>
        <v>#N/A</v>
      </c>
      <c r="F3445" s="17" t="e">
        <f>VLOOKUP(B3446,Consolidation!B:AA,7,TRUE)</f>
        <v>#N/A</v>
      </c>
      <c r="G3445" s="17" t="e">
        <f>VLOOKUP(B3446,Consolidation!B:AA,12,TRUE)</f>
        <v>#N/A</v>
      </c>
      <c r="H3445" s="17" t="e">
        <f>VLOOKUP(B3446,Consolidation!B:AA,22,FALSE)</f>
        <v>#N/A</v>
      </c>
    </row>
    <row r="3446" spans="1:8" ht="29.5" customHeight="1" thickBot="1" x14ac:dyDescent="0.4">
      <c r="A3446" s="16" t="str">
        <f>IF(B3446&lt;&gt;"","IND"&amp;TEXT(COUNTA($B$2:B3446),"000"),"")</f>
        <v>IND2094</v>
      </c>
      <c r="B3446" s="17">
        <f>Consolication[[#This Row],[Nom et prénom 0 Name &amp; first name]]</f>
        <v>0</v>
      </c>
      <c r="C3446" s="17" t="e">
        <f>VLOOKUP(B3446,Consolidation!B:AA,3,FALSE)</f>
        <v>#N/A</v>
      </c>
      <c r="D3446" s="17" t="e">
        <f>VLOOKUP(B3446,Consolidation!B:AA,5,TRUE)</f>
        <v>#N/A</v>
      </c>
      <c r="E3446" s="17" t="e">
        <f>VLOOKUP(B3447,Consolidation!B:AA,6,TRUE)</f>
        <v>#N/A</v>
      </c>
      <c r="F3446" s="17" t="e">
        <f>VLOOKUP(B3447,Consolidation!B:AA,7,TRUE)</f>
        <v>#N/A</v>
      </c>
      <c r="G3446" s="17" t="e">
        <f>VLOOKUP(B3447,Consolidation!B:AA,12,TRUE)</f>
        <v>#N/A</v>
      </c>
      <c r="H3446" s="17" t="e">
        <f>VLOOKUP(B3447,Consolidation!B:AA,22,FALSE)</f>
        <v>#N/A</v>
      </c>
    </row>
    <row r="3447" spans="1:8" ht="29.5" customHeight="1" thickBot="1" x14ac:dyDescent="0.4">
      <c r="A3447" s="16" t="str">
        <f>IF(B3447&lt;&gt;"","IND"&amp;TEXT(COUNTA($B$2:B3447),"000"),"")</f>
        <v>IND2095</v>
      </c>
      <c r="B3447" s="17">
        <f>Consolication[[#This Row],[Nom et prénom 0 Name &amp; first name]]</f>
        <v>0</v>
      </c>
      <c r="C3447" s="17" t="e">
        <f>VLOOKUP(B3447,Consolidation!B:AA,3,FALSE)</f>
        <v>#N/A</v>
      </c>
      <c r="D3447" s="17" t="e">
        <f>VLOOKUP(B3447,Consolidation!B:AA,5,TRUE)</f>
        <v>#N/A</v>
      </c>
      <c r="E3447" s="17" t="e">
        <f>VLOOKUP(B3448,Consolidation!B:AA,6,TRUE)</f>
        <v>#N/A</v>
      </c>
      <c r="F3447" s="17" t="e">
        <f>VLOOKUP(B3448,Consolidation!B:AA,7,TRUE)</f>
        <v>#N/A</v>
      </c>
      <c r="G3447" s="17" t="e">
        <f>VLOOKUP(B3448,Consolidation!B:AA,12,TRUE)</f>
        <v>#N/A</v>
      </c>
      <c r="H3447" s="17" t="e">
        <f>VLOOKUP(B3448,Consolidation!B:AA,22,FALSE)</f>
        <v>#N/A</v>
      </c>
    </row>
    <row r="3448" spans="1:8" ht="29.5" customHeight="1" thickBot="1" x14ac:dyDescent="0.4">
      <c r="A3448" s="16" t="str">
        <f>IF(B3448&lt;&gt;"","IND"&amp;TEXT(COUNTA($B$2:B3448),"000"),"")</f>
        <v>IND2096</v>
      </c>
      <c r="B3448" s="17">
        <f>Consolication[[#This Row],[Nom et prénom 0 Name &amp; first name]]</f>
        <v>0</v>
      </c>
      <c r="C3448" s="17" t="e">
        <f>VLOOKUP(B3448,Consolidation!B:AA,3,FALSE)</f>
        <v>#N/A</v>
      </c>
      <c r="D3448" s="17" t="e">
        <f>VLOOKUP(B3448,Consolidation!B:AA,5,TRUE)</f>
        <v>#N/A</v>
      </c>
      <c r="E3448" s="17" t="e">
        <f>VLOOKUP(B3449,Consolidation!B:AA,6,TRUE)</f>
        <v>#N/A</v>
      </c>
      <c r="F3448" s="17" t="e">
        <f>VLOOKUP(B3449,Consolidation!B:AA,7,TRUE)</f>
        <v>#N/A</v>
      </c>
      <c r="G3448" s="17" t="e">
        <f>VLOOKUP(B3449,Consolidation!B:AA,12,TRUE)</f>
        <v>#N/A</v>
      </c>
      <c r="H3448" s="17" t="e">
        <f>VLOOKUP(B3449,Consolidation!B:AA,22,FALSE)</f>
        <v>#N/A</v>
      </c>
    </row>
    <row r="3449" spans="1:8" ht="29.5" customHeight="1" thickBot="1" x14ac:dyDescent="0.4">
      <c r="A3449" s="16" t="str">
        <f>IF(B3449&lt;&gt;"","IND"&amp;TEXT(COUNTA($B$2:B3449),"000"),"")</f>
        <v>IND2097</v>
      </c>
      <c r="B3449" s="17">
        <f>Consolication[[#This Row],[Nom et prénom 0 Name &amp; first name]]</f>
        <v>0</v>
      </c>
      <c r="C3449" s="17" t="e">
        <f>VLOOKUP(B3449,Consolidation!B:AA,3,FALSE)</f>
        <v>#N/A</v>
      </c>
      <c r="D3449" s="17" t="e">
        <f>VLOOKUP(B3449,Consolidation!B:AA,5,TRUE)</f>
        <v>#N/A</v>
      </c>
      <c r="E3449" s="17" t="e">
        <f>VLOOKUP(B3450,Consolidation!B:AA,6,TRUE)</f>
        <v>#N/A</v>
      </c>
      <c r="F3449" s="17" t="e">
        <f>VLOOKUP(B3450,Consolidation!B:AA,7,TRUE)</f>
        <v>#N/A</v>
      </c>
      <c r="G3449" s="17" t="e">
        <f>VLOOKUP(B3450,Consolidation!B:AA,12,TRUE)</f>
        <v>#N/A</v>
      </c>
      <c r="H3449" s="17" t="e">
        <f>VLOOKUP(B3450,Consolidation!B:AA,22,FALSE)</f>
        <v>#N/A</v>
      </c>
    </row>
    <row r="3450" spans="1:8" ht="29.5" customHeight="1" thickBot="1" x14ac:dyDescent="0.4">
      <c r="A3450" s="16" t="str">
        <f>IF(B3450&lt;&gt;"","IND"&amp;TEXT(COUNTA($B$2:B3450),"000"),"")</f>
        <v>IND2098</v>
      </c>
      <c r="B3450" s="17">
        <f>Consolication[[#This Row],[Nom et prénom 0 Name &amp; first name]]</f>
        <v>0</v>
      </c>
      <c r="C3450" s="17" t="e">
        <f>VLOOKUP(B3450,Consolidation!B:AA,3,FALSE)</f>
        <v>#N/A</v>
      </c>
      <c r="D3450" s="17" t="e">
        <f>VLOOKUP(B3450,Consolidation!B:AA,5,TRUE)</f>
        <v>#N/A</v>
      </c>
      <c r="E3450" s="17" t="e">
        <f>VLOOKUP(B3451,Consolidation!B:AA,6,TRUE)</f>
        <v>#N/A</v>
      </c>
      <c r="F3450" s="17" t="e">
        <f>VLOOKUP(B3451,Consolidation!B:AA,7,TRUE)</f>
        <v>#N/A</v>
      </c>
      <c r="G3450" s="17" t="e">
        <f>VLOOKUP(B3451,Consolidation!B:AA,12,TRUE)</f>
        <v>#N/A</v>
      </c>
      <c r="H3450" s="17" t="e">
        <f>VLOOKUP(B3451,Consolidation!B:AA,22,FALSE)</f>
        <v>#N/A</v>
      </c>
    </row>
    <row r="3451" spans="1:8" ht="29.5" customHeight="1" thickBot="1" x14ac:dyDescent="0.4">
      <c r="A3451" s="16" t="str">
        <f>IF(B3451&lt;&gt;"","IND"&amp;TEXT(COUNTA($B$2:B3451),"000"),"")</f>
        <v>IND2099</v>
      </c>
      <c r="B3451" s="17">
        <f>Consolication[[#This Row],[Nom et prénom 0 Name &amp; first name]]</f>
        <v>0</v>
      </c>
      <c r="C3451" s="17" t="e">
        <f>VLOOKUP(B3451,Consolidation!B:AA,3,FALSE)</f>
        <v>#N/A</v>
      </c>
      <c r="D3451" s="17" t="e">
        <f>VLOOKUP(B3451,Consolidation!B:AA,5,TRUE)</f>
        <v>#N/A</v>
      </c>
      <c r="E3451" s="17" t="e">
        <f>VLOOKUP(B3452,Consolidation!B:AA,6,TRUE)</f>
        <v>#N/A</v>
      </c>
      <c r="F3451" s="17" t="e">
        <f>VLOOKUP(B3452,Consolidation!B:AA,7,TRUE)</f>
        <v>#N/A</v>
      </c>
      <c r="G3451" s="17" t="e">
        <f>VLOOKUP(B3452,Consolidation!B:AA,12,TRUE)</f>
        <v>#N/A</v>
      </c>
      <c r="H3451" s="17" t="e">
        <f>VLOOKUP(B3452,Consolidation!B:AA,22,FALSE)</f>
        <v>#N/A</v>
      </c>
    </row>
    <row r="3452" spans="1:8" ht="29.5" customHeight="1" thickBot="1" x14ac:dyDescent="0.4">
      <c r="A3452" s="16" t="str">
        <f>IF(B3452&lt;&gt;"","IND"&amp;TEXT(COUNTA($B$2:B3452),"000"),"")</f>
        <v>IND2100</v>
      </c>
      <c r="B3452" s="17">
        <f>Consolication[[#This Row],[Nom et prénom 0 Name &amp; first name]]</f>
        <v>0</v>
      </c>
      <c r="C3452" s="17" t="e">
        <f>VLOOKUP(B3452,Consolidation!B:AA,3,FALSE)</f>
        <v>#N/A</v>
      </c>
      <c r="D3452" s="17" t="e">
        <f>VLOOKUP(B3452,Consolidation!B:AA,5,TRUE)</f>
        <v>#N/A</v>
      </c>
      <c r="E3452" s="17" t="e">
        <f>VLOOKUP(B3453,Consolidation!B:AA,6,TRUE)</f>
        <v>#N/A</v>
      </c>
      <c r="F3452" s="17" t="e">
        <f>VLOOKUP(B3453,Consolidation!B:AA,7,TRUE)</f>
        <v>#N/A</v>
      </c>
      <c r="G3452" s="17" t="e">
        <f>VLOOKUP(B3453,Consolidation!B:AA,12,TRUE)</f>
        <v>#N/A</v>
      </c>
      <c r="H3452" s="17" t="e">
        <f>VLOOKUP(B3453,Consolidation!B:AA,22,FALSE)</f>
        <v>#N/A</v>
      </c>
    </row>
    <row r="3453" spans="1:8" ht="29.5" customHeight="1" thickBot="1" x14ac:dyDescent="0.4">
      <c r="A3453" s="16" t="str">
        <f>IF(B3453&lt;&gt;"","IND"&amp;TEXT(COUNTA($B$2:B3453),"000"),"")</f>
        <v>IND2101</v>
      </c>
      <c r="B3453" s="17">
        <f>Consolication[[#This Row],[Nom et prénom 0 Name &amp; first name]]</f>
        <v>0</v>
      </c>
      <c r="C3453" s="17" t="e">
        <f>VLOOKUP(B3453,Consolidation!B:AA,3,FALSE)</f>
        <v>#N/A</v>
      </c>
      <c r="D3453" s="17" t="e">
        <f>VLOOKUP(B3453,Consolidation!B:AA,5,TRUE)</f>
        <v>#N/A</v>
      </c>
      <c r="E3453" s="17" t="e">
        <f>VLOOKUP(B3454,Consolidation!B:AA,6,TRUE)</f>
        <v>#N/A</v>
      </c>
      <c r="F3453" s="17" t="e">
        <f>VLOOKUP(B3454,Consolidation!B:AA,7,TRUE)</f>
        <v>#N/A</v>
      </c>
      <c r="G3453" s="17" t="e">
        <f>VLOOKUP(B3454,Consolidation!B:AA,12,TRUE)</f>
        <v>#N/A</v>
      </c>
      <c r="H3453" s="17" t="e">
        <f>VLOOKUP(B3454,Consolidation!B:AA,22,FALSE)</f>
        <v>#N/A</v>
      </c>
    </row>
    <row r="3454" spans="1:8" ht="29.5" customHeight="1" thickBot="1" x14ac:dyDescent="0.4">
      <c r="A3454" s="16" t="str">
        <f>IF(B3454&lt;&gt;"","IND"&amp;TEXT(COUNTA($B$2:B3454),"000"),"")</f>
        <v>IND2102</v>
      </c>
      <c r="B3454" s="17">
        <f>Consolication[[#This Row],[Nom et prénom 0 Name &amp; first name]]</f>
        <v>0</v>
      </c>
      <c r="C3454" s="17" t="e">
        <f>VLOOKUP(B3454,Consolidation!B:AA,3,FALSE)</f>
        <v>#N/A</v>
      </c>
      <c r="D3454" s="17" t="e">
        <f>VLOOKUP(B3454,Consolidation!B:AA,5,TRUE)</f>
        <v>#N/A</v>
      </c>
      <c r="E3454" s="17" t="e">
        <f>VLOOKUP(B3455,Consolidation!B:AA,6,TRUE)</f>
        <v>#N/A</v>
      </c>
      <c r="F3454" s="17" t="e">
        <f>VLOOKUP(B3455,Consolidation!B:AA,7,TRUE)</f>
        <v>#N/A</v>
      </c>
      <c r="G3454" s="17" t="e">
        <f>VLOOKUP(B3455,Consolidation!B:AA,12,TRUE)</f>
        <v>#N/A</v>
      </c>
      <c r="H3454" s="17" t="e">
        <f>VLOOKUP(B3455,Consolidation!B:AA,22,FALSE)</f>
        <v>#N/A</v>
      </c>
    </row>
    <row r="3455" spans="1:8" ht="29.5" customHeight="1" thickBot="1" x14ac:dyDescent="0.4">
      <c r="A3455" s="16" t="str">
        <f>IF(B3455&lt;&gt;"","IND"&amp;TEXT(COUNTA($B$2:B3455),"000"),"")</f>
        <v>IND2103</v>
      </c>
      <c r="B3455" s="17">
        <f>Consolication[[#This Row],[Nom et prénom 0 Name &amp; first name]]</f>
        <v>0</v>
      </c>
      <c r="C3455" s="17" t="e">
        <f>VLOOKUP(B3455,Consolidation!B:AA,3,FALSE)</f>
        <v>#N/A</v>
      </c>
      <c r="D3455" s="17" t="e">
        <f>VLOOKUP(B3455,Consolidation!B:AA,5,TRUE)</f>
        <v>#N/A</v>
      </c>
      <c r="E3455" s="17" t="e">
        <f>VLOOKUP(B3456,Consolidation!B:AA,6,TRUE)</f>
        <v>#N/A</v>
      </c>
      <c r="F3455" s="17" t="e">
        <f>VLOOKUP(B3456,Consolidation!B:AA,7,TRUE)</f>
        <v>#N/A</v>
      </c>
      <c r="G3455" s="17" t="e">
        <f>VLOOKUP(B3456,Consolidation!B:AA,12,TRUE)</f>
        <v>#N/A</v>
      </c>
      <c r="H3455" s="17" t="e">
        <f>VLOOKUP(B3456,Consolidation!B:AA,22,FALSE)</f>
        <v>#N/A</v>
      </c>
    </row>
    <row r="3456" spans="1:8" ht="29.5" customHeight="1" thickBot="1" x14ac:dyDescent="0.4">
      <c r="A3456" s="16" t="str">
        <f>IF(B3456&lt;&gt;"","IND"&amp;TEXT(COUNTA($B$2:B3456),"000"),"")</f>
        <v>IND2104</v>
      </c>
      <c r="B3456" s="17">
        <f>Consolication[[#This Row],[Nom et prénom 0 Name &amp; first name]]</f>
        <v>0</v>
      </c>
      <c r="C3456" s="17" t="e">
        <f>VLOOKUP(B3456,Consolidation!B:AA,3,FALSE)</f>
        <v>#N/A</v>
      </c>
      <c r="D3456" s="17" t="e">
        <f>VLOOKUP(B3456,Consolidation!B:AA,5,TRUE)</f>
        <v>#N/A</v>
      </c>
      <c r="E3456" s="17" t="e">
        <f>VLOOKUP(B3457,Consolidation!B:AA,6,TRUE)</f>
        <v>#N/A</v>
      </c>
      <c r="F3456" s="17" t="e">
        <f>VLOOKUP(B3457,Consolidation!B:AA,7,TRUE)</f>
        <v>#N/A</v>
      </c>
      <c r="G3456" s="17" t="e">
        <f>VLOOKUP(B3457,Consolidation!B:AA,12,TRUE)</f>
        <v>#N/A</v>
      </c>
      <c r="H3456" s="17" t="e">
        <f>VLOOKUP(B3457,Consolidation!B:AA,22,FALSE)</f>
        <v>#N/A</v>
      </c>
    </row>
    <row r="3457" spans="1:8" ht="29.5" customHeight="1" thickBot="1" x14ac:dyDescent="0.4">
      <c r="A3457" s="16" t="str">
        <f>IF(B3457&lt;&gt;"","IND"&amp;TEXT(COUNTA($B$2:B3457),"000"),"")</f>
        <v>IND2105</v>
      </c>
      <c r="B3457" s="17">
        <f>Consolication[[#This Row],[Nom et prénom 0 Name &amp; first name]]</f>
        <v>0</v>
      </c>
      <c r="C3457" s="17" t="e">
        <f>VLOOKUP(B3457,Consolidation!B:AA,3,FALSE)</f>
        <v>#N/A</v>
      </c>
      <c r="D3457" s="17" t="e">
        <f>VLOOKUP(B3457,Consolidation!B:AA,5,TRUE)</f>
        <v>#N/A</v>
      </c>
      <c r="E3457" s="17" t="e">
        <f>VLOOKUP(B3458,Consolidation!B:AA,6,TRUE)</f>
        <v>#N/A</v>
      </c>
      <c r="F3457" s="17" t="e">
        <f>VLOOKUP(B3458,Consolidation!B:AA,7,TRUE)</f>
        <v>#N/A</v>
      </c>
      <c r="G3457" s="17" t="e">
        <f>VLOOKUP(B3458,Consolidation!B:AA,12,TRUE)</f>
        <v>#N/A</v>
      </c>
      <c r="H3457" s="17" t="e">
        <f>VLOOKUP(B3458,Consolidation!B:AA,22,FALSE)</f>
        <v>#N/A</v>
      </c>
    </row>
    <row r="3458" spans="1:8" ht="29.5" customHeight="1" thickBot="1" x14ac:dyDescent="0.4">
      <c r="A3458" s="16" t="str">
        <f>IF(B3458&lt;&gt;"","IND"&amp;TEXT(COUNTA($B$2:B3458),"000"),"")</f>
        <v>IND2106</v>
      </c>
      <c r="B3458" s="17">
        <f>Consolication[[#This Row],[Nom et prénom 0 Name &amp; first name]]</f>
        <v>0</v>
      </c>
      <c r="C3458" s="17" t="e">
        <f>VLOOKUP(B3458,Consolidation!B:AA,3,FALSE)</f>
        <v>#N/A</v>
      </c>
      <c r="D3458" s="17" t="e">
        <f>VLOOKUP(B3458,Consolidation!B:AA,5,TRUE)</f>
        <v>#N/A</v>
      </c>
      <c r="E3458" s="17" t="e">
        <f>VLOOKUP(B3459,Consolidation!B:AA,6,TRUE)</f>
        <v>#N/A</v>
      </c>
      <c r="F3458" s="17" t="e">
        <f>VLOOKUP(B3459,Consolidation!B:AA,7,TRUE)</f>
        <v>#N/A</v>
      </c>
      <c r="G3458" s="17" t="e">
        <f>VLOOKUP(B3459,Consolidation!B:AA,12,TRUE)</f>
        <v>#N/A</v>
      </c>
      <c r="H3458" s="17" t="e">
        <f>VLOOKUP(B3459,Consolidation!B:AA,22,FALSE)</f>
        <v>#N/A</v>
      </c>
    </row>
    <row r="3459" spans="1:8" ht="29.5" customHeight="1" thickBot="1" x14ac:dyDescent="0.4">
      <c r="A3459" s="16" t="str">
        <f>IF(B3459&lt;&gt;"","IND"&amp;TEXT(COUNTA($B$2:B3459),"000"),"")</f>
        <v>IND2107</v>
      </c>
      <c r="B3459" s="17">
        <f>Consolication[[#This Row],[Nom et prénom 0 Name &amp; first name]]</f>
        <v>0</v>
      </c>
      <c r="C3459" s="17" t="e">
        <f>VLOOKUP(B3459,Consolidation!B:AA,3,FALSE)</f>
        <v>#N/A</v>
      </c>
      <c r="D3459" s="17" t="e">
        <f>VLOOKUP(B3459,Consolidation!B:AA,5,TRUE)</f>
        <v>#N/A</v>
      </c>
      <c r="E3459" s="17" t="e">
        <f>VLOOKUP(B3460,Consolidation!B:AA,6,TRUE)</f>
        <v>#N/A</v>
      </c>
      <c r="F3459" s="17" t="e">
        <f>VLOOKUP(B3460,Consolidation!B:AA,7,TRUE)</f>
        <v>#N/A</v>
      </c>
      <c r="G3459" s="17" t="e">
        <f>VLOOKUP(B3460,Consolidation!B:AA,12,TRUE)</f>
        <v>#N/A</v>
      </c>
      <c r="H3459" s="17" t="e">
        <f>VLOOKUP(B3460,Consolidation!B:AA,22,FALSE)</f>
        <v>#N/A</v>
      </c>
    </row>
    <row r="3460" spans="1:8" ht="29.5" customHeight="1" thickBot="1" x14ac:dyDescent="0.4">
      <c r="A3460" s="16" t="str">
        <f>IF(B3460&lt;&gt;"","IND"&amp;TEXT(COUNTA($B$2:B3460),"000"),"")</f>
        <v>IND2108</v>
      </c>
      <c r="B3460" s="17">
        <f>Consolication[[#This Row],[Nom et prénom 0 Name &amp; first name]]</f>
        <v>0</v>
      </c>
      <c r="C3460" s="17" t="e">
        <f>VLOOKUP(B3460,Consolidation!B:AA,3,FALSE)</f>
        <v>#N/A</v>
      </c>
      <c r="D3460" s="17" t="e">
        <f>VLOOKUP(B3460,Consolidation!B:AA,5,TRUE)</f>
        <v>#N/A</v>
      </c>
      <c r="E3460" s="17" t="e">
        <f>VLOOKUP(B3461,Consolidation!B:AA,6,TRUE)</f>
        <v>#N/A</v>
      </c>
      <c r="F3460" s="17" t="e">
        <f>VLOOKUP(B3461,Consolidation!B:AA,7,TRUE)</f>
        <v>#N/A</v>
      </c>
      <c r="G3460" s="17" t="e">
        <f>VLOOKUP(B3461,Consolidation!B:AA,12,TRUE)</f>
        <v>#N/A</v>
      </c>
      <c r="H3460" s="17" t="e">
        <f>VLOOKUP(B3461,Consolidation!B:AA,22,FALSE)</f>
        <v>#N/A</v>
      </c>
    </row>
    <row r="3461" spans="1:8" ht="29.5" customHeight="1" thickBot="1" x14ac:dyDescent="0.4">
      <c r="A3461" s="16" t="str">
        <f>IF(B3461&lt;&gt;"","IND"&amp;TEXT(COUNTA($B$2:B3461),"000"),"")</f>
        <v>IND2109</v>
      </c>
      <c r="B3461" s="17">
        <f>Consolication[[#This Row],[Nom et prénom 0 Name &amp; first name]]</f>
        <v>0</v>
      </c>
      <c r="C3461" s="17" t="e">
        <f>VLOOKUP(B3461,Consolidation!B:AA,3,FALSE)</f>
        <v>#N/A</v>
      </c>
      <c r="D3461" s="17" t="e">
        <f>VLOOKUP(B3461,Consolidation!B:AA,5,TRUE)</f>
        <v>#N/A</v>
      </c>
      <c r="E3461" s="17" t="e">
        <f>VLOOKUP(B3462,Consolidation!B:AA,6,TRUE)</f>
        <v>#N/A</v>
      </c>
      <c r="F3461" s="17" t="e">
        <f>VLOOKUP(B3462,Consolidation!B:AA,7,TRUE)</f>
        <v>#N/A</v>
      </c>
      <c r="G3461" s="17" t="e">
        <f>VLOOKUP(B3462,Consolidation!B:AA,12,TRUE)</f>
        <v>#N/A</v>
      </c>
      <c r="H3461" s="17" t="e">
        <f>VLOOKUP(B3462,Consolidation!B:AA,22,FALSE)</f>
        <v>#N/A</v>
      </c>
    </row>
    <row r="3462" spans="1:8" ht="29.5" customHeight="1" thickBot="1" x14ac:dyDescent="0.4">
      <c r="A3462" s="16" t="str">
        <f>IF(B3462&lt;&gt;"","IND"&amp;TEXT(COUNTA($B$2:B3462),"000"),"")</f>
        <v>IND2110</v>
      </c>
      <c r="B3462" s="17">
        <f>Consolication[[#This Row],[Nom et prénom 0 Name &amp; first name]]</f>
        <v>0</v>
      </c>
      <c r="C3462" s="17" t="e">
        <f>VLOOKUP(B3462,Consolidation!B:AA,3,FALSE)</f>
        <v>#N/A</v>
      </c>
      <c r="D3462" s="17" t="e">
        <f>VLOOKUP(B3462,Consolidation!B:AA,5,TRUE)</f>
        <v>#N/A</v>
      </c>
      <c r="E3462" s="17" t="e">
        <f>VLOOKUP(B3463,Consolidation!B:AA,6,TRUE)</f>
        <v>#N/A</v>
      </c>
      <c r="F3462" s="17" t="e">
        <f>VLOOKUP(B3463,Consolidation!B:AA,7,TRUE)</f>
        <v>#N/A</v>
      </c>
      <c r="G3462" s="17" t="e">
        <f>VLOOKUP(B3463,Consolidation!B:AA,12,TRUE)</f>
        <v>#N/A</v>
      </c>
      <c r="H3462" s="17" t="e">
        <f>VLOOKUP(B3463,Consolidation!B:AA,22,FALSE)</f>
        <v>#N/A</v>
      </c>
    </row>
    <row r="3463" spans="1:8" ht="29.5" customHeight="1" thickBot="1" x14ac:dyDescent="0.4">
      <c r="A3463" s="16" t="str">
        <f>IF(B3463&lt;&gt;"","IND"&amp;TEXT(COUNTA($B$2:B3463),"000"),"")</f>
        <v>IND2111</v>
      </c>
      <c r="B3463" s="17">
        <f>Consolication[[#This Row],[Nom et prénom 0 Name &amp; first name]]</f>
        <v>0</v>
      </c>
      <c r="C3463" s="17" t="e">
        <f>VLOOKUP(B3463,Consolidation!B:AA,3,FALSE)</f>
        <v>#N/A</v>
      </c>
      <c r="D3463" s="17" t="e">
        <f>VLOOKUP(B3463,Consolidation!B:AA,5,TRUE)</f>
        <v>#N/A</v>
      </c>
      <c r="E3463" s="17" t="e">
        <f>VLOOKUP(B3464,Consolidation!B:AA,6,TRUE)</f>
        <v>#N/A</v>
      </c>
      <c r="F3463" s="17" t="e">
        <f>VLOOKUP(B3464,Consolidation!B:AA,7,TRUE)</f>
        <v>#N/A</v>
      </c>
      <c r="G3463" s="17" t="e">
        <f>VLOOKUP(B3464,Consolidation!B:AA,12,TRUE)</f>
        <v>#N/A</v>
      </c>
      <c r="H3463" s="17" t="e">
        <f>VLOOKUP(B3464,Consolidation!B:AA,22,FALSE)</f>
        <v>#N/A</v>
      </c>
    </row>
    <row r="3464" spans="1:8" ht="29.5" customHeight="1" thickBot="1" x14ac:dyDescent="0.4">
      <c r="A3464" s="16" t="str">
        <f>IF(B3464&lt;&gt;"","IND"&amp;TEXT(COUNTA($B$2:B3464),"000"),"")</f>
        <v>IND2112</v>
      </c>
      <c r="B3464" s="17">
        <f>Consolication[[#This Row],[Nom et prénom 0 Name &amp; first name]]</f>
        <v>0</v>
      </c>
      <c r="C3464" s="17" t="e">
        <f>VLOOKUP(B3464,Consolidation!B:AA,3,FALSE)</f>
        <v>#N/A</v>
      </c>
      <c r="D3464" s="17" t="e">
        <f>VLOOKUP(B3464,Consolidation!B:AA,5,TRUE)</f>
        <v>#N/A</v>
      </c>
      <c r="E3464" s="17" t="e">
        <f>VLOOKUP(B3465,Consolidation!B:AA,6,TRUE)</f>
        <v>#N/A</v>
      </c>
      <c r="F3464" s="17" t="e">
        <f>VLOOKUP(B3465,Consolidation!B:AA,7,TRUE)</f>
        <v>#N/A</v>
      </c>
      <c r="G3464" s="17" t="e">
        <f>VLOOKUP(B3465,Consolidation!B:AA,12,TRUE)</f>
        <v>#N/A</v>
      </c>
      <c r="H3464" s="17" t="e">
        <f>VLOOKUP(B3465,Consolidation!B:AA,22,FALSE)</f>
        <v>#N/A</v>
      </c>
    </row>
    <row r="3465" spans="1:8" ht="29.5" customHeight="1" thickBot="1" x14ac:dyDescent="0.4">
      <c r="A3465" s="16" t="str">
        <f>IF(B3465&lt;&gt;"","IND"&amp;TEXT(COUNTA($B$2:B3465),"000"),"")</f>
        <v>IND2113</v>
      </c>
      <c r="B3465" s="17">
        <f>Consolication[[#This Row],[Nom et prénom 0 Name &amp; first name]]</f>
        <v>0</v>
      </c>
      <c r="C3465" s="17" t="e">
        <f>VLOOKUP(B3465,Consolidation!B:AA,3,FALSE)</f>
        <v>#N/A</v>
      </c>
      <c r="D3465" s="17" t="e">
        <f>VLOOKUP(B3465,Consolidation!B:AA,5,TRUE)</f>
        <v>#N/A</v>
      </c>
      <c r="E3465" s="17" t="e">
        <f>VLOOKUP(B3466,Consolidation!B:AA,6,TRUE)</f>
        <v>#N/A</v>
      </c>
      <c r="F3465" s="17" t="e">
        <f>VLOOKUP(B3466,Consolidation!B:AA,7,TRUE)</f>
        <v>#N/A</v>
      </c>
      <c r="G3465" s="17" t="e">
        <f>VLOOKUP(B3466,Consolidation!B:AA,12,TRUE)</f>
        <v>#N/A</v>
      </c>
      <c r="H3465" s="17" t="e">
        <f>VLOOKUP(B3466,Consolidation!B:AA,22,FALSE)</f>
        <v>#N/A</v>
      </c>
    </row>
    <row r="3466" spans="1:8" ht="29.5" customHeight="1" thickBot="1" x14ac:dyDescent="0.4">
      <c r="A3466" s="16" t="str">
        <f>IF(B3466&lt;&gt;"","IND"&amp;TEXT(COUNTA($B$2:B3466),"000"),"")</f>
        <v>IND2114</v>
      </c>
      <c r="B3466" s="17">
        <f>Consolication[[#This Row],[Nom et prénom 0 Name &amp; first name]]</f>
        <v>0</v>
      </c>
      <c r="C3466" s="17" t="e">
        <f>VLOOKUP(B3466,Consolidation!B:AA,3,FALSE)</f>
        <v>#N/A</v>
      </c>
      <c r="D3466" s="17" t="e">
        <f>VLOOKUP(B3466,Consolidation!B:AA,5,TRUE)</f>
        <v>#N/A</v>
      </c>
      <c r="E3466" s="17" t="e">
        <f>VLOOKUP(B3467,Consolidation!B:AA,6,TRUE)</f>
        <v>#N/A</v>
      </c>
      <c r="F3466" s="17" t="e">
        <f>VLOOKUP(B3467,Consolidation!B:AA,7,TRUE)</f>
        <v>#N/A</v>
      </c>
      <c r="G3466" s="17" t="e">
        <f>VLOOKUP(B3467,Consolidation!B:AA,12,TRUE)</f>
        <v>#N/A</v>
      </c>
      <c r="H3466" s="17" t="e">
        <f>VLOOKUP(B3467,Consolidation!B:AA,22,FALSE)</f>
        <v>#N/A</v>
      </c>
    </row>
    <row r="3467" spans="1:8" ht="29.5" customHeight="1" thickBot="1" x14ac:dyDescent="0.4">
      <c r="A3467" s="16" t="str">
        <f>IF(B3467&lt;&gt;"","IND"&amp;TEXT(COUNTA($B$2:B3467),"000"),"")</f>
        <v>IND2115</v>
      </c>
      <c r="B3467" s="17">
        <f>Consolication[[#This Row],[Nom et prénom 0 Name &amp; first name]]</f>
        <v>0</v>
      </c>
      <c r="C3467" s="17" t="e">
        <f>VLOOKUP(B3467,Consolidation!B:AA,3,FALSE)</f>
        <v>#N/A</v>
      </c>
      <c r="D3467" s="17" t="e">
        <f>VLOOKUP(B3467,Consolidation!B:AA,5,TRUE)</f>
        <v>#N/A</v>
      </c>
      <c r="E3467" s="17" t="e">
        <f>VLOOKUP(B3468,Consolidation!B:AA,6,TRUE)</f>
        <v>#N/A</v>
      </c>
      <c r="F3467" s="17" t="e">
        <f>VLOOKUP(B3468,Consolidation!B:AA,7,TRUE)</f>
        <v>#N/A</v>
      </c>
      <c r="G3467" s="17" t="e">
        <f>VLOOKUP(B3468,Consolidation!B:AA,12,TRUE)</f>
        <v>#N/A</v>
      </c>
      <c r="H3467" s="17" t="e">
        <f>VLOOKUP(B3468,Consolidation!B:AA,22,FALSE)</f>
        <v>#N/A</v>
      </c>
    </row>
    <row r="3468" spans="1:8" ht="29.5" customHeight="1" thickBot="1" x14ac:dyDescent="0.4">
      <c r="A3468" s="16" t="str">
        <f>IF(B3468&lt;&gt;"","IND"&amp;TEXT(COUNTA($B$2:B3468),"000"),"")</f>
        <v>IND2116</v>
      </c>
      <c r="B3468" s="17">
        <f>Consolication[[#This Row],[Nom et prénom 0 Name &amp; first name]]</f>
        <v>0</v>
      </c>
      <c r="C3468" s="17" t="e">
        <f>VLOOKUP(B3468,Consolidation!B:AA,3,FALSE)</f>
        <v>#N/A</v>
      </c>
      <c r="D3468" s="17" t="e">
        <f>VLOOKUP(B3468,Consolidation!B:AA,5,TRUE)</f>
        <v>#N/A</v>
      </c>
      <c r="E3468" s="17" t="e">
        <f>VLOOKUP(B3469,Consolidation!B:AA,6,TRUE)</f>
        <v>#N/A</v>
      </c>
      <c r="F3468" s="17" t="e">
        <f>VLOOKUP(B3469,Consolidation!B:AA,7,TRUE)</f>
        <v>#N/A</v>
      </c>
      <c r="G3468" s="17" t="e">
        <f>VLOOKUP(B3469,Consolidation!B:AA,12,TRUE)</f>
        <v>#N/A</v>
      </c>
      <c r="H3468" s="17" t="e">
        <f>VLOOKUP(B3469,Consolidation!B:AA,22,FALSE)</f>
        <v>#N/A</v>
      </c>
    </row>
    <row r="3469" spans="1:8" ht="29.5" customHeight="1" thickBot="1" x14ac:dyDescent="0.4">
      <c r="A3469" s="16" t="str">
        <f>IF(B3469&lt;&gt;"","IND"&amp;TEXT(COUNTA($B$2:B3469),"000"),"")</f>
        <v>IND2117</v>
      </c>
      <c r="B3469" s="17">
        <f>Consolication[[#This Row],[Nom et prénom 0 Name &amp; first name]]</f>
        <v>0</v>
      </c>
      <c r="C3469" s="17" t="e">
        <f>VLOOKUP(B3469,Consolidation!B:AA,3,FALSE)</f>
        <v>#N/A</v>
      </c>
      <c r="D3469" s="17" t="e">
        <f>VLOOKUP(B3469,Consolidation!B:AA,5,TRUE)</f>
        <v>#N/A</v>
      </c>
      <c r="E3469" s="17" t="e">
        <f>VLOOKUP(B3470,Consolidation!B:AA,6,TRUE)</f>
        <v>#N/A</v>
      </c>
      <c r="F3469" s="17" t="e">
        <f>VLOOKUP(B3470,Consolidation!B:AA,7,TRUE)</f>
        <v>#N/A</v>
      </c>
      <c r="G3469" s="17" t="e">
        <f>VLOOKUP(B3470,Consolidation!B:AA,12,TRUE)</f>
        <v>#N/A</v>
      </c>
      <c r="H3469" s="17" t="e">
        <f>VLOOKUP(B3470,Consolidation!B:AA,22,FALSE)</f>
        <v>#N/A</v>
      </c>
    </row>
    <row r="3470" spans="1:8" ht="29.5" customHeight="1" thickBot="1" x14ac:dyDescent="0.4">
      <c r="A3470" s="16" t="str">
        <f>IF(B3470&lt;&gt;"","IND"&amp;TEXT(COUNTA($B$2:B3470),"000"),"")</f>
        <v>IND2118</v>
      </c>
      <c r="B3470" s="17">
        <f>Consolication[[#This Row],[Nom et prénom 0 Name &amp; first name]]</f>
        <v>0</v>
      </c>
      <c r="C3470" s="17" t="e">
        <f>VLOOKUP(B3470,Consolidation!B:AA,3,FALSE)</f>
        <v>#N/A</v>
      </c>
      <c r="D3470" s="17" t="e">
        <f>VLOOKUP(B3470,Consolidation!B:AA,5,TRUE)</f>
        <v>#N/A</v>
      </c>
      <c r="E3470" s="17" t="e">
        <f>VLOOKUP(B3471,Consolidation!B:AA,6,TRUE)</f>
        <v>#N/A</v>
      </c>
      <c r="F3470" s="17" t="e">
        <f>VLOOKUP(B3471,Consolidation!B:AA,7,TRUE)</f>
        <v>#N/A</v>
      </c>
      <c r="G3470" s="17" t="e">
        <f>VLOOKUP(B3471,Consolidation!B:AA,12,TRUE)</f>
        <v>#N/A</v>
      </c>
      <c r="H3470" s="17" t="e">
        <f>VLOOKUP(B3471,Consolidation!B:AA,22,FALSE)</f>
        <v>#N/A</v>
      </c>
    </row>
    <row r="3471" spans="1:8" ht="29.5" customHeight="1" thickBot="1" x14ac:dyDescent="0.4">
      <c r="A3471" s="16" t="str">
        <f>IF(B3471&lt;&gt;"","IND"&amp;TEXT(COUNTA($B$2:B3471),"000"),"")</f>
        <v>IND2119</v>
      </c>
      <c r="B3471" s="17">
        <f>Consolication[[#This Row],[Nom et prénom 0 Name &amp; first name]]</f>
        <v>0</v>
      </c>
      <c r="C3471" s="17" t="e">
        <f>VLOOKUP(B3471,Consolidation!B:AA,3,FALSE)</f>
        <v>#N/A</v>
      </c>
      <c r="D3471" s="17" t="e">
        <f>VLOOKUP(B3471,Consolidation!B:AA,5,TRUE)</f>
        <v>#N/A</v>
      </c>
      <c r="E3471" s="17" t="e">
        <f>VLOOKUP(B3472,Consolidation!B:AA,6,TRUE)</f>
        <v>#N/A</v>
      </c>
      <c r="F3471" s="17" t="e">
        <f>VLOOKUP(B3472,Consolidation!B:AA,7,TRUE)</f>
        <v>#N/A</v>
      </c>
      <c r="G3471" s="17" t="e">
        <f>VLOOKUP(B3472,Consolidation!B:AA,12,TRUE)</f>
        <v>#N/A</v>
      </c>
      <c r="H3471" s="17" t="e">
        <f>VLOOKUP(B3472,Consolidation!B:AA,22,FALSE)</f>
        <v>#N/A</v>
      </c>
    </row>
    <row r="3472" spans="1:8" ht="29.5" customHeight="1" thickBot="1" x14ac:dyDescent="0.4">
      <c r="A3472" s="16" t="str">
        <f>IF(B3472&lt;&gt;"","IND"&amp;TEXT(COUNTA($B$2:B3472),"000"),"")</f>
        <v>IND2120</v>
      </c>
      <c r="B3472" s="17">
        <f>Consolication[[#This Row],[Nom et prénom 0 Name &amp; first name]]</f>
        <v>0</v>
      </c>
      <c r="C3472" s="17" t="e">
        <f>VLOOKUP(B3472,Consolidation!B:AA,3,FALSE)</f>
        <v>#N/A</v>
      </c>
      <c r="D3472" s="17" t="e">
        <f>VLOOKUP(B3472,Consolidation!B:AA,5,TRUE)</f>
        <v>#N/A</v>
      </c>
      <c r="E3472" s="17" t="e">
        <f>VLOOKUP(B3473,Consolidation!B:AA,6,TRUE)</f>
        <v>#N/A</v>
      </c>
      <c r="F3472" s="17" t="e">
        <f>VLOOKUP(B3473,Consolidation!B:AA,7,TRUE)</f>
        <v>#N/A</v>
      </c>
      <c r="G3472" s="17" t="e">
        <f>VLOOKUP(B3473,Consolidation!B:AA,12,TRUE)</f>
        <v>#N/A</v>
      </c>
      <c r="H3472" s="17" t="e">
        <f>VLOOKUP(B3473,Consolidation!B:AA,22,FALSE)</f>
        <v>#N/A</v>
      </c>
    </row>
    <row r="3473" spans="1:8" ht="29.5" customHeight="1" thickBot="1" x14ac:dyDescent="0.4">
      <c r="A3473" s="16" t="str">
        <f>IF(B3473&lt;&gt;"","IND"&amp;TEXT(COUNTA($B$2:B3473),"000"),"")</f>
        <v>IND2121</v>
      </c>
      <c r="B3473" s="17">
        <f>Consolication[[#This Row],[Nom et prénom 0 Name &amp; first name]]</f>
        <v>0</v>
      </c>
      <c r="C3473" s="17" t="e">
        <f>VLOOKUP(B3473,Consolidation!B:AA,3,FALSE)</f>
        <v>#N/A</v>
      </c>
      <c r="D3473" s="17" t="e">
        <f>VLOOKUP(B3473,Consolidation!B:AA,5,TRUE)</f>
        <v>#N/A</v>
      </c>
      <c r="E3473" s="17" t="e">
        <f>VLOOKUP(B3474,Consolidation!B:AA,6,TRUE)</f>
        <v>#N/A</v>
      </c>
      <c r="F3473" s="17" t="e">
        <f>VLOOKUP(B3474,Consolidation!B:AA,7,TRUE)</f>
        <v>#N/A</v>
      </c>
      <c r="G3473" s="17" t="e">
        <f>VLOOKUP(B3474,Consolidation!B:AA,12,TRUE)</f>
        <v>#N/A</v>
      </c>
      <c r="H3473" s="17" t="e">
        <f>VLOOKUP(B3474,Consolidation!B:AA,22,FALSE)</f>
        <v>#N/A</v>
      </c>
    </row>
    <row r="3474" spans="1:8" ht="29.5" customHeight="1" thickBot="1" x14ac:dyDescent="0.4">
      <c r="A3474" s="16" t="str">
        <f>IF(B3474&lt;&gt;"","IND"&amp;TEXT(COUNTA($B$2:B3474),"000"),"")</f>
        <v>IND2122</v>
      </c>
      <c r="B3474" s="17">
        <f>Consolication[[#This Row],[Nom et prénom 0 Name &amp; first name]]</f>
        <v>0</v>
      </c>
      <c r="C3474" s="17" t="e">
        <f>VLOOKUP(B3474,Consolidation!B:AA,3,FALSE)</f>
        <v>#N/A</v>
      </c>
      <c r="D3474" s="17" t="e">
        <f>VLOOKUP(B3474,Consolidation!B:AA,5,TRUE)</f>
        <v>#N/A</v>
      </c>
      <c r="E3474" s="17" t="e">
        <f>VLOOKUP(B3475,Consolidation!B:AA,6,TRUE)</f>
        <v>#N/A</v>
      </c>
      <c r="F3474" s="17" t="e">
        <f>VLOOKUP(B3475,Consolidation!B:AA,7,TRUE)</f>
        <v>#N/A</v>
      </c>
      <c r="G3474" s="17" t="e">
        <f>VLOOKUP(B3475,Consolidation!B:AA,12,TRUE)</f>
        <v>#N/A</v>
      </c>
      <c r="H3474" s="17" t="e">
        <f>VLOOKUP(B3475,Consolidation!B:AA,22,FALSE)</f>
        <v>#N/A</v>
      </c>
    </row>
    <row r="3475" spans="1:8" ht="29.5" customHeight="1" thickBot="1" x14ac:dyDescent="0.4">
      <c r="A3475" s="16" t="str">
        <f>IF(B3475&lt;&gt;"","IND"&amp;TEXT(COUNTA($B$2:B3475),"000"),"")</f>
        <v>IND2123</v>
      </c>
      <c r="B3475" s="17">
        <f>Consolication[[#This Row],[Nom et prénom 0 Name &amp; first name]]</f>
        <v>0</v>
      </c>
      <c r="C3475" s="17" t="e">
        <f>VLOOKUP(B3475,Consolidation!B:AA,3,FALSE)</f>
        <v>#N/A</v>
      </c>
      <c r="D3475" s="17" t="e">
        <f>VLOOKUP(B3475,Consolidation!B:AA,5,TRUE)</f>
        <v>#N/A</v>
      </c>
      <c r="E3475" s="17" t="e">
        <f>VLOOKUP(B3476,Consolidation!B:AA,6,TRUE)</f>
        <v>#N/A</v>
      </c>
      <c r="F3475" s="17" t="e">
        <f>VLOOKUP(B3476,Consolidation!B:AA,7,TRUE)</f>
        <v>#N/A</v>
      </c>
      <c r="G3475" s="17" t="e">
        <f>VLOOKUP(B3476,Consolidation!B:AA,12,TRUE)</f>
        <v>#N/A</v>
      </c>
      <c r="H3475" s="17" t="e">
        <f>VLOOKUP(B3476,Consolidation!B:AA,22,FALSE)</f>
        <v>#N/A</v>
      </c>
    </row>
    <row r="3476" spans="1:8" ht="29.5" customHeight="1" thickBot="1" x14ac:dyDescent="0.4">
      <c r="A3476" s="16" t="str">
        <f>IF(B3476&lt;&gt;"","IND"&amp;TEXT(COUNTA($B$2:B3476),"000"),"")</f>
        <v>IND2124</v>
      </c>
      <c r="B3476" s="17">
        <f>Consolication[[#This Row],[Nom et prénom 0 Name &amp; first name]]</f>
        <v>0</v>
      </c>
      <c r="C3476" s="17" t="e">
        <f>VLOOKUP(B3476,Consolidation!B:AA,3,FALSE)</f>
        <v>#N/A</v>
      </c>
      <c r="D3476" s="17" t="e">
        <f>VLOOKUP(B3476,Consolidation!B:AA,5,TRUE)</f>
        <v>#N/A</v>
      </c>
      <c r="E3476" s="17" t="e">
        <f>VLOOKUP(B3477,Consolidation!B:AA,6,TRUE)</f>
        <v>#N/A</v>
      </c>
      <c r="F3476" s="17" t="e">
        <f>VLOOKUP(B3477,Consolidation!B:AA,7,TRUE)</f>
        <v>#N/A</v>
      </c>
      <c r="G3476" s="17" t="e">
        <f>VLOOKUP(B3477,Consolidation!B:AA,12,TRUE)</f>
        <v>#N/A</v>
      </c>
      <c r="H3476" s="17" t="e">
        <f>VLOOKUP(B3477,Consolidation!B:AA,22,FALSE)</f>
        <v>#N/A</v>
      </c>
    </row>
    <row r="3477" spans="1:8" ht="29.5" customHeight="1" thickBot="1" x14ac:dyDescent="0.4">
      <c r="A3477" s="16" t="str">
        <f>IF(B3477&lt;&gt;"","IND"&amp;TEXT(COUNTA($B$2:B3477),"000"),"")</f>
        <v>IND2125</v>
      </c>
      <c r="B3477" s="17">
        <f>Consolication[[#This Row],[Nom et prénom 0 Name &amp; first name]]</f>
        <v>0</v>
      </c>
      <c r="C3477" s="17" t="e">
        <f>VLOOKUP(B3477,Consolidation!B:AA,3,FALSE)</f>
        <v>#N/A</v>
      </c>
      <c r="D3477" s="17" t="e">
        <f>VLOOKUP(B3477,Consolidation!B:AA,5,TRUE)</f>
        <v>#N/A</v>
      </c>
      <c r="E3477" s="17" t="e">
        <f>VLOOKUP(B3478,Consolidation!B:AA,6,TRUE)</f>
        <v>#N/A</v>
      </c>
      <c r="F3477" s="17" t="e">
        <f>VLOOKUP(B3478,Consolidation!B:AA,7,TRUE)</f>
        <v>#N/A</v>
      </c>
      <c r="G3477" s="17" t="e">
        <f>VLOOKUP(B3478,Consolidation!B:AA,12,TRUE)</f>
        <v>#N/A</v>
      </c>
      <c r="H3477" s="17" t="e">
        <f>VLOOKUP(B3478,Consolidation!B:AA,22,FALSE)</f>
        <v>#N/A</v>
      </c>
    </row>
    <row r="3478" spans="1:8" ht="29.5" customHeight="1" thickBot="1" x14ac:dyDescent="0.4">
      <c r="A3478" s="16" t="str">
        <f>IF(B3478&lt;&gt;"","IND"&amp;TEXT(COUNTA($B$2:B3478),"000"),"")</f>
        <v>IND2126</v>
      </c>
      <c r="B3478" s="17">
        <f>Consolication[[#This Row],[Nom et prénom 0 Name &amp; first name]]</f>
        <v>0</v>
      </c>
      <c r="C3478" s="17" t="e">
        <f>VLOOKUP(B3478,Consolidation!B:AA,3,FALSE)</f>
        <v>#N/A</v>
      </c>
      <c r="D3478" s="17" t="e">
        <f>VLOOKUP(B3478,Consolidation!B:AA,5,TRUE)</f>
        <v>#N/A</v>
      </c>
      <c r="E3478" s="17" t="e">
        <f>VLOOKUP(B3479,Consolidation!B:AA,6,TRUE)</f>
        <v>#N/A</v>
      </c>
      <c r="F3478" s="17" t="e">
        <f>VLOOKUP(B3479,Consolidation!B:AA,7,TRUE)</f>
        <v>#N/A</v>
      </c>
      <c r="G3478" s="17" t="e">
        <f>VLOOKUP(B3479,Consolidation!B:AA,12,TRUE)</f>
        <v>#N/A</v>
      </c>
      <c r="H3478" s="17" t="e">
        <f>VLOOKUP(B3479,Consolidation!B:AA,22,FALSE)</f>
        <v>#N/A</v>
      </c>
    </row>
    <row r="3479" spans="1:8" ht="29.5" customHeight="1" thickBot="1" x14ac:dyDescent="0.4">
      <c r="A3479" s="16" t="str">
        <f>IF(B3479&lt;&gt;"","IND"&amp;TEXT(COUNTA($B$2:B3479),"000"),"")</f>
        <v>IND2127</v>
      </c>
      <c r="B3479" s="17">
        <f>Consolication[[#This Row],[Nom et prénom 0 Name &amp; first name]]</f>
        <v>0</v>
      </c>
      <c r="C3479" s="17" t="e">
        <f>VLOOKUP(B3479,Consolidation!B:AA,3,FALSE)</f>
        <v>#N/A</v>
      </c>
      <c r="D3479" s="17" t="e">
        <f>VLOOKUP(B3479,Consolidation!B:AA,5,TRUE)</f>
        <v>#N/A</v>
      </c>
      <c r="E3479" s="17" t="e">
        <f>VLOOKUP(B3480,Consolidation!B:AA,6,TRUE)</f>
        <v>#N/A</v>
      </c>
      <c r="F3479" s="17" t="e">
        <f>VLOOKUP(B3480,Consolidation!B:AA,7,TRUE)</f>
        <v>#N/A</v>
      </c>
      <c r="G3479" s="17" t="e">
        <f>VLOOKUP(B3480,Consolidation!B:AA,12,TRUE)</f>
        <v>#N/A</v>
      </c>
      <c r="H3479" s="17" t="e">
        <f>VLOOKUP(B3480,Consolidation!B:AA,22,FALSE)</f>
        <v>#N/A</v>
      </c>
    </row>
    <row r="3480" spans="1:8" ht="29.5" customHeight="1" thickBot="1" x14ac:dyDescent="0.4">
      <c r="A3480" s="16" t="str">
        <f>IF(B3480&lt;&gt;"","IND"&amp;TEXT(COUNTA($B$2:B3480),"000"),"")</f>
        <v>IND2128</v>
      </c>
      <c r="B3480" s="17">
        <f>Consolication[[#This Row],[Nom et prénom 0 Name &amp; first name]]</f>
        <v>0</v>
      </c>
      <c r="C3480" s="17" t="e">
        <f>VLOOKUP(B3480,Consolidation!B:AA,3,FALSE)</f>
        <v>#N/A</v>
      </c>
      <c r="D3480" s="17" t="e">
        <f>VLOOKUP(B3480,Consolidation!B:AA,5,TRUE)</f>
        <v>#N/A</v>
      </c>
      <c r="E3480" s="17" t="e">
        <f>VLOOKUP(B3481,Consolidation!B:AA,6,TRUE)</f>
        <v>#N/A</v>
      </c>
      <c r="F3480" s="17" t="e">
        <f>VLOOKUP(B3481,Consolidation!B:AA,7,TRUE)</f>
        <v>#N/A</v>
      </c>
      <c r="G3480" s="17" t="e">
        <f>VLOOKUP(B3481,Consolidation!B:AA,12,TRUE)</f>
        <v>#N/A</v>
      </c>
      <c r="H3480" s="17" t="e">
        <f>VLOOKUP(B3481,Consolidation!B:AA,22,FALSE)</f>
        <v>#N/A</v>
      </c>
    </row>
    <row r="3481" spans="1:8" ht="29.5" customHeight="1" thickBot="1" x14ac:dyDescent="0.4">
      <c r="A3481" s="16" t="str">
        <f>IF(B3481&lt;&gt;"","IND"&amp;TEXT(COUNTA($B$2:B3481),"000"),"")</f>
        <v>IND2129</v>
      </c>
      <c r="B3481" s="17">
        <f>Consolication[[#This Row],[Nom et prénom 0 Name &amp; first name]]</f>
        <v>0</v>
      </c>
      <c r="C3481" s="17" t="e">
        <f>VLOOKUP(B3481,Consolidation!B:AA,3,FALSE)</f>
        <v>#N/A</v>
      </c>
      <c r="D3481" s="17" t="e">
        <f>VLOOKUP(B3481,Consolidation!B:AA,5,TRUE)</f>
        <v>#N/A</v>
      </c>
      <c r="E3481" s="17" t="e">
        <f>VLOOKUP(B3482,Consolidation!B:AA,6,TRUE)</f>
        <v>#N/A</v>
      </c>
      <c r="F3481" s="17" t="e">
        <f>VLOOKUP(B3482,Consolidation!B:AA,7,TRUE)</f>
        <v>#N/A</v>
      </c>
      <c r="G3481" s="17" t="e">
        <f>VLOOKUP(B3482,Consolidation!B:AA,12,TRUE)</f>
        <v>#N/A</v>
      </c>
      <c r="H3481" s="17" t="e">
        <f>VLOOKUP(B3482,Consolidation!B:AA,22,FALSE)</f>
        <v>#N/A</v>
      </c>
    </row>
    <row r="3482" spans="1:8" ht="29.5" customHeight="1" thickBot="1" x14ac:dyDescent="0.4">
      <c r="A3482" s="16" t="str">
        <f>IF(B3482&lt;&gt;"","IND"&amp;TEXT(COUNTA($B$2:B3482),"000"),"")</f>
        <v>IND2130</v>
      </c>
      <c r="B3482" s="17">
        <f>Consolication[[#This Row],[Nom et prénom 0 Name &amp; first name]]</f>
        <v>0</v>
      </c>
      <c r="C3482" s="17" t="e">
        <f>VLOOKUP(B3482,Consolidation!B:AA,3,FALSE)</f>
        <v>#N/A</v>
      </c>
      <c r="D3482" s="17" t="e">
        <f>VLOOKUP(B3482,Consolidation!B:AA,5,TRUE)</f>
        <v>#N/A</v>
      </c>
      <c r="E3482" s="17" t="e">
        <f>VLOOKUP(B3483,Consolidation!B:AA,6,TRUE)</f>
        <v>#N/A</v>
      </c>
      <c r="F3482" s="17" t="e">
        <f>VLOOKUP(B3483,Consolidation!B:AA,7,TRUE)</f>
        <v>#N/A</v>
      </c>
      <c r="G3482" s="17" t="e">
        <f>VLOOKUP(B3483,Consolidation!B:AA,12,TRUE)</f>
        <v>#N/A</v>
      </c>
      <c r="H3482" s="17" t="e">
        <f>VLOOKUP(B3483,Consolidation!B:AA,22,FALSE)</f>
        <v>#N/A</v>
      </c>
    </row>
    <row r="3483" spans="1:8" ht="29.5" customHeight="1" thickBot="1" x14ac:dyDescent="0.4">
      <c r="A3483" s="16" t="str">
        <f>IF(B3483&lt;&gt;"","IND"&amp;TEXT(COUNTA($B$2:B3483),"000"),"")</f>
        <v>IND2131</v>
      </c>
      <c r="B3483" s="17">
        <f>Consolication[[#This Row],[Nom et prénom 0 Name &amp; first name]]</f>
        <v>0</v>
      </c>
      <c r="C3483" s="17" t="e">
        <f>VLOOKUP(B3483,Consolidation!B:AA,3,FALSE)</f>
        <v>#N/A</v>
      </c>
      <c r="D3483" s="17" t="e">
        <f>VLOOKUP(B3483,Consolidation!B:AA,5,TRUE)</f>
        <v>#N/A</v>
      </c>
      <c r="E3483" s="17" t="e">
        <f>VLOOKUP(B3484,Consolidation!B:AA,6,TRUE)</f>
        <v>#N/A</v>
      </c>
      <c r="F3483" s="17" t="e">
        <f>VLOOKUP(B3484,Consolidation!B:AA,7,TRUE)</f>
        <v>#N/A</v>
      </c>
      <c r="G3483" s="17" t="e">
        <f>VLOOKUP(B3484,Consolidation!B:AA,12,TRUE)</f>
        <v>#N/A</v>
      </c>
      <c r="H3483" s="17" t="e">
        <f>VLOOKUP(B3484,Consolidation!B:AA,22,FALSE)</f>
        <v>#N/A</v>
      </c>
    </row>
    <row r="3484" spans="1:8" ht="29.5" customHeight="1" thickBot="1" x14ac:dyDescent="0.4">
      <c r="A3484" s="16" t="str">
        <f>IF(B3484&lt;&gt;"","IND"&amp;TEXT(COUNTA($B$2:B3484),"000"),"")</f>
        <v>IND2132</v>
      </c>
      <c r="B3484" s="17">
        <f>Consolication[[#This Row],[Nom et prénom 0 Name &amp; first name]]</f>
        <v>0</v>
      </c>
      <c r="C3484" s="17" t="e">
        <f>VLOOKUP(B3484,Consolidation!B:AA,3,FALSE)</f>
        <v>#N/A</v>
      </c>
      <c r="D3484" s="17" t="e">
        <f>VLOOKUP(B3484,Consolidation!B:AA,5,TRUE)</f>
        <v>#N/A</v>
      </c>
      <c r="E3484" s="17" t="e">
        <f>VLOOKUP(B3485,Consolidation!B:AA,6,TRUE)</f>
        <v>#N/A</v>
      </c>
      <c r="F3484" s="17" t="e">
        <f>VLOOKUP(B3485,Consolidation!B:AA,7,TRUE)</f>
        <v>#N/A</v>
      </c>
      <c r="G3484" s="17" t="e">
        <f>VLOOKUP(B3485,Consolidation!B:AA,12,TRUE)</f>
        <v>#N/A</v>
      </c>
      <c r="H3484" s="17" t="e">
        <f>VLOOKUP(B3485,Consolidation!B:AA,22,FALSE)</f>
        <v>#N/A</v>
      </c>
    </row>
    <row r="3485" spans="1:8" ht="29.5" customHeight="1" thickBot="1" x14ac:dyDescent="0.4">
      <c r="A3485" s="16" t="str">
        <f>IF(B3485&lt;&gt;"","IND"&amp;TEXT(COUNTA($B$2:B3485),"000"),"")</f>
        <v>IND2133</v>
      </c>
      <c r="B3485" s="17">
        <f>Consolication[[#This Row],[Nom et prénom 0 Name &amp; first name]]</f>
        <v>0</v>
      </c>
      <c r="C3485" s="17" t="e">
        <f>VLOOKUP(B3485,Consolidation!B:AA,3,FALSE)</f>
        <v>#N/A</v>
      </c>
      <c r="D3485" s="17" t="e">
        <f>VLOOKUP(B3485,Consolidation!B:AA,5,TRUE)</f>
        <v>#N/A</v>
      </c>
      <c r="E3485" s="17" t="e">
        <f>VLOOKUP(B3486,Consolidation!B:AA,6,TRUE)</f>
        <v>#N/A</v>
      </c>
      <c r="F3485" s="17" t="e">
        <f>VLOOKUP(B3486,Consolidation!B:AA,7,TRUE)</f>
        <v>#N/A</v>
      </c>
      <c r="G3485" s="17" t="e">
        <f>VLOOKUP(B3486,Consolidation!B:AA,12,TRUE)</f>
        <v>#N/A</v>
      </c>
      <c r="H3485" s="17" t="e">
        <f>VLOOKUP(B3486,Consolidation!B:AA,22,FALSE)</f>
        <v>#N/A</v>
      </c>
    </row>
    <row r="3486" spans="1:8" ht="29.5" customHeight="1" thickBot="1" x14ac:dyDescent="0.4">
      <c r="A3486" s="16" t="str">
        <f>IF(B3486&lt;&gt;"","IND"&amp;TEXT(COUNTA($B$2:B3486),"000"),"")</f>
        <v>IND2134</v>
      </c>
      <c r="B3486" s="17">
        <f>Consolication[[#This Row],[Nom et prénom 0 Name &amp; first name]]</f>
        <v>0</v>
      </c>
      <c r="C3486" s="17" t="e">
        <f>VLOOKUP(B3486,Consolidation!B:AA,3,FALSE)</f>
        <v>#N/A</v>
      </c>
      <c r="D3486" s="17" t="e">
        <f>VLOOKUP(B3486,Consolidation!B:AA,5,TRUE)</f>
        <v>#N/A</v>
      </c>
      <c r="E3486" s="17" t="e">
        <f>VLOOKUP(B3487,Consolidation!B:AA,6,TRUE)</f>
        <v>#N/A</v>
      </c>
      <c r="F3486" s="17" t="e">
        <f>VLOOKUP(B3487,Consolidation!B:AA,7,TRUE)</f>
        <v>#N/A</v>
      </c>
      <c r="G3486" s="17" t="e">
        <f>VLOOKUP(B3487,Consolidation!B:AA,12,TRUE)</f>
        <v>#N/A</v>
      </c>
      <c r="H3486" s="17" t="e">
        <f>VLOOKUP(B3487,Consolidation!B:AA,22,FALSE)</f>
        <v>#N/A</v>
      </c>
    </row>
    <row r="3487" spans="1:8" ht="29.5" customHeight="1" thickBot="1" x14ac:dyDescent="0.4">
      <c r="A3487" s="16" t="str">
        <f>IF(B3487&lt;&gt;"","IND"&amp;TEXT(COUNTA($B$2:B3487),"000"),"")</f>
        <v>IND2135</v>
      </c>
      <c r="B3487" s="17">
        <f>Consolication[[#This Row],[Nom et prénom 0 Name &amp; first name]]</f>
        <v>0</v>
      </c>
      <c r="C3487" s="17" t="e">
        <f>VLOOKUP(B3487,Consolidation!B:AA,3,FALSE)</f>
        <v>#N/A</v>
      </c>
      <c r="D3487" s="17" t="e">
        <f>VLOOKUP(B3487,Consolidation!B:AA,5,TRUE)</f>
        <v>#N/A</v>
      </c>
      <c r="E3487" s="17" t="e">
        <f>VLOOKUP(B3488,Consolidation!B:AA,6,TRUE)</f>
        <v>#N/A</v>
      </c>
      <c r="F3487" s="17" t="e">
        <f>VLOOKUP(B3488,Consolidation!B:AA,7,TRUE)</f>
        <v>#N/A</v>
      </c>
      <c r="G3487" s="17" t="e">
        <f>VLOOKUP(B3488,Consolidation!B:AA,12,TRUE)</f>
        <v>#N/A</v>
      </c>
      <c r="H3487" s="17" t="e">
        <f>VLOOKUP(B3488,Consolidation!B:AA,22,FALSE)</f>
        <v>#N/A</v>
      </c>
    </row>
    <row r="3488" spans="1:8" ht="29.5" customHeight="1" thickBot="1" x14ac:dyDescent="0.4">
      <c r="A3488" s="16" t="str">
        <f>IF(B3488&lt;&gt;"","IND"&amp;TEXT(COUNTA($B$2:B3488),"000"),"")</f>
        <v>IND2136</v>
      </c>
      <c r="B3488" s="17">
        <f>Consolication[[#This Row],[Nom et prénom 0 Name &amp; first name]]</f>
        <v>0</v>
      </c>
      <c r="C3488" s="17" t="e">
        <f>VLOOKUP(B3488,Consolidation!B:AA,3,FALSE)</f>
        <v>#N/A</v>
      </c>
      <c r="D3488" s="17" t="e">
        <f>VLOOKUP(B3488,Consolidation!B:AA,5,TRUE)</f>
        <v>#N/A</v>
      </c>
      <c r="E3488" s="17" t="e">
        <f>VLOOKUP(B3489,Consolidation!B:AA,6,TRUE)</f>
        <v>#N/A</v>
      </c>
      <c r="F3488" s="17" t="e">
        <f>VLOOKUP(B3489,Consolidation!B:AA,7,TRUE)</f>
        <v>#N/A</v>
      </c>
      <c r="G3488" s="17" t="e">
        <f>VLOOKUP(B3489,Consolidation!B:AA,12,TRUE)</f>
        <v>#N/A</v>
      </c>
      <c r="H3488" s="17" t="e">
        <f>VLOOKUP(B3489,Consolidation!B:AA,22,FALSE)</f>
        <v>#N/A</v>
      </c>
    </row>
    <row r="3489" spans="1:8" ht="29.5" customHeight="1" thickBot="1" x14ac:dyDescent="0.4">
      <c r="A3489" s="16" t="str">
        <f>IF(B3489&lt;&gt;"","IND"&amp;TEXT(COUNTA($B$2:B3489),"000"),"")</f>
        <v>IND2137</v>
      </c>
      <c r="B3489" s="17">
        <f>Consolication[[#This Row],[Nom et prénom 0 Name &amp; first name]]</f>
        <v>0</v>
      </c>
      <c r="C3489" s="17" t="e">
        <f>VLOOKUP(B3489,Consolidation!B:AA,3,FALSE)</f>
        <v>#N/A</v>
      </c>
      <c r="D3489" s="17" t="e">
        <f>VLOOKUP(B3489,Consolidation!B:AA,5,TRUE)</f>
        <v>#N/A</v>
      </c>
      <c r="E3489" s="17" t="e">
        <f>VLOOKUP(B3490,Consolidation!B:AA,6,TRUE)</f>
        <v>#N/A</v>
      </c>
      <c r="F3489" s="17" t="e">
        <f>VLOOKUP(B3490,Consolidation!B:AA,7,TRUE)</f>
        <v>#N/A</v>
      </c>
      <c r="G3489" s="17" t="e">
        <f>VLOOKUP(B3490,Consolidation!B:AA,12,TRUE)</f>
        <v>#N/A</v>
      </c>
      <c r="H3489" s="17" t="e">
        <f>VLOOKUP(B3490,Consolidation!B:AA,22,FALSE)</f>
        <v>#N/A</v>
      </c>
    </row>
    <row r="3490" spans="1:8" ht="29.5" customHeight="1" thickBot="1" x14ac:dyDescent="0.4">
      <c r="A3490" s="16" t="str">
        <f>IF(B3490&lt;&gt;"","IND"&amp;TEXT(COUNTA($B$2:B3490),"000"),"")</f>
        <v>IND2138</v>
      </c>
      <c r="B3490" s="17">
        <f>Consolication[[#This Row],[Nom et prénom 0 Name &amp; first name]]</f>
        <v>0</v>
      </c>
      <c r="C3490" s="17" t="e">
        <f>VLOOKUP(B3490,Consolidation!B:AA,3,FALSE)</f>
        <v>#N/A</v>
      </c>
      <c r="D3490" s="17" t="e">
        <f>VLOOKUP(B3490,Consolidation!B:AA,5,TRUE)</f>
        <v>#N/A</v>
      </c>
      <c r="E3490" s="17" t="e">
        <f>VLOOKUP(B3491,Consolidation!B:AA,6,TRUE)</f>
        <v>#N/A</v>
      </c>
      <c r="F3490" s="17" t="e">
        <f>VLOOKUP(B3491,Consolidation!B:AA,7,TRUE)</f>
        <v>#N/A</v>
      </c>
      <c r="G3490" s="17" t="e">
        <f>VLOOKUP(B3491,Consolidation!B:AA,12,TRUE)</f>
        <v>#N/A</v>
      </c>
      <c r="H3490" s="17" t="e">
        <f>VLOOKUP(B3491,Consolidation!B:AA,22,FALSE)</f>
        <v>#N/A</v>
      </c>
    </row>
    <row r="3491" spans="1:8" ht="29.5" customHeight="1" thickBot="1" x14ac:dyDescent="0.4">
      <c r="A3491" s="16" t="str">
        <f>IF(B3491&lt;&gt;"","IND"&amp;TEXT(COUNTA($B$2:B3491),"000"),"")</f>
        <v>IND2139</v>
      </c>
      <c r="B3491" s="17">
        <f>Consolication[[#This Row],[Nom et prénom 0 Name &amp; first name]]</f>
        <v>0</v>
      </c>
      <c r="C3491" s="17" t="e">
        <f>VLOOKUP(B3491,Consolidation!B:AA,3,FALSE)</f>
        <v>#N/A</v>
      </c>
      <c r="D3491" s="17" t="e">
        <f>VLOOKUP(B3491,Consolidation!B:AA,5,TRUE)</f>
        <v>#N/A</v>
      </c>
      <c r="E3491" s="17" t="e">
        <f>VLOOKUP(B3492,Consolidation!B:AA,6,TRUE)</f>
        <v>#N/A</v>
      </c>
      <c r="F3491" s="17" t="e">
        <f>VLOOKUP(B3492,Consolidation!B:AA,7,TRUE)</f>
        <v>#N/A</v>
      </c>
      <c r="G3491" s="17" t="e">
        <f>VLOOKUP(B3492,Consolidation!B:AA,12,TRUE)</f>
        <v>#N/A</v>
      </c>
      <c r="H3491" s="17" t="e">
        <f>VLOOKUP(B3492,Consolidation!B:AA,22,FALSE)</f>
        <v>#N/A</v>
      </c>
    </row>
    <row r="3492" spans="1:8" ht="29.5" customHeight="1" thickBot="1" x14ac:dyDescent="0.4">
      <c r="A3492" s="16" t="str">
        <f>IF(B3492&lt;&gt;"","IND"&amp;TEXT(COUNTA($B$2:B3492),"000"),"")</f>
        <v>IND2140</v>
      </c>
      <c r="B3492" s="17">
        <f>Consolication[[#This Row],[Nom et prénom 0 Name &amp; first name]]</f>
        <v>0</v>
      </c>
      <c r="C3492" s="17" t="e">
        <f>VLOOKUP(B3492,Consolidation!B:AA,3,FALSE)</f>
        <v>#N/A</v>
      </c>
      <c r="D3492" s="17" t="e">
        <f>VLOOKUP(B3492,Consolidation!B:AA,5,TRUE)</f>
        <v>#N/A</v>
      </c>
      <c r="E3492" s="17" t="e">
        <f>VLOOKUP(B3493,Consolidation!B:AA,6,TRUE)</f>
        <v>#N/A</v>
      </c>
      <c r="F3492" s="17" t="e">
        <f>VLOOKUP(B3493,Consolidation!B:AA,7,TRUE)</f>
        <v>#N/A</v>
      </c>
      <c r="G3492" s="17" t="e">
        <f>VLOOKUP(B3493,Consolidation!B:AA,12,TRUE)</f>
        <v>#N/A</v>
      </c>
      <c r="H3492" s="17" t="e">
        <f>VLOOKUP(B3493,Consolidation!B:AA,22,FALSE)</f>
        <v>#N/A</v>
      </c>
    </row>
    <row r="3493" spans="1:8" ht="29.5" customHeight="1" thickBot="1" x14ac:dyDescent="0.4">
      <c r="A3493" s="16" t="str">
        <f>IF(B3493&lt;&gt;"","IND"&amp;TEXT(COUNTA($B$2:B3493),"000"),"")</f>
        <v>IND2141</v>
      </c>
      <c r="B3493" s="17">
        <f>Consolication[[#This Row],[Nom et prénom 0 Name &amp; first name]]</f>
        <v>0</v>
      </c>
      <c r="C3493" s="17" t="e">
        <f>VLOOKUP(B3493,Consolidation!B:AA,3,FALSE)</f>
        <v>#N/A</v>
      </c>
      <c r="D3493" s="17" t="e">
        <f>VLOOKUP(B3493,Consolidation!B:AA,5,TRUE)</f>
        <v>#N/A</v>
      </c>
      <c r="E3493" s="17" t="e">
        <f>VLOOKUP(B3494,Consolidation!B:AA,6,TRUE)</f>
        <v>#N/A</v>
      </c>
      <c r="F3493" s="17" t="e">
        <f>VLOOKUP(B3494,Consolidation!B:AA,7,TRUE)</f>
        <v>#N/A</v>
      </c>
      <c r="G3493" s="17" t="e">
        <f>VLOOKUP(B3494,Consolidation!B:AA,12,TRUE)</f>
        <v>#N/A</v>
      </c>
      <c r="H3493" s="17" t="e">
        <f>VLOOKUP(B3494,Consolidation!B:AA,22,FALSE)</f>
        <v>#N/A</v>
      </c>
    </row>
    <row r="3494" spans="1:8" ht="29.5" customHeight="1" thickBot="1" x14ac:dyDescent="0.4">
      <c r="A3494" s="16" t="str">
        <f>IF(B3494&lt;&gt;"","IND"&amp;TEXT(COUNTA($B$2:B3494),"000"),"")</f>
        <v>IND2142</v>
      </c>
      <c r="B3494" s="17">
        <f>Consolication[[#This Row],[Nom et prénom 0 Name &amp; first name]]</f>
        <v>0</v>
      </c>
      <c r="C3494" s="17" t="e">
        <f>VLOOKUP(B3494,Consolidation!B:AA,3,FALSE)</f>
        <v>#N/A</v>
      </c>
      <c r="D3494" s="17" t="e">
        <f>VLOOKUP(B3494,Consolidation!B:AA,5,TRUE)</f>
        <v>#N/A</v>
      </c>
      <c r="E3494" s="17" t="e">
        <f>VLOOKUP(B3495,Consolidation!B:AA,6,TRUE)</f>
        <v>#N/A</v>
      </c>
      <c r="F3494" s="17" t="e">
        <f>VLOOKUP(B3495,Consolidation!B:AA,7,TRUE)</f>
        <v>#N/A</v>
      </c>
      <c r="G3494" s="17" t="e">
        <f>VLOOKUP(B3495,Consolidation!B:AA,12,TRUE)</f>
        <v>#N/A</v>
      </c>
      <c r="H3494" s="17" t="e">
        <f>VLOOKUP(B3495,Consolidation!B:AA,22,FALSE)</f>
        <v>#N/A</v>
      </c>
    </row>
    <row r="3495" spans="1:8" ht="29.5" customHeight="1" thickBot="1" x14ac:dyDescent="0.4">
      <c r="A3495" s="16" t="str">
        <f>IF(B3495&lt;&gt;"","IND"&amp;TEXT(COUNTA($B$2:B3495),"000"),"")</f>
        <v>IND2143</v>
      </c>
      <c r="B3495" s="17">
        <f>Consolication[[#This Row],[Nom et prénom 0 Name &amp; first name]]</f>
        <v>0</v>
      </c>
      <c r="C3495" s="17" t="e">
        <f>VLOOKUP(B3495,Consolidation!B:AA,3,FALSE)</f>
        <v>#N/A</v>
      </c>
      <c r="D3495" s="17" t="e">
        <f>VLOOKUP(B3495,Consolidation!B:AA,5,TRUE)</f>
        <v>#N/A</v>
      </c>
      <c r="E3495" s="17" t="e">
        <f>VLOOKUP(B3496,Consolidation!B:AA,6,TRUE)</f>
        <v>#N/A</v>
      </c>
      <c r="F3495" s="17" t="e">
        <f>VLOOKUP(B3496,Consolidation!B:AA,7,TRUE)</f>
        <v>#N/A</v>
      </c>
      <c r="G3495" s="17" t="e">
        <f>VLOOKUP(B3496,Consolidation!B:AA,12,TRUE)</f>
        <v>#N/A</v>
      </c>
      <c r="H3495" s="17" t="e">
        <f>VLOOKUP(B3496,Consolidation!B:AA,22,FALSE)</f>
        <v>#N/A</v>
      </c>
    </row>
    <row r="3496" spans="1:8" ht="29.5" customHeight="1" thickBot="1" x14ac:dyDescent="0.4">
      <c r="A3496" s="16" t="str">
        <f>IF(B3496&lt;&gt;"","IND"&amp;TEXT(COUNTA($B$2:B3496),"000"),"")</f>
        <v>IND2144</v>
      </c>
      <c r="B3496" s="17">
        <f>Consolication[[#This Row],[Nom et prénom 0 Name &amp; first name]]</f>
        <v>0</v>
      </c>
      <c r="C3496" s="17" t="e">
        <f>VLOOKUP(B3496,Consolidation!B:AA,3,FALSE)</f>
        <v>#N/A</v>
      </c>
      <c r="D3496" s="17" t="e">
        <f>VLOOKUP(B3496,Consolidation!B:AA,5,TRUE)</f>
        <v>#N/A</v>
      </c>
      <c r="E3496" s="17" t="e">
        <f>VLOOKUP(B3497,Consolidation!B:AA,6,TRUE)</f>
        <v>#N/A</v>
      </c>
      <c r="F3496" s="17" t="e">
        <f>VLOOKUP(B3497,Consolidation!B:AA,7,TRUE)</f>
        <v>#N/A</v>
      </c>
      <c r="G3496" s="17" t="e">
        <f>VLOOKUP(B3497,Consolidation!B:AA,12,TRUE)</f>
        <v>#N/A</v>
      </c>
      <c r="H3496" s="17" t="e">
        <f>VLOOKUP(B3497,Consolidation!B:AA,22,FALSE)</f>
        <v>#N/A</v>
      </c>
    </row>
    <row r="3497" spans="1:8" ht="29.5" customHeight="1" thickBot="1" x14ac:dyDescent="0.4">
      <c r="A3497" s="16" t="str">
        <f>IF(B3497&lt;&gt;"","IND"&amp;TEXT(COUNTA($B$2:B3497),"000"),"")</f>
        <v>IND2145</v>
      </c>
      <c r="B3497" s="17">
        <f>Consolication[[#This Row],[Nom et prénom 0 Name &amp; first name]]</f>
        <v>0</v>
      </c>
      <c r="C3497" s="17" t="e">
        <f>VLOOKUP(B3497,Consolidation!B:AA,3,FALSE)</f>
        <v>#N/A</v>
      </c>
      <c r="D3497" s="17" t="e">
        <f>VLOOKUP(B3497,Consolidation!B:AA,5,TRUE)</f>
        <v>#N/A</v>
      </c>
      <c r="E3497" s="17" t="e">
        <f>VLOOKUP(B3498,Consolidation!B:AA,6,TRUE)</f>
        <v>#N/A</v>
      </c>
      <c r="F3497" s="17" t="e">
        <f>VLOOKUP(B3498,Consolidation!B:AA,7,TRUE)</f>
        <v>#N/A</v>
      </c>
      <c r="G3497" s="17" t="e">
        <f>VLOOKUP(B3498,Consolidation!B:AA,12,TRUE)</f>
        <v>#N/A</v>
      </c>
      <c r="H3497" s="17" t="e">
        <f>VLOOKUP(B3498,Consolidation!B:AA,22,FALSE)</f>
        <v>#N/A</v>
      </c>
    </row>
    <row r="3498" spans="1:8" ht="29.5" customHeight="1" thickBot="1" x14ac:dyDescent="0.4">
      <c r="A3498" s="16" t="str">
        <f>IF(B3498&lt;&gt;"","IND"&amp;TEXT(COUNTA($B$2:B3498),"000"),"")</f>
        <v>IND2146</v>
      </c>
      <c r="B3498" s="17">
        <f>Consolication[[#This Row],[Nom et prénom 0 Name &amp; first name]]</f>
        <v>0</v>
      </c>
      <c r="C3498" s="17" t="e">
        <f>VLOOKUP(B3498,Consolidation!B:AA,3,FALSE)</f>
        <v>#N/A</v>
      </c>
      <c r="D3498" s="17" t="e">
        <f>VLOOKUP(B3498,Consolidation!B:AA,5,TRUE)</f>
        <v>#N/A</v>
      </c>
      <c r="E3498" s="17" t="e">
        <f>VLOOKUP(B3499,Consolidation!B:AA,6,TRUE)</f>
        <v>#N/A</v>
      </c>
      <c r="F3498" s="17" t="e">
        <f>VLOOKUP(B3499,Consolidation!B:AA,7,TRUE)</f>
        <v>#N/A</v>
      </c>
      <c r="G3498" s="17" t="e">
        <f>VLOOKUP(B3499,Consolidation!B:AA,12,TRUE)</f>
        <v>#N/A</v>
      </c>
      <c r="H3498" s="17" t="e">
        <f>VLOOKUP(B3499,Consolidation!B:AA,22,FALSE)</f>
        <v>#N/A</v>
      </c>
    </row>
    <row r="3499" spans="1:8" ht="29.5" customHeight="1" thickBot="1" x14ac:dyDescent="0.4">
      <c r="A3499" s="16" t="str">
        <f>IF(B3499&lt;&gt;"","IND"&amp;TEXT(COUNTA($B$2:B3499),"000"),"")</f>
        <v>IND2147</v>
      </c>
      <c r="B3499" s="17">
        <f>Consolication[[#This Row],[Nom et prénom 0 Name &amp; first name]]</f>
        <v>0</v>
      </c>
      <c r="C3499" s="17" t="e">
        <f>VLOOKUP(B3499,Consolidation!B:AA,3,FALSE)</f>
        <v>#N/A</v>
      </c>
      <c r="D3499" s="17" t="e">
        <f>VLOOKUP(B3499,Consolidation!B:AA,5,TRUE)</f>
        <v>#N/A</v>
      </c>
      <c r="E3499" s="17" t="e">
        <f>VLOOKUP(B3500,Consolidation!B:AA,6,TRUE)</f>
        <v>#N/A</v>
      </c>
      <c r="F3499" s="17" t="e">
        <f>VLOOKUP(B3500,Consolidation!B:AA,7,TRUE)</f>
        <v>#N/A</v>
      </c>
      <c r="G3499" s="17" t="e">
        <f>VLOOKUP(B3500,Consolidation!B:AA,12,TRUE)</f>
        <v>#N/A</v>
      </c>
      <c r="H3499" s="17" t="e">
        <f>VLOOKUP(B3500,Consolidation!B:AA,22,FALSE)</f>
        <v>#N/A</v>
      </c>
    </row>
    <row r="3500" spans="1:8" ht="29.5" customHeight="1" thickBot="1" x14ac:dyDescent="0.4">
      <c r="A3500" s="16" t="str">
        <f>IF(B3500&lt;&gt;"","IND"&amp;TEXT(COUNTA($B$2:B3500),"000"),"")</f>
        <v>IND2148</v>
      </c>
      <c r="B3500" s="17">
        <f>Consolication[[#This Row],[Nom et prénom 0 Name &amp; first name]]</f>
        <v>0</v>
      </c>
      <c r="C3500" s="17" t="e">
        <f>VLOOKUP(B3500,Consolidation!B:AA,3,FALSE)</f>
        <v>#N/A</v>
      </c>
      <c r="D3500" s="17" t="e">
        <f>VLOOKUP(B3500,Consolidation!B:AA,5,TRUE)</f>
        <v>#N/A</v>
      </c>
      <c r="E3500" s="17" t="e">
        <f>VLOOKUP(B3501,Consolidation!B:AA,6,TRUE)</f>
        <v>#N/A</v>
      </c>
      <c r="F3500" s="17" t="e">
        <f>VLOOKUP(B3501,Consolidation!B:AA,7,TRUE)</f>
        <v>#N/A</v>
      </c>
      <c r="G3500" s="17" t="e">
        <f>VLOOKUP(B3501,Consolidation!B:AA,12,TRUE)</f>
        <v>#N/A</v>
      </c>
      <c r="H3500" s="17" t="e">
        <f>VLOOKUP(B3501,Consolidation!B:AA,22,FALSE)</f>
        <v>#N/A</v>
      </c>
    </row>
    <row r="3501" spans="1:8" ht="29.5" customHeight="1" thickBot="1" x14ac:dyDescent="0.4">
      <c r="A3501" s="16" t="str">
        <f>IF(B3501&lt;&gt;"","IND"&amp;TEXT(COUNTA($B$2:B3501),"000"),"")</f>
        <v>IND2149</v>
      </c>
      <c r="B3501" s="17">
        <f>Consolication[[#This Row],[Nom et prénom 0 Name &amp; first name]]</f>
        <v>0</v>
      </c>
      <c r="C3501" s="17" t="e">
        <f>VLOOKUP(B3501,Consolidation!B:AA,3,FALSE)</f>
        <v>#N/A</v>
      </c>
      <c r="D3501" s="17" t="e">
        <f>VLOOKUP(B3501,Consolidation!B:AA,5,TRUE)</f>
        <v>#N/A</v>
      </c>
      <c r="E3501" s="17" t="e">
        <f>VLOOKUP(B3502,Consolidation!B:AA,6,TRUE)</f>
        <v>#N/A</v>
      </c>
      <c r="F3501" s="17" t="e">
        <f>VLOOKUP(B3502,Consolidation!B:AA,7,TRUE)</f>
        <v>#N/A</v>
      </c>
      <c r="G3501" s="17" t="e">
        <f>VLOOKUP(B3502,Consolidation!B:AA,12,TRUE)</f>
        <v>#N/A</v>
      </c>
      <c r="H3501" s="17" t="e">
        <f>VLOOKUP(B3502,Consolidation!B:AA,22,FALSE)</f>
        <v>#N/A</v>
      </c>
    </row>
    <row r="3502" spans="1:8" ht="29.5" customHeight="1" thickBot="1" x14ac:dyDescent="0.4">
      <c r="A3502" s="16" t="str">
        <f>IF(B3502&lt;&gt;"","IND"&amp;TEXT(COUNTA($B$2:B3502),"000"),"")</f>
        <v>IND2150</v>
      </c>
      <c r="B3502" s="17">
        <f>Consolication[[#This Row],[Nom et prénom 0 Name &amp; first name]]</f>
        <v>0</v>
      </c>
      <c r="C3502" s="17" t="e">
        <f>VLOOKUP(B3502,Consolidation!B:AA,3,FALSE)</f>
        <v>#N/A</v>
      </c>
      <c r="D3502" s="17" t="e">
        <f>VLOOKUP(B3502,Consolidation!B:AA,5,TRUE)</f>
        <v>#N/A</v>
      </c>
      <c r="E3502" s="17" t="e">
        <f>VLOOKUP(B3503,Consolidation!B:AA,6,TRUE)</f>
        <v>#N/A</v>
      </c>
      <c r="F3502" s="17" t="e">
        <f>VLOOKUP(B3503,Consolidation!B:AA,7,TRUE)</f>
        <v>#N/A</v>
      </c>
      <c r="G3502" s="17" t="e">
        <f>VLOOKUP(B3503,Consolidation!B:AA,12,TRUE)</f>
        <v>#N/A</v>
      </c>
      <c r="H3502" s="17" t="e">
        <f>VLOOKUP(B3503,Consolidation!B:AA,22,FALSE)</f>
        <v>#N/A</v>
      </c>
    </row>
    <row r="3503" spans="1:8" ht="29.5" customHeight="1" thickBot="1" x14ac:dyDescent="0.4">
      <c r="A3503" s="16" t="str">
        <f>IF(B3503&lt;&gt;"","IND"&amp;TEXT(COUNTA($B$2:B3503),"000"),"")</f>
        <v>IND2151</v>
      </c>
      <c r="B3503" s="17">
        <f>Consolication[[#This Row],[Nom et prénom 0 Name &amp; first name]]</f>
        <v>0</v>
      </c>
      <c r="C3503" s="17" t="e">
        <f>VLOOKUP(B3503,Consolidation!B:AA,3,FALSE)</f>
        <v>#N/A</v>
      </c>
      <c r="D3503" s="17" t="e">
        <f>VLOOKUP(B3503,Consolidation!B:AA,5,TRUE)</f>
        <v>#N/A</v>
      </c>
      <c r="E3503" s="17" t="e">
        <f>VLOOKUP(B3504,Consolidation!B:AA,6,TRUE)</f>
        <v>#N/A</v>
      </c>
      <c r="F3503" s="17" t="e">
        <f>VLOOKUP(B3504,Consolidation!B:AA,7,TRUE)</f>
        <v>#N/A</v>
      </c>
      <c r="G3503" s="17" t="e">
        <f>VLOOKUP(B3504,Consolidation!B:AA,12,TRUE)</f>
        <v>#N/A</v>
      </c>
      <c r="H3503" s="17" t="e">
        <f>VLOOKUP(B3504,Consolidation!B:AA,22,FALSE)</f>
        <v>#N/A</v>
      </c>
    </row>
    <row r="3504" spans="1:8" ht="29.5" customHeight="1" thickBot="1" x14ac:dyDescent="0.4">
      <c r="A3504" s="16" t="str">
        <f>IF(B3504&lt;&gt;"","IND"&amp;TEXT(COUNTA($B$2:B3504),"000"),"")</f>
        <v>IND2152</v>
      </c>
      <c r="B3504" s="17">
        <f>Consolication[[#This Row],[Nom et prénom 0 Name &amp; first name]]</f>
        <v>0</v>
      </c>
      <c r="C3504" s="17" t="e">
        <f>VLOOKUP(B3504,Consolidation!B:AA,3,FALSE)</f>
        <v>#N/A</v>
      </c>
      <c r="D3504" s="17" t="e">
        <f>VLOOKUP(B3504,Consolidation!B:AA,5,TRUE)</f>
        <v>#N/A</v>
      </c>
      <c r="E3504" s="17" t="e">
        <f>VLOOKUP(B3505,Consolidation!B:AA,6,TRUE)</f>
        <v>#N/A</v>
      </c>
      <c r="F3504" s="17" t="e">
        <f>VLOOKUP(B3505,Consolidation!B:AA,7,TRUE)</f>
        <v>#N/A</v>
      </c>
      <c r="G3504" s="17" t="e">
        <f>VLOOKUP(B3505,Consolidation!B:AA,12,TRUE)</f>
        <v>#N/A</v>
      </c>
      <c r="H3504" s="17" t="e">
        <f>VLOOKUP(B3505,Consolidation!B:AA,22,FALSE)</f>
        <v>#N/A</v>
      </c>
    </row>
    <row r="3505" spans="1:8" ht="29.5" customHeight="1" thickBot="1" x14ac:dyDescent="0.4">
      <c r="A3505" s="16" t="str">
        <f>IF(B3505&lt;&gt;"","IND"&amp;TEXT(COUNTA($B$2:B3505),"000"),"")</f>
        <v>IND2153</v>
      </c>
      <c r="B3505" s="17">
        <f>Consolication[[#This Row],[Nom et prénom 0 Name &amp; first name]]</f>
        <v>0</v>
      </c>
      <c r="C3505" s="17" t="e">
        <f>VLOOKUP(B3505,Consolidation!B:AA,3,FALSE)</f>
        <v>#N/A</v>
      </c>
      <c r="D3505" s="17" t="e">
        <f>VLOOKUP(B3505,Consolidation!B:AA,5,TRUE)</f>
        <v>#N/A</v>
      </c>
      <c r="E3505" s="17" t="e">
        <f>VLOOKUP(B3506,Consolidation!B:AA,6,TRUE)</f>
        <v>#N/A</v>
      </c>
      <c r="F3505" s="17" t="e">
        <f>VLOOKUP(B3506,Consolidation!B:AA,7,TRUE)</f>
        <v>#N/A</v>
      </c>
      <c r="G3505" s="17" t="e">
        <f>VLOOKUP(B3506,Consolidation!B:AA,12,TRUE)</f>
        <v>#N/A</v>
      </c>
      <c r="H3505" s="17" t="e">
        <f>VLOOKUP(B3506,Consolidation!B:AA,22,FALSE)</f>
        <v>#N/A</v>
      </c>
    </row>
    <row r="3506" spans="1:8" ht="29.5" customHeight="1" thickBot="1" x14ac:dyDescent="0.4">
      <c r="A3506" s="16" t="str">
        <f>IF(B3506&lt;&gt;"","IND"&amp;TEXT(COUNTA($B$2:B3506),"000"),"")</f>
        <v>IND2154</v>
      </c>
      <c r="B3506" s="17">
        <f>Consolication[[#This Row],[Nom et prénom 0 Name &amp; first name]]</f>
        <v>0</v>
      </c>
      <c r="C3506" s="17" t="e">
        <f>VLOOKUP(B3506,Consolidation!B:AA,3,FALSE)</f>
        <v>#N/A</v>
      </c>
      <c r="D3506" s="17" t="e">
        <f>VLOOKUP(B3506,Consolidation!B:AA,5,TRUE)</f>
        <v>#N/A</v>
      </c>
      <c r="E3506" s="17" t="e">
        <f>VLOOKUP(B3507,Consolidation!B:AA,6,TRUE)</f>
        <v>#N/A</v>
      </c>
      <c r="F3506" s="17" t="e">
        <f>VLOOKUP(B3507,Consolidation!B:AA,7,TRUE)</f>
        <v>#N/A</v>
      </c>
      <c r="G3506" s="17" t="e">
        <f>VLOOKUP(B3507,Consolidation!B:AA,12,TRUE)</f>
        <v>#N/A</v>
      </c>
      <c r="H3506" s="17" t="e">
        <f>VLOOKUP(B3507,Consolidation!B:AA,22,FALSE)</f>
        <v>#N/A</v>
      </c>
    </row>
    <row r="3507" spans="1:8" ht="29.5" customHeight="1" thickBot="1" x14ac:dyDescent="0.4">
      <c r="A3507" s="16" t="str">
        <f>IF(B3507&lt;&gt;"","IND"&amp;TEXT(COUNTA($B$2:B3507),"000"),"")</f>
        <v>IND2155</v>
      </c>
      <c r="B3507" s="17">
        <f>Consolication[[#This Row],[Nom et prénom 0 Name &amp; first name]]</f>
        <v>0</v>
      </c>
      <c r="C3507" s="17" t="e">
        <f>VLOOKUP(B3507,Consolidation!B:AA,3,FALSE)</f>
        <v>#N/A</v>
      </c>
      <c r="D3507" s="17" t="e">
        <f>VLOOKUP(B3507,Consolidation!B:AA,5,TRUE)</f>
        <v>#N/A</v>
      </c>
      <c r="E3507" s="17" t="e">
        <f>VLOOKUP(B3508,Consolidation!B:AA,6,TRUE)</f>
        <v>#N/A</v>
      </c>
      <c r="F3507" s="17" t="e">
        <f>VLOOKUP(B3508,Consolidation!B:AA,7,TRUE)</f>
        <v>#N/A</v>
      </c>
      <c r="G3507" s="17" t="e">
        <f>VLOOKUP(B3508,Consolidation!B:AA,12,TRUE)</f>
        <v>#N/A</v>
      </c>
      <c r="H3507" s="17" t="e">
        <f>VLOOKUP(B3508,Consolidation!B:AA,22,FALSE)</f>
        <v>#N/A</v>
      </c>
    </row>
    <row r="3508" spans="1:8" ht="29.5" customHeight="1" thickBot="1" x14ac:dyDescent="0.4">
      <c r="A3508" s="16" t="str">
        <f>IF(B3508&lt;&gt;"","IND"&amp;TEXT(COUNTA($B$2:B3508),"000"),"")</f>
        <v>IND2156</v>
      </c>
      <c r="B3508" s="17">
        <f>Consolication[[#This Row],[Nom et prénom 0 Name &amp; first name]]</f>
        <v>0</v>
      </c>
      <c r="C3508" s="17" t="e">
        <f>VLOOKUP(B3508,Consolidation!B:AA,3,FALSE)</f>
        <v>#N/A</v>
      </c>
      <c r="D3508" s="17" t="e">
        <f>VLOOKUP(B3508,Consolidation!B:AA,5,TRUE)</f>
        <v>#N/A</v>
      </c>
      <c r="E3508" s="17" t="e">
        <f>VLOOKUP(B3509,Consolidation!B:AA,6,TRUE)</f>
        <v>#N/A</v>
      </c>
      <c r="F3508" s="17" t="e">
        <f>VLOOKUP(B3509,Consolidation!B:AA,7,TRUE)</f>
        <v>#N/A</v>
      </c>
      <c r="G3508" s="17" t="e">
        <f>VLOOKUP(B3509,Consolidation!B:AA,12,TRUE)</f>
        <v>#N/A</v>
      </c>
      <c r="H3508" s="17" t="e">
        <f>VLOOKUP(B3509,Consolidation!B:AA,22,FALSE)</f>
        <v>#N/A</v>
      </c>
    </row>
    <row r="3509" spans="1:8" ht="29.5" customHeight="1" thickBot="1" x14ac:dyDescent="0.4">
      <c r="A3509" s="16" t="str">
        <f>IF(B3509&lt;&gt;"","IND"&amp;TEXT(COUNTA($B$2:B3509),"000"),"")</f>
        <v>IND2157</v>
      </c>
      <c r="B3509" s="17">
        <f>Consolication[[#This Row],[Nom et prénom 0 Name &amp; first name]]</f>
        <v>0</v>
      </c>
      <c r="C3509" s="17" t="e">
        <f>VLOOKUP(B3509,Consolidation!B:AA,3,FALSE)</f>
        <v>#N/A</v>
      </c>
      <c r="D3509" s="17" t="e">
        <f>VLOOKUP(B3509,Consolidation!B:AA,5,TRUE)</f>
        <v>#N/A</v>
      </c>
      <c r="E3509" s="17" t="e">
        <f>VLOOKUP(B3510,Consolidation!B:AA,6,TRUE)</f>
        <v>#N/A</v>
      </c>
      <c r="F3509" s="17" t="e">
        <f>VLOOKUP(B3510,Consolidation!B:AA,7,TRUE)</f>
        <v>#N/A</v>
      </c>
      <c r="G3509" s="17" t="e">
        <f>VLOOKUP(B3510,Consolidation!B:AA,12,TRUE)</f>
        <v>#N/A</v>
      </c>
      <c r="H3509" s="17" t="e">
        <f>VLOOKUP(B3510,Consolidation!B:AA,22,FALSE)</f>
        <v>#N/A</v>
      </c>
    </row>
    <row r="3510" spans="1:8" ht="29.5" customHeight="1" thickBot="1" x14ac:dyDescent="0.4">
      <c r="A3510" s="16" t="str">
        <f>IF(B3510&lt;&gt;"","IND"&amp;TEXT(COUNTA($B$2:B3510),"000"),"")</f>
        <v>IND2158</v>
      </c>
      <c r="B3510" s="17">
        <f>Consolication[[#This Row],[Nom et prénom 0 Name &amp; first name]]</f>
        <v>0</v>
      </c>
      <c r="C3510" s="17" t="e">
        <f>VLOOKUP(B3510,Consolidation!B:AA,3,FALSE)</f>
        <v>#N/A</v>
      </c>
      <c r="D3510" s="17" t="e">
        <f>VLOOKUP(B3510,Consolidation!B:AA,5,TRUE)</f>
        <v>#N/A</v>
      </c>
      <c r="E3510" s="17" t="e">
        <f>VLOOKUP(B3511,Consolidation!B:AA,6,TRUE)</f>
        <v>#N/A</v>
      </c>
      <c r="F3510" s="17" t="e">
        <f>VLOOKUP(B3511,Consolidation!B:AA,7,TRUE)</f>
        <v>#N/A</v>
      </c>
      <c r="G3510" s="17" t="e">
        <f>VLOOKUP(B3511,Consolidation!B:AA,12,TRUE)</f>
        <v>#N/A</v>
      </c>
      <c r="H3510" s="17" t="e">
        <f>VLOOKUP(B3511,Consolidation!B:AA,22,FALSE)</f>
        <v>#N/A</v>
      </c>
    </row>
    <row r="3511" spans="1:8" ht="29.5" customHeight="1" thickBot="1" x14ac:dyDescent="0.4">
      <c r="A3511" s="16" t="str">
        <f>IF(B3511&lt;&gt;"","IND"&amp;TEXT(COUNTA($B$2:B3511),"000"),"")</f>
        <v>IND2159</v>
      </c>
      <c r="B3511" s="17">
        <f>Consolication[[#This Row],[Nom et prénom 0 Name &amp; first name]]</f>
        <v>0</v>
      </c>
      <c r="C3511" s="17" t="e">
        <f>VLOOKUP(B3511,Consolidation!B:AA,3,FALSE)</f>
        <v>#N/A</v>
      </c>
      <c r="D3511" s="17" t="e">
        <f>VLOOKUP(B3511,Consolidation!B:AA,5,TRUE)</f>
        <v>#N/A</v>
      </c>
      <c r="E3511" s="17" t="e">
        <f>VLOOKUP(B3512,Consolidation!B:AA,6,TRUE)</f>
        <v>#N/A</v>
      </c>
      <c r="F3511" s="17" t="e">
        <f>VLOOKUP(B3512,Consolidation!B:AA,7,TRUE)</f>
        <v>#N/A</v>
      </c>
      <c r="G3511" s="17" t="e">
        <f>VLOOKUP(B3512,Consolidation!B:AA,12,TRUE)</f>
        <v>#N/A</v>
      </c>
      <c r="H3511" s="17" t="e">
        <f>VLOOKUP(B3512,Consolidation!B:AA,22,FALSE)</f>
        <v>#N/A</v>
      </c>
    </row>
    <row r="3512" spans="1:8" ht="29.5" customHeight="1" thickBot="1" x14ac:dyDescent="0.4">
      <c r="A3512" s="16" t="str">
        <f>IF(B3512&lt;&gt;"","IND"&amp;TEXT(COUNTA($B$2:B3512),"000"),"")</f>
        <v>IND2160</v>
      </c>
      <c r="B3512" s="17">
        <f>Consolication[[#This Row],[Nom et prénom 0 Name &amp; first name]]</f>
        <v>0</v>
      </c>
      <c r="C3512" s="17" t="e">
        <f>VLOOKUP(B3512,Consolidation!B:AA,3,FALSE)</f>
        <v>#N/A</v>
      </c>
      <c r="D3512" s="17" t="e">
        <f>VLOOKUP(B3512,Consolidation!B:AA,5,TRUE)</f>
        <v>#N/A</v>
      </c>
      <c r="E3512" s="17" t="e">
        <f>VLOOKUP(B3513,Consolidation!B:AA,6,TRUE)</f>
        <v>#N/A</v>
      </c>
      <c r="F3512" s="17" t="e">
        <f>VLOOKUP(B3513,Consolidation!B:AA,7,TRUE)</f>
        <v>#N/A</v>
      </c>
      <c r="G3512" s="17" t="e">
        <f>VLOOKUP(B3513,Consolidation!B:AA,12,TRUE)</f>
        <v>#N/A</v>
      </c>
      <c r="H3512" s="17" t="e">
        <f>VLOOKUP(B3513,Consolidation!B:AA,22,FALSE)</f>
        <v>#N/A</v>
      </c>
    </row>
    <row r="3513" spans="1:8" ht="29.5" customHeight="1" thickBot="1" x14ac:dyDescent="0.4">
      <c r="A3513" s="16" t="str">
        <f>IF(B3513&lt;&gt;"","IND"&amp;TEXT(COUNTA($B$2:B3513),"000"),"")</f>
        <v>IND2161</v>
      </c>
      <c r="B3513" s="17">
        <f>Consolication[[#This Row],[Nom et prénom 0 Name &amp; first name]]</f>
        <v>0</v>
      </c>
      <c r="C3513" s="17" t="e">
        <f>VLOOKUP(B3513,Consolidation!B:AA,3,FALSE)</f>
        <v>#N/A</v>
      </c>
      <c r="D3513" s="17" t="e">
        <f>VLOOKUP(B3513,Consolidation!B:AA,5,TRUE)</f>
        <v>#N/A</v>
      </c>
      <c r="E3513" s="17" t="e">
        <f>VLOOKUP(B3514,Consolidation!B:AA,6,TRUE)</f>
        <v>#N/A</v>
      </c>
      <c r="F3513" s="17" t="e">
        <f>VLOOKUP(B3514,Consolidation!B:AA,7,TRUE)</f>
        <v>#N/A</v>
      </c>
      <c r="G3513" s="17" t="e">
        <f>VLOOKUP(B3514,Consolidation!B:AA,12,TRUE)</f>
        <v>#N/A</v>
      </c>
      <c r="H3513" s="17" t="e">
        <f>VLOOKUP(B3514,Consolidation!B:AA,22,FALSE)</f>
        <v>#N/A</v>
      </c>
    </row>
    <row r="3514" spans="1:8" ht="29.5" customHeight="1" thickBot="1" x14ac:dyDescent="0.4">
      <c r="A3514" s="16" t="str">
        <f>IF(B3514&lt;&gt;"","IND"&amp;TEXT(COUNTA($B$2:B3514),"000"),"")</f>
        <v>IND2162</v>
      </c>
      <c r="B3514" s="17">
        <f>Consolication[[#This Row],[Nom et prénom 0 Name &amp; first name]]</f>
        <v>0</v>
      </c>
      <c r="C3514" s="17" t="e">
        <f>VLOOKUP(B3514,Consolidation!B:AA,3,FALSE)</f>
        <v>#N/A</v>
      </c>
      <c r="D3514" s="17" t="e">
        <f>VLOOKUP(B3514,Consolidation!B:AA,5,TRUE)</f>
        <v>#N/A</v>
      </c>
      <c r="E3514" s="17" t="e">
        <f>VLOOKUP(B3515,Consolidation!B:AA,6,TRUE)</f>
        <v>#N/A</v>
      </c>
      <c r="F3514" s="17" t="e">
        <f>VLOOKUP(B3515,Consolidation!B:AA,7,TRUE)</f>
        <v>#N/A</v>
      </c>
      <c r="G3514" s="17" t="e">
        <f>VLOOKUP(B3515,Consolidation!B:AA,12,TRUE)</f>
        <v>#N/A</v>
      </c>
      <c r="H3514" s="17" t="e">
        <f>VLOOKUP(B3515,Consolidation!B:AA,22,FALSE)</f>
        <v>#N/A</v>
      </c>
    </row>
    <row r="3515" spans="1:8" ht="29.5" customHeight="1" thickBot="1" x14ac:dyDescent="0.4">
      <c r="A3515" s="16" t="str">
        <f>IF(B3515&lt;&gt;"","IND"&amp;TEXT(COUNTA($B$2:B3515),"000"),"")</f>
        <v>IND2163</v>
      </c>
      <c r="B3515" s="17">
        <f>Consolication[[#This Row],[Nom et prénom 0 Name &amp; first name]]</f>
        <v>0</v>
      </c>
      <c r="C3515" s="17" t="e">
        <f>VLOOKUP(B3515,Consolidation!B:AA,3,FALSE)</f>
        <v>#N/A</v>
      </c>
      <c r="D3515" s="17" t="e">
        <f>VLOOKUP(B3515,Consolidation!B:AA,5,TRUE)</f>
        <v>#N/A</v>
      </c>
      <c r="E3515" s="17" t="e">
        <f>VLOOKUP(B3516,Consolidation!B:AA,6,TRUE)</f>
        <v>#N/A</v>
      </c>
      <c r="F3515" s="17" t="e">
        <f>VLOOKUP(B3516,Consolidation!B:AA,7,TRUE)</f>
        <v>#N/A</v>
      </c>
      <c r="G3515" s="17" t="e">
        <f>VLOOKUP(B3516,Consolidation!B:AA,12,TRUE)</f>
        <v>#N/A</v>
      </c>
      <c r="H3515" s="17" t="e">
        <f>VLOOKUP(B3516,Consolidation!B:AA,22,FALSE)</f>
        <v>#N/A</v>
      </c>
    </row>
    <row r="3516" spans="1:8" ht="29.5" customHeight="1" thickBot="1" x14ac:dyDescent="0.4">
      <c r="A3516" s="16" t="str">
        <f>IF(B3516&lt;&gt;"","IND"&amp;TEXT(COUNTA($B$2:B3516),"000"),"")</f>
        <v>IND2164</v>
      </c>
      <c r="B3516" s="17">
        <f>Consolication[[#This Row],[Nom et prénom 0 Name &amp; first name]]</f>
        <v>0</v>
      </c>
      <c r="C3516" s="17" t="e">
        <f>VLOOKUP(B3516,Consolidation!B:AA,3,FALSE)</f>
        <v>#N/A</v>
      </c>
      <c r="D3516" s="17" t="e">
        <f>VLOOKUP(B3516,Consolidation!B:AA,5,TRUE)</f>
        <v>#N/A</v>
      </c>
      <c r="E3516" s="17" t="e">
        <f>VLOOKUP(B3517,Consolidation!B:AA,6,TRUE)</f>
        <v>#N/A</v>
      </c>
      <c r="F3516" s="17" t="e">
        <f>VLOOKUP(B3517,Consolidation!B:AA,7,TRUE)</f>
        <v>#N/A</v>
      </c>
      <c r="G3516" s="17" t="e">
        <f>VLOOKUP(B3517,Consolidation!B:AA,12,TRUE)</f>
        <v>#N/A</v>
      </c>
      <c r="H3516" s="17" t="e">
        <f>VLOOKUP(B3517,Consolidation!B:AA,22,FALSE)</f>
        <v>#N/A</v>
      </c>
    </row>
    <row r="3517" spans="1:8" ht="29.5" customHeight="1" thickBot="1" x14ac:dyDescent="0.4">
      <c r="A3517" s="16" t="str">
        <f>IF(B3517&lt;&gt;"","IND"&amp;TEXT(COUNTA($B$2:B3517),"000"),"")</f>
        <v>IND2165</v>
      </c>
      <c r="B3517" s="17">
        <f>Consolication[[#This Row],[Nom et prénom 0 Name &amp; first name]]</f>
        <v>0</v>
      </c>
      <c r="C3517" s="17" t="e">
        <f>VLOOKUP(B3517,Consolidation!B:AA,3,FALSE)</f>
        <v>#N/A</v>
      </c>
      <c r="D3517" s="17" t="e">
        <f>VLOOKUP(B3517,Consolidation!B:AA,5,TRUE)</f>
        <v>#N/A</v>
      </c>
      <c r="E3517" s="17" t="e">
        <f>VLOOKUP(B3518,Consolidation!B:AA,6,TRUE)</f>
        <v>#N/A</v>
      </c>
      <c r="F3517" s="17" t="e">
        <f>VLOOKUP(B3518,Consolidation!B:AA,7,TRUE)</f>
        <v>#N/A</v>
      </c>
      <c r="G3517" s="17" t="e">
        <f>VLOOKUP(B3518,Consolidation!B:AA,12,TRUE)</f>
        <v>#N/A</v>
      </c>
      <c r="H3517" s="17" t="e">
        <f>VLOOKUP(B3518,Consolidation!B:AA,22,FALSE)</f>
        <v>#N/A</v>
      </c>
    </row>
    <row r="3518" spans="1:8" ht="29.5" customHeight="1" thickBot="1" x14ac:dyDescent="0.4">
      <c r="A3518" s="16" t="str">
        <f>IF(B3518&lt;&gt;"","IND"&amp;TEXT(COUNTA($B$2:B3518),"000"),"")</f>
        <v>IND2166</v>
      </c>
      <c r="B3518" s="17">
        <f>Consolication[[#This Row],[Nom et prénom 0 Name &amp; first name]]</f>
        <v>0</v>
      </c>
      <c r="C3518" s="17" t="e">
        <f>VLOOKUP(B3518,Consolidation!B:AA,3,FALSE)</f>
        <v>#N/A</v>
      </c>
      <c r="D3518" s="17" t="e">
        <f>VLOOKUP(B3518,Consolidation!B:AA,5,TRUE)</f>
        <v>#N/A</v>
      </c>
      <c r="E3518" s="17" t="e">
        <f>VLOOKUP(B3519,Consolidation!B:AA,6,TRUE)</f>
        <v>#N/A</v>
      </c>
      <c r="F3518" s="17" t="e">
        <f>VLOOKUP(B3519,Consolidation!B:AA,7,TRUE)</f>
        <v>#N/A</v>
      </c>
      <c r="G3518" s="17" t="e">
        <f>VLOOKUP(B3519,Consolidation!B:AA,12,TRUE)</f>
        <v>#N/A</v>
      </c>
      <c r="H3518" s="17" t="e">
        <f>VLOOKUP(B3519,Consolidation!B:AA,22,FALSE)</f>
        <v>#N/A</v>
      </c>
    </row>
    <row r="3519" spans="1:8" ht="29.5" customHeight="1" thickBot="1" x14ac:dyDescent="0.4">
      <c r="A3519" s="16" t="str">
        <f>IF(B3519&lt;&gt;"","IND"&amp;TEXT(COUNTA($B$2:B3519),"000"),"")</f>
        <v>IND2167</v>
      </c>
      <c r="B3519" s="17">
        <f>Consolication[[#This Row],[Nom et prénom 0 Name &amp; first name]]</f>
        <v>0</v>
      </c>
      <c r="C3519" s="17" t="e">
        <f>VLOOKUP(B3519,Consolidation!B:AA,3,FALSE)</f>
        <v>#N/A</v>
      </c>
      <c r="D3519" s="17" t="e">
        <f>VLOOKUP(B3519,Consolidation!B:AA,5,TRUE)</f>
        <v>#N/A</v>
      </c>
      <c r="E3519" s="17" t="e">
        <f>VLOOKUP(B3520,Consolidation!B:AA,6,TRUE)</f>
        <v>#N/A</v>
      </c>
      <c r="F3519" s="17" t="e">
        <f>VLOOKUP(B3520,Consolidation!B:AA,7,TRUE)</f>
        <v>#N/A</v>
      </c>
      <c r="G3519" s="17" t="e">
        <f>VLOOKUP(B3520,Consolidation!B:AA,12,TRUE)</f>
        <v>#N/A</v>
      </c>
      <c r="H3519" s="17" t="e">
        <f>VLOOKUP(B3520,Consolidation!B:AA,22,FALSE)</f>
        <v>#N/A</v>
      </c>
    </row>
    <row r="3520" spans="1:8" ht="29.5" customHeight="1" thickBot="1" x14ac:dyDescent="0.4">
      <c r="A3520" s="16" t="str">
        <f>IF(B3520&lt;&gt;"","IND"&amp;TEXT(COUNTA($B$2:B3520),"000"),"")</f>
        <v>IND2168</v>
      </c>
      <c r="B3520" s="17">
        <f>Consolication[[#This Row],[Nom et prénom 0 Name &amp; first name]]</f>
        <v>0</v>
      </c>
      <c r="C3520" s="17" t="e">
        <f>VLOOKUP(B3520,Consolidation!B:AA,3,FALSE)</f>
        <v>#N/A</v>
      </c>
      <c r="D3520" s="17" t="e">
        <f>VLOOKUP(B3520,Consolidation!B:AA,5,TRUE)</f>
        <v>#N/A</v>
      </c>
      <c r="E3520" s="17" t="e">
        <f>VLOOKUP(B3521,Consolidation!B:AA,6,TRUE)</f>
        <v>#N/A</v>
      </c>
      <c r="F3520" s="17" t="e">
        <f>VLOOKUP(B3521,Consolidation!B:AA,7,TRUE)</f>
        <v>#N/A</v>
      </c>
      <c r="G3520" s="17" t="e">
        <f>VLOOKUP(B3521,Consolidation!B:AA,12,TRUE)</f>
        <v>#N/A</v>
      </c>
      <c r="H3520" s="17" t="e">
        <f>VLOOKUP(B3521,Consolidation!B:AA,22,FALSE)</f>
        <v>#N/A</v>
      </c>
    </row>
    <row r="3521" spans="1:8" ht="29.5" customHeight="1" thickBot="1" x14ac:dyDescent="0.4">
      <c r="A3521" s="16" t="str">
        <f>IF(B3521&lt;&gt;"","IND"&amp;TEXT(COUNTA($B$2:B3521),"000"),"")</f>
        <v>IND2169</v>
      </c>
      <c r="B3521" s="17">
        <f>Consolication[[#This Row],[Nom et prénom 0 Name &amp; first name]]</f>
        <v>0</v>
      </c>
      <c r="C3521" s="17" t="e">
        <f>VLOOKUP(B3521,Consolidation!B:AA,3,FALSE)</f>
        <v>#N/A</v>
      </c>
      <c r="D3521" s="17" t="e">
        <f>VLOOKUP(B3521,Consolidation!B:AA,5,TRUE)</f>
        <v>#N/A</v>
      </c>
      <c r="E3521" s="17" t="e">
        <f>VLOOKUP(B3522,Consolidation!B:AA,6,TRUE)</f>
        <v>#N/A</v>
      </c>
      <c r="F3521" s="17" t="e">
        <f>VLOOKUP(B3522,Consolidation!B:AA,7,TRUE)</f>
        <v>#N/A</v>
      </c>
      <c r="G3521" s="17" t="e">
        <f>VLOOKUP(B3522,Consolidation!B:AA,12,TRUE)</f>
        <v>#N/A</v>
      </c>
      <c r="H3521" s="17" t="e">
        <f>VLOOKUP(B3522,Consolidation!B:AA,22,FALSE)</f>
        <v>#N/A</v>
      </c>
    </row>
    <row r="3522" spans="1:8" ht="29.5" customHeight="1" thickBot="1" x14ac:dyDescent="0.4">
      <c r="A3522" s="16" t="str">
        <f>IF(B3522&lt;&gt;"","IND"&amp;TEXT(COUNTA($B$2:B3522),"000"),"")</f>
        <v>IND2170</v>
      </c>
      <c r="B3522" s="17">
        <f>Consolication[[#This Row],[Nom et prénom 0 Name &amp; first name]]</f>
        <v>0</v>
      </c>
      <c r="C3522" s="17" t="e">
        <f>VLOOKUP(B3522,Consolidation!B:AA,3,FALSE)</f>
        <v>#N/A</v>
      </c>
      <c r="D3522" s="17" t="e">
        <f>VLOOKUP(B3522,Consolidation!B:AA,5,TRUE)</f>
        <v>#N/A</v>
      </c>
      <c r="E3522" s="17" t="e">
        <f>VLOOKUP(B3523,Consolidation!B:AA,6,TRUE)</f>
        <v>#N/A</v>
      </c>
      <c r="F3522" s="17" t="e">
        <f>VLOOKUP(B3523,Consolidation!B:AA,7,TRUE)</f>
        <v>#N/A</v>
      </c>
      <c r="G3522" s="17" t="e">
        <f>VLOOKUP(B3523,Consolidation!B:AA,12,TRUE)</f>
        <v>#N/A</v>
      </c>
      <c r="H3522" s="17" t="e">
        <f>VLOOKUP(B3523,Consolidation!B:AA,22,FALSE)</f>
        <v>#N/A</v>
      </c>
    </row>
    <row r="3523" spans="1:8" ht="29.5" customHeight="1" thickBot="1" x14ac:dyDescent="0.4">
      <c r="A3523" s="16" t="str">
        <f>IF(B3523&lt;&gt;"","IND"&amp;TEXT(COUNTA($B$2:B3523),"000"),"")</f>
        <v>IND2171</v>
      </c>
      <c r="B3523" s="17">
        <f>Consolication[[#This Row],[Nom et prénom 0 Name &amp; first name]]</f>
        <v>0</v>
      </c>
      <c r="C3523" s="17" t="e">
        <f>VLOOKUP(B3523,Consolidation!B:AA,3,FALSE)</f>
        <v>#N/A</v>
      </c>
      <c r="D3523" s="17" t="e">
        <f>VLOOKUP(B3523,Consolidation!B:AA,5,TRUE)</f>
        <v>#N/A</v>
      </c>
      <c r="E3523" s="17" t="e">
        <f>VLOOKUP(B3524,Consolidation!B:AA,6,TRUE)</f>
        <v>#N/A</v>
      </c>
      <c r="F3523" s="17" t="e">
        <f>VLOOKUP(B3524,Consolidation!B:AA,7,TRUE)</f>
        <v>#N/A</v>
      </c>
      <c r="G3523" s="17" t="e">
        <f>VLOOKUP(B3524,Consolidation!B:AA,12,TRUE)</f>
        <v>#N/A</v>
      </c>
      <c r="H3523" s="17" t="e">
        <f>VLOOKUP(B3524,Consolidation!B:AA,22,FALSE)</f>
        <v>#N/A</v>
      </c>
    </row>
    <row r="3524" spans="1:8" ht="29.5" customHeight="1" thickBot="1" x14ac:dyDescent="0.4">
      <c r="A3524" s="16" t="str">
        <f>IF(B3524&lt;&gt;"","IND"&amp;TEXT(COUNTA($B$2:B3524),"000"),"")</f>
        <v>IND2172</v>
      </c>
      <c r="B3524" s="17">
        <f>Consolication[[#This Row],[Nom et prénom 0 Name &amp; first name]]</f>
        <v>0</v>
      </c>
      <c r="C3524" s="17" t="e">
        <f>VLOOKUP(B3524,Consolidation!B:AA,3,FALSE)</f>
        <v>#N/A</v>
      </c>
      <c r="D3524" s="17" t="e">
        <f>VLOOKUP(B3524,Consolidation!B:AA,5,TRUE)</f>
        <v>#N/A</v>
      </c>
      <c r="E3524" s="17" t="e">
        <f>VLOOKUP(B3525,Consolidation!B:AA,6,TRUE)</f>
        <v>#N/A</v>
      </c>
      <c r="F3524" s="17" t="e">
        <f>VLOOKUP(B3525,Consolidation!B:AA,7,TRUE)</f>
        <v>#N/A</v>
      </c>
      <c r="G3524" s="17" t="e">
        <f>VLOOKUP(B3525,Consolidation!B:AA,12,TRUE)</f>
        <v>#N/A</v>
      </c>
      <c r="H3524" s="17" t="e">
        <f>VLOOKUP(B3525,Consolidation!B:AA,22,FALSE)</f>
        <v>#N/A</v>
      </c>
    </row>
    <row r="3525" spans="1:8" ht="29.5" customHeight="1" thickBot="1" x14ac:dyDescent="0.4">
      <c r="A3525" s="16" t="str">
        <f>IF(B3525&lt;&gt;"","IND"&amp;TEXT(COUNTA($B$2:B3525),"000"),"")</f>
        <v>IND2173</v>
      </c>
      <c r="B3525" s="17">
        <f>Consolication[[#This Row],[Nom et prénom 0 Name &amp; first name]]</f>
        <v>0</v>
      </c>
      <c r="C3525" s="17" t="e">
        <f>VLOOKUP(B3525,Consolidation!B:AA,3,FALSE)</f>
        <v>#N/A</v>
      </c>
      <c r="D3525" s="17" t="e">
        <f>VLOOKUP(B3525,Consolidation!B:AA,5,TRUE)</f>
        <v>#N/A</v>
      </c>
      <c r="E3525" s="17" t="e">
        <f>VLOOKUP(B3526,Consolidation!B:AA,6,TRUE)</f>
        <v>#N/A</v>
      </c>
      <c r="F3525" s="17" t="e">
        <f>VLOOKUP(B3526,Consolidation!B:AA,7,TRUE)</f>
        <v>#N/A</v>
      </c>
      <c r="G3525" s="17" t="e">
        <f>VLOOKUP(B3526,Consolidation!B:AA,12,TRUE)</f>
        <v>#N/A</v>
      </c>
      <c r="H3525" s="17" t="e">
        <f>VLOOKUP(B3526,Consolidation!B:AA,22,FALSE)</f>
        <v>#N/A</v>
      </c>
    </row>
    <row r="3526" spans="1:8" ht="29.5" customHeight="1" thickBot="1" x14ac:dyDescent="0.4">
      <c r="A3526" s="16" t="str">
        <f>IF(B3526&lt;&gt;"","IND"&amp;TEXT(COUNTA($B$2:B3526),"000"),"")</f>
        <v>IND2174</v>
      </c>
      <c r="B3526" s="17">
        <f>Consolication[[#This Row],[Nom et prénom 0 Name &amp; first name]]</f>
        <v>0</v>
      </c>
      <c r="C3526" s="17" t="e">
        <f>VLOOKUP(B3526,Consolidation!B:AA,3,FALSE)</f>
        <v>#N/A</v>
      </c>
      <c r="D3526" s="17" t="e">
        <f>VLOOKUP(B3526,Consolidation!B:AA,5,TRUE)</f>
        <v>#N/A</v>
      </c>
      <c r="E3526" s="17" t="e">
        <f>VLOOKUP(B3527,Consolidation!B:AA,6,TRUE)</f>
        <v>#N/A</v>
      </c>
      <c r="F3526" s="17" t="e">
        <f>VLOOKUP(B3527,Consolidation!B:AA,7,TRUE)</f>
        <v>#N/A</v>
      </c>
      <c r="G3526" s="17" t="e">
        <f>VLOOKUP(B3527,Consolidation!B:AA,12,TRUE)</f>
        <v>#N/A</v>
      </c>
      <c r="H3526" s="17" t="e">
        <f>VLOOKUP(B3527,Consolidation!B:AA,22,FALSE)</f>
        <v>#N/A</v>
      </c>
    </row>
    <row r="3527" spans="1:8" ht="29.5" customHeight="1" thickBot="1" x14ac:dyDescent="0.4">
      <c r="A3527" s="16" t="str">
        <f>IF(B3527&lt;&gt;"","IND"&amp;TEXT(COUNTA($B$2:B3527),"000"),"")</f>
        <v>IND2175</v>
      </c>
      <c r="B3527" s="17">
        <f>Consolication[[#This Row],[Nom et prénom 0 Name &amp; first name]]</f>
        <v>0</v>
      </c>
      <c r="C3527" s="17" t="e">
        <f>VLOOKUP(B3527,Consolidation!B:AA,3,FALSE)</f>
        <v>#N/A</v>
      </c>
      <c r="D3527" s="17" t="e">
        <f>VLOOKUP(B3527,Consolidation!B:AA,5,TRUE)</f>
        <v>#N/A</v>
      </c>
      <c r="E3527" s="17" t="e">
        <f>VLOOKUP(B3528,Consolidation!B:AA,6,TRUE)</f>
        <v>#N/A</v>
      </c>
      <c r="F3527" s="17" t="e">
        <f>VLOOKUP(B3528,Consolidation!B:AA,7,TRUE)</f>
        <v>#N/A</v>
      </c>
      <c r="G3527" s="17" t="e">
        <f>VLOOKUP(B3528,Consolidation!B:AA,12,TRUE)</f>
        <v>#N/A</v>
      </c>
      <c r="H3527" s="17" t="e">
        <f>VLOOKUP(B3528,Consolidation!B:AA,22,FALSE)</f>
        <v>#N/A</v>
      </c>
    </row>
    <row r="3528" spans="1:8" ht="29.5" customHeight="1" thickBot="1" x14ac:dyDescent="0.4">
      <c r="A3528" s="16" t="str">
        <f>IF(B3528&lt;&gt;"","IND"&amp;TEXT(COUNTA($B$2:B3528),"000"),"")</f>
        <v>IND2176</v>
      </c>
      <c r="B3528" s="17">
        <f>Consolication[[#This Row],[Nom et prénom 0 Name &amp; first name]]</f>
        <v>0</v>
      </c>
      <c r="C3528" s="17" t="e">
        <f>VLOOKUP(B3528,Consolidation!B:AA,3,FALSE)</f>
        <v>#N/A</v>
      </c>
      <c r="D3528" s="17" t="e">
        <f>VLOOKUP(B3528,Consolidation!B:AA,5,TRUE)</f>
        <v>#N/A</v>
      </c>
      <c r="E3528" s="17" t="e">
        <f>VLOOKUP(B3529,Consolidation!B:AA,6,TRUE)</f>
        <v>#N/A</v>
      </c>
      <c r="F3528" s="17" t="e">
        <f>VLOOKUP(B3529,Consolidation!B:AA,7,TRUE)</f>
        <v>#N/A</v>
      </c>
      <c r="G3528" s="17" t="e">
        <f>VLOOKUP(B3529,Consolidation!B:AA,12,TRUE)</f>
        <v>#N/A</v>
      </c>
      <c r="H3528" s="17" t="e">
        <f>VLOOKUP(B3529,Consolidation!B:AA,22,FALSE)</f>
        <v>#N/A</v>
      </c>
    </row>
    <row r="3529" spans="1:8" ht="29.5" customHeight="1" thickBot="1" x14ac:dyDescent="0.4">
      <c r="A3529" s="16" t="str">
        <f>IF(B3529&lt;&gt;"","IND"&amp;TEXT(COUNTA($B$2:B3529),"000"),"")</f>
        <v>IND2177</v>
      </c>
      <c r="B3529" s="17">
        <f>Consolication[[#This Row],[Nom et prénom 0 Name &amp; first name]]</f>
        <v>0</v>
      </c>
      <c r="C3529" s="17" t="e">
        <f>VLOOKUP(B3529,Consolidation!B:AA,3,FALSE)</f>
        <v>#N/A</v>
      </c>
      <c r="D3529" s="17" t="e">
        <f>VLOOKUP(B3529,Consolidation!B:AA,5,TRUE)</f>
        <v>#N/A</v>
      </c>
      <c r="E3529" s="17" t="e">
        <f>VLOOKUP(B3530,Consolidation!B:AA,6,TRUE)</f>
        <v>#N/A</v>
      </c>
      <c r="F3529" s="17" t="e">
        <f>VLOOKUP(B3530,Consolidation!B:AA,7,TRUE)</f>
        <v>#N/A</v>
      </c>
      <c r="G3529" s="17" t="e">
        <f>VLOOKUP(B3530,Consolidation!B:AA,12,TRUE)</f>
        <v>#N/A</v>
      </c>
      <c r="H3529" s="17" t="e">
        <f>VLOOKUP(B3530,Consolidation!B:AA,22,FALSE)</f>
        <v>#N/A</v>
      </c>
    </row>
    <row r="3530" spans="1:8" ht="29.5" customHeight="1" thickBot="1" x14ac:dyDescent="0.4">
      <c r="A3530" s="16" t="str">
        <f>IF(B3530&lt;&gt;"","IND"&amp;TEXT(COUNTA($B$2:B3530),"000"),"")</f>
        <v>IND2178</v>
      </c>
      <c r="B3530" s="17">
        <f>Consolication[[#This Row],[Nom et prénom 0 Name &amp; first name]]</f>
        <v>0</v>
      </c>
      <c r="C3530" s="17" t="e">
        <f>VLOOKUP(B3530,Consolidation!B:AA,3,FALSE)</f>
        <v>#N/A</v>
      </c>
      <c r="D3530" s="17" t="e">
        <f>VLOOKUP(B3530,Consolidation!B:AA,5,TRUE)</f>
        <v>#N/A</v>
      </c>
      <c r="E3530" s="17" t="e">
        <f>VLOOKUP(B3531,Consolidation!B:AA,6,TRUE)</f>
        <v>#N/A</v>
      </c>
      <c r="F3530" s="17" t="e">
        <f>VLOOKUP(B3531,Consolidation!B:AA,7,TRUE)</f>
        <v>#N/A</v>
      </c>
      <c r="G3530" s="17" t="e">
        <f>VLOOKUP(B3531,Consolidation!B:AA,12,TRUE)</f>
        <v>#N/A</v>
      </c>
      <c r="H3530" s="17" t="e">
        <f>VLOOKUP(B3531,Consolidation!B:AA,22,FALSE)</f>
        <v>#N/A</v>
      </c>
    </row>
    <row r="3531" spans="1:8" ht="29.5" customHeight="1" thickBot="1" x14ac:dyDescent="0.4">
      <c r="A3531" s="16" t="str">
        <f>IF(B3531&lt;&gt;"","IND"&amp;TEXT(COUNTA($B$2:B3531),"000"),"")</f>
        <v>IND2179</v>
      </c>
      <c r="B3531" s="17">
        <f>Consolication[[#This Row],[Nom et prénom 0 Name &amp; first name]]</f>
        <v>0</v>
      </c>
      <c r="C3531" s="17" t="e">
        <f>VLOOKUP(B3531,Consolidation!B:AA,3,FALSE)</f>
        <v>#N/A</v>
      </c>
      <c r="D3531" s="17" t="e">
        <f>VLOOKUP(B3531,Consolidation!B:AA,5,TRUE)</f>
        <v>#N/A</v>
      </c>
      <c r="E3531" s="17" t="e">
        <f>VLOOKUP(B3532,Consolidation!B:AA,6,TRUE)</f>
        <v>#N/A</v>
      </c>
      <c r="F3531" s="17" t="e">
        <f>VLOOKUP(B3532,Consolidation!B:AA,7,TRUE)</f>
        <v>#N/A</v>
      </c>
      <c r="G3531" s="17" t="e">
        <f>VLOOKUP(B3532,Consolidation!B:AA,12,TRUE)</f>
        <v>#N/A</v>
      </c>
      <c r="H3531" s="17" t="e">
        <f>VLOOKUP(B3532,Consolidation!B:AA,22,FALSE)</f>
        <v>#N/A</v>
      </c>
    </row>
    <row r="3532" spans="1:8" ht="29.5" customHeight="1" thickBot="1" x14ac:dyDescent="0.4">
      <c r="A3532" s="16" t="str">
        <f>IF(B3532&lt;&gt;"","IND"&amp;TEXT(COUNTA($B$2:B3532),"000"),"")</f>
        <v>IND2180</v>
      </c>
      <c r="B3532" s="17">
        <f>Consolication[[#This Row],[Nom et prénom 0 Name &amp; first name]]</f>
        <v>0</v>
      </c>
      <c r="C3532" s="17" t="e">
        <f>VLOOKUP(B3532,Consolidation!B:AA,3,FALSE)</f>
        <v>#N/A</v>
      </c>
      <c r="D3532" s="17" t="e">
        <f>VLOOKUP(B3532,Consolidation!B:AA,5,TRUE)</f>
        <v>#N/A</v>
      </c>
      <c r="E3532" s="17" t="e">
        <f>VLOOKUP(B3533,Consolidation!B:AA,6,TRUE)</f>
        <v>#N/A</v>
      </c>
      <c r="F3532" s="17" t="e">
        <f>VLOOKUP(B3533,Consolidation!B:AA,7,TRUE)</f>
        <v>#N/A</v>
      </c>
      <c r="G3532" s="17" t="e">
        <f>VLOOKUP(B3533,Consolidation!B:AA,12,TRUE)</f>
        <v>#N/A</v>
      </c>
      <c r="H3532" s="17" t="e">
        <f>VLOOKUP(B3533,Consolidation!B:AA,22,FALSE)</f>
        <v>#N/A</v>
      </c>
    </row>
    <row r="3533" spans="1:8" ht="29.5" customHeight="1" thickBot="1" x14ac:dyDescent="0.4">
      <c r="A3533" s="16" t="str">
        <f>IF(B3533&lt;&gt;"","IND"&amp;TEXT(COUNTA($B$2:B3533),"000"),"")</f>
        <v>IND2181</v>
      </c>
      <c r="B3533" s="17">
        <f>Consolication[[#This Row],[Nom et prénom 0 Name &amp; first name]]</f>
        <v>0</v>
      </c>
      <c r="C3533" s="17" t="e">
        <f>VLOOKUP(B3533,Consolidation!B:AA,3,FALSE)</f>
        <v>#N/A</v>
      </c>
      <c r="D3533" s="17" t="e">
        <f>VLOOKUP(B3533,Consolidation!B:AA,5,TRUE)</f>
        <v>#N/A</v>
      </c>
      <c r="E3533" s="17" t="e">
        <f>VLOOKUP(B3534,Consolidation!B:AA,6,TRUE)</f>
        <v>#N/A</v>
      </c>
      <c r="F3533" s="17" t="e">
        <f>VLOOKUP(B3534,Consolidation!B:AA,7,TRUE)</f>
        <v>#N/A</v>
      </c>
      <c r="G3533" s="17" t="e">
        <f>VLOOKUP(B3534,Consolidation!B:AA,12,TRUE)</f>
        <v>#N/A</v>
      </c>
      <c r="H3533" s="17" t="e">
        <f>VLOOKUP(B3534,Consolidation!B:AA,22,FALSE)</f>
        <v>#N/A</v>
      </c>
    </row>
    <row r="3534" spans="1:8" ht="29.5" customHeight="1" thickBot="1" x14ac:dyDescent="0.4">
      <c r="A3534" s="16" t="str">
        <f>IF(B3534&lt;&gt;"","IND"&amp;TEXT(COUNTA($B$2:B3534),"000"),"")</f>
        <v>IND2182</v>
      </c>
      <c r="B3534" s="17">
        <f>Consolication[[#This Row],[Nom et prénom 0 Name &amp; first name]]</f>
        <v>0</v>
      </c>
      <c r="C3534" s="17" t="e">
        <f>VLOOKUP(B3534,Consolidation!B:AA,3,FALSE)</f>
        <v>#N/A</v>
      </c>
      <c r="D3534" s="17" t="e">
        <f>VLOOKUP(B3534,Consolidation!B:AA,5,TRUE)</f>
        <v>#N/A</v>
      </c>
      <c r="E3534" s="17" t="e">
        <f>VLOOKUP(B3535,Consolidation!B:AA,6,TRUE)</f>
        <v>#N/A</v>
      </c>
      <c r="F3534" s="17" t="e">
        <f>VLOOKUP(B3535,Consolidation!B:AA,7,TRUE)</f>
        <v>#N/A</v>
      </c>
      <c r="G3534" s="17" t="e">
        <f>VLOOKUP(B3535,Consolidation!B:AA,12,TRUE)</f>
        <v>#N/A</v>
      </c>
      <c r="H3534" s="17" t="e">
        <f>VLOOKUP(B3535,Consolidation!B:AA,22,FALSE)</f>
        <v>#N/A</v>
      </c>
    </row>
    <row r="3535" spans="1:8" ht="29.5" customHeight="1" thickBot="1" x14ac:dyDescent="0.4">
      <c r="A3535" s="16" t="str">
        <f>IF(B3535&lt;&gt;"","IND"&amp;TEXT(COUNTA($B$2:B3535),"000"),"")</f>
        <v>IND2183</v>
      </c>
      <c r="B3535" s="17">
        <f>Consolication[[#This Row],[Nom et prénom 0 Name &amp; first name]]</f>
        <v>0</v>
      </c>
      <c r="C3535" s="17" t="e">
        <f>VLOOKUP(B3535,Consolidation!B:AA,3,FALSE)</f>
        <v>#N/A</v>
      </c>
      <c r="D3535" s="17" t="e">
        <f>VLOOKUP(B3535,Consolidation!B:AA,5,TRUE)</f>
        <v>#N/A</v>
      </c>
      <c r="E3535" s="17" t="e">
        <f>VLOOKUP(B3536,Consolidation!B:AA,6,TRUE)</f>
        <v>#N/A</v>
      </c>
      <c r="F3535" s="17" t="e">
        <f>VLOOKUP(B3536,Consolidation!B:AA,7,TRUE)</f>
        <v>#N/A</v>
      </c>
      <c r="G3535" s="17" t="e">
        <f>VLOOKUP(B3536,Consolidation!B:AA,12,TRUE)</f>
        <v>#N/A</v>
      </c>
      <c r="H3535" s="17" t="e">
        <f>VLOOKUP(B3536,Consolidation!B:AA,22,FALSE)</f>
        <v>#N/A</v>
      </c>
    </row>
    <row r="3536" spans="1:8" ht="29.5" customHeight="1" thickBot="1" x14ac:dyDescent="0.4">
      <c r="A3536" s="16" t="str">
        <f>IF(B3536&lt;&gt;"","IND"&amp;TEXT(COUNTA($B$2:B3536),"000"),"")</f>
        <v>IND2184</v>
      </c>
      <c r="B3536" s="17">
        <f>Consolication[[#This Row],[Nom et prénom 0 Name &amp; first name]]</f>
        <v>0</v>
      </c>
      <c r="C3536" s="17" t="e">
        <f>VLOOKUP(B3536,Consolidation!B:AA,3,FALSE)</f>
        <v>#N/A</v>
      </c>
      <c r="D3536" s="17" t="e">
        <f>VLOOKUP(B3536,Consolidation!B:AA,5,TRUE)</f>
        <v>#N/A</v>
      </c>
      <c r="E3536" s="17" t="e">
        <f>VLOOKUP(B3537,Consolidation!B:AA,6,TRUE)</f>
        <v>#N/A</v>
      </c>
      <c r="F3536" s="17" t="e">
        <f>VLOOKUP(B3537,Consolidation!B:AA,7,TRUE)</f>
        <v>#N/A</v>
      </c>
      <c r="G3536" s="17" t="e">
        <f>VLOOKUP(B3537,Consolidation!B:AA,12,TRUE)</f>
        <v>#N/A</v>
      </c>
      <c r="H3536" s="17" t="e">
        <f>VLOOKUP(B3537,Consolidation!B:AA,22,FALSE)</f>
        <v>#N/A</v>
      </c>
    </row>
    <row r="3537" spans="1:8" ht="29.5" customHeight="1" thickBot="1" x14ac:dyDescent="0.4">
      <c r="A3537" s="16" t="str">
        <f>IF(B3537&lt;&gt;"","IND"&amp;TEXT(COUNTA($B$2:B3537),"000"),"")</f>
        <v>IND2185</v>
      </c>
      <c r="B3537" s="17">
        <f>Consolication[[#This Row],[Nom et prénom 0 Name &amp; first name]]</f>
        <v>0</v>
      </c>
      <c r="C3537" s="17" t="e">
        <f>VLOOKUP(B3537,Consolidation!B:AA,3,FALSE)</f>
        <v>#N/A</v>
      </c>
      <c r="D3537" s="17" t="e">
        <f>VLOOKUP(B3537,Consolidation!B:AA,5,TRUE)</f>
        <v>#N/A</v>
      </c>
      <c r="E3537" s="17" t="e">
        <f>VLOOKUP(B3538,Consolidation!B:AA,6,TRUE)</f>
        <v>#N/A</v>
      </c>
      <c r="F3537" s="17" t="e">
        <f>VLOOKUP(B3538,Consolidation!B:AA,7,TRUE)</f>
        <v>#N/A</v>
      </c>
      <c r="G3537" s="17" t="e">
        <f>VLOOKUP(B3538,Consolidation!B:AA,12,TRUE)</f>
        <v>#N/A</v>
      </c>
      <c r="H3537" s="17" t="e">
        <f>VLOOKUP(B3538,Consolidation!B:AA,22,FALSE)</f>
        <v>#N/A</v>
      </c>
    </row>
    <row r="3538" spans="1:8" ht="29.5" customHeight="1" thickBot="1" x14ac:dyDescent="0.4">
      <c r="A3538" s="16" t="str">
        <f>IF(B3538&lt;&gt;"","IND"&amp;TEXT(COUNTA($B$2:B3538),"000"),"")</f>
        <v>IND2186</v>
      </c>
      <c r="B3538" s="17">
        <f>Consolication[[#This Row],[Nom et prénom 0 Name &amp; first name]]</f>
        <v>0</v>
      </c>
      <c r="C3538" s="17" t="e">
        <f>VLOOKUP(B3538,Consolidation!B:AA,3,FALSE)</f>
        <v>#N/A</v>
      </c>
      <c r="D3538" s="17" t="e">
        <f>VLOOKUP(B3538,Consolidation!B:AA,5,TRUE)</f>
        <v>#N/A</v>
      </c>
      <c r="E3538" s="17" t="e">
        <f>VLOOKUP(B3539,Consolidation!B:AA,6,TRUE)</f>
        <v>#N/A</v>
      </c>
      <c r="F3538" s="17" t="e">
        <f>VLOOKUP(B3539,Consolidation!B:AA,7,TRUE)</f>
        <v>#N/A</v>
      </c>
      <c r="G3538" s="17" t="e">
        <f>VLOOKUP(B3539,Consolidation!B:AA,12,TRUE)</f>
        <v>#N/A</v>
      </c>
      <c r="H3538" s="17" t="e">
        <f>VLOOKUP(B3539,Consolidation!B:AA,22,FALSE)</f>
        <v>#N/A</v>
      </c>
    </row>
    <row r="3539" spans="1:8" ht="29.5" customHeight="1" thickBot="1" x14ac:dyDescent="0.4">
      <c r="A3539" s="16" t="str">
        <f>IF(B3539&lt;&gt;"","IND"&amp;TEXT(COUNTA($B$2:B3539),"000"),"")</f>
        <v>IND2187</v>
      </c>
      <c r="B3539" s="17">
        <f>Consolication[[#This Row],[Nom et prénom 0 Name &amp; first name]]</f>
        <v>0</v>
      </c>
      <c r="C3539" s="17" t="e">
        <f>VLOOKUP(B3539,Consolidation!B:AA,3,FALSE)</f>
        <v>#N/A</v>
      </c>
      <c r="D3539" s="17" t="e">
        <f>VLOOKUP(B3539,Consolidation!B:AA,5,TRUE)</f>
        <v>#N/A</v>
      </c>
      <c r="E3539" s="17" t="e">
        <f>VLOOKUP(B3540,Consolidation!B:AA,6,TRUE)</f>
        <v>#N/A</v>
      </c>
      <c r="F3539" s="17" t="e">
        <f>VLOOKUP(B3540,Consolidation!B:AA,7,TRUE)</f>
        <v>#N/A</v>
      </c>
      <c r="G3539" s="17" t="e">
        <f>VLOOKUP(B3540,Consolidation!B:AA,12,TRUE)</f>
        <v>#N/A</v>
      </c>
      <c r="H3539" s="17" t="e">
        <f>VLOOKUP(B3540,Consolidation!B:AA,22,FALSE)</f>
        <v>#N/A</v>
      </c>
    </row>
    <row r="3540" spans="1:8" ht="29.5" customHeight="1" thickBot="1" x14ac:dyDescent="0.4">
      <c r="A3540" s="16" t="str">
        <f>IF(B3540&lt;&gt;"","IND"&amp;TEXT(COUNTA($B$2:B3540),"000"),"")</f>
        <v>IND2188</v>
      </c>
      <c r="B3540" s="17">
        <f>Consolication[[#This Row],[Nom et prénom 0 Name &amp; first name]]</f>
        <v>0</v>
      </c>
      <c r="C3540" s="17" t="e">
        <f>VLOOKUP(B3540,Consolidation!B:AA,3,FALSE)</f>
        <v>#N/A</v>
      </c>
      <c r="D3540" s="17" t="e">
        <f>VLOOKUP(B3540,Consolidation!B:AA,5,TRUE)</f>
        <v>#N/A</v>
      </c>
      <c r="E3540" s="17" t="e">
        <f>VLOOKUP(B3541,Consolidation!B:AA,6,TRUE)</f>
        <v>#N/A</v>
      </c>
      <c r="F3540" s="17" t="e">
        <f>VLOOKUP(B3541,Consolidation!B:AA,7,TRUE)</f>
        <v>#N/A</v>
      </c>
      <c r="G3540" s="17" t="e">
        <f>VLOOKUP(B3541,Consolidation!B:AA,12,TRUE)</f>
        <v>#N/A</v>
      </c>
      <c r="H3540" s="17" t="e">
        <f>VLOOKUP(B3541,Consolidation!B:AA,22,FALSE)</f>
        <v>#N/A</v>
      </c>
    </row>
    <row r="3541" spans="1:8" ht="29.5" customHeight="1" thickBot="1" x14ac:dyDescent="0.4">
      <c r="A3541" s="16" t="str">
        <f>IF(B3541&lt;&gt;"","IND"&amp;TEXT(COUNTA($B$2:B3541),"000"),"")</f>
        <v>IND2189</v>
      </c>
      <c r="B3541" s="17">
        <f>Consolication[[#This Row],[Nom et prénom 0 Name &amp; first name]]</f>
        <v>0</v>
      </c>
      <c r="C3541" s="17" t="e">
        <f>VLOOKUP(B3541,Consolidation!B:AA,3,FALSE)</f>
        <v>#N/A</v>
      </c>
      <c r="D3541" s="17" t="e">
        <f>VLOOKUP(B3541,Consolidation!B:AA,5,TRUE)</f>
        <v>#N/A</v>
      </c>
      <c r="E3541" s="17" t="e">
        <f>VLOOKUP(B3542,Consolidation!B:AA,6,TRUE)</f>
        <v>#N/A</v>
      </c>
      <c r="F3541" s="17" t="e">
        <f>VLOOKUP(B3542,Consolidation!B:AA,7,TRUE)</f>
        <v>#N/A</v>
      </c>
      <c r="G3541" s="17" t="e">
        <f>VLOOKUP(B3542,Consolidation!B:AA,12,TRUE)</f>
        <v>#N/A</v>
      </c>
      <c r="H3541" s="17" t="e">
        <f>VLOOKUP(B3542,Consolidation!B:AA,22,FALSE)</f>
        <v>#N/A</v>
      </c>
    </row>
    <row r="3542" spans="1:8" ht="29.5" customHeight="1" thickBot="1" x14ac:dyDescent="0.4">
      <c r="A3542" s="16" t="str">
        <f>IF(B3542&lt;&gt;"","IND"&amp;TEXT(COUNTA($B$2:B3542),"000"),"")</f>
        <v>IND2190</v>
      </c>
      <c r="B3542" s="17">
        <f>Consolication[[#This Row],[Nom et prénom 0 Name &amp; first name]]</f>
        <v>0</v>
      </c>
      <c r="C3542" s="17" t="e">
        <f>VLOOKUP(B3542,Consolidation!B:AA,3,FALSE)</f>
        <v>#N/A</v>
      </c>
      <c r="D3542" s="17" t="e">
        <f>VLOOKUP(B3542,Consolidation!B:AA,5,TRUE)</f>
        <v>#N/A</v>
      </c>
      <c r="E3542" s="17" t="e">
        <f>VLOOKUP(B3543,Consolidation!B:AA,6,TRUE)</f>
        <v>#N/A</v>
      </c>
      <c r="F3542" s="17" t="e">
        <f>VLOOKUP(B3543,Consolidation!B:AA,7,TRUE)</f>
        <v>#N/A</v>
      </c>
      <c r="G3542" s="17" t="e">
        <f>VLOOKUP(B3543,Consolidation!B:AA,12,TRUE)</f>
        <v>#N/A</v>
      </c>
      <c r="H3542" s="17" t="e">
        <f>VLOOKUP(B3543,Consolidation!B:AA,22,FALSE)</f>
        <v>#N/A</v>
      </c>
    </row>
    <row r="3543" spans="1:8" ht="29.5" customHeight="1" thickBot="1" x14ac:dyDescent="0.4">
      <c r="A3543" s="16" t="str">
        <f>IF(B3543&lt;&gt;"","IND"&amp;TEXT(COUNTA($B$2:B3543),"000"),"")</f>
        <v>IND2191</v>
      </c>
      <c r="B3543" s="17">
        <f>Consolication[[#This Row],[Nom et prénom 0 Name &amp; first name]]</f>
        <v>0</v>
      </c>
      <c r="C3543" s="17" t="e">
        <f>VLOOKUP(B3543,Consolidation!B:AA,3,FALSE)</f>
        <v>#N/A</v>
      </c>
      <c r="D3543" s="17" t="e">
        <f>VLOOKUP(B3543,Consolidation!B:AA,5,TRUE)</f>
        <v>#N/A</v>
      </c>
      <c r="E3543" s="17" t="e">
        <f>VLOOKUP(B3544,Consolidation!B:AA,6,TRUE)</f>
        <v>#N/A</v>
      </c>
      <c r="F3543" s="17" t="e">
        <f>VLOOKUP(B3544,Consolidation!B:AA,7,TRUE)</f>
        <v>#N/A</v>
      </c>
      <c r="G3543" s="17" t="e">
        <f>VLOOKUP(B3544,Consolidation!B:AA,12,TRUE)</f>
        <v>#N/A</v>
      </c>
      <c r="H3543" s="17" t="e">
        <f>VLOOKUP(B3544,Consolidation!B:AA,22,FALSE)</f>
        <v>#N/A</v>
      </c>
    </row>
    <row r="3544" spans="1:8" ht="29.5" customHeight="1" thickBot="1" x14ac:dyDescent="0.4">
      <c r="A3544" s="16" t="str">
        <f>IF(B3544&lt;&gt;"","IND"&amp;TEXT(COUNTA($B$2:B3544),"000"),"")</f>
        <v>IND2192</v>
      </c>
      <c r="B3544" s="17">
        <f>Consolication[[#This Row],[Nom et prénom 0 Name &amp; first name]]</f>
        <v>0</v>
      </c>
      <c r="C3544" s="17" t="e">
        <f>VLOOKUP(B3544,Consolidation!B:AA,3,FALSE)</f>
        <v>#N/A</v>
      </c>
      <c r="D3544" s="17" t="e">
        <f>VLOOKUP(B3544,Consolidation!B:AA,5,TRUE)</f>
        <v>#N/A</v>
      </c>
      <c r="E3544" s="17" t="e">
        <f>VLOOKUP(B3545,Consolidation!B:AA,6,TRUE)</f>
        <v>#N/A</v>
      </c>
      <c r="F3544" s="17" t="e">
        <f>VLOOKUP(B3545,Consolidation!B:AA,7,TRUE)</f>
        <v>#N/A</v>
      </c>
      <c r="G3544" s="17" t="e">
        <f>VLOOKUP(B3545,Consolidation!B:AA,12,TRUE)</f>
        <v>#N/A</v>
      </c>
      <c r="H3544" s="17" t="e">
        <f>VLOOKUP(B3545,Consolidation!B:AA,22,FALSE)</f>
        <v>#N/A</v>
      </c>
    </row>
    <row r="3545" spans="1:8" ht="29.5" customHeight="1" thickBot="1" x14ac:dyDescent="0.4">
      <c r="A3545" s="16" t="str">
        <f>IF(B3545&lt;&gt;"","IND"&amp;TEXT(COUNTA($B$2:B3545),"000"),"")</f>
        <v>IND2193</v>
      </c>
      <c r="B3545" s="17">
        <f>Consolication[[#This Row],[Nom et prénom 0 Name &amp; first name]]</f>
        <v>0</v>
      </c>
      <c r="C3545" s="17" t="e">
        <f>VLOOKUP(B3545,Consolidation!B:AA,3,FALSE)</f>
        <v>#N/A</v>
      </c>
      <c r="D3545" s="17" t="e">
        <f>VLOOKUP(B3545,Consolidation!B:AA,5,TRUE)</f>
        <v>#N/A</v>
      </c>
      <c r="E3545" s="17" t="e">
        <f>VLOOKUP(B3546,Consolidation!B:AA,6,TRUE)</f>
        <v>#N/A</v>
      </c>
      <c r="F3545" s="17" t="e">
        <f>VLOOKUP(B3546,Consolidation!B:AA,7,TRUE)</f>
        <v>#N/A</v>
      </c>
      <c r="G3545" s="17" t="e">
        <f>VLOOKUP(B3546,Consolidation!B:AA,12,TRUE)</f>
        <v>#N/A</v>
      </c>
      <c r="H3545" s="17" t="e">
        <f>VLOOKUP(B3546,Consolidation!B:AA,22,FALSE)</f>
        <v>#N/A</v>
      </c>
    </row>
    <row r="3546" spans="1:8" ht="29.5" customHeight="1" thickBot="1" x14ac:dyDescent="0.4">
      <c r="A3546" s="16" t="str">
        <f>IF(B3546&lt;&gt;"","IND"&amp;TEXT(COUNTA($B$2:B3546),"000"),"")</f>
        <v>IND2194</v>
      </c>
      <c r="B3546" s="17">
        <f>Consolication[[#This Row],[Nom et prénom 0 Name &amp; first name]]</f>
        <v>0</v>
      </c>
      <c r="C3546" s="17" t="e">
        <f>VLOOKUP(B3546,Consolidation!B:AA,3,FALSE)</f>
        <v>#N/A</v>
      </c>
      <c r="D3546" s="17" t="e">
        <f>VLOOKUP(B3546,Consolidation!B:AA,5,TRUE)</f>
        <v>#N/A</v>
      </c>
      <c r="E3546" s="17" t="e">
        <f>VLOOKUP(B3547,Consolidation!B:AA,6,TRUE)</f>
        <v>#N/A</v>
      </c>
      <c r="F3546" s="17" t="e">
        <f>VLOOKUP(B3547,Consolidation!B:AA,7,TRUE)</f>
        <v>#N/A</v>
      </c>
      <c r="G3546" s="17" t="e">
        <f>VLOOKUP(B3547,Consolidation!B:AA,12,TRUE)</f>
        <v>#N/A</v>
      </c>
      <c r="H3546" s="17" t="e">
        <f>VLOOKUP(B3547,Consolidation!B:AA,22,FALSE)</f>
        <v>#N/A</v>
      </c>
    </row>
    <row r="3547" spans="1:8" ht="29.5" customHeight="1" thickBot="1" x14ac:dyDescent="0.4">
      <c r="A3547" s="16" t="str">
        <f>IF(B3547&lt;&gt;"","IND"&amp;TEXT(COUNTA($B$2:B3547),"000"),"")</f>
        <v>IND2195</v>
      </c>
      <c r="B3547" s="17">
        <f>Consolication[[#This Row],[Nom et prénom 0 Name &amp; first name]]</f>
        <v>0</v>
      </c>
      <c r="C3547" s="17" t="e">
        <f>VLOOKUP(B3547,Consolidation!B:AA,3,FALSE)</f>
        <v>#N/A</v>
      </c>
      <c r="D3547" s="17" t="e">
        <f>VLOOKUP(B3547,Consolidation!B:AA,5,TRUE)</f>
        <v>#N/A</v>
      </c>
      <c r="E3547" s="17" t="e">
        <f>VLOOKUP(B3548,Consolidation!B:AA,6,TRUE)</f>
        <v>#N/A</v>
      </c>
      <c r="F3547" s="17" t="e">
        <f>VLOOKUP(B3548,Consolidation!B:AA,7,TRUE)</f>
        <v>#N/A</v>
      </c>
      <c r="G3547" s="17" t="e">
        <f>VLOOKUP(B3548,Consolidation!B:AA,12,TRUE)</f>
        <v>#N/A</v>
      </c>
      <c r="H3547" s="17" t="e">
        <f>VLOOKUP(B3548,Consolidation!B:AA,22,FALSE)</f>
        <v>#N/A</v>
      </c>
    </row>
    <row r="3548" spans="1:8" ht="29.5" customHeight="1" thickBot="1" x14ac:dyDescent="0.4">
      <c r="A3548" s="16" t="str">
        <f>IF(B3548&lt;&gt;"","IND"&amp;TEXT(COUNTA($B$2:B3548),"000"),"")</f>
        <v>IND2196</v>
      </c>
      <c r="B3548" s="17">
        <f>Consolication[[#This Row],[Nom et prénom 0 Name &amp; first name]]</f>
        <v>0</v>
      </c>
      <c r="C3548" s="17" t="e">
        <f>VLOOKUP(B3548,Consolidation!B:AA,3,FALSE)</f>
        <v>#N/A</v>
      </c>
      <c r="D3548" s="17" t="e">
        <f>VLOOKUP(B3548,Consolidation!B:AA,5,TRUE)</f>
        <v>#N/A</v>
      </c>
      <c r="E3548" s="17" t="e">
        <f>VLOOKUP(B3549,Consolidation!B:AA,6,TRUE)</f>
        <v>#N/A</v>
      </c>
      <c r="F3548" s="17" t="e">
        <f>VLOOKUP(B3549,Consolidation!B:AA,7,TRUE)</f>
        <v>#N/A</v>
      </c>
      <c r="G3548" s="17" t="e">
        <f>VLOOKUP(B3549,Consolidation!B:AA,12,TRUE)</f>
        <v>#N/A</v>
      </c>
      <c r="H3548" s="17" t="e">
        <f>VLOOKUP(B3549,Consolidation!B:AA,22,FALSE)</f>
        <v>#N/A</v>
      </c>
    </row>
    <row r="3549" spans="1:8" ht="29.5" customHeight="1" thickBot="1" x14ac:dyDescent="0.4">
      <c r="A3549" s="16" t="str">
        <f>IF(B3549&lt;&gt;"","IND"&amp;TEXT(COUNTA($B$2:B3549),"000"),"")</f>
        <v>IND2197</v>
      </c>
      <c r="B3549" s="17">
        <f>Consolication[[#This Row],[Nom et prénom 0 Name &amp; first name]]</f>
        <v>0</v>
      </c>
      <c r="C3549" s="17" t="e">
        <f>VLOOKUP(B3549,Consolidation!B:AA,3,FALSE)</f>
        <v>#N/A</v>
      </c>
      <c r="D3549" s="17" t="e">
        <f>VLOOKUP(B3549,Consolidation!B:AA,5,TRUE)</f>
        <v>#N/A</v>
      </c>
      <c r="E3549" s="17" t="e">
        <f>VLOOKUP(B3550,Consolidation!B:AA,6,TRUE)</f>
        <v>#N/A</v>
      </c>
      <c r="F3549" s="17" t="e">
        <f>VLOOKUP(B3550,Consolidation!B:AA,7,TRUE)</f>
        <v>#N/A</v>
      </c>
      <c r="G3549" s="17" t="e">
        <f>VLOOKUP(B3550,Consolidation!B:AA,12,TRUE)</f>
        <v>#N/A</v>
      </c>
      <c r="H3549" s="17" t="e">
        <f>VLOOKUP(B3550,Consolidation!B:AA,22,FALSE)</f>
        <v>#N/A</v>
      </c>
    </row>
    <row r="3550" spans="1:8" ht="29.5" customHeight="1" thickBot="1" x14ac:dyDescent="0.4">
      <c r="A3550" s="16" t="str">
        <f>IF(B3550&lt;&gt;"","IND"&amp;TEXT(COUNTA($B$2:B3550),"000"),"")</f>
        <v>IND2198</v>
      </c>
      <c r="B3550" s="17">
        <f>Consolication[[#This Row],[Nom et prénom 0 Name &amp; first name]]</f>
        <v>0</v>
      </c>
      <c r="C3550" s="17" t="e">
        <f>VLOOKUP(B3550,Consolidation!B:AA,3,FALSE)</f>
        <v>#N/A</v>
      </c>
      <c r="D3550" s="17" t="e">
        <f>VLOOKUP(B3550,Consolidation!B:AA,5,TRUE)</f>
        <v>#N/A</v>
      </c>
      <c r="E3550" s="17" t="e">
        <f>VLOOKUP(B3551,Consolidation!B:AA,6,TRUE)</f>
        <v>#N/A</v>
      </c>
      <c r="F3550" s="17" t="e">
        <f>VLOOKUP(B3551,Consolidation!B:AA,7,TRUE)</f>
        <v>#N/A</v>
      </c>
      <c r="G3550" s="17" t="e">
        <f>VLOOKUP(B3551,Consolidation!B:AA,12,TRUE)</f>
        <v>#N/A</v>
      </c>
      <c r="H3550" s="17" t="e">
        <f>VLOOKUP(B3551,Consolidation!B:AA,22,FALSE)</f>
        <v>#N/A</v>
      </c>
    </row>
    <row r="3551" spans="1:8" ht="29.5" customHeight="1" thickBot="1" x14ac:dyDescent="0.4">
      <c r="A3551" s="16" t="str">
        <f>IF(B3551&lt;&gt;"","IND"&amp;TEXT(COUNTA($B$2:B3551),"000"),"")</f>
        <v>IND2199</v>
      </c>
      <c r="B3551" s="17">
        <f>Consolication[[#This Row],[Nom et prénom 0 Name &amp; first name]]</f>
        <v>0</v>
      </c>
      <c r="C3551" s="17" t="e">
        <f>VLOOKUP(B3551,Consolidation!B:AA,3,FALSE)</f>
        <v>#N/A</v>
      </c>
      <c r="D3551" s="17" t="e">
        <f>VLOOKUP(B3551,Consolidation!B:AA,5,TRUE)</f>
        <v>#N/A</v>
      </c>
      <c r="E3551" s="17" t="e">
        <f>VLOOKUP(B3552,Consolidation!B:AA,6,TRUE)</f>
        <v>#N/A</v>
      </c>
      <c r="F3551" s="17" t="e">
        <f>VLOOKUP(B3552,Consolidation!B:AA,7,TRUE)</f>
        <v>#N/A</v>
      </c>
      <c r="G3551" s="17" t="e">
        <f>VLOOKUP(B3552,Consolidation!B:AA,12,TRUE)</f>
        <v>#N/A</v>
      </c>
      <c r="H3551" s="17" t="e">
        <f>VLOOKUP(B3552,Consolidation!B:AA,22,FALSE)</f>
        <v>#N/A</v>
      </c>
    </row>
    <row r="3552" spans="1:8" ht="29.5" customHeight="1" thickBot="1" x14ac:dyDescent="0.4">
      <c r="A3552" s="16" t="str">
        <f>IF(B3552&lt;&gt;"","IND"&amp;TEXT(COUNTA($B$2:B3552),"000"),"")</f>
        <v>IND2200</v>
      </c>
      <c r="B3552" s="17">
        <f>Consolication[[#This Row],[Nom et prénom 0 Name &amp; first name]]</f>
        <v>0</v>
      </c>
      <c r="C3552" s="17" t="e">
        <f>VLOOKUP(B3552,Consolidation!B:AA,3,FALSE)</f>
        <v>#N/A</v>
      </c>
      <c r="D3552" s="17" t="e">
        <f>VLOOKUP(B3552,Consolidation!B:AA,5,TRUE)</f>
        <v>#N/A</v>
      </c>
      <c r="E3552" s="17" t="e">
        <f>VLOOKUP(B3553,Consolidation!B:AA,6,TRUE)</f>
        <v>#N/A</v>
      </c>
      <c r="F3552" s="17" t="e">
        <f>VLOOKUP(B3553,Consolidation!B:AA,7,TRUE)</f>
        <v>#N/A</v>
      </c>
      <c r="G3552" s="17" t="e">
        <f>VLOOKUP(B3553,Consolidation!B:AA,12,TRUE)</f>
        <v>#N/A</v>
      </c>
      <c r="H3552" s="17" t="e">
        <f>VLOOKUP(B3553,Consolidation!B:AA,22,FALSE)</f>
        <v>#N/A</v>
      </c>
    </row>
    <row r="3553" spans="1:8" ht="29.5" customHeight="1" thickBot="1" x14ac:dyDescent="0.4">
      <c r="A3553" s="16" t="str">
        <f>IF(B3553&lt;&gt;"","IND"&amp;TEXT(COUNTA($B$2:B3553),"000"),"")</f>
        <v>IND2201</v>
      </c>
      <c r="B3553" s="17">
        <f>Consolication[[#This Row],[Nom et prénom 0 Name &amp; first name]]</f>
        <v>0</v>
      </c>
      <c r="C3553" s="17" t="e">
        <f>VLOOKUP(B3553,Consolidation!B:AA,3,FALSE)</f>
        <v>#N/A</v>
      </c>
      <c r="D3553" s="17" t="e">
        <f>VLOOKUP(B3553,Consolidation!B:AA,5,TRUE)</f>
        <v>#N/A</v>
      </c>
      <c r="E3553" s="17" t="e">
        <f>VLOOKUP(B3554,Consolidation!B:AA,6,TRUE)</f>
        <v>#N/A</v>
      </c>
      <c r="F3553" s="17" t="e">
        <f>VLOOKUP(B3554,Consolidation!B:AA,7,TRUE)</f>
        <v>#N/A</v>
      </c>
      <c r="G3553" s="17" t="e">
        <f>VLOOKUP(B3554,Consolidation!B:AA,12,TRUE)</f>
        <v>#N/A</v>
      </c>
      <c r="H3553" s="17" t="e">
        <f>VLOOKUP(B3554,Consolidation!B:AA,22,FALSE)</f>
        <v>#N/A</v>
      </c>
    </row>
    <row r="3554" spans="1:8" ht="29.5" customHeight="1" thickBot="1" x14ac:dyDescent="0.4">
      <c r="A3554" s="16" t="str">
        <f>IF(B3554&lt;&gt;"","IND"&amp;TEXT(COUNTA($B$2:B3554),"000"),"")</f>
        <v>IND2202</v>
      </c>
      <c r="B3554" s="17">
        <f>Consolication[[#This Row],[Nom et prénom 0 Name &amp; first name]]</f>
        <v>0</v>
      </c>
      <c r="C3554" s="17" t="e">
        <f>VLOOKUP(B3554,Consolidation!B:AA,3,FALSE)</f>
        <v>#N/A</v>
      </c>
      <c r="D3554" s="17" t="e">
        <f>VLOOKUP(B3554,Consolidation!B:AA,5,TRUE)</f>
        <v>#N/A</v>
      </c>
      <c r="E3554" s="17" t="e">
        <f>VLOOKUP(B3555,Consolidation!B:AA,6,TRUE)</f>
        <v>#N/A</v>
      </c>
      <c r="F3554" s="17" t="e">
        <f>VLOOKUP(B3555,Consolidation!B:AA,7,TRUE)</f>
        <v>#N/A</v>
      </c>
      <c r="G3554" s="17" t="e">
        <f>VLOOKUP(B3555,Consolidation!B:AA,12,TRUE)</f>
        <v>#N/A</v>
      </c>
      <c r="H3554" s="17" t="e">
        <f>VLOOKUP(B3555,Consolidation!B:AA,22,FALSE)</f>
        <v>#N/A</v>
      </c>
    </row>
    <row r="3555" spans="1:8" ht="29.5" customHeight="1" thickBot="1" x14ac:dyDescent="0.4">
      <c r="A3555" s="16" t="str">
        <f>IF(B3555&lt;&gt;"","IND"&amp;TEXT(COUNTA($B$2:B3555),"000"),"")</f>
        <v>IND2203</v>
      </c>
      <c r="B3555" s="17">
        <f>Consolication[[#This Row],[Nom et prénom 0 Name &amp; first name]]</f>
        <v>0</v>
      </c>
      <c r="C3555" s="17" t="e">
        <f>VLOOKUP(B3555,Consolidation!B:AA,3,FALSE)</f>
        <v>#N/A</v>
      </c>
      <c r="D3555" s="17" t="e">
        <f>VLOOKUP(B3555,Consolidation!B:AA,5,TRUE)</f>
        <v>#N/A</v>
      </c>
      <c r="E3555" s="17" t="e">
        <f>VLOOKUP(B3556,Consolidation!B:AA,6,TRUE)</f>
        <v>#N/A</v>
      </c>
      <c r="F3555" s="17" t="e">
        <f>VLOOKUP(B3556,Consolidation!B:AA,7,TRUE)</f>
        <v>#N/A</v>
      </c>
      <c r="G3555" s="17" t="e">
        <f>VLOOKUP(B3556,Consolidation!B:AA,12,TRUE)</f>
        <v>#N/A</v>
      </c>
      <c r="H3555" s="17" t="e">
        <f>VLOOKUP(B3556,Consolidation!B:AA,22,FALSE)</f>
        <v>#N/A</v>
      </c>
    </row>
    <row r="3556" spans="1:8" ht="29.5" customHeight="1" thickBot="1" x14ac:dyDescent="0.4">
      <c r="A3556" s="16" t="str">
        <f>IF(B3556&lt;&gt;"","IND"&amp;TEXT(COUNTA($B$2:B3556),"000"),"")</f>
        <v>IND2204</v>
      </c>
      <c r="B3556" s="17">
        <f>Consolication[[#This Row],[Nom et prénom 0 Name &amp; first name]]</f>
        <v>0</v>
      </c>
      <c r="C3556" s="17" t="e">
        <f>VLOOKUP(B3556,Consolidation!B:AA,3,FALSE)</f>
        <v>#N/A</v>
      </c>
      <c r="D3556" s="17" t="e">
        <f>VLOOKUP(B3556,Consolidation!B:AA,5,TRUE)</f>
        <v>#N/A</v>
      </c>
      <c r="E3556" s="17" t="e">
        <f>VLOOKUP(B3557,Consolidation!B:AA,6,TRUE)</f>
        <v>#N/A</v>
      </c>
      <c r="F3556" s="17" t="e">
        <f>VLOOKUP(B3557,Consolidation!B:AA,7,TRUE)</f>
        <v>#N/A</v>
      </c>
      <c r="G3556" s="17" t="e">
        <f>VLOOKUP(B3557,Consolidation!B:AA,12,TRUE)</f>
        <v>#N/A</v>
      </c>
      <c r="H3556" s="17" t="e">
        <f>VLOOKUP(B3557,Consolidation!B:AA,22,FALSE)</f>
        <v>#N/A</v>
      </c>
    </row>
    <row r="3557" spans="1:8" ht="29.5" customHeight="1" thickBot="1" x14ac:dyDescent="0.4">
      <c r="A3557" s="16" t="str">
        <f>IF(B3557&lt;&gt;"","IND"&amp;TEXT(COUNTA($B$2:B3557),"000"),"")</f>
        <v>IND2205</v>
      </c>
      <c r="B3557" s="17">
        <f>Consolication[[#This Row],[Nom et prénom 0 Name &amp; first name]]</f>
        <v>0</v>
      </c>
      <c r="C3557" s="17" t="e">
        <f>VLOOKUP(B3557,Consolidation!B:AA,3,FALSE)</f>
        <v>#N/A</v>
      </c>
      <c r="D3557" s="17" t="e">
        <f>VLOOKUP(B3557,Consolidation!B:AA,5,TRUE)</f>
        <v>#N/A</v>
      </c>
      <c r="E3557" s="17" t="e">
        <f>VLOOKUP(B3558,Consolidation!B:AA,6,TRUE)</f>
        <v>#N/A</v>
      </c>
      <c r="F3557" s="17" t="e">
        <f>VLOOKUP(B3558,Consolidation!B:AA,7,TRUE)</f>
        <v>#N/A</v>
      </c>
      <c r="G3557" s="17" t="e">
        <f>VLOOKUP(B3558,Consolidation!B:AA,12,TRUE)</f>
        <v>#N/A</v>
      </c>
      <c r="H3557" s="17" t="e">
        <f>VLOOKUP(B3558,Consolidation!B:AA,22,FALSE)</f>
        <v>#N/A</v>
      </c>
    </row>
    <row r="3558" spans="1:8" ht="29.5" customHeight="1" thickBot="1" x14ac:dyDescent="0.4">
      <c r="A3558" s="16" t="str">
        <f>IF(B3558&lt;&gt;"","IND"&amp;TEXT(COUNTA($B$2:B3558),"000"),"")</f>
        <v>IND2206</v>
      </c>
      <c r="B3558" s="17">
        <f>Consolication[[#This Row],[Nom et prénom 0 Name &amp; first name]]</f>
        <v>0</v>
      </c>
      <c r="C3558" s="17" t="e">
        <f>VLOOKUP(B3558,Consolidation!B:AA,3,FALSE)</f>
        <v>#N/A</v>
      </c>
      <c r="D3558" s="17" t="e">
        <f>VLOOKUP(B3558,Consolidation!B:AA,5,TRUE)</f>
        <v>#N/A</v>
      </c>
      <c r="E3558" s="17" t="e">
        <f>VLOOKUP(B3559,Consolidation!B:AA,6,TRUE)</f>
        <v>#N/A</v>
      </c>
      <c r="F3558" s="17" t="e">
        <f>VLOOKUP(B3559,Consolidation!B:AA,7,TRUE)</f>
        <v>#N/A</v>
      </c>
      <c r="G3558" s="17" t="e">
        <f>VLOOKUP(B3559,Consolidation!B:AA,12,TRUE)</f>
        <v>#N/A</v>
      </c>
      <c r="H3558" s="17" t="e">
        <f>VLOOKUP(B3559,Consolidation!B:AA,22,FALSE)</f>
        <v>#N/A</v>
      </c>
    </row>
    <row r="3559" spans="1:8" ht="29.5" customHeight="1" thickBot="1" x14ac:dyDescent="0.4">
      <c r="A3559" s="16" t="str">
        <f>IF(B3559&lt;&gt;"","IND"&amp;TEXT(COUNTA($B$2:B3559),"000"),"")</f>
        <v>IND2207</v>
      </c>
      <c r="B3559" s="17">
        <f>Consolication[[#This Row],[Nom et prénom 0 Name &amp; first name]]</f>
        <v>0</v>
      </c>
      <c r="C3559" s="17" t="e">
        <f>VLOOKUP(B3559,Consolidation!B:AA,3,FALSE)</f>
        <v>#N/A</v>
      </c>
      <c r="D3559" s="17" t="e">
        <f>VLOOKUP(B3559,Consolidation!B:AA,5,TRUE)</f>
        <v>#N/A</v>
      </c>
      <c r="E3559" s="17" t="e">
        <f>VLOOKUP(B3560,Consolidation!B:AA,6,TRUE)</f>
        <v>#N/A</v>
      </c>
      <c r="F3559" s="17" t="e">
        <f>VLOOKUP(B3560,Consolidation!B:AA,7,TRUE)</f>
        <v>#N/A</v>
      </c>
      <c r="G3559" s="17" t="e">
        <f>VLOOKUP(B3560,Consolidation!B:AA,12,TRUE)</f>
        <v>#N/A</v>
      </c>
      <c r="H3559" s="17" t="e">
        <f>VLOOKUP(B3560,Consolidation!B:AA,22,FALSE)</f>
        <v>#N/A</v>
      </c>
    </row>
    <row r="3560" spans="1:8" ht="29.5" customHeight="1" thickBot="1" x14ac:dyDescent="0.4">
      <c r="A3560" s="16" t="str">
        <f>IF(B3560&lt;&gt;"","IND"&amp;TEXT(COUNTA($B$2:B3560),"000"),"")</f>
        <v>IND2208</v>
      </c>
      <c r="B3560" s="17">
        <f>Consolication[[#This Row],[Nom et prénom 0 Name &amp; first name]]</f>
        <v>0</v>
      </c>
      <c r="C3560" s="17" t="e">
        <f>VLOOKUP(B3560,Consolidation!B:AA,3,FALSE)</f>
        <v>#N/A</v>
      </c>
      <c r="D3560" s="17" t="e">
        <f>VLOOKUP(B3560,Consolidation!B:AA,5,TRUE)</f>
        <v>#N/A</v>
      </c>
      <c r="E3560" s="17" t="e">
        <f>VLOOKUP(B3561,Consolidation!B:AA,6,TRUE)</f>
        <v>#N/A</v>
      </c>
      <c r="F3560" s="17" t="e">
        <f>VLOOKUP(B3561,Consolidation!B:AA,7,TRUE)</f>
        <v>#N/A</v>
      </c>
      <c r="G3560" s="17" t="e">
        <f>VLOOKUP(B3561,Consolidation!B:AA,12,TRUE)</f>
        <v>#N/A</v>
      </c>
      <c r="H3560" s="17" t="e">
        <f>VLOOKUP(B3561,Consolidation!B:AA,22,FALSE)</f>
        <v>#N/A</v>
      </c>
    </row>
    <row r="3561" spans="1:8" ht="29.5" customHeight="1" thickBot="1" x14ac:dyDescent="0.4">
      <c r="A3561" s="16" t="str">
        <f>IF(B3561&lt;&gt;"","IND"&amp;TEXT(COUNTA($B$2:B3561),"000"),"")</f>
        <v>IND2209</v>
      </c>
      <c r="B3561" s="17">
        <f>Consolication[[#This Row],[Nom et prénom 0 Name &amp; first name]]</f>
        <v>0</v>
      </c>
      <c r="C3561" s="17" t="e">
        <f>VLOOKUP(B3561,Consolidation!B:AA,3,FALSE)</f>
        <v>#N/A</v>
      </c>
      <c r="D3561" s="17" t="e">
        <f>VLOOKUP(B3561,Consolidation!B:AA,5,TRUE)</f>
        <v>#N/A</v>
      </c>
      <c r="E3561" s="17" t="e">
        <f>VLOOKUP(B3562,Consolidation!B:AA,6,TRUE)</f>
        <v>#N/A</v>
      </c>
      <c r="F3561" s="17" t="e">
        <f>VLOOKUP(B3562,Consolidation!B:AA,7,TRUE)</f>
        <v>#N/A</v>
      </c>
      <c r="G3561" s="17" t="e">
        <f>VLOOKUP(B3562,Consolidation!B:AA,12,TRUE)</f>
        <v>#N/A</v>
      </c>
      <c r="H3561" s="17" t="e">
        <f>VLOOKUP(B3562,Consolidation!B:AA,22,FALSE)</f>
        <v>#N/A</v>
      </c>
    </row>
    <row r="3562" spans="1:8" ht="29.5" customHeight="1" thickBot="1" x14ac:dyDescent="0.4">
      <c r="A3562" s="16" t="str">
        <f>IF(B3562&lt;&gt;"","IND"&amp;TEXT(COUNTA($B$2:B3562),"000"),"")</f>
        <v>IND2210</v>
      </c>
      <c r="B3562" s="17">
        <f>Consolication[[#This Row],[Nom et prénom 0 Name &amp; first name]]</f>
        <v>0</v>
      </c>
      <c r="C3562" s="17" t="e">
        <f>VLOOKUP(B3562,Consolidation!B:AA,3,FALSE)</f>
        <v>#N/A</v>
      </c>
      <c r="D3562" s="17" t="e">
        <f>VLOOKUP(B3562,Consolidation!B:AA,5,TRUE)</f>
        <v>#N/A</v>
      </c>
      <c r="E3562" s="17" t="e">
        <f>VLOOKUP(B3563,Consolidation!B:AA,6,TRUE)</f>
        <v>#N/A</v>
      </c>
      <c r="F3562" s="17" t="e">
        <f>VLOOKUP(B3563,Consolidation!B:AA,7,TRUE)</f>
        <v>#N/A</v>
      </c>
      <c r="G3562" s="17" t="e">
        <f>VLOOKUP(B3563,Consolidation!B:AA,12,TRUE)</f>
        <v>#N/A</v>
      </c>
      <c r="H3562" s="17" t="e">
        <f>VLOOKUP(B3563,Consolidation!B:AA,22,FALSE)</f>
        <v>#N/A</v>
      </c>
    </row>
    <row r="3563" spans="1:8" ht="29.5" customHeight="1" thickBot="1" x14ac:dyDescent="0.4">
      <c r="A3563" s="16" t="str">
        <f>IF(B3563&lt;&gt;"","IND"&amp;TEXT(COUNTA($B$2:B3563),"000"),"")</f>
        <v>IND2211</v>
      </c>
      <c r="B3563" s="17">
        <f>Consolication[[#This Row],[Nom et prénom 0 Name &amp; first name]]</f>
        <v>0</v>
      </c>
      <c r="C3563" s="17" t="e">
        <f>VLOOKUP(B3563,Consolidation!B:AA,3,FALSE)</f>
        <v>#N/A</v>
      </c>
      <c r="D3563" s="17" t="e">
        <f>VLOOKUP(B3563,Consolidation!B:AA,5,TRUE)</f>
        <v>#N/A</v>
      </c>
      <c r="E3563" s="17" t="e">
        <f>VLOOKUP(B3564,Consolidation!B:AA,6,TRUE)</f>
        <v>#N/A</v>
      </c>
      <c r="F3563" s="17" t="e">
        <f>VLOOKUP(B3564,Consolidation!B:AA,7,TRUE)</f>
        <v>#N/A</v>
      </c>
      <c r="G3563" s="17" t="e">
        <f>VLOOKUP(B3564,Consolidation!B:AA,12,TRUE)</f>
        <v>#N/A</v>
      </c>
      <c r="H3563" s="17" t="e">
        <f>VLOOKUP(B3564,Consolidation!B:AA,22,FALSE)</f>
        <v>#N/A</v>
      </c>
    </row>
    <row r="3564" spans="1:8" ht="29.5" customHeight="1" thickBot="1" x14ac:dyDescent="0.4">
      <c r="A3564" s="16" t="str">
        <f>IF(B3564&lt;&gt;"","IND"&amp;TEXT(COUNTA($B$2:B3564),"000"),"")</f>
        <v>IND2212</v>
      </c>
      <c r="B3564" s="17">
        <f>Consolication[[#This Row],[Nom et prénom 0 Name &amp; first name]]</f>
        <v>0</v>
      </c>
      <c r="C3564" s="17" t="e">
        <f>VLOOKUP(B3564,Consolidation!B:AA,3,FALSE)</f>
        <v>#N/A</v>
      </c>
      <c r="D3564" s="17" t="e">
        <f>VLOOKUP(B3564,Consolidation!B:AA,5,TRUE)</f>
        <v>#N/A</v>
      </c>
      <c r="E3564" s="17" t="e">
        <f>VLOOKUP(B3565,Consolidation!B:AA,6,TRUE)</f>
        <v>#N/A</v>
      </c>
      <c r="F3564" s="17" t="e">
        <f>VLOOKUP(B3565,Consolidation!B:AA,7,TRUE)</f>
        <v>#N/A</v>
      </c>
      <c r="G3564" s="17" t="e">
        <f>VLOOKUP(B3565,Consolidation!B:AA,12,TRUE)</f>
        <v>#N/A</v>
      </c>
      <c r="H3564" s="17" t="e">
        <f>VLOOKUP(B3565,Consolidation!B:AA,22,FALSE)</f>
        <v>#N/A</v>
      </c>
    </row>
    <row r="3565" spans="1:8" ht="29.5" customHeight="1" thickBot="1" x14ac:dyDescent="0.4">
      <c r="A3565" s="16" t="str">
        <f>IF(B3565&lt;&gt;"","IND"&amp;TEXT(COUNTA($B$2:B3565),"000"),"")</f>
        <v>IND2213</v>
      </c>
      <c r="B3565" s="17">
        <f>Consolication[[#This Row],[Nom et prénom 0 Name &amp; first name]]</f>
        <v>0</v>
      </c>
      <c r="C3565" s="17" t="e">
        <f>VLOOKUP(B3565,Consolidation!B:AA,3,FALSE)</f>
        <v>#N/A</v>
      </c>
      <c r="D3565" s="17" t="e">
        <f>VLOOKUP(B3565,Consolidation!B:AA,5,TRUE)</f>
        <v>#N/A</v>
      </c>
      <c r="E3565" s="17" t="e">
        <f>VLOOKUP(B3566,Consolidation!B:AA,6,TRUE)</f>
        <v>#N/A</v>
      </c>
      <c r="F3565" s="17" t="e">
        <f>VLOOKUP(B3566,Consolidation!B:AA,7,TRUE)</f>
        <v>#N/A</v>
      </c>
      <c r="G3565" s="17" t="e">
        <f>VLOOKUP(B3566,Consolidation!B:AA,12,TRUE)</f>
        <v>#N/A</v>
      </c>
      <c r="H3565" s="17" t="e">
        <f>VLOOKUP(B3566,Consolidation!B:AA,22,FALSE)</f>
        <v>#N/A</v>
      </c>
    </row>
    <row r="3566" spans="1:8" ht="29.5" customHeight="1" thickBot="1" x14ac:dyDescent="0.4">
      <c r="A3566" s="16" t="str">
        <f>IF(B3566&lt;&gt;"","IND"&amp;TEXT(COUNTA($B$2:B3566),"000"),"")</f>
        <v>IND2214</v>
      </c>
      <c r="B3566" s="17">
        <f>Consolication[[#This Row],[Nom et prénom 0 Name &amp; first name]]</f>
        <v>0</v>
      </c>
      <c r="C3566" s="17" t="e">
        <f>VLOOKUP(B3566,Consolidation!B:AA,3,FALSE)</f>
        <v>#N/A</v>
      </c>
      <c r="D3566" s="17" t="e">
        <f>VLOOKUP(B3566,Consolidation!B:AA,5,TRUE)</f>
        <v>#N/A</v>
      </c>
      <c r="E3566" s="17" t="e">
        <f>VLOOKUP(B3567,Consolidation!B:AA,6,TRUE)</f>
        <v>#N/A</v>
      </c>
      <c r="F3566" s="17" t="e">
        <f>VLOOKUP(B3567,Consolidation!B:AA,7,TRUE)</f>
        <v>#N/A</v>
      </c>
      <c r="G3566" s="17" t="e">
        <f>VLOOKUP(B3567,Consolidation!B:AA,12,TRUE)</f>
        <v>#N/A</v>
      </c>
      <c r="H3566" s="17" t="e">
        <f>VLOOKUP(B3567,Consolidation!B:AA,22,FALSE)</f>
        <v>#N/A</v>
      </c>
    </row>
    <row r="3567" spans="1:8" ht="29.5" customHeight="1" thickBot="1" x14ac:dyDescent="0.4">
      <c r="A3567" s="16" t="str">
        <f>IF(B3567&lt;&gt;"","IND"&amp;TEXT(COUNTA($B$2:B3567),"000"),"")</f>
        <v>IND2215</v>
      </c>
      <c r="B3567" s="17">
        <f>Consolication[[#This Row],[Nom et prénom 0 Name &amp; first name]]</f>
        <v>0</v>
      </c>
      <c r="C3567" s="17" t="e">
        <f>VLOOKUP(B3567,Consolidation!B:AA,3,FALSE)</f>
        <v>#N/A</v>
      </c>
      <c r="D3567" s="17" t="e">
        <f>VLOOKUP(B3567,Consolidation!B:AA,5,TRUE)</f>
        <v>#N/A</v>
      </c>
      <c r="E3567" s="17" t="e">
        <f>VLOOKUP(B3568,Consolidation!B:AA,6,TRUE)</f>
        <v>#N/A</v>
      </c>
      <c r="F3567" s="17" t="e">
        <f>VLOOKUP(B3568,Consolidation!B:AA,7,TRUE)</f>
        <v>#N/A</v>
      </c>
      <c r="G3567" s="17" t="e">
        <f>VLOOKUP(B3568,Consolidation!B:AA,12,TRUE)</f>
        <v>#N/A</v>
      </c>
      <c r="H3567" s="17" t="e">
        <f>VLOOKUP(B3568,Consolidation!B:AA,22,FALSE)</f>
        <v>#N/A</v>
      </c>
    </row>
    <row r="3568" spans="1:8" ht="29.5" customHeight="1" thickBot="1" x14ac:dyDescent="0.4">
      <c r="A3568" s="16" t="str">
        <f>IF(B3568&lt;&gt;"","IND"&amp;TEXT(COUNTA($B$2:B3568),"000"),"")</f>
        <v>IND2216</v>
      </c>
      <c r="B3568" s="17">
        <f>Consolication[[#This Row],[Nom et prénom 0 Name &amp; first name]]</f>
        <v>0</v>
      </c>
      <c r="C3568" s="17" t="e">
        <f>VLOOKUP(B3568,Consolidation!B:AA,3,FALSE)</f>
        <v>#N/A</v>
      </c>
      <c r="D3568" s="17" t="e">
        <f>VLOOKUP(B3568,Consolidation!B:AA,5,TRUE)</f>
        <v>#N/A</v>
      </c>
      <c r="E3568" s="17" t="e">
        <f>VLOOKUP(B3569,Consolidation!B:AA,6,TRUE)</f>
        <v>#N/A</v>
      </c>
      <c r="F3568" s="17" t="e">
        <f>VLOOKUP(B3569,Consolidation!B:AA,7,TRUE)</f>
        <v>#N/A</v>
      </c>
      <c r="G3568" s="17" t="e">
        <f>VLOOKUP(B3569,Consolidation!B:AA,12,TRUE)</f>
        <v>#N/A</v>
      </c>
      <c r="H3568" s="17" t="e">
        <f>VLOOKUP(B3569,Consolidation!B:AA,22,FALSE)</f>
        <v>#N/A</v>
      </c>
    </row>
    <row r="3569" spans="1:8" ht="29.5" customHeight="1" thickBot="1" x14ac:dyDescent="0.4">
      <c r="A3569" s="16" t="str">
        <f>IF(B3569&lt;&gt;"","IND"&amp;TEXT(COUNTA($B$2:B3569),"000"),"")</f>
        <v>IND2217</v>
      </c>
      <c r="B3569" s="17">
        <f>Consolication[[#This Row],[Nom et prénom 0 Name &amp; first name]]</f>
        <v>0</v>
      </c>
      <c r="C3569" s="17" t="e">
        <f>VLOOKUP(B3569,Consolidation!B:AA,3,FALSE)</f>
        <v>#N/A</v>
      </c>
      <c r="D3569" s="17" t="e">
        <f>VLOOKUP(B3569,Consolidation!B:AA,5,TRUE)</f>
        <v>#N/A</v>
      </c>
      <c r="E3569" s="17" t="e">
        <f>VLOOKUP(B3570,Consolidation!B:AA,6,TRUE)</f>
        <v>#N/A</v>
      </c>
      <c r="F3569" s="17" t="e">
        <f>VLOOKUP(B3570,Consolidation!B:AA,7,TRUE)</f>
        <v>#N/A</v>
      </c>
      <c r="G3569" s="17" t="e">
        <f>VLOOKUP(B3570,Consolidation!B:AA,12,TRUE)</f>
        <v>#N/A</v>
      </c>
      <c r="H3569" s="17" t="e">
        <f>VLOOKUP(B3570,Consolidation!B:AA,22,FALSE)</f>
        <v>#N/A</v>
      </c>
    </row>
    <row r="3570" spans="1:8" ht="29.5" customHeight="1" thickBot="1" x14ac:dyDescent="0.4">
      <c r="A3570" s="16" t="str">
        <f>IF(B3570&lt;&gt;"","IND"&amp;TEXT(COUNTA($B$2:B3570),"000"),"")</f>
        <v>IND2218</v>
      </c>
      <c r="B3570" s="17">
        <f>Consolication[[#This Row],[Nom et prénom 0 Name &amp; first name]]</f>
        <v>0</v>
      </c>
      <c r="C3570" s="17" t="e">
        <f>VLOOKUP(B3570,Consolidation!B:AA,3,FALSE)</f>
        <v>#N/A</v>
      </c>
      <c r="D3570" s="17" t="e">
        <f>VLOOKUP(B3570,Consolidation!B:AA,5,TRUE)</f>
        <v>#N/A</v>
      </c>
      <c r="E3570" s="17" t="e">
        <f>VLOOKUP(B3571,Consolidation!B:AA,6,TRUE)</f>
        <v>#N/A</v>
      </c>
      <c r="F3570" s="17" t="e">
        <f>VLOOKUP(B3571,Consolidation!B:AA,7,TRUE)</f>
        <v>#N/A</v>
      </c>
      <c r="G3570" s="17" t="e">
        <f>VLOOKUP(B3571,Consolidation!B:AA,12,TRUE)</f>
        <v>#N/A</v>
      </c>
      <c r="H3570" s="17" t="e">
        <f>VLOOKUP(B3571,Consolidation!B:AA,22,FALSE)</f>
        <v>#N/A</v>
      </c>
    </row>
    <row r="3571" spans="1:8" ht="29.5" customHeight="1" thickBot="1" x14ac:dyDescent="0.4">
      <c r="A3571" s="16" t="str">
        <f>IF(B3571&lt;&gt;"","IND"&amp;TEXT(COUNTA($B$2:B3571),"000"),"")</f>
        <v>IND2219</v>
      </c>
      <c r="B3571" s="17">
        <f>Consolication[[#This Row],[Nom et prénom 0 Name &amp; first name]]</f>
        <v>0</v>
      </c>
      <c r="C3571" s="17" t="e">
        <f>VLOOKUP(B3571,Consolidation!B:AA,3,FALSE)</f>
        <v>#N/A</v>
      </c>
      <c r="D3571" s="17" t="e">
        <f>VLOOKUP(B3571,Consolidation!B:AA,5,TRUE)</f>
        <v>#N/A</v>
      </c>
      <c r="E3571" s="17" t="e">
        <f>VLOOKUP(B3572,Consolidation!B:AA,6,TRUE)</f>
        <v>#N/A</v>
      </c>
      <c r="F3571" s="17" t="e">
        <f>VLOOKUP(B3572,Consolidation!B:AA,7,TRUE)</f>
        <v>#N/A</v>
      </c>
      <c r="G3571" s="17" t="e">
        <f>VLOOKUP(B3572,Consolidation!B:AA,12,TRUE)</f>
        <v>#N/A</v>
      </c>
      <c r="H3571" s="17" t="e">
        <f>VLOOKUP(B3572,Consolidation!B:AA,22,FALSE)</f>
        <v>#N/A</v>
      </c>
    </row>
    <row r="3572" spans="1:8" ht="29.5" customHeight="1" thickBot="1" x14ac:dyDescent="0.4">
      <c r="A3572" s="16" t="str">
        <f>IF(B3572&lt;&gt;"","IND"&amp;TEXT(COUNTA($B$2:B3572),"000"),"")</f>
        <v>IND2220</v>
      </c>
      <c r="B3572" s="17">
        <f>Consolication[[#This Row],[Nom et prénom 0 Name &amp; first name]]</f>
        <v>0</v>
      </c>
      <c r="C3572" s="17" t="e">
        <f>VLOOKUP(B3572,Consolidation!B:AA,3,FALSE)</f>
        <v>#N/A</v>
      </c>
      <c r="D3572" s="17" t="e">
        <f>VLOOKUP(B3572,Consolidation!B:AA,5,TRUE)</f>
        <v>#N/A</v>
      </c>
      <c r="E3572" s="17" t="e">
        <f>VLOOKUP(B3573,Consolidation!B:AA,6,TRUE)</f>
        <v>#N/A</v>
      </c>
      <c r="F3572" s="17" t="e">
        <f>VLOOKUP(B3573,Consolidation!B:AA,7,TRUE)</f>
        <v>#N/A</v>
      </c>
      <c r="G3572" s="17" t="e">
        <f>VLOOKUP(B3573,Consolidation!B:AA,12,TRUE)</f>
        <v>#N/A</v>
      </c>
      <c r="H3572" s="17" t="e">
        <f>VLOOKUP(B3573,Consolidation!B:AA,22,FALSE)</f>
        <v>#N/A</v>
      </c>
    </row>
    <row r="3573" spans="1:8" ht="29.5" customHeight="1" thickBot="1" x14ac:dyDescent="0.4">
      <c r="A3573" s="16" t="str">
        <f>IF(B3573&lt;&gt;"","IND"&amp;TEXT(COUNTA($B$2:B3573),"000"),"")</f>
        <v>IND2221</v>
      </c>
      <c r="B3573" s="17">
        <f>Consolication[[#This Row],[Nom et prénom 0 Name &amp; first name]]</f>
        <v>0</v>
      </c>
      <c r="C3573" s="17" t="e">
        <f>VLOOKUP(B3573,Consolidation!B:AA,3,FALSE)</f>
        <v>#N/A</v>
      </c>
      <c r="D3573" s="17" t="e">
        <f>VLOOKUP(B3573,Consolidation!B:AA,5,TRUE)</f>
        <v>#N/A</v>
      </c>
      <c r="E3573" s="17" t="e">
        <f>VLOOKUP(B3574,Consolidation!B:AA,6,TRUE)</f>
        <v>#N/A</v>
      </c>
      <c r="F3573" s="17" t="e">
        <f>VLOOKUP(B3574,Consolidation!B:AA,7,TRUE)</f>
        <v>#N/A</v>
      </c>
      <c r="G3573" s="17" t="e">
        <f>VLOOKUP(B3574,Consolidation!B:AA,12,TRUE)</f>
        <v>#N/A</v>
      </c>
      <c r="H3573" s="17" t="e">
        <f>VLOOKUP(B3574,Consolidation!B:AA,22,FALSE)</f>
        <v>#N/A</v>
      </c>
    </row>
    <row r="3574" spans="1:8" ht="29.5" customHeight="1" thickBot="1" x14ac:dyDescent="0.4">
      <c r="A3574" s="16" t="str">
        <f>IF(B3574&lt;&gt;"","IND"&amp;TEXT(COUNTA($B$2:B3574),"000"),"")</f>
        <v>IND2222</v>
      </c>
      <c r="B3574" s="17">
        <f>Consolication[[#This Row],[Nom et prénom 0 Name &amp; first name]]</f>
        <v>0</v>
      </c>
      <c r="C3574" s="17" t="e">
        <f>VLOOKUP(B3574,Consolidation!B:AA,3,FALSE)</f>
        <v>#N/A</v>
      </c>
      <c r="D3574" s="17" t="e">
        <f>VLOOKUP(B3574,Consolidation!B:AA,5,TRUE)</f>
        <v>#N/A</v>
      </c>
      <c r="E3574" s="17" t="e">
        <f>VLOOKUP(B3575,Consolidation!B:AA,6,TRUE)</f>
        <v>#N/A</v>
      </c>
      <c r="F3574" s="17" t="e">
        <f>VLOOKUP(B3575,Consolidation!B:AA,7,TRUE)</f>
        <v>#N/A</v>
      </c>
      <c r="G3574" s="17" t="e">
        <f>VLOOKUP(B3575,Consolidation!B:AA,12,TRUE)</f>
        <v>#N/A</v>
      </c>
      <c r="H3574" s="17" t="e">
        <f>VLOOKUP(B3575,Consolidation!B:AA,22,FALSE)</f>
        <v>#N/A</v>
      </c>
    </row>
    <row r="3575" spans="1:8" ht="29.5" customHeight="1" thickBot="1" x14ac:dyDescent="0.4">
      <c r="A3575" s="16" t="str">
        <f>IF(B3575&lt;&gt;"","IND"&amp;TEXT(COUNTA($B$2:B3575),"000"),"")</f>
        <v>IND2223</v>
      </c>
      <c r="B3575" s="17">
        <f>Consolication[[#This Row],[Nom et prénom 0 Name &amp; first name]]</f>
        <v>0</v>
      </c>
      <c r="C3575" s="17" t="e">
        <f>VLOOKUP(B3575,Consolidation!B:AA,3,FALSE)</f>
        <v>#N/A</v>
      </c>
      <c r="D3575" s="17" t="e">
        <f>VLOOKUP(B3575,Consolidation!B:AA,5,TRUE)</f>
        <v>#N/A</v>
      </c>
      <c r="E3575" s="17" t="e">
        <f>VLOOKUP(B3576,Consolidation!B:AA,6,TRUE)</f>
        <v>#N/A</v>
      </c>
      <c r="F3575" s="17" t="e">
        <f>VLOOKUP(B3576,Consolidation!B:AA,7,TRUE)</f>
        <v>#N/A</v>
      </c>
      <c r="G3575" s="17" t="e">
        <f>VLOOKUP(B3576,Consolidation!B:AA,12,TRUE)</f>
        <v>#N/A</v>
      </c>
      <c r="H3575" s="17" t="e">
        <f>VLOOKUP(B3576,Consolidation!B:AA,22,FALSE)</f>
        <v>#N/A</v>
      </c>
    </row>
    <row r="3576" spans="1:8" ht="29.5" customHeight="1" thickBot="1" x14ac:dyDescent="0.4">
      <c r="A3576" s="16" t="str">
        <f>IF(B3576&lt;&gt;"","IND"&amp;TEXT(COUNTA($B$2:B3576),"000"),"")</f>
        <v>IND2224</v>
      </c>
      <c r="B3576" s="17">
        <f>Consolication[[#This Row],[Nom et prénom 0 Name &amp; first name]]</f>
        <v>0</v>
      </c>
      <c r="C3576" s="17" t="e">
        <f>VLOOKUP(B3576,Consolidation!B:AA,3,FALSE)</f>
        <v>#N/A</v>
      </c>
      <c r="D3576" s="17" t="e">
        <f>VLOOKUP(B3576,Consolidation!B:AA,5,TRUE)</f>
        <v>#N/A</v>
      </c>
      <c r="E3576" s="17" t="e">
        <f>VLOOKUP(B3577,Consolidation!B:AA,6,TRUE)</f>
        <v>#N/A</v>
      </c>
      <c r="F3576" s="17" t="e">
        <f>VLOOKUP(B3577,Consolidation!B:AA,7,TRUE)</f>
        <v>#N/A</v>
      </c>
      <c r="G3576" s="17" t="e">
        <f>VLOOKUP(B3577,Consolidation!B:AA,12,TRUE)</f>
        <v>#N/A</v>
      </c>
      <c r="H3576" s="17" t="e">
        <f>VLOOKUP(B3577,Consolidation!B:AA,22,FALSE)</f>
        <v>#N/A</v>
      </c>
    </row>
    <row r="3577" spans="1:8" ht="29.5" customHeight="1" thickBot="1" x14ac:dyDescent="0.4">
      <c r="A3577" s="16" t="str">
        <f>IF(B3577&lt;&gt;"","IND"&amp;TEXT(COUNTA($B$2:B3577),"000"),"")</f>
        <v>IND2225</v>
      </c>
      <c r="B3577" s="17">
        <f>Consolication[[#This Row],[Nom et prénom 0 Name &amp; first name]]</f>
        <v>0</v>
      </c>
      <c r="C3577" s="17" t="e">
        <f>VLOOKUP(B3577,Consolidation!B:AA,3,FALSE)</f>
        <v>#N/A</v>
      </c>
      <c r="D3577" s="17" t="e">
        <f>VLOOKUP(B3577,Consolidation!B:AA,5,TRUE)</f>
        <v>#N/A</v>
      </c>
      <c r="E3577" s="17" t="e">
        <f>VLOOKUP(B3578,Consolidation!B:AA,6,TRUE)</f>
        <v>#N/A</v>
      </c>
      <c r="F3577" s="17" t="e">
        <f>VLOOKUP(B3578,Consolidation!B:AA,7,TRUE)</f>
        <v>#N/A</v>
      </c>
      <c r="G3577" s="17" t="e">
        <f>VLOOKUP(B3578,Consolidation!B:AA,12,TRUE)</f>
        <v>#N/A</v>
      </c>
      <c r="H3577" s="17" t="e">
        <f>VLOOKUP(B3578,Consolidation!B:AA,22,FALSE)</f>
        <v>#N/A</v>
      </c>
    </row>
    <row r="3578" spans="1:8" ht="29.5" customHeight="1" thickBot="1" x14ac:dyDescent="0.4">
      <c r="A3578" s="16" t="str">
        <f>IF(B3578&lt;&gt;"","IND"&amp;TEXT(COUNTA($B$2:B3578),"000"),"")</f>
        <v>IND2226</v>
      </c>
      <c r="B3578" s="17">
        <f>Consolication[[#This Row],[Nom et prénom 0 Name &amp; first name]]</f>
        <v>0</v>
      </c>
      <c r="C3578" s="17" t="e">
        <f>VLOOKUP(B3578,Consolidation!B:AA,3,FALSE)</f>
        <v>#N/A</v>
      </c>
      <c r="D3578" s="17" t="e">
        <f>VLOOKUP(B3578,Consolidation!B:AA,5,TRUE)</f>
        <v>#N/A</v>
      </c>
      <c r="E3578" s="17" t="e">
        <f>VLOOKUP(B3579,Consolidation!B:AA,6,TRUE)</f>
        <v>#N/A</v>
      </c>
      <c r="F3578" s="17" t="e">
        <f>VLOOKUP(B3579,Consolidation!B:AA,7,TRUE)</f>
        <v>#N/A</v>
      </c>
      <c r="G3578" s="17" t="e">
        <f>VLOOKUP(B3579,Consolidation!B:AA,12,TRUE)</f>
        <v>#N/A</v>
      </c>
      <c r="H3578" s="17" t="e">
        <f>VLOOKUP(B3579,Consolidation!B:AA,22,FALSE)</f>
        <v>#N/A</v>
      </c>
    </row>
    <row r="3579" spans="1:8" ht="29.5" customHeight="1" thickBot="1" x14ac:dyDescent="0.4">
      <c r="A3579" s="16" t="str">
        <f>IF(B3579&lt;&gt;"","IND"&amp;TEXT(COUNTA($B$2:B3579),"000"),"")</f>
        <v>IND2227</v>
      </c>
      <c r="B3579" s="17">
        <f>Consolication[[#This Row],[Nom et prénom 0 Name &amp; first name]]</f>
        <v>0</v>
      </c>
      <c r="C3579" s="17" t="e">
        <f>VLOOKUP(B3579,Consolidation!B:AA,3,FALSE)</f>
        <v>#N/A</v>
      </c>
      <c r="D3579" s="17" t="e">
        <f>VLOOKUP(B3579,Consolidation!B:AA,5,TRUE)</f>
        <v>#N/A</v>
      </c>
      <c r="E3579" s="17" t="e">
        <f>VLOOKUP(B3580,Consolidation!B:AA,6,TRUE)</f>
        <v>#N/A</v>
      </c>
      <c r="F3579" s="17" t="e">
        <f>VLOOKUP(B3580,Consolidation!B:AA,7,TRUE)</f>
        <v>#N/A</v>
      </c>
      <c r="G3579" s="17" t="e">
        <f>VLOOKUP(B3580,Consolidation!B:AA,12,TRUE)</f>
        <v>#N/A</v>
      </c>
      <c r="H3579" s="17" t="e">
        <f>VLOOKUP(B3580,Consolidation!B:AA,22,FALSE)</f>
        <v>#N/A</v>
      </c>
    </row>
    <row r="3580" spans="1:8" ht="29.5" customHeight="1" thickBot="1" x14ac:dyDescent="0.4">
      <c r="A3580" s="16" t="str">
        <f>IF(B3580&lt;&gt;"","IND"&amp;TEXT(COUNTA($B$2:B3580),"000"),"")</f>
        <v>IND2228</v>
      </c>
      <c r="B3580" s="17">
        <f>Consolication[[#This Row],[Nom et prénom 0 Name &amp; first name]]</f>
        <v>0</v>
      </c>
      <c r="C3580" s="17" t="e">
        <f>VLOOKUP(B3580,Consolidation!B:AA,3,FALSE)</f>
        <v>#N/A</v>
      </c>
      <c r="D3580" s="17" t="e">
        <f>VLOOKUP(B3580,Consolidation!B:AA,5,TRUE)</f>
        <v>#N/A</v>
      </c>
      <c r="E3580" s="17" t="e">
        <f>VLOOKUP(B3581,Consolidation!B:AA,6,TRUE)</f>
        <v>#N/A</v>
      </c>
      <c r="F3580" s="17" t="e">
        <f>VLOOKUP(B3581,Consolidation!B:AA,7,TRUE)</f>
        <v>#N/A</v>
      </c>
      <c r="G3580" s="17" t="e">
        <f>VLOOKUP(B3581,Consolidation!B:AA,12,TRUE)</f>
        <v>#N/A</v>
      </c>
      <c r="H3580" s="17" t="e">
        <f>VLOOKUP(B3581,Consolidation!B:AA,22,FALSE)</f>
        <v>#N/A</v>
      </c>
    </row>
    <row r="3581" spans="1:8" ht="29.5" customHeight="1" thickBot="1" x14ac:dyDescent="0.4">
      <c r="A3581" s="16" t="str">
        <f>IF(B3581&lt;&gt;"","IND"&amp;TEXT(COUNTA($B$2:B3581),"000"),"")</f>
        <v>IND2229</v>
      </c>
      <c r="B3581" s="17">
        <f>Consolication[[#This Row],[Nom et prénom 0 Name &amp; first name]]</f>
        <v>0</v>
      </c>
      <c r="C3581" s="17" t="e">
        <f>VLOOKUP(B3581,Consolidation!B:AA,3,FALSE)</f>
        <v>#N/A</v>
      </c>
      <c r="D3581" s="17" t="e">
        <f>VLOOKUP(B3581,Consolidation!B:AA,5,TRUE)</f>
        <v>#N/A</v>
      </c>
      <c r="E3581" s="17" t="e">
        <f>VLOOKUP(B3582,Consolidation!B:AA,6,TRUE)</f>
        <v>#N/A</v>
      </c>
      <c r="F3581" s="17" t="e">
        <f>VLOOKUP(B3582,Consolidation!B:AA,7,TRUE)</f>
        <v>#N/A</v>
      </c>
      <c r="G3581" s="17" t="e">
        <f>VLOOKUP(B3582,Consolidation!B:AA,12,TRUE)</f>
        <v>#N/A</v>
      </c>
      <c r="H3581" s="17" t="e">
        <f>VLOOKUP(B3582,Consolidation!B:AA,22,FALSE)</f>
        <v>#N/A</v>
      </c>
    </row>
    <row r="3582" spans="1:8" ht="29.5" customHeight="1" thickBot="1" x14ac:dyDescent="0.4">
      <c r="A3582" s="16" t="str">
        <f>IF(B3582&lt;&gt;"","IND"&amp;TEXT(COUNTA($B$2:B3582),"000"),"")</f>
        <v>IND2230</v>
      </c>
      <c r="B3582" s="17">
        <f>Consolication[[#This Row],[Nom et prénom 0 Name &amp; first name]]</f>
        <v>0</v>
      </c>
      <c r="C3582" s="17" t="e">
        <f>VLOOKUP(B3582,Consolidation!B:AA,3,FALSE)</f>
        <v>#N/A</v>
      </c>
      <c r="D3582" s="17" t="e">
        <f>VLOOKUP(B3582,Consolidation!B:AA,5,TRUE)</f>
        <v>#N/A</v>
      </c>
      <c r="E3582" s="17" t="e">
        <f>VLOOKUP(B3583,Consolidation!B:AA,6,TRUE)</f>
        <v>#N/A</v>
      </c>
      <c r="F3582" s="17" t="e">
        <f>VLOOKUP(B3583,Consolidation!B:AA,7,TRUE)</f>
        <v>#N/A</v>
      </c>
      <c r="G3582" s="17" t="e">
        <f>VLOOKUP(B3583,Consolidation!B:AA,12,TRUE)</f>
        <v>#N/A</v>
      </c>
      <c r="H3582" s="17" t="e">
        <f>VLOOKUP(B3583,Consolidation!B:AA,22,FALSE)</f>
        <v>#N/A</v>
      </c>
    </row>
    <row r="3583" spans="1:8" ht="29.5" customHeight="1" thickBot="1" x14ac:dyDescent="0.4">
      <c r="A3583" s="16" t="str">
        <f>IF(B3583&lt;&gt;"","IND"&amp;TEXT(COUNTA($B$2:B3583),"000"),"")</f>
        <v>IND2231</v>
      </c>
      <c r="B3583" s="17">
        <f>Consolication[[#This Row],[Nom et prénom 0 Name &amp; first name]]</f>
        <v>0</v>
      </c>
      <c r="C3583" s="17" t="e">
        <f>VLOOKUP(B3583,Consolidation!B:AA,3,FALSE)</f>
        <v>#N/A</v>
      </c>
      <c r="D3583" s="17" t="e">
        <f>VLOOKUP(B3583,Consolidation!B:AA,5,TRUE)</f>
        <v>#N/A</v>
      </c>
      <c r="E3583" s="17" t="e">
        <f>VLOOKUP(B3584,Consolidation!B:AA,6,TRUE)</f>
        <v>#N/A</v>
      </c>
      <c r="F3583" s="17" t="e">
        <f>VLOOKUP(B3584,Consolidation!B:AA,7,TRUE)</f>
        <v>#N/A</v>
      </c>
      <c r="G3583" s="17" t="e">
        <f>VLOOKUP(B3584,Consolidation!B:AA,12,TRUE)</f>
        <v>#N/A</v>
      </c>
      <c r="H3583" s="17" t="e">
        <f>VLOOKUP(B3584,Consolidation!B:AA,22,FALSE)</f>
        <v>#N/A</v>
      </c>
    </row>
    <row r="3584" spans="1:8" ht="29.5" customHeight="1" thickBot="1" x14ac:dyDescent="0.4">
      <c r="A3584" s="16" t="str">
        <f>IF(B3584&lt;&gt;"","IND"&amp;TEXT(COUNTA($B$2:B3584),"000"),"")</f>
        <v>IND2232</v>
      </c>
      <c r="B3584" s="17">
        <f>Consolication[[#This Row],[Nom et prénom 0 Name &amp; first name]]</f>
        <v>0</v>
      </c>
      <c r="C3584" s="17" t="e">
        <f>VLOOKUP(B3584,Consolidation!B:AA,3,FALSE)</f>
        <v>#N/A</v>
      </c>
      <c r="D3584" s="17" t="e">
        <f>VLOOKUP(B3584,Consolidation!B:AA,5,TRUE)</f>
        <v>#N/A</v>
      </c>
      <c r="E3584" s="17" t="e">
        <f>VLOOKUP(B3585,Consolidation!B:AA,6,TRUE)</f>
        <v>#N/A</v>
      </c>
      <c r="F3584" s="17" t="e">
        <f>VLOOKUP(B3585,Consolidation!B:AA,7,TRUE)</f>
        <v>#N/A</v>
      </c>
      <c r="G3584" s="17" t="e">
        <f>VLOOKUP(B3585,Consolidation!B:AA,12,TRUE)</f>
        <v>#N/A</v>
      </c>
      <c r="H3584" s="17" t="e">
        <f>VLOOKUP(B3585,Consolidation!B:AA,22,FALSE)</f>
        <v>#N/A</v>
      </c>
    </row>
    <row r="3585" spans="1:8" ht="29.5" customHeight="1" thickBot="1" x14ac:dyDescent="0.4">
      <c r="A3585" s="16" t="str">
        <f>IF(B3585&lt;&gt;"","IND"&amp;TEXT(COUNTA($B$2:B3585),"000"),"")</f>
        <v>IND2233</v>
      </c>
      <c r="B3585" s="17">
        <f>Consolication[[#This Row],[Nom et prénom 0 Name &amp; first name]]</f>
        <v>0</v>
      </c>
      <c r="C3585" s="17" t="e">
        <f>VLOOKUP(B3585,Consolidation!B:AA,3,FALSE)</f>
        <v>#N/A</v>
      </c>
      <c r="D3585" s="17" t="e">
        <f>VLOOKUP(B3585,Consolidation!B:AA,5,TRUE)</f>
        <v>#N/A</v>
      </c>
      <c r="E3585" s="17" t="e">
        <f>VLOOKUP(B3586,Consolidation!B:AA,6,TRUE)</f>
        <v>#N/A</v>
      </c>
      <c r="F3585" s="17" t="e">
        <f>VLOOKUP(B3586,Consolidation!B:AA,7,TRUE)</f>
        <v>#N/A</v>
      </c>
      <c r="G3585" s="17" t="e">
        <f>VLOOKUP(B3586,Consolidation!B:AA,12,TRUE)</f>
        <v>#N/A</v>
      </c>
      <c r="H3585" s="17" t="e">
        <f>VLOOKUP(B3586,Consolidation!B:AA,22,FALSE)</f>
        <v>#N/A</v>
      </c>
    </row>
    <row r="3586" spans="1:8" ht="29.5" customHeight="1" thickBot="1" x14ac:dyDescent="0.4">
      <c r="A3586" s="16" t="str">
        <f>IF(B3586&lt;&gt;"","IND"&amp;TEXT(COUNTA($B$2:B3586),"000"),"")</f>
        <v>IND2234</v>
      </c>
      <c r="B3586" s="17">
        <f>Consolication[[#This Row],[Nom et prénom 0 Name &amp; first name]]</f>
        <v>0</v>
      </c>
      <c r="C3586" s="17" t="e">
        <f>VLOOKUP(B3586,Consolidation!B:AA,3,FALSE)</f>
        <v>#N/A</v>
      </c>
      <c r="D3586" s="17" t="e">
        <f>VLOOKUP(B3586,Consolidation!B:AA,5,TRUE)</f>
        <v>#N/A</v>
      </c>
      <c r="E3586" s="17" t="e">
        <f>VLOOKUP(B3587,Consolidation!B:AA,6,TRUE)</f>
        <v>#N/A</v>
      </c>
      <c r="F3586" s="17" t="e">
        <f>VLOOKUP(B3587,Consolidation!B:AA,7,TRUE)</f>
        <v>#N/A</v>
      </c>
      <c r="G3586" s="17" t="e">
        <f>VLOOKUP(B3587,Consolidation!B:AA,12,TRUE)</f>
        <v>#N/A</v>
      </c>
      <c r="H3586" s="17" t="e">
        <f>VLOOKUP(B3587,Consolidation!B:AA,22,FALSE)</f>
        <v>#N/A</v>
      </c>
    </row>
    <row r="3587" spans="1:8" ht="29.5" customHeight="1" thickBot="1" x14ac:dyDescent="0.4">
      <c r="A3587" s="16" t="str">
        <f>IF(B3587&lt;&gt;"","IND"&amp;TEXT(COUNTA($B$2:B3587),"000"),"")</f>
        <v>IND2235</v>
      </c>
      <c r="B3587" s="17">
        <f>Consolication[[#This Row],[Nom et prénom 0 Name &amp; first name]]</f>
        <v>0</v>
      </c>
      <c r="C3587" s="17" t="e">
        <f>VLOOKUP(B3587,Consolidation!B:AA,3,FALSE)</f>
        <v>#N/A</v>
      </c>
      <c r="D3587" s="17" t="e">
        <f>VLOOKUP(B3587,Consolidation!B:AA,5,TRUE)</f>
        <v>#N/A</v>
      </c>
      <c r="E3587" s="17" t="e">
        <f>VLOOKUP(B3588,Consolidation!B:AA,6,TRUE)</f>
        <v>#N/A</v>
      </c>
      <c r="F3587" s="17" t="e">
        <f>VLOOKUP(B3588,Consolidation!B:AA,7,TRUE)</f>
        <v>#N/A</v>
      </c>
      <c r="G3587" s="17" t="e">
        <f>VLOOKUP(B3588,Consolidation!B:AA,12,TRUE)</f>
        <v>#N/A</v>
      </c>
      <c r="H3587" s="17" t="e">
        <f>VLOOKUP(B3588,Consolidation!B:AA,22,FALSE)</f>
        <v>#N/A</v>
      </c>
    </row>
    <row r="3588" spans="1:8" ht="29.5" customHeight="1" thickBot="1" x14ac:dyDescent="0.4">
      <c r="A3588" s="16" t="str">
        <f>IF(B3588&lt;&gt;"","IND"&amp;TEXT(COUNTA($B$2:B3588),"000"),"")</f>
        <v>IND2236</v>
      </c>
      <c r="B3588" s="17">
        <f>Consolication[[#This Row],[Nom et prénom 0 Name &amp; first name]]</f>
        <v>0</v>
      </c>
      <c r="C3588" s="17" t="e">
        <f>VLOOKUP(B3588,Consolidation!B:AA,3,FALSE)</f>
        <v>#N/A</v>
      </c>
      <c r="D3588" s="17" t="e">
        <f>VLOOKUP(B3588,Consolidation!B:AA,5,TRUE)</f>
        <v>#N/A</v>
      </c>
      <c r="E3588" s="17" t="e">
        <f>VLOOKUP(B3589,Consolidation!B:AA,6,TRUE)</f>
        <v>#N/A</v>
      </c>
      <c r="F3588" s="17" t="e">
        <f>VLOOKUP(B3589,Consolidation!B:AA,7,TRUE)</f>
        <v>#N/A</v>
      </c>
      <c r="G3588" s="17" t="e">
        <f>VLOOKUP(B3589,Consolidation!B:AA,12,TRUE)</f>
        <v>#N/A</v>
      </c>
      <c r="H3588" s="17" t="e">
        <f>VLOOKUP(B3589,Consolidation!B:AA,22,FALSE)</f>
        <v>#N/A</v>
      </c>
    </row>
    <row r="3589" spans="1:8" ht="29.5" customHeight="1" thickBot="1" x14ac:dyDescent="0.4">
      <c r="A3589" s="16" t="str">
        <f>IF(B3589&lt;&gt;"","IND"&amp;TEXT(COUNTA($B$2:B3589),"000"),"")</f>
        <v>IND2237</v>
      </c>
      <c r="B3589" s="17">
        <f>Consolication[[#This Row],[Nom et prénom 0 Name &amp; first name]]</f>
        <v>0</v>
      </c>
      <c r="C3589" s="17" t="e">
        <f>VLOOKUP(B3589,Consolidation!B:AA,3,FALSE)</f>
        <v>#N/A</v>
      </c>
      <c r="D3589" s="17" t="e">
        <f>VLOOKUP(B3589,Consolidation!B:AA,5,TRUE)</f>
        <v>#N/A</v>
      </c>
      <c r="E3589" s="17" t="e">
        <f>VLOOKUP(B3590,Consolidation!B:AA,6,TRUE)</f>
        <v>#N/A</v>
      </c>
      <c r="F3589" s="17" t="e">
        <f>VLOOKUP(B3590,Consolidation!B:AA,7,TRUE)</f>
        <v>#N/A</v>
      </c>
      <c r="G3589" s="17" t="e">
        <f>VLOOKUP(B3590,Consolidation!B:AA,12,TRUE)</f>
        <v>#N/A</v>
      </c>
      <c r="H3589" s="17" t="e">
        <f>VLOOKUP(B3590,Consolidation!B:AA,22,FALSE)</f>
        <v>#N/A</v>
      </c>
    </row>
    <row r="3590" spans="1:8" ht="29.5" customHeight="1" thickBot="1" x14ac:dyDescent="0.4">
      <c r="A3590" s="16" t="str">
        <f>IF(B3590&lt;&gt;"","IND"&amp;TEXT(COUNTA($B$2:B3590),"000"),"")</f>
        <v>IND2238</v>
      </c>
      <c r="B3590" s="17">
        <f>Consolication[[#This Row],[Nom et prénom 0 Name &amp; first name]]</f>
        <v>0</v>
      </c>
      <c r="C3590" s="17" t="e">
        <f>VLOOKUP(B3590,Consolidation!B:AA,3,FALSE)</f>
        <v>#N/A</v>
      </c>
      <c r="D3590" s="17" t="e">
        <f>VLOOKUP(B3590,Consolidation!B:AA,5,TRUE)</f>
        <v>#N/A</v>
      </c>
      <c r="E3590" s="17" t="e">
        <f>VLOOKUP(B3591,Consolidation!B:AA,6,TRUE)</f>
        <v>#N/A</v>
      </c>
      <c r="F3590" s="17" t="e">
        <f>VLOOKUP(B3591,Consolidation!B:AA,7,TRUE)</f>
        <v>#N/A</v>
      </c>
      <c r="G3590" s="17" t="e">
        <f>VLOOKUP(B3591,Consolidation!B:AA,12,TRUE)</f>
        <v>#N/A</v>
      </c>
      <c r="H3590" s="17" t="e">
        <f>VLOOKUP(B3591,Consolidation!B:AA,22,FALSE)</f>
        <v>#N/A</v>
      </c>
    </row>
    <row r="3591" spans="1:8" ht="29.5" customHeight="1" thickBot="1" x14ac:dyDescent="0.4">
      <c r="A3591" s="16" t="str">
        <f>IF(B3591&lt;&gt;"","IND"&amp;TEXT(COUNTA($B$2:B3591),"000"),"")</f>
        <v>IND2239</v>
      </c>
      <c r="B3591" s="17">
        <f>Consolication[[#This Row],[Nom et prénom 0 Name &amp; first name]]</f>
        <v>0</v>
      </c>
      <c r="C3591" s="17" t="e">
        <f>VLOOKUP(B3591,Consolidation!B:AA,3,FALSE)</f>
        <v>#N/A</v>
      </c>
      <c r="D3591" s="17" t="e">
        <f>VLOOKUP(B3591,Consolidation!B:AA,5,TRUE)</f>
        <v>#N/A</v>
      </c>
      <c r="E3591" s="17" t="e">
        <f>VLOOKUP(B3592,Consolidation!B:AA,6,TRUE)</f>
        <v>#N/A</v>
      </c>
      <c r="F3591" s="17" t="e">
        <f>VLOOKUP(B3592,Consolidation!B:AA,7,TRUE)</f>
        <v>#N/A</v>
      </c>
      <c r="G3591" s="17" t="e">
        <f>VLOOKUP(B3592,Consolidation!B:AA,12,TRUE)</f>
        <v>#N/A</v>
      </c>
      <c r="H3591" s="17" t="e">
        <f>VLOOKUP(B3592,Consolidation!B:AA,22,FALSE)</f>
        <v>#N/A</v>
      </c>
    </row>
    <row r="3592" spans="1:8" ht="29.5" customHeight="1" thickBot="1" x14ac:dyDescent="0.4">
      <c r="A3592" s="16" t="str">
        <f>IF(B3592&lt;&gt;"","IND"&amp;TEXT(COUNTA($B$2:B3592),"000"),"")</f>
        <v>IND2240</v>
      </c>
      <c r="B3592" s="17">
        <f>Consolication[[#This Row],[Nom et prénom 0 Name &amp; first name]]</f>
        <v>0</v>
      </c>
      <c r="C3592" s="17" t="e">
        <f>VLOOKUP(B3592,Consolidation!B:AA,3,FALSE)</f>
        <v>#N/A</v>
      </c>
      <c r="D3592" s="17" t="e">
        <f>VLOOKUP(B3592,Consolidation!B:AA,5,TRUE)</f>
        <v>#N/A</v>
      </c>
      <c r="E3592" s="17" t="e">
        <f>VLOOKUP(B3593,Consolidation!B:AA,6,TRUE)</f>
        <v>#N/A</v>
      </c>
      <c r="F3592" s="17" t="e">
        <f>VLOOKUP(B3593,Consolidation!B:AA,7,TRUE)</f>
        <v>#N/A</v>
      </c>
      <c r="G3592" s="17" t="e">
        <f>VLOOKUP(B3593,Consolidation!B:AA,12,TRUE)</f>
        <v>#N/A</v>
      </c>
      <c r="H3592" s="17" t="e">
        <f>VLOOKUP(B3593,Consolidation!B:AA,22,FALSE)</f>
        <v>#N/A</v>
      </c>
    </row>
    <row r="3593" spans="1:8" ht="29.5" customHeight="1" thickBot="1" x14ac:dyDescent="0.4">
      <c r="A3593" s="16" t="str">
        <f>IF(B3593&lt;&gt;"","IND"&amp;TEXT(COUNTA($B$2:B3593),"000"),"")</f>
        <v>IND2241</v>
      </c>
      <c r="B3593" s="17">
        <f>Consolication[[#This Row],[Nom et prénom 0 Name &amp; first name]]</f>
        <v>0</v>
      </c>
      <c r="C3593" s="17" t="e">
        <f>VLOOKUP(B3593,Consolidation!B:AA,3,FALSE)</f>
        <v>#N/A</v>
      </c>
      <c r="D3593" s="17" t="e">
        <f>VLOOKUP(B3593,Consolidation!B:AA,5,TRUE)</f>
        <v>#N/A</v>
      </c>
      <c r="E3593" s="17" t="e">
        <f>VLOOKUP(B3594,Consolidation!B:AA,6,TRUE)</f>
        <v>#N/A</v>
      </c>
      <c r="F3593" s="17" t="e">
        <f>VLOOKUP(B3594,Consolidation!B:AA,7,TRUE)</f>
        <v>#N/A</v>
      </c>
      <c r="G3593" s="17" t="e">
        <f>VLOOKUP(B3594,Consolidation!B:AA,12,TRUE)</f>
        <v>#N/A</v>
      </c>
      <c r="H3593" s="17" t="e">
        <f>VLOOKUP(B3594,Consolidation!B:AA,22,FALSE)</f>
        <v>#N/A</v>
      </c>
    </row>
    <row r="3594" spans="1:8" ht="29.5" customHeight="1" thickBot="1" x14ac:dyDescent="0.4">
      <c r="A3594" s="16" t="str">
        <f>IF(B3594&lt;&gt;"","IND"&amp;TEXT(COUNTA($B$2:B3594),"000"),"")</f>
        <v>IND2242</v>
      </c>
      <c r="B3594" s="17">
        <f>Consolication[[#This Row],[Nom et prénom 0 Name &amp; first name]]</f>
        <v>0</v>
      </c>
      <c r="C3594" s="17" t="e">
        <f>VLOOKUP(B3594,Consolidation!B:AA,3,FALSE)</f>
        <v>#N/A</v>
      </c>
      <c r="D3594" s="17" t="e">
        <f>VLOOKUP(B3594,Consolidation!B:AA,5,TRUE)</f>
        <v>#N/A</v>
      </c>
      <c r="E3594" s="17" t="e">
        <f>VLOOKUP(B3595,Consolidation!B:AA,6,TRUE)</f>
        <v>#N/A</v>
      </c>
      <c r="F3594" s="17" t="e">
        <f>VLOOKUP(B3595,Consolidation!B:AA,7,TRUE)</f>
        <v>#N/A</v>
      </c>
      <c r="G3594" s="17" t="e">
        <f>VLOOKUP(B3595,Consolidation!B:AA,12,TRUE)</f>
        <v>#N/A</v>
      </c>
      <c r="H3594" s="17" t="e">
        <f>VLOOKUP(B3595,Consolidation!B:AA,22,FALSE)</f>
        <v>#N/A</v>
      </c>
    </row>
    <row r="3595" spans="1:8" ht="29.5" customHeight="1" thickBot="1" x14ac:dyDescent="0.4">
      <c r="A3595" s="16" t="str">
        <f>IF(B3595&lt;&gt;"","IND"&amp;TEXT(COUNTA($B$2:B3595),"000"),"")</f>
        <v>IND2243</v>
      </c>
      <c r="B3595" s="17">
        <f>Consolication[[#This Row],[Nom et prénom 0 Name &amp; first name]]</f>
        <v>0</v>
      </c>
      <c r="C3595" s="17" t="e">
        <f>VLOOKUP(B3595,Consolidation!B:AA,3,FALSE)</f>
        <v>#N/A</v>
      </c>
      <c r="D3595" s="17" t="e">
        <f>VLOOKUP(B3595,Consolidation!B:AA,5,TRUE)</f>
        <v>#N/A</v>
      </c>
      <c r="E3595" s="17" t="e">
        <f>VLOOKUP(B3596,Consolidation!B:AA,6,TRUE)</f>
        <v>#N/A</v>
      </c>
      <c r="F3595" s="17" t="e">
        <f>VLOOKUP(B3596,Consolidation!B:AA,7,TRUE)</f>
        <v>#N/A</v>
      </c>
      <c r="G3595" s="17" t="e">
        <f>VLOOKUP(B3596,Consolidation!B:AA,12,TRUE)</f>
        <v>#N/A</v>
      </c>
      <c r="H3595" s="17" t="e">
        <f>VLOOKUP(B3596,Consolidation!B:AA,22,FALSE)</f>
        <v>#N/A</v>
      </c>
    </row>
    <row r="3596" spans="1:8" ht="29.5" customHeight="1" thickBot="1" x14ac:dyDescent="0.4">
      <c r="A3596" s="16" t="str">
        <f>IF(B3596&lt;&gt;"","IND"&amp;TEXT(COUNTA($B$2:B3596),"000"),"")</f>
        <v>IND2244</v>
      </c>
      <c r="B3596" s="17">
        <f>Consolication[[#This Row],[Nom et prénom 0 Name &amp; first name]]</f>
        <v>0</v>
      </c>
      <c r="C3596" s="17" t="e">
        <f>VLOOKUP(B3596,Consolidation!B:AA,3,FALSE)</f>
        <v>#N/A</v>
      </c>
      <c r="D3596" s="17" t="e">
        <f>VLOOKUP(B3596,Consolidation!B:AA,5,TRUE)</f>
        <v>#N/A</v>
      </c>
      <c r="E3596" s="17" t="e">
        <f>VLOOKUP(B3597,Consolidation!B:AA,6,TRUE)</f>
        <v>#N/A</v>
      </c>
      <c r="F3596" s="17" t="e">
        <f>VLOOKUP(B3597,Consolidation!B:AA,7,TRUE)</f>
        <v>#N/A</v>
      </c>
      <c r="G3596" s="17" t="e">
        <f>VLOOKUP(B3597,Consolidation!B:AA,12,TRUE)</f>
        <v>#N/A</v>
      </c>
      <c r="H3596" s="17" t="e">
        <f>VLOOKUP(B3597,Consolidation!B:AA,22,FALSE)</f>
        <v>#N/A</v>
      </c>
    </row>
    <row r="3597" spans="1:8" ht="29.5" customHeight="1" thickBot="1" x14ac:dyDescent="0.4">
      <c r="A3597" s="16" t="str">
        <f>IF(B3597&lt;&gt;"","IND"&amp;TEXT(COUNTA($B$2:B3597),"000"),"")</f>
        <v>IND2245</v>
      </c>
      <c r="B3597" s="17">
        <f>Consolication[[#This Row],[Nom et prénom 0 Name &amp; first name]]</f>
        <v>0</v>
      </c>
      <c r="C3597" s="17" t="e">
        <f>VLOOKUP(B3597,Consolidation!B:AA,3,FALSE)</f>
        <v>#N/A</v>
      </c>
      <c r="D3597" s="17" t="e">
        <f>VLOOKUP(B3597,Consolidation!B:AA,5,TRUE)</f>
        <v>#N/A</v>
      </c>
      <c r="E3597" s="17" t="e">
        <f>VLOOKUP(B3598,Consolidation!B:AA,6,TRUE)</f>
        <v>#N/A</v>
      </c>
      <c r="F3597" s="17" t="e">
        <f>VLOOKUP(B3598,Consolidation!B:AA,7,TRUE)</f>
        <v>#N/A</v>
      </c>
      <c r="G3597" s="17" t="e">
        <f>VLOOKUP(B3598,Consolidation!B:AA,12,TRUE)</f>
        <v>#N/A</v>
      </c>
      <c r="H3597" s="17" t="e">
        <f>VLOOKUP(B3598,Consolidation!B:AA,22,FALSE)</f>
        <v>#N/A</v>
      </c>
    </row>
    <row r="3598" spans="1:8" ht="29.5" customHeight="1" thickBot="1" x14ac:dyDescent="0.4">
      <c r="A3598" s="16" t="str">
        <f>IF(B3598&lt;&gt;"","IND"&amp;TEXT(COUNTA($B$2:B3598),"000"),"")</f>
        <v>IND2246</v>
      </c>
      <c r="B3598" s="17">
        <f>Consolication[[#This Row],[Nom et prénom 0 Name &amp; first name]]</f>
        <v>0</v>
      </c>
      <c r="C3598" s="17" t="e">
        <f>VLOOKUP(B3598,Consolidation!B:AA,3,FALSE)</f>
        <v>#N/A</v>
      </c>
      <c r="D3598" s="17" t="e">
        <f>VLOOKUP(B3598,Consolidation!B:AA,5,TRUE)</f>
        <v>#N/A</v>
      </c>
      <c r="E3598" s="17" t="e">
        <f>VLOOKUP(B3599,Consolidation!B:AA,6,TRUE)</f>
        <v>#N/A</v>
      </c>
      <c r="F3598" s="17" t="e">
        <f>VLOOKUP(B3599,Consolidation!B:AA,7,TRUE)</f>
        <v>#N/A</v>
      </c>
      <c r="G3598" s="17" t="e">
        <f>VLOOKUP(B3599,Consolidation!B:AA,12,TRUE)</f>
        <v>#N/A</v>
      </c>
      <c r="H3598" s="17" t="e">
        <f>VLOOKUP(B3599,Consolidation!B:AA,22,FALSE)</f>
        <v>#N/A</v>
      </c>
    </row>
    <row r="3599" spans="1:8" ht="29.5" customHeight="1" thickBot="1" x14ac:dyDescent="0.4">
      <c r="A3599" s="16" t="str">
        <f>IF(B3599&lt;&gt;"","IND"&amp;TEXT(COUNTA($B$2:B3599),"000"),"")</f>
        <v>IND2247</v>
      </c>
      <c r="B3599" s="17">
        <f>Consolication[[#This Row],[Nom et prénom 0 Name &amp; first name]]</f>
        <v>0</v>
      </c>
      <c r="C3599" s="17" t="e">
        <f>VLOOKUP(B3599,Consolidation!B:AA,3,FALSE)</f>
        <v>#N/A</v>
      </c>
      <c r="D3599" s="17" t="e">
        <f>VLOOKUP(B3599,Consolidation!B:AA,5,TRUE)</f>
        <v>#N/A</v>
      </c>
      <c r="E3599" s="17" t="e">
        <f>VLOOKUP(B3600,Consolidation!B:AA,6,TRUE)</f>
        <v>#N/A</v>
      </c>
      <c r="F3599" s="17" t="e">
        <f>VLOOKUP(B3600,Consolidation!B:AA,7,TRUE)</f>
        <v>#N/A</v>
      </c>
      <c r="G3599" s="17" t="e">
        <f>VLOOKUP(B3600,Consolidation!B:AA,12,TRUE)</f>
        <v>#N/A</v>
      </c>
      <c r="H3599" s="17" t="e">
        <f>VLOOKUP(B3600,Consolidation!B:AA,22,FALSE)</f>
        <v>#N/A</v>
      </c>
    </row>
    <row r="3600" spans="1:8" ht="29.5" customHeight="1" thickBot="1" x14ac:dyDescent="0.4">
      <c r="A3600" s="16" t="str">
        <f>IF(B3600&lt;&gt;"","IND"&amp;TEXT(COUNTA($B$2:B3600),"000"),"")</f>
        <v>IND2248</v>
      </c>
      <c r="B3600" s="17">
        <f>Consolication[[#This Row],[Nom et prénom 0 Name &amp; first name]]</f>
        <v>0</v>
      </c>
      <c r="C3600" s="17" t="e">
        <f>VLOOKUP(B3600,Consolidation!B:AA,3,FALSE)</f>
        <v>#N/A</v>
      </c>
      <c r="D3600" s="17" t="e">
        <f>VLOOKUP(B3600,Consolidation!B:AA,5,TRUE)</f>
        <v>#N/A</v>
      </c>
      <c r="E3600" s="17" t="e">
        <f>VLOOKUP(B3601,Consolidation!B:AA,6,TRUE)</f>
        <v>#N/A</v>
      </c>
      <c r="F3600" s="17" t="e">
        <f>VLOOKUP(B3601,Consolidation!B:AA,7,TRUE)</f>
        <v>#N/A</v>
      </c>
      <c r="G3600" s="17" t="e">
        <f>VLOOKUP(B3601,Consolidation!B:AA,12,TRUE)</f>
        <v>#N/A</v>
      </c>
      <c r="H3600" s="17" t="e">
        <f>VLOOKUP(B3601,Consolidation!B:AA,22,FALSE)</f>
        <v>#N/A</v>
      </c>
    </row>
    <row r="3601" spans="1:8" ht="29.5" customHeight="1" thickBot="1" x14ac:dyDescent="0.4">
      <c r="A3601" s="16" t="str">
        <f>IF(B3601&lt;&gt;"","IND"&amp;TEXT(COUNTA($B$2:B3601),"000"),"")</f>
        <v>IND2249</v>
      </c>
      <c r="B3601" s="17">
        <f>Consolication[[#This Row],[Nom et prénom 0 Name &amp; first name]]</f>
        <v>0</v>
      </c>
      <c r="C3601" s="17" t="e">
        <f>VLOOKUP(B3601,Consolidation!B:AA,3,FALSE)</f>
        <v>#N/A</v>
      </c>
      <c r="D3601" s="17" t="e">
        <f>VLOOKUP(B3601,Consolidation!B:AA,5,TRUE)</f>
        <v>#N/A</v>
      </c>
      <c r="E3601" s="17" t="e">
        <f>VLOOKUP(B3602,Consolidation!B:AA,6,TRUE)</f>
        <v>#N/A</v>
      </c>
      <c r="F3601" s="17" t="e">
        <f>VLOOKUP(B3602,Consolidation!B:AA,7,TRUE)</f>
        <v>#N/A</v>
      </c>
      <c r="G3601" s="17" t="e">
        <f>VLOOKUP(B3602,Consolidation!B:AA,12,TRUE)</f>
        <v>#N/A</v>
      </c>
      <c r="H3601" s="17" t="e">
        <f>VLOOKUP(B3602,Consolidation!B:AA,22,FALSE)</f>
        <v>#N/A</v>
      </c>
    </row>
    <row r="3602" spans="1:8" ht="29.5" customHeight="1" thickBot="1" x14ac:dyDescent="0.4">
      <c r="A3602" s="16" t="str">
        <f>IF(B3602&lt;&gt;"","IND"&amp;TEXT(COUNTA($B$2:B3602),"000"),"")</f>
        <v>IND2250</v>
      </c>
      <c r="B3602" s="17">
        <f>Consolication[[#This Row],[Nom et prénom 0 Name &amp; first name]]</f>
        <v>0</v>
      </c>
      <c r="C3602" s="17" t="e">
        <f>VLOOKUP(B3602,Consolidation!B:AA,3,FALSE)</f>
        <v>#N/A</v>
      </c>
      <c r="D3602" s="17" t="e">
        <f>VLOOKUP(B3602,Consolidation!B:AA,5,TRUE)</f>
        <v>#N/A</v>
      </c>
      <c r="E3602" s="17" t="e">
        <f>VLOOKUP(B3603,Consolidation!B:AA,6,TRUE)</f>
        <v>#N/A</v>
      </c>
      <c r="F3602" s="17" t="e">
        <f>VLOOKUP(B3603,Consolidation!B:AA,7,TRUE)</f>
        <v>#N/A</v>
      </c>
      <c r="G3602" s="17" t="e">
        <f>VLOOKUP(B3603,Consolidation!B:AA,12,TRUE)</f>
        <v>#N/A</v>
      </c>
      <c r="H3602" s="17" t="e">
        <f>VLOOKUP(B3603,Consolidation!B:AA,22,FALSE)</f>
        <v>#N/A</v>
      </c>
    </row>
    <row r="3603" spans="1:8" ht="29.5" customHeight="1" thickBot="1" x14ac:dyDescent="0.4">
      <c r="A3603" s="16" t="str">
        <f>IF(B3603&lt;&gt;"","IND"&amp;TEXT(COUNTA($B$2:B3603),"000"),"")</f>
        <v>IND2251</v>
      </c>
      <c r="B3603" s="17">
        <f>Consolication[[#This Row],[Nom et prénom 0 Name &amp; first name]]</f>
        <v>0</v>
      </c>
      <c r="C3603" s="17" t="e">
        <f>VLOOKUP(B3603,Consolidation!B:AA,3,FALSE)</f>
        <v>#N/A</v>
      </c>
      <c r="D3603" s="17" t="e">
        <f>VLOOKUP(B3603,Consolidation!B:AA,5,TRUE)</f>
        <v>#N/A</v>
      </c>
      <c r="E3603" s="17" t="e">
        <f>VLOOKUP(B3604,Consolidation!B:AA,6,TRUE)</f>
        <v>#N/A</v>
      </c>
      <c r="F3603" s="17" t="e">
        <f>VLOOKUP(B3604,Consolidation!B:AA,7,TRUE)</f>
        <v>#N/A</v>
      </c>
      <c r="G3603" s="17" t="e">
        <f>VLOOKUP(B3604,Consolidation!B:AA,12,TRUE)</f>
        <v>#N/A</v>
      </c>
      <c r="H3603" s="17" t="e">
        <f>VLOOKUP(B3604,Consolidation!B:AA,22,FALSE)</f>
        <v>#N/A</v>
      </c>
    </row>
    <row r="3604" spans="1:8" ht="29.5" customHeight="1" thickBot="1" x14ac:dyDescent="0.4">
      <c r="A3604" s="16" t="str">
        <f>IF(B3604&lt;&gt;"","IND"&amp;TEXT(COUNTA($B$2:B3604),"000"),"")</f>
        <v>IND2252</v>
      </c>
      <c r="B3604" s="17">
        <f>Consolication[[#This Row],[Nom et prénom 0 Name &amp; first name]]</f>
        <v>0</v>
      </c>
      <c r="C3604" s="17" t="e">
        <f>VLOOKUP(B3604,Consolidation!B:AA,3,FALSE)</f>
        <v>#N/A</v>
      </c>
      <c r="D3604" s="17" t="e">
        <f>VLOOKUP(B3604,Consolidation!B:AA,5,TRUE)</f>
        <v>#N/A</v>
      </c>
      <c r="E3604" s="17" t="e">
        <f>VLOOKUP(B3605,Consolidation!B:AA,6,TRUE)</f>
        <v>#N/A</v>
      </c>
      <c r="F3604" s="17" t="e">
        <f>VLOOKUP(B3605,Consolidation!B:AA,7,TRUE)</f>
        <v>#N/A</v>
      </c>
      <c r="G3604" s="17" t="e">
        <f>VLOOKUP(B3605,Consolidation!B:AA,12,TRUE)</f>
        <v>#N/A</v>
      </c>
      <c r="H3604" s="17" t="e">
        <f>VLOOKUP(B3605,Consolidation!B:AA,22,FALSE)</f>
        <v>#N/A</v>
      </c>
    </row>
    <row r="3605" spans="1:8" ht="29.5" customHeight="1" thickBot="1" x14ac:dyDescent="0.4">
      <c r="A3605" s="16" t="str">
        <f>IF(B3605&lt;&gt;"","IND"&amp;TEXT(COUNTA($B$2:B3605),"000"),"")</f>
        <v>IND2253</v>
      </c>
      <c r="B3605" s="17">
        <f>Consolication[[#This Row],[Nom et prénom 0 Name &amp; first name]]</f>
        <v>0</v>
      </c>
      <c r="C3605" s="17" t="e">
        <f>VLOOKUP(B3605,Consolidation!B:AA,3,FALSE)</f>
        <v>#N/A</v>
      </c>
      <c r="D3605" s="17" t="e">
        <f>VLOOKUP(B3605,Consolidation!B:AA,5,TRUE)</f>
        <v>#N/A</v>
      </c>
      <c r="E3605" s="17" t="e">
        <f>VLOOKUP(B3606,Consolidation!B:AA,6,TRUE)</f>
        <v>#N/A</v>
      </c>
      <c r="F3605" s="17" t="e">
        <f>VLOOKUP(B3606,Consolidation!B:AA,7,TRUE)</f>
        <v>#N/A</v>
      </c>
      <c r="G3605" s="17" t="e">
        <f>VLOOKUP(B3606,Consolidation!B:AA,12,TRUE)</f>
        <v>#N/A</v>
      </c>
      <c r="H3605" s="17" t="e">
        <f>VLOOKUP(B3606,Consolidation!B:AA,22,FALSE)</f>
        <v>#N/A</v>
      </c>
    </row>
    <row r="3606" spans="1:8" ht="29.5" customHeight="1" thickBot="1" x14ac:dyDescent="0.4">
      <c r="A3606" s="16" t="str">
        <f>IF(B3606&lt;&gt;"","IND"&amp;TEXT(COUNTA($B$2:B3606),"000"),"")</f>
        <v>IND2254</v>
      </c>
      <c r="B3606" s="17">
        <f>Consolication[[#This Row],[Nom et prénom 0 Name &amp; first name]]</f>
        <v>0</v>
      </c>
      <c r="C3606" s="17" t="e">
        <f>VLOOKUP(B3606,Consolidation!B:AA,3,FALSE)</f>
        <v>#N/A</v>
      </c>
      <c r="D3606" s="17" t="e">
        <f>VLOOKUP(B3606,Consolidation!B:AA,5,TRUE)</f>
        <v>#N/A</v>
      </c>
      <c r="E3606" s="17" t="e">
        <f>VLOOKUP(B3607,Consolidation!B:AA,6,TRUE)</f>
        <v>#N/A</v>
      </c>
      <c r="F3606" s="17" t="e">
        <f>VLOOKUP(B3607,Consolidation!B:AA,7,TRUE)</f>
        <v>#N/A</v>
      </c>
      <c r="G3606" s="17" t="e">
        <f>VLOOKUP(B3607,Consolidation!B:AA,12,TRUE)</f>
        <v>#N/A</v>
      </c>
      <c r="H3606" s="17" t="e">
        <f>VLOOKUP(B3607,Consolidation!B:AA,22,FALSE)</f>
        <v>#N/A</v>
      </c>
    </row>
    <row r="3607" spans="1:8" ht="29.5" customHeight="1" thickBot="1" x14ac:dyDescent="0.4">
      <c r="A3607" s="16" t="str">
        <f>IF(B3607&lt;&gt;"","IND"&amp;TEXT(COUNTA($B$2:B3607),"000"),"")</f>
        <v>IND2255</v>
      </c>
      <c r="B3607" s="17">
        <f>Consolication[[#This Row],[Nom et prénom 0 Name &amp; first name]]</f>
        <v>0</v>
      </c>
      <c r="C3607" s="17" t="e">
        <f>VLOOKUP(B3607,Consolidation!B:AA,3,FALSE)</f>
        <v>#N/A</v>
      </c>
      <c r="D3607" s="17" t="e">
        <f>VLOOKUP(B3607,Consolidation!B:AA,5,TRUE)</f>
        <v>#N/A</v>
      </c>
      <c r="E3607" s="17" t="e">
        <f>VLOOKUP(B3608,Consolidation!B:AA,6,TRUE)</f>
        <v>#N/A</v>
      </c>
      <c r="F3607" s="17" t="e">
        <f>VLOOKUP(B3608,Consolidation!B:AA,7,TRUE)</f>
        <v>#N/A</v>
      </c>
      <c r="G3607" s="17" t="e">
        <f>VLOOKUP(B3608,Consolidation!B:AA,12,TRUE)</f>
        <v>#N/A</v>
      </c>
      <c r="H3607" s="17" t="e">
        <f>VLOOKUP(B3608,Consolidation!B:AA,22,FALSE)</f>
        <v>#N/A</v>
      </c>
    </row>
    <row r="3608" spans="1:8" ht="29.5" customHeight="1" thickBot="1" x14ac:dyDescent="0.4">
      <c r="A3608" s="16" t="str">
        <f>IF(B3608&lt;&gt;"","IND"&amp;TEXT(COUNTA($B$2:B3608),"000"),"")</f>
        <v>IND2256</v>
      </c>
      <c r="B3608" s="17">
        <f>Consolication[[#This Row],[Nom et prénom 0 Name &amp; first name]]</f>
        <v>0</v>
      </c>
      <c r="C3608" s="17" t="e">
        <f>VLOOKUP(B3608,Consolidation!B:AA,3,FALSE)</f>
        <v>#N/A</v>
      </c>
      <c r="D3608" s="17" t="e">
        <f>VLOOKUP(B3608,Consolidation!B:AA,5,TRUE)</f>
        <v>#N/A</v>
      </c>
      <c r="E3608" s="17" t="e">
        <f>VLOOKUP(B3609,Consolidation!B:AA,6,TRUE)</f>
        <v>#N/A</v>
      </c>
      <c r="F3608" s="17" t="e">
        <f>VLOOKUP(B3609,Consolidation!B:AA,7,TRUE)</f>
        <v>#N/A</v>
      </c>
      <c r="G3608" s="17" t="e">
        <f>VLOOKUP(B3609,Consolidation!B:AA,12,TRUE)</f>
        <v>#N/A</v>
      </c>
      <c r="H3608" s="17" t="e">
        <f>VLOOKUP(B3609,Consolidation!B:AA,22,FALSE)</f>
        <v>#N/A</v>
      </c>
    </row>
    <row r="3609" spans="1:8" ht="29.5" customHeight="1" thickBot="1" x14ac:dyDescent="0.4">
      <c r="A3609" s="16" t="str">
        <f>IF(B3609&lt;&gt;"","IND"&amp;TEXT(COUNTA($B$2:B3609),"000"),"")</f>
        <v>IND2257</v>
      </c>
      <c r="B3609" s="17">
        <f>Consolication[[#This Row],[Nom et prénom 0 Name &amp; first name]]</f>
        <v>0</v>
      </c>
      <c r="C3609" s="17" t="e">
        <f>VLOOKUP(B3609,Consolidation!B:AA,3,FALSE)</f>
        <v>#N/A</v>
      </c>
      <c r="D3609" s="17" t="e">
        <f>VLOOKUP(B3609,Consolidation!B:AA,5,TRUE)</f>
        <v>#N/A</v>
      </c>
      <c r="E3609" s="17" t="e">
        <f>VLOOKUP(B3610,Consolidation!B:AA,6,TRUE)</f>
        <v>#N/A</v>
      </c>
      <c r="F3609" s="17" t="e">
        <f>VLOOKUP(B3610,Consolidation!B:AA,7,TRUE)</f>
        <v>#N/A</v>
      </c>
      <c r="G3609" s="17" t="e">
        <f>VLOOKUP(B3610,Consolidation!B:AA,12,TRUE)</f>
        <v>#N/A</v>
      </c>
      <c r="H3609" s="17" t="e">
        <f>VLOOKUP(B3610,Consolidation!B:AA,22,FALSE)</f>
        <v>#N/A</v>
      </c>
    </row>
    <row r="3610" spans="1:8" ht="29.5" customHeight="1" thickBot="1" x14ac:dyDescent="0.4">
      <c r="A3610" s="16" t="str">
        <f>IF(B3610&lt;&gt;"","IND"&amp;TEXT(COUNTA($B$2:B3610),"000"),"")</f>
        <v>IND2258</v>
      </c>
      <c r="B3610" s="17">
        <f>Consolication[[#This Row],[Nom et prénom 0 Name &amp; first name]]</f>
        <v>0</v>
      </c>
      <c r="C3610" s="17" t="e">
        <f>VLOOKUP(B3610,Consolidation!B:AA,3,FALSE)</f>
        <v>#N/A</v>
      </c>
      <c r="D3610" s="17" t="e">
        <f>VLOOKUP(B3610,Consolidation!B:AA,5,TRUE)</f>
        <v>#N/A</v>
      </c>
      <c r="E3610" s="17" t="e">
        <f>VLOOKUP(B3611,Consolidation!B:AA,6,TRUE)</f>
        <v>#N/A</v>
      </c>
      <c r="F3610" s="17" t="e">
        <f>VLOOKUP(B3611,Consolidation!B:AA,7,TRUE)</f>
        <v>#N/A</v>
      </c>
      <c r="G3610" s="17" t="e">
        <f>VLOOKUP(B3611,Consolidation!B:AA,12,TRUE)</f>
        <v>#N/A</v>
      </c>
      <c r="H3610" s="17" t="e">
        <f>VLOOKUP(B3611,Consolidation!B:AA,22,FALSE)</f>
        <v>#N/A</v>
      </c>
    </row>
    <row r="3611" spans="1:8" ht="29.5" customHeight="1" thickBot="1" x14ac:dyDescent="0.4">
      <c r="A3611" s="16" t="str">
        <f>IF(B3611&lt;&gt;"","IND"&amp;TEXT(COUNTA($B$2:B3611),"000"),"")</f>
        <v>IND2259</v>
      </c>
      <c r="B3611" s="17">
        <f>Consolication[[#This Row],[Nom et prénom 0 Name &amp; first name]]</f>
        <v>0</v>
      </c>
      <c r="C3611" s="17" t="e">
        <f>VLOOKUP(B3611,Consolidation!B:AA,3,FALSE)</f>
        <v>#N/A</v>
      </c>
      <c r="D3611" s="17" t="e">
        <f>VLOOKUP(B3611,Consolidation!B:AA,5,TRUE)</f>
        <v>#N/A</v>
      </c>
      <c r="E3611" s="17" t="e">
        <f>VLOOKUP(B3612,Consolidation!B:AA,6,TRUE)</f>
        <v>#N/A</v>
      </c>
      <c r="F3611" s="17" t="e">
        <f>VLOOKUP(B3612,Consolidation!B:AA,7,TRUE)</f>
        <v>#N/A</v>
      </c>
      <c r="G3611" s="17" t="e">
        <f>VLOOKUP(B3612,Consolidation!B:AA,12,TRUE)</f>
        <v>#N/A</v>
      </c>
      <c r="H3611" s="17" t="e">
        <f>VLOOKUP(B3612,Consolidation!B:AA,22,FALSE)</f>
        <v>#N/A</v>
      </c>
    </row>
    <row r="3612" spans="1:8" ht="29.5" customHeight="1" thickBot="1" x14ac:dyDescent="0.4">
      <c r="A3612" s="16" t="str">
        <f>IF(B3612&lt;&gt;"","IND"&amp;TEXT(COUNTA($B$2:B3612),"000"),"")</f>
        <v>IND2260</v>
      </c>
      <c r="B3612" s="17">
        <f>Consolication[[#This Row],[Nom et prénom 0 Name &amp; first name]]</f>
        <v>0</v>
      </c>
      <c r="C3612" s="17" t="e">
        <f>VLOOKUP(B3612,Consolidation!B:AA,3,FALSE)</f>
        <v>#N/A</v>
      </c>
      <c r="D3612" s="17" t="e">
        <f>VLOOKUP(B3612,Consolidation!B:AA,5,TRUE)</f>
        <v>#N/A</v>
      </c>
      <c r="E3612" s="17" t="e">
        <f>VLOOKUP(B3613,Consolidation!B:AA,6,TRUE)</f>
        <v>#N/A</v>
      </c>
      <c r="F3612" s="17" t="e">
        <f>VLOOKUP(B3613,Consolidation!B:AA,7,TRUE)</f>
        <v>#N/A</v>
      </c>
      <c r="G3612" s="17" t="e">
        <f>VLOOKUP(B3613,Consolidation!B:AA,12,TRUE)</f>
        <v>#N/A</v>
      </c>
      <c r="H3612" s="17" t="e">
        <f>VLOOKUP(B3613,Consolidation!B:AA,22,FALSE)</f>
        <v>#N/A</v>
      </c>
    </row>
    <row r="3613" spans="1:8" ht="29.5" customHeight="1" thickBot="1" x14ac:dyDescent="0.4">
      <c r="A3613" s="16" t="str">
        <f>IF(B3613&lt;&gt;"","IND"&amp;TEXT(COUNTA($B$2:B3613),"000"),"")</f>
        <v>IND2261</v>
      </c>
      <c r="B3613" s="17">
        <f>Consolication[[#This Row],[Nom et prénom 0 Name &amp; first name]]</f>
        <v>0</v>
      </c>
      <c r="C3613" s="17" t="e">
        <f>VLOOKUP(B3613,Consolidation!B:AA,3,FALSE)</f>
        <v>#N/A</v>
      </c>
      <c r="D3613" s="17" t="e">
        <f>VLOOKUP(B3613,Consolidation!B:AA,5,TRUE)</f>
        <v>#N/A</v>
      </c>
      <c r="E3613" s="17" t="e">
        <f>VLOOKUP(B3614,Consolidation!B:AA,6,TRUE)</f>
        <v>#N/A</v>
      </c>
      <c r="F3613" s="17" t="e">
        <f>VLOOKUP(B3614,Consolidation!B:AA,7,TRUE)</f>
        <v>#N/A</v>
      </c>
      <c r="G3613" s="17" t="e">
        <f>VLOOKUP(B3614,Consolidation!B:AA,12,TRUE)</f>
        <v>#N/A</v>
      </c>
      <c r="H3613" s="17" t="e">
        <f>VLOOKUP(B3614,Consolidation!B:AA,22,FALSE)</f>
        <v>#N/A</v>
      </c>
    </row>
    <row r="3614" spans="1:8" ht="29.5" customHeight="1" thickBot="1" x14ac:dyDescent="0.4">
      <c r="A3614" s="16" t="str">
        <f>IF(B3614&lt;&gt;"","IND"&amp;TEXT(COUNTA($B$2:B3614),"000"),"")</f>
        <v>IND2262</v>
      </c>
      <c r="B3614" s="17">
        <f>Consolication[[#This Row],[Nom et prénom 0 Name &amp; first name]]</f>
        <v>0</v>
      </c>
      <c r="C3614" s="17" t="e">
        <f>VLOOKUP(B3614,Consolidation!B:AA,3,FALSE)</f>
        <v>#N/A</v>
      </c>
      <c r="D3614" s="17" t="e">
        <f>VLOOKUP(B3614,Consolidation!B:AA,5,TRUE)</f>
        <v>#N/A</v>
      </c>
      <c r="E3614" s="17" t="e">
        <f>VLOOKUP(B3615,Consolidation!B:AA,6,TRUE)</f>
        <v>#N/A</v>
      </c>
      <c r="F3614" s="17" t="e">
        <f>VLOOKUP(B3615,Consolidation!B:AA,7,TRUE)</f>
        <v>#N/A</v>
      </c>
      <c r="G3614" s="17" t="e">
        <f>VLOOKUP(B3615,Consolidation!B:AA,12,TRUE)</f>
        <v>#N/A</v>
      </c>
      <c r="H3614" s="17" t="e">
        <f>VLOOKUP(B3615,Consolidation!B:AA,22,FALSE)</f>
        <v>#N/A</v>
      </c>
    </row>
    <row r="3615" spans="1:8" ht="29.5" customHeight="1" thickBot="1" x14ac:dyDescent="0.4">
      <c r="A3615" s="16" t="str">
        <f>IF(B3615&lt;&gt;"","IND"&amp;TEXT(COUNTA($B$2:B3615),"000"),"")</f>
        <v>IND2263</v>
      </c>
      <c r="B3615" s="17">
        <f>Consolication[[#This Row],[Nom et prénom 0 Name &amp; first name]]</f>
        <v>0</v>
      </c>
      <c r="C3615" s="17" t="e">
        <f>VLOOKUP(B3615,Consolidation!B:AA,3,FALSE)</f>
        <v>#N/A</v>
      </c>
      <c r="D3615" s="17" t="e">
        <f>VLOOKUP(B3615,Consolidation!B:AA,5,TRUE)</f>
        <v>#N/A</v>
      </c>
      <c r="E3615" s="17" t="e">
        <f>VLOOKUP(B3616,Consolidation!B:AA,6,TRUE)</f>
        <v>#N/A</v>
      </c>
      <c r="F3615" s="17" t="e">
        <f>VLOOKUP(B3616,Consolidation!B:AA,7,TRUE)</f>
        <v>#N/A</v>
      </c>
      <c r="G3615" s="17" t="e">
        <f>VLOOKUP(B3616,Consolidation!B:AA,12,TRUE)</f>
        <v>#N/A</v>
      </c>
      <c r="H3615" s="17" t="e">
        <f>VLOOKUP(B3616,Consolidation!B:AA,22,FALSE)</f>
        <v>#N/A</v>
      </c>
    </row>
    <row r="3616" spans="1:8" ht="29.5" customHeight="1" thickBot="1" x14ac:dyDescent="0.4">
      <c r="A3616" s="16" t="str">
        <f>IF(B3616&lt;&gt;"","IND"&amp;TEXT(COUNTA($B$2:B3616),"000"),"")</f>
        <v>IND2264</v>
      </c>
      <c r="B3616" s="17">
        <f>Consolication[[#This Row],[Nom et prénom 0 Name &amp; first name]]</f>
        <v>0</v>
      </c>
      <c r="C3616" s="17" t="e">
        <f>VLOOKUP(B3616,Consolidation!B:AA,3,FALSE)</f>
        <v>#N/A</v>
      </c>
      <c r="D3616" s="17" t="e">
        <f>VLOOKUP(B3616,Consolidation!B:AA,5,TRUE)</f>
        <v>#N/A</v>
      </c>
      <c r="E3616" s="17" t="e">
        <f>VLOOKUP(B3617,Consolidation!B:AA,6,TRUE)</f>
        <v>#N/A</v>
      </c>
      <c r="F3616" s="17" t="e">
        <f>VLOOKUP(B3617,Consolidation!B:AA,7,TRUE)</f>
        <v>#N/A</v>
      </c>
      <c r="G3616" s="17" t="e">
        <f>VLOOKUP(B3617,Consolidation!B:AA,12,TRUE)</f>
        <v>#N/A</v>
      </c>
      <c r="H3616" s="17" t="e">
        <f>VLOOKUP(B3617,Consolidation!B:AA,22,FALSE)</f>
        <v>#N/A</v>
      </c>
    </row>
    <row r="3617" spans="1:8" ht="29.5" customHeight="1" thickBot="1" x14ac:dyDescent="0.4">
      <c r="A3617" s="16" t="str">
        <f>IF(B3617&lt;&gt;"","IND"&amp;TEXT(COUNTA($B$2:B3617),"000"),"")</f>
        <v>IND2265</v>
      </c>
      <c r="B3617" s="17">
        <f>Consolication[[#This Row],[Nom et prénom 0 Name &amp; first name]]</f>
        <v>0</v>
      </c>
      <c r="C3617" s="17" t="e">
        <f>VLOOKUP(B3617,Consolidation!B:AA,3,FALSE)</f>
        <v>#N/A</v>
      </c>
      <c r="D3617" s="17" t="e">
        <f>VLOOKUP(B3617,Consolidation!B:AA,5,TRUE)</f>
        <v>#N/A</v>
      </c>
      <c r="E3617" s="17" t="e">
        <f>VLOOKUP(B3618,Consolidation!B:AA,6,TRUE)</f>
        <v>#N/A</v>
      </c>
      <c r="F3617" s="17" t="e">
        <f>VLOOKUP(B3618,Consolidation!B:AA,7,TRUE)</f>
        <v>#N/A</v>
      </c>
      <c r="G3617" s="17" t="e">
        <f>VLOOKUP(B3618,Consolidation!B:AA,12,TRUE)</f>
        <v>#N/A</v>
      </c>
      <c r="H3617" s="17" t="e">
        <f>VLOOKUP(B3618,Consolidation!B:AA,22,FALSE)</f>
        <v>#N/A</v>
      </c>
    </row>
    <row r="3618" spans="1:8" ht="29.5" customHeight="1" thickBot="1" x14ac:dyDescent="0.4">
      <c r="A3618" s="16" t="str">
        <f>IF(B3618&lt;&gt;"","IND"&amp;TEXT(COUNTA($B$2:B3618),"000"),"")</f>
        <v>IND2266</v>
      </c>
      <c r="B3618" s="17">
        <f>Consolication[[#This Row],[Nom et prénom 0 Name &amp; first name]]</f>
        <v>0</v>
      </c>
      <c r="C3618" s="17" t="e">
        <f>VLOOKUP(B3618,Consolidation!B:AA,3,FALSE)</f>
        <v>#N/A</v>
      </c>
      <c r="D3618" s="17" t="e">
        <f>VLOOKUP(B3618,Consolidation!B:AA,5,TRUE)</f>
        <v>#N/A</v>
      </c>
      <c r="E3618" s="17" t="e">
        <f>VLOOKUP(B3619,Consolidation!B:AA,6,TRUE)</f>
        <v>#N/A</v>
      </c>
      <c r="F3618" s="17" t="e">
        <f>VLOOKUP(B3619,Consolidation!B:AA,7,TRUE)</f>
        <v>#N/A</v>
      </c>
      <c r="G3618" s="17" t="e">
        <f>VLOOKUP(B3619,Consolidation!B:AA,12,TRUE)</f>
        <v>#N/A</v>
      </c>
      <c r="H3618" s="17" t="e">
        <f>VLOOKUP(B3619,Consolidation!B:AA,22,FALSE)</f>
        <v>#N/A</v>
      </c>
    </row>
    <row r="3619" spans="1:8" ht="29.5" customHeight="1" thickBot="1" x14ac:dyDescent="0.4">
      <c r="A3619" s="16" t="str">
        <f>IF(B3619&lt;&gt;"","IND"&amp;TEXT(COUNTA($B$2:B3619),"000"),"")</f>
        <v>IND2267</v>
      </c>
      <c r="B3619" s="17">
        <f>Consolication[[#This Row],[Nom et prénom 0 Name &amp; first name]]</f>
        <v>0</v>
      </c>
      <c r="C3619" s="17" t="e">
        <f>VLOOKUP(B3619,Consolidation!B:AA,3,FALSE)</f>
        <v>#N/A</v>
      </c>
      <c r="D3619" s="17" t="e">
        <f>VLOOKUP(B3619,Consolidation!B:AA,5,TRUE)</f>
        <v>#N/A</v>
      </c>
      <c r="E3619" s="17" t="e">
        <f>VLOOKUP(B3620,Consolidation!B:AA,6,TRUE)</f>
        <v>#N/A</v>
      </c>
      <c r="F3619" s="17" t="e">
        <f>VLOOKUP(B3620,Consolidation!B:AA,7,TRUE)</f>
        <v>#N/A</v>
      </c>
      <c r="G3619" s="17" t="e">
        <f>VLOOKUP(B3620,Consolidation!B:AA,12,TRUE)</f>
        <v>#N/A</v>
      </c>
      <c r="H3619" s="17" t="e">
        <f>VLOOKUP(B3620,Consolidation!B:AA,22,FALSE)</f>
        <v>#N/A</v>
      </c>
    </row>
    <row r="3620" spans="1:8" ht="29.5" customHeight="1" thickBot="1" x14ac:dyDescent="0.4">
      <c r="A3620" s="16" t="str">
        <f>IF(B3620&lt;&gt;"","IND"&amp;TEXT(COUNTA($B$2:B3620),"000"),"")</f>
        <v>IND2268</v>
      </c>
      <c r="B3620" s="17">
        <f>Consolication[[#This Row],[Nom et prénom 0 Name &amp; first name]]</f>
        <v>0</v>
      </c>
      <c r="C3620" s="17" t="e">
        <f>VLOOKUP(B3620,Consolidation!B:AA,3,FALSE)</f>
        <v>#N/A</v>
      </c>
      <c r="D3620" s="17" t="e">
        <f>VLOOKUP(B3620,Consolidation!B:AA,5,TRUE)</f>
        <v>#N/A</v>
      </c>
      <c r="E3620" s="17" t="e">
        <f>VLOOKUP(B3621,Consolidation!B:AA,6,TRUE)</f>
        <v>#N/A</v>
      </c>
      <c r="F3620" s="17" t="e">
        <f>VLOOKUP(B3621,Consolidation!B:AA,7,TRUE)</f>
        <v>#N/A</v>
      </c>
      <c r="G3620" s="17" t="e">
        <f>VLOOKUP(B3621,Consolidation!B:AA,12,TRUE)</f>
        <v>#N/A</v>
      </c>
      <c r="H3620" s="17" t="e">
        <f>VLOOKUP(B3621,Consolidation!B:AA,22,FALSE)</f>
        <v>#N/A</v>
      </c>
    </row>
    <row r="3621" spans="1:8" ht="29.5" customHeight="1" thickBot="1" x14ac:dyDescent="0.4">
      <c r="A3621" s="16" t="str">
        <f>IF(B3621&lt;&gt;"","IND"&amp;TEXT(COUNTA($B$2:B3621),"000"),"")</f>
        <v>IND2269</v>
      </c>
      <c r="B3621" s="17">
        <f>Consolication[[#This Row],[Nom et prénom 0 Name &amp; first name]]</f>
        <v>0</v>
      </c>
      <c r="C3621" s="17" t="e">
        <f>VLOOKUP(B3621,Consolidation!B:AA,3,FALSE)</f>
        <v>#N/A</v>
      </c>
      <c r="D3621" s="17" t="e">
        <f>VLOOKUP(B3621,Consolidation!B:AA,5,TRUE)</f>
        <v>#N/A</v>
      </c>
      <c r="E3621" s="17" t="e">
        <f>VLOOKUP(B3622,Consolidation!B:AA,6,TRUE)</f>
        <v>#N/A</v>
      </c>
      <c r="F3621" s="17" t="e">
        <f>VLOOKUP(B3622,Consolidation!B:AA,7,TRUE)</f>
        <v>#N/A</v>
      </c>
      <c r="G3621" s="17" t="e">
        <f>VLOOKUP(B3622,Consolidation!B:AA,12,TRUE)</f>
        <v>#N/A</v>
      </c>
      <c r="H3621" s="17" t="e">
        <f>VLOOKUP(B3622,Consolidation!B:AA,22,FALSE)</f>
        <v>#N/A</v>
      </c>
    </row>
    <row r="3622" spans="1:8" ht="29.5" customHeight="1" thickBot="1" x14ac:dyDescent="0.4">
      <c r="A3622" s="16" t="str">
        <f>IF(B3622&lt;&gt;"","IND"&amp;TEXT(COUNTA($B$2:B3622),"000"),"")</f>
        <v>IND2270</v>
      </c>
      <c r="B3622" s="17">
        <f>Consolication[[#This Row],[Nom et prénom 0 Name &amp; first name]]</f>
        <v>0</v>
      </c>
      <c r="C3622" s="17" t="e">
        <f>VLOOKUP(B3622,Consolidation!B:AA,3,FALSE)</f>
        <v>#N/A</v>
      </c>
      <c r="D3622" s="17" t="e">
        <f>VLOOKUP(B3622,Consolidation!B:AA,5,TRUE)</f>
        <v>#N/A</v>
      </c>
      <c r="E3622" s="17" t="e">
        <f>VLOOKUP(B3623,Consolidation!B:AA,6,TRUE)</f>
        <v>#N/A</v>
      </c>
      <c r="F3622" s="17" t="e">
        <f>VLOOKUP(B3623,Consolidation!B:AA,7,TRUE)</f>
        <v>#N/A</v>
      </c>
      <c r="G3622" s="17" t="e">
        <f>VLOOKUP(B3623,Consolidation!B:AA,12,TRUE)</f>
        <v>#N/A</v>
      </c>
      <c r="H3622" s="17" t="e">
        <f>VLOOKUP(B3623,Consolidation!B:AA,22,FALSE)</f>
        <v>#N/A</v>
      </c>
    </row>
    <row r="3623" spans="1:8" ht="29.5" customHeight="1" thickBot="1" x14ac:dyDescent="0.4">
      <c r="A3623" s="16" t="str">
        <f>IF(B3623&lt;&gt;"","IND"&amp;TEXT(COUNTA($B$2:B3623),"000"),"")</f>
        <v>IND2271</v>
      </c>
      <c r="B3623" s="17">
        <f>Consolication[[#This Row],[Nom et prénom 0 Name &amp; first name]]</f>
        <v>0</v>
      </c>
      <c r="C3623" s="17" t="e">
        <f>VLOOKUP(B3623,Consolidation!B:AA,3,FALSE)</f>
        <v>#N/A</v>
      </c>
      <c r="D3623" s="17" t="e">
        <f>VLOOKUP(B3623,Consolidation!B:AA,5,TRUE)</f>
        <v>#N/A</v>
      </c>
      <c r="E3623" s="17" t="e">
        <f>VLOOKUP(B3624,Consolidation!B:AA,6,TRUE)</f>
        <v>#N/A</v>
      </c>
      <c r="F3623" s="17" t="e">
        <f>VLOOKUP(B3624,Consolidation!B:AA,7,TRUE)</f>
        <v>#N/A</v>
      </c>
      <c r="G3623" s="17" t="e">
        <f>VLOOKUP(B3624,Consolidation!B:AA,12,TRUE)</f>
        <v>#N/A</v>
      </c>
      <c r="H3623" s="17" t="e">
        <f>VLOOKUP(B3624,Consolidation!B:AA,22,FALSE)</f>
        <v>#N/A</v>
      </c>
    </row>
    <row r="3624" spans="1:8" ht="29.5" customHeight="1" thickBot="1" x14ac:dyDescent="0.4">
      <c r="A3624" s="16" t="str">
        <f>IF(B3624&lt;&gt;"","IND"&amp;TEXT(COUNTA($B$2:B3624),"000"),"")</f>
        <v>IND2272</v>
      </c>
      <c r="B3624" s="17">
        <f>Consolication[[#This Row],[Nom et prénom 0 Name &amp; first name]]</f>
        <v>0</v>
      </c>
      <c r="C3624" s="17" t="e">
        <f>VLOOKUP(B3624,Consolidation!B:AA,3,FALSE)</f>
        <v>#N/A</v>
      </c>
      <c r="D3624" s="17" t="e">
        <f>VLOOKUP(B3624,Consolidation!B:AA,5,TRUE)</f>
        <v>#N/A</v>
      </c>
      <c r="E3624" s="17" t="e">
        <f>VLOOKUP(B3625,Consolidation!B:AA,6,TRUE)</f>
        <v>#N/A</v>
      </c>
      <c r="F3624" s="17" t="e">
        <f>VLOOKUP(B3625,Consolidation!B:AA,7,TRUE)</f>
        <v>#N/A</v>
      </c>
      <c r="G3624" s="17" t="e">
        <f>VLOOKUP(B3625,Consolidation!B:AA,12,TRUE)</f>
        <v>#N/A</v>
      </c>
      <c r="H3624" s="17" t="e">
        <f>VLOOKUP(B3625,Consolidation!B:AA,22,FALSE)</f>
        <v>#N/A</v>
      </c>
    </row>
    <row r="3625" spans="1:8" ht="29.5" customHeight="1" thickBot="1" x14ac:dyDescent="0.4">
      <c r="A3625" s="16" t="str">
        <f>IF(B3625&lt;&gt;"","IND"&amp;TEXT(COUNTA($B$2:B3625),"000"),"")</f>
        <v>IND2273</v>
      </c>
      <c r="B3625" s="17">
        <f>Consolication[[#This Row],[Nom et prénom 0 Name &amp; first name]]</f>
        <v>0</v>
      </c>
      <c r="C3625" s="17" t="e">
        <f>VLOOKUP(B3625,Consolidation!B:AA,3,FALSE)</f>
        <v>#N/A</v>
      </c>
      <c r="D3625" s="17" t="e">
        <f>VLOOKUP(B3625,Consolidation!B:AA,5,TRUE)</f>
        <v>#N/A</v>
      </c>
      <c r="E3625" s="17" t="e">
        <f>VLOOKUP(B3626,Consolidation!B:AA,6,TRUE)</f>
        <v>#N/A</v>
      </c>
      <c r="F3625" s="17" t="e">
        <f>VLOOKUP(B3626,Consolidation!B:AA,7,TRUE)</f>
        <v>#N/A</v>
      </c>
      <c r="G3625" s="17" t="e">
        <f>VLOOKUP(B3626,Consolidation!B:AA,12,TRUE)</f>
        <v>#N/A</v>
      </c>
      <c r="H3625" s="17" t="e">
        <f>VLOOKUP(B3626,Consolidation!B:AA,22,FALSE)</f>
        <v>#N/A</v>
      </c>
    </row>
    <row r="3626" spans="1:8" ht="29.5" customHeight="1" thickBot="1" x14ac:dyDescent="0.4">
      <c r="A3626" s="16" t="str">
        <f>IF(B3626&lt;&gt;"","IND"&amp;TEXT(COUNTA($B$2:B3626),"000"),"")</f>
        <v>IND2274</v>
      </c>
      <c r="B3626" s="17">
        <f>Consolication[[#This Row],[Nom et prénom 0 Name &amp; first name]]</f>
        <v>0</v>
      </c>
      <c r="C3626" s="17" t="e">
        <f>VLOOKUP(B3626,Consolidation!B:AA,3,FALSE)</f>
        <v>#N/A</v>
      </c>
      <c r="D3626" s="17" t="e">
        <f>VLOOKUP(B3626,Consolidation!B:AA,5,TRUE)</f>
        <v>#N/A</v>
      </c>
      <c r="E3626" s="17" t="e">
        <f>VLOOKUP(B3627,Consolidation!B:AA,6,TRUE)</f>
        <v>#N/A</v>
      </c>
      <c r="F3626" s="17" t="e">
        <f>VLOOKUP(B3627,Consolidation!B:AA,7,TRUE)</f>
        <v>#N/A</v>
      </c>
      <c r="G3626" s="17" t="e">
        <f>VLOOKUP(B3627,Consolidation!B:AA,12,TRUE)</f>
        <v>#N/A</v>
      </c>
      <c r="H3626" s="17" t="e">
        <f>VLOOKUP(B3627,Consolidation!B:AA,22,FALSE)</f>
        <v>#N/A</v>
      </c>
    </row>
    <row r="3627" spans="1:8" ht="29.5" customHeight="1" thickBot="1" x14ac:dyDescent="0.4">
      <c r="A3627" s="16" t="str">
        <f>IF(B3627&lt;&gt;"","IND"&amp;TEXT(COUNTA($B$2:B3627),"000"),"")</f>
        <v>IND2275</v>
      </c>
      <c r="B3627" s="17">
        <f>Consolication[[#This Row],[Nom et prénom 0 Name &amp; first name]]</f>
        <v>0</v>
      </c>
      <c r="C3627" s="17" t="e">
        <f>VLOOKUP(B3627,Consolidation!B:AA,3,FALSE)</f>
        <v>#N/A</v>
      </c>
      <c r="D3627" s="17" t="e">
        <f>VLOOKUP(B3627,Consolidation!B:AA,5,TRUE)</f>
        <v>#N/A</v>
      </c>
      <c r="E3627" s="17" t="e">
        <f>VLOOKUP(B3628,Consolidation!B:AA,6,TRUE)</f>
        <v>#N/A</v>
      </c>
      <c r="F3627" s="17" t="e">
        <f>VLOOKUP(B3628,Consolidation!B:AA,7,TRUE)</f>
        <v>#N/A</v>
      </c>
      <c r="G3627" s="17" t="e">
        <f>VLOOKUP(B3628,Consolidation!B:AA,12,TRUE)</f>
        <v>#N/A</v>
      </c>
      <c r="H3627" s="17" t="e">
        <f>VLOOKUP(B3628,Consolidation!B:AA,22,FALSE)</f>
        <v>#N/A</v>
      </c>
    </row>
    <row r="3628" spans="1:8" ht="29.5" customHeight="1" thickBot="1" x14ac:dyDescent="0.4">
      <c r="A3628" s="16" t="str">
        <f>IF(B3628&lt;&gt;"","IND"&amp;TEXT(COUNTA($B$2:B3628),"000"),"")</f>
        <v>IND2276</v>
      </c>
      <c r="B3628" s="17">
        <f>Consolication[[#This Row],[Nom et prénom 0 Name &amp; first name]]</f>
        <v>0</v>
      </c>
      <c r="C3628" s="17" t="e">
        <f>VLOOKUP(B3628,Consolidation!B:AA,3,FALSE)</f>
        <v>#N/A</v>
      </c>
      <c r="D3628" s="17" t="e">
        <f>VLOOKUP(B3628,Consolidation!B:AA,5,TRUE)</f>
        <v>#N/A</v>
      </c>
      <c r="E3628" s="17" t="e">
        <f>VLOOKUP(B3629,Consolidation!B:AA,6,TRUE)</f>
        <v>#N/A</v>
      </c>
      <c r="F3628" s="17" t="e">
        <f>VLOOKUP(B3629,Consolidation!B:AA,7,TRUE)</f>
        <v>#N/A</v>
      </c>
      <c r="G3628" s="17" t="e">
        <f>VLOOKUP(B3629,Consolidation!B:AA,12,TRUE)</f>
        <v>#N/A</v>
      </c>
      <c r="H3628" s="17" t="e">
        <f>VLOOKUP(B3629,Consolidation!B:AA,22,FALSE)</f>
        <v>#N/A</v>
      </c>
    </row>
    <row r="3629" spans="1:8" ht="29.5" customHeight="1" thickBot="1" x14ac:dyDescent="0.4">
      <c r="A3629" s="16" t="str">
        <f>IF(B3629&lt;&gt;"","IND"&amp;TEXT(COUNTA($B$2:B3629),"000"),"")</f>
        <v>IND2277</v>
      </c>
      <c r="B3629" s="17">
        <f>Consolication[[#This Row],[Nom et prénom 0 Name &amp; first name]]</f>
        <v>0</v>
      </c>
      <c r="C3629" s="17" t="e">
        <f>VLOOKUP(B3629,Consolidation!B:AA,3,FALSE)</f>
        <v>#N/A</v>
      </c>
      <c r="D3629" s="17" t="e">
        <f>VLOOKUP(B3629,Consolidation!B:AA,5,TRUE)</f>
        <v>#N/A</v>
      </c>
      <c r="E3629" s="17" t="e">
        <f>VLOOKUP(B3630,Consolidation!B:AA,6,TRUE)</f>
        <v>#N/A</v>
      </c>
      <c r="F3629" s="17" t="e">
        <f>VLOOKUP(B3630,Consolidation!B:AA,7,TRUE)</f>
        <v>#N/A</v>
      </c>
      <c r="G3629" s="17" t="e">
        <f>VLOOKUP(B3630,Consolidation!B:AA,12,TRUE)</f>
        <v>#N/A</v>
      </c>
      <c r="H3629" s="17" t="e">
        <f>VLOOKUP(B3630,Consolidation!B:AA,22,FALSE)</f>
        <v>#N/A</v>
      </c>
    </row>
    <row r="3630" spans="1:8" ht="29.5" customHeight="1" thickBot="1" x14ac:dyDescent="0.4">
      <c r="A3630" s="16" t="str">
        <f>IF(B3630&lt;&gt;"","IND"&amp;TEXT(COUNTA($B$2:B3630),"000"),"")</f>
        <v>IND2278</v>
      </c>
      <c r="B3630" s="17">
        <f>Consolication[[#This Row],[Nom et prénom 0 Name &amp; first name]]</f>
        <v>0</v>
      </c>
      <c r="C3630" s="17" t="e">
        <f>VLOOKUP(B3630,Consolidation!B:AA,3,FALSE)</f>
        <v>#N/A</v>
      </c>
      <c r="D3630" s="17" t="e">
        <f>VLOOKUP(B3630,Consolidation!B:AA,5,TRUE)</f>
        <v>#N/A</v>
      </c>
      <c r="E3630" s="17" t="e">
        <f>VLOOKUP(B3631,Consolidation!B:AA,6,TRUE)</f>
        <v>#N/A</v>
      </c>
      <c r="F3630" s="17" t="e">
        <f>VLOOKUP(B3631,Consolidation!B:AA,7,TRUE)</f>
        <v>#N/A</v>
      </c>
      <c r="G3630" s="17" t="e">
        <f>VLOOKUP(B3631,Consolidation!B:AA,12,TRUE)</f>
        <v>#N/A</v>
      </c>
      <c r="H3630" s="17" t="e">
        <f>VLOOKUP(B3631,Consolidation!B:AA,22,FALSE)</f>
        <v>#N/A</v>
      </c>
    </row>
    <row r="3631" spans="1:8" ht="29.5" customHeight="1" thickBot="1" x14ac:dyDescent="0.4">
      <c r="A3631" s="16" t="str">
        <f>IF(B3631&lt;&gt;"","IND"&amp;TEXT(COUNTA($B$2:B3631),"000"),"")</f>
        <v>IND2279</v>
      </c>
      <c r="B3631" s="17">
        <f>Consolication[[#This Row],[Nom et prénom 0 Name &amp; first name]]</f>
        <v>0</v>
      </c>
      <c r="C3631" s="17" t="e">
        <f>VLOOKUP(B3631,Consolidation!B:AA,3,FALSE)</f>
        <v>#N/A</v>
      </c>
      <c r="D3631" s="17" t="e">
        <f>VLOOKUP(B3631,Consolidation!B:AA,5,TRUE)</f>
        <v>#N/A</v>
      </c>
      <c r="E3631" s="17" t="e">
        <f>VLOOKUP(B3632,Consolidation!B:AA,6,TRUE)</f>
        <v>#N/A</v>
      </c>
      <c r="F3631" s="17" t="e">
        <f>VLOOKUP(B3632,Consolidation!B:AA,7,TRUE)</f>
        <v>#N/A</v>
      </c>
      <c r="G3631" s="17" t="e">
        <f>VLOOKUP(B3632,Consolidation!B:AA,12,TRUE)</f>
        <v>#N/A</v>
      </c>
      <c r="H3631" s="17" t="e">
        <f>VLOOKUP(B3632,Consolidation!B:AA,22,FALSE)</f>
        <v>#N/A</v>
      </c>
    </row>
    <row r="3632" spans="1:8" ht="29.5" customHeight="1" thickBot="1" x14ac:dyDescent="0.4">
      <c r="A3632" s="16" t="str">
        <f>IF(B3632&lt;&gt;"","IND"&amp;TEXT(COUNTA($B$2:B3632),"000"),"")</f>
        <v>IND2280</v>
      </c>
      <c r="B3632" s="17">
        <f>Consolication[[#This Row],[Nom et prénom 0 Name &amp; first name]]</f>
        <v>0</v>
      </c>
      <c r="C3632" s="17" t="e">
        <f>VLOOKUP(B3632,Consolidation!B:AA,3,FALSE)</f>
        <v>#N/A</v>
      </c>
      <c r="D3632" s="17" t="e">
        <f>VLOOKUP(B3632,Consolidation!B:AA,5,TRUE)</f>
        <v>#N/A</v>
      </c>
      <c r="E3632" s="17" t="e">
        <f>VLOOKUP(B3633,Consolidation!B:AA,6,TRUE)</f>
        <v>#N/A</v>
      </c>
      <c r="F3632" s="17" t="e">
        <f>VLOOKUP(B3633,Consolidation!B:AA,7,TRUE)</f>
        <v>#N/A</v>
      </c>
      <c r="G3632" s="17" t="e">
        <f>VLOOKUP(B3633,Consolidation!B:AA,12,TRUE)</f>
        <v>#N/A</v>
      </c>
      <c r="H3632" s="17" t="e">
        <f>VLOOKUP(B3633,Consolidation!B:AA,22,FALSE)</f>
        <v>#N/A</v>
      </c>
    </row>
    <row r="3633" spans="1:8" ht="29.5" customHeight="1" thickBot="1" x14ac:dyDescent="0.4">
      <c r="A3633" s="16" t="str">
        <f>IF(B3633&lt;&gt;"","IND"&amp;TEXT(COUNTA($B$2:B3633),"000"),"")</f>
        <v>IND2281</v>
      </c>
      <c r="B3633" s="17">
        <f>Consolication[[#This Row],[Nom et prénom 0 Name &amp; first name]]</f>
        <v>0</v>
      </c>
      <c r="C3633" s="17" t="e">
        <f>VLOOKUP(B3633,Consolidation!B:AA,3,FALSE)</f>
        <v>#N/A</v>
      </c>
      <c r="D3633" s="17" t="e">
        <f>VLOOKUP(B3633,Consolidation!B:AA,5,TRUE)</f>
        <v>#N/A</v>
      </c>
      <c r="E3633" s="17" t="e">
        <f>VLOOKUP(B3634,Consolidation!B:AA,6,TRUE)</f>
        <v>#N/A</v>
      </c>
      <c r="F3633" s="17" t="e">
        <f>VLOOKUP(B3634,Consolidation!B:AA,7,TRUE)</f>
        <v>#N/A</v>
      </c>
      <c r="G3633" s="17" t="e">
        <f>VLOOKUP(B3634,Consolidation!B:AA,12,TRUE)</f>
        <v>#N/A</v>
      </c>
      <c r="H3633" s="17" t="e">
        <f>VLOOKUP(B3634,Consolidation!B:AA,22,FALSE)</f>
        <v>#N/A</v>
      </c>
    </row>
    <row r="3634" spans="1:8" ht="29.5" customHeight="1" thickBot="1" x14ac:dyDescent="0.4">
      <c r="A3634" s="16" t="str">
        <f>IF(B3634&lt;&gt;"","IND"&amp;TEXT(COUNTA($B$2:B3634),"000"),"")</f>
        <v>IND2282</v>
      </c>
      <c r="B3634" s="17">
        <f>Consolication[[#This Row],[Nom et prénom 0 Name &amp; first name]]</f>
        <v>0</v>
      </c>
      <c r="C3634" s="17" t="e">
        <f>VLOOKUP(B3634,Consolidation!B:AA,3,FALSE)</f>
        <v>#N/A</v>
      </c>
      <c r="D3634" s="17" t="e">
        <f>VLOOKUP(B3634,Consolidation!B:AA,5,TRUE)</f>
        <v>#N/A</v>
      </c>
      <c r="E3634" s="17" t="e">
        <f>VLOOKUP(B3635,Consolidation!B:AA,6,TRUE)</f>
        <v>#N/A</v>
      </c>
      <c r="F3634" s="17" t="e">
        <f>VLOOKUP(B3635,Consolidation!B:AA,7,TRUE)</f>
        <v>#N/A</v>
      </c>
      <c r="G3634" s="17" t="e">
        <f>VLOOKUP(B3635,Consolidation!B:AA,12,TRUE)</f>
        <v>#N/A</v>
      </c>
      <c r="H3634" s="17" t="e">
        <f>VLOOKUP(B3635,Consolidation!B:AA,22,FALSE)</f>
        <v>#N/A</v>
      </c>
    </row>
    <row r="3635" spans="1:8" ht="29.5" customHeight="1" thickBot="1" x14ac:dyDescent="0.4">
      <c r="A3635" s="16" t="str">
        <f>IF(B3635&lt;&gt;"","IND"&amp;TEXT(COUNTA($B$2:B3635),"000"),"")</f>
        <v>IND2283</v>
      </c>
      <c r="B3635" s="17">
        <f>Consolication[[#This Row],[Nom et prénom 0 Name &amp; first name]]</f>
        <v>0</v>
      </c>
      <c r="C3635" s="17" t="e">
        <f>VLOOKUP(B3635,Consolidation!B:AA,3,FALSE)</f>
        <v>#N/A</v>
      </c>
      <c r="D3635" s="17" t="e">
        <f>VLOOKUP(B3635,Consolidation!B:AA,5,TRUE)</f>
        <v>#N/A</v>
      </c>
      <c r="E3635" s="17" t="e">
        <f>VLOOKUP(B3636,Consolidation!B:AA,6,TRUE)</f>
        <v>#N/A</v>
      </c>
      <c r="F3635" s="17" t="e">
        <f>VLOOKUP(B3636,Consolidation!B:AA,7,TRUE)</f>
        <v>#N/A</v>
      </c>
      <c r="G3635" s="17" t="e">
        <f>VLOOKUP(B3636,Consolidation!B:AA,12,TRUE)</f>
        <v>#N/A</v>
      </c>
      <c r="H3635" s="17" t="e">
        <f>VLOOKUP(B3636,Consolidation!B:AA,22,FALSE)</f>
        <v>#N/A</v>
      </c>
    </row>
    <row r="3636" spans="1:8" ht="29.5" customHeight="1" thickBot="1" x14ac:dyDescent="0.4">
      <c r="A3636" s="16" t="str">
        <f>IF(B3636&lt;&gt;"","IND"&amp;TEXT(COUNTA($B$2:B3636),"000"),"")</f>
        <v>IND2284</v>
      </c>
      <c r="B3636" s="17">
        <f>Consolication[[#This Row],[Nom et prénom 0 Name &amp; first name]]</f>
        <v>0</v>
      </c>
      <c r="C3636" s="17" t="e">
        <f>VLOOKUP(B3636,Consolidation!B:AA,3,FALSE)</f>
        <v>#N/A</v>
      </c>
      <c r="D3636" s="17" t="e">
        <f>VLOOKUP(B3636,Consolidation!B:AA,5,TRUE)</f>
        <v>#N/A</v>
      </c>
      <c r="E3636" s="17" t="e">
        <f>VLOOKUP(B3637,Consolidation!B:AA,6,TRUE)</f>
        <v>#N/A</v>
      </c>
      <c r="F3636" s="17" t="e">
        <f>VLOOKUP(B3637,Consolidation!B:AA,7,TRUE)</f>
        <v>#N/A</v>
      </c>
      <c r="G3636" s="17" t="e">
        <f>VLOOKUP(B3637,Consolidation!B:AA,12,TRUE)</f>
        <v>#N/A</v>
      </c>
      <c r="H3636" s="17" t="e">
        <f>VLOOKUP(B3637,Consolidation!B:AA,22,FALSE)</f>
        <v>#N/A</v>
      </c>
    </row>
    <row r="3637" spans="1:8" ht="29.5" customHeight="1" thickBot="1" x14ac:dyDescent="0.4">
      <c r="A3637" s="16" t="str">
        <f>IF(B3637&lt;&gt;"","IND"&amp;TEXT(COUNTA($B$2:B3637),"000"),"")</f>
        <v>IND2285</v>
      </c>
      <c r="B3637" s="17">
        <f>Consolication[[#This Row],[Nom et prénom 0 Name &amp; first name]]</f>
        <v>0</v>
      </c>
      <c r="C3637" s="17" t="e">
        <f>VLOOKUP(B3637,Consolidation!B:AA,3,FALSE)</f>
        <v>#N/A</v>
      </c>
      <c r="D3637" s="17" t="e">
        <f>VLOOKUP(B3637,Consolidation!B:AA,5,TRUE)</f>
        <v>#N/A</v>
      </c>
      <c r="E3637" s="17" t="e">
        <f>VLOOKUP(B3638,Consolidation!B:AA,6,TRUE)</f>
        <v>#N/A</v>
      </c>
      <c r="F3637" s="17" t="e">
        <f>VLOOKUP(B3638,Consolidation!B:AA,7,TRUE)</f>
        <v>#N/A</v>
      </c>
      <c r="G3637" s="17" t="e">
        <f>VLOOKUP(B3638,Consolidation!B:AA,12,TRUE)</f>
        <v>#N/A</v>
      </c>
      <c r="H3637" s="17" t="e">
        <f>VLOOKUP(B3638,Consolidation!B:AA,22,FALSE)</f>
        <v>#N/A</v>
      </c>
    </row>
    <row r="3638" spans="1:8" ht="29.5" customHeight="1" thickBot="1" x14ac:dyDescent="0.4">
      <c r="A3638" s="16" t="str">
        <f>IF(B3638&lt;&gt;"","IND"&amp;TEXT(COUNTA($B$2:B3638),"000"),"")</f>
        <v>IND2286</v>
      </c>
      <c r="B3638" s="17">
        <f>Consolication[[#This Row],[Nom et prénom 0 Name &amp; first name]]</f>
        <v>0</v>
      </c>
      <c r="C3638" s="17" t="e">
        <f>VLOOKUP(B3638,Consolidation!B:AA,3,FALSE)</f>
        <v>#N/A</v>
      </c>
      <c r="D3638" s="17" t="e">
        <f>VLOOKUP(B3638,Consolidation!B:AA,5,TRUE)</f>
        <v>#N/A</v>
      </c>
      <c r="E3638" s="17" t="e">
        <f>VLOOKUP(B3639,Consolidation!B:AA,6,TRUE)</f>
        <v>#N/A</v>
      </c>
      <c r="F3638" s="17" t="e">
        <f>VLOOKUP(B3639,Consolidation!B:AA,7,TRUE)</f>
        <v>#N/A</v>
      </c>
      <c r="G3638" s="17" t="e">
        <f>VLOOKUP(B3639,Consolidation!B:AA,12,TRUE)</f>
        <v>#N/A</v>
      </c>
      <c r="H3638" s="17" t="e">
        <f>VLOOKUP(B3639,Consolidation!B:AA,22,FALSE)</f>
        <v>#N/A</v>
      </c>
    </row>
    <row r="3639" spans="1:8" ht="29.5" customHeight="1" thickBot="1" x14ac:dyDescent="0.4">
      <c r="A3639" s="16" t="str">
        <f>IF(B3639&lt;&gt;"","IND"&amp;TEXT(COUNTA($B$2:B3639),"000"),"")</f>
        <v>IND2287</v>
      </c>
      <c r="B3639" s="17">
        <f>Consolication[[#This Row],[Nom et prénom 0 Name &amp; first name]]</f>
        <v>0</v>
      </c>
      <c r="C3639" s="17" t="e">
        <f>VLOOKUP(B3639,Consolidation!B:AA,3,FALSE)</f>
        <v>#N/A</v>
      </c>
      <c r="D3639" s="17" t="e">
        <f>VLOOKUP(B3639,Consolidation!B:AA,5,TRUE)</f>
        <v>#N/A</v>
      </c>
      <c r="E3639" s="17" t="e">
        <f>VLOOKUP(B3640,Consolidation!B:AA,6,TRUE)</f>
        <v>#N/A</v>
      </c>
      <c r="F3639" s="17" t="e">
        <f>VLOOKUP(B3640,Consolidation!B:AA,7,TRUE)</f>
        <v>#N/A</v>
      </c>
      <c r="G3639" s="17" t="e">
        <f>VLOOKUP(B3640,Consolidation!B:AA,12,TRUE)</f>
        <v>#N/A</v>
      </c>
      <c r="H3639" s="17" t="e">
        <f>VLOOKUP(B3640,Consolidation!B:AA,22,FALSE)</f>
        <v>#N/A</v>
      </c>
    </row>
    <row r="3640" spans="1:8" ht="29.5" customHeight="1" thickBot="1" x14ac:dyDescent="0.4">
      <c r="A3640" s="16" t="str">
        <f>IF(B3640&lt;&gt;"","IND"&amp;TEXT(COUNTA($B$2:B3640),"000"),"")</f>
        <v>IND2288</v>
      </c>
      <c r="B3640" s="17">
        <f>Consolication[[#This Row],[Nom et prénom 0 Name &amp; first name]]</f>
        <v>0</v>
      </c>
      <c r="C3640" s="17" t="e">
        <f>VLOOKUP(B3640,Consolidation!B:AA,3,FALSE)</f>
        <v>#N/A</v>
      </c>
      <c r="D3640" s="17" t="e">
        <f>VLOOKUP(B3640,Consolidation!B:AA,5,TRUE)</f>
        <v>#N/A</v>
      </c>
      <c r="E3640" s="17" t="e">
        <f>VLOOKUP(B3641,Consolidation!B:AA,6,TRUE)</f>
        <v>#N/A</v>
      </c>
      <c r="F3640" s="17" t="e">
        <f>VLOOKUP(B3641,Consolidation!B:AA,7,TRUE)</f>
        <v>#N/A</v>
      </c>
      <c r="G3640" s="17" t="e">
        <f>VLOOKUP(B3641,Consolidation!B:AA,12,TRUE)</f>
        <v>#N/A</v>
      </c>
      <c r="H3640" s="17" t="e">
        <f>VLOOKUP(B3641,Consolidation!B:AA,22,FALSE)</f>
        <v>#N/A</v>
      </c>
    </row>
    <row r="3641" spans="1:8" ht="29.5" customHeight="1" thickBot="1" x14ac:dyDescent="0.4">
      <c r="A3641" s="16" t="str">
        <f>IF(B3641&lt;&gt;"","IND"&amp;TEXT(COUNTA($B$2:B3641),"000"),"")</f>
        <v>IND2289</v>
      </c>
      <c r="B3641" s="17">
        <f>Consolication[[#This Row],[Nom et prénom 0 Name &amp; first name]]</f>
        <v>0</v>
      </c>
      <c r="C3641" s="17" t="e">
        <f>VLOOKUP(B3641,Consolidation!B:AA,3,FALSE)</f>
        <v>#N/A</v>
      </c>
      <c r="D3641" s="17" t="e">
        <f>VLOOKUP(B3641,Consolidation!B:AA,5,TRUE)</f>
        <v>#N/A</v>
      </c>
      <c r="E3641" s="17" t="e">
        <f>VLOOKUP(B3642,Consolidation!B:AA,6,TRUE)</f>
        <v>#N/A</v>
      </c>
      <c r="F3641" s="17" t="e">
        <f>VLOOKUP(B3642,Consolidation!B:AA,7,TRUE)</f>
        <v>#N/A</v>
      </c>
      <c r="G3641" s="17" t="e">
        <f>VLOOKUP(B3642,Consolidation!B:AA,12,TRUE)</f>
        <v>#N/A</v>
      </c>
      <c r="H3641" s="17" t="e">
        <f>VLOOKUP(B3642,Consolidation!B:AA,22,FALSE)</f>
        <v>#N/A</v>
      </c>
    </row>
    <row r="3642" spans="1:8" ht="29.5" customHeight="1" thickBot="1" x14ac:dyDescent="0.4">
      <c r="A3642" s="16" t="str">
        <f>IF(B3642&lt;&gt;"","IND"&amp;TEXT(COUNTA($B$2:B3642),"000"),"")</f>
        <v>IND2290</v>
      </c>
      <c r="B3642" s="17">
        <f>Consolication[[#This Row],[Nom et prénom 0 Name &amp; first name]]</f>
        <v>0</v>
      </c>
      <c r="C3642" s="17" t="e">
        <f>VLOOKUP(B3642,Consolidation!B:AA,3,FALSE)</f>
        <v>#N/A</v>
      </c>
      <c r="D3642" s="17" t="e">
        <f>VLOOKUP(B3642,Consolidation!B:AA,5,TRUE)</f>
        <v>#N/A</v>
      </c>
      <c r="E3642" s="17" t="e">
        <f>VLOOKUP(B3643,Consolidation!B:AA,6,TRUE)</f>
        <v>#N/A</v>
      </c>
      <c r="F3642" s="17" t="e">
        <f>VLOOKUP(B3643,Consolidation!B:AA,7,TRUE)</f>
        <v>#N/A</v>
      </c>
      <c r="G3642" s="17" t="e">
        <f>VLOOKUP(B3643,Consolidation!B:AA,12,TRUE)</f>
        <v>#N/A</v>
      </c>
      <c r="H3642" s="17" t="e">
        <f>VLOOKUP(B3643,Consolidation!B:AA,22,FALSE)</f>
        <v>#N/A</v>
      </c>
    </row>
    <row r="3643" spans="1:8" ht="29.5" customHeight="1" thickBot="1" x14ac:dyDescent="0.4">
      <c r="A3643" s="16" t="str">
        <f>IF(B3643&lt;&gt;"","IND"&amp;TEXT(COUNTA($B$2:B3643),"000"),"")</f>
        <v>IND2291</v>
      </c>
      <c r="B3643" s="17">
        <f>Consolication[[#This Row],[Nom et prénom 0 Name &amp; first name]]</f>
        <v>0</v>
      </c>
      <c r="C3643" s="17" t="e">
        <f>VLOOKUP(B3643,Consolidation!B:AA,3,FALSE)</f>
        <v>#N/A</v>
      </c>
      <c r="D3643" s="17" t="e">
        <f>VLOOKUP(B3643,Consolidation!B:AA,5,TRUE)</f>
        <v>#N/A</v>
      </c>
      <c r="E3643" s="17" t="e">
        <f>VLOOKUP(B3644,Consolidation!B:AA,6,TRUE)</f>
        <v>#N/A</v>
      </c>
      <c r="F3643" s="17" t="e">
        <f>VLOOKUP(B3644,Consolidation!B:AA,7,TRUE)</f>
        <v>#N/A</v>
      </c>
      <c r="G3643" s="17" t="e">
        <f>VLOOKUP(B3644,Consolidation!B:AA,12,TRUE)</f>
        <v>#N/A</v>
      </c>
      <c r="H3643" s="17" t="e">
        <f>VLOOKUP(B3644,Consolidation!B:AA,22,FALSE)</f>
        <v>#N/A</v>
      </c>
    </row>
    <row r="3644" spans="1:8" ht="29.5" customHeight="1" thickBot="1" x14ac:dyDescent="0.4">
      <c r="A3644" s="16" t="str">
        <f>IF(B3644&lt;&gt;"","IND"&amp;TEXT(COUNTA($B$2:B3644),"000"),"")</f>
        <v>IND2292</v>
      </c>
      <c r="B3644" s="17">
        <f>Consolication[[#This Row],[Nom et prénom 0 Name &amp; first name]]</f>
        <v>0</v>
      </c>
      <c r="C3644" s="17" t="e">
        <f>VLOOKUP(B3644,Consolidation!B:AA,3,FALSE)</f>
        <v>#N/A</v>
      </c>
      <c r="D3644" s="17" t="e">
        <f>VLOOKUP(B3644,Consolidation!B:AA,5,TRUE)</f>
        <v>#N/A</v>
      </c>
      <c r="E3644" s="17" t="e">
        <f>VLOOKUP(B3645,Consolidation!B:AA,6,TRUE)</f>
        <v>#N/A</v>
      </c>
      <c r="F3644" s="17" t="e">
        <f>VLOOKUP(B3645,Consolidation!B:AA,7,TRUE)</f>
        <v>#N/A</v>
      </c>
      <c r="G3644" s="17" t="e">
        <f>VLOOKUP(B3645,Consolidation!B:AA,12,TRUE)</f>
        <v>#N/A</v>
      </c>
      <c r="H3644" s="17" t="e">
        <f>VLOOKUP(B3645,Consolidation!B:AA,22,FALSE)</f>
        <v>#N/A</v>
      </c>
    </row>
    <row r="3645" spans="1:8" ht="29.5" customHeight="1" thickBot="1" x14ac:dyDescent="0.4">
      <c r="A3645" s="16" t="str">
        <f>IF(B3645&lt;&gt;"","IND"&amp;TEXT(COUNTA($B$2:B3645),"000"),"")</f>
        <v>IND2293</v>
      </c>
      <c r="B3645" s="17">
        <f>Consolication[[#This Row],[Nom et prénom 0 Name &amp; first name]]</f>
        <v>0</v>
      </c>
      <c r="C3645" s="17" t="e">
        <f>VLOOKUP(B3645,Consolidation!B:AA,3,FALSE)</f>
        <v>#N/A</v>
      </c>
      <c r="D3645" s="17" t="e">
        <f>VLOOKUP(B3645,Consolidation!B:AA,5,TRUE)</f>
        <v>#N/A</v>
      </c>
      <c r="E3645" s="17" t="e">
        <f>VLOOKUP(B3646,Consolidation!B:AA,6,TRUE)</f>
        <v>#N/A</v>
      </c>
      <c r="F3645" s="17" t="e">
        <f>VLOOKUP(B3646,Consolidation!B:AA,7,TRUE)</f>
        <v>#N/A</v>
      </c>
      <c r="G3645" s="17" t="e">
        <f>VLOOKUP(B3646,Consolidation!B:AA,12,TRUE)</f>
        <v>#N/A</v>
      </c>
      <c r="H3645" s="17" t="e">
        <f>VLOOKUP(B3646,Consolidation!B:AA,22,FALSE)</f>
        <v>#N/A</v>
      </c>
    </row>
    <row r="3646" spans="1:8" ht="29.5" customHeight="1" thickBot="1" x14ac:dyDescent="0.4">
      <c r="A3646" s="16" t="str">
        <f>IF(B3646&lt;&gt;"","IND"&amp;TEXT(COUNTA($B$2:B3646),"000"),"")</f>
        <v>IND2294</v>
      </c>
      <c r="B3646" s="17">
        <f>Consolication[[#This Row],[Nom et prénom 0 Name &amp; first name]]</f>
        <v>0</v>
      </c>
      <c r="C3646" s="17" t="e">
        <f>VLOOKUP(B3646,Consolidation!B:AA,3,FALSE)</f>
        <v>#N/A</v>
      </c>
      <c r="D3646" s="17" t="e">
        <f>VLOOKUP(B3646,Consolidation!B:AA,5,TRUE)</f>
        <v>#N/A</v>
      </c>
      <c r="E3646" s="17" t="e">
        <f>VLOOKUP(B3647,Consolidation!B:AA,6,TRUE)</f>
        <v>#N/A</v>
      </c>
      <c r="F3646" s="17" t="e">
        <f>VLOOKUP(B3647,Consolidation!B:AA,7,TRUE)</f>
        <v>#N/A</v>
      </c>
      <c r="G3646" s="17" t="e">
        <f>VLOOKUP(B3647,Consolidation!B:AA,12,TRUE)</f>
        <v>#N/A</v>
      </c>
      <c r="H3646" s="17" t="e">
        <f>VLOOKUP(B3647,Consolidation!B:AA,22,FALSE)</f>
        <v>#N/A</v>
      </c>
    </row>
    <row r="3647" spans="1:8" ht="29.5" customHeight="1" thickBot="1" x14ac:dyDescent="0.4">
      <c r="A3647" s="16" t="str">
        <f>IF(B3647&lt;&gt;"","IND"&amp;TEXT(COUNTA($B$2:B3647),"000"),"")</f>
        <v>IND2295</v>
      </c>
      <c r="B3647" s="17">
        <f>Consolication[[#This Row],[Nom et prénom 0 Name &amp; first name]]</f>
        <v>0</v>
      </c>
      <c r="C3647" s="17" t="e">
        <f>VLOOKUP(B3647,Consolidation!B:AA,3,FALSE)</f>
        <v>#N/A</v>
      </c>
      <c r="D3647" s="17" t="e">
        <f>VLOOKUP(B3647,Consolidation!B:AA,5,TRUE)</f>
        <v>#N/A</v>
      </c>
      <c r="E3647" s="17" t="e">
        <f>VLOOKUP(B3648,Consolidation!B:AA,6,TRUE)</f>
        <v>#N/A</v>
      </c>
      <c r="F3647" s="17" t="e">
        <f>VLOOKUP(B3648,Consolidation!B:AA,7,TRUE)</f>
        <v>#N/A</v>
      </c>
      <c r="G3647" s="17" t="e">
        <f>VLOOKUP(B3648,Consolidation!B:AA,12,TRUE)</f>
        <v>#N/A</v>
      </c>
      <c r="H3647" s="17" t="e">
        <f>VLOOKUP(B3648,Consolidation!B:AA,22,FALSE)</f>
        <v>#N/A</v>
      </c>
    </row>
    <row r="3648" spans="1:8" ht="29.5" customHeight="1" thickBot="1" x14ac:dyDescent="0.4">
      <c r="A3648" s="16" t="str">
        <f>IF(B3648&lt;&gt;"","IND"&amp;TEXT(COUNTA($B$2:B3648),"000"),"")</f>
        <v>IND2296</v>
      </c>
      <c r="B3648" s="17">
        <f>Consolication[[#This Row],[Nom et prénom 0 Name &amp; first name]]</f>
        <v>0</v>
      </c>
      <c r="C3648" s="17" t="e">
        <f>VLOOKUP(B3648,Consolidation!B:AA,3,FALSE)</f>
        <v>#N/A</v>
      </c>
      <c r="D3648" s="17" t="e">
        <f>VLOOKUP(B3648,Consolidation!B:AA,5,TRUE)</f>
        <v>#N/A</v>
      </c>
      <c r="E3648" s="17" t="e">
        <f>VLOOKUP(B3649,Consolidation!B:AA,6,TRUE)</f>
        <v>#N/A</v>
      </c>
      <c r="F3648" s="17" t="e">
        <f>VLOOKUP(B3649,Consolidation!B:AA,7,TRUE)</f>
        <v>#N/A</v>
      </c>
      <c r="G3648" s="17" t="e">
        <f>VLOOKUP(B3649,Consolidation!B:AA,12,TRUE)</f>
        <v>#N/A</v>
      </c>
      <c r="H3648" s="17" t="e">
        <f>VLOOKUP(B3649,Consolidation!B:AA,22,FALSE)</f>
        <v>#N/A</v>
      </c>
    </row>
    <row r="3649" spans="1:8" ht="29.5" customHeight="1" thickBot="1" x14ac:dyDescent="0.4">
      <c r="A3649" s="16" t="str">
        <f>IF(B3649&lt;&gt;"","IND"&amp;TEXT(COUNTA($B$2:B3649),"000"),"")</f>
        <v>IND2297</v>
      </c>
      <c r="B3649" s="17">
        <f>Consolication[[#This Row],[Nom et prénom 0 Name &amp; first name]]</f>
        <v>0</v>
      </c>
      <c r="C3649" s="17" t="e">
        <f>VLOOKUP(B3649,Consolidation!B:AA,3,FALSE)</f>
        <v>#N/A</v>
      </c>
      <c r="D3649" s="17" t="e">
        <f>VLOOKUP(B3649,Consolidation!B:AA,5,TRUE)</f>
        <v>#N/A</v>
      </c>
      <c r="E3649" s="17" t="e">
        <f>VLOOKUP(B3650,Consolidation!B:AA,6,TRUE)</f>
        <v>#N/A</v>
      </c>
      <c r="F3649" s="17" t="e">
        <f>VLOOKUP(B3650,Consolidation!B:AA,7,TRUE)</f>
        <v>#N/A</v>
      </c>
      <c r="G3649" s="17" t="e">
        <f>VLOOKUP(B3650,Consolidation!B:AA,12,TRUE)</f>
        <v>#N/A</v>
      </c>
      <c r="H3649" s="17" t="e">
        <f>VLOOKUP(B3650,Consolidation!B:AA,22,FALSE)</f>
        <v>#N/A</v>
      </c>
    </row>
    <row r="3650" spans="1:8" ht="29.5" customHeight="1" thickBot="1" x14ac:dyDescent="0.4">
      <c r="A3650" s="16" t="str">
        <f>IF(B3650&lt;&gt;"","IND"&amp;TEXT(COUNTA($B$2:B3650),"000"),"")</f>
        <v>IND2298</v>
      </c>
      <c r="B3650" s="17">
        <f>Consolication[[#This Row],[Nom et prénom 0 Name &amp; first name]]</f>
        <v>0</v>
      </c>
      <c r="C3650" s="17" t="e">
        <f>VLOOKUP(B3650,Consolidation!B:AA,3,FALSE)</f>
        <v>#N/A</v>
      </c>
      <c r="D3650" s="17" t="e">
        <f>VLOOKUP(B3650,Consolidation!B:AA,5,TRUE)</f>
        <v>#N/A</v>
      </c>
      <c r="E3650" s="17" t="e">
        <f>VLOOKUP(B3651,Consolidation!B:AA,6,TRUE)</f>
        <v>#N/A</v>
      </c>
      <c r="F3650" s="17" t="e">
        <f>VLOOKUP(B3651,Consolidation!B:AA,7,TRUE)</f>
        <v>#N/A</v>
      </c>
      <c r="G3650" s="17" t="e">
        <f>VLOOKUP(B3651,Consolidation!B:AA,12,TRUE)</f>
        <v>#N/A</v>
      </c>
      <c r="H3650" s="17" t="e">
        <f>VLOOKUP(B3651,Consolidation!B:AA,22,FALSE)</f>
        <v>#N/A</v>
      </c>
    </row>
    <row r="3651" spans="1:8" ht="29.5" customHeight="1" thickBot="1" x14ac:dyDescent="0.4">
      <c r="A3651" s="16" t="str">
        <f>IF(B3651&lt;&gt;"","IND"&amp;TEXT(COUNTA($B$2:B3651),"000"),"")</f>
        <v>IND2299</v>
      </c>
      <c r="B3651" s="17">
        <f>Consolication[[#This Row],[Nom et prénom 0 Name &amp; first name]]</f>
        <v>0</v>
      </c>
      <c r="C3651" s="17" t="e">
        <f>VLOOKUP(B3651,Consolidation!B:AA,3,FALSE)</f>
        <v>#N/A</v>
      </c>
      <c r="D3651" s="17" t="e">
        <f>VLOOKUP(B3651,Consolidation!B:AA,5,TRUE)</f>
        <v>#N/A</v>
      </c>
      <c r="E3651" s="17" t="e">
        <f>VLOOKUP(B3652,Consolidation!B:AA,6,TRUE)</f>
        <v>#N/A</v>
      </c>
      <c r="F3651" s="17" t="e">
        <f>VLOOKUP(B3652,Consolidation!B:AA,7,TRUE)</f>
        <v>#N/A</v>
      </c>
      <c r="G3651" s="17" t="e">
        <f>VLOOKUP(B3652,Consolidation!B:AA,12,TRUE)</f>
        <v>#N/A</v>
      </c>
      <c r="H3651" s="17" t="e">
        <f>VLOOKUP(B3652,Consolidation!B:AA,22,FALSE)</f>
        <v>#N/A</v>
      </c>
    </row>
    <row r="3652" spans="1:8" ht="29.5" customHeight="1" thickBot="1" x14ac:dyDescent="0.4">
      <c r="A3652" s="16" t="str">
        <f>IF(B3652&lt;&gt;"","IND"&amp;TEXT(COUNTA($B$2:B3652),"000"),"")</f>
        <v>IND2300</v>
      </c>
      <c r="B3652" s="17">
        <f>Consolication[[#This Row],[Nom et prénom 0 Name &amp; first name]]</f>
        <v>0</v>
      </c>
      <c r="C3652" s="17" t="e">
        <f>VLOOKUP(B3652,Consolidation!B:AA,3,FALSE)</f>
        <v>#N/A</v>
      </c>
      <c r="D3652" s="17" t="e">
        <f>VLOOKUP(B3652,Consolidation!B:AA,5,TRUE)</f>
        <v>#N/A</v>
      </c>
      <c r="E3652" s="17" t="e">
        <f>VLOOKUP(B3653,Consolidation!B:AA,6,TRUE)</f>
        <v>#N/A</v>
      </c>
      <c r="F3652" s="17" t="e">
        <f>VLOOKUP(B3653,Consolidation!B:AA,7,TRUE)</f>
        <v>#N/A</v>
      </c>
      <c r="G3652" s="17" t="e">
        <f>VLOOKUP(B3653,Consolidation!B:AA,12,TRUE)</f>
        <v>#N/A</v>
      </c>
      <c r="H3652" s="17" t="e">
        <f>VLOOKUP(B3653,Consolidation!B:AA,22,FALSE)</f>
        <v>#N/A</v>
      </c>
    </row>
    <row r="3653" spans="1:8" ht="29.5" customHeight="1" thickBot="1" x14ac:dyDescent="0.4">
      <c r="A3653" s="16" t="str">
        <f>IF(B3653&lt;&gt;"","IND"&amp;TEXT(COUNTA($B$2:B3653),"000"),"")</f>
        <v>IND2301</v>
      </c>
      <c r="B3653" s="17">
        <f>Consolication[[#This Row],[Nom et prénom 0 Name &amp; first name]]</f>
        <v>0</v>
      </c>
      <c r="C3653" s="17" t="e">
        <f>VLOOKUP(B3653,Consolidation!B:AA,3,FALSE)</f>
        <v>#N/A</v>
      </c>
      <c r="D3653" s="17" t="e">
        <f>VLOOKUP(B3653,Consolidation!B:AA,5,TRUE)</f>
        <v>#N/A</v>
      </c>
      <c r="E3653" s="17" t="e">
        <f>VLOOKUP(B3654,Consolidation!B:AA,6,TRUE)</f>
        <v>#N/A</v>
      </c>
      <c r="F3653" s="17" t="e">
        <f>VLOOKUP(B3654,Consolidation!B:AA,7,TRUE)</f>
        <v>#N/A</v>
      </c>
      <c r="G3653" s="17" t="e">
        <f>VLOOKUP(B3654,Consolidation!B:AA,12,TRUE)</f>
        <v>#N/A</v>
      </c>
      <c r="H3653" s="17" t="e">
        <f>VLOOKUP(B3654,Consolidation!B:AA,22,FALSE)</f>
        <v>#N/A</v>
      </c>
    </row>
    <row r="3654" spans="1:8" ht="29.5" customHeight="1" thickBot="1" x14ac:dyDescent="0.4">
      <c r="A3654" s="16" t="str">
        <f>IF(B3654&lt;&gt;"","IND"&amp;TEXT(COUNTA($B$2:B3654),"000"),"")</f>
        <v>IND2302</v>
      </c>
      <c r="B3654" s="17">
        <f>Consolication[[#This Row],[Nom et prénom 0 Name &amp; first name]]</f>
        <v>0</v>
      </c>
      <c r="C3654" s="17" t="e">
        <f>VLOOKUP(B3654,Consolidation!B:AA,3,FALSE)</f>
        <v>#N/A</v>
      </c>
      <c r="D3654" s="17" t="e">
        <f>VLOOKUP(B3654,Consolidation!B:AA,5,TRUE)</f>
        <v>#N/A</v>
      </c>
      <c r="E3654" s="17" t="e">
        <f>VLOOKUP(B3655,Consolidation!B:AA,6,TRUE)</f>
        <v>#N/A</v>
      </c>
      <c r="F3654" s="17" t="e">
        <f>VLOOKUP(B3655,Consolidation!B:AA,7,TRUE)</f>
        <v>#N/A</v>
      </c>
      <c r="G3654" s="17" t="e">
        <f>VLOOKUP(B3655,Consolidation!B:AA,12,TRUE)</f>
        <v>#N/A</v>
      </c>
      <c r="H3654" s="17" t="e">
        <f>VLOOKUP(B3655,Consolidation!B:AA,22,FALSE)</f>
        <v>#N/A</v>
      </c>
    </row>
    <row r="3655" spans="1:8" ht="29.5" customHeight="1" thickBot="1" x14ac:dyDescent="0.4">
      <c r="A3655" s="16" t="str">
        <f>IF(B3655&lt;&gt;"","IND"&amp;TEXT(COUNTA($B$2:B3655),"000"),"")</f>
        <v>IND2303</v>
      </c>
      <c r="B3655" s="17">
        <f>Consolication[[#This Row],[Nom et prénom 0 Name &amp; first name]]</f>
        <v>0</v>
      </c>
      <c r="C3655" s="17" t="e">
        <f>VLOOKUP(B3655,Consolidation!B:AA,3,FALSE)</f>
        <v>#N/A</v>
      </c>
      <c r="D3655" s="17" t="e">
        <f>VLOOKUP(B3655,Consolidation!B:AA,5,TRUE)</f>
        <v>#N/A</v>
      </c>
      <c r="E3655" s="17" t="e">
        <f>VLOOKUP(B3656,Consolidation!B:AA,6,TRUE)</f>
        <v>#N/A</v>
      </c>
      <c r="F3655" s="17" t="e">
        <f>VLOOKUP(B3656,Consolidation!B:AA,7,TRUE)</f>
        <v>#N/A</v>
      </c>
      <c r="G3655" s="17" t="e">
        <f>VLOOKUP(B3656,Consolidation!B:AA,12,TRUE)</f>
        <v>#N/A</v>
      </c>
      <c r="H3655" s="17" t="e">
        <f>VLOOKUP(B3656,Consolidation!B:AA,22,FALSE)</f>
        <v>#N/A</v>
      </c>
    </row>
    <row r="3656" spans="1:8" ht="29.5" customHeight="1" thickBot="1" x14ac:dyDescent="0.4">
      <c r="A3656" s="16" t="str">
        <f>IF(B3656&lt;&gt;"","IND"&amp;TEXT(COUNTA($B$2:B3656),"000"),"")</f>
        <v>IND2304</v>
      </c>
      <c r="B3656" s="17">
        <f>Consolication[[#This Row],[Nom et prénom 0 Name &amp; first name]]</f>
        <v>0</v>
      </c>
      <c r="C3656" s="17" t="e">
        <f>VLOOKUP(B3656,Consolidation!B:AA,3,FALSE)</f>
        <v>#N/A</v>
      </c>
      <c r="D3656" s="17" t="e">
        <f>VLOOKUP(B3656,Consolidation!B:AA,5,TRUE)</f>
        <v>#N/A</v>
      </c>
      <c r="E3656" s="17" t="e">
        <f>VLOOKUP(B3657,Consolidation!B:AA,6,TRUE)</f>
        <v>#N/A</v>
      </c>
      <c r="F3656" s="17" t="e">
        <f>VLOOKUP(B3657,Consolidation!B:AA,7,TRUE)</f>
        <v>#N/A</v>
      </c>
      <c r="G3656" s="17" t="e">
        <f>VLOOKUP(B3657,Consolidation!B:AA,12,TRUE)</f>
        <v>#N/A</v>
      </c>
      <c r="H3656" s="17" t="e">
        <f>VLOOKUP(B3657,Consolidation!B:AA,22,FALSE)</f>
        <v>#N/A</v>
      </c>
    </row>
    <row r="3657" spans="1:8" ht="29.5" customHeight="1" thickBot="1" x14ac:dyDescent="0.4">
      <c r="A3657" s="16" t="str">
        <f>IF(B3657&lt;&gt;"","IND"&amp;TEXT(COUNTA($B$2:B3657),"000"),"")</f>
        <v>IND2305</v>
      </c>
      <c r="B3657" s="17">
        <f>Consolication[[#This Row],[Nom et prénom 0 Name &amp; first name]]</f>
        <v>0</v>
      </c>
      <c r="C3657" s="17" t="e">
        <f>VLOOKUP(B3657,Consolidation!B:AA,3,FALSE)</f>
        <v>#N/A</v>
      </c>
      <c r="D3657" s="17" t="e">
        <f>VLOOKUP(B3657,Consolidation!B:AA,5,TRUE)</f>
        <v>#N/A</v>
      </c>
      <c r="E3657" s="17" t="e">
        <f>VLOOKUP(B3658,Consolidation!B:AA,6,TRUE)</f>
        <v>#N/A</v>
      </c>
      <c r="F3657" s="17" t="e">
        <f>VLOOKUP(B3658,Consolidation!B:AA,7,TRUE)</f>
        <v>#N/A</v>
      </c>
      <c r="G3657" s="17" t="e">
        <f>VLOOKUP(B3658,Consolidation!B:AA,12,TRUE)</f>
        <v>#N/A</v>
      </c>
      <c r="H3657" s="17" t="e">
        <f>VLOOKUP(B3658,Consolidation!B:AA,22,FALSE)</f>
        <v>#N/A</v>
      </c>
    </row>
    <row r="3658" spans="1:8" ht="29.5" customHeight="1" thickBot="1" x14ac:dyDescent="0.4">
      <c r="A3658" s="16" t="str">
        <f>IF(B3658&lt;&gt;"","IND"&amp;TEXT(COUNTA($B$2:B3658),"000"),"")</f>
        <v>IND2306</v>
      </c>
      <c r="B3658" s="17">
        <f>Consolication[[#This Row],[Nom et prénom 0 Name &amp; first name]]</f>
        <v>0</v>
      </c>
      <c r="C3658" s="17" t="e">
        <f>VLOOKUP(B3658,Consolidation!B:AA,3,FALSE)</f>
        <v>#N/A</v>
      </c>
      <c r="D3658" s="17" t="e">
        <f>VLOOKUP(B3658,Consolidation!B:AA,5,TRUE)</f>
        <v>#N/A</v>
      </c>
      <c r="E3658" s="17" t="e">
        <f>VLOOKUP(B3659,Consolidation!B:AA,6,TRUE)</f>
        <v>#N/A</v>
      </c>
      <c r="F3658" s="17" t="e">
        <f>VLOOKUP(B3659,Consolidation!B:AA,7,TRUE)</f>
        <v>#N/A</v>
      </c>
      <c r="G3658" s="17" t="e">
        <f>VLOOKUP(B3659,Consolidation!B:AA,12,TRUE)</f>
        <v>#N/A</v>
      </c>
      <c r="H3658" s="17" t="e">
        <f>VLOOKUP(B3659,Consolidation!B:AA,22,FALSE)</f>
        <v>#N/A</v>
      </c>
    </row>
    <row r="3659" spans="1:8" ht="29.5" customHeight="1" thickBot="1" x14ac:dyDescent="0.4">
      <c r="A3659" s="16" t="str">
        <f>IF(B3659&lt;&gt;"","IND"&amp;TEXT(COUNTA($B$2:B3659),"000"),"")</f>
        <v>IND2307</v>
      </c>
      <c r="B3659" s="17">
        <f>Consolication[[#This Row],[Nom et prénom 0 Name &amp; first name]]</f>
        <v>0</v>
      </c>
      <c r="C3659" s="17" t="e">
        <f>VLOOKUP(B3659,Consolidation!B:AA,3,FALSE)</f>
        <v>#N/A</v>
      </c>
      <c r="D3659" s="17" t="e">
        <f>VLOOKUP(B3659,Consolidation!B:AA,5,TRUE)</f>
        <v>#N/A</v>
      </c>
      <c r="E3659" s="17" t="e">
        <f>VLOOKUP(B3660,Consolidation!B:AA,6,TRUE)</f>
        <v>#N/A</v>
      </c>
      <c r="F3659" s="17" t="e">
        <f>VLOOKUP(B3660,Consolidation!B:AA,7,TRUE)</f>
        <v>#N/A</v>
      </c>
      <c r="G3659" s="17" t="e">
        <f>VLOOKUP(B3660,Consolidation!B:AA,12,TRUE)</f>
        <v>#N/A</v>
      </c>
      <c r="H3659" s="17" t="e">
        <f>VLOOKUP(B3660,Consolidation!B:AA,22,FALSE)</f>
        <v>#N/A</v>
      </c>
    </row>
    <row r="3660" spans="1:8" ht="29.5" customHeight="1" thickBot="1" x14ac:dyDescent="0.4">
      <c r="A3660" s="16" t="str">
        <f>IF(B3660&lt;&gt;"","IND"&amp;TEXT(COUNTA($B$2:B3660),"000"),"")</f>
        <v>IND2308</v>
      </c>
      <c r="B3660" s="17">
        <f>Consolication[[#This Row],[Nom et prénom 0 Name &amp; first name]]</f>
        <v>0</v>
      </c>
      <c r="C3660" s="17" t="e">
        <f>VLOOKUP(B3660,Consolidation!B:AA,3,FALSE)</f>
        <v>#N/A</v>
      </c>
      <c r="D3660" s="17" t="e">
        <f>VLOOKUP(B3660,Consolidation!B:AA,5,TRUE)</f>
        <v>#N/A</v>
      </c>
      <c r="E3660" s="17" t="e">
        <f>VLOOKUP(B3661,Consolidation!B:AA,6,TRUE)</f>
        <v>#N/A</v>
      </c>
      <c r="F3660" s="17" t="e">
        <f>VLOOKUP(B3661,Consolidation!B:AA,7,TRUE)</f>
        <v>#N/A</v>
      </c>
      <c r="G3660" s="17" t="e">
        <f>VLOOKUP(B3661,Consolidation!B:AA,12,TRUE)</f>
        <v>#N/A</v>
      </c>
      <c r="H3660" s="17" t="e">
        <f>VLOOKUP(B3661,Consolidation!B:AA,22,FALSE)</f>
        <v>#N/A</v>
      </c>
    </row>
    <row r="3661" spans="1:8" ht="29.5" customHeight="1" thickBot="1" x14ac:dyDescent="0.4">
      <c r="A3661" s="16" t="str">
        <f>IF(B3661&lt;&gt;"","IND"&amp;TEXT(COUNTA($B$2:B3661),"000"),"")</f>
        <v>IND2309</v>
      </c>
      <c r="B3661" s="17">
        <f>Consolication[[#This Row],[Nom et prénom 0 Name &amp; first name]]</f>
        <v>0</v>
      </c>
      <c r="C3661" s="17" t="e">
        <f>VLOOKUP(B3661,Consolidation!B:AA,3,FALSE)</f>
        <v>#N/A</v>
      </c>
      <c r="D3661" s="17" t="e">
        <f>VLOOKUP(B3661,Consolidation!B:AA,5,TRUE)</f>
        <v>#N/A</v>
      </c>
      <c r="E3661" s="17" t="e">
        <f>VLOOKUP(B3662,Consolidation!B:AA,6,TRUE)</f>
        <v>#N/A</v>
      </c>
      <c r="F3661" s="17" t="e">
        <f>VLOOKUP(B3662,Consolidation!B:AA,7,TRUE)</f>
        <v>#N/A</v>
      </c>
      <c r="G3661" s="17" t="e">
        <f>VLOOKUP(B3662,Consolidation!B:AA,12,TRUE)</f>
        <v>#N/A</v>
      </c>
      <c r="H3661" s="17" t="e">
        <f>VLOOKUP(B3662,Consolidation!B:AA,22,FALSE)</f>
        <v>#N/A</v>
      </c>
    </row>
    <row r="3662" spans="1:8" ht="29.5" customHeight="1" thickBot="1" x14ac:dyDescent="0.4">
      <c r="A3662" s="16" t="str">
        <f>IF(B3662&lt;&gt;"","IND"&amp;TEXT(COUNTA($B$2:B3662),"000"),"")</f>
        <v>IND2310</v>
      </c>
      <c r="B3662" s="17">
        <f>Consolication[[#This Row],[Nom et prénom 0 Name &amp; first name]]</f>
        <v>0</v>
      </c>
      <c r="C3662" s="17" t="e">
        <f>VLOOKUP(B3662,Consolidation!B:AA,3,FALSE)</f>
        <v>#N/A</v>
      </c>
      <c r="D3662" s="17" t="e">
        <f>VLOOKUP(B3662,Consolidation!B:AA,5,TRUE)</f>
        <v>#N/A</v>
      </c>
      <c r="E3662" s="17" t="e">
        <f>VLOOKUP(B3663,Consolidation!B:AA,6,TRUE)</f>
        <v>#N/A</v>
      </c>
      <c r="F3662" s="17" t="e">
        <f>VLOOKUP(B3663,Consolidation!B:AA,7,TRUE)</f>
        <v>#N/A</v>
      </c>
      <c r="G3662" s="17" t="e">
        <f>VLOOKUP(B3663,Consolidation!B:AA,12,TRUE)</f>
        <v>#N/A</v>
      </c>
      <c r="H3662" s="17" t="e">
        <f>VLOOKUP(B3663,Consolidation!B:AA,22,FALSE)</f>
        <v>#N/A</v>
      </c>
    </row>
    <row r="3663" spans="1:8" ht="29.5" customHeight="1" thickBot="1" x14ac:dyDescent="0.4">
      <c r="A3663" s="16" t="str">
        <f>IF(B3663&lt;&gt;"","IND"&amp;TEXT(COUNTA($B$2:B3663),"000"),"")</f>
        <v>IND2311</v>
      </c>
      <c r="B3663" s="17">
        <f>Consolication[[#This Row],[Nom et prénom 0 Name &amp; first name]]</f>
        <v>0</v>
      </c>
      <c r="C3663" s="17" t="e">
        <f>VLOOKUP(B3663,Consolidation!B:AA,3,FALSE)</f>
        <v>#N/A</v>
      </c>
      <c r="D3663" s="17" t="e">
        <f>VLOOKUP(B3663,Consolidation!B:AA,5,TRUE)</f>
        <v>#N/A</v>
      </c>
      <c r="E3663" s="17" t="e">
        <f>VLOOKUP(B3664,Consolidation!B:AA,6,TRUE)</f>
        <v>#N/A</v>
      </c>
      <c r="F3663" s="17" t="e">
        <f>VLOOKUP(B3664,Consolidation!B:AA,7,TRUE)</f>
        <v>#N/A</v>
      </c>
      <c r="G3663" s="17" t="e">
        <f>VLOOKUP(B3664,Consolidation!B:AA,12,TRUE)</f>
        <v>#N/A</v>
      </c>
      <c r="H3663" s="17" t="e">
        <f>VLOOKUP(B3664,Consolidation!B:AA,22,FALSE)</f>
        <v>#N/A</v>
      </c>
    </row>
    <row r="3664" spans="1:8" ht="29.5" customHeight="1" thickBot="1" x14ac:dyDescent="0.4">
      <c r="A3664" s="16" t="str">
        <f>IF(B3664&lt;&gt;"","IND"&amp;TEXT(COUNTA($B$2:B3664),"000"),"")</f>
        <v>IND2312</v>
      </c>
      <c r="B3664" s="17">
        <f>Consolication[[#This Row],[Nom et prénom 0 Name &amp; first name]]</f>
        <v>0</v>
      </c>
      <c r="C3664" s="17" t="e">
        <f>VLOOKUP(B3664,Consolidation!B:AA,3,FALSE)</f>
        <v>#N/A</v>
      </c>
      <c r="D3664" s="17" t="e">
        <f>VLOOKUP(B3664,Consolidation!B:AA,5,TRUE)</f>
        <v>#N/A</v>
      </c>
      <c r="E3664" s="17" t="e">
        <f>VLOOKUP(B3665,Consolidation!B:AA,6,TRUE)</f>
        <v>#N/A</v>
      </c>
      <c r="F3664" s="17" t="e">
        <f>VLOOKUP(B3665,Consolidation!B:AA,7,TRUE)</f>
        <v>#N/A</v>
      </c>
      <c r="G3664" s="17" t="e">
        <f>VLOOKUP(B3665,Consolidation!B:AA,12,TRUE)</f>
        <v>#N/A</v>
      </c>
      <c r="H3664" s="17" t="e">
        <f>VLOOKUP(B3665,Consolidation!B:AA,22,FALSE)</f>
        <v>#N/A</v>
      </c>
    </row>
    <row r="3665" spans="1:8" ht="29.5" customHeight="1" thickBot="1" x14ac:dyDescent="0.4">
      <c r="A3665" s="16" t="str">
        <f>IF(B3665&lt;&gt;"","IND"&amp;TEXT(COUNTA($B$2:B3665),"000"),"")</f>
        <v>IND2313</v>
      </c>
      <c r="B3665" s="17">
        <f>Consolication[[#This Row],[Nom et prénom 0 Name &amp; first name]]</f>
        <v>0</v>
      </c>
      <c r="C3665" s="17" t="e">
        <f>VLOOKUP(B3665,Consolidation!B:AA,3,FALSE)</f>
        <v>#N/A</v>
      </c>
      <c r="D3665" s="17" t="e">
        <f>VLOOKUP(B3665,Consolidation!B:AA,5,TRUE)</f>
        <v>#N/A</v>
      </c>
      <c r="E3665" s="17" t="e">
        <f>VLOOKUP(B3666,Consolidation!B:AA,6,TRUE)</f>
        <v>#N/A</v>
      </c>
      <c r="F3665" s="17" t="e">
        <f>VLOOKUP(B3666,Consolidation!B:AA,7,TRUE)</f>
        <v>#N/A</v>
      </c>
      <c r="G3665" s="17" t="e">
        <f>VLOOKUP(B3666,Consolidation!B:AA,12,TRUE)</f>
        <v>#N/A</v>
      </c>
      <c r="H3665" s="17" t="e">
        <f>VLOOKUP(B3666,Consolidation!B:AA,22,FALSE)</f>
        <v>#N/A</v>
      </c>
    </row>
    <row r="3666" spans="1:8" ht="29.5" customHeight="1" thickBot="1" x14ac:dyDescent="0.4">
      <c r="A3666" s="16" t="str">
        <f>IF(B3666&lt;&gt;"","IND"&amp;TEXT(COUNTA($B$2:B3666),"000"),"")</f>
        <v>IND2314</v>
      </c>
      <c r="B3666" s="17">
        <f>Consolication[[#This Row],[Nom et prénom 0 Name &amp; first name]]</f>
        <v>0</v>
      </c>
      <c r="C3666" s="17" t="e">
        <f>VLOOKUP(B3666,Consolidation!B:AA,3,FALSE)</f>
        <v>#N/A</v>
      </c>
      <c r="D3666" s="17" t="e">
        <f>VLOOKUP(B3666,Consolidation!B:AA,5,TRUE)</f>
        <v>#N/A</v>
      </c>
      <c r="E3666" s="17" t="e">
        <f>VLOOKUP(B3667,Consolidation!B:AA,6,TRUE)</f>
        <v>#N/A</v>
      </c>
      <c r="F3666" s="17" t="e">
        <f>VLOOKUP(B3667,Consolidation!B:AA,7,TRUE)</f>
        <v>#N/A</v>
      </c>
      <c r="G3666" s="17" t="e">
        <f>VLOOKUP(B3667,Consolidation!B:AA,12,TRUE)</f>
        <v>#N/A</v>
      </c>
      <c r="H3666" s="17" t="e">
        <f>VLOOKUP(B3667,Consolidation!B:AA,22,FALSE)</f>
        <v>#N/A</v>
      </c>
    </row>
    <row r="3667" spans="1:8" ht="29.5" customHeight="1" thickBot="1" x14ac:dyDescent="0.4">
      <c r="A3667" s="16" t="str">
        <f>IF(B3667&lt;&gt;"","IND"&amp;TEXT(COUNTA($B$2:B3667),"000"),"")</f>
        <v>IND2315</v>
      </c>
      <c r="B3667" s="17">
        <f>Consolication[[#This Row],[Nom et prénom 0 Name &amp; first name]]</f>
        <v>0</v>
      </c>
      <c r="C3667" s="17" t="e">
        <f>VLOOKUP(B3667,Consolidation!B:AA,3,FALSE)</f>
        <v>#N/A</v>
      </c>
      <c r="D3667" s="17" t="e">
        <f>VLOOKUP(B3667,Consolidation!B:AA,5,TRUE)</f>
        <v>#N/A</v>
      </c>
      <c r="E3667" s="17" t="e">
        <f>VLOOKUP(B3668,Consolidation!B:AA,6,TRUE)</f>
        <v>#N/A</v>
      </c>
      <c r="F3667" s="17" t="e">
        <f>VLOOKUP(B3668,Consolidation!B:AA,7,TRUE)</f>
        <v>#N/A</v>
      </c>
      <c r="G3667" s="17" t="e">
        <f>VLOOKUP(B3668,Consolidation!B:AA,12,TRUE)</f>
        <v>#N/A</v>
      </c>
      <c r="H3667" s="17" t="e">
        <f>VLOOKUP(B3668,Consolidation!B:AA,22,FALSE)</f>
        <v>#N/A</v>
      </c>
    </row>
    <row r="3668" spans="1:8" ht="29.5" customHeight="1" thickBot="1" x14ac:dyDescent="0.4">
      <c r="A3668" s="16" t="str">
        <f>IF(B3668&lt;&gt;"","IND"&amp;TEXT(COUNTA($B$2:B3668),"000"),"")</f>
        <v>IND2316</v>
      </c>
      <c r="B3668" s="17">
        <f>Consolication[[#This Row],[Nom et prénom 0 Name &amp; first name]]</f>
        <v>0</v>
      </c>
      <c r="C3668" s="17" t="e">
        <f>VLOOKUP(B3668,Consolidation!B:AA,3,FALSE)</f>
        <v>#N/A</v>
      </c>
      <c r="D3668" s="17" t="e">
        <f>VLOOKUP(B3668,Consolidation!B:AA,5,TRUE)</f>
        <v>#N/A</v>
      </c>
      <c r="E3668" s="17" t="e">
        <f>VLOOKUP(B3669,Consolidation!B:AA,6,TRUE)</f>
        <v>#N/A</v>
      </c>
      <c r="F3668" s="17" t="e">
        <f>VLOOKUP(B3669,Consolidation!B:AA,7,TRUE)</f>
        <v>#N/A</v>
      </c>
      <c r="G3668" s="17" t="e">
        <f>VLOOKUP(B3669,Consolidation!B:AA,12,TRUE)</f>
        <v>#N/A</v>
      </c>
      <c r="H3668" s="17" t="e">
        <f>VLOOKUP(B3669,Consolidation!B:AA,22,FALSE)</f>
        <v>#N/A</v>
      </c>
    </row>
    <row r="3669" spans="1:8" ht="29.5" customHeight="1" thickBot="1" x14ac:dyDescent="0.4">
      <c r="A3669" s="16" t="str">
        <f>IF(B3669&lt;&gt;"","IND"&amp;TEXT(COUNTA($B$2:B3669),"000"),"")</f>
        <v>IND2317</v>
      </c>
      <c r="B3669" s="17">
        <f>Consolication[[#This Row],[Nom et prénom 0 Name &amp; first name]]</f>
        <v>0</v>
      </c>
      <c r="C3669" s="17" t="e">
        <f>VLOOKUP(B3669,Consolidation!B:AA,3,FALSE)</f>
        <v>#N/A</v>
      </c>
      <c r="D3669" s="17" t="e">
        <f>VLOOKUP(B3669,Consolidation!B:AA,5,TRUE)</f>
        <v>#N/A</v>
      </c>
      <c r="E3669" s="17" t="e">
        <f>VLOOKUP(B3670,Consolidation!B:AA,6,TRUE)</f>
        <v>#N/A</v>
      </c>
      <c r="F3669" s="17" t="e">
        <f>VLOOKUP(B3670,Consolidation!B:AA,7,TRUE)</f>
        <v>#N/A</v>
      </c>
      <c r="G3669" s="17" t="e">
        <f>VLOOKUP(B3670,Consolidation!B:AA,12,TRUE)</f>
        <v>#N/A</v>
      </c>
      <c r="H3669" s="17" t="e">
        <f>VLOOKUP(B3670,Consolidation!B:AA,22,FALSE)</f>
        <v>#N/A</v>
      </c>
    </row>
    <row r="3670" spans="1:8" ht="29.5" customHeight="1" thickBot="1" x14ac:dyDescent="0.4">
      <c r="A3670" s="16" t="str">
        <f>IF(B3670&lt;&gt;"","IND"&amp;TEXT(COUNTA($B$2:B3670),"000"),"")</f>
        <v>IND2318</v>
      </c>
      <c r="B3670" s="17">
        <f>Consolication[[#This Row],[Nom et prénom 0 Name &amp; first name]]</f>
        <v>0</v>
      </c>
      <c r="C3670" s="17" t="e">
        <f>VLOOKUP(B3670,Consolidation!B:AA,3,FALSE)</f>
        <v>#N/A</v>
      </c>
      <c r="D3670" s="17" t="e">
        <f>VLOOKUP(B3670,Consolidation!B:AA,5,TRUE)</f>
        <v>#N/A</v>
      </c>
      <c r="E3670" s="17" t="e">
        <f>VLOOKUP(B3671,Consolidation!B:AA,6,TRUE)</f>
        <v>#N/A</v>
      </c>
      <c r="F3670" s="17" t="e">
        <f>VLOOKUP(B3671,Consolidation!B:AA,7,TRUE)</f>
        <v>#N/A</v>
      </c>
      <c r="G3670" s="17" t="e">
        <f>VLOOKUP(B3671,Consolidation!B:AA,12,TRUE)</f>
        <v>#N/A</v>
      </c>
      <c r="H3670" s="17" t="e">
        <f>VLOOKUP(B3671,Consolidation!B:AA,22,FALSE)</f>
        <v>#N/A</v>
      </c>
    </row>
    <row r="3671" spans="1:8" ht="29.5" customHeight="1" thickBot="1" x14ac:dyDescent="0.4">
      <c r="A3671" s="16" t="str">
        <f>IF(B3671&lt;&gt;"","IND"&amp;TEXT(COUNTA($B$2:B3671),"000"),"")</f>
        <v>IND2319</v>
      </c>
      <c r="B3671" s="17">
        <f>Consolication[[#This Row],[Nom et prénom 0 Name &amp; first name]]</f>
        <v>0</v>
      </c>
      <c r="C3671" s="17" t="e">
        <f>VLOOKUP(B3671,Consolidation!B:AA,3,FALSE)</f>
        <v>#N/A</v>
      </c>
      <c r="D3671" s="17" t="e">
        <f>VLOOKUP(B3671,Consolidation!B:AA,5,TRUE)</f>
        <v>#N/A</v>
      </c>
      <c r="E3671" s="17" t="e">
        <f>VLOOKUP(B3672,Consolidation!B:AA,6,TRUE)</f>
        <v>#N/A</v>
      </c>
      <c r="F3671" s="17" t="e">
        <f>VLOOKUP(B3672,Consolidation!B:AA,7,TRUE)</f>
        <v>#N/A</v>
      </c>
      <c r="G3671" s="17" t="e">
        <f>VLOOKUP(B3672,Consolidation!B:AA,12,TRUE)</f>
        <v>#N/A</v>
      </c>
      <c r="H3671" s="17" t="e">
        <f>VLOOKUP(B3672,Consolidation!B:AA,22,FALSE)</f>
        <v>#N/A</v>
      </c>
    </row>
    <row r="3672" spans="1:8" ht="29.5" customHeight="1" thickBot="1" x14ac:dyDescent="0.4">
      <c r="A3672" s="16" t="str">
        <f>IF(B3672&lt;&gt;"","IND"&amp;TEXT(COUNTA($B$2:B3672),"000"),"")</f>
        <v>IND2320</v>
      </c>
      <c r="B3672" s="17">
        <f>Consolication[[#This Row],[Nom et prénom 0 Name &amp; first name]]</f>
        <v>0</v>
      </c>
      <c r="C3672" s="17" t="e">
        <f>VLOOKUP(B3672,Consolidation!B:AA,3,FALSE)</f>
        <v>#N/A</v>
      </c>
      <c r="D3672" s="17" t="e">
        <f>VLOOKUP(B3672,Consolidation!B:AA,5,TRUE)</f>
        <v>#N/A</v>
      </c>
      <c r="E3672" s="17" t="e">
        <f>VLOOKUP(B3673,Consolidation!B:AA,6,TRUE)</f>
        <v>#N/A</v>
      </c>
      <c r="F3672" s="17" t="e">
        <f>VLOOKUP(B3673,Consolidation!B:AA,7,TRUE)</f>
        <v>#N/A</v>
      </c>
      <c r="G3672" s="17" t="e">
        <f>VLOOKUP(B3673,Consolidation!B:AA,12,TRUE)</f>
        <v>#N/A</v>
      </c>
      <c r="H3672" s="17" t="e">
        <f>VLOOKUP(B3673,Consolidation!B:AA,22,FALSE)</f>
        <v>#N/A</v>
      </c>
    </row>
    <row r="3673" spans="1:8" ht="29.5" customHeight="1" thickBot="1" x14ac:dyDescent="0.4">
      <c r="A3673" s="16" t="str">
        <f>IF(B3673&lt;&gt;"","IND"&amp;TEXT(COUNTA($B$2:B3673),"000"),"")</f>
        <v>IND2321</v>
      </c>
      <c r="B3673" s="17">
        <f>Consolication[[#This Row],[Nom et prénom 0 Name &amp; first name]]</f>
        <v>0</v>
      </c>
      <c r="C3673" s="17" t="e">
        <f>VLOOKUP(B3673,Consolidation!B:AA,3,FALSE)</f>
        <v>#N/A</v>
      </c>
      <c r="D3673" s="17" t="e">
        <f>VLOOKUP(B3673,Consolidation!B:AA,5,TRUE)</f>
        <v>#N/A</v>
      </c>
      <c r="E3673" s="17" t="e">
        <f>VLOOKUP(B3674,Consolidation!B:AA,6,TRUE)</f>
        <v>#N/A</v>
      </c>
      <c r="F3673" s="17" t="e">
        <f>VLOOKUP(B3674,Consolidation!B:AA,7,TRUE)</f>
        <v>#N/A</v>
      </c>
      <c r="G3673" s="17" t="e">
        <f>VLOOKUP(B3674,Consolidation!B:AA,12,TRUE)</f>
        <v>#N/A</v>
      </c>
      <c r="H3673" s="17" t="e">
        <f>VLOOKUP(B3674,Consolidation!B:AA,22,FALSE)</f>
        <v>#N/A</v>
      </c>
    </row>
    <row r="3674" spans="1:8" ht="29.5" customHeight="1" thickBot="1" x14ac:dyDescent="0.4">
      <c r="A3674" s="16" t="str">
        <f>IF(B3674&lt;&gt;"","IND"&amp;TEXT(COUNTA($B$2:B3674),"000"),"")</f>
        <v>IND2322</v>
      </c>
      <c r="B3674" s="17">
        <f>Consolication[[#This Row],[Nom et prénom 0 Name &amp; first name]]</f>
        <v>0</v>
      </c>
      <c r="C3674" s="17" t="e">
        <f>VLOOKUP(B3674,Consolidation!B:AA,3,FALSE)</f>
        <v>#N/A</v>
      </c>
      <c r="D3674" s="17" t="e">
        <f>VLOOKUP(B3674,Consolidation!B:AA,5,TRUE)</f>
        <v>#N/A</v>
      </c>
      <c r="E3674" s="17" t="e">
        <f>VLOOKUP(B3675,Consolidation!B:AA,6,TRUE)</f>
        <v>#N/A</v>
      </c>
      <c r="F3674" s="17" t="e">
        <f>VLOOKUP(B3675,Consolidation!B:AA,7,TRUE)</f>
        <v>#N/A</v>
      </c>
      <c r="G3674" s="17" t="e">
        <f>VLOOKUP(B3675,Consolidation!B:AA,12,TRUE)</f>
        <v>#N/A</v>
      </c>
      <c r="H3674" s="17" t="e">
        <f>VLOOKUP(B3675,Consolidation!B:AA,22,FALSE)</f>
        <v>#N/A</v>
      </c>
    </row>
    <row r="3675" spans="1:8" ht="29.5" customHeight="1" thickBot="1" x14ac:dyDescent="0.4">
      <c r="A3675" s="16" t="str">
        <f>IF(B3675&lt;&gt;"","IND"&amp;TEXT(COUNTA($B$2:B3675),"000"),"")</f>
        <v>IND2323</v>
      </c>
      <c r="B3675" s="17">
        <f>Consolication[[#This Row],[Nom et prénom 0 Name &amp; first name]]</f>
        <v>0</v>
      </c>
      <c r="C3675" s="17" t="e">
        <f>VLOOKUP(B3675,Consolidation!B:AA,3,FALSE)</f>
        <v>#N/A</v>
      </c>
      <c r="D3675" s="17" t="e">
        <f>VLOOKUP(B3675,Consolidation!B:AA,5,TRUE)</f>
        <v>#N/A</v>
      </c>
      <c r="E3675" s="17" t="e">
        <f>VLOOKUP(B3676,Consolidation!B:AA,6,TRUE)</f>
        <v>#N/A</v>
      </c>
      <c r="F3675" s="17" t="e">
        <f>VLOOKUP(B3676,Consolidation!B:AA,7,TRUE)</f>
        <v>#N/A</v>
      </c>
      <c r="G3675" s="17" t="e">
        <f>VLOOKUP(B3676,Consolidation!B:AA,12,TRUE)</f>
        <v>#N/A</v>
      </c>
      <c r="H3675" s="17" t="e">
        <f>VLOOKUP(B3676,Consolidation!B:AA,22,FALSE)</f>
        <v>#N/A</v>
      </c>
    </row>
    <row r="3676" spans="1:8" ht="29.5" customHeight="1" thickBot="1" x14ac:dyDescent="0.4">
      <c r="A3676" s="16" t="str">
        <f>IF(B3676&lt;&gt;"","IND"&amp;TEXT(COUNTA($B$2:B3676),"000"),"")</f>
        <v>IND2324</v>
      </c>
      <c r="B3676" s="17">
        <f>Consolication[[#This Row],[Nom et prénom 0 Name &amp; first name]]</f>
        <v>0</v>
      </c>
      <c r="C3676" s="17" t="e">
        <f>VLOOKUP(B3676,Consolidation!B:AA,3,FALSE)</f>
        <v>#N/A</v>
      </c>
      <c r="D3676" s="17" t="e">
        <f>VLOOKUP(B3676,Consolidation!B:AA,5,TRUE)</f>
        <v>#N/A</v>
      </c>
      <c r="E3676" s="17" t="e">
        <f>VLOOKUP(B3677,Consolidation!B:AA,6,TRUE)</f>
        <v>#N/A</v>
      </c>
      <c r="F3676" s="17" t="e">
        <f>VLOOKUP(B3677,Consolidation!B:AA,7,TRUE)</f>
        <v>#N/A</v>
      </c>
      <c r="G3676" s="17" t="e">
        <f>VLOOKUP(B3677,Consolidation!B:AA,12,TRUE)</f>
        <v>#N/A</v>
      </c>
      <c r="H3676" s="17" t="e">
        <f>VLOOKUP(B3677,Consolidation!B:AA,22,FALSE)</f>
        <v>#N/A</v>
      </c>
    </row>
    <row r="3677" spans="1:8" ht="29.5" customHeight="1" thickBot="1" x14ac:dyDescent="0.4">
      <c r="A3677" s="16" t="str">
        <f>IF(B3677&lt;&gt;"","IND"&amp;TEXT(COUNTA($B$2:B3677),"000"),"")</f>
        <v>IND2325</v>
      </c>
      <c r="B3677" s="17">
        <f>Consolication[[#This Row],[Nom et prénom 0 Name &amp; first name]]</f>
        <v>0</v>
      </c>
      <c r="C3677" s="17" t="e">
        <f>VLOOKUP(B3677,Consolidation!B:AA,3,FALSE)</f>
        <v>#N/A</v>
      </c>
      <c r="D3677" s="17" t="e">
        <f>VLOOKUP(B3677,Consolidation!B:AA,5,TRUE)</f>
        <v>#N/A</v>
      </c>
      <c r="E3677" s="17" t="e">
        <f>VLOOKUP(B3678,Consolidation!B:AA,6,TRUE)</f>
        <v>#N/A</v>
      </c>
      <c r="F3677" s="17" t="e">
        <f>VLOOKUP(B3678,Consolidation!B:AA,7,TRUE)</f>
        <v>#N/A</v>
      </c>
      <c r="G3677" s="17" t="e">
        <f>VLOOKUP(B3678,Consolidation!B:AA,12,TRUE)</f>
        <v>#N/A</v>
      </c>
      <c r="H3677" s="17" t="e">
        <f>VLOOKUP(B3678,Consolidation!B:AA,22,FALSE)</f>
        <v>#N/A</v>
      </c>
    </row>
    <row r="3678" spans="1:8" ht="29.5" customHeight="1" thickBot="1" x14ac:dyDescent="0.4">
      <c r="A3678" s="16" t="str">
        <f>IF(B3678&lt;&gt;"","IND"&amp;TEXT(COUNTA($B$2:B3678),"000"),"")</f>
        <v>IND2326</v>
      </c>
      <c r="B3678" s="17">
        <f>Consolication[[#This Row],[Nom et prénom 0 Name &amp; first name]]</f>
        <v>0</v>
      </c>
      <c r="C3678" s="17" t="e">
        <f>VLOOKUP(B3678,Consolidation!B:AA,3,FALSE)</f>
        <v>#N/A</v>
      </c>
      <c r="D3678" s="17" t="e">
        <f>VLOOKUP(B3678,Consolidation!B:AA,5,TRUE)</f>
        <v>#N/A</v>
      </c>
      <c r="E3678" s="17" t="e">
        <f>VLOOKUP(B3679,Consolidation!B:AA,6,TRUE)</f>
        <v>#N/A</v>
      </c>
      <c r="F3678" s="17" t="e">
        <f>VLOOKUP(B3679,Consolidation!B:AA,7,TRUE)</f>
        <v>#N/A</v>
      </c>
      <c r="G3678" s="17" t="e">
        <f>VLOOKUP(B3679,Consolidation!B:AA,12,TRUE)</f>
        <v>#N/A</v>
      </c>
      <c r="H3678" s="17" t="e">
        <f>VLOOKUP(B3679,Consolidation!B:AA,22,FALSE)</f>
        <v>#N/A</v>
      </c>
    </row>
    <row r="3679" spans="1:8" ht="29.5" customHeight="1" thickBot="1" x14ac:dyDescent="0.4">
      <c r="A3679" s="16" t="str">
        <f>IF(B3679&lt;&gt;"","IND"&amp;TEXT(COUNTA($B$2:B3679),"000"),"")</f>
        <v>IND2327</v>
      </c>
      <c r="B3679" s="17">
        <f>Consolication[[#This Row],[Nom et prénom 0 Name &amp; first name]]</f>
        <v>0</v>
      </c>
      <c r="C3679" s="17" t="e">
        <f>VLOOKUP(B3679,Consolidation!B:AA,3,FALSE)</f>
        <v>#N/A</v>
      </c>
      <c r="D3679" s="17" t="e">
        <f>VLOOKUP(B3679,Consolidation!B:AA,5,TRUE)</f>
        <v>#N/A</v>
      </c>
      <c r="E3679" s="17" t="e">
        <f>VLOOKUP(B3680,Consolidation!B:AA,6,TRUE)</f>
        <v>#N/A</v>
      </c>
      <c r="F3679" s="17" t="e">
        <f>VLOOKUP(B3680,Consolidation!B:AA,7,TRUE)</f>
        <v>#N/A</v>
      </c>
      <c r="G3679" s="17" t="e">
        <f>VLOOKUP(B3680,Consolidation!B:AA,12,TRUE)</f>
        <v>#N/A</v>
      </c>
      <c r="H3679" s="17" t="e">
        <f>VLOOKUP(B3680,Consolidation!B:AA,22,FALSE)</f>
        <v>#N/A</v>
      </c>
    </row>
    <row r="3680" spans="1:8" ht="29.5" customHeight="1" thickBot="1" x14ac:dyDescent="0.4">
      <c r="A3680" s="16" t="str">
        <f>IF(B3680&lt;&gt;"","IND"&amp;TEXT(COUNTA($B$2:B3680),"000"),"")</f>
        <v>IND2328</v>
      </c>
      <c r="B3680" s="17">
        <f>Consolication[[#This Row],[Nom et prénom 0 Name &amp; first name]]</f>
        <v>0</v>
      </c>
      <c r="C3680" s="17" t="e">
        <f>VLOOKUP(B3680,Consolidation!B:AA,3,FALSE)</f>
        <v>#N/A</v>
      </c>
      <c r="D3680" s="17" t="e">
        <f>VLOOKUP(B3680,Consolidation!B:AA,5,TRUE)</f>
        <v>#N/A</v>
      </c>
      <c r="E3680" s="17" t="e">
        <f>VLOOKUP(B3681,Consolidation!B:AA,6,TRUE)</f>
        <v>#N/A</v>
      </c>
      <c r="F3680" s="17" t="e">
        <f>VLOOKUP(B3681,Consolidation!B:AA,7,TRUE)</f>
        <v>#N/A</v>
      </c>
      <c r="G3680" s="17" t="e">
        <f>VLOOKUP(B3681,Consolidation!B:AA,12,TRUE)</f>
        <v>#N/A</v>
      </c>
      <c r="H3680" s="17" t="e">
        <f>VLOOKUP(B3681,Consolidation!B:AA,22,FALSE)</f>
        <v>#N/A</v>
      </c>
    </row>
    <row r="3681" spans="1:8" ht="29.5" customHeight="1" thickBot="1" x14ac:dyDescent="0.4">
      <c r="A3681" s="16" t="str">
        <f>IF(B3681&lt;&gt;"","IND"&amp;TEXT(COUNTA($B$2:B3681),"000"),"")</f>
        <v>IND2329</v>
      </c>
      <c r="B3681" s="17">
        <f>Consolication[[#This Row],[Nom et prénom 0 Name &amp; first name]]</f>
        <v>0</v>
      </c>
      <c r="C3681" s="17" t="e">
        <f>VLOOKUP(B3681,Consolidation!B:AA,3,FALSE)</f>
        <v>#N/A</v>
      </c>
      <c r="D3681" s="17" t="e">
        <f>VLOOKUP(B3681,Consolidation!B:AA,5,TRUE)</f>
        <v>#N/A</v>
      </c>
      <c r="E3681" s="17" t="e">
        <f>VLOOKUP(B3682,Consolidation!B:AA,6,TRUE)</f>
        <v>#N/A</v>
      </c>
      <c r="F3681" s="17" t="e">
        <f>VLOOKUP(B3682,Consolidation!B:AA,7,TRUE)</f>
        <v>#N/A</v>
      </c>
      <c r="G3681" s="17" t="e">
        <f>VLOOKUP(B3682,Consolidation!B:AA,12,TRUE)</f>
        <v>#N/A</v>
      </c>
      <c r="H3681" s="17" t="e">
        <f>VLOOKUP(B3682,Consolidation!B:AA,22,FALSE)</f>
        <v>#N/A</v>
      </c>
    </row>
    <row r="3682" spans="1:8" ht="29.5" customHeight="1" thickBot="1" x14ac:dyDescent="0.4">
      <c r="A3682" s="16" t="str">
        <f>IF(B3682&lt;&gt;"","IND"&amp;TEXT(COUNTA($B$2:B3682),"000"),"")</f>
        <v>IND2330</v>
      </c>
      <c r="B3682" s="17">
        <f>Consolication[[#This Row],[Nom et prénom 0 Name &amp; first name]]</f>
        <v>0</v>
      </c>
      <c r="C3682" s="17" t="e">
        <f>VLOOKUP(B3682,Consolidation!B:AA,3,FALSE)</f>
        <v>#N/A</v>
      </c>
      <c r="D3682" s="17" t="e">
        <f>VLOOKUP(B3682,Consolidation!B:AA,5,TRUE)</f>
        <v>#N/A</v>
      </c>
      <c r="E3682" s="17" t="e">
        <f>VLOOKUP(B3683,Consolidation!B:AA,6,TRUE)</f>
        <v>#N/A</v>
      </c>
      <c r="F3682" s="17" t="e">
        <f>VLOOKUP(B3683,Consolidation!B:AA,7,TRUE)</f>
        <v>#N/A</v>
      </c>
      <c r="G3682" s="17" t="e">
        <f>VLOOKUP(B3683,Consolidation!B:AA,12,TRUE)</f>
        <v>#N/A</v>
      </c>
      <c r="H3682" s="17" t="e">
        <f>VLOOKUP(B3683,Consolidation!B:AA,22,FALSE)</f>
        <v>#N/A</v>
      </c>
    </row>
    <row r="3683" spans="1:8" ht="29.5" customHeight="1" thickBot="1" x14ac:dyDescent="0.4">
      <c r="A3683" s="16" t="str">
        <f>IF(B3683&lt;&gt;"","IND"&amp;TEXT(COUNTA($B$2:B3683),"000"),"")</f>
        <v>IND2331</v>
      </c>
      <c r="B3683" s="17">
        <f>Consolication[[#This Row],[Nom et prénom 0 Name &amp; first name]]</f>
        <v>0</v>
      </c>
      <c r="C3683" s="17" t="e">
        <f>VLOOKUP(B3683,Consolidation!B:AA,3,FALSE)</f>
        <v>#N/A</v>
      </c>
      <c r="D3683" s="17" t="e">
        <f>VLOOKUP(B3683,Consolidation!B:AA,5,TRUE)</f>
        <v>#N/A</v>
      </c>
      <c r="E3683" s="17" t="e">
        <f>VLOOKUP(B3684,Consolidation!B:AA,6,TRUE)</f>
        <v>#N/A</v>
      </c>
      <c r="F3683" s="17" t="e">
        <f>VLOOKUP(B3684,Consolidation!B:AA,7,TRUE)</f>
        <v>#N/A</v>
      </c>
      <c r="G3683" s="17" t="e">
        <f>VLOOKUP(B3684,Consolidation!B:AA,12,TRUE)</f>
        <v>#N/A</v>
      </c>
      <c r="H3683" s="17" t="e">
        <f>VLOOKUP(B3684,Consolidation!B:AA,22,FALSE)</f>
        <v>#N/A</v>
      </c>
    </row>
    <row r="3684" spans="1:8" ht="29.5" customHeight="1" thickBot="1" x14ac:dyDescent="0.4">
      <c r="A3684" s="16" t="str">
        <f>IF(B3684&lt;&gt;"","IND"&amp;TEXT(COUNTA($B$2:B3684),"000"),"")</f>
        <v>IND2332</v>
      </c>
      <c r="B3684" s="17">
        <f>Consolication[[#This Row],[Nom et prénom 0 Name &amp; first name]]</f>
        <v>0</v>
      </c>
      <c r="C3684" s="17" t="e">
        <f>VLOOKUP(B3684,Consolidation!B:AA,3,FALSE)</f>
        <v>#N/A</v>
      </c>
      <c r="D3684" s="17" t="e">
        <f>VLOOKUP(B3684,Consolidation!B:AA,5,TRUE)</f>
        <v>#N/A</v>
      </c>
      <c r="E3684" s="17" t="e">
        <f>VLOOKUP(B3685,Consolidation!B:AA,6,TRUE)</f>
        <v>#N/A</v>
      </c>
      <c r="F3684" s="17" t="e">
        <f>VLOOKUP(B3685,Consolidation!B:AA,7,TRUE)</f>
        <v>#N/A</v>
      </c>
      <c r="G3684" s="17" t="e">
        <f>VLOOKUP(B3685,Consolidation!B:AA,12,TRUE)</f>
        <v>#N/A</v>
      </c>
      <c r="H3684" s="17" t="e">
        <f>VLOOKUP(B3685,Consolidation!B:AA,22,FALSE)</f>
        <v>#N/A</v>
      </c>
    </row>
    <row r="3685" spans="1:8" ht="29.5" customHeight="1" thickBot="1" x14ac:dyDescent="0.4">
      <c r="A3685" s="16" t="str">
        <f>IF(B3685&lt;&gt;"","IND"&amp;TEXT(COUNTA($B$2:B3685),"000"),"")</f>
        <v>IND2333</v>
      </c>
      <c r="B3685" s="17">
        <f>Consolication[[#This Row],[Nom et prénom 0 Name &amp; first name]]</f>
        <v>0</v>
      </c>
      <c r="C3685" s="17" t="e">
        <f>VLOOKUP(B3685,Consolidation!B:AA,3,FALSE)</f>
        <v>#N/A</v>
      </c>
      <c r="D3685" s="17" t="e">
        <f>VLOOKUP(B3685,Consolidation!B:AA,5,TRUE)</f>
        <v>#N/A</v>
      </c>
      <c r="E3685" s="17" t="e">
        <f>VLOOKUP(B3686,Consolidation!B:AA,6,TRUE)</f>
        <v>#N/A</v>
      </c>
      <c r="F3685" s="17" t="e">
        <f>VLOOKUP(B3686,Consolidation!B:AA,7,TRUE)</f>
        <v>#N/A</v>
      </c>
      <c r="G3685" s="17" t="e">
        <f>VLOOKUP(B3686,Consolidation!B:AA,12,TRUE)</f>
        <v>#N/A</v>
      </c>
      <c r="H3685" s="17" t="e">
        <f>VLOOKUP(B3686,Consolidation!B:AA,22,FALSE)</f>
        <v>#N/A</v>
      </c>
    </row>
    <row r="3686" spans="1:8" ht="29.5" customHeight="1" thickBot="1" x14ac:dyDescent="0.4">
      <c r="A3686" s="16" t="str">
        <f>IF(B3686&lt;&gt;"","IND"&amp;TEXT(COUNTA($B$2:B3686),"000"),"")</f>
        <v>IND2334</v>
      </c>
      <c r="B3686" s="17">
        <f>Consolication[[#This Row],[Nom et prénom 0 Name &amp; first name]]</f>
        <v>0</v>
      </c>
      <c r="C3686" s="17" t="e">
        <f>VLOOKUP(B3686,Consolidation!B:AA,3,FALSE)</f>
        <v>#N/A</v>
      </c>
      <c r="D3686" s="17" t="e">
        <f>VLOOKUP(B3686,Consolidation!B:AA,5,TRUE)</f>
        <v>#N/A</v>
      </c>
      <c r="E3686" s="17" t="e">
        <f>VLOOKUP(B3687,Consolidation!B:AA,6,TRUE)</f>
        <v>#N/A</v>
      </c>
      <c r="F3686" s="17" t="e">
        <f>VLOOKUP(B3687,Consolidation!B:AA,7,TRUE)</f>
        <v>#N/A</v>
      </c>
      <c r="G3686" s="17" t="e">
        <f>VLOOKUP(B3687,Consolidation!B:AA,12,TRUE)</f>
        <v>#N/A</v>
      </c>
      <c r="H3686" s="17" t="e">
        <f>VLOOKUP(B3687,Consolidation!B:AA,22,FALSE)</f>
        <v>#N/A</v>
      </c>
    </row>
    <row r="3687" spans="1:8" ht="29.5" customHeight="1" thickBot="1" x14ac:dyDescent="0.4">
      <c r="A3687" s="16" t="str">
        <f>IF(B3687&lt;&gt;"","IND"&amp;TEXT(COUNTA($B$2:B3687),"000"),"")</f>
        <v>IND2335</v>
      </c>
      <c r="B3687" s="17">
        <f>Consolication[[#This Row],[Nom et prénom 0 Name &amp; first name]]</f>
        <v>0</v>
      </c>
      <c r="C3687" s="17" t="e">
        <f>VLOOKUP(B3687,Consolidation!B:AA,3,FALSE)</f>
        <v>#N/A</v>
      </c>
      <c r="D3687" s="17" t="e">
        <f>VLOOKUP(B3687,Consolidation!B:AA,5,TRUE)</f>
        <v>#N/A</v>
      </c>
      <c r="E3687" s="17" t="e">
        <f>VLOOKUP(B3688,Consolidation!B:AA,6,TRUE)</f>
        <v>#N/A</v>
      </c>
      <c r="F3687" s="17" t="e">
        <f>VLOOKUP(B3688,Consolidation!B:AA,7,TRUE)</f>
        <v>#N/A</v>
      </c>
      <c r="G3687" s="17" t="e">
        <f>VLOOKUP(B3688,Consolidation!B:AA,12,TRUE)</f>
        <v>#N/A</v>
      </c>
      <c r="H3687" s="17" t="e">
        <f>VLOOKUP(B3688,Consolidation!B:AA,22,FALSE)</f>
        <v>#N/A</v>
      </c>
    </row>
    <row r="3688" spans="1:8" ht="29.5" customHeight="1" thickBot="1" x14ac:dyDescent="0.4">
      <c r="A3688" s="16" t="str">
        <f>IF(B3688&lt;&gt;"","IND"&amp;TEXT(COUNTA($B$2:B3688),"000"),"")</f>
        <v>IND2336</v>
      </c>
      <c r="B3688" s="17">
        <f>Consolication[[#This Row],[Nom et prénom 0 Name &amp; first name]]</f>
        <v>0</v>
      </c>
      <c r="C3688" s="17" t="e">
        <f>VLOOKUP(B3688,Consolidation!B:AA,3,FALSE)</f>
        <v>#N/A</v>
      </c>
      <c r="D3688" s="17" t="e">
        <f>VLOOKUP(B3688,Consolidation!B:AA,5,TRUE)</f>
        <v>#N/A</v>
      </c>
      <c r="E3688" s="17" t="e">
        <f>VLOOKUP(B3689,Consolidation!B:AA,6,TRUE)</f>
        <v>#N/A</v>
      </c>
      <c r="F3688" s="17" t="e">
        <f>VLOOKUP(B3689,Consolidation!B:AA,7,TRUE)</f>
        <v>#N/A</v>
      </c>
      <c r="G3688" s="17" t="e">
        <f>VLOOKUP(B3689,Consolidation!B:AA,12,TRUE)</f>
        <v>#N/A</v>
      </c>
      <c r="H3688" s="17" t="e">
        <f>VLOOKUP(B3689,Consolidation!B:AA,22,FALSE)</f>
        <v>#N/A</v>
      </c>
    </row>
    <row r="3689" spans="1:8" ht="29.5" customHeight="1" thickBot="1" x14ac:dyDescent="0.4">
      <c r="A3689" s="16" t="str">
        <f>IF(B3689&lt;&gt;"","IND"&amp;TEXT(COUNTA($B$2:B3689),"000"),"")</f>
        <v>IND2337</v>
      </c>
      <c r="B3689" s="17">
        <f>Consolication[[#This Row],[Nom et prénom 0 Name &amp; first name]]</f>
        <v>0</v>
      </c>
      <c r="C3689" s="17" t="e">
        <f>VLOOKUP(B3689,Consolidation!B:AA,3,FALSE)</f>
        <v>#N/A</v>
      </c>
      <c r="D3689" s="17" t="e">
        <f>VLOOKUP(B3689,Consolidation!B:AA,5,TRUE)</f>
        <v>#N/A</v>
      </c>
      <c r="E3689" s="17" t="e">
        <f>VLOOKUP(B3690,Consolidation!B:AA,6,TRUE)</f>
        <v>#N/A</v>
      </c>
      <c r="F3689" s="17" t="e">
        <f>VLOOKUP(B3690,Consolidation!B:AA,7,TRUE)</f>
        <v>#N/A</v>
      </c>
      <c r="G3689" s="17" t="e">
        <f>VLOOKUP(B3690,Consolidation!B:AA,12,TRUE)</f>
        <v>#N/A</v>
      </c>
      <c r="H3689" s="17" t="e">
        <f>VLOOKUP(B3690,Consolidation!B:AA,22,FALSE)</f>
        <v>#N/A</v>
      </c>
    </row>
    <row r="3690" spans="1:8" ht="29.5" customHeight="1" thickBot="1" x14ac:dyDescent="0.4">
      <c r="A3690" s="16" t="str">
        <f>IF(B3690&lt;&gt;"","IND"&amp;TEXT(COUNTA($B$2:B3690),"000"),"")</f>
        <v>IND2338</v>
      </c>
      <c r="B3690" s="17">
        <f>Consolication[[#This Row],[Nom et prénom 0 Name &amp; first name]]</f>
        <v>0</v>
      </c>
      <c r="C3690" s="17" t="e">
        <f>VLOOKUP(B3690,Consolidation!B:AA,3,FALSE)</f>
        <v>#N/A</v>
      </c>
      <c r="D3690" s="17" t="e">
        <f>VLOOKUP(B3690,Consolidation!B:AA,5,TRUE)</f>
        <v>#N/A</v>
      </c>
      <c r="E3690" s="17" t="e">
        <f>VLOOKUP(B3691,Consolidation!B:AA,6,TRUE)</f>
        <v>#N/A</v>
      </c>
      <c r="F3690" s="17" t="e">
        <f>VLOOKUP(B3691,Consolidation!B:AA,7,TRUE)</f>
        <v>#N/A</v>
      </c>
      <c r="G3690" s="17" t="e">
        <f>VLOOKUP(B3691,Consolidation!B:AA,12,TRUE)</f>
        <v>#N/A</v>
      </c>
      <c r="H3690" s="17" t="e">
        <f>VLOOKUP(B3691,Consolidation!B:AA,22,FALSE)</f>
        <v>#N/A</v>
      </c>
    </row>
    <row r="3691" spans="1:8" ht="29.5" customHeight="1" thickBot="1" x14ac:dyDescent="0.4">
      <c r="A3691" s="16" t="str">
        <f>IF(B3691&lt;&gt;"","IND"&amp;TEXT(COUNTA($B$2:B3691),"000"),"")</f>
        <v>IND2339</v>
      </c>
      <c r="B3691" s="17">
        <f>Consolication[[#This Row],[Nom et prénom 0 Name &amp; first name]]</f>
        <v>0</v>
      </c>
      <c r="C3691" s="17" t="e">
        <f>VLOOKUP(B3691,Consolidation!B:AA,3,FALSE)</f>
        <v>#N/A</v>
      </c>
      <c r="D3691" s="17" t="e">
        <f>VLOOKUP(B3691,Consolidation!B:AA,5,TRUE)</f>
        <v>#N/A</v>
      </c>
      <c r="E3691" s="17" t="e">
        <f>VLOOKUP(B3692,Consolidation!B:AA,6,TRUE)</f>
        <v>#N/A</v>
      </c>
      <c r="F3691" s="17" t="e">
        <f>VLOOKUP(B3692,Consolidation!B:AA,7,TRUE)</f>
        <v>#N/A</v>
      </c>
      <c r="G3691" s="17" t="e">
        <f>VLOOKUP(B3692,Consolidation!B:AA,12,TRUE)</f>
        <v>#N/A</v>
      </c>
      <c r="H3691" s="17" t="e">
        <f>VLOOKUP(B3692,Consolidation!B:AA,22,FALSE)</f>
        <v>#N/A</v>
      </c>
    </row>
    <row r="3692" spans="1:8" ht="29.5" customHeight="1" thickBot="1" x14ac:dyDescent="0.4">
      <c r="A3692" s="16" t="str">
        <f>IF(B3692&lt;&gt;"","IND"&amp;TEXT(COUNTA($B$2:B3692),"000"),"")</f>
        <v>IND2340</v>
      </c>
      <c r="B3692" s="17">
        <f>Consolication[[#This Row],[Nom et prénom 0 Name &amp; first name]]</f>
        <v>0</v>
      </c>
      <c r="C3692" s="17" t="e">
        <f>VLOOKUP(B3692,Consolidation!B:AA,3,FALSE)</f>
        <v>#N/A</v>
      </c>
      <c r="D3692" s="17" t="e">
        <f>VLOOKUP(B3692,Consolidation!B:AA,5,TRUE)</f>
        <v>#N/A</v>
      </c>
      <c r="E3692" s="17" t="e">
        <f>VLOOKUP(B3693,Consolidation!B:AA,6,TRUE)</f>
        <v>#N/A</v>
      </c>
      <c r="F3692" s="17" t="e">
        <f>VLOOKUP(B3693,Consolidation!B:AA,7,TRUE)</f>
        <v>#N/A</v>
      </c>
      <c r="G3692" s="17" t="e">
        <f>VLOOKUP(B3693,Consolidation!B:AA,12,TRUE)</f>
        <v>#N/A</v>
      </c>
      <c r="H3692" s="17" t="e">
        <f>VLOOKUP(B3693,Consolidation!B:AA,22,FALSE)</f>
        <v>#N/A</v>
      </c>
    </row>
    <row r="3693" spans="1:8" ht="29.5" customHeight="1" thickBot="1" x14ac:dyDescent="0.4">
      <c r="A3693" s="16" t="str">
        <f>IF(B3693&lt;&gt;"","IND"&amp;TEXT(COUNTA($B$2:B3693),"000"),"")</f>
        <v>IND2341</v>
      </c>
      <c r="B3693" s="17">
        <f>Consolication[[#This Row],[Nom et prénom 0 Name &amp; first name]]</f>
        <v>0</v>
      </c>
      <c r="C3693" s="17" t="e">
        <f>VLOOKUP(B3693,Consolidation!B:AA,3,FALSE)</f>
        <v>#N/A</v>
      </c>
      <c r="D3693" s="17" t="e">
        <f>VLOOKUP(B3693,Consolidation!B:AA,5,TRUE)</f>
        <v>#N/A</v>
      </c>
      <c r="E3693" s="17" t="e">
        <f>VLOOKUP(B3694,Consolidation!B:AA,6,TRUE)</f>
        <v>#N/A</v>
      </c>
      <c r="F3693" s="17" t="e">
        <f>VLOOKUP(B3694,Consolidation!B:AA,7,TRUE)</f>
        <v>#N/A</v>
      </c>
      <c r="G3693" s="17" t="e">
        <f>VLOOKUP(B3694,Consolidation!B:AA,12,TRUE)</f>
        <v>#N/A</v>
      </c>
      <c r="H3693" s="17" t="e">
        <f>VLOOKUP(B3694,Consolidation!B:AA,22,FALSE)</f>
        <v>#N/A</v>
      </c>
    </row>
    <row r="3694" spans="1:8" ht="29.5" customHeight="1" thickBot="1" x14ac:dyDescent="0.4">
      <c r="A3694" s="16" t="str">
        <f>IF(B3694&lt;&gt;"","IND"&amp;TEXT(COUNTA($B$2:B3694),"000"),"")</f>
        <v>IND2342</v>
      </c>
      <c r="B3694" s="17">
        <f>Consolication[[#This Row],[Nom et prénom 0 Name &amp; first name]]</f>
        <v>0</v>
      </c>
      <c r="C3694" s="17" t="e">
        <f>VLOOKUP(B3694,Consolidation!B:AA,3,FALSE)</f>
        <v>#N/A</v>
      </c>
      <c r="D3694" s="17" t="e">
        <f>VLOOKUP(B3694,Consolidation!B:AA,5,TRUE)</f>
        <v>#N/A</v>
      </c>
      <c r="E3694" s="17" t="e">
        <f>VLOOKUP(B3695,Consolidation!B:AA,6,TRUE)</f>
        <v>#N/A</v>
      </c>
      <c r="F3694" s="17" t="e">
        <f>VLOOKUP(B3695,Consolidation!B:AA,7,TRUE)</f>
        <v>#N/A</v>
      </c>
      <c r="G3694" s="17" t="e">
        <f>VLOOKUP(B3695,Consolidation!B:AA,12,TRUE)</f>
        <v>#N/A</v>
      </c>
      <c r="H3694" s="17" t="e">
        <f>VLOOKUP(B3695,Consolidation!B:AA,22,FALSE)</f>
        <v>#N/A</v>
      </c>
    </row>
    <row r="3695" spans="1:8" ht="29.5" customHeight="1" thickBot="1" x14ac:dyDescent="0.4">
      <c r="A3695" s="16" t="str">
        <f>IF(B3695&lt;&gt;"","IND"&amp;TEXT(COUNTA($B$2:B3695),"000"),"")</f>
        <v>IND2343</v>
      </c>
      <c r="B3695" s="17">
        <f>Consolication[[#This Row],[Nom et prénom 0 Name &amp; first name]]</f>
        <v>0</v>
      </c>
      <c r="C3695" s="17" t="e">
        <f>VLOOKUP(B3695,Consolidation!B:AA,3,FALSE)</f>
        <v>#N/A</v>
      </c>
      <c r="D3695" s="17" t="e">
        <f>VLOOKUP(B3695,Consolidation!B:AA,5,TRUE)</f>
        <v>#N/A</v>
      </c>
      <c r="E3695" s="17" t="e">
        <f>VLOOKUP(B3696,Consolidation!B:AA,6,TRUE)</f>
        <v>#N/A</v>
      </c>
      <c r="F3695" s="17" t="e">
        <f>VLOOKUP(B3696,Consolidation!B:AA,7,TRUE)</f>
        <v>#N/A</v>
      </c>
      <c r="G3695" s="17" t="e">
        <f>VLOOKUP(B3696,Consolidation!B:AA,12,TRUE)</f>
        <v>#N/A</v>
      </c>
      <c r="H3695" s="17" t="e">
        <f>VLOOKUP(B3696,Consolidation!B:AA,22,FALSE)</f>
        <v>#N/A</v>
      </c>
    </row>
    <row r="3696" spans="1:8" ht="29.5" customHeight="1" thickBot="1" x14ac:dyDescent="0.4">
      <c r="A3696" s="16" t="str">
        <f>IF(B3696&lt;&gt;"","IND"&amp;TEXT(COUNTA($B$2:B3696),"000"),"")</f>
        <v>IND2344</v>
      </c>
      <c r="B3696" s="17">
        <f>Consolication[[#This Row],[Nom et prénom 0 Name &amp; first name]]</f>
        <v>0</v>
      </c>
      <c r="C3696" s="17" t="e">
        <f>VLOOKUP(B3696,Consolidation!B:AA,3,FALSE)</f>
        <v>#N/A</v>
      </c>
      <c r="D3696" s="17" t="e">
        <f>VLOOKUP(B3696,Consolidation!B:AA,5,TRUE)</f>
        <v>#N/A</v>
      </c>
      <c r="E3696" s="17" t="e">
        <f>VLOOKUP(B3697,Consolidation!B:AA,6,TRUE)</f>
        <v>#N/A</v>
      </c>
      <c r="F3696" s="17" t="e">
        <f>VLOOKUP(B3697,Consolidation!B:AA,7,TRUE)</f>
        <v>#N/A</v>
      </c>
      <c r="G3696" s="17" t="e">
        <f>VLOOKUP(B3697,Consolidation!B:AA,12,TRUE)</f>
        <v>#N/A</v>
      </c>
      <c r="H3696" s="17" t="e">
        <f>VLOOKUP(B3697,Consolidation!B:AA,22,FALSE)</f>
        <v>#N/A</v>
      </c>
    </row>
    <row r="3697" spans="1:8" ht="29.5" customHeight="1" thickBot="1" x14ac:dyDescent="0.4">
      <c r="A3697" s="16" t="str">
        <f>IF(B3697&lt;&gt;"","IND"&amp;TEXT(COUNTA($B$2:B3697),"000"),"")</f>
        <v>IND2345</v>
      </c>
      <c r="B3697" s="17">
        <f>Consolication[[#This Row],[Nom et prénom 0 Name &amp; first name]]</f>
        <v>0</v>
      </c>
      <c r="C3697" s="17" t="e">
        <f>VLOOKUP(B3697,Consolidation!B:AA,3,FALSE)</f>
        <v>#N/A</v>
      </c>
      <c r="D3697" s="17" t="e">
        <f>VLOOKUP(B3697,Consolidation!B:AA,5,TRUE)</f>
        <v>#N/A</v>
      </c>
      <c r="E3697" s="17" t="e">
        <f>VLOOKUP(B3698,Consolidation!B:AA,6,TRUE)</f>
        <v>#N/A</v>
      </c>
      <c r="F3697" s="17" t="e">
        <f>VLOOKUP(B3698,Consolidation!B:AA,7,TRUE)</f>
        <v>#N/A</v>
      </c>
      <c r="G3697" s="17" t="e">
        <f>VLOOKUP(B3698,Consolidation!B:AA,12,TRUE)</f>
        <v>#N/A</v>
      </c>
      <c r="H3697" s="17" t="e">
        <f>VLOOKUP(B3698,Consolidation!B:AA,22,FALSE)</f>
        <v>#N/A</v>
      </c>
    </row>
    <row r="3698" spans="1:8" ht="29.5" customHeight="1" thickBot="1" x14ac:dyDescent="0.4">
      <c r="A3698" s="16" t="str">
        <f>IF(B3698&lt;&gt;"","IND"&amp;TEXT(COUNTA($B$2:B3698),"000"),"")</f>
        <v>IND2346</v>
      </c>
      <c r="B3698" s="17">
        <f>Consolication[[#This Row],[Nom et prénom 0 Name &amp; first name]]</f>
        <v>0</v>
      </c>
      <c r="C3698" s="17" t="e">
        <f>VLOOKUP(B3698,Consolidation!B:AA,3,FALSE)</f>
        <v>#N/A</v>
      </c>
      <c r="D3698" s="17" t="e">
        <f>VLOOKUP(B3698,Consolidation!B:AA,5,TRUE)</f>
        <v>#N/A</v>
      </c>
      <c r="E3698" s="17" t="e">
        <f>VLOOKUP(B3699,Consolidation!B:AA,6,TRUE)</f>
        <v>#N/A</v>
      </c>
      <c r="F3698" s="17" t="e">
        <f>VLOOKUP(B3699,Consolidation!B:AA,7,TRUE)</f>
        <v>#N/A</v>
      </c>
      <c r="G3698" s="17" t="e">
        <f>VLOOKUP(B3699,Consolidation!B:AA,12,TRUE)</f>
        <v>#N/A</v>
      </c>
      <c r="H3698" s="17" t="e">
        <f>VLOOKUP(B3699,Consolidation!B:AA,22,FALSE)</f>
        <v>#N/A</v>
      </c>
    </row>
    <row r="3699" spans="1:8" ht="29.5" customHeight="1" thickBot="1" x14ac:dyDescent="0.4">
      <c r="A3699" s="16" t="str">
        <f>IF(B3699&lt;&gt;"","IND"&amp;TEXT(COUNTA($B$2:B3699),"000"),"")</f>
        <v>IND2347</v>
      </c>
      <c r="B3699" s="17">
        <f>Consolication[[#This Row],[Nom et prénom 0 Name &amp; first name]]</f>
        <v>0</v>
      </c>
      <c r="C3699" s="17" t="e">
        <f>VLOOKUP(B3699,Consolidation!B:AA,3,FALSE)</f>
        <v>#N/A</v>
      </c>
      <c r="D3699" s="17" t="e">
        <f>VLOOKUP(B3699,Consolidation!B:AA,5,TRUE)</f>
        <v>#N/A</v>
      </c>
      <c r="E3699" s="17" t="e">
        <f>VLOOKUP(B3700,Consolidation!B:AA,6,TRUE)</f>
        <v>#N/A</v>
      </c>
      <c r="F3699" s="17" t="e">
        <f>VLOOKUP(B3700,Consolidation!B:AA,7,TRUE)</f>
        <v>#N/A</v>
      </c>
      <c r="G3699" s="17" t="e">
        <f>VLOOKUP(B3700,Consolidation!B:AA,12,TRUE)</f>
        <v>#N/A</v>
      </c>
      <c r="H3699" s="17" t="e">
        <f>VLOOKUP(B3700,Consolidation!B:AA,22,FALSE)</f>
        <v>#N/A</v>
      </c>
    </row>
    <row r="3700" spans="1:8" ht="29.5" customHeight="1" thickBot="1" x14ac:dyDescent="0.4">
      <c r="A3700" s="16" t="str">
        <f>IF(B3700&lt;&gt;"","IND"&amp;TEXT(COUNTA($B$2:B3700),"000"),"")</f>
        <v>IND2348</v>
      </c>
      <c r="B3700" s="17">
        <f>Consolication[[#This Row],[Nom et prénom 0 Name &amp; first name]]</f>
        <v>0</v>
      </c>
      <c r="C3700" s="17" t="e">
        <f>VLOOKUP(B3700,Consolidation!B:AA,3,FALSE)</f>
        <v>#N/A</v>
      </c>
      <c r="D3700" s="17" t="e">
        <f>VLOOKUP(B3700,Consolidation!B:AA,5,TRUE)</f>
        <v>#N/A</v>
      </c>
      <c r="E3700" s="17" t="e">
        <f>VLOOKUP(B3701,Consolidation!B:AA,6,TRUE)</f>
        <v>#N/A</v>
      </c>
      <c r="F3700" s="17" t="e">
        <f>VLOOKUP(B3701,Consolidation!B:AA,7,TRUE)</f>
        <v>#N/A</v>
      </c>
      <c r="G3700" s="17" t="e">
        <f>VLOOKUP(B3701,Consolidation!B:AA,12,TRUE)</f>
        <v>#N/A</v>
      </c>
      <c r="H3700" s="17" t="e">
        <f>VLOOKUP(B3701,Consolidation!B:AA,22,FALSE)</f>
        <v>#N/A</v>
      </c>
    </row>
    <row r="3701" spans="1:8" ht="29.5" customHeight="1" thickBot="1" x14ac:dyDescent="0.4">
      <c r="A3701" s="16" t="str">
        <f>IF(B3701&lt;&gt;"","IND"&amp;TEXT(COUNTA($B$2:B3701),"000"),"")</f>
        <v>IND2349</v>
      </c>
      <c r="B3701" s="17">
        <f>Consolication[[#This Row],[Nom et prénom 0 Name &amp; first name]]</f>
        <v>0</v>
      </c>
      <c r="C3701" s="17" t="e">
        <f>VLOOKUP(B3701,Consolidation!B:AA,3,FALSE)</f>
        <v>#N/A</v>
      </c>
      <c r="D3701" s="17" t="e">
        <f>VLOOKUP(B3701,Consolidation!B:AA,5,TRUE)</f>
        <v>#N/A</v>
      </c>
      <c r="E3701" s="17" t="e">
        <f>VLOOKUP(B3702,Consolidation!B:AA,6,TRUE)</f>
        <v>#N/A</v>
      </c>
      <c r="F3701" s="17" t="e">
        <f>VLOOKUP(B3702,Consolidation!B:AA,7,TRUE)</f>
        <v>#N/A</v>
      </c>
      <c r="G3701" s="17" t="e">
        <f>VLOOKUP(B3702,Consolidation!B:AA,12,TRUE)</f>
        <v>#N/A</v>
      </c>
      <c r="H3701" s="17" t="e">
        <f>VLOOKUP(B3702,Consolidation!B:AA,22,FALSE)</f>
        <v>#N/A</v>
      </c>
    </row>
    <row r="3702" spans="1:8" ht="29.5" customHeight="1" thickBot="1" x14ac:dyDescent="0.4">
      <c r="A3702" s="16" t="str">
        <f>IF(B3702&lt;&gt;"","IND"&amp;TEXT(COUNTA($B$2:B3702),"000"),"")</f>
        <v>IND2350</v>
      </c>
      <c r="B3702" s="17">
        <f>Consolication[[#This Row],[Nom et prénom 0 Name &amp; first name]]</f>
        <v>0</v>
      </c>
      <c r="C3702" s="17" t="e">
        <f>VLOOKUP(B3702,Consolidation!B:AA,3,FALSE)</f>
        <v>#N/A</v>
      </c>
      <c r="D3702" s="17" t="e">
        <f>VLOOKUP(B3702,Consolidation!B:AA,5,TRUE)</f>
        <v>#N/A</v>
      </c>
      <c r="E3702" s="17" t="e">
        <f>VLOOKUP(B3703,Consolidation!B:AA,6,TRUE)</f>
        <v>#N/A</v>
      </c>
      <c r="F3702" s="17" t="e">
        <f>VLOOKUP(B3703,Consolidation!B:AA,7,TRUE)</f>
        <v>#N/A</v>
      </c>
      <c r="G3702" s="17" t="e">
        <f>VLOOKUP(B3703,Consolidation!B:AA,12,TRUE)</f>
        <v>#N/A</v>
      </c>
      <c r="H3702" s="17" t="e">
        <f>VLOOKUP(B3703,Consolidation!B:AA,22,FALSE)</f>
        <v>#N/A</v>
      </c>
    </row>
    <row r="3703" spans="1:8" ht="29.5" customHeight="1" thickBot="1" x14ac:dyDescent="0.4">
      <c r="A3703" s="16" t="str">
        <f>IF(B3703&lt;&gt;"","IND"&amp;TEXT(COUNTA($B$2:B3703),"000"),"")</f>
        <v>IND2351</v>
      </c>
      <c r="B3703" s="17">
        <f>Consolication[[#This Row],[Nom et prénom 0 Name &amp; first name]]</f>
        <v>0</v>
      </c>
      <c r="C3703" s="17" t="e">
        <f>VLOOKUP(B3703,Consolidation!B:AA,3,FALSE)</f>
        <v>#N/A</v>
      </c>
      <c r="D3703" s="17" t="e">
        <f>VLOOKUP(B3703,Consolidation!B:AA,5,TRUE)</f>
        <v>#N/A</v>
      </c>
      <c r="E3703" s="17" t="e">
        <f>VLOOKUP(B3704,Consolidation!B:AA,6,TRUE)</f>
        <v>#N/A</v>
      </c>
      <c r="F3703" s="17" t="e">
        <f>VLOOKUP(B3704,Consolidation!B:AA,7,TRUE)</f>
        <v>#N/A</v>
      </c>
      <c r="G3703" s="17" t="e">
        <f>VLOOKUP(B3704,Consolidation!B:AA,12,TRUE)</f>
        <v>#N/A</v>
      </c>
      <c r="H3703" s="17" t="e">
        <f>VLOOKUP(B3704,Consolidation!B:AA,22,FALSE)</f>
        <v>#N/A</v>
      </c>
    </row>
    <row r="3704" spans="1:8" ht="29.5" customHeight="1" thickBot="1" x14ac:dyDescent="0.4">
      <c r="A3704" s="16" t="str">
        <f>IF(B3704&lt;&gt;"","IND"&amp;TEXT(COUNTA($B$2:B3704),"000"),"")</f>
        <v>IND2352</v>
      </c>
      <c r="B3704" s="17">
        <f>Consolication[[#This Row],[Nom et prénom 0 Name &amp; first name]]</f>
        <v>0</v>
      </c>
      <c r="C3704" s="17" t="e">
        <f>VLOOKUP(B3704,Consolidation!B:AA,3,FALSE)</f>
        <v>#N/A</v>
      </c>
      <c r="D3704" s="17" t="e">
        <f>VLOOKUP(B3704,Consolidation!B:AA,5,TRUE)</f>
        <v>#N/A</v>
      </c>
      <c r="E3704" s="17" t="e">
        <f>VLOOKUP(B3705,Consolidation!B:AA,6,TRUE)</f>
        <v>#N/A</v>
      </c>
      <c r="F3704" s="17" t="e">
        <f>VLOOKUP(B3705,Consolidation!B:AA,7,TRUE)</f>
        <v>#N/A</v>
      </c>
      <c r="G3704" s="17" t="e">
        <f>VLOOKUP(B3705,Consolidation!B:AA,12,TRUE)</f>
        <v>#N/A</v>
      </c>
      <c r="H3704" s="17" t="e">
        <f>VLOOKUP(B3705,Consolidation!B:AA,22,FALSE)</f>
        <v>#N/A</v>
      </c>
    </row>
    <row r="3705" spans="1:8" ht="29.5" customHeight="1" thickBot="1" x14ac:dyDescent="0.4">
      <c r="A3705" s="16" t="str">
        <f>IF(B3705&lt;&gt;"","IND"&amp;TEXT(COUNTA($B$2:B3705),"000"),"")</f>
        <v>IND2353</v>
      </c>
      <c r="B3705" s="17">
        <f>Consolication[[#This Row],[Nom et prénom 0 Name &amp; first name]]</f>
        <v>0</v>
      </c>
      <c r="C3705" s="17" t="e">
        <f>VLOOKUP(B3705,Consolidation!B:AA,3,FALSE)</f>
        <v>#N/A</v>
      </c>
      <c r="D3705" s="17" t="e">
        <f>VLOOKUP(B3705,Consolidation!B:AA,5,TRUE)</f>
        <v>#N/A</v>
      </c>
      <c r="E3705" s="17" t="e">
        <f>VLOOKUP(B3706,Consolidation!B:AA,6,TRUE)</f>
        <v>#N/A</v>
      </c>
      <c r="F3705" s="17" t="e">
        <f>VLOOKUP(B3706,Consolidation!B:AA,7,TRUE)</f>
        <v>#N/A</v>
      </c>
      <c r="G3705" s="17" t="e">
        <f>VLOOKUP(B3706,Consolidation!B:AA,12,TRUE)</f>
        <v>#N/A</v>
      </c>
      <c r="H3705" s="17" t="e">
        <f>VLOOKUP(B3706,Consolidation!B:AA,22,FALSE)</f>
        <v>#N/A</v>
      </c>
    </row>
    <row r="3706" spans="1:8" ht="29.5" customHeight="1" thickBot="1" x14ac:dyDescent="0.4">
      <c r="A3706" s="16" t="str">
        <f>IF(B3706&lt;&gt;"","IND"&amp;TEXT(COUNTA($B$2:B3706),"000"),"")</f>
        <v>IND2354</v>
      </c>
      <c r="B3706" s="17">
        <f>Consolication[[#This Row],[Nom et prénom 0 Name &amp; first name]]</f>
        <v>0</v>
      </c>
      <c r="C3706" s="17" t="e">
        <f>VLOOKUP(B3706,Consolidation!B:AA,3,FALSE)</f>
        <v>#N/A</v>
      </c>
      <c r="D3706" s="17" t="e">
        <f>VLOOKUP(B3706,Consolidation!B:AA,5,TRUE)</f>
        <v>#N/A</v>
      </c>
      <c r="E3706" s="17" t="e">
        <f>VLOOKUP(B3707,Consolidation!B:AA,6,TRUE)</f>
        <v>#N/A</v>
      </c>
      <c r="F3706" s="17" t="e">
        <f>VLOOKUP(B3707,Consolidation!B:AA,7,TRUE)</f>
        <v>#N/A</v>
      </c>
      <c r="G3706" s="17" t="e">
        <f>VLOOKUP(B3707,Consolidation!B:AA,12,TRUE)</f>
        <v>#N/A</v>
      </c>
      <c r="H3706" s="17" t="e">
        <f>VLOOKUP(B3707,Consolidation!B:AA,22,FALSE)</f>
        <v>#N/A</v>
      </c>
    </row>
    <row r="3707" spans="1:8" ht="29.5" customHeight="1" thickBot="1" x14ac:dyDescent="0.4">
      <c r="A3707" s="16" t="str">
        <f>IF(B3707&lt;&gt;"","IND"&amp;TEXT(COUNTA($B$2:B3707),"000"),"")</f>
        <v>IND2355</v>
      </c>
      <c r="B3707" s="17">
        <f>Consolication[[#This Row],[Nom et prénom 0 Name &amp; first name]]</f>
        <v>0</v>
      </c>
      <c r="C3707" s="17" t="e">
        <f>VLOOKUP(B3707,Consolidation!B:AA,3,FALSE)</f>
        <v>#N/A</v>
      </c>
      <c r="D3707" s="17" t="e">
        <f>VLOOKUP(B3707,Consolidation!B:AA,5,TRUE)</f>
        <v>#N/A</v>
      </c>
      <c r="E3707" s="17" t="e">
        <f>VLOOKUP(B3708,Consolidation!B:AA,6,TRUE)</f>
        <v>#N/A</v>
      </c>
      <c r="F3707" s="17" t="e">
        <f>VLOOKUP(B3708,Consolidation!B:AA,7,TRUE)</f>
        <v>#N/A</v>
      </c>
      <c r="G3707" s="17" t="e">
        <f>VLOOKUP(B3708,Consolidation!B:AA,12,TRUE)</f>
        <v>#N/A</v>
      </c>
      <c r="H3707" s="17" t="e">
        <f>VLOOKUP(B3708,Consolidation!B:AA,22,FALSE)</f>
        <v>#N/A</v>
      </c>
    </row>
    <row r="3708" spans="1:8" ht="29.5" customHeight="1" thickBot="1" x14ac:dyDescent="0.4">
      <c r="A3708" s="16" t="str">
        <f>IF(B3708&lt;&gt;"","IND"&amp;TEXT(COUNTA($B$2:B3708),"000"),"")</f>
        <v>IND2356</v>
      </c>
      <c r="B3708" s="17">
        <f>Consolication[[#This Row],[Nom et prénom 0 Name &amp; first name]]</f>
        <v>0</v>
      </c>
      <c r="C3708" s="17" t="e">
        <f>VLOOKUP(B3708,Consolidation!B:AA,3,FALSE)</f>
        <v>#N/A</v>
      </c>
      <c r="D3708" s="17" t="e">
        <f>VLOOKUP(B3708,Consolidation!B:AA,5,TRUE)</f>
        <v>#N/A</v>
      </c>
      <c r="E3708" s="17" t="e">
        <f>VLOOKUP(B3709,Consolidation!B:AA,6,TRUE)</f>
        <v>#N/A</v>
      </c>
      <c r="F3708" s="17" t="e">
        <f>VLOOKUP(B3709,Consolidation!B:AA,7,TRUE)</f>
        <v>#N/A</v>
      </c>
      <c r="G3708" s="17" t="e">
        <f>VLOOKUP(B3709,Consolidation!B:AA,12,TRUE)</f>
        <v>#N/A</v>
      </c>
      <c r="H3708" s="17" t="e">
        <f>VLOOKUP(B3709,Consolidation!B:AA,22,FALSE)</f>
        <v>#N/A</v>
      </c>
    </row>
    <row r="3709" spans="1:8" ht="29.5" customHeight="1" thickBot="1" x14ac:dyDescent="0.4">
      <c r="A3709" s="16" t="str">
        <f>IF(B3709&lt;&gt;"","IND"&amp;TEXT(COUNTA($B$2:B3709),"000"),"")</f>
        <v>IND2357</v>
      </c>
      <c r="B3709" s="17">
        <f>Consolication[[#This Row],[Nom et prénom 0 Name &amp; first name]]</f>
        <v>0</v>
      </c>
      <c r="C3709" s="17" t="e">
        <f>VLOOKUP(B3709,Consolidation!B:AA,3,FALSE)</f>
        <v>#N/A</v>
      </c>
      <c r="D3709" s="17" t="e">
        <f>VLOOKUP(B3709,Consolidation!B:AA,5,TRUE)</f>
        <v>#N/A</v>
      </c>
      <c r="E3709" s="17" t="e">
        <f>VLOOKUP(B3710,Consolidation!B:AA,6,TRUE)</f>
        <v>#N/A</v>
      </c>
      <c r="F3709" s="17" t="e">
        <f>VLOOKUP(B3710,Consolidation!B:AA,7,TRUE)</f>
        <v>#N/A</v>
      </c>
      <c r="G3709" s="17" t="e">
        <f>VLOOKUP(B3710,Consolidation!B:AA,12,TRUE)</f>
        <v>#N/A</v>
      </c>
      <c r="H3709" s="17" t="e">
        <f>VLOOKUP(B3710,Consolidation!B:AA,22,FALSE)</f>
        <v>#N/A</v>
      </c>
    </row>
    <row r="3710" spans="1:8" ht="29.5" customHeight="1" thickBot="1" x14ac:dyDescent="0.4">
      <c r="A3710" s="16" t="str">
        <f>IF(B3710&lt;&gt;"","IND"&amp;TEXT(COUNTA($B$2:B3710),"000"),"")</f>
        <v>IND2358</v>
      </c>
      <c r="B3710" s="17">
        <f>Consolication[[#This Row],[Nom et prénom 0 Name &amp; first name]]</f>
        <v>0</v>
      </c>
      <c r="C3710" s="17" t="e">
        <f>VLOOKUP(B3710,Consolidation!B:AA,3,FALSE)</f>
        <v>#N/A</v>
      </c>
      <c r="D3710" s="17" t="e">
        <f>VLOOKUP(B3710,Consolidation!B:AA,5,TRUE)</f>
        <v>#N/A</v>
      </c>
      <c r="E3710" s="17" t="e">
        <f>VLOOKUP(B3711,Consolidation!B:AA,6,TRUE)</f>
        <v>#N/A</v>
      </c>
      <c r="F3710" s="17" t="e">
        <f>VLOOKUP(B3711,Consolidation!B:AA,7,TRUE)</f>
        <v>#N/A</v>
      </c>
      <c r="G3710" s="17" t="e">
        <f>VLOOKUP(B3711,Consolidation!B:AA,12,TRUE)</f>
        <v>#N/A</v>
      </c>
      <c r="H3710" s="17" t="e">
        <f>VLOOKUP(B3711,Consolidation!B:AA,22,FALSE)</f>
        <v>#N/A</v>
      </c>
    </row>
    <row r="3711" spans="1:8" ht="29.5" customHeight="1" thickBot="1" x14ac:dyDescent="0.4">
      <c r="A3711" s="16" t="str">
        <f>IF(B3711&lt;&gt;"","IND"&amp;TEXT(COUNTA($B$2:B3711),"000"),"")</f>
        <v>IND2359</v>
      </c>
      <c r="B3711" s="17">
        <f>Consolication[[#This Row],[Nom et prénom 0 Name &amp; first name]]</f>
        <v>0</v>
      </c>
      <c r="C3711" s="17" t="e">
        <f>VLOOKUP(B3711,Consolidation!B:AA,3,FALSE)</f>
        <v>#N/A</v>
      </c>
      <c r="D3711" s="17" t="e">
        <f>VLOOKUP(B3711,Consolidation!B:AA,5,TRUE)</f>
        <v>#N/A</v>
      </c>
      <c r="E3711" s="17" t="e">
        <f>VLOOKUP(B3712,Consolidation!B:AA,6,TRUE)</f>
        <v>#N/A</v>
      </c>
      <c r="F3711" s="17" t="e">
        <f>VLOOKUP(B3712,Consolidation!B:AA,7,TRUE)</f>
        <v>#N/A</v>
      </c>
      <c r="G3711" s="17" t="e">
        <f>VLOOKUP(B3712,Consolidation!B:AA,12,TRUE)</f>
        <v>#N/A</v>
      </c>
      <c r="H3711" s="17" t="e">
        <f>VLOOKUP(B3712,Consolidation!B:AA,22,FALSE)</f>
        <v>#N/A</v>
      </c>
    </row>
    <row r="3712" spans="1:8" ht="29.5" customHeight="1" thickBot="1" x14ac:dyDescent="0.4">
      <c r="A3712" s="16" t="str">
        <f>IF(B3712&lt;&gt;"","IND"&amp;TEXT(COUNTA($B$2:B3712),"000"),"")</f>
        <v>IND2360</v>
      </c>
      <c r="B3712" s="17">
        <f>Consolication[[#This Row],[Nom et prénom 0 Name &amp; first name]]</f>
        <v>0</v>
      </c>
      <c r="C3712" s="17" t="e">
        <f>VLOOKUP(B3712,Consolidation!B:AA,3,FALSE)</f>
        <v>#N/A</v>
      </c>
      <c r="D3712" s="17" t="e">
        <f>VLOOKUP(B3712,Consolidation!B:AA,5,TRUE)</f>
        <v>#N/A</v>
      </c>
      <c r="E3712" s="17" t="e">
        <f>VLOOKUP(B3713,Consolidation!B:AA,6,TRUE)</f>
        <v>#N/A</v>
      </c>
      <c r="F3712" s="17" t="e">
        <f>VLOOKUP(B3713,Consolidation!B:AA,7,TRUE)</f>
        <v>#N/A</v>
      </c>
      <c r="G3712" s="17" t="e">
        <f>VLOOKUP(B3713,Consolidation!B:AA,12,TRUE)</f>
        <v>#N/A</v>
      </c>
      <c r="H3712" s="17" t="e">
        <f>VLOOKUP(B3713,Consolidation!B:AA,22,FALSE)</f>
        <v>#N/A</v>
      </c>
    </row>
    <row r="3713" spans="1:8" ht="29.5" customHeight="1" thickBot="1" x14ac:dyDescent="0.4">
      <c r="A3713" s="16" t="str">
        <f>IF(B3713&lt;&gt;"","IND"&amp;TEXT(COUNTA($B$2:B3713),"000"),"")</f>
        <v>IND2361</v>
      </c>
      <c r="B3713" s="17">
        <f>Consolication[[#This Row],[Nom et prénom 0 Name &amp; first name]]</f>
        <v>0</v>
      </c>
      <c r="C3713" s="17" t="e">
        <f>VLOOKUP(B3713,Consolidation!B:AA,3,FALSE)</f>
        <v>#N/A</v>
      </c>
      <c r="D3713" s="17" t="e">
        <f>VLOOKUP(B3713,Consolidation!B:AA,5,TRUE)</f>
        <v>#N/A</v>
      </c>
      <c r="E3713" s="17" t="e">
        <f>VLOOKUP(B3714,Consolidation!B:AA,6,TRUE)</f>
        <v>#N/A</v>
      </c>
      <c r="F3713" s="17" t="e">
        <f>VLOOKUP(B3714,Consolidation!B:AA,7,TRUE)</f>
        <v>#N/A</v>
      </c>
      <c r="G3713" s="17" t="e">
        <f>VLOOKUP(B3714,Consolidation!B:AA,12,TRUE)</f>
        <v>#N/A</v>
      </c>
      <c r="H3713" s="17" t="e">
        <f>VLOOKUP(B3714,Consolidation!B:AA,22,FALSE)</f>
        <v>#N/A</v>
      </c>
    </row>
    <row r="3714" spans="1:8" ht="29.5" customHeight="1" thickBot="1" x14ac:dyDescent="0.4">
      <c r="A3714" s="16" t="str">
        <f>IF(B3714&lt;&gt;"","IND"&amp;TEXT(COUNTA($B$2:B3714),"000"),"")</f>
        <v>IND2362</v>
      </c>
      <c r="B3714" s="17">
        <f>Consolication[[#This Row],[Nom et prénom 0 Name &amp; first name]]</f>
        <v>0</v>
      </c>
      <c r="C3714" s="17" t="e">
        <f>VLOOKUP(B3714,Consolidation!B:AA,3,FALSE)</f>
        <v>#N/A</v>
      </c>
      <c r="D3714" s="17" t="e">
        <f>VLOOKUP(B3714,Consolidation!B:AA,5,TRUE)</f>
        <v>#N/A</v>
      </c>
      <c r="E3714" s="17" t="e">
        <f>VLOOKUP(B3715,Consolidation!B:AA,6,TRUE)</f>
        <v>#N/A</v>
      </c>
      <c r="F3714" s="17" t="e">
        <f>VLOOKUP(B3715,Consolidation!B:AA,7,TRUE)</f>
        <v>#N/A</v>
      </c>
      <c r="G3714" s="17" t="e">
        <f>VLOOKUP(B3715,Consolidation!B:AA,12,TRUE)</f>
        <v>#N/A</v>
      </c>
      <c r="H3714" s="17" t="e">
        <f>VLOOKUP(B3715,Consolidation!B:AA,22,FALSE)</f>
        <v>#N/A</v>
      </c>
    </row>
    <row r="3715" spans="1:8" ht="29.5" customHeight="1" thickBot="1" x14ac:dyDescent="0.4">
      <c r="A3715" s="16" t="str">
        <f>IF(B3715&lt;&gt;"","IND"&amp;TEXT(COUNTA($B$2:B3715),"000"),"")</f>
        <v>IND2363</v>
      </c>
      <c r="B3715" s="17">
        <f>Consolication[[#This Row],[Nom et prénom 0 Name &amp; first name]]</f>
        <v>0</v>
      </c>
      <c r="C3715" s="17" t="e">
        <f>VLOOKUP(B3715,Consolidation!B:AA,3,FALSE)</f>
        <v>#N/A</v>
      </c>
      <c r="D3715" s="17" t="e">
        <f>VLOOKUP(B3715,Consolidation!B:AA,5,TRUE)</f>
        <v>#N/A</v>
      </c>
      <c r="E3715" s="17" t="e">
        <f>VLOOKUP(B3716,Consolidation!B:AA,6,TRUE)</f>
        <v>#N/A</v>
      </c>
      <c r="F3715" s="17" t="e">
        <f>VLOOKUP(B3716,Consolidation!B:AA,7,TRUE)</f>
        <v>#N/A</v>
      </c>
      <c r="G3715" s="17" t="e">
        <f>VLOOKUP(B3716,Consolidation!B:AA,12,TRUE)</f>
        <v>#N/A</v>
      </c>
      <c r="H3715" s="17" t="e">
        <f>VLOOKUP(B3716,Consolidation!B:AA,22,FALSE)</f>
        <v>#N/A</v>
      </c>
    </row>
    <row r="3716" spans="1:8" ht="29.5" customHeight="1" thickBot="1" x14ac:dyDescent="0.4">
      <c r="A3716" s="16" t="str">
        <f>IF(B3716&lt;&gt;"","IND"&amp;TEXT(COUNTA($B$2:B3716),"000"),"")</f>
        <v>IND2364</v>
      </c>
      <c r="B3716" s="17">
        <f>Consolication[[#This Row],[Nom et prénom 0 Name &amp; first name]]</f>
        <v>0</v>
      </c>
      <c r="C3716" s="17" t="e">
        <f>VLOOKUP(B3716,Consolidation!B:AA,3,FALSE)</f>
        <v>#N/A</v>
      </c>
      <c r="D3716" s="17" t="e">
        <f>VLOOKUP(B3716,Consolidation!B:AA,5,TRUE)</f>
        <v>#N/A</v>
      </c>
      <c r="E3716" s="17" t="e">
        <f>VLOOKUP(B3717,Consolidation!B:AA,6,TRUE)</f>
        <v>#N/A</v>
      </c>
      <c r="F3716" s="17" t="e">
        <f>VLOOKUP(B3717,Consolidation!B:AA,7,TRUE)</f>
        <v>#N/A</v>
      </c>
      <c r="G3716" s="17" t="e">
        <f>VLOOKUP(B3717,Consolidation!B:AA,12,TRUE)</f>
        <v>#N/A</v>
      </c>
      <c r="H3716" s="17" t="e">
        <f>VLOOKUP(B3717,Consolidation!B:AA,22,FALSE)</f>
        <v>#N/A</v>
      </c>
    </row>
    <row r="3717" spans="1:8" ht="29.5" customHeight="1" thickBot="1" x14ac:dyDescent="0.4">
      <c r="A3717" s="16" t="str">
        <f>IF(B3717&lt;&gt;"","IND"&amp;TEXT(COUNTA($B$2:B3717),"000"),"")</f>
        <v>IND2365</v>
      </c>
      <c r="B3717" s="17">
        <f>Consolication[[#This Row],[Nom et prénom 0 Name &amp; first name]]</f>
        <v>0</v>
      </c>
      <c r="C3717" s="17" t="e">
        <f>VLOOKUP(B3717,Consolidation!B:AA,3,FALSE)</f>
        <v>#N/A</v>
      </c>
      <c r="D3717" s="17" t="e">
        <f>VLOOKUP(B3717,Consolidation!B:AA,5,TRUE)</f>
        <v>#N/A</v>
      </c>
      <c r="E3717" s="17" t="e">
        <f>VLOOKUP(B3718,Consolidation!B:AA,6,TRUE)</f>
        <v>#N/A</v>
      </c>
      <c r="F3717" s="17" t="e">
        <f>VLOOKUP(B3718,Consolidation!B:AA,7,TRUE)</f>
        <v>#N/A</v>
      </c>
      <c r="G3717" s="17" t="e">
        <f>VLOOKUP(B3718,Consolidation!B:AA,12,TRUE)</f>
        <v>#N/A</v>
      </c>
      <c r="H3717" s="17" t="e">
        <f>VLOOKUP(B3718,Consolidation!B:AA,22,FALSE)</f>
        <v>#N/A</v>
      </c>
    </row>
    <row r="3718" spans="1:8" ht="29.5" customHeight="1" thickBot="1" x14ac:dyDescent="0.4">
      <c r="A3718" s="16" t="str">
        <f>IF(B3718&lt;&gt;"","IND"&amp;TEXT(COUNTA($B$2:B3718),"000"),"")</f>
        <v>IND2366</v>
      </c>
      <c r="B3718" s="17">
        <f>Consolication[[#This Row],[Nom et prénom 0 Name &amp; first name]]</f>
        <v>0</v>
      </c>
      <c r="C3718" s="17" t="e">
        <f>VLOOKUP(B3718,Consolidation!B:AA,3,FALSE)</f>
        <v>#N/A</v>
      </c>
      <c r="D3718" s="17" t="e">
        <f>VLOOKUP(B3718,Consolidation!B:AA,5,TRUE)</f>
        <v>#N/A</v>
      </c>
      <c r="E3718" s="17" t="e">
        <f>VLOOKUP(B3719,Consolidation!B:AA,6,TRUE)</f>
        <v>#N/A</v>
      </c>
      <c r="F3718" s="17" t="e">
        <f>VLOOKUP(B3719,Consolidation!B:AA,7,TRUE)</f>
        <v>#N/A</v>
      </c>
      <c r="G3718" s="17" t="e">
        <f>VLOOKUP(B3719,Consolidation!B:AA,12,TRUE)</f>
        <v>#N/A</v>
      </c>
      <c r="H3718" s="17" t="e">
        <f>VLOOKUP(B3719,Consolidation!B:AA,22,FALSE)</f>
        <v>#N/A</v>
      </c>
    </row>
    <row r="3719" spans="1:8" ht="29.5" customHeight="1" thickBot="1" x14ac:dyDescent="0.4">
      <c r="A3719" s="16" t="str">
        <f>IF(B3719&lt;&gt;"","IND"&amp;TEXT(COUNTA($B$2:B3719),"000"),"")</f>
        <v>IND2367</v>
      </c>
      <c r="B3719" s="17">
        <f>Consolication[[#This Row],[Nom et prénom 0 Name &amp; first name]]</f>
        <v>0</v>
      </c>
      <c r="C3719" s="17" t="e">
        <f>VLOOKUP(B3719,Consolidation!B:AA,3,FALSE)</f>
        <v>#N/A</v>
      </c>
      <c r="D3719" s="17" t="e">
        <f>VLOOKUP(B3719,Consolidation!B:AA,5,TRUE)</f>
        <v>#N/A</v>
      </c>
      <c r="E3719" s="17" t="e">
        <f>VLOOKUP(B3720,Consolidation!B:AA,6,TRUE)</f>
        <v>#N/A</v>
      </c>
      <c r="F3719" s="17" t="e">
        <f>VLOOKUP(B3720,Consolidation!B:AA,7,TRUE)</f>
        <v>#N/A</v>
      </c>
      <c r="G3719" s="17" t="e">
        <f>VLOOKUP(B3720,Consolidation!B:AA,12,TRUE)</f>
        <v>#N/A</v>
      </c>
      <c r="H3719" s="17" t="e">
        <f>VLOOKUP(B3720,Consolidation!B:AA,22,FALSE)</f>
        <v>#N/A</v>
      </c>
    </row>
    <row r="3720" spans="1:8" ht="29.5" customHeight="1" thickBot="1" x14ac:dyDescent="0.4">
      <c r="A3720" s="16" t="str">
        <f>IF(B3720&lt;&gt;"","IND"&amp;TEXT(COUNTA($B$2:B3720),"000"),"")</f>
        <v>IND2368</v>
      </c>
      <c r="B3720" s="17">
        <f>Consolication[[#This Row],[Nom et prénom 0 Name &amp; first name]]</f>
        <v>0</v>
      </c>
      <c r="C3720" s="17" t="e">
        <f>VLOOKUP(B3720,Consolidation!B:AA,3,FALSE)</f>
        <v>#N/A</v>
      </c>
      <c r="D3720" s="17" t="e">
        <f>VLOOKUP(B3720,Consolidation!B:AA,5,TRUE)</f>
        <v>#N/A</v>
      </c>
      <c r="E3720" s="17" t="e">
        <f>VLOOKUP(B3721,Consolidation!B:AA,6,TRUE)</f>
        <v>#N/A</v>
      </c>
      <c r="F3720" s="17" t="e">
        <f>VLOOKUP(B3721,Consolidation!B:AA,7,TRUE)</f>
        <v>#N/A</v>
      </c>
      <c r="G3720" s="17" t="e">
        <f>VLOOKUP(B3721,Consolidation!B:AA,12,TRUE)</f>
        <v>#N/A</v>
      </c>
      <c r="H3720" s="17" t="e">
        <f>VLOOKUP(B3721,Consolidation!B:AA,22,FALSE)</f>
        <v>#N/A</v>
      </c>
    </row>
    <row r="3721" spans="1:8" ht="29.5" customHeight="1" thickBot="1" x14ac:dyDescent="0.4">
      <c r="A3721" s="16" t="str">
        <f>IF(B3721&lt;&gt;"","IND"&amp;TEXT(COUNTA($B$2:B3721),"000"),"")</f>
        <v>IND2369</v>
      </c>
      <c r="B3721" s="17">
        <f>Consolication[[#This Row],[Nom et prénom 0 Name &amp; first name]]</f>
        <v>0</v>
      </c>
      <c r="C3721" s="17" t="e">
        <f>VLOOKUP(B3721,Consolidation!B:AA,3,FALSE)</f>
        <v>#N/A</v>
      </c>
      <c r="D3721" s="17" t="e">
        <f>VLOOKUP(B3721,Consolidation!B:AA,5,TRUE)</f>
        <v>#N/A</v>
      </c>
      <c r="E3721" s="17" t="e">
        <f>VLOOKUP(B3722,Consolidation!B:AA,6,TRUE)</f>
        <v>#N/A</v>
      </c>
      <c r="F3721" s="17" t="e">
        <f>VLOOKUP(B3722,Consolidation!B:AA,7,TRUE)</f>
        <v>#N/A</v>
      </c>
      <c r="G3721" s="17" t="e">
        <f>VLOOKUP(B3722,Consolidation!B:AA,12,TRUE)</f>
        <v>#N/A</v>
      </c>
      <c r="H3721" s="17" t="e">
        <f>VLOOKUP(B3722,Consolidation!B:AA,22,FALSE)</f>
        <v>#N/A</v>
      </c>
    </row>
    <row r="3722" spans="1:8" ht="29.5" customHeight="1" thickBot="1" x14ac:dyDescent="0.4">
      <c r="A3722" s="16" t="str">
        <f>IF(B3722&lt;&gt;"","IND"&amp;TEXT(COUNTA($B$2:B3722),"000"),"")</f>
        <v>IND2370</v>
      </c>
      <c r="B3722" s="17">
        <f>Consolication[[#This Row],[Nom et prénom 0 Name &amp; first name]]</f>
        <v>0</v>
      </c>
      <c r="C3722" s="17" t="e">
        <f>VLOOKUP(B3722,Consolidation!B:AA,3,FALSE)</f>
        <v>#N/A</v>
      </c>
      <c r="D3722" s="17" t="e">
        <f>VLOOKUP(B3722,Consolidation!B:AA,5,TRUE)</f>
        <v>#N/A</v>
      </c>
      <c r="E3722" s="17" t="e">
        <f>VLOOKUP(B3723,Consolidation!B:AA,6,TRUE)</f>
        <v>#N/A</v>
      </c>
      <c r="F3722" s="17" t="e">
        <f>VLOOKUP(B3723,Consolidation!B:AA,7,TRUE)</f>
        <v>#N/A</v>
      </c>
      <c r="G3722" s="17" t="e">
        <f>VLOOKUP(B3723,Consolidation!B:AA,12,TRUE)</f>
        <v>#N/A</v>
      </c>
      <c r="H3722" s="17" t="e">
        <f>VLOOKUP(B3723,Consolidation!B:AA,22,FALSE)</f>
        <v>#N/A</v>
      </c>
    </row>
    <row r="3723" spans="1:8" ht="29.5" customHeight="1" thickBot="1" x14ac:dyDescent="0.4">
      <c r="A3723" s="16" t="str">
        <f>IF(B3723&lt;&gt;"","IND"&amp;TEXT(COUNTA($B$2:B3723),"000"),"")</f>
        <v>IND2371</v>
      </c>
      <c r="B3723" s="17">
        <f>Consolication[[#This Row],[Nom et prénom 0 Name &amp; first name]]</f>
        <v>0</v>
      </c>
      <c r="C3723" s="17" t="e">
        <f>VLOOKUP(B3723,Consolidation!B:AA,3,FALSE)</f>
        <v>#N/A</v>
      </c>
      <c r="D3723" s="17" t="e">
        <f>VLOOKUP(B3723,Consolidation!B:AA,5,TRUE)</f>
        <v>#N/A</v>
      </c>
      <c r="E3723" s="17" t="e">
        <f>VLOOKUP(B3724,Consolidation!B:AA,6,TRUE)</f>
        <v>#N/A</v>
      </c>
      <c r="F3723" s="17" t="e">
        <f>VLOOKUP(B3724,Consolidation!B:AA,7,TRUE)</f>
        <v>#N/A</v>
      </c>
      <c r="G3723" s="17" t="e">
        <f>VLOOKUP(B3724,Consolidation!B:AA,12,TRUE)</f>
        <v>#N/A</v>
      </c>
      <c r="H3723" s="17" t="e">
        <f>VLOOKUP(B3724,Consolidation!B:AA,22,FALSE)</f>
        <v>#N/A</v>
      </c>
    </row>
    <row r="3724" spans="1:8" ht="29.5" customHeight="1" thickBot="1" x14ac:dyDescent="0.4">
      <c r="A3724" s="16" t="str">
        <f>IF(B3724&lt;&gt;"","IND"&amp;TEXT(COUNTA($B$2:B3724),"000"),"")</f>
        <v>IND2372</v>
      </c>
      <c r="B3724" s="17">
        <f>Consolication[[#This Row],[Nom et prénom 0 Name &amp; first name]]</f>
        <v>0</v>
      </c>
      <c r="C3724" s="17" t="e">
        <f>VLOOKUP(B3724,Consolidation!B:AA,3,FALSE)</f>
        <v>#N/A</v>
      </c>
      <c r="D3724" s="17" t="e">
        <f>VLOOKUP(B3724,Consolidation!B:AA,5,TRUE)</f>
        <v>#N/A</v>
      </c>
      <c r="E3724" s="17" t="e">
        <f>VLOOKUP(B3725,Consolidation!B:AA,6,TRUE)</f>
        <v>#N/A</v>
      </c>
      <c r="F3724" s="17" t="e">
        <f>VLOOKUP(B3725,Consolidation!B:AA,7,TRUE)</f>
        <v>#N/A</v>
      </c>
      <c r="G3724" s="17" t="e">
        <f>VLOOKUP(B3725,Consolidation!B:AA,12,TRUE)</f>
        <v>#N/A</v>
      </c>
      <c r="H3724" s="17" t="e">
        <f>VLOOKUP(B3725,Consolidation!B:AA,22,FALSE)</f>
        <v>#N/A</v>
      </c>
    </row>
    <row r="3725" spans="1:8" ht="29.5" customHeight="1" thickBot="1" x14ac:dyDescent="0.4">
      <c r="A3725" s="16" t="str">
        <f>IF(B3725&lt;&gt;"","IND"&amp;TEXT(COUNTA($B$2:B3725),"000"),"")</f>
        <v>IND2373</v>
      </c>
      <c r="B3725" s="17">
        <f>Consolication[[#This Row],[Nom et prénom 0 Name &amp; first name]]</f>
        <v>0</v>
      </c>
      <c r="C3725" s="17" t="e">
        <f>VLOOKUP(B3725,Consolidation!B:AA,3,FALSE)</f>
        <v>#N/A</v>
      </c>
      <c r="D3725" s="17" t="e">
        <f>VLOOKUP(B3725,Consolidation!B:AA,5,TRUE)</f>
        <v>#N/A</v>
      </c>
      <c r="E3725" s="17" t="e">
        <f>VLOOKUP(B3726,Consolidation!B:AA,6,TRUE)</f>
        <v>#N/A</v>
      </c>
      <c r="F3725" s="17" t="e">
        <f>VLOOKUP(B3726,Consolidation!B:AA,7,TRUE)</f>
        <v>#N/A</v>
      </c>
      <c r="G3725" s="17" t="e">
        <f>VLOOKUP(B3726,Consolidation!B:AA,12,TRUE)</f>
        <v>#N/A</v>
      </c>
      <c r="H3725" s="17" t="e">
        <f>VLOOKUP(B3726,Consolidation!B:AA,22,FALSE)</f>
        <v>#N/A</v>
      </c>
    </row>
    <row r="3726" spans="1:8" ht="29.5" customHeight="1" thickBot="1" x14ac:dyDescent="0.4">
      <c r="A3726" s="16" t="str">
        <f>IF(B3726&lt;&gt;"","IND"&amp;TEXT(COUNTA($B$2:B3726),"000"),"")</f>
        <v>IND2374</v>
      </c>
      <c r="B3726" s="17">
        <f>Consolication[[#This Row],[Nom et prénom 0 Name &amp; first name]]</f>
        <v>0</v>
      </c>
      <c r="C3726" s="17" t="e">
        <f>VLOOKUP(B3726,Consolidation!B:AA,3,FALSE)</f>
        <v>#N/A</v>
      </c>
      <c r="D3726" s="17" t="e">
        <f>VLOOKUP(B3726,Consolidation!B:AA,5,TRUE)</f>
        <v>#N/A</v>
      </c>
      <c r="E3726" s="17" t="e">
        <f>VLOOKUP(B3727,Consolidation!B:AA,6,TRUE)</f>
        <v>#N/A</v>
      </c>
      <c r="F3726" s="17" t="e">
        <f>VLOOKUP(B3727,Consolidation!B:AA,7,TRUE)</f>
        <v>#N/A</v>
      </c>
      <c r="G3726" s="17" t="e">
        <f>VLOOKUP(B3727,Consolidation!B:AA,12,TRUE)</f>
        <v>#N/A</v>
      </c>
      <c r="H3726" s="17" t="e">
        <f>VLOOKUP(B3727,Consolidation!B:AA,22,FALSE)</f>
        <v>#N/A</v>
      </c>
    </row>
    <row r="3727" spans="1:8" ht="29.5" customHeight="1" thickBot="1" x14ac:dyDescent="0.4">
      <c r="A3727" s="16" t="str">
        <f>IF(B3727&lt;&gt;"","IND"&amp;TEXT(COUNTA($B$2:B3727),"000"),"")</f>
        <v>IND2375</v>
      </c>
      <c r="B3727" s="17">
        <f>Consolication[[#This Row],[Nom et prénom 0 Name &amp; first name]]</f>
        <v>0</v>
      </c>
      <c r="C3727" s="17" t="e">
        <f>VLOOKUP(B3727,Consolidation!B:AA,3,FALSE)</f>
        <v>#N/A</v>
      </c>
      <c r="D3727" s="17" t="e">
        <f>VLOOKUP(B3727,Consolidation!B:AA,5,TRUE)</f>
        <v>#N/A</v>
      </c>
      <c r="E3727" s="17" t="e">
        <f>VLOOKUP(B3728,Consolidation!B:AA,6,TRUE)</f>
        <v>#N/A</v>
      </c>
      <c r="F3727" s="17" t="e">
        <f>VLOOKUP(B3728,Consolidation!B:AA,7,TRUE)</f>
        <v>#N/A</v>
      </c>
      <c r="G3727" s="17" t="e">
        <f>VLOOKUP(B3728,Consolidation!B:AA,12,TRUE)</f>
        <v>#N/A</v>
      </c>
      <c r="H3727" s="17" t="e">
        <f>VLOOKUP(B3728,Consolidation!B:AA,22,FALSE)</f>
        <v>#N/A</v>
      </c>
    </row>
    <row r="3728" spans="1:8" ht="29.5" customHeight="1" thickBot="1" x14ac:dyDescent="0.4">
      <c r="A3728" s="16" t="str">
        <f>IF(B3728&lt;&gt;"","IND"&amp;TEXT(COUNTA($B$2:B3728),"000"),"")</f>
        <v>IND2376</v>
      </c>
      <c r="B3728" s="17">
        <f>Consolication[[#This Row],[Nom et prénom 0 Name &amp; first name]]</f>
        <v>0</v>
      </c>
      <c r="C3728" s="17" t="e">
        <f>VLOOKUP(B3728,Consolidation!B:AA,3,FALSE)</f>
        <v>#N/A</v>
      </c>
      <c r="D3728" s="17" t="e">
        <f>VLOOKUP(B3728,Consolidation!B:AA,5,TRUE)</f>
        <v>#N/A</v>
      </c>
      <c r="E3728" s="17" t="e">
        <f>VLOOKUP(B3729,Consolidation!B:AA,6,TRUE)</f>
        <v>#N/A</v>
      </c>
      <c r="F3728" s="17" t="e">
        <f>VLOOKUP(B3729,Consolidation!B:AA,7,TRUE)</f>
        <v>#N/A</v>
      </c>
      <c r="G3728" s="17" t="e">
        <f>VLOOKUP(B3729,Consolidation!B:AA,12,TRUE)</f>
        <v>#N/A</v>
      </c>
      <c r="H3728" s="17" t="e">
        <f>VLOOKUP(B3729,Consolidation!B:AA,22,FALSE)</f>
        <v>#N/A</v>
      </c>
    </row>
    <row r="3729" spans="1:8" ht="29.5" customHeight="1" thickBot="1" x14ac:dyDescent="0.4">
      <c r="A3729" s="16" t="str">
        <f>IF(B3729&lt;&gt;"","IND"&amp;TEXT(COUNTA($B$2:B3729),"000"),"")</f>
        <v>IND2377</v>
      </c>
      <c r="B3729" s="17">
        <f>Consolication[[#This Row],[Nom et prénom 0 Name &amp; first name]]</f>
        <v>0</v>
      </c>
      <c r="C3729" s="17" t="e">
        <f>VLOOKUP(B3729,Consolidation!B:AA,3,FALSE)</f>
        <v>#N/A</v>
      </c>
      <c r="D3729" s="17" t="e">
        <f>VLOOKUP(B3729,Consolidation!B:AA,5,TRUE)</f>
        <v>#N/A</v>
      </c>
      <c r="E3729" s="17" t="e">
        <f>VLOOKUP(B3730,Consolidation!B:AA,6,TRUE)</f>
        <v>#N/A</v>
      </c>
      <c r="F3729" s="17" t="e">
        <f>VLOOKUP(B3730,Consolidation!B:AA,7,TRUE)</f>
        <v>#N/A</v>
      </c>
      <c r="G3729" s="17" t="e">
        <f>VLOOKUP(B3730,Consolidation!B:AA,12,TRUE)</f>
        <v>#N/A</v>
      </c>
      <c r="H3729" s="17" t="e">
        <f>VLOOKUP(B3730,Consolidation!B:AA,22,FALSE)</f>
        <v>#N/A</v>
      </c>
    </row>
    <row r="3730" spans="1:8" ht="29.5" customHeight="1" thickBot="1" x14ac:dyDescent="0.4">
      <c r="A3730" s="16" t="str">
        <f>IF(B3730&lt;&gt;"","IND"&amp;TEXT(COUNTA($B$2:B3730),"000"),"")</f>
        <v>IND2378</v>
      </c>
      <c r="B3730" s="17">
        <f>Consolication[[#This Row],[Nom et prénom 0 Name &amp; first name]]</f>
        <v>0</v>
      </c>
      <c r="C3730" s="17" t="e">
        <f>VLOOKUP(B3730,Consolidation!B:AA,3,FALSE)</f>
        <v>#N/A</v>
      </c>
      <c r="D3730" s="17" t="e">
        <f>VLOOKUP(B3730,Consolidation!B:AA,5,TRUE)</f>
        <v>#N/A</v>
      </c>
      <c r="E3730" s="17" t="e">
        <f>VLOOKUP(B3731,Consolidation!B:AA,6,TRUE)</f>
        <v>#N/A</v>
      </c>
      <c r="F3730" s="17" t="e">
        <f>VLOOKUP(B3731,Consolidation!B:AA,7,TRUE)</f>
        <v>#N/A</v>
      </c>
      <c r="G3730" s="17" t="e">
        <f>VLOOKUP(B3731,Consolidation!B:AA,12,TRUE)</f>
        <v>#N/A</v>
      </c>
      <c r="H3730" s="17" t="e">
        <f>VLOOKUP(B3731,Consolidation!B:AA,22,FALSE)</f>
        <v>#N/A</v>
      </c>
    </row>
    <row r="3731" spans="1:8" ht="29.5" customHeight="1" thickBot="1" x14ac:dyDescent="0.4">
      <c r="A3731" s="16" t="str">
        <f>IF(B3731&lt;&gt;"","IND"&amp;TEXT(COUNTA($B$2:B3731),"000"),"")</f>
        <v>IND2379</v>
      </c>
      <c r="B3731" s="17">
        <f>Consolication[[#This Row],[Nom et prénom 0 Name &amp; first name]]</f>
        <v>0</v>
      </c>
      <c r="C3731" s="17" t="e">
        <f>VLOOKUP(B3731,Consolidation!B:AA,3,FALSE)</f>
        <v>#N/A</v>
      </c>
      <c r="D3731" s="17" t="e">
        <f>VLOOKUP(B3731,Consolidation!B:AA,5,TRUE)</f>
        <v>#N/A</v>
      </c>
      <c r="E3731" s="17" t="e">
        <f>VLOOKUP(B3732,Consolidation!B:AA,6,TRUE)</f>
        <v>#N/A</v>
      </c>
      <c r="F3731" s="17" t="e">
        <f>VLOOKUP(B3732,Consolidation!B:AA,7,TRUE)</f>
        <v>#N/A</v>
      </c>
      <c r="G3731" s="17" t="e">
        <f>VLOOKUP(B3732,Consolidation!B:AA,12,TRUE)</f>
        <v>#N/A</v>
      </c>
      <c r="H3731" s="17" t="e">
        <f>VLOOKUP(B3732,Consolidation!B:AA,22,FALSE)</f>
        <v>#N/A</v>
      </c>
    </row>
    <row r="3732" spans="1:8" ht="29.5" customHeight="1" thickBot="1" x14ac:dyDescent="0.4">
      <c r="A3732" s="16" t="str">
        <f>IF(B3732&lt;&gt;"","IND"&amp;TEXT(COUNTA($B$2:B3732),"000"),"")</f>
        <v>IND2380</v>
      </c>
      <c r="B3732" s="17">
        <f>Consolication[[#This Row],[Nom et prénom 0 Name &amp; first name]]</f>
        <v>0</v>
      </c>
      <c r="C3732" s="17" t="e">
        <f>VLOOKUP(B3732,Consolidation!B:AA,3,FALSE)</f>
        <v>#N/A</v>
      </c>
      <c r="D3732" s="17" t="e">
        <f>VLOOKUP(B3732,Consolidation!B:AA,5,TRUE)</f>
        <v>#N/A</v>
      </c>
      <c r="E3732" s="17" t="e">
        <f>VLOOKUP(B3733,Consolidation!B:AA,6,TRUE)</f>
        <v>#N/A</v>
      </c>
      <c r="F3732" s="17" t="e">
        <f>VLOOKUP(B3733,Consolidation!B:AA,7,TRUE)</f>
        <v>#N/A</v>
      </c>
      <c r="G3732" s="17" t="e">
        <f>VLOOKUP(B3733,Consolidation!B:AA,12,TRUE)</f>
        <v>#N/A</v>
      </c>
      <c r="H3732" s="17" t="e">
        <f>VLOOKUP(B3733,Consolidation!B:AA,22,FALSE)</f>
        <v>#N/A</v>
      </c>
    </row>
    <row r="3733" spans="1:8" ht="29.5" customHeight="1" thickBot="1" x14ac:dyDescent="0.4">
      <c r="A3733" s="16" t="str">
        <f>IF(B3733&lt;&gt;"","IND"&amp;TEXT(COUNTA($B$2:B3733),"000"),"")</f>
        <v>IND2381</v>
      </c>
      <c r="B3733" s="17">
        <f>Consolication[[#This Row],[Nom et prénom 0 Name &amp; first name]]</f>
        <v>0</v>
      </c>
      <c r="C3733" s="17" t="e">
        <f>VLOOKUP(B3733,Consolidation!B:AA,3,FALSE)</f>
        <v>#N/A</v>
      </c>
      <c r="D3733" s="17" t="e">
        <f>VLOOKUP(B3733,Consolidation!B:AA,5,TRUE)</f>
        <v>#N/A</v>
      </c>
      <c r="E3733" s="17" t="e">
        <f>VLOOKUP(B3734,Consolidation!B:AA,6,TRUE)</f>
        <v>#N/A</v>
      </c>
      <c r="F3733" s="17" t="e">
        <f>VLOOKUP(B3734,Consolidation!B:AA,7,TRUE)</f>
        <v>#N/A</v>
      </c>
      <c r="G3733" s="17" t="e">
        <f>VLOOKUP(B3734,Consolidation!B:AA,12,TRUE)</f>
        <v>#N/A</v>
      </c>
      <c r="H3733" s="17" t="e">
        <f>VLOOKUP(B3734,Consolidation!B:AA,22,FALSE)</f>
        <v>#N/A</v>
      </c>
    </row>
    <row r="3734" spans="1:8" ht="29.5" customHeight="1" thickBot="1" x14ac:dyDescent="0.4">
      <c r="A3734" s="16" t="str">
        <f>IF(B3734&lt;&gt;"","IND"&amp;TEXT(COUNTA($B$2:B3734),"000"),"")</f>
        <v>IND2382</v>
      </c>
      <c r="B3734" s="17">
        <f>Consolication[[#This Row],[Nom et prénom 0 Name &amp; first name]]</f>
        <v>0</v>
      </c>
      <c r="C3734" s="17" t="e">
        <f>VLOOKUP(B3734,Consolidation!B:AA,3,FALSE)</f>
        <v>#N/A</v>
      </c>
      <c r="D3734" s="17" t="e">
        <f>VLOOKUP(B3734,Consolidation!B:AA,5,TRUE)</f>
        <v>#N/A</v>
      </c>
      <c r="E3734" s="17" t="e">
        <f>VLOOKUP(B3735,Consolidation!B:AA,6,TRUE)</f>
        <v>#N/A</v>
      </c>
      <c r="F3734" s="17" t="e">
        <f>VLOOKUP(B3735,Consolidation!B:AA,7,TRUE)</f>
        <v>#N/A</v>
      </c>
      <c r="G3734" s="17" t="e">
        <f>VLOOKUP(B3735,Consolidation!B:AA,12,TRUE)</f>
        <v>#N/A</v>
      </c>
      <c r="H3734" s="17" t="e">
        <f>VLOOKUP(B3735,Consolidation!B:AA,22,FALSE)</f>
        <v>#N/A</v>
      </c>
    </row>
    <row r="3735" spans="1:8" ht="29.5" customHeight="1" thickBot="1" x14ac:dyDescent="0.4">
      <c r="A3735" s="16" t="str">
        <f>IF(B3735&lt;&gt;"","IND"&amp;TEXT(COUNTA($B$2:B3735),"000"),"")</f>
        <v>IND2383</v>
      </c>
      <c r="B3735" s="17">
        <f>Consolication[[#This Row],[Nom et prénom 0 Name &amp; first name]]</f>
        <v>0</v>
      </c>
      <c r="C3735" s="17" t="e">
        <f>VLOOKUP(B3735,Consolidation!B:AA,3,FALSE)</f>
        <v>#N/A</v>
      </c>
      <c r="D3735" s="17" t="e">
        <f>VLOOKUP(B3735,Consolidation!B:AA,5,TRUE)</f>
        <v>#N/A</v>
      </c>
      <c r="E3735" s="17" t="e">
        <f>VLOOKUP(B3736,Consolidation!B:AA,6,TRUE)</f>
        <v>#N/A</v>
      </c>
      <c r="F3735" s="17" t="e">
        <f>VLOOKUP(B3736,Consolidation!B:AA,7,TRUE)</f>
        <v>#N/A</v>
      </c>
      <c r="G3735" s="17" t="e">
        <f>VLOOKUP(B3736,Consolidation!B:AA,12,TRUE)</f>
        <v>#N/A</v>
      </c>
      <c r="H3735" s="17" t="e">
        <f>VLOOKUP(B3736,Consolidation!B:AA,22,FALSE)</f>
        <v>#N/A</v>
      </c>
    </row>
    <row r="3736" spans="1:8" ht="29.5" customHeight="1" thickBot="1" x14ac:dyDescent="0.4">
      <c r="A3736" s="16" t="str">
        <f>IF(B3736&lt;&gt;"","IND"&amp;TEXT(COUNTA($B$2:B3736),"000"),"")</f>
        <v>IND2384</v>
      </c>
      <c r="B3736" s="17">
        <f>Consolication[[#This Row],[Nom et prénom 0 Name &amp; first name]]</f>
        <v>0</v>
      </c>
      <c r="C3736" s="17" t="e">
        <f>VLOOKUP(B3736,Consolidation!B:AA,3,FALSE)</f>
        <v>#N/A</v>
      </c>
      <c r="D3736" s="17" t="e">
        <f>VLOOKUP(B3736,Consolidation!B:AA,5,TRUE)</f>
        <v>#N/A</v>
      </c>
      <c r="E3736" s="17" t="e">
        <f>VLOOKUP(B3737,Consolidation!B:AA,6,TRUE)</f>
        <v>#N/A</v>
      </c>
      <c r="F3736" s="17" t="e">
        <f>VLOOKUP(B3737,Consolidation!B:AA,7,TRUE)</f>
        <v>#N/A</v>
      </c>
      <c r="G3736" s="17" t="e">
        <f>VLOOKUP(B3737,Consolidation!B:AA,12,TRUE)</f>
        <v>#N/A</v>
      </c>
      <c r="H3736" s="17" t="e">
        <f>VLOOKUP(B3737,Consolidation!B:AA,22,FALSE)</f>
        <v>#N/A</v>
      </c>
    </row>
    <row r="3737" spans="1:8" ht="29.5" customHeight="1" thickBot="1" x14ac:dyDescent="0.4">
      <c r="A3737" s="16" t="str">
        <f>IF(B3737&lt;&gt;"","IND"&amp;TEXT(COUNTA($B$2:B3737),"000"),"")</f>
        <v>IND2385</v>
      </c>
      <c r="B3737" s="17">
        <f>Consolication[[#This Row],[Nom et prénom 0 Name &amp; first name]]</f>
        <v>0</v>
      </c>
      <c r="C3737" s="17" t="e">
        <f>VLOOKUP(B3737,Consolidation!B:AA,3,FALSE)</f>
        <v>#N/A</v>
      </c>
      <c r="D3737" s="17" t="e">
        <f>VLOOKUP(B3737,Consolidation!B:AA,5,TRUE)</f>
        <v>#N/A</v>
      </c>
      <c r="E3737" s="17" t="e">
        <f>VLOOKUP(B3738,Consolidation!B:AA,6,TRUE)</f>
        <v>#N/A</v>
      </c>
      <c r="F3737" s="17" t="e">
        <f>VLOOKUP(B3738,Consolidation!B:AA,7,TRUE)</f>
        <v>#N/A</v>
      </c>
      <c r="G3737" s="17" t="e">
        <f>VLOOKUP(B3738,Consolidation!B:AA,12,TRUE)</f>
        <v>#N/A</v>
      </c>
      <c r="H3737" s="17" t="e">
        <f>VLOOKUP(B3738,Consolidation!B:AA,22,FALSE)</f>
        <v>#N/A</v>
      </c>
    </row>
    <row r="3738" spans="1:8" ht="29.5" customHeight="1" thickBot="1" x14ac:dyDescent="0.4">
      <c r="A3738" s="16" t="str">
        <f>IF(B3738&lt;&gt;"","IND"&amp;TEXT(COUNTA($B$2:B3738),"000"),"")</f>
        <v>IND2386</v>
      </c>
      <c r="B3738" s="17">
        <f>Consolication[[#This Row],[Nom et prénom 0 Name &amp; first name]]</f>
        <v>0</v>
      </c>
      <c r="C3738" s="17" t="e">
        <f>VLOOKUP(B3738,Consolidation!B:AA,3,FALSE)</f>
        <v>#N/A</v>
      </c>
      <c r="D3738" s="17" t="e">
        <f>VLOOKUP(B3738,Consolidation!B:AA,5,TRUE)</f>
        <v>#N/A</v>
      </c>
      <c r="E3738" s="17" t="e">
        <f>VLOOKUP(B3739,Consolidation!B:AA,6,TRUE)</f>
        <v>#N/A</v>
      </c>
      <c r="F3738" s="17" t="e">
        <f>VLOOKUP(B3739,Consolidation!B:AA,7,TRUE)</f>
        <v>#N/A</v>
      </c>
      <c r="G3738" s="17" t="e">
        <f>VLOOKUP(B3739,Consolidation!B:AA,12,TRUE)</f>
        <v>#N/A</v>
      </c>
      <c r="H3738" s="17" t="e">
        <f>VLOOKUP(B3739,Consolidation!B:AA,22,FALSE)</f>
        <v>#N/A</v>
      </c>
    </row>
    <row r="3739" spans="1:8" ht="29.5" customHeight="1" thickBot="1" x14ac:dyDescent="0.4">
      <c r="A3739" s="16" t="str">
        <f>IF(B3739&lt;&gt;"","IND"&amp;TEXT(COUNTA($B$2:B3739),"000"),"")</f>
        <v>IND2387</v>
      </c>
      <c r="B3739" s="17">
        <f>Consolication[[#This Row],[Nom et prénom 0 Name &amp; first name]]</f>
        <v>0</v>
      </c>
      <c r="C3739" s="17" t="e">
        <f>VLOOKUP(B3739,Consolidation!B:AA,3,FALSE)</f>
        <v>#N/A</v>
      </c>
      <c r="D3739" s="17" t="e">
        <f>VLOOKUP(B3739,Consolidation!B:AA,5,TRUE)</f>
        <v>#N/A</v>
      </c>
      <c r="E3739" s="17" t="e">
        <f>VLOOKUP(B3740,Consolidation!B:AA,6,TRUE)</f>
        <v>#N/A</v>
      </c>
      <c r="F3739" s="17" t="e">
        <f>VLOOKUP(B3740,Consolidation!B:AA,7,TRUE)</f>
        <v>#N/A</v>
      </c>
      <c r="G3739" s="17" t="e">
        <f>VLOOKUP(B3740,Consolidation!B:AA,12,TRUE)</f>
        <v>#N/A</v>
      </c>
      <c r="H3739" s="17" t="e">
        <f>VLOOKUP(B3740,Consolidation!B:AA,22,FALSE)</f>
        <v>#N/A</v>
      </c>
    </row>
    <row r="3740" spans="1:8" ht="29.5" customHeight="1" thickBot="1" x14ac:dyDescent="0.4">
      <c r="A3740" s="16" t="str">
        <f>IF(B3740&lt;&gt;"","IND"&amp;TEXT(COUNTA($B$2:B3740),"000"),"")</f>
        <v>IND2388</v>
      </c>
      <c r="B3740" s="17">
        <f>Consolication[[#This Row],[Nom et prénom 0 Name &amp; first name]]</f>
        <v>0</v>
      </c>
      <c r="C3740" s="17" t="e">
        <f>VLOOKUP(B3740,Consolidation!B:AA,3,FALSE)</f>
        <v>#N/A</v>
      </c>
      <c r="D3740" s="17" t="e">
        <f>VLOOKUP(B3740,Consolidation!B:AA,5,TRUE)</f>
        <v>#N/A</v>
      </c>
      <c r="E3740" s="17" t="e">
        <f>VLOOKUP(B3741,Consolidation!B:AA,6,TRUE)</f>
        <v>#N/A</v>
      </c>
      <c r="F3740" s="17" t="e">
        <f>VLOOKUP(B3741,Consolidation!B:AA,7,TRUE)</f>
        <v>#N/A</v>
      </c>
      <c r="G3740" s="17" t="e">
        <f>VLOOKUP(B3741,Consolidation!B:AA,12,TRUE)</f>
        <v>#N/A</v>
      </c>
      <c r="H3740" s="17" t="e">
        <f>VLOOKUP(B3741,Consolidation!B:AA,22,FALSE)</f>
        <v>#N/A</v>
      </c>
    </row>
    <row r="3741" spans="1:8" ht="29.5" customHeight="1" thickBot="1" x14ac:dyDescent="0.4">
      <c r="A3741" s="16" t="str">
        <f>IF(B3741&lt;&gt;"","IND"&amp;TEXT(COUNTA($B$2:B3741),"000"),"")</f>
        <v>IND2389</v>
      </c>
      <c r="B3741" s="17">
        <f>Consolication[[#This Row],[Nom et prénom 0 Name &amp; first name]]</f>
        <v>0</v>
      </c>
      <c r="C3741" s="17" t="e">
        <f>VLOOKUP(B3741,Consolidation!B:AA,3,FALSE)</f>
        <v>#N/A</v>
      </c>
      <c r="D3741" s="17" t="e">
        <f>VLOOKUP(B3741,Consolidation!B:AA,5,TRUE)</f>
        <v>#N/A</v>
      </c>
      <c r="E3741" s="17" t="e">
        <f>VLOOKUP(B3742,Consolidation!B:AA,6,TRUE)</f>
        <v>#N/A</v>
      </c>
      <c r="F3741" s="17" t="e">
        <f>VLOOKUP(B3742,Consolidation!B:AA,7,TRUE)</f>
        <v>#N/A</v>
      </c>
      <c r="G3741" s="17" t="e">
        <f>VLOOKUP(B3742,Consolidation!B:AA,12,TRUE)</f>
        <v>#N/A</v>
      </c>
      <c r="H3741" s="17" t="e">
        <f>VLOOKUP(B3742,Consolidation!B:AA,22,FALSE)</f>
        <v>#N/A</v>
      </c>
    </row>
    <row r="3742" spans="1:8" ht="29.5" customHeight="1" thickBot="1" x14ac:dyDescent="0.4">
      <c r="A3742" s="16" t="str">
        <f>IF(B3742&lt;&gt;"","IND"&amp;TEXT(COUNTA($B$2:B3742),"000"),"")</f>
        <v>IND2390</v>
      </c>
      <c r="B3742" s="17">
        <f>Consolication[[#This Row],[Nom et prénom 0 Name &amp; first name]]</f>
        <v>0</v>
      </c>
      <c r="C3742" s="17" t="e">
        <f>VLOOKUP(B3742,Consolidation!B:AA,3,FALSE)</f>
        <v>#N/A</v>
      </c>
      <c r="D3742" s="17" t="e">
        <f>VLOOKUP(B3742,Consolidation!B:AA,5,TRUE)</f>
        <v>#N/A</v>
      </c>
      <c r="E3742" s="17" t="e">
        <f>VLOOKUP(B3743,Consolidation!B:AA,6,TRUE)</f>
        <v>#N/A</v>
      </c>
      <c r="F3742" s="17" t="e">
        <f>VLOOKUP(B3743,Consolidation!B:AA,7,TRUE)</f>
        <v>#N/A</v>
      </c>
      <c r="G3742" s="17" t="e">
        <f>VLOOKUP(B3743,Consolidation!B:AA,12,TRUE)</f>
        <v>#N/A</v>
      </c>
      <c r="H3742" s="17" t="e">
        <f>VLOOKUP(B3743,Consolidation!B:AA,22,FALSE)</f>
        <v>#N/A</v>
      </c>
    </row>
    <row r="3743" spans="1:8" ht="29.5" customHeight="1" thickBot="1" x14ac:dyDescent="0.4">
      <c r="A3743" s="16" t="str">
        <f>IF(B3743&lt;&gt;"","IND"&amp;TEXT(COUNTA($B$2:B3743),"000"),"")</f>
        <v>IND2391</v>
      </c>
      <c r="B3743" s="17">
        <f>Consolication[[#This Row],[Nom et prénom 0 Name &amp; first name]]</f>
        <v>0</v>
      </c>
      <c r="C3743" s="17" t="e">
        <f>VLOOKUP(B3743,Consolidation!B:AA,3,FALSE)</f>
        <v>#N/A</v>
      </c>
      <c r="D3743" s="17" t="e">
        <f>VLOOKUP(B3743,Consolidation!B:AA,5,TRUE)</f>
        <v>#N/A</v>
      </c>
      <c r="E3743" s="17" t="e">
        <f>VLOOKUP(B3744,Consolidation!B:AA,6,TRUE)</f>
        <v>#N/A</v>
      </c>
      <c r="F3743" s="17" t="e">
        <f>VLOOKUP(B3744,Consolidation!B:AA,7,TRUE)</f>
        <v>#N/A</v>
      </c>
      <c r="G3743" s="17" t="e">
        <f>VLOOKUP(B3744,Consolidation!B:AA,12,TRUE)</f>
        <v>#N/A</v>
      </c>
      <c r="H3743" s="17" t="e">
        <f>VLOOKUP(B3744,Consolidation!B:AA,22,FALSE)</f>
        <v>#N/A</v>
      </c>
    </row>
    <row r="3744" spans="1:8" ht="29.5" customHeight="1" thickBot="1" x14ac:dyDescent="0.4">
      <c r="A3744" s="16" t="str">
        <f>IF(B3744&lt;&gt;"","IND"&amp;TEXT(COUNTA($B$2:B3744),"000"),"")</f>
        <v>IND2392</v>
      </c>
      <c r="B3744" s="17">
        <f>Consolication[[#This Row],[Nom et prénom 0 Name &amp; first name]]</f>
        <v>0</v>
      </c>
      <c r="C3744" s="17" t="e">
        <f>VLOOKUP(B3744,Consolidation!B:AA,3,FALSE)</f>
        <v>#N/A</v>
      </c>
      <c r="D3744" s="17" t="e">
        <f>VLOOKUP(B3744,Consolidation!B:AA,5,TRUE)</f>
        <v>#N/A</v>
      </c>
      <c r="E3744" s="17" t="e">
        <f>VLOOKUP(B3745,Consolidation!B:AA,6,TRUE)</f>
        <v>#N/A</v>
      </c>
      <c r="F3744" s="17" t="e">
        <f>VLOOKUP(B3745,Consolidation!B:AA,7,TRUE)</f>
        <v>#N/A</v>
      </c>
      <c r="G3744" s="17" t="e">
        <f>VLOOKUP(B3745,Consolidation!B:AA,12,TRUE)</f>
        <v>#N/A</v>
      </c>
      <c r="H3744" s="17" t="e">
        <f>VLOOKUP(B3745,Consolidation!B:AA,22,FALSE)</f>
        <v>#N/A</v>
      </c>
    </row>
    <row r="3745" spans="1:8" ht="29.5" customHeight="1" thickBot="1" x14ac:dyDescent="0.4">
      <c r="A3745" s="16" t="str">
        <f>IF(B3745&lt;&gt;"","IND"&amp;TEXT(COUNTA($B$2:B3745),"000"),"")</f>
        <v>IND2393</v>
      </c>
      <c r="B3745" s="17">
        <f>Consolication[[#This Row],[Nom et prénom 0 Name &amp; first name]]</f>
        <v>0</v>
      </c>
      <c r="C3745" s="17" t="e">
        <f>VLOOKUP(B3745,Consolidation!B:AA,3,FALSE)</f>
        <v>#N/A</v>
      </c>
      <c r="D3745" s="17" t="e">
        <f>VLOOKUP(B3745,Consolidation!B:AA,5,TRUE)</f>
        <v>#N/A</v>
      </c>
      <c r="E3745" s="17" t="e">
        <f>VLOOKUP(B3746,Consolidation!B:AA,6,TRUE)</f>
        <v>#N/A</v>
      </c>
      <c r="F3745" s="17" t="e">
        <f>VLOOKUP(B3746,Consolidation!B:AA,7,TRUE)</f>
        <v>#N/A</v>
      </c>
      <c r="G3745" s="17" t="e">
        <f>VLOOKUP(B3746,Consolidation!B:AA,12,TRUE)</f>
        <v>#N/A</v>
      </c>
      <c r="H3745" s="17" t="e">
        <f>VLOOKUP(B3746,Consolidation!B:AA,22,FALSE)</f>
        <v>#N/A</v>
      </c>
    </row>
    <row r="3746" spans="1:8" ht="29.5" customHeight="1" thickBot="1" x14ac:dyDescent="0.4">
      <c r="A3746" s="16" t="str">
        <f>IF(B3746&lt;&gt;"","IND"&amp;TEXT(COUNTA($B$2:B3746),"000"),"")</f>
        <v>IND2394</v>
      </c>
      <c r="B3746" s="17">
        <f>Consolication[[#This Row],[Nom et prénom 0 Name &amp; first name]]</f>
        <v>0</v>
      </c>
      <c r="C3746" s="17" t="e">
        <f>VLOOKUP(B3746,Consolidation!B:AA,3,FALSE)</f>
        <v>#N/A</v>
      </c>
      <c r="D3746" s="17" t="e">
        <f>VLOOKUP(B3746,Consolidation!B:AA,5,TRUE)</f>
        <v>#N/A</v>
      </c>
      <c r="E3746" s="17" t="e">
        <f>VLOOKUP(B3747,Consolidation!B:AA,6,TRUE)</f>
        <v>#N/A</v>
      </c>
      <c r="F3746" s="17" t="e">
        <f>VLOOKUP(B3747,Consolidation!B:AA,7,TRUE)</f>
        <v>#N/A</v>
      </c>
      <c r="G3746" s="17" t="e">
        <f>VLOOKUP(B3747,Consolidation!B:AA,12,TRUE)</f>
        <v>#N/A</v>
      </c>
      <c r="H3746" s="17" t="e">
        <f>VLOOKUP(B3747,Consolidation!B:AA,22,FALSE)</f>
        <v>#N/A</v>
      </c>
    </row>
    <row r="3747" spans="1:8" ht="29.5" customHeight="1" thickBot="1" x14ac:dyDescent="0.4">
      <c r="A3747" s="16" t="str">
        <f>IF(B3747&lt;&gt;"","IND"&amp;TEXT(COUNTA($B$2:B3747),"000"),"")</f>
        <v>IND2395</v>
      </c>
      <c r="B3747" s="17">
        <f>Consolication[[#This Row],[Nom et prénom 0 Name &amp; first name]]</f>
        <v>0</v>
      </c>
      <c r="C3747" s="17" t="e">
        <f>VLOOKUP(B3747,Consolidation!B:AA,3,FALSE)</f>
        <v>#N/A</v>
      </c>
      <c r="D3747" s="17" t="e">
        <f>VLOOKUP(B3747,Consolidation!B:AA,5,TRUE)</f>
        <v>#N/A</v>
      </c>
      <c r="E3747" s="17" t="e">
        <f>VLOOKUP(B3748,Consolidation!B:AA,6,TRUE)</f>
        <v>#N/A</v>
      </c>
      <c r="F3747" s="17" t="e">
        <f>VLOOKUP(B3748,Consolidation!B:AA,7,TRUE)</f>
        <v>#N/A</v>
      </c>
      <c r="G3747" s="17" t="e">
        <f>VLOOKUP(B3748,Consolidation!B:AA,12,TRUE)</f>
        <v>#N/A</v>
      </c>
      <c r="H3747" s="17" t="e">
        <f>VLOOKUP(B3748,Consolidation!B:AA,22,FALSE)</f>
        <v>#N/A</v>
      </c>
    </row>
    <row r="3748" spans="1:8" ht="29.5" customHeight="1" thickBot="1" x14ac:dyDescent="0.4">
      <c r="A3748" s="16" t="str">
        <f>IF(B3748&lt;&gt;"","IND"&amp;TEXT(COUNTA($B$2:B3748),"000"),"")</f>
        <v>IND2396</v>
      </c>
      <c r="B3748" s="17">
        <f>Consolication[[#This Row],[Nom et prénom 0 Name &amp; first name]]</f>
        <v>0</v>
      </c>
      <c r="C3748" s="17" t="e">
        <f>VLOOKUP(B3748,Consolidation!B:AA,3,FALSE)</f>
        <v>#N/A</v>
      </c>
      <c r="D3748" s="17" t="e">
        <f>VLOOKUP(B3748,Consolidation!B:AA,5,TRUE)</f>
        <v>#N/A</v>
      </c>
      <c r="E3748" s="17" t="e">
        <f>VLOOKUP(B3749,Consolidation!B:AA,6,TRUE)</f>
        <v>#N/A</v>
      </c>
      <c r="F3748" s="17" t="e">
        <f>VLOOKUP(B3749,Consolidation!B:AA,7,TRUE)</f>
        <v>#N/A</v>
      </c>
      <c r="G3748" s="17" t="e">
        <f>VLOOKUP(B3749,Consolidation!B:AA,12,TRUE)</f>
        <v>#N/A</v>
      </c>
      <c r="H3748" s="17" t="e">
        <f>VLOOKUP(B3749,Consolidation!B:AA,22,FALSE)</f>
        <v>#N/A</v>
      </c>
    </row>
    <row r="3749" spans="1:8" ht="29.5" customHeight="1" thickBot="1" x14ac:dyDescent="0.4">
      <c r="A3749" s="16" t="str">
        <f>IF(B3749&lt;&gt;"","IND"&amp;TEXT(COUNTA($B$2:B3749),"000"),"")</f>
        <v>IND2397</v>
      </c>
      <c r="B3749" s="17">
        <f>Consolication[[#This Row],[Nom et prénom 0 Name &amp; first name]]</f>
        <v>0</v>
      </c>
      <c r="C3749" s="17" t="e">
        <f>VLOOKUP(B3749,Consolidation!B:AA,3,FALSE)</f>
        <v>#N/A</v>
      </c>
      <c r="D3749" s="17" t="e">
        <f>VLOOKUP(B3749,Consolidation!B:AA,5,TRUE)</f>
        <v>#N/A</v>
      </c>
      <c r="E3749" s="17" t="e">
        <f>VLOOKUP(B3750,Consolidation!B:AA,6,TRUE)</f>
        <v>#N/A</v>
      </c>
      <c r="F3749" s="17" t="e">
        <f>VLOOKUP(B3750,Consolidation!B:AA,7,TRUE)</f>
        <v>#N/A</v>
      </c>
      <c r="G3749" s="17" t="e">
        <f>VLOOKUP(B3750,Consolidation!B:AA,12,TRUE)</f>
        <v>#N/A</v>
      </c>
      <c r="H3749" s="17" t="e">
        <f>VLOOKUP(B3750,Consolidation!B:AA,22,FALSE)</f>
        <v>#N/A</v>
      </c>
    </row>
    <row r="3750" spans="1:8" ht="29.5" customHeight="1" thickBot="1" x14ac:dyDescent="0.4">
      <c r="A3750" s="16" t="str">
        <f>IF(B3750&lt;&gt;"","IND"&amp;TEXT(COUNTA($B$2:B3750),"000"),"")</f>
        <v>IND2398</v>
      </c>
      <c r="B3750" s="17">
        <f>Consolication[[#This Row],[Nom et prénom 0 Name &amp; first name]]</f>
        <v>0</v>
      </c>
      <c r="C3750" s="17" t="e">
        <f>VLOOKUP(B3750,Consolidation!B:AA,3,FALSE)</f>
        <v>#N/A</v>
      </c>
      <c r="D3750" s="17" t="e">
        <f>VLOOKUP(B3750,Consolidation!B:AA,5,TRUE)</f>
        <v>#N/A</v>
      </c>
      <c r="E3750" s="17" t="e">
        <f>VLOOKUP(B3751,Consolidation!B:AA,6,TRUE)</f>
        <v>#N/A</v>
      </c>
      <c r="F3750" s="17" t="e">
        <f>VLOOKUP(B3751,Consolidation!B:AA,7,TRUE)</f>
        <v>#N/A</v>
      </c>
      <c r="G3750" s="17" t="e">
        <f>VLOOKUP(B3751,Consolidation!B:AA,12,TRUE)</f>
        <v>#N/A</v>
      </c>
      <c r="H3750" s="17" t="e">
        <f>VLOOKUP(B3751,Consolidation!B:AA,22,FALSE)</f>
        <v>#N/A</v>
      </c>
    </row>
    <row r="3751" spans="1:8" ht="29.5" customHeight="1" thickBot="1" x14ac:dyDescent="0.4">
      <c r="A3751" s="16" t="str">
        <f>IF(B3751&lt;&gt;"","IND"&amp;TEXT(COUNTA($B$2:B3751),"000"),"")</f>
        <v>IND2399</v>
      </c>
      <c r="B3751" s="17">
        <f>Consolication[[#This Row],[Nom et prénom 0 Name &amp; first name]]</f>
        <v>0</v>
      </c>
      <c r="C3751" s="17" t="e">
        <f>VLOOKUP(B3751,Consolidation!B:AA,3,FALSE)</f>
        <v>#N/A</v>
      </c>
      <c r="D3751" s="17" t="e">
        <f>VLOOKUP(B3751,Consolidation!B:AA,5,TRUE)</f>
        <v>#N/A</v>
      </c>
      <c r="E3751" s="17" t="e">
        <f>VLOOKUP(B3752,Consolidation!B:AA,6,TRUE)</f>
        <v>#N/A</v>
      </c>
      <c r="F3751" s="17" t="e">
        <f>VLOOKUP(B3752,Consolidation!B:AA,7,TRUE)</f>
        <v>#N/A</v>
      </c>
      <c r="G3751" s="17" t="e">
        <f>VLOOKUP(B3752,Consolidation!B:AA,12,TRUE)</f>
        <v>#N/A</v>
      </c>
      <c r="H3751" s="17" t="e">
        <f>VLOOKUP(B3752,Consolidation!B:AA,22,FALSE)</f>
        <v>#N/A</v>
      </c>
    </row>
    <row r="3752" spans="1:8" ht="29.5" customHeight="1" thickBot="1" x14ac:dyDescent="0.4">
      <c r="A3752" s="16" t="str">
        <f>IF(B3752&lt;&gt;"","IND"&amp;TEXT(COUNTA($B$2:B3752),"000"),"")</f>
        <v>IND2400</v>
      </c>
      <c r="B3752" s="17">
        <f>Consolication[[#This Row],[Nom et prénom 0 Name &amp; first name]]</f>
        <v>0</v>
      </c>
      <c r="C3752" s="17" t="e">
        <f>VLOOKUP(B3752,Consolidation!B:AA,3,FALSE)</f>
        <v>#N/A</v>
      </c>
      <c r="D3752" s="17" t="e">
        <f>VLOOKUP(B3752,Consolidation!B:AA,5,TRUE)</f>
        <v>#N/A</v>
      </c>
      <c r="E3752" s="17" t="e">
        <f>VLOOKUP(B3753,Consolidation!B:AA,6,TRUE)</f>
        <v>#N/A</v>
      </c>
      <c r="F3752" s="17" t="e">
        <f>VLOOKUP(B3753,Consolidation!B:AA,7,TRUE)</f>
        <v>#N/A</v>
      </c>
      <c r="G3752" s="17" t="e">
        <f>VLOOKUP(B3753,Consolidation!B:AA,12,TRUE)</f>
        <v>#N/A</v>
      </c>
      <c r="H3752" s="17" t="e">
        <f>VLOOKUP(B3753,Consolidation!B:AA,22,FALSE)</f>
        <v>#N/A</v>
      </c>
    </row>
    <row r="3753" spans="1:8" ht="29.5" customHeight="1" thickBot="1" x14ac:dyDescent="0.4">
      <c r="A3753" s="16" t="str">
        <f>IF(B3753&lt;&gt;"","IND"&amp;TEXT(COUNTA($B$2:B3753),"000"),"")</f>
        <v>IND2401</v>
      </c>
      <c r="B3753" s="17">
        <f>Consolication[[#This Row],[Nom et prénom 0 Name &amp; first name]]</f>
        <v>0</v>
      </c>
      <c r="C3753" s="17" t="e">
        <f>VLOOKUP(B3753,Consolidation!B:AA,3,FALSE)</f>
        <v>#N/A</v>
      </c>
      <c r="D3753" s="17" t="e">
        <f>VLOOKUP(B3753,Consolidation!B:AA,5,TRUE)</f>
        <v>#N/A</v>
      </c>
      <c r="E3753" s="17" t="e">
        <f>VLOOKUP(B3754,Consolidation!B:AA,6,TRUE)</f>
        <v>#N/A</v>
      </c>
      <c r="F3753" s="17" t="e">
        <f>VLOOKUP(B3754,Consolidation!B:AA,7,TRUE)</f>
        <v>#N/A</v>
      </c>
      <c r="G3753" s="17" t="e">
        <f>VLOOKUP(B3754,Consolidation!B:AA,12,TRUE)</f>
        <v>#N/A</v>
      </c>
      <c r="H3753" s="17" t="e">
        <f>VLOOKUP(B3754,Consolidation!B:AA,22,FALSE)</f>
        <v>#N/A</v>
      </c>
    </row>
    <row r="3754" spans="1:8" ht="29.5" customHeight="1" thickBot="1" x14ac:dyDescent="0.4">
      <c r="A3754" s="16" t="str">
        <f>IF(B3754&lt;&gt;"","IND"&amp;TEXT(COUNTA($B$2:B3754),"000"),"")</f>
        <v>IND2402</v>
      </c>
      <c r="B3754" s="17">
        <f>Consolication[[#This Row],[Nom et prénom 0 Name &amp; first name]]</f>
        <v>0</v>
      </c>
      <c r="C3754" s="17" t="e">
        <f>VLOOKUP(B3754,Consolidation!B:AA,3,FALSE)</f>
        <v>#N/A</v>
      </c>
      <c r="D3754" s="17" t="e">
        <f>VLOOKUP(B3754,Consolidation!B:AA,5,TRUE)</f>
        <v>#N/A</v>
      </c>
      <c r="E3754" s="17" t="e">
        <f>VLOOKUP(B3755,Consolidation!B:AA,6,TRUE)</f>
        <v>#N/A</v>
      </c>
      <c r="F3754" s="17" t="e">
        <f>VLOOKUP(B3755,Consolidation!B:AA,7,TRUE)</f>
        <v>#N/A</v>
      </c>
      <c r="G3754" s="17" t="e">
        <f>VLOOKUP(B3755,Consolidation!B:AA,12,TRUE)</f>
        <v>#N/A</v>
      </c>
      <c r="H3754" s="17" t="e">
        <f>VLOOKUP(B3755,Consolidation!B:AA,22,FALSE)</f>
        <v>#N/A</v>
      </c>
    </row>
    <row r="3755" spans="1:8" ht="29.5" customHeight="1" thickBot="1" x14ac:dyDescent="0.4">
      <c r="A3755" s="16" t="str">
        <f>IF(B3755&lt;&gt;"","IND"&amp;TEXT(COUNTA($B$2:B3755),"000"),"")</f>
        <v>IND2403</v>
      </c>
      <c r="B3755" s="17">
        <f>Consolication[[#This Row],[Nom et prénom 0 Name &amp; first name]]</f>
        <v>0</v>
      </c>
      <c r="C3755" s="17" t="e">
        <f>VLOOKUP(B3755,Consolidation!B:AA,3,FALSE)</f>
        <v>#N/A</v>
      </c>
      <c r="D3755" s="17" t="e">
        <f>VLOOKUP(B3755,Consolidation!B:AA,5,TRUE)</f>
        <v>#N/A</v>
      </c>
      <c r="E3755" s="17" t="e">
        <f>VLOOKUP(B3756,Consolidation!B:AA,6,TRUE)</f>
        <v>#N/A</v>
      </c>
      <c r="F3755" s="17" t="e">
        <f>VLOOKUP(B3756,Consolidation!B:AA,7,TRUE)</f>
        <v>#N/A</v>
      </c>
      <c r="G3755" s="17" t="e">
        <f>VLOOKUP(B3756,Consolidation!B:AA,12,TRUE)</f>
        <v>#N/A</v>
      </c>
      <c r="H3755" s="17" t="e">
        <f>VLOOKUP(B3756,Consolidation!B:AA,22,FALSE)</f>
        <v>#N/A</v>
      </c>
    </row>
    <row r="3756" spans="1:8" ht="29.5" customHeight="1" thickBot="1" x14ac:dyDescent="0.4">
      <c r="A3756" s="16" t="str">
        <f>IF(B3756&lt;&gt;"","IND"&amp;TEXT(COUNTA($B$2:B3756),"000"),"")</f>
        <v>IND2404</v>
      </c>
      <c r="B3756" s="17">
        <f>Consolication[[#This Row],[Nom et prénom 0 Name &amp; first name]]</f>
        <v>0</v>
      </c>
      <c r="C3756" s="17" t="e">
        <f>VLOOKUP(B3756,Consolidation!B:AA,3,FALSE)</f>
        <v>#N/A</v>
      </c>
      <c r="D3756" s="17" t="e">
        <f>VLOOKUP(B3756,Consolidation!B:AA,5,TRUE)</f>
        <v>#N/A</v>
      </c>
      <c r="E3756" s="17" t="e">
        <f>VLOOKUP(B3757,Consolidation!B:AA,6,TRUE)</f>
        <v>#N/A</v>
      </c>
      <c r="F3756" s="17" t="e">
        <f>VLOOKUP(B3757,Consolidation!B:AA,7,TRUE)</f>
        <v>#N/A</v>
      </c>
      <c r="G3756" s="17" t="e">
        <f>VLOOKUP(B3757,Consolidation!B:AA,12,TRUE)</f>
        <v>#N/A</v>
      </c>
      <c r="H3756" s="17" t="e">
        <f>VLOOKUP(B3757,Consolidation!B:AA,22,FALSE)</f>
        <v>#N/A</v>
      </c>
    </row>
    <row r="3757" spans="1:8" ht="29.5" customHeight="1" thickBot="1" x14ac:dyDescent="0.4">
      <c r="A3757" s="16" t="str">
        <f>IF(B3757&lt;&gt;"","IND"&amp;TEXT(COUNTA($B$2:B3757),"000"),"")</f>
        <v>IND2405</v>
      </c>
      <c r="B3757" s="17">
        <f>Consolication[[#This Row],[Nom et prénom 0 Name &amp; first name]]</f>
        <v>0</v>
      </c>
      <c r="C3757" s="17" t="e">
        <f>VLOOKUP(B3757,Consolidation!B:AA,3,FALSE)</f>
        <v>#N/A</v>
      </c>
      <c r="D3757" s="17" t="e">
        <f>VLOOKUP(B3757,Consolidation!B:AA,5,TRUE)</f>
        <v>#N/A</v>
      </c>
      <c r="E3757" s="17" t="e">
        <f>VLOOKUP(B3758,Consolidation!B:AA,6,TRUE)</f>
        <v>#N/A</v>
      </c>
      <c r="F3757" s="17" t="e">
        <f>VLOOKUP(B3758,Consolidation!B:AA,7,TRUE)</f>
        <v>#N/A</v>
      </c>
      <c r="G3757" s="17" t="e">
        <f>VLOOKUP(B3758,Consolidation!B:AA,12,TRUE)</f>
        <v>#N/A</v>
      </c>
      <c r="H3757" s="17" t="e">
        <f>VLOOKUP(B3758,Consolidation!B:AA,22,FALSE)</f>
        <v>#N/A</v>
      </c>
    </row>
    <row r="3758" spans="1:8" ht="29.5" customHeight="1" thickBot="1" x14ac:dyDescent="0.4">
      <c r="A3758" s="16" t="str">
        <f>IF(B3758&lt;&gt;"","IND"&amp;TEXT(COUNTA($B$2:B3758),"000"),"")</f>
        <v>IND2406</v>
      </c>
      <c r="B3758" s="17">
        <f>Consolication[[#This Row],[Nom et prénom 0 Name &amp; first name]]</f>
        <v>0</v>
      </c>
      <c r="C3758" s="17" t="e">
        <f>VLOOKUP(B3758,Consolidation!B:AA,3,FALSE)</f>
        <v>#N/A</v>
      </c>
      <c r="D3758" s="17" t="e">
        <f>VLOOKUP(B3758,Consolidation!B:AA,5,TRUE)</f>
        <v>#N/A</v>
      </c>
      <c r="E3758" s="17" t="e">
        <f>VLOOKUP(B3759,Consolidation!B:AA,6,TRUE)</f>
        <v>#N/A</v>
      </c>
      <c r="F3758" s="17" t="e">
        <f>VLOOKUP(B3759,Consolidation!B:AA,7,TRUE)</f>
        <v>#N/A</v>
      </c>
      <c r="G3758" s="17" t="e">
        <f>VLOOKUP(B3759,Consolidation!B:AA,12,TRUE)</f>
        <v>#N/A</v>
      </c>
      <c r="H3758" s="17" t="e">
        <f>VLOOKUP(B3759,Consolidation!B:AA,22,FALSE)</f>
        <v>#N/A</v>
      </c>
    </row>
    <row r="3759" spans="1:8" ht="29.5" customHeight="1" thickBot="1" x14ac:dyDescent="0.4">
      <c r="A3759" s="16" t="str">
        <f>IF(B3759&lt;&gt;"","IND"&amp;TEXT(COUNTA($B$2:B3759),"000"),"")</f>
        <v>IND2407</v>
      </c>
      <c r="B3759" s="17">
        <f>Consolication[[#This Row],[Nom et prénom 0 Name &amp; first name]]</f>
        <v>0</v>
      </c>
      <c r="C3759" s="17" t="e">
        <f>VLOOKUP(B3759,Consolidation!B:AA,3,FALSE)</f>
        <v>#N/A</v>
      </c>
      <c r="D3759" s="17" t="e">
        <f>VLOOKUP(B3759,Consolidation!B:AA,5,TRUE)</f>
        <v>#N/A</v>
      </c>
      <c r="E3759" s="17" t="e">
        <f>VLOOKUP(B3760,Consolidation!B:AA,6,TRUE)</f>
        <v>#N/A</v>
      </c>
      <c r="F3759" s="17" t="e">
        <f>VLOOKUP(B3760,Consolidation!B:AA,7,TRUE)</f>
        <v>#N/A</v>
      </c>
      <c r="G3759" s="17" t="e">
        <f>VLOOKUP(B3760,Consolidation!B:AA,12,TRUE)</f>
        <v>#N/A</v>
      </c>
      <c r="H3759" s="17" t="e">
        <f>VLOOKUP(B3760,Consolidation!B:AA,22,FALSE)</f>
        <v>#N/A</v>
      </c>
    </row>
    <row r="3760" spans="1:8" ht="29.5" customHeight="1" thickBot="1" x14ac:dyDescent="0.4">
      <c r="A3760" s="16" t="str">
        <f>IF(B3760&lt;&gt;"","IND"&amp;TEXT(COUNTA($B$2:B3760),"000"),"")</f>
        <v>IND2408</v>
      </c>
      <c r="B3760" s="17">
        <f>Consolication[[#This Row],[Nom et prénom 0 Name &amp; first name]]</f>
        <v>0</v>
      </c>
      <c r="C3760" s="17" t="e">
        <f>VLOOKUP(B3760,Consolidation!B:AA,3,FALSE)</f>
        <v>#N/A</v>
      </c>
      <c r="D3760" s="17" t="e">
        <f>VLOOKUP(B3760,Consolidation!B:AA,5,TRUE)</f>
        <v>#N/A</v>
      </c>
      <c r="E3760" s="17" t="e">
        <f>VLOOKUP(B3761,Consolidation!B:AA,6,TRUE)</f>
        <v>#N/A</v>
      </c>
      <c r="F3760" s="17" t="e">
        <f>VLOOKUP(B3761,Consolidation!B:AA,7,TRUE)</f>
        <v>#N/A</v>
      </c>
      <c r="G3760" s="17" t="e">
        <f>VLOOKUP(B3761,Consolidation!B:AA,12,TRUE)</f>
        <v>#N/A</v>
      </c>
      <c r="H3760" s="17" t="e">
        <f>VLOOKUP(B3761,Consolidation!B:AA,22,FALSE)</f>
        <v>#N/A</v>
      </c>
    </row>
    <row r="3761" spans="1:8" ht="29.5" customHeight="1" thickBot="1" x14ac:dyDescent="0.4">
      <c r="A3761" s="16" t="str">
        <f>IF(B3761&lt;&gt;"","IND"&amp;TEXT(COUNTA($B$2:B3761),"000"),"")</f>
        <v>IND2409</v>
      </c>
      <c r="B3761" s="17">
        <f>Consolication[[#This Row],[Nom et prénom 0 Name &amp; first name]]</f>
        <v>0</v>
      </c>
      <c r="C3761" s="17" t="e">
        <f>VLOOKUP(B3761,Consolidation!B:AA,3,FALSE)</f>
        <v>#N/A</v>
      </c>
      <c r="D3761" s="17" t="e">
        <f>VLOOKUP(B3761,Consolidation!B:AA,5,TRUE)</f>
        <v>#N/A</v>
      </c>
      <c r="E3761" s="17" t="e">
        <f>VLOOKUP(B3762,Consolidation!B:AA,6,TRUE)</f>
        <v>#N/A</v>
      </c>
      <c r="F3761" s="17" t="e">
        <f>VLOOKUP(B3762,Consolidation!B:AA,7,TRUE)</f>
        <v>#N/A</v>
      </c>
      <c r="G3761" s="17" t="e">
        <f>VLOOKUP(B3762,Consolidation!B:AA,12,TRUE)</f>
        <v>#N/A</v>
      </c>
      <c r="H3761" s="17" t="e">
        <f>VLOOKUP(B3762,Consolidation!B:AA,22,FALSE)</f>
        <v>#N/A</v>
      </c>
    </row>
    <row r="3762" spans="1:8" ht="29.5" customHeight="1" thickBot="1" x14ac:dyDescent="0.4">
      <c r="A3762" s="16" t="str">
        <f>IF(B3762&lt;&gt;"","IND"&amp;TEXT(COUNTA($B$2:B3762),"000"),"")</f>
        <v>IND2410</v>
      </c>
      <c r="B3762" s="17">
        <f>Consolication[[#This Row],[Nom et prénom 0 Name &amp; first name]]</f>
        <v>0</v>
      </c>
      <c r="C3762" s="17" t="e">
        <f>VLOOKUP(B3762,Consolidation!B:AA,3,FALSE)</f>
        <v>#N/A</v>
      </c>
      <c r="D3762" s="17" t="e">
        <f>VLOOKUP(B3762,Consolidation!B:AA,5,TRUE)</f>
        <v>#N/A</v>
      </c>
      <c r="E3762" s="17" t="e">
        <f>VLOOKUP(B3763,Consolidation!B:AA,6,TRUE)</f>
        <v>#N/A</v>
      </c>
      <c r="F3762" s="17" t="e">
        <f>VLOOKUP(B3763,Consolidation!B:AA,7,TRUE)</f>
        <v>#N/A</v>
      </c>
      <c r="G3762" s="17" t="e">
        <f>VLOOKUP(B3763,Consolidation!B:AA,12,TRUE)</f>
        <v>#N/A</v>
      </c>
      <c r="H3762" s="17" t="e">
        <f>VLOOKUP(B3763,Consolidation!B:AA,22,FALSE)</f>
        <v>#N/A</v>
      </c>
    </row>
    <row r="3763" spans="1:8" ht="29.5" customHeight="1" thickBot="1" x14ac:dyDescent="0.4">
      <c r="A3763" s="16" t="str">
        <f>IF(B3763&lt;&gt;"","IND"&amp;TEXT(COUNTA($B$2:B3763),"000"),"")</f>
        <v>IND2411</v>
      </c>
      <c r="B3763" s="17">
        <f>Consolication[[#This Row],[Nom et prénom 0 Name &amp; first name]]</f>
        <v>0</v>
      </c>
      <c r="C3763" s="17" t="e">
        <f>VLOOKUP(B3763,Consolidation!B:AA,3,FALSE)</f>
        <v>#N/A</v>
      </c>
      <c r="D3763" s="17" t="e">
        <f>VLOOKUP(B3763,Consolidation!B:AA,5,TRUE)</f>
        <v>#N/A</v>
      </c>
      <c r="E3763" s="17" t="e">
        <f>VLOOKUP(B3764,Consolidation!B:AA,6,TRUE)</f>
        <v>#N/A</v>
      </c>
      <c r="F3763" s="17" t="e">
        <f>VLOOKUP(B3764,Consolidation!B:AA,7,TRUE)</f>
        <v>#N/A</v>
      </c>
      <c r="G3763" s="17" t="e">
        <f>VLOOKUP(B3764,Consolidation!B:AA,12,TRUE)</f>
        <v>#N/A</v>
      </c>
      <c r="H3763" s="17" t="e">
        <f>VLOOKUP(B3764,Consolidation!B:AA,22,FALSE)</f>
        <v>#N/A</v>
      </c>
    </row>
    <row r="3764" spans="1:8" ht="29.5" customHeight="1" thickBot="1" x14ac:dyDescent="0.4">
      <c r="A3764" s="16" t="str">
        <f>IF(B3764&lt;&gt;"","IND"&amp;TEXT(COUNTA($B$2:B3764),"000"),"")</f>
        <v>IND2412</v>
      </c>
      <c r="B3764" s="17">
        <f>Consolication[[#This Row],[Nom et prénom 0 Name &amp; first name]]</f>
        <v>0</v>
      </c>
      <c r="C3764" s="17" t="e">
        <f>VLOOKUP(B3764,Consolidation!B:AA,3,FALSE)</f>
        <v>#N/A</v>
      </c>
      <c r="D3764" s="17" t="e">
        <f>VLOOKUP(B3764,Consolidation!B:AA,5,TRUE)</f>
        <v>#N/A</v>
      </c>
      <c r="E3764" s="17" t="e">
        <f>VLOOKUP(B3765,Consolidation!B:AA,6,TRUE)</f>
        <v>#N/A</v>
      </c>
      <c r="F3764" s="17" t="e">
        <f>VLOOKUP(B3765,Consolidation!B:AA,7,TRUE)</f>
        <v>#N/A</v>
      </c>
      <c r="G3764" s="17" t="e">
        <f>VLOOKUP(B3765,Consolidation!B:AA,12,TRUE)</f>
        <v>#N/A</v>
      </c>
      <c r="H3764" s="17" t="e">
        <f>VLOOKUP(B3765,Consolidation!B:AA,22,FALSE)</f>
        <v>#N/A</v>
      </c>
    </row>
    <row r="3765" spans="1:8" ht="29.5" customHeight="1" thickBot="1" x14ac:dyDescent="0.4">
      <c r="A3765" s="16" t="str">
        <f>IF(B3765&lt;&gt;"","IND"&amp;TEXT(COUNTA($B$2:B3765),"000"),"")</f>
        <v>IND2413</v>
      </c>
      <c r="B3765" s="17">
        <f>Consolication[[#This Row],[Nom et prénom 0 Name &amp; first name]]</f>
        <v>0</v>
      </c>
      <c r="C3765" s="17" t="e">
        <f>VLOOKUP(B3765,Consolidation!B:AA,3,FALSE)</f>
        <v>#N/A</v>
      </c>
      <c r="D3765" s="17" t="e">
        <f>VLOOKUP(B3765,Consolidation!B:AA,5,TRUE)</f>
        <v>#N/A</v>
      </c>
      <c r="E3765" s="17" t="e">
        <f>VLOOKUP(B3766,Consolidation!B:AA,6,TRUE)</f>
        <v>#N/A</v>
      </c>
      <c r="F3765" s="17" t="e">
        <f>VLOOKUP(B3766,Consolidation!B:AA,7,TRUE)</f>
        <v>#N/A</v>
      </c>
      <c r="G3765" s="17" t="e">
        <f>VLOOKUP(B3766,Consolidation!B:AA,12,TRUE)</f>
        <v>#N/A</v>
      </c>
      <c r="H3765" s="17" t="e">
        <f>VLOOKUP(B3766,Consolidation!B:AA,22,FALSE)</f>
        <v>#N/A</v>
      </c>
    </row>
    <row r="3766" spans="1:8" ht="29.5" customHeight="1" thickBot="1" x14ac:dyDescent="0.4">
      <c r="A3766" s="16" t="str">
        <f>IF(B3766&lt;&gt;"","IND"&amp;TEXT(COUNTA($B$2:B3766),"000"),"")</f>
        <v>IND2414</v>
      </c>
      <c r="B3766" s="17">
        <f>Consolication[[#This Row],[Nom et prénom 0 Name &amp; first name]]</f>
        <v>0</v>
      </c>
      <c r="C3766" s="17" t="e">
        <f>VLOOKUP(B3766,Consolidation!B:AA,3,FALSE)</f>
        <v>#N/A</v>
      </c>
      <c r="D3766" s="17" t="e">
        <f>VLOOKUP(B3766,Consolidation!B:AA,5,TRUE)</f>
        <v>#N/A</v>
      </c>
      <c r="E3766" s="17" t="e">
        <f>VLOOKUP(B3767,Consolidation!B:AA,6,TRUE)</f>
        <v>#N/A</v>
      </c>
      <c r="F3766" s="17" t="e">
        <f>VLOOKUP(B3767,Consolidation!B:AA,7,TRUE)</f>
        <v>#N/A</v>
      </c>
      <c r="G3766" s="17" t="e">
        <f>VLOOKUP(B3767,Consolidation!B:AA,12,TRUE)</f>
        <v>#N/A</v>
      </c>
      <c r="H3766" s="17" t="e">
        <f>VLOOKUP(B3767,Consolidation!B:AA,22,FALSE)</f>
        <v>#N/A</v>
      </c>
    </row>
    <row r="3767" spans="1:8" ht="29.5" customHeight="1" thickBot="1" x14ac:dyDescent="0.4">
      <c r="A3767" s="16" t="str">
        <f>IF(B3767&lt;&gt;"","IND"&amp;TEXT(COUNTA($B$2:B3767),"000"),"")</f>
        <v>IND2415</v>
      </c>
      <c r="B3767" s="17">
        <f>Consolication[[#This Row],[Nom et prénom 0 Name &amp; first name]]</f>
        <v>0</v>
      </c>
      <c r="C3767" s="17" t="e">
        <f>VLOOKUP(B3767,Consolidation!B:AA,3,FALSE)</f>
        <v>#N/A</v>
      </c>
      <c r="D3767" s="17" t="e">
        <f>VLOOKUP(B3767,Consolidation!B:AA,5,TRUE)</f>
        <v>#N/A</v>
      </c>
      <c r="E3767" s="17" t="e">
        <f>VLOOKUP(B3768,Consolidation!B:AA,6,TRUE)</f>
        <v>#N/A</v>
      </c>
      <c r="F3767" s="17" t="e">
        <f>VLOOKUP(B3768,Consolidation!B:AA,7,TRUE)</f>
        <v>#N/A</v>
      </c>
      <c r="G3767" s="17" t="e">
        <f>VLOOKUP(B3768,Consolidation!B:AA,12,TRUE)</f>
        <v>#N/A</v>
      </c>
      <c r="H3767" s="17" t="e">
        <f>VLOOKUP(B3768,Consolidation!B:AA,22,FALSE)</f>
        <v>#N/A</v>
      </c>
    </row>
    <row r="3768" spans="1:8" ht="29.5" customHeight="1" thickBot="1" x14ac:dyDescent="0.4">
      <c r="A3768" s="16" t="str">
        <f>IF(B3768&lt;&gt;"","IND"&amp;TEXT(COUNTA($B$2:B3768),"000"),"")</f>
        <v>IND2416</v>
      </c>
      <c r="B3768" s="17">
        <f>Consolication[[#This Row],[Nom et prénom 0 Name &amp; first name]]</f>
        <v>0</v>
      </c>
      <c r="C3768" s="17" t="e">
        <f>VLOOKUP(B3768,Consolidation!B:AA,3,FALSE)</f>
        <v>#N/A</v>
      </c>
      <c r="D3768" s="17" t="e">
        <f>VLOOKUP(B3768,Consolidation!B:AA,5,TRUE)</f>
        <v>#N/A</v>
      </c>
      <c r="E3768" s="17" t="e">
        <f>VLOOKUP(B3769,Consolidation!B:AA,6,TRUE)</f>
        <v>#N/A</v>
      </c>
      <c r="F3768" s="17" t="e">
        <f>VLOOKUP(B3769,Consolidation!B:AA,7,TRUE)</f>
        <v>#N/A</v>
      </c>
      <c r="G3768" s="17" t="e">
        <f>VLOOKUP(B3769,Consolidation!B:AA,12,TRUE)</f>
        <v>#N/A</v>
      </c>
      <c r="H3768" s="17" t="e">
        <f>VLOOKUP(B3769,Consolidation!B:AA,22,FALSE)</f>
        <v>#N/A</v>
      </c>
    </row>
    <row r="3769" spans="1:8" ht="29.5" customHeight="1" thickBot="1" x14ac:dyDescent="0.4">
      <c r="A3769" s="16" t="str">
        <f>IF(B3769&lt;&gt;"","IND"&amp;TEXT(COUNTA($B$2:B3769),"000"),"")</f>
        <v>IND2417</v>
      </c>
      <c r="B3769" s="17">
        <f>Consolication[[#This Row],[Nom et prénom 0 Name &amp; first name]]</f>
        <v>0</v>
      </c>
      <c r="C3769" s="17" t="e">
        <f>VLOOKUP(B3769,Consolidation!B:AA,3,FALSE)</f>
        <v>#N/A</v>
      </c>
      <c r="D3769" s="17" t="e">
        <f>VLOOKUP(B3769,Consolidation!B:AA,5,TRUE)</f>
        <v>#N/A</v>
      </c>
      <c r="E3769" s="17" t="e">
        <f>VLOOKUP(B3770,Consolidation!B:AA,6,TRUE)</f>
        <v>#N/A</v>
      </c>
      <c r="F3769" s="17" t="e">
        <f>VLOOKUP(B3770,Consolidation!B:AA,7,TRUE)</f>
        <v>#N/A</v>
      </c>
      <c r="G3769" s="17" t="e">
        <f>VLOOKUP(B3770,Consolidation!B:AA,12,TRUE)</f>
        <v>#N/A</v>
      </c>
      <c r="H3769" s="17" t="e">
        <f>VLOOKUP(B3770,Consolidation!B:AA,22,FALSE)</f>
        <v>#N/A</v>
      </c>
    </row>
    <row r="3770" spans="1:8" ht="29.5" customHeight="1" thickBot="1" x14ac:dyDescent="0.4">
      <c r="A3770" s="16" t="str">
        <f>IF(B3770&lt;&gt;"","IND"&amp;TEXT(COUNTA($B$2:B3770),"000"),"")</f>
        <v>IND2418</v>
      </c>
      <c r="B3770" s="17">
        <f>Consolication[[#This Row],[Nom et prénom 0 Name &amp; first name]]</f>
        <v>0</v>
      </c>
      <c r="C3770" s="17" t="e">
        <f>VLOOKUP(B3770,Consolidation!B:AA,3,FALSE)</f>
        <v>#N/A</v>
      </c>
      <c r="D3770" s="17" t="e">
        <f>VLOOKUP(B3770,Consolidation!B:AA,5,TRUE)</f>
        <v>#N/A</v>
      </c>
      <c r="E3770" s="17" t="e">
        <f>VLOOKUP(B3771,Consolidation!B:AA,6,TRUE)</f>
        <v>#N/A</v>
      </c>
      <c r="F3770" s="17" t="e">
        <f>VLOOKUP(B3771,Consolidation!B:AA,7,TRUE)</f>
        <v>#N/A</v>
      </c>
      <c r="G3770" s="17" t="e">
        <f>VLOOKUP(B3771,Consolidation!B:AA,12,TRUE)</f>
        <v>#N/A</v>
      </c>
      <c r="H3770" s="17" t="e">
        <f>VLOOKUP(B3771,Consolidation!B:AA,22,FALSE)</f>
        <v>#N/A</v>
      </c>
    </row>
    <row r="3771" spans="1:8" ht="29.5" customHeight="1" thickBot="1" x14ac:dyDescent="0.4">
      <c r="A3771" s="16" t="str">
        <f>IF(B3771&lt;&gt;"","IND"&amp;TEXT(COUNTA($B$2:B3771),"000"),"")</f>
        <v>IND2419</v>
      </c>
      <c r="B3771" s="17">
        <f>Consolication[[#This Row],[Nom et prénom 0 Name &amp; first name]]</f>
        <v>0</v>
      </c>
      <c r="C3771" s="17" t="e">
        <f>VLOOKUP(B3771,Consolidation!B:AA,3,FALSE)</f>
        <v>#N/A</v>
      </c>
      <c r="D3771" s="17" t="e">
        <f>VLOOKUP(B3771,Consolidation!B:AA,5,TRUE)</f>
        <v>#N/A</v>
      </c>
      <c r="E3771" s="17" t="e">
        <f>VLOOKUP(B3772,Consolidation!B:AA,6,TRUE)</f>
        <v>#N/A</v>
      </c>
      <c r="F3771" s="17" t="e">
        <f>VLOOKUP(B3772,Consolidation!B:AA,7,TRUE)</f>
        <v>#N/A</v>
      </c>
      <c r="G3771" s="17" t="e">
        <f>VLOOKUP(B3772,Consolidation!B:AA,12,TRUE)</f>
        <v>#N/A</v>
      </c>
      <c r="H3771" s="17" t="e">
        <f>VLOOKUP(B3772,Consolidation!B:AA,22,FALSE)</f>
        <v>#N/A</v>
      </c>
    </row>
    <row r="3772" spans="1:8" ht="29.5" customHeight="1" thickBot="1" x14ac:dyDescent="0.4">
      <c r="A3772" s="16" t="str">
        <f>IF(B3772&lt;&gt;"","IND"&amp;TEXT(COUNTA($B$2:B3772),"000"),"")</f>
        <v>IND2420</v>
      </c>
      <c r="B3772" s="17">
        <f>Consolication[[#This Row],[Nom et prénom 0 Name &amp; first name]]</f>
        <v>0</v>
      </c>
      <c r="C3772" s="17" t="e">
        <f>VLOOKUP(B3772,Consolidation!B:AA,3,FALSE)</f>
        <v>#N/A</v>
      </c>
      <c r="D3772" s="17" t="e">
        <f>VLOOKUP(B3772,Consolidation!B:AA,5,TRUE)</f>
        <v>#N/A</v>
      </c>
      <c r="E3772" s="17" t="e">
        <f>VLOOKUP(B3773,Consolidation!B:AA,6,TRUE)</f>
        <v>#N/A</v>
      </c>
      <c r="F3772" s="17" t="e">
        <f>VLOOKUP(B3773,Consolidation!B:AA,7,TRUE)</f>
        <v>#N/A</v>
      </c>
      <c r="G3772" s="17" t="e">
        <f>VLOOKUP(B3773,Consolidation!B:AA,12,TRUE)</f>
        <v>#N/A</v>
      </c>
      <c r="H3772" s="17" t="e">
        <f>VLOOKUP(B3773,Consolidation!B:AA,22,FALSE)</f>
        <v>#N/A</v>
      </c>
    </row>
    <row r="3773" spans="1:8" ht="29.5" customHeight="1" thickBot="1" x14ac:dyDescent="0.4">
      <c r="A3773" s="16" t="str">
        <f>IF(B3773&lt;&gt;"","IND"&amp;TEXT(COUNTA($B$2:B3773),"000"),"")</f>
        <v>IND2421</v>
      </c>
      <c r="B3773" s="17">
        <f>Consolication[[#This Row],[Nom et prénom 0 Name &amp; first name]]</f>
        <v>0</v>
      </c>
      <c r="C3773" s="17" t="e">
        <f>VLOOKUP(B3773,Consolidation!B:AA,3,FALSE)</f>
        <v>#N/A</v>
      </c>
      <c r="D3773" s="17" t="e">
        <f>VLOOKUP(B3773,Consolidation!B:AA,5,TRUE)</f>
        <v>#N/A</v>
      </c>
      <c r="E3773" s="17" t="e">
        <f>VLOOKUP(B3774,Consolidation!B:AA,6,TRUE)</f>
        <v>#N/A</v>
      </c>
      <c r="F3773" s="17" t="e">
        <f>VLOOKUP(B3774,Consolidation!B:AA,7,TRUE)</f>
        <v>#N/A</v>
      </c>
      <c r="G3773" s="17" t="e">
        <f>VLOOKUP(B3774,Consolidation!B:AA,12,TRUE)</f>
        <v>#N/A</v>
      </c>
      <c r="H3773" s="17" t="e">
        <f>VLOOKUP(B3774,Consolidation!B:AA,22,FALSE)</f>
        <v>#N/A</v>
      </c>
    </row>
    <row r="3774" spans="1:8" ht="29.5" customHeight="1" thickBot="1" x14ac:dyDescent="0.4">
      <c r="A3774" s="16" t="str">
        <f>IF(B3774&lt;&gt;"","IND"&amp;TEXT(COUNTA($B$2:B3774),"000"),"")</f>
        <v>IND2422</v>
      </c>
      <c r="B3774" s="17">
        <f>Consolication[[#This Row],[Nom et prénom 0 Name &amp; first name]]</f>
        <v>0</v>
      </c>
      <c r="C3774" s="17" t="e">
        <f>VLOOKUP(B3774,Consolidation!B:AA,3,FALSE)</f>
        <v>#N/A</v>
      </c>
      <c r="D3774" s="17" t="e">
        <f>VLOOKUP(B3774,Consolidation!B:AA,5,TRUE)</f>
        <v>#N/A</v>
      </c>
      <c r="E3774" s="17" t="e">
        <f>VLOOKUP(B3775,Consolidation!B:AA,6,TRUE)</f>
        <v>#N/A</v>
      </c>
      <c r="F3774" s="17" t="e">
        <f>VLOOKUP(B3775,Consolidation!B:AA,7,TRUE)</f>
        <v>#N/A</v>
      </c>
      <c r="G3774" s="17" t="e">
        <f>VLOOKUP(B3775,Consolidation!B:AA,12,TRUE)</f>
        <v>#N/A</v>
      </c>
      <c r="H3774" s="17" t="e">
        <f>VLOOKUP(B3775,Consolidation!B:AA,22,FALSE)</f>
        <v>#N/A</v>
      </c>
    </row>
    <row r="3775" spans="1:8" ht="29.5" customHeight="1" thickBot="1" x14ac:dyDescent="0.4">
      <c r="A3775" s="16" t="str">
        <f>IF(B3775&lt;&gt;"","IND"&amp;TEXT(COUNTA($B$2:B3775),"000"),"")</f>
        <v>IND2423</v>
      </c>
      <c r="B3775" s="17">
        <f>Consolication[[#This Row],[Nom et prénom 0 Name &amp; first name]]</f>
        <v>0</v>
      </c>
      <c r="C3775" s="17" t="e">
        <f>VLOOKUP(B3775,Consolidation!B:AA,3,FALSE)</f>
        <v>#N/A</v>
      </c>
      <c r="D3775" s="17" t="e">
        <f>VLOOKUP(B3775,Consolidation!B:AA,5,TRUE)</f>
        <v>#N/A</v>
      </c>
      <c r="E3775" s="17" t="e">
        <f>VLOOKUP(B3776,Consolidation!B:AA,6,TRUE)</f>
        <v>#N/A</v>
      </c>
      <c r="F3775" s="17" t="e">
        <f>VLOOKUP(B3776,Consolidation!B:AA,7,TRUE)</f>
        <v>#N/A</v>
      </c>
      <c r="G3775" s="17" t="e">
        <f>VLOOKUP(B3776,Consolidation!B:AA,12,TRUE)</f>
        <v>#N/A</v>
      </c>
      <c r="H3775" s="17" t="e">
        <f>VLOOKUP(B3776,Consolidation!B:AA,22,FALSE)</f>
        <v>#N/A</v>
      </c>
    </row>
    <row r="3776" spans="1:8" ht="29.5" customHeight="1" thickBot="1" x14ac:dyDescent="0.4">
      <c r="A3776" s="16" t="str">
        <f>IF(B3776&lt;&gt;"","IND"&amp;TEXT(COUNTA($B$2:B3776),"000"),"")</f>
        <v>IND2424</v>
      </c>
      <c r="B3776" s="17">
        <f>Consolication[[#This Row],[Nom et prénom 0 Name &amp; first name]]</f>
        <v>0</v>
      </c>
      <c r="C3776" s="17" t="e">
        <f>VLOOKUP(B3776,Consolidation!B:AA,3,FALSE)</f>
        <v>#N/A</v>
      </c>
      <c r="D3776" s="17" t="e">
        <f>VLOOKUP(B3776,Consolidation!B:AA,5,TRUE)</f>
        <v>#N/A</v>
      </c>
      <c r="E3776" s="17" t="e">
        <f>VLOOKUP(B3777,Consolidation!B:AA,6,TRUE)</f>
        <v>#N/A</v>
      </c>
      <c r="F3776" s="17" t="e">
        <f>VLOOKUP(B3777,Consolidation!B:AA,7,TRUE)</f>
        <v>#N/A</v>
      </c>
      <c r="G3776" s="17" t="e">
        <f>VLOOKUP(B3777,Consolidation!B:AA,12,TRUE)</f>
        <v>#N/A</v>
      </c>
      <c r="H3776" s="17" t="e">
        <f>VLOOKUP(B3777,Consolidation!B:AA,22,FALSE)</f>
        <v>#N/A</v>
      </c>
    </row>
    <row r="3777" spans="1:8" ht="29.5" customHeight="1" thickBot="1" x14ac:dyDescent="0.4">
      <c r="A3777" s="16" t="str">
        <f>IF(B3777&lt;&gt;"","IND"&amp;TEXT(COUNTA($B$2:B3777),"000"),"")</f>
        <v>IND2425</v>
      </c>
      <c r="B3777" s="17">
        <f>Consolication[[#This Row],[Nom et prénom 0 Name &amp; first name]]</f>
        <v>0</v>
      </c>
      <c r="C3777" s="17" t="e">
        <f>VLOOKUP(B3777,Consolidation!B:AA,3,FALSE)</f>
        <v>#N/A</v>
      </c>
      <c r="D3777" s="17" t="e">
        <f>VLOOKUP(B3777,Consolidation!B:AA,5,TRUE)</f>
        <v>#N/A</v>
      </c>
      <c r="E3777" s="17" t="e">
        <f>VLOOKUP(B3778,Consolidation!B:AA,6,TRUE)</f>
        <v>#N/A</v>
      </c>
      <c r="F3777" s="17" t="e">
        <f>VLOOKUP(B3778,Consolidation!B:AA,7,TRUE)</f>
        <v>#N/A</v>
      </c>
      <c r="G3777" s="17" t="e">
        <f>VLOOKUP(B3778,Consolidation!B:AA,12,TRUE)</f>
        <v>#N/A</v>
      </c>
      <c r="H3777" s="17" t="e">
        <f>VLOOKUP(B3778,Consolidation!B:AA,22,FALSE)</f>
        <v>#N/A</v>
      </c>
    </row>
    <row r="3778" spans="1:8" ht="29.5" customHeight="1" thickBot="1" x14ac:dyDescent="0.4">
      <c r="A3778" s="16" t="str">
        <f>IF(B3778&lt;&gt;"","IND"&amp;TEXT(COUNTA($B$2:B3778),"000"),"")</f>
        <v>IND2426</v>
      </c>
      <c r="B3778" s="17">
        <f>Consolication[[#This Row],[Nom et prénom 0 Name &amp; first name]]</f>
        <v>0</v>
      </c>
      <c r="C3778" s="17" t="e">
        <f>VLOOKUP(B3778,Consolidation!B:AA,3,FALSE)</f>
        <v>#N/A</v>
      </c>
      <c r="D3778" s="17" t="e">
        <f>VLOOKUP(B3778,Consolidation!B:AA,5,TRUE)</f>
        <v>#N/A</v>
      </c>
      <c r="E3778" s="17" t="e">
        <f>VLOOKUP(B3779,Consolidation!B:AA,6,TRUE)</f>
        <v>#N/A</v>
      </c>
      <c r="F3778" s="17" t="e">
        <f>VLOOKUP(B3779,Consolidation!B:AA,7,TRUE)</f>
        <v>#N/A</v>
      </c>
      <c r="G3778" s="17" t="e">
        <f>VLOOKUP(B3779,Consolidation!B:AA,12,TRUE)</f>
        <v>#N/A</v>
      </c>
      <c r="H3778" s="17" t="e">
        <f>VLOOKUP(B3779,Consolidation!B:AA,22,FALSE)</f>
        <v>#N/A</v>
      </c>
    </row>
    <row r="3779" spans="1:8" ht="29.5" customHeight="1" thickBot="1" x14ac:dyDescent="0.4">
      <c r="A3779" s="16" t="str">
        <f>IF(B3779&lt;&gt;"","IND"&amp;TEXT(COUNTA($B$2:B3779),"000"),"")</f>
        <v>IND2427</v>
      </c>
      <c r="B3779" s="17">
        <f>Consolication[[#This Row],[Nom et prénom 0 Name &amp; first name]]</f>
        <v>0</v>
      </c>
      <c r="C3779" s="17" t="e">
        <f>VLOOKUP(B3779,Consolidation!B:AA,3,FALSE)</f>
        <v>#N/A</v>
      </c>
      <c r="D3779" s="17" t="e">
        <f>VLOOKUP(B3779,Consolidation!B:AA,5,TRUE)</f>
        <v>#N/A</v>
      </c>
      <c r="E3779" s="17" t="e">
        <f>VLOOKUP(B3780,Consolidation!B:AA,6,TRUE)</f>
        <v>#N/A</v>
      </c>
      <c r="F3779" s="17" t="e">
        <f>VLOOKUP(B3780,Consolidation!B:AA,7,TRUE)</f>
        <v>#N/A</v>
      </c>
      <c r="G3779" s="17" t="e">
        <f>VLOOKUP(B3780,Consolidation!B:AA,12,TRUE)</f>
        <v>#N/A</v>
      </c>
      <c r="H3779" s="17" t="e">
        <f>VLOOKUP(B3780,Consolidation!B:AA,22,FALSE)</f>
        <v>#N/A</v>
      </c>
    </row>
    <row r="3780" spans="1:8" ht="29.5" customHeight="1" thickBot="1" x14ac:dyDescent="0.4">
      <c r="A3780" s="16" t="str">
        <f>IF(B3780&lt;&gt;"","IND"&amp;TEXT(COUNTA($B$2:B3780),"000"),"")</f>
        <v>IND2428</v>
      </c>
      <c r="B3780" s="17">
        <f>Consolication[[#This Row],[Nom et prénom 0 Name &amp; first name]]</f>
        <v>0</v>
      </c>
      <c r="C3780" s="17" t="e">
        <f>VLOOKUP(B3780,Consolidation!B:AA,3,FALSE)</f>
        <v>#N/A</v>
      </c>
      <c r="D3780" s="17" t="e">
        <f>VLOOKUP(B3780,Consolidation!B:AA,5,TRUE)</f>
        <v>#N/A</v>
      </c>
      <c r="E3780" s="17" t="e">
        <f>VLOOKUP(B3781,Consolidation!B:AA,6,TRUE)</f>
        <v>#N/A</v>
      </c>
      <c r="F3780" s="17" t="e">
        <f>VLOOKUP(B3781,Consolidation!B:AA,7,TRUE)</f>
        <v>#N/A</v>
      </c>
      <c r="G3780" s="17" t="e">
        <f>VLOOKUP(B3781,Consolidation!B:AA,12,TRUE)</f>
        <v>#N/A</v>
      </c>
      <c r="H3780" s="17" t="e">
        <f>VLOOKUP(B3781,Consolidation!B:AA,22,FALSE)</f>
        <v>#N/A</v>
      </c>
    </row>
    <row r="3781" spans="1:8" ht="29.5" customHeight="1" thickBot="1" x14ac:dyDescent="0.4">
      <c r="A3781" s="16" t="str">
        <f>IF(B3781&lt;&gt;"","IND"&amp;TEXT(COUNTA($B$2:B3781),"000"),"")</f>
        <v>IND2429</v>
      </c>
      <c r="B3781" s="17">
        <f>Consolication[[#This Row],[Nom et prénom 0 Name &amp; first name]]</f>
        <v>0</v>
      </c>
      <c r="C3781" s="17" t="e">
        <f>VLOOKUP(B3781,Consolidation!B:AA,3,FALSE)</f>
        <v>#N/A</v>
      </c>
      <c r="D3781" s="17" t="e">
        <f>VLOOKUP(B3781,Consolidation!B:AA,5,TRUE)</f>
        <v>#N/A</v>
      </c>
      <c r="E3781" s="17" t="e">
        <f>VLOOKUP(B3782,Consolidation!B:AA,6,TRUE)</f>
        <v>#N/A</v>
      </c>
      <c r="F3781" s="17" t="e">
        <f>VLOOKUP(B3782,Consolidation!B:AA,7,TRUE)</f>
        <v>#N/A</v>
      </c>
      <c r="G3781" s="17" t="e">
        <f>VLOOKUP(B3782,Consolidation!B:AA,12,TRUE)</f>
        <v>#N/A</v>
      </c>
      <c r="H3781" s="17" t="e">
        <f>VLOOKUP(B3782,Consolidation!B:AA,22,FALSE)</f>
        <v>#N/A</v>
      </c>
    </row>
    <row r="3782" spans="1:8" ht="29.5" customHeight="1" thickBot="1" x14ac:dyDescent="0.4">
      <c r="A3782" s="16" t="str">
        <f>IF(B3782&lt;&gt;"","IND"&amp;TEXT(COUNTA($B$2:B3782),"000"),"")</f>
        <v>IND2430</v>
      </c>
      <c r="B3782" s="17">
        <f>Consolication[[#This Row],[Nom et prénom 0 Name &amp; first name]]</f>
        <v>0</v>
      </c>
      <c r="C3782" s="17" t="e">
        <f>VLOOKUP(B3782,Consolidation!B:AA,3,FALSE)</f>
        <v>#N/A</v>
      </c>
      <c r="D3782" s="17" t="e">
        <f>VLOOKUP(B3782,Consolidation!B:AA,5,TRUE)</f>
        <v>#N/A</v>
      </c>
      <c r="E3782" s="17" t="e">
        <f>VLOOKUP(B3783,Consolidation!B:AA,6,TRUE)</f>
        <v>#N/A</v>
      </c>
      <c r="F3782" s="17" t="e">
        <f>VLOOKUP(B3783,Consolidation!B:AA,7,TRUE)</f>
        <v>#N/A</v>
      </c>
      <c r="G3782" s="17" t="e">
        <f>VLOOKUP(B3783,Consolidation!B:AA,12,TRUE)</f>
        <v>#N/A</v>
      </c>
      <c r="H3782" s="17" t="e">
        <f>VLOOKUP(B3783,Consolidation!B:AA,22,FALSE)</f>
        <v>#N/A</v>
      </c>
    </row>
    <row r="3783" spans="1:8" ht="29.5" customHeight="1" thickBot="1" x14ac:dyDescent="0.4">
      <c r="A3783" s="16" t="str">
        <f>IF(B3783&lt;&gt;"","IND"&amp;TEXT(COUNTA($B$2:B3783),"000"),"")</f>
        <v>IND2431</v>
      </c>
      <c r="B3783" s="17">
        <f>Consolication[[#This Row],[Nom et prénom 0 Name &amp; first name]]</f>
        <v>0</v>
      </c>
      <c r="C3783" s="17" t="e">
        <f>VLOOKUP(B3783,Consolidation!B:AA,3,FALSE)</f>
        <v>#N/A</v>
      </c>
      <c r="D3783" s="17" t="e">
        <f>VLOOKUP(B3783,Consolidation!B:AA,5,TRUE)</f>
        <v>#N/A</v>
      </c>
      <c r="E3783" s="17" t="e">
        <f>VLOOKUP(B3784,Consolidation!B:AA,6,TRUE)</f>
        <v>#N/A</v>
      </c>
      <c r="F3783" s="17" t="e">
        <f>VLOOKUP(B3784,Consolidation!B:AA,7,TRUE)</f>
        <v>#N/A</v>
      </c>
      <c r="G3783" s="17" t="e">
        <f>VLOOKUP(B3784,Consolidation!B:AA,12,TRUE)</f>
        <v>#N/A</v>
      </c>
      <c r="H3783" s="17" t="e">
        <f>VLOOKUP(B3784,Consolidation!B:AA,22,FALSE)</f>
        <v>#N/A</v>
      </c>
    </row>
    <row r="3784" spans="1:8" ht="29.5" customHeight="1" thickBot="1" x14ac:dyDescent="0.4">
      <c r="A3784" s="16" t="str">
        <f>IF(B3784&lt;&gt;"","IND"&amp;TEXT(COUNTA($B$2:B3784),"000"),"")</f>
        <v>IND2432</v>
      </c>
      <c r="B3784" s="17">
        <f>Consolication[[#This Row],[Nom et prénom 0 Name &amp; first name]]</f>
        <v>0</v>
      </c>
      <c r="C3784" s="17" t="e">
        <f>VLOOKUP(B3784,Consolidation!B:AA,3,FALSE)</f>
        <v>#N/A</v>
      </c>
      <c r="D3784" s="17" t="e">
        <f>VLOOKUP(B3784,Consolidation!B:AA,5,TRUE)</f>
        <v>#N/A</v>
      </c>
      <c r="E3784" s="17" t="e">
        <f>VLOOKUP(B3785,Consolidation!B:AA,6,TRUE)</f>
        <v>#N/A</v>
      </c>
      <c r="F3784" s="17" t="e">
        <f>VLOOKUP(B3785,Consolidation!B:AA,7,TRUE)</f>
        <v>#N/A</v>
      </c>
      <c r="G3784" s="17" t="e">
        <f>VLOOKUP(B3785,Consolidation!B:AA,12,TRUE)</f>
        <v>#N/A</v>
      </c>
      <c r="H3784" s="17" t="e">
        <f>VLOOKUP(B3785,Consolidation!B:AA,22,FALSE)</f>
        <v>#N/A</v>
      </c>
    </row>
    <row r="3785" spans="1:8" ht="29.5" customHeight="1" thickBot="1" x14ac:dyDescent="0.4">
      <c r="A3785" s="16" t="str">
        <f>IF(B3785&lt;&gt;"","IND"&amp;TEXT(COUNTA($B$2:B3785),"000"),"")</f>
        <v>IND2433</v>
      </c>
      <c r="B3785" s="17">
        <f>Consolication[[#This Row],[Nom et prénom 0 Name &amp; first name]]</f>
        <v>0</v>
      </c>
      <c r="C3785" s="17" t="e">
        <f>VLOOKUP(B3785,Consolidation!B:AA,3,FALSE)</f>
        <v>#N/A</v>
      </c>
      <c r="D3785" s="17" t="e">
        <f>VLOOKUP(B3785,Consolidation!B:AA,5,TRUE)</f>
        <v>#N/A</v>
      </c>
      <c r="E3785" s="17" t="e">
        <f>VLOOKUP(B3786,Consolidation!B:AA,6,TRUE)</f>
        <v>#N/A</v>
      </c>
      <c r="F3785" s="17" t="e">
        <f>VLOOKUP(B3786,Consolidation!B:AA,7,TRUE)</f>
        <v>#N/A</v>
      </c>
      <c r="G3785" s="17" t="e">
        <f>VLOOKUP(B3786,Consolidation!B:AA,12,TRUE)</f>
        <v>#N/A</v>
      </c>
      <c r="H3785" s="17" t="e">
        <f>VLOOKUP(B3786,Consolidation!B:AA,22,FALSE)</f>
        <v>#N/A</v>
      </c>
    </row>
    <row r="3786" spans="1:8" ht="29.5" customHeight="1" thickBot="1" x14ac:dyDescent="0.4">
      <c r="A3786" s="16" t="str">
        <f>IF(B3786&lt;&gt;"","IND"&amp;TEXT(COUNTA($B$2:B3786),"000"),"")</f>
        <v>IND2434</v>
      </c>
      <c r="B3786" s="17">
        <f>Consolication[[#This Row],[Nom et prénom 0 Name &amp; first name]]</f>
        <v>0</v>
      </c>
      <c r="C3786" s="17" t="e">
        <f>VLOOKUP(B3786,Consolidation!B:AA,3,FALSE)</f>
        <v>#N/A</v>
      </c>
      <c r="D3786" s="17" t="e">
        <f>VLOOKUP(B3786,Consolidation!B:AA,5,TRUE)</f>
        <v>#N/A</v>
      </c>
      <c r="E3786" s="17" t="e">
        <f>VLOOKUP(B3787,Consolidation!B:AA,6,TRUE)</f>
        <v>#N/A</v>
      </c>
      <c r="F3786" s="17" t="e">
        <f>VLOOKUP(B3787,Consolidation!B:AA,7,TRUE)</f>
        <v>#N/A</v>
      </c>
      <c r="G3786" s="17" t="e">
        <f>VLOOKUP(B3787,Consolidation!B:AA,12,TRUE)</f>
        <v>#N/A</v>
      </c>
      <c r="H3786" s="17" t="e">
        <f>VLOOKUP(B3787,Consolidation!B:AA,22,FALSE)</f>
        <v>#N/A</v>
      </c>
    </row>
    <row r="3787" spans="1:8" ht="29.5" customHeight="1" thickBot="1" x14ac:dyDescent="0.4">
      <c r="A3787" s="16" t="str">
        <f>IF(B3787&lt;&gt;"","IND"&amp;TEXT(COUNTA($B$2:B3787),"000"),"")</f>
        <v>IND2435</v>
      </c>
      <c r="B3787" s="17">
        <f>Consolication[[#This Row],[Nom et prénom 0 Name &amp; first name]]</f>
        <v>0</v>
      </c>
      <c r="C3787" s="17" t="e">
        <f>VLOOKUP(B3787,Consolidation!B:AA,3,FALSE)</f>
        <v>#N/A</v>
      </c>
      <c r="D3787" s="17" t="e">
        <f>VLOOKUP(B3787,Consolidation!B:AA,5,TRUE)</f>
        <v>#N/A</v>
      </c>
      <c r="E3787" s="17" t="e">
        <f>VLOOKUP(B3788,Consolidation!B:AA,6,TRUE)</f>
        <v>#N/A</v>
      </c>
      <c r="F3787" s="17" t="e">
        <f>VLOOKUP(B3788,Consolidation!B:AA,7,TRUE)</f>
        <v>#N/A</v>
      </c>
      <c r="G3787" s="17" t="e">
        <f>VLOOKUP(B3788,Consolidation!B:AA,12,TRUE)</f>
        <v>#N/A</v>
      </c>
      <c r="H3787" s="17" t="e">
        <f>VLOOKUP(B3788,Consolidation!B:AA,22,FALSE)</f>
        <v>#N/A</v>
      </c>
    </row>
    <row r="3788" spans="1:8" ht="29.5" customHeight="1" thickBot="1" x14ac:dyDescent="0.4">
      <c r="A3788" s="16" t="str">
        <f>IF(B3788&lt;&gt;"","IND"&amp;TEXT(COUNTA($B$2:B3788),"000"),"")</f>
        <v>IND2436</v>
      </c>
      <c r="B3788" s="17">
        <f>Consolication[[#This Row],[Nom et prénom 0 Name &amp; first name]]</f>
        <v>0</v>
      </c>
      <c r="C3788" s="17" t="e">
        <f>VLOOKUP(B3788,Consolidation!B:AA,3,FALSE)</f>
        <v>#N/A</v>
      </c>
      <c r="D3788" s="17" t="e">
        <f>VLOOKUP(B3788,Consolidation!B:AA,5,TRUE)</f>
        <v>#N/A</v>
      </c>
      <c r="E3788" s="17" t="e">
        <f>VLOOKUP(B3789,Consolidation!B:AA,6,TRUE)</f>
        <v>#N/A</v>
      </c>
      <c r="F3788" s="17" t="e">
        <f>VLOOKUP(B3789,Consolidation!B:AA,7,TRUE)</f>
        <v>#N/A</v>
      </c>
      <c r="G3788" s="17" t="e">
        <f>VLOOKUP(B3789,Consolidation!B:AA,12,TRUE)</f>
        <v>#N/A</v>
      </c>
      <c r="H3788" s="17" t="e">
        <f>VLOOKUP(B3789,Consolidation!B:AA,22,FALSE)</f>
        <v>#N/A</v>
      </c>
    </row>
    <row r="3789" spans="1:8" ht="29.5" customHeight="1" thickBot="1" x14ac:dyDescent="0.4">
      <c r="A3789" s="16" t="str">
        <f>IF(B3789&lt;&gt;"","IND"&amp;TEXT(COUNTA($B$2:B3789),"000"),"")</f>
        <v>IND2437</v>
      </c>
      <c r="B3789" s="17">
        <f>Consolication[[#This Row],[Nom et prénom 0 Name &amp; first name]]</f>
        <v>0</v>
      </c>
      <c r="C3789" s="17" t="e">
        <f>VLOOKUP(B3789,Consolidation!B:AA,3,FALSE)</f>
        <v>#N/A</v>
      </c>
      <c r="D3789" s="17" t="e">
        <f>VLOOKUP(B3789,Consolidation!B:AA,5,TRUE)</f>
        <v>#N/A</v>
      </c>
      <c r="E3789" s="17" t="e">
        <f>VLOOKUP(B3790,Consolidation!B:AA,6,TRUE)</f>
        <v>#N/A</v>
      </c>
      <c r="F3789" s="17" t="e">
        <f>VLOOKUP(B3790,Consolidation!B:AA,7,TRUE)</f>
        <v>#N/A</v>
      </c>
      <c r="G3789" s="17" t="e">
        <f>VLOOKUP(B3790,Consolidation!B:AA,12,TRUE)</f>
        <v>#N/A</v>
      </c>
      <c r="H3789" s="17" t="e">
        <f>VLOOKUP(B3790,Consolidation!B:AA,22,FALSE)</f>
        <v>#N/A</v>
      </c>
    </row>
    <row r="3790" spans="1:8" ht="29.5" customHeight="1" thickBot="1" x14ac:dyDescent="0.4">
      <c r="A3790" s="16" t="str">
        <f>IF(B3790&lt;&gt;"","IND"&amp;TEXT(COUNTA($B$2:B3790),"000"),"")</f>
        <v>IND2438</v>
      </c>
      <c r="B3790" s="17">
        <f>Consolication[[#This Row],[Nom et prénom 0 Name &amp; first name]]</f>
        <v>0</v>
      </c>
      <c r="C3790" s="17" t="e">
        <f>VLOOKUP(B3790,Consolidation!B:AA,3,FALSE)</f>
        <v>#N/A</v>
      </c>
      <c r="D3790" s="17" t="e">
        <f>VLOOKUP(B3790,Consolidation!B:AA,5,TRUE)</f>
        <v>#N/A</v>
      </c>
      <c r="E3790" s="17" t="e">
        <f>VLOOKUP(B3791,Consolidation!B:AA,6,TRUE)</f>
        <v>#N/A</v>
      </c>
      <c r="F3790" s="17" t="e">
        <f>VLOOKUP(B3791,Consolidation!B:AA,7,TRUE)</f>
        <v>#N/A</v>
      </c>
      <c r="G3790" s="17" t="e">
        <f>VLOOKUP(B3791,Consolidation!B:AA,12,TRUE)</f>
        <v>#N/A</v>
      </c>
      <c r="H3790" s="17" t="e">
        <f>VLOOKUP(B3791,Consolidation!B:AA,22,FALSE)</f>
        <v>#N/A</v>
      </c>
    </row>
    <row r="3791" spans="1:8" ht="29.5" customHeight="1" thickBot="1" x14ac:dyDescent="0.4">
      <c r="A3791" s="16" t="str">
        <f>IF(B3791&lt;&gt;"","IND"&amp;TEXT(COUNTA($B$2:B3791),"000"),"")</f>
        <v>IND2439</v>
      </c>
      <c r="B3791" s="17">
        <f>Consolication[[#This Row],[Nom et prénom 0 Name &amp; first name]]</f>
        <v>0</v>
      </c>
      <c r="C3791" s="17" t="e">
        <f>VLOOKUP(B3791,Consolidation!B:AA,3,FALSE)</f>
        <v>#N/A</v>
      </c>
      <c r="D3791" s="17" t="e">
        <f>VLOOKUP(B3791,Consolidation!B:AA,5,TRUE)</f>
        <v>#N/A</v>
      </c>
      <c r="E3791" s="17" t="e">
        <f>VLOOKUP(B3792,Consolidation!B:AA,6,TRUE)</f>
        <v>#N/A</v>
      </c>
      <c r="F3791" s="17" t="e">
        <f>VLOOKUP(B3792,Consolidation!B:AA,7,TRUE)</f>
        <v>#N/A</v>
      </c>
      <c r="G3791" s="17" t="e">
        <f>VLOOKUP(B3792,Consolidation!B:AA,12,TRUE)</f>
        <v>#N/A</v>
      </c>
      <c r="H3791" s="17" t="e">
        <f>VLOOKUP(B3792,Consolidation!B:AA,22,FALSE)</f>
        <v>#N/A</v>
      </c>
    </row>
    <row r="3792" spans="1:8" ht="29.5" customHeight="1" thickBot="1" x14ac:dyDescent="0.4">
      <c r="A3792" s="16" t="str">
        <f>IF(B3792&lt;&gt;"","IND"&amp;TEXT(COUNTA($B$2:B3792),"000"),"")</f>
        <v>IND2440</v>
      </c>
      <c r="B3792" s="17">
        <f>Consolication[[#This Row],[Nom et prénom 0 Name &amp; first name]]</f>
        <v>0</v>
      </c>
      <c r="C3792" s="17" t="e">
        <f>VLOOKUP(B3792,Consolidation!B:AA,3,FALSE)</f>
        <v>#N/A</v>
      </c>
      <c r="D3792" s="17" t="e">
        <f>VLOOKUP(B3792,Consolidation!B:AA,5,TRUE)</f>
        <v>#N/A</v>
      </c>
      <c r="E3792" s="17" t="e">
        <f>VLOOKUP(B3793,Consolidation!B:AA,6,TRUE)</f>
        <v>#N/A</v>
      </c>
      <c r="F3792" s="17" t="e">
        <f>VLOOKUP(B3793,Consolidation!B:AA,7,TRUE)</f>
        <v>#N/A</v>
      </c>
      <c r="G3792" s="17" t="e">
        <f>VLOOKUP(B3793,Consolidation!B:AA,12,TRUE)</f>
        <v>#N/A</v>
      </c>
      <c r="H3792" s="17" t="e">
        <f>VLOOKUP(B3793,Consolidation!B:AA,22,FALSE)</f>
        <v>#N/A</v>
      </c>
    </row>
    <row r="3793" spans="1:8" ht="29.5" customHeight="1" thickBot="1" x14ac:dyDescent="0.4">
      <c r="A3793" s="16" t="str">
        <f>IF(B3793&lt;&gt;"","IND"&amp;TEXT(COUNTA($B$2:B3793),"000"),"")</f>
        <v>IND2441</v>
      </c>
      <c r="B3793" s="17">
        <f>Consolication[[#This Row],[Nom et prénom 0 Name &amp; first name]]</f>
        <v>0</v>
      </c>
      <c r="C3793" s="17" t="e">
        <f>VLOOKUP(B3793,Consolidation!B:AA,3,FALSE)</f>
        <v>#N/A</v>
      </c>
      <c r="D3793" s="17" t="e">
        <f>VLOOKUP(B3793,Consolidation!B:AA,5,TRUE)</f>
        <v>#N/A</v>
      </c>
      <c r="E3793" s="17" t="e">
        <f>VLOOKUP(B3794,Consolidation!B:AA,6,TRUE)</f>
        <v>#N/A</v>
      </c>
      <c r="F3793" s="17" t="e">
        <f>VLOOKUP(B3794,Consolidation!B:AA,7,TRUE)</f>
        <v>#N/A</v>
      </c>
      <c r="G3793" s="17" t="e">
        <f>VLOOKUP(B3794,Consolidation!B:AA,12,TRUE)</f>
        <v>#N/A</v>
      </c>
      <c r="H3793" s="17" t="e">
        <f>VLOOKUP(B3794,Consolidation!B:AA,22,FALSE)</f>
        <v>#N/A</v>
      </c>
    </row>
    <row r="3794" spans="1:8" ht="29.5" customHeight="1" thickBot="1" x14ac:dyDescent="0.4">
      <c r="A3794" s="16" t="str">
        <f>IF(B3794&lt;&gt;"","IND"&amp;TEXT(COUNTA($B$2:B3794),"000"),"")</f>
        <v>IND2442</v>
      </c>
      <c r="B3794" s="17">
        <f>Consolication[[#This Row],[Nom et prénom 0 Name &amp; first name]]</f>
        <v>0</v>
      </c>
      <c r="C3794" s="17" t="e">
        <f>VLOOKUP(B3794,Consolidation!B:AA,3,FALSE)</f>
        <v>#N/A</v>
      </c>
      <c r="D3794" s="17" t="e">
        <f>VLOOKUP(B3794,Consolidation!B:AA,5,TRUE)</f>
        <v>#N/A</v>
      </c>
      <c r="E3794" s="17" t="e">
        <f>VLOOKUP(B3795,Consolidation!B:AA,6,TRUE)</f>
        <v>#N/A</v>
      </c>
      <c r="F3794" s="17" t="e">
        <f>VLOOKUP(B3795,Consolidation!B:AA,7,TRUE)</f>
        <v>#N/A</v>
      </c>
      <c r="G3794" s="17" t="e">
        <f>VLOOKUP(B3795,Consolidation!B:AA,12,TRUE)</f>
        <v>#N/A</v>
      </c>
      <c r="H3794" s="17" t="e">
        <f>VLOOKUP(B3795,Consolidation!B:AA,22,FALSE)</f>
        <v>#N/A</v>
      </c>
    </row>
    <row r="3795" spans="1:8" ht="29.5" customHeight="1" thickBot="1" x14ac:dyDescent="0.4">
      <c r="A3795" s="16" t="str">
        <f>IF(B3795&lt;&gt;"","IND"&amp;TEXT(COUNTA($B$2:B3795),"000"),"")</f>
        <v>IND2443</v>
      </c>
      <c r="B3795" s="17">
        <f>Consolication[[#This Row],[Nom et prénom 0 Name &amp; first name]]</f>
        <v>0</v>
      </c>
      <c r="C3795" s="17" t="e">
        <f>VLOOKUP(B3795,Consolidation!B:AA,3,FALSE)</f>
        <v>#N/A</v>
      </c>
      <c r="D3795" s="17" t="e">
        <f>VLOOKUP(B3795,Consolidation!B:AA,5,TRUE)</f>
        <v>#N/A</v>
      </c>
      <c r="E3795" s="17" t="e">
        <f>VLOOKUP(B3796,Consolidation!B:AA,6,TRUE)</f>
        <v>#N/A</v>
      </c>
      <c r="F3795" s="17" t="e">
        <f>VLOOKUP(B3796,Consolidation!B:AA,7,TRUE)</f>
        <v>#N/A</v>
      </c>
      <c r="G3795" s="17" t="e">
        <f>VLOOKUP(B3796,Consolidation!B:AA,12,TRUE)</f>
        <v>#N/A</v>
      </c>
      <c r="H3795" s="17" t="e">
        <f>VLOOKUP(B3796,Consolidation!B:AA,22,FALSE)</f>
        <v>#N/A</v>
      </c>
    </row>
    <row r="3796" spans="1:8" ht="29.5" customHeight="1" thickBot="1" x14ac:dyDescent="0.4">
      <c r="A3796" s="16" t="str">
        <f>IF(B3796&lt;&gt;"","IND"&amp;TEXT(COUNTA($B$2:B3796),"000"),"")</f>
        <v>IND2444</v>
      </c>
      <c r="B3796" s="17">
        <f>Consolication[[#This Row],[Nom et prénom 0 Name &amp; first name]]</f>
        <v>0</v>
      </c>
      <c r="C3796" s="17" t="e">
        <f>VLOOKUP(B3796,Consolidation!B:AA,3,FALSE)</f>
        <v>#N/A</v>
      </c>
      <c r="D3796" s="17" t="e">
        <f>VLOOKUP(B3796,Consolidation!B:AA,5,TRUE)</f>
        <v>#N/A</v>
      </c>
      <c r="E3796" s="17" t="e">
        <f>VLOOKUP(B3797,Consolidation!B:AA,6,TRUE)</f>
        <v>#N/A</v>
      </c>
      <c r="F3796" s="17" t="e">
        <f>VLOOKUP(B3797,Consolidation!B:AA,7,TRUE)</f>
        <v>#N/A</v>
      </c>
      <c r="G3796" s="17" t="e">
        <f>VLOOKUP(B3797,Consolidation!B:AA,12,TRUE)</f>
        <v>#N/A</v>
      </c>
      <c r="H3796" s="17" t="e">
        <f>VLOOKUP(B3797,Consolidation!B:AA,22,FALSE)</f>
        <v>#N/A</v>
      </c>
    </row>
    <row r="3797" spans="1:8" ht="29.5" customHeight="1" thickBot="1" x14ac:dyDescent="0.4">
      <c r="A3797" s="16" t="str">
        <f>IF(B3797&lt;&gt;"","IND"&amp;TEXT(COUNTA($B$2:B3797),"000"),"")</f>
        <v>IND2445</v>
      </c>
      <c r="B3797" s="17">
        <f>Consolication[[#This Row],[Nom et prénom 0 Name &amp; first name]]</f>
        <v>0</v>
      </c>
      <c r="C3797" s="17" t="e">
        <f>VLOOKUP(B3797,Consolidation!B:AA,3,FALSE)</f>
        <v>#N/A</v>
      </c>
      <c r="D3797" s="17" t="e">
        <f>VLOOKUP(B3797,Consolidation!B:AA,5,TRUE)</f>
        <v>#N/A</v>
      </c>
      <c r="E3797" s="17" t="e">
        <f>VLOOKUP(B3798,Consolidation!B:AA,6,TRUE)</f>
        <v>#N/A</v>
      </c>
      <c r="F3797" s="17" t="e">
        <f>VLOOKUP(B3798,Consolidation!B:AA,7,TRUE)</f>
        <v>#N/A</v>
      </c>
      <c r="G3797" s="17" t="e">
        <f>VLOOKUP(B3798,Consolidation!B:AA,12,TRUE)</f>
        <v>#N/A</v>
      </c>
      <c r="H3797" s="17" t="e">
        <f>VLOOKUP(B3798,Consolidation!B:AA,22,FALSE)</f>
        <v>#N/A</v>
      </c>
    </row>
    <row r="3798" spans="1:8" ht="29.5" customHeight="1" thickBot="1" x14ac:dyDescent="0.4">
      <c r="A3798" s="16" t="str">
        <f>IF(B3798&lt;&gt;"","IND"&amp;TEXT(COUNTA($B$2:B3798),"000"),"")</f>
        <v>IND2446</v>
      </c>
      <c r="B3798" s="17">
        <f>Consolication[[#This Row],[Nom et prénom 0 Name &amp; first name]]</f>
        <v>0</v>
      </c>
      <c r="C3798" s="17" t="e">
        <f>VLOOKUP(B3798,Consolidation!B:AA,3,FALSE)</f>
        <v>#N/A</v>
      </c>
      <c r="D3798" s="17" t="e">
        <f>VLOOKUP(B3798,Consolidation!B:AA,5,TRUE)</f>
        <v>#N/A</v>
      </c>
      <c r="E3798" s="17" t="e">
        <f>VLOOKUP(B3799,Consolidation!B:AA,6,TRUE)</f>
        <v>#N/A</v>
      </c>
      <c r="F3798" s="17" t="e">
        <f>VLOOKUP(B3799,Consolidation!B:AA,7,TRUE)</f>
        <v>#N/A</v>
      </c>
      <c r="G3798" s="17" t="e">
        <f>VLOOKUP(B3799,Consolidation!B:AA,12,TRUE)</f>
        <v>#N/A</v>
      </c>
      <c r="H3798" s="17" t="e">
        <f>VLOOKUP(B3799,Consolidation!B:AA,22,FALSE)</f>
        <v>#N/A</v>
      </c>
    </row>
    <row r="3799" spans="1:8" ht="29.5" customHeight="1" thickBot="1" x14ac:dyDescent="0.4">
      <c r="A3799" s="16" t="str">
        <f>IF(B3799&lt;&gt;"","IND"&amp;TEXT(COUNTA($B$2:B3799),"000"),"")</f>
        <v>IND2447</v>
      </c>
      <c r="B3799" s="17">
        <f>Consolication[[#This Row],[Nom et prénom 0 Name &amp; first name]]</f>
        <v>0</v>
      </c>
      <c r="C3799" s="17" t="e">
        <f>VLOOKUP(B3799,Consolidation!B:AA,3,FALSE)</f>
        <v>#N/A</v>
      </c>
      <c r="D3799" s="17" t="e">
        <f>VLOOKUP(B3799,Consolidation!B:AA,5,TRUE)</f>
        <v>#N/A</v>
      </c>
      <c r="E3799" s="17" t="e">
        <f>VLOOKUP(B3800,Consolidation!B:AA,6,TRUE)</f>
        <v>#N/A</v>
      </c>
      <c r="F3799" s="17" t="e">
        <f>VLOOKUP(B3800,Consolidation!B:AA,7,TRUE)</f>
        <v>#N/A</v>
      </c>
      <c r="G3799" s="17" t="e">
        <f>VLOOKUP(B3800,Consolidation!B:AA,12,TRUE)</f>
        <v>#N/A</v>
      </c>
      <c r="H3799" s="17" t="e">
        <f>VLOOKUP(B3800,Consolidation!B:AA,22,FALSE)</f>
        <v>#N/A</v>
      </c>
    </row>
    <row r="3800" spans="1:8" ht="29.5" customHeight="1" thickBot="1" x14ac:dyDescent="0.4">
      <c r="A3800" s="16" t="str">
        <f>IF(B3800&lt;&gt;"","IND"&amp;TEXT(COUNTA($B$2:B3800),"000"),"")</f>
        <v>IND2448</v>
      </c>
      <c r="B3800" s="17">
        <f>Consolication[[#This Row],[Nom et prénom 0 Name &amp; first name]]</f>
        <v>0</v>
      </c>
      <c r="C3800" s="17" t="e">
        <f>VLOOKUP(B3800,Consolidation!B:AA,3,FALSE)</f>
        <v>#N/A</v>
      </c>
      <c r="D3800" s="17" t="e">
        <f>VLOOKUP(B3800,Consolidation!B:AA,5,TRUE)</f>
        <v>#N/A</v>
      </c>
      <c r="E3800" s="17" t="e">
        <f>VLOOKUP(B3801,Consolidation!B:AA,6,TRUE)</f>
        <v>#N/A</v>
      </c>
      <c r="F3800" s="17" t="e">
        <f>VLOOKUP(B3801,Consolidation!B:AA,7,TRUE)</f>
        <v>#N/A</v>
      </c>
      <c r="G3800" s="17" t="e">
        <f>VLOOKUP(B3801,Consolidation!B:AA,12,TRUE)</f>
        <v>#N/A</v>
      </c>
      <c r="H3800" s="17" t="e">
        <f>VLOOKUP(B3801,Consolidation!B:AA,22,FALSE)</f>
        <v>#N/A</v>
      </c>
    </row>
    <row r="3801" spans="1:8" ht="29.5" customHeight="1" thickBot="1" x14ac:dyDescent="0.4">
      <c r="A3801" s="16" t="str">
        <f>IF(B3801&lt;&gt;"","IND"&amp;TEXT(COUNTA($B$2:B3801),"000"),"")</f>
        <v>IND2449</v>
      </c>
      <c r="B3801" s="17">
        <f>Consolication[[#This Row],[Nom et prénom 0 Name &amp; first name]]</f>
        <v>0</v>
      </c>
      <c r="C3801" s="17" t="e">
        <f>VLOOKUP(B3801,Consolidation!B:AA,3,FALSE)</f>
        <v>#N/A</v>
      </c>
      <c r="D3801" s="17" t="e">
        <f>VLOOKUP(B3801,Consolidation!B:AA,5,TRUE)</f>
        <v>#N/A</v>
      </c>
      <c r="E3801" s="17" t="e">
        <f>VLOOKUP(B3802,Consolidation!B:AA,6,TRUE)</f>
        <v>#N/A</v>
      </c>
      <c r="F3801" s="17" t="e">
        <f>VLOOKUP(B3802,Consolidation!B:AA,7,TRUE)</f>
        <v>#N/A</v>
      </c>
      <c r="G3801" s="17" t="e">
        <f>VLOOKUP(B3802,Consolidation!B:AA,12,TRUE)</f>
        <v>#N/A</v>
      </c>
      <c r="H3801" s="17" t="e">
        <f>VLOOKUP(B3802,Consolidation!B:AA,22,FALSE)</f>
        <v>#N/A</v>
      </c>
    </row>
    <row r="3802" spans="1:8" ht="29.5" customHeight="1" thickBot="1" x14ac:dyDescent="0.4">
      <c r="A3802" s="16" t="str">
        <f>IF(B3802&lt;&gt;"","IND"&amp;TEXT(COUNTA($B$2:B3802),"000"),"")</f>
        <v>IND2450</v>
      </c>
      <c r="B3802" s="17">
        <f>Consolication[[#This Row],[Nom et prénom 0 Name &amp; first name]]</f>
        <v>0</v>
      </c>
      <c r="C3802" s="17" t="e">
        <f>VLOOKUP(B3802,Consolidation!B:AA,3,FALSE)</f>
        <v>#N/A</v>
      </c>
      <c r="D3802" s="17" t="e">
        <f>VLOOKUP(B3802,Consolidation!B:AA,5,TRUE)</f>
        <v>#N/A</v>
      </c>
      <c r="E3802" s="17" t="e">
        <f>VLOOKUP(B3803,Consolidation!B:AA,6,TRUE)</f>
        <v>#N/A</v>
      </c>
      <c r="F3802" s="17" t="e">
        <f>VLOOKUP(B3803,Consolidation!B:AA,7,TRUE)</f>
        <v>#N/A</v>
      </c>
      <c r="G3802" s="17" t="e">
        <f>VLOOKUP(B3803,Consolidation!B:AA,12,TRUE)</f>
        <v>#N/A</v>
      </c>
      <c r="H3802" s="17" t="e">
        <f>VLOOKUP(B3803,Consolidation!B:AA,22,FALSE)</f>
        <v>#N/A</v>
      </c>
    </row>
    <row r="3803" spans="1:8" ht="29.5" customHeight="1" thickBot="1" x14ac:dyDescent="0.4">
      <c r="A3803" s="16" t="str">
        <f>IF(B3803&lt;&gt;"","IND"&amp;TEXT(COUNTA($B$2:B3803),"000"),"")</f>
        <v>IND2451</v>
      </c>
      <c r="B3803" s="17">
        <f>Consolication[[#This Row],[Nom et prénom 0 Name &amp; first name]]</f>
        <v>0</v>
      </c>
      <c r="C3803" s="17" t="e">
        <f>VLOOKUP(B3803,Consolidation!B:AA,3,FALSE)</f>
        <v>#N/A</v>
      </c>
      <c r="D3803" s="17" t="e">
        <f>VLOOKUP(B3803,Consolidation!B:AA,5,TRUE)</f>
        <v>#N/A</v>
      </c>
      <c r="E3803" s="17" t="e">
        <f>VLOOKUP(B3804,Consolidation!B:AA,6,TRUE)</f>
        <v>#N/A</v>
      </c>
      <c r="F3803" s="17" t="e">
        <f>VLOOKUP(B3804,Consolidation!B:AA,7,TRUE)</f>
        <v>#N/A</v>
      </c>
      <c r="G3803" s="17" t="e">
        <f>VLOOKUP(B3804,Consolidation!B:AA,12,TRUE)</f>
        <v>#N/A</v>
      </c>
      <c r="H3803" s="17" t="e">
        <f>VLOOKUP(B3804,Consolidation!B:AA,22,FALSE)</f>
        <v>#N/A</v>
      </c>
    </row>
    <row r="3804" spans="1:8" ht="29.5" customHeight="1" thickBot="1" x14ac:dyDescent="0.4">
      <c r="A3804" s="16" t="str">
        <f>IF(B3804&lt;&gt;"","IND"&amp;TEXT(COUNTA($B$2:B3804),"000"),"")</f>
        <v>IND2452</v>
      </c>
      <c r="B3804" s="17">
        <f>Consolication[[#This Row],[Nom et prénom 0 Name &amp; first name]]</f>
        <v>0</v>
      </c>
      <c r="C3804" s="17" t="e">
        <f>VLOOKUP(B3804,Consolidation!B:AA,3,FALSE)</f>
        <v>#N/A</v>
      </c>
      <c r="D3804" s="17" t="e">
        <f>VLOOKUP(B3804,Consolidation!B:AA,5,TRUE)</f>
        <v>#N/A</v>
      </c>
      <c r="E3804" s="17" t="e">
        <f>VLOOKUP(B3805,Consolidation!B:AA,6,TRUE)</f>
        <v>#N/A</v>
      </c>
      <c r="F3804" s="17" t="e">
        <f>VLOOKUP(B3805,Consolidation!B:AA,7,TRUE)</f>
        <v>#N/A</v>
      </c>
      <c r="G3804" s="17" t="e">
        <f>VLOOKUP(B3805,Consolidation!B:AA,12,TRUE)</f>
        <v>#N/A</v>
      </c>
      <c r="H3804" s="17" t="e">
        <f>VLOOKUP(B3805,Consolidation!B:AA,22,FALSE)</f>
        <v>#N/A</v>
      </c>
    </row>
    <row r="3805" spans="1:8" ht="29.5" customHeight="1" thickBot="1" x14ac:dyDescent="0.4">
      <c r="A3805" s="16" t="str">
        <f>IF(B3805&lt;&gt;"","IND"&amp;TEXT(COUNTA($B$2:B3805),"000"),"")</f>
        <v>IND2453</v>
      </c>
      <c r="B3805" s="17">
        <f>Consolication[[#This Row],[Nom et prénom 0 Name &amp; first name]]</f>
        <v>0</v>
      </c>
      <c r="C3805" s="17" t="e">
        <f>VLOOKUP(B3805,Consolidation!B:AA,3,FALSE)</f>
        <v>#N/A</v>
      </c>
      <c r="D3805" s="17" t="e">
        <f>VLOOKUP(B3805,Consolidation!B:AA,5,TRUE)</f>
        <v>#N/A</v>
      </c>
      <c r="E3805" s="17" t="e">
        <f>VLOOKUP(B3806,Consolidation!B:AA,6,TRUE)</f>
        <v>#N/A</v>
      </c>
      <c r="F3805" s="17" t="e">
        <f>VLOOKUP(B3806,Consolidation!B:AA,7,TRUE)</f>
        <v>#N/A</v>
      </c>
      <c r="G3805" s="17" t="e">
        <f>VLOOKUP(B3806,Consolidation!B:AA,12,TRUE)</f>
        <v>#N/A</v>
      </c>
      <c r="H3805" s="17" t="e">
        <f>VLOOKUP(B3806,Consolidation!B:AA,22,FALSE)</f>
        <v>#N/A</v>
      </c>
    </row>
    <row r="3806" spans="1:8" ht="29.5" customHeight="1" thickBot="1" x14ac:dyDescent="0.4">
      <c r="A3806" s="16" t="str">
        <f>IF(B3806&lt;&gt;"","IND"&amp;TEXT(COUNTA($B$2:B3806),"000"),"")</f>
        <v>IND2454</v>
      </c>
      <c r="B3806" s="17">
        <f>Consolication[[#This Row],[Nom et prénom 0 Name &amp; first name]]</f>
        <v>0</v>
      </c>
      <c r="C3806" s="17" t="e">
        <f>VLOOKUP(B3806,Consolidation!B:AA,3,FALSE)</f>
        <v>#N/A</v>
      </c>
      <c r="D3806" s="17" t="e">
        <f>VLOOKUP(B3806,Consolidation!B:AA,5,TRUE)</f>
        <v>#N/A</v>
      </c>
      <c r="E3806" s="17" t="e">
        <f>VLOOKUP(B3807,Consolidation!B:AA,6,TRUE)</f>
        <v>#N/A</v>
      </c>
      <c r="F3806" s="17" t="e">
        <f>VLOOKUP(B3807,Consolidation!B:AA,7,TRUE)</f>
        <v>#N/A</v>
      </c>
      <c r="G3806" s="17" t="e">
        <f>VLOOKUP(B3807,Consolidation!B:AA,12,TRUE)</f>
        <v>#N/A</v>
      </c>
      <c r="H3806" s="17" t="e">
        <f>VLOOKUP(B3807,Consolidation!B:AA,22,FALSE)</f>
        <v>#N/A</v>
      </c>
    </row>
    <row r="3807" spans="1:8" ht="29.5" customHeight="1" thickBot="1" x14ac:dyDescent="0.4">
      <c r="A3807" s="16" t="str">
        <f>IF(B3807&lt;&gt;"","IND"&amp;TEXT(COUNTA($B$2:B3807),"000"),"")</f>
        <v>IND2455</v>
      </c>
      <c r="B3807" s="17">
        <f>Consolication[[#This Row],[Nom et prénom 0 Name &amp; first name]]</f>
        <v>0</v>
      </c>
      <c r="C3807" s="17" t="e">
        <f>VLOOKUP(B3807,Consolidation!B:AA,3,FALSE)</f>
        <v>#N/A</v>
      </c>
      <c r="D3807" s="17" t="e">
        <f>VLOOKUP(B3807,Consolidation!B:AA,5,TRUE)</f>
        <v>#N/A</v>
      </c>
      <c r="E3807" s="17" t="e">
        <f>VLOOKUP(B3808,Consolidation!B:AA,6,TRUE)</f>
        <v>#N/A</v>
      </c>
      <c r="F3807" s="17" t="e">
        <f>VLOOKUP(B3808,Consolidation!B:AA,7,TRUE)</f>
        <v>#N/A</v>
      </c>
      <c r="G3807" s="17" t="e">
        <f>VLOOKUP(B3808,Consolidation!B:AA,12,TRUE)</f>
        <v>#N/A</v>
      </c>
      <c r="H3807" s="17" t="e">
        <f>VLOOKUP(B3808,Consolidation!B:AA,22,FALSE)</f>
        <v>#N/A</v>
      </c>
    </row>
    <row r="3808" spans="1:8" ht="29.5" customHeight="1" thickBot="1" x14ac:dyDescent="0.4">
      <c r="A3808" s="16" t="str">
        <f>IF(B3808&lt;&gt;"","IND"&amp;TEXT(COUNTA($B$2:B3808),"000"),"")</f>
        <v>IND2456</v>
      </c>
      <c r="B3808" s="17">
        <f>Consolication[[#This Row],[Nom et prénom 0 Name &amp; first name]]</f>
        <v>0</v>
      </c>
      <c r="C3808" s="17" t="e">
        <f>VLOOKUP(B3808,Consolidation!B:AA,3,FALSE)</f>
        <v>#N/A</v>
      </c>
      <c r="D3808" s="17" t="e">
        <f>VLOOKUP(B3808,Consolidation!B:AA,5,TRUE)</f>
        <v>#N/A</v>
      </c>
      <c r="E3808" s="17" t="e">
        <f>VLOOKUP(B3809,Consolidation!B:AA,6,TRUE)</f>
        <v>#N/A</v>
      </c>
      <c r="F3808" s="17" t="e">
        <f>VLOOKUP(B3809,Consolidation!B:AA,7,TRUE)</f>
        <v>#N/A</v>
      </c>
      <c r="G3808" s="17" t="e">
        <f>VLOOKUP(B3809,Consolidation!B:AA,12,TRUE)</f>
        <v>#N/A</v>
      </c>
      <c r="H3808" s="17" t="e">
        <f>VLOOKUP(B3809,Consolidation!B:AA,22,FALSE)</f>
        <v>#N/A</v>
      </c>
    </row>
    <row r="3809" spans="1:8" ht="29.5" customHeight="1" thickBot="1" x14ac:dyDescent="0.4">
      <c r="A3809" s="16" t="str">
        <f>IF(B3809&lt;&gt;"","IND"&amp;TEXT(COUNTA($B$2:B3809),"000"),"")</f>
        <v>IND2457</v>
      </c>
      <c r="B3809" s="17">
        <f>Consolication[[#This Row],[Nom et prénom 0 Name &amp; first name]]</f>
        <v>0</v>
      </c>
      <c r="C3809" s="17" t="e">
        <f>VLOOKUP(B3809,Consolidation!B:AA,3,FALSE)</f>
        <v>#N/A</v>
      </c>
      <c r="D3809" s="17" t="e">
        <f>VLOOKUP(B3809,Consolidation!B:AA,5,TRUE)</f>
        <v>#N/A</v>
      </c>
      <c r="E3809" s="17" t="e">
        <f>VLOOKUP(B3810,Consolidation!B:AA,6,TRUE)</f>
        <v>#N/A</v>
      </c>
      <c r="F3809" s="17" t="e">
        <f>VLOOKUP(B3810,Consolidation!B:AA,7,TRUE)</f>
        <v>#N/A</v>
      </c>
      <c r="G3809" s="17" t="e">
        <f>VLOOKUP(B3810,Consolidation!B:AA,12,TRUE)</f>
        <v>#N/A</v>
      </c>
      <c r="H3809" s="17" t="e">
        <f>VLOOKUP(B3810,Consolidation!B:AA,22,FALSE)</f>
        <v>#N/A</v>
      </c>
    </row>
    <row r="3810" spans="1:8" ht="29.5" customHeight="1" thickBot="1" x14ac:dyDescent="0.4">
      <c r="A3810" s="16" t="str">
        <f>IF(B3810&lt;&gt;"","IND"&amp;TEXT(COUNTA($B$2:B3810),"000"),"")</f>
        <v>IND2458</v>
      </c>
      <c r="B3810" s="17">
        <f>Consolication[[#This Row],[Nom et prénom 0 Name &amp; first name]]</f>
        <v>0</v>
      </c>
      <c r="C3810" s="17" t="e">
        <f>VLOOKUP(B3810,Consolidation!B:AA,3,FALSE)</f>
        <v>#N/A</v>
      </c>
      <c r="D3810" s="17" t="e">
        <f>VLOOKUP(B3810,Consolidation!B:AA,5,TRUE)</f>
        <v>#N/A</v>
      </c>
      <c r="E3810" s="17" t="e">
        <f>VLOOKUP(B3811,Consolidation!B:AA,6,TRUE)</f>
        <v>#N/A</v>
      </c>
      <c r="F3810" s="17" t="e">
        <f>VLOOKUP(B3811,Consolidation!B:AA,7,TRUE)</f>
        <v>#N/A</v>
      </c>
      <c r="G3810" s="17" t="e">
        <f>VLOOKUP(B3811,Consolidation!B:AA,12,TRUE)</f>
        <v>#N/A</v>
      </c>
      <c r="H3810" s="17" t="e">
        <f>VLOOKUP(B3811,Consolidation!B:AA,22,FALSE)</f>
        <v>#N/A</v>
      </c>
    </row>
    <row r="3811" spans="1:8" ht="29.5" customHeight="1" thickBot="1" x14ac:dyDescent="0.4">
      <c r="A3811" s="16" t="str">
        <f>IF(B3811&lt;&gt;"","IND"&amp;TEXT(COUNTA($B$2:B3811),"000"),"")</f>
        <v>IND2459</v>
      </c>
      <c r="B3811" s="17">
        <f>Consolication[[#This Row],[Nom et prénom 0 Name &amp; first name]]</f>
        <v>0</v>
      </c>
      <c r="C3811" s="17" t="e">
        <f>VLOOKUP(B3811,Consolidation!B:AA,3,FALSE)</f>
        <v>#N/A</v>
      </c>
      <c r="D3811" s="17" t="e">
        <f>VLOOKUP(B3811,Consolidation!B:AA,5,TRUE)</f>
        <v>#N/A</v>
      </c>
      <c r="E3811" s="17" t="e">
        <f>VLOOKUP(B3812,Consolidation!B:AA,6,TRUE)</f>
        <v>#N/A</v>
      </c>
      <c r="F3811" s="17" t="e">
        <f>VLOOKUP(B3812,Consolidation!B:AA,7,TRUE)</f>
        <v>#N/A</v>
      </c>
      <c r="G3811" s="17" t="e">
        <f>VLOOKUP(B3812,Consolidation!B:AA,12,TRUE)</f>
        <v>#N/A</v>
      </c>
      <c r="H3811" s="17" t="e">
        <f>VLOOKUP(B3812,Consolidation!B:AA,22,FALSE)</f>
        <v>#N/A</v>
      </c>
    </row>
    <row r="3812" spans="1:8" ht="29.5" customHeight="1" thickBot="1" x14ac:dyDescent="0.4">
      <c r="A3812" s="16" t="str">
        <f>IF(B3812&lt;&gt;"","IND"&amp;TEXT(COUNTA($B$2:B3812),"000"),"")</f>
        <v>IND2460</v>
      </c>
      <c r="B3812" s="17">
        <f>Consolication[[#This Row],[Nom et prénom 0 Name &amp; first name]]</f>
        <v>0</v>
      </c>
      <c r="C3812" s="17" t="e">
        <f>VLOOKUP(B3812,Consolidation!B:AA,3,FALSE)</f>
        <v>#N/A</v>
      </c>
      <c r="D3812" s="17" t="e">
        <f>VLOOKUP(B3812,Consolidation!B:AA,5,TRUE)</f>
        <v>#N/A</v>
      </c>
      <c r="E3812" s="17" t="e">
        <f>VLOOKUP(B3813,Consolidation!B:AA,6,TRUE)</f>
        <v>#N/A</v>
      </c>
      <c r="F3812" s="17" t="e">
        <f>VLOOKUP(B3813,Consolidation!B:AA,7,TRUE)</f>
        <v>#N/A</v>
      </c>
      <c r="G3812" s="17" t="e">
        <f>VLOOKUP(B3813,Consolidation!B:AA,12,TRUE)</f>
        <v>#N/A</v>
      </c>
      <c r="H3812" s="17" t="e">
        <f>VLOOKUP(B3813,Consolidation!B:AA,22,FALSE)</f>
        <v>#N/A</v>
      </c>
    </row>
    <row r="3813" spans="1:8" ht="29.5" customHeight="1" thickBot="1" x14ac:dyDescent="0.4">
      <c r="A3813" s="16" t="str">
        <f>IF(B3813&lt;&gt;"","IND"&amp;TEXT(COUNTA($B$2:B3813),"000"),"")</f>
        <v>IND2461</v>
      </c>
      <c r="B3813" s="17">
        <f>Consolication[[#This Row],[Nom et prénom 0 Name &amp; first name]]</f>
        <v>0</v>
      </c>
      <c r="C3813" s="17" t="e">
        <f>VLOOKUP(B3813,Consolidation!B:AA,3,FALSE)</f>
        <v>#N/A</v>
      </c>
      <c r="D3813" s="17" t="e">
        <f>VLOOKUP(B3813,Consolidation!B:AA,5,TRUE)</f>
        <v>#N/A</v>
      </c>
      <c r="E3813" s="17" t="e">
        <f>VLOOKUP(B3814,Consolidation!B:AA,6,TRUE)</f>
        <v>#N/A</v>
      </c>
      <c r="F3813" s="17" t="e">
        <f>VLOOKUP(B3814,Consolidation!B:AA,7,TRUE)</f>
        <v>#N/A</v>
      </c>
      <c r="G3813" s="17" t="e">
        <f>VLOOKUP(B3814,Consolidation!B:AA,12,TRUE)</f>
        <v>#N/A</v>
      </c>
      <c r="H3813" s="17" t="e">
        <f>VLOOKUP(B3814,Consolidation!B:AA,22,FALSE)</f>
        <v>#N/A</v>
      </c>
    </row>
    <row r="3814" spans="1:8" ht="29.5" customHeight="1" thickBot="1" x14ac:dyDescent="0.4">
      <c r="A3814" s="16" t="str">
        <f>IF(B3814&lt;&gt;"","IND"&amp;TEXT(COUNTA($B$2:B3814),"000"),"")</f>
        <v>IND2462</v>
      </c>
      <c r="B3814" s="17">
        <f>Consolication[[#This Row],[Nom et prénom 0 Name &amp; first name]]</f>
        <v>0</v>
      </c>
      <c r="C3814" s="17" t="e">
        <f>VLOOKUP(B3814,Consolidation!B:AA,3,FALSE)</f>
        <v>#N/A</v>
      </c>
      <c r="D3814" s="17" t="e">
        <f>VLOOKUP(B3814,Consolidation!B:AA,5,TRUE)</f>
        <v>#N/A</v>
      </c>
      <c r="E3814" s="17" t="e">
        <f>VLOOKUP(B3815,Consolidation!B:AA,6,TRUE)</f>
        <v>#N/A</v>
      </c>
      <c r="F3814" s="17" t="e">
        <f>VLOOKUP(B3815,Consolidation!B:AA,7,TRUE)</f>
        <v>#N/A</v>
      </c>
      <c r="G3814" s="17" t="e">
        <f>VLOOKUP(B3815,Consolidation!B:AA,12,TRUE)</f>
        <v>#N/A</v>
      </c>
      <c r="H3814" s="17" t="e">
        <f>VLOOKUP(B3815,Consolidation!B:AA,22,FALSE)</f>
        <v>#N/A</v>
      </c>
    </row>
    <row r="3815" spans="1:8" ht="29.5" customHeight="1" thickBot="1" x14ac:dyDescent="0.4">
      <c r="A3815" s="16" t="str">
        <f>IF(B3815&lt;&gt;"","IND"&amp;TEXT(COUNTA($B$2:B3815),"000"),"")</f>
        <v>IND2463</v>
      </c>
      <c r="B3815" s="17">
        <f>Consolication[[#This Row],[Nom et prénom 0 Name &amp; first name]]</f>
        <v>0</v>
      </c>
      <c r="C3815" s="17" t="e">
        <f>VLOOKUP(B3815,Consolidation!B:AA,3,FALSE)</f>
        <v>#N/A</v>
      </c>
      <c r="D3815" s="17" t="e">
        <f>VLOOKUP(B3815,Consolidation!B:AA,5,TRUE)</f>
        <v>#N/A</v>
      </c>
      <c r="E3815" s="17" t="e">
        <f>VLOOKUP(B3816,Consolidation!B:AA,6,TRUE)</f>
        <v>#N/A</v>
      </c>
      <c r="F3815" s="17" t="e">
        <f>VLOOKUP(B3816,Consolidation!B:AA,7,TRUE)</f>
        <v>#N/A</v>
      </c>
      <c r="G3815" s="17" t="e">
        <f>VLOOKUP(B3816,Consolidation!B:AA,12,TRUE)</f>
        <v>#N/A</v>
      </c>
      <c r="H3815" s="17" t="e">
        <f>VLOOKUP(B3816,Consolidation!B:AA,22,FALSE)</f>
        <v>#N/A</v>
      </c>
    </row>
    <row r="3816" spans="1:8" ht="29.5" customHeight="1" thickBot="1" x14ac:dyDescent="0.4">
      <c r="A3816" s="16" t="str">
        <f>IF(B3816&lt;&gt;"","IND"&amp;TEXT(COUNTA($B$2:B3816),"000"),"")</f>
        <v>IND2464</v>
      </c>
      <c r="B3816" s="17">
        <f>Consolication[[#This Row],[Nom et prénom 0 Name &amp; first name]]</f>
        <v>0</v>
      </c>
      <c r="C3816" s="17" t="e">
        <f>VLOOKUP(B3816,Consolidation!B:AA,3,FALSE)</f>
        <v>#N/A</v>
      </c>
      <c r="D3816" s="17" t="e">
        <f>VLOOKUP(B3816,Consolidation!B:AA,5,TRUE)</f>
        <v>#N/A</v>
      </c>
      <c r="E3816" s="17" t="e">
        <f>VLOOKUP(B3817,Consolidation!B:AA,6,TRUE)</f>
        <v>#N/A</v>
      </c>
      <c r="F3816" s="17" t="e">
        <f>VLOOKUP(B3817,Consolidation!B:AA,7,TRUE)</f>
        <v>#N/A</v>
      </c>
      <c r="G3816" s="17" t="e">
        <f>VLOOKUP(B3817,Consolidation!B:AA,12,TRUE)</f>
        <v>#N/A</v>
      </c>
      <c r="H3816" s="17" t="e">
        <f>VLOOKUP(B3817,Consolidation!B:AA,22,FALSE)</f>
        <v>#N/A</v>
      </c>
    </row>
    <row r="3817" spans="1:8" ht="29.5" customHeight="1" thickBot="1" x14ac:dyDescent="0.4">
      <c r="A3817" s="16" t="str">
        <f>IF(B3817&lt;&gt;"","IND"&amp;TEXT(COUNTA($B$2:B3817),"000"),"")</f>
        <v>IND2465</v>
      </c>
      <c r="B3817" s="17">
        <f>Consolication[[#This Row],[Nom et prénom 0 Name &amp; first name]]</f>
        <v>0</v>
      </c>
      <c r="C3817" s="17" t="e">
        <f>VLOOKUP(B3817,Consolidation!B:AA,3,FALSE)</f>
        <v>#N/A</v>
      </c>
      <c r="D3817" s="17" t="e">
        <f>VLOOKUP(B3817,Consolidation!B:AA,5,TRUE)</f>
        <v>#N/A</v>
      </c>
      <c r="E3817" s="17" t="e">
        <f>VLOOKUP(B3818,Consolidation!B:AA,6,TRUE)</f>
        <v>#N/A</v>
      </c>
      <c r="F3817" s="17" t="e">
        <f>VLOOKUP(B3818,Consolidation!B:AA,7,TRUE)</f>
        <v>#N/A</v>
      </c>
      <c r="G3817" s="17" t="e">
        <f>VLOOKUP(B3818,Consolidation!B:AA,12,TRUE)</f>
        <v>#N/A</v>
      </c>
      <c r="H3817" s="17" t="e">
        <f>VLOOKUP(B3818,Consolidation!B:AA,22,FALSE)</f>
        <v>#N/A</v>
      </c>
    </row>
    <row r="3818" spans="1:8" ht="29.5" customHeight="1" thickBot="1" x14ac:dyDescent="0.4">
      <c r="A3818" s="16" t="str">
        <f>IF(B3818&lt;&gt;"","IND"&amp;TEXT(COUNTA($B$2:B3818),"000"),"")</f>
        <v>IND2466</v>
      </c>
      <c r="B3818" s="17">
        <f>Consolication[[#This Row],[Nom et prénom 0 Name &amp; first name]]</f>
        <v>0</v>
      </c>
      <c r="C3818" s="17" t="e">
        <f>VLOOKUP(B3818,Consolidation!B:AA,3,FALSE)</f>
        <v>#N/A</v>
      </c>
      <c r="D3818" s="17" t="e">
        <f>VLOOKUP(B3818,Consolidation!B:AA,5,TRUE)</f>
        <v>#N/A</v>
      </c>
      <c r="E3818" s="17" t="e">
        <f>VLOOKUP(B3819,Consolidation!B:AA,6,TRUE)</f>
        <v>#N/A</v>
      </c>
      <c r="F3818" s="17" t="e">
        <f>VLOOKUP(B3819,Consolidation!B:AA,7,TRUE)</f>
        <v>#N/A</v>
      </c>
      <c r="G3818" s="17" t="e">
        <f>VLOOKUP(B3819,Consolidation!B:AA,12,TRUE)</f>
        <v>#N/A</v>
      </c>
      <c r="H3818" s="17" t="e">
        <f>VLOOKUP(B3819,Consolidation!B:AA,22,FALSE)</f>
        <v>#N/A</v>
      </c>
    </row>
    <row r="3819" spans="1:8" ht="29.5" customHeight="1" thickBot="1" x14ac:dyDescent="0.4">
      <c r="A3819" s="16" t="str">
        <f>IF(B3819&lt;&gt;"","IND"&amp;TEXT(COUNTA($B$2:B3819),"000"),"")</f>
        <v>IND2467</v>
      </c>
      <c r="B3819" s="17">
        <f>Consolication[[#This Row],[Nom et prénom 0 Name &amp; first name]]</f>
        <v>0</v>
      </c>
      <c r="C3819" s="17" t="e">
        <f>VLOOKUP(B3819,Consolidation!B:AA,3,FALSE)</f>
        <v>#N/A</v>
      </c>
      <c r="D3819" s="17" t="e">
        <f>VLOOKUP(B3819,Consolidation!B:AA,5,TRUE)</f>
        <v>#N/A</v>
      </c>
      <c r="E3819" s="17" t="e">
        <f>VLOOKUP(B3820,Consolidation!B:AA,6,TRUE)</f>
        <v>#N/A</v>
      </c>
      <c r="F3819" s="17" t="e">
        <f>VLOOKUP(B3820,Consolidation!B:AA,7,TRUE)</f>
        <v>#N/A</v>
      </c>
      <c r="G3819" s="17" t="e">
        <f>VLOOKUP(B3820,Consolidation!B:AA,12,TRUE)</f>
        <v>#N/A</v>
      </c>
      <c r="H3819" s="17" t="e">
        <f>VLOOKUP(B3820,Consolidation!B:AA,22,FALSE)</f>
        <v>#N/A</v>
      </c>
    </row>
    <row r="3820" spans="1:8" ht="29.5" customHeight="1" thickBot="1" x14ac:dyDescent="0.4">
      <c r="A3820" s="16" t="str">
        <f>IF(B3820&lt;&gt;"","IND"&amp;TEXT(COUNTA($B$2:B3820),"000"),"")</f>
        <v>IND2468</v>
      </c>
      <c r="B3820" s="17">
        <f>Consolication[[#This Row],[Nom et prénom 0 Name &amp; first name]]</f>
        <v>0</v>
      </c>
      <c r="C3820" s="17" t="e">
        <f>VLOOKUP(B3820,Consolidation!B:AA,3,FALSE)</f>
        <v>#N/A</v>
      </c>
      <c r="D3820" s="17" t="e">
        <f>VLOOKUP(B3820,Consolidation!B:AA,5,TRUE)</f>
        <v>#N/A</v>
      </c>
      <c r="E3820" s="17" t="e">
        <f>VLOOKUP(B3821,Consolidation!B:AA,6,TRUE)</f>
        <v>#N/A</v>
      </c>
      <c r="F3820" s="17" t="e">
        <f>VLOOKUP(B3821,Consolidation!B:AA,7,TRUE)</f>
        <v>#N/A</v>
      </c>
      <c r="G3820" s="17" t="e">
        <f>VLOOKUP(B3821,Consolidation!B:AA,12,TRUE)</f>
        <v>#N/A</v>
      </c>
      <c r="H3820" s="17" t="e">
        <f>VLOOKUP(B3821,Consolidation!B:AA,22,FALSE)</f>
        <v>#N/A</v>
      </c>
    </row>
    <row r="3821" spans="1:8" ht="29.5" customHeight="1" thickBot="1" x14ac:dyDescent="0.4">
      <c r="A3821" s="16" t="str">
        <f>IF(B3821&lt;&gt;"","IND"&amp;TEXT(COUNTA($B$2:B3821),"000"),"")</f>
        <v>IND2469</v>
      </c>
      <c r="B3821" s="17">
        <f>Consolication[[#This Row],[Nom et prénom 0 Name &amp; first name]]</f>
        <v>0</v>
      </c>
      <c r="C3821" s="17" t="e">
        <f>VLOOKUP(B3821,Consolidation!B:AA,3,FALSE)</f>
        <v>#N/A</v>
      </c>
      <c r="D3821" s="17" t="e">
        <f>VLOOKUP(B3821,Consolidation!B:AA,5,TRUE)</f>
        <v>#N/A</v>
      </c>
      <c r="E3821" s="17" t="e">
        <f>VLOOKUP(B3822,Consolidation!B:AA,6,TRUE)</f>
        <v>#N/A</v>
      </c>
      <c r="F3821" s="17" t="e">
        <f>VLOOKUP(B3822,Consolidation!B:AA,7,TRUE)</f>
        <v>#N/A</v>
      </c>
      <c r="G3821" s="17" t="e">
        <f>VLOOKUP(B3822,Consolidation!B:AA,12,TRUE)</f>
        <v>#N/A</v>
      </c>
      <c r="H3821" s="17" t="e">
        <f>VLOOKUP(B3822,Consolidation!B:AA,22,FALSE)</f>
        <v>#N/A</v>
      </c>
    </row>
    <row r="3822" spans="1:8" ht="29.5" customHeight="1" thickBot="1" x14ac:dyDescent="0.4">
      <c r="A3822" s="16" t="str">
        <f>IF(B3822&lt;&gt;"","IND"&amp;TEXT(COUNTA($B$2:B3822),"000"),"")</f>
        <v>IND2470</v>
      </c>
      <c r="B3822" s="17">
        <f>Consolication[[#This Row],[Nom et prénom 0 Name &amp; first name]]</f>
        <v>0</v>
      </c>
      <c r="C3822" s="17" t="e">
        <f>VLOOKUP(B3822,Consolidation!B:AA,3,FALSE)</f>
        <v>#N/A</v>
      </c>
      <c r="D3822" s="17" t="e">
        <f>VLOOKUP(B3822,Consolidation!B:AA,5,TRUE)</f>
        <v>#N/A</v>
      </c>
      <c r="E3822" s="17" t="e">
        <f>VLOOKUP(B3823,Consolidation!B:AA,6,TRUE)</f>
        <v>#N/A</v>
      </c>
      <c r="F3822" s="17" t="e">
        <f>VLOOKUP(B3823,Consolidation!B:AA,7,TRUE)</f>
        <v>#N/A</v>
      </c>
      <c r="G3822" s="17" t="e">
        <f>VLOOKUP(B3823,Consolidation!B:AA,12,TRUE)</f>
        <v>#N/A</v>
      </c>
      <c r="H3822" s="17" t="e">
        <f>VLOOKUP(B3823,Consolidation!B:AA,22,FALSE)</f>
        <v>#N/A</v>
      </c>
    </row>
    <row r="3823" spans="1:8" ht="29.5" customHeight="1" thickBot="1" x14ac:dyDescent="0.4">
      <c r="A3823" s="16" t="str">
        <f>IF(B3823&lt;&gt;"","IND"&amp;TEXT(COUNTA($B$2:B3823),"000"),"")</f>
        <v>IND2471</v>
      </c>
      <c r="B3823" s="17">
        <f>Consolication[[#This Row],[Nom et prénom 0 Name &amp; first name]]</f>
        <v>0</v>
      </c>
      <c r="C3823" s="17" t="e">
        <f>VLOOKUP(B3823,Consolidation!B:AA,3,FALSE)</f>
        <v>#N/A</v>
      </c>
      <c r="D3823" s="17" t="e">
        <f>VLOOKUP(B3823,Consolidation!B:AA,5,TRUE)</f>
        <v>#N/A</v>
      </c>
      <c r="E3823" s="17" t="e">
        <f>VLOOKUP(B3824,Consolidation!B:AA,6,TRUE)</f>
        <v>#N/A</v>
      </c>
      <c r="F3823" s="17" t="e">
        <f>VLOOKUP(B3824,Consolidation!B:AA,7,TRUE)</f>
        <v>#N/A</v>
      </c>
      <c r="G3823" s="17" t="e">
        <f>VLOOKUP(B3824,Consolidation!B:AA,12,TRUE)</f>
        <v>#N/A</v>
      </c>
      <c r="H3823" s="17" t="e">
        <f>VLOOKUP(B3824,Consolidation!B:AA,22,FALSE)</f>
        <v>#N/A</v>
      </c>
    </row>
    <row r="3824" spans="1:8" ht="29.5" customHeight="1" thickBot="1" x14ac:dyDescent="0.4">
      <c r="A3824" s="16" t="str">
        <f>IF(B3824&lt;&gt;"","IND"&amp;TEXT(COUNTA($B$2:B3824),"000"),"")</f>
        <v>IND2472</v>
      </c>
      <c r="B3824" s="17">
        <f>Consolication[[#This Row],[Nom et prénom 0 Name &amp; first name]]</f>
        <v>0</v>
      </c>
      <c r="C3824" s="17" t="e">
        <f>VLOOKUP(B3824,Consolidation!B:AA,3,FALSE)</f>
        <v>#N/A</v>
      </c>
      <c r="D3824" s="17" t="e">
        <f>VLOOKUP(B3824,Consolidation!B:AA,5,TRUE)</f>
        <v>#N/A</v>
      </c>
      <c r="E3824" s="17" t="e">
        <f>VLOOKUP(B3825,Consolidation!B:AA,6,TRUE)</f>
        <v>#N/A</v>
      </c>
      <c r="F3824" s="17" t="e">
        <f>VLOOKUP(B3825,Consolidation!B:AA,7,TRUE)</f>
        <v>#N/A</v>
      </c>
      <c r="G3824" s="17" t="e">
        <f>VLOOKUP(B3825,Consolidation!B:AA,12,TRUE)</f>
        <v>#N/A</v>
      </c>
      <c r="H3824" s="17" t="e">
        <f>VLOOKUP(B3825,Consolidation!B:AA,22,FALSE)</f>
        <v>#N/A</v>
      </c>
    </row>
    <row r="3825" spans="1:8" ht="29.5" customHeight="1" thickBot="1" x14ac:dyDescent="0.4">
      <c r="A3825" s="16" t="str">
        <f>IF(B3825&lt;&gt;"","IND"&amp;TEXT(COUNTA($B$2:B3825),"000"),"")</f>
        <v>IND2473</v>
      </c>
      <c r="B3825" s="17">
        <f>Consolication[[#This Row],[Nom et prénom 0 Name &amp; first name]]</f>
        <v>0</v>
      </c>
      <c r="C3825" s="17" t="e">
        <f>VLOOKUP(B3825,Consolidation!B:AA,3,FALSE)</f>
        <v>#N/A</v>
      </c>
      <c r="D3825" s="17" t="e">
        <f>VLOOKUP(B3825,Consolidation!B:AA,5,TRUE)</f>
        <v>#N/A</v>
      </c>
      <c r="E3825" s="17" t="e">
        <f>VLOOKUP(B3826,Consolidation!B:AA,6,TRUE)</f>
        <v>#N/A</v>
      </c>
      <c r="F3825" s="17" t="e">
        <f>VLOOKUP(B3826,Consolidation!B:AA,7,TRUE)</f>
        <v>#N/A</v>
      </c>
      <c r="G3825" s="17" t="e">
        <f>VLOOKUP(B3826,Consolidation!B:AA,12,TRUE)</f>
        <v>#N/A</v>
      </c>
      <c r="H3825" s="17" t="e">
        <f>VLOOKUP(B3826,Consolidation!B:AA,22,FALSE)</f>
        <v>#N/A</v>
      </c>
    </row>
    <row r="3826" spans="1:8" ht="29.5" customHeight="1" thickBot="1" x14ac:dyDescent="0.4">
      <c r="A3826" s="16" t="str">
        <f>IF(B3826&lt;&gt;"","IND"&amp;TEXT(COUNTA($B$2:B3826),"000"),"")</f>
        <v>IND2474</v>
      </c>
      <c r="B3826" s="17">
        <f>Consolication[[#This Row],[Nom et prénom 0 Name &amp; first name]]</f>
        <v>0</v>
      </c>
      <c r="C3826" s="17" t="e">
        <f>VLOOKUP(B3826,Consolidation!B:AA,3,FALSE)</f>
        <v>#N/A</v>
      </c>
      <c r="D3826" s="17" t="e">
        <f>VLOOKUP(B3826,Consolidation!B:AA,5,TRUE)</f>
        <v>#N/A</v>
      </c>
      <c r="E3826" s="17" t="e">
        <f>VLOOKUP(B3827,Consolidation!B:AA,6,TRUE)</f>
        <v>#N/A</v>
      </c>
      <c r="F3826" s="17" t="e">
        <f>VLOOKUP(B3827,Consolidation!B:AA,7,TRUE)</f>
        <v>#N/A</v>
      </c>
      <c r="G3826" s="17" t="e">
        <f>VLOOKUP(B3827,Consolidation!B:AA,12,TRUE)</f>
        <v>#N/A</v>
      </c>
      <c r="H3826" s="17" t="e">
        <f>VLOOKUP(B3827,Consolidation!B:AA,22,FALSE)</f>
        <v>#N/A</v>
      </c>
    </row>
    <row r="3827" spans="1:8" ht="29.5" customHeight="1" thickBot="1" x14ac:dyDescent="0.4">
      <c r="A3827" s="16" t="str">
        <f>IF(B3827&lt;&gt;"","IND"&amp;TEXT(COUNTA($B$2:B3827),"000"),"")</f>
        <v>IND2475</v>
      </c>
      <c r="B3827" s="17">
        <f>Consolication[[#This Row],[Nom et prénom 0 Name &amp; first name]]</f>
        <v>0</v>
      </c>
      <c r="C3827" s="17" t="e">
        <f>VLOOKUP(B3827,Consolidation!B:AA,3,FALSE)</f>
        <v>#N/A</v>
      </c>
      <c r="D3827" s="17" t="e">
        <f>VLOOKUP(B3827,Consolidation!B:AA,5,TRUE)</f>
        <v>#N/A</v>
      </c>
      <c r="E3827" s="17" t="e">
        <f>VLOOKUP(B3828,Consolidation!B:AA,6,TRUE)</f>
        <v>#N/A</v>
      </c>
      <c r="F3827" s="17" t="e">
        <f>VLOOKUP(B3828,Consolidation!B:AA,7,TRUE)</f>
        <v>#N/A</v>
      </c>
      <c r="G3827" s="17" t="e">
        <f>VLOOKUP(B3828,Consolidation!B:AA,12,TRUE)</f>
        <v>#N/A</v>
      </c>
      <c r="H3827" s="17" t="e">
        <f>VLOOKUP(B3828,Consolidation!B:AA,22,FALSE)</f>
        <v>#N/A</v>
      </c>
    </row>
    <row r="3828" spans="1:8" ht="29.5" customHeight="1" thickBot="1" x14ac:dyDescent="0.4">
      <c r="A3828" s="16" t="str">
        <f>IF(B3828&lt;&gt;"","IND"&amp;TEXT(COUNTA($B$2:B3828),"000"),"")</f>
        <v>IND2476</v>
      </c>
      <c r="B3828" s="17">
        <f>Consolication[[#This Row],[Nom et prénom 0 Name &amp; first name]]</f>
        <v>0</v>
      </c>
      <c r="C3828" s="17" t="e">
        <f>VLOOKUP(B3828,Consolidation!B:AA,3,FALSE)</f>
        <v>#N/A</v>
      </c>
      <c r="D3828" s="17" t="e">
        <f>VLOOKUP(B3828,Consolidation!B:AA,5,TRUE)</f>
        <v>#N/A</v>
      </c>
      <c r="E3828" s="17" t="e">
        <f>VLOOKUP(B3829,Consolidation!B:AA,6,TRUE)</f>
        <v>#N/A</v>
      </c>
      <c r="F3828" s="17" t="e">
        <f>VLOOKUP(B3829,Consolidation!B:AA,7,TRUE)</f>
        <v>#N/A</v>
      </c>
      <c r="G3828" s="17" t="e">
        <f>VLOOKUP(B3829,Consolidation!B:AA,12,TRUE)</f>
        <v>#N/A</v>
      </c>
      <c r="H3828" s="17" t="e">
        <f>VLOOKUP(B3829,Consolidation!B:AA,22,FALSE)</f>
        <v>#N/A</v>
      </c>
    </row>
    <row r="3829" spans="1:8" ht="29.5" customHeight="1" thickBot="1" x14ac:dyDescent="0.4">
      <c r="A3829" s="16" t="str">
        <f>IF(B3829&lt;&gt;"","IND"&amp;TEXT(COUNTA($B$2:B3829),"000"),"")</f>
        <v>IND2477</v>
      </c>
      <c r="B3829" s="17">
        <f>Consolication[[#This Row],[Nom et prénom 0 Name &amp; first name]]</f>
        <v>0</v>
      </c>
      <c r="C3829" s="17" t="e">
        <f>VLOOKUP(B3829,Consolidation!B:AA,3,FALSE)</f>
        <v>#N/A</v>
      </c>
      <c r="D3829" s="17" t="e">
        <f>VLOOKUP(B3829,Consolidation!B:AA,5,TRUE)</f>
        <v>#N/A</v>
      </c>
      <c r="E3829" s="17" t="e">
        <f>VLOOKUP(B3830,Consolidation!B:AA,6,TRUE)</f>
        <v>#N/A</v>
      </c>
      <c r="F3829" s="17" t="e">
        <f>VLOOKUP(B3830,Consolidation!B:AA,7,TRUE)</f>
        <v>#N/A</v>
      </c>
      <c r="G3829" s="17" t="e">
        <f>VLOOKUP(B3830,Consolidation!B:AA,12,TRUE)</f>
        <v>#N/A</v>
      </c>
      <c r="H3829" s="17" t="e">
        <f>VLOOKUP(B3830,Consolidation!B:AA,22,FALSE)</f>
        <v>#N/A</v>
      </c>
    </row>
    <row r="3830" spans="1:8" ht="29.5" customHeight="1" thickBot="1" x14ac:dyDescent="0.4">
      <c r="A3830" s="16" t="str">
        <f>IF(B3830&lt;&gt;"","IND"&amp;TEXT(COUNTA($B$2:B3830),"000"),"")</f>
        <v>IND2478</v>
      </c>
      <c r="B3830" s="17">
        <f>Consolication[[#This Row],[Nom et prénom 0 Name &amp; first name]]</f>
        <v>0</v>
      </c>
      <c r="C3830" s="17" t="e">
        <f>VLOOKUP(B3830,Consolidation!B:AA,3,FALSE)</f>
        <v>#N/A</v>
      </c>
      <c r="D3830" s="17" t="e">
        <f>VLOOKUP(B3830,Consolidation!B:AA,5,TRUE)</f>
        <v>#N/A</v>
      </c>
      <c r="E3830" s="17" t="e">
        <f>VLOOKUP(B3831,Consolidation!B:AA,6,TRUE)</f>
        <v>#N/A</v>
      </c>
      <c r="F3830" s="17" t="e">
        <f>VLOOKUP(B3831,Consolidation!B:AA,7,TRUE)</f>
        <v>#N/A</v>
      </c>
      <c r="G3830" s="17" t="e">
        <f>VLOOKUP(B3831,Consolidation!B:AA,12,TRUE)</f>
        <v>#N/A</v>
      </c>
      <c r="H3830" s="17" t="e">
        <f>VLOOKUP(B3831,Consolidation!B:AA,22,FALSE)</f>
        <v>#N/A</v>
      </c>
    </row>
    <row r="3831" spans="1:8" ht="29.5" customHeight="1" thickBot="1" x14ac:dyDescent="0.4">
      <c r="A3831" s="16" t="str">
        <f>IF(B3831&lt;&gt;"","IND"&amp;TEXT(COUNTA($B$2:B3831),"000"),"")</f>
        <v>IND2479</v>
      </c>
      <c r="B3831" s="17">
        <f>Consolication[[#This Row],[Nom et prénom 0 Name &amp; first name]]</f>
        <v>0</v>
      </c>
      <c r="C3831" s="17" t="e">
        <f>VLOOKUP(B3831,Consolidation!B:AA,3,FALSE)</f>
        <v>#N/A</v>
      </c>
      <c r="D3831" s="17" t="e">
        <f>VLOOKUP(B3831,Consolidation!B:AA,5,TRUE)</f>
        <v>#N/A</v>
      </c>
      <c r="E3831" s="17" t="e">
        <f>VLOOKUP(B3832,Consolidation!B:AA,6,TRUE)</f>
        <v>#N/A</v>
      </c>
      <c r="F3831" s="17" t="e">
        <f>VLOOKUP(B3832,Consolidation!B:AA,7,TRUE)</f>
        <v>#N/A</v>
      </c>
      <c r="G3831" s="17" t="e">
        <f>VLOOKUP(B3832,Consolidation!B:AA,12,TRUE)</f>
        <v>#N/A</v>
      </c>
      <c r="H3831" s="17" t="e">
        <f>VLOOKUP(B3832,Consolidation!B:AA,22,FALSE)</f>
        <v>#N/A</v>
      </c>
    </row>
    <row r="3832" spans="1:8" ht="29.5" customHeight="1" thickBot="1" x14ac:dyDescent="0.4">
      <c r="A3832" s="16" t="str">
        <f>IF(B3832&lt;&gt;"","IND"&amp;TEXT(COUNTA($B$2:B3832),"000"),"")</f>
        <v>IND2480</v>
      </c>
      <c r="B3832" s="17">
        <f>Consolication[[#This Row],[Nom et prénom 0 Name &amp; first name]]</f>
        <v>0</v>
      </c>
      <c r="C3832" s="17" t="e">
        <f>VLOOKUP(B3832,Consolidation!B:AA,3,FALSE)</f>
        <v>#N/A</v>
      </c>
      <c r="D3832" s="17" t="e">
        <f>VLOOKUP(B3832,Consolidation!B:AA,5,TRUE)</f>
        <v>#N/A</v>
      </c>
      <c r="E3832" s="17" t="e">
        <f>VLOOKUP(B3833,Consolidation!B:AA,6,TRUE)</f>
        <v>#N/A</v>
      </c>
      <c r="F3832" s="17" t="e">
        <f>VLOOKUP(B3833,Consolidation!B:AA,7,TRUE)</f>
        <v>#N/A</v>
      </c>
      <c r="G3832" s="17" t="e">
        <f>VLOOKUP(B3833,Consolidation!B:AA,12,TRUE)</f>
        <v>#N/A</v>
      </c>
      <c r="H3832" s="17" t="e">
        <f>VLOOKUP(B3833,Consolidation!B:AA,22,FALSE)</f>
        <v>#N/A</v>
      </c>
    </row>
    <row r="3833" spans="1:8" ht="29.5" customHeight="1" thickBot="1" x14ac:dyDescent="0.4">
      <c r="A3833" s="16" t="str">
        <f>IF(B3833&lt;&gt;"","IND"&amp;TEXT(COUNTA($B$2:B3833),"000"),"")</f>
        <v>IND2481</v>
      </c>
      <c r="B3833" s="17">
        <f>Consolication[[#This Row],[Nom et prénom 0 Name &amp; first name]]</f>
        <v>0</v>
      </c>
      <c r="C3833" s="17" t="e">
        <f>VLOOKUP(B3833,Consolidation!B:AA,3,FALSE)</f>
        <v>#N/A</v>
      </c>
      <c r="D3833" s="17" t="e">
        <f>VLOOKUP(B3833,Consolidation!B:AA,5,TRUE)</f>
        <v>#N/A</v>
      </c>
      <c r="E3833" s="17" t="e">
        <f>VLOOKUP(B3834,Consolidation!B:AA,6,TRUE)</f>
        <v>#N/A</v>
      </c>
      <c r="F3833" s="17" t="e">
        <f>VLOOKUP(B3834,Consolidation!B:AA,7,TRUE)</f>
        <v>#N/A</v>
      </c>
      <c r="G3833" s="17" t="e">
        <f>VLOOKUP(B3834,Consolidation!B:AA,12,TRUE)</f>
        <v>#N/A</v>
      </c>
      <c r="H3833" s="17" t="e">
        <f>VLOOKUP(B3834,Consolidation!B:AA,22,FALSE)</f>
        <v>#N/A</v>
      </c>
    </row>
    <row r="3834" spans="1:8" ht="29.5" customHeight="1" thickBot="1" x14ac:dyDescent="0.4">
      <c r="A3834" s="16" t="str">
        <f>IF(B3834&lt;&gt;"","IND"&amp;TEXT(COUNTA($B$2:B3834),"000"),"")</f>
        <v>IND2482</v>
      </c>
      <c r="B3834" s="17">
        <f>Consolication[[#This Row],[Nom et prénom 0 Name &amp; first name]]</f>
        <v>0</v>
      </c>
      <c r="C3834" s="17" t="e">
        <f>VLOOKUP(B3834,Consolidation!B:AA,3,FALSE)</f>
        <v>#N/A</v>
      </c>
      <c r="D3834" s="17" t="e">
        <f>VLOOKUP(B3834,Consolidation!B:AA,5,TRUE)</f>
        <v>#N/A</v>
      </c>
      <c r="E3834" s="17" t="e">
        <f>VLOOKUP(B3835,Consolidation!B:AA,6,TRUE)</f>
        <v>#N/A</v>
      </c>
      <c r="F3834" s="17" t="e">
        <f>VLOOKUP(B3835,Consolidation!B:AA,7,TRUE)</f>
        <v>#N/A</v>
      </c>
      <c r="G3834" s="17" t="e">
        <f>VLOOKUP(B3835,Consolidation!B:AA,12,TRUE)</f>
        <v>#N/A</v>
      </c>
      <c r="H3834" s="17" t="e">
        <f>VLOOKUP(B3835,Consolidation!B:AA,22,FALSE)</f>
        <v>#N/A</v>
      </c>
    </row>
    <row r="3835" spans="1:8" ht="29.5" customHeight="1" thickBot="1" x14ac:dyDescent="0.4">
      <c r="A3835" s="16" t="str">
        <f>IF(B3835&lt;&gt;"","IND"&amp;TEXT(COUNTA($B$2:B3835),"000"),"")</f>
        <v>IND2483</v>
      </c>
      <c r="B3835" s="17">
        <f>Consolication[[#This Row],[Nom et prénom 0 Name &amp; first name]]</f>
        <v>0</v>
      </c>
      <c r="C3835" s="17" t="e">
        <f>VLOOKUP(B3835,Consolidation!B:AA,3,FALSE)</f>
        <v>#N/A</v>
      </c>
      <c r="D3835" s="17" t="e">
        <f>VLOOKUP(B3835,Consolidation!B:AA,5,TRUE)</f>
        <v>#N/A</v>
      </c>
      <c r="E3835" s="17" t="e">
        <f>VLOOKUP(B3836,Consolidation!B:AA,6,TRUE)</f>
        <v>#N/A</v>
      </c>
      <c r="F3835" s="17" t="e">
        <f>VLOOKUP(B3836,Consolidation!B:AA,7,TRUE)</f>
        <v>#N/A</v>
      </c>
      <c r="G3835" s="17" t="e">
        <f>VLOOKUP(B3836,Consolidation!B:AA,12,TRUE)</f>
        <v>#N/A</v>
      </c>
      <c r="H3835" s="17" t="e">
        <f>VLOOKUP(B3836,Consolidation!B:AA,22,FALSE)</f>
        <v>#N/A</v>
      </c>
    </row>
    <row r="3836" spans="1:8" ht="29.5" customHeight="1" thickBot="1" x14ac:dyDescent="0.4">
      <c r="A3836" s="16" t="str">
        <f>IF(B3836&lt;&gt;"","IND"&amp;TEXT(COUNTA($B$2:B3836),"000"),"")</f>
        <v>IND2484</v>
      </c>
      <c r="B3836" s="17">
        <f>Consolication[[#This Row],[Nom et prénom 0 Name &amp; first name]]</f>
        <v>0</v>
      </c>
      <c r="C3836" s="17" t="e">
        <f>VLOOKUP(B3836,Consolidation!B:AA,3,FALSE)</f>
        <v>#N/A</v>
      </c>
      <c r="D3836" s="17" t="e">
        <f>VLOOKUP(B3836,Consolidation!B:AA,5,TRUE)</f>
        <v>#N/A</v>
      </c>
      <c r="E3836" s="17" t="e">
        <f>VLOOKUP(B3837,Consolidation!B:AA,6,TRUE)</f>
        <v>#N/A</v>
      </c>
      <c r="F3836" s="17" t="e">
        <f>VLOOKUP(B3837,Consolidation!B:AA,7,TRUE)</f>
        <v>#N/A</v>
      </c>
      <c r="G3836" s="17" t="e">
        <f>VLOOKUP(B3837,Consolidation!B:AA,12,TRUE)</f>
        <v>#N/A</v>
      </c>
      <c r="H3836" s="17" t="e">
        <f>VLOOKUP(B3837,Consolidation!B:AA,22,FALSE)</f>
        <v>#N/A</v>
      </c>
    </row>
    <row r="3837" spans="1:8" ht="29.5" customHeight="1" thickBot="1" x14ac:dyDescent="0.4">
      <c r="A3837" s="16" t="str">
        <f>IF(B3837&lt;&gt;"","IND"&amp;TEXT(COUNTA($B$2:B3837),"000"),"")</f>
        <v>IND2485</v>
      </c>
      <c r="B3837" s="17">
        <f>Consolication[[#This Row],[Nom et prénom 0 Name &amp; first name]]</f>
        <v>0</v>
      </c>
      <c r="C3837" s="17" t="e">
        <f>VLOOKUP(B3837,Consolidation!B:AA,3,FALSE)</f>
        <v>#N/A</v>
      </c>
      <c r="D3837" s="17" t="e">
        <f>VLOOKUP(B3837,Consolidation!B:AA,5,TRUE)</f>
        <v>#N/A</v>
      </c>
      <c r="E3837" s="17" t="e">
        <f>VLOOKUP(B3838,Consolidation!B:AA,6,TRUE)</f>
        <v>#N/A</v>
      </c>
      <c r="F3837" s="17" t="e">
        <f>VLOOKUP(B3838,Consolidation!B:AA,7,TRUE)</f>
        <v>#N/A</v>
      </c>
      <c r="G3837" s="17" t="e">
        <f>VLOOKUP(B3838,Consolidation!B:AA,12,TRUE)</f>
        <v>#N/A</v>
      </c>
      <c r="H3837" s="17" t="e">
        <f>VLOOKUP(B3838,Consolidation!B:AA,22,FALSE)</f>
        <v>#N/A</v>
      </c>
    </row>
    <row r="3838" spans="1:8" ht="29.5" customHeight="1" thickBot="1" x14ac:dyDescent="0.4">
      <c r="A3838" s="16" t="str">
        <f>IF(B3838&lt;&gt;"","IND"&amp;TEXT(COUNTA($B$2:B3838),"000"),"")</f>
        <v>IND2486</v>
      </c>
      <c r="B3838" s="17">
        <f>Consolication[[#This Row],[Nom et prénom 0 Name &amp; first name]]</f>
        <v>0</v>
      </c>
      <c r="C3838" s="17" t="e">
        <f>VLOOKUP(B3838,Consolidation!B:AA,3,FALSE)</f>
        <v>#N/A</v>
      </c>
      <c r="D3838" s="17" t="e">
        <f>VLOOKUP(B3838,Consolidation!B:AA,5,TRUE)</f>
        <v>#N/A</v>
      </c>
      <c r="E3838" s="17" t="e">
        <f>VLOOKUP(B3839,Consolidation!B:AA,6,TRUE)</f>
        <v>#N/A</v>
      </c>
      <c r="F3838" s="17" t="e">
        <f>VLOOKUP(B3839,Consolidation!B:AA,7,TRUE)</f>
        <v>#N/A</v>
      </c>
      <c r="G3838" s="17" t="e">
        <f>VLOOKUP(B3839,Consolidation!B:AA,12,TRUE)</f>
        <v>#N/A</v>
      </c>
      <c r="H3838" s="17" t="e">
        <f>VLOOKUP(B3839,Consolidation!B:AA,22,FALSE)</f>
        <v>#N/A</v>
      </c>
    </row>
    <row r="3839" spans="1:8" ht="29.5" customHeight="1" thickBot="1" x14ac:dyDescent="0.4">
      <c r="A3839" s="16" t="str">
        <f>IF(B3839&lt;&gt;"","IND"&amp;TEXT(COUNTA($B$2:B3839),"000"),"")</f>
        <v>IND2487</v>
      </c>
      <c r="B3839" s="17">
        <f>Consolication[[#This Row],[Nom et prénom 0 Name &amp; first name]]</f>
        <v>0</v>
      </c>
      <c r="C3839" s="17" t="e">
        <f>VLOOKUP(B3839,Consolidation!B:AA,3,FALSE)</f>
        <v>#N/A</v>
      </c>
      <c r="D3839" s="17" t="e">
        <f>VLOOKUP(B3839,Consolidation!B:AA,5,TRUE)</f>
        <v>#N/A</v>
      </c>
      <c r="E3839" s="17" t="e">
        <f>VLOOKUP(B3840,Consolidation!B:AA,6,TRUE)</f>
        <v>#N/A</v>
      </c>
      <c r="F3839" s="17" t="e">
        <f>VLOOKUP(B3840,Consolidation!B:AA,7,TRUE)</f>
        <v>#N/A</v>
      </c>
      <c r="G3839" s="17" t="e">
        <f>VLOOKUP(B3840,Consolidation!B:AA,12,TRUE)</f>
        <v>#N/A</v>
      </c>
      <c r="H3839" s="17" t="e">
        <f>VLOOKUP(B3840,Consolidation!B:AA,22,FALSE)</f>
        <v>#N/A</v>
      </c>
    </row>
    <row r="3840" spans="1:8" ht="29.5" customHeight="1" thickBot="1" x14ac:dyDescent="0.4">
      <c r="A3840" s="16" t="str">
        <f>IF(B3840&lt;&gt;"","IND"&amp;TEXT(COUNTA($B$2:B3840),"000"),"")</f>
        <v>IND2488</v>
      </c>
      <c r="B3840" s="17">
        <f>Consolication[[#This Row],[Nom et prénom 0 Name &amp; first name]]</f>
        <v>0</v>
      </c>
      <c r="C3840" s="17" t="e">
        <f>VLOOKUP(B3840,Consolidation!B:AA,3,FALSE)</f>
        <v>#N/A</v>
      </c>
      <c r="D3840" s="17" t="e">
        <f>VLOOKUP(B3840,Consolidation!B:AA,5,TRUE)</f>
        <v>#N/A</v>
      </c>
      <c r="E3840" s="17" t="e">
        <f>VLOOKUP(B3841,Consolidation!B:AA,6,TRUE)</f>
        <v>#N/A</v>
      </c>
      <c r="F3840" s="17" t="e">
        <f>VLOOKUP(B3841,Consolidation!B:AA,7,TRUE)</f>
        <v>#N/A</v>
      </c>
      <c r="G3840" s="17" t="e">
        <f>VLOOKUP(B3841,Consolidation!B:AA,12,TRUE)</f>
        <v>#N/A</v>
      </c>
      <c r="H3840" s="17" t="e">
        <f>VLOOKUP(B3841,Consolidation!B:AA,22,FALSE)</f>
        <v>#N/A</v>
      </c>
    </row>
    <row r="3841" spans="1:8" ht="29.5" customHeight="1" thickBot="1" x14ac:dyDescent="0.4">
      <c r="A3841" s="16" t="str">
        <f>IF(B3841&lt;&gt;"","IND"&amp;TEXT(COUNTA($B$2:B3841),"000"),"")</f>
        <v>IND2489</v>
      </c>
      <c r="B3841" s="17">
        <f>Consolication[[#This Row],[Nom et prénom 0 Name &amp; first name]]</f>
        <v>0</v>
      </c>
      <c r="C3841" s="17" t="e">
        <f>VLOOKUP(B3841,Consolidation!B:AA,3,FALSE)</f>
        <v>#N/A</v>
      </c>
      <c r="D3841" s="17" t="e">
        <f>VLOOKUP(B3841,Consolidation!B:AA,5,TRUE)</f>
        <v>#N/A</v>
      </c>
      <c r="E3841" s="17" t="e">
        <f>VLOOKUP(B3842,Consolidation!B:AA,6,TRUE)</f>
        <v>#N/A</v>
      </c>
      <c r="F3841" s="17" t="e">
        <f>VLOOKUP(B3842,Consolidation!B:AA,7,TRUE)</f>
        <v>#N/A</v>
      </c>
      <c r="G3841" s="17" t="e">
        <f>VLOOKUP(B3842,Consolidation!B:AA,12,TRUE)</f>
        <v>#N/A</v>
      </c>
      <c r="H3841" s="17" t="e">
        <f>VLOOKUP(B3842,Consolidation!B:AA,22,FALSE)</f>
        <v>#N/A</v>
      </c>
    </row>
    <row r="3842" spans="1:8" ht="29.5" customHeight="1" thickBot="1" x14ac:dyDescent="0.4">
      <c r="A3842" s="16" t="str">
        <f>IF(B3842&lt;&gt;"","IND"&amp;TEXT(COUNTA($B$2:B3842),"000"),"")</f>
        <v>IND2490</v>
      </c>
      <c r="B3842" s="17">
        <f>Consolication[[#This Row],[Nom et prénom 0 Name &amp; first name]]</f>
        <v>0</v>
      </c>
      <c r="C3842" s="17" t="e">
        <f>VLOOKUP(B3842,Consolidation!B:AA,3,FALSE)</f>
        <v>#N/A</v>
      </c>
      <c r="D3842" s="17" t="e">
        <f>VLOOKUP(B3842,Consolidation!B:AA,5,TRUE)</f>
        <v>#N/A</v>
      </c>
      <c r="E3842" s="17" t="e">
        <f>VLOOKUP(B3843,Consolidation!B:AA,6,TRUE)</f>
        <v>#N/A</v>
      </c>
      <c r="F3842" s="17" t="e">
        <f>VLOOKUP(B3843,Consolidation!B:AA,7,TRUE)</f>
        <v>#N/A</v>
      </c>
      <c r="G3842" s="17" t="e">
        <f>VLOOKUP(B3843,Consolidation!B:AA,12,TRUE)</f>
        <v>#N/A</v>
      </c>
      <c r="H3842" s="17" t="e">
        <f>VLOOKUP(B3843,Consolidation!B:AA,22,FALSE)</f>
        <v>#N/A</v>
      </c>
    </row>
    <row r="3843" spans="1:8" ht="29.5" customHeight="1" thickBot="1" x14ac:dyDescent="0.4">
      <c r="A3843" s="16" t="str">
        <f>IF(B3843&lt;&gt;"","IND"&amp;TEXT(COUNTA($B$2:B3843),"000"),"")</f>
        <v>IND2491</v>
      </c>
      <c r="B3843" s="17">
        <f>Consolication[[#This Row],[Nom et prénom 0 Name &amp; first name]]</f>
        <v>0</v>
      </c>
      <c r="C3843" s="17" t="e">
        <f>VLOOKUP(B3843,Consolidation!B:AA,3,FALSE)</f>
        <v>#N/A</v>
      </c>
      <c r="D3843" s="17" t="e">
        <f>VLOOKUP(B3843,Consolidation!B:AA,5,TRUE)</f>
        <v>#N/A</v>
      </c>
      <c r="E3843" s="17" t="e">
        <f>VLOOKUP(B3844,Consolidation!B:AA,6,TRUE)</f>
        <v>#N/A</v>
      </c>
      <c r="F3843" s="17" t="e">
        <f>VLOOKUP(B3844,Consolidation!B:AA,7,TRUE)</f>
        <v>#N/A</v>
      </c>
      <c r="G3843" s="17" t="e">
        <f>VLOOKUP(B3844,Consolidation!B:AA,12,TRUE)</f>
        <v>#N/A</v>
      </c>
      <c r="H3843" s="17" t="e">
        <f>VLOOKUP(B3844,Consolidation!B:AA,22,FALSE)</f>
        <v>#N/A</v>
      </c>
    </row>
    <row r="3844" spans="1:8" ht="29.5" customHeight="1" thickBot="1" x14ac:dyDescent="0.4">
      <c r="A3844" s="16" t="str">
        <f>IF(B3844&lt;&gt;"","IND"&amp;TEXT(COUNTA($B$2:B3844),"000"),"")</f>
        <v>IND2492</v>
      </c>
      <c r="B3844" s="17">
        <f>Consolication[[#This Row],[Nom et prénom 0 Name &amp; first name]]</f>
        <v>0</v>
      </c>
      <c r="C3844" s="17" t="e">
        <f>VLOOKUP(B3844,Consolidation!B:AA,3,FALSE)</f>
        <v>#N/A</v>
      </c>
      <c r="D3844" s="17" t="e">
        <f>VLOOKUP(B3844,Consolidation!B:AA,5,TRUE)</f>
        <v>#N/A</v>
      </c>
      <c r="E3844" s="17" t="e">
        <f>VLOOKUP(B3845,Consolidation!B:AA,6,TRUE)</f>
        <v>#N/A</v>
      </c>
      <c r="F3844" s="17" t="e">
        <f>VLOOKUP(B3845,Consolidation!B:AA,7,TRUE)</f>
        <v>#N/A</v>
      </c>
      <c r="G3844" s="17" t="e">
        <f>VLOOKUP(B3845,Consolidation!B:AA,12,TRUE)</f>
        <v>#N/A</v>
      </c>
      <c r="H3844" s="17" t="e">
        <f>VLOOKUP(B3845,Consolidation!B:AA,22,FALSE)</f>
        <v>#N/A</v>
      </c>
    </row>
    <row r="3845" spans="1:8" ht="29.5" customHeight="1" thickBot="1" x14ac:dyDescent="0.4">
      <c r="A3845" s="16" t="str">
        <f>IF(B3845&lt;&gt;"","IND"&amp;TEXT(COUNTA($B$2:B3845),"000"),"")</f>
        <v>IND2493</v>
      </c>
      <c r="B3845" s="17">
        <f>Consolication[[#This Row],[Nom et prénom 0 Name &amp; first name]]</f>
        <v>0</v>
      </c>
      <c r="C3845" s="17" t="e">
        <f>VLOOKUP(B3845,Consolidation!B:AA,3,FALSE)</f>
        <v>#N/A</v>
      </c>
      <c r="D3845" s="17" t="e">
        <f>VLOOKUP(B3845,Consolidation!B:AA,5,TRUE)</f>
        <v>#N/A</v>
      </c>
      <c r="E3845" s="17" t="e">
        <f>VLOOKUP(B3846,Consolidation!B:AA,6,TRUE)</f>
        <v>#N/A</v>
      </c>
      <c r="F3845" s="17" t="e">
        <f>VLOOKUP(B3846,Consolidation!B:AA,7,TRUE)</f>
        <v>#N/A</v>
      </c>
      <c r="G3845" s="17" t="e">
        <f>VLOOKUP(B3846,Consolidation!B:AA,12,TRUE)</f>
        <v>#N/A</v>
      </c>
      <c r="H3845" s="17" t="e">
        <f>VLOOKUP(B3846,Consolidation!B:AA,22,FALSE)</f>
        <v>#N/A</v>
      </c>
    </row>
    <row r="3846" spans="1:8" ht="29.5" customHeight="1" thickBot="1" x14ac:dyDescent="0.4">
      <c r="A3846" s="16" t="str">
        <f>IF(B3846&lt;&gt;"","IND"&amp;TEXT(COUNTA($B$2:B3846),"000"),"")</f>
        <v>IND2494</v>
      </c>
      <c r="B3846" s="17">
        <f>Consolication[[#This Row],[Nom et prénom 0 Name &amp; first name]]</f>
        <v>0</v>
      </c>
      <c r="C3846" s="17" t="e">
        <f>VLOOKUP(B3846,Consolidation!B:AA,3,FALSE)</f>
        <v>#N/A</v>
      </c>
      <c r="D3846" s="17" t="e">
        <f>VLOOKUP(B3846,Consolidation!B:AA,5,TRUE)</f>
        <v>#N/A</v>
      </c>
      <c r="E3846" s="17" t="e">
        <f>VLOOKUP(B3847,Consolidation!B:AA,6,TRUE)</f>
        <v>#N/A</v>
      </c>
      <c r="F3846" s="17" t="e">
        <f>VLOOKUP(B3847,Consolidation!B:AA,7,TRUE)</f>
        <v>#N/A</v>
      </c>
      <c r="G3846" s="17" t="e">
        <f>VLOOKUP(B3847,Consolidation!B:AA,12,TRUE)</f>
        <v>#N/A</v>
      </c>
      <c r="H3846" s="17" t="e">
        <f>VLOOKUP(B3847,Consolidation!B:AA,22,FALSE)</f>
        <v>#N/A</v>
      </c>
    </row>
    <row r="3847" spans="1:8" ht="29.5" customHeight="1" thickBot="1" x14ac:dyDescent="0.4">
      <c r="A3847" s="16" t="str">
        <f>IF(B3847&lt;&gt;"","IND"&amp;TEXT(COUNTA($B$2:B3847),"000"),"")</f>
        <v>IND2495</v>
      </c>
      <c r="B3847" s="17">
        <f>Consolication[[#This Row],[Nom et prénom 0 Name &amp; first name]]</f>
        <v>0</v>
      </c>
      <c r="C3847" s="17" t="e">
        <f>VLOOKUP(B3847,Consolidation!B:AA,3,FALSE)</f>
        <v>#N/A</v>
      </c>
      <c r="D3847" s="17" t="e">
        <f>VLOOKUP(B3847,Consolidation!B:AA,5,TRUE)</f>
        <v>#N/A</v>
      </c>
      <c r="E3847" s="17" t="e">
        <f>VLOOKUP(B3848,Consolidation!B:AA,6,TRUE)</f>
        <v>#N/A</v>
      </c>
      <c r="F3847" s="17" t="e">
        <f>VLOOKUP(B3848,Consolidation!B:AA,7,TRUE)</f>
        <v>#N/A</v>
      </c>
      <c r="G3847" s="17" t="e">
        <f>VLOOKUP(B3848,Consolidation!B:AA,12,TRUE)</f>
        <v>#N/A</v>
      </c>
      <c r="H3847" s="17" t="e">
        <f>VLOOKUP(B3848,Consolidation!B:AA,22,FALSE)</f>
        <v>#N/A</v>
      </c>
    </row>
    <row r="3848" spans="1:8" ht="29.5" customHeight="1" thickBot="1" x14ac:dyDescent="0.4">
      <c r="A3848" s="16" t="str">
        <f>IF(B3848&lt;&gt;"","IND"&amp;TEXT(COUNTA($B$2:B3848),"000"),"")</f>
        <v>IND2496</v>
      </c>
      <c r="B3848" s="17">
        <f>Consolication[[#This Row],[Nom et prénom 0 Name &amp; first name]]</f>
        <v>0</v>
      </c>
      <c r="C3848" s="17" t="e">
        <f>VLOOKUP(B3848,Consolidation!B:AA,3,FALSE)</f>
        <v>#N/A</v>
      </c>
      <c r="D3848" s="17" t="e">
        <f>VLOOKUP(B3848,Consolidation!B:AA,5,TRUE)</f>
        <v>#N/A</v>
      </c>
      <c r="E3848" s="17" t="e">
        <f>VLOOKUP(B3849,Consolidation!B:AA,6,TRUE)</f>
        <v>#N/A</v>
      </c>
      <c r="F3848" s="17" t="e">
        <f>VLOOKUP(B3849,Consolidation!B:AA,7,TRUE)</f>
        <v>#N/A</v>
      </c>
      <c r="G3848" s="17" t="e">
        <f>VLOOKUP(B3849,Consolidation!B:AA,12,TRUE)</f>
        <v>#N/A</v>
      </c>
      <c r="H3848" s="17" t="e">
        <f>VLOOKUP(B3849,Consolidation!B:AA,22,FALSE)</f>
        <v>#N/A</v>
      </c>
    </row>
    <row r="3849" spans="1:8" ht="29.5" customHeight="1" thickBot="1" x14ac:dyDescent="0.4">
      <c r="A3849" s="16" t="str">
        <f>IF(B3849&lt;&gt;"","IND"&amp;TEXT(COUNTA($B$2:B3849),"000"),"")</f>
        <v>IND2497</v>
      </c>
      <c r="B3849" s="17">
        <f>Consolication[[#This Row],[Nom et prénom 0 Name &amp; first name]]</f>
        <v>0</v>
      </c>
      <c r="C3849" s="17" t="e">
        <f>VLOOKUP(B3849,Consolidation!B:AA,3,FALSE)</f>
        <v>#N/A</v>
      </c>
      <c r="D3849" s="17" t="e">
        <f>VLOOKUP(B3849,Consolidation!B:AA,5,TRUE)</f>
        <v>#N/A</v>
      </c>
      <c r="E3849" s="17" t="e">
        <f>VLOOKUP(B3850,Consolidation!B:AA,6,TRUE)</f>
        <v>#N/A</v>
      </c>
      <c r="F3849" s="17" t="e">
        <f>VLOOKUP(B3850,Consolidation!B:AA,7,TRUE)</f>
        <v>#N/A</v>
      </c>
      <c r="G3849" s="17" t="e">
        <f>VLOOKUP(B3850,Consolidation!B:AA,12,TRUE)</f>
        <v>#N/A</v>
      </c>
      <c r="H3849" s="17" t="e">
        <f>VLOOKUP(B3850,Consolidation!B:AA,22,FALSE)</f>
        <v>#N/A</v>
      </c>
    </row>
    <row r="3850" spans="1:8" ht="29.5" customHeight="1" thickBot="1" x14ac:dyDescent="0.4">
      <c r="A3850" s="16" t="str">
        <f>IF(B3850&lt;&gt;"","IND"&amp;TEXT(COUNTA($B$2:B3850),"000"),"")</f>
        <v>IND2498</v>
      </c>
      <c r="B3850" s="17">
        <f>Consolication[[#This Row],[Nom et prénom 0 Name &amp; first name]]</f>
        <v>0</v>
      </c>
      <c r="C3850" s="17" t="e">
        <f>VLOOKUP(B3850,Consolidation!B:AA,3,FALSE)</f>
        <v>#N/A</v>
      </c>
      <c r="D3850" s="17" t="e">
        <f>VLOOKUP(B3850,Consolidation!B:AA,5,TRUE)</f>
        <v>#N/A</v>
      </c>
      <c r="E3850" s="17" t="e">
        <f>VLOOKUP(B3851,Consolidation!B:AA,6,TRUE)</f>
        <v>#N/A</v>
      </c>
      <c r="F3850" s="17" t="e">
        <f>VLOOKUP(B3851,Consolidation!B:AA,7,TRUE)</f>
        <v>#N/A</v>
      </c>
      <c r="G3850" s="17" t="e">
        <f>VLOOKUP(B3851,Consolidation!B:AA,12,TRUE)</f>
        <v>#N/A</v>
      </c>
      <c r="H3850" s="17" t="e">
        <f>VLOOKUP(B3851,Consolidation!B:AA,22,FALSE)</f>
        <v>#N/A</v>
      </c>
    </row>
    <row r="3851" spans="1:8" ht="29.5" customHeight="1" thickBot="1" x14ac:dyDescent="0.4">
      <c r="A3851" s="16" t="str">
        <f>IF(B3851&lt;&gt;"","IND"&amp;TEXT(COUNTA($B$2:B3851),"000"),"")</f>
        <v>IND2499</v>
      </c>
      <c r="B3851" s="17">
        <f>Consolication[[#This Row],[Nom et prénom 0 Name &amp; first name]]</f>
        <v>0</v>
      </c>
      <c r="C3851" s="17" t="e">
        <f>VLOOKUP(B3851,Consolidation!B:AA,3,FALSE)</f>
        <v>#N/A</v>
      </c>
      <c r="D3851" s="17" t="e">
        <f>VLOOKUP(B3851,Consolidation!B:AA,5,TRUE)</f>
        <v>#N/A</v>
      </c>
      <c r="E3851" s="17" t="e">
        <f>VLOOKUP(B3852,Consolidation!B:AA,6,TRUE)</f>
        <v>#N/A</v>
      </c>
      <c r="F3851" s="17" t="e">
        <f>VLOOKUP(B3852,Consolidation!B:AA,7,TRUE)</f>
        <v>#N/A</v>
      </c>
      <c r="G3851" s="17" t="e">
        <f>VLOOKUP(B3852,Consolidation!B:AA,12,TRUE)</f>
        <v>#N/A</v>
      </c>
      <c r="H3851" s="17" t="e">
        <f>VLOOKUP(B3852,Consolidation!B:AA,22,FALSE)</f>
        <v>#N/A</v>
      </c>
    </row>
    <row r="3852" spans="1:8" ht="29.5" customHeight="1" thickBot="1" x14ac:dyDescent="0.4">
      <c r="A3852" s="16" t="str">
        <f>IF(B3852&lt;&gt;"","IND"&amp;TEXT(COUNTA($B$2:B3852),"000"),"")</f>
        <v>IND2500</v>
      </c>
      <c r="B3852" s="17">
        <f>Consolication[[#This Row],[Nom et prénom 0 Name &amp; first name]]</f>
        <v>0</v>
      </c>
      <c r="C3852" s="17" t="e">
        <f>VLOOKUP(B3852,Consolidation!B:AA,3,FALSE)</f>
        <v>#N/A</v>
      </c>
      <c r="D3852" s="17" t="e">
        <f>VLOOKUP(B3852,Consolidation!B:AA,5,TRUE)</f>
        <v>#N/A</v>
      </c>
      <c r="E3852" s="17" t="e">
        <f>VLOOKUP(B3853,Consolidation!B:AA,6,TRUE)</f>
        <v>#N/A</v>
      </c>
      <c r="F3852" s="17" t="e">
        <f>VLOOKUP(B3853,Consolidation!B:AA,7,TRUE)</f>
        <v>#N/A</v>
      </c>
      <c r="G3852" s="17" t="e">
        <f>VLOOKUP(B3853,Consolidation!B:AA,12,TRUE)</f>
        <v>#N/A</v>
      </c>
      <c r="H3852" s="17" t="e">
        <f>VLOOKUP(B3853,Consolidation!B:AA,22,FALSE)</f>
        <v>#N/A</v>
      </c>
    </row>
    <row r="3853" spans="1:8" ht="29.5" customHeight="1" thickBot="1" x14ac:dyDescent="0.4">
      <c r="A3853" s="16" t="str">
        <f>IF(B3853&lt;&gt;"","IND"&amp;TEXT(COUNTA($B$2:B3853),"000"),"")</f>
        <v>IND2501</v>
      </c>
      <c r="B3853" s="17">
        <f>Consolication[[#This Row],[Nom et prénom 0 Name &amp; first name]]</f>
        <v>0</v>
      </c>
      <c r="C3853" s="17" t="e">
        <f>VLOOKUP(B3853,Consolidation!B:AA,3,FALSE)</f>
        <v>#N/A</v>
      </c>
      <c r="D3853" s="17" t="e">
        <f>VLOOKUP(B3853,Consolidation!B:AA,5,TRUE)</f>
        <v>#N/A</v>
      </c>
      <c r="E3853" s="17" t="e">
        <f>VLOOKUP(B3854,Consolidation!B:AA,6,TRUE)</f>
        <v>#N/A</v>
      </c>
      <c r="F3853" s="17" t="e">
        <f>VLOOKUP(B3854,Consolidation!B:AA,7,TRUE)</f>
        <v>#N/A</v>
      </c>
      <c r="G3853" s="17" t="e">
        <f>VLOOKUP(B3854,Consolidation!B:AA,12,TRUE)</f>
        <v>#N/A</v>
      </c>
      <c r="H3853" s="17" t="e">
        <f>VLOOKUP(B3854,Consolidation!B:AA,22,FALSE)</f>
        <v>#N/A</v>
      </c>
    </row>
    <row r="3854" spans="1:8" ht="29.5" customHeight="1" thickBot="1" x14ac:dyDescent="0.4">
      <c r="A3854" s="16" t="str">
        <f>IF(B3854&lt;&gt;"","IND"&amp;TEXT(COUNTA($B$2:B3854),"000"),"")</f>
        <v>IND2502</v>
      </c>
      <c r="B3854" s="17">
        <f>Consolication[[#This Row],[Nom et prénom 0 Name &amp; first name]]</f>
        <v>0</v>
      </c>
      <c r="C3854" s="17" t="e">
        <f>VLOOKUP(B3854,Consolidation!B:AA,3,FALSE)</f>
        <v>#N/A</v>
      </c>
      <c r="D3854" s="17" t="e">
        <f>VLOOKUP(B3854,Consolidation!B:AA,5,TRUE)</f>
        <v>#N/A</v>
      </c>
      <c r="E3854" s="17" t="e">
        <f>VLOOKUP(B3855,Consolidation!B:AA,6,TRUE)</f>
        <v>#N/A</v>
      </c>
      <c r="F3854" s="17" t="e">
        <f>VLOOKUP(B3855,Consolidation!B:AA,7,TRUE)</f>
        <v>#N/A</v>
      </c>
      <c r="G3854" s="17" t="e">
        <f>VLOOKUP(B3855,Consolidation!B:AA,12,TRUE)</f>
        <v>#N/A</v>
      </c>
      <c r="H3854" s="17" t="e">
        <f>VLOOKUP(B3855,Consolidation!B:AA,22,FALSE)</f>
        <v>#N/A</v>
      </c>
    </row>
    <row r="3855" spans="1:8" ht="29.5" customHeight="1" thickBot="1" x14ac:dyDescent="0.4">
      <c r="A3855" s="16" t="str">
        <f>IF(B3855&lt;&gt;"","IND"&amp;TEXT(COUNTA($B$2:B3855),"000"),"")</f>
        <v>IND2503</v>
      </c>
      <c r="B3855" s="17">
        <f>Consolication[[#This Row],[Nom et prénom 0 Name &amp; first name]]</f>
        <v>0</v>
      </c>
      <c r="C3855" s="17" t="e">
        <f>VLOOKUP(B3855,Consolidation!B:AA,3,FALSE)</f>
        <v>#N/A</v>
      </c>
      <c r="D3855" s="17" t="e">
        <f>VLOOKUP(B3855,Consolidation!B:AA,5,TRUE)</f>
        <v>#N/A</v>
      </c>
      <c r="E3855" s="17" t="e">
        <f>VLOOKUP(B3856,Consolidation!B:AA,6,TRUE)</f>
        <v>#N/A</v>
      </c>
      <c r="F3855" s="17" t="e">
        <f>VLOOKUP(B3856,Consolidation!B:AA,7,TRUE)</f>
        <v>#N/A</v>
      </c>
      <c r="G3855" s="17" t="e">
        <f>VLOOKUP(B3856,Consolidation!B:AA,12,TRUE)</f>
        <v>#N/A</v>
      </c>
      <c r="H3855" s="17" t="e">
        <f>VLOOKUP(B3856,Consolidation!B:AA,22,FALSE)</f>
        <v>#N/A</v>
      </c>
    </row>
    <row r="3856" spans="1:8" ht="29.5" customHeight="1" thickBot="1" x14ac:dyDescent="0.4">
      <c r="A3856" s="16" t="str">
        <f>IF(B3856&lt;&gt;"","IND"&amp;TEXT(COUNTA($B$2:B3856),"000"),"")</f>
        <v>IND2504</v>
      </c>
      <c r="B3856" s="17">
        <f>Consolication[[#This Row],[Nom et prénom 0 Name &amp; first name]]</f>
        <v>0</v>
      </c>
      <c r="C3856" s="17" t="e">
        <f>VLOOKUP(B3856,Consolidation!B:AA,3,FALSE)</f>
        <v>#N/A</v>
      </c>
      <c r="D3856" s="17" t="e">
        <f>VLOOKUP(B3856,Consolidation!B:AA,5,TRUE)</f>
        <v>#N/A</v>
      </c>
      <c r="E3856" s="17" t="e">
        <f>VLOOKUP(B3857,Consolidation!B:AA,6,TRUE)</f>
        <v>#N/A</v>
      </c>
      <c r="F3856" s="17" t="e">
        <f>VLOOKUP(B3857,Consolidation!B:AA,7,TRUE)</f>
        <v>#N/A</v>
      </c>
      <c r="G3856" s="17" t="e">
        <f>VLOOKUP(B3857,Consolidation!B:AA,12,TRUE)</f>
        <v>#N/A</v>
      </c>
      <c r="H3856" s="17" t="e">
        <f>VLOOKUP(B3857,Consolidation!B:AA,22,FALSE)</f>
        <v>#N/A</v>
      </c>
    </row>
    <row r="3857" spans="1:8" ht="29.5" customHeight="1" thickBot="1" x14ac:dyDescent="0.4">
      <c r="A3857" s="16" t="str">
        <f>IF(B3857&lt;&gt;"","IND"&amp;TEXT(COUNTA($B$2:B3857),"000"),"")</f>
        <v>IND2505</v>
      </c>
      <c r="B3857" s="17">
        <f>Consolication[[#This Row],[Nom et prénom 0 Name &amp; first name]]</f>
        <v>0</v>
      </c>
      <c r="C3857" s="17" t="e">
        <f>VLOOKUP(B3857,Consolidation!B:AA,3,FALSE)</f>
        <v>#N/A</v>
      </c>
      <c r="D3857" s="17" t="e">
        <f>VLOOKUP(B3857,Consolidation!B:AA,5,TRUE)</f>
        <v>#N/A</v>
      </c>
      <c r="E3857" s="17" t="e">
        <f>VLOOKUP(B3858,Consolidation!B:AA,6,TRUE)</f>
        <v>#N/A</v>
      </c>
      <c r="F3857" s="17" t="e">
        <f>VLOOKUP(B3858,Consolidation!B:AA,7,TRUE)</f>
        <v>#N/A</v>
      </c>
      <c r="G3857" s="17" t="e">
        <f>VLOOKUP(B3858,Consolidation!B:AA,12,TRUE)</f>
        <v>#N/A</v>
      </c>
      <c r="H3857" s="17" t="e">
        <f>VLOOKUP(B3858,Consolidation!B:AA,22,FALSE)</f>
        <v>#N/A</v>
      </c>
    </row>
    <row r="3858" spans="1:8" ht="29.5" customHeight="1" thickBot="1" x14ac:dyDescent="0.4">
      <c r="A3858" s="16" t="str">
        <f>IF(B3858&lt;&gt;"","IND"&amp;TEXT(COUNTA($B$2:B3858),"000"),"")</f>
        <v>IND2506</v>
      </c>
      <c r="B3858" s="17">
        <f>Consolication[[#This Row],[Nom et prénom 0 Name &amp; first name]]</f>
        <v>0</v>
      </c>
      <c r="C3858" s="17" t="e">
        <f>VLOOKUP(B3858,Consolidation!B:AA,3,FALSE)</f>
        <v>#N/A</v>
      </c>
      <c r="D3858" s="17" t="e">
        <f>VLOOKUP(B3858,Consolidation!B:AA,5,TRUE)</f>
        <v>#N/A</v>
      </c>
      <c r="E3858" s="17" t="e">
        <f>VLOOKUP(B3859,Consolidation!B:AA,6,TRUE)</f>
        <v>#N/A</v>
      </c>
      <c r="F3858" s="17" t="e">
        <f>VLOOKUP(B3859,Consolidation!B:AA,7,TRUE)</f>
        <v>#N/A</v>
      </c>
      <c r="G3858" s="17" t="e">
        <f>VLOOKUP(B3859,Consolidation!B:AA,12,TRUE)</f>
        <v>#N/A</v>
      </c>
      <c r="H3858" s="17" t="e">
        <f>VLOOKUP(B3859,Consolidation!B:AA,22,FALSE)</f>
        <v>#N/A</v>
      </c>
    </row>
    <row r="3859" spans="1:8" ht="29.5" customHeight="1" thickBot="1" x14ac:dyDescent="0.4">
      <c r="A3859" s="16" t="str">
        <f>IF(B3859&lt;&gt;"","IND"&amp;TEXT(COUNTA($B$2:B3859),"000"),"")</f>
        <v>IND2507</v>
      </c>
      <c r="B3859" s="17">
        <f>Consolication[[#This Row],[Nom et prénom 0 Name &amp; first name]]</f>
        <v>0</v>
      </c>
      <c r="C3859" s="17" t="e">
        <f>VLOOKUP(B3859,Consolidation!B:AA,3,FALSE)</f>
        <v>#N/A</v>
      </c>
      <c r="D3859" s="17" t="e">
        <f>VLOOKUP(B3859,Consolidation!B:AA,5,TRUE)</f>
        <v>#N/A</v>
      </c>
      <c r="E3859" s="17" t="e">
        <f>VLOOKUP(B3860,Consolidation!B:AA,6,TRUE)</f>
        <v>#N/A</v>
      </c>
      <c r="F3859" s="17" t="e">
        <f>VLOOKUP(B3860,Consolidation!B:AA,7,TRUE)</f>
        <v>#N/A</v>
      </c>
      <c r="G3859" s="17" t="e">
        <f>VLOOKUP(B3860,Consolidation!B:AA,12,TRUE)</f>
        <v>#N/A</v>
      </c>
      <c r="H3859" s="17" t="e">
        <f>VLOOKUP(B3860,Consolidation!B:AA,22,FALSE)</f>
        <v>#N/A</v>
      </c>
    </row>
    <row r="3860" spans="1:8" ht="29.5" customHeight="1" thickBot="1" x14ac:dyDescent="0.4">
      <c r="A3860" s="16" t="str">
        <f>IF(B3860&lt;&gt;"","IND"&amp;TEXT(COUNTA($B$2:B3860),"000"),"")</f>
        <v>IND2508</v>
      </c>
      <c r="B3860" s="17">
        <f>Consolication[[#This Row],[Nom et prénom 0 Name &amp; first name]]</f>
        <v>0</v>
      </c>
      <c r="C3860" s="17" t="e">
        <f>VLOOKUP(B3860,Consolidation!B:AA,3,FALSE)</f>
        <v>#N/A</v>
      </c>
      <c r="D3860" s="17" t="e">
        <f>VLOOKUP(B3860,Consolidation!B:AA,5,TRUE)</f>
        <v>#N/A</v>
      </c>
      <c r="E3860" s="17" t="e">
        <f>VLOOKUP(B3861,Consolidation!B:AA,6,TRUE)</f>
        <v>#N/A</v>
      </c>
      <c r="F3860" s="17" t="e">
        <f>VLOOKUP(B3861,Consolidation!B:AA,7,TRUE)</f>
        <v>#N/A</v>
      </c>
      <c r="G3860" s="17" t="e">
        <f>VLOOKUP(B3861,Consolidation!B:AA,12,TRUE)</f>
        <v>#N/A</v>
      </c>
      <c r="H3860" s="17" t="e">
        <f>VLOOKUP(B3861,Consolidation!B:AA,22,FALSE)</f>
        <v>#N/A</v>
      </c>
    </row>
    <row r="3861" spans="1:8" ht="29.5" customHeight="1" thickBot="1" x14ac:dyDescent="0.4">
      <c r="A3861" s="16" t="str">
        <f>IF(B3861&lt;&gt;"","IND"&amp;TEXT(COUNTA($B$2:B3861),"000"),"")</f>
        <v>IND2509</v>
      </c>
      <c r="B3861" s="17">
        <f>Consolication[[#This Row],[Nom et prénom 0 Name &amp; first name]]</f>
        <v>0</v>
      </c>
      <c r="C3861" s="17" t="e">
        <f>VLOOKUP(B3861,Consolidation!B:AA,3,FALSE)</f>
        <v>#N/A</v>
      </c>
      <c r="D3861" s="17" t="e">
        <f>VLOOKUP(B3861,Consolidation!B:AA,5,TRUE)</f>
        <v>#N/A</v>
      </c>
      <c r="E3861" s="17" t="e">
        <f>VLOOKUP(B3862,Consolidation!B:AA,6,TRUE)</f>
        <v>#N/A</v>
      </c>
      <c r="F3861" s="17" t="e">
        <f>VLOOKUP(B3862,Consolidation!B:AA,7,TRUE)</f>
        <v>#N/A</v>
      </c>
      <c r="G3861" s="17" t="e">
        <f>VLOOKUP(B3862,Consolidation!B:AA,12,TRUE)</f>
        <v>#N/A</v>
      </c>
      <c r="H3861" s="17" t="e">
        <f>VLOOKUP(B3862,Consolidation!B:AA,22,FALSE)</f>
        <v>#N/A</v>
      </c>
    </row>
    <row r="3862" spans="1:8" ht="29.5" customHeight="1" thickBot="1" x14ac:dyDescent="0.4">
      <c r="A3862" s="16" t="str">
        <f>IF(B3862&lt;&gt;"","IND"&amp;TEXT(COUNTA($B$2:B3862),"000"),"")</f>
        <v>IND2510</v>
      </c>
      <c r="B3862" s="17">
        <f>Consolication[[#This Row],[Nom et prénom 0 Name &amp; first name]]</f>
        <v>0</v>
      </c>
      <c r="C3862" s="17" t="e">
        <f>VLOOKUP(B3862,Consolidation!B:AA,3,FALSE)</f>
        <v>#N/A</v>
      </c>
      <c r="D3862" s="17" t="e">
        <f>VLOOKUP(B3862,Consolidation!B:AA,5,TRUE)</f>
        <v>#N/A</v>
      </c>
      <c r="E3862" s="17" t="e">
        <f>VLOOKUP(B3863,Consolidation!B:AA,6,TRUE)</f>
        <v>#N/A</v>
      </c>
      <c r="F3862" s="17" t="e">
        <f>VLOOKUP(B3863,Consolidation!B:AA,7,TRUE)</f>
        <v>#N/A</v>
      </c>
      <c r="G3862" s="17" t="e">
        <f>VLOOKUP(B3863,Consolidation!B:AA,12,TRUE)</f>
        <v>#N/A</v>
      </c>
      <c r="H3862" s="17" t="e">
        <f>VLOOKUP(B3863,Consolidation!B:AA,22,FALSE)</f>
        <v>#N/A</v>
      </c>
    </row>
    <row r="3863" spans="1:8" ht="29.5" customHeight="1" thickBot="1" x14ac:dyDescent="0.4">
      <c r="A3863" s="16" t="str">
        <f>IF(B3863&lt;&gt;"","IND"&amp;TEXT(COUNTA($B$2:B3863),"000"),"")</f>
        <v>IND2511</v>
      </c>
      <c r="B3863" s="17">
        <f>Consolication[[#This Row],[Nom et prénom 0 Name &amp; first name]]</f>
        <v>0</v>
      </c>
      <c r="C3863" s="17" t="e">
        <f>VLOOKUP(B3863,Consolidation!B:AA,3,FALSE)</f>
        <v>#N/A</v>
      </c>
      <c r="D3863" s="17" t="e">
        <f>VLOOKUP(B3863,Consolidation!B:AA,5,TRUE)</f>
        <v>#N/A</v>
      </c>
      <c r="E3863" s="17" t="e">
        <f>VLOOKUP(B3864,Consolidation!B:AA,6,TRUE)</f>
        <v>#N/A</v>
      </c>
      <c r="F3863" s="17" t="e">
        <f>VLOOKUP(B3864,Consolidation!B:AA,7,TRUE)</f>
        <v>#N/A</v>
      </c>
      <c r="G3863" s="17" t="e">
        <f>VLOOKUP(B3864,Consolidation!B:AA,12,TRUE)</f>
        <v>#N/A</v>
      </c>
      <c r="H3863" s="17" t="e">
        <f>VLOOKUP(B3864,Consolidation!B:AA,22,FALSE)</f>
        <v>#N/A</v>
      </c>
    </row>
    <row r="3864" spans="1:8" ht="29.5" customHeight="1" thickBot="1" x14ac:dyDescent="0.4">
      <c r="A3864" s="16" t="str">
        <f>IF(B3864&lt;&gt;"","IND"&amp;TEXT(COUNTA($B$2:B3864),"000"),"")</f>
        <v>IND2512</v>
      </c>
      <c r="B3864" s="17">
        <f>Consolication[[#This Row],[Nom et prénom 0 Name &amp; first name]]</f>
        <v>0</v>
      </c>
      <c r="C3864" s="17" t="e">
        <f>VLOOKUP(B3864,Consolidation!B:AA,3,FALSE)</f>
        <v>#N/A</v>
      </c>
      <c r="D3864" s="17" t="e">
        <f>VLOOKUP(B3864,Consolidation!B:AA,5,TRUE)</f>
        <v>#N/A</v>
      </c>
      <c r="E3864" s="17" t="e">
        <f>VLOOKUP(B3865,Consolidation!B:AA,6,TRUE)</f>
        <v>#N/A</v>
      </c>
      <c r="F3864" s="17" t="e">
        <f>VLOOKUP(B3865,Consolidation!B:AA,7,TRUE)</f>
        <v>#N/A</v>
      </c>
      <c r="G3864" s="17" t="e">
        <f>VLOOKUP(B3865,Consolidation!B:AA,12,TRUE)</f>
        <v>#N/A</v>
      </c>
      <c r="H3864" s="17" t="e">
        <f>VLOOKUP(B3865,Consolidation!B:AA,22,FALSE)</f>
        <v>#N/A</v>
      </c>
    </row>
    <row r="3865" spans="1:8" ht="29.5" customHeight="1" thickBot="1" x14ac:dyDescent="0.4">
      <c r="A3865" s="16" t="str">
        <f>IF(B3865&lt;&gt;"","IND"&amp;TEXT(COUNTA($B$2:B3865),"000"),"")</f>
        <v>IND2513</v>
      </c>
      <c r="B3865" s="17">
        <f>Consolication[[#This Row],[Nom et prénom 0 Name &amp; first name]]</f>
        <v>0</v>
      </c>
      <c r="C3865" s="17" t="e">
        <f>VLOOKUP(B3865,Consolidation!B:AA,3,FALSE)</f>
        <v>#N/A</v>
      </c>
      <c r="D3865" s="17" t="e">
        <f>VLOOKUP(B3865,Consolidation!B:AA,5,TRUE)</f>
        <v>#N/A</v>
      </c>
      <c r="E3865" s="17" t="e">
        <f>VLOOKUP(B3866,Consolidation!B:AA,6,TRUE)</f>
        <v>#N/A</v>
      </c>
      <c r="F3865" s="17" t="e">
        <f>VLOOKUP(B3866,Consolidation!B:AA,7,TRUE)</f>
        <v>#N/A</v>
      </c>
      <c r="G3865" s="17" t="e">
        <f>VLOOKUP(B3866,Consolidation!B:AA,12,TRUE)</f>
        <v>#N/A</v>
      </c>
      <c r="H3865" s="17" t="e">
        <f>VLOOKUP(B3866,Consolidation!B:AA,22,FALSE)</f>
        <v>#N/A</v>
      </c>
    </row>
    <row r="3866" spans="1:8" ht="29.5" customHeight="1" thickBot="1" x14ac:dyDescent="0.4">
      <c r="A3866" s="16" t="str">
        <f>IF(B3866&lt;&gt;"","IND"&amp;TEXT(COUNTA($B$2:B3866),"000"),"")</f>
        <v>IND2514</v>
      </c>
      <c r="B3866" s="17">
        <f>Consolication[[#This Row],[Nom et prénom 0 Name &amp; first name]]</f>
        <v>0</v>
      </c>
      <c r="C3866" s="17" t="e">
        <f>VLOOKUP(B3866,Consolidation!B:AA,3,FALSE)</f>
        <v>#N/A</v>
      </c>
      <c r="D3866" s="17" t="e">
        <f>VLOOKUP(B3866,Consolidation!B:AA,5,TRUE)</f>
        <v>#N/A</v>
      </c>
      <c r="E3866" s="17" t="e">
        <f>VLOOKUP(B3867,Consolidation!B:AA,6,TRUE)</f>
        <v>#N/A</v>
      </c>
      <c r="F3866" s="17" t="e">
        <f>VLOOKUP(B3867,Consolidation!B:AA,7,TRUE)</f>
        <v>#N/A</v>
      </c>
      <c r="G3866" s="17" t="e">
        <f>VLOOKUP(B3867,Consolidation!B:AA,12,TRUE)</f>
        <v>#N/A</v>
      </c>
      <c r="H3866" s="17" t="e">
        <f>VLOOKUP(B3867,Consolidation!B:AA,22,FALSE)</f>
        <v>#N/A</v>
      </c>
    </row>
    <row r="3867" spans="1:8" ht="29.5" customHeight="1" thickBot="1" x14ac:dyDescent="0.4">
      <c r="A3867" s="16" t="str">
        <f>IF(B3867&lt;&gt;"","IND"&amp;TEXT(COUNTA($B$2:B3867),"000"),"")</f>
        <v>IND2515</v>
      </c>
      <c r="B3867" s="17">
        <f>Consolication[[#This Row],[Nom et prénom 0 Name &amp; first name]]</f>
        <v>0</v>
      </c>
      <c r="C3867" s="17" t="e">
        <f>VLOOKUP(B3867,Consolidation!B:AA,3,FALSE)</f>
        <v>#N/A</v>
      </c>
      <c r="D3867" s="17" t="e">
        <f>VLOOKUP(B3867,Consolidation!B:AA,5,TRUE)</f>
        <v>#N/A</v>
      </c>
      <c r="E3867" s="17" t="e">
        <f>VLOOKUP(B3868,Consolidation!B:AA,6,TRUE)</f>
        <v>#N/A</v>
      </c>
      <c r="F3867" s="17" t="e">
        <f>VLOOKUP(B3868,Consolidation!B:AA,7,TRUE)</f>
        <v>#N/A</v>
      </c>
      <c r="G3867" s="17" t="e">
        <f>VLOOKUP(B3868,Consolidation!B:AA,12,TRUE)</f>
        <v>#N/A</v>
      </c>
      <c r="H3867" s="17" t="e">
        <f>VLOOKUP(B3868,Consolidation!B:AA,22,FALSE)</f>
        <v>#N/A</v>
      </c>
    </row>
    <row r="3868" spans="1:8" ht="29.5" customHeight="1" thickBot="1" x14ac:dyDescent="0.4">
      <c r="A3868" s="16" t="str">
        <f>IF(B3868&lt;&gt;"","IND"&amp;TEXT(COUNTA($B$2:B3868),"000"),"")</f>
        <v>IND2516</v>
      </c>
      <c r="B3868" s="17">
        <f>Consolication[[#This Row],[Nom et prénom 0 Name &amp; first name]]</f>
        <v>0</v>
      </c>
      <c r="C3868" s="17" t="e">
        <f>VLOOKUP(B3868,Consolidation!B:AA,3,FALSE)</f>
        <v>#N/A</v>
      </c>
      <c r="D3868" s="17" t="e">
        <f>VLOOKUP(B3868,Consolidation!B:AA,5,TRUE)</f>
        <v>#N/A</v>
      </c>
      <c r="E3868" s="17" t="e">
        <f>VLOOKUP(B3869,Consolidation!B:AA,6,TRUE)</f>
        <v>#N/A</v>
      </c>
      <c r="F3868" s="17" t="e">
        <f>VLOOKUP(B3869,Consolidation!B:AA,7,TRUE)</f>
        <v>#N/A</v>
      </c>
      <c r="G3868" s="17" t="e">
        <f>VLOOKUP(B3869,Consolidation!B:AA,12,TRUE)</f>
        <v>#N/A</v>
      </c>
      <c r="H3868" s="17" t="e">
        <f>VLOOKUP(B3869,Consolidation!B:AA,22,FALSE)</f>
        <v>#N/A</v>
      </c>
    </row>
    <row r="3869" spans="1:8" ht="29.5" customHeight="1" thickBot="1" x14ac:dyDescent="0.4">
      <c r="A3869" s="16" t="str">
        <f>IF(B3869&lt;&gt;"","IND"&amp;TEXT(COUNTA($B$2:B3869),"000"),"")</f>
        <v>IND2517</v>
      </c>
      <c r="B3869" s="17">
        <f>Consolication[[#This Row],[Nom et prénom 0 Name &amp; first name]]</f>
        <v>0</v>
      </c>
      <c r="C3869" s="17" t="e">
        <f>VLOOKUP(B3869,Consolidation!B:AA,3,FALSE)</f>
        <v>#N/A</v>
      </c>
      <c r="D3869" s="17" t="e">
        <f>VLOOKUP(B3869,Consolidation!B:AA,5,TRUE)</f>
        <v>#N/A</v>
      </c>
      <c r="E3869" s="17" t="e">
        <f>VLOOKUP(B3870,Consolidation!B:AA,6,TRUE)</f>
        <v>#N/A</v>
      </c>
      <c r="F3869" s="17" t="e">
        <f>VLOOKUP(B3870,Consolidation!B:AA,7,TRUE)</f>
        <v>#N/A</v>
      </c>
      <c r="G3869" s="17" t="e">
        <f>VLOOKUP(B3870,Consolidation!B:AA,12,TRUE)</f>
        <v>#N/A</v>
      </c>
      <c r="H3869" s="17" t="e">
        <f>VLOOKUP(B3870,Consolidation!B:AA,22,FALSE)</f>
        <v>#N/A</v>
      </c>
    </row>
    <row r="3870" spans="1:8" ht="29.5" customHeight="1" thickBot="1" x14ac:dyDescent="0.4">
      <c r="A3870" s="16" t="str">
        <f>IF(B3870&lt;&gt;"","IND"&amp;TEXT(COUNTA($B$2:B3870),"000"),"")</f>
        <v>IND2518</v>
      </c>
      <c r="B3870" s="17">
        <f>Consolication[[#This Row],[Nom et prénom 0 Name &amp; first name]]</f>
        <v>0</v>
      </c>
      <c r="C3870" s="17" t="e">
        <f>VLOOKUP(B3870,Consolidation!B:AA,3,FALSE)</f>
        <v>#N/A</v>
      </c>
      <c r="D3870" s="17" t="e">
        <f>VLOOKUP(B3870,Consolidation!B:AA,5,TRUE)</f>
        <v>#N/A</v>
      </c>
      <c r="E3870" s="17" t="e">
        <f>VLOOKUP(B3871,Consolidation!B:AA,6,TRUE)</f>
        <v>#N/A</v>
      </c>
      <c r="F3870" s="17" t="e">
        <f>VLOOKUP(B3871,Consolidation!B:AA,7,TRUE)</f>
        <v>#N/A</v>
      </c>
      <c r="G3870" s="17" t="e">
        <f>VLOOKUP(B3871,Consolidation!B:AA,12,TRUE)</f>
        <v>#N/A</v>
      </c>
      <c r="H3870" s="17" t="e">
        <f>VLOOKUP(B3871,Consolidation!B:AA,22,FALSE)</f>
        <v>#N/A</v>
      </c>
    </row>
    <row r="3871" spans="1:8" ht="29.5" customHeight="1" thickBot="1" x14ac:dyDescent="0.4">
      <c r="A3871" s="16" t="str">
        <f>IF(B3871&lt;&gt;"","IND"&amp;TEXT(COUNTA($B$2:B3871),"000"),"")</f>
        <v>IND2519</v>
      </c>
      <c r="B3871" s="17">
        <f>Consolication[[#This Row],[Nom et prénom 0 Name &amp; first name]]</f>
        <v>0</v>
      </c>
      <c r="C3871" s="17" t="e">
        <f>VLOOKUP(B3871,Consolidation!B:AA,3,FALSE)</f>
        <v>#N/A</v>
      </c>
      <c r="D3871" s="17" t="e">
        <f>VLOOKUP(B3871,Consolidation!B:AA,5,TRUE)</f>
        <v>#N/A</v>
      </c>
      <c r="E3871" s="17" t="e">
        <f>VLOOKUP(B3872,Consolidation!B:AA,6,TRUE)</f>
        <v>#N/A</v>
      </c>
      <c r="F3871" s="17" t="e">
        <f>VLOOKUP(B3872,Consolidation!B:AA,7,TRUE)</f>
        <v>#N/A</v>
      </c>
      <c r="G3871" s="17" t="e">
        <f>VLOOKUP(B3872,Consolidation!B:AA,12,TRUE)</f>
        <v>#N/A</v>
      </c>
      <c r="H3871" s="17" t="e">
        <f>VLOOKUP(B3872,Consolidation!B:AA,22,FALSE)</f>
        <v>#N/A</v>
      </c>
    </row>
    <row r="3872" spans="1:8" ht="29.5" customHeight="1" thickBot="1" x14ac:dyDescent="0.4">
      <c r="A3872" s="16" t="str">
        <f>IF(B3872&lt;&gt;"","IND"&amp;TEXT(COUNTA($B$2:B3872),"000"),"")</f>
        <v>IND2520</v>
      </c>
      <c r="B3872" s="17">
        <f>Consolication[[#This Row],[Nom et prénom 0 Name &amp; first name]]</f>
        <v>0</v>
      </c>
      <c r="C3872" s="17" t="e">
        <f>VLOOKUP(B3872,Consolidation!B:AA,3,FALSE)</f>
        <v>#N/A</v>
      </c>
      <c r="D3872" s="17" t="e">
        <f>VLOOKUP(B3872,Consolidation!B:AA,5,TRUE)</f>
        <v>#N/A</v>
      </c>
      <c r="E3872" s="17" t="e">
        <f>VLOOKUP(B3873,Consolidation!B:AA,6,TRUE)</f>
        <v>#N/A</v>
      </c>
      <c r="F3872" s="17" t="e">
        <f>VLOOKUP(B3873,Consolidation!B:AA,7,TRUE)</f>
        <v>#N/A</v>
      </c>
      <c r="G3872" s="17" t="e">
        <f>VLOOKUP(B3873,Consolidation!B:AA,12,TRUE)</f>
        <v>#N/A</v>
      </c>
      <c r="H3872" s="17" t="e">
        <f>VLOOKUP(B3873,Consolidation!B:AA,22,FALSE)</f>
        <v>#N/A</v>
      </c>
    </row>
    <row r="3873" spans="1:8" ht="29.5" customHeight="1" thickBot="1" x14ac:dyDescent="0.4">
      <c r="A3873" s="16" t="str">
        <f>IF(B3873&lt;&gt;"","IND"&amp;TEXT(COUNTA($B$2:B3873),"000"),"")</f>
        <v>IND2521</v>
      </c>
      <c r="B3873" s="17">
        <f>Consolication[[#This Row],[Nom et prénom 0 Name &amp; first name]]</f>
        <v>0</v>
      </c>
      <c r="C3873" s="17" t="e">
        <f>VLOOKUP(B3873,Consolidation!B:AA,3,FALSE)</f>
        <v>#N/A</v>
      </c>
      <c r="D3873" s="17" t="e">
        <f>VLOOKUP(B3873,Consolidation!B:AA,5,TRUE)</f>
        <v>#N/A</v>
      </c>
      <c r="E3873" s="17" t="e">
        <f>VLOOKUP(B3874,Consolidation!B:AA,6,TRUE)</f>
        <v>#N/A</v>
      </c>
      <c r="F3873" s="17" t="e">
        <f>VLOOKUP(B3874,Consolidation!B:AA,7,TRUE)</f>
        <v>#N/A</v>
      </c>
      <c r="G3873" s="17" t="e">
        <f>VLOOKUP(B3874,Consolidation!B:AA,12,TRUE)</f>
        <v>#N/A</v>
      </c>
      <c r="H3873" s="17" t="e">
        <f>VLOOKUP(B3874,Consolidation!B:AA,22,FALSE)</f>
        <v>#N/A</v>
      </c>
    </row>
    <row r="3874" spans="1:8" ht="29.5" customHeight="1" thickBot="1" x14ac:dyDescent="0.4">
      <c r="A3874" s="16" t="str">
        <f>IF(B3874&lt;&gt;"","IND"&amp;TEXT(COUNTA($B$2:B3874),"000"),"")</f>
        <v>IND2522</v>
      </c>
      <c r="B3874" s="17">
        <f>Consolication[[#This Row],[Nom et prénom 0 Name &amp; first name]]</f>
        <v>0</v>
      </c>
      <c r="C3874" s="17" t="e">
        <f>VLOOKUP(B3874,Consolidation!B:AA,3,FALSE)</f>
        <v>#N/A</v>
      </c>
      <c r="D3874" s="17" t="e">
        <f>VLOOKUP(B3874,Consolidation!B:AA,5,TRUE)</f>
        <v>#N/A</v>
      </c>
      <c r="E3874" s="17" t="e">
        <f>VLOOKUP(B3875,Consolidation!B:AA,6,TRUE)</f>
        <v>#N/A</v>
      </c>
      <c r="F3874" s="17" t="e">
        <f>VLOOKUP(B3875,Consolidation!B:AA,7,TRUE)</f>
        <v>#N/A</v>
      </c>
      <c r="G3874" s="17" t="e">
        <f>VLOOKUP(B3875,Consolidation!B:AA,12,TRUE)</f>
        <v>#N/A</v>
      </c>
      <c r="H3874" s="17" t="e">
        <f>VLOOKUP(B3875,Consolidation!B:AA,22,FALSE)</f>
        <v>#N/A</v>
      </c>
    </row>
    <row r="3875" spans="1:8" ht="29.5" customHeight="1" thickBot="1" x14ac:dyDescent="0.4">
      <c r="A3875" s="16" t="str">
        <f>IF(B3875&lt;&gt;"","IND"&amp;TEXT(COUNTA($B$2:B3875),"000"),"")</f>
        <v>IND2523</v>
      </c>
      <c r="B3875" s="17">
        <f>Consolication[[#This Row],[Nom et prénom 0 Name &amp; first name]]</f>
        <v>0</v>
      </c>
      <c r="C3875" s="17" t="e">
        <f>VLOOKUP(B3875,Consolidation!B:AA,3,FALSE)</f>
        <v>#N/A</v>
      </c>
      <c r="D3875" s="17" t="e">
        <f>VLOOKUP(B3875,Consolidation!B:AA,5,TRUE)</f>
        <v>#N/A</v>
      </c>
      <c r="E3875" s="17" t="e">
        <f>VLOOKUP(B3876,Consolidation!B:AA,6,TRUE)</f>
        <v>#N/A</v>
      </c>
      <c r="F3875" s="17" t="e">
        <f>VLOOKUP(B3876,Consolidation!B:AA,7,TRUE)</f>
        <v>#N/A</v>
      </c>
      <c r="G3875" s="17" t="e">
        <f>VLOOKUP(B3876,Consolidation!B:AA,12,TRUE)</f>
        <v>#N/A</v>
      </c>
      <c r="H3875" s="17" t="e">
        <f>VLOOKUP(B3876,Consolidation!B:AA,22,FALSE)</f>
        <v>#N/A</v>
      </c>
    </row>
    <row r="3876" spans="1:8" ht="29.5" customHeight="1" thickBot="1" x14ac:dyDescent="0.4">
      <c r="A3876" s="16" t="str">
        <f>IF(B3876&lt;&gt;"","IND"&amp;TEXT(COUNTA($B$2:B3876),"000"),"")</f>
        <v>IND2524</v>
      </c>
      <c r="B3876" s="17">
        <f>Consolication[[#This Row],[Nom et prénom 0 Name &amp; first name]]</f>
        <v>0</v>
      </c>
      <c r="C3876" s="17" t="e">
        <f>VLOOKUP(B3876,Consolidation!B:AA,3,FALSE)</f>
        <v>#N/A</v>
      </c>
      <c r="D3876" s="17" t="e">
        <f>VLOOKUP(B3876,Consolidation!B:AA,5,TRUE)</f>
        <v>#N/A</v>
      </c>
      <c r="E3876" s="17" t="e">
        <f>VLOOKUP(B3877,Consolidation!B:AA,6,TRUE)</f>
        <v>#N/A</v>
      </c>
      <c r="F3876" s="17" t="e">
        <f>VLOOKUP(B3877,Consolidation!B:AA,7,TRUE)</f>
        <v>#N/A</v>
      </c>
      <c r="G3876" s="17" t="e">
        <f>VLOOKUP(B3877,Consolidation!B:AA,12,TRUE)</f>
        <v>#N/A</v>
      </c>
      <c r="H3876" s="17" t="e">
        <f>VLOOKUP(B3877,Consolidation!B:AA,22,FALSE)</f>
        <v>#N/A</v>
      </c>
    </row>
    <row r="3877" spans="1:8" ht="29.5" customHeight="1" thickBot="1" x14ac:dyDescent="0.4">
      <c r="A3877" s="16" t="str">
        <f>IF(B3877&lt;&gt;"","IND"&amp;TEXT(COUNTA($B$2:B3877),"000"),"")</f>
        <v>IND2525</v>
      </c>
      <c r="B3877" s="17">
        <f>Consolication[[#This Row],[Nom et prénom 0 Name &amp; first name]]</f>
        <v>0</v>
      </c>
      <c r="C3877" s="17" t="e">
        <f>VLOOKUP(B3877,Consolidation!B:AA,3,FALSE)</f>
        <v>#N/A</v>
      </c>
      <c r="D3877" s="17" t="e">
        <f>VLOOKUP(B3877,Consolidation!B:AA,5,TRUE)</f>
        <v>#N/A</v>
      </c>
      <c r="E3877" s="17" t="e">
        <f>VLOOKUP(B3878,Consolidation!B:AA,6,TRUE)</f>
        <v>#N/A</v>
      </c>
      <c r="F3877" s="17" t="e">
        <f>VLOOKUP(B3878,Consolidation!B:AA,7,TRUE)</f>
        <v>#N/A</v>
      </c>
      <c r="G3877" s="17" t="e">
        <f>VLOOKUP(B3878,Consolidation!B:AA,12,TRUE)</f>
        <v>#N/A</v>
      </c>
      <c r="H3877" s="17" t="e">
        <f>VLOOKUP(B3878,Consolidation!B:AA,22,FALSE)</f>
        <v>#N/A</v>
      </c>
    </row>
    <row r="3878" spans="1:8" ht="29.5" customHeight="1" thickBot="1" x14ac:dyDescent="0.4">
      <c r="A3878" s="16" t="str">
        <f>IF(B3878&lt;&gt;"","IND"&amp;TEXT(COUNTA($B$2:B3878),"000"),"")</f>
        <v>IND2526</v>
      </c>
      <c r="B3878" s="17">
        <f>Consolication[[#This Row],[Nom et prénom 0 Name &amp; first name]]</f>
        <v>0</v>
      </c>
      <c r="C3878" s="17" t="e">
        <f>VLOOKUP(B3878,Consolidation!B:AA,3,FALSE)</f>
        <v>#N/A</v>
      </c>
      <c r="D3878" s="17" t="e">
        <f>VLOOKUP(B3878,Consolidation!B:AA,5,TRUE)</f>
        <v>#N/A</v>
      </c>
      <c r="E3878" s="17" t="e">
        <f>VLOOKUP(B3879,Consolidation!B:AA,6,TRUE)</f>
        <v>#N/A</v>
      </c>
      <c r="F3878" s="17" t="e">
        <f>VLOOKUP(B3879,Consolidation!B:AA,7,TRUE)</f>
        <v>#N/A</v>
      </c>
      <c r="G3878" s="17" t="e">
        <f>VLOOKUP(B3879,Consolidation!B:AA,12,TRUE)</f>
        <v>#N/A</v>
      </c>
      <c r="H3878" s="17" t="e">
        <f>VLOOKUP(B3879,Consolidation!B:AA,22,FALSE)</f>
        <v>#N/A</v>
      </c>
    </row>
    <row r="3879" spans="1:8" ht="29.5" customHeight="1" thickBot="1" x14ac:dyDescent="0.4">
      <c r="A3879" s="16" t="str">
        <f>IF(B3879&lt;&gt;"","IND"&amp;TEXT(COUNTA($B$2:B3879),"000"),"")</f>
        <v>IND2527</v>
      </c>
      <c r="B3879" s="17">
        <f>Consolication[[#This Row],[Nom et prénom 0 Name &amp; first name]]</f>
        <v>0</v>
      </c>
      <c r="C3879" s="17" t="e">
        <f>VLOOKUP(B3879,Consolidation!B:AA,3,FALSE)</f>
        <v>#N/A</v>
      </c>
      <c r="D3879" s="17" t="e">
        <f>VLOOKUP(B3879,Consolidation!B:AA,5,TRUE)</f>
        <v>#N/A</v>
      </c>
      <c r="E3879" s="17" t="e">
        <f>VLOOKUP(B3880,Consolidation!B:AA,6,TRUE)</f>
        <v>#N/A</v>
      </c>
      <c r="F3879" s="17" t="e">
        <f>VLOOKUP(B3880,Consolidation!B:AA,7,TRUE)</f>
        <v>#N/A</v>
      </c>
      <c r="G3879" s="17" t="e">
        <f>VLOOKUP(B3880,Consolidation!B:AA,12,TRUE)</f>
        <v>#N/A</v>
      </c>
      <c r="H3879" s="17" t="e">
        <f>VLOOKUP(B3880,Consolidation!B:AA,22,FALSE)</f>
        <v>#N/A</v>
      </c>
    </row>
    <row r="3880" spans="1:8" ht="29.5" customHeight="1" thickBot="1" x14ac:dyDescent="0.4">
      <c r="A3880" s="16" t="str">
        <f>IF(B3880&lt;&gt;"","IND"&amp;TEXT(COUNTA($B$2:B3880),"000"),"")</f>
        <v>IND2528</v>
      </c>
      <c r="B3880" s="17">
        <f>Consolication[[#This Row],[Nom et prénom 0 Name &amp; first name]]</f>
        <v>0</v>
      </c>
      <c r="C3880" s="17" t="e">
        <f>VLOOKUP(B3880,Consolidation!B:AA,3,FALSE)</f>
        <v>#N/A</v>
      </c>
      <c r="D3880" s="17" t="e">
        <f>VLOOKUP(B3880,Consolidation!B:AA,5,TRUE)</f>
        <v>#N/A</v>
      </c>
      <c r="E3880" s="17" t="e">
        <f>VLOOKUP(B3881,Consolidation!B:AA,6,TRUE)</f>
        <v>#N/A</v>
      </c>
      <c r="F3880" s="17" t="e">
        <f>VLOOKUP(B3881,Consolidation!B:AA,7,TRUE)</f>
        <v>#N/A</v>
      </c>
      <c r="G3880" s="17" t="e">
        <f>VLOOKUP(B3881,Consolidation!B:AA,12,TRUE)</f>
        <v>#N/A</v>
      </c>
      <c r="H3880" s="17" t="e">
        <f>VLOOKUP(B3881,Consolidation!B:AA,22,FALSE)</f>
        <v>#N/A</v>
      </c>
    </row>
    <row r="3881" spans="1:8" ht="29.5" customHeight="1" thickBot="1" x14ac:dyDescent="0.4">
      <c r="A3881" s="16" t="str">
        <f>IF(B3881&lt;&gt;"","IND"&amp;TEXT(COUNTA($B$2:B3881),"000"),"")</f>
        <v>IND2529</v>
      </c>
      <c r="B3881" s="17">
        <f>Consolication[[#This Row],[Nom et prénom 0 Name &amp; first name]]</f>
        <v>0</v>
      </c>
      <c r="C3881" s="17" t="e">
        <f>VLOOKUP(B3881,Consolidation!B:AA,3,FALSE)</f>
        <v>#N/A</v>
      </c>
      <c r="D3881" s="17" t="e">
        <f>VLOOKUP(B3881,Consolidation!B:AA,5,TRUE)</f>
        <v>#N/A</v>
      </c>
      <c r="E3881" s="17" t="e">
        <f>VLOOKUP(B3882,Consolidation!B:AA,6,TRUE)</f>
        <v>#N/A</v>
      </c>
      <c r="F3881" s="17" t="e">
        <f>VLOOKUP(B3882,Consolidation!B:AA,7,TRUE)</f>
        <v>#N/A</v>
      </c>
      <c r="G3881" s="17" t="e">
        <f>VLOOKUP(B3882,Consolidation!B:AA,12,TRUE)</f>
        <v>#N/A</v>
      </c>
      <c r="H3881" s="17" t="e">
        <f>VLOOKUP(B3882,Consolidation!B:AA,22,FALSE)</f>
        <v>#N/A</v>
      </c>
    </row>
    <row r="3882" spans="1:8" ht="29.5" customHeight="1" thickBot="1" x14ac:dyDescent="0.4">
      <c r="A3882" s="16" t="str">
        <f>IF(B3882&lt;&gt;"","IND"&amp;TEXT(COUNTA($B$2:B3882),"000"),"")</f>
        <v>IND2530</v>
      </c>
      <c r="B3882" s="17">
        <f>Consolication[[#This Row],[Nom et prénom 0 Name &amp; first name]]</f>
        <v>0</v>
      </c>
      <c r="C3882" s="17" t="e">
        <f>VLOOKUP(B3882,Consolidation!B:AA,3,FALSE)</f>
        <v>#N/A</v>
      </c>
      <c r="D3882" s="17" t="e">
        <f>VLOOKUP(B3882,Consolidation!B:AA,5,TRUE)</f>
        <v>#N/A</v>
      </c>
      <c r="E3882" s="17" t="e">
        <f>VLOOKUP(B3883,Consolidation!B:AA,6,TRUE)</f>
        <v>#N/A</v>
      </c>
      <c r="F3882" s="17" t="e">
        <f>VLOOKUP(B3883,Consolidation!B:AA,7,TRUE)</f>
        <v>#N/A</v>
      </c>
      <c r="G3882" s="17" t="e">
        <f>VLOOKUP(B3883,Consolidation!B:AA,12,TRUE)</f>
        <v>#N/A</v>
      </c>
      <c r="H3882" s="17" t="e">
        <f>VLOOKUP(B3883,Consolidation!B:AA,22,FALSE)</f>
        <v>#N/A</v>
      </c>
    </row>
    <row r="3883" spans="1:8" ht="29.5" customHeight="1" thickBot="1" x14ac:dyDescent="0.4">
      <c r="A3883" s="16" t="str">
        <f>IF(B3883&lt;&gt;"","IND"&amp;TEXT(COUNTA($B$2:B3883),"000"),"")</f>
        <v>IND2531</v>
      </c>
      <c r="B3883" s="17">
        <f>Consolication[[#This Row],[Nom et prénom 0 Name &amp; first name]]</f>
        <v>0</v>
      </c>
      <c r="C3883" s="17" t="e">
        <f>VLOOKUP(B3883,Consolidation!B:AA,3,FALSE)</f>
        <v>#N/A</v>
      </c>
      <c r="D3883" s="17" t="e">
        <f>VLOOKUP(B3883,Consolidation!B:AA,5,TRUE)</f>
        <v>#N/A</v>
      </c>
      <c r="E3883" s="17" t="e">
        <f>VLOOKUP(B3884,Consolidation!B:AA,6,TRUE)</f>
        <v>#N/A</v>
      </c>
      <c r="F3883" s="17" t="e">
        <f>VLOOKUP(B3884,Consolidation!B:AA,7,TRUE)</f>
        <v>#N/A</v>
      </c>
      <c r="G3883" s="17" t="e">
        <f>VLOOKUP(B3884,Consolidation!B:AA,12,TRUE)</f>
        <v>#N/A</v>
      </c>
      <c r="H3883" s="17" t="e">
        <f>VLOOKUP(B3884,Consolidation!B:AA,22,FALSE)</f>
        <v>#N/A</v>
      </c>
    </row>
    <row r="3884" spans="1:8" ht="29.5" customHeight="1" thickBot="1" x14ac:dyDescent="0.4">
      <c r="A3884" s="16" t="str">
        <f>IF(B3884&lt;&gt;"","IND"&amp;TEXT(COUNTA($B$2:B3884),"000"),"")</f>
        <v>IND2532</v>
      </c>
      <c r="B3884" s="17">
        <f>Consolication[[#This Row],[Nom et prénom 0 Name &amp; first name]]</f>
        <v>0</v>
      </c>
      <c r="C3884" s="17" t="e">
        <f>VLOOKUP(B3884,Consolidation!B:AA,3,FALSE)</f>
        <v>#N/A</v>
      </c>
      <c r="D3884" s="17" t="e">
        <f>VLOOKUP(B3884,Consolidation!B:AA,5,TRUE)</f>
        <v>#N/A</v>
      </c>
      <c r="E3884" s="17" t="e">
        <f>VLOOKUP(B3885,Consolidation!B:AA,6,TRUE)</f>
        <v>#N/A</v>
      </c>
      <c r="F3884" s="17" t="e">
        <f>VLOOKUP(B3885,Consolidation!B:AA,7,TRUE)</f>
        <v>#N/A</v>
      </c>
      <c r="G3884" s="17" t="e">
        <f>VLOOKUP(B3885,Consolidation!B:AA,12,TRUE)</f>
        <v>#N/A</v>
      </c>
      <c r="H3884" s="17" t="e">
        <f>VLOOKUP(B3885,Consolidation!B:AA,22,FALSE)</f>
        <v>#N/A</v>
      </c>
    </row>
    <row r="3885" spans="1:8" ht="29.5" customHeight="1" thickBot="1" x14ac:dyDescent="0.4">
      <c r="A3885" s="16" t="str">
        <f>IF(B3885&lt;&gt;"","IND"&amp;TEXT(COUNTA($B$2:B3885),"000"),"")</f>
        <v>IND2533</v>
      </c>
      <c r="B3885" s="17">
        <f>Consolication[[#This Row],[Nom et prénom 0 Name &amp; first name]]</f>
        <v>0</v>
      </c>
      <c r="C3885" s="17" t="e">
        <f>VLOOKUP(B3885,Consolidation!B:AA,3,FALSE)</f>
        <v>#N/A</v>
      </c>
      <c r="D3885" s="17" t="e">
        <f>VLOOKUP(B3885,Consolidation!B:AA,5,TRUE)</f>
        <v>#N/A</v>
      </c>
      <c r="E3885" s="17" t="e">
        <f>VLOOKUP(B3886,Consolidation!B:AA,6,TRUE)</f>
        <v>#N/A</v>
      </c>
      <c r="F3885" s="17" t="e">
        <f>VLOOKUP(B3886,Consolidation!B:AA,7,TRUE)</f>
        <v>#N/A</v>
      </c>
      <c r="G3885" s="17" t="e">
        <f>VLOOKUP(B3886,Consolidation!B:AA,12,TRUE)</f>
        <v>#N/A</v>
      </c>
      <c r="H3885" s="17" t="e">
        <f>VLOOKUP(B3886,Consolidation!B:AA,22,FALSE)</f>
        <v>#N/A</v>
      </c>
    </row>
    <row r="3886" spans="1:8" ht="29.5" customHeight="1" thickBot="1" x14ac:dyDescent="0.4">
      <c r="A3886" s="16" t="str">
        <f>IF(B3886&lt;&gt;"","IND"&amp;TEXT(COUNTA($B$2:B3886),"000"),"")</f>
        <v>IND2534</v>
      </c>
      <c r="B3886" s="17">
        <f>Consolication[[#This Row],[Nom et prénom 0 Name &amp; first name]]</f>
        <v>0</v>
      </c>
      <c r="C3886" s="17" t="e">
        <f>VLOOKUP(B3886,Consolidation!B:AA,3,FALSE)</f>
        <v>#N/A</v>
      </c>
      <c r="D3886" s="17" t="e">
        <f>VLOOKUP(B3886,Consolidation!B:AA,5,TRUE)</f>
        <v>#N/A</v>
      </c>
      <c r="E3886" s="17" t="e">
        <f>VLOOKUP(B3887,Consolidation!B:AA,6,TRUE)</f>
        <v>#N/A</v>
      </c>
      <c r="F3886" s="17" t="e">
        <f>VLOOKUP(B3887,Consolidation!B:AA,7,TRUE)</f>
        <v>#N/A</v>
      </c>
      <c r="G3886" s="17" t="e">
        <f>VLOOKUP(B3887,Consolidation!B:AA,12,TRUE)</f>
        <v>#N/A</v>
      </c>
      <c r="H3886" s="17" t="e">
        <f>VLOOKUP(B3887,Consolidation!B:AA,22,FALSE)</f>
        <v>#N/A</v>
      </c>
    </row>
    <row r="3887" spans="1:8" ht="29.5" customHeight="1" thickBot="1" x14ac:dyDescent="0.4">
      <c r="A3887" s="16" t="str">
        <f>IF(B3887&lt;&gt;"","IND"&amp;TEXT(COUNTA($B$2:B3887),"000"),"")</f>
        <v>IND2535</v>
      </c>
      <c r="B3887" s="17">
        <f>Consolication[[#This Row],[Nom et prénom 0 Name &amp; first name]]</f>
        <v>0</v>
      </c>
      <c r="C3887" s="17" t="e">
        <f>VLOOKUP(B3887,Consolidation!B:AA,3,FALSE)</f>
        <v>#N/A</v>
      </c>
      <c r="D3887" s="17" t="e">
        <f>VLOOKUP(B3887,Consolidation!B:AA,5,TRUE)</f>
        <v>#N/A</v>
      </c>
      <c r="E3887" s="17" t="e">
        <f>VLOOKUP(B3888,Consolidation!B:AA,6,TRUE)</f>
        <v>#N/A</v>
      </c>
      <c r="F3887" s="17" t="e">
        <f>VLOOKUP(B3888,Consolidation!B:AA,7,TRUE)</f>
        <v>#N/A</v>
      </c>
      <c r="G3887" s="17" t="e">
        <f>VLOOKUP(B3888,Consolidation!B:AA,12,TRUE)</f>
        <v>#N/A</v>
      </c>
      <c r="H3887" s="17" t="e">
        <f>VLOOKUP(B3888,Consolidation!B:AA,22,FALSE)</f>
        <v>#N/A</v>
      </c>
    </row>
    <row r="3888" spans="1:8" ht="29.5" customHeight="1" thickBot="1" x14ac:dyDescent="0.4">
      <c r="A3888" s="16" t="str">
        <f>IF(B3888&lt;&gt;"","IND"&amp;TEXT(COUNTA($B$2:B3888),"000"),"")</f>
        <v>IND2536</v>
      </c>
      <c r="B3888" s="17">
        <f>Consolication[[#This Row],[Nom et prénom 0 Name &amp; first name]]</f>
        <v>0</v>
      </c>
      <c r="C3888" s="17" t="e">
        <f>VLOOKUP(B3888,Consolidation!B:AA,3,FALSE)</f>
        <v>#N/A</v>
      </c>
      <c r="D3888" s="17" t="e">
        <f>VLOOKUP(B3888,Consolidation!B:AA,5,TRUE)</f>
        <v>#N/A</v>
      </c>
      <c r="E3888" s="17" t="e">
        <f>VLOOKUP(B3889,Consolidation!B:AA,6,TRUE)</f>
        <v>#N/A</v>
      </c>
      <c r="F3888" s="17" t="e">
        <f>VLOOKUP(B3889,Consolidation!B:AA,7,TRUE)</f>
        <v>#N/A</v>
      </c>
      <c r="G3888" s="17" t="e">
        <f>VLOOKUP(B3889,Consolidation!B:AA,12,TRUE)</f>
        <v>#N/A</v>
      </c>
      <c r="H3888" s="17" t="e">
        <f>VLOOKUP(B3889,Consolidation!B:AA,22,FALSE)</f>
        <v>#N/A</v>
      </c>
    </row>
    <row r="3889" spans="1:8" ht="29.5" customHeight="1" thickBot="1" x14ac:dyDescent="0.4">
      <c r="A3889" s="16" t="str">
        <f>IF(B3889&lt;&gt;"","IND"&amp;TEXT(COUNTA($B$2:B3889),"000"),"")</f>
        <v>IND2537</v>
      </c>
      <c r="B3889" s="17">
        <f>Consolication[[#This Row],[Nom et prénom 0 Name &amp; first name]]</f>
        <v>0</v>
      </c>
      <c r="C3889" s="17" t="e">
        <f>VLOOKUP(B3889,Consolidation!B:AA,3,FALSE)</f>
        <v>#N/A</v>
      </c>
      <c r="D3889" s="17" t="e">
        <f>VLOOKUP(B3889,Consolidation!B:AA,5,TRUE)</f>
        <v>#N/A</v>
      </c>
      <c r="E3889" s="17" t="e">
        <f>VLOOKUP(B3890,Consolidation!B:AA,6,TRUE)</f>
        <v>#N/A</v>
      </c>
      <c r="F3889" s="17" t="e">
        <f>VLOOKUP(B3890,Consolidation!B:AA,7,TRUE)</f>
        <v>#N/A</v>
      </c>
      <c r="G3889" s="17" t="e">
        <f>VLOOKUP(B3890,Consolidation!B:AA,12,TRUE)</f>
        <v>#N/A</v>
      </c>
      <c r="H3889" s="17" t="e">
        <f>VLOOKUP(B3890,Consolidation!B:AA,22,FALSE)</f>
        <v>#N/A</v>
      </c>
    </row>
    <row r="3890" spans="1:8" ht="29.5" customHeight="1" thickBot="1" x14ac:dyDescent="0.4">
      <c r="A3890" s="16" t="str">
        <f>IF(B3890&lt;&gt;"","IND"&amp;TEXT(COUNTA($B$2:B3890),"000"),"")</f>
        <v>IND2538</v>
      </c>
      <c r="B3890" s="17">
        <f>Consolication[[#This Row],[Nom et prénom 0 Name &amp; first name]]</f>
        <v>0</v>
      </c>
      <c r="C3890" s="17" t="e">
        <f>VLOOKUP(B3890,Consolidation!B:AA,3,FALSE)</f>
        <v>#N/A</v>
      </c>
      <c r="D3890" s="17" t="e">
        <f>VLOOKUP(B3890,Consolidation!B:AA,5,TRUE)</f>
        <v>#N/A</v>
      </c>
      <c r="E3890" s="17" t="e">
        <f>VLOOKUP(B3891,Consolidation!B:AA,6,TRUE)</f>
        <v>#N/A</v>
      </c>
      <c r="F3890" s="17" t="e">
        <f>VLOOKUP(B3891,Consolidation!B:AA,7,TRUE)</f>
        <v>#N/A</v>
      </c>
      <c r="G3890" s="17" t="e">
        <f>VLOOKUP(B3891,Consolidation!B:AA,12,TRUE)</f>
        <v>#N/A</v>
      </c>
      <c r="H3890" s="17" t="e">
        <f>VLOOKUP(B3891,Consolidation!B:AA,22,FALSE)</f>
        <v>#N/A</v>
      </c>
    </row>
    <row r="3891" spans="1:8" ht="29.5" customHeight="1" thickBot="1" x14ac:dyDescent="0.4">
      <c r="A3891" s="16" t="str">
        <f>IF(B3891&lt;&gt;"","IND"&amp;TEXT(COUNTA($B$2:B3891),"000"),"")</f>
        <v>IND2539</v>
      </c>
      <c r="B3891" s="17">
        <f>Consolication[[#This Row],[Nom et prénom 0 Name &amp; first name]]</f>
        <v>0</v>
      </c>
      <c r="C3891" s="17" t="e">
        <f>VLOOKUP(B3891,Consolidation!B:AA,3,FALSE)</f>
        <v>#N/A</v>
      </c>
      <c r="D3891" s="17" t="e">
        <f>VLOOKUP(B3891,Consolidation!B:AA,5,TRUE)</f>
        <v>#N/A</v>
      </c>
      <c r="E3891" s="17" t="e">
        <f>VLOOKUP(B3892,Consolidation!B:AA,6,TRUE)</f>
        <v>#N/A</v>
      </c>
      <c r="F3891" s="17" t="e">
        <f>VLOOKUP(B3892,Consolidation!B:AA,7,TRUE)</f>
        <v>#N/A</v>
      </c>
      <c r="G3891" s="17" t="e">
        <f>VLOOKUP(B3892,Consolidation!B:AA,12,TRUE)</f>
        <v>#N/A</v>
      </c>
      <c r="H3891" s="17" t="e">
        <f>VLOOKUP(B3892,Consolidation!B:AA,22,FALSE)</f>
        <v>#N/A</v>
      </c>
    </row>
    <row r="3892" spans="1:8" ht="29.5" customHeight="1" thickBot="1" x14ac:dyDescent="0.4">
      <c r="A3892" s="16" t="str">
        <f>IF(B3892&lt;&gt;"","IND"&amp;TEXT(COUNTA($B$2:B3892),"000"),"")</f>
        <v>IND2540</v>
      </c>
      <c r="B3892" s="17">
        <f>Consolication[[#This Row],[Nom et prénom 0 Name &amp; first name]]</f>
        <v>0</v>
      </c>
      <c r="C3892" s="17" t="e">
        <f>VLOOKUP(B3892,Consolidation!B:AA,3,FALSE)</f>
        <v>#N/A</v>
      </c>
      <c r="D3892" s="17" t="e">
        <f>VLOOKUP(B3892,Consolidation!B:AA,5,TRUE)</f>
        <v>#N/A</v>
      </c>
      <c r="E3892" s="17" t="e">
        <f>VLOOKUP(B3893,Consolidation!B:AA,6,TRUE)</f>
        <v>#N/A</v>
      </c>
      <c r="F3892" s="17" t="e">
        <f>VLOOKUP(B3893,Consolidation!B:AA,7,TRUE)</f>
        <v>#N/A</v>
      </c>
      <c r="G3892" s="17" t="e">
        <f>VLOOKUP(B3893,Consolidation!B:AA,12,TRUE)</f>
        <v>#N/A</v>
      </c>
      <c r="H3892" s="17" t="e">
        <f>VLOOKUP(B3893,Consolidation!B:AA,22,FALSE)</f>
        <v>#N/A</v>
      </c>
    </row>
    <row r="3893" spans="1:8" ht="29.5" customHeight="1" thickBot="1" x14ac:dyDescent="0.4">
      <c r="A3893" s="16" t="str">
        <f>IF(B3893&lt;&gt;"","IND"&amp;TEXT(COUNTA($B$2:B3893),"000"),"")</f>
        <v>IND2541</v>
      </c>
      <c r="B3893" s="17">
        <f>Consolication[[#This Row],[Nom et prénom 0 Name &amp; first name]]</f>
        <v>0</v>
      </c>
      <c r="C3893" s="17" t="e">
        <f>VLOOKUP(B3893,Consolidation!B:AA,3,FALSE)</f>
        <v>#N/A</v>
      </c>
      <c r="D3893" s="17" t="e">
        <f>VLOOKUP(B3893,Consolidation!B:AA,5,TRUE)</f>
        <v>#N/A</v>
      </c>
      <c r="E3893" s="17" t="e">
        <f>VLOOKUP(B3894,Consolidation!B:AA,6,TRUE)</f>
        <v>#N/A</v>
      </c>
      <c r="F3893" s="17" t="e">
        <f>VLOOKUP(B3894,Consolidation!B:AA,7,TRUE)</f>
        <v>#N/A</v>
      </c>
      <c r="G3893" s="17" t="e">
        <f>VLOOKUP(B3894,Consolidation!B:AA,12,TRUE)</f>
        <v>#N/A</v>
      </c>
      <c r="H3893" s="17" t="e">
        <f>VLOOKUP(B3894,Consolidation!B:AA,22,FALSE)</f>
        <v>#N/A</v>
      </c>
    </row>
    <row r="3894" spans="1:8" ht="29.5" customHeight="1" thickBot="1" x14ac:dyDescent="0.4">
      <c r="A3894" s="16" t="str">
        <f>IF(B3894&lt;&gt;"","IND"&amp;TEXT(COUNTA($B$2:B3894),"000"),"")</f>
        <v>IND2542</v>
      </c>
      <c r="B3894" s="17">
        <f>Consolication[[#This Row],[Nom et prénom 0 Name &amp; first name]]</f>
        <v>0</v>
      </c>
      <c r="C3894" s="17" t="e">
        <f>VLOOKUP(B3894,Consolidation!B:AA,3,FALSE)</f>
        <v>#N/A</v>
      </c>
      <c r="D3894" s="17" t="e">
        <f>VLOOKUP(B3894,Consolidation!B:AA,5,TRUE)</f>
        <v>#N/A</v>
      </c>
      <c r="E3894" s="17" t="e">
        <f>VLOOKUP(B3895,Consolidation!B:AA,6,TRUE)</f>
        <v>#N/A</v>
      </c>
      <c r="F3894" s="17" t="e">
        <f>VLOOKUP(B3895,Consolidation!B:AA,7,TRUE)</f>
        <v>#N/A</v>
      </c>
      <c r="G3894" s="17" t="e">
        <f>VLOOKUP(B3895,Consolidation!B:AA,12,TRUE)</f>
        <v>#N/A</v>
      </c>
      <c r="H3894" s="17" t="e">
        <f>VLOOKUP(B3895,Consolidation!B:AA,22,FALSE)</f>
        <v>#N/A</v>
      </c>
    </row>
    <row r="3895" spans="1:8" ht="29.5" customHeight="1" thickBot="1" x14ac:dyDescent="0.4">
      <c r="A3895" s="16" t="str">
        <f>IF(B3895&lt;&gt;"","IND"&amp;TEXT(COUNTA($B$2:B3895),"000"),"")</f>
        <v>IND2543</v>
      </c>
      <c r="B3895" s="17">
        <f>Consolication[[#This Row],[Nom et prénom 0 Name &amp; first name]]</f>
        <v>0</v>
      </c>
      <c r="C3895" s="17" t="e">
        <f>VLOOKUP(B3895,Consolidation!B:AA,3,FALSE)</f>
        <v>#N/A</v>
      </c>
      <c r="D3895" s="17" t="e">
        <f>VLOOKUP(B3895,Consolidation!B:AA,5,TRUE)</f>
        <v>#N/A</v>
      </c>
      <c r="E3895" s="17" t="e">
        <f>VLOOKUP(B3896,Consolidation!B:AA,6,TRUE)</f>
        <v>#N/A</v>
      </c>
      <c r="F3895" s="17" t="e">
        <f>VLOOKUP(B3896,Consolidation!B:AA,7,TRUE)</f>
        <v>#N/A</v>
      </c>
      <c r="G3895" s="17" t="e">
        <f>VLOOKUP(B3896,Consolidation!B:AA,12,TRUE)</f>
        <v>#N/A</v>
      </c>
      <c r="H3895" s="17" t="e">
        <f>VLOOKUP(B3896,Consolidation!B:AA,22,FALSE)</f>
        <v>#N/A</v>
      </c>
    </row>
    <row r="3896" spans="1:8" ht="29.5" customHeight="1" thickBot="1" x14ac:dyDescent="0.4">
      <c r="A3896" s="16" t="str">
        <f>IF(B3896&lt;&gt;"","IND"&amp;TEXT(COUNTA($B$2:B3896),"000"),"")</f>
        <v>IND2544</v>
      </c>
      <c r="B3896" s="17">
        <f>Consolication[[#This Row],[Nom et prénom 0 Name &amp; first name]]</f>
        <v>0</v>
      </c>
      <c r="C3896" s="17" t="e">
        <f>VLOOKUP(B3896,Consolidation!B:AA,3,FALSE)</f>
        <v>#N/A</v>
      </c>
      <c r="D3896" s="17" t="e">
        <f>VLOOKUP(B3896,Consolidation!B:AA,5,TRUE)</f>
        <v>#N/A</v>
      </c>
      <c r="E3896" s="17" t="e">
        <f>VLOOKUP(B3897,Consolidation!B:AA,6,TRUE)</f>
        <v>#N/A</v>
      </c>
      <c r="F3896" s="17" t="e">
        <f>VLOOKUP(B3897,Consolidation!B:AA,7,TRUE)</f>
        <v>#N/A</v>
      </c>
      <c r="G3896" s="17" t="e">
        <f>VLOOKUP(B3897,Consolidation!B:AA,12,TRUE)</f>
        <v>#N/A</v>
      </c>
      <c r="H3896" s="17" t="e">
        <f>VLOOKUP(B3897,Consolidation!B:AA,22,FALSE)</f>
        <v>#N/A</v>
      </c>
    </row>
    <row r="3897" spans="1:8" ht="29.5" customHeight="1" thickBot="1" x14ac:dyDescent="0.4">
      <c r="A3897" s="16" t="str">
        <f>IF(B3897&lt;&gt;"","IND"&amp;TEXT(COUNTA($B$2:B3897),"000"),"")</f>
        <v>IND2545</v>
      </c>
      <c r="B3897" s="17">
        <f>Consolication[[#This Row],[Nom et prénom 0 Name &amp; first name]]</f>
        <v>0</v>
      </c>
      <c r="C3897" s="17" t="e">
        <f>VLOOKUP(B3897,Consolidation!B:AA,3,FALSE)</f>
        <v>#N/A</v>
      </c>
      <c r="D3897" s="17" t="e">
        <f>VLOOKUP(B3897,Consolidation!B:AA,5,TRUE)</f>
        <v>#N/A</v>
      </c>
      <c r="E3897" s="17" t="e">
        <f>VLOOKUP(B3898,Consolidation!B:AA,6,TRUE)</f>
        <v>#N/A</v>
      </c>
      <c r="F3897" s="17" t="e">
        <f>VLOOKUP(B3898,Consolidation!B:AA,7,TRUE)</f>
        <v>#N/A</v>
      </c>
      <c r="G3897" s="17" t="e">
        <f>VLOOKUP(B3898,Consolidation!B:AA,12,TRUE)</f>
        <v>#N/A</v>
      </c>
      <c r="H3897" s="17" t="e">
        <f>VLOOKUP(B3898,Consolidation!B:AA,22,FALSE)</f>
        <v>#N/A</v>
      </c>
    </row>
    <row r="3898" spans="1:8" ht="29.5" customHeight="1" thickBot="1" x14ac:dyDescent="0.4">
      <c r="A3898" s="16" t="str">
        <f>IF(B3898&lt;&gt;"","IND"&amp;TEXT(COUNTA($B$2:B3898),"000"),"")</f>
        <v>IND2546</v>
      </c>
      <c r="B3898" s="17">
        <f>Consolication[[#This Row],[Nom et prénom 0 Name &amp; first name]]</f>
        <v>0</v>
      </c>
      <c r="C3898" s="17" t="e">
        <f>VLOOKUP(B3898,Consolidation!B:AA,3,FALSE)</f>
        <v>#N/A</v>
      </c>
      <c r="D3898" s="17" t="e">
        <f>VLOOKUP(B3898,Consolidation!B:AA,5,TRUE)</f>
        <v>#N/A</v>
      </c>
      <c r="E3898" s="17" t="e">
        <f>VLOOKUP(B3899,Consolidation!B:AA,6,TRUE)</f>
        <v>#N/A</v>
      </c>
      <c r="F3898" s="17" t="e">
        <f>VLOOKUP(B3899,Consolidation!B:AA,7,TRUE)</f>
        <v>#N/A</v>
      </c>
      <c r="G3898" s="17" t="e">
        <f>VLOOKUP(B3899,Consolidation!B:AA,12,TRUE)</f>
        <v>#N/A</v>
      </c>
      <c r="H3898" s="17" t="e">
        <f>VLOOKUP(B3899,Consolidation!B:AA,22,FALSE)</f>
        <v>#N/A</v>
      </c>
    </row>
    <row r="3899" spans="1:8" ht="29.5" customHeight="1" thickBot="1" x14ac:dyDescent="0.4">
      <c r="A3899" s="16" t="str">
        <f>IF(B3899&lt;&gt;"","IND"&amp;TEXT(COUNTA($B$2:B3899),"000"),"")</f>
        <v>IND2547</v>
      </c>
      <c r="B3899" s="17">
        <f>Consolication[[#This Row],[Nom et prénom 0 Name &amp; first name]]</f>
        <v>0</v>
      </c>
      <c r="C3899" s="17" t="e">
        <f>VLOOKUP(B3899,Consolidation!B:AA,3,FALSE)</f>
        <v>#N/A</v>
      </c>
      <c r="D3899" s="17" t="e">
        <f>VLOOKUP(B3899,Consolidation!B:AA,5,TRUE)</f>
        <v>#N/A</v>
      </c>
      <c r="E3899" s="17" t="e">
        <f>VLOOKUP(B3900,Consolidation!B:AA,6,TRUE)</f>
        <v>#N/A</v>
      </c>
      <c r="F3899" s="17" t="e">
        <f>VLOOKUP(B3900,Consolidation!B:AA,7,TRUE)</f>
        <v>#N/A</v>
      </c>
      <c r="G3899" s="17" t="e">
        <f>VLOOKUP(B3900,Consolidation!B:AA,12,TRUE)</f>
        <v>#N/A</v>
      </c>
      <c r="H3899" s="17" t="e">
        <f>VLOOKUP(B3900,Consolidation!B:AA,22,FALSE)</f>
        <v>#N/A</v>
      </c>
    </row>
    <row r="3900" spans="1:8" ht="29.5" customHeight="1" thickBot="1" x14ac:dyDescent="0.4">
      <c r="A3900" s="16" t="str">
        <f>IF(B3900&lt;&gt;"","IND"&amp;TEXT(COUNTA($B$2:B3900),"000"),"")</f>
        <v>IND2548</v>
      </c>
      <c r="B3900" s="17">
        <f>Consolication[[#This Row],[Nom et prénom 0 Name &amp; first name]]</f>
        <v>0</v>
      </c>
      <c r="C3900" s="17" t="e">
        <f>VLOOKUP(B3900,Consolidation!B:AA,3,FALSE)</f>
        <v>#N/A</v>
      </c>
      <c r="D3900" s="17" t="e">
        <f>VLOOKUP(B3900,Consolidation!B:AA,5,TRUE)</f>
        <v>#N/A</v>
      </c>
      <c r="E3900" s="17" t="e">
        <f>VLOOKUP(B3901,Consolidation!B:AA,6,TRUE)</f>
        <v>#N/A</v>
      </c>
      <c r="F3900" s="17" t="e">
        <f>VLOOKUP(B3901,Consolidation!B:AA,7,TRUE)</f>
        <v>#N/A</v>
      </c>
      <c r="G3900" s="17" t="e">
        <f>VLOOKUP(B3901,Consolidation!B:AA,12,TRUE)</f>
        <v>#N/A</v>
      </c>
      <c r="H3900" s="17" t="e">
        <f>VLOOKUP(B3901,Consolidation!B:AA,22,FALSE)</f>
        <v>#N/A</v>
      </c>
    </row>
    <row r="3901" spans="1:8" ht="29.5" customHeight="1" thickBot="1" x14ac:dyDescent="0.4">
      <c r="A3901" s="16" t="str">
        <f>IF(B3901&lt;&gt;"","IND"&amp;TEXT(COUNTA($B$2:B3901),"000"),"")</f>
        <v>IND2549</v>
      </c>
      <c r="B3901" s="17">
        <f>Consolication[[#This Row],[Nom et prénom 0 Name &amp; first name]]</f>
        <v>0</v>
      </c>
      <c r="C3901" s="17" t="e">
        <f>VLOOKUP(B3901,Consolidation!B:AA,3,FALSE)</f>
        <v>#N/A</v>
      </c>
      <c r="D3901" s="17" t="e">
        <f>VLOOKUP(B3901,Consolidation!B:AA,5,TRUE)</f>
        <v>#N/A</v>
      </c>
      <c r="E3901" s="17" t="e">
        <f>VLOOKUP(B3902,Consolidation!B:AA,6,TRUE)</f>
        <v>#N/A</v>
      </c>
      <c r="F3901" s="17" t="e">
        <f>VLOOKUP(B3902,Consolidation!B:AA,7,TRUE)</f>
        <v>#N/A</v>
      </c>
      <c r="G3901" s="17" t="e">
        <f>VLOOKUP(B3902,Consolidation!B:AA,12,TRUE)</f>
        <v>#N/A</v>
      </c>
      <c r="H3901" s="17" t="e">
        <f>VLOOKUP(B3902,Consolidation!B:AA,22,FALSE)</f>
        <v>#N/A</v>
      </c>
    </row>
    <row r="3902" spans="1:8" ht="29.5" customHeight="1" thickBot="1" x14ac:dyDescent="0.4">
      <c r="A3902" s="16" t="str">
        <f>IF(B3902&lt;&gt;"","IND"&amp;TEXT(COUNTA($B$2:B3902),"000"),"")</f>
        <v>IND2550</v>
      </c>
      <c r="B3902" s="17">
        <f>Consolication[[#This Row],[Nom et prénom 0 Name &amp; first name]]</f>
        <v>0</v>
      </c>
      <c r="C3902" s="17" t="e">
        <f>VLOOKUP(B3902,Consolidation!B:AA,3,FALSE)</f>
        <v>#N/A</v>
      </c>
      <c r="D3902" s="17" t="e">
        <f>VLOOKUP(B3902,Consolidation!B:AA,5,TRUE)</f>
        <v>#N/A</v>
      </c>
      <c r="E3902" s="17" t="e">
        <f>VLOOKUP(B3903,Consolidation!B:AA,6,TRUE)</f>
        <v>#N/A</v>
      </c>
      <c r="F3902" s="17" t="e">
        <f>VLOOKUP(B3903,Consolidation!B:AA,7,TRUE)</f>
        <v>#N/A</v>
      </c>
      <c r="G3902" s="17" t="e">
        <f>VLOOKUP(B3903,Consolidation!B:AA,12,TRUE)</f>
        <v>#N/A</v>
      </c>
      <c r="H3902" s="17" t="e">
        <f>VLOOKUP(B3903,Consolidation!B:AA,22,FALSE)</f>
        <v>#N/A</v>
      </c>
    </row>
    <row r="3903" spans="1:8" ht="29.5" customHeight="1" thickBot="1" x14ac:dyDescent="0.4">
      <c r="A3903" s="16" t="str">
        <f>IF(B3903&lt;&gt;"","IND"&amp;TEXT(COUNTA($B$2:B3903),"000"),"")</f>
        <v>IND2551</v>
      </c>
      <c r="B3903" s="17">
        <f>Consolication[[#This Row],[Nom et prénom 0 Name &amp; first name]]</f>
        <v>0</v>
      </c>
      <c r="C3903" s="17" t="e">
        <f>VLOOKUP(B3903,Consolidation!B:AA,3,FALSE)</f>
        <v>#N/A</v>
      </c>
      <c r="D3903" s="17" t="e">
        <f>VLOOKUP(B3903,Consolidation!B:AA,5,TRUE)</f>
        <v>#N/A</v>
      </c>
      <c r="E3903" s="17" t="e">
        <f>VLOOKUP(B3904,Consolidation!B:AA,6,TRUE)</f>
        <v>#N/A</v>
      </c>
      <c r="F3903" s="17" t="e">
        <f>VLOOKUP(B3904,Consolidation!B:AA,7,TRUE)</f>
        <v>#N/A</v>
      </c>
      <c r="G3903" s="17" t="e">
        <f>VLOOKUP(B3904,Consolidation!B:AA,12,TRUE)</f>
        <v>#N/A</v>
      </c>
      <c r="H3903" s="17" t="e">
        <f>VLOOKUP(B3904,Consolidation!B:AA,22,FALSE)</f>
        <v>#N/A</v>
      </c>
    </row>
    <row r="3904" spans="1:8" ht="29.5" customHeight="1" thickBot="1" x14ac:dyDescent="0.4">
      <c r="A3904" s="16" t="str">
        <f>IF(B3904&lt;&gt;"","IND"&amp;TEXT(COUNTA($B$2:B3904),"000"),"")</f>
        <v>IND2552</v>
      </c>
      <c r="B3904" s="17">
        <f>Consolication[[#This Row],[Nom et prénom 0 Name &amp; first name]]</f>
        <v>0</v>
      </c>
      <c r="C3904" s="17" t="e">
        <f>VLOOKUP(B3904,Consolidation!B:AA,3,FALSE)</f>
        <v>#N/A</v>
      </c>
      <c r="D3904" s="17" t="e">
        <f>VLOOKUP(B3904,Consolidation!B:AA,5,TRUE)</f>
        <v>#N/A</v>
      </c>
      <c r="E3904" s="17" t="e">
        <f>VLOOKUP(B3905,Consolidation!B:AA,6,TRUE)</f>
        <v>#N/A</v>
      </c>
      <c r="F3904" s="17" t="e">
        <f>VLOOKUP(B3905,Consolidation!B:AA,7,TRUE)</f>
        <v>#N/A</v>
      </c>
      <c r="G3904" s="17" t="e">
        <f>VLOOKUP(B3905,Consolidation!B:AA,12,TRUE)</f>
        <v>#N/A</v>
      </c>
      <c r="H3904" s="17" t="e">
        <f>VLOOKUP(B3905,Consolidation!B:AA,22,FALSE)</f>
        <v>#N/A</v>
      </c>
    </row>
    <row r="3905" spans="1:8" ht="29.5" customHeight="1" thickBot="1" x14ac:dyDescent="0.4">
      <c r="A3905" s="16" t="str">
        <f>IF(B3905&lt;&gt;"","IND"&amp;TEXT(COUNTA($B$2:B3905),"000"),"")</f>
        <v>IND2553</v>
      </c>
      <c r="B3905" s="17">
        <f>Consolication[[#This Row],[Nom et prénom 0 Name &amp; first name]]</f>
        <v>0</v>
      </c>
      <c r="C3905" s="17" t="e">
        <f>VLOOKUP(B3905,Consolidation!B:AA,3,FALSE)</f>
        <v>#N/A</v>
      </c>
      <c r="D3905" s="17" t="e">
        <f>VLOOKUP(B3905,Consolidation!B:AA,5,TRUE)</f>
        <v>#N/A</v>
      </c>
      <c r="E3905" s="17" t="e">
        <f>VLOOKUP(B3906,Consolidation!B:AA,6,TRUE)</f>
        <v>#N/A</v>
      </c>
      <c r="F3905" s="17" t="e">
        <f>VLOOKUP(B3906,Consolidation!B:AA,7,TRUE)</f>
        <v>#N/A</v>
      </c>
      <c r="G3905" s="17" t="e">
        <f>VLOOKUP(B3906,Consolidation!B:AA,12,TRUE)</f>
        <v>#N/A</v>
      </c>
      <c r="H3905" s="17" t="e">
        <f>VLOOKUP(B3906,Consolidation!B:AA,22,FALSE)</f>
        <v>#N/A</v>
      </c>
    </row>
    <row r="3906" spans="1:8" ht="29.5" customHeight="1" thickBot="1" x14ac:dyDescent="0.4">
      <c r="A3906" s="16" t="str">
        <f>IF(B3906&lt;&gt;"","IND"&amp;TEXT(COUNTA($B$2:B3906),"000"),"")</f>
        <v>IND2554</v>
      </c>
      <c r="B3906" s="17">
        <f>Consolication[[#This Row],[Nom et prénom 0 Name &amp; first name]]</f>
        <v>0</v>
      </c>
      <c r="C3906" s="17" t="e">
        <f>VLOOKUP(B3906,Consolidation!B:AA,3,FALSE)</f>
        <v>#N/A</v>
      </c>
      <c r="D3906" s="17" t="e">
        <f>VLOOKUP(B3906,Consolidation!B:AA,5,TRUE)</f>
        <v>#N/A</v>
      </c>
      <c r="E3906" s="17" t="e">
        <f>VLOOKUP(B3907,Consolidation!B:AA,6,TRUE)</f>
        <v>#N/A</v>
      </c>
      <c r="F3906" s="17" t="e">
        <f>VLOOKUP(B3907,Consolidation!B:AA,7,TRUE)</f>
        <v>#N/A</v>
      </c>
      <c r="G3906" s="17" t="e">
        <f>VLOOKUP(B3907,Consolidation!B:AA,12,TRUE)</f>
        <v>#N/A</v>
      </c>
      <c r="H3906" s="17" t="e">
        <f>VLOOKUP(B3907,Consolidation!B:AA,22,FALSE)</f>
        <v>#N/A</v>
      </c>
    </row>
    <row r="3907" spans="1:8" ht="29.5" customHeight="1" thickBot="1" x14ac:dyDescent="0.4">
      <c r="A3907" s="16" t="str">
        <f>IF(B3907&lt;&gt;"","IND"&amp;TEXT(COUNTA($B$2:B3907),"000"),"")</f>
        <v>IND2555</v>
      </c>
      <c r="B3907" s="17">
        <f>Consolication[[#This Row],[Nom et prénom 0 Name &amp; first name]]</f>
        <v>0</v>
      </c>
      <c r="C3907" s="17" t="e">
        <f>VLOOKUP(B3907,Consolidation!B:AA,3,FALSE)</f>
        <v>#N/A</v>
      </c>
      <c r="D3907" s="17" t="e">
        <f>VLOOKUP(B3907,Consolidation!B:AA,5,TRUE)</f>
        <v>#N/A</v>
      </c>
      <c r="E3907" s="17" t="e">
        <f>VLOOKUP(B3908,Consolidation!B:AA,6,TRUE)</f>
        <v>#N/A</v>
      </c>
      <c r="F3907" s="17" t="e">
        <f>VLOOKUP(B3908,Consolidation!B:AA,7,TRUE)</f>
        <v>#N/A</v>
      </c>
      <c r="G3907" s="17" t="e">
        <f>VLOOKUP(B3908,Consolidation!B:AA,12,TRUE)</f>
        <v>#N/A</v>
      </c>
      <c r="H3907" s="17" t="e">
        <f>VLOOKUP(B3908,Consolidation!B:AA,22,FALSE)</f>
        <v>#N/A</v>
      </c>
    </row>
    <row r="3908" spans="1:8" ht="29.5" customHeight="1" thickBot="1" x14ac:dyDescent="0.4">
      <c r="A3908" s="16" t="str">
        <f>IF(B3908&lt;&gt;"","IND"&amp;TEXT(COUNTA($B$2:B3908),"000"),"")</f>
        <v>IND2556</v>
      </c>
      <c r="B3908" s="17">
        <f>Consolication[[#This Row],[Nom et prénom 0 Name &amp; first name]]</f>
        <v>0</v>
      </c>
      <c r="C3908" s="17" t="e">
        <f>VLOOKUP(B3908,Consolidation!B:AA,3,FALSE)</f>
        <v>#N/A</v>
      </c>
      <c r="D3908" s="17" t="e">
        <f>VLOOKUP(B3908,Consolidation!B:AA,5,TRUE)</f>
        <v>#N/A</v>
      </c>
      <c r="E3908" s="17" t="e">
        <f>VLOOKUP(B3909,Consolidation!B:AA,6,TRUE)</f>
        <v>#N/A</v>
      </c>
      <c r="F3908" s="17" t="e">
        <f>VLOOKUP(B3909,Consolidation!B:AA,7,TRUE)</f>
        <v>#N/A</v>
      </c>
      <c r="G3908" s="17" t="e">
        <f>VLOOKUP(B3909,Consolidation!B:AA,12,TRUE)</f>
        <v>#N/A</v>
      </c>
      <c r="H3908" s="17" t="e">
        <f>VLOOKUP(B3909,Consolidation!B:AA,22,FALSE)</f>
        <v>#N/A</v>
      </c>
    </row>
    <row r="3909" spans="1:8" ht="29.5" customHeight="1" thickBot="1" x14ac:dyDescent="0.4">
      <c r="A3909" s="16" t="str">
        <f>IF(B3909&lt;&gt;"","IND"&amp;TEXT(COUNTA($B$2:B3909),"000"),"")</f>
        <v>IND2557</v>
      </c>
      <c r="B3909" s="17">
        <f>Consolication[[#This Row],[Nom et prénom 0 Name &amp; first name]]</f>
        <v>0</v>
      </c>
      <c r="C3909" s="17" t="e">
        <f>VLOOKUP(B3909,Consolidation!B:AA,3,FALSE)</f>
        <v>#N/A</v>
      </c>
      <c r="D3909" s="17" t="e">
        <f>VLOOKUP(B3909,Consolidation!B:AA,5,TRUE)</f>
        <v>#N/A</v>
      </c>
      <c r="E3909" s="17" t="e">
        <f>VLOOKUP(B3910,Consolidation!B:AA,6,TRUE)</f>
        <v>#N/A</v>
      </c>
      <c r="F3909" s="17" t="e">
        <f>VLOOKUP(B3910,Consolidation!B:AA,7,TRUE)</f>
        <v>#N/A</v>
      </c>
      <c r="G3909" s="17" t="e">
        <f>VLOOKUP(B3910,Consolidation!B:AA,12,TRUE)</f>
        <v>#N/A</v>
      </c>
      <c r="H3909" s="17" t="e">
        <f>VLOOKUP(B3910,Consolidation!B:AA,22,FALSE)</f>
        <v>#N/A</v>
      </c>
    </row>
    <row r="3910" spans="1:8" ht="29.5" customHeight="1" thickBot="1" x14ac:dyDescent="0.4">
      <c r="A3910" s="16" t="str">
        <f>IF(B3910&lt;&gt;"","IND"&amp;TEXT(COUNTA($B$2:B3910),"000"),"")</f>
        <v>IND2558</v>
      </c>
      <c r="B3910" s="17">
        <f>Consolication[[#This Row],[Nom et prénom 0 Name &amp; first name]]</f>
        <v>0</v>
      </c>
      <c r="C3910" s="17" t="e">
        <f>VLOOKUP(B3910,Consolidation!B:AA,3,FALSE)</f>
        <v>#N/A</v>
      </c>
      <c r="D3910" s="17" t="e">
        <f>VLOOKUP(B3910,Consolidation!B:AA,5,TRUE)</f>
        <v>#N/A</v>
      </c>
      <c r="E3910" s="17" t="e">
        <f>VLOOKUP(B3911,Consolidation!B:AA,6,TRUE)</f>
        <v>#N/A</v>
      </c>
      <c r="F3910" s="17" t="e">
        <f>VLOOKUP(B3911,Consolidation!B:AA,7,TRUE)</f>
        <v>#N/A</v>
      </c>
      <c r="G3910" s="17" t="e">
        <f>VLOOKUP(B3911,Consolidation!B:AA,12,TRUE)</f>
        <v>#N/A</v>
      </c>
      <c r="H3910" s="17" t="e">
        <f>VLOOKUP(B3911,Consolidation!B:AA,22,FALSE)</f>
        <v>#N/A</v>
      </c>
    </row>
    <row r="3911" spans="1:8" ht="29.5" customHeight="1" thickBot="1" x14ac:dyDescent="0.4">
      <c r="A3911" s="16" t="str">
        <f>IF(B3911&lt;&gt;"","IND"&amp;TEXT(COUNTA($B$2:B3911),"000"),"")</f>
        <v>IND2559</v>
      </c>
      <c r="B3911" s="17">
        <f>Consolication[[#This Row],[Nom et prénom 0 Name &amp; first name]]</f>
        <v>0</v>
      </c>
      <c r="C3911" s="17" t="e">
        <f>VLOOKUP(B3911,Consolidation!B:AA,3,FALSE)</f>
        <v>#N/A</v>
      </c>
      <c r="D3911" s="17" t="e">
        <f>VLOOKUP(B3911,Consolidation!B:AA,5,TRUE)</f>
        <v>#N/A</v>
      </c>
      <c r="E3911" s="17" t="e">
        <f>VLOOKUP(B3912,Consolidation!B:AA,6,TRUE)</f>
        <v>#N/A</v>
      </c>
      <c r="F3911" s="17" t="e">
        <f>VLOOKUP(B3912,Consolidation!B:AA,7,TRUE)</f>
        <v>#N/A</v>
      </c>
      <c r="G3911" s="17" t="e">
        <f>VLOOKUP(B3912,Consolidation!B:AA,12,TRUE)</f>
        <v>#N/A</v>
      </c>
      <c r="H3911" s="17" t="e">
        <f>VLOOKUP(B3912,Consolidation!B:AA,22,FALSE)</f>
        <v>#N/A</v>
      </c>
    </row>
    <row r="3912" spans="1:8" ht="29.5" customHeight="1" thickBot="1" x14ac:dyDescent="0.4">
      <c r="A3912" s="16" t="str">
        <f>IF(B3912&lt;&gt;"","IND"&amp;TEXT(COUNTA($B$2:B3912),"000"),"")</f>
        <v>IND2560</v>
      </c>
      <c r="B3912" s="17">
        <f>Consolication[[#This Row],[Nom et prénom 0 Name &amp; first name]]</f>
        <v>0</v>
      </c>
      <c r="C3912" s="17" t="e">
        <f>VLOOKUP(B3912,Consolidation!B:AA,3,FALSE)</f>
        <v>#N/A</v>
      </c>
      <c r="D3912" s="17" t="e">
        <f>VLOOKUP(B3912,Consolidation!B:AA,5,TRUE)</f>
        <v>#N/A</v>
      </c>
      <c r="E3912" s="17" t="e">
        <f>VLOOKUP(B3913,Consolidation!B:AA,6,TRUE)</f>
        <v>#N/A</v>
      </c>
      <c r="F3912" s="17" t="e">
        <f>VLOOKUP(B3913,Consolidation!B:AA,7,TRUE)</f>
        <v>#N/A</v>
      </c>
      <c r="G3912" s="17" t="e">
        <f>VLOOKUP(B3913,Consolidation!B:AA,12,TRUE)</f>
        <v>#N/A</v>
      </c>
      <c r="H3912" s="17" t="e">
        <f>VLOOKUP(B3913,Consolidation!B:AA,22,FALSE)</f>
        <v>#N/A</v>
      </c>
    </row>
    <row r="3913" spans="1:8" ht="29.5" customHeight="1" thickBot="1" x14ac:dyDescent="0.4">
      <c r="A3913" s="16" t="str">
        <f>IF(B3913&lt;&gt;"","IND"&amp;TEXT(COUNTA($B$2:B3913),"000"),"")</f>
        <v>IND2561</v>
      </c>
      <c r="B3913" s="17">
        <f>Consolication[[#This Row],[Nom et prénom 0 Name &amp; first name]]</f>
        <v>0</v>
      </c>
      <c r="C3913" s="17" t="e">
        <f>VLOOKUP(B3913,Consolidation!B:AA,3,FALSE)</f>
        <v>#N/A</v>
      </c>
      <c r="D3913" s="17" t="e">
        <f>VLOOKUP(B3913,Consolidation!B:AA,5,TRUE)</f>
        <v>#N/A</v>
      </c>
      <c r="E3913" s="17" t="e">
        <f>VLOOKUP(B3914,Consolidation!B:AA,6,TRUE)</f>
        <v>#N/A</v>
      </c>
      <c r="F3913" s="17" t="e">
        <f>VLOOKUP(B3914,Consolidation!B:AA,7,TRUE)</f>
        <v>#N/A</v>
      </c>
      <c r="G3913" s="17" t="e">
        <f>VLOOKUP(B3914,Consolidation!B:AA,12,TRUE)</f>
        <v>#N/A</v>
      </c>
      <c r="H3913" s="17" t="e">
        <f>VLOOKUP(B3914,Consolidation!B:AA,22,FALSE)</f>
        <v>#N/A</v>
      </c>
    </row>
    <row r="3914" spans="1:8" ht="29.5" customHeight="1" thickBot="1" x14ac:dyDescent="0.4">
      <c r="A3914" s="16" t="str">
        <f>IF(B3914&lt;&gt;"","IND"&amp;TEXT(COUNTA($B$2:B3914),"000"),"")</f>
        <v>IND2562</v>
      </c>
      <c r="B3914" s="17">
        <f>Consolication[[#This Row],[Nom et prénom 0 Name &amp; first name]]</f>
        <v>0</v>
      </c>
      <c r="C3914" s="17" t="e">
        <f>VLOOKUP(B3914,Consolidation!B:AA,3,FALSE)</f>
        <v>#N/A</v>
      </c>
      <c r="D3914" s="17" t="e">
        <f>VLOOKUP(B3914,Consolidation!B:AA,5,TRUE)</f>
        <v>#N/A</v>
      </c>
      <c r="E3914" s="17" t="e">
        <f>VLOOKUP(B3915,Consolidation!B:AA,6,TRUE)</f>
        <v>#N/A</v>
      </c>
      <c r="F3914" s="17" t="e">
        <f>VLOOKUP(B3915,Consolidation!B:AA,7,TRUE)</f>
        <v>#N/A</v>
      </c>
      <c r="G3914" s="17" t="e">
        <f>VLOOKUP(B3915,Consolidation!B:AA,12,TRUE)</f>
        <v>#N/A</v>
      </c>
      <c r="H3914" s="17" t="e">
        <f>VLOOKUP(B3915,Consolidation!B:AA,22,FALSE)</f>
        <v>#N/A</v>
      </c>
    </row>
    <row r="3915" spans="1:8" ht="29.5" customHeight="1" thickBot="1" x14ac:dyDescent="0.4">
      <c r="A3915" s="16" t="str">
        <f>IF(B3915&lt;&gt;"","IND"&amp;TEXT(COUNTA($B$2:B3915),"000"),"")</f>
        <v>IND2563</v>
      </c>
      <c r="B3915" s="17">
        <f>Consolication[[#This Row],[Nom et prénom 0 Name &amp; first name]]</f>
        <v>0</v>
      </c>
      <c r="C3915" s="17" t="e">
        <f>VLOOKUP(B3915,Consolidation!B:AA,3,FALSE)</f>
        <v>#N/A</v>
      </c>
      <c r="D3915" s="17" t="e">
        <f>VLOOKUP(B3915,Consolidation!B:AA,5,TRUE)</f>
        <v>#N/A</v>
      </c>
      <c r="E3915" s="17" t="e">
        <f>VLOOKUP(B3916,Consolidation!B:AA,6,TRUE)</f>
        <v>#N/A</v>
      </c>
      <c r="F3915" s="17" t="e">
        <f>VLOOKUP(B3916,Consolidation!B:AA,7,TRUE)</f>
        <v>#N/A</v>
      </c>
      <c r="G3915" s="17" t="e">
        <f>VLOOKUP(B3916,Consolidation!B:AA,12,TRUE)</f>
        <v>#N/A</v>
      </c>
      <c r="H3915" s="17" t="e">
        <f>VLOOKUP(B3916,Consolidation!B:AA,22,FALSE)</f>
        <v>#N/A</v>
      </c>
    </row>
    <row r="3916" spans="1:8" ht="29.5" customHeight="1" thickBot="1" x14ac:dyDescent="0.4">
      <c r="A3916" s="16" t="str">
        <f>IF(B3916&lt;&gt;"","IND"&amp;TEXT(COUNTA($B$2:B3916),"000"),"")</f>
        <v>IND2564</v>
      </c>
      <c r="B3916" s="17">
        <f>Consolication[[#This Row],[Nom et prénom 0 Name &amp; first name]]</f>
        <v>0</v>
      </c>
      <c r="C3916" s="17" t="e">
        <f>VLOOKUP(B3916,Consolidation!B:AA,3,FALSE)</f>
        <v>#N/A</v>
      </c>
      <c r="D3916" s="17" t="e">
        <f>VLOOKUP(B3916,Consolidation!B:AA,5,TRUE)</f>
        <v>#N/A</v>
      </c>
      <c r="E3916" s="17" t="e">
        <f>VLOOKUP(B3917,Consolidation!B:AA,6,TRUE)</f>
        <v>#N/A</v>
      </c>
      <c r="F3916" s="17" t="e">
        <f>VLOOKUP(B3917,Consolidation!B:AA,7,TRUE)</f>
        <v>#N/A</v>
      </c>
      <c r="G3916" s="17" t="e">
        <f>VLOOKUP(B3917,Consolidation!B:AA,12,TRUE)</f>
        <v>#N/A</v>
      </c>
      <c r="H3916" s="17" t="e">
        <f>VLOOKUP(B3917,Consolidation!B:AA,22,FALSE)</f>
        <v>#N/A</v>
      </c>
    </row>
    <row r="3917" spans="1:8" ht="29.5" customHeight="1" thickBot="1" x14ac:dyDescent="0.4">
      <c r="A3917" s="16" t="str">
        <f>IF(B3917&lt;&gt;"","IND"&amp;TEXT(COUNTA($B$2:B3917),"000"),"")</f>
        <v>IND2565</v>
      </c>
      <c r="B3917" s="17">
        <f>Consolication[[#This Row],[Nom et prénom 0 Name &amp; first name]]</f>
        <v>0</v>
      </c>
      <c r="C3917" s="17" t="e">
        <f>VLOOKUP(B3917,Consolidation!B:AA,3,FALSE)</f>
        <v>#N/A</v>
      </c>
      <c r="D3917" s="17" t="e">
        <f>VLOOKUP(B3917,Consolidation!B:AA,5,TRUE)</f>
        <v>#N/A</v>
      </c>
      <c r="E3917" s="17" t="e">
        <f>VLOOKUP(B3918,Consolidation!B:AA,6,TRUE)</f>
        <v>#N/A</v>
      </c>
      <c r="F3917" s="17" t="e">
        <f>VLOOKUP(B3918,Consolidation!B:AA,7,TRUE)</f>
        <v>#N/A</v>
      </c>
      <c r="G3917" s="17" t="e">
        <f>VLOOKUP(B3918,Consolidation!B:AA,12,TRUE)</f>
        <v>#N/A</v>
      </c>
      <c r="H3917" s="17" t="e">
        <f>VLOOKUP(B3918,Consolidation!B:AA,22,FALSE)</f>
        <v>#N/A</v>
      </c>
    </row>
    <row r="3918" spans="1:8" ht="29.5" customHeight="1" thickBot="1" x14ac:dyDescent="0.4">
      <c r="A3918" s="16" t="str">
        <f>IF(B3918&lt;&gt;"","IND"&amp;TEXT(COUNTA($B$2:B3918),"000"),"")</f>
        <v>IND2566</v>
      </c>
      <c r="B3918" s="17">
        <f>Consolication[[#This Row],[Nom et prénom 0 Name &amp; first name]]</f>
        <v>0</v>
      </c>
      <c r="C3918" s="17" t="e">
        <f>VLOOKUP(B3918,Consolidation!B:AA,3,FALSE)</f>
        <v>#N/A</v>
      </c>
      <c r="D3918" s="17" t="e">
        <f>VLOOKUP(B3918,Consolidation!B:AA,5,TRUE)</f>
        <v>#N/A</v>
      </c>
      <c r="E3918" s="17" t="e">
        <f>VLOOKUP(B3919,Consolidation!B:AA,6,TRUE)</f>
        <v>#N/A</v>
      </c>
      <c r="F3918" s="17" t="e">
        <f>VLOOKUP(B3919,Consolidation!B:AA,7,TRUE)</f>
        <v>#N/A</v>
      </c>
      <c r="G3918" s="17" t="e">
        <f>VLOOKUP(B3919,Consolidation!B:AA,12,TRUE)</f>
        <v>#N/A</v>
      </c>
      <c r="H3918" s="17" t="e">
        <f>VLOOKUP(B3919,Consolidation!B:AA,22,FALSE)</f>
        <v>#N/A</v>
      </c>
    </row>
    <row r="3919" spans="1:8" ht="29.5" customHeight="1" thickBot="1" x14ac:dyDescent="0.4">
      <c r="A3919" s="16" t="str">
        <f>IF(B3919&lt;&gt;"","IND"&amp;TEXT(COUNTA($B$2:B3919),"000"),"")</f>
        <v>IND2567</v>
      </c>
      <c r="B3919" s="17">
        <f>Consolication[[#This Row],[Nom et prénom 0 Name &amp; first name]]</f>
        <v>0</v>
      </c>
      <c r="C3919" s="17" t="e">
        <f>VLOOKUP(B3919,Consolidation!B:AA,3,FALSE)</f>
        <v>#N/A</v>
      </c>
      <c r="D3919" s="17" t="e">
        <f>VLOOKUP(B3919,Consolidation!B:AA,5,TRUE)</f>
        <v>#N/A</v>
      </c>
      <c r="E3919" s="17" t="e">
        <f>VLOOKUP(B3920,Consolidation!B:AA,6,TRUE)</f>
        <v>#N/A</v>
      </c>
      <c r="F3919" s="17" t="e">
        <f>VLOOKUP(B3920,Consolidation!B:AA,7,TRUE)</f>
        <v>#N/A</v>
      </c>
      <c r="G3919" s="17" t="e">
        <f>VLOOKUP(B3920,Consolidation!B:AA,12,TRUE)</f>
        <v>#N/A</v>
      </c>
      <c r="H3919" s="17" t="e">
        <f>VLOOKUP(B3920,Consolidation!B:AA,22,FALSE)</f>
        <v>#N/A</v>
      </c>
    </row>
    <row r="3920" spans="1:8" ht="29.5" customHeight="1" thickBot="1" x14ac:dyDescent="0.4">
      <c r="A3920" s="16" t="str">
        <f>IF(B3920&lt;&gt;"","IND"&amp;TEXT(COUNTA($B$2:B3920),"000"),"")</f>
        <v>IND2568</v>
      </c>
      <c r="B3920" s="17">
        <f>Consolication[[#This Row],[Nom et prénom 0 Name &amp; first name]]</f>
        <v>0</v>
      </c>
      <c r="C3920" s="17" t="e">
        <f>VLOOKUP(B3920,Consolidation!B:AA,3,FALSE)</f>
        <v>#N/A</v>
      </c>
      <c r="D3920" s="17" t="e">
        <f>VLOOKUP(B3920,Consolidation!B:AA,5,TRUE)</f>
        <v>#N/A</v>
      </c>
      <c r="E3920" s="17" t="e">
        <f>VLOOKUP(B3921,Consolidation!B:AA,6,TRUE)</f>
        <v>#N/A</v>
      </c>
      <c r="F3920" s="17" t="e">
        <f>VLOOKUP(B3921,Consolidation!B:AA,7,TRUE)</f>
        <v>#N/A</v>
      </c>
      <c r="G3920" s="17" t="e">
        <f>VLOOKUP(B3921,Consolidation!B:AA,12,TRUE)</f>
        <v>#N/A</v>
      </c>
      <c r="H3920" s="17" t="e">
        <f>VLOOKUP(B3921,Consolidation!B:AA,22,FALSE)</f>
        <v>#N/A</v>
      </c>
    </row>
    <row r="3921" spans="1:8" ht="29.5" customHeight="1" thickBot="1" x14ac:dyDescent="0.4">
      <c r="A3921" s="16" t="str">
        <f>IF(B3921&lt;&gt;"","IND"&amp;TEXT(COUNTA($B$2:B3921),"000"),"")</f>
        <v>IND2569</v>
      </c>
      <c r="B3921" s="17">
        <f>Consolication[[#This Row],[Nom et prénom 0 Name &amp; first name]]</f>
        <v>0</v>
      </c>
      <c r="C3921" s="17" t="e">
        <f>VLOOKUP(B3921,Consolidation!B:AA,3,FALSE)</f>
        <v>#N/A</v>
      </c>
      <c r="D3921" s="17" t="e">
        <f>VLOOKUP(B3921,Consolidation!B:AA,5,TRUE)</f>
        <v>#N/A</v>
      </c>
      <c r="E3921" s="17" t="e">
        <f>VLOOKUP(B3922,Consolidation!B:AA,6,TRUE)</f>
        <v>#N/A</v>
      </c>
      <c r="F3921" s="17" t="e">
        <f>VLOOKUP(B3922,Consolidation!B:AA,7,TRUE)</f>
        <v>#N/A</v>
      </c>
      <c r="G3921" s="17" t="e">
        <f>VLOOKUP(B3922,Consolidation!B:AA,12,TRUE)</f>
        <v>#N/A</v>
      </c>
      <c r="H3921" s="17" t="e">
        <f>VLOOKUP(B3922,Consolidation!B:AA,22,FALSE)</f>
        <v>#N/A</v>
      </c>
    </row>
    <row r="3922" spans="1:8" ht="29.5" customHeight="1" thickBot="1" x14ac:dyDescent="0.4">
      <c r="A3922" s="16" t="str">
        <f>IF(B3922&lt;&gt;"","IND"&amp;TEXT(COUNTA($B$2:B3922),"000"),"")</f>
        <v>IND2570</v>
      </c>
      <c r="B3922" s="17">
        <f>Consolication[[#This Row],[Nom et prénom 0 Name &amp; first name]]</f>
        <v>0</v>
      </c>
      <c r="C3922" s="17" t="e">
        <f>VLOOKUP(B3922,Consolidation!B:AA,3,FALSE)</f>
        <v>#N/A</v>
      </c>
      <c r="D3922" s="17" t="e">
        <f>VLOOKUP(B3922,Consolidation!B:AA,5,TRUE)</f>
        <v>#N/A</v>
      </c>
      <c r="E3922" s="17" t="e">
        <f>VLOOKUP(B3923,Consolidation!B:AA,6,TRUE)</f>
        <v>#N/A</v>
      </c>
      <c r="F3922" s="17" t="e">
        <f>VLOOKUP(B3923,Consolidation!B:AA,7,TRUE)</f>
        <v>#N/A</v>
      </c>
      <c r="G3922" s="17" t="e">
        <f>VLOOKUP(B3923,Consolidation!B:AA,12,TRUE)</f>
        <v>#N/A</v>
      </c>
      <c r="H3922" s="17" t="e">
        <f>VLOOKUP(B3923,Consolidation!B:AA,22,FALSE)</f>
        <v>#N/A</v>
      </c>
    </row>
    <row r="3923" spans="1:8" ht="29.5" customHeight="1" thickBot="1" x14ac:dyDescent="0.4">
      <c r="A3923" s="16" t="str">
        <f>IF(B3923&lt;&gt;"","IND"&amp;TEXT(COUNTA($B$2:B3923),"000"),"")</f>
        <v>IND2571</v>
      </c>
      <c r="B3923" s="17">
        <f>Consolication[[#This Row],[Nom et prénom 0 Name &amp; first name]]</f>
        <v>0</v>
      </c>
      <c r="C3923" s="17" t="e">
        <f>VLOOKUP(B3923,Consolidation!B:AA,3,FALSE)</f>
        <v>#N/A</v>
      </c>
      <c r="D3923" s="17" t="e">
        <f>VLOOKUP(B3923,Consolidation!B:AA,5,TRUE)</f>
        <v>#N/A</v>
      </c>
      <c r="E3923" s="17" t="e">
        <f>VLOOKUP(B3924,Consolidation!B:AA,6,TRUE)</f>
        <v>#N/A</v>
      </c>
      <c r="F3923" s="17" t="e">
        <f>VLOOKUP(B3924,Consolidation!B:AA,7,TRUE)</f>
        <v>#N/A</v>
      </c>
      <c r="G3923" s="17" t="e">
        <f>VLOOKUP(B3924,Consolidation!B:AA,12,TRUE)</f>
        <v>#N/A</v>
      </c>
      <c r="H3923" s="17" t="e">
        <f>VLOOKUP(B3924,Consolidation!B:AA,22,FALSE)</f>
        <v>#N/A</v>
      </c>
    </row>
    <row r="3924" spans="1:8" ht="29.5" customHeight="1" thickBot="1" x14ac:dyDescent="0.4">
      <c r="A3924" s="16" t="str">
        <f>IF(B3924&lt;&gt;"","IND"&amp;TEXT(COUNTA($B$2:B3924),"000"),"")</f>
        <v>IND2572</v>
      </c>
      <c r="B3924" s="17">
        <f>Consolication[[#This Row],[Nom et prénom 0 Name &amp; first name]]</f>
        <v>0</v>
      </c>
      <c r="C3924" s="17" t="e">
        <f>VLOOKUP(B3924,Consolidation!B:AA,3,FALSE)</f>
        <v>#N/A</v>
      </c>
      <c r="D3924" s="17" t="e">
        <f>VLOOKUP(B3924,Consolidation!B:AA,5,TRUE)</f>
        <v>#N/A</v>
      </c>
      <c r="E3924" s="17" t="e">
        <f>VLOOKUP(B3925,Consolidation!B:AA,6,TRUE)</f>
        <v>#N/A</v>
      </c>
      <c r="F3924" s="17" t="e">
        <f>VLOOKUP(B3925,Consolidation!B:AA,7,TRUE)</f>
        <v>#N/A</v>
      </c>
      <c r="G3924" s="17" t="e">
        <f>VLOOKUP(B3925,Consolidation!B:AA,12,TRUE)</f>
        <v>#N/A</v>
      </c>
      <c r="H3924" s="17" t="e">
        <f>VLOOKUP(B3925,Consolidation!B:AA,22,FALSE)</f>
        <v>#N/A</v>
      </c>
    </row>
    <row r="3925" spans="1:8" ht="29.5" customHeight="1" thickBot="1" x14ac:dyDescent="0.4">
      <c r="A3925" s="16" t="str">
        <f>IF(B3925&lt;&gt;"","IND"&amp;TEXT(COUNTA($B$2:B3925),"000"),"")</f>
        <v>IND2573</v>
      </c>
      <c r="B3925" s="17">
        <f>Consolication[[#This Row],[Nom et prénom 0 Name &amp; first name]]</f>
        <v>0</v>
      </c>
      <c r="C3925" s="17" t="e">
        <f>VLOOKUP(B3925,Consolidation!B:AA,3,FALSE)</f>
        <v>#N/A</v>
      </c>
      <c r="D3925" s="17" t="e">
        <f>VLOOKUP(B3925,Consolidation!B:AA,5,TRUE)</f>
        <v>#N/A</v>
      </c>
      <c r="E3925" s="17" t="e">
        <f>VLOOKUP(B3926,Consolidation!B:AA,6,TRUE)</f>
        <v>#N/A</v>
      </c>
      <c r="F3925" s="17" t="e">
        <f>VLOOKUP(B3926,Consolidation!B:AA,7,TRUE)</f>
        <v>#N/A</v>
      </c>
      <c r="G3925" s="17" t="e">
        <f>VLOOKUP(B3926,Consolidation!B:AA,12,TRUE)</f>
        <v>#N/A</v>
      </c>
      <c r="H3925" s="17" t="e">
        <f>VLOOKUP(B3926,Consolidation!B:AA,22,FALSE)</f>
        <v>#N/A</v>
      </c>
    </row>
    <row r="3926" spans="1:8" ht="29.5" customHeight="1" thickBot="1" x14ac:dyDescent="0.4">
      <c r="A3926" s="16" t="str">
        <f>IF(B3926&lt;&gt;"","IND"&amp;TEXT(COUNTA($B$2:B3926),"000"),"")</f>
        <v>IND2574</v>
      </c>
      <c r="B3926" s="17">
        <f>Consolication[[#This Row],[Nom et prénom 0 Name &amp; first name]]</f>
        <v>0</v>
      </c>
      <c r="C3926" s="17" t="e">
        <f>VLOOKUP(B3926,Consolidation!B:AA,3,FALSE)</f>
        <v>#N/A</v>
      </c>
      <c r="D3926" s="17" t="e">
        <f>VLOOKUP(B3926,Consolidation!B:AA,5,TRUE)</f>
        <v>#N/A</v>
      </c>
      <c r="E3926" s="17" t="e">
        <f>VLOOKUP(B3927,Consolidation!B:AA,6,TRUE)</f>
        <v>#N/A</v>
      </c>
      <c r="F3926" s="17" t="e">
        <f>VLOOKUP(B3927,Consolidation!B:AA,7,TRUE)</f>
        <v>#N/A</v>
      </c>
      <c r="G3926" s="17" t="e">
        <f>VLOOKUP(B3927,Consolidation!B:AA,12,TRUE)</f>
        <v>#N/A</v>
      </c>
      <c r="H3926" s="17" t="e">
        <f>VLOOKUP(B3927,Consolidation!B:AA,22,FALSE)</f>
        <v>#N/A</v>
      </c>
    </row>
    <row r="3927" spans="1:8" ht="29.5" customHeight="1" thickBot="1" x14ac:dyDescent="0.4">
      <c r="A3927" s="16" t="str">
        <f>IF(B3927&lt;&gt;"","IND"&amp;TEXT(COUNTA($B$2:B3927),"000"),"")</f>
        <v>IND2575</v>
      </c>
      <c r="B3927" s="17">
        <f>Consolication[[#This Row],[Nom et prénom 0 Name &amp; first name]]</f>
        <v>0</v>
      </c>
      <c r="C3927" s="17" t="e">
        <f>VLOOKUP(B3927,Consolidation!B:AA,3,FALSE)</f>
        <v>#N/A</v>
      </c>
      <c r="D3927" s="17" t="e">
        <f>VLOOKUP(B3927,Consolidation!B:AA,5,TRUE)</f>
        <v>#N/A</v>
      </c>
      <c r="E3927" s="17" t="e">
        <f>VLOOKUP(B3928,Consolidation!B:AA,6,TRUE)</f>
        <v>#N/A</v>
      </c>
      <c r="F3927" s="17" t="e">
        <f>VLOOKUP(B3928,Consolidation!B:AA,7,TRUE)</f>
        <v>#N/A</v>
      </c>
      <c r="G3927" s="17" t="e">
        <f>VLOOKUP(B3928,Consolidation!B:AA,12,TRUE)</f>
        <v>#N/A</v>
      </c>
      <c r="H3927" s="17" t="e">
        <f>VLOOKUP(B3928,Consolidation!B:AA,22,FALSE)</f>
        <v>#N/A</v>
      </c>
    </row>
    <row r="3928" spans="1:8" ht="29.5" customHeight="1" thickBot="1" x14ac:dyDescent="0.4">
      <c r="A3928" s="16" t="str">
        <f>IF(B3928&lt;&gt;"","IND"&amp;TEXT(COUNTA($B$2:B3928),"000"),"")</f>
        <v>IND2576</v>
      </c>
      <c r="B3928" s="17">
        <f>Consolication[[#This Row],[Nom et prénom 0 Name &amp; first name]]</f>
        <v>0</v>
      </c>
      <c r="C3928" s="17" t="e">
        <f>VLOOKUP(B3928,Consolidation!B:AA,3,FALSE)</f>
        <v>#N/A</v>
      </c>
      <c r="D3928" s="17" t="e">
        <f>VLOOKUP(B3928,Consolidation!B:AA,5,TRUE)</f>
        <v>#N/A</v>
      </c>
      <c r="E3928" s="17" t="e">
        <f>VLOOKUP(B3929,Consolidation!B:AA,6,TRUE)</f>
        <v>#N/A</v>
      </c>
      <c r="F3928" s="17" t="e">
        <f>VLOOKUP(B3929,Consolidation!B:AA,7,TRUE)</f>
        <v>#N/A</v>
      </c>
      <c r="G3928" s="17" t="e">
        <f>VLOOKUP(B3929,Consolidation!B:AA,12,TRUE)</f>
        <v>#N/A</v>
      </c>
      <c r="H3928" s="17" t="e">
        <f>VLOOKUP(B3929,Consolidation!B:AA,22,FALSE)</f>
        <v>#N/A</v>
      </c>
    </row>
    <row r="3929" spans="1:8" ht="29.5" customHeight="1" thickBot="1" x14ac:dyDescent="0.4">
      <c r="A3929" s="16" t="str">
        <f>IF(B3929&lt;&gt;"","IND"&amp;TEXT(COUNTA($B$2:B3929),"000"),"")</f>
        <v>IND2577</v>
      </c>
      <c r="B3929" s="17">
        <f>Consolication[[#This Row],[Nom et prénom 0 Name &amp; first name]]</f>
        <v>0</v>
      </c>
      <c r="C3929" s="17" t="e">
        <f>VLOOKUP(B3929,Consolidation!B:AA,3,FALSE)</f>
        <v>#N/A</v>
      </c>
      <c r="D3929" s="17" t="e">
        <f>VLOOKUP(B3929,Consolidation!B:AA,5,TRUE)</f>
        <v>#N/A</v>
      </c>
      <c r="E3929" s="17" t="e">
        <f>VLOOKUP(B3930,Consolidation!B:AA,6,TRUE)</f>
        <v>#N/A</v>
      </c>
      <c r="F3929" s="17" t="e">
        <f>VLOOKUP(B3930,Consolidation!B:AA,7,TRUE)</f>
        <v>#N/A</v>
      </c>
      <c r="G3929" s="17" t="e">
        <f>VLOOKUP(B3930,Consolidation!B:AA,12,TRUE)</f>
        <v>#N/A</v>
      </c>
      <c r="H3929" s="17" t="e">
        <f>VLOOKUP(B3930,Consolidation!B:AA,22,FALSE)</f>
        <v>#N/A</v>
      </c>
    </row>
    <row r="3930" spans="1:8" ht="29.5" customHeight="1" thickBot="1" x14ac:dyDescent="0.4">
      <c r="A3930" s="16" t="str">
        <f>IF(B3930&lt;&gt;"","IND"&amp;TEXT(COUNTA($B$2:B3930),"000"),"")</f>
        <v>IND2578</v>
      </c>
      <c r="B3930" s="17">
        <f>Consolication[[#This Row],[Nom et prénom 0 Name &amp; first name]]</f>
        <v>0</v>
      </c>
      <c r="C3930" s="17" t="e">
        <f>VLOOKUP(B3930,Consolidation!B:AA,3,FALSE)</f>
        <v>#N/A</v>
      </c>
      <c r="D3930" s="17" t="e">
        <f>VLOOKUP(B3930,Consolidation!B:AA,5,TRUE)</f>
        <v>#N/A</v>
      </c>
      <c r="E3930" s="17" t="e">
        <f>VLOOKUP(B3931,Consolidation!B:AA,6,TRUE)</f>
        <v>#N/A</v>
      </c>
      <c r="F3930" s="17" t="e">
        <f>VLOOKUP(B3931,Consolidation!B:AA,7,TRUE)</f>
        <v>#N/A</v>
      </c>
      <c r="G3930" s="17" t="e">
        <f>VLOOKUP(B3931,Consolidation!B:AA,12,TRUE)</f>
        <v>#N/A</v>
      </c>
      <c r="H3930" s="17" t="e">
        <f>VLOOKUP(B3931,Consolidation!B:AA,22,FALSE)</f>
        <v>#N/A</v>
      </c>
    </row>
    <row r="3931" spans="1:8" ht="29.5" customHeight="1" thickBot="1" x14ac:dyDescent="0.4">
      <c r="A3931" s="16" t="str">
        <f>IF(B3931&lt;&gt;"","IND"&amp;TEXT(COUNTA($B$2:B3931),"000"),"")</f>
        <v>IND2579</v>
      </c>
      <c r="B3931" s="17">
        <f>Consolication[[#This Row],[Nom et prénom 0 Name &amp; first name]]</f>
        <v>0</v>
      </c>
      <c r="C3931" s="17" t="e">
        <f>VLOOKUP(B3931,Consolidation!B:AA,3,FALSE)</f>
        <v>#N/A</v>
      </c>
      <c r="D3931" s="17" t="e">
        <f>VLOOKUP(B3931,Consolidation!B:AA,5,TRUE)</f>
        <v>#N/A</v>
      </c>
      <c r="E3931" s="17" t="e">
        <f>VLOOKUP(B3932,Consolidation!B:AA,6,TRUE)</f>
        <v>#N/A</v>
      </c>
      <c r="F3931" s="17" t="e">
        <f>VLOOKUP(B3932,Consolidation!B:AA,7,TRUE)</f>
        <v>#N/A</v>
      </c>
      <c r="G3931" s="17" t="e">
        <f>VLOOKUP(B3932,Consolidation!B:AA,12,TRUE)</f>
        <v>#N/A</v>
      </c>
      <c r="H3931" s="17" t="e">
        <f>VLOOKUP(B3932,Consolidation!B:AA,22,FALSE)</f>
        <v>#N/A</v>
      </c>
    </row>
    <row r="3932" spans="1:8" ht="29.5" customHeight="1" thickBot="1" x14ac:dyDescent="0.4">
      <c r="A3932" s="16" t="str">
        <f>IF(B3932&lt;&gt;"","IND"&amp;TEXT(COUNTA($B$2:B3932),"000"),"")</f>
        <v>IND2580</v>
      </c>
      <c r="B3932" s="17">
        <f>Consolication[[#This Row],[Nom et prénom 0 Name &amp; first name]]</f>
        <v>0</v>
      </c>
      <c r="C3932" s="17" t="e">
        <f>VLOOKUP(B3932,Consolidation!B:AA,3,FALSE)</f>
        <v>#N/A</v>
      </c>
      <c r="D3932" s="17" t="e">
        <f>VLOOKUP(B3932,Consolidation!B:AA,5,TRUE)</f>
        <v>#N/A</v>
      </c>
      <c r="E3932" s="17" t="e">
        <f>VLOOKUP(B3933,Consolidation!B:AA,6,TRUE)</f>
        <v>#N/A</v>
      </c>
      <c r="F3932" s="17" t="e">
        <f>VLOOKUP(B3933,Consolidation!B:AA,7,TRUE)</f>
        <v>#N/A</v>
      </c>
      <c r="G3932" s="17" t="e">
        <f>VLOOKUP(B3933,Consolidation!B:AA,12,TRUE)</f>
        <v>#N/A</v>
      </c>
      <c r="H3932" s="17" t="e">
        <f>VLOOKUP(B3933,Consolidation!B:AA,22,FALSE)</f>
        <v>#N/A</v>
      </c>
    </row>
    <row r="3933" spans="1:8" ht="29.5" customHeight="1" thickBot="1" x14ac:dyDescent="0.4">
      <c r="A3933" s="16" t="str">
        <f>IF(B3933&lt;&gt;"","IND"&amp;TEXT(COUNTA($B$2:B3933),"000"),"")</f>
        <v>IND2581</v>
      </c>
      <c r="B3933" s="17">
        <f>Consolication[[#This Row],[Nom et prénom 0 Name &amp; first name]]</f>
        <v>0</v>
      </c>
      <c r="C3933" s="17" t="e">
        <f>VLOOKUP(B3933,Consolidation!B:AA,3,FALSE)</f>
        <v>#N/A</v>
      </c>
      <c r="D3933" s="17" t="e">
        <f>VLOOKUP(B3933,Consolidation!B:AA,5,TRUE)</f>
        <v>#N/A</v>
      </c>
      <c r="E3933" s="17" t="e">
        <f>VLOOKUP(B3934,Consolidation!B:AA,6,TRUE)</f>
        <v>#N/A</v>
      </c>
      <c r="F3933" s="17" t="e">
        <f>VLOOKUP(B3934,Consolidation!B:AA,7,TRUE)</f>
        <v>#N/A</v>
      </c>
      <c r="G3933" s="17" t="e">
        <f>VLOOKUP(B3934,Consolidation!B:AA,12,TRUE)</f>
        <v>#N/A</v>
      </c>
      <c r="H3933" s="17" t="e">
        <f>VLOOKUP(B3934,Consolidation!B:AA,22,FALSE)</f>
        <v>#N/A</v>
      </c>
    </row>
    <row r="3934" spans="1:8" ht="29.5" customHeight="1" thickBot="1" x14ac:dyDescent="0.4">
      <c r="A3934" s="16" t="str">
        <f>IF(B3934&lt;&gt;"","IND"&amp;TEXT(COUNTA($B$2:B3934),"000"),"")</f>
        <v>IND2582</v>
      </c>
      <c r="B3934" s="17">
        <f>Consolication[[#This Row],[Nom et prénom 0 Name &amp; first name]]</f>
        <v>0</v>
      </c>
      <c r="C3934" s="17" t="e">
        <f>VLOOKUP(B3934,Consolidation!B:AA,3,FALSE)</f>
        <v>#N/A</v>
      </c>
      <c r="D3934" s="17" t="e">
        <f>VLOOKUP(B3934,Consolidation!B:AA,5,TRUE)</f>
        <v>#N/A</v>
      </c>
      <c r="E3934" s="17" t="e">
        <f>VLOOKUP(B3935,Consolidation!B:AA,6,TRUE)</f>
        <v>#N/A</v>
      </c>
      <c r="F3934" s="17" t="e">
        <f>VLOOKUP(B3935,Consolidation!B:AA,7,TRUE)</f>
        <v>#N/A</v>
      </c>
      <c r="G3934" s="17" t="e">
        <f>VLOOKUP(B3935,Consolidation!B:AA,12,TRUE)</f>
        <v>#N/A</v>
      </c>
      <c r="H3934" s="17" t="e">
        <f>VLOOKUP(B3935,Consolidation!B:AA,22,FALSE)</f>
        <v>#N/A</v>
      </c>
    </row>
    <row r="3935" spans="1:8" ht="29.5" customHeight="1" thickBot="1" x14ac:dyDescent="0.4">
      <c r="A3935" s="16" t="str">
        <f>IF(B3935&lt;&gt;"","IND"&amp;TEXT(COUNTA($B$2:B3935),"000"),"")</f>
        <v>IND2583</v>
      </c>
      <c r="B3935" s="17">
        <f>Consolication[[#This Row],[Nom et prénom 0 Name &amp; first name]]</f>
        <v>0</v>
      </c>
      <c r="C3935" s="17" t="e">
        <f>VLOOKUP(B3935,Consolidation!B:AA,3,FALSE)</f>
        <v>#N/A</v>
      </c>
      <c r="D3935" s="17" t="e">
        <f>VLOOKUP(B3935,Consolidation!B:AA,5,TRUE)</f>
        <v>#N/A</v>
      </c>
      <c r="E3935" s="17" t="e">
        <f>VLOOKUP(B3936,Consolidation!B:AA,6,TRUE)</f>
        <v>#N/A</v>
      </c>
      <c r="F3935" s="17" t="e">
        <f>VLOOKUP(B3936,Consolidation!B:AA,7,TRUE)</f>
        <v>#N/A</v>
      </c>
      <c r="G3935" s="17" t="e">
        <f>VLOOKUP(B3936,Consolidation!B:AA,12,TRUE)</f>
        <v>#N/A</v>
      </c>
      <c r="H3935" s="17" t="e">
        <f>VLOOKUP(B3936,Consolidation!B:AA,22,FALSE)</f>
        <v>#N/A</v>
      </c>
    </row>
    <row r="3936" spans="1:8" ht="29.5" customHeight="1" thickBot="1" x14ac:dyDescent="0.4">
      <c r="A3936" s="16" t="str">
        <f>IF(B3936&lt;&gt;"","IND"&amp;TEXT(COUNTA($B$2:B3936),"000"),"")</f>
        <v>IND2584</v>
      </c>
      <c r="B3936" s="17">
        <f>Consolication[[#This Row],[Nom et prénom 0 Name &amp; first name]]</f>
        <v>0</v>
      </c>
      <c r="C3936" s="17" t="e">
        <f>VLOOKUP(B3936,Consolidation!B:AA,3,FALSE)</f>
        <v>#N/A</v>
      </c>
      <c r="D3936" s="17" t="e">
        <f>VLOOKUP(B3936,Consolidation!B:AA,5,TRUE)</f>
        <v>#N/A</v>
      </c>
      <c r="E3936" s="17" t="e">
        <f>VLOOKUP(B3937,Consolidation!B:AA,6,TRUE)</f>
        <v>#N/A</v>
      </c>
      <c r="F3936" s="17" t="e">
        <f>VLOOKUP(B3937,Consolidation!B:AA,7,TRUE)</f>
        <v>#N/A</v>
      </c>
      <c r="G3936" s="17" t="e">
        <f>VLOOKUP(B3937,Consolidation!B:AA,12,TRUE)</f>
        <v>#N/A</v>
      </c>
      <c r="H3936" s="17" t="e">
        <f>VLOOKUP(B3937,Consolidation!B:AA,22,FALSE)</f>
        <v>#N/A</v>
      </c>
    </row>
    <row r="3937" spans="1:8" ht="29.5" customHeight="1" thickBot="1" x14ac:dyDescent="0.4">
      <c r="A3937" s="16" t="str">
        <f>IF(B3937&lt;&gt;"","IND"&amp;TEXT(COUNTA($B$2:B3937),"000"),"")</f>
        <v>IND2585</v>
      </c>
      <c r="B3937" s="17">
        <f>Consolication[[#This Row],[Nom et prénom 0 Name &amp; first name]]</f>
        <v>0</v>
      </c>
      <c r="C3937" s="17" t="e">
        <f>VLOOKUP(B3937,Consolidation!B:AA,3,FALSE)</f>
        <v>#N/A</v>
      </c>
      <c r="D3937" s="17" t="e">
        <f>VLOOKUP(B3937,Consolidation!B:AA,5,TRUE)</f>
        <v>#N/A</v>
      </c>
      <c r="E3937" s="17" t="e">
        <f>VLOOKUP(B3938,Consolidation!B:AA,6,TRUE)</f>
        <v>#N/A</v>
      </c>
      <c r="F3937" s="17" t="e">
        <f>VLOOKUP(B3938,Consolidation!B:AA,7,TRUE)</f>
        <v>#N/A</v>
      </c>
      <c r="G3937" s="17" t="e">
        <f>VLOOKUP(B3938,Consolidation!B:AA,12,TRUE)</f>
        <v>#N/A</v>
      </c>
      <c r="H3937" s="17" t="e">
        <f>VLOOKUP(B3938,Consolidation!B:AA,22,FALSE)</f>
        <v>#N/A</v>
      </c>
    </row>
    <row r="3938" spans="1:8" ht="29.5" customHeight="1" thickBot="1" x14ac:dyDescent="0.4">
      <c r="A3938" s="16" t="str">
        <f>IF(B3938&lt;&gt;"","IND"&amp;TEXT(COUNTA($B$2:B3938),"000"),"")</f>
        <v>IND2586</v>
      </c>
      <c r="B3938" s="17">
        <f>Consolication[[#This Row],[Nom et prénom 0 Name &amp; first name]]</f>
        <v>0</v>
      </c>
      <c r="C3938" s="17" t="e">
        <f>VLOOKUP(B3938,Consolidation!B:AA,3,FALSE)</f>
        <v>#N/A</v>
      </c>
      <c r="D3938" s="17" t="e">
        <f>VLOOKUP(B3938,Consolidation!B:AA,5,TRUE)</f>
        <v>#N/A</v>
      </c>
      <c r="E3938" s="17" t="e">
        <f>VLOOKUP(B3939,Consolidation!B:AA,6,TRUE)</f>
        <v>#N/A</v>
      </c>
      <c r="F3938" s="17" t="e">
        <f>VLOOKUP(B3939,Consolidation!B:AA,7,TRUE)</f>
        <v>#N/A</v>
      </c>
      <c r="G3938" s="17" t="e">
        <f>VLOOKUP(B3939,Consolidation!B:AA,12,TRUE)</f>
        <v>#N/A</v>
      </c>
      <c r="H3938" s="17" t="e">
        <f>VLOOKUP(B3939,Consolidation!B:AA,22,FALSE)</f>
        <v>#N/A</v>
      </c>
    </row>
    <row r="3939" spans="1:8" ht="29.5" customHeight="1" thickBot="1" x14ac:dyDescent="0.4">
      <c r="A3939" s="16" t="str">
        <f>IF(B3939&lt;&gt;"","IND"&amp;TEXT(COUNTA($B$2:B3939),"000"),"")</f>
        <v>IND2587</v>
      </c>
      <c r="B3939" s="17">
        <f>Consolication[[#This Row],[Nom et prénom 0 Name &amp; first name]]</f>
        <v>0</v>
      </c>
      <c r="C3939" s="17" t="e">
        <f>VLOOKUP(B3939,Consolidation!B:AA,3,FALSE)</f>
        <v>#N/A</v>
      </c>
      <c r="D3939" s="17" t="e">
        <f>VLOOKUP(B3939,Consolidation!B:AA,5,TRUE)</f>
        <v>#N/A</v>
      </c>
      <c r="E3939" s="17" t="e">
        <f>VLOOKUP(B3940,Consolidation!B:AA,6,TRUE)</f>
        <v>#N/A</v>
      </c>
      <c r="F3939" s="17" t="e">
        <f>VLOOKUP(B3940,Consolidation!B:AA,7,TRUE)</f>
        <v>#N/A</v>
      </c>
      <c r="G3939" s="17" t="e">
        <f>VLOOKUP(B3940,Consolidation!B:AA,12,TRUE)</f>
        <v>#N/A</v>
      </c>
      <c r="H3939" s="17" t="e">
        <f>VLOOKUP(B3940,Consolidation!B:AA,22,FALSE)</f>
        <v>#N/A</v>
      </c>
    </row>
    <row r="3940" spans="1:8" ht="29.5" customHeight="1" thickBot="1" x14ac:dyDescent="0.4">
      <c r="A3940" s="16" t="str">
        <f>IF(B3940&lt;&gt;"","IND"&amp;TEXT(COUNTA($B$2:B3940),"000"),"")</f>
        <v>IND2588</v>
      </c>
      <c r="B3940" s="17">
        <f>Consolication[[#This Row],[Nom et prénom 0 Name &amp; first name]]</f>
        <v>0</v>
      </c>
      <c r="C3940" s="17" t="e">
        <f>VLOOKUP(B3940,Consolidation!B:AA,3,FALSE)</f>
        <v>#N/A</v>
      </c>
      <c r="D3940" s="17" t="e">
        <f>VLOOKUP(B3940,Consolidation!B:AA,5,TRUE)</f>
        <v>#N/A</v>
      </c>
      <c r="E3940" s="17" t="e">
        <f>VLOOKUP(B3941,Consolidation!B:AA,6,TRUE)</f>
        <v>#N/A</v>
      </c>
      <c r="F3940" s="17" t="e">
        <f>VLOOKUP(B3941,Consolidation!B:AA,7,TRUE)</f>
        <v>#N/A</v>
      </c>
      <c r="G3940" s="17" t="e">
        <f>VLOOKUP(B3941,Consolidation!B:AA,12,TRUE)</f>
        <v>#N/A</v>
      </c>
      <c r="H3940" s="17" t="e">
        <f>VLOOKUP(B3941,Consolidation!B:AA,22,FALSE)</f>
        <v>#N/A</v>
      </c>
    </row>
    <row r="3941" spans="1:8" ht="29.5" customHeight="1" thickBot="1" x14ac:dyDescent="0.4">
      <c r="A3941" s="16" t="str">
        <f>IF(B3941&lt;&gt;"","IND"&amp;TEXT(COUNTA($B$2:B3941),"000"),"")</f>
        <v>IND2589</v>
      </c>
      <c r="B3941" s="17">
        <f>Consolication[[#This Row],[Nom et prénom 0 Name &amp; first name]]</f>
        <v>0</v>
      </c>
      <c r="C3941" s="17" t="e">
        <f>VLOOKUP(B3941,Consolidation!B:AA,3,FALSE)</f>
        <v>#N/A</v>
      </c>
      <c r="D3941" s="17" t="e">
        <f>VLOOKUP(B3941,Consolidation!B:AA,5,TRUE)</f>
        <v>#N/A</v>
      </c>
      <c r="E3941" s="17" t="e">
        <f>VLOOKUP(B3942,Consolidation!B:AA,6,TRUE)</f>
        <v>#N/A</v>
      </c>
      <c r="F3941" s="17" t="e">
        <f>VLOOKUP(B3942,Consolidation!B:AA,7,TRUE)</f>
        <v>#N/A</v>
      </c>
      <c r="G3941" s="17" t="e">
        <f>VLOOKUP(B3942,Consolidation!B:AA,12,TRUE)</f>
        <v>#N/A</v>
      </c>
      <c r="H3941" s="17" t="e">
        <f>VLOOKUP(B3942,Consolidation!B:AA,22,FALSE)</f>
        <v>#N/A</v>
      </c>
    </row>
    <row r="3942" spans="1:8" ht="29.5" customHeight="1" thickBot="1" x14ac:dyDescent="0.4">
      <c r="A3942" s="16" t="str">
        <f>IF(B3942&lt;&gt;"","IND"&amp;TEXT(COUNTA($B$2:B3942),"000"),"")</f>
        <v>IND2590</v>
      </c>
      <c r="B3942" s="17">
        <f>Consolication[[#This Row],[Nom et prénom 0 Name &amp; first name]]</f>
        <v>0</v>
      </c>
      <c r="C3942" s="17" t="e">
        <f>VLOOKUP(B3942,Consolidation!B:AA,3,FALSE)</f>
        <v>#N/A</v>
      </c>
      <c r="D3942" s="17" t="e">
        <f>VLOOKUP(B3942,Consolidation!B:AA,5,TRUE)</f>
        <v>#N/A</v>
      </c>
      <c r="E3942" s="17" t="e">
        <f>VLOOKUP(B3943,Consolidation!B:AA,6,TRUE)</f>
        <v>#N/A</v>
      </c>
      <c r="F3942" s="17" t="e">
        <f>VLOOKUP(B3943,Consolidation!B:AA,7,TRUE)</f>
        <v>#N/A</v>
      </c>
      <c r="G3942" s="17" t="e">
        <f>VLOOKUP(B3943,Consolidation!B:AA,12,TRUE)</f>
        <v>#N/A</v>
      </c>
      <c r="H3942" s="17" t="e">
        <f>VLOOKUP(B3943,Consolidation!B:AA,22,FALSE)</f>
        <v>#N/A</v>
      </c>
    </row>
    <row r="3943" spans="1:8" ht="29.5" customHeight="1" thickBot="1" x14ac:dyDescent="0.4">
      <c r="A3943" s="16" t="str">
        <f>IF(B3943&lt;&gt;"","IND"&amp;TEXT(COUNTA($B$2:B3943),"000"),"")</f>
        <v>IND2591</v>
      </c>
      <c r="B3943" s="17">
        <f>Consolication[[#This Row],[Nom et prénom 0 Name &amp; first name]]</f>
        <v>0</v>
      </c>
      <c r="C3943" s="17" t="e">
        <f>VLOOKUP(B3943,Consolidation!B:AA,3,FALSE)</f>
        <v>#N/A</v>
      </c>
      <c r="D3943" s="17" t="e">
        <f>VLOOKUP(B3943,Consolidation!B:AA,5,TRUE)</f>
        <v>#N/A</v>
      </c>
      <c r="E3943" s="17" t="e">
        <f>VLOOKUP(B3944,Consolidation!B:AA,6,TRUE)</f>
        <v>#N/A</v>
      </c>
      <c r="F3943" s="17" t="e">
        <f>VLOOKUP(B3944,Consolidation!B:AA,7,TRUE)</f>
        <v>#N/A</v>
      </c>
      <c r="G3943" s="17" t="e">
        <f>VLOOKUP(B3944,Consolidation!B:AA,12,TRUE)</f>
        <v>#N/A</v>
      </c>
      <c r="H3943" s="17" t="e">
        <f>VLOOKUP(B3944,Consolidation!B:AA,22,FALSE)</f>
        <v>#N/A</v>
      </c>
    </row>
    <row r="3944" spans="1:8" ht="29.5" customHeight="1" thickBot="1" x14ac:dyDescent="0.4">
      <c r="A3944" s="16" t="str">
        <f>IF(B3944&lt;&gt;"","IND"&amp;TEXT(COUNTA($B$2:B3944),"000"),"")</f>
        <v>IND2592</v>
      </c>
      <c r="B3944" s="17">
        <f>Consolication[[#This Row],[Nom et prénom 0 Name &amp; first name]]</f>
        <v>0</v>
      </c>
      <c r="C3944" s="17" t="e">
        <f>VLOOKUP(B3944,Consolidation!B:AA,3,FALSE)</f>
        <v>#N/A</v>
      </c>
      <c r="D3944" s="17" t="e">
        <f>VLOOKUP(B3944,Consolidation!B:AA,5,TRUE)</f>
        <v>#N/A</v>
      </c>
      <c r="E3944" s="17" t="e">
        <f>VLOOKUP(B3945,Consolidation!B:AA,6,TRUE)</f>
        <v>#N/A</v>
      </c>
      <c r="F3944" s="17" t="e">
        <f>VLOOKUP(B3945,Consolidation!B:AA,7,TRUE)</f>
        <v>#N/A</v>
      </c>
      <c r="G3944" s="17" t="e">
        <f>VLOOKUP(B3945,Consolidation!B:AA,12,TRUE)</f>
        <v>#N/A</v>
      </c>
      <c r="H3944" s="17" t="e">
        <f>VLOOKUP(B3945,Consolidation!B:AA,22,FALSE)</f>
        <v>#N/A</v>
      </c>
    </row>
    <row r="3945" spans="1:8" ht="29.5" customHeight="1" thickBot="1" x14ac:dyDescent="0.4">
      <c r="A3945" s="16" t="str">
        <f>IF(B3945&lt;&gt;"","IND"&amp;TEXT(COUNTA($B$2:B3945),"000"),"")</f>
        <v>IND2593</v>
      </c>
      <c r="B3945" s="17">
        <f>Consolication[[#This Row],[Nom et prénom 0 Name &amp; first name]]</f>
        <v>0</v>
      </c>
      <c r="C3945" s="17" t="e">
        <f>VLOOKUP(B3945,Consolidation!B:AA,3,FALSE)</f>
        <v>#N/A</v>
      </c>
      <c r="D3945" s="17" t="e">
        <f>VLOOKUP(B3945,Consolidation!B:AA,5,TRUE)</f>
        <v>#N/A</v>
      </c>
      <c r="E3945" s="17" t="e">
        <f>VLOOKUP(B3946,Consolidation!B:AA,6,TRUE)</f>
        <v>#N/A</v>
      </c>
      <c r="F3945" s="17" t="e">
        <f>VLOOKUP(B3946,Consolidation!B:AA,7,TRUE)</f>
        <v>#N/A</v>
      </c>
      <c r="G3945" s="17" t="e">
        <f>VLOOKUP(B3946,Consolidation!B:AA,12,TRUE)</f>
        <v>#N/A</v>
      </c>
      <c r="H3945" s="17" t="e">
        <f>VLOOKUP(B3946,Consolidation!B:AA,22,FALSE)</f>
        <v>#N/A</v>
      </c>
    </row>
    <row r="3946" spans="1:8" ht="29.5" customHeight="1" thickBot="1" x14ac:dyDescent="0.4">
      <c r="A3946" s="16" t="str">
        <f>IF(B3946&lt;&gt;"","IND"&amp;TEXT(COUNTA($B$2:B3946),"000"),"")</f>
        <v>IND2594</v>
      </c>
      <c r="B3946" s="17">
        <f>Consolication[[#This Row],[Nom et prénom 0 Name &amp; first name]]</f>
        <v>0</v>
      </c>
      <c r="C3946" s="17" t="e">
        <f>VLOOKUP(B3946,Consolidation!B:AA,3,FALSE)</f>
        <v>#N/A</v>
      </c>
      <c r="D3946" s="17" t="e">
        <f>VLOOKUP(B3946,Consolidation!B:AA,5,TRUE)</f>
        <v>#N/A</v>
      </c>
      <c r="E3946" s="17" t="e">
        <f>VLOOKUP(B3947,Consolidation!B:AA,6,TRUE)</f>
        <v>#N/A</v>
      </c>
      <c r="F3946" s="17" t="e">
        <f>VLOOKUP(B3947,Consolidation!B:AA,7,TRUE)</f>
        <v>#N/A</v>
      </c>
      <c r="G3946" s="17" t="e">
        <f>VLOOKUP(B3947,Consolidation!B:AA,12,TRUE)</f>
        <v>#N/A</v>
      </c>
      <c r="H3946" s="17" t="e">
        <f>VLOOKUP(B3947,Consolidation!B:AA,22,FALSE)</f>
        <v>#N/A</v>
      </c>
    </row>
    <row r="3947" spans="1:8" ht="29.5" customHeight="1" thickBot="1" x14ac:dyDescent="0.4">
      <c r="A3947" s="16" t="str">
        <f>IF(B3947&lt;&gt;"","IND"&amp;TEXT(COUNTA($B$2:B3947),"000"),"")</f>
        <v>IND2595</v>
      </c>
      <c r="B3947" s="17">
        <f>Consolication[[#This Row],[Nom et prénom 0 Name &amp; first name]]</f>
        <v>0</v>
      </c>
      <c r="C3947" s="17" t="e">
        <f>VLOOKUP(B3947,Consolidation!B:AA,3,FALSE)</f>
        <v>#N/A</v>
      </c>
      <c r="D3947" s="17" t="e">
        <f>VLOOKUP(B3947,Consolidation!B:AA,5,TRUE)</f>
        <v>#N/A</v>
      </c>
      <c r="E3947" s="17" t="e">
        <f>VLOOKUP(B3948,Consolidation!B:AA,6,TRUE)</f>
        <v>#N/A</v>
      </c>
      <c r="F3947" s="17" t="e">
        <f>VLOOKUP(B3948,Consolidation!B:AA,7,TRUE)</f>
        <v>#N/A</v>
      </c>
      <c r="G3947" s="17" t="e">
        <f>VLOOKUP(B3948,Consolidation!B:AA,12,TRUE)</f>
        <v>#N/A</v>
      </c>
      <c r="H3947" s="17" t="e">
        <f>VLOOKUP(B3948,Consolidation!B:AA,22,FALSE)</f>
        <v>#N/A</v>
      </c>
    </row>
    <row r="3948" spans="1:8" ht="29.5" customHeight="1" thickBot="1" x14ac:dyDescent="0.4">
      <c r="A3948" s="16" t="str">
        <f>IF(B3948&lt;&gt;"","IND"&amp;TEXT(COUNTA($B$2:B3948),"000"),"")</f>
        <v>IND2596</v>
      </c>
      <c r="B3948" s="17">
        <f>Consolication[[#This Row],[Nom et prénom 0 Name &amp; first name]]</f>
        <v>0</v>
      </c>
      <c r="C3948" s="17" t="e">
        <f>VLOOKUP(B3948,Consolidation!B:AA,3,FALSE)</f>
        <v>#N/A</v>
      </c>
      <c r="D3948" s="17" t="e">
        <f>VLOOKUP(B3948,Consolidation!B:AA,5,TRUE)</f>
        <v>#N/A</v>
      </c>
      <c r="E3948" s="17" t="e">
        <f>VLOOKUP(B3949,Consolidation!B:AA,6,TRUE)</f>
        <v>#N/A</v>
      </c>
      <c r="F3948" s="17" t="e">
        <f>VLOOKUP(B3949,Consolidation!B:AA,7,TRUE)</f>
        <v>#N/A</v>
      </c>
      <c r="G3948" s="17" t="e">
        <f>VLOOKUP(B3949,Consolidation!B:AA,12,TRUE)</f>
        <v>#N/A</v>
      </c>
      <c r="H3948" s="17" t="e">
        <f>VLOOKUP(B3949,Consolidation!B:AA,22,FALSE)</f>
        <v>#N/A</v>
      </c>
    </row>
    <row r="3949" spans="1:8" ht="29.5" customHeight="1" thickBot="1" x14ac:dyDescent="0.4">
      <c r="A3949" s="16" t="str">
        <f>IF(B3949&lt;&gt;"","IND"&amp;TEXT(COUNTA($B$2:B3949),"000"),"")</f>
        <v>IND2597</v>
      </c>
      <c r="B3949" s="17">
        <f>Consolication[[#This Row],[Nom et prénom 0 Name &amp; first name]]</f>
        <v>0</v>
      </c>
      <c r="C3949" s="17" t="e">
        <f>VLOOKUP(B3949,Consolidation!B:AA,3,FALSE)</f>
        <v>#N/A</v>
      </c>
      <c r="D3949" s="17" t="e">
        <f>VLOOKUP(B3949,Consolidation!B:AA,5,TRUE)</f>
        <v>#N/A</v>
      </c>
      <c r="E3949" s="17" t="e">
        <f>VLOOKUP(B3950,Consolidation!B:AA,6,TRUE)</f>
        <v>#N/A</v>
      </c>
      <c r="F3949" s="17" t="e">
        <f>VLOOKUP(B3950,Consolidation!B:AA,7,TRUE)</f>
        <v>#N/A</v>
      </c>
      <c r="G3949" s="17" t="e">
        <f>VLOOKUP(B3950,Consolidation!B:AA,12,TRUE)</f>
        <v>#N/A</v>
      </c>
      <c r="H3949" s="17" t="e">
        <f>VLOOKUP(B3950,Consolidation!B:AA,22,FALSE)</f>
        <v>#N/A</v>
      </c>
    </row>
    <row r="3950" spans="1:8" ht="29.5" customHeight="1" thickBot="1" x14ac:dyDescent="0.4">
      <c r="A3950" s="16" t="str">
        <f>IF(B3950&lt;&gt;"","IND"&amp;TEXT(COUNTA($B$2:B3950),"000"),"")</f>
        <v>IND2598</v>
      </c>
      <c r="B3950" s="17">
        <f>Consolication[[#This Row],[Nom et prénom 0 Name &amp; first name]]</f>
        <v>0</v>
      </c>
      <c r="C3950" s="17" t="e">
        <f>VLOOKUP(B3950,Consolidation!B:AA,3,FALSE)</f>
        <v>#N/A</v>
      </c>
      <c r="D3950" s="17" t="e">
        <f>VLOOKUP(B3950,Consolidation!B:AA,5,TRUE)</f>
        <v>#N/A</v>
      </c>
      <c r="E3950" s="17" t="e">
        <f>VLOOKUP(B3951,Consolidation!B:AA,6,TRUE)</f>
        <v>#N/A</v>
      </c>
      <c r="F3950" s="17" t="e">
        <f>VLOOKUP(B3951,Consolidation!B:AA,7,TRUE)</f>
        <v>#N/A</v>
      </c>
      <c r="G3950" s="17" t="e">
        <f>VLOOKUP(B3951,Consolidation!B:AA,12,TRUE)</f>
        <v>#N/A</v>
      </c>
      <c r="H3950" s="17" t="e">
        <f>VLOOKUP(B3951,Consolidation!B:AA,22,FALSE)</f>
        <v>#N/A</v>
      </c>
    </row>
    <row r="3951" spans="1:8" ht="29.5" customHeight="1" thickBot="1" x14ac:dyDescent="0.4">
      <c r="A3951" s="16" t="str">
        <f>IF(B3951&lt;&gt;"","IND"&amp;TEXT(COUNTA($B$2:B3951),"000"),"")</f>
        <v>IND2599</v>
      </c>
      <c r="B3951" s="17">
        <f>Consolication[[#This Row],[Nom et prénom 0 Name &amp; first name]]</f>
        <v>0</v>
      </c>
      <c r="C3951" s="17" t="e">
        <f>VLOOKUP(B3951,Consolidation!B:AA,3,FALSE)</f>
        <v>#N/A</v>
      </c>
      <c r="D3951" s="17" t="e">
        <f>VLOOKUP(B3951,Consolidation!B:AA,5,TRUE)</f>
        <v>#N/A</v>
      </c>
      <c r="E3951" s="17" t="e">
        <f>VLOOKUP(B3952,Consolidation!B:AA,6,TRUE)</f>
        <v>#N/A</v>
      </c>
      <c r="F3951" s="17" t="e">
        <f>VLOOKUP(B3952,Consolidation!B:AA,7,TRUE)</f>
        <v>#N/A</v>
      </c>
      <c r="G3951" s="17" t="e">
        <f>VLOOKUP(B3952,Consolidation!B:AA,12,TRUE)</f>
        <v>#N/A</v>
      </c>
      <c r="H3951" s="17" t="e">
        <f>VLOOKUP(B3952,Consolidation!B:AA,22,FALSE)</f>
        <v>#N/A</v>
      </c>
    </row>
    <row r="3952" spans="1:8" ht="29.5" customHeight="1" thickBot="1" x14ac:dyDescent="0.4">
      <c r="A3952" s="16" t="str">
        <f>IF(B3952&lt;&gt;"","IND"&amp;TEXT(COUNTA($B$2:B3952),"000"),"")</f>
        <v>IND2600</v>
      </c>
      <c r="B3952" s="17">
        <f>Consolication[[#This Row],[Nom et prénom 0 Name &amp; first name]]</f>
        <v>0</v>
      </c>
      <c r="C3952" s="17" t="e">
        <f>VLOOKUP(B3952,Consolidation!B:AA,3,FALSE)</f>
        <v>#N/A</v>
      </c>
      <c r="D3952" s="17" t="e">
        <f>VLOOKUP(B3952,Consolidation!B:AA,5,TRUE)</f>
        <v>#N/A</v>
      </c>
      <c r="E3952" s="17" t="e">
        <f>VLOOKUP(B3953,Consolidation!B:AA,6,TRUE)</f>
        <v>#N/A</v>
      </c>
      <c r="F3952" s="17" t="e">
        <f>VLOOKUP(B3953,Consolidation!B:AA,7,TRUE)</f>
        <v>#N/A</v>
      </c>
      <c r="G3952" s="17" t="e">
        <f>VLOOKUP(B3953,Consolidation!B:AA,12,TRUE)</f>
        <v>#N/A</v>
      </c>
      <c r="H3952" s="17" t="e">
        <f>VLOOKUP(B3953,Consolidation!B:AA,22,FALSE)</f>
        <v>#N/A</v>
      </c>
    </row>
    <row r="3953" spans="1:8" ht="29.5" customHeight="1" thickBot="1" x14ac:dyDescent="0.4">
      <c r="A3953" s="16" t="str">
        <f>IF(B3953&lt;&gt;"","IND"&amp;TEXT(COUNTA($B$2:B3953),"000"),"")</f>
        <v>IND2601</v>
      </c>
      <c r="B3953" s="17">
        <f>Consolication[[#This Row],[Nom et prénom 0 Name &amp; first name]]</f>
        <v>0</v>
      </c>
      <c r="C3953" s="17" t="e">
        <f>VLOOKUP(B3953,Consolidation!B:AA,3,FALSE)</f>
        <v>#N/A</v>
      </c>
      <c r="D3953" s="17" t="e">
        <f>VLOOKUP(B3953,Consolidation!B:AA,5,TRUE)</f>
        <v>#N/A</v>
      </c>
      <c r="E3953" s="17" t="e">
        <f>VLOOKUP(B3954,Consolidation!B:AA,6,TRUE)</f>
        <v>#N/A</v>
      </c>
      <c r="F3953" s="17" t="e">
        <f>VLOOKUP(B3954,Consolidation!B:AA,7,TRUE)</f>
        <v>#N/A</v>
      </c>
      <c r="G3953" s="17" t="e">
        <f>VLOOKUP(B3954,Consolidation!B:AA,12,TRUE)</f>
        <v>#N/A</v>
      </c>
      <c r="H3953" s="17" t="e">
        <f>VLOOKUP(B3954,Consolidation!B:AA,22,FALSE)</f>
        <v>#N/A</v>
      </c>
    </row>
    <row r="3954" spans="1:8" ht="29.5" customHeight="1" thickBot="1" x14ac:dyDescent="0.4">
      <c r="A3954" s="16" t="str">
        <f>IF(B3954&lt;&gt;"","IND"&amp;TEXT(COUNTA($B$2:B3954),"000"),"")</f>
        <v>IND2602</v>
      </c>
      <c r="B3954" s="17">
        <f>Consolication[[#This Row],[Nom et prénom 0 Name &amp; first name]]</f>
        <v>0</v>
      </c>
      <c r="C3954" s="17" t="e">
        <f>VLOOKUP(B3954,Consolidation!B:AA,3,FALSE)</f>
        <v>#N/A</v>
      </c>
      <c r="D3954" s="17" t="e">
        <f>VLOOKUP(B3954,Consolidation!B:AA,5,TRUE)</f>
        <v>#N/A</v>
      </c>
      <c r="E3954" s="17" t="e">
        <f>VLOOKUP(B3955,Consolidation!B:AA,6,TRUE)</f>
        <v>#N/A</v>
      </c>
      <c r="F3954" s="17" t="e">
        <f>VLOOKUP(B3955,Consolidation!B:AA,7,TRUE)</f>
        <v>#N/A</v>
      </c>
      <c r="G3954" s="17" t="e">
        <f>VLOOKUP(B3955,Consolidation!B:AA,12,TRUE)</f>
        <v>#N/A</v>
      </c>
      <c r="H3954" s="17" t="e">
        <f>VLOOKUP(B3955,Consolidation!B:AA,22,FALSE)</f>
        <v>#N/A</v>
      </c>
    </row>
    <row r="3955" spans="1:8" ht="29.5" customHeight="1" thickBot="1" x14ac:dyDescent="0.4">
      <c r="A3955" s="16" t="str">
        <f>IF(B3955&lt;&gt;"","IND"&amp;TEXT(COUNTA($B$2:B3955),"000"),"")</f>
        <v>IND2603</v>
      </c>
      <c r="B3955" s="17">
        <f>Consolication[[#This Row],[Nom et prénom 0 Name &amp; first name]]</f>
        <v>0</v>
      </c>
      <c r="C3955" s="17" t="e">
        <f>VLOOKUP(B3955,Consolidation!B:AA,3,FALSE)</f>
        <v>#N/A</v>
      </c>
      <c r="D3955" s="17" t="e">
        <f>VLOOKUP(B3955,Consolidation!B:AA,5,TRUE)</f>
        <v>#N/A</v>
      </c>
      <c r="E3955" s="17" t="e">
        <f>VLOOKUP(B3956,Consolidation!B:AA,6,TRUE)</f>
        <v>#N/A</v>
      </c>
      <c r="F3955" s="17" t="e">
        <f>VLOOKUP(B3956,Consolidation!B:AA,7,TRUE)</f>
        <v>#N/A</v>
      </c>
      <c r="G3955" s="17" t="e">
        <f>VLOOKUP(B3956,Consolidation!B:AA,12,TRUE)</f>
        <v>#N/A</v>
      </c>
      <c r="H3955" s="17" t="e">
        <f>VLOOKUP(B3956,Consolidation!B:AA,22,FALSE)</f>
        <v>#N/A</v>
      </c>
    </row>
    <row r="3956" spans="1:8" ht="29.5" customHeight="1" thickBot="1" x14ac:dyDescent="0.4">
      <c r="A3956" s="16" t="str">
        <f>IF(B3956&lt;&gt;"","IND"&amp;TEXT(COUNTA($B$2:B3956),"000"),"")</f>
        <v>IND2604</v>
      </c>
      <c r="B3956" s="17">
        <f>Consolication[[#This Row],[Nom et prénom 0 Name &amp; first name]]</f>
        <v>0</v>
      </c>
      <c r="C3956" s="17" t="e">
        <f>VLOOKUP(B3956,Consolidation!B:AA,3,FALSE)</f>
        <v>#N/A</v>
      </c>
      <c r="D3956" s="17" t="e">
        <f>VLOOKUP(B3956,Consolidation!B:AA,5,TRUE)</f>
        <v>#N/A</v>
      </c>
      <c r="E3956" s="17" t="e">
        <f>VLOOKUP(B3957,Consolidation!B:AA,6,TRUE)</f>
        <v>#N/A</v>
      </c>
      <c r="F3956" s="17" t="e">
        <f>VLOOKUP(B3957,Consolidation!B:AA,7,TRUE)</f>
        <v>#N/A</v>
      </c>
      <c r="G3956" s="17" t="e">
        <f>VLOOKUP(B3957,Consolidation!B:AA,12,TRUE)</f>
        <v>#N/A</v>
      </c>
      <c r="H3956" s="17" t="e">
        <f>VLOOKUP(B3957,Consolidation!B:AA,22,FALSE)</f>
        <v>#N/A</v>
      </c>
    </row>
    <row r="3957" spans="1:8" ht="29.5" customHeight="1" thickBot="1" x14ac:dyDescent="0.4">
      <c r="A3957" s="16" t="str">
        <f>IF(B3957&lt;&gt;"","IND"&amp;TEXT(COUNTA($B$2:B3957),"000"),"")</f>
        <v>IND2605</v>
      </c>
      <c r="B3957" s="17">
        <f>Consolication[[#This Row],[Nom et prénom 0 Name &amp; first name]]</f>
        <v>0</v>
      </c>
      <c r="C3957" s="17" t="e">
        <f>VLOOKUP(B3957,Consolidation!B:AA,3,FALSE)</f>
        <v>#N/A</v>
      </c>
      <c r="D3957" s="17" t="e">
        <f>VLOOKUP(B3957,Consolidation!B:AA,5,TRUE)</f>
        <v>#N/A</v>
      </c>
      <c r="E3957" s="17" t="e">
        <f>VLOOKUP(B3958,Consolidation!B:AA,6,TRUE)</f>
        <v>#N/A</v>
      </c>
      <c r="F3957" s="17" t="e">
        <f>VLOOKUP(B3958,Consolidation!B:AA,7,TRUE)</f>
        <v>#N/A</v>
      </c>
      <c r="G3957" s="17" t="e">
        <f>VLOOKUP(B3958,Consolidation!B:AA,12,TRUE)</f>
        <v>#N/A</v>
      </c>
      <c r="H3957" s="17" t="e">
        <f>VLOOKUP(B3958,Consolidation!B:AA,22,FALSE)</f>
        <v>#N/A</v>
      </c>
    </row>
    <row r="3958" spans="1:8" ht="29.5" customHeight="1" thickBot="1" x14ac:dyDescent="0.4">
      <c r="A3958" s="16" t="str">
        <f>IF(B3958&lt;&gt;"","IND"&amp;TEXT(COUNTA($B$2:B3958),"000"),"")</f>
        <v>IND2606</v>
      </c>
      <c r="B3958" s="17">
        <f>Consolication[[#This Row],[Nom et prénom 0 Name &amp; first name]]</f>
        <v>0</v>
      </c>
      <c r="C3958" s="17" t="e">
        <f>VLOOKUP(B3958,Consolidation!B:AA,3,FALSE)</f>
        <v>#N/A</v>
      </c>
      <c r="D3958" s="17" t="e">
        <f>VLOOKUP(B3958,Consolidation!B:AA,5,TRUE)</f>
        <v>#N/A</v>
      </c>
      <c r="E3958" s="17" t="e">
        <f>VLOOKUP(B3959,Consolidation!B:AA,6,TRUE)</f>
        <v>#N/A</v>
      </c>
      <c r="F3958" s="17" t="e">
        <f>VLOOKUP(B3959,Consolidation!B:AA,7,TRUE)</f>
        <v>#N/A</v>
      </c>
      <c r="G3958" s="17" t="e">
        <f>VLOOKUP(B3959,Consolidation!B:AA,12,TRUE)</f>
        <v>#N/A</v>
      </c>
      <c r="H3958" s="17" t="e">
        <f>VLOOKUP(B3959,Consolidation!B:AA,22,FALSE)</f>
        <v>#N/A</v>
      </c>
    </row>
    <row r="3959" spans="1:8" ht="29.5" customHeight="1" thickBot="1" x14ac:dyDescent="0.4">
      <c r="A3959" s="16" t="str">
        <f>IF(B3959&lt;&gt;"","IND"&amp;TEXT(COUNTA($B$2:B3959),"000"),"")</f>
        <v>IND2607</v>
      </c>
      <c r="B3959" s="17">
        <f>Consolication[[#This Row],[Nom et prénom 0 Name &amp; first name]]</f>
        <v>0</v>
      </c>
      <c r="C3959" s="17" t="e">
        <f>VLOOKUP(B3959,Consolidation!B:AA,3,FALSE)</f>
        <v>#N/A</v>
      </c>
      <c r="D3959" s="17" t="e">
        <f>VLOOKUP(B3959,Consolidation!B:AA,5,TRUE)</f>
        <v>#N/A</v>
      </c>
      <c r="E3959" s="17" t="e">
        <f>VLOOKUP(B3960,Consolidation!B:AA,6,TRUE)</f>
        <v>#N/A</v>
      </c>
      <c r="F3959" s="17" t="e">
        <f>VLOOKUP(B3960,Consolidation!B:AA,7,TRUE)</f>
        <v>#N/A</v>
      </c>
      <c r="G3959" s="17" t="e">
        <f>VLOOKUP(B3960,Consolidation!B:AA,12,TRUE)</f>
        <v>#N/A</v>
      </c>
      <c r="H3959" s="17" t="e">
        <f>VLOOKUP(B3960,Consolidation!B:AA,22,FALSE)</f>
        <v>#N/A</v>
      </c>
    </row>
    <row r="3960" spans="1:8" ht="29.5" customHeight="1" thickBot="1" x14ac:dyDescent="0.4">
      <c r="A3960" s="16" t="str">
        <f>IF(B3960&lt;&gt;"","IND"&amp;TEXT(COUNTA($B$2:B3960),"000"),"")</f>
        <v>IND2608</v>
      </c>
      <c r="B3960" s="17">
        <f>Consolication[[#This Row],[Nom et prénom 0 Name &amp; first name]]</f>
        <v>0</v>
      </c>
      <c r="C3960" s="17" t="e">
        <f>VLOOKUP(B3960,Consolidation!B:AA,3,FALSE)</f>
        <v>#N/A</v>
      </c>
      <c r="D3960" s="17" t="e">
        <f>VLOOKUP(B3960,Consolidation!B:AA,5,TRUE)</f>
        <v>#N/A</v>
      </c>
      <c r="E3960" s="17" t="e">
        <f>VLOOKUP(B3961,Consolidation!B:AA,6,TRUE)</f>
        <v>#N/A</v>
      </c>
      <c r="F3960" s="17" t="e">
        <f>VLOOKUP(B3961,Consolidation!B:AA,7,TRUE)</f>
        <v>#N/A</v>
      </c>
      <c r="G3960" s="17" t="e">
        <f>VLOOKUP(B3961,Consolidation!B:AA,12,TRUE)</f>
        <v>#N/A</v>
      </c>
      <c r="H3960" s="17" t="e">
        <f>VLOOKUP(B3961,Consolidation!B:AA,22,FALSE)</f>
        <v>#N/A</v>
      </c>
    </row>
    <row r="3961" spans="1:8" ht="29.5" customHeight="1" thickBot="1" x14ac:dyDescent="0.4">
      <c r="A3961" s="16" t="str">
        <f>IF(B3961&lt;&gt;"","IND"&amp;TEXT(COUNTA($B$2:B3961),"000"),"")</f>
        <v>IND2609</v>
      </c>
      <c r="B3961" s="17">
        <f>Consolication[[#This Row],[Nom et prénom 0 Name &amp; first name]]</f>
        <v>0</v>
      </c>
      <c r="C3961" s="17" t="e">
        <f>VLOOKUP(B3961,Consolidation!B:AA,3,FALSE)</f>
        <v>#N/A</v>
      </c>
      <c r="D3961" s="17" t="e">
        <f>VLOOKUP(B3961,Consolidation!B:AA,5,TRUE)</f>
        <v>#N/A</v>
      </c>
      <c r="E3961" s="17" t="e">
        <f>VLOOKUP(B3962,Consolidation!B:AA,6,TRUE)</f>
        <v>#N/A</v>
      </c>
      <c r="F3961" s="17" t="e">
        <f>VLOOKUP(B3962,Consolidation!B:AA,7,TRUE)</f>
        <v>#N/A</v>
      </c>
      <c r="G3961" s="17" t="e">
        <f>VLOOKUP(B3962,Consolidation!B:AA,12,TRUE)</f>
        <v>#N/A</v>
      </c>
      <c r="H3961" s="17" t="e">
        <f>VLOOKUP(B3962,Consolidation!B:AA,22,FALSE)</f>
        <v>#N/A</v>
      </c>
    </row>
    <row r="3962" spans="1:8" ht="29.5" customHeight="1" thickBot="1" x14ac:dyDescent="0.4">
      <c r="A3962" s="16" t="str">
        <f>IF(B3962&lt;&gt;"","IND"&amp;TEXT(COUNTA($B$2:B3962),"000"),"")</f>
        <v>IND2610</v>
      </c>
      <c r="B3962" s="17">
        <f>Consolication[[#This Row],[Nom et prénom 0 Name &amp; first name]]</f>
        <v>0</v>
      </c>
      <c r="C3962" s="17" t="e">
        <f>VLOOKUP(B3962,Consolidation!B:AA,3,FALSE)</f>
        <v>#N/A</v>
      </c>
      <c r="D3962" s="17" t="e">
        <f>VLOOKUP(B3962,Consolidation!B:AA,5,TRUE)</f>
        <v>#N/A</v>
      </c>
      <c r="E3962" s="17" t="e">
        <f>VLOOKUP(B3963,Consolidation!B:AA,6,TRUE)</f>
        <v>#N/A</v>
      </c>
      <c r="F3962" s="17" t="e">
        <f>VLOOKUP(B3963,Consolidation!B:AA,7,TRUE)</f>
        <v>#N/A</v>
      </c>
      <c r="G3962" s="17" t="e">
        <f>VLOOKUP(B3963,Consolidation!B:AA,12,TRUE)</f>
        <v>#N/A</v>
      </c>
      <c r="H3962" s="17" t="e">
        <f>VLOOKUP(B3963,Consolidation!B:AA,22,FALSE)</f>
        <v>#N/A</v>
      </c>
    </row>
    <row r="3963" spans="1:8" ht="29.5" customHeight="1" thickBot="1" x14ac:dyDescent="0.4">
      <c r="A3963" s="16" t="str">
        <f>IF(B3963&lt;&gt;"","IND"&amp;TEXT(COUNTA($B$2:B3963),"000"),"")</f>
        <v>IND2611</v>
      </c>
      <c r="B3963" s="17">
        <f>Consolication[[#This Row],[Nom et prénom 0 Name &amp; first name]]</f>
        <v>0</v>
      </c>
      <c r="C3963" s="17" t="e">
        <f>VLOOKUP(B3963,Consolidation!B:AA,3,FALSE)</f>
        <v>#N/A</v>
      </c>
      <c r="D3963" s="17" t="e">
        <f>VLOOKUP(B3963,Consolidation!B:AA,5,TRUE)</f>
        <v>#N/A</v>
      </c>
      <c r="E3963" s="17" t="e">
        <f>VLOOKUP(B3964,Consolidation!B:AA,6,TRUE)</f>
        <v>#N/A</v>
      </c>
      <c r="F3963" s="17" t="e">
        <f>VLOOKUP(B3964,Consolidation!B:AA,7,TRUE)</f>
        <v>#N/A</v>
      </c>
      <c r="G3963" s="17" t="e">
        <f>VLOOKUP(B3964,Consolidation!B:AA,12,TRUE)</f>
        <v>#N/A</v>
      </c>
      <c r="H3963" s="17" t="e">
        <f>VLOOKUP(B3964,Consolidation!B:AA,22,FALSE)</f>
        <v>#N/A</v>
      </c>
    </row>
    <row r="3964" spans="1:8" ht="29.5" customHeight="1" thickBot="1" x14ac:dyDescent="0.4">
      <c r="A3964" s="16" t="str">
        <f>IF(B3964&lt;&gt;"","IND"&amp;TEXT(COUNTA($B$2:B3964),"000"),"")</f>
        <v>IND2612</v>
      </c>
      <c r="B3964" s="17">
        <f>Consolication[[#This Row],[Nom et prénom 0 Name &amp; first name]]</f>
        <v>0</v>
      </c>
      <c r="C3964" s="17" t="e">
        <f>VLOOKUP(B3964,Consolidation!B:AA,3,FALSE)</f>
        <v>#N/A</v>
      </c>
      <c r="D3964" s="17" t="e">
        <f>VLOOKUP(B3964,Consolidation!B:AA,5,TRUE)</f>
        <v>#N/A</v>
      </c>
      <c r="E3964" s="17" t="e">
        <f>VLOOKUP(B3965,Consolidation!B:AA,6,TRUE)</f>
        <v>#N/A</v>
      </c>
      <c r="F3964" s="17" t="e">
        <f>VLOOKUP(B3965,Consolidation!B:AA,7,TRUE)</f>
        <v>#N/A</v>
      </c>
      <c r="G3964" s="17" t="e">
        <f>VLOOKUP(B3965,Consolidation!B:AA,12,TRUE)</f>
        <v>#N/A</v>
      </c>
      <c r="H3964" s="17" t="e">
        <f>VLOOKUP(B3965,Consolidation!B:AA,22,FALSE)</f>
        <v>#N/A</v>
      </c>
    </row>
    <row r="3965" spans="1:8" ht="29.5" customHeight="1" thickBot="1" x14ac:dyDescent="0.4">
      <c r="A3965" s="16" t="str">
        <f>IF(B3965&lt;&gt;"","IND"&amp;TEXT(COUNTA($B$2:B3965),"000"),"")</f>
        <v>IND2613</v>
      </c>
      <c r="B3965" s="17">
        <f>Consolication[[#This Row],[Nom et prénom 0 Name &amp; first name]]</f>
        <v>0</v>
      </c>
      <c r="C3965" s="17" t="e">
        <f>VLOOKUP(B3965,Consolidation!B:AA,3,FALSE)</f>
        <v>#N/A</v>
      </c>
      <c r="D3965" s="17" t="e">
        <f>VLOOKUP(B3965,Consolidation!B:AA,5,TRUE)</f>
        <v>#N/A</v>
      </c>
      <c r="E3965" s="17" t="e">
        <f>VLOOKUP(B3966,Consolidation!B:AA,6,TRUE)</f>
        <v>#N/A</v>
      </c>
      <c r="F3965" s="17" t="e">
        <f>VLOOKUP(B3966,Consolidation!B:AA,7,TRUE)</f>
        <v>#N/A</v>
      </c>
      <c r="G3965" s="17" t="e">
        <f>VLOOKUP(B3966,Consolidation!B:AA,12,TRUE)</f>
        <v>#N/A</v>
      </c>
      <c r="H3965" s="17" t="e">
        <f>VLOOKUP(B3966,Consolidation!B:AA,22,FALSE)</f>
        <v>#N/A</v>
      </c>
    </row>
    <row r="3966" spans="1:8" ht="29.5" customHeight="1" thickBot="1" x14ac:dyDescent="0.4">
      <c r="A3966" s="16" t="str">
        <f>IF(B3966&lt;&gt;"","IND"&amp;TEXT(COUNTA($B$2:B3966),"000"),"")</f>
        <v>IND2614</v>
      </c>
      <c r="B3966" s="17">
        <f>Consolication[[#This Row],[Nom et prénom 0 Name &amp; first name]]</f>
        <v>0</v>
      </c>
      <c r="C3966" s="17" t="e">
        <f>VLOOKUP(B3966,Consolidation!B:AA,3,FALSE)</f>
        <v>#N/A</v>
      </c>
      <c r="D3966" s="17" t="e">
        <f>VLOOKUP(B3966,Consolidation!B:AA,5,TRUE)</f>
        <v>#N/A</v>
      </c>
      <c r="E3966" s="17" t="e">
        <f>VLOOKUP(B3967,Consolidation!B:AA,6,TRUE)</f>
        <v>#N/A</v>
      </c>
      <c r="F3966" s="17" t="e">
        <f>VLOOKUP(B3967,Consolidation!B:AA,7,TRUE)</f>
        <v>#N/A</v>
      </c>
      <c r="G3966" s="17" t="e">
        <f>VLOOKUP(B3967,Consolidation!B:AA,12,TRUE)</f>
        <v>#N/A</v>
      </c>
      <c r="H3966" s="17" t="e">
        <f>VLOOKUP(B3967,Consolidation!B:AA,22,FALSE)</f>
        <v>#N/A</v>
      </c>
    </row>
    <row r="3967" spans="1:8" ht="29.5" customHeight="1" thickBot="1" x14ac:dyDescent="0.4">
      <c r="A3967" s="16" t="str">
        <f>IF(B3967&lt;&gt;"","IND"&amp;TEXT(COUNTA($B$2:B3967),"000"),"")</f>
        <v>IND2615</v>
      </c>
      <c r="B3967" s="17">
        <f>Consolication[[#This Row],[Nom et prénom 0 Name &amp; first name]]</f>
        <v>0</v>
      </c>
      <c r="C3967" s="17" t="e">
        <f>VLOOKUP(B3967,Consolidation!B:AA,3,FALSE)</f>
        <v>#N/A</v>
      </c>
      <c r="D3967" s="17" t="e">
        <f>VLOOKUP(B3967,Consolidation!B:AA,5,TRUE)</f>
        <v>#N/A</v>
      </c>
      <c r="E3967" s="17" t="e">
        <f>VLOOKUP(B3968,Consolidation!B:AA,6,TRUE)</f>
        <v>#N/A</v>
      </c>
      <c r="F3967" s="17" t="e">
        <f>VLOOKUP(B3968,Consolidation!B:AA,7,TRUE)</f>
        <v>#N/A</v>
      </c>
      <c r="G3967" s="17" t="e">
        <f>VLOOKUP(B3968,Consolidation!B:AA,12,TRUE)</f>
        <v>#N/A</v>
      </c>
      <c r="H3967" s="17" t="e">
        <f>VLOOKUP(B3968,Consolidation!B:AA,22,FALSE)</f>
        <v>#N/A</v>
      </c>
    </row>
    <row r="3968" spans="1:8" ht="29.5" customHeight="1" thickBot="1" x14ac:dyDescent="0.4">
      <c r="A3968" s="16" t="str">
        <f>IF(B3968&lt;&gt;"","IND"&amp;TEXT(COUNTA($B$2:B3968),"000"),"")</f>
        <v>IND2616</v>
      </c>
      <c r="B3968" s="17">
        <f>Consolication[[#This Row],[Nom et prénom 0 Name &amp; first name]]</f>
        <v>0</v>
      </c>
      <c r="C3968" s="17" t="e">
        <f>VLOOKUP(B3968,Consolidation!B:AA,3,FALSE)</f>
        <v>#N/A</v>
      </c>
      <c r="D3968" s="17" t="e">
        <f>VLOOKUP(B3968,Consolidation!B:AA,5,TRUE)</f>
        <v>#N/A</v>
      </c>
      <c r="E3968" s="17" t="e">
        <f>VLOOKUP(B3969,Consolidation!B:AA,6,TRUE)</f>
        <v>#N/A</v>
      </c>
      <c r="F3968" s="17" t="e">
        <f>VLOOKUP(B3969,Consolidation!B:AA,7,TRUE)</f>
        <v>#N/A</v>
      </c>
      <c r="G3968" s="17" t="e">
        <f>VLOOKUP(B3969,Consolidation!B:AA,12,TRUE)</f>
        <v>#N/A</v>
      </c>
      <c r="H3968" s="17" t="e">
        <f>VLOOKUP(B3969,Consolidation!B:AA,22,FALSE)</f>
        <v>#N/A</v>
      </c>
    </row>
    <row r="3969" spans="1:8" ht="29.5" customHeight="1" thickBot="1" x14ac:dyDescent="0.4">
      <c r="A3969" s="16" t="str">
        <f>IF(B3969&lt;&gt;"","IND"&amp;TEXT(COUNTA($B$2:B3969),"000"),"")</f>
        <v>IND2617</v>
      </c>
      <c r="B3969" s="17">
        <f>Consolication[[#This Row],[Nom et prénom 0 Name &amp; first name]]</f>
        <v>0</v>
      </c>
      <c r="C3969" s="17" t="e">
        <f>VLOOKUP(B3969,Consolidation!B:AA,3,FALSE)</f>
        <v>#N/A</v>
      </c>
      <c r="D3969" s="17" t="e">
        <f>VLOOKUP(B3969,Consolidation!B:AA,5,TRUE)</f>
        <v>#N/A</v>
      </c>
      <c r="E3969" s="17" t="e">
        <f>VLOOKUP(B3970,Consolidation!B:AA,6,TRUE)</f>
        <v>#N/A</v>
      </c>
      <c r="F3969" s="17" t="e">
        <f>VLOOKUP(B3970,Consolidation!B:AA,7,TRUE)</f>
        <v>#N/A</v>
      </c>
      <c r="G3969" s="17" t="e">
        <f>VLOOKUP(B3970,Consolidation!B:AA,12,TRUE)</f>
        <v>#N/A</v>
      </c>
      <c r="H3969" s="17" t="e">
        <f>VLOOKUP(B3970,Consolidation!B:AA,22,FALSE)</f>
        <v>#N/A</v>
      </c>
    </row>
    <row r="3970" spans="1:8" ht="29.5" customHeight="1" thickBot="1" x14ac:dyDescent="0.4">
      <c r="A3970" s="16" t="str">
        <f>IF(B3970&lt;&gt;"","IND"&amp;TEXT(COUNTA($B$2:B3970),"000"),"")</f>
        <v>IND2618</v>
      </c>
      <c r="B3970" s="17">
        <f>Consolication[[#This Row],[Nom et prénom 0 Name &amp; first name]]</f>
        <v>0</v>
      </c>
      <c r="C3970" s="17" t="e">
        <f>VLOOKUP(B3970,Consolidation!B:AA,3,FALSE)</f>
        <v>#N/A</v>
      </c>
      <c r="D3970" s="17" t="e">
        <f>VLOOKUP(B3970,Consolidation!B:AA,5,TRUE)</f>
        <v>#N/A</v>
      </c>
      <c r="E3970" s="17" t="e">
        <f>VLOOKUP(B3971,Consolidation!B:AA,6,TRUE)</f>
        <v>#N/A</v>
      </c>
      <c r="F3970" s="17" t="e">
        <f>VLOOKUP(B3971,Consolidation!B:AA,7,TRUE)</f>
        <v>#N/A</v>
      </c>
      <c r="G3970" s="17" t="e">
        <f>VLOOKUP(B3971,Consolidation!B:AA,12,TRUE)</f>
        <v>#N/A</v>
      </c>
      <c r="H3970" s="17" t="e">
        <f>VLOOKUP(B3971,Consolidation!B:AA,22,FALSE)</f>
        <v>#N/A</v>
      </c>
    </row>
    <row r="3971" spans="1:8" ht="29.5" customHeight="1" thickBot="1" x14ac:dyDescent="0.4">
      <c r="A3971" s="16" t="str">
        <f>IF(B3971&lt;&gt;"","IND"&amp;TEXT(COUNTA($B$2:B3971),"000"),"")</f>
        <v>IND2619</v>
      </c>
      <c r="B3971" s="17">
        <f>Consolication[[#This Row],[Nom et prénom 0 Name &amp; first name]]</f>
        <v>0</v>
      </c>
      <c r="C3971" s="17" t="e">
        <f>VLOOKUP(B3971,Consolidation!B:AA,3,FALSE)</f>
        <v>#N/A</v>
      </c>
      <c r="D3971" s="17" t="e">
        <f>VLOOKUP(B3971,Consolidation!B:AA,5,TRUE)</f>
        <v>#N/A</v>
      </c>
      <c r="E3971" s="17" t="e">
        <f>VLOOKUP(B3972,Consolidation!B:AA,6,TRUE)</f>
        <v>#N/A</v>
      </c>
      <c r="F3971" s="17" t="e">
        <f>VLOOKUP(B3972,Consolidation!B:AA,7,TRUE)</f>
        <v>#N/A</v>
      </c>
      <c r="G3971" s="17" t="e">
        <f>VLOOKUP(B3972,Consolidation!B:AA,12,TRUE)</f>
        <v>#N/A</v>
      </c>
      <c r="H3971" s="17" t="e">
        <f>VLOOKUP(B3972,Consolidation!B:AA,22,FALSE)</f>
        <v>#N/A</v>
      </c>
    </row>
    <row r="3972" spans="1:8" ht="29.5" customHeight="1" thickBot="1" x14ac:dyDescent="0.4">
      <c r="A3972" s="16" t="str">
        <f>IF(B3972&lt;&gt;"","IND"&amp;TEXT(COUNTA($B$2:B3972),"000"),"")</f>
        <v>IND2620</v>
      </c>
      <c r="B3972" s="17">
        <f>Consolication[[#This Row],[Nom et prénom 0 Name &amp; first name]]</f>
        <v>0</v>
      </c>
      <c r="C3972" s="17" t="e">
        <f>VLOOKUP(B3972,Consolidation!B:AA,3,FALSE)</f>
        <v>#N/A</v>
      </c>
      <c r="D3972" s="17" t="e">
        <f>VLOOKUP(B3972,Consolidation!B:AA,5,TRUE)</f>
        <v>#N/A</v>
      </c>
      <c r="E3972" s="17" t="e">
        <f>VLOOKUP(B3973,Consolidation!B:AA,6,TRUE)</f>
        <v>#N/A</v>
      </c>
      <c r="F3972" s="17" t="e">
        <f>VLOOKUP(B3973,Consolidation!B:AA,7,TRUE)</f>
        <v>#N/A</v>
      </c>
      <c r="G3972" s="17" t="e">
        <f>VLOOKUP(B3973,Consolidation!B:AA,12,TRUE)</f>
        <v>#N/A</v>
      </c>
      <c r="H3972" s="17" t="e">
        <f>VLOOKUP(B3973,Consolidation!B:AA,22,FALSE)</f>
        <v>#N/A</v>
      </c>
    </row>
    <row r="3973" spans="1:8" ht="29.5" customHeight="1" thickBot="1" x14ac:dyDescent="0.4">
      <c r="A3973" s="16" t="str">
        <f>IF(B3973&lt;&gt;"","IND"&amp;TEXT(COUNTA($B$2:B3973),"000"),"")</f>
        <v>IND2621</v>
      </c>
      <c r="B3973" s="17">
        <f>Consolication[[#This Row],[Nom et prénom 0 Name &amp; first name]]</f>
        <v>0</v>
      </c>
      <c r="C3973" s="17" t="e">
        <f>VLOOKUP(B3973,Consolidation!B:AA,3,FALSE)</f>
        <v>#N/A</v>
      </c>
      <c r="D3973" s="17" t="e">
        <f>VLOOKUP(B3973,Consolidation!B:AA,5,TRUE)</f>
        <v>#N/A</v>
      </c>
      <c r="E3973" s="17" t="e">
        <f>VLOOKUP(B3974,Consolidation!B:AA,6,TRUE)</f>
        <v>#N/A</v>
      </c>
      <c r="F3973" s="17" t="e">
        <f>VLOOKUP(B3974,Consolidation!B:AA,7,TRUE)</f>
        <v>#N/A</v>
      </c>
      <c r="G3973" s="17" t="e">
        <f>VLOOKUP(B3974,Consolidation!B:AA,12,TRUE)</f>
        <v>#N/A</v>
      </c>
      <c r="H3973" s="17" t="e">
        <f>VLOOKUP(B3974,Consolidation!B:AA,22,FALSE)</f>
        <v>#N/A</v>
      </c>
    </row>
    <row r="3974" spans="1:8" ht="29.5" customHeight="1" thickBot="1" x14ac:dyDescent="0.4">
      <c r="A3974" s="16" t="str">
        <f>IF(B3974&lt;&gt;"","IND"&amp;TEXT(COUNTA($B$2:B3974),"000"),"")</f>
        <v>IND2622</v>
      </c>
      <c r="B3974" s="17">
        <f>Consolication[[#This Row],[Nom et prénom 0 Name &amp; first name]]</f>
        <v>0</v>
      </c>
      <c r="C3974" s="17" t="e">
        <f>VLOOKUP(B3974,Consolidation!B:AA,3,FALSE)</f>
        <v>#N/A</v>
      </c>
      <c r="D3974" s="17" t="e">
        <f>VLOOKUP(B3974,Consolidation!B:AA,5,TRUE)</f>
        <v>#N/A</v>
      </c>
      <c r="E3974" s="17" t="e">
        <f>VLOOKUP(B3975,Consolidation!B:AA,6,TRUE)</f>
        <v>#N/A</v>
      </c>
      <c r="F3974" s="17" t="e">
        <f>VLOOKUP(B3975,Consolidation!B:AA,7,TRUE)</f>
        <v>#N/A</v>
      </c>
      <c r="G3974" s="17" t="e">
        <f>VLOOKUP(B3975,Consolidation!B:AA,12,TRUE)</f>
        <v>#N/A</v>
      </c>
      <c r="H3974" s="17" t="e">
        <f>VLOOKUP(B3975,Consolidation!B:AA,22,FALSE)</f>
        <v>#N/A</v>
      </c>
    </row>
    <row r="3975" spans="1:8" ht="29.5" customHeight="1" thickBot="1" x14ac:dyDescent="0.4">
      <c r="A3975" s="16" t="str">
        <f>IF(B3975&lt;&gt;"","IND"&amp;TEXT(COUNTA($B$2:B3975),"000"),"")</f>
        <v>IND2623</v>
      </c>
      <c r="B3975" s="17">
        <f>Consolication[[#This Row],[Nom et prénom 0 Name &amp; first name]]</f>
        <v>0</v>
      </c>
      <c r="C3975" s="17" t="e">
        <f>VLOOKUP(B3975,Consolidation!B:AA,3,FALSE)</f>
        <v>#N/A</v>
      </c>
      <c r="D3975" s="17" t="e">
        <f>VLOOKUP(B3975,Consolidation!B:AA,5,TRUE)</f>
        <v>#N/A</v>
      </c>
      <c r="E3975" s="17" t="e">
        <f>VLOOKUP(B3976,Consolidation!B:AA,6,TRUE)</f>
        <v>#N/A</v>
      </c>
      <c r="F3975" s="17" t="e">
        <f>VLOOKUP(B3976,Consolidation!B:AA,7,TRUE)</f>
        <v>#N/A</v>
      </c>
      <c r="G3975" s="17" t="e">
        <f>VLOOKUP(B3976,Consolidation!B:AA,12,TRUE)</f>
        <v>#N/A</v>
      </c>
      <c r="H3975" s="17" t="e">
        <f>VLOOKUP(B3976,Consolidation!B:AA,22,FALSE)</f>
        <v>#N/A</v>
      </c>
    </row>
    <row r="3976" spans="1:8" ht="29.5" customHeight="1" thickBot="1" x14ac:dyDescent="0.4">
      <c r="A3976" s="16" t="str">
        <f>IF(B3976&lt;&gt;"","IND"&amp;TEXT(COUNTA($B$2:B3976),"000"),"")</f>
        <v>IND2624</v>
      </c>
      <c r="B3976" s="17">
        <f>Consolication[[#This Row],[Nom et prénom 0 Name &amp; first name]]</f>
        <v>0</v>
      </c>
      <c r="C3976" s="17" t="e">
        <f>VLOOKUP(B3976,Consolidation!B:AA,3,FALSE)</f>
        <v>#N/A</v>
      </c>
      <c r="D3976" s="17" t="e">
        <f>VLOOKUP(B3976,Consolidation!B:AA,5,TRUE)</f>
        <v>#N/A</v>
      </c>
      <c r="E3976" s="17" t="e">
        <f>VLOOKUP(B3977,Consolidation!B:AA,6,TRUE)</f>
        <v>#N/A</v>
      </c>
      <c r="F3976" s="17" t="e">
        <f>VLOOKUP(B3977,Consolidation!B:AA,7,TRUE)</f>
        <v>#N/A</v>
      </c>
      <c r="G3976" s="17" t="e">
        <f>VLOOKUP(B3977,Consolidation!B:AA,12,TRUE)</f>
        <v>#N/A</v>
      </c>
      <c r="H3976" s="17" t="e">
        <f>VLOOKUP(B3977,Consolidation!B:AA,22,FALSE)</f>
        <v>#N/A</v>
      </c>
    </row>
    <row r="3977" spans="1:8" ht="29.5" customHeight="1" thickBot="1" x14ac:dyDescent="0.4">
      <c r="A3977" s="16" t="str">
        <f>IF(B3977&lt;&gt;"","IND"&amp;TEXT(COUNTA($B$2:B3977),"000"),"")</f>
        <v>IND2625</v>
      </c>
      <c r="B3977" s="17">
        <f>Consolication[[#This Row],[Nom et prénom 0 Name &amp; first name]]</f>
        <v>0</v>
      </c>
      <c r="C3977" s="17" t="e">
        <f>VLOOKUP(B3977,Consolidation!B:AA,3,FALSE)</f>
        <v>#N/A</v>
      </c>
      <c r="D3977" s="17" t="e">
        <f>VLOOKUP(B3977,Consolidation!B:AA,5,TRUE)</f>
        <v>#N/A</v>
      </c>
      <c r="E3977" s="17" t="e">
        <f>VLOOKUP(B3978,Consolidation!B:AA,6,TRUE)</f>
        <v>#N/A</v>
      </c>
      <c r="F3977" s="17" t="e">
        <f>VLOOKUP(B3978,Consolidation!B:AA,7,TRUE)</f>
        <v>#N/A</v>
      </c>
      <c r="G3977" s="17" t="e">
        <f>VLOOKUP(B3978,Consolidation!B:AA,12,TRUE)</f>
        <v>#N/A</v>
      </c>
      <c r="H3977" s="17" t="e">
        <f>VLOOKUP(B3978,Consolidation!B:AA,22,FALSE)</f>
        <v>#N/A</v>
      </c>
    </row>
    <row r="3978" spans="1:8" ht="29.5" customHeight="1" thickBot="1" x14ac:dyDescent="0.4">
      <c r="A3978" s="16" t="str">
        <f>IF(B3978&lt;&gt;"","IND"&amp;TEXT(COUNTA($B$2:B3978),"000"),"")</f>
        <v>IND2626</v>
      </c>
      <c r="B3978" s="17">
        <f>Consolication[[#This Row],[Nom et prénom 0 Name &amp; first name]]</f>
        <v>0</v>
      </c>
      <c r="C3978" s="17" t="e">
        <f>VLOOKUP(B3978,Consolidation!B:AA,3,FALSE)</f>
        <v>#N/A</v>
      </c>
      <c r="D3978" s="17" t="e">
        <f>VLOOKUP(B3978,Consolidation!B:AA,5,TRUE)</f>
        <v>#N/A</v>
      </c>
      <c r="E3978" s="17" t="e">
        <f>VLOOKUP(B3979,Consolidation!B:AA,6,TRUE)</f>
        <v>#N/A</v>
      </c>
      <c r="F3978" s="17" t="e">
        <f>VLOOKUP(B3979,Consolidation!B:AA,7,TRUE)</f>
        <v>#N/A</v>
      </c>
      <c r="G3978" s="17" t="e">
        <f>VLOOKUP(B3979,Consolidation!B:AA,12,TRUE)</f>
        <v>#N/A</v>
      </c>
      <c r="H3978" s="17" t="e">
        <f>VLOOKUP(B3979,Consolidation!B:AA,22,FALSE)</f>
        <v>#N/A</v>
      </c>
    </row>
    <row r="3979" spans="1:8" ht="29.5" customHeight="1" thickBot="1" x14ac:dyDescent="0.4">
      <c r="A3979" s="16" t="str">
        <f>IF(B3979&lt;&gt;"","IND"&amp;TEXT(COUNTA($B$2:B3979),"000"),"")</f>
        <v>IND2627</v>
      </c>
      <c r="B3979" s="17">
        <f>Consolication[[#This Row],[Nom et prénom 0 Name &amp; first name]]</f>
        <v>0</v>
      </c>
      <c r="C3979" s="17" t="e">
        <f>VLOOKUP(B3979,Consolidation!B:AA,3,FALSE)</f>
        <v>#N/A</v>
      </c>
      <c r="D3979" s="17" t="e">
        <f>VLOOKUP(B3979,Consolidation!B:AA,5,TRUE)</f>
        <v>#N/A</v>
      </c>
      <c r="E3979" s="17" t="e">
        <f>VLOOKUP(B3980,Consolidation!B:AA,6,TRUE)</f>
        <v>#N/A</v>
      </c>
      <c r="F3979" s="17" t="e">
        <f>VLOOKUP(B3980,Consolidation!B:AA,7,TRUE)</f>
        <v>#N/A</v>
      </c>
      <c r="G3979" s="17" t="e">
        <f>VLOOKUP(B3980,Consolidation!B:AA,12,TRUE)</f>
        <v>#N/A</v>
      </c>
      <c r="H3979" s="17" t="e">
        <f>VLOOKUP(B3980,Consolidation!B:AA,22,FALSE)</f>
        <v>#N/A</v>
      </c>
    </row>
    <row r="3980" spans="1:8" ht="29.5" customHeight="1" thickBot="1" x14ac:dyDescent="0.4">
      <c r="A3980" s="16" t="str">
        <f>IF(B3980&lt;&gt;"","IND"&amp;TEXT(COUNTA($B$2:B3980),"000"),"")</f>
        <v>IND2628</v>
      </c>
      <c r="B3980" s="17">
        <f>Consolication[[#This Row],[Nom et prénom 0 Name &amp; first name]]</f>
        <v>0</v>
      </c>
      <c r="C3980" s="17" t="e">
        <f>VLOOKUP(B3980,Consolidation!B:AA,3,FALSE)</f>
        <v>#N/A</v>
      </c>
      <c r="D3980" s="17" t="e">
        <f>VLOOKUP(B3980,Consolidation!B:AA,5,TRUE)</f>
        <v>#N/A</v>
      </c>
      <c r="E3980" s="17" t="e">
        <f>VLOOKUP(B3981,Consolidation!B:AA,6,TRUE)</f>
        <v>#N/A</v>
      </c>
      <c r="F3980" s="17" t="e">
        <f>VLOOKUP(B3981,Consolidation!B:AA,7,TRUE)</f>
        <v>#N/A</v>
      </c>
      <c r="G3980" s="17" t="e">
        <f>VLOOKUP(B3981,Consolidation!B:AA,12,TRUE)</f>
        <v>#N/A</v>
      </c>
      <c r="H3980" s="17" t="e">
        <f>VLOOKUP(B3981,Consolidation!B:AA,22,FALSE)</f>
        <v>#N/A</v>
      </c>
    </row>
    <row r="3981" spans="1:8" ht="29.5" customHeight="1" thickBot="1" x14ac:dyDescent="0.4">
      <c r="A3981" s="16" t="str">
        <f>IF(B3981&lt;&gt;"","IND"&amp;TEXT(COUNTA($B$2:B3981),"000"),"")</f>
        <v>IND2629</v>
      </c>
      <c r="B3981" s="17">
        <f>Consolication[[#This Row],[Nom et prénom 0 Name &amp; first name]]</f>
        <v>0</v>
      </c>
      <c r="C3981" s="17" t="e">
        <f>VLOOKUP(B3981,Consolidation!B:AA,3,FALSE)</f>
        <v>#N/A</v>
      </c>
      <c r="D3981" s="17" t="e">
        <f>VLOOKUP(B3981,Consolidation!B:AA,5,TRUE)</f>
        <v>#N/A</v>
      </c>
      <c r="E3981" s="17" t="e">
        <f>VLOOKUP(B3982,Consolidation!B:AA,6,TRUE)</f>
        <v>#N/A</v>
      </c>
      <c r="F3981" s="17" t="e">
        <f>VLOOKUP(B3982,Consolidation!B:AA,7,TRUE)</f>
        <v>#N/A</v>
      </c>
      <c r="G3981" s="17" t="e">
        <f>VLOOKUP(B3982,Consolidation!B:AA,12,TRUE)</f>
        <v>#N/A</v>
      </c>
      <c r="H3981" s="17" t="e">
        <f>VLOOKUP(B3982,Consolidation!B:AA,22,FALSE)</f>
        <v>#N/A</v>
      </c>
    </row>
    <row r="3982" spans="1:8" ht="29.5" customHeight="1" thickBot="1" x14ac:dyDescent="0.4">
      <c r="A3982" s="16" t="str">
        <f>IF(B3982&lt;&gt;"","IND"&amp;TEXT(COUNTA($B$2:B3982),"000"),"")</f>
        <v>IND2630</v>
      </c>
      <c r="B3982" s="17">
        <f>Consolication[[#This Row],[Nom et prénom 0 Name &amp; first name]]</f>
        <v>0</v>
      </c>
      <c r="C3982" s="17" t="e">
        <f>VLOOKUP(B3982,Consolidation!B:AA,3,FALSE)</f>
        <v>#N/A</v>
      </c>
      <c r="D3982" s="17" t="e">
        <f>VLOOKUP(B3982,Consolidation!B:AA,5,TRUE)</f>
        <v>#N/A</v>
      </c>
      <c r="E3982" s="17" t="e">
        <f>VLOOKUP(B3983,Consolidation!B:AA,6,TRUE)</f>
        <v>#N/A</v>
      </c>
      <c r="F3982" s="17" t="e">
        <f>VLOOKUP(B3983,Consolidation!B:AA,7,TRUE)</f>
        <v>#N/A</v>
      </c>
      <c r="G3982" s="17" t="e">
        <f>VLOOKUP(B3983,Consolidation!B:AA,12,TRUE)</f>
        <v>#N/A</v>
      </c>
      <c r="H3982" s="17" t="e">
        <f>VLOOKUP(B3983,Consolidation!B:AA,22,FALSE)</f>
        <v>#N/A</v>
      </c>
    </row>
    <row r="3983" spans="1:8" ht="29.5" customHeight="1" thickBot="1" x14ac:dyDescent="0.4">
      <c r="A3983" s="16" t="str">
        <f>IF(B3983&lt;&gt;"","IND"&amp;TEXT(COUNTA($B$2:B3983),"000"),"")</f>
        <v>IND2631</v>
      </c>
      <c r="B3983" s="17">
        <f>Consolication[[#This Row],[Nom et prénom 0 Name &amp; first name]]</f>
        <v>0</v>
      </c>
      <c r="C3983" s="17" t="e">
        <f>VLOOKUP(B3983,Consolidation!B:AA,3,FALSE)</f>
        <v>#N/A</v>
      </c>
      <c r="D3983" s="17" t="e">
        <f>VLOOKUP(B3983,Consolidation!B:AA,5,TRUE)</f>
        <v>#N/A</v>
      </c>
      <c r="E3983" s="17" t="e">
        <f>VLOOKUP(B3984,Consolidation!B:AA,6,TRUE)</f>
        <v>#N/A</v>
      </c>
      <c r="F3983" s="17" t="e">
        <f>VLOOKUP(B3984,Consolidation!B:AA,7,TRUE)</f>
        <v>#N/A</v>
      </c>
      <c r="G3983" s="17" t="e">
        <f>VLOOKUP(B3984,Consolidation!B:AA,12,TRUE)</f>
        <v>#N/A</v>
      </c>
      <c r="H3983" s="17" t="e">
        <f>VLOOKUP(B3984,Consolidation!B:AA,22,FALSE)</f>
        <v>#N/A</v>
      </c>
    </row>
    <row r="3984" spans="1:8" ht="29.5" customHeight="1" thickBot="1" x14ac:dyDescent="0.4">
      <c r="A3984" s="16" t="str">
        <f>IF(B3984&lt;&gt;"","IND"&amp;TEXT(COUNTA($B$2:B3984),"000"),"")</f>
        <v>IND2632</v>
      </c>
      <c r="B3984" s="17">
        <f>Consolication[[#This Row],[Nom et prénom 0 Name &amp; first name]]</f>
        <v>0</v>
      </c>
      <c r="C3984" s="17" t="e">
        <f>VLOOKUP(B3984,Consolidation!B:AA,3,FALSE)</f>
        <v>#N/A</v>
      </c>
      <c r="D3984" s="17" t="e">
        <f>VLOOKUP(B3984,Consolidation!B:AA,5,TRUE)</f>
        <v>#N/A</v>
      </c>
      <c r="E3984" s="17" t="e">
        <f>VLOOKUP(B3985,Consolidation!B:AA,6,TRUE)</f>
        <v>#N/A</v>
      </c>
      <c r="F3984" s="17" t="e">
        <f>VLOOKUP(B3985,Consolidation!B:AA,7,TRUE)</f>
        <v>#N/A</v>
      </c>
      <c r="G3984" s="17" t="e">
        <f>VLOOKUP(B3985,Consolidation!B:AA,12,TRUE)</f>
        <v>#N/A</v>
      </c>
      <c r="H3984" s="17" t="e">
        <f>VLOOKUP(B3985,Consolidation!B:AA,22,FALSE)</f>
        <v>#N/A</v>
      </c>
    </row>
    <row r="3985" spans="1:8" ht="29.5" customHeight="1" thickBot="1" x14ac:dyDescent="0.4">
      <c r="A3985" s="16" t="str">
        <f>IF(B3985&lt;&gt;"","IND"&amp;TEXT(COUNTA($B$2:B3985),"000"),"")</f>
        <v>IND2633</v>
      </c>
      <c r="B3985" s="17">
        <f>Consolication[[#This Row],[Nom et prénom 0 Name &amp; first name]]</f>
        <v>0</v>
      </c>
      <c r="C3985" s="17" t="e">
        <f>VLOOKUP(B3985,Consolidation!B:AA,3,FALSE)</f>
        <v>#N/A</v>
      </c>
      <c r="D3985" s="17" t="e">
        <f>VLOOKUP(B3985,Consolidation!B:AA,5,TRUE)</f>
        <v>#N/A</v>
      </c>
      <c r="E3985" s="17" t="e">
        <f>VLOOKUP(B3986,Consolidation!B:AA,6,TRUE)</f>
        <v>#N/A</v>
      </c>
      <c r="F3985" s="17" t="e">
        <f>VLOOKUP(B3986,Consolidation!B:AA,7,TRUE)</f>
        <v>#N/A</v>
      </c>
      <c r="G3985" s="17" t="e">
        <f>VLOOKUP(B3986,Consolidation!B:AA,12,TRUE)</f>
        <v>#N/A</v>
      </c>
      <c r="H3985" s="17" t="e">
        <f>VLOOKUP(B3986,Consolidation!B:AA,22,FALSE)</f>
        <v>#N/A</v>
      </c>
    </row>
    <row r="3986" spans="1:8" ht="29.5" customHeight="1" thickBot="1" x14ac:dyDescent="0.4">
      <c r="A3986" s="16" t="str">
        <f>IF(B3986&lt;&gt;"","IND"&amp;TEXT(COUNTA($B$2:B3986),"000"),"")</f>
        <v>IND2634</v>
      </c>
      <c r="B3986" s="17">
        <f>Consolication[[#This Row],[Nom et prénom 0 Name &amp; first name]]</f>
        <v>0</v>
      </c>
      <c r="C3986" s="17" t="e">
        <f>VLOOKUP(B3986,Consolidation!B:AA,3,FALSE)</f>
        <v>#N/A</v>
      </c>
      <c r="D3986" s="17" t="e">
        <f>VLOOKUP(B3986,Consolidation!B:AA,5,TRUE)</f>
        <v>#N/A</v>
      </c>
      <c r="E3986" s="17" t="e">
        <f>VLOOKUP(B3987,Consolidation!B:AA,6,TRUE)</f>
        <v>#N/A</v>
      </c>
      <c r="F3986" s="17" t="e">
        <f>VLOOKUP(B3987,Consolidation!B:AA,7,TRUE)</f>
        <v>#N/A</v>
      </c>
      <c r="G3986" s="17" t="e">
        <f>VLOOKUP(B3987,Consolidation!B:AA,12,TRUE)</f>
        <v>#N/A</v>
      </c>
      <c r="H3986" s="17" t="e">
        <f>VLOOKUP(B3987,Consolidation!B:AA,22,FALSE)</f>
        <v>#N/A</v>
      </c>
    </row>
    <row r="3987" spans="1:8" ht="29.5" customHeight="1" thickBot="1" x14ac:dyDescent="0.4">
      <c r="A3987" s="16" t="str">
        <f>IF(B3987&lt;&gt;"","IND"&amp;TEXT(COUNTA($B$2:B3987),"000"),"")</f>
        <v>IND2635</v>
      </c>
      <c r="B3987" s="17">
        <f>Consolication[[#This Row],[Nom et prénom 0 Name &amp; first name]]</f>
        <v>0</v>
      </c>
      <c r="C3987" s="17" t="e">
        <f>VLOOKUP(B3987,Consolidation!B:AA,3,FALSE)</f>
        <v>#N/A</v>
      </c>
      <c r="D3987" s="17" t="e">
        <f>VLOOKUP(B3987,Consolidation!B:AA,5,TRUE)</f>
        <v>#N/A</v>
      </c>
      <c r="E3987" s="17" t="e">
        <f>VLOOKUP(B3988,Consolidation!B:AA,6,TRUE)</f>
        <v>#N/A</v>
      </c>
      <c r="F3987" s="17" t="e">
        <f>VLOOKUP(B3988,Consolidation!B:AA,7,TRUE)</f>
        <v>#N/A</v>
      </c>
      <c r="G3987" s="17" t="e">
        <f>VLOOKUP(B3988,Consolidation!B:AA,12,TRUE)</f>
        <v>#N/A</v>
      </c>
      <c r="H3987" s="17" t="e">
        <f>VLOOKUP(B3988,Consolidation!B:AA,22,FALSE)</f>
        <v>#N/A</v>
      </c>
    </row>
    <row r="3988" spans="1:8" ht="29.5" customHeight="1" thickBot="1" x14ac:dyDescent="0.4">
      <c r="A3988" s="16" t="str">
        <f>IF(B3988&lt;&gt;"","IND"&amp;TEXT(COUNTA($B$2:B3988),"000"),"")</f>
        <v>IND2636</v>
      </c>
      <c r="B3988" s="17">
        <f>Consolication[[#This Row],[Nom et prénom 0 Name &amp; first name]]</f>
        <v>0</v>
      </c>
      <c r="C3988" s="17" t="e">
        <f>VLOOKUP(B3988,Consolidation!B:AA,3,FALSE)</f>
        <v>#N/A</v>
      </c>
      <c r="D3988" s="17" t="e">
        <f>VLOOKUP(B3988,Consolidation!B:AA,5,TRUE)</f>
        <v>#N/A</v>
      </c>
      <c r="E3988" s="17" t="e">
        <f>VLOOKUP(B3989,Consolidation!B:AA,6,TRUE)</f>
        <v>#N/A</v>
      </c>
      <c r="F3988" s="17" t="e">
        <f>VLOOKUP(B3989,Consolidation!B:AA,7,TRUE)</f>
        <v>#N/A</v>
      </c>
      <c r="G3988" s="17" t="e">
        <f>VLOOKUP(B3989,Consolidation!B:AA,12,TRUE)</f>
        <v>#N/A</v>
      </c>
      <c r="H3988" s="17" t="e">
        <f>VLOOKUP(B3989,Consolidation!B:AA,22,FALSE)</f>
        <v>#N/A</v>
      </c>
    </row>
    <row r="3989" spans="1:8" ht="29.5" customHeight="1" thickBot="1" x14ac:dyDescent="0.4">
      <c r="A3989" s="16" t="str">
        <f>IF(B3989&lt;&gt;"","IND"&amp;TEXT(COUNTA($B$2:B3989),"000"),"")</f>
        <v>IND2637</v>
      </c>
      <c r="B3989" s="17">
        <f>Consolication[[#This Row],[Nom et prénom 0 Name &amp; first name]]</f>
        <v>0</v>
      </c>
      <c r="C3989" s="17" t="e">
        <f>VLOOKUP(B3989,Consolidation!B:AA,3,FALSE)</f>
        <v>#N/A</v>
      </c>
      <c r="D3989" s="17" t="e">
        <f>VLOOKUP(B3989,Consolidation!B:AA,5,TRUE)</f>
        <v>#N/A</v>
      </c>
      <c r="E3989" s="17" t="e">
        <f>VLOOKUP(B3990,Consolidation!B:AA,6,TRUE)</f>
        <v>#N/A</v>
      </c>
      <c r="F3989" s="17" t="e">
        <f>VLOOKUP(B3990,Consolidation!B:AA,7,TRUE)</f>
        <v>#N/A</v>
      </c>
      <c r="G3989" s="17" t="e">
        <f>VLOOKUP(B3990,Consolidation!B:AA,12,TRUE)</f>
        <v>#N/A</v>
      </c>
      <c r="H3989" s="17" t="e">
        <f>VLOOKUP(B3990,Consolidation!B:AA,22,FALSE)</f>
        <v>#N/A</v>
      </c>
    </row>
    <row r="3990" spans="1:8" ht="29.5" customHeight="1" thickBot="1" x14ac:dyDescent="0.4">
      <c r="A3990" s="16" t="str">
        <f>IF(B3990&lt;&gt;"","IND"&amp;TEXT(COUNTA($B$2:B3990),"000"),"")</f>
        <v>IND2638</v>
      </c>
      <c r="B3990" s="17">
        <f>Consolication[[#This Row],[Nom et prénom 0 Name &amp; first name]]</f>
        <v>0</v>
      </c>
      <c r="C3990" s="17" t="e">
        <f>VLOOKUP(B3990,Consolidation!B:AA,3,FALSE)</f>
        <v>#N/A</v>
      </c>
      <c r="D3990" s="17" t="e">
        <f>VLOOKUP(B3990,Consolidation!B:AA,5,TRUE)</f>
        <v>#N/A</v>
      </c>
      <c r="E3990" s="17" t="e">
        <f>VLOOKUP(B3991,Consolidation!B:AA,6,TRUE)</f>
        <v>#N/A</v>
      </c>
      <c r="F3990" s="17" t="e">
        <f>VLOOKUP(B3991,Consolidation!B:AA,7,TRUE)</f>
        <v>#N/A</v>
      </c>
      <c r="G3990" s="17" t="e">
        <f>VLOOKUP(B3991,Consolidation!B:AA,12,TRUE)</f>
        <v>#N/A</v>
      </c>
      <c r="H3990" s="17" t="e">
        <f>VLOOKUP(B3991,Consolidation!B:AA,22,FALSE)</f>
        <v>#N/A</v>
      </c>
    </row>
    <row r="3991" spans="1:8" ht="29.5" customHeight="1" thickBot="1" x14ac:dyDescent="0.4">
      <c r="A3991" s="16" t="str">
        <f>IF(B3991&lt;&gt;"","IND"&amp;TEXT(COUNTA($B$2:B3991),"000"),"")</f>
        <v>IND2639</v>
      </c>
      <c r="B3991" s="17">
        <f>Consolication[[#This Row],[Nom et prénom 0 Name &amp; first name]]</f>
        <v>0</v>
      </c>
      <c r="C3991" s="17" t="e">
        <f>VLOOKUP(B3991,Consolidation!B:AA,3,FALSE)</f>
        <v>#N/A</v>
      </c>
      <c r="D3991" s="17" t="e">
        <f>VLOOKUP(B3991,Consolidation!B:AA,5,TRUE)</f>
        <v>#N/A</v>
      </c>
      <c r="E3991" s="17" t="e">
        <f>VLOOKUP(B3992,Consolidation!B:AA,6,TRUE)</f>
        <v>#N/A</v>
      </c>
      <c r="F3991" s="17" t="e">
        <f>VLOOKUP(B3992,Consolidation!B:AA,7,TRUE)</f>
        <v>#N/A</v>
      </c>
      <c r="G3991" s="17" t="e">
        <f>VLOOKUP(B3992,Consolidation!B:AA,12,TRUE)</f>
        <v>#N/A</v>
      </c>
      <c r="H3991" s="17" t="e">
        <f>VLOOKUP(B3992,Consolidation!B:AA,22,FALSE)</f>
        <v>#N/A</v>
      </c>
    </row>
    <row r="3992" spans="1:8" ht="29.5" customHeight="1" thickBot="1" x14ac:dyDescent="0.4">
      <c r="A3992" s="16" t="str">
        <f>IF(B3992&lt;&gt;"","IND"&amp;TEXT(COUNTA($B$2:B3992),"000"),"")</f>
        <v>IND2640</v>
      </c>
      <c r="B3992" s="17">
        <f>Consolication[[#This Row],[Nom et prénom 0 Name &amp; first name]]</f>
        <v>0</v>
      </c>
      <c r="C3992" s="17" t="e">
        <f>VLOOKUP(B3992,Consolidation!B:AA,3,FALSE)</f>
        <v>#N/A</v>
      </c>
      <c r="D3992" s="17" t="e">
        <f>VLOOKUP(B3992,Consolidation!B:AA,5,TRUE)</f>
        <v>#N/A</v>
      </c>
      <c r="E3992" s="17" t="e">
        <f>VLOOKUP(B3993,Consolidation!B:AA,6,TRUE)</f>
        <v>#N/A</v>
      </c>
      <c r="F3992" s="17" t="e">
        <f>VLOOKUP(B3993,Consolidation!B:AA,7,TRUE)</f>
        <v>#N/A</v>
      </c>
      <c r="G3992" s="17" t="e">
        <f>VLOOKUP(B3993,Consolidation!B:AA,12,TRUE)</f>
        <v>#N/A</v>
      </c>
      <c r="H3992" s="17" t="e">
        <f>VLOOKUP(B3993,Consolidation!B:AA,22,FALSE)</f>
        <v>#N/A</v>
      </c>
    </row>
    <row r="3993" spans="1:8" ht="29.5" customHeight="1" thickBot="1" x14ac:dyDescent="0.4">
      <c r="A3993" s="16" t="str">
        <f>IF(B3993&lt;&gt;"","IND"&amp;TEXT(COUNTA($B$2:B3993),"000"),"")</f>
        <v>IND2641</v>
      </c>
      <c r="B3993" s="17">
        <f>Consolication[[#This Row],[Nom et prénom 0 Name &amp; first name]]</f>
        <v>0</v>
      </c>
      <c r="C3993" s="17" t="e">
        <f>VLOOKUP(B3993,Consolidation!B:AA,3,FALSE)</f>
        <v>#N/A</v>
      </c>
      <c r="D3993" s="17" t="e">
        <f>VLOOKUP(B3993,Consolidation!B:AA,5,TRUE)</f>
        <v>#N/A</v>
      </c>
      <c r="E3993" s="17" t="e">
        <f>VLOOKUP(B3994,Consolidation!B:AA,6,TRUE)</f>
        <v>#N/A</v>
      </c>
      <c r="F3993" s="17" t="e">
        <f>VLOOKUP(B3994,Consolidation!B:AA,7,TRUE)</f>
        <v>#N/A</v>
      </c>
      <c r="G3993" s="17" t="e">
        <f>VLOOKUP(B3994,Consolidation!B:AA,12,TRUE)</f>
        <v>#N/A</v>
      </c>
      <c r="H3993" s="17" t="e">
        <f>VLOOKUP(B3994,Consolidation!B:AA,22,FALSE)</f>
        <v>#N/A</v>
      </c>
    </row>
    <row r="3994" spans="1:8" ht="29.5" customHeight="1" thickBot="1" x14ac:dyDescent="0.4">
      <c r="A3994" s="16" t="str">
        <f>IF(B3994&lt;&gt;"","IND"&amp;TEXT(COUNTA($B$2:B3994),"000"),"")</f>
        <v>IND2642</v>
      </c>
      <c r="B3994" s="17">
        <f>Consolication[[#This Row],[Nom et prénom 0 Name &amp; first name]]</f>
        <v>0</v>
      </c>
      <c r="C3994" s="17" t="e">
        <f>VLOOKUP(B3994,Consolidation!B:AA,3,FALSE)</f>
        <v>#N/A</v>
      </c>
      <c r="D3994" s="17" t="e">
        <f>VLOOKUP(B3994,Consolidation!B:AA,5,TRUE)</f>
        <v>#N/A</v>
      </c>
      <c r="E3994" s="17" t="e">
        <f>VLOOKUP(B3995,Consolidation!B:AA,6,TRUE)</f>
        <v>#N/A</v>
      </c>
      <c r="F3994" s="17" t="e">
        <f>VLOOKUP(B3995,Consolidation!B:AA,7,TRUE)</f>
        <v>#N/A</v>
      </c>
      <c r="G3994" s="17" t="e">
        <f>VLOOKUP(B3995,Consolidation!B:AA,12,TRUE)</f>
        <v>#N/A</v>
      </c>
      <c r="H3994" s="17" t="e">
        <f>VLOOKUP(B3995,Consolidation!B:AA,22,FALSE)</f>
        <v>#N/A</v>
      </c>
    </row>
    <row r="3995" spans="1:8" ht="29.5" customHeight="1" thickBot="1" x14ac:dyDescent="0.4">
      <c r="A3995" s="16" t="str">
        <f>IF(B3995&lt;&gt;"","IND"&amp;TEXT(COUNTA($B$2:B3995),"000"),"")</f>
        <v>IND2643</v>
      </c>
      <c r="B3995" s="17">
        <f>Consolication[[#This Row],[Nom et prénom 0 Name &amp; first name]]</f>
        <v>0</v>
      </c>
      <c r="C3995" s="17" t="e">
        <f>VLOOKUP(B3995,Consolidation!B:AA,3,FALSE)</f>
        <v>#N/A</v>
      </c>
      <c r="D3995" s="17" t="e">
        <f>VLOOKUP(B3995,Consolidation!B:AA,5,TRUE)</f>
        <v>#N/A</v>
      </c>
      <c r="E3995" s="17" t="e">
        <f>VLOOKUP(B3996,Consolidation!B:AA,6,TRUE)</f>
        <v>#N/A</v>
      </c>
      <c r="F3995" s="17" t="e">
        <f>VLOOKUP(B3996,Consolidation!B:AA,7,TRUE)</f>
        <v>#N/A</v>
      </c>
      <c r="G3995" s="17" t="e">
        <f>VLOOKUP(B3996,Consolidation!B:AA,12,TRUE)</f>
        <v>#N/A</v>
      </c>
      <c r="H3995" s="17" t="e">
        <f>VLOOKUP(B3996,Consolidation!B:AA,22,FALSE)</f>
        <v>#N/A</v>
      </c>
    </row>
    <row r="3996" spans="1:8" ht="29.5" customHeight="1" thickBot="1" x14ac:dyDescent="0.4">
      <c r="A3996" s="16" t="str">
        <f>IF(B3996&lt;&gt;"","IND"&amp;TEXT(COUNTA($B$2:B3996),"000"),"")</f>
        <v>IND2644</v>
      </c>
      <c r="B3996" s="17">
        <f>Consolication[[#This Row],[Nom et prénom 0 Name &amp; first name]]</f>
        <v>0</v>
      </c>
      <c r="C3996" s="17" t="e">
        <f>VLOOKUP(B3996,Consolidation!B:AA,3,FALSE)</f>
        <v>#N/A</v>
      </c>
      <c r="D3996" s="17" t="e">
        <f>VLOOKUP(B3996,Consolidation!B:AA,5,TRUE)</f>
        <v>#N/A</v>
      </c>
      <c r="E3996" s="17" t="e">
        <f>VLOOKUP(B3997,Consolidation!B:AA,6,TRUE)</f>
        <v>#N/A</v>
      </c>
      <c r="F3996" s="17" t="e">
        <f>VLOOKUP(B3997,Consolidation!B:AA,7,TRUE)</f>
        <v>#N/A</v>
      </c>
      <c r="G3996" s="17" t="e">
        <f>VLOOKUP(B3997,Consolidation!B:AA,12,TRUE)</f>
        <v>#N/A</v>
      </c>
      <c r="H3996" s="17" t="e">
        <f>VLOOKUP(B3997,Consolidation!B:AA,22,FALSE)</f>
        <v>#N/A</v>
      </c>
    </row>
    <row r="3997" spans="1:8" ht="29.5" customHeight="1" thickBot="1" x14ac:dyDescent="0.4">
      <c r="A3997" s="16" t="str">
        <f>IF(B3997&lt;&gt;"","IND"&amp;TEXT(COUNTA($B$2:B3997),"000"),"")</f>
        <v>IND2645</v>
      </c>
      <c r="B3997" s="17">
        <f>Consolication[[#This Row],[Nom et prénom 0 Name &amp; first name]]</f>
        <v>0</v>
      </c>
      <c r="C3997" s="17" t="e">
        <f>VLOOKUP(B3997,Consolidation!B:AA,3,FALSE)</f>
        <v>#N/A</v>
      </c>
      <c r="D3997" s="17" t="e">
        <f>VLOOKUP(B3997,Consolidation!B:AA,5,TRUE)</f>
        <v>#N/A</v>
      </c>
      <c r="E3997" s="17" t="e">
        <f>VLOOKUP(B3998,Consolidation!B:AA,6,TRUE)</f>
        <v>#N/A</v>
      </c>
      <c r="F3997" s="17" t="e">
        <f>VLOOKUP(B3998,Consolidation!B:AA,7,TRUE)</f>
        <v>#N/A</v>
      </c>
      <c r="G3997" s="17" t="e">
        <f>VLOOKUP(B3998,Consolidation!B:AA,12,TRUE)</f>
        <v>#N/A</v>
      </c>
      <c r="H3997" s="17" t="e">
        <f>VLOOKUP(B3998,Consolidation!B:AA,22,FALSE)</f>
        <v>#N/A</v>
      </c>
    </row>
    <row r="3998" spans="1:8" ht="29.5" customHeight="1" thickBot="1" x14ac:dyDescent="0.4">
      <c r="A3998" s="16" t="str">
        <f>IF(B3998&lt;&gt;"","IND"&amp;TEXT(COUNTA($B$2:B3998),"000"),"")</f>
        <v>IND2646</v>
      </c>
      <c r="B3998" s="17">
        <f>Consolication[[#This Row],[Nom et prénom 0 Name &amp; first name]]</f>
        <v>0</v>
      </c>
      <c r="C3998" s="17" t="e">
        <f>VLOOKUP(B3998,Consolidation!B:AA,3,FALSE)</f>
        <v>#N/A</v>
      </c>
      <c r="D3998" s="17" t="e">
        <f>VLOOKUP(B3998,Consolidation!B:AA,5,TRUE)</f>
        <v>#N/A</v>
      </c>
      <c r="E3998" s="17" t="e">
        <f>VLOOKUP(B3999,Consolidation!B:AA,6,TRUE)</f>
        <v>#N/A</v>
      </c>
      <c r="F3998" s="17" t="e">
        <f>VLOOKUP(B3999,Consolidation!B:AA,7,TRUE)</f>
        <v>#N/A</v>
      </c>
      <c r="G3998" s="17" t="e">
        <f>VLOOKUP(B3999,Consolidation!B:AA,12,TRUE)</f>
        <v>#N/A</v>
      </c>
      <c r="H3998" s="17" t="e">
        <f>VLOOKUP(B3999,Consolidation!B:AA,22,FALSE)</f>
        <v>#N/A</v>
      </c>
    </row>
    <row r="3999" spans="1:8" ht="29.5" customHeight="1" thickBot="1" x14ac:dyDescent="0.4">
      <c r="A3999" s="16" t="str">
        <f>IF(B3999&lt;&gt;"","IND"&amp;TEXT(COUNTA($B$2:B3999),"000"),"")</f>
        <v>IND2647</v>
      </c>
      <c r="B3999" s="17">
        <f>Consolication[[#This Row],[Nom et prénom 0 Name &amp; first name]]</f>
        <v>0</v>
      </c>
      <c r="C3999" s="17" t="e">
        <f>VLOOKUP(B3999,Consolidation!B:AA,3,FALSE)</f>
        <v>#N/A</v>
      </c>
      <c r="D3999" s="17" t="e">
        <f>VLOOKUP(B3999,Consolidation!B:AA,5,TRUE)</f>
        <v>#N/A</v>
      </c>
      <c r="E3999" s="17" t="e">
        <f>VLOOKUP(B4000,Consolidation!B:AA,6,TRUE)</f>
        <v>#N/A</v>
      </c>
      <c r="F3999" s="17" t="e">
        <f>VLOOKUP(B4000,Consolidation!B:AA,7,TRUE)</f>
        <v>#N/A</v>
      </c>
      <c r="G3999" s="17" t="e">
        <f>VLOOKUP(B4000,Consolidation!B:AA,12,TRUE)</f>
        <v>#N/A</v>
      </c>
      <c r="H3999" s="17" t="e">
        <f>VLOOKUP(B4000,Consolidation!B:AA,22,FALSE)</f>
        <v>#N/A</v>
      </c>
    </row>
    <row r="4000" spans="1:8" ht="29.5" customHeight="1" thickBot="1" x14ac:dyDescent="0.4">
      <c r="A4000" s="16" t="str">
        <f>IF(B4000&lt;&gt;"","IND"&amp;TEXT(COUNTA($B$2:B4000),"000"),"")</f>
        <v>IND2648</v>
      </c>
      <c r="B4000" s="17">
        <f>Consolication[[#This Row],[Nom et prénom 0 Name &amp; first name]]</f>
        <v>0</v>
      </c>
      <c r="C4000" s="17" t="e">
        <f>VLOOKUP(B4000,Consolidation!B:AA,3,FALSE)</f>
        <v>#N/A</v>
      </c>
      <c r="D4000" s="17" t="e">
        <f>VLOOKUP(B4000,Consolidation!B:AA,5,TRUE)</f>
        <v>#N/A</v>
      </c>
      <c r="E4000" s="17" t="e">
        <f>VLOOKUP(B4001,Consolidation!B:AA,6,TRUE)</f>
        <v>#N/A</v>
      </c>
      <c r="F4000" s="17" t="e">
        <f>VLOOKUP(B4001,Consolidation!B:AA,7,TRUE)</f>
        <v>#N/A</v>
      </c>
      <c r="G4000" s="17" t="e">
        <f>VLOOKUP(B4001,Consolidation!B:AA,12,TRUE)</f>
        <v>#N/A</v>
      </c>
      <c r="H4000" s="17" t="e">
        <f>VLOOKUP(B4001,Consolidation!B:AA,22,FALSE)</f>
        <v>#N/A</v>
      </c>
    </row>
    <row r="4001" spans="1:8" ht="29.5" customHeight="1" thickBot="1" x14ac:dyDescent="0.4">
      <c r="A4001" s="16" t="str">
        <f>IF(B4001&lt;&gt;"","IND"&amp;TEXT(COUNTA($B$2:B4001),"000"),"")</f>
        <v>IND2649</v>
      </c>
      <c r="B4001" s="17">
        <f>Consolication[[#This Row],[Nom et prénom 0 Name &amp; first name]]</f>
        <v>0</v>
      </c>
      <c r="C4001" s="17" t="e">
        <f>VLOOKUP(B4001,Consolidation!B:AA,3,FALSE)</f>
        <v>#N/A</v>
      </c>
      <c r="D4001" s="17" t="e">
        <f>VLOOKUP(B4001,Consolidation!B:AA,5,TRUE)</f>
        <v>#N/A</v>
      </c>
      <c r="E4001" s="17" t="e">
        <f>VLOOKUP(B4002,Consolidation!B:AA,6,TRUE)</f>
        <v>#N/A</v>
      </c>
      <c r="F4001" s="17" t="e">
        <f>VLOOKUP(B4002,Consolidation!B:AA,7,TRUE)</f>
        <v>#N/A</v>
      </c>
      <c r="G4001" s="17" t="e">
        <f>VLOOKUP(B4002,Consolidation!B:AA,12,TRUE)</f>
        <v>#N/A</v>
      </c>
      <c r="H4001" s="17" t="e">
        <f>VLOOKUP(B4002,Consolidation!B:AA,22,FALSE)</f>
        <v>#N/A</v>
      </c>
    </row>
    <row r="4002" spans="1:8" ht="29.5" customHeight="1" thickBot="1" x14ac:dyDescent="0.4">
      <c r="A4002" s="16" t="str">
        <f>IF(B4002&lt;&gt;"","IND"&amp;TEXT(COUNTA($B$2:B4002),"000"),"")</f>
        <v>IND2650</v>
      </c>
      <c r="B4002" s="17">
        <f>Consolication[[#This Row],[Nom et prénom 0 Name &amp; first name]]</f>
        <v>0</v>
      </c>
      <c r="C4002" s="17" t="e">
        <f>VLOOKUP(B4002,Consolidation!B:AA,3,FALSE)</f>
        <v>#N/A</v>
      </c>
      <c r="D4002" s="17" t="e">
        <f>VLOOKUP(B4002,Consolidation!B:AA,5,TRUE)</f>
        <v>#N/A</v>
      </c>
      <c r="E4002" s="17" t="e">
        <f>VLOOKUP(B4003,Consolidation!B:AA,6,TRUE)</f>
        <v>#N/A</v>
      </c>
      <c r="F4002" s="17" t="e">
        <f>VLOOKUP(B4003,Consolidation!B:AA,7,TRUE)</f>
        <v>#N/A</v>
      </c>
      <c r="G4002" s="17" t="e">
        <f>VLOOKUP(B4003,Consolidation!B:AA,12,TRUE)</f>
        <v>#N/A</v>
      </c>
      <c r="H4002" s="17" t="e">
        <f>VLOOKUP(B4003,Consolidation!B:AA,22,FALSE)</f>
        <v>#N/A</v>
      </c>
    </row>
    <row r="4003" spans="1:8" ht="29.5" customHeight="1" thickBot="1" x14ac:dyDescent="0.4">
      <c r="A4003" s="16" t="str">
        <f>IF(B4003&lt;&gt;"","IND"&amp;TEXT(COUNTA($B$2:B4003),"000"),"")</f>
        <v>IND2651</v>
      </c>
      <c r="B4003" s="17">
        <f>Consolication[[#This Row],[Nom et prénom 0 Name &amp; first name]]</f>
        <v>0</v>
      </c>
      <c r="C4003" s="17" t="e">
        <f>VLOOKUP(B4003,Consolidation!B:AA,3,FALSE)</f>
        <v>#N/A</v>
      </c>
      <c r="D4003" s="17" t="e">
        <f>VLOOKUP(B4003,Consolidation!B:AA,5,TRUE)</f>
        <v>#N/A</v>
      </c>
      <c r="E4003" s="17" t="e">
        <f>VLOOKUP(B4004,Consolidation!B:AA,6,TRUE)</f>
        <v>#N/A</v>
      </c>
      <c r="F4003" s="17" t="e">
        <f>VLOOKUP(B4004,Consolidation!B:AA,7,TRUE)</f>
        <v>#N/A</v>
      </c>
      <c r="G4003" s="17" t="e">
        <f>VLOOKUP(B4004,Consolidation!B:AA,12,TRUE)</f>
        <v>#N/A</v>
      </c>
      <c r="H4003" s="17" t="e">
        <f>VLOOKUP(B4004,Consolidation!B:AA,22,FALSE)</f>
        <v>#N/A</v>
      </c>
    </row>
    <row r="4004" spans="1:8" ht="29.5" customHeight="1" thickBot="1" x14ac:dyDescent="0.4">
      <c r="A4004" s="16" t="str">
        <f>IF(B4004&lt;&gt;"","IND"&amp;TEXT(COUNTA($B$2:B4004),"000"),"")</f>
        <v>IND2652</v>
      </c>
      <c r="B4004" s="17">
        <f>Consolication[[#This Row],[Nom et prénom 0 Name &amp; first name]]</f>
        <v>0</v>
      </c>
      <c r="C4004" s="17" t="e">
        <f>VLOOKUP(B4004,Consolidation!B:AA,3,FALSE)</f>
        <v>#N/A</v>
      </c>
      <c r="D4004" s="17" t="e">
        <f>VLOOKUP(B4004,Consolidation!B:AA,5,TRUE)</f>
        <v>#N/A</v>
      </c>
      <c r="E4004" s="17" t="e">
        <f>VLOOKUP(B4005,Consolidation!B:AA,6,TRUE)</f>
        <v>#N/A</v>
      </c>
      <c r="F4004" s="17" t="e">
        <f>VLOOKUP(B4005,Consolidation!B:AA,7,TRUE)</f>
        <v>#N/A</v>
      </c>
      <c r="G4004" s="17" t="e">
        <f>VLOOKUP(B4005,Consolidation!B:AA,12,TRUE)</f>
        <v>#N/A</v>
      </c>
      <c r="H4004" s="17" t="e">
        <f>VLOOKUP(B4005,Consolidation!B:AA,22,FALSE)</f>
        <v>#N/A</v>
      </c>
    </row>
    <row r="4005" spans="1:8" ht="29.5" customHeight="1" thickBot="1" x14ac:dyDescent="0.4">
      <c r="A4005" s="16" t="str">
        <f>IF(B4005&lt;&gt;"","IND"&amp;TEXT(COUNTA($B$2:B4005),"000"),"")</f>
        <v>IND2653</v>
      </c>
      <c r="B4005" s="17">
        <f>Consolication[[#This Row],[Nom et prénom 0 Name &amp; first name]]</f>
        <v>0</v>
      </c>
      <c r="C4005" s="17" t="e">
        <f>VLOOKUP(B4005,Consolidation!B:AA,3,FALSE)</f>
        <v>#N/A</v>
      </c>
      <c r="D4005" s="17" t="e">
        <f>VLOOKUP(B4005,Consolidation!B:AA,5,TRUE)</f>
        <v>#N/A</v>
      </c>
      <c r="E4005" s="17" t="e">
        <f>VLOOKUP(B4006,Consolidation!B:AA,6,TRUE)</f>
        <v>#N/A</v>
      </c>
      <c r="F4005" s="17" t="e">
        <f>VLOOKUP(B4006,Consolidation!B:AA,7,TRUE)</f>
        <v>#N/A</v>
      </c>
      <c r="G4005" s="17" t="e">
        <f>VLOOKUP(B4006,Consolidation!B:AA,12,TRUE)</f>
        <v>#N/A</v>
      </c>
      <c r="H4005" s="17" t="e">
        <f>VLOOKUP(B4006,Consolidation!B:AA,22,FALSE)</f>
        <v>#N/A</v>
      </c>
    </row>
    <row r="4006" spans="1:8" ht="29.5" customHeight="1" thickBot="1" x14ac:dyDescent="0.4">
      <c r="A4006" s="16" t="str">
        <f>IF(B4006&lt;&gt;"","IND"&amp;TEXT(COUNTA($B$2:B4006),"000"),"")</f>
        <v>IND2654</v>
      </c>
      <c r="B4006" s="17">
        <f>Consolication[[#This Row],[Nom et prénom 0 Name &amp; first name]]</f>
        <v>0</v>
      </c>
      <c r="C4006" s="17" t="e">
        <f>VLOOKUP(B4006,Consolidation!B:AA,3,FALSE)</f>
        <v>#N/A</v>
      </c>
      <c r="D4006" s="17" t="e">
        <f>VLOOKUP(B4006,Consolidation!B:AA,5,TRUE)</f>
        <v>#N/A</v>
      </c>
      <c r="E4006" s="17" t="e">
        <f>VLOOKUP(B4007,Consolidation!B:AA,6,TRUE)</f>
        <v>#N/A</v>
      </c>
      <c r="F4006" s="17" t="e">
        <f>VLOOKUP(B4007,Consolidation!B:AA,7,TRUE)</f>
        <v>#N/A</v>
      </c>
      <c r="G4006" s="17" t="e">
        <f>VLOOKUP(B4007,Consolidation!B:AA,12,TRUE)</f>
        <v>#N/A</v>
      </c>
      <c r="H4006" s="17" t="e">
        <f>VLOOKUP(B4007,Consolidation!B:AA,22,FALSE)</f>
        <v>#N/A</v>
      </c>
    </row>
    <row r="4007" spans="1:8" ht="29.5" customHeight="1" thickBot="1" x14ac:dyDescent="0.4">
      <c r="A4007" s="16" t="str">
        <f>IF(B4007&lt;&gt;"","IND"&amp;TEXT(COUNTA($B$2:B4007),"000"),"")</f>
        <v>IND2655</v>
      </c>
      <c r="B4007" s="17">
        <f>Consolication[[#This Row],[Nom et prénom 0 Name &amp; first name]]</f>
        <v>0</v>
      </c>
      <c r="C4007" s="17" t="e">
        <f>VLOOKUP(B4007,Consolidation!B:AA,3,FALSE)</f>
        <v>#N/A</v>
      </c>
      <c r="D4007" s="17" t="e">
        <f>VLOOKUP(B4007,Consolidation!B:AA,5,TRUE)</f>
        <v>#N/A</v>
      </c>
      <c r="E4007" s="17" t="e">
        <f>VLOOKUP(B4008,Consolidation!B:AA,6,TRUE)</f>
        <v>#N/A</v>
      </c>
      <c r="F4007" s="17" t="e">
        <f>VLOOKUP(B4008,Consolidation!B:AA,7,TRUE)</f>
        <v>#N/A</v>
      </c>
      <c r="G4007" s="17" t="e">
        <f>VLOOKUP(B4008,Consolidation!B:AA,12,TRUE)</f>
        <v>#N/A</v>
      </c>
      <c r="H4007" s="17" t="e">
        <f>VLOOKUP(B4008,Consolidation!B:AA,22,FALSE)</f>
        <v>#N/A</v>
      </c>
    </row>
    <row r="4008" spans="1:8" ht="29.5" customHeight="1" thickBot="1" x14ac:dyDescent="0.4">
      <c r="A4008" s="16" t="str">
        <f>IF(B4008&lt;&gt;"","IND"&amp;TEXT(COUNTA($B$2:B4008),"000"),"")</f>
        <v>IND2656</v>
      </c>
      <c r="B4008" s="17">
        <f>Consolication[[#This Row],[Nom et prénom 0 Name &amp; first name]]</f>
        <v>0</v>
      </c>
      <c r="C4008" s="17" t="e">
        <f>VLOOKUP(B4008,Consolidation!B:AA,3,FALSE)</f>
        <v>#N/A</v>
      </c>
      <c r="D4008" s="17" t="e">
        <f>VLOOKUP(B4008,Consolidation!B:AA,5,TRUE)</f>
        <v>#N/A</v>
      </c>
      <c r="E4008" s="17" t="e">
        <f>VLOOKUP(B4009,Consolidation!B:AA,6,TRUE)</f>
        <v>#N/A</v>
      </c>
      <c r="F4008" s="17" t="e">
        <f>VLOOKUP(B4009,Consolidation!B:AA,7,TRUE)</f>
        <v>#N/A</v>
      </c>
      <c r="G4008" s="17" t="e">
        <f>VLOOKUP(B4009,Consolidation!B:AA,12,TRUE)</f>
        <v>#N/A</v>
      </c>
      <c r="H4008" s="17" t="e">
        <f>VLOOKUP(B4009,Consolidation!B:AA,22,FALSE)</f>
        <v>#N/A</v>
      </c>
    </row>
    <row r="4009" spans="1:8" ht="29.5" customHeight="1" thickBot="1" x14ac:dyDescent="0.4">
      <c r="A4009" s="16" t="str">
        <f>IF(B4009&lt;&gt;"","IND"&amp;TEXT(COUNTA($B$2:B4009),"000"),"")</f>
        <v>IND2657</v>
      </c>
      <c r="B4009" s="17">
        <f>Consolication[[#This Row],[Nom et prénom 0 Name &amp; first name]]</f>
        <v>0</v>
      </c>
      <c r="C4009" s="17" t="e">
        <f>VLOOKUP(B4009,Consolidation!B:AA,3,FALSE)</f>
        <v>#N/A</v>
      </c>
      <c r="D4009" s="17" t="e">
        <f>VLOOKUP(B4009,Consolidation!B:AA,5,TRUE)</f>
        <v>#N/A</v>
      </c>
      <c r="E4009" s="17" t="e">
        <f>VLOOKUP(B4010,Consolidation!B:AA,6,TRUE)</f>
        <v>#N/A</v>
      </c>
      <c r="F4009" s="17" t="e">
        <f>VLOOKUP(B4010,Consolidation!B:AA,7,TRUE)</f>
        <v>#N/A</v>
      </c>
      <c r="G4009" s="17" t="e">
        <f>VLOOKUP(B4010,Consolidation!B:AA,12,TRUE)</f>
        <v>#N/A</v>
      </c>
      <c r="H4009" s="17" t="e">
        <f>VLOOKUP(B4010,Consolidation!B:AA,22,FALSE)</f>
        <v>#N/A</v>
      </c>
    </row>
    <row r="4010" spans="1:8" ht="29.5" customHeight="1" thickBot="1" x14ac:dyDescent="0.4">
      <c r="A4010" s="16" t="str">
        <f>IF(B4010&lt;&gt;"","IND"&amp;TEXT(COUNTA($B$2:B4010),"000"),"")</f>
        <v>IND2658</v>
      </c>
      <c r="B4010" s="17">
        <f>Consolication[[#This Row],[Nom et prénom 0 Name &amp; first name]]</f>
        <v>0</v>
      </c>
      <c r="C4010" s="17" t="e">
        <f>VLOOKUP(B4010,Consolidation!B:AA,3,FALSE)</f>
        <v>#N/A</v>
      </c>
      <c r="D4010" s="17" t="e">
        <f>VLOOKUP(B4010,Consolidation!B:AA,5,TRUE)</f>
        <v>#N/A</v>
      </c>
      <c r="E4010" s="17" t="e">
        <f>VLOOKUP(B4011,Consolidation!B:AA,6,TRUE)</f>
        <v>#N/A</v>
      </c>
      <c r="F4010" s="17" t="e">
        <f>VLOOKUP(B4011,Consolidation!B:AA,7,TRUE)</f>
        <v>#N/A</v>
      </c>
      <c r="G4010" s="17" t="e">
        <f>VLOOKUP(B4011,Consolidation!B:AA,12,TRUE)</f>
        <v>#N/A</v>
      </c>
      <c r="H4010" s="17" t="e">
        <f>VLOOKUP(B4011,Consolidation!B:AA,22,FALSE)</f>
        <v>#N/A</v>
      </c>
    </row>
    <row r="4011" spans="1:8" ht="29.5" customHeight="1" thickBot="1" x14ac:dyDescent="0.4">
      <c r="A4011" s="16" t="str">
        <f>IF(B4011&lt;&gt;"","IND"&amp;TEXT(COUNTA($B$2:B4011),"000"),"")</f>
        <v>IND2659</v>
      </c>
      <c r="B4011" s="17">
        <f>Consolication[[#This Row],[Nom et prénom 0 Name &amp; first name]]</f>
        <v>0</v>
      </c>
      <c r="C4011" s="17" t="e">
        <f>VLOOKUP(B4011,Consolidation!B:AA,3,FALSE)</f>
        <v>#N/A</v>
      </c>
      <c r="D4011" s="17" t="e">
        <f>VLOOKUP(B4011,Consolidation!B:AA,5,TRUE)</f>
        <v>#N/A</v>
      </c>
      <c r="E4011" s="17" t="e">
        <f>VLOOKUP(B4012,Consolidation!B:AA,6,TRUE)</f>
        <v>#N/A</v>
      </c>
      <c r="F4011" s="17" t="e">
        <f>VLOOKUP(B4012,Consolidation!B:AA,7,TRUE)</f>
        <v>#N/A</v>
      </c>
      <c r="G4011" s="17" t="e">
        <f>VLOOKUP(B4012,Consolidation!B:AA,12,TRUE)</f>
        <v>#N/A</v>
      </c>
      <c r="H4011" s="17" t="e">
        <f>VLOOKUP(B4012,Consolidation!B:AA,22,FALSE)</f>
        <v>#N/A</v>
      </c>
    </row>
    <row r="4012" spans="1:8" ht="29.5" customHeight="1" thickBot="1" x14ac:dyDescent="0.4">
      <c r="A4012" s="16" t="str">
        <f>IF(B4012&lt;&gt;"","IND"&amp;TEXT(COUNTA($B$2:B4012),"000"),"")</f>
        <v>IND2660</v>
      </c>
      <c r="B4012" s="17">
        <f>Consolication[[#This Row],[Nom et prénom 0 Name &amp; first name]]</f>
        <v>0</v>
      </c>
      <c r="C4012" s="17" t="e">
        <f>VLOOKUP(B4012,Consolidation!B:AA,3,FALSE)</f>
        <v>#N/A</v>
      </c>
      <c r="D4012" s="17" t="e">
        <f>VLOOKUP(B4012,Consolidation!B:AA,5,TRUE)</f>
        <v>#N/A</v>
      </c>
      <c r="E4012" s="17" t="e">
        <f>VLOOKUP(B4013,Consolidation!B:AA,6,TRUE)</f>
        <v>#N/A</v>
      </c>
      <c r="F4012" s="17" t="e">
        <f>VLOOKUP(B4013,Consolidation!B:AA,7,TRUE)</f>
        <v>#N/A</v>
      </c>
      <c r="G4012" s="17" t="e">
        <f>VLOOKUP(B4013,Consolidation!B:AA,12,TRUE)</f>
        <v>#N/A</v>
      </c>
      <c r="H4012" s="17" t="e">
        <f>VLOOKUP(B4013,Consolidation!B:AA,22,FALSE)</f>
        <v>#N/A</v>
      </c>
    </row>
    <row r="4013" spans="1:8" ht="29.5" customHeight="1" thickBot="1" x14ac:dyDescent="0.4">
      <c r="A4013" s="16" t="str">
        <f>IF(B4013&lt;&gt;"","IND"&amp;TEXT(COUNTA($B$2:B4013),"000"),"")</f>
        <v>IND2661</v>
      </c>
      <c r="B4013" s="17">
        <f>Consolication[[#This Row],[Nom et prénom 0 Name &amp; first name]]</f>
        <v>0</v>
      </c>
      <c r="C4013" s="17" t="e">
        <f>VLOOKUP(B4013,Consolidation!B:AA,3,FALSE)</f>
        <v>#N/A</v>
      </c>
      <c r="D4013" s="17" t="e">
        <f>VLOOKUP(B4013,Consolidation!B:AA,5,TRUE)</f>
        <v>#N/A</v>
      </c>
      <c r="E4013" s="17" t="e">
        <f>VLOOKUP(B4014,Consolidation!B:AA,6,TRUE)</f>
        <v>#N/A</v>
      </c>
      <c r="F4013" s="17" t="e">
        <f>VLOOKUP(B4014,Consolidation!B:AA,7,TRUE)</f>
        <v>#N/A</v>
      </c>
      <c r="G4013" s="17" t="e">
        <f>VLOOKUP(B4014,Consolidation!B:AA,12,TRUE)</f>
        <v>#N/A</v>
      </c>
      <c r="H4013" s="17" t="e">
        <f>VLOOKUP(B4014,Consolidation!B:AA,22,FALSE)</f>
        <v>#N/A</v>
      </c>
    </row>
    <row r="4014" spans="1:8" ht="29.5" customHeight="1" thickBot="1" x14ac:dyDescent="0.4">
      <c r="A4014" s="16" t="str">
        <f>IF(B4014&lt;&gt;"","IND"&amp;TEXT(COUNTA($B$2:B4014),"000"),"")</f>
        <v>IND2662</v>
      </c>
      <c r="B4014" s="17">
        <f>Consolication[[#This Row],[Nom et prénom 0 Name &amp; first name]]</f>
        <v>0</v>
      </c>
      <c r="C4014" s="17" t="e">
        <f>VLOOKUP(B4014,Consolidation!B:AA,3,FALSE)</f>
        <v>#N/A</v>
      </c>
      <c r="D4014" s="17" t="e">
        <f>VLOOKUP(B4014,Consolidation!B:AA,5,TRUE)</f>
        <v>#N/A</v>
      </c>
      <c r="E4014" s="17" t="e">
        <f>VLOOKUP(B4015,Consolidation!B:AA,6,TRUE)</f>
        <v>#N/A</v>
      </c>
      <c r="F4014" s="17" t="e">
        <f>VLOOKUP(B4015,Consolidation!B:AA,7,TRUE)</f>
        <v>#N/A</v>
      </c>
      <c r="G4014" s="17" t="e">
        <f>VLOOKUP(B4015,Consolidation!B:AA,12,TRUE)</f>
        <v>#N/A</v>
      </c>
      <c r="H4014" s="17" t="e">
        <f>VLOOKUP(B4015,Consolidation!B:AA,22,FALSE)</f>
        <v>#N/A</v>
      </c>
    </row>
    <row r="4015" spans="1:8" ht="29.5" customHeight="1" thickBot="1" x14ac:dyDescent="0.4">
      <c r="A4015" s="16" t="str">
        <f>IF(B4015&lt;&gt;"","IND"&amp;TEXT(COUNTA($B$2:B4015),"000"),"")</f>
        <v>IND2663</v>
      </c>
      <c r="B4015" s="17">
        <f>Consolication[[#This Row],[Nom et prénom 0 Name &amp; first name]]</f>
        <v>0</v>
      </c>
      <c r="C4015" s="17" t="e">
        <f>VLOOKUP(B4015,Consolidation!B:AA,3,FALSE)</f>
        <v>#N/A</v>
      </c>
      <c r="D4015" s="17" t="e">
        <f>VLOOKUP(B4015,Consolidation!B:AA,5,TRUE)</f>
        <v>#N/A</v>
      </c>
      <c r="E4015" s="17" t="e">
        <f>VLOOKUP(B4016,Consolidation!B:AA,6,TRUE)</f>
        <v>#N/A</v>
      </c>
      <c r="F4015" s="17" t="e">
        <f>VLOOKUP(B4016,Consolidation!B:AA,7,TRUE)</f>
        <v>#N/A</v>
      </c>
      <c r="G4015" s="17" t="e">
        <f>VLOOKUP(B4016,Consolidation!B:AA,12,TRUE)</f>
        <v>#N/A</v>
      </c>
      <c r="H4015" s="17" t="e">
        <f>VLOOKUP(B4016,Consolidation!B:AA,22,FALSE)</f>
        <v>#N/A</v>
      </c>
    </row>
    <row r="4016" spans="1:8" ht="29.5" customHeight="1" thickBot="1" x14ac:dyDescent="0.4">
      <c r="A4016" s="16" t="str">
        <f>IF(B4016&lt;&gt;"","IND"&amp;TEXT(COUNTA($B$2:B4016),"000"),"")</f>
        <v>IND2664</v>
      </c>
      <c r="B4016" s="17">
        <f>Consolication[[#This Row],[Nom et prénom 0 Name &amp; first name]]</f>
        <v>0</v>
      </c>
      <c r="C4016" s="17" t="e">
        <f>VLOOKUP(B4016,Consolidation!B:AA,3,FALSE)</f>
        <v>#N/A</v>
      </c>
      <c r="D4016" s="17" t="e">
        <f>VLOOKUP(B4016,Consolidation!B:AA,5,TRUE)</f>
        <v>#N/A</v>
      </c>
      <c r="E4016" s="17" t="e">
        <f>VLOOKUP(B4017,Consolidation!B:AA,6,TRUE)</f>
        <v>#N/A</v>
      </c>
      <c r="F4016" s="17" t="e">
        <f>VLOOKUP(B4017,Consolidation!B:AA,7,TRUE)</f>
        <v>#N/A</v>
      </c>
      <c r="G4016" s="17" t="e">
        <f>VLOOKUP(B4017,Consolidation!B:AA,12,TRUE)</f>
        <v>#N/A</v>
      </c>
      <c r="H4016" s="17" t="e">
        <f>VLOOKUP(B4017,Consolidation!B:AA,22,FALSE)</f>
        <v>#N/A</v>
      </c>
    </row>
    <row r="4017" spans="1:8" ht="29.5" customHeight="1" thickBot="1" x14ac:dyDescent="0.4">
      <c r="A4017" s="16" t="str">
        <f>IF(B4017&lt;&gt;"","IND"&amp;TEXT(COUNTA($B$2:B4017),"000"),"")</f>
        <v>IND2665</v>
      </c>
      <c r="B4017" s="17">
        <f>Consolication[[#This Row],[Nom et prénom 0 Name &amp; first name]]</f>
        <v>0</v>
      </c>
      <c r="C4017" s="17" t="e">
        <f>VLOOKUP(B4017,Consolidation!B:AA,3,FALSE)</f>
        <v>#N/A</v>
      </c>
      <c r="D4017" s="17" t="e">
        <f>VLOOKUP(B4017,Consolidation!B:AA,5,TRUE)</f>
        <v>#N/A</v>
      </c>
      <c r="E4017" s="17" t="e">
        <f>VLOOKUP(B4018,Consolidation!B:AA,6,TRUE)</f>
        <v>#N/A</v>
      </c>
      <c r="F4017" s="17" t="e">
        <f>VLOOKUP(B4018,Consolidation!B:AA,7,TRUE)</f>
        <v>#N/A</v>
      </c>
      <c r="G4017" s="17" t="e">
        <f>VLOOKUP(B4018,Consolidation!B:AA,12,TRUE)</f>
        <v>#N/A</v>
      </c>
      <c r="H4017" s="17" t="e">
        <f>VLOOKUP(B4018,Consolidation!B:AA,22,FALSE)</f>
        <v>#N/A</v>
      </c>
    </row>
    <row r="4018" spans="1:8" ht="29.5" customHeight="1" thickBot="1" x14ac:dyDescent="0.4">
      <c r="A4018" s="16" t="str">
        <f>IF(B4018&lt;&gt;"","IND"&amp;TEXT(COUNTA($B$2:B4018),"000"),"")</f>
        <v>IND2666</v>
      </c>
      <c r="B4018" s="17">
        <f>Consolication[[#This Row],[Nom et prénom 0 Name &amp; first name]]</f>
        <v>0</v>
      </c>
      <c r="C4018" s="17" t="e">
        <f>VLOOKUP(B4018,Consolidation!B:AA,3,FALSE)</f>
        <v>#N/A</v>
      </c>
      <c r="D4018" s="17" t="e">
        <f>VLOOKUP(B4018,Consolidation!B:AA,5,TRUE)</f>
        <v>#N/A</v>
      </c>
      <c r="E4018" s="17" t="e">
        <f>VLOOKUP(B4019,Consolidation!B:AA,6,TRUE)</f>
        <v>#N/A</v>
      </c>
      <c r="F4018" s="17" t="e">
        <f>VLOOKUP(B4019,Consolidation!B:AA,7,TRUE)</f>
        <v>#N/A</v>
      </c>
      <c r="G4018" s="17" t="e">
        <f>VLOOKUP(B4019,Consolidation!B:AA,12,TRUE)</f>
        <v>#N/A</v>
      </c>
      <c r="H4018" s="17" t="e">
        <f>VLOOKUP(B4019,Consolidation!B:AA,22,FALSE)</f>
        <v>#N/A</v>
      </c>
    </row>
    <row r="4019" spans="1:8" ht="29.5" customHeight="1" thickBot="1" x14ac:dyDescent="0.4">
      <c r="A4019" s="16" t="str">
        <f>IF(B4019&lt;&gt;"","IND"&amp;TEXT(COUNTA($B$2:B4019),"000"),"")</f>
        <v>IND2667</v>
      </c>
      <c r="B4019" s="17">
        <f>Consolication[[#This Row],[Nom et prénom 0 Name &amp; first name]]</f>
        <v>0</v>
      </c>
      <c r="C4019" s="17" t="e">
        <f>VLOOKUP(B4019,Consolidation!B:AA,3,FALSE)</f>
        <v>#N/A</v>
      </c>
      <c r="D4019" s="17" t="e">
        <f>VLOOKUP(B4019,Consolidation!B:AA,5,TRUE)</f>
        <v>#N/A</v>
      </c>
      <c r="E4019" s="17" t="e">
        <f>VLOOKUP(B4020,Consolidation!B:AA,6,TRUE)</f>
        <v>#N/A</v>
      </c>
      <c r="F4019" s="17" t="e">
        <f>VLOOKUP(B4020,Consolidation!B:AA,7,TRUE)</f>
        <v>#N/A</v>
      </c>
      <c r="G4019" s="17" t="e">
        <f>VLOOKUP(B4020,Consolidation!B:AA,12,TRUE)</f>
        <v>#N/A</v>
      </c>
      <c r="H4019" s="17" t="e">
        <f>VLOOKUP(B4020,Consolidation!B:AA,22,FALSE)</f>
        <v>#N/A</v>
      </c>
    </row>
    <row r="4020" spans="1:8" ht="29.5" customHeight="1" thickBot="1" x14ac:dyDescent="0.4">
      <c r="A4020" s="16" t="str">
        <f>IF(B4020&lt;&gt;"","IND"&amp;TEXT(COUNTA($B$2:B4020),"000"),"")</f>
        <v>IND2668</v>
      </c>
      <c r="B4020" s="17">
        <f>Consolication[[#This Row],[Nom et prénom 0 Name &amp; first name]]</f>
        <v>0</v>
      </c>
      <c r="C4020" s="17" t="e">
        <f>VLOOKUP(B4020,Consolidation!B:AA,3,FALSE)</f>
        <v>#N/A</v>
      </c>
      <c r="D4020" s="17" t="e">
        <f>VLOOKUP(B4020,Consolidation!B:AA,5,TRUE)</f>
        <v>#N/A</v>
      </c>
      <c r="E4020" s="17" t="e">
        <f>VLOOKUP(B4021,Consolidation!B:AA,6,TRUE)</f>
        <v>#N/A</v>
      </c>
      <c r="F4020" s="17" t="e">
        <f>VLOOKUP(B4021,Consolidation!B:AA,7,TRUE)</f>
        <v>#N/A</v>
      </c>
      <c r="G4020" s="17" t="e">
        <f>VLOOKUP(B4021,Consolidation!B:AA,12,TRUE)</f>
        <v>#N/A</v>
      </c>
      <c r="H4020" s="17" t="e">
        <f>VLOOKUP(B4021,Consolidation!B:AA,22,FALSE)</f>
        <v>#N/A</v>
      </c>
    </row>
    <row r="4021" spans="1:8" ht="29.5" customHeight="1" thickBot="1" x14ac:dyDescent="0.4">
      <c r="A4021" s="16" t="str">
        <f>IF(B4021&lt;&gt;"","IND"&amp;TEXT(COUNTA($B$2:B4021),"000"),"")</f>
        <v>IND2669</v>
      </c>
      <c r="B4021" s="17">
        <f>Consolication[[#This Row],[Nom et prénom 0 Name &amp; first name]]</f>
        <v>0</v>
      </c>
      <c r="C4021" s="17" t="e">
        <f>VLOOKUP(B4021,Consolidation!B:AA,3,FALSE)</f>
        <v>#N/A</v>
      </c>
      <c r="D4021" s="17" t="e">
        <f>VLOOKUP(B4021,Consolidation!B:AA,5,TRUE)</f>
        <v>#N/A</v>
      </c>
      <c r="E4021" s="17" t="e">
        <f>VLOOKUP(B4022,Consolidation!B:AA,6,TRUE)</f>
        <v>#N/A</v>
      </c>
      <c r="F4021" s="17" t="e">
        <f>VLOOKUP(B4022,Consolidation!B:AA,7,TRUE)</f>
        <v>#N/A</v>
      </c>
      <c r="G4021" s="17" t="e">
        <f>VLOOKUP(B4022,Consolidation!B:AA,12,TRUE)</f>
        <v>#N/A</v>
      </c>
      <c r="H4021" s="17" t="e">
        <f>VLOOKUP(B4022,Consolidation!B:AA,22,FALSE)</f>
        <v>#N/A</v>
      </c>
    </row>
    <row r="4022" spans="1:8" ht="29.5" customHeight="1" thickBot="1" x14ac:dyDescent="0.4">
      <c r="A4022" s="16" t="str">
        <f>IF(B4022&lt;&gt;"","IND"&amp;TEXT(COUNTA($B$2:B4022),"000"),"")</f>
        <v>IND2670</v>
      </c>
      <c r="B4022" s="17">
        <f>Consolication[[#This Row],[Nom et prénom 0 Name &amp; first name]]</f>
        <v>0</v>
      </c>
      <c r="C4022" s="17" t="e">
        <f>VLOOKUP(B4022,Consolidation!B:AA,3,FALSE)</f>
        <v>#N/A</v>
      </c>
      <c r="D4022" s="17" t="e">
        <f>VLOOKUP(B4022,Consolidation!B:AA,5,TRUE)</f>
        <v>#N/A</v>
      </c>
      <c r="E4022" s="17" t="e">
        <f>VLOOKUP(B4023,Consolidation!B:AA,6,TRUE)</f>
        <v>#N/A</v>
      </c>
      <c r="F4022" s="17" t="e">
        <f>VLOOKUP(B4023,Consolidation!B:AA,7,TRUE)</f>
        <v>#N/A</v>
      </c>
      <c r="G4022" s="17" t="e">
        <f>VLOOKUP(B4023,Consolidation!B:AA,12,TRUE)</f>
        <v>#N/A</v>
      </c>
      <c r="H4022" s="17" t="e">
        <f>VLOOKUP(B4023,Consolidation!B:AA,22,FALSE)</f>
        <v>#N/A</v>
      </c>
    </row>
    <row r="4023" spans="1:8" ht="29.5" customHeight="1" thickBot="1" x14ac:dyDescent="0.4">
      <c r="A4023" s="16" t="str">
        <f>IF(B4023&lt;&gt;"","IND"&amp;TEXT(COUNTA($B$2:B4023),"000"),"")</f>
        <v>IND2671</v>
      </c>
      <c r="B4023" s="17">
        <f>Consolication[[#This Row],[Nom et prénom 0 Name &amp; first name]]</f>
        <v>0</v>
      </c>
      <c r="C4023" s="17" t="e">
        <f>VLOOKUP(B4023,Consolidation!B:AA,3,FALSE)</f>
        <v>#N/A</v>
      </c>
      <c r="D4023" s="17" t="e">
        <f>VLOOKUP(B4023,Consolidation!B:AA,5,TRUE)</f>
        <v>#N/A</v>
      </c>
      <c r="E4023" s="17" t="e">
        <f>VLOOKUP(B4024,Consolidation!B:AA,6,TRUE)</f>
        <v>#N/A</v>
      </c>
      <c r="F4023" s="17" t="e">
        <f>VLOOKUP(B4024,Consolidation!B:AA,7,TRUE)</f>
        <v>#N/A</v>
      </c>
      <c r="G4023" s="17" t="e">
        <f>VLOOKUP(B4024,Consolidation!B:AA,12,TRUE)</f>
        <v>#N/A</v>
      </c>
      <c r="H4023" s="17" t="e">
        <f>VLOOKUP(B4024,Consolidation!B:AA,22,FALSE)</f>
        <v>#N/A</v>
      </c>
    </row>
    <row r="4024" spans="1:8" ht="29.5" customHeight="1" thickBot="1" x14ac:dyDescent="0.4">
      <c r="A4024" s="16" t="str">
        <f>IF(B4024&lt;&gt;"","IND"&amp;TEXT(COUNTA($B$2:B4024),"000"),"")</f>
        <v>IND2672</v>
      </c>
      <c r="B4024" s="17">
        <f>Consolication[[#This Row],[Nom et prénom 0 Name &amp; first name]]</f>
        <v>0</v>
      </c>
      <c r="C4024" s="17" t="e">
        <f>VLOOKUP(B4024,Consolidation!B:AA,3,FALSE)</f>
        <v>#N/A</v>
      </c>
      <c r="D4024" s="17" t="e">
        <f>VLOOKUP(B4024,Consolidation!B:AA,5,TRUE)</f>
        <v>#N/A</v>
      </c>
      <c r="E4024" s="17" t="e">
        <f>VLOOKUP(B4025,Consolidation!B:AA,6,TRUE)</f>
        <v>#N/A</v>
      </c>
      <c r="F4024" s="17" t="e">
        <f>VLOOKUP(B4025,Consolidation!B:AA,7,TRUE)</f>
        <v>#N/A</v>
      </c>
      <c r="G4024" s="17" t="e">
        <f>VLOOKUP(B4025,Consolidation!B:AA,12,TRUE)</f>
        <v>#N/A</v>
      </c>
      <c r="H4024" s="17" t="e">
        <f>VLOOKUP(B4025,Consolidation!B:AA,22,FALSE)</f>
        <v>#N/A</v>
      </c>
    </row>
    <row r="4025" spans="1:8" ht="29.5" customHeight="1" thickBot="1" x14ac:dyDescent="0.4">
      <c r="A4025" s="16" t="str">
        <f>IF(B4025&lt;&gt;"","IND"&amp;TEXT(COUNTA($B$2:B4025),"000"),"")</f>
        <v>IND2673</v>
      </c>
      <c r="B4025" s="17">
        <f>Consolication[[#This Row],[Nom et prénom 0 Name &amp; first name]]</f>
        <v>0</v>
      </c>
      <c r="C4025" s="17" t="e">
        <f>VLOOKUP(B4025,Consolidation!B:AA,3,FALSE)</f>
        <v>#N/A</v>
      </c>
      <c r="D4025" s="17" t="e">
        <f>VLOOKUP(B4025,Consolidation!B:AA,5,TRUE)</f>
        <v>#N/A</v>
      </c>
      <c r="E4025" s="17" t="e">
        <f>VLOOKUP(B4026,Consolidation!B:AA,6,TRUE)</f>
        <v>#N/A</v>
      </c>
      <c r="F4025" s="17" t="e">
        <f>VLOOKUP(B4026,Consolidation!B:AA,7,TRUE)</f>
        <v>#N/A</v>
      </c>
      <c r="G4025" s="17" t="e">
        <f>VLOOKUP(B4026,Consolidation!B:AA,12,TRUE)</f>
        <v>#N/A</v>
      </c>
      <c r="H4025" s="17" t="e">
        <f>VLOOKUP(B4026,Consolidation!B:AA,22,FALSE)</f>
        <v>#N/A</v>
      </c>
    </row>
    <row r="4026" spans="1:8" ht="29.5" customHeight="1" thickBot="1" x14ac:dyDescent="0.4">
      <c r="A4026" s="16" t="str">
        <f>IF(B4026&lt;&gt;"","IND"&amp;TEXT(COUNTA($B$2:B4026),"000"),"")</f>
        <v>IND2674</v>
      </c>
      <c r="B4026" s="17">
        <f>Consolication[[#This Row],[Nom et prénom 0 Name &amp; first name]]</f>
        <v>0</v>
      </c>
      <c r="C4026" s="17" t="e">
        <f>VLOOKUP(B4026,Consolidation!B:AA,3,FALSE)</f>
        <v>#N/A</v>
      </c>
      <c r="D4026" s="17" t="e">
        <f>VLOOKUP(B4026,Consolidation!B:AA,5,TRUE)</f>
        <v>#N/A</v>
      </c>
      <c r="E4026" s="17" t="e">
        <f>VLOOKUP(B4027,Consolidation!B:AA,6,TRUE)</f>
        <v>#N/A</v>
      </c>
      <c r="F4026" s="17" t="e">
        <f>VLOOKUP(B4027,Consolidation!B:AA,7,TRUE)</f>
        <v>#N/A</v>
      </c>
      <c r="G4026" s="17" t="e">
        <f>VLOOKUP(B4027,Consolidation!B:AA,12,TRUE)</f>
        <v>#N/A</v>
      </c>
      <c r="H4026" s="17" t="e">
        <f>VLOOKUP(B4027,Consolidation!B:AA,22,FALSE)</f>
        <v>#N/A</v>
      </c>
    </row>
    <row r="4027" spans="1:8" ht="29.5" customHeight="1" thickBot="1" x14ac:dyDescent="0.4">
      <c r="A4027" s="16" t="str">
        <f>IF(B4027&lt;&gt;"","IND"&amp;TEXT(COUNTA($B$2:B4027),"000"),"")</f>
        <v>IND2675</v>
      </c>
      <c r="B4027" s="17">
        <f>Consolication[[#This Row],[Nom et prénom 0 Name &amp; first name]]</f>
        <v>0</v>
      </c>
      <c r="C4027" s="17" t="e">
        <f>VLOOKUP(B4027,Consolidation!B:AA,3,FALSE)</f>
        <v>#N/A</v>
      </c>
      <c r="D4027" s="17" t="e">
        <f>VLOOKUP(B4027,Consolidation!B:AA,5,TRUE)</f>
        <v>#N/A</v>
      </c>
      <c r="E4027" s="17" t="e">
        <f>VLOOKUP(B4028,Consolidation!B:AA,6,TRUE)</f>
        <v>#N/A</v>
      </c>
      <c r="F4027" s="17" t="e">
        <f>VLOOKUP(B4028,Consolidation!B:AA,7,TRUE)</f>
        <v>#N/A</v>
      </c>
      <c r="G4027" s="17" t="e">
        <f>VLOOKUP(B4028,Consolidation!B:AA,12,TRUE)</f>
        <v>#N/A</v>
      </c>
      <c r="H4027" s="17" t="e">
        <f>VLOOKUP(B4028,Consolidation!B:AA,22,FALSE)</f>
        <v>#N/A</v>
      </c>
    </row>
    <row r="4028" spans="1:8" ht="29.5" customHeight="1" thickBot="1" x14ac:dyDescent="0.4">
      <c r="A4028" s="16" t="str">
        <f>IF(B4028&lt;&gt;"","IND"&amp;TEXT(COUNTA($B$2:B4028),"000"),"")</f>
        <v>IND2676</v>
      </c>
      <c r="B4028" s="17">
        <f>Consolication[[#This Row],[Nom et prénom 0 Name &amp; first name]]</f>
        <v>0</v>
      </c>
      <c r="C4028" s="17" t="e">
        <f>VLOOKUP(B4028,Consolidation!B:AA,3,FALSE)</f>
        <v>#N/A</v>
      </c>
      <c r="D4028" s="17" t="e">
        <f>VLOOKUP(B4028,Consolidation!B:AA,5,TRUE)</f>
        <v>#N/A</v>
      </c>
      <c r="E4028" s="17" t="e">
        <f>VLOOKUP(B4029,Consolidation!B:AA,6,TRUE)</f>
        <v>#N/A</v>
      </c>
      <c r="F4028" s="17" t="e">
        <f>VLOOKUP(B4029,Consolidation!B:AA,7,TRUE)</f>
        <v>#N/A</v>
      </c>
      <c r="G4028" s="17" t="e">
        <f>VLOOKUP(B4029,Consolidation!B:AA,12,TRUE)</f>
        <v>#N/A</v>
      </c>
      <c r="H4028" s="17" t="e">
        <f>VLOOKUP(B4029,Consolidation!B:AA,22,FALSE)</f>
        <v>#N/A</v>
      </c>
    </row>
    <row r="4029" spans="1:8" ht="29.5" customHeight="1" thickBot="1" x14ac:dyDescent="0.4">
      <c r="A4029" s="16" t="str">
        <f>IF(B4029&lt;&gt;"","IND"&amp;TEXT(COUNTA($B$2:B4029),"000"),"")</f>
        <v>IND2677</v>
      </c>
      <c r="B4029" s="17">
        <f>Consolication[[#This Row],[Nom et prénom 0 Name &amp; first name]]</f>
        <v>0</v>
      </c>
      <c r="C4029" s="17" t="e">
        <f>VLOOKUP(B4029,Consolidation!B:AA,3,FALSE)</f>
        <v>#N/A</v>
      </c>
      <c r="D4029" s="17" t="e">
        <f>VLOOKUP(B4029,Consolidation!B:AA,5,TRUE)</f>
        <v>#N/A</v>
      </c>
      <c r="E4029" s="17" t="e">
        <f>VLOOKUP(B4030,Consolidation!B:AA,6,TRUE)</f>
        <v>#N/A</v>
      </c>
      <c r="F4029" s="17" t="e">
        <f>VLOOKUP(B4030,Consolidation!B:AA,7,TRUE)</f>
        <v>#N/A</v>
      </c>
      <c r="G4029" s="17" t="e">
        <f>VLOOKUP(B4030,Consolidation!B:AA,12,TRUE)</f>
        <v>#N/A</v>
      </c>
      <c r="H4029" s="17" t="e">
        <f>VLOOKUP(B4030,Consolidation!B:AA,22,FALSE)</f>
        <v>#N/A</v>
      </c>
    </row>
    <row r="4030" spans="1:8" ht="29.5" customHeight="1" thickBot="1" x14ac:dyDescent="0.4">
      <c r="A4030" s="16" t="str">
        <f>IF(B4030&lt;&gt;"","IND"&amp;TEXT(COUNTA($B$2:B4030),"000"),"")</f>
        <v>IND2678</v>
      </c>
      <c r="B4030" s="17">
        <f>Consolication[[#This Row],[Nom et prénom 0 Name &amp; first name]]</f>
        <v>0</v>
      </c>
      <c r="C4030" s="17" t="e">
        <f>VLOOKUP(B4030,Consolidation!B:AA,3,FALSE)</f>
        <v>#N/A</v>
      </c>
      <c r="D4030" s="17" t="e">
        <f>VLOOKUP(B4030,Consolidation!B:AA,5,TRUE)</f>
        <v>#N/A</v>
      </c>
      <c r="E4030" s="17" t="e">
        <f>VLOOKUP(B4031,Consolidation!B:AA,6,TRUE)</f>
        <v>#N/A</v>
      </c>
      <c r="F4030" s="17" t="e">
        <f>VLOOKUP(B4031,Consolidation!B:AA,7,TRUE)</f>
        <v>#N/A</v>
      </c>
      <c r="G4030" s="17" t="e">
        <f>VLOOKUP(B4031,Consolidation!B:AA,12,TRUE)</f>
        <v>#N/A</v>
      </c>
      <c r="H4030" s="17" t="e">
        <f>VLOOKUP(B4031,Consolidation!B:AA,22,FALSE)</f>
        <v>#N/A</v>
      </c>
    </row>
    <row r="4031" spans="1:8" ht="29.5" customHeight="1" thickBot="1" x14ac:dyDescent="0.4">
      <c r="A4031" s="16" t="str">
        <f>IF(B4031&lt;&gt;"","IND"&amp;TEXT(COUNTA($B$2:B4031),"000"),"")</f>
        <v>IND2679</v>
      </c>
      <c r="B4031" s="17">
        <f>Consolication[[#This Row],[Nom et prénom 0 Name &amp; first name]]</f>
        <v>0</v>
      </c>
      <c r="C4031" s="17" t="e">
        <f>VLOOKUP(B4031,Consolidation!B:AA,3,FALSE)</f>
        <v>#N/A</v>
      </c>
      <c r="D4031" s="17" t="e">
        <f>VLOOKUP(B4031,Consolidation!B:AA,5,TRUE)</f>
        <v>#N/A</v>
      </c>
      <c r="E4031" s="17" t="e">
        <f>VLOOKUP(B4032,Consolidation!B:AA,6,TRUE)</f>
        <v>#N/A</v>
      </c>
      <c r="F4031" s="17" t="e">
        <f>VLOOKUP(B4032,Consolidation!B:AA,7,TRUE)</f>
        <v>#N/A</v>
      </c>
      <c r="G4031" s="17" t="e">
        <f>VLOOKUP(B4032,Consolidation!B:AA,12,TRUE)</f>
        <v>#N/A</v>
      </c>
      <c r="H4031" s="17" t="e">
        <f>VLOOKUP(B4032,Consolidation!B:AA,22,FALSE)</f>
        <v>#N/A</v>
      </c>
    </row>
    <row r="4032" spans="1:8" ht="29.5" customHeight="1" thickBot="1" x14ac:dyDescent="0.4">
      <c r="A4032" s="16" t="str">
        <f>IF(B4032&lt;&gt;"","IND"&amp;TEXT(COUNTA($B$2:B4032),"000"),"")</f>
        <v>IND2680</v>
      </c>
      <c r="B4032" s="17">
        <f>Consolication[[#This Row],[Nom et prénom 0 Name &amp; first name]]</f>
        <v>0</v>
      </c>
      <c r="C4032" s="17" t="e">
        <f>VLOOKUP(B4032,Consolidation!B:AA,3,FALSE)</f>
        <v>#N/A</v>
      </c>
      <c r="D4032" s="17" t="e">
        <f>VLOOKUP(B4032,Consolidation!B:AA,5,TRUE)</f>
        <v>#N/A</v>
      </c>
      <c r="E4032" s="17" t="e">
        <f>VLOOKUP(B4033,Consolidation!B:AA,6,TRUE)</f>
        <v>#N/A</v>
      </c>
      <c r="F4032" s="17" t="e">
        <f>VLOOKUP(B4033,Consolidation!B:AA,7,TRUE)</f>
        <v>#N/A</v>
      </c>
      <c r="G4032" s="17" t="e">
        <f>VLOOKUP(B4033,Consolidation!B:AA,12,TRUE)</f>
        <v>#N/A</v>
      </c>
      <c r="H4032" s="17" t="e">
        <f>VLOOKUP(B4033,Consolidation!B:AA,22,FALSE)</f>
        <v>#N/A</v>
      </c>
    </row>
    <row r="4033" spans="1:8" ht="29.5" customHeight="1" thickBot="1" x14ac:dyDescent="0.4">
      <c r="A4033" s="16" t="str">
        <f>IF(B4033&lt;&gt;"","IND"&amp;TEXT(COUNTA($B$2:B4033),"000"),"")</f>
        <v>IND2681</v>
      </c>
      <c r="B4033" s="17">
        <f>Consolication[[#This Row],[Nom et prénom 0 Name &amp; first name]]</f>
        <v>0</v>
      </c>
      <c r="C4033" s="17" t="e">
        <f>VLOOKUP(B4033,Consolidation!B:AA,3,FALSE)</f>
        <v>#N/A</v>
      </c>
      <c r="D4033" s="17" t="e">
        <f>VLOOKUP(B4033,Consolidation!B:AA,5,TRUE)</f>
        <v>#N/A</v>
      </c>
      <c r="E4033" s="17" t="e">
        <f>VLOOKUP(B4034,Consolidation!B:AA,6,TRUE)</f>
        <v>#N/A</v>
      </c>
      <c r="F4033" s="17" t="e">
        <f>VLOOKUP(B4034,Consolidation!B:AA,7,TRUE)</f>
        <v>#N/A</v>
      </c>
      <c r="G4033" s="17" t="e">
        <f>VLOOKUP(B4034,Consolidation!B:AA,12,TRUE)</f>
        <v>#N/A</v>
      </c>
      <c r="H4033" s="17" t="e">
        <f>VLOOKUP(B4034,Consolidation!B:AA,22,FALSE)</f>
        <v>#N/A</v>
      </c>
    </row>
    <row r="4034" spans="1:8" ht="29.5" customHeight="1" thickBot="1" x14ac:dyDescent="0.4">
      <c r="A4034" s="16" t="str">
        <f>IF(B4034&lt;&gt;"","IND"&amp;TEXT(COUNTA($B$2:B4034),"000"),"")</f>
        <v>IND2682</v>
      </c>
      <c r="B4034" s="17">
        <f>Consolication[[#This Row],[Nom et prénom 0 Name &amp; first name]]</f>
        <v>0</v>
      </c>
      <c r="C4034" s="17" t="e">
        <f>VLOOKUP(B4034,Consolidation!B:AA,3,FALSE)</f>
        <v>#N/A</v>
      </c>
      <c r="D4034" s="17" t="e">
        <f>VLOOKUP(B4034,Consolidation!B:AA,5,TRUE)</f>
        <v>#N/A</v>
      </c>
      <c r="E4034" s="17" t="e">
        <f>VLOOKUP(B4035,Consolidation!B:AA,6,TRUE)</f>
        <v>#N/A</v>
      </c>
      <c r="F4034" s="17" t="e">
        <f>VLOOKUP(B4035,Consolidation!B:AA,7,TRUE)</f>
        <v>#N/A</v>
      </c>
      <c r="G4034" s="17" t="e">
        <f>VLOOKUP(B4035,Consolidation!B:AA,12,TRUE)</f>
        <v>#N/A</v>
      </c>
      <c r="H4034" s="17" t="e">
        <f>VLOOKUP(B4035,Consolidation!B:AA,22,FALSE)</f>
        <v>#N/A</v>
      </c>
    </row>
    <row r="4035" spans="1:8" ht="29.5" customHeight="1" thickBot="1" x14ac:dyDescent="0.4">
      <c r="A4035" s="16" t="str">
        <f>IF(B4035&lt;&gt;"","IND"&amp;TEXT(COUNTA($B$2:B4035),"000"),"")</f>
        <v>IND2683</v>
      </c>
      <c r="B4035" s="17">
        <f>Consolication[[#This Row],[Nom et prénom 0 Name &amp; first name]]</f>
        <v>0</v>
      </c>
      <c r="C4035" s="17" t="e">
        <f>VLOOKUP(B4035,Consolidation!B:AA,3,FALSE)</f>
        <v>#N/A</v>
      </c>
      <c r="D4035" s="17" t="e">
        <f>VLOOKUP(B4035,Consolidation!B:AA,5,TRUE)</f>
        <v>#N/A</v>
      </c>
      <c r="E4035" s="17" t="e">
        <f>VLOOKUP(B4036,Consolidation!B:AA,6,TRUE)</f>
        <v>#N/A</v>
      </c>
      <c r="F4035" s="17" t="e">
        <f>VLOOKUP(B4036,Consolidation!B:AA,7,TRUE)</f>
        <v>#N/A</v>
      </c>
      <c r="G4035" s="17" t="e">
        <f>VLOOKUP(B4036,Consolidation!B:AA,12,TRUE)</f>
        <v>#N/A</v>
      </c>
      <c r="H4035" s="17" t="e">
        <f>VLOOKUP(B4036,Consolidation!B:AA,22,FALSE)</f>
        <v>#N/A</v>
      </c>
    </row>
    <row r="4036" spans="1:8" ht="29.5" customHeight="1" thickBot="1" x14ac:dyDescent="0.4">
      <c r="A4036" s="16" t="str">
        <f>IF(B4036&lt;&gt;"","IND"&amp;TEXT(COUNTA($B$2:B4036),"000"),"")</f>
        <v>IND2684</v>
      </c>
      <c r="B4036" s="17">
        <f>Consolication[[#This Row],[Nom et prénom 0 Name &amp; first name]]</f>
        <v>0</v>
      </c>
      <c r="C4036" s="17" t="e">
        <f>VLOOKUP(B4036,Consolidation!B:AA,3,FALSE)</f>
        <v>#N/A</v>
      </c>
      <c r="D4036" s="17" t="e">
        <f>VLOOKUP(B4036,Consolidation!B:AA,5,TRUE)</f>
        <v>#N/A</v>
      </c>
      <c r="E4036" s="17" t="e">
        <f>VLOOKUP(B4037,Consolidation!B:AA,6,TRUE)</f>
        <v>#N/A</v>
      </c>
      <c r="F4036" s="17" t="e">
        <f>VLOOKUP(B4037,Consolidation!B:AA,7,TRUE)</f>
        <v>#N/A</v>
      </c>
      <c r="G4036" s="17" t="e">
        <f>VLOOKUP(B4037,Consolidation!B:AA,12,TRUE)</f>
        <v>#N/A</v>
      </c>
      <c r="H4036" s="17" t="e">
        <f>VLOOKUP(B4037,Consolidation!B:AA,22,FALSE)</f>
        <v>#N/A</v>
      </c>
    </row>
    <row r="4037" spans="1:8" ht="29.5" customHeight="1" thickBot="1" x14ac:dyDescent="0.4">
      <c r="A4037" s="16" t="str">
        <f>IF(B4037&lt;&gt;"","IND"&amp;TEXT(COUNTA($B$2:B4037),"000"),"")</f>
        <v>IND2685</v>
      </c>
      <c r="B4037" s="17">
        <f>Consolication[[#This Row],[Nom et prénom 0 Name &amp; first name]]</f>
        <v>0</v>
      </c>
      <c r="C4037" s="17" t="e">
        <f>VLOOKUP(B4037,Consolidation!B:AA,3,FALSE)</f>
        <v>#N/A</v>
      </c>
      <c r="D4037" s="17" t="e">
        <f>VLOOKUP(B4037,Consolidation!B:AA,5,TRUE)</f>
        <v>#N/A</v>
      </c>
      <c r="E4037" s="17" t="e">
        <f>VLOOKUP(B4038,Consolidation!B:AA,6,TRUE)</f>
        <v>#N/A</v>
      </c>
      <c r="F4037" s="17" t="e">
        <f>VLOOKUP(B4038,Consolidation!B:AA,7,TRUE)</f>
        <v>#N/A</v>
      </c>
      <c r="G4037" s="17" t="e">
        <f>VLOOKUP(B4038,Consolidation!B:AA,12,TRUE)</f>
        <v>#N/A</v>
      </c>
      <c r="H4037" s="17" t="e">
        <f>VLOOKUP(B4038,Consolidation!B:AA,22,FALSE)</f>
        <v>#N/A</v>
      </c>
    </row>
    <row r="4038" spans="1:8" ht="29.5" customHeight="1" thickBot="1" x14ac:dyDescent="0.4">
      <c r="A4038" s="16" t="str">
        <f>IF(B4038&lt;&gt;"","IND"&amp;TEXT(COUNTA($B$2:B4038),"000"),"")</f>
        <v>IND2686</v>
      </c>
      <c r="B4038" s="17">
        <f>Consolication[[#This Row],[Nom et prénom 0 Name &amp; first name]]</f>
        <v>0</v>
      </c>
      <c r="C4038" s="17" t="e">
        <f>VLOOKUP(B4038,Consolidation!B:AA,3,FALSE)</f>
        <v>#N/A</v>
      </c>
      <c r="D4038" s="17" t="e">
        <f>VLOOKUP(B4038,Consolidation!B:AA,5,TRUE)</f>
        <v>#N/A</v>
      </c>
      <c r="E4038" s="17" t="e">
        <f>VLOOKUP(B4039,Consolidation!B:AA,6,TRUE)</f>
        <v>#N/A</v>
      </c>
      <c r="F4038" s="17" t="e">
        <f>VLOOKUP(B4039,Consolidation!B:AA,7,TRUE)</f>
        <v>#N/A</v>
      </c>
      <c r="G4038" s="17" t="e">
        <f>VLOOKUP(B4039,Consolidation!B:AA,12,TRUE)</f>
        <v>#N/A</v>
      </c>
      <c r="H4038" s="17" t="e">
        <f>VLOOKUP(B4039,Consolidation!B:AA,22,FALSE)</f>
        <v>#N/A</v>
      </c>
    </row>
    <row r="4039" spans="1:8" ht="29.5" customHeight="1" thickBot="1" x14ac:dyDescent="0.4">
      <c r="A4039" s="16" t="str">
        <f>IF(B4039&lt;&gt;"","IND"&amp;TEXT(COUNTA($B$2:B4039),"000"),"")</f>
        <v>IND2687</v>
      </c>
      <c r="B4039" s="17">
        <f>Consolication[[#This Row],[Nom et prénom 0 Name &amp; first name]]</f>
        <v>0</v>
      </c>
      <c r="C4039" s="17" t="e">
        <f>VLOOKUP(B4039,Consolidation!B:AA,3,FALSE)</f>
        <v>#N/A</v>
      </c>
      <c r="D4039" s="17" t="e">
        <f>VLOOKUP(B4039,Consolidation!B:AA,5,TRUE)</f>
        <v>#N/A</v>
      </c>
      <c r="E4039" s="17" t="e">
        <f>VLOOKUP(B4040,Consolidation!B:AA,6,TRUE)</f>
        <v>#N/A</v>
      </c>
      <c r="F4039" s="17" t="e">
        <f>VLOOKUP(B4040,Consolidation!B:AA,7,TRUE)</f>
        <v>#N/A</v>
      </c>
      <c r="G4039" s="17" t="e">
        <f>VLOOKUP(B4040,Consolidation!B:AA,12,TRUE)</f>
        <v>#N/A</v>
      </c>
      <c r="H4039" s="17" t="e">
        <f>VLOOKUP(B4040,Consolidation!B:AA,22,FALSE)</f>
        <v>#N/A</v>
      </c>
    </row>
    <row r="4040" spans="1:8" ht="29.5" customHeight="1" thickBot="1" x14ac:dyDescent="0.4">
      <c r="A4040" s="16" t="str">
        <f>IF(B4040&lt;&gt;"","IND"&amp;TEXT(COUNTA($B$2:B4040),"000"),"")</f>
        <v>IND2688</v>
      </c>
      <c r="B4040" s="17">
        <f>Consolication[[#This Row],[Nom et prénom 0 Name &amp; first name]]</f>
        <v>0</v>
      </c>
      <c r="C4040" s="17" t="e">
        <f>VLOOKUP(B4040,Consolidation!B:AA,3,FALSE)</f>
        <v>#N/A</v>
      </c>
      <c r="D4040" s="17" t="e">
        <f>VLOOKUP(B4040,Consolidation!B:AA,5,TRUE)</f>
        <v>#N/A</v>
      </c>
      <c r="E4040" s="17" t="e">
        <f>VLOOKUP(B4041,Consolidation!B:AA,6,TRUE)</f>
        <v>#N/A</v>
      </c>
      <c r="F4040" s="17" t="e">
        <f>VLOOKUP(B4041,Consolidation!B:AA,7,TRUE)</f>
        <v>#N/A</v>
      </c>
      <c r="G4040" s="17" t="e">
        <f>VLOOKUP(B4041,Consolidation!B:AA,12,TRUE)</f>
        <v>#N/A</v>
      </c>
      <c r="H4040" s="17" t="e">
        <f>VLOOKUP(B4041,Consolidation!B:AA,22,FALSE)</f>
        <v>#N/A</v>
      </c>
    </row>
    <row r="4041" spans="1:8" ht="29.5" customHeight="1" thickBot="1" x14ac:dyDescent="0.4">
      <c r="A4041" s="16" t="str">
        <f>IF(B4041&lt;&gt;"","IND"&amp;TEXT(COUNTA($B$2:B4041),"000"),"")</f>
        <v>IND2689</v>
      </c>
      <c r="B4041" s="17">
        <f>Consolication[[#This Row],[Nom et prénom 0 Name &amp; first name]]</f>
        <v>0</v>
      </c>
      <c r="C4041" s="17" t="e">
        <f>VLOOKUP(B4041,Consolidation!B:AA,3,FALSE)</f>
        <v>#N/A</v>
      </c>
      <c r="D4041" s="17" t="e">
        <f>VLOOKUP(B4041,Consolidation!B:AA,5,TRUE)</f>
        <v>#N/A</v>
      </c>
      <c r="E4041" s="17" t="e">
        <f>VLOOKUP(B4042,Consolidation!B:AA,6,TRUE)</f>
        <v>#N/A</v>
      </c>
      <c r="F4041" s="17" t="e">
        <f>VLOOKUP(B4042,Consolidation!B:AA,7,TRUE)</f>
        <v>#N/A</v>
      </c>
      <c r="G4041" s="17" t="e">
        <f>VLOOKUP(B4042,Consolidation!B:AA,12,TRUE)</f>
        <v>#N/A</v>
      </c>
      <c r="H4041" s="17" t="e">
        <f>VLOOKUP(B4042,Consolidation!B:AA,22,FALSE)</f>
        <v>#N/A</v>
      </c>
    </row>
    <row r="4042" spans="1:8" ht="29.5" customHeight="1" thickBot="1" x14ac:dyDescent="0.4">
      <c r="A4042" s="16" t="str">
        <f>IF(B4042&lt;&gt;"","IND"&amp;TEXT(COUNTA($B$2:B4042),"000"),"")</f>
        <v>IND2690</v>
      </c>
      <c r="B4042" s="17">
        <f>Consolication[[#This Row],[Nom et prénom 0 Name &amp; first name]]</f>
        <v>0</v>
      </c>
      <c r="C4042" s="17" t="e">
        <f>VLOOKUP(B4042,Consolidation!B:AA,3,FALSE)</f>
        <v>#N/A</v>
      </c>
      <c r="D4042" s="17" t="e">
        <f>VLOOKUP(B4042,Consolidation!B:AA,5,TRUE)</f>
        <v>#N/A</v>
      </c>
      <c r="E4042" s="17" t="e">
        <f>VLOOKUP(B4043,Consolidation!B:AA,6,TRUE)</f>
        <v>#N/A</v>
      </c>
      <c r="F4042" s="17" t="e">
        <f>VLOOKUP(B4043,Consolidation!B:AA,7,TRUE)</f>
        <v>#N/A</v>
      </c>
      <c r="G4042" s="17" t="e">
        <f>VLOOKUP(B4043,Consolidation!B:AA,12,TRUE)</f>
        <v>#N/A</v>
      </c>
      <c r="H4042" s="17" t="e">
        <f>VLOOKUP(B4043,Consolidation!B:AA,22,FALSE)</f>
        <v>#N/A</v>
      </c>
    </row>
    <row r="4043" spans="1:8" ht="29.5" customHeight="1" thickBot="1" x14ac:dyDescent="0.4">
      <c r="A4043" s="16" t="str">
        <f>IF(B4043&lt;&gt;"","IND"&amp;TEXT(COUNTA($B$2:B4043),"000"),"")</f>
        <v>IND2691</v>
      </c>
      <c r="B4043" s="17">
        <f>Consolication[[#This Row],[Nom et prénom 0 Name &amp; first name]]</f>
        <v>0</v>
      </c>
      <c r="C4043" s="17" t="e">
        <f>VLOOKUP(B4043,Consolidation!B:AA,3,FALSE)</f>
        <v>#N/A</v>
      </c>
      <c r="D4043" s="17" t="e">
        <f>VLOOKUP(B4043,Consolidation!B:AA,5,TRUE)</f>
        <v>#N/A</v>
      </c>
      <c r="E4043" s="17" t="e">
        <f>VLOOKUP(B4044,Consolidation!B:AA,6,TRUE)</f>
        <v>#N/A</v>
      </c>
      <c r="F4043" s="17" t="e">
        <f>VLOOKUP(B4044,Consolidation!B:AA,7,TRUE)</f>
        <v>#N/A</v>
      </c>
      <c r="G4043" s="17" t="e">
        <f>VLOOKUP(B4044,Consolidation!B:AA,12,TRUE)</f>
        <v>#N/A</v>
      </c>
      <c r="H4043" s="17" t="e">
        <f>VLOOKUP(B4044,Consolidation!B:AA,22,FALSE)</f>
        <v>#N/A</v>
      </c>
    </row>
    <row r="4044" spans="1:8" ht="29.5" customHeight="1" thickBot="1" x14ac:dyDescent="0.4">
      <c r="A4044" s="16" t="str">
        <f>IF(B4044&lt;&gt;"","IND"&amp;TEXT(COUNTA($B$2:B4044),"000"),"")</f>
        <v>IND2692</v>
      </c>
      <c r="B4044" s="17">
        <f>Consolication[[#This Row],[Nom et prénom 0 Name &amp; first name]]</f>
        <v>0</v>
      </c>
      <c r="C4044" s="17" t="e">
        <f>VLOOKUP(B4044,Consolidation!B:AA,3,FALSE)</f>
        <v>#N/A</v>
      </c>
      <c r="D4044" s="17" t="e">
        <f>VLOOKUP(B4044,Consolidation!B:AA,5,TRUE)</f>
        <v>#N/A</v>
      </c>
      <c r="E4044" s="17" t="e">
        <f>VLOOKUP(B4045,Consolidation!B:AA,6,TRUE)</f>
        <v>#N/A</v>
      </c>
      <c r="F4044" s="17" t="e">
        <f>VLOOKUP(B4045,Consolidation!B:AA,7,TRUE)</f>
        <v>#N/A</v>
      </c>
      <c r="G4044" s="17" t="e">
        <f>VLOOKUP(B4045,Consolidation!B:AA,12,TRUE)</f>
        <v>#N/A</v>
      </c>
      <c r="H4044" s="17" t="e">
        <f>VLOOKUP(B4045,Consolidation!B:AA,22,FALSE)</f>
        <v>#N/A</v>
      </c>
    </row>
    <row r="4045" spans="1:8" ht="29.5" customHeight="1" thickBot="1" x14ac:dyDescent="0.4">
      <c r="A4045" s="16" t="str">
        <f>IF(B4045&lt;&gt;"","IND"&amp;TEXT(COUNTA($B$2:B4045),"000"),"")</f>
        <v>IND2693</v>
      </c>
      <c r="B4045" s="17">
        <f>Consolication[[#This Row],[Nom et prénom 0 Name &amp; first name]]</f>
        <v>0</v>
      </c>
      <c r="C4045" s="17" t="e">
        <f>VLOOKUP(B4045,Consolidation!B:AA,3,FALSE)</f>
        <v>#N/A</v>
      </c>
      <c r="D4045" s="17" t="e">
        <f>VLOOKUP(B4045,Consolidation!B:AA,5,TRUE)</f>
        <v>#N/A</v>
      </c>
      <c r="E4045" s="17" t="e">
        <f>VLOOKUP(B4046,Consolidation!B:AA,6,TRUE)</f>
        <v>#N/A</v>
      </c>
      <c r="F4045" s="17" t="e">
        <f>VLOOKUP(B4046,Consolidation!B:AA,7,TRUE)</f>
        <v>#N/A</v>
      </c>
      <c r="G4045" s="17" t="e">
        <f>VLOOKUP(B4046,Consolidation!B:AA,12,TRUE)</f>
        <v>#N/A</v>
      </c>
      <c r="H4045" s="17" t="e">
        <f>VLOOKUP(B4046,Consolidation!B:AA,22,FALSE)</f>
        <v>#N/A</v>
      </c>
    </row>
    <row r="4046" spans="1:8" ht="29.5" customHeight="1" thickBot="1" x14ac:dyDescent="0.4">
      <c r="A4046" s="16" t="str">
        <f>IF(B4046&lt;&gt;"","IND"&amp;TEXT(COUNTA($B$2:B4046),"000"),"")</f>
        <v>IND2694</v>
      </c>
      <c r="B4046" s="17">
        <f>Consolication[[#This Row],[Nom et prénom 0 Name &amp; first name]]</f>
        <v>0</v>
      </c>
      <c r="C4046" s="17" t="e">
        <f>VLOOKUP(B4046,Consolidation!B:AA,3,FALSE)</f>
        <v>#N/A</v>
      </c>
      <c r="D4046" s="17" t="e">
        <f>VLOOKUP(B4046,Consolidation!B:AA,5,TRUE)</f>
        <v>#N/A</v>
      </c>
      <c r="E4046" s="17" t="e">
        <f>VLOOKUP(B4047,Consolidation!B:AA,6,TRUE)</f>
        <v>#N/A</v>
      </c>
      <c r="F4046" s="17" t="e">
        <f>VLOOKUP(B4047,Consolidation!B:AA,7,TRUE)</f>
        <v>#N/A</v>
      </c>
      <c r="G4046" s="17" t="e">
        <f>VLOOKUP(B4047,Consolidation!B:AA,12,TRUE)</f>
        <v>#N/A</v>
      </c>
      <c r="H4046" s="17" t="e">
        <f>VLOOKUP(B4047,Consolidation!B:AA,22,FALSE)</f>
        <v>#N/A</v>
      </c>
    </row>
    <row r="4047" spans="1:8" ht="29.5" customHeight="1" thickBot="1" x14ac:dyDescent="0.4">
      <c r="A4047" s="16" t="str">
        <f>IF(B4047&lt;&gt;"","IND"&amp;TEXT(COUNTA($B$2:B4047),"000"),"")</f>
        <v>IND2695</v>
      </c>
      <c r="B4047" s="17">
        <f>Consolication[[#This Row],[Nom et prénom 0 Name &amp; first name]]</f>
        <v>0</v>
      </c>
      <c r="C4047" s="17" t="e">
        <f>VLOOKUP(B4047,Consolidation!B:AA,3,FALSE)</f>
        <v>#N/A</v>
      </c>
      <c r="D4047" s="17" t="e">
        <f>VLOOKUP(B4047,Consolidation!B:AA,5,TRUE)</f>
        <v>#N/A</v>
      </c>
      <c r="E4047" s="17" t="e">
        <f>VLOOKUP(B4048,Consolidation!B:AA,6,TRUE)</f>
        <v>#N/A</v>
      </c>
      <c r="F4047" s="17" t="e">
        <f>VLOOKUP(B4048,Consolidation!B:AA,7,TRUE)</f>
        <v>#N/A</v>
      </c>
      <c r="G4047" s="17" t="e">
        <f>VLOOKUP(B4048,Consolidation!B:AA,12,TRUE)</f>
        <v>#N/A</v>
      </c>
      <c r="H4047" s="17" t="e">
        <f>VLOOKUP(B4048,Consolidation!B:AA,22,FALSE)</f>
        <v>#N/A</v>
      </c>
    </row>
    <row r="4048" spans="1:8" ht="29.5" customHeight="1" thickBot="1" x14ac:dyDescent="0.4">
      <c r="A4048" s="16" t="str">
        <f>IF(B4048&lt;&gt;"","IND"&amp;TEXT(COUNTA($B$2:B4048),"000"),"")</f>
        <v>IND2696</v>
      </c>
      <c r="B4048" s="17">
        <f>Consolication[[#This Row],[Nom et prénom 0 Name &amp; first name]]</f>
        <v>0</v>
      </c>
      <c r="C4048" s="17" t="e">
        <f>VLOOKUP(B4048,Consolidation!B:AA,3,FALSE)</f>
        <v>#N/A</v>
      </c>
      <c r="D4048" s="17" t="e">
        <f>VLOOKUP(B4048,Consolidation!B:AA,5,TRUE)</f>
        <v>#N/A</v>
      </c>
      <c r="E4048" s="17" t="e">
        <f>VLOOKUP(B4049,Consolidation!B:AA,6,TRUE)</f>
        <v>#N/A</v>
      </c>
      <c r="F4048" s="17" t="e">
        <f>VLOOKUP(B4049,Consolidation!B:AA,7,TRUE)</f>
        <v>#N/A</v>
      </c>
      <c r="G4048" s="17" t="e">
        <f>VLOOKUP(B4049,Consolidation!B:AA,12,TRUE)</f>
        <v>#N/A</v>
      </c>
      <c r="H4048" s="17" t="e">
        <f>VLOOKUP(B4049,Consolidation!B:AA,22,FALSE)</f>
        <v>#N/A</v>
      </c>
    </row>
    <row r="4049" spans="1:8" ht="29.5" customHeight="1" thickBot="1" x14ac:dyDescent="0.4">
      <c r="A4049" s="16" t="str">
        <f>IF(B4049&lt;&gt;"","IND"&amp;TEXT(COUNTA($B$2:B4049),"000"),"")</f>
        <v>IND2697</v>
      </c>
      <c r="B4049" s="17">
        <f>Consolication[[#This Row],[Nom et prénom 0 Name &amp; first name]]</f>
        <v>0</v>
      </c>
      <c r="C4049" s="17" t="e">
        <f>VLOOKUP(B4049,Consolidation!B:AA,3,FALSE)</f>
        <v>#N/A</v>
      </c>
      <c r="D4049" s="17" t="e">
        <f>VLOOKUP(B4049,Consolidation!B:AA,5,TRUE)</f>
        <v>#N/A</v>
      </c>
      <c r="E4049" s="17" t="e">
        <f>VLOOKUP(B4050,Consolidation!B:AA,6,TRUE)</f>
        <v>#N/A</v>
      </c>
      <c r="F4049" s="17" t="e">
        <f>VLOOKUP(B4050,Consolidation!B:AA,7,TRUE)</f>
        <v>#N/A</v>
      </c>
      <c r="G4049" s="17" t="e">
        <f>VLOOKUP(B4050,Consolidation!B:AA,12,TRUE)</f>
        <v>#N/A</v>
      </c>
      <c r="H4049" s="17" t="e">
        <f>VLOOKUP(B4050,Consolidation!B:AA,22,FALSE)</f>
        <v>#N/A</v>
      </c>
    </row>
    <row r="4050" spans="1:8" ht="29.5" customHeight="1" thickBot="1" x14ac:dyDescent="0.4">
      <c r="A4050" s="16" t="str">
        <f>IF(B4050&lt;&gt;"","IND"&amp;TEXT(COUNTA($B$2:B4050),"000"),"")</f>
        <v>IND2698</v>
      </c>
      <c r="B4050" s="17">
        <f>Consolication[[#This Row],[Nom et prénom 0 Name &amp; first name]]</f>
        <v>0</v>
      </c>
      <c r="C4050" s="17" t="e">
        <f>VLOOKUP(B4050,Consolidation!B:AA,3,FALSE)</f>
        <v>#N/A</v>
      </c>
      <c r="D4050" s="17" t="e">
        <f>VLOOKUP(B4050,Consolidation!B:AA,5,TRUE)</f>
        <v>#N/A</v>
      </c>
      <c r="E4050" s="17" t="e">
        <f>VLOOKUP(B4051,Consolidation!B:AA,6,TRUE)</f>
        <v>#N/A</v>
      </c>
      <c r="F4050" s="17" t="e">
        <f>VLOOKUP(B4051,Consolidation!B:AA,7,TRUE)</f>
        <v>#N/A</v>
      </c>
      <c r="G4050" s="17" t="e">
        <f>VLOOKUP(B4051,Consolidation!B:AA,12,TRUE)</f>
        <v>#N/A</v>
      </c>
      <c r="H4050" s="17" t="e">
        <f>VLOOKUP(B4051,Consolidation!B:AA,22,FALSE)</f>
        <v>#N/A</v>
      </c>
    </row>
    <row r="4051" spans="1:8" ht="29.5" customHeight="1" thickBot="1" x14ac:dyDescent="0.4">
      <c r="A4051" s="16" t="str">
        <f>IF(B4051&lt;&gt;"","IND"&amp;TEXT(COUNTA($B$2:B4051),"000"),"")</f>
        <v>IND2699</v>
      </c>
      <c r="B4051" s="17">
        <f>Consolication[[#This Row],[Nom et prénom 0 Name &amp; first name]]</f>
        <v>0</v>
      </c>
      <c r="C4051" s="17" t="e">
        <f>VLOOKUP(B4051,Consolidation!B:AA,3,FALSE)</f>
        <v>#N/A</v>
      </c>
      <c r="D4051" s="17" t="e">
        <f>VLOOKUP(B4051,Consolidation!B:AA,5,TRUE)</f>
        <v>#N/A</v>
      </c>
      <c r="E4051" s="17" t="e">
        <f>VLOOKUP(B4052,Consolidation!B:AA,6,TRUE)</f>
        <v>#N/A</v>
      </c>
      <c r="F4051" s="17" t="e">
        <f>VLOOKUP(B4052,Consolidation!B:AA,7,TRUE)</f>
        <v>#N/A</v>
      </c>
      <c r="G4051" s="17" t="e">
        <f>VLOOKUP(B4052,Consolidation!B:AA,12,TRUE)</f>
        <v>#N/A</v>
      </c>
      <c r="H4051" s="17" t="e">
        <f>VLOOKUP(B4052,Consolidation!B:AA,22,FALSE)</f>
        <v>#N/A</v>
      </c>
    </row>
    <row r="4052" spans="1:8" ht="29.5" customHeight="1" thickBot="1" x14ac:dyDescent="0.4">
      <c r="A4052" s="16" t="str">
        <f>IF(B4052&lt;&gt;"","IND"&amp;TEXT(COUNTA($B$2:B4052),"000"),"")</f>
        <v>IND2700</v>
      </c>
      <c r="B4052" s="17">
        <f>Consolication[[#This Row],[Nom et prénom 0 Name &amp; first name]]</f>
        <v>0</v>
      </c>
      <c r="C4052" s="17" t="e">
        <f>VLOOKUP(B4052,Consolidation!B:AA,3,FALSE)</f>
        <v>#N/A</v>
      </c>
      <c r="D4052" s="17" t="e">
        <f>VLOOKUP(B4052,Consolidation!B:AA,5,TRUE)</f>
        <v>#N/A</v>
      </c>
      <c r="E4052" s="17" t="e">
        <f>VLOOKUP(B4053,Consolidation!B:AA,6,TRUE)</f>
        <v>#N/A</v>
      </c>
      <c r="F4052" s="17" t="e">
        <f>VLOOKUP(B4053,Consolidation!B:AA,7,TRUE)</f>
        <v>#N/A</v>
      </c>
      <c r="G4052" s="17" t="e">
        <f>VLOOKUP(B4053,Consolidation!B:AA,12,TRUE)</f>
        <v>#N/A</v>
      </c>
      <c r="H4052" s="17" t="e">
        <f>VLOOKUP(B4053,Consolidation!B:AA,22,FALSE)</f>
        <v>#N/A</v>
      </c>
    </row>
    <row r="4053" spans="1:8" ht="29.5" customHeight="1" thickBot="1" x14ac:dyDescent="0.4">
      <c r="A4053" s="16" t="str">
        <f>IF(B4053&lt;&gt;"","IND"&amp;TEXT(COUNTA($B$2:B4053),"000"),"")</f>
        <v>IND2701</v>
      </c>
      <c r="B4053" s="17">
        <f>Consolication[[#This Row],[Nom et prénom 0 Name &amp; first name]]</f>
        <v>0</v>
      </c>
      <c r="C4053" s="17" t="e">
        <f>VLOOKUP(B4053,Consolidation!B:AA,3,FALSE)</f>
        <v>#N/A</v>
      </c>
      <c r="D4053" s="17" t="e">
        <f>VLOOKUP(B4053,Consolidation!B:AA,5,TRUE)</f>
        <v>#N/A</v>
      </c>
      <c r="E4053" s="17" t="e">
        <f>VLOOKUP(B4054,Consolidation!B:AA,6,TRUE)</f>
        <v>#N/A</v>
      </c>
      <c r="F4053" s="17" t="e">
        <f>VLOOKUP(B4054,Consolidation!B:AA,7,TRUE)</f>
        <v>#N/A</v>
      </c>
      <c r="G4053" s="17" t="e">
        <f>VLOOKUP(B4054,Consolidation!B:AA,12,TRUE)</f>
        <v>#N/A</v>
      </c>
      <c r="H4053" s="17" t="e">
        <f>VLOOKUP(B4054,Consolidation!B:AA,22,FALSE)</f>
        <v>#N/A</v>
      </c>
    </row>
    <row r="4054" spans="1:8" ht="29.5" customHeight="1" thickBot="1" x14ac:dyDescent="0.4">
      <c r="A4054" s="16" t="str">
        <f>IF(B4054&lt;&gt;"","IND"&amp;TEXT(COUNTA($B$2:B4054),"000"),"")</f>
        <v>IND2702</v>
      </c>
      <c r="B4054" s="17">
        <f>Consolication[[#This Row],[Nom et prénom 0 Name &amp; first name]]</f>
        <v>0</v>
      </c>
      <c r="C4054" s="17" t="e">
        <f>VLOOKUP(B4054,Consolidation!B:AA,3,FALSE)</f>
        <v>#N/A</v>
      </c>
      <c r="D4054" s="17" t="e">
        <f>VLOOKUP(B4054,Consolidation!B:AA,5,TRUE)</f>
        <v>#N/A</v>
      </c>
      <c r="E4054" s="17" t="e">
        <f>VLOOKUP(B4055,Consolidation!B:AA,6,TRUE)</f>
        <v>#N/A</v>
      </c>
      <c r="F4054" s="17" t="e">
        <f>VLOOKUP(B4055,Consolidation!B:AA,7,TRUE)</f>
        <v>#N/A</v>
      </c>
      <c r="G4054" s="17" t="e">
        <f>VLOOKUP(B4055,Consolidation!B:AA,12,TRUE)</f>
        <v>#N/A</v>
      </c>
      <c r="H4054" s="17" t="e">
        <f>VLOOKUP(B4055,Consolidation!B:AA,22,FALSE)</f>
        <v>#N/A</v>
      </c>
    </row>
    <row r="4055" spans="1:8" ht="29.5" customHeight="1" thickBot="1" x14ac:dyDescent="0.4">
      <c r="A4055" s="16" t="str">
        <f>IF(B4055&lt;&gt;"","IND"&amp;TEXT(COUNTA($B$2:B4055),"000"),"")</f>
        <v>IND2703</v>
      </c>
      <c r="B4055" s="17">
        <f>Consolication[[#This Row],[Nom et prénom 0 Name &amp; first name]]</f>
        <v>0</v>
      </c>
      <c r="C4055" s="17" t="e">
        <f>VLOOKUP(B4055,Consolidation!B:AA,3,FALSE)</f>
        <v>#N/A</v>
      </c>
      <c r="D4055" s="17" t="e">
        <f>VLOOKUP(B4055,Consolidation!B:AA,5,TRUE)</f>
        <v>#N/A</v>
      </c>
      <c r="E4055" s="17" t="e">
        <f>VLOOKUP(B4056,Consolidation!B:AA,6,TRUE)</f>
        <v>#N/A</v>
      </c>
      <c r="F4055" s="17" t="e">
        <f>VLOOKUP(B4056,Consolidation!B:AA,7,TRUE)</f>
        <v>#N/A</v>
      </c>
      <c r="G4055" s="17" t="e">
        <f>VLOOKUP(B4056,Consolidation!B:AA,12,TRUE)</f>
        <v>#N/A</v>
      </c>
      <c r="H4055" s="17" t="e">
        <f>VLOOKUP(B4056,Consolidation!B:AA,22,FALSE)</f>
        <v>#N/A</v>
      </c>
    </row>
    <row r="4056" spans="1:8" ht="29.5" customHeight="1" thickBot="1" x14ac:dyDescent="0.4">
      <c r="A4056" s="16" t="str">
        <f>IF(B4056&lt;&gt;"","IND"&amp;TEXT(COUNTA($B$2:B4056),"000"),"")</f>
        <v>IND2704</v>
      </c>
      <c r="B4056" s="17">
        <f>Consolication[[#This Row],[Nom et prénom 0 Name &amp; first name]]</f>
        <v>0</v>
      </c>
      <c r="C4056" s="17" t="e">
        <f>VLOOKUP(B4056,Consolidation!B:AA,3,FALSE)</f>
        <v>#N/A</v>
      </c>
      <c r="D4056" s="17" t="e">
        <f>VLOOKUP(B4056,Consolidation!B:AA,5,TRUE)</f>
        <v>#N/A</v>
      </c>
      <c r="E4056" s="17" t="e">
        <f>VLOOKUP(B4057,Consolidation!B:AA,6,TRUE)</f>
        <v>#N/A</v>
      </c>
      <c r="F4056" s="17" t="e">
        <f>VLOOKUP(B4057,Consolidation!B:AA,7,TRUE)</f>
        <v>#N/A</v>
      </c>
      <c r="G4056" s="17" t="e">
        <f>VLOOKUP(B4057,Consolidation!B:AA,12,TRUE)</f>
        <v>#N/A</v>
      </c>
      <c r="H4056" s="17" t="e">
        <f>VLOOKUP(B4057,Consolidation!B:AA,22,FALSE)</f>
        <v>#N/A</v>
      </c>
    </row>
    <row r="4057" spans="1:8" ht="29.5" customHeight="1" thickBot="1" x14ac:dyDescent="0.4">
      <c r="A4057" s="16" t="str">
        <f>IF(B4057&lt;&gt;"","IND"&amp;TEXT(COUNTA($B$2:B4057),"000"),"")</f>
        <v>IND2705</v>
      </c>
      <c r="B4057" s="17">
        <f>Consolication[[#This Row],[Nom et prénom 0 Name &amp; first name]]</f>
        <v>0</v>
      </c>
      <c r="C4057" s="17" t="e">
        <f>VLOOKUP(B4057,Consolidation!B:AA,3,FALSE)</f>
        <v>#N/A</v>
      </c>
      <c r="D4057" s="17" t="e">
        <f>VLOOKUP(B4057,Consolidation!B:AA,5,TRUE)</f>
        <v>#N/A</v>
      </c>
      <c r="E4057" s="17" t="e">
        <f>VLOOKUP(B4058,Consolidation!B:AA,6,TRUE)</f>
        <v>#N/A</v>
      </c>
      <c r="F4057" s="17" t="e">
        <f>VLOOKUP(B4058,Consolidation!B:AA,7,TRUE)</f>
        <v>#N/A</v>
      </c>
      <c r="G4057" s="17" t="e">
        <f>VLOOKUP(B4058,Consolidation!B:AA,12,TRUE)</f>
        <v>#N/A</v>
      </c>
      <c r="H4057" s="17" t="e">
        <f>VLOOKUP(B4058,Consolidation!B:AA,22,FALSE)</f>
        <v>#N/A</v>
      </c>
    </row>
    <row r="4058" spans="1:8" ht="29.5" customHeight="1" thickBot="1" x14ac:dyDescent="0.4">
      <c r="A4058" s="16" t="str">
        <f>IF(B4058&lt;&gt;"","IND"&amp;TEXT(COUNTA($B$2:B4058),"000"),"")</f>
        <v>IND2706</v>
      </c>
      <c r="B4058" s="17">
        <f>Consolication[[#This Row],[Nom et prénom 0 Name &amp; first name]]</f>
        <v>0</v>
      </c>
      <c r="C4058" s="17" t="e">
        <f>VLOOKUP(B4058,Consolidation!B:AA,3,FALSE)</f>
        <v>#N/A</v>
      </c>
      <c r="D4058" s="17" t="e">
        <f>VLOOKUP(B4058,Consolidation!B:AA,5,TRUE)</f>
        <v>#N/A</v>
      </c>
      <c r="E4058" s="17" t="e">
        <f>VLOOKUP(B4059,Consolidation!B:AA,6,TRUE)</f>
        <v>#N/A</v>
      </c>
      <c r="F4058" s="17" t="e">
        <f>VLOOKUP(B4059,Consolidation!B:AA,7,TRUE)</f>
        <v>#N/A</v>
      </c>
      <c r="G4058" s="17" t="e">
        <f>VLOOKUP(B4059,Consolidation!B:AA,12,TRUE)</f>
        <v>#N/A</v>
      </c>
      <c r="H4058" s="17" t="e">
        <f>VLOOKUP(B4059,Consolidation!B:AA,22,FALSE)</f>
        <v>#N/A</v>
      </c>
    </row>
    <row r="4059" spans="1:8" ht="29.5" customHeight="1" thickBot="1" x14ac:dyDescent="0.4">
      <c r="A4059" s="16" t="str">
        <f>IF(B4059&lt;&gt;"","IND"&amp;TEXT(COUNTA($B$2:B4059),"000"),"")</f>
        <v>IND2707</v>
      </c>
      <c r="B4059" s="17">
        <f>Consolication[[#This Row],[Nom et prénom 0 Name &amp; first name]]</f>
        <v>0</v>
      </c>
      <c r="C4059" s="17" t="e">
        <f>VLOOKUP(B4059,Consolidation!B:AA,3,FALSE)</f>
        <v>#N/A</v>
      </c>
      <c r="D4059" s="17" t="e">
        <f>VLOOKUP(B4059,Consolidation!B:AA,5,TRUE)</f>
        <v>#N/A</v>
      </c>
      <c r="E4059" s="17" t="e">
        <f>VLOOKUP(B4060,Consolidation!B:AA,6,TRUE)</f>
        <v>#N/A</v>
      </c>
      <c r="F4059" s="17" t="e">
        <f>VLOOKUP(B4060,Consolidation!B:AA,7,TRUE)</f>
        <v>#N/A</v>
      </c>
      <c r="G4059" s="17" t="e">
        <f>VLOOKUP(B4060,Consolidation!B:AA,12,TRUE)</f>
        <v>#N/A</v>
      </c>
      <c r="H4059" s="17" t="e">
        <f>VLOOKUP(B4060,Consolidation!B:AA,22,FALSE)</f>
        <v>#N/A</v>
      </c>
    </row>
    <row r="4060" spans="1:8" ht="29.5" customHeight="1" thickBot="1" x14ac:dyDescent="0.4">
      <c r="A4060" s="16" t="str">
        <f>IF(B4060&lt;&gt;"","IND"&amp;TEXT(COUNTA($B$2:B4060),"000"),"")</f>
        <v>IND2708</v>
      </c>
      <c r="B4060" s="17">
        <f>Consolication[[#This Row],[Nom et prénom 0 Name &amp; first name]]</f>
        <v>0</v>
      </c>
      <c r="C4060" s="17" t="e">
        <f>VLOOKUP(B4060,Consolidation!B:AA,3,FALSE)</f>
        <v>#N/A</v>
      </c>
      <c r="D4060" s="17" t="e">
        <f>VLOOKUP(B4060,Consolidation!B:AA,5,TRUE)</f>
        <v>#N/A</v>
      </c>
      <c r="E4060" s="17" t="e">
        <f>VLOOKUP(B4061,Consolidation!B:AA,6,TRUE)</f>
        <v>#N/A</v>
      </c>
      <c r="F4060" s="17" t="e">
        <f>VLOOKUP(B4061,Consolidation!B:AA,7,TRUE)</f>
        <v>#N/A</v>
      </c>
      <c r="G4060" s="17" t="e">
        <f>VLOOKUP(B4061,Consolidation!B:AA,12,TRUE)</f>
        <v>#N/A</v>
      </c>
      <c r="H4060" s="17" t="e">
        <f>VLOOKUP(B4061,Consolidation!B:AA,22,FALSE)</f>
        <v>#N/A</v>
      </c>
    </row>
    <row r="4061" spans="1:8" ht="29.5" customHeight="1" thickBot="1" x14ac:dyDescent="0.4">
      <c r="A4061" s="16" t="str">
        <f>IF(B4061&lt;&gt;"","IND"&amp;TEXT(COUNTA($B$2:B4061),"000"),"")</f>
        <v>IND2709</v>
      </c>
      <c r="B4061" s="17">
        <f>Consolication[[#This Row],[Nom et prénom 0 Name &amp; first name]]</f>
        <v>0</v>
      </c>
      <c r="C4061" s="17" t="e">
        <f>VLOOKUP(B4061,Consolidation!B:AA,3,FALSE)</f>
        <v>#N/A</v>
      </c>
      <c r="D4061" s="17" t="e">
        <f>VLOOKUP(B4061,Consolidation!B:AA,5,TRUE)</f>
        <v>#N/A</v>
      </c>
      <c r="E4061" s="17" t="e">
        <f>VLOOKUP(B4062,Consolidation!B:AA,6,TRUE)</f>
        <v>#N/A</v>
      </c>
      <c r="F4061" s="17" t="e">
        <f>VLOOKUP(B4062,Consolidation!B:AA,7,TRUE)</f>
        <v>#N/A</v>
      </c>
      <c r="G4061" s="17" t="e">
        <f>VLOOKUP(B4062,Consolidation!B:AA,12,TRUE)</f>
        <v>#N/A</v>
      </c>
      <c r="H4061" s="17" t="e">
        <f>VLOOKUP(B4062,Consolidation!B:AA,22,FALSE)</f>
        <v>#N/A</v>
      </c>
    </row>
    <row r="4062" spans="1:8" ht="29.5" customHeight="1" thickBot="1" x14ac:dyDescent="0.4">
      <c r="A4062" s="16" t="str">
        <f>IF(B4062&lt;&gt;"","IND"&amp;TEXT(COUNTA($B$2:B4062),"000"),"")</f>
        <v>IND2710</v>
      </c>
      <c r="B4062" s="17">
        <f>Consolication[[#This Row],[Nom et prénom 0 Name &amp; first name]]</f>
        <v>0</v>
      </c>
      <c r="C4062" s="17" t="e">
        <f>VLOOKUP(B4062,Consolidation!B:AA,3,FALSE)</f>
        <v>#N/A</v>
      </c>
      <c r="D4062" s="17" t="e">
        <f>VLOOKUP(B4062,Consolidation!B:AA,5,TRUE)</f>
        <v>#N/A</v>
      </c>
      <c r="E4062" s="17" t="e">
        <f>VLOOKUP(B4063,Consolidation!B:AA,6,TRUE)</f>
        <v>#N/A</v>
      </c>
      <c r="F4062" s="17" t="e">
        <f>VLOOKUP(B4063,Consolidation!B:AA,7,TRUE)</f>
        <v>#N/A</v>
      </c>
      <c r="G4062" s="17" t="e">
        <f>VLOOKUP(B4063,Consolidation!B:AA,12,TRUE)</f>
        <v>#N/A</v>
      </c>
      <c r="H4062" s="17" t="e">
        <f>VLOOKUP(B4063,Consolidation!B:AA,22,FALSE)</f>
        <v>#N/A</v>
      </c>
    </row>
    <row r="4063" spans="1:8" ht="29.5" customHeight="1" thickBot="1" x14ac:dyDescent="0.4">
      <c r="A4063" s="16" t="str">
        <f>IF(B4063&lt;&gt;"","IND"&amp;TEXT(COUNTA($B$2:B4063),"000"),"")</f>
        <v>IND2711</v>
      </c>
      <c r="B4063" s="17">
        <f>Consolication[[#This Row],[Nom et prénom 0 Name &amp; first name]]</f>
        <v>0</v>
      </c>
      <c r="C4063" s="17" t="e">
        <f>VLOOKUP(B4063,Consolidation!B:AA,3,FALSE)</f>
        <v>#N/A</v>
      </c>
      <c r="D4063" s="17" t="e">
        <f>VLOOKUP(B4063,Consolidation!B:AA,5,TRUE)</f>
        <v>#N/A</v>
      </c>
      <c r="E4063" s="17" t="e">
        <f>VLOOKUP(B4064,Consolidation!B:AA,6,TRUE)</f>
        <v>#N/A</v>
      </c>
      <c r="F4063" s="17" t="e">
        <f>VLOOKUP(B4064,Consolidation!B:AA,7,TRUE)</f>
        <v>#N/A</v>
      </c>
      <c r="G4063" s="17" t="e">
        <f>VLOOKUP(B4064,Consolidation!B:AA,12,TRUE)</f>
        <v>#N/A</v>
      </c>
      <c r="H4063" s="17" t="e">
        <f>VLOOKUP(B4064,Consolidation!B:AA,22,FALSE)</f>
        <v>#N/A</v>
      </c>
    </row>
    <row r="4064" spans="1:8" ht="29.5" customHeight="1" thickBot="1" x14ac:dyDescent="0.4">
      <c r="A4064" s="16" t="str">
        <f>IF(B4064&lt;&gt;"","IND"&amp;TEXT(COUNTA($B$2:B4064),"000"),"")</f>
        <v>IND2712</v>
      </c>
      <c r="B4064" s="17">
        <f>Consolication[[#This Row],[Nom et prénom 0 Name &amp; first name]]</f>
        <v>0</v>
      </c>
      <c r="C4064" s="17" t="e">
        <f>VLOOKUP(B4064,Consolidation!B:AA,3,FALSE)</f>
        <v>#N/A</v>
      </c>
      <c r="D4064" s="17" t="e">
        <f>VLOOKUP(B4064,Consolidation!B:AA,5,TRUE)</f>
        <v>#N/A</v>
      </c>
      <c r="E4064" s="17" t="e">
        <f>VLOOKUP(B4065,Consolidation!B:AA,6,TRUE)</f>
        <v>#N/A</v>
      </c>
      <c r="F4064" s="17" t="e">
        <f>VLOOKUP(B4065,Consolidation!B:AA,7,TRUE)</f>
        <v>#N/A</v>
      </c>
      <c r="G4064" s="17" t="e">
        <f>VLOOKUP(B4065,Consolidation!B:AA,12,TRUE)</f>
        <v>#N/A</v>
      </c>
      <c r="H4064" s="17" t="e">
        <f>VLOOKUP(B4065,Consolidation!B:AA,22,FALSE)</f>
        <v>#N/A</v>
      </c>
    </row>
    <row r="4065" spans="1:8" ht="29.5" customHeight="1" thickBot="1" x14ac:dyDescent="0.4">
      <c r="A4065" s="16" t="str">
        <f>IF(B4065&lt;&gt;"","IND"&amp;TEXT(COUNTA($B$2:B4065),"000"),"")</f>
        <v>IND2713</v>
      </c>
      <c r="B4065" s="17">
        <f>Consolication[[#This Row],[Nom et prénom 0 Name &amp; first name]]</f>
        <v>0</v>
      </c>
      <c r="C4065" s="17" t="e">
        <f>VLOOKUP(B4065,Consolidation!B:AA,3,FALSE)</f>
        <v>#N/A</v>
      </c>
      <c r="D4065" s="17" t="e">
        <f>VLOOKUP(B4065,Consolidation!B:AA,5,TRUE)</f>
        <v>#N/A</v>
      </c>
      <c r="E4065" s="17" t="e">
        <f>VLOOKUP(B4066,Consolidation!B:AA,6,TRUE)</f>
        <v>#N/A</v>
      </c>
      <c r="F4065" s="17" t="e">
        <f>VLOOKUP(B4066,Consolidation!B:AA,7,TRUE)</f>
        <v>#N/A</v>
      </c>
      <c r="G4065" s="17" t="e">
        <f>VLOOKUP(B4066,Consolidation!B:AA,12,TRUE)</f>
        <v>#N/A</v>
      </c>
      <c r="H4065" s="17" t="e">
        <f>VLOOKUP(B4066,Consolidation!B:AA,22,FALSE)</f>
        <v>#N/A</v>
      </c>
    </row>
    <row r="4066" spans="1:8" ht="29.5" customHeight="1" thickBot="1" x14ac:dyDescent="0.4">
      <c r="A4066" s="16" t="str">
        <f>IF(B4066&lt;&gt;"","IND"&amp;TEXT(COUNTA($B$2:B4066),"000"),"")</f>
        <v>IND2714</v>
      </c>
      <c r="B4066" s="17">
        <f>Consolication[[#This Row],[Nom et prénom 0 Name &amp; first name]]</f>
        <v>0</v>
      </c>
      <c r="C4066" s="17" t="e">
        <f>VLOOKUP(B4066,Consolidation!B:AA,3,FALSE)</f>
        <v>#N/A</v>
      </c>
      <c r="D4066" s="17" t="e">
        <f>VLOOKUP(B4066,Consolidation!B:AA,5,TRUE)</f>
        <v>#N/A</v>
      </c>
      <c r="E4066" s="17" t="e">
        <f>VLOOKUP(B4067,Consolidation!B:AA,6,TRUE)</f>
        <v>#N/A</v>
      </c>
      <c r="F4066" s="17" t="e">
        <f>VLOOKUP(B4067,Consolidation!B:AA,7,TRUE)</f>
        <v>#N/A</v>
      </c>
      <c r="G4066" s="17" t="e">
        <f>VLOOKUP(B4067,Consolidation!B:AA,12,TRUE)</f>
        <v>#N/A</v>
      </c>
      <c r="H4066" s="17" t="e">
        <f>VLOOKUP(B4067,Consolidation!B:AA,22,FALSE)</f>
        <v>#N/A</v>
      </c>
    </row>
    <row r="4067" spans="1:8" ht="29.5" customHeight="1" thickBot="1" x14ac:dyDescent="0.4">
      <c r="A4067" s="16" t="str">
        <f>IF(B4067&lt;&gt;"","IND"&amp;TEXT(COUNTA($B$2:B4067),"000"),"")</f>
        <v>IND2715</v>
      </c>
      <c r="B4067" s="17">
        <f>Consolication[[#This Row],[Nom et prénom 0 Name &amp; first name]]</f>
        <v>0</v>
      </c>
      <c r="C4067" s="17" t="e">
        <f>VLOOKUP(B4067,Consolidation!B:AA,3,FALSE)</f>
        <v>#N/A</v>
      </c>
      <c r="D4067" s="17" t="e">
        <f>VLOOKUP(B4067,Consolidation!B:AA,5,TRUE)</f>
        <v>#N/A</v>
      </c>
      <c r="E4067" s="17" t="e">
        <f>VLOOKUP(B4068,Consolidation!B:AA,6,TRUE)</f>
        <v>#N/A</v>
      </c>
      <c r="F4067" s="17" t="e">
        <f>VLOOKUP(B4068,Consolidation!B:AA,7,TRUE)</f>
        <v>#N/A</v>
      </c>
      <c r="G4067" s="17" t="e">
        <f>VLOOKUP(B4068,Consolidation!B:AA,12,TRUE)</f>
        <v>#N/A</v>
      </c>
      <c r="H4067" s="17" t="e">
        <f>VLOOKUP(B4068,Consolidation!B:AA,22,FALSE)</f>
        <v>#N/A</v>
      </c>
    </row>
    <row r="4068" spans="1:8" ht="29.5" customHeight="1" thickBot="1" x14ac:dyDescent="0.4">
      <c r="A4068" s="16" t="str">
        <f>IF(B4068&lt;&gt;"","IND"&amp;TEXT(COUNTA($B$2:B4068),"000"),"")</f>
        <v>IND2716</v>
      </c>
      <c r="B4068" s="17">
        <f>Consolication[[#This Row],[Nom et prénom 0 Name &amp; first name]]</f>
        <v>0</v>
      </c>
      <c r="C4068" s="17" t="e">
        <f>VLOOKUP(B4068,Consolidation!B:AA,3,FALSE)</f>
        <v>#N/A</v>
      </c>
      <c r="D4068" s="17" t="e">
        <f>VLOOKUP(B4068,Consolidation!B:AA,5,TRUE)</f>
        <v>#N/A</v>
      </c>
      <c r="E4068" s="17" t="e">
        <f>VLOOKUP(B4069,Consolidation!B:AA,6,TRUE)</f>
        <v>#N/A</v>
      </c>
      <c r="F4068" s="17" t="e">
        <f>VLOOKUP(B4069,Consolidation!B:AA,7,TRUE)</f>
        <v>#N/A</v>
      </c>
      <c r="G4068" s="17" t="e">
        <f>VLOOKUP(B4069,Consolidation!B:AA,12,TRUE)</f>
        <v>#N/A</v>
      </c>
      <c r="H4068" s="17" t="e">
        <f>VLOOKUP(B4069,Consolidation!B:AA,22,FALSE)</f>
        <v>#N/A</v>
      </c>
    </row>
    <row r="4069" spans="1:8" ht="29.5" customHeight="1" thickBot="1" x14ac:dyDescent="0.4">
      <c r="A4069" s="16" t="str">
        <f>IF(B4069&lt;&gt;"","IND"&amp;TEXT(COUNTA($B$2:B4069),"000"),"")</f>
        <v>IND2717</v>
      </c>
      <c r="B4069" s="17">
        <f>Consolication[[#This Row],[Nom et prénom 0 Name &amp; first name]]</f>
        <v>0</v>
      </c>
      <c r="C4069" s="17" t="e">
        <f>VLOOKUP(B4069,Consolidation!B:AA,3,FALSE)</f>
        <v>#N/A</v>
      </c>
      <c r="D4069" s="17" t="e">
        <f>VLOOKUP(B4069,Consolidation!B:AA,5,TRUE)</f>
        <v>#N/A</v>
      </c>
      <c r="E4069" s="17" t="e">
        <f>VLOOKUP(B4070,Consolidation!B:AA,6,TRUE)</f>
        <v>#N/A</v>
      </c>
      <c r="F4069" s="17" t="e">
        <f>VLOOKUP(B4070,Consolidation!B:AA,7,TRUE)</f>
        <v>#N/A</v>
      </c>
      <c r="G4069" s="17" t="e">
        <f>VLOOKUP(B4070,Consolidation!B:AA,12,TRUE)</f>
        <v>#N/A</v>
      </c>
      <c r="H4069" s="17" t="e">
        <f>VLOOKUP(B4070,Consolidation!B:AA,22,FALSE)</f>
        <v>#N/A</v>
      </c>
    </row>
    <row r="4070" spans="1:8" ht="29.5" customHeight="1" thickBot="1" x14ac:dyDescent="0.4">
      <c r="A4070" s="16" t="str">
        <f>IF(B4070&lt;&gt;"","IND"&amp;TEXT(COUNTA($B$2:B4070),"000"),"")</f>
        <v>IND2718</v>
      </c>
      <c r="B4070" s="17">
        <f>Consolication[[#This Row],[Nom et prénom 0 Name &amp; first name]]</f>
        <v>0</v>
      </c>
      <c r="C4070" s="17" t="e">
        <f>VLOOKUP(B4070,Consolidation!B:AA,3,FALSE)</f>
        <v>#N/A</v>
      </c>
      <c r="D4070" s="17" t="e">
        <f>VLOOKUP(B4070,Consolidation!B:AA,5,TRUE)</f>
        <v>#N/A</v>
      </c>
      <c r="E4070" s="17" t="e">
        <f>VLOOKUP(B4071,Consolidation!B:AA,6,TRUE)</f>
        <v>#N/A</v>
      </c>
      <c r="F4070" s="17" t="e">
        <f>VLOOKUP(B4071,Consolidation!B:AA,7,TRUE)</f>
        <v>#N/A</v>
      </c>
      <c r="G4070" s="17" t="e">
        <f>VLOOKUP(B4071,Consolidation!B:AA,12,TRUE)</f>
        <v>#N/A</v>
      </c>
      <c r="H4070" s="17" t="e">
        <f>VLOOKUP(B4071,Consolidation!B:AA,22,FALSE)</f>
        <v>#N/A</v>
      </c>
    </row>
    <row r="4071" spans="1:8" ht="29.5" customHeight="1" thickBot="1" x14ac:dyDescent="0.4">
      <c r="A4071" s="16" t="str">
        <f>IF(B4071&lt;&gt;"","IND"&amp;TEXT(COUNTA($B$2:B4071),"000"),"")</f>
        <v>IND2719</v>
      </c>
      <c r="B4071" s="17">
        <f>Consolication[[#This Row],[Nom et prénom 0 Name &amp; first name]]</f>
        <v>0</v>
      </c>
      <c r="C4071" s="17" t="e">
        <f>VLOOKUP(B4071,Consolidation!B:AA,3,FALSE)</f>
        <v>#N/A</v>
      </c>
      <c r="D4071" s="17" t="e">
        <f>VLOOKUP(B4071,Consolidation!B:AA,5,TRUE)</f>
        <v>#N/A</v>
      </c>
      <c r="E4071" s="17" t="e">
        <f>VLOOKUP(B4072,Consolidation!B:AA,6,TRUE)</f>
        <v>#N/A</v>
      </c>
      <c r="F4071" s="17" t="e">
        <f>VLOOKUP(B4072,Consolidation!B:AA,7,TRUE)</f>
        <v>#N/A</v>
      </c>
      <c r="G4071" s="17" t="e">
        <f>VLOOKUP(B4072,Consolidation!B:AA,12,TRUE)</f>
        <v>#N/A</v>
      </c>
      <c r="H4071" s="17" t="e">
        <f>VLOOKUP(B4072,Consolidation!B:AA,22,FALSE)</f>
        <v>#N/A</v>
      </c>
    </row>
    <row r="4072" spans="1:8" ht="29.5" customHeight="1" thickBot="1" x14ac:dyDescent="0.4">
      <c r="A4072" s="16" t="str">
        <f>IF(B4072&lt;&gt;"","IND"&amp;TEXT(COUNTA($B$2:B4072),"000"),"")</f>
        <v>IND2720</v>
      </c>
      <c r="B4072" s="17">
        <f>Consolication[[#This Row],[Nom et prénom 0 Name &amp; first name]]</f>
        <v>0</v>
      </c>
      <c r="C4072" s="17" t="e">
        <f>VLOOKUP(B4072,Consolidation!B:AA,3,FALSE)</f>
        <v>#N/A</v>
      </c>
      <c r="D4072" s="17" t="e">
        <f>VLOOKUP(B4072,Consolidation!B:AA,5,TRUE)</f>
        <v>#N/A</v>
      </c>
      <c r="E4072" s="17" t="e">
        <f>VLOOKUP(B4073,Consolidation!B:AA,6,TRUE)</f>
        <v>#N/A</v>
      </c>
      <c r="F4072" s="17" t="e">
        <f>VLOOKUP(B4073,Consolidation!B:AA,7,TRUE)</f>
        <v>#N/A</v>
      </c>
      <c r="G4072" s="17" t="e">
        <f>VLOOKUP(B4073,Consolidation!B:AA,12,TRUE)</f>
        <v>#N/A</v>
      </c>
      <c r="H4072" s="17" t="e">
        <f>VLOOKUP(B4073,Consolidation!B:AA,22,FALSE)</f>
        <v>#N/A</v>
      </c>
    </row>
    <row r="4073" spans="1:8" ht="29.5" customHeight="1" thickBot="1" x14ac:dyDescent="0.4">
      <c r="A4073" s="16" t="str">
        <f>IF(B4073&lt;&gt;"","IND"&amp;TEXT(COUNTA($B$2:B4073),"000"),"")</f>
        <v>IND2721</v>
      </c>
      <c r="B4073" s="17">
        <f>Consolication[[#This Row],[Nom et prénom 0 Name &amp; first name]]</f>
        <v>0</v>
      </c>
      <c r="C4073" s="17" t="e">
        <f>VLOOKUP(B4073,Consolidation!B:AA,3,FALSE)</f>
        <v>#N/A</v>
      </c>
      <c r="D4073" s="17" t="e">
        <f>VLOOKUP(B4073,Consolidation!B:AA,5,TRUE)</f>
        <v>#N/A</v>
      </c>
      <c r="E4073" s="17" t="e">
        <f>VLOOKUP(B4074,Consolidation!B:AA,6,TRUE)</f>
        <v>#N/A</v>
      </c>
      <c r="F4073" s="17" t="e">
        <f>VLOOKUP(B4074,Consolidation!B:AA,7,TRUE)</f>
        <v>#N/A</v>
      </c>
      <c r="G4073" s="17" t="e">
        <f>VLOOKUP(B4074,Consolidation!B:AA,12,TRUE)</f>
        <v>#N/A</v>
      </c>
      <c r="H4073" s="17" t="e">
        <f>VLOOKUP(B4074,Consolidation!B:AA,22,FALSE)</f>
        <v>#N/A</v>
      </c>
    </row>
    <row r="4074" spans="1:8" ht="29.5" customHeight="1" thickBot="1" x14ac:dyDescent="0.4">
      <c r="A4074" s="16" t="str">
        <f>IF(B4074&lt;&gt;"","IND"&amp;TEXT(COUNTA($B$2:B4074),"000"),"")</f>
        <v>IND2722</v>
      </c>
      <c r="B4074" s="17">
        <f>Consolication[[#This Row],[Nom et prénom 0 Name &amp; first name]]</f>
        <v>0</v>
      </c>
      <c r="C4074" s="17" t="e">
        <f>VLOOKUP(B4074,Consolidation!B:AA,3,FALSE)</f>
        <v>#N/A</v>
      </c>
      <c r="D4074" s="17" t="e">
        <f>VLOOKUP(B4074,Consolidation!B:AA,5,TRUE)</f>
        <v>#N/A</v>
      </c>
      <c r="E4074" s="17" t="e">
        <f>VLOOKUP(B4075,Consolidation!B:AA,6,TRUE)</f>
        <v>#N/A</v>
      </c>
      <c r="F4074" s="17" t="e">
        <f>VLOOKUP(B4075,Consolidation!B:AA,7,TRUE)</f>
        <v>#N/A</v>
      </c>
      <c r="G4074" s="17" t="e">
        <f>VLOOKUP(B4075,Consolidation!B:AA,12,TRUE)</f>
        <v>#N/A</v>
      </c>
      <c r="H4074" s="17" t="e">
        <f>VLOOKUP(B4075,Consolidation!B:AA,22,FALSE)</f>
        <v>#N/A</v>
      </c>
    </row>
    <row r="4075" spans="1:8" ht="29.5" customHeight="1" thickBot="1" x14ac:dyDescent="0.4">
      <c r="A4075" s="16" t="str">
        <f>IF(B4075&lt;&gt;"","IND"&amp;TEXT(COUNTA($B$2:B4075),"000"),"")</f>
        <v>IND2723</v>
      </c>
      <c r="B4075" s="17">
        <f>Consolication[[#This Row],[Nom et prénom 0 Name &amp; first name]]</f>
        <v>0</v>
      </c>
      <c r="C4075" s="17" t="e">
        <f>VLOOKUP(B4075,Consolidation!B:AA,3,FALSE)</f>
        <v>#N/A</v>
      </c>
      <c r="D4075" s="17" t="e">
        <f>VLOOKUP(B4075,Consolidation!B:AA,5,TRUE)</f>
        <v>#N/A</v>
      </c>
      <c r="E4075" s="17" t="e">
        <f>VLOOKUP(B4076,Consolidation!B:AA,6,TRUE)</f>
        <v>#N/A</v>
      </c>
      <c r="F4075" s="17" t="e">
        <f>VLOOKUP(B4076,Consolidation!B:AA,7,TRUE)</f>
        <v>#N/A</v>
      </c>
      <c r="G4075" s="17" t="e">
        <f>VLOOKUP(B4076,Consolidation!B:AA,12,TRUE)</f>
        <v>#N/A</v>
      </c>
      <c r="H4075" s="17" t="e">
        <f>VLOOKUP(B4076,Consolidation!B:AA,22,FALSE)</f>
        <v>#N/A</v>
      </c>
    </row>
    <row r="4076" spans="1:8" ht="29.5" customHeight="1" thickBot="1" x14ac:dyDescent="0.4">
      <c r="A4076" s="16" t="str">
        <f>IF(B4076&lt;&gt;"","IND"&amp;TEXT(COUNTA($B$2:B4076),"000"),"")</f>
        <v>IND2724</v>
      </c>
      <c r="B4076" s="17">
        <f>Consolication[[#This Row],[Nom et prénom 0 Name &amp; first name]]</f>
        <v>0</v>
      </c>
      <c r="C4076" s="17" t="e">
        <f>VLOOKUP(B4076,Consolidation!B:AA,3,FALSE)</f>
        <v>#N/A</v>
      </c>
      <c r="D4076" s="17" t="e">
        <f>VLOOKUP(B4076,Consolidation!B:AA,5,TRUE)</f>
        <v>#N/A</v>
      </c>
      <c r="E4076" s="17" t="e">
        <f>VLOOKUP(B4077,Consolidation!B:AA,6,TRUE)</f>
        <v>#N/A</v>
      </c>
      <c r="F4076" s="17" t="e">
        <f>VLOOKUP(B4077,Consolidation!B:AA,7,TRUE)</f>
        <v>#N/A</v>
      </c>
      <c r="G4076" s="17" t="e">
        <f>VLOOKUP(B4077,Consolidation!B:AA,12,TRUE)</f>
        <v>#N/A</v>
      </c>
      <c r="H4076" s="17" t="e">
        <f>VLOOKUP(B4077,Consolidation!B:AA,22,FALSE)</f>
        <v>#N/A</v>
      </c>
    </row>
    <row r="4077" spans="1:8" ht="29.5" customHeight="1" thickBot="1" x14ac:dyDescent="0.4">
      <c r="A4077" s="16" t="str">
        <f>IF(B4077&lt;&gt;"","IND"&amp;TEXT(COUNTA($B$2:B4077),"000"),"")</f>
        <v>IND2725</v>
      </c>
      <c r="B4077" s="17">
        <f>Consolication[[#This Row],[Nom et prénom 0 Name &amp; first name]]</f>
        <v>0</v>
      </c>
      <c r="C4077" s="17" t="e">
        <f>VLOOKUP(B4077,Consolidation!B:AA,3,FALSE)</f>
        <v>#N/A</v>
      </c>
      <c r="D4077" s="17" t="e">
        <f>VLOOKUP(B4077,Consolidation!B:AA,5,TRUE)</f>
        <v>#N/A</v>
      </c>
      <c r="E4077" s="17" t="e">
        <f>VLOOKUP(B4078,Consolidation!B:AA,6,TRUE)</f>
        <v>#N/A</v>
      </c>
      <c r="F4077" s="17" t="e">
        <f>VLOOKUP(B4078,Consolidation!B:AA,7,TRUE)</f>
        <v>#N/A</v>
      </c>
      <c r="G4077" s="17" t="e">
        <f>VLOOKUP(B4078,Consolidation!B:AA,12,TRUE)</f>
        <v>#N/A</v>
      </c>
      <c r="H4077" s="17" t="e">
        <f>VLOOKUP(B4078,Consolidation!B:AA,22,FALSE)</f>
        <v>#N/A</v>
      </c>
    </row>
    <row r="4078" spans="1:8" ht="29.5" customHeight="1" thickBot="1" x14ac:dyDescent="0.4">
      <c r="A4078" s="16" t="str">
        <f>IF(B4078&lt;&gt;"","IND"&amp;TEXT(COUNTA($B$2:B4078),"000"),"")</f>
        <v>IND2726</v>
      </c>
      <c r="B4078" s="17">
        <f>Consolication[[#This Row],[Nom et prénom 0 Name &amp; first name]]</f>
        <v>0</v>
      </c>
      <c r="C4078" s="17" t="e">
        <f>VLOOKUP(B4078,Consolidation!B:AA,3,FALSE)</f>
        <v>#N/A</v>
      </c>
      <c r="D4078" s="17" t="e">
        <f>VLOOKUP(B4078,Consolidation!B:AA,5,TRUE)</f>
        <v>#N/A</v>
      </c>
      <c r="E4078" s="17" t="e">
        <f>VLOOKUP(B4079,Consolidation!B:AA,6,TRUE)</f>
        <v>#N/A</v>
      </c>
      <c r="F4078" s="17" t="e">
        <f>VLOOKUP(B4079,Consolidation!B:AA,7,TRUE)</f>
        <v>#N/A</v>
      </c>
      <c r="G4078" s="17" t="e">
        <f>VLOOKUP(B4079,Consolidation!B:AA,12,TRUE)</f>
        <v>#N/A</v>
      </c>
      <c r="H4078" s="17" t="e">
        <f>VLOOKUP(B4079,Consolidation!B:AA,22,FALSE)</f>
        <v>#N/A</v>
      </c>
    </row>
    <row r="4079" spans="1:8" ht="29.5" customHeight="1" thickBot="1" x14ac:dyDescent="0.4">
      <c r="A4079" s="16" t="str">
        <f>IF(B4079&lt;&gt;"","IND"&amp;TEXT(COUNTA($B$2:B4079),"000"),"")</f>
        <v>IND2727</v>
      </c>
      <c r="B4079" s="17">
        <f>Consolication[[#This Row],[Nom et prénom 0 Name &amp; first name]]</f>
        <v>0</v>
      </c>
      <c r="C4079" s="17" t="e">
        <f>VLOOKUP(B4079,Consolidation!B:AA,3,FALSE)</f>
        <v>#N/A</v>
      </c>
      <c r="D4079" s="17" t="e">
        <f>VLOOKUP(B4079,Consolidation!B:AA,5,TRUE)</f>
        <v>#N/A</v>
      </c>
      <c r="E4079" s="17" t="e">
        <f>VLOOKUP(B4080,Consolidation!B:AA,6,TRUE)</f>
        <v>#N/A</v>
      </c>
      <c r="F4079" s="17" t="e">
        <f>VLOOKUP(B4080,Consolidation!B:AA,7,TRUE)</f>
        <v>#N/A</v>
      </c>
      <c r="G4079" s="17" t="e">
        <f>VLOOKUP(B4080,Consolidation!B:AA,12,TRUE)</f>
        <v>#N/A</v>
      </c>
      <c r="H4079" s="17" t="e">
        <f>VLOOKUP(B4080,Consolidation!B:AA,22,FALSE)</f>
        <v>#N/A</v>
      </c>
    </row>
    <row r="4080" spans="1:8" ht="29.5" customHeight="1" thickBot="1" x14ac:dyDescent="0.4">
      <c r="A4080" s="16" t="str">
        <f>IF(B4080&lt;&gt;"","IND"&amp;TEXT(COUNTA($B$2:B4080),"000"),"")</f>
        <v>IND2728</v>
      </c>
      <c r="B4080" s="17">
        <f>Consolication[[#This Row],[Nom et prénom 0 Name &amp; first name]]</f>
        <v>0</v>
      </c>
      <c r="C4080" s="17" t="e">
        <f>VLOOKUP(B4080,Consolidation!B:AA,3,FALSE)</f>
        <v>#N/A</v>
      </c>
      <c r="D4080" s="17" t="e">
        <f>VLOOKUP(B4080,Consolidation!B:AA,5,TRUE)</f>
        <v>#N/A</v>
      </c>
      <c r="E4080" s="17" t="e">
        <f>VLOOKUP(B4081,Consolidation!B:AA,6,TRUE)</f>
        <v>#N/A</v>
      </c>
      <c r="F4080" s="17" t="e">
        <f>VLOOKUP(B4081,Consolidation!B:AA,7,TRUE)</f>
        <v>#N/A</v>
      </c>
      <c r="G4080" s="17" t="e">
        <f>VLOOKUP(B4081,Consolidation!B:AA,12,TRUE)</f>
        <v>#N/A</v>
      </c>
      <c r="H4080" s="17" t="e">
        <f>VLOOKUP(B4081,Consolidation!B:AA,22,FALSE)</f>
        <v>#N/A</v>
      </c>
    </row>
    <row r="4081" spans="1:8" ht="29.5" customHeight="1" thickBot="1" x14ac:dyDescent="0.4">
      <c r="A4081" s="16" t="str">
        <f>IF(B4081&lt;&gt;"","IND"&amp;TEXT(COUNTA($B$2:B4081),"000"),"")</f>
        <v>IND2729</v>
      </c>
      <c r="B4081" s="17">
        <f>Consolication[[#This Row],[Nom et prénom 0 Name &amp; first name]]</f>
        <v>0</v>
      </c>
      <c r="C4081" s="17" t="e">
        <f>VLOOKUP(B4081,Consolidation!B:AA,3,FALSE)</f>
        <v>#N/A</v>
      </c>
      <c r="D4081" s="17" t="e">
        <f>VLOOKUP(B4081,Consolidation!B:AA,5,TRUE)</f>
        <v>#N/A</v>
      </c>
      <c r="E4081" s="17" t="e">
        <f>VLOOKUP(B4082,Consolidation!B:AA,6,TRUE)</f>
        <v>#N/A</v>
      </c>
      <c r="F4081" s="17" t="e">
        <f>VLOOKUP(B4082,Consolidation!B:AA,7,TRUE)</f>
        <v>#N/A</v>
      </c>
      <c r="G4081" s="17" t="e">
        <f>VLOOKUP(B4082,Consolidation!B:AA,12,TRUE)</f>
        <v>#N/A</v>
      </c>
      <c r="H4081" s="17" t="e">
        <f>VLOOKUP(B4082,Consolidation!B:AA,22,FALSE)</f>
        <v>#N/A</v>
      </c>
    </row>
    <row r="4082" spans="1:8" ht="29.5" customHeight="1" thickBot="1" x14ac:dyDescent="0.4">
      <c r="A4082" s="16" t="str">
        <f>IF(B4082&lt;&gt;"","IND"&amp;TEXT(COUNTA($B$2:B4082),"000"),"")</f>
        <v>IND2730</v>
      </c>
      <c r="B4082" s="17">
        <f>Consolication[[#This Row],[Nom et prénom 0 Name &amp; first name]]</f>
        <v>0</v>
      </c>
      <c r="C4082" s="17" t="e">
        <f>VLOOKUP(B4082,Consolidation!B:AA,3,FALSE)</f>
        <v>#N/A</v>
      </c>
      <c r="D4082" s="17" t="e">
        <f>VLOOKUP(B4082,Consolidation!B:AA,5,TRUE)</f>
        <v>#N/A</v>
      </c>
      <c r="E4082" s="17" t="e">
        <f>VLOOKUP(B4083,Consolidation!B:AA,6,TRUE)</f>
        <v>#N/A</v>
      </c>
      <c r="F4082" s="17" t="e">
        <f>VLOOKUP(B4083,Consolidation!B:AA,7,TRUE)</f>
        <v>#N/A</v>
      </c>
      <c r="G4082" s="17" t="e">
        <f>VLOOKUP(B4083,Consolidation!B:AA,12,TRUE)</f>
        <v>#N/A</v>
      </c>
      <c r="H4082" s="17" t="e">
        <f>VLOOKUP(B4083,Consolidation!B:AA,22,FALSE)</f>
        <v>#N/A</v>
      </c>
    </row>
    <row r="4083" spans="1:8" ht="29.5" customHeight="1" thickBot="1" x14ac:dyDescent="0.4">
      <c r="A4083" s="16" t="str">
        <f>IF(B4083&lt;&gt;"","IND"&amp;TEXT(COUNTA($B$2:B4083),"000"),"")</f>
        <v>IND2731</v>
      </c>
      <c r="B4083" s="17">
        <f>Consolication[[#This Row],[Nom et prénom 0 Name &amp; first name]]</f>
        <v>0</v>
      </c>
      <c r="C4083" s="17" t="e">
        <f>VLOOKUP(B4083,Consolidation!B:AA,3,FALSE)</f>
        <v>#N/A</v>
      </c>
      <c r="D4083" s="17" t="e">
        <f>VLOOKUP(B4083,Consolidation!B:AA,5,TRUE)</f>
        <v>#N/A</v>
      </c>
      <c r="E4083" s="17" t="e">
        <f>VLOOKUP(B4084,Consolidation!B:AA,6,TRUE)</f>
        <v>#N/A</v>
      </c>
      <c r="F4083" s="17" t="e">
        <f>VLOOKUP(B4084,Consolidation!B:AA,7,TRUE)</f>
        <v>#N/A</v>
      </c>
      <c r="G4083" s="17" t="e">
        <f>VLOOKUP(B4084,Consolidation!B:AA,12,TRUE)</f>
        <v>#N/A</v>
      </c>
      <c r="H4083" s="17" t="e">
        <f>VLOOKUP(B4084,Consolidation!B:AA,22,FALSE)</f>
        <v>#N/A</v>
      </c>
    </row>
    <row r="4084" spans="1:8" ht="29.5" customHeight="1" thickBot="1" x14ac:dyDescent="0.4">
      <c r="A4084" s="16" t="str">
        <f>IF(B4084&lt;&gt;"","IND"&amp;TEXT(COUNTA($B$2:B4084),"000"),"")</f>
        <v>IND2732</v>
      </c>
      <c r="B4084" s="17">
        <f>Consolication[[#This Row],[Nom et prénom 0 Name &amp; first name]]</f>
        <v>0</v>
      </c>
      <c r="C4084" s="17" t="e">
        <f>VLOOKUP(B4084,Consolidation!B:AA,3,FALSE)</f>
        <v>#N/A</v>
      </c>
      <c r="D4084" s="17" t="e">
        <f>VLOOKUP(B4084,Consolidation!B:AA,5,TRUE)</f>
        <v>#N/A</v>
      </c>
      <c r="E4084" s="17" t="e">
        <f>VLOOKUP(B4085,Consolidation!B:AA,6,TRUE)</f>
        <v>#N/A</v>
      </c>
      <c r="F4084" s="17" t="e">
        <f>VLOOKUP(B4085,Consolidation!B:AA,7,TRUE)</f>
        <v>#N/A</v>
      </c>
      <c r="G4084" s="17" t="e">
        <f>VLOOKUP(B4085,Consolidation!B:AA,12,TRUE)</f>
        <v>#N/A</v>
      </c>
      <c r="H4084" s="17" t="e">
        <f>VLOOKUP(B4085,Consolidation!B:AA,22,FALSE)</f>
        <v>#N/A</v>
      </c>
    </row>
    <row r="4085" spans="1:8" ht="29.5" customHeight="1" thickBot="1" x14ac:dyDescent="0.4">
      <c r="A4085" s="16" t="str">
        <f>IF(B4085&lt;&gt;"","IND"&amp;TEXT(COUNTA($B$2:B4085),"000"),"")</f>
        <v>IND2733</v>
      </c>
      <c r="B4085" s="17">
        <f>Consolication[[#This Row],[Nom et prénom 0 Name &amp; first name]]</f>
        <v>0</v>
      </c>
      <c r="C4085" s="17" t="e">
        <f>VLOOKUP(B4085,Consolidation!B:AA,3,FALSE)</f>
        <v>#N/A</v>
      </c>
      <c r="D4085" s="17" t="e">
        <f>VLOOKUP(B4085,Consolidation!B:AA,5,TRUE)</f>
        <v>#N/A</v>
      </c>
      <c r="E4085" s="17" t="e">
        <f>VLOOKUP(B4086,Consolidation!B:AA,6,TRUE)</f>
        <v>#N/A</v>
      </c>
      <c r="F4085" s="17" t="e">
        <f>VLOOKUP(B4086,Consolidation!B:AA,7,TRUE)</f>
        <v>#N/A</v>
      </c>
      <c r="G4085" s="17" t="e">
        <f>VLOOKUP(B4086,Consolidation!B:AA,12,TRUE)</f>
        <v>#N/A</v>
      </c>
      <c r="H4085" s="17" t="e">
        <f>VLOOKUP(B4086,Consolidation!B:AA,22,FALSE)</f>
        <v>#N/A</v>
      </c>
    </row>
    <row r="4086" spans="1:8" ht="29.5" customHeight="1" thickBot="1" x14ac:dyDescent="0.4">
      <c r="A4086" s="16" t="str">
        <f>IF(B4086&lt;&gt;"","IND"&amp;TEXT(COUNTA($B$2:B4086),"000"),"")</f>
        <v>IND2734</v>
      </c>
      <c r="B4086" s="17">
        <f>Consolication[[#This Row],[Nom et prénom 0 Name &amp; first name]]</f>
        <v>0</v>
      </c>
      <c r="C4086" s="17" t="e">
        <f>VLOOKUP(B4086,Consolidation!B:AA,3,FALSE)</f>
        <v>#N/A</v>
      </c>
      <c r="D4086" s="17" t="e">
        <f>VLOOKUP(B4086,Consolidation!B:AA,5,TRUE)</f>
        <v>#N/A</v>
      </c>
      <c r="E4086" s="17" t="e">
        <f>VLOOKUP(B4087,Consolidation!B:AA,6,TRUE)</f>
        <v>#N/A</v>
      </c>
      <c r="F4086" s="17" t="e">
        <f>VLOOKUP(B4087,Consolidation!B:AA,7,TRUE)</f>
        <v>#N/A</v>
      </c>
      <c r="G4086" s="17" t="e">
        <f>VLOOKUP(B4087,Consolidation!B:AA,12,TRUE)</f>
        <v>#N/A</v>
      </c>
      <c r="H4086" s="17" t="e">
        <f>VLOOKUP(B4087,Consolidation!B:AA,22,FALSE)</f>
        <v>#N/A</v>
      </c>
    </row>
    <row r="4087" spans="1:8" ht="29.5" customHeight="1" thickBot="1" x14ac:dyDescent="0.4">
      <c r="A4087" s="16" t="str">
        <f>IF(B4087&lt;&gt;"","IND"&amp;TEXT(COUNTA($B$2:B4087),"000"),"")</f>
        <v>IND2735</v>
      </c>
      <c r="B4087" s="17">
        <f>Consolication[[#This Row],[Nom et prénom 0 Name &amp; first name]]</f>
        <v>0</v>
      </c>
      <c r="C4087" s="17" t="e">
        <f>VLOOKUP(B4087,Consolidation!B:AA,3,FALSE)</f>
        <v>#N/A</v>
      </c>
      <c r="D4087" s="17" t="e">
        <f>VLOOKUP(B4087,Consolidation!B:AA,5,TRUE)</f>
        <v>#N/A</v>
      </c>
      <c r="E4087" s="17" t="e">
        <f>VLOOKUP(B4088,Consolidation!B:AA,6,TRUE)</f>
        <v>#N/A</v>
      </c>
      <c r="F4087" s="17" t="e">
        <f>VLOOKUP(B4088,Consolidation!B:AA,7,TRUE)</f>
        <v>#N/A</v>
      </c>
      <c r="G4087" s="17" t="e">
        <f>VLOOKUP(B4088,Consolidation!B:AA,12,TRUE)</f>
        <v>#N/A</v>
      </c>
      <c r="H4087" s="17" t="e">
        <f>VLOOKUP(B4088,Consolidation!B:AA,22,FALSE)</f>
        <v>#N/A</v>
      </c>
    </row>
    <row r="4088" spans="1:8" ht="29.5" customHeight="1" thickBot="1" x14ac:dyDescent="0.4">
      <c r="A4088" s="16" t="str">
        <f>IF(B4088&lt;&gt;"","IND"&amp;TEXT(COUNTA($B$2:B4088),"000"),"")</f>
        <v>IND2736</v>
      </c>
      <c r="B4088" s="17">
        <f>Consolication[[#This Row],[Nom et prénom 0 Name &amp; first name]]</f>
        <v>0</v>
      </c>
      <c r="C4088" s="17" t="e">
        <f>VLOOKUP(B4088,Consolidation!B:AA,3,FALSE)</f>
        <v>#N/A</v>
      </c>
      <c r="D4088" s="17" t="e">
        <f>VLOOKUP(B4088,Consolidation!B:AA,5,TRUE)</f>
        <v>#N/A</v>
      </c>
      <c r="E4088" s="17" t="e">
        <f>VLOOKUP(B4089,Consolidation!B:AA,6,TRUE)</f>
        <v>#N/A</v>
      </c>
      <c r="F4088" s="17" t="e">
        <f>VLOOKUP(B4089,Consolidation!B:AA,7,TRUE)</f>
        <v>#N/A</v>
      </c>
      <c r="G4088" s="17" t="e">
        <f>VLOOKUP(B4089,Consolidation!B:AA,12,TRUE)</f>
        <v>#N/A</v>
      </c>
      <c r="H4088" s="17" t="e">
        <f>VLOOKUP(B4089,Consolidation!B:AA,22,FALSE)</f>
        <v>#N/A</v>
      </c>
    </row>
    <row r="4089" spans="1:8" ht="29.5" customHeight="1" thickBot="1" x14ac:dyDescent="0.4">
      <c r="A4089" s="16" t="str">
        <f>IF(B4089&lt;&gt;"","IND"&amp;TEXT(COUNTA($B$2:B4089),"000"),"")</f>
        <v>IND2737</v>
      </c>
      <c r="B4089" s="17">
        <f>Consolication[[#This Row],[Nom et prénom 0 Name &amp; first name]]</f>
        <v>0</v>
      </c>
      <c r="C4089" s="17" t="e">
        <f>VLOOKUP(B4089,Consolidation!B:AA,3,FALSE)</f>
        <v>#N/A</v>
      </c>
      <c r="D4089" s="17" t="e">
        <f>VLOOKUP(B4089,Consolidation!B:AA,5,TRUE)</f>
        <v>#N/A</v>
      </c>
      <c r="E4089" s="17" t="e">
        <f>VLOOKUP(B4090,Consolidation!B:AA,6,TRUE)</f>
        <v>#N/A</v>
      </c>
      <c r="F4089" s="17" t="e">
        <f>VLOOKUP(B4090,Consolidation!B:AA,7,TRUE)</f>
        <v>#N/A</v>
      </c>
      <c r="G4089" s="17" t="e">
        <f>VLOOKUP(B4090,Consolidation!B:AA,12,TRUE)</f>
        <v>#N/A</v>
      </c>
      <c r="H4089" s="17" t="e">
        <f>VLOOKUP(B4090,Consolidation!B:AA,22,FALSE)</f>
        <v>#N/A</v>
      </c>
    </row>
    <row r="4090" spans="1:8" ht="29.5" customHeight="1" thickBot="1" x14ac:dyDescent="0.4">
      <c r="A4090" s="16" t="str">
        <f>IF(B4090&lt;&gt;"","IND"&amp;TEXT(COUNTA($B$2:B4090),"000"),"")</f>
        <v>IND2738</v>
      </c>
      <c r="B4090" s="17">
        <f>Consolication[[#This Row],[Nom et prénom 0 Name &amp; first name]]</f>
        <v>0</v>
      </c>
      <c r="C4090" s="17" t="e">
        <f>VLOOKUP(B4090,Consolidation!B:AA,3,FALSE)</f>
        <v>#N/A</v>
      </c>
      <c r="D4090" s="17" t="e">
        <f>VLOOKUP(B4090,Consolidation!B:AA,5,TRUE)</f>
        <v>#N/A</v>
      </c>
      <c r="E4090" s="17" t="e">
        <f>VLOOKUP(B4091,Consolidation!B:AA,6,TRUE)</f>
        <v>#N/A</v>
      </c>
      <c r="F4090" s="17" t="e">
        <f>VLOOKUP(B4091,Consolidation!B:AA,7,TRUE)</f>
        <v>#N/A</v>
      </c>
      <c r="G4090" s="17" t="e">
        <f>VLOOKUP(B4091,Consolidation!B:AA,12,TRUE)</f>
        <v>#N/A</v>
      </c>
      <c r="H4090" s="17" t="e">
        <f>VLOOKUP(B4091,Consolidation!B:AA,22,FALSE)</f>
        <v>#N/A</v>
      </c>
    </row>
    <row r="4091" spans="1:8" ht="29.5" customHeight="1" thickBot="1" x14ac:dyDescent="0.4">
      <c r="A4091" s="16" t="str">
        <f>IF(B4091&lt;&gt;"","IND"&amp;TEXT(COUNTA($B$2:B4091),"000"),"")</f>
        <v>IND2739</v>
      </c>
      <c r="B4091" s="17">
        <f>Consolication[[#This Row],[Nom et prénom 0 Name &amp; first name]]</f>
        <v>0</v>
      </c>
      <c r="C4091" s="17" t="e">
        <f>VLOOKUP(B4091,Consolidation!B:AA,3,FALSE)</f>
        <v>#N/A</v>
      </c>
      <c r="D4091" s="17" t="e">
        <f>VLOOKUP(B4091,Consolidation!B:AA,5,TRUE)</f>
        <v>#N/A</v>
      </c>
      <c r="E4091" s="17" t="e">
        <f>VLOOKUP(B4092,Consolidation!B:AA,6,TRUE)</f>
        <v>#N/A</v>
      </c>
      <c r="F4091" s="17" t="e">
        <f>VLOOKUP(B4092,Consolidation!B:AA,7,TRUE)</f>
        <v>#N/A</v>
      </c>
      <c r="G4091" s="17" t="e">
        <f>VLOOKUP(B4092,Consolidation!B:AA,12,TRUE)</f>
        <v>#N/A</v>
      </c>
      <c r="H4091" s="17" t="e">
        <f>VLOOKUP(B4092,Consolidation!B:AA,22,FALSE)</f>
        <v>#N/A</v>
      </c>
    </row>
    <row r="4092" spans="1:8" ht="29.5" customHeight="1" thickBot="1" x14ac:dyDescent="0.4">
      <c r="A4092" s="16" t="str">
        <f>IF(B4092&lt;&gt;"","IND"&amp;TEXT(COUNTA($B$2:B4092),"000"),"")</f>
        <v>IND2740</v>
      </c>
      <c r="B4092" s="17">
        <f>Consolication[[#This Row],[Nom et prénom 0 Name &amp; first name]]</f>
        <v>0</v>
      </c>
      <c r="C4092" s="17" t="e">
        <f>VLOOKUP(B4092,Consolidation!B:AA,3,FALSE)</f>
        <v>#N/A</v>
      </c>
      <c r="D4092" s="17" t="e">
        <f>VLOOKUP(B4092,Consolidation!B:AA,5,TRUE)</f>
        <v>#N/A</v>
      </c>
      <c r="E4092" s="17" t="e">
        <f>VLOOKUP(B4093,Consolidation!B:AA,6,TRUE)</f>
        <v>#N/A</v>
      </c>
      <c r="F4092" s="17" t="e">
        <f>VLOOKUP(B4093,Consolidation!B:AA,7,TRUE)</f>
        <v>#N/A</v>
      </c>
      <c r="G4092" s="17" t="e">
        <f>VLOOKUP(B4093,Consolidation!B:AA,12,TRUE)</f>
        <v>#N/A</v>
      </c>
      <c r="H4092" s="17" t="e">
        <f>VLOOKUP(B4093,Consolidation!B:AA,22,FALSE)</f>
        <v>#N/A</v>
      </c>
    </row>
    <row r="4093" spans="1:8" ht="29.5" customHeight="1" thickBot="1" x14ac:dyDescent="0.4">
      <c r="A4093" s="16" t="str">
        <f>IF(B4093&lt;&gt;"","IND"&amp;TEXT(COUNTA($B$2:B4093),"000"),"")</f>
        <v>IND2741</v>
      </c>
      <c r="B4093" s="17">
        <f>Consolication[[#This Row],[Nom et prénom 0 Name &amp; first name]]</f>
        <v>0</v>
      </c>
      <c r="C4093" s="17" t="e">
        <f>VLOOKUP(B4093,Consolidation!B:AA,3,FALSE)</f>
        <v>#N/A</v>
      </c>
      <c r="D4093" s="17" t="e">
        <f>VLOOKUP(B4093,Consolidation!B:AA,5,TRUE)</f>
        <v>#N/A</v>
      </c>
      <c r="E4093" s="17" t="e">
        <f>VLOOKUP(B4094,Consolidation!B:AA,6,TRUE)</f>
        <v>#N/A</v>
      </c>
      <c r="F4093" s="17" t="e">
        <f>VLOOKUP(B4094,Consolidation!B:AA,7,TRUE)</f>
        <v>#N/A</v>
      </c>
      <c r="G4093" s="17" t="e">
        <f>VLOOKUP(B4094,Consolidation!B:AA,12,TRUE)</f>
        <v>#N/A</v>
      </c>
      <c r="H4093" s="17" t="e">
        <f>VLOOKUP(B4094,Consolidation!B:AA,22,FALSE)</f>
        <v>#N/A</v>
      </c>
    </row>
    <row r="4094" spans="1:8" ht="29.5" customHeight="1" thickBot="1" x14ac:dyDescent="0.4">
      <c r="A4094" s="16" t="str">
        <f>IF(B4094&lt;&gt;"","IND"&amp;TEXT(COUNTA($B$2:B4094),"000"),"")</f>
        <v>IND2742</v>
      </c>
      <c r="B4094" s="17">
        <f>Consolication[[#This Row],[Nom et prénom 0 Name &amp; first name]]</f>
        <v>0</v>
      </c>
      <c r="C4094" s="17" t="e">
        <f>VLOOKUP(B4094,Consolidation!B:AA,3,FALSE)</f>
        <v>#N/A</v>
      </c>
      <c r="D4094" s="17" t="e">
        <f>VLOOKUP(B4094,Consolidation!B:AA,5,TRUE)</f>
        <v>#N/A</v>
      </c>
      <c r="E4094" s="17" t="e">
        <f>VLOOKUP(B4095,Consolidation!B:AA,6,TRUE)</f>
        <v>#N/A</v>
      </c>
      <c r="F4094" s="17" t="e">
        <f>VLOOKUP(B4095,Consolidation!B:AA,7,TRUE)</f>
        <v>#N/A</v>
      </c>
      <c r="G4094" s="17" t="e">
        <f>VLOOKUP(B4095,Consolidation!B:AA,12,TRUE)</f>
        <v>#N/A</v>
      </c>
      <c r="H4094" s="17" t="e">
        <f>VLOOKUP(B4095,Consolidation!B:AA,22,FALSE)</f>
        <v>#N/A</v>
      </c>
    </row>
    <row r="4095" spans="1:8" ht="29.5" customHeight="1" thickBot="1" x14ac:dyDescent="0.4">
      <c r="A4095" s="16" t="str">
        <f>IF(B4095&lt;&gt;"","IND"&amp;TEXT(COUNTA($B$2:B4095),"000"),"")</f>
        <v>IND2743</v>
      </c>
      <c r="B4095" s="17">
        <f>Consolication[[#This Row],[Nom et prénom 0 Name &amp; first name]]</f>
        <v>0</v>
      </c>
      <c r="C4095" s="17" t="e">
        <f>VLOOKUP(B4095,Consolidation!B:AA,3,FALSE)</f>
        <v>#N/A</v>
      </c>
      <c r="D4095" s="17" t="e">
        <f>VLOOKUP(B4095,Consolidation!B:AA,5,TRUE)</f>
        <v>#N/A</v>
      </c>
      <c r="E4095" s="17" t="e">
        <f>VLOOKUP(B4096,Consolidation!B:AA,6,TRUE)</f>
        <v>#N/A</v>
      </c>
      <c r="F4095" s="17" t="e">
        <f>VLOOKUP(B4096,Consolidation!B:AA,7,TRUE)</f>
        <v>#N/A</v>
      </c>
      <c r="G4095" s="17" t="e">
        <f>VLOOKUP(B4096,Consolidation!B:AA,12,TRUE)</f>
        <v>#N/A</v>
      </c>
      <c r="H4095" s="17" t="e">
        <f>VLOOKUP(B4096,Consolidation!B:AA,22,FALSE)</f>
        <v>#N/A</v>
      </c>
    </row>
    <row r="4096" spans="1:8" ht="29.5" customHeight="1" thickBot="1" x14ac:dyDescent="0.4">
      <c r="A4096" s="16" t="str">
        <f>IF(B4096&lt;&gt;"","IND"&amp;TEXT(COUNTA($B$2:B4096),"000"),"")</f>
        <v>IND2744</v>
      </c>
      <c r="B4096" s="17">
        <f>Consolication[[#This Row],[Nom et prénom 0 Name &amp; first name]]</f>
        <v>0</v>
      </c>
      <c r="C4096" s="17" t="e">
        <f>VLOOKUP(B4096,Consolidation!B:AA,3,FALSE)</f>
        <v>#N/A</v>
      </c>
      <c r="D4096" s="17" t="e">
        <f>VLOOKUP(B4096,Consolidation!B:AA,5,TRUE)</f>
        <v>#N/A</v>
      </c>
      <c r="E4096" s="17" t="e">
        <f>VLOOKUP(B4097,Consolidation!B:AA,6,TRUE)</f>
        <v>#N/A</v>
      </c>
      <c r="F4096" s="17" t="e">
        <f>VLOOKUP(B4097,Consolidation!B:AA,7,TRUE)</f>
        <v>#N/A</v>
      </c>
      <c r="G4096" s="17" t="e">
        <f>VLOOKUP(B4097,Consolidation!B:AA,12,TRUE)</f>
        <v>#N/A</v>
      </c>
      <c r="H4096" s="17" t="e">
        <f>VLOOKUP(B4097,Consolidation!B:AA,22,FALSE)</f>
        <v>#N/A</v>
      </c>
    </row>
    <row r="4097" spans="1:8" ht="29.5" customHeight="1" thickBot="1" x14ac:dyDescent="0.4">
      <c r="A4097" s="16" t="str">
        <f>IF(B4097&lt;&gt;"","IND"&amp;TEXT(COUNTA($B$2:B4097),"000"),"")</f>
        <v>IND2745</v>
      </c>
      <c r="B4097" s="17">
        <f>Consolication[[#This Row],[Nom et prénom 0 Name &amp; first name]]</f>
        <v>0</v>
      </c>
      <c r="C4097" s="17" t="e">
        <f>VLOOKUP(B4097,Consolidation!B:AA,3,FALSE)</f>
        <v>#N/A</v>
      </c>
      <c r="D4097" s="17" t="e">
        <f>VLOOKUP(B4097,Consolidation!B:AA,5,TRUE)</f>
        <v>#N/A</v>
      </c>
      <c r="E4097" s="17" t="e">
        <f>VLOOKUP(B4098,Consolidation!B:AA,6,TRUE)</f>
        <v>#N/A</v>
      </c>
      <c r="F4097" s="17" t="e">
        <f>VLOOKUP(B4098,Consolidation!B:AA,7,TRUE)</f>
        <v>#N/A</v>
      </c>
      <c r="G4097" s="17" t="e">
        <f>VLOOKUP(B4098,Consolidation!B:AA,12,TRUE)</f>
        <v>#N/A</v>
      </c>
      <c r="H4097" s="17" t="e">
        <f>VLOOKUP(B4098,Consolidation!B:AA,22,FALSE)</f>
        <v>#N/A</v>
      </c>
    </row>
    <row r="4098" spans="1:8" ht="29.5" customHeight="1" thickBot="1" x14ac:dyDescent="0.4">
      <c r="A4098" s="16" t="str">
        <f>IF(B4098&lt;&gt;"","IND"&amp;TEXT(COUNTA($B$2:B4098),"000"),"")</f>
        <v>IND2746</v>
      </c>
      <c r="B4098" s="17">
        <f>Consolication[[#This Row],[Nom et prénom 0 Name &amp; first name]]</f>
        <v>0</v>
      </c>
      <c r="C4098" s="17" t="e">
        <f>VLOOKUP(B4098,Consolidation!B:AA,3,FALSE)</f>
        <v>#N/A</v>
      </c>
      <c r="D4098" s="17" t="e">
        <f>VLOOKUP(B4098,Consolidation!B:AA,5,TRUE)</f>
        <v>#N/A</v>
      </c>
      <c r="E4098" s="17" t="e">
        <f>VLOOKUP(B4099,Consolidation!B:AA,6,TRUE)</f>
        <v>#N/A</v>
      </c>
      <c r="F4098" s="17" t="e">
        <f>VLOOKUP(B4099,Consolidation!B:AA,7,TRUE)</f>
        <v>#N/A</v>
      </c>
      <c r="G4098" s="17" t="e">
        <f>VLOOKUP(B4099,Consolidation!B:AA,12,TRUE)</f>
        <v>#N/A</v>
      </c>
      <c r="H4098" s="17" t="e">
        <f>VLOOKUP(B4099,Consolidation!B:AA,22,FALSE)</f>
        <v>#N/A</v>
      </c>
    </row>
    <row r="4099" spans="1:8" ht="29.5" customHeight="1" thickBot="1" x14ac:dyDescent="0.4">
      <c r="A4099" s="16" t="str">
        <f>IF(B4099&lt;&gt;"","IND"&amp;TEXT(COUNTA($B$2:B4099),"000"),"")</f>
        <v>IND2747</v>
      </c>
      <c r="B4099" s="17">
        <f>Consolication[[#This Row],[Nom et prénom 0 Name &amp; first name]]</f>
        <v>0</v>
      </c>
      <c r="C4099" s="17" t="e">
        <f>VLOOKUP(B4099,Consolidation!B:AA,3,FALSE)</f>
        <v>#N/A</v>
      </c>
      <c r="D4099" s="17" t="e">
        <f>VLOOKUP(B4099,Consolidation!B:AA,5,TRUE)</f>
        <v>#N/A</v>
      </c>
      <c r="E4099" s="17" t="e">
        <f>VLOOKUP(B4100,Consolidation!B:AA,6,TRUE)</f>
        <v>#N/A</v>
      </c>
      <c r="F4099" s="17" t="e">
        <f>VLOOKUP(B4100,Consolidation!B:AA,7,TRUE)</f>
        <v>#N/A</v>
      </c>
      <c r="G4099" s="17" t="e">
        <f>VLOOKUP(B4100,Consolidation!B:AA,12,TRUE)</f>
        <v>#N/A</v>
      </c>
      <c r="H4099" s="17" t="e">
        <f>VLOOKUP(B4100,Consolidation!B:AA,22,FALSE)</f>
        <v>#N/A</v>
      </c>
    </row>
    <row r="4100" spans="1:8" ht="29.5" customHeight="1" thickBot="1" x14ac:dyDescent="0.4">
      <c r="A4100" s="16" t="str">
        <f>IF(B4100&lt;&gt;"","IND"&amp;TEXT(COUNTA($B$2:B4100),"000"),"")</f>
        <v>IND2748</v>
      </c>
      <c r="B4100" s="17">
        <f>Consolication[[#This Row],[Nom et prénom 0 Name &amp; first name]]</f>
        <v>0</v>
      </c>
      <c r="C4100" s="17" t="e">
        <f>VLOOKUP(B4100,Consolidation!B:AA,3,FALSE)</f>
        <v>#N/A</v>
      </c>
      <c r="D4100" s="17" t="e">
        <f>VLOOKUP(B4100,Consolidation!B:AA,5,TRUE)</f>
        <v>#N/A</v>
      </c>
      <c r="E4100" s="17" t="e">
        <f>VLOOKUP(B4101,Consolidation!B:AA,6,TRUE)</f>
        <v>#N/A</v>
      </c>
      <c r="F4100" s="17" t="e">
        <f>VLOOKUP(B4101,Consolidation!B:AA,7,TRUE)</f>
        <v>#N/A</v>
      </c>
      <c r="G4100" s="17" t="e">
        <f>VLOOKUP(B4101,Consolidation!B:AA,12,TRUE)</f>
        <v>#N/A</v>
      </c>
      <c r="H4100" s="17" t="e">
        <f>VLOOKUP(B4101,Consolidation!B:AA,22,FALSE)</f>
        <v>#N/A</v>
      </c>
    </row>
    <row r="4101" spans="1:8" ht="29.5" customHeight="1" thickBot="1" x14ac:dyDescent="0.4">
      <c r="A4101" s="16" t="str">
        <f>IF(B4101&lt;&gt;"","IND"&amp;TEXT(COUNTA($B$2:B4101),"000"),"")</f>
        <v>IND2749</v>
      </c>
      <c r="B4101" s="17">
        <f>Consolication[[#This Row],[Nom et prénom 0 Name &amp; first name]]</f>
        <v>0</v>
      </c>
      <c r="C4101" s="17" t="e">
        <f>VLOOKUP(B4101,Consolidation!B:AA,3,FALSE)</f>
        <v>#N/A</v>
      </c>
      <c r="D4101" s="17" t="e">
        <f>VLOOKUP(B4101,Consolidation!B:AA,5,TRUE)</f>
        <v>#N/A</v>
      </c>
      <c r="E4101" s="17" t="e">
        <f>VLOOKUP(B4102,Consolidation!B:AA,6,TRUE)</f>
        <v>#N/A</v>
      </c>
      <c r="F4101" s="17" t="e">
        <f>VLOOKUP(B4102,Consolidation!B:AA,7,TRUE)</f>
        <v>#N/A</v>
      </c>
      <c r="G4101" s="17" t="e">
        <f>VLOOKUP(B4102,Consolidation!B:AA,12,TRUE)</f>
        <v>#N/A</v>
      </c>
      <c r="H4101" s="17" t="e">
        <f>VLOOKUP(B4102,Consolidation!B:AA,22,FALSE)</f>
        <v>#N/A</v>
      </c>
    </row>
    <row r="4102" spans="1:8" ht="29.5" customHeight="1" thickBot="1" x14ac:dyDescent="0.4">
      <c r="A4102" s="16" t="str">
        <f>IF(B4102&lt;&gt;"","IND"&amp;TEXT(COUNTA($B$2:B4102),"000"),"")</f>
        <v>IND2750</v>
      </c>
      <c r="B4102" s="17">
        <f>Consolication[[#This Row],[Nom et prénom 0 Name &amp; first name]]</f>
        <v>0</v>
      </c>
      <c r="C4102" s="17" t="e">
        <f>VLOOKUP(B4102,Consolidation!B:AA,3,FALSE)</f>
        <v>#N/A</v>
      </c>
      <c r="D4102" s="17" t="e">
        <f>VLOOKUP(B4102,Consolidation!B:AA,5,TRUE)</f>
        <v>#N/A</v>
      </c>
      <c r="E4102" s="17" t="e">
        <f>VLOOKUP(B4103,Consolidation!B:AA,6,TRUE)</f>
        <v>#N/A</v>
      </c>
      <c r="F4102" s="17" t="e">
        <f>VLOOKUP(B4103,Consolidation!B:AA,7,TRUE)</f>
        <v>#N/A</v>
      </c>
      <c r="G4102" s="17" t="e">
        <f>VLOOKUP(B4103,Consolidation!B:AA,12,TRUE)</f>
        <v>#N/A</v>
      </c>
      <c r="H4102" s="17" t="e">
        <f>VLOOKUP(B4103,Consolidation!B:AA,22,FALSE)</f>
        <v>#N/A</v>
      </c>
    </row>
    <row r="4103" spans="1:8" ht="29.5" customHeight="1" thickBot="1" x14ac:dyDescent="0.4">
      <c r="A4103" s="16" t="str">
        <f>IF(B4103&lt;&gt;"","IND"&amp;TEXT(COUNTA($B$2:B4103),"000"),"")</f>
        <v>IND2751</v>
      </c>
      <c r="B4103" s="17">
        <f>Consolication[[#This Row],[Nom et prénom 0 Name &amp; first name]]</f>
        <v>0</v>
      </c>
      <c r="C4103" s="17" t="e">
        <f>VLOOKUP(B4103,Consolidation!B:AA,3,FALSE)</f>
        <v>#N/A</v>
      </c>
      <c r="D4103" s="17" t="e">
        <f>VLOOKUP(B4103,Consolidation!B:AA,5,TRUE)</f>
        <v>#N/A</v>
      </c>
      <c r="E4103" s="17" t="e">
        <f>VLOOKUP(B4104,Consolidation!B:AA,6,TRUE)</f>
        <v>#N/A</v>
      </c>
      <c r="F4103" s="17" t="e">
        <f>VLOOKUP(B4104,Consolidation!B:AA,7,TRUE)</f>
        <v>#N/A</v>
      </c>
      <c r="G4103" s="17" t="e">
        <f>VLOOKUP(B4104,Consolidation!B:AA,12,TRUE)</f>
        <v>#N/A</v>
      </c>
      <c r="H4103" s="17" t="e">
        <f>VLOOKUP(B4104,Consolidation!B:AA,22,FALSE)</f>
        <v>#N/A</v>
      </c>
    </row>
    <row r="4104" spans="1:8" ht="29.5" customHeight="1" thickBot="1" x14ac:dyDescent="0.4">
      <c r="A4104" s="16" t="str">
        <f>IF(B4104&lt;&gt;"","IND"&amp;TEXT(COUNTA($B$2:B4104),"000"),"")</f>
        <v>IND2752</v>
      </c>
      <c r="B4104" s="17">
        <f>Consolication[[#This Row],[Nom et prénom 0 Name &amp; first name]]</f>
        <v>0</v>
      </c>
      <c r="C4104" s="17" t="e">
        <f>VLOOKUP(B4104,Consolidation!B:AA,3,FALSE)</f>
        <v>#N/A</v>
      </c>
      <c r="D4104" s="17" t="e">
        <f>VLOOKUP(B4104,Consolidation!B:AA,5,TRUE)</f>
        <v>#N/A</v>
      </c>
      <c r="E4104" s="17" t="e">
        <f>VLOOKUP(B4105,Consolidation!B:AA,6,TRUE)</f>
        <v>#N/A</v>
      </c>
      <c r="F4104" s="17" t="e">
        <f>VLOOKUP(B4105,Consolidation!B:AA,7,TRUE)</f>
        <v>#N/A</v>
      </c>
      <c r="G4104" s="17" t="e">
        <f>VLOOKUP(B4105,Consolidation!B:AA,12,TRUE)</f>
        <v>#N/A</v>
      </c>
      <c r="H4104" s="17" t="e">
        <f>VLOOKUP(B4105,Consolidation!B:AA,22,FALSE)</f>
        <v>#N/A</v>
      </c>
    </row>
    <row r="4105" spans="1:8" ht="29.5" customHeight="1" thickBot="1" x14ac:dyDescent="0.4">
      <c r="A4105" s="16" t="str">
        <f>IF(B4105&lt;&gt;"","IND"&amp;TEXT(COUNTA($B$2:B4105),"000"),"")</f>
        <v>IND2753</v>
      </c>
      <c r="B4105" s="17">
        <f>Consolication[[#This Row],[Nom et prénom 0 Name &amp; first name]]</f>
        <v>0</v>
      </c>
      <c r="C4105" s="17" t="e">
        <f>VLOOKUP(B4105,Consolidation!B:AA,3,FALSE)</f>
        <v>#N/A</v>
      </c>
      <c r="D4105" s="17" t="e">
        <f>VLOOKUP(B4105,Consolidation!B:AA,5,TRUE)</f>
        <v>#N/A</v>
      </c>
      <c r="E4105" s="17" t="e">
        <f>VLOOKUP(B4106,Consolidation!B:AA,6,TRUE)</f>
        <v>#N/A</v>
      </c>
      <c r="F4105" s="17" t="e">
        <f>VLOOKUP(B4106,Consolidation!B:AA,7,TRUE)</f>
        <v>#N/A</v>
      </c>
      <c r="G4105" s="17" t="e">
        <f>VLOOKUP(B4106,Consolidation!B:AA,12,TRUE)</f>
        <v>#N/A</v>
      </c>
      <c r="H4105" s="17" t="e">
        <f>VLOOKUP(B4106,Consolidation!B:AA,22,FALSE)</f>
        <v>#N/A</v>
      </c>
    </row>
    <row r="4106" spans="1:8" ht="29.5" customHeight="1" thickBot="1" x14ac:dyDescent="0.4">
      <c r="A4106" s="16" t="str">
        <f>IF(B4106&lt;&gt;"","IND"&amp;TEXT(COUNTA($B$2:B4106),"000"),"")</f>
        <v>IND2754</v>
      </c>
      <c r="B4106" s="17">
        <f>Consolication[[#This Row],[Nom et prénom 0 Name &amp; first name]]</f>
        <v>0</v>
      </c>
      <c r="C4106" s="17" t="e">
        <f>VLOOKUP(B4106,Consolidation!B:AA,3,FALSE)</f>
        <v>#N/A</v>
      </c>
      <c r="D4106" s="17" t="e">
        <f>VLOOKUP(B4106,Consolidation!B:AA,5,TRUE)</f>
        <v>#N/A</v>
      </c>
      <c r="E4106" s="17" t="e">
        <f>VLOOKUP(B4107,Consolidation!B:AA,6,TRUE)</f>
        <v>#N/A</v>
      </c>
      <c r="F4106" s="17" t="e">
        <f>VLOOKUP(B4107,Consolidation!B:AA,7,TRUE)</f>
        <v>#N/A</v>
      </c>
      <c r="G4106" s="17" t="e">
        <f>VLOOKUP(B4107,Consolidation!B:AA,12,TRUE)</f>
        <v>#N/A</v>
      </c>
      <c r="H4106" s="17" t="e">
        <f>VLOOKUP(B4107,Consolidation!B:AA,22,FALSE)</f>
        <v>#N/A</v>
      </c>
    </row>
    <row r="4107" spans="1:8" ht="29.5" customHeight="1" thickBot="1" x14ac:dyDescent="0.4">
      <c r="A4107" s="16" t="str">
        <f>IF(B4107&lt;&gt;"","IND"&amp;TEXT(COUNTA($B$2:B4107),"000"),"")</f>
        <v>IND2755</v>
      </c>
      <c r="B4107" s="17">
        <f>Consolication[[#This Row],[Nom et prénom 0 Name &amp; first name]]</f>
        <v>0</v>
      </c>
      <c r="C4107" s="17" t="e">
        <f>VLOOKUP(B4107,Consolidation!B:AA,3,FALSE)</f>
        <v>#N/A</v>
      </c>
      <c r="D4107" s="17" t="e">
        <f>VLOOKUP(B4107,Consolidation!B:AA,5,TRUE)</f>
        <v>#N/A</v>
      </c>
      <c r="E4107" s="17" t="e">
        <f>VLOOKUP(B4108,Consolidation!B:AA,6,TRUE)</f>
        <v>#N/A</v>
      </c>
      <c r="F4107" s="17" t="e">
        <f>VLOOKUP(B4108,Consolidation!B:AA,7,TRUE)</f>
        <v>#N/A</v>
      </c>
      <c r="G4107" s="17" t="e">
        <f>VLOOKUP(B4108,Consolidation!B:AA,12,TRUE)</f>
        <v>#N/A</v>
      </c>
      <c r="H4107" s="17" t="e">
        <f>VLOOKUP(B4108,Consolidation!B:AA,22,FALSE)</f>
        <v>#N/A</v>
      </c>
    </row>
    <row r="4108" spans="1:8" ht="29.5" customHeight="1" thickBot="1" x14ac:dyDescent="0.4">
      <c r="A4108" s="16" t="str">
        <f>IF(B4108&lt;&gt;"","IND"&amp;TEXT(COUNTA($B$2:B4108),"000"),"")</f>
        <v>IND2756</v>
      </c>
      <c r="B4108" s="17">
        <f>Consolication[[#This Row],[Nom et prénom 0 Name &amp; first name]]</f>
        <v>0</v>
      </c>
      <c r="C4108" s="17" t="e">
        <f>VLOOKUP(B4108,Consolidation!B:AA,3,FALSE)</f>
        <v>#N/A</v>
      </c>
      <c r="D4108" s="17" t="e">
        <f>VLOOKUP(B4108,Consolidation!B:AA,5,TRUE)</f>
        <v>#N/A</v>
      </c>
      <c r="E4108" s="17" t="e">
        <f>VLOOKUP(B4109,Consolidation!B:AA,6,TRUE)</f>
        <v>#N/A</v>
      </c>
      <c r="F4108" s="17" t="e">
        <f>VLOOKUP(B4109,Consolidation!B:AA,7,TRUE)</f>
        <v>#N/A</v>
      </c>
      <c r="G4108" s="17" t="e">
        <f>VLOOKUP(B4109,Consolidation!B:AA,12,TRUE)</f>
        <v>#N/A</v>
      </c>
      <c r="H4108" s="17" t="e">
        <f>VLOOKUP(B4109,Consolidation!B:AA,22,FALSE)</f>
        <v>#N/A</v>
      </c>
    </row>
    <row r="4109" spans="1:8" ht="29.5" customHeight="1" thickBot="1" x14ac:dyDescent="0.4">
      <c r="A4109" s="16" t="str">
        <f>IF(B4109&lt;&gt;"","IND"&amp;TEXT(COUNTA($B$2:B4109),"000"),"")</f>
        <v>IND2757</v>
      </c>
      <c r="B4109" s="17">
        <f>Consolication[[#This Row],[Nom et prénom 0 Name &amp; first name]]</f>
        <v>0</v>
      </c>
      <c r="C4109" s="17" t="e">
        <f>VLOOKUP(B4109,Consolidation!B:AA,3,FALSE)</f>
        <v>#N/A</v>
      </c>
      <c r="D4109" s="17" t="e">
        <f>VLOOKUP(B4109,Consolidation!B:AA,5,TRUE)</f>
        <v>#N/A</v>
      </c>
      <c r="E4109" s="17" t="e">
        <f>VLOOKUP(B4110,Consolidation!B:AA,6,TRUE)</f>
        <v>#N/A</v>
      </c>
      <c r="F4109" s="17" t="e">
        <f>VLOOKUP(B4110,Consolidation!B:AA,7,TRUE)</f>
        <v>#N/A</v>
      </c>
      <c r="G4109" s="17" t="e">
        <f>VLOOKUP(B4110,Consolidation!B:AA,12,TRUE)</f>
        <v>#N/A</v>
      </c>
      <c r="H4109" s="17" t="e">
        <f>VLOOKUP(B4110,Consolidation!B:AA,22,FALSE)</f>
        <v>#N/A</v>
      </c>
    </row>
    <row r="4110" spans="1:8" ht="29.5" customHeight="1" thickBot="1" x14ac:dyDescent="0.4">
      <c r="A4110" s="16" t="str">
        <f>IF(B4110&lt;&gt;"","IND"&amp;TEXT(COUNTA($B$2:B4110),"000"),"")</f>
        <v>IND2758</v>
      </c>
      <c r="B4110" s="17">
        <f>Consolication[[#This Row],[Nom et prénom 0 Name &amp; first name]]</f>
        <v>0</v>
      </c>
      <c r="C4110" s="17" t="e">
        <f>VLOOKUP(B4110,Consolidation!B:AA,3,FALSE)</f>
        <v>#N/A</v>
      </c>
      <c r="D4110" s="17" t="e">
        <f>VLOOKUP(B4110,Consolidation!B:AA,5,TRUE)</f>
        <v>#N/A</v>
      </c>
      <c r="E4110" s="17" t="e">
        <f>VLOOKUP(B4111,Consolidation!B:AA,6,TRUE)</f>
        <v>#N/A</v>
      </c>
      <c r="F4110" s="17" t="e">
        <f>VLOOKUP(B4111,Consolidation!B:AA,7,TRUE)</f>
        <v>#N/A</v>
      </c>
      <c r="G4110" s="17" t="e">
        <f>VLOOKUP(B4111,Consolidation!B:AA,12,TRUE)</f>
        <v>#N/A</v>
      </c>
      <c r="H4110" s="17" t="e">
        <f>VLOOKUP(B4111,Consolidation!B:AA,22,FALSE)</f>
        <v>#N/A</v>
      </c>
    </row>
    <row r="4111" spans="1:8" ht="29.5" customHeight="1" thickBot="1" x14ac:dyDescent="0.4">
      <c r="A4111" s="16" t="str">
        <f>IF(B4111&lt;&gt;"","IND"&amp;TEXT(COUNTA($B$2:B4111),"000"),"")</f>
        <v>IND2759</v>
      </c>
      <c r="B4111" s="17">
        <f>Consolication[[#This Row],[Nom et prénom 0 Name &amp; first name]]</f>
        <v>0</v>
      </c>
      <c r="C4111" s="17" t="e">
        <f>VLOOKUP(B4111,Consolidation!B:AA,3,FALSE)</f>
        <v>#N/A</v>
      </c>
      <c r="D4111" s="17" t="e">
        <f>VLOOKUP(B4111,Consolidation!B:AA,5,TRUE)</f>
        <v>#N/A</v>
      </c>
      <c r="E4111" s="17" t="e">
        <f>VLOOKUP(B4112,Consolidation!B:AA,6,TRUE)</f>
        <v>#N/A</v>
      </c>
      <c r="F4111" s="17" t="e">
        <f>VLOOKUP(B4112,Consolidation!B:AA,7,TRUE)</f>
        <v>#N/A</v>
      </c>
      <c r="G4111" s="17" t="e">
        <f>VLOOKUP(B4112,Consolidation!B:AA,12,TRUE)</f>
        <v>#N/A</v>
      </c>
      <c r="H4111" s="17" t="e">
        <f>VLOOKUP(B4112,Consolidation!B:AA,22,FALSE)</f>
        <v>#N/A</v>
      </c>
    </row>
    <row r="4112" spans="1:8" ht="29.5" customHeight="1" thickBot="1" x14ac:dyDescent="0.4">
      <c r="A4112" s="16" t="str">
        <f>IF(B4112&lt;&gt;"","IND"&amp;TEXT(COUNTA($B$2:B4112),"000"),"")</f>
        <v>IND2760</v>
      </c>
      <c r="B4112" s="17">
        <f>Consolication[[#This Row],[Nom et prénom 0 Name &amp; first name]]</f>
        <v>0</v>
      </c>
      <c r="C4112" s="17" t="e">
        <f>VLOOKUP(B4112,Consolidation!B:AA,3,FALSE)</f>
        <v>#N/A</v>
      </c>
      <c r="D4112" s="17" t="e">
        <f>VLOOKUP(B4112,Consolidation!B:AA,5,TRUE)</f>
        <v>#N/A</v>
      </c>
      <c r="E4112" s="17" t="e">
        <f>VLOOKUP(B4113,Consolidation!B:AA,6,TRUE)</f>
        <v>#N/A</v>
      </c>
      <c r="F4112" s="17" t="e">
        <f>VLOOKUP(B4113,Consolidation!B:AA,7,TRUE)</f>
        <v>#N/A</v>
      </c>
      <c r="G4112" s="17" t="e">
        <f>VLOOKUP(B4113,Consolidation!B:AA,12,TRUE)</f>
        <v>#N/A</v>
      </c>
      <c r="H4112" s="17" t="e">
        <f>VLOOKUP(B4113,Consolidation!B:AA,22,FALSE)</f>
        <v>#N/A</v>
      </c>
    </row>
    <row r="4113" spans="1:8" ht="29.5" customHeight="1" thickBot="1" x14ac:dyDescent="0.4">
      <c r="A4113" s="16" t="str">
        <f>IF(B4113&lt;&gt;"","IND"&amp;TEXT(COUNTA($B$2:B4113),"000"),"")</f>
        <v>IND2761</v>
      </c>
      <c r="B4113" s="17">
        <f>Consolication[[#This Row],[Nom et prénom 0 Name &amp; first name]]</f>
        <v>0</v>
      </c>
      <c r="C4113" s="17" t="e">
        <f>VLOOKUP(B4113,Consolidation!B:AA,3,FALSE)</f>
        <v>#N/A</v>
      </c>
      <c r="D4113" s="17" t="e">
        <f>VLOOKUP(B4113,Consolidation!B:AA,5,TRUE)</f>
        <v>#N/A</v>
      </c>
      <c r="E4113" s="17" t="e">
        <f>VLOOKUP(B4114,Consolidation!B:AA,6,TRUE)</f>
        <v>#N/A</v>
      </c>
      <c r="F4113" s="17" t="e">
        <f>VLOOKUP(B4114,Consolidation!B:AA,7,TRUE)</f>
        <v>#N/A</v>
      </c>
      <c r="G4113" s="17" t="e">
        <f>VLOOKUP(B4114,Consolidation!B:AA,12,TRUE)</f>
        <v>#N/A</v>
      </c>
      <c r="H4113" s="17" t="e">
        <f>VLOOKUP(B4114,Consolidation!B:AA,22,FALSE)</f>
        <v>#N/A</v>
      </c>
    </row>
    <row r="4114" spans="1:8" ht="29.5" customHeight="1" thickBot="1" x14ac:dyDescent="0.4">
      <c r="A4114" s="16" t="str">
        <f>IF(B4114&lt;&gt;"","IND"&amp;TEXT(COUNTA($B$2:B4114),"000"),"")</f>
        <v>IND2762</v>
      </c>
      <c r="B4114" s="17">
        <f>Consolication[[#This Row],[Nom et prénom 0 Name &amp; first name]]</f>
        <v>0</v>
      </c>
      <c r="C4114" s="17" t="e">
        <f>VLOOKUP(B4114,Consolidation!B:AA,3,FALSE)</f>
        <v>#N/A</v>
      </c>
      <c r="D4114" s="17" t="e">
        <f>VLOOKUP(B4114,Consolidation!B:AA,5,TRUE)</f>
        <v>#N/A</v>
      </c>
      <c r="E4114" s="17" t="e">
        <f>VLOOKUP(B4115,Consolidation!B:AA,6,TRUE)</f>
        <v>#N/A</v>
      </c>
      <c r="F4114" s="17" t="e">
        <f>VLOOKUP(B4115,Consolidation!B:AA,7,TRUE)</f>
        <v>#N/A</v>
      </c>
      <c r="G4114" s="17" t="e">
        <f>VLOOKUP(B4115,Consolidation!B:AA,12,TRUE)</f>
        <v>#N/A</v>
      </c>
      <c r="H4114" s="17" t="e">
        <f>VLOOKUP(B4115,Consolidation!B:AA,22,FALSE)</f>
        <v>#N/A</v>
      </c>
    </row>
    <row r="4115" spans="1:8" ht="29.5" customHeight="1" thickBot="1" x14ac:dyDescent="0.4">
      <c r="A4115" s="16" t="str">
        <f>IF(B4115&lt;&gt;"","IND"&amp;TEXT(COUNTA($B$2:B4115),"000"),"")</f>
        <v>IND2763</v>
      </c>
      <c r="B4115" s="17">
        <f>Consolication[[#This Row],[Nom et prénom 0 Name &amp; first name]]</f>
        <v>0</v>
      </c>
      <c r="C4115" s="17" t="e">
        <f>VLOOKUP(B4115,Consolidation!B:AA,3,FALSE)</f>
        <v>#N/A</v>
      </c>
      <c r="D4115" s="17" t="e">
        <f>VLOOKUP(B4115,Consolidation!B:AA,5,TRUE)</f>
        <v>#N/A</v>
      </c>
      <c r="E4115" s="17" t="e">
        <f>VLOOKUP(B4116,Consolidation!B:AA,6,TRUE)</f>
        <v>#N/A</v>
      </c>
      <c r="F4115" s="17" t="e">
        <f>VLOOKUP(B4116,Consolidation!B:AA,7,TRUE)</f>
        <v>#N/A</v>
      </c>
      <c r="G4115" s="17" t="e">
        <f>VLOOKUP(B4116,Consolidation!B:AA,12,TRUE)</f>
        <v>#N/A</v>
      </c>
      <c r="H4115" s="17" t="e">
        <f>VLOOKUP(B4116,Consolidation!B:AA,22,FALSE)</f>
        <v>#N/A</v>
      </c>
    </row>
    <row r="4116" spans="1:8" ht="29.5" customHeight="1" thickBot="1" x14ac:dyDescent="0.4">
      <c r="A4116" s="16" t="str">
        <f>IF(B4116&lt;&gt;"","IND"&amp;TEXT(COUNTA($B$2:B4116),"000"),"")</f>
        <v>IND2764</v>
      </c>
      <c r="B4116" s="17">
        <f>Consolication[[#This Row],[Nom et prénom 0 Name &amp; first name]]</f>
        <v>0</v>
      </c>
      <c r="C4116" s="17" t="e">
        <f>VLOOKUP(B4116,Consolidation!B:AA,3,FALSE)</f>
        <v>#N/A</v>
      </c>
      <c r="D4116" s="17" t="e">
        <f>VLOOKUP(B4116,Consolidation!B:AA,5,TRUE)</f>
        <v>#N/A</v>
      </c>
      <c r="E4116" s="17" t="e">
        <f>VLOOKUP(B4117,Consolidation!B:AA,6,TRUE)</f>
        <v>#N/A</v>
      </c>
      <c r="F4116" s="17" t="e">
        <f>VLOOKUP(B4117,Consolidation!B:AA,7,TRUE)</f>
        <v>#N/A</v>
      </c>
      <c r="G4116" s="17" t="e">
        <f>VLOOKUP(B4117,Consolidation!B:AA,12,TRUE)</f>
        <v>#N/A</v>
      </c>
      <c r="H4116" s="17" t="e">
        <f>VLOOKUP(B4117,Consolidation!B:AA,22,FALSE)</f>
        <v>#N/A</v>
      </c>
    </row>
    <row r="4117" spans="1:8" ht="29.5" customHeight="1" thickBot="1" x14ac:dyDescent="0.4">
      <c r="A4117" s="16" t="str">
        <f>IF(B4117&lt;&gt;"","IND"&amp;TEXT(COUNTA($B$2:B4117),"000"),"")</f>
        <v>IND2765</v>
      </c>
      <c r="B4117" s="17">
        <f>Consolication[[#This Row],[Nom et prénom 0 Name &amp; first name]]</f>
        <v>0</v>
      </c>
      <c r="C4117" s="17" t="e">
        <f>VLOOKUP(B4117,Consolidation!B:AA,3,FALSE)</f>
        <v>#N/A</v>
      </c>
      <c r="D4117" s="17" t="e">
        <f>VLOOKUP(B4117,Consolidation!B:AA,5,TRUE)</f>
        <v>#N/A</v>
      </c>
      <c r="E4117" s="17" t="e">
        <f>VLOOKUP(B4118,Consolidation!B:AA,6,TRUE)</f>
        <v>#N/A</v>
      </c>
      <c r="F4117" s="17" t="e">
        <f>VLOOKUP(B4118,Consolidation!B:AA,7,TRUE)</f>
        <v>#N/A</v>
      </c>
      <c r="G4117" s="17" t="e">
        <f>VLOOKUP(B4118,Consolidation!B:AA,12,TRUE)</f>
        <v>#N/A</v>
      </c>
      <c r="H4117" s="17" t="e">
        <f>VLOOKUP(B4118,Consolidation!B:AA,22,FALSE)</f>
        <v>#N/A</v>
      </c>
    </row>
    <row r="4118" spans="1:8" ht="29.5" customHeight="1" thickBot="1" x14ac:dyDescent="0.4">
      <c r="A4118" s="16" t="str">
        <f>IF(B4118&lt;&gt;"","IND"&amp;TEXT(COUNTA($B$2:B4118),"000"),"")</f>
        <v>IND2766</v>
      </c>
      <c r="B4118" s="17">
        <f>Consolication[[#This Row],[Nom et prénom 0 Name &amp; first name]]</f>
        <v>0</v>
      </c>
      <c r="C4118" s="17" t="e">
        <f>VLOOKUP(B4118,Consolidation!B:AA,3,FALSE)</f>
        <v>#N/A</v>
      </c>
      <c r="D4118" s="17" t="e">
        <f>VLOOKUP(B4118,Consolidation!B:AA,5,TRUE)</f>
        <v>#N/A</v>
      </c>
      <c r="E4118" s="17" t="e">
        <f>VLOOKUP(B4119,Consolidation!B:AA,6,TRUE)</f>
        <v>#N/A</v>
      </c>
      <c r="F4118" s="17" t="e">
        <f>VLOOKUP(B4119,Consolidation!B:AA,7,TRUE)</f>
        <v>#N/A</v>
      </c>
      <c r="G4118" s="17" t="e">
        <f>VLOOKUP(B4119,Consolidation!B:AA,12,TRUE)</f>
        <v>#N/A</v>
      </c>
      <c r="H4118" s="17" t="e">
        <f>VLOOKUP(B4119,Consolidation!B:AA,22,FALSE)</f>
        <v>#N/A</v>
      </c>
    </row>
    <row r="4119" spans="1:8" ht="29.5" customHeight="1" thickBot="1" x14ac:dyDescent="0.4">
      <c r="A4119" s="16" t="str">
        <f>IF(B4119&lt;&gt;"","IND"&amp;TEXT(COUNTA($B$2:B4119),"000"),"")</f>
        <v>IND2767</v>
      </c>
      <c r="B4119" s="17">
        <f>Consolication[[#This Row],[Nom et prénom 0 Name &amp; first name]]</f>
        <v>0</v>
      </c>
      <c r="C4119" s="17" t="e">
        <f>VLOOKUP(B4119,Consolidation!B:AA,3,FALSE)</f>
        <v>#N/A</v>
      </c>
      <c r="D4119" s="17" t="e">
        <f>VLOOKUP(B4119,Consolidation!B:AA,5,TRUE)</f>
        <v>#N/A</v>
      </c>
      <c r="E4119" s="17" t="e">
        <f>VLOOKUP(B4120,Consolidation!B:AA,6,TRUE)</f>
        <v>#N/A</v>
      </c>
      <c r="F4119" s="17" t="e">
        <f>VLOOKUP(B4120,Consolidation!B:AA,7,TRUE)</f>
        <v>#N/A</v>
      </c>
      <c r="G4119" s="17" t="e">
        <f>VLOOKUP(B4120,Consolidation!B:AA,12,TRUE)</f>
        <v>#N/A</v>
      </c>
      <c r="H4119" s="17" t="e">
        <f>VLOOKUP(B4120,Consolidation!B:AA,22,FALSE)</f>
        <v>#N/A</v>
      </c>
    </row>
    <row r="4120" spans="1:8" ht="29.5" customHeight="1" thickBot="1" x14ac:dyDescent="0.4">
      <c r="A4120" s="16" t="str">
        <f>IF(B4120&lt;&gt;"","IND"&amp;TEXT(COUNTA($B$2:B4120),"000"),"")</f>
        <v>IND2768</v>
      </c>
      <c r="B4120" s="17">
        <f>Consolication[[#This Row],[Nom et prénom 0 Name &amp; first name]]</f>
        <v>0</v>
      </c>
      <c r="C4120" s="17" t="e">
        <f>VLOOKUP(B4120,Consolidation!B:AA,3,FALSE)</f>
        <v>#N/A</v>
      </c>
      <c r="D4120" s="17" t="e">
        <f>VLOOKUP(B4120,Consolidation!B:AA,5,TRUE)</f>
        <v>#N/A</v>
      </c>
      <c r="E4120" s="17" t="e">
        <f>VLOOKUP(B4121,Consolidation!B:AA,6,TRUE)</f>
        <v>#N/A</v>
      </c>
      <c r="F4120" s="17" t="e">
        <f>VLOOKUP(B4121,Consolidation!B:AA,7,TRUE)</f>
        <v>#N/A</v>
      </c>
      <c r="G4120" s="17" t="e">
        <f>VLOOKUP(B4121,Consolidation!B:AA,12,TRUE)</f>
        <v>#N/A</v>
      </c>
      <c r="H4120" s="17" t="e">
        <f>VLOOKUP(B4121,Consolidation!B:AA,22,FALSE)</f>
        <v>#N/A</v>
      </c>
    </row>
    <row r="4121" spans="1:8" ht="29.5" customHeight="1" thickBot="1" x14ac:dyDescent="0.4">
      <c r="A4121" s="16" t="str">
        <f>IF(B4121&lt;&gt;"","IND"&amp;TEXT(COUNTA($B$2:B4121),"000"),"")</f>
        <v>IND2769</v>
      </c>
      <c r="B4121" s="17">
        <f>Consolication[[#This Row],[Nom et prénom 0 Name &amp; first name]]</f>
        <v>0</v>
      </c>
      <c r="C4121" s="17" t="e">
        <f>VLOOKUP(B4121,Consolidation!B:AA,3,FALSE)</f>
        <v>#N/A</v>
      </c>
      <c r="D4121" s="17" t="e">
        <f>VLOOKUP(B4121,Consolidation!B:AA,5,TRUE)</f>
        <v>#N/A</v>
      </c>
      <c r="E4121" s="17" t="e">
        <f>VLOOKUP(B4122,Consolidation!B:AA,6,TRUE)</f>
        <v>#N/A</v>
      </c>
      <c r="F4121" s="17" t="e">
        <f>VLOOKUP(B4122,Consolidation!B:AA,7,TRUE)</f>
        <v>#N/A</v>
      </c>
      <c r="G4121" s="17" t="e">
        <f>VLOOKUP(B4122,Consolidation!B:AA,12,TRUE)</f>
        <v>#N/A</v>
      </c>
      <c r="H4121" s="17" t="e">
        <f>VLOOKUP(B4122,Consolidation!B:AA,22,FALSE)</f>
        <v>#N/A</v>
      </c>
    </row>
    <row r="4122" spans="1:8" ht="29.5" customHeight="1" thickBot="1" x14ac:dyDescent="0.4">
      <c r="A4122" s="16" t="str">
        <f>IF(B4122&lt;&gt;"","IND"&amp;TEXT(COUNTA($B$2:B4122),"000"),"")</f>
        <v>IND2770</v>
      </c>
      <c r="B4122" s="17">
        <f>Consolication[[#This Row],[Nom et prénom 0 Name &amp; first name]]</f>
        <v>0</v>
      </c>
      <c r="C4122" s="17" t="e">
        <f>VLOOKUP(B4122,Consolidation!B:AA,3,FALSE)</f>
        <v>#N/A</v>
      </c>
      <c r="D4122" s="17" t="e">
        <f>VLOOKUP(B4122,Consolidation!B:AA,5,TRUE)</f>
        <v>#N/A</v>
      </c>
      <c r="E4122" s="17" t="e">
        <f>VLOOKUP(B4123,Consolidation!B:AA,6,TRUE)</f>
        <v>#N/A</v>
      </c>
      <c r="F4122" s="17" t="e">
        <f>VLOOKUP(B4123,Consolidation!B:AA,7,TRUE)</f>
        <v>#N/A</v>
      </c>
      <c r="G4122" s="17" t="e">
        <f>VLOOKUP(B4123,Consolidation!B:AA,12,TRUE)</f>
        <v>#N/A</v>
      </c>
      <c r="H4122" s="17" t="e">
        <f>VLOOKUP(B4123,Consolidation!B:AA,22,FALSE)</f>
        <v>#N/A</v>
      </c>
    </row>
    <row r="4123" spans="1:8" ht="29.5" customHeight="1" thickBot="1" x14ac:dyDescent="0.4">
      <c r="A4123" s="16" t="str">
        <f>IF(B4123&lt;&gt;"","IND"&amp;TEXT(COUNTA($B$2:B4123),"000"),"")</f>
        <v>IND2771</v>
      </c>
      <c r="B4123" s="17">
        <f>Consolication[[#This Row],[Nom et prénom 0 Name &amp; first name]]</f>
        <v>0</v>
      </c>
      <c r="C4123" s="17" t="e">
        <f>VLOOKUP(B4123,Consolidation!B:AA,3,FALSE)</f>
        <v>#N/A</v>
      </c>
      <c r="D4123" s="17" t="e">
        <f>VLOOKUP(B4123,Consolidation!B:AA,5,TRUE)</f>
        <v>#N/A</v>
      </c>
      <c r="E4123" s="17" t="e">
        <f>VLOOKUP(B4124,Consolidation!B:AA,6,TRUE)</f>
        <v>#N/A</v>
      </c>
      <c r="F4123" s="17" t="e">
        <f>VLOOKUP(B4124,Consolidation!B:AA,7,TRUE)</f>
        <v>#N/A</v>
      </c>
      <c r="G4123" s="17" t="e">
        <f>VLOOKUP(B4124,Consolidation!B:AA,12,TRUE)</f>
        <v>#N/A</v>
      </c>
      <c r="H4123" s="17" t="e">
        <f>VLOOKUP(B4124,Consolidation!B:AA,22,FALSE)</f>
        <v>#N/A</v>
      </c>
    </row>
    <row r="4124" spans="1:8" ht="29.5" customHeight="1" thickBot="1" x14ac:dyDescent="0.4">
      <c r="A4124" s="16" t="str">
        <f>IF(B4124&lt;&gt;"","IND"&amp;TEXT(COUNTA($B$2:B4124),"000"),"")</f>
        <v>IND2772</v>
      </c>
      <c r="B4124" s="17">
        <f>Consolication[[#This Row],[Nom et prénom 0 Name &amp; first name]]</f>
        <v>0</v>
      </c>
      <c r="C4124" s="17" t="e">
        <f>VLOOKUP(B4124,Consolidation!B:AA,3,FALSE)</f>
        <v>#N/A</v>
      </c>
      <c r="D4124" s="17" t="e">
        <f>VLOOKUP(B4124,Consolidation!B:AA,5,TRUE)</f>
        <v>#N/A</v>
      </c>
      <c r="E4124" s="17" t="e">
        <f>VLOOKUP(B4125,Consolidation!B:AA,6,TRUE)</f>
        <v>#N/A</v>
      </c>
      <c r="F4124" s="17" t="e">
        <f>VLOOKUP(B4125,Consolidation!B:AA,7,TRUE)</f>
        <v>#N/A</v>
      </c>
      <c r="G4124" s="17" t="e">
        <f>VLOOKUP(B4125,Consolidation!B:AA,12,TRUE)</f>
        <v>#N/A</v>
      </c>
      <c r="H4124" s="17" t="e">
        <f>VLOOKUP(B4125,Consolidation!B:AA,22,FALSE)</f>
        <v>#N/A</v>
      </c>
    </row>
    <row r="4125" spans="1:8" ht="29.5" customHeight="1" thickBot="1" x14ac:dyDescent="0.4">
      <c r="A4125" s="16" t="str">
        <f>IF(B4125&lt;&gt;"","IND"&amp;TEXT(COUNTA($B$2:B4125),"000"),"")</f>
        <v>IND2773</v>
      </c>
      <c r="B4125" s="17">
        <f>Consolication[[#This Row],[Nom et prénom 0 Name &amp; first name]]</f>
        <v>0</v>
      </c>
      <c r="C4125" s="17" t="e">
        <f>VLOOKUP(B4125,Consolidation!B:AA,3,FALSE)</f>
        <v>#N/A</v>
      </c>
      <c r="D4125" s="17" t="e">
        <f>VLOOKUP(B4125,Consolidation!B:AA,5,TRUE)</f>
        <v>#N/A</v>
      </c>
      <c r="E4125" s="17" t="e">
        <f>VLOOKUP(B4126,Consolidation!B:AA,6,TRUE)</f>
        <v>#N/A</v>
      </c>
      <c r="F4125" s="17" t="e">
        <f>VLOOKUP(B4126,Consolidation!B:AA,7,TRUE)</f>
        <v>#N/A</v>
      </c>
      <c r="G4125" s="17" t="e">
        <f>VLOOKUP(B4126,Consolidation!B:AA,12,TRUE)</f>
        <v>#N/A</v>
      </c>
      <c r="H4125" s="17" t="e">
        <f>VLOOKUP(B4126,Consolidation!B:AA,22,FALSE)</f>
        <v>#N/A</v>
      </c>
    </row>
    <row r="4126" spans="1:8" ht="29.5" customHeight="1" thickBot="1" x14ac:dyDescent="0.4">
      <c r="A4126" s="16" t="str">
        <f>IF(B4126&lt;&gt;"","IND"&amp;TEXT(COUNTA($B$2:B4126),"000"),"")</f>
        <v>IND2774</v>
      </c>
      <c r="B4126" s="17">
        <f>Consolication[[#This Row],[Nom et prénom 0 Name &amp; first name]]</f>
        <v>0</v>
      </c>
      <c r="C4126" s="17" t="e">
        <f>VLOOKUP(B4126,Consolidation!B:AA,3,FALSE)</f>
        <v>#N/A</v>
      </c>
      <c r="D4126" s="17" t="e">
        <f>VLOOKUP(B4126,Consolidation!B:AA,5,TRUE)</f>
        <v>#N/A</v>
      </c>
      <c r="E4126" s="17" t="e">
        <f>VLOOKUP(B4127,Consolidation!B:AA,6,TRUE)</f>
        <v>#N/A</v>
      </c>
      <c r="F4126" s="17" t="e">
        <f>VLOOKUP(B4127,Consolidation!B:AA,7,TRUE)</f>
        <v>#N/A</v>
      </c>
      <c r="G4126" s="17" t="e">
        <f>VLOOKUP(B4127,Consolidation!B:AA,12,TRUE)</f>
        <v>#N/A</v>
      </c>
      <c r="H4126" s="17" t="e">
        <f>VLOOKUP(B4127,Consolidation!B:AA,22,FALSE)</f>
        <v>#N/A</v>
      </c>
    </row>
    <row r="4127" spans="1:8" ht="29.5" customHeight="1" thickBot="1" x14ac:dyDescent="0.4">
      <c r="A4127" s="16" t="str">
        <f>IF(B4127&lt;&gt;"","IND"&amp;TEXT(COUNTA($B$2:B4127),"000"),"")</f>
        <v>IND2775</v>
      </c>
      <c r="B4127" s="17">
        <f>Consolication[[#This Row],[Nom et prénom 0 Name &amp; first name]]</f>
        <v>0</v>
      </c>
      <c r="C4127" s="17" t="e">
        <f>VLOOKUP(B4127,Consolidation!B:AA,3,FALSE)</f>
        <v>#N/A</v>
      </c>
      <c r="D4127" s="17" t="e">
        <f>VLOOKUP(B4127,Consolidation!B:AA,5,TRUE)</f>
        <v>#N/A</v>
      </c>
      <c r="E4127" s="17" t="e">
        <f>VLOOKUP(B4128,Consolidation!B:AA,6,TRUE)</f>
        <v>#N/A</v>
      </c>
      <c r="F4127" s="17" t="e">
        <f>VLOOKUP(B4128,Consolidation!B:AA,7,TRUE)</f>
        <v>#N/A</v>
      </c>
      <c r="G4127" s="17" t="e">
        <f>VLOOKUP(B4128,Consolidation!B:AA,12,TRUE)</f>
        <v>#N/A</v>
      </c>
      <c r="H4127" s="17" t="e">
        <f>VLOOKUP(B4128,Consolidation!B:AA,22,FALSE)</f>
        <v>#N/A</v>
      </c>
    </row>
    <row r="4128" spans="1:8" ht="29.5" customHeight="1" thickBot="1" x14ac:dyDescent="0.4">
      <c r="A4128" s="16" t="str">
        <f>IF(B4128&lt;&gt;"","IND"&amp;TEXT(COUNTA($B$2:B4128),"000"),"")</f>
        <v>IND2776</v>
      </c>
      <c r="B4128" s="17">
        <f>Consolication[[#This Row],[Nom et prénom 0 Name &amp; first name]]</f>
        <v>0</v>
      </c>
      <c r="C4128" s="17" t="e">
        <f>VLOOKUP(B4128,Consolidation!B:AA,3,FALSE)</f>
        <v>#N/A</v>
      </c>
      <c r="D4128" s="17" t="e">
        <f>VLOOKUP(B4128,Consolidation!B:AA,5,TRUE)</f>
        <v>#N/A</v>
      </c>
      <c r="E4128" s="17" t="e">
        <f>VLOOKUP(B4129,Consolidation!B:AA,6,TRUE)</f>
        <v>#N/A</v>
      </c>
      <c r="F4128" s="17" t="e">
        <f>VLOOKUP(B4129,Consolidation!B:AA,7,TRUE)</f>
        <v>#N/A</v>
      </c>
      <c r="G4128" s="17" t="e">
        <f>VLOOKUP(B4129,Consolidation!B:AA,12,TRUE)</f>
        <v>#N/A</v>
      </c>
      <c r="H4128" s="17" t="e">
        <f>VLOOKUP(B4129,Consolidation!B:AA,22,FALSE)</f>
        <v>#N/A</v>
      </c>
    </row>
    <row r="4129" spans="1:8" ht="29.5" customHeight="1" thickBot="1" x14ac:dyDescent="0.4">
      <c r="A4129" s="16" t="str">
        <f>IF(B4129&lt;&gt;"","IND"&amp;TEXT(COUNTA($B$2:B4129),"000"),"")</f>
        <v>IND2777</v>
      </c>
      <c r="B4129" s="17">
        <f>Consolication[[#This Row],[Nom et prénom 0 Name &amp; first name]]</f>
        <v>0</v>
      </c>
      <c r="C4129" s="17" t="e">
        <f>VLOOKUP(B4129,Consolidation!B:AA,3,FALSE)</f>
        <v>#N/A</v>
      </c>
      <c r="D4129" s="17" t="e">
        <f>VLOOKUP(B4129,Consolidation!B:AA,5,TRUE)</f>
        <v>#N/A</v>
      </c>
      <c r="E4129" s="17" t="e">
        <f>VLOOKUP(B4130,Consolidation!B:AA,6,TRUE)</f>
        <v>#N/A</v>
      </c>
      <c r="F4129" s="17" t="e">
        <f>VLOOKUP(B4130,Consolidation!B:AA,7,TRUE)</f>
        <v>#N/A</v>
      </c>
      <c r="G4129" s="17" t="e">
        <f>VLOOKUP(B4130,Consolidation!B:AA,12,TRUE)</f>
        <v>#N/A</v>
      </c>
      <c r="H4129" s="17" t="e">
        <f>VLOOKUP(B4130,Consolidation!B:AA,22,FALSE)</f>
        <v>#N/A</v>
      </c>
    </row>
    <row r="4130" spans="1:8" ht="29.5" customHeight="1" thickBot="1" x14ac:dyDescent="0.4">
      <c r="A4130" s="16" t="str">
        <f>IF(B4130&lt;&gt;"","IND"&amp;TEXT(COUNTA($B$2:B4130),"000"),"")</f>
        <v>IND2778</v>
      </c>
      <c r="B4130" s="17">
        <f>Consolication[[#This Row],[Nom et prénom 0 Name &amp; first name]]</f>
        <v>0</v>
      </c>
      <c r="C4130" s="17" t="e">
        <f>VLOOKUP(B4130,Consolidation!B:AA,3,FALSE)</f>
        <v>#N/A</v>
      </c>
      <c r="D4130" s="17" t="e">
        <f>VLOOKUP(B4130,Consolidation!B:AA,5,TRUE)</f>
        <v>#N/A</v>
      </c>
      <c r="E4130" s="17" t="e">
        <f>VLOOKUP(B4131,Consolidation!B:AA,6,TRUE)</f>
        <v>#N/A</v>
      </c>
      <c r="F4130" s="17" t="e">
        <f>VLOOKUP(B4131,Consolidation!B:AA,7,TRUE)</f>
        <v>#N/A</v>
      </c>
      <c r="G4130" s="17" t="e">
        <f>VLOOKUP(B4131,Consolidation!B:AA,12,TRUE)</f>
        <v>#N/A</v>
      </c>
      <c r="H4130" s="17" t="e">
        <f>VLOOKUP(B4131,Consolidation!B:AA,22,FALSE)</f>
        <v>#N/A</v>
      </c>
    </row>
    <row r="4131" spans="1:8" ht="29.5" customHeight="1" thickBot="1" x14ac:dyDescent="0.4">
      <c r="A4131" s="16" t="str">
        <f>IF(B4131&lt;&gt;"","IND"&amp;TEXT(COUNTA($B$2:B4131),"000"),"")</f>
        <v>IND2779</v>
      </c>
      <c r="B4131" s="17">
        <f>Consolication[[#This Row],[Nom et prénom 0 Name &amp; first name]]</f>
        <v>0</v>
      </c>
      <c r="C4131" s="17" t="e">
        <f>VLOOKUP(B4131,Consolidation!B:AA,3,FALSE)</f>
        <v>#N/A</v>
      </c>
      <c r="D4131" s="17" t="e">
        <f>VLOOKUP(B4131,Consolidation!B:AA,5,TRUE)</f>
        <v>#N/A</v>
      </c>
      <c r="E4131" s="17" t="e">
        <f>VLOOKUP(B4132,Consolidation!B:AA,6,TRUE)</f>
        <v>#N/A</v>
      </c>
      <c r="F4131" s="17" t="e">
        <f>VLOOKUP(B4132,Consolidation!B:AA,7,TRUE)</f>
        <v>#N/A</v>
      </c>
      <c r="G4131" s="17" t="e">
        <f>VLOOKUP(B4132,Consolidation!B:AA,12,TRUE)</f>
        <v>#N/A</v>
      </c>
      <c r="H4131" s="17" t="e">
        <f>VLOOKUP(B4132,Consolidation!B:AA,22,FALSE)</f>
        <v>#N/A</v>
      </c>
    </row>
    <row r="4132" spans="1:8" ht="29.5" customHeight="1" thickBot="1" x14ac:dyDescent="0.4">
      <c r="A4132" s="16" t="str">
        <f>IF(B4132&lt;&gt;"","IND"&amp;TEXT(COUNTA($B$2:B4132),"000"),"")</f>
        <v>IND2780</v>
      </c>
      <c r="B4132" s="17">
        <f>Consolication[[#This Row],[Nom et prénom 0 Name &amp; first name]]</f>
        <v>0</v>
      </c>
      <c r="C4132" s="17" t="e">
        <f>VLOOKUP(B4132,Consolidation!B:AA,3,FALSE)</f>
        <v>#N/A</v>
      </c>
      <c r="D4132" s="17" t="e">
        <f>VLOOKUP(B4132,Consolidation!B:AA,5,TRUE)</f>
        <v>#N/A</v>
      </c>
      <c r="E4132" s="17" t="e">
        <f>VLOOKUP(B4133,Consolidation!B:AA,6,TRUE)</f>
        <v>#N/A</v>
      </c>
      <c r="F4132" s="17" t="e">
        <f>VLOOKUP(B4133,Consolidation!B:AA,7,TRUE)</f>
        <v>#N/A</v>
      </c>
      <c r="G4132" s="17" t="e">
        <f>VLOOKUP(B4133,Consolidation!B:AA,12,TRUE)</f>
        <v>#N/A</v>
      </c>
      <c r="H4132" s="17" t="e">
        <f>VLOOKUP(B4133,Consolidation!B:AA,22,FALSE)</f>
        <v>#N/A</v>
      </c>
    </row>
    <row r="4133" spans="1:8" ht="29.5" customHeight="1" thickBot="1" x14ac:dyDescent="0.4">
      <c r="A4133" s="16" t="str">
        <f>IF(B4133&lt;&gt;"","IND"&amp;TEXT(COUNTA($B$2:B4133),"000"),"")</f>
        <v>IND2781</v>
      </c>
      <c r="B4133" s="17">
        <f>Consolication[[#This Row],[Nom et prénom 0 Name &amp; first name]]</f>
        <v>0</v>
      </c>
      <c r="C4133" s="17" t="e">
        <f>VLOOKUP(B4133,Consolidation!B:AA,3,FALSE)</f>
        <v>#N/A</v>
      </c>
      <c r="D4133" s="17" t="e">
        <f>VLOOKUP(B4133,Consolidation!B:AA,5,TRUE)</f>
        <v>#N/A</v>
      </c>
      <c r="E4133" s="17" t="e">
        <f>VLOOKUP(B4134,Consolidation!B:AA,6,TRUE)</f>
        <v>#N/A</v>
      </c>
      <c r="F4133" s="17" t="e">
        <f>VLOOKUP(B4134,Consolidation!B:AA,7,TRUE)</f>
        <v>#N/A</v>
      </c>
      <c r="G4133" s="17" t="e">
        <f>VLOOKUP(B4134,Consolidation!B:AA,12,TRUE)</f>
        <v>#N/A</v>
      </c>
      <c r="H4133" s="17" t="e">
        <f>VLOOKUP(B4134,Consolidation!B:AA,22,FALSE)</f>
        <v>#N/A</v>
      </c>
    </row>
    <row r="4134" spans="1:8" ht="29.5" customHeight="1" thickBot="1" x14ac:dyDescent="0.4">
      <c r="A4134" s="16" t="str">
        <f>IF(B4134&lt;&gt;"","IND"&amp;TEXT(COUNTA($B$2:B4134),"000"),"")</f>
        <v>IND2782</v>
      </c>
      <c r="B4134" s="17">
        <f>Consolication[[#This Row],[Nom et prénom 0 Name &amp; first name]]</f>
        <v>0</v>
      </c>
      <c r="C4134" s="17" t="e">
        <f>VLOOKUP(B4134,Consolidation!B:AA,3,FALSE)</f>
        <v>#N/A</v>
      </c>
      <c r="D4134" s="17" t="e">
        <f>VLOOKUP(B4134,Consolidation!B:AA,5,TRUE)</f>
        <v>#N/A</v>
      </c>
      <c r="E4134" s="17" t="e">
        <f>VLOOKUP(B4135,Consolidation!B:AA,6,TRUE)</f>
        <v>#N/A</v>
      </c>
      <c r="F4134" s="17" t="e">
        <f>VLOOKUP(B4135,Consolidation!B:AA,7,TRUE)</f>
        <v>#N/A</v>
      </c>
      <c r="G4134" s="17" t="e">
        <f>VLOOKUP(B4135,Consolidation!B:AA,12,TRUE)</f>
        <v>#N/A</v>
      </c>
      <c r="H4134" s="17" t="e">
        <f>VLOOKUP(B4135,Consolidation!B:AA,22,FALSE)</f>
        <v>#N/A</v>
      </c>
    </row>
    <row r="4135" spans="1:8" ht="29.5" customHeight="1" thickBot="1" x14ac:dyDescent="0.4">
      <c r="A4135" s="16" t="str">
        <f>IF(B4135&lt;&gt;"","IND"&amp;TEXT(COUNTA($B$2:B4135),"000"),"")</f>
        <v>IND2783</v>
      </c>
      <c r="B4135" s="17">
        <f>Consolication[[#This Row],[Nom et prénom 0 Name &amp; first name]]</f>
        <v>0</v>
      </c>
      <c r="C4135" s="17" t="e">
        <f>VLOOKUP(B4135,Consolidation!B:AA,3,FALSE)</f>
        <v>#N/A</v>
      </c>
      <c r="D4135" s="17" t="e">
        <f>VLOOKUP(B4135,Consolidation!B:AA,5,TRUE)</f>
        <v>#N/A</v>
      </c>
      <c r="E4135" s="17" t="e">
        <f>VLOOKUP(B4136,Consolidation!B:AA,6,TRUE)</f>
        <v>#N/A</v>
      </c>
      <c r="F4135" s="17" t="e">
        <f>VLOOKUP(B4136,Consolidation!B:AA,7,TRUE)</f>
        <v>#N/A</v>
      </c>
      <c r="G4135" s="17" t="e">
        <f>VLOOKUP(B4136,Consolidation!B:AA,12,TRUE)</f>
        <v>#N/A</v>
      </c>
      <c r="H4135" s="17" t="e">
        <f>VLOOKUP(B4136,Consolidation!B:AA,22,FALSE)</f>
        <v>#N/A</v>
      </c>
    </row>
    <row r="4136" spans="1:8" ht="29.5" customHeight="1" thickBot="1" x14ac:dyDescent="0.4">
      <c r="A4136" s="16" t="str">
        <f>IF(B4136&lt;&gt;"","IND"&amp;TEXT(COUNTA($B$2:B4136),"000"),"")</f>
        <v>IND2784</v>
      </c>
      <c r="B4136" s="17">
        <f>Consolication[[#This Row],[Nom et prénom 0 Name &amp; first name]]</f>
        <v>0</v>
      </c>
      <c r="C4136" s="17" t="e">
        <f>VLOOKUP(B4136,Consolidation!B:AA,3,FALSE)</f>
        <v>#N/A</v>
      </c>
      <c r="D4136" s="17" t="e">
        <f>VLOOKUP(B4136,Consolidation!B:AA,5,TRUE)</f>
        <v>#N/A</v>
      </c>
      <c r="E4136" s="17" t="e">
        <f>VLOOKUP(B4137,Consolidation!B:AA,6,TRUE)</f>
        <v>#N/A</v>
      </c>
      <c r="F4136" s="17" t="e">
        <f>VLOOKUP(B4137,Consolidation!B:AA,7,TRUE)</f>
        <v>#N/A</v>
      </c>
      <c r="G4136" s="17" t="e">
        <f>VLOOKUP(B4137,Consolidation!B:AA,12,TRUE)</f>
        <v>#N/A</v>
      </c>
      <c r="H4136" s="17" t="e">
        <f>VLOOKUP(B4137,Consolidation!B:AA,22,FALSE)</f>
        <v>#N/A</v>
      </c>
    </row>
    <row r="4137" spans="1:8" ht="29.5" customHeight="1" thickBot="1" x14ac:dyDescent="0.4">
      <c r="A4137" s="16" t="str">
        <f>IF(B4137&lt;&gt;"","IND"&amp;TEXT(COUNTA($B$2:B4137),"000"),"")</f>
        <v>IND2785</v>
      </c>
      <c r="B4137" s="17">
        <f>Consolication[[#This Row],[Nom et prénom 0 Name &amp; first name]]</f>
        <v>0</v>
      </c>
      <c r="C4137" s="17" t="e">
        <f>VLOOKUP(B4137,Consolidation!B:AA,3,FALSE)</f>
        <v>#N/A</v>
      </c>
      <c r="D4137" s="17" t="e">
        <f>VLOOKUP(B4137,Consolidation!B:AA,5,TRUE)</f>
        <v>#N/A</v>
      </c>
      <c r="E4137" s="17" t="e">
        <f>VLOOKUP(B4138,Consolidation!B:AA,6,TRUE)</f>
        <v>#N/A</v>
      </c>
      <c r="F4137" s="17" t="e">
        <f>VLOOKUP(B4138,Consolidation!B:AA,7,TRUE)</f>
        <v>#N/A</v>
      </c>
      <c r="G4137" s="17" t="e">
        <f>VLOOKUP(B4138,Consolidation!B:AA,12,TRUE)</f>
        <v>#N/A</v>
      </c>
      <c r="H4137" s="17" t="e">
        <f>VLOOKUP(B4138,Consolidation!B:AA,22,FALSE)</f>
        <v>#N/A</v>
      </c>
    </row>
    <row r="4138" spans="1:8" ht="29.5" customHeight="1" thickBot="1" x14ac:dyDescent="0.4">
      <c r="A4138" s="16" t="str">
        <f>IF(B4138&lt;&gt;"","IND"&amp;TEXT(COUNTA($B$2:B4138),"000"),"")</f>
        <v>IND2786</v>
      </c>
      <c r="B4138" s="17">
        <f>Consolication[[#This Row],[Nom et prénom 0 Name &amp; first name]]</f>
        <v>0</v>
      </c>
      <c r="C4138" s="17" t="e">
        <f>VLOOKUP(B4138,Consolidation!B:AA,3,FALSE)</f>
        <v>#N/A</v>
      </c>
      <c r="D4138" s="17" t="e">
        <f>VLOOKUP(B4138,Consolidation!B:AA,5,TRUE)</f>
        <v>#N/A</v>
      </c>
      <c r="E4138" s="17" t="e">
        <f>VLOOKUP(B4139,Consolidation!B:AA,6,TRUE)</f>
        <v>#N/A</v>
      </c>
      <c r="F4138" s="17" t="e">
        <f>VLOOKUP(B4139,Consolidation!B:AA,7,TRUE)</f>
        <v>#N/A</v>
      </c>
      <c r="G4138" s="17" t="e">
        <f>VLOOKUP(B4139,Consolidation!B:AA,12,TRUE)</f>
        <v>#N/A</v>
      </c>
      <c r="H4138" s="17" t="e">
        <f>VLOOKUP(B4139,Consolidation!B:AA,22,FALSE)</f>
        <v>#N/A</v>
      </c>
    </row>
    <row r="4139" spans="1:8" ht="29.5" customHeight="1" thickBot="1" x14ac:dyDescent="0.4">
      <c r="A4139" s="16" t="str">
        <f>IF(B4139&lt;&gt;"","IND"&amp;TEXT(COUNTA($B$2:B4139),"000"),"")</f>
        <v>IND2787</v>
      </c>
      <c r="B4139" s="17">
        <f>Consolication[[#This Row],[Nom et prénom 0 Name &amp; first name]]</f>
        <v>0</v>
      </c>
      <c r="C4139" s="17" t="e">
        <f>VLOOKUP(B4139,Consolidation!B:AA,3,FALSE)</f>
        <v>#N/A</v>
      </c>
      <c r="D4139" s="17" t="e">
        <f>VLOOKUP(B4139,Consolidation!B:AA,5,TRUE)</f>
        <v>#N/A</v>
      </c>
      <c r="E4139" s="17" t="e">
        <f>VLOOKUP(B4140,Consolidation!B:AA,6,TRUE)</f>
        <v>#N/A</v>
      </c>
      <c r="F4139" s="17" t="e">
        <f>VLOOKUP(B4140,Consolidation!B:AA,7,TRUE)</f>
        <v>#N/A</v>
      </c>
      <c r="G4139" s="17" t="e">
        <f>VLOOKUP(B4140,Consolidation!B:AA,12,TRUE)</f>
        <v>#N/A</v>
      </c>
      <c r="H4139" s="17" t="e">
        <f>VLOOKUP(B4140,Consolidation!B:AA,22,FALSE)</f>
        <v>#N/A</v>
      </c>
    </row>
    <row r="4140" spans="1:8" ht="29.5" customHeight="1" thickBot="1" x14ac:dyDescent="0.4">
      <c r="A4140" s="16" t="str">
        <f>IF(B4140&lt;&gt;"","IND"&amp;TEXT(COUNTA($B$2:B4140),"000"),"")</f>
        <v>IND2788</v>
      </c>
      <c r="B4140" s="17">
        <f>Consolication[[#This Row],[Nom et prénom 0 Name &amp; first name]]</f>
        <v>0</v>
      </c>
      <c r="C4140" s="17" t="e">
        <f>VLOOKUP(B4140,Consolidation!B:AA,3,FALSE)</f>
        <v>#N/A</v>
      </c>
      <c r="D4140" s="17" t="e">
        <f>VLOOKUP(B4140,Consolidation!B:AA,5,TRUE)</f>
        <v>#N/A</v>
      </c>
      <c r="E4140" s="17" t="e">
        <f>VLOOKUP(B4141,Consolidation!B:AA,6,TRUE)</f>
        <v>#N/A</v>
      </c>
      <c r="F4140" s="17" t="e">
        <f>VLOOKUP(B4141,Consolidation!B:AA,7,TRUE)</f>
        <v>#N/A</v>
      </c>
      <c r="G4140" s="17" t="e">
        <f>VLOOKUP(B4141,Consolidation!B:AA,12,TRUE)</f>
        <v>#N/A</v>
      </c>
      <c r="H4140" s="17" t="e">
        <f>VLOOKUP(B4141,Consolidation!B:AA,22,FALSE)</f>
        <v>#N/A</v>
      </c>
    </row>
    <row r="4141" spans="1:8" ht="29.5" customHeight="1" thickBot="1" x14ac:dyDescent="0.4">
      <c r="A4141" s="16" t="str">
        <f>IF(B4141&lt;&gt;"","IND"&amp;TEXT(COUNTA($B$2:B4141),"000"),"")</f>
        <v>IND2789</v>
      </c>
      <c r="B4141" s="17">
        <f>Consolication[[#This Row],[Nom et prénom 0 Name &amp; first name]]</f>
        <v>0</v>
      </c>
      <c r="C4141" s="17" t="e">
        <f>VLOOKUP(B4141,Consolidation!B:AA,3,FALSE)</f>
        <v>#N/A</v>
      </c>
      <c r="D4141" s="17" t="e">
        <f>VLOOKUP(B4141,Consolidation!B:AA,5,TRUE)</f>
        <v>#N/A</v>
      </c>
      <c r="E4141" s="17" t="e">
        <f>VLOOKUP(B4142,Consolidation!B:AA,6,TRUE)</f>
        <v>#N/A</v>
      </c>
      <c r="F4141" s="17" t="e">
        <f>VLOOKUP(B4142,Consolidation!B:AA,7,TRUE)</f>
        <v>#N/A</v>
      </c>
      <c r="G4141" s="17" t="e">
        <f>VLOOKUP(B4142,Consolidation!B:AA,12,TRUE)</f>
        <v>#N/A</v>
      </c>
      <c r="H4141" s="17" t="e">
        <f>VLOOKUP(B4142,Consolidation!B:AA,22,FALSE)</f>
        <v>#N/A</v>
      </c>
    </row>
    <row r="4142" spans="1:8" ht="29.5" customHeight="1" thickBot="1" x14ac:dyDescent="0.4">
      <c r="A4142" s="16" t="str">
        <f>IF(B4142&lt;&gt;"","IND"&amp;TEXT(COUNTA($B$2:B4142),"000"),"")</f>
        <v>IND2790</v>
      </c>
      <c r="B4142" s="17">
        <f>Consolication[[#This Row],[Nom et prénom 0 Name &amp; first name]]</f>
        <v>0</v>
      </c>
      <c r="C4142" s="17" t="e">
        <f>VLOOKUP(B4142,Consolidation!B:AA,3,FALSE)</f>
        <v>#N/A</v>
      </c>
      <c r="D4142" s="17" t="e">
        <f>VLOOKUP(B4142,Consolidation!B:AA,5,TRUE)</f>
        <v>#N/A</v>
      </c>
      <c r="E4142" s="17" t="e">
        <f>VLOOKUP(B4143,Consolidation!B:AA,6,TRUE)</f>
        <v>#N/A</v>
      </c>
      <c r="F4142" s="17" t="e">
        <f>VLOOKUP(B4143,Consolidation!B:AA,7,TRUE)</f>
        <v>#N/A</v>
      </c>
      <c r="G4142" s="17" t="e">
        <f>VLOOKUP(B4143,Consolidation!B:AA,12,TRUE)</f>
        <v>#N/A</v>
      </c>
      <c r="H4142" s="17" t="e">
        <f>VLOOKUP(B4143,Consolidation!B:AA,22,FALSE)</f>
        <v>#N/A</v>
      </c>
    </row>
    <row r="4143" spans="1:8" ht="29.5" customHeight="1" thickBot="1" x14ac:dyDescent="0.4">
      <c r="A4143" s="16" t="str">
        <f>IF(B4143&lt;&gt;"","IND"&amp;TEXT(COUNTA($B$2:B4143),"000"),"")</f>
        <v>IND2791</v>
      </c>
      <c r="B4143" s="17">
        <f>Consolication[[#This Row],[Nom et prénom 0 Name &amp; first name]]</f>
        <v>0</v>
      </c>
      <c r="C4143" s="17" t="e">
        <f>VLOOKUP(B4143,Consolidation!B:AA,3,FALSE)</f>
        <v>#N/A</v>
      </c>
      <c r="D4143" s="17" t="e">
        <f>VLOOKUP(B4143,Consolidation!B:AA,5,TRUE)</f>
        <v>#N/A</v>
      </c>
      <c r="E4143" s="17" t="e">
        <f>VLOOKUP(B4144,Consolidation!B:AA,6,TRUE)</f>
        <v>#N/A</v>
      </c>
      <c r="F4143" s="17" t="e">
        <f>VLOOKUP(B4144,Consolidation!B:AA,7,TRUE)</f>
        <v>#N/A</v>
      </c>
      <c r="G4143" s="17" t="e">
        <f>VLOOKUP(B4144,Consolidation!B:AA,12,TRUE)</f>
        <v>#N/A</v>
      </c>
      <c r="H4143" s="17" t="e">
        <f>VLOOKUP(B4144,Consolidation!B:AA,22,FALSE)</f>
        <v>#N/A</v>
      </c>
    </row>
    <row r="4144" spans="1:8" ht="29.5" customHeight="1" thickBot="1" x14ac:dyDescent="0.4">
      <c r="A4144" s="16" t="str">
        <f>IF(B4144&lt;&gt;"","IND"&amp;TEXT(COUNTA($B$2:B4144),"000"),"")</f>
        <v>IND2792</v>
      </c>
      <c r="B4144" s="17">
        <f>Consolication[[#This Row],[Nom et prénom 0 Name &amp; first name]]</f>
        <v>0</v>
      </c>
      <c r="C4144" s="17" t="e">
        <f>VLOOKUP(B4144,Consolidation!B:AA,3,FALSE)</f>
        <v>#N/A</v>
      </c>
      <c r="D4144" s="17" t="e">
        <f>VLOOKUP(B4144,Consolidation!B:AA,5,TRUE)</f>
        <v>#N/A</v>
      </c>
      <c r="E4144" s="17" t="e">
        <f>VLOOKUP(B4145,Consolidation!B:AA,6,TRUE)</f>
        <v>#N/A</v>
      </c>
      <c r="F4144" s="17" t="e">
        <f>VLOOKUP(B4145,Consolidation!B:AA,7,TRUE)</f>
        <v>#N/A</v>
      </c>
      <c r="G4144" s="17" t="e">
        <f>VLOOKUP(B4145,Consolidation!B:AA,12,TRUE)</f>
        <v>#N/A</v>
      </c>
      <c r="H4144" s="17" t="e">
        <f>VLOOKUP(B4145,Consolidation!B:AA,22,FALSE)</f>
        <v>#N/A</v>
      </c>
    </row>
    <row r="4145" spans="1:8" ht="29.5" customHeight="1" thickBot="1" x14ac:dyDescent="0.4">
      <c r="A4145" s="16" t="str">
        <f>IF(B4145&lt;&gt;"","IND"&amp;TEXT(COUNTA($B$2:B4145),"000"),"")</f>
        <v>IND2793</v>
      </c>
      <c r="B4145" s="17">
        <f>Consolication[[#This Row],[Nom et prénom 0 Name &amp; first name]]</f>
        <v>0</v>
      </c>
      <c r="C4145" s="17" t="e">
        <f>VLOOKUP(B4145,Consolidation!B:AA,3,FALSE)</f>
        <v>#N/A</v>
      </c>
      <c r="D4145" s="17" t="e">
        <f>VLOOKUP(B4145,Consolidation!B:AA,5,TRUE)</f>
        <v>#N/A</v>
      </c>
      <c r="E4145" s="17" t="e">
        <f>VLOOKUP(B4146,Consolidation!B:AA,6,TRUE)</f>
        <v>#N/A</v>
      </c>
      <c r="F4145" s="17" t="e">
        <f>VLOOKUP(B4146,Consolidation!B:AA,7,TRUE)</f>
        <v>#N/A</v>
      </c>
      <c r="G4145" s="17" t="e">
        <f>VLOOKUP(B4146,Consolidation!B:AA,12,TRUE)</f>
        <v>#N/A</v>
      </c>
      <c r="H4145" s="17" t="e">
        <f>VLOOKUP(B4146,Consolidation!B:AA,22,FALSE)</f>
        <v>#N/A</v>
      </c>
    </row>
    <row r="4146" spans="1:8" ht="29.5" customHeight="1" thickBot="1" x14ac:dyDescent="0.4">
      <c r="A4146" s="16" t="str">
        <f>IF(B4146&lt;&gt;"","IND"&amp;TEXT(COUNTA($B$2:B4146),"000"),"")</f>
        <v>IND2794</v>
      </c>
      <c r="B4146" s="17">
        <f>Consolication[[#This Row],[Nom et prénom 0 Name &amp; first name]]</f>
        <v>0</v>
      </c>
      <c r="C4146" s="17" t="e">
        <f>VLOOKUP(B4146,Consolidation!B:AA,3,FALSE)</f>
        <v>#N/A</v>
      </c>
      <c r="D4146" s="17" t="e">
        <f>VLOOKUP(B4146,Consolidation!B:AA,5,TRUE)</f>
        <v>#N/A</v>
      </c>
      <c r="E4146" s="17" t="e">
        <f>VLOOKUP(B4147,Consolidation!B:AA,6,TRUE)</f>
        <v>#N/A</v>
      </c>
      <c r="F4146" s="17" t="e">
        <f>VLOOKUP(B4147,Consolidation!B:AA,7,TRUE)</f>
        <v>#N/A</v>
      </c>
      <c r="G4146" s="17" t="e">
        <f>VLOOKUP(B4147,Consolidation!B:AA,12,TRUE)</f>
        <v>#N/A</v>
      </c>
      <c r="H4146" s="17" t="e">
        <f>VLOOKUP(B4147,Consolidation!B:AA,22,FALSE)</f>
        <v>#N/A</v>
      </c>
    </row>
    <row r="4147" spans="1:8" ht="29.5" customHeight="1" thickBot="1" x14ac:dyDescent="0.4">
      <c r="A4147" s="16" t="str">
        <f>IF(B4147&lt;&gt;"","IND"&amp;TEXT(COUNTA($B$2:B4147),"000"),"")</f>
        <v>IND2795</v>
      </c>
      <c r="B4147" s="17">
        <f>Consolication[[#This Row],[Nom et prénom 0 Name &amp; first name]]</f>
        <v>0</v>
      </c>
      <c r="C4147" s="17" t="e">
        <f>VLOOKUP(B4147,Consolidation!B:AA,3,FALSE)</f>
        <v>#N/A</v>
      </c>
      <c r="D4147" s="17" t="e">
        <f>VLOOKUP(B4147,Consolidation!B:AA,5,TRUE)</f>
        <v>#N/A</v>
      </c>
      <c r="E4147" s="17" t="e">
        <f>VLOOKUP(B4148,Consolidation!B:AA,6,TRUE)</f>
        <v>#N/A</v>
      </c>
      <c r="F4147" s="17" t="e">
        <f>VLOOKUP(B4148,Consolidation!B:AA,7,TRUE)</f>
        <v>#N/A</v>
      </c>
      <c r="G4147" s="17" t="e">
        <f>VLOOKUP(B4148,Consolidation!B:AA,12,TRUE)</f>
        <v>#N/A</v>
      </c>
      <c r="H4147" s="17" t="e">
        <f>VLOOKUP(B4148,Consolidation!B:AA,22,FALSE)</f>
        <v>#N/A</v>
      </c>
    </row>
    <row r="4148" spans="1:8" ht="29.5" customHeight="1" thickBot="1" x14ac:dyDescent="0.4">
      <c r="A4148" s="16" t="str">
        <f>IF(B4148&lt;&gt;"","IND"&amp;TEXT(COUNTA($B$2:B4148),"000"),"")</f>
        <v>IND2796</v>
      </c>
      <c r="B4148" s="17">
        <f>Consolication[[#This Row],[Nom et prénom 0 Name &amp; first name]]</f>
        <v>0</v>
      </c>
      <c r="C4148" s="17" t="e">
        <f>VLOOKUP(B4148,Consolidation!B:AA,3,FALSE)</f>
        <v>#N/A</v>
      </c>
      <c r="D4148" s="17" t="e">
        <f>VLOOKUP(B4148,Consolidation!B:AA,5,TRUE)</f>
        <v>#N/A</v>
      </c>
      <c r="E4148" s="17" t="e">
        <f>VLOOKUP(B4149,Consolidation!B:AA,6,TRUE)</f>
        <v>#N/A</v>
      </c>
      <c r="F4148" s="17" t="e">
        <f>VLOOKUP(B4149,Consolidation!B:AA,7,TRUE)</f>
        <v>#N/A</v>
      </c>
      <c r="G4148" s="17" t="e">
        <f>VLOOKUP(B4149,Consolidation!B:AA,12,TRUE)</f>
        <v>#N/A</v>
      </c>
      <c r="H4148" s="17" t="e">
        <f>VLOOKUP(B4149,Consolidation!B:AA,22,FALSE)</f>
        <v>#N/A</v>
      </c>
    </row>
    <row r="4149" spans="1:8" ht="29.5" customHeight="1" thickBot="1" x14ac:dyDescent="0.4">
      <c r="A4149" s="16" t="str">
        <f>IF(B4149&lt;&gt;"","IND"&amp;TEXT(COUNTA($B$2:B4149),"000"),"")</f>
        <v>IND2797</v>
      </c>
      <c r="B4149" s="17">
        <f>Consolication[[#This Row],[Nom et prénom 0 Name &amp; first name]]</f>
        <v>0</v>
      </c>
      <c r="C4149" s="17" t="e">
        <f>VLOOKUP(B4149,Consolidation!B:AA,3,FALSE)</f>
        <v>#N/A</v>
      </c>
      <c r="D4149" s="17" t="e">
        <f>VLOOKUP(B4149,Consolidation!B:AA,5,TRUE)</f>
        <v>#N/A</v>
      </c>
      <c r="E4149" s="17" t="e">
        <f>VLOOKUP(B4150,Consolidation!B:AA,6,TRUE)</f>
        <v>#N/A</v>
      </c>
      <c r="F4149" s="17" t="e">
        <f>VLOOKUP(B4150,Consolidation!B:AA,7,TRUE)</f>
        <v>#N/A</v>
      </c>
      <c r="G4149" s="17" t="e">
        <f>VLOOKUP(B4150,Consolidation!B:AA,12,TRUE)</f>
        <v>#N/A</v>
      </c>
      <c r="H4149" s="17" t="e">
        <f>VLOOKUP(B4150,Consolidation!B:AA,22,FALSE)</f>
        <v>#N/A</v>
      </c>
    </row>
    <row r="4150" spans="1:8" ht="29.5" customHeight="1" thickBot="1" x14ac:dyDescent="0.4">
      <c r="A4150" s="16" t="str">
        <f>IF(B4150&lt;&gt;"","IND"&amp;TEXT(COUNTA($B$2:B4150),"000"),"")</f>
        <v>IND2798</v>
      </c>
      <c r="B4150" s="17">
        <f>Consolication[[#This Row],[Nom et prénom 0 Name &amp; first name]]</f>
        <v>0</v>
      </c>
      <c r="C4150" s="17" t="e">
        <f>VLOOKUP(B4150,Consolidation!B:AA,3,FALSE)</f>
        <v>#N/A</v>
      </c>
      <c r="D4150" s="17" t="e">
        <f>VLOOKUP(B4150,Consolidation!B:AA,5,TRUE)</f>
        <v>#N/A</v>
      </c>
      <c r="E4150" s="17" t="e">
        <f>VLOOKUP(B4151,Consolidation!B:AA,6,TRUE)</f>
        <v>#N/A</v>
      </c>
      <c r="F4150" s="17" t="e">
        <f>VLOOKUP(B4151,Consolidation!B:AA,7,TRUE)</f>
        <v>#N/A</v>
      </c>
      <c r="G4150" s="17" t="e">
        <f>VLOOKUP(B4151,Consolidation!B:AA,12,TRUE)</f>
        <v>#N/A</v>
      </c>
      <c r="H4150" s="17" t="e">
        <f>VLOOKUP(B4151,Consolidation!B:AA,22,FALSE)</f>
        <v>#N/A</v>
      </c>
    </row>
    <row r="4151" spans="1:8" ht="29.5" customHeight="1" thickBot="1" x14ac:dyDescent="0.4">
      <c r="A4151" s="16" t="str">
        <f>IF(B4151&lt;&gt;"","IND"&amp;TEXT(COUNTA($B$2:B4151),"000"),"")</f>
        <v>IND2799</v>
      </c>
      <c r="B4151" s="17">
        <f>Consolication[[#This Row],[Nom et prénom 0 Name &amp; first name]]</f>
        <v>0</v>
      </c>
      <c r="C4151" s="17" t="e">
        <f>VLOOKUP(B4151,Consolidation!B:AA,3,FALSE)</f>
        <v>#N/A</v>
      </c>
      <c r="D4151" s="17" t="e">
        <f>VLOOKUP(B4151,Consolidation!B:AA,5,TRUE)</f>
        <v>#N/A</v>
      </c>
      <c r="E4151" s="17" t="e">
        <f>VLOOKUP(B4152,Consolidation!B:AA,6,TRUE)</f>
        <v>#N/A</v>
      </c>
      <c r="F4151" s="17" t="e">
        <f>VLOOKUP(B4152,Consolidation!B:AA,7,TRUE)</f>
        <v>#N/A</v>
      </c>
      <c r="G4151" s="17" t="e">
        <f>VLOOKUP(B4152,Consolidation!B:AA,12,TRUE)</f>
        <v>#N/A</v>
      </c>
      <c r="H4151" s="17" t="e">
        <f>VLOOKUP(B4152,Consolidation!B:AA,22,FALSE)</f>
        <v>#N/A</v>
      </c>
    </row>
    <row r="4152" spans="1:8" ht="29.5" customHeight="1" thickBot="1" x14ac:dyDescent="0.4">
      <c r="A4152" s="16" t="str">
        <f>IF(B4152&lt;&gt;"","IND"&amp;TEXT(COUNTA($B$2:B4152),"000"),"")</f>
        <v>IND2800</v>
      </c>
      <c r="B4152" s="17">
        <f>Consolication[[#This Row],[Nom et prénom 0 Name &amp; first name]]</f>
        <v>0</v>
      </c>
      <c r="C4152" s="17" t="e">
        <f>VLOOKUP(B4152,Consolidation!B:AA,3,FALSE)</f>
        <v>#N/A</v>
      </c>
      <c r="D4152" s="17" t="e">
        <f>VLOOKUP(B4152,Consolidation!B:AA,5,TRUE)</f>
        <v>#N/A</v>
      </c>
      <c r="E4152" s="17" t="e">
        <f>VLOOKUP(B4153,Consolidation!B:AA,6,TRUE)</f>
        <v>#N/A</v>
      </c>
      <c r="F4152" s="17" t="e">
        <f>VLOOKUP(B4153,Consolidation!B:AA,7,TRUE)</f>
        <v>#N/A</v>
      </c>
      <c r="G4152" s="17" t="e">
        <f>VLOOKUP(B4153,Consolidation!B:AA,12,TRUE)</f>
        <v>#N/A</v>
      </c>
      <c r="H4152" s="17" t="e">
        <f>VLOOKUP(B4153,Consolidation!B:AA,22,FALSE)</f>
        <v>#N/A</v>
      </c>
    </row>
    <row r="4153" spans="1:8" ht="29.5" customHeight="1" thickBot="1" x14ac:dyDescent="0.4">
      <c r="A4153" s="16" t="str">
        <f>IF(B4153&lt;&gt;"","IND"&amp;TEXT(COUNTA($B$2:B4153),"000"),"")</f>
        <v>IND2801</v>
      </c>
      <c r="B4153" s="17">
        <f>Consolication[[#This Row],[Nom et prénom 0 Name &amp; first name]]</f>
        <v>0</v>
      </c>
      <c r="C4153" s="17" t="e">
        <f>VLOOKUP(B4153,Consolidation!B:AA,3,FALSE)</f>
        <v>#N/A</v>
      </c>
      <c r="D4153" s="17" t="e">
        <f>VLOOKUP(B4153,Consolidation!B:AA,5,TRUE)</f>
        <v>#N/A</v>
      </c>
      <c r="E4153" s="17" t="e">
        <f>VLOOKUP(B4154,Consolidation!B:AA,6,TRUE)</f>
        <v>#N/A</v>
      </c>
      <c r="F4153" s="17" t="e">
        <f>VLOOKUP(B4154,Consolidation!B:AA,7,TRUE)</f>
        <v>#N/A</v>
      </c>
      <c r="G4153" s="17" t="e">
        <f>VLOOKUP(B4154,Consolidation!B:AA,12,TRUE)</f>
        <v>#N/A</v>
      </c>
      <c r="H4153" s="17" t="e">
        <f>VLOOKUP(B4154,Consolidation!B:AA,22,FALSE)</f>
        <v>#N/A</v>
      </c>
    </row>
    <row r="4154" spans="1:8" ht="29.5" customHeight="1" thickBot="1" x14ac:dyDescent="0.4">
      <c r="A4154" s="16" t="str">
        <f>IF(B4154&lt;&gt;"","IND"&amp;TEXT(COUNTA($B$2:B4154),"000"),"")</f>
        <v>IND2802</v>
      </c>
      <c r="B4154" s="17">
        <f>Consolication[[#This Row],[Nom et prénom 0 Name &amp; first name]]</f>
        <v>0</v>
      </c>
      <c r="C4154" s="17" t="e">
        <f>VLOOKUP(B4154,Consolidation!B:AA,3,FALSE)</f>
        <v>#N/A</v>
      </c>
      <c r="D4154" s="17" t="e">
        <f>VLOOKUP(B4154,Consolidation!B:AA,5,TRUE)</f>
        <v>#N/A</v>
      </c>
      <c r="E4154" s="17" t="e">
        <f>VLOOKUP(B4155,Consolidation!B:AA,6,TRUE)</f>
        <v>#N/A</v>
      </c>
      <c r="F4154" s="17" t="e">
        <f>VLOOKUP(B4155,Consolidation!B:AA,7,TRUE)</f>
        <v>#N/A</v>
      </c>
      <c r="G4154" s="17" t="e">
        <f>VLOOKUP(B4155,Consolidation!B:AA,12,TRUE)</f>
        <v>#N/A</v>
      </c>
      <c r="H4154" s="17" t="e">
        <f>VLOOKUP(B4155,Consolidation!B:AA,22,FALSE)</f>
        <v>#N/A</v>
      </c>
    </row>
    <row r="4155" spans="1:8" ht="29.5" customHeight="1" thickBot="1" x14ac:dyDescent="0.4">
      <c r="A4155" s="16" t="str">
        <f>IF(B4155&lt;&gt;"","IND"&amp;TEXT(COUNTA($B$2:B4155),"000"),"")</f>
        <v>IND2803</v>
      </c>
      <c r="B4155" s="17">
        <f>Consolication[[#This Row],[Nom et prénom 0 Name &amp; first name]]</f>
        <v>0</v>
      </c>
      <c r="C4155" s="17" t="e">
        <f>VLOOKUP(B4155,Consolidation!B:AA,3,FALSE)</f>
        <v>#N/A</v>
      </c>
      <c r="D4155" s="17" t="e">
        <f>VLOOKUP(B4155,Consolidation!B:AA,5,TRUE)</f>
        <v>#N/A</v>
      </c>
      <c r="E4155" s="17" t="e">
        <f>VLOOKUP(B4156,Consolidation!B:AA,6,TRUE)</f>
        <v>#N/A</v>
      </c>
      <c r="F4155" s="17" t="e">
        <f>VLOOKUP(B4156,Consolidation!B:AA,7,TRUE)</f>
        <v>#N/A</v>
      </c>
      <c r="G4155" s="17" t="e">
        <f>VLOOKUP(B4156,Consolidation!B:AA,12,TRUE)</f>
        <v>#N/A</v>
      </c>
      <c r="H4155" s="17" t="e">
        <f>VLOOKUP(B4156,Consolidation!B:AA,22,FALSE)</f>
        <v>#N/A</v>
      </c>
    </row>
    <row r="4156" spans="1:8" ht="29.5" customHeight="1" thickBot="1" x14ac:dyDescent="0.4">
      <c r="A4156" s="16" t="str">
        <f>IF(B4156&lt;&gt;"","IND"&amp;TEXT(COUNTA($B$2:B4156),"000"),"")</f>
        <v>IND2804</v>
      </c>
      <c r="B4156" s="17">
        <f>Consolication[[#This Row],[Nom et prénom 0 Name &amp; first name]]</f>
        <v>0</v>
      </c>
      <c r="C4156" s="17" t="e">
        <f>VLOOKUP(B4156,Consolidation!B:AA,3,FALSE)</f>
        <v>#N/A</v>
      </c>
      <c r="D4156" s="17" t="e">
        <f>VLOOKUP(B4156,Consolidation!B:AA,5,TRUE)</f>
        <v>#N/A</v>
      </c>
      <c r="E4156" s="17" t="e">
        <f>VLOOKUP(B4157,Consolidation!B:AA,6,TRUE)</f>
        <v>#N/A</v>
      </c>
      <c r="F4156" s="17" t="e">
        <f>VLOOKUP(B4157,Consolidation!B:AA,7,TRUE)</f>
        <v>#N/A</v>
      </c>
      <c r="G4156" s="17" t="e">
        <f>VLOOKUP(B4157,Consolidation!B:AA,12,TRUE)</f>
        <v>#N/A</v>
      </c>
      <c r="H4156" s="17" t="e">
        <f>VLOOKUP(B4157,Consolidation!B:AA,22,FALSE)</f>
        <v>#N/A</v>
      </c>
    </row>
    <row r="4157" spans="1:8" ht="29.5" customHeight="1" thickBot="1" x14ac:dyDescent="0.4">
      <c r="A4157" s="16" t="str">
        <f>IF(B4157&lt;&gt;"","IND"&amp;TEXT(COUNTA($B$2:B4157),"000"),"")</f>
        <v>IND2805</v>
      </c>
      <c r="B4157" s="17">
        <f>Consolication[[#This Row],[Nom et prénom 0 Name &amp; first name]]</f>
        <v>0</v>
      </c>
      <c r="C4157" s="17" t="e">
        <f>VLOOKUP(B4157,Consolidation!B:AA,3,FALSE)</f>
        <v>#N/A</v>
      </c>
      <c r="D4157" s="17" t="e">
        <f>VLOOKUP(B4157,Consolidation!B:AA,5,TRUE)</f>
        <v>#N/A</v>
      </c>
      <c r="E4157" s="17" t="e">
        <f>VLOOKUP(B4158,Consolidation!B:AA,6,TRUE)</f>
        <v>#N/A</v>
      </c>
      <c r="F4157" s="17" t="e">
        <f>VLOOKUP(B4158,Consolidation!B:AA,7,TRUE)</f>
        <v>#N/A</v>
      </c>
      <c r="G4157" s="17" t="e">
        <f>VLOOKUP(B4158,Consolidation!B:AA,12,TRUE)</f>
        <v>#N/A</v>
      </c>
      <c r="H4157" s="17" t="e">
        <f>VLOOKUP(B4158,Consolidation!B:AA,22,FALSE)</f>
        <v>#N/A</v>
      </c>
    </row>
    <row r="4158" spans="1:8" ht="29.5" customHeight="1" thickBot="1" x14ac:dyDescent="0.4">
      <c r="A4158" s="16" t="str">
        <f>IF(B4158&lt;&gt;"","IND"&amp;TEXT(COUNTA($B$2:B4158),"000"),"")</f>
        <v>IND2806</v>
      </c>
      <c r="B4158" s="17">
        <f>Consolication[[#This Row],[Nom et prénom 0 Name &amp; first name]]</f>
        <v>0</v>
      </c>
      <c r="C4158" s="17" t="e">
        <f>VLOOKUP(B4158,Consolidation!B:AA,3,FALSE)</f>
        <v>#N/A</v>
      </c>
      <c r="D4158" s="17" t="e">
        <f>VLOOKUP(B4158,Consolidation!B:AA,5,TRUE)</f>
        <v>#N/A</v>
      </c>
      <c r="E4158" s="17" t="e">
        <f>VLOOKUP(B4159,Consolidation!B:AA,6,TRUE)</f>
        <v>#N/A</v>
      </c>
      <c r="F4158" s="17" t="e">
        <f>VLOOKUP(B4159,Consolidation!B:AA,7,TRUE)</f>
        <v>#N/A</v>
      </c>
      <c r="G4158" s="17" t="e">
        <f>VLOOKUP(B4159,Consolidation!B:AA,12,TRUE)</f>
        <v>#N/A</v>
      </c>
      <c r="H4158" s="17" t="e">
        <f>VLOOKUP(B4159,Consolidation!B:AA,22,FALSE)</f>
        <v>#N/A</v>
      </c>
    </row>
    <row r="4159" spans="1:8" ht="29.5" customHeight="1" thickBot="1" x14ac:dyDescent="0.4">
      <c r="A4159" s="16" t="str">
        <f>IF(B4159&lt;&gt;"","IND"&amp;TEXT(COUNTA($B$2:B4159),"000"),"")</f>
        <v>IND2807</v>
      </c>
      <c r="B4159" s="17">
        <f>Consolication[[#This Row],[Nom et prénom 0 Name &amp; first name]]</f>
        <v>0</v>
      </c>
      <c r="C4159" s="17" t="e">
        <f>VLOOKUP(B4159,Consolidation!B:AA,3,FALSE)</f>
        <v>#N/A</v>
      </c>
      <c r="D4159" s="17" t="e">
        <f>VLOOKUP(B4159,Consolidation!B:AA,5,TRUE)</f>
        <v>#N/A</v>
      </c>
      <c r="E4159" s="17" t="e">
        <f>VLOOKUP(B4160,Consolidation!B:AA,6,TRUE)</f>
        <v>#N/A</v>
      </c>
      <c r="F4159" s="17" t="e">
        <f>VLOOKUP(B4160,Consolidation!B:AA,7,TRUE)</f>
        <v>#N/A</v>
      </c>
      <c r="G4159" s="17" t="e">
        <f>VLOOKUP(B4160,Consolidation!B:AA,12,TRUE)</f>
        <v>#N/A</v>
      </c>
      <c r="H4159" s="17" t="e">
        <f>VLOOKUP(B4160,Consolidation!B:AA,22,FALSE)</f>
        <v>#N/A</v>
      </c>
    </row>
    <row r="4160" spans="1:8" ht="29.5" customHeight="1" thickBot="1" x14ac:dyDescent="0.4">
      <c r="A4160" s="16" t="str">
        <f>IF(B4160&lt;&gt;"","IND"&amp;TEXT(COUNTA($B$2:B4160),"000"),"")</f>
        <v>IND2808</v>
      </c>
      <c r="B4160" s="17">
        <f>Consolication[[#This Row],[Nom et prénom 0 Name &amp; first name]]</f>
        <v>0</v>
      </c>
      <c r="C4160" s="17" t="e">
        <f>VLOOKUP(B4160,Consolidation!B:AA,3,FALSE)</f>
        <v>#N/A</v>
      </c>
      <c r="D4160" s="17" t="e">
        <f>VLOOKUP(B4160,Consolidation!B:AA,5,TRUE)</f>
        <v>#N/A</v>
      </c>
      <c r="E4160" s="17" t="e">
        <f>VLOOKUP(B4161,Consolidation!B:AA,6,TRUE)</f>
        <v>#N/A</v>
      </c>
      <c r="F4160" s="17" t="e">
        <f>VLOOKUP(B4161,Consolidation!B:AA,7,TRUE)</f>
        <v>#N/A</v>
      </c>
      <c r="G4160" s="17" t="e">
        <f>VLOOKUP(B4161,Consolidation!B:AA,12,TRUE)</f>
        <v>#N/A</v>
      </c>
      <c r="H4160" s="17" t="e">
        <f>VLOOKUP(B4161,Consolidation!B:AA,22,FALSE)</f>
        <v>#N/A</v>
      </c>
    </row>
    <row r="4161" spans="1:8" ht="29.5" customHeight="1" thickBot="1" x14ac:dyDescent="0.4">
      <c r="A4161" s="16" t="str">
        <f>IF(B4161&lt;&gt;"","IND"&amp;TEXT(COUNTA($B$2:B4161),"000"),"")</f>
        <v>IND2809</v>
      </c>
      <c r="B4161" s="17">
        <f>Consolication[[#This Row],[Nom et prénom 0 Name &amp; first name]]</f>
        <v>0</v>
      </c>
      <c r="C4161" s="17" t="e">
        <f>VLOOKUP(B4161,Consolidation!B:AA,3,FALSE)</f>
        <v>#N/A</v>
      </c>
      <c r="D4161" s="17" t="e">
        <f>VLOOKUP(B4161,Consolidation!B:AA,5,TRUE)</f>
        <v>#N/A</v>
      </c>
      <c r="E4161" s="17" t="e">
        <f>VLOOKUP(B4162,Consolidation!B:AA,6,TRUE)</f>
        <v>#N/A</v>
      </c>
      <c r="F4161" s="17" t="e">
        <f>VLOOKUP(B4162,Consolidation!B:AA,7,TRUE)</f>
        <v>#N/A</v>
      </c>
      <c r="G4161" s="17" t="e">
        <f>VLOOKUP(B4162,Consolidation!B:AA,12,TRUE)</f>
        <v>#N/A</v>
      </c>
      <c r="H4161" s="17" t="e">
        <f>VLOOKUP(B4162,Consolidation!B:AA,22,FALSE)</f>
        <v>#N/A</v>
      </c>
    </row>
    <row r="4162" spans="1:8" ht="29.5" customHeight="1" thickBot="1" x14ac:dyDescent="0.4">
      <c r="A4162" s="16" t="str">
        <f>IF(B4162&lt;&gt;"","IND"&amp;TEXT(COUNTA($B$2:B4162),"000"),"")</f>
        <v>IND2810</v>
      </c>
      <c r="B4162" s="17">
        <f>Consolication[[#This Row],[Nom et prénom 0 Name &amp; first name]]</f>
        <v>0</v>
      </c>
      <c r="C4162" s="17" t="e">
        <f>VLOOKUP(B4162,Consolidation!B:AA,3,FALSE)</f>
        <v>#N/A</v>
      </c>
      <c r="D4162" s="17" t="e">
        <f>VLOOKUP(B4162,Consolidation!B:AA,5,TRUE)</f>
        <v>#N/A</v>
      </c>
      <c r="E4162" s="17" t="e">
        <f>VLOOKUP(B4163,Consolidation!B:AA,6,TRUE)</f>
        <v>#N/A</v>
      </c>
      <c r="F4162" s="17" t="e">
        <f>VLOOKUP(B4163,Consolidation!B:AA,7,TRUE)</f>
        <v>#N/A</v>
      </c>
      <c r="G4162" s="17" t="e">
        <f>VLOOKUP(B4163,Consolidation!B:AA,12,TRUE)</f>
        <v>#N/A</v>
      </c>
      <c r="H4162" s="17" t="e">
        <f>VLOOKUP(B4163,Consolidation!B:AA,22,FALSE)</f>
        <v>#N/A</v>
      </c>
    </row>
    <row r="4163" spans="1:8" ht="29.5" customHeight="1" thickBot="1" x14ac:dyDescent="0.4">
      <c r="A4163" s="16" t="str">
        <f>IF(B4163&lt;&gt;"","IND"&amp;TEXT(COUNTA($B$2:B4163),"000"),"")</f>
        <v>IND2811</v>
      </c>
      <c r="B4163" s="17">
        <f>Consolication[[#This Row],[Nom et prénom 0 Name &amp; first name]]</f>
        <v>0</v>
      </c>
      <c r="C4163" s="17" t="e">
        <f>VLOOKUP(B4163,Consolidation!B:AA,3,FALSE)</f>
        <v>#N/A</v>
      </c>
      <c r="D4163" s="17" t="e">
        <f>VLOOKUP(B4163,Consolidation!B:AA,5,TRUE)</f>
        <v>#N/A</v>
      </c>
      <c r="E4163" s="17" t="e">
        <f>VLOOKUP(B4164,Consolidation!B:AA,6,TRUE)</f>
        <v>#N/A</v>
      </c>
      <c r="F4163" s="17" t="e">
        <f>VLOOKUP(B4164,Consolidation!B:AA,7,TRUE)</f>
        <v>#N/A</v>
      </c>
      <c r="G4163" s="17" t="e">
        <f>VLOOKUP(B4164,Consolidation!B:AA,12,TRUE)</f>
        <v>#N/A</v>
      </c>
      <c r="H4163" s="17" t="e">
        <f>VLOOKUP(B4164,Consolidation!B:AA,22,FALSE)</f>
        <v>#N/A</v>
      </c>
    </row>
    <row r="4164" spans="1:8" ht="29.5" customHeight="1" thickBot="1" x14ac:dyDescent="0.4">
      <c r="A4164" s="16" t="str">
        <f>IF(B4164&lt;&gt;"","IND"&amp;TEXT(COUNTA($B$2:B4164),"000"),"")</f>
        <v>IND2812</v>
      </c>
      <c r="B4164" s="17">
        <f>Consolication[[#This Row],[Nom et prénom 0 Name &amp; first name]]</f>
        <v>0</v>
      </c>
      <c r="C4164" s="17" t="e">
        <f>VLOOKUP(B4164,Consolidation!B:AA,3,FALSE)</f>
        <v>#N/A</v>
      </c>
      <c r="D4164" s="17" t="e">
        <f>VLOOKUP(B4164,Consolidation!B:AA,5,TRUE)</f>
        <v>#N/A</v>
      </c>
      <c r="E4164" s="17" t="e">
        <f>VLOOKUP(B4165,Consolidation!B:AA,6,TRUE)</f>
        <v>#N/A</v>
      </c>
      <c r="F4164" s="17" t="e">
        <f>VLOOKUP(B4165,Consolidation!B:AA,7,TRUE)</f>
        <v>#N/A</v>
      </c>
      <c r="G4164" s="17" t="e">
        <f>VLOOKUP(B4165,Consolidation!B:AA,12,TRUE)</f>
        <v>#N/A</v>
      </c>
      <c r="H4164" s="17" t="e">
        <f>VLOOKUP(B4165,Consolidation!B:AA,22,FALSE)</f>
        <v>#N/A</v>
      </c>
    </row>
    <row r="4165" spans="1:8" ht="29.5" customHeight="1" thickBot="1" x14ac:dyDescent="0.4">
      <c r="A4165" s="16" t="str">
        <f>IF(B4165&lt;&gt;"","IND"&amp;TEXT(COUNTA($B$2:B4165),"000"),"")</f>
        <v>IND2813</v>
      </c>
      <c r="B4165" s="17">
        <f>Consolication[[#This Row],[Nom et prénom 0 Name &amp; first name]]</f>
        <v>0</v>
      </c>
      <c r="C4165" s="17" t="e">
        <f>VLOOKUP(B4165,Consolidation!B:AA,3,FALSE)</f>
        <v>#N/A</v>
      </c>
      <c r="D4165" s="17" t="e">
        <f>VLOOKUP(B4165,Consolidation!B:AA,5,TRUE)</f>
        <v>#N/A</v>
      </c>
      <c r="E4165" s="17" t="e">
        <f>VLOOKUP(B4166,Consolidation!B:AA,6,TRUE)</f>
        <v>#N/A</v>
      </c>
      <c r="F4165" s="17" t="e">
        <f>VLOOKUP(B4166,Consolidation!B:AA,7,TRUE)</f>
        <v>#N/A</v>
      </c>
      <c r="G4165" s="17" t="e">
        <f>VLOOKUP(B4166,Consolidation!B:AA,12,TRUE)</f>
        <v>#N/A</v>
      </c>
      <c r="H4165" s="17" t="e">
        <f>VLOOKUP(B4166,Consolidation!B:AA,22,FALSE)</f>
        <v>#N/A</v>
      </c>
    </row>
    <row r="4166" spans="1:8" ht="29.5" customHeight="1" thickBot="1" x14ac:dyDescent="0.4">
      <c r="A4166" s="16" t="str">
        <f>IF(B4166&lt;&gt;"","IND"&amp;TEXT(COUNTA($B$2:B4166),"000"),"")</f>
        <v>IND2814</v>
      </c>
      <c r="B4166" s="17">
        <f>Consolication[[#This Row],[Nom et prénom 0 Name &amp; first name]]</f>
        <v>0</v>
      </c>
      <c r="C4166" s="17" t="e">
        <f>VLOOKUP(B4166,Consolidation!B:AA,3,FALSE)</f>
        <v>#N/A</v>
      </c>
      <c r="D4166" s="17" t="e">
        <f>VLOOKUP(B4166,Consolidation!B:AA,5,TRUE)</f>
        <v>#N/A</v>
      </c>
      <c r="E4166" s="17" t="e">
        <f>VLOOKUP(B4167,Consolidation!B:AA,6,TRUE)</f>
        <v>#N/A</v>
      </c>
      <c r="F4166" s="17" t="e">
        <f>VLOOKUP(B4167,Consolidation!B:AA,7,TRUE)</f>
        <v>#N/A</v>
      </c>
      <c r="G4166" s="17" t="e">
        <f>VLOOKUP(B4167,Consolidation!B:AA,12,TRUE)</f>
        <v>#N/A</v>
      </c>
      <c r="H4166" s="17" t="e">
        <f>VLOOKUP(B4167,Consolidation!B:AA,22,FALSE)</f>
        <v>#N/A</v>
      </c>
    </row>
    <row r="4167" spans="1:8" ht="29.5" customHeight="1" thickBot="1" x14ac:dyDescent="0.4">
      <c r="A4167" s="16" t="str">
        <f>IF(B4167&lt;&gt;"","IND"&amp;TEXT(COUNTA($B$2:B4167),"000"),"")</f>
        <v>IND2815</v>
      </c>
      <c r="B4167" s="17">
        <f>Consolication[[#This Row],[Nom et prénom 0 Name &amp; first name]]</f>
        <v>0</v>
      </c>
      <c r="C4167" s="17" t="e">
        <f>VLOOKUP(B4167,Consolidation!B:AA,3,FALSE)</f>
        <v>#N/A</v>
      </c>
      <c r="D4167" s="17" t="e">
        <f>VLOOKUP(B4167,Consolidation!B:AA,5,TRUE)</f>
        <v>#N/A</v>
      </c>
      <c r="E4167" s="17" t="e">
        <f>VLOOKUP(B4168,Consolidation!B:AA,6,TRUE)</f>
        <v>#N/A</v>
      </c>
      <c r="F4167" s="17" t="e">
        <f>VLOOKUP(B4168,Consolidation!B:AA,7,TRUE)</f>
        <v>#N/A</v>
      </c>
      <c r="G4167" s="17" t="e">
        <f>VLOOKUP(B4168,Consolidation!B:AA,12,TRUE)</f>
        <v>#N/A</v>
      </c>
      <c r="H4167" s="17" t="e">
        <f>VLOOKUP(B4168,Consolidation!B:AA,22,FALSE)</f>
        <v>#N/A</v>
      </c>
    </row>
    <row r="4168" spans="1:8" ht="29.5" customHeight="1" thickBot="1" x14ac:dyDescent="0.4">
      <c r="A4168" s="16" t="str">
        <f>IF(B4168&lt;&gt;"","IND"&amp;TEXT(COUNTA($B$2:B4168),"000"),"")</f>
        <v>IND2816</v>
      </c>
      <c r="B4168" s="17">
        <f>Consolication[[#This Row],[Nom et prénom 0 Name &amp; first name]]</f>
        <v>0</v>
      </c>
      <c r="C4168" s="17" t="e">
        <f>VLOOKUP(B4168,Consolidation!B:AA,3,FALSE)</f>
        <v>#N/A</v>
      </c>
      <c r="D4168" s="17" t="e">
        <f>VLOOKUP(B4168,Consolidation!B:AA,5,TRUE)</f>
        <v>#N/A</v>
      </c>
      <c r="E4168" s="17" t="e">
        <f>VLOOKUP(B4169,Consolidation!B:AA,6,TRUE)</f>
        <v>#N/A</v>
      </c>
      <c r="F4168" s="17" t="e">
        <f>VLOOKUP(B4169,Consolidation!B:AA,7,TRUE)</f>
        <v>#N/A</v>
      </c>
      <c r="G4168" s="17" t="e">
        <f>VLOOKUP(B4169,Consolidation!B:AA,12,TRUE)</f>
        <v>#N/A</v>
      </c>
      <c r="H4168" s="17" t="e">
        <f>VLOOKUP(B4169,Consolidation!B:AA,22,FALSE)</f>
        <v>#N/A</v>
      </c>
    </row>
    <row r="4169" spans="1:8" ht="29.5" customHeight="1" thickBot="1" x14ac:dyDescent="0.4">
      <c r="A4169" s="16" t="str">
        <f>IF(B4169&lt;&gt;"","IND"&amp;TEXT(COUNTA($B$2:B4169),"000"),"")</f>
        <v>IND2817</v>
      </c>
      <c r="B4169" s="17">
        <f>Consolication[[#This Row],[Nom et prénom 0 Name &amp; first name]]</f>
        <v>0</v>
      </c>
      <c r="C4169" s="17" t="e">
        <f>VLOOKUP(B4169,Consolidation!B:AA,3,FALSE)</f>
        <v>#N/A</v>
      </c>
      <c r="D4169" s="17" t="e">
        <f>VLOOKUP(B4169,Consolidation!B:AA,5,TRUE)</f>
        <v>#N/A</v>
      </c>
      <c r="E4169" s="17" t="e">
        <f>VLOOKUP(B4170,Consolidation!B:AA,6,TRUE)</f>
        <v>#N/A</v>
      </c>
      <c r="F4169" s="17" t="e">
        <f>VLOOKUP(B4170,Consolidation!B:AA,7,TRUE)</f>
        <v>#N/A</v>
      </c>
      <c r="G4169" s="17" t="e">
        <f>VLOOKUP(B4170,Consolidation!B:AA,12,TRUE)</f>
        <v>#N/A</v>
      </c>
      <c r="H4169" s="17" t="e">
        <f>VLOOKUP(B4170,Consolidation!B:AA,22,FALSE)</f>
        <v>#N/A</v>
      </c>
    </row>
    <row r="4170" spans="1:8" ht="29.5" customHeight="1" thickBot="1" x14ac:dyDescent="0.4">
      <c r="A4170" s="16" t="str">
        <f>IF(B4170&lt;&gt;"","IND"&amp;TEXT(COUNTA($B$2:B4170),"000"),"")</f>
        <v>IND2818</v>
      </c>
      <c r="B4170" s="17">
        <f>Consolication[[#This Row],[Nom et prénom 0 Name &amp; first name]]</f>
        <v>0</v>
      </c>
      <c r="C4170" s="17" t="e">
        <f>VLOOKUP(B4170,Consolidation!B:AA,3,FALSE)</f>
        <v>#N/A</v>
      </c>
      <c r="D4170" s="17" t="e">
        <f>VLOOKUP(B4170,Consolidation!B:AA,5,TRUE)</f>
        <v>#N/A</v>
      </c>
      <c r="E4170" s="17" t="e">
        <f>VLOOKUP(B4171,Consolidation!B:AA,6,TRUE)</f>
        <v>#N/A</v>
      </c>
      <c r="F4170" s="17" t="e">
        <f>VLOOKUP(B4171,Consolidation!B:AA,7,TRUE)</f>
        <v>#N/A</v>
      </c>
      <c r="G4170" s="17" t="e">
        <f>VLOOKUP(B4171,Consolidation!B:AA,12,TRUE)</f>
        <v>#N/A</v>
      </c>
      <c r="H4170" s="17" t="e">
        <f>VLOOKUP(B4171,Consolidation!B:AA,22,FALSE)</f>
        <v>#N/A</v>
      </c>
    </row>
    <row r="4171" spans="1:8" ht="29.5" customHeight="1" thickBot="1" x14ac:dyDescent="0.4">
      <c r="A4171" s="16" t="str">
        <f>IF(B4171&lt;&gt;"","IND"&amp;TEXT(COUNTA($B$2:B4171),"000"),"")</f>
        <v>IND2819</v>
      </c>
      <c r="B4171" s="17">
        <f>Consolication[[#This Row],[Nom et prénom 0 Name &amp; first name]]</f>
        <v>0</v>
      </c>
      <c r="C4171" s="17" t="e">
        <f>VLOOKUP(B4171,Consolidation!B:AA,3,FALSE)</f>
        <v>#N/A</v>
      </c>
      <c r="D4171" s="17" t="e">
        <f>VLOOKUP(B4171,Consolidation!B:AA,5,TRUE)</f>
        <v>#N/A</v>
      </c>
      <c r="E4171" s="17" t="e">
        <f>VLOOKUP(B4172,Consolidation!B:AA,6,TRUE)</f>
        <v>#N/A</v>
      </c>
      <c r="F4171" s="17" t="e">
        <f>VLOOKUP(B4172,Consolidation!B:AA,7,TRUE)</f>
        <v>#N/A</v>
      </c>
      <c r="G4171" s="17" t="e">
        <f>VLOOKUP(B4172,Consolidation!B:AA,12,TRUE)</f>
        <v>#N/A</v>
      </c>
      <c r="H4171" s="17" t="e">
        <f>VLOOKUP(B4172,Consolidation!B:AA,22,FALSE)</f>
        <v>#N/A</v>
      </c>
    </row>
    <row r="4172" spans="1:8" ht="29.5" customHeight="1" thickBot="1" x14ac:dyDescent="0.4">
      <c r="A4172" s="16" t="str">
        <f>IF(B4172&lt;&gt;"","IND"&amp;TEXT(COUNTA($B$2:B4172),"000"),"")</f>
        <v>IND2820</v>
      </c>
      <c r="B4172" s="17">
        <f>Consolication[[#This Row],[Nom et prénom 0 Name &amp; first name]]</f>
        <v>0</v>
      </c>
      <c r="C4172" s="17" t="e">
        <f>VLOOKUP(B4172,Consolidation!B:AA,3,FALSE)</f>
        <v>#N/A</v>
      </c>
      <c r="D4172" s="17" t="e">
        <f>VLOOKUP(B4172,Consolidation!B:AA,5,TRUE)</f>
        <v>#N/A</v>
      </c>
      <c r="E4172" s="17" t="e">
        <f>VLOOKUP(B4173,Consolidation!B:AA,6,TRUE)</f>
        <v>#N/A</v>
      </c>
      <c r="F4172" s="17" t="e">
        <f>VLOOKUP(B4173,Consolidation!B:AA,7,TRUE)</f>
        <v>#N/A</v>
      </c>
      <c r="G4172" s="17" t="e">
        <f>VLOOKUP(B4173,Consolidation!B:AA,12,TRUE)</f>
        <v>#N/A</v>
      </c>
      <c r="H4172" s="17" t="e">
        <f>VLOOKUP(B4173,Consolidation!B:AA,22,FALSE)</f>
        <v>#N/A</v>
      </c>
    </row>
    <row r="4173" spans="1:8" ht="29.5" customHeight="1" thickBot="1" x14ac:dyDescent="0.4">
      <c r="A4173" s="16" t="str">
        <f>IF(B4173&lt;&gt;"","IND"&amp;TEXT(COUNTA($B$2:B4173),"000"),"")</f>
        <v>IND2821</v>
      </c>
      <c r="B4173" s="17">
        <f>Consolication[[#This Row],[Nom et prénom 0 Name &amp; first name]]</f>
        <v>0</v>
      </c>
      <c r="C4173" s="17" t="e">
        <f>VLOOKUP(B4173,Consolidation!B:AA,3,FALSE)</f>
        <v>#N/A</v>
      </c>
      <c r="D4173" s="17" t="e">
        <f>VLOOKUP(B4173,Consolidation!B:AA,5,TRUE)</f>
        <v>#N/A</v>
      </c>
      <c r="E4173" s="17" t="e">
        <f>VLOOKUP(B4174,Consolidation!B:AA,6,TRUE)</f>
        <v>#N/A</v>
      </c>
      <c r="F4173" s="17" t="e">
        <f>VLOOKUP(B4174,Consolidation!B:AA,7,TRUE)</f>
        <v>#N/A</v>
      </c>
      <c r="G4173" s="17" t="e">
        <f>VLOOKUP(B4174,Consolidation!B:AA,12,TRUE)</f>
        <v>#N/A</v>
      </c>
      <c r="H4173" s="17" t="e">
        <f>VLOOKUP(B4174,Consolidation!B:AA,22,FALSE)</f>
        <v>#N/A</v>
      </c>
    </row>
    <row r="4174" spans="1:8" ht="29.5" customHeight="1" thickBot="1" x14ac:dyDescent="0.4">
      <c r="A4174" s="16" t="str">
        <f>IF(B4174&lt;&gt;"","IND"&amp;TEXT(COUNTA($B$2:B4174),"000"),"")</f>
        <v>IND2822</v>
      </c>
      <c r="B4174" s="17">
        <f>Consolication[[#This Row],[Nom et prénom 0 Name &amp; first name]]</f>
        <v>0</v>
      </c>
      <c r="C4174" s="17" t="e">
        <f>VLOOKUP(B4174,Consolidation!B:AA,3,FALSE)</f>
        <v>#N/A</v>
      </c>
      <c r="D4174" s="17" t="e">
        <f>VLOOKUP(B4174,Consolidation!B:AA,5,TRUE)</f>
        <v>#N/A</v>
      </c>
      <c r="E4174" s="17" t="e">
        <f>VLOOKUP(B4175,Consolidation!B:AA,6,TRUE)</f>
        <v>#N/A</v>
      </c>
      <c r="F4174" s="17" t="e">
        <f>VLOOKUP(B4175,Consolidation!B:AA,7,TRUE)</f>
        <v>#N/A</v>
      </c>
      <c r="G4174" s="17" t="e">
        <f>VLOOKUP(B4175,Consolidation!B:AA,12,TRUE)</f>
        <v>#N/A</v>
      </c>
      <c r="H4174" s="17" t="e">
        <f>VLOOKUP(B4175,Consolidation!B:AA,22,FALSE)</f>
        <v>#N/A</v>
      </c>
    </row>
    <row r="4175" spans="1:8" ht="29.5" customHeight="1" thickBot="1" x14ac:dyDescent="0.4">
      <c r="A4175" s="16" t="str">
        <f>IF(B4175&lt;&gt;"","IND"&amp;TEXT(COUNTA($B$2:B4175),"000"),"")</f>
        <v>IND2823</v>
      </c>
      <c r="B4175" s="17">
        <f>Consolication[[#This Row],[Nom et prénom 0 Name &amp; first name]]</f>
        <v>0</v>
      </c>
      <c r="C4175" s="17" t="e">
        <f>VLOOKUP(B4175,Consolidation!B:AA,3,FALSE)</f>
        <v>#N/A</v>
      </c>
      <c r="D4175" s="17" t="e">
        <f>VLOOKUP(B4175,Consolidation!B:AA,5,TRUE)</f>
        <v>#N/A</v>
      </c>
      <c r="E4175" s="17" t="e">
        <f>VLOOKUP(B4176,Consolidation!B:AA,6,TRUE)</f>
        <v>#N/A</v>
      </c>
      <c r="F4175" s="17" t="e">
        <f>VLOOKUP(B4176,Consolidation!B:AA,7,TRUE)</f>
        <v>#N/A</v>
      </c>
      <c r="G4175" s="17" t="e">
        <f>VLOOKUP(B4176,Consolidation!B:AA,12,TRUE)</f>
        <v>#N/A</v>
      </c>
      <c r="H4175" s="17" t="e">
        <f>VLOOKUP(B4176,Consolidation!B:AA,22,FALSE)</f>
        <v>#N/A</v>
      </c>
    </row>
    <row r="4176" spans="1:8" ht="29.5" customHeight="1" thickBot="1" x14ac:dyDescent="0.4">
      <c r="A4176" s="16" t="str">
        <f>IF(B4176&lt;&gt;"","IND"&amp;TEXT(COUNTA($B$2:B4176),"000"),"")</f>
        <v>IND2824</v>
      </c>
      <c r="B4176" s="17">
        <f>Consolication[[#This Row],[Nom et prénom 0 Name &amp; first name]]</f>
        <v>0</v>
      </c>
      <c r="C4176" s="17" t="e">
        <f>VLOOKUP(B4176,Consolidation!B:AA,3,FALSE)</f>
        <v>#N/A</v>
      </c>
      <c r="D4176" s="17" t="e">
        <f>VLOOKUP(B4176,Consolidation!B:AA,5,TRUE)</f>
        <v>#N/A</v>
      </c>
      <c r="E4176" s="17" t="e">
        <f>VLOOKUP(B4177,Consolidation!B:AA,6,TRUE)</f>
        <v>#N/A</v>
      </c>
      <c r="F4176" s="17" t="e">
        <f>VLOOKUP(B4177,Consolidation!B:AA,7,TRUE)</f>
        <v>#N/A</v>
      </c>
      <c r="G4176" s="17" t="e">
        <f>VLOOKUP(B4177,Consolidation!B:AA,12,TRUE)</f>
        <v>#N/A</v>
      </c>
      <c r="H4176" s="17" t="e">
        <f>VLOOKUP(B4177,Consolidation!B:AA,22,FALSE)</f>
        <v>#N/A</v>
      </c>
    </row>
    <row r="4177" spans="1:8" ht="29.5" customHeight="1" thickBot="1" x14ac:dyDescent="0.4">
      <c r="A4177" s="16" t="str">
        <f>IF(B4177&lt;&gt;"","IND"&amp;TEXT(COUNTA($B$2:B4177),"000"),"")</f>
        <v>IND2825</v>
      </c>
      <c r="B4177" s="17">
        <f>Consolication[[#This Row],[Nom et prénom 0 Name &amp; first name]]</f>
        <v>0</v>
      </c>
      <c r="C4177" s="17" t="e">
        <f>VLOOKUP(B4177,Consolidation!B:AA,3,FALSE)</f>
        <v>#N/A</v>
      </c>
      <c r="D4177" s="17" t="e">
        <f>VLOOKUP(B4177,Consolidation!B:AA,5,TRUE)</f>
        <v>#N/A</v>
      </c>
      <c r="E4177" s="17" t="e">
        <f>VLOOKUP(B4178,Consolidation!B:AA,6,TRUE)</f>
        <v>#N/A</v>
      </c>
      <c r="F4177" s="17" t="e">
        <f>VLOOKUP(B4178,Consolidation!B:AA,7,TRUE)</f>
        <v>#N/A</v>
      </c>
      <c r="G4177" s="17" t="e">
        <f>VLOOKUP(B4178,Consolidation!B:AA,12,TRUE)</f>
        <v>#N/A</v>
      </c>
      <c r="H4177" s="17" t="e">
        <f>VLOOKUP(B4178,Consolidation!B:AA,22,FALSE)</f>
        <v>#N/A</v>
      </c>
    </row>
    <row r="4178" spans="1:8" ht="29.5" customHeight="1" thickBot="1" x14ac:dyDescent="0.4">
      <c r="A4178" s="16" t="str">
        <f>IF(B4178&lt;&gt;"","IND"&amp;TEXT(COUNTA($B$2:B4178),"000"),"")</f>
        <v>IND2826</v>
      </c>
      <c r="B4178" s="17">
        <f>Consolication[[#This Row],[Nom et prénom 0 Name &amp; first name]]</f>
        <v>0</v>
      </c>
      <c r="C4178" s="17" t="e">
        <f>VLOOKUP(B4178,Consolidation!B:AA,3,FALSE)</f>
        <v>#N/A</v>
      </c>
      <c r="D4178" s="17" t="e">
        <f>VLOOKUP(B4178,Consolidation!B:AA,5,TRUE)</f>
        <v>#N/A</v>
      </c>
      <c r="E4178" s="17" t="e">
        <f>VLOOKUP(B4179,Consolidation!B:AA,6,TRUE)</f>
        <v>#N/A</v>
      </c>
      <c r="F4178" s="17" t="e">
        <f>VLOOKUP(B4179,Consolidation!B:AA,7,TRUE)</f>
        <v>#N/A</v>
      </c>
      <c r="G4178" s="17" t="e">
        <f>VLOOKUP(B4179,Consolidation!B:AA,12,TRUE)</f>
        <v>#N/A</v>
      </c>
      <c r="H4178" s="17" t="e">
        <f>VLOOKUP(B4179,Consolidation!B:AA,22,FALSE)</f>
        <v>#N/A</v>
      </c>
    </row>
    <row r="4179" spans="1:8" ht="29.5" customHeight="1" thickBot="1" x14ac:dyDescent="0.4">
      <c r="A4179" s="16" t="str">
        <f>IF(B4179&lt;&gt;"","IND"&amp;TEXT(COUNTA($B$2:B4179),"000"),"")</f>
        <v>IND2827</v>
      </c>
      <c r="B4179" s="17">
        <f>Consolication[[#This Row],[Nom et prénom 0 Name &amp; first name]]</f>
        <v>0</v>
      </c>
      <c r="C4179" s="17" t="e">
        <f>VLOOKUP(B4179,Consolidation!B:AA,3,FALSE)</f>
        <v>#N/A</v>
      </c>
      <c r="D4179" s="17" t="e">
        <f>VLOOKUP(B4179,Consolidation!B:AA,5,TRUE)</f>
        <v>#N/A</v>
      </c>
      <c r="E4179" s="17" t="e">
        <f>VLOOKUP(B4180,Consolidation!B:AA,6,TRUE)</f>
        <v>#N/A</v>
      </c>
      <c r="F4179" s="17" t="e">
        <f>VLOOKUP(B4180,Consolidation!B:AA,7,TRUE)</f>
        <v>#N/A</v>
      </c>
      <c r="G4179" s="17" t="e">
        <f>VLOOKUP(B4180,Consolidation!B:AA,12,TRUE)</f>
        <v>#N/A</v>
      </c>
      <c r="H4179" s="17" t="e">
        <f>VLOOKUP(B4180,Consolidation!B:AA,22,FALSE)</f>
        <v>#N/A</v>
      </c>
    </row>
    <row r="4180" spans="1:8" ht="29.5" customHeight="1" thickBot="1" x14ac:dyDescent="0.4">
      <c r="A4180" s="16" t="str">
        <f>IF(B4180&lt;&gt;"","IND"&amp;TEXT(COUNTA($B$2:B4180),"000"),"")</f>
        <v>IND2828</v>
      </c>
      <c r="B4180" s="17">
        <f>Consolication[[#This Row],[Nom et prénom 0 Name &amp; first name]]</f>
        <v>0</v>
      </c>
      <c r="C4180" s="17" t="e">
        <f>VLOOKUP(B4180,Consolidation!B:AA,3,FALSE)</f>
        <v>#N/A</v>
      </c>
      <c r="D4180" s="17" t="e">
        <f>VLOOKUP(B4180,Consolidation!B:AA,5,TRUE)</f>
        <v>#N/A</v>
      </c>
      <c r="E4180" s="17" t="e">
        <f>VLOOKUP(B4181,Consolidation!B:AA,6,TRUE)</f>
        <v>#N/A</v>
      </c>
      <c r="F4180" s="17" t="e">
        <f>VLOOKUP(B4181,Consolidation!B:AA,7,TRUE)</f>
        <v>#N/A</v>
      </c>
      <c r="G4180" s="17" t="e">
        <f>VLOOKUP(B4181,Consolidation!B:AA,12,TRUE)</f>
        <v>#N/A</v>
      </c>
      <c r="H4180" s="17" t="e">
        <f>VLOOKUP(B4181,Consolidation!B:AA,22,FALSE)</f>
        <v>#N/A</v>
      </c>
    </row>
    <row r="4181" spans="1:8" ht="29.5" customHeight="1" thickBot="1" x14ac:dyDescent="0.4">
      <c r="A4181" s="16" t="str">
        <f>IF(B4181&lt;&gt;"","IND"&amp;TEXT(COUNTA($B$2:B4181),"000"),"")</f>
        <v>IND2829</v>
      </c>
      <c r="B4181" s="17">
        <f>Consolication[[#This Row],[Nom et prénom 0 Name &amp; first name]]</f>
        <v>0</v>
      </c>
      <c r="C4181" s="17" t="e">
        <f>VLOOKUP(B4181,Consolidation!B:AA,3,FALSE)</f>
        <v>#N/A</v>
      </c>
      <c r="D4181" s="17" t="e">
        <f>VLOOKUP(B4181,Consolidation!B:AA,5,TRUE)</f>
        <v>#N/A</v>
      </c>
      <c r="E4181" s="17" t="e">
        <f>VLOOKUP(B4182,Consolidation!B:AA,6,TRUE)</f>
        <v>#N/A</v>
      </c>
      <c r="F4181" s="17" t="e">
        <f>VLOOKUP(B4182,Consolidation!B:AA,7,TRUE)</f>
        <v>#N/A</v>
      </c>
      <c r="G4181" s="17" t="e">
        <f>VLOOKUP(B4182,Consolidation!B:AA,12,TRUE)</f>
        <v>#N/A</v>
      </c>
      <c r="H4181" s="17" t="e">
        <f>VLOOKUP(B4182,Consolidation!B:AA,22,FALSE)</f>
        <v>#N/A</v>
      </c>
    </row>
    <row r="4182" spans="1:8" ht="29.5" customHeight="1" thickBot="1" x14ac:dyDescent="0.4">
      <c r="A4182" s="16" t="str">
        <f>IF(B4182&lt;&gt;"","IND"&amp;TEXT(COUNTA($B$2:B4182),"000"),"")</f>
        <v>IND2830</v>
      </c>
      <c r="B4182" s="17">
        <f>Consolication[[#This Row],[Nom et prénom 0 Name &amp; first name]]</f>
        <v>0</v>
      </c>
      <c r="C4182" s="17" t="e">
        <f>VLOOKUP(B4182,Consolidation!B:AA,3,FALSE)</f>
        <v>#N/A</v>
      </c>
      <c r="D4182" s="17" t="e">
        <f>VLOOKUP(B4182,Consolidation!B:AA,5,TRUE)</f>
        <v>#N/A</v>
      </c>
      <c r="E4182" s="17" t="e">
        <f>VLOOKUP(B4183,Consolidation!B:AA,6,TRUE)</f>
        <v>#N/A</v>
      </c>
      <c r="F4182" s="17" t="e">
        <f>VLOOKUP(B4183,Consolidation!B:AA,7,TRUE)</f>
        <v>#N/A</v>
      </c>
      <c r="G4182" s="17" t="e">
        <f>VLOOKUP(B4183,Consolidation!B:AA,12,TRUE)</f>
        <v>#N/A</v>
      </c>
      <c r="H4182" s="17" t="e">
        <f>VLOOKUP(B4183,Consolidation!B:AA,22,FALSE)</f>
        <v>#N/A</v>
      </c>
    </row>
    <row r="4183" spans="1:8" ht="29.5" customHeight="1" thickBot="1" x14ac:dyDescent="0.4">
      <c r="A4183" s="16" t="str">
        <f>IF(B4183&lt;&gt;"","IND"&amp;TEXT(COUNTA($B$2:B4183),"000"),"")</f>
        <v>IND2831</v>
      </c>
      <c r="B4183" s="17">
        <f>Consolication[[#This Row],[Nom et prénom 0 Name &amp; first name]]</f>
        <v>0</v>
      </c>
      <c r="C4183" s="17" t="e">
        <f>VLOOKUP(B4183,Consolidation!B:AA,3,FALSE)</f>
        <v>#N/A</v>
      </c>
      <c r="D4183" s="17" t="e">
        <f>VLOOKUP(B4183,Consolidation!B:AA,5,TRUE)</f>
        <v>#N/A</v>
      </c>
      <c r="E4183" s="17" t="e">
        <f>VLOOKUP(B4184,Consolidation!B:AA,6,TRUE)</f>
        <v>#N/A</v>
      </c>
      <c r="F4183" s="17" t="e">
        <f>VLOOKUP(B4184,Consolidation!B:AA,7,TRUE)</f>
        <v>#N/A</v>
      </c>
      <c r="G4183" s="17" t="e">
        <f>VLOOKUP(B4184,Consolidation!B:AA,12,TRUE)</f>
        <v>#N/A</v>
      </c>
      <c r="H4183" s="17" t="e">
        <f>VLOOKUP(B4184,Consolidation!B:AA,22,FALSE)</f>
        <v>#N/A</v>
      </c>
    </row>
    <row r="4184" spans="1:8" ht="29.5" customHeight="1" thickBot="1" x14ac:dyDescent="0.4">
      <c r="A4184" s="16" t="str">
        <f>IF(B4184&lt;&gt;"","IND"&amp;TEXT(COUNTA($B$2:B4184),"000"),"")</f>
        <v>IND2832</v>
      </c>
      <c r="B4184" s="17">
        <f>Consolication[[#This Row],[Nom et prénom 0 Name &amp; first name]]</f>
        <v>0</v>
      </c>
      <c r="C4184" s="17" t="e">
        <f>VLOOKUP(B4184,Consolidation!B:AA,3,FALSE)</f>
        <v>#N/A</v>
      </c>
      <c r="D4184" s="17" t="e">
        <f>VLOOKUP(B4184,Consolidation!B:AA,5,TRUE)</f>
        <v>#N/A</v>
      </c>
      <c r="E4184" s="17" t="e">
        <f>VLOOKUP(B4185,Consolidation!B:AA,6,TRUE)</f>
        <v>#N/A</v>
      </c>
      <c r="F4184" s="17" t="e">
        <f>VLOOKUP(B4185,Consolidation!B:AA,7,TRUE)</f>
        <v>#N/A</v>
      </c>
      <c r="G4184" s="17" t="e">
        <f>VLOOKUP(B4185,Consolidation!B:AA,12,TRUE)</f>
        <v>#N/A</v>
      </c>
      <c r="H4184" s="17" t="e">
        <f>VLOOKUP(B4185,Consolidation!B:AA,22,FALSE)</f>
        <v>#N/A</v>
      </c>
    </row>
    <row r="4185" spans="1:8" ht="29.5" customHeight="1" thickBot="1" x14ac:dyDescent="0.4">
      <c r="A4185" s="16" t="str">
        <f>IF(B4185&lt;&gt;"","IND"&amp;TEXT(COUNTA($B$2:B4185),"000"),"")</f>
        <v>IND2833</v>
      </c>
      <c r="B4185" s="17">
        <f>Consolication[[#This Row],[Nom et prénom 0 Name &amp; first name]]</f>
        <v>0</v>
      </c>
      <c r="C4185" s="17" t="e">
        <f>VLOOKUP(B4185,Consolidation!B:AA,3,FALSE)</f>
        <v>#N/A</v>
      </c>
      <c r="D4185" s="17" t="e">
        <f>VLOOKUP(B4185,Consolidation!B:AA,5,TRUE)</f>
        <v>#N/A</v>
      </c>
      <c r="E4185" s="17" t="e">
        <f>VLOOKUP(B4186,Consolidation!B:AA,6,TRUE)</f>
        <v>#N/A</v>
      </c>
      <c r="F4185" s="17" t="e">
        <f>VLOOKUP(B4186,Consolidation!B:AA,7,TRUE)</f>
        <v>#N/A</v>
      </c>
      <c r="G4185" s="17" t="e">
        <f>VLOOKUP(B4186,Consolidation!B:AA,12,TRUE)</f>
        <v>#N/A</v>
      </c>
      <c r="H4185" s="17" t="e">
        <f>VLOOKUP(B4186,Consolidation!B:AA,22,FALSE)</f>
        <v>#N/A</v>
      </c>
    </row>
    <row r="4186" spans="1:8" ht="29.5" customHeight="1" thickBot="1" x14ac:dyDescent="0.4">
      <c r="A4186" s="16" t="str">
        <f>IF(B4186&lt;&gt;"","IND"&amp;TEXT(COUNTA($B$2:B4186),"000"),"")</f>
        <v>IND2834</v>
      </c>
      <c r="B4186" s="17">
        <f>Consolication[[#This Row],[Nom et prénom 0 Name &amp; first name]]</f>
        <v>0</v>
      </c>
      <c r="C4186" s="17" t="e">
        <f>VLOOKUP(B4186,Consolidation!B:AA,3,FALSE)</f>
        <v>#N/A</v>
      </c>
      <c r="D4186" s="17" t="e">
        <f>VLOOKUP(B4186,Consolidation!B:AA,5,TRUE)</f>
        <v>#N/A</v>
      </c>
      <c r="E4186" s="17" t="e">
        <f>VLOOKUP(B4187,Consolidation!B:AA,6,TRUE)</f>
        <v>#N/A</v>
      </c>
      <c r="F4186" s="17" t="e">
        <f>VLOOKUP(B4187,Consolidation!B:AA,7,TRUE)</f>
        <v>#N/A</v>
      </c>
      <c r="G4186" s="17" t="e">
        <f>VLOOKUP(B4187,Consolidation!B:AA,12,TRUE)</f>
        <v>#N/A</v>
      </c>
      <c r="H4186" s="17" t="e">
        <f>VLOOKUP(B4187,Consolidation!B:AA,22,FALSE)</f>
        <v>#N/A</v>
      </c>
    </row>
    <row r="4187" spans="1:8" ht="29.5" customHeight="1" thickBot="1" x14ac:dyDescent="0.4">
      <c r="A4187" s="16" t="str">
        <f>IF(B4187&lt;&gt;"","IND"&amp;TEXT(COUNTA($B$2:B4187),"000"),"")</f>
        <v>IND2835</v>
      </c>
      <c r="B4187" s="17">
        <f>Consolication[[#This Row],[Nom et prénom 0 Name &amp; first name]]</f>
        <v>0</v>
      </c>
      <c r="C4187" s="17" t="e">
        <f>VLOOKUP(B4187,Consolidation!B:AA,3,FALSE)</f>
        <v>#N/A</v>
      </c>
      <c r="D4187" s="17" t="e">
        <f>VLOOKUP(B4187,Consolidation!B:AA,5,TRUE)</f>
        <v>#N/A</v>
      </c>
      <c r="E4187" s="17" t="e">
        <f>VLOOKUP(B4188,Consolidation!B:AA,6,TRUE)</f>
        <v>#N/A</v>
      </c>
      <c r="F4187" s="17" t="e">
        <f>VLOOKUP(B4188,Consolidation!B:AA,7,TRUE)</f>
        <v>#N/A</v>
      </c>
      <c r="G4187" s="17" t="e">
        <f>VLOOKUP(B4188,Consolidation!B:AA,12,TRUE)</f>
        <v>#N/A</v>
      </c>
      <c r="H4187" s="17" t="e">
        <f>VLOOKUP(B4188,Consolidation!B:AA,22,FALSE)</f>
        <v>#N/A</v>
      </c>
    </row>
    <row r="4188" spans="1:8" ht="29.5" customHeight="1" thickBot="1" x14ac:dyDescent="0.4">
      <c r="A4188" s="16" t="str">
        <f>IF(B4188&lt;&gt;"","IND"&amp;TEXT(COUNTA($B$2:B4188),"000"),"")</f>
        <v>IND2836</v>
      </c>
      <c r="B4188" s="17">
        <f>Consolication[[#This Row],[Nom et prénom 0 Name &amp; first name]]</f>
        <v>0</v>
      </c>
      <c r="C4188" s="17" t="e">
        <f>VLOOKUP(B4188,Consolidation!B:AA,3,FALSE)</f>
        <v>#N/A</v>
      </c>
      <c r="D4188" s="17" t="e">
        <f>VLOOKUP(B4188,Consolidation!B:AA,5,TRUE)</f>
        <v>#N/A</v>
      </c>
      <c r="E4188" s="17" t="e">
        <f>VLOOKUP(B4189,Consolidation!B:AA,6,TRUE)</f>
        <v>#N/A</v>
      </c>
      <c r="F4188" s="17" t="e">
        <f>VLOOKUP(B4189,Consolidation!B:AA,7,TRUE)</f>
        <v>#N/A</v>
      </c>
      <c r="G4188" s="17" t="e">
        <f>VLOOKUP(B4189,Consolidation!B:AA,12,TRUE)</f>
        <v>#N/A</v>
      </c>
      <c r="H4188" s="17" t="e">
        <f>VLOOKUP(B4189,Consolidation!B:AA,22,FALSE)</f>
        <v>#N/A</v>
      </c>
    </row>
    <row r="4189" spans="1:8" ht="29.5" customHeight="1" thickBot="1" x14ac:dyDescent="0.4">
      <c r="A4189" s="16" t="str">
        <f>IF(B4189&lt;&gt;"","IND"&amp;TEXT(COUNTA($B$2:B4189),"000"),"")</f>
        <v>IND2837</v>
      </c>
      <c r="B4189" s="17">
        <f>Consolication[[#This Row],[Nom et prénom 0 Name &amp; first name]]</f>
        <v>0</v>
      </c>
      <c r="C4189" s="17" t="e">
        <f>VLOOKUP(B4189,Consolidation!B:AA,3,FALSE)</f>
        <v>#N/A</v>
      </c>
      <c r="D4189" s="17" t="e">
        <f>VLOOKUP(B4189,Consolidation!B:AA,5,TRUE)</f>
        <v>#N/A</v>
      </c>
      <c r="E4189" s="17" t="e">
        <f>VLOOKUP(B4190,Consolidation!B:AA,6,TRUE)</f>
        <v>#N/A</v>
      </c>
      <c r="F4189" s="17" t="e">
        <f>VLOOKUP(B4190,Consolidation!B:AA,7,TRUE)</f>
        <v>#N/A</v>
      </c>
      <c r="G4189" s="17" t="e">
        <f>VLOOKUP(B4190,Consolidation!B:AA,12,TRUE)</f>
        <v>#N/A</v>
      </c>
      <c r="H4189" s="17" t="e">
        <f>VLOOKUP(B4190,Consolidation!B:AA,22,FALSE)</f>
        <v>#N/A</v>
      </c>
    </row>
    <row r="4190" spans="1:8" ht="29.5" customHeight="1" thickBot="1" x14ac:dyDescent="0.4">
      <c r="A4190" s="16" t="str">
        <f>IF(B4190&lt;&gt;"","IND"&amp;TEXT(COUNTA($B$2:B4190),"000"),"")</f>
        <v>IND2838</v>
      </c>
      <c r="B4190" s="17">
        <f>Consolication[[#This Row],[Nom et prénom 0 Name &amp; first name]]</f>
        <v>0</v>
      </c>
      <c r="C4190" s="17" t="e">
        <f>VLOOKUP(B4190,Consolidation!B:AA,3,FALSE)</f>
        <v>#N/A</v>
      </c>
      <c r="D4190" s="17" t="e">
        <f>VLOOKUP(B4190,Consolidation!B:AA,5,TRUE)</f>
        <v>#N/A</v>
      </c>
      <c r="E4190" s="17" t="e">
        <f>VLOOKUP(B4191,Consolidation!B:AA,6,TRUE)</f>
        <v>#N/A</v>
      </c>
      <c r="F4190" s="17" t="e">
        <f>VLOOKUP(B4191,Consolidation!B:AA,7,TRUE)</f>
        <v>#N/A</v>
      </c>
      <c r="G4190" s="17" t="e">
        <f>VLOOKUP(B4191,Consolidation!B:AA,12,TRUE)</f>
        <v>#N/A</v>
      </c>
      <c r="H4190" s="17" t="e">
        <f>VLOOKUP(B4191,Consolidation!B:AA,22,FALSE)</f>
        <v>#N/A</v>
      </c>
    </row>
    <row r="4191" spans="1:8" ht="29.5" customHeight="1" thickBot="1" x14ac:dyDescent="0.4">
      <c r="A4191" s="16" t="str">
        <f>IF(B4191&lt;&gt;"","IND"&amp;TEXT(COUNTA($B$2:B4191),"000"),"")</f>
        <v>IND2839</v>
      </c>
      <c r="B4191" s="17">
        <f>Consolication[[#This Row],[Nom et prénom 0 Name &amp; first name]]</f>
        <v>0</v>
      </c>
      <c r="C4191" s="17" t="e">
        <f>VLOOKUP(B4191,Consolidation!B:AA,3,FALSE)</f>
        <v>#N/A</v>
      </c>
      <c r="D4191" s="17" t="e">
        <f>VLOOKUP(B4191,Consolidation!B:AA,5,TRUE)</f>
        <v>#N/A</v>
      </c>
      <c r="E4191" s="17" t="e">
        <f>VLOOKUP(B4192,Consolidation!B:AA,6,TRUE)</f>
        <v>#N/A</v>
      </c>
      <c r="F4191" s="17" t="e">
        <f>VLOOKUP(B4192,Consolidation!B:AA,7,TRUE)</f>
        <v>#N/A</v>
      </c>
      <c r="G4191" s="17" t="e">
        <f>VLOOKUP(B4192,Consolidation!B:AA,12,TRUE)</f>
        <v>#N/A</v>
      </c>
      <c r="H4191" s="17" t="e">
        <f>VLOOKUP(B4192,Consolidation!B:AA,22,FALSE)</f>
        <v>#N/A</v>
      </c>
    </row>
    <row r="4192" spans="1:8" ht="29.5" customHeight="1" thickBot="1" x14ac:dyDescent="0.4">
      <c r="A4192" s="16" t="str">
        <f>IF(B4192&lt;&gt;"","IND"&amp;TEXT(COUNTA($B$2:B4192),"000"),"")</f>
        <v>IND2840</v>
      </c>
      <c r="B4192" s="17">
        <f>Consolication[[#This Row],[Nom et prénom 0 Name &amp; first name]]</f>
        <v>0</v>
      </c>
      <c r="C4192" s="17" t="e">
        <f>VLOOKUP(B4192,Consolidation!B:AA,3,FALSE)</f>
        <v>#N/A</v>
      </c>
      <c r="D4192" s="17" t="e">
        <f>VLOOKUP(B4192,Consolidation!B:AA,5,TRUE)</f>
        <v>#N/A</v>
      </c>
      <c r="E4192" s="17" t="e">
        <f>VLOOKUP(B4193,Consolidation!B:AA,6,TRUE)</f>
        <v>#N/A</v>
      </c>
      <c r="F4192" s="17" t="e">
        <f>VLOOKUP(B4193,Consolidation!B:AA,7,TRUE)</f>
        <v>#N/A</v>
      </c>
      <c r="G4192" s="17" t="e">
        <f>VLOOKUP(B4193,Consolidation!B:AA,12,TRUE)</f>
        <v>#N/A</v>
      </c>
      <c r="H4192" s="17" t="e">
        <f>VLOOKUP(B4193,Consolidation!B:AA,22,FALSE)</f>
        <v>#N/A</v>
      </c>
    </row>
    <row r="4193" spans="1:8" ht="29.5" customHeight="1" thickBot="1" x14ac:dyDescent="0.4">
      <c r="A4193" s="16" t="str">
        <f>IF(B4193&lt;&gt;"","IND"&amp;TEXT(COUNTA($B$2:B4193),"000"),"")</f>
        <v>IND2841</v>
      </c>
      <c r="B4193" s="17">
        <f>Consolication[[#This Row],[Nom et prénom 0 Name &amp; first name]]</f>
        <v>0</v>
      </c>
      <c r="C4193" s="17" t="e">
        <f>VLOOKUP(B4193,Consolidation!B:AA,3,FALSE)</f>
        <v>#N/A</v>
      </c>
      <c r="D4193" s="17" t="e">
        <f>VLOOKUP(B4193,Consolidation!B:AA,5,TRUE)</f>
        <v>#N/A</v>
      </c>
      <c r="E4193" s="17" t="e">
        <f>VLOOKUP(B4194,Consolidation!B:AA,6,TRUE)</f>
        <v>#N/A</v>
      </c>
      <c r="F4193" s="17" t="e">
        <f>VLOOKUP(B4194,Consolidation!B:AA,7,TRUE)</f>
        <v>#N/A</v>
      </c>
      <c r="G4193" s="17" t="e">
        <f>VLOOKUP(B4194,Consolidation!B:AA,12,TRUE)</f>
        <v>#N/A</v>
      </c>
      <c r="H4193" s="17" t="e">
        <f>VLOOKUP(B4194,Consolidation!B:AA,22,FALSE)</f>
        <v>#N/A</v>
      </c>
    </row>
    <row r="4194" spans="1:8" ht="29.5" customHeight="1" thickBot="1" x14ac:dyDescent="0.4">
      <c r="A4194" s="16" t="str">
        <f>IF(B4194&lt;&gt;"","IND"&amp;TEXT(COUNTA($B$2:B4194),"000"),"")</f>
        <v>IND2842</v>
      </c>
      <c r="B4194" s="17">
        <f>Consolication[[#This Row],[Nom et prénom 0 Name &amp; first name]]</f>
        <v>0</v>
      </c>
      <c r="C4194" s="17" t="e">
        <f>VLOOKUP(B4194,Consolidation!B:AA,3,FALSE)</f>
        <v>#N/A</v>
      </c>
      <c r="D4194" s="17" t="e">
        <f>VLOOKUP(B4194,Consolidation!B:AA,5,TRUE)</f>
        <v>#N/A</v>
      </c>
      <c r="E4194" s="17" t="e">
        <f>VLOOKUP(B4195,Consolidation!B:AA,6,TRUE)</f>
        <v>#N/A</v>
      </c>
      <c r="F4194" s="17" t="e">
        <f>VLOOKUP(B4195,Consolidation!B:AA,7,TRUE)</f>
        <v>#N/A</v>
      </c>
      <c r="G4194" s="17" t="e">
        <f>VLOOKUP(B4195,Consolidation!B:AA,12,TRUE)</f>
        <v>#N/A</v>
      </c>
      <c r="H4194" s="17" t="e">
        <f>VLOOKUP(B4195,Consolidation!B:AA,22,FALSE)</f>
        <v>#N/A</v>
      </c>
    </row>
    <row r="4195" spans="1:8" ht="29.5" customHeight="1" thickBot="1" x14ac:dyDescent="0.4">
      <c r="A4195" s="16" t="str">
        <f>IF(B4195&lt;&gt;"","IND"&amp;TEXT(COUNTA($B$2:B4195),"000"),"")</f>
        <v>IND2843</v>
      </c>
      <c r="B4195" s="17">
        <f>Consolication[[#This Row],[Nom et prénom 0 Name &amp; first name]]</f>
        <v>0</v>
      </c>
      <c r="C4195" s="17" t="e">
        <f>VLOOKUP(B4195,Consolidation!B:AA,3,FALSE)</f>
        <v>#N/A</v>
      </c>
      <c r="D4195" s="17" t="e">
        <f>VLOOKUP(B4195,Consolidation!B:AA,5,TRUE)</f>
        <v>#N/A</v>
      </c>
      <c r="E4195" s="17" t="e">
        <f>VLOOKUP(B4196,Consolidation!B:AA,6,TRUE)</f>
        <v>#N/A</v>
      </c>
      <c r="F4195" s="17" t="e">
        <f>VLOOKUP(B4196,Consolidation!B:AA,7,TRUE)</f>
        <v>#N/A</v>
      </c>
      <c r="G4195" s="17" t="e">
        <f>VLOOKUP(B4196,Consolidation!B:AA,12,TRUE)</f>
        <v>#N/A</v>
      </c>
      <c r="H4195" s="17" t="e">
        <f>VLOOKUP(B4196,Consolidation!B:AA,22,FALSE)</f>
        <v>#N/A</v>
      </c>
    </row>
    <row r="4196" spans="1:8" ht="29.5" customHeight="1" thickBot="1" x14ac:dyDescent="0.4">
      <c r="A4196" s="16" t="str">
        <f>IF(B4196&lt;&gt;"","IND"&amp;TEXT(COUNTA($B$2:B4196),"000"),"")</f>
        <v>IND2844</v>
      </c>
      <c r="B4196" s="17">
        <f>Consolication[[#This Row],[Nom et prénom 0 Name &amp; first name]]</f>
        <v>0</v>
      </c>
      <c r="C4196" s="17" t="e">
        <f>VLOOKUP(B4196,Consolidation!B:AA,3,FALSE)</f>
        <v>#N/A</v>
      </c>
      <c r="D4196" s="17" t="e">
        <f>VLOOKUP(B4196,Consolidation!B:AA,5,TRUE)</f>
        <v>#N/A</v>
      </c>
      <c r="E4196" s="17" t="e">
        <f>VLOOKUP(B4197,Consolidation!B:AA,6,TRUE)</f>
        <v>#N/A</v>
      </c>
      <c r="F4196" s="17" t="e">
        <f>VLOOKUP(B4197,Consolidation!B:AA,7,TRUE)</f>
        <v>#N/A</v>
      </c>
      <c r="G4196" s="17" t="e">
        <f>VLOOKUP(B4197,Consolidation!B:AA,12,TRUE)</f>
        <v>#N/A</v>
      </c>
      <c r="H4196" s="17" t="e">
        <f>VLOOKUP(B4197,Consolidation!B:AA,22,FALSE)</f>
        <v>#N/A</v>
      </c>
    </row>
    <row r="4197" spans="1:8" ht="29.5" customHeight="1" thickBot="1" x14ac:dyDescent="0.4">
      <c r="A4197" s="16" t="str">
        <f>IF(B4197&lt;&gt;"","IND"&amp;TEXT(COUNTA($B$2:B4197),"000"),"")</f>
        <v>IND2845</v>
      </c>
      <c r="B4197" s="17">
        <f>Consolication[[#This Row],[Nom et prénom 0 Name &amp; first name]]</f>
        <v>0</v>
      </c>
      <c r="C4197" s="17" t="e">
        <f>VLOOKUP(B4197,Consolidation!B:AA,3,FALSE)</f>
        <v>#N/A</v>
      </c>
      <c r="D4197" s="17" t="e">
        <f>VLOOKUP(B4197,Consolidation!B:AA,5,TRUE)</f>
        <v>#N/A</v>
      </c>
      <c r="E4197" s="17" t="e">
        <f>VLOOKUP(B4198,Consolidation!B:AA,6,TRUE)</f>
        <v>#N/A</v>
      </c>
      <c r="F4197" s="17" t="e">
        <f>VLOOKUP(B4198,Consolidation!B:AA,7,TRUE)</f>
        <v>#N/A</v>
      </c>
      <c r="G4197" s="17" t="e">
        <f>VLOOKUP(B4198,Consolidation!B:AA,12,TRUE)</f>
        <v>#N/A</v>
      </c>
      <c r="H4197" s="17" t="e">
        <f>VLOOKUP(B4198,Consolidation!B:AA,22,FALSE)</f>
        <v>#N/A</v>
      </c>
    </row>
    <row r="4198" spans="1:8" ht="29.5" customHeight="1" thickBot="1" x14ac:dyDescent="0.4">
      <c r="A4198" s="16" t="str">
        <f>IF(B4198&lt;&gt;"","IND"&amp;TEXT(COUNTA($B$2:B4198),"000"),"")</f>
        <v>IND2846</v>
      </c>
      <c r="B4198" s="17">
        <f>Consolication[[#This Row],[Nom et prénom 0 Name &amp; first name]]</f>
        <v>0</v>
      </c>
      <c r="C4198" s="17" t="e">
        <f>VLOOKUP(B4198,Consolidation!B:AA,3,FALSE)</f>
        <v>#N/A</v>
      </c>
      <c r="D4198" s="17" t="e">
        <f>VLOOKUP(B4198,Consolidation!B:AA,5,TRUE)</f>
        <v>#N/A</v>
      </c>
      <c r="E4198" s="17" t="e">
        <f>VLOOKUP(B4199,Consolidation!B:AA,6,TRUE)</f>
        <v>#N/A</v>
      </c>
      <c r="F4198" s="17" t="e">
        <f>VLOOKUP(B4199,Consolidation!B:AA,7,TRUE)</f>
        <v>#N/A</v>
      </c>
      <c r="G4198" s="17" t="e">
        <f>VLOOKUP(B4199,Consolidation!B:AA,12,TRUE)</f>
        <v>#N/A</v>
      </c>
      <c r="H4198" s="17" t="e">
        <f>VLOOKUP(B4199,Consolidation!B:AA,22,FALSE)</f>
        <v>#N/A</v>
      </c>
    </row>
    <row r="4199" spans="1:8" ht="29.5" customHeight="1" thickBot="1" x14ac:dyDescent="0.4">
      <c r="A4199" s="16" t="str">
        <f>IF(B4199&lt;&gt;"","IND"&amp;TEXT(COUNTA($B$2:B4199),"000"),"")</f>
        <v>IND2847</v>
      </c>
      <c r="B4199" s="17">
        <f>Consolication[[#This Row],[Nom et prénom 0 Name &amp; first name]]</f>
        <v>0</v>
      </c>
      <c r="C4199" s="17" t="e">
        <f>VLOOKUP(B4199,Consolidation!B:AA,3,FALSE)</f>
        <v>#N/A</v>
      </c>
      <c r="D4199" s="17" t="e">
        <f>VLOOKUP(B4199,Consolidation!B:AA,5,TRUE)</f>
        <v>#N/A</v>
      </c>
      <c r="E4199" s="17" t="e">
        <f>VLOOKUP(B4200,Consolidation!B:AA,6,TRUE)</f>
        <v>#N/A</v>
      </c>
      <c r="F4199" s="17" t="e">
        <f>VLOOKUP(B4200,Consolidation!B:AA,7,TRUE)</f>
        <v>#N/A</v>
      </c>
      <c r="G4199" s="17" t="e">
        <f>VLOOKUP(B4200,Consolidation!B:AA,12,TRUE)</f>
        <v>#N/A</v>
      </c>
      <c r="H4199" s="17" t="e">
        <f>VLOOKUP(B4200,Consolidation!B:AA,22,FALSE)</f>
        <v>#N/A</v>
      </c>
    </row>
    <row r="4200" spans="1:8" ht="29.5" customHeight="1" thickBot="1" x14ac:dyDescent="0.4">
      <c r="A4200" s="16" t="str">
        <f>IF(B4200&lt;&gt;"","IND"&amp;TEXT(COUNTA($B$2:B4200),"000"),"")</f>
        <v>IND2848</v>
      </c>
      <c r="B4200" s="17">
        <f>Consolication[[#This Row],[Nom et prénom 0 Name &amp; first name]]</f>
        <v>0</v>
      </c>
      <c r="C4200" s="17" t="e">
        <f>VLOOKUP(B4200,Consolidation!B:AA,3,FALSE)</f>
        <v>#N/A</v>
      </c>
      <c r="D4200" s="17" t="e">
        <f>VLOOKUP(B4200,Consolidation!B:AA,5,TRUE)</f>
        <v>#N/A</v>
      </c>
      <c r="E4200" s="17" t="e">
        <f>VLOOKUP(B4201,Consolidation!B:AA,6,TRUE)</f>
        <v>#N/A</v>
      </c>
      <c r="F4200" s="17" t="e">
        <f>VLOOKUP(B4201,Consolidation!B:AA,7,TRUE)</f>
        <v>#N/A</v>
      </c>
      <c r="G4200" s="17" t="e">
        <f>VLOOKUP(B4201,Consolidation!B:AA,12,TRUE)</f>
        <v>#N/A</v>
      </c>
      <c r="H4200" s="17" t="e">
        <f>VLOOKUP(B4201,Consolidation!B:AA,22,FALSE)</f>
        <v>#N/A</v>
      </c>
    </row>
    <row r="4201" spans="1:8" ht="29.5" customHeight="1" thickBot="1" x14ac:dyDescent="0.4">
      <c r="A4201" s="16" t="str">
        <f>IF(B4201&lt;&gt;"","IND"&amp;TEXT(COUNTA($B$2:B4201),"000"),"")</f>
        <v>IND2849</v>
      </c>
      <c r="B4201" s="17">
        <f>Consolication[[#This Row],[Nom et prénom 0 Name &amp; first name]]</f>
        <v>0</v>
      </c>
      <c r="C4201" s="17" t="e">
        <f>VLOOKUP(B4201,Consolidation!B:AA,3,FALSE)</f>
        <v>#N/A</v>
      </c>
      <c r="D4201" s="17" t="e">
        <f>VLOOKUP(B4201,Consolidation!B:AA,5,TRUE)</f>
        <v>#N/A</v>
      </c>
      <c r="E4201" s="17" t="e">
        <f>VLOOKUP(B4202,Consolidation!B:AA,6,TRUE)</f>
        <v>#N/A</v>
      </c>
      <c r="F4201" s="17" t="e">
        <f>VLOOKUP(B4202,Consolidation!B:AA,7,TRUE)</f>
        <v>#N/A</v>
      </c>
      <c r="G4201" s="17" t="e">
        <f>VLOOKUP(B4202,Consolidation!B:AA,12,TRUE)</f>
        <v>#N/A</v>
      </c>
      <c r="H4201" s="17" t="e">
        <f>VLOOKUP(B4202,Consolidation!B:AA,22,FALSE)</f>
        <v>#N/A</v>
      </c>
    </row>
    <row r="4202" spans="1:8" ht="29.5" customHeight="1" thickBot="1" x14ac:dyDescent="0.4">
      <c r="A4202" s="16" t="str">
        <f>IF(B4202&lt;&gt;"","IND"&amp;TEXT(COUNTA($B$2:B4202),"000"),"")</f>
        <v>IND2850</v>
      </c>
      <c r="B4202" s="17">
        <f>Consolication[[#This Row],[Nom et prénom 0 Name &amp; first name]]</f>
        <v>0</v>
      </c>
      <c r="C4202" s="17" t="e">
        <f>VLOOKUP(B4202,Consolidation!B:AA,3,FALSE)</f>
        <v>#N/A</v>
      </c>
      <c r="D4202" s="17" t="e">
        <f>VLOOKUP(B4202,Consolidation!B:AA,5,TRUE)</f>
        <v>#N/A</v>
      </c>
      <c r="E4202" s="17" t="e">
        <f>VLOOKUP(B4203,Consolidation!B:AA,6,TRUE)</f>
        <v>#N/A</v>
      </c>
      <c r="F4202" s="17" t="e">
        <f>VLOOKUP(B4203,Consolidation!B:AA,7,TRUE)</f>
        <v>#N/A</v>
      </c>
      <c r="G4202" s="17" t="e">
        <f>VLOOKUP(B4203,Consolidation!B:AA,12,TRUE)</f>
        <v>#N/A</v>
      </c>
      <c r="H4202" s="17" t="e">
        <f>VLOOKUP(B4203,Consolidation!B:AA,22,FALSE)</f>
        <v>#N/A</v>
      </c>
    </row>
    <row r="4203" spans="1:8" ht="29.5" customHeight="1" thickBot="1" x14ac:dyDescent="0.4">
      <c r="A4203" s="16" t="str">
        <f>IF(B4203&lt;&gt;"","IND"&amp;TEXT(COUNTA($B$2:B4203),"000"),"")</f>
        <v>IND2851</v>
      </c>
      <c r="B4203" s="17">
        <f>Consolication[[#This Row],[Nom et prénom 0 Name &amp; first name]]</f>
        <v>0</v>
      </c>
      <c r="C4203" s="17" t="e">
        <f>VLOOKUP(B4203,Consolidation!B:AA,3,FALSE)</f>
        <v>#N/A</v>
      </c>
      <c r="D4203" s="17" t="e">
        <f>VLOOKUP(B4203,Consolidation!B:AA,5,TRUE)</f>
        <v>#N/A</v>
      </c>
      <c r="E4203" s="17" t="e">
        <f>VLOOKUP(B4204,Consolidation!B:AA,6,TRUE)</f>
        <v>#N/A</v>
      </c>
      <c r="F4203" s="17" t="e">
        <f>VLOOKUP(B4204,Consolidation!B:AA,7,TRUE)</f>
        <v>#N/A</v>
      </c>
      <c r="G4203" s="17" t="e">
        <f>VLOOKUP(B4204,Consolidation!B:AA,12,TRUE)</f>
        <v>#N/A</v>
      </c>
      <c r="H4203" s="17" t="e">
        <f>VLOOKUP(B4204,Consolidation!B:AA,22,FALSE)</f>
        <v>#N/A</v>
      </c>
    </row>
    <row r="4204" spans="1:8" ht="29.5" customHeight="1" thickBot="1" x14ac:dyDescent="0.4">
      <c r="A4204" s="16" t="str">
        <f>IF(B4204&lt;&gt;"","IND"&amp;TEXT(COUNTA($B$2:B4204),"000"),"")</f>
        <v>IND2852</v>
      </c>
      <c r="B4204" s="17">
        <f>Consolication[[#This Row],[Nom et prénom 0 Name &amp; first name]]</f>
        <v>0</v>
      </c>
      <c r="C4204" s="17" t="e">
        <f>VLOOKUP(B4204,Consolidation!B:AA,3,FALSE)</f>
        <v>#N/A</v>
      </c>
      <c r="D4204" s="17" t="e">
        <f>VLOOKUP(B4204,Consolidation!B:AA,5,TRUE)</f>
        <v>#N/A</v>
      </c>
      <c r="E4204" s="17" t="e">
        <f>VLOOKUP(B4205,Consolidation!B:AA,6,TRUE)</f>
        <v>#N/A</v>
      </c>
      <c r="F4204" s="17" t="e">
        <f>VLOOKUP(B4205,Consolidation!B:AA,7,TRUE)</f>
        <v>#N/A</v>
      </c>
      <c r="G4204" s="17" t="e">
        <f>VLOOKUP(B4205,Consolidation!B:AA,12,TRUE)</f>
        <v>#N/A</v>
      </c>
      <c r="H4204" s="17" t="e">
        <f>VLOOKUP(B4205,Consolidation!B:AA,22,FALSE)</f>
        <v>#N/A</v>
      </c>
    </row>
    <row r="4205" spans="1:8" ht="29.5" customHeight="1" thickBot="1" x14ac:dyDescent="0.4">
      <c r="A4205" s="16" t="str">
        <f>IF(B4205&lt;&gt;"","IND"&amp;TEXT(COUNTA($B$2:B4205),"000"),"")</f>
        <v>IND2853</v>
      </c>
      <c r="B4205" s="17">
        <f>Consolication[[#This Row],[Nom et prénom 0 Name &amp; first name]]</f>
        <v>0</v>
      </c>
      <c r="C4205" s="17" t="e">
        <f>VLOOKUP(B4205,Consolidation!B:AA,3,FALSE)</f>
        <v>#N/A</v>
      </c>
      <c r="D4205" s="17" t="e">
        <f>VLOOKUP(B4205,Consolidation!B:AA,5,TRUE)</f>
        <v>#N/A</v>
      </c>
      <c r="E4205" s="17" t="e">
        <f>VLOOKUP(B4206,Consolidation!B:AA,6,TRUE)</f>
        <v>#N/A</v>
      </c>
      <c r="F4205" s="17" t="e">
        <f>VLOOKUP(B4206,Consolidation!B:AA,7,TRUE)</f>
        <v>#N/A</v>
      </c>
      <c r="G4205" s="17" t="e">
        <f>VLOOKUP(B4206,Consolidation!B:AA,12,TRUE)</f>
        <v>#N/A</v>
      </c>
      <c r="H4205" s="17" t="e">
        <f>VLOOKUP(B4206,Consolidation!B:AA,22,FALSE)</f>
        <v>#N/A</v>
      </c>
    </row>
    <row r="4206" spans="1:8" ht="29.5" customHeight="1" thickBot="1" x14ac:dyDescent="0.4">
      <c r="A4206" s="16" t="str">
        <f>IF(B4206&lt;&gt;"","IND"&amp;TEXT(COUNTA($B$2:B4206),"000"),"")</f>
        <v>IND2854</v>
      </c>
      <c r="B4206" s="17">
        <f>Consolication[[#This Row],[Nom et prénom 0 Name &amp; first name]]</f>
        <v>0</v>
      </c>
      <c r="C4206" s="17" t="e">
        <f>VLOOKUP(B4206,Consolidation!B:AA,3,FALSE)</f>
        <v>#N/A</v>
      </c>
      <c r="D4206" s="17" t="e">
        <f>VLOOKUP(B4206,Consolidation!B:AA,5,TRUE)</f>
        <v>#N/A</v>
      </c>
      <c r="E4206" s="17" t="e">
        <f>VLOOKUP(B4207,Consolidation!B:AA,6,TRUE)</f>
        <v>#N/A</v>
      </c>
      <c r="F4206" s="17" t="e">
        <f>VLOOKUP(B4207,Consolidation!B:AA,7,TRUE)</f>
        <v>#N/A</v>
      </c>
      <c r="G4206" s="17" t="e">
        <f>VLOOKUP(B4207,Consolidation!B:AA,12,TRUE)</f>
        <v>#N/A</v>
      </c>
      <c r="H4206" s="17" t="e">
        <f>VLOOKUP(B4207,Consolidation!B:AA,22,FALSE)</f>
        <v>#N/A</v>
      </c>
    </row>
    <row r="4207" spans="1:8" ht="29.5" customHeight="1" thickBot="1" x14ac:dyDescent="0.4">
      <c r="A4207" s="16" t="str">
        <f>IF(B4207&lt;&gt;"","IND"&amp;TEXT(COUNTA($B$2:B4207),"000"),"")</f>
        <v>IND2855</v>
      </c>
      <c r="B4207" s="17">
        <f>Consolication[[#This Row],[Nom et prénom 0 Name &amp; first name]]</f>
        <v>0</v>
      </c>
      <c r="C4207" s="17" t="e">
        <f>VLOOKUP(B4207,Consolidation!B:AA,3,FALSE)</f>
        <v>#N/A</v>
      </c>
      <c r="D4207" s="17" t="e">
        <f>VLOOKUP(B4207,Consolidation!B:AA,5,TRUE)</f>
        <v>#N/A</v>
      </c>
      <c r="E4207" s="17" t="e">
        <f>VLOOKUP(B4208,Consolidation!B:AA,6,TRUE)</f>
        <v>#N/A</v>
      </c>
      <c r="F4207" s="17" t="e">
        <f>VLOOKUP(B4208,Consolidation!B:AA,7,TRUE)</f>
        <v>#N/A</v>
      </c>
      <c r="G4207" s="17" t="e">
        <f>VLOOKUP(B4208,Consolidation!B:AA,12,TRUE)</f>
        <v>#N/A</v>
      </c>
      <c r="H4207" s="17" t="e">
        <f>VLOOKUP(B4208,Consolidation!B:AA,22,FALSE)</f>
        <v>#N/A</v>
      </c>
    </row>
    <row r="4208" spans="1:8" ht="29.5" customHeight="1" thickBot="1" x14ac:dyDescent="0.4">
      <c r="A4208" s="16" t="str">
        <f>IF(B4208&lt;&gt;"","IND"&amp;TEXT(COUNTA($B$2:B4208),"000"),"")</f>
        <v>IND2856</v>
      </c>
      <c r="B4208" s="17">
        <f>Consolication[[#This Row],[Nom et prénom 0 Name &amp; first name]]</f>
        <v>0</v>
      </c>
      <c r="C4208" s="17" t="e">
        <f>VLOOKUP(B4208,Consolidation!B:AA,3,FALSE)</f>
        <v>#N/A</v>
      </c>
      <c r="D4208" s="17" t="e">
        <f>VLOOKUP(B4208,Consolidation!B:AA,5,TRUE)</f>
        <v>#N/A</v>
      </c>
      <c r="E4208" s="17" t="e">
        <f>VLOOKUP(B4209,Consolidation!B:AA,6,TRUE)</f>
        <v>#N/A</v>
      </c>
      <c r="F4208" s="17" t="e">
        <f>VLOOKUP(B4209,Consolidation!B:AA,7,TRUE)</f>
        <v>#N/A</v>
      </c>
      <c r="G4208" s="17" t="e">
        <f>VLOOKUP(B4209,Consolidation!B:AA,12,TRUE)</f>
        <v>#N/A</v>
      </c>
      <c r="H4208" s="17" t="e">
        <f>VLOOKUP(B4209,Consolidation!B:AA,22,FALSE)</f>
        <v>#N/A</v>
      </c>
    </row>
    <row r="4209" spans="1:8" ht="29.5" customHeight="1" thickBot="1" x14ac:dyDescent="0.4">
      <c r="A4209" s="16" t="str">
        <f>IF(B4209&lt;&gt;"","IND"&amp;TEXT(COUNTA($B$2:B4209),"000"),"")</f>
        <v>IND2857</v>
      </c>
      <c r="B4209" s="17">
        <f>Consolication[[#This Row],[Nom et prénom 0 Name &amp; first name]]</f>
        <v>0</v>
      </c>
      <c r="C4209" s="17" t="e">
        <f>VLOOKUP(B4209,Consolidation!B:AA,3,FALSE)</f>
        <v>#N/A</v>
      </c>
      <c r="D4209" s="17" t="e">
        <f>VLOOKUP(B4209,Consolidation!B:AA,5,TRUE)</f>
        <v>#N/A</v>
      </c>
      <c r="E4209" s="17" t="e">
        <f>VLOOKUP(B4210,Consolidation!B:AA,6,TRUE)</f>
        <v>#N/A</v>
      </c>
      <c r="F4209" s="17" t="e">
        <f>VLOOKUP(B4210,Consolidation!B:AA,7,TRUE)</f>
        <v>#N/A</v>
      </c>
      <c r="G4209" s="17" t="e">
        <f>VLOOKUP(B4210,Consolidation!B:AA,12,TRUE)</f>
        <v>#N/A</v>
      </c>
      <c r="H4209" s="17" t="e">
        <f>VLOOKUP(B4210,Consolidation!B:AA,22,FALSE)</f>
        <v>#N/A</v>
      </c>
    </row>
    <row r="4210" spans="1:8" ht="29.5" customHeight="1" thickBot="1" x14ac:dyDescent="0.4">
      <c r="A4210" s="16" t="str">
        <f>IF(B4210&lt;&gt;"","IND"&amp;TEXT(COUNTA($B$2:B4210),"000"),"")</f>
        <v>IND2858</v>
      </c>
      <c r="B4210" s="17">
        <f>Consolication[[#This Row],[Nom et prénom 0 Name &amp; first name]]</f>
        <v>0</v>
      </c>
      <c r="C4210" s="17" t="e">
        <f>VLOOKUP(B4210,Consolidation!B:AA,3,FALSE)</f>
        <v>#N/A</v>
      </c>
      <c r="D4210" s="17" t="e">
        <f>VLOOKUP(B4210,Consolidation!B:AA,5,TRUE)</f>
        <v>#N/A</v>
      </c>
      <c r="E4210" s="17" t="e">
        <f>VLOOKUP(B4211,Consolidation!B:AA,6,TRUE)</f>
        <v>#N/A</v>
      </c>
      <c r="F4210" s="17" t="e">
        <f>VLOOKUP(B4211,Consolidation!B:AA,7,TRUE)</f>
        <v>#N/A</v>
      </c>
      <c r="G4210" s="17" t="e">
        <f>VLOOKUP(B4211,Consolidation!B:AA,12,TRUE)</f>
        <v>#N/A</v>
      </c>
      <c r="H4210" s="17" t="e">
        <f>VLOOKUP(B4211,Consolidation!B:AA,22,FALSE)</f>
        <v>#N/A</v>
      </c>
    </row>
    <row r="4211" spans="1:8" ht="29.5" customHeight="1" thickBot="1" x14ac:dyDescent="0.4">
      <c r="A4211" s="16" t="str">
        <f>IF(B4211&lt;&gt;"","IND"&amp;TEXT(COUNTA($B$2:B4211),"000"),"")</f>
        <v>IND2859</v>
      </c>
      <c r="B4211" s="17">
        <f>Consolication[[#This Row],[Nom et prénom 0 Name &amp; first name]]</f>
        <v>0</v>
      </c>
      <c r="C4211" s="17" t="e">
        <f>VLOOKUP(B4211,Consolidation!B:AA,3,FALSE)</f>
        <v>#N/A</v>
      </c>
      <c r="D4211" s="17" t="e">
        <f>VLOOKUP(B4211,Consolidation!B:AA,5,TRUE)</f>
        <v>#N/A</v>
      </c>
      <c r="E4211" s="17" t="e">
        <f>VLOOKUP(B4212,Consolidation!B:AA,6,TRUE)</f>
        <v>#N/A</v>
      </c>
      <c r="F4211" s="17" t="e">
        <f>VLOOKUP(B4212,Consolidation!B:AA,7,TRUE)</f>
        <v>#N/A</v>
      </c>
      <c r="G4211" s="17" t="e">
        <f>VLOOKUP(B4212,Consolidation!B:AA,12,TRUE)</f>
        <v>#N/A</v>
      </c>
      <c r="H4211" s="17" t="e">
        <f>VLOOKUP(B4212,Consolidation!B:AA,22,FALSE)</f>
        <v>#N/A</v>
      </c>
    </row>
    <row r="4212" spans="1:8" ht="29.5" customHeight="1" thickBot="1" x14ac:dyDescent="0.4">
      <c r="A4212" s="16" t="str">
        <f>IF(B4212&lt;&gt;"","IND"&amp;TEXT(COUNTA($B$2:B4212),"000"),"")</f>
        <v>IND2860</v>
      </c>
      <c r="B4212" s="17">
        <f>Consolication[[#This Row],[Nom et prénom 0 Name &amp; first name]]</f>
        <v>0</v>
      </c>
      <c r="C4212" s="17" t="e">
        <f>VLOOKUP(B4212,Consolidation!B:AA,3,FALSE)</f>
        <v>#N/A</v>
      </c>
      <c r="D4212" s="17" t="e">
        <f>VLOOKUP(B4212,Consolidation!B:AA,5,TRUE)</f>
        <v>#N/A</v>
      </c>
      <c r="E4212" s="17" t="e">
        <f>VLOOKUP(B4213,Consolidation!B:AA,6,TRUE)</f>
        <v>#N/A</v>
      </c>
      <c r="F4212" s="17" t="e">
        <f>VLOOKUP(B4213,Consolidation!B:AA,7,TRUE)</f>
        <v>#N/A</v>
      </c>
      <c r="G4212" s="17" t="e">
        <f>VLOOKUP(B4213,Consolidation!B:AA,12,TRUE)</f>
        <v>#N/A</v>
      </c>
      <c r="H4212" s="17" t="e">
        <f>VLOOKUP(B4213,Consolidation!B:AA,22,FALSE)</f>
        <v>#N/A</v>
      </c>
    </row>
    <row r="4213" spans="1:8" ht="29.5" customHeight="1" thickBot="1" x14ac:dyDescent="0.4">
      <c r="A4213" s="16" t="str">
        <f>IF(B4213&lt;&gt;"","IND"&amp;TEXT(COUNTA($B$2:B4213),"000"),"")</f>
        <v>IND2861</v>
      </c>
      <c r="B4213" s="17">
        <f>Consolication[[#This Row],[Nom et prénom 0 Name &amp; first name]]</f>
        <v>0</v>
      </c>
      <c r="C4213" s="17" t="e">
        <f>VLOOKUP(B4213,Consolidation!B:AA,3,FALSE)</f>
        <v>#N/A</v>
      </c>
      <c r="D4213" s="17" t="e">
        <f>VLOOKUP(B4213,Consolidation!B:AA,5,TRUE)</f>
        <v>#N/A</v>
      </c>
      <c r="E4213" s="17" t="e">
        <f>VLOOKUP(B4214,Consolidation!B:AA,6,TRUE)</f>
        <v>#N/A</v>
      </c>
      <c r="F4213" s="17" t="e">
        <f>VLOOKUP(B4214,Consolidation!B:AA,7,TRUE)</f>
        <v>#N/A</v>
      </c>
      <c r="G4213" s="17" t="e">
        <f>VLOOKUP(B4214,Consolidation!B:AA,12,TRUE)</f>
        <v>#N/A</v>
      </c>
      <c r="H4213" s="17" t="e">
        <f>VLOOKUP(B4214,Consolidation!B:AA,22,FALSE)</f>
        <v>#N/A</v>
      </c>
    </row>
    <row r="4214" spans="1:8" ht="29.5" customHeight="1" thickBot="1" x14ac:dyDescent="0.4">
      <c r="A4214" s="16" t="str">
        <f>IF(B4214&lt;&gt;"","IND"&amp;TEXT(COUNTA($B$2:B4214),"000"),"")</f>
        <v>IND2862</v>
      </c>
      <c r="B4214" s="17">
        <f>Consolication[[#This Row],[Nom et prénom 0 Name &amp; first name]]</f>
        <v>0</v>
      </c>
      <c r="C4214" s="17" t="e">
        <f>VLOOKUP(B4214,Consolidation!B:AA,3,FALSE)</f>
        <v>#N/A</v>
      </c>
      <c r="D4214" s="17" t="e">
        <f>VLOOKUP(B4214,Consolidation!B:AA,5,TRUE)</f>
        <v>#N/A</v>
      </c>
      <c r="E4214" s="17" t="e">
        <f>VLOOKUP(B4215,Consolidation!B:AA,6,TRUE)</f>
        <v>#N/A</v>
      </c>
      <c r="F4214" s="17" t="e">
        <f>VLOOKUP(B4215,Consolidation!B:AA,7,TRUE)</f>
        <v>#N/A</v>
      </c>
      <c r="G4214" s="17" t="e">
        <f>VLOOKUP(B4215,Consolidation!B:AA,12,TRUE)</f>
        <v>#N/A</v>
      </c>
      <c r="H4214" s="17" t="e">
        <f>VLOOKUP(B4215,Consolidation!B:AA,22,FALSE)</f>
        <v>#N/A</v>
      </c>
    </row>
    <row r="4215" spans="1:8" ht="29.5" customHeight="1" thickBot="1" x14ac:dyDescent="0.4">
      <c r="A4215" s="16" t="str">
        <f>IF(B4215&lt;&gt;"","IND"&amp;TEXT(COUNTA($B$2:B4215),"000"),"")</f>
        <v>IND2863</v>
      </c>
      <c r="B4215" s="17">
        <f>Consolication[[#This Row],[Nom et prénom 0 Name &amp; first name]]</f>
        <v>0</v>
      </c>
      <c r="C4215" s="17" t="e">
        <f>VLOOKUP(B4215,Consolidation!B:AA,3,FALSE)</f>
        <v>#N/A</v>
      </c>
      <c r="D4215" s="17" t="e">
        <f>VLOOKUP(B4215,Consolidation!B:AA,5,TRUE)</f>
        <v>#N/A</v>
      </c>
      <c r="E4215" s="17" t="e">
        <f>VLOOKUP(B4216,Consolidation!B:AA,6,TRUE)</f>
        <v>#N/A</v>
      </c>
      <c r="F4215" s="17" t="e">
        <f>VLOOKUP(B4216,Consolidation!B:AA,7,TRUE)</f>
        <v>#N/A</v>
      </c>
      <c r="G4215" s="17" t="e">
        <f>VLOOKUP(B4216,Consolidation!B:AA,12,TRUE)</f>
        <v>#N/A</v>
      </c>
      <c r="H4215" s="17" t="e">
        <f>VLOOKUP(B4216,Consolidation!B:AA,22,FALSE)</f>
        <v>#N/A</v>
      </c>
    </row>
    <row r="4216" spans="1:8" ht="29.5" customHeight="1" thickBot="1" x14ac:dyDescent="0.4">
      <c r="A4216" s="16" t="str">
        <f>IF(B4216&lt;&gt;"","IND"&amp;TEXT(COUNTA($B$2:B4216),"000"),"")</f>
        <v>IND2864</v>
      </c>
      <c r="B4216" s="17">
        <f>Consolication[[#This Row],[Nom et prénom 0 Name &amp; first name]]</f>
        <v>0</v>
      </c>
      <c r="C4216" s="17" t="e">
        <f>VLOOKUP(B4216,Consolidation!B:AA,3,FALSE)</f>
        <v>#N/A</v>
      </c>
      <c r="D4216" s="17" t="e">
        <f>VLOOKUP(B4216,Consolidation!B:AA,5,TRUE)</f>
        <v>#N/A</v>
      </c>
      <c r="E4216" s="17" t="e">
        <f>VLOOKUP(B4217,Consolidation!B:AA,6,TRUE)</f>
        <v>#N/A</v>
      </c>
      <c r="F4216" s="17" t="e">
        <f>VLOOKUP(B4217,Consolidation!B:AA,7,TRUE)</f>
        <v>#N/A</v>
      </c>
      <c r="G4216" s="17" t="e">
        <f>VLOOKUP(B4217,Consolidation!B:AA,12,TRUE)</f>
        <v>#N/A</v>
      </c>
      <c r="H4216" s="17" t="e">
        <f>VLOOKUP(B4217,Consolidation!B:AA,22,FALSE)</f>
        <v>#N/A</v>
      </c>
    </row>
    <row r="4217" spans="1:8" ht="29.5" customHeight="1" thickBot="1" x14ac:dyDescent="0.4">
      <c r="A4217" s="16" t="str">
        <f>IF(B4217&lt;&gt;"","IND"&amp;TEXT(COUNTA($B$2:B4217),"000"),"")</f>
        <v>IND2865</v>
      </c>
      <c r="B4217" s="17">
        <f>Consolication[[#This Row],[Nom et prénom 0 Name &amp; first name]]</f>
        <v>0</v>
      </c>
      <c r="C4217" s="17" t="e">
        <f>VLOOKUP(B4217,Consolidation!B:AA,3,FALSE)</f>
        <v>#N/A</v>
      </c>
      <c r="D4217" s="17" t="e">
        <f>VLOOKUP(B4217,Consolidation!B:AA,5,TRUE)</f>
        <v>#N/A</v>
      </c>
      <c r="E4217" s="17" t="e">
        <f>VLOOKUP(B4218,Consolidation!B:AA,6,TRUE)</f>
        <v>#N/A</v>
      </c>
      <c r="F4217" s="17" t="e">
        <f>VLOOKUP(B4218,Consolidation!B:AA,7,TRUE)</f>
        <v>#N/A</v>
      </c>
      <c r="G4217" s="17" t="e">
        <f>VLOOKUP(B4218,Consolidation!B:AA,12,TRUE)</f>
        <v>#N/A</v>
      </c>
      <c r="H4217" s="17" t="e">
        <f>VLOOKUP(B4218,Consolidation!B:AA,22,FALSE)</f>
        <v>#N/A</v>
      </c>
    </row>
    <row r="4218" spans="1:8" ht="29.5" customHeight="1" thickBot="1" x14ac:dyDescent="0.4">
      <c r="A4218" s="16" t="str">
        <f>IF(B4218&lt;&gt;"","IND"&amp;TEXT(COUNTA($B$2:B4218),"000"),"")</f>
        <v>IND2866</v>
      </c>
      <c r="B4218" s="17">
        <f>Consolication[[#This Row],[Nom et prénom 0 Name &amp; first name]]</f>
        <v>0</v>
      </c>
      <c r="C4218" s="17" t="e">
        <f>VLOOKUP(B4218,Consolidation!B:AA,3,FALSE)</f>
        <v>#N/A</v>
      </c>
      <c r="D4218" s="17" t="e">
        <f>VLOOKUP(B4218,Consolidation!B:AA,5,TRUE)</f>
        <v>#N/A</v>
      </c>
      <c r="E4218" s="17" t="e">
        <f>VLOOKUP(B4219,Consolidation!B:AA,6,TRUE)</f>
        <v>#N/A</v>
      </c>
      <c r="F4218" s="17" t="e">
        <f>VLOOKUP(B4219,Consolidation!B:AA,7,TRUE)</f>
        <v>#N/A</v>
      </c>
      <c r="G4218" s="17" t="e">
        <f>VLOOKUP(B4219,Consolidation!B:AA,12,TRUE)</f>
        <v>#N/A</v>
      </c>
      <c r="H4218" s="17" t="e">
        <f>VLOOKUP(B4219,Consolidation!B:AA,22,FALSE)</f>
        <v>#N/A</v>
      </c>
    </row>
    <row r="4219" spans="1:8" ht="29.5" customHeight="1" thickBot="1" x14ac:dyDescent="0.4">
      <c r="A4219" s="16" t="str">
        <f>IF(B4219&lt;&gt;"","IND"&amp;TEXT(COUNTA($B$2:B4219),"000"),"")</f>
        <v>IND2867</v>
      </c>
      <c r="B4219" s="17">
        <f>Consolication[[#This Row],[Nom et prénom 0 Name &amp; first name]]</f>
        <v>0</v>
      </c>
      <c r="C4219" s="17" t="e">
        <f>VLOOKUP(B4219,Consolidation!B:AA,3,FALSE)</f>
        <v>#N/A</v>
      </c>
      <c r="D4219" s="17" t="e">
        <f>VLOOKUP(B4219,Consolidation!B:AA,5,TRUE)</f>
        <v>#N/A</v>
      </c>
      <c r="E4219" s="17" t="e">
        <f>VLOOKUP(B4220,Consolidation!B:AA,6,TRUE)</f>
        <v>#N/A</v>
      </c>
      <c r="F4219" s="17" t="e">
        <f>VLOOKUP(B4220,Consolidation!B:AA,7,TRUE)</f>
        <v>#N/A</v>
      </c>
      <c r="G4219" s="17" t="e">
        <f>VLOOKUP(B4220,Consolidation!B:AA,12,TRUE)</f>
        <v>#N/A</v>
      </c>
      <c r="H4219" s="17" t="e">
        <f>VLOOKUP(B4220,Consolidation!B:AA,22,FALSE)</f>
        <v>#N/A</v>
      </c>
    </row>
    <row r="4220" spans="1:8" ht="29.5" customHeight="1" thickBot="1" x14ac:dyDescent="0.4">
      <c r="A4220" s="16" t="str">
        <f>IF(B4220&lt;&gt;"","IND"&amp;TEXT(COUNTA($B$2:B4220),"000"),"")</f>
        <v>IND2868</v>
      </c>
      <c r="B4220" s="17">
        <f>Consolication[[#This Row],[Nom et prénom 0 Name &amp; first name]]</f>
        <v>0</v>
      </c>
      <c r="C4220" s="17" t="e">
        <f>VLOOKUP(B4220,Consolidation!B:AA,3,FALSE)</f>
        <v>#N/A</v>
      </c>
      <c r="D4220" s="17" t="e">
        <f>VLOOKUP(B4220,Consolidation!B:AA,5,TRUE)</f>
        <v>#N/A</v>
      </c>
      <c r="E4220" s="17" t="e">
        <f>VLOOKUP(B4221,Consolidation!B:AA,6,TRUE)</f>
        <v>#N/A</v>
      </c>
      <c r="F4220" s="17" t="e">
        <f>VLOOKUP(B4221,Consolidation!B:AA,7,TRUE)</f>
        <v>#N/A</v>
      </c>
      <c r="G4220" s="17" t="e">
        <f>VLOOKUP(B4221,Consolidation!B:AA,12,TRUE)</f>
        <v>#N/A</v>
      </c>
      <c r="H4220" s="17" t="e">
        <f>VLOOKUP(B4221,Consolidation!B:AA,22,FALSE)</f>
        <v>#N/A</v>
      </c>
    </row>
    <row r="4221" spans="1:8" ht="29.5" customHeight="1" thickBot="1" x14ac:dyDescent="0.4">
      <c r="A4221" s="16" t="str">
        <f>IF(B4221&lt;&gt;"","IND"&amp;TEXT(COUNTA($B$2:B4221),"000"),"")</f>
        <v>IND2869</v>
      </c>
      <c r="B4221" s="17">
        <f>Consolication[[#This Row],[Nom et prénom 0 Name &amp; first name]]</f>
        <v>0</v>
      </c>
      <c r="C4221" s="17" t="e">
        <f>VLOOKUP(B4221,Consolidation!B:AA,3,FALSE)</f>
        <v>#N/A</v>
      </c>
      <c r="D4221" s="17" t="e">
        <f>VLOOKUP(B4221,Consolidation!B:AA,5,TRUE)</f>
        <v>#N/A</v>
      </c>
      <c r="E4221" s="17" t="e">
        <f>VLOOKUP(B4222,Consolidation!B:AA,6,TRUE)</f>
        <v>#N/A</v>
      </c>
      <c r="F4221" s="17" t="e">
        <f>VLOOKUP(B4222,Consolidation!B:AA,7,TRUE)</f>
        <v>#N/A</v>
      </c>
      <c r="G4221" s="17" t="e">
        <f>VLOOKUP(B4222,Consolidation!B:AA,12,TRUE)</f>
        <v>#N/A</v>
      </c>
      <c r="H4221" s="17" t="e">
        <f>VLOOKUP(B4222,Consolidation!B:AA,22,FALSE)</f>
        <v>#N/A</v>
      </c>
    </row>
    <row r="4222" spans="1:8" ht="29.5" customHeight="1" thickBot="1" x14ac:dyDescent="0.4">
      <c r="A4222" s="16" t="str">
        <f>IF(B4222&lt;&gt;"","IND"&amp;TEXT(COUNTA($B$2:B4222),"000"),"")</f>
        <v>IND2870</v>
      </c>
      <c r="B4222" s="17">
        <f>Consolication[[#This Row],[Nom et prénom 0 Name &amp; first name]]</f>
        <v>0</v>
      </c>
      <c r="C4222" s="17" t="e">
        <f>VLOOKUP(B4222,Consolidation!B:AA,3,FALSE)</f>
        <v>#N/A</v>
      </c>
      <c r="D4222" s="17" t="e">
        <f>VLOOKUP(B4222,Consolidation!B:AA,5,TRUE)</f>
        <v>#N/A</v>
      </c>
      <c r="E4222" s="17" t="e">
        <f>VLOOKUP(B4223,Consolidation!B:AA,6,TRUE)</f>
        <v>#N/A</v>
      </c>
      <c r="F4222" s="17" t="e">
        <f>VLOOKUP(B4223,Consolidation!B:AA,7,TRUE)</f>
        <v>#N/A</v>
      </c>
      <c r="G4222" s="17" t="e">
        <f>VLOOKUP(B4223,Consolidation!B:AA,12,TRUE)</f>
        <v>#N/A</v>
      </c>
      <c r="H4222" s="17" t="e">
        <f>VLOOKUP(B4223,Consolidation!B:AA,22,FALSE)</f>
        <v>#N/A</v>
      </c>
    </row>
    <row r="4223" spans="1:8" ht="29.5" customHeight="1" thickBot="1" x14ac:dyDescent="0.4">
      <c r="A4223" s="16" t="str">
        <f>IF(B4223&lt;&gt;"","IND"&amp;TEXT(COUNTA($B$2:B4223),"000"),"")</f>
        <v>IND2871</v>
      </c>
      <c r="B4223" s="17">
        <f>Consolication[[#This Row],[Nom et prénom 0 Name &amp; first name]]</f>
        <v>0</v>
      </c>
      <c r="C4223" s="17" t="e">
        <f>VLOOKUP(B4223,Consolidation!B:AA,3,FALSE)</f>
        <v>#N/A</v>
      </c>
      <c r="D4223" s="17" t="e">
        <f>VLOOKUP(B4223,Consolidation!B:AA,5,TRUE)</f>
        <v>#N/A</v>
      </c>
      <c r="E4223" s="17" t="e">
        <f>VLOOKUP(B4224,Consolidation!B:AA,6,TRUE)</f>
        <v>#N/A</v>
      </c>
      <c r="F4223" s="17" t="e">
        <f>VLOOKUP(B4224,Consolidation!B:AA,7,TRUE)</f>
        <v>#N/A</v>
      </c>
      <c r="G4223" s="17" t="e">
        <f>VLOOKUP(B4224,Consolidation!B:AA,12,TRUE)</f>
        <v>#N/A</v>
      </c>
      <c r="H4223" s="17" t="e">
        <f>VLOOKUP(B4224,Consolidation!B:AA,22,FALSE)</f>
        <v>#N/A</v>
      </c>
    </row>
    <row r="4224" spans="1:8" ht="29.5" customHeight="1" thickBot="1" x14ac:dyDescent="0.4">
      <c r="A4224" s="16" t="str">
        <f>IF(B4224&lt;&gt;"","IND"&amp;TEXT(COUNTA($B$2:B4224),"000"),"")</f>
        <v>IND2872</v>
      </c>
      <c r="B4224" s="17">
        <f>Consolication[[#This Row],[Nom et prénom 0 Name &amp; first name]]</f>
        <v>0</v>
      </c>
      <c r="C4224" s="17" t="e">
        <f>VLOOKUP(B4224,Consolidation!B:AA,3,FALSE)</f>
        <v>#N/A</v>
      </c>
      <c r="D4224" s="17" t="e">
        <f>VLOOKUP(B4224,Consolidation!B:AA,5,TRUE)</f>
        <v>#N/A</v>
      </c>
      <c r="E4224" s="17" t="e">
        <f>VLOOKUP(B4225,Consolidation!B:AA,6,TRUE)</f>
        <v>#N/A</v>
      </c>
      <c r="F4224" s="17" t="e">
        <f>VLOOKUP(B4225,Consolidation!B:AA,7,TRUE)</f>
        <v>#N/A</v>
      </c>
      <c r="G4224" s="17" t="e">
        <f>VLOOKUP(B4225,Consolidation!B:AA,12,TRUE)</f>
        <v>#N/A</v>
      </c>
      <c r="H4224" s="17" t="e">
        <f>VLOOKUP(B4225,Consolidation!B:AA,22,FALSE)</f>
        <v>#N/A</v>
      </c>
    </row>
    <row r="4225" spans="1:8" ht="29.5" customHeight="1" thickBot="1" x14ac:dyDescent="0.4">
      <c r="A4225" s="16" t="str">
        <f>IF(B4225&lt;&gt;"","IND"&amp;TEXT(COUNTA($B$2:B4225),"000"),"")</f>
        <v>IND2873</v>
      </c>
      <c r="B4225" s="17">
        <f>Consolication[[#This Row],[Nom et prénom 0 Name &amp; first name]]</f>
        <v>0</v>
      </c>
      <c r="C4225" s="17" t="e">
        <f>VLOOKUP(B4225,Consolidation!B:AA,3,FALSE)</f>
        <v>#N/A</v>
      </c>
      <c r="D4225" s="17" t="e">
        <f>VLOOKUP(B4225,Consolidation!B:AA,5,TRUE)</f>
        <v>#N/A</v>
      </c>
      <c r="E4225" s="17" t="e">
        <f>VLOOKUP(B4226,Consolidation!B:AA,6,TRUE)</f>
        <v>#N/A</v>
      </c>
      <c r="F4225" s="17" t="e">
        <f>VLOOKUP(B4226,Consolidation!B:AA,7,TRUE)</f>
        <v>#N/A</v>
      </c>
      <c r="G4225" s="17" t="e">
        <f>VLOOKUP(B4226,Consolidation!B:AA,12,TRUE)</f>
        <v>#N/A</v>
      </c>
      <c r="H4225" s="17" t="e">
        <f>VLOOKUP(B4226,Consolidation!B:AA,22,FALSE)</f>
        <v>#N/A</v>
      </c>
    </row>
    <row r="4226" spans="1:8" ht="29.5" customHeight="1" thickBot="1" x14ac:dyDescent="0.4">
      <c r="A4226" s="16" t="str">
        <f>IF(B4226&lt;&gt;"","IND"&amp;TEXT(COUNTA($B$2:B4226),"000"),"")</f>
        <v>IND2874</v>
      </c>
      <c r="B4226" s="17">
        <f>Consolication[[#This Row],[Nom et prénom 0 Name &amp; first name]]</f>
        <v>0</v>
      </c>
      <c r="C4226" s="17" t="e">
        <f>VLOOKUP(B4226,Consolidation!B:AA,3,FALSE)</f>
        <v>#N/A</v>
      </c>
      <c r="D4226" s="17" t="e">
        <f>VLOOKUP(B4226,Consolidation!B:AA,5,TRUE)</f>
        <v>#N/A</v>
      </c>
      <c r="E4226" s="17" t="e">
        <f>VLOOKUP(B4227,Consolidation!B:AA,6,TRUE)</f>
        <v>#N/A</v>
      </c>
      <c r="F4226" s="17" t="e">
        <f>VLOOKUP(B4227,Consolidation!B:AA,7,TRUE)</f>
        <v>#N/A</v>
      </c>
      <c r="G4226" s="17" t="e">
        <f>VLOOKUP(B4227,Consolidation!B:AA,12,TRUE)</f>
        <v>#N/A</v>
      </c>
      <c r="H4226" s="17" t="e">
        <f>VLOOKUP(B4227,Consolidation!B:AA,22,FALSE)</f>
        <v>#N/A</v>
      </c>
    </row>
    <row r="4227" spans="1:8" ht="29.5" customHeight="1" thickBot="1" x14ac:dyDescent="0.4">
      <c r="A4227" s="16" t="str">
        <f>IF(B4227&lt;&gt;"","IND"&amp;TEXT(COUNTA($B$2:B4227),"000"),"")</f>
        <v>IND2875</v>
      </c>
      <c r="B4227" s="17">
        <f>Consolication[[#This Row],[Nom et prénom 0 Name &amp; first name]]</f>
        <v>0</v>
      </c>
      <c r="C4227" s="17" t="e">
        <f>VLOOKUP(B4227,Consolidation!B:AA,3,FALSE)</f>
        <v>#N/A</v>
      </c>
      <c r="D4227" s="17" t="e">
        <f>VLOOKUP(B4227,Consolidation!B:AA,5,TRUE)</f>
        <v>#N/A</v>
      </c>
      <c r="E4227" s="17" t="e">
        <f>VLOOKUP(B4228,Consolidation!B:AA,6,TRUE)</f>
        <v>#N/A</v>
      </c>
      <c r="F4227" s="17" t="e">
        <f>VLOOKUP(B4228,Consolidation!B:AA,7,TRUE)</f>
        <v>#N/A</v>
      </c>
      <c r="G4227" s="17" t="e">
        <f>VLOOKUP(B4228,Consolidation!B:AA,12,TRUE)</f>
        <v>#N/A</v>
      </c>
      <c r="H4227" s="17" t="e">
        <f>VLOOKUP(B4228,Consolidation!B:AA,22,FALSE)</f>
        <v>#N/A</v>
      </c>
    </row>
    <row r="4228" spans="1:8" ht="29.5" customHeight="1" thickBot="1" x14ac:dyDescent="0.4">
      <c r="A4228" s="16" t="str">
        <f>IF(B4228&lt;&gt;"","IND"&amp;TEXT(COUNTA($B$2:B4228),"000"),"")</f>
        <v>IND2876</v>
      </c>
      <c r="B4228" s="17">
        <f>Consolication[[#This Row],[Nom et prénom 0 Name &amp; first name]]</f>
        <v>0</v>
      </c>
      <c r="C4228" s="17" t="e">
        <f>VLOOKUP(B4228,Consolidation!B:AA,3,FALSE)</f>
        <v>#N/A</v>
      </c>
      <c r="D4228" s="17" t="e">
        <f>VLOOKUP(B4228,Consolidation!B:AA,5,TRUE)</f>
        <v>#N/A</v>
      </c>
      <c r="E4228" s="17" t="e">
        <f>VLOOKUP(B4229,Consolidation!B:AA,6,TRUE)</f>
        <v>#N/A</v>
      </c>
      <c r="F4228" s="17" t="e">
        <f>VLOOKUP(B4229,Consolidation!B:AA,7,TRUE)</f>
        <v>#N/A</v>
      </c>
      <c r="G4228" s="17" t="e">
        <f>VLOOKUP(B4229,Consolidation!B:AA,12,TRUE)</f>
        <v>#N/A</v>
      </c>
      <c r="H4228" s="17" t="e">
        <f>VLOOKUP(B4229,Consolidation!B:AA,22,FALSE)</f>
        <v>#N/A</v>
      </c>
    </row>
    <row r="4229" spans="1:8" ht="29.5" customHeight="1" thickBot="1" x14ac:dyDescent="0.4">
      <c r="A4229" s="16" t="str">
        <f>IF(B4229&lt;&gt;"","IND"&amp;TEXT(COUNTA($B$2:B4229),"000"),"")</f>
        <v>IND2877</v>
      </c>
      <c r="B4229" s="17">
        <f>Consolication[[#This Row],[Nom et prénom 0 Name &amp; first name]]</f>
        <v>0</v>
      </c>
      <c r="C4229" s="17" t="e">
        <f>VLOOKUP(B4229,Consolidation!B:AA,3,FALSE)</f>
        <v>#N/A</v>
      </c>
      <c r="D4229" s="17" t="e">
        <f>VLOOKUP(B4229,Consolidation!B:AA,5,TRUE)</f>
        <v>#N/A</v>
      </c>
      <c r="E4229" s="17" t="e">
        <f>VLOOKUP(B4230,Consolidation!B:AA,6,TRUE)</f>
        <v>#N/A</v>
      </c>
      <c r="F4229" s="17" t="e">
        <f>VLOOKUP(B4230,Consolidation!B:AA,7,TRUE)</f>
        <v>#N/A</v>
      </c>
      <c r="G4229" s="17" t="e">
        <f>VLOOKUP(B4230,Consolidation!B:AA,12,TRUE)</f>
        <v>#N/A</v>
      </c>
      <c r="H4229" s="17" t="e">
        <f>VLOOKUP(B4230,Consolidation!B:AA,22,FALSE)</f>
        <v>#N/A</v>
      </c>
    </row>
    <row r="4230" spans="1:8" ht="29.5" customHeight="1" thickBot="1" x14ac:dyDescent="0.4">
      <c r="A4230" s="16" t="str">
        <f>IF(B4230&lt;&gt;"","IND"&amp;TEXT(COUNTA($B$2:B4230),"000"),"")</f>
        <v>IND2878</v>
      </c>
      <c r="B4230" s="17">
        <f>Consolication[[#This Row],[Nom et prénom 0 Name &amp; first name]]</f>
        <v>0</v>
      </c>
      <c r="C4230" s="17" t="e">
        <f>VLOOKUP(B4230,Consolidation!B:AA,3,FALSE)</f>
        <v>#N/A</v>
      </c>
      <c r="D4230" s="17" t="e">
        <f>VLOOKUP(B4230,Consolidation!B:AA,5,TRUE)</f>
        <v>#N/A</v>
      </c>
      <c r="E4230" s="17" t="e">
        <f>VLOOKUP(B4231,Consolidation!B:AA,6,TRUE)</f>
        <v>#N/A</v>
      </c>
      <c r="F4230" s="17" t="e">
        <f>VLOOKUP(B4231,Consolidation!B:AA,7,TRUE)</f>
        <v>#N/A</v>
      </c>
      <c r="G4230" s="17" t="e">
        <f>VLOOKUP(B4231,Consolidation!B:AA,12,TRUE)</f>
        <v>#N/A</v>
      </c>
      <c r="H4230" s="17" t="e">
        <f>VLOOKUP(B4231,Consolidation!B:AA,22,FALSE)</f>
        <v>#N/A</v>
      </c>
    </row>
    <row r="4231" spans="1:8" ht="29.5" customHeight="1" thickBot="1" x14ac:dyDescent="0.4">
      <c r="A4231" s="16" t="str">
        <f>IF(B4231&lt;&gt;"","IND"&amp;TEXT(COUNTA($B$2:B4231),"000"),"")</f>
        <v>IND2879</v>
      </c>
      <c r="B4231" s="17">
        <f>Consolication[[#This Row],[Nom et prénom 0 Name &amp; first name]]</f>
        <v>0</v>
      </c>
      <c r="C4231" s="17" t="e">
        <f>VLOOKUP(B4231,Consolidation!B:AA,3,FALSE)</f>
        <v>#N/A</v>
      </c>
      <c r="D4231" s="17" t="e">
        <f>VLOOKUP(B4231,Consolidation!B:AA,5,TRUE)</f>
        <v>#N/A</v>
      </c>
      <c r="E4231" s="17" t="e">
        <f>VLOOKUP(B4232,Consolidation!B:AA,6,TRUE)</f>
        <v>#N/A</v>
      </c>
      <c r="F4231" s="17" t="e">
        <f>VLOOKUP(B4232,Consolidation!B:AA,7,TRUE)</f>
        <v>#N/A</v>
      </c>
      <c r="G4231" s="17" t="e">
        <f>VLOOKUP(B4232,Consolidation!B:AA,12,TRUE)</f>
        <v>#N/A</v>
      </c>
      <c r="H4231" s="17" t="e">
        <f>VLOOKUP(B4232,Consolidation!B:AA,22,FALSE)</f>
        <v>#N/A</v>
      </c>
    </row>
    <row r="4232" spans="1:8" ht="29.5" customHeight="1" thickBot="1" x14ac:dyDescent="0.4">
      <c r="A4232" s="16" t="str">
        <f>IF(B4232&lt;&gt;"","IND"&amp;TEXT(COUNTA($B$2:B4232),"000"),"")</f>
        <v>IND2880</v>
      </c>
      <c r="B4232" s="17">
        <f>Consolication[[#This Row],[Nom et prénom 0 Name &amp; first name]]</f>
        <v>0</v>
      </c>
      <c r="C4232" s="17" t="e">
        <f>VLOOKUP(B4232,Consolidation!B:AA,3,FALSE)</f>
        <v>#N/A</v>
      </c>
      <c r="D4232" s="17" t="e">
        <f>VLOOKUP(B4232,Consolidation!B:AA,5,TRUE)</f>
        <v>#N/A</v>
      </c>
      <c r="E4232" s="17" t="e">
        <f>VLOOKUP(B4233,Consolidation!B:AA,6,TRUE)</f>
        <v>#N/A</v>
      </c>
      <c r="F4232" s="17" t="e">
        <f>VLOOKUP(B4233,Consolidation!B:AA,7,TRUE)</f>
        <v>#N/A</v>
      </c>
      <c r="G4232" s="17" t="e">
        <f>VLOOKUP(B4233,Consolidation!B:AA,12,TRUE)</f>
        <v>#N/A</v>
      </c>
      <c r="H4232" s="17" t="e">
        <f>VLOOKUP(B4233,Consolidation!B:AA,22,FALSE)</f>
        <v>#N/A</v>
      </c>
    </row>
    <row r="4233" spans="1:8" ht="29.5" customHeight="1" thickBot="1" x14ac:dyDescent="0.4">
      <c r="A4233" s="16" t="str">
        <f>IF(B4233&lt;&gt;"","IND"&amp;TEXT(COUNTA($B$2:B4233),"000"),"")</f>
        <v>IND2881</v>
      </c>
      <c r="B4233" s="17">
        <f>Consolication[[#This Row],[Nom et prénom 0 Name &amp; first name]]</f>
        <v>0</v>
      </c>
      <c r="C4233" s="17" t="e">
        <f>VLOOKUP(B4233,Consolidation!B:AA,3,FALSE)</f>
        <v>#N/A</v>
      </c>
      <c r="D4233" s="17" t="e">
        <f>VLOOKUP(B4233,Consolidation!B:AA,5,TRUE)</f>
        <v>#N/A</v>
      </c>
      <c r="E4233" s="17" t="e">
        <f>VLOOKUP(B4234,Consolidation!B:AA,6,TRUE)</f>
        <v>#N/A</v>
      </c>
      <c r="F4233" s="17" t="e">
        <f>VLOOKUP(B4234,Consolidation!B:AA,7,TRUE)</f>
        <v>#N/A</v>
      </c>
      <c r="G4233" s="17" t="e">
        <f>VLOOKUP(B4234,Consolidation!B:AA,12,TRUE)</f>
        <v>#N/A</v>
      </c>
      <c r="H4233" s="17" t="e">
        <f>VLOOKUP(B4234,Consolidation!B:AA,22,FALSE)</f>
        <v>#N/A</v>
      </c>
    </row>
    <row r="4234" spans="1:8" ht="29.5" customHeight="1" thickBot="1" x14ac:dyDescent="0.4">
      <c r="A4234" s="16" t="str">
        <f>IF(B4234&lt;&gt;"","IND"&amp;TEXT(COUNTA($B$2:B4234),"000"),"")</f>
        <v>IND2882</v>
      </c>
      <c r="B4234" s="17">
        <f>Consolication[[#This Row],[Nom et prénom 0 Name &amp; first name]]</f>
        <v>0</v>
      </c>
      <c r="C4234" s="17" t="e">
        <f>VLOOKUP(B4234,Consolidation!B:AA,3,FALSE)</f>
        <v>#N/A</v>
      </c>
      <c r="D4234" s="17" t="e">
        <f>VLOOKUP(B4234,Consolidation!B:AA,5,TRUE)</f>
        <v>#N/A</v>
      </c>
      <c r="E4234" s="17" t="e">
        <f>VLOOKUP(B4235,Consolidation!B:AA,6,TRUE)</f>
        <v>#N/A</v>
      </c>
      <c r="F4234" s="17" t="e">
        <f>VLOOKUP(B4235,Consolidation!B:AA,7,TRUE)</f>
        <v>#N/A</v>
      </c>
      <c r="G4234" s="17" t="e">
        <f>VLOOKUP(B4235,Consolidation!B:AA,12,TRUE)</f>
        <v>#N/A</v>
      </c>
      <c r="H4234" s="17" t="e">
        <f>VLOOKUP(B4235,Consolidation!B:AA,22,FALSE)</f>
        <v>#N/A</v>
      </c>
    </row>
    <row r="4235" spans="1:8" ht="29.5" customHeight="1" thickBot="1" x14ac:dyDescent="0.4">
      <c r="A4235" s="16" t="str">
        <f>IF(B4235&lt;&gt;"","IND"&amp;TEXT(COUNTA($B$2:B4235),"000"),"")</f>
        <v>IND2883</v>
      </c>
      <c r="B4235" s="17">
        <f>Consolication[[#This Row],[Nom et prénom 0 Name &amp; first name]]</f>
        <v>0</v>
      </c>
      <c r="C4235" s="17" t="e">
        <f>VLOOKUP(B4235,Consolidation!B:AA,3,FALSE)</f>
        <v>#N/A</v>
      </c>
      <c r="D4235" s="17" t="e">
        <f>VLOOKUP(B4235,Consolidation!B:AA,5,TRUE)</f>
        <v>#N/A</v>
      </c>
      <c r="E4235" s="17" t="e">
        <f>VLOOKUP(B4236,Consolidation!B:AA,6,TRUE)</f>
        <v>#N/A</v>
      </c>
      <c r="F4235" s="17" t="e">
        <f>VLOOKUP(B4236,Consolidation!B:AA,7,TRUE)</f>
        <v>#N/A</v>
      </c>
      <c r="G4235" s="17" t="e">
        <f>VLOOKUP(B4236,Consolidation!B:AA,12,TRUE)</f>
        <v>#N/A</v>
      </c>
      <c r="H4235" s="17" t="e">
        <f>VLOOKUP(B4236,Consolidation!B:AA,22,FALSE)</f>
        <v>#N/A</v>
      </c>
    </row>
    <row r="4236" spans="1:8" ht="29.5" customHeight="1" thickBot="1" x14ac:dyDescent="0.4">
      <c r="A4236" s="16" t="str">
        <f>IF(B4236&lt;&gt;"","IND"&amp;TEXT(COUNTA($B$2:B4236),"000"),"")</f>
        <v>IND2884</v>
      </c>
      <c r="B4236" s="17">
        <f>Consolication[[#This Row],[Nom et prénom 0 Name &amp; first name]]</f>
        <v>0</v>
      </c>
      <c r="C4236" s="17" t="e">
        <f>VLOOKUP(B4236,Consolidation!B:AA,3,FALSE)</f>
        <v>#N/A</v>
      </c>
      <c r="D4236" s="17" t="e">
        <f>VLOOKUP(B4236,Consolidation!B:AA,5,TRUE)</f>
        <v>#N/A</v>
      </c>
      <c r="E4236" s="17" t="e">
        <f>VLOOKUP(B4237,Consolidation!B:AA,6,TRUE)</f>
        <v>#N/A</v>
      </c>
      <c r="F4236" s="17" t="e">
        <f>VLOOKUP(B4237,Consolidation!B:AA,7,TRUE)</f>
        <v>#N/A</v>
      </c>
      <c r="G4236" s="17" t="e">
        <f>VLOOKUP(B4237,Consolidation!B:AA,12,TRUE)</f>
        <v>#N/A</v>
      </c>
      <c r="H4236" s="17" t="e">
        <f>VLOOKUP(B4237,Consolidation!B:AA,22,FALSE)</f>
        <v>#N/A</v>
      </c>
    </row>
    <row r="4237" spans="1:8" ht="29.5" customHeight="1" thickBot="1" x14ac:dyDescent="0.4">
      <c r="A4237" s="16" t="str">
        <f>IF(B4237&lt;&gt;"","IND"&amp;TEXT(COUNTA($B$2:B4237),"000"),"")</f>
        <v>IND2885</v>
      </c>
      <c r="B4237" s="17">
        <f>Consolication[[#This Row],[Nom et prénom 0 Name &amp; first name]]</f>
        <v>0</v>
      </c>
      <c r="C4237" s="17" t="e">
        <f>VLOOKUP(B4237,Consolidation!B:AA,3,FALSE)</f>
        <v>#N/A</v>
      </c>
      <c r="D4237" s="17" t="e">
        <f>VLOOKUP(B4237,Consolidation!B:AA,5,TRUE)</f>
        <v>#N/A</v>
      </c>
      <c r="E4237" s="17" t="e">
        <f>VLOOKUP(B4238,Consolidation!B:AA,6,TRUE)</f>
        <v>#N/A</v>
      </c>
      <c r="F4237" s="17" t="e">
        <f>VLOOKUP(B4238,Consolidation!B:AA,7,TRUE)</f>
        <v>#N/A</v>
      </c>
      <c r="G4237" s="17" t="e">
        <f>VLOOKUP(B4238,Consolidation!B:AA,12,TRUE)</f>
        <v>#N/A</v>
      </c>
      <c r="H4237" s="17" t="e">
        <f>VLOOKUP(B4238,Consolidation!B:AA,22,FALSE)</f>
        <v>#N/A</v>
      </c>
    </row>
    <row r="4238" spans="1:8" ht="29.5" customHeight="1" thickBot="1" x14ac:dyDescent="0.4">
      <c r="A4238" s="16" t="str">
        <f>IF(B4238&lt;&gt;"","IND"&amp;TEXT(COUNTA($B$2:B4238),"000"),"")</f>
        <v>IND2886</v>
      </c>
      <c r="B4238" s="17">
        <f>Consolication[[#This Row],[Nom et prénom 0 Name &amp; first name]]</f>
        <v>0</v>
      </c>
      <c r="C4238" s="17" t="e">
        <f>VLOOKUP(B4238,Consolidation!B:AA,3,FALSE)</f>
        <v>#N/A</v>
      </c>
      <c r="D4238" s="17" t="e">
        <f>VLOOKUP(B4238,Consolidation!B:AA,5,TRUE)</f>
        <v>#N/A</v>
      </c>
      <c r="E4238" s="17" t="e">
        <f>VLOOKUP(B4239,Consolidation!B:AA,6,TRUE)</f>
        <v>#N/A</v>
      </c>
      <c r="F4238" s="17" t="e">
        <f>VLOOKUP(B4239,Consolidation!B:AA,7,TRUE)</f>
        <v>#N/A</v>
      </c>
      <c r="G4238" s="17" t="e">
        <f>VLOOKUP(B4239,Consolidation!B:AA,12,TRUE)</f>
        <v>#N/A</v>
      </c>
      <c r="H4238" s="17" t="e">
        <f>VLOOKUP(B4239,Consolidation!B:AA,22,FALSE)</f>
        <v>#N/A</v>
      </c>
    </row>
    <row r="4239" spans="1:8" ht="29.5" customHeight="1" thickBot="1" x14ac:dyDescent="0.4">
      <c r="A4239" s="16" t="str">
        <f>IF(B4239&lt;&gt;"","IND"&amp;TEXT(COUNTA($B$2:B4239),"000"),"")</f>
        <v>IND2887</v>
      </c>
      <c r="B4239" s="17">
        <f>Consolication[[#This Row],[Nom et prénom 0 Name &amp; first name]]</f>
        <v>0</v>
      </c>
      <c r="C4239" s="17" t="e">
        <f>VLOOKUP(B4239,Consolidation!B:AA,3,FALSE)</f>
        <v>#N/A</v>
      </c>
      <c r="D4239" s="17" t="e">
        <f>VLOOKUP(B4239,Consolidation!B:AA,5,TRUE)</f>
        <v>#N/A</v>
      </c>
      <c r="E4239" s="17" t="e">
        <f>VLOOKUP(B4240,Consolidation!B:AA,6,TRUE)</f>
        <v>#N/A</v>
      </c>
      <c r="F4239" s="17" t="e">
        <f>VLOOKUP(B4240,Consolidation!B:AA,7,TRUE)</f>
        <v>#N/A</v>
      </c>
      <c r="G4239" s="17" t="e">
        <f>VLOOKUP(B4240,Consolidation!B:AA,12,TRUE)</f>
        <v>#N/A</v>
      </c>
      <c r="H4239" s="17" t="e">
        <f>VLOOKUP(B4240,Consolidation!B:AA,22,FALSE)</f>
        <v>#N/A</v>
      </c>
    </row>
    <row r="4240" spans="1:8" ht="29.5" customHeight="1" thickBot="1" x14ac:dyDescent="0.4">
      <c r="A4240" s="16" t="str">
        <f>IF(B4240&lt;&gt;"","IND"&amp;TEXT(COUNTA($B$2:B4240),"000"),"")</f>
        <v>IND2888</v>
      </c>
      <c r="B4240" s="17">
        <f>Consolication[[#This Row],[Nom et prénom 0 Name &amp; first name]]</f>
        <v>0</v>
      </c>
      <c r="C4240" s="17" t="e">
        <f>VLOOKUP(B4240,Consolidation!B:AA,3,FALSE)</f>
        <v>#N/A</v>
      </c>
      <c r="D4240" s="17" t="e">
        <f>VLOOKUP(B4240,Consolidation!B:AA,5,TRUE)</f>
        <v>#N/A</v>
      </c>
      <c r="E4240" s="17" t="e">
        <f>VLOOKUP(B4241,Consolidation!B:AA,6,TRUE)</f>
        <v>#N/A</v>
      </c>
      <c r="F4240" s="17" t="e">
        <f>VLOOKUP(B4241,Consolidation!B:AA,7,TRUE)</f>
        <v>#N/A</v>
      </c>
      <c r="G4240" s="17" t="e">
        <f>VLOOKUP(B4241,Consolidation!B:AA,12,TRUE)</f>
        <v>#N/A</v>
      </c>
      <c r="H4240" s="17" t="e">
        <f>VLOOKUP(B4241,Consolidation!B:AA,22,FALSE)</f>
        <v>#N/A</v>
      </c>
    </row>
    <row r="4241" spans="1:8" ht="29.5" customHeight="1" thickBot="1" x14ac:dyDescent="0.4">
      <c r="A4241" s="16" t="str">
        <f>IF(B4241&lt;&gt;"","IND"&amp;TEXT(COUNTA($B$2:B4241),"000"),"")</f>
        <v>IND2889</v>
      </c>
      <c r="B4241" s="17">
        <f>Consolication[[#This Row],[Nom et prénom 0 Name &amp; first name]]</f>
        <v>0</v>
      </c>
      <c r="C4241" s="17" t="e">
        <f>VLOOKUP(B4241,Consolidation!B:AA,3,FALSE)</f>
        <v>#N/A</v>
      </c>
      <c r="D4241" s="17" t="e">
        <f>VLOOKUP(B4241,Consolidation!B:AA,5,TRUE)</f>
        <v>#N/A</v>
      </c>
      <c r="E4241" s="17" t="e">
        <f>VLOOKUP(B4242,Consolidation!B:AA,6,TRUE)</f>
        <v>#N/A</v>
      </c>
      <c r="F4241" s="17" t="e">
        <f>VLOOKUP(B4242,Consolidation!B:AA,7,TRUE)</f>
        <v>#N/A</v>
      </c>
      <c r="G4241" s="17" t="e">
        <f>VLOOKUP(B4242,Consolidation!B:AA,12,TRUE)</f>
        <v>#N/A</v>
      </c>
      <c r="H4241" s="17" t="e">
        <f>VLOOKUP(B4242,Consolidation!B:AA,22,FALSE)</f>
        <v>#N/A</v>
      </c>
    </row>
    <row r="4242" spans="1:8" ht="29.5" customHeight="1" thickBot="1" x14ac:dyDescent="0.4">
      <c r="A4242" s="16" t="str">
        <f>IF(B4242&lt;&gt;"","IND"&amp;TEXT(COUNTA($B$2:B4242),"000"),"")</f>
        <v>IND2890</v>
      </c>
      <c r="B4242" s="17">
        <f>Consolication[[#This Row],[Nom et prénom 0 Name &amp; first name]]</f>
        <v>0</v>
      </c>
      <c r="C4242" s="17" t="e">
        <f>VLOOKUP(B4242,Consolidation!B:AA,3,FALSE)</f>
        <v>#N/A</v>
      </c>
      <c r="D4242" s="17" t="e">
        <f>VLOOKUP(B4242,Consolidation!B:AA,5,TRUE)</f>
        <v>#N/A</v>
      </c>
      <c r="E4242" s="17" t="e">
        <f>VLOOKUP(B4243,Consolidation!B:AA,6,TRUE)</f>
        <v>#N/A</v>
      </c>
      <c r="F4242" s="17" t="e">
        <f>VLOOKUP(B4243,Consolidation!B:AA,7,TRUE)</f>
        <v>#N/A</v>
      </c>
      <c r="G4242" s="17" t="e">
        <f>VLOOKUP(B4243,Consolidation!B:AA,12,TRUE)</f>
        <v>#N/A</v>
      </c>
      <c r="H4242" s="17" t="e">
        <f>VLOOKUP(B4243,Consolidation!B:AA,22,FALSE)</f>
        <v>#N/A</v>
      </c>
    </row>
    <row r="4243" spans="1:8" ht="29.5" customHeight="1" thickBot="1" x14ac:dyDescent="0.4">
      <c r="A4243" s="16" t="str">
        <f>IF(B4243&lt;&gt;"","IND"&amp;TEXT(COUNTA($B$2:B4243),"000"),"")</f>
        <v>IND2891</v>
      </c>
      <c r="B4243" s="17">
        <f>Consolication[[#This Row],[Nom et prénom 0 Name &amp; first name]]</f>
        <v>0</v>
      </c>
      <c r="C4243" s="17" t="e">
        <f>VLOOKUP(B4243,Consolidation!B:AA,3,FALSE)</f>
        <v>#N/A</v>
      </c>
      <c r="D4243" s="17" t="e">
        <f>VLOOKUP(B4243,Consolidation!B:AA,5,TRUE)</f>
        <v>#N/A</v>
      </c>
      <c r="E4243" s="17" t="e">
        <f>VLOOKUP(B4244,Consolidation!B:AA,6,TRUE)</f>
        <v>#N/A</v>
      </c>
      <c r="F4243" s="17" t="e">
        <f>VLOOKUP(B4244,Consolidation!B:AA,7,TRUE)</f>
        <v>#N/A</v>
      </c>
      <c r="G4243" s="17" t="e">
        <f>VLOOKUP(B4244,Consolidation!B:AA,12,TRUE)</f>
        <v>#N/A</v>
      </c>
      <c r="H4243" s="17" t="e">
        <f>VLOOKUP(B4244,Consolidation!B:AA,22,FALSE)</f>
        <v>#N/A</v>
      </c>
    </row>
    <row r="4244" spans="1:8" ht="29.5" customHeight="1" thickBot="1" x14ac:dyDescent="0.4">
      <c r="A4244" s="16" t="str">
        <f>IF(B4244&lt;&gt;"","IND"&amp;TEXT(COUNTA($B$2:B4244),"000"),"")</f>
        <v>IND2892</v>
      </c>
      <c r="B4244" s="17">
        <f>Consolication[[#This Row],[Nom et prénom 0 Name &amp; first name]]</f>
        <v>0</v>
      </c>
      <c r="C4244" s="17" t="e">
        <f>VLOOKUP(B4244,Consolidation!B:AA,3,FALSE)</f>
        <v>#N/A</v>
      </c>
      <c r="D4244" s="17" t="e">
        <f>VLOOKUP(B4244,Consolidation!B:AA,5,TRUE)</f>
        <v>#N/A</v>
      </c>
      <c r="E4244" s="17" t="e">
        <f>VLOOKUP(B4245,Consolidation!B:AA,6,TRUE)</f>
        <v>#N/A</v>
      </c>
      <c r="F4244" s="17" t="e">
        <f>VLOOKUP(B4245,Consolidation!B:AA,7,TRUE)</f>
        <v>#N/A</v>
      </c>
      <c r="G4244" s="17" t="e">
        <f>VLOOKUP(B4245,Consolidation!B:AA,12,TRUE)</f>
        <v>#N/A</v>
      </c>
      <c r="H4244" s="17" t="e">
        <f>VLOOKUP(B4245,Consolidation!B:AA,22,FALSE)</f>
        <v>#N/A</v>
      </c>
    </row>
    <row r="4245" spans="1:8" ht="29.5" customHeight="1" thickBot="1" x14ac:dyDescent="0.4">
      <c r="A4245" s="16" t="str">
        <f>IF(B4245&lt;&gt;"","IND"&amp;TEXT(COUNTA($B$2:B4245),"000"),"")</f>
        <v>IND2893</v>
      </c>
      <c r="B4245" s="17">
        <f>Consolication[[#This Row],[Nom et prénom 0 Name &amp; first name]]</f>
        <v>0</v>
      </c>
      <c r="C4245" s="17" t="e">
        <f>VLOOKUP(B4245,Consolidation!B:AA,3,FALSE)</f>
        <v>#N/A</v>
      </c>
      <c r="D4245" s="17" t="e">
        <f>VLOOKUP(B4245,Consolidation!B:AA,5,TRUE)</f>
        <v>#N/A</v>
      </c>
      <c r="E4245" s="17" t="e">
        <f>VLOOKUP(B4246,Consolidation!B:AA,6,TRUE)</f>
        <v>#N/A</v>
      </c>
      <c r="F4245" s="17" t="e">
        <f>VLOOKUP(B4246,Consolidation!B:AA,7,TRUE)</f>
        <v>#N/A</v>
      </c>
      <c r="G4245" s="17" t="e">
        <f>VLOOKUP(B4246,Consolidation!B:AA,12,TRUE)</f>
        <v>#N/A</v>
      </c>
      <c r="H4245" s="17" t="e">
        <f>VLOOKUP(B4246,Consolidation!B:AA,22,FALSE)</f>
        <v>#N/A</v>
      </c>
    </row>
    <row r="4246" spans="1:8" ht="29.5" customHeight="1" thickBot="1" x14ac:dyDescent="0.4">
      <c r="A4246" s="16" t="str">
        <f>IF(B4246&lt;&gt;"","IND"&amp;TEXT(COUNTA($B$2:B4246),"000"),"")</f>
        <v>IND2894</v>
      </c>
      <c r="B4246" s="17">
        <f>Consolication[[#This Row],[Nom et prénom 0 Name &amp; first name]]</f>
        <v>0</v>
      </c>
      <c r="C4246" s="17" t="e">
        <f>VLOOKUP(B4246,Consolidation!B:AA,3,FALSE)</f>
        <v>#N/A</v>
      </c>
      <c r="D4246" s="17" t="e">
        <f>VLOOKUP(B4246,Consolidation!B:AA,5,TRUE)</f>
        <v>#N/A</v>
      </c>
      <c r="E4246" s="17" t="e">
        <f>VLOOKUP(B4247,Consolidation!B:AA,6,TRUE)</f>
        <v>#N/A</v>
      </c>
      <c r="F4246" s="17" t="e">
        <f>VLOOKUP(B4247,Consolidation!B:AA,7,TRUE)</f>
        <v>#N/A</v>
      </c>
      <c r="G4246" s="17" t="e">
        <f>VLOOKUP(B4247,Consolidation!B:AA,12,TRUE)</f>
        <v>#N/A</v>
      </c>
      <c r="H4246" s="17" t="e">
        <f>VLOOKUP(B4247,Consolidation!B:AA,22,FALSE)</f>
        <v>#N/A</v>
      </c>
    </row>
    <row r="4247" spans="1:8" ht="29.5" customHeight="1" thickBot="1" x14ac:dyDescent="0.4">
      <c r="A4247" s="16" t="str">
        <f>IF(B4247&lt;&gt;"","IND"&amp;TEXT(COUNTA($B$2:B4247),"000"),"")</f>
        <v>IND2895</v>
      </c>
      <c r="B4247" s="17">
        <f>Consolication[[#This Row],[Nom et prénom 0 Name &amp; first name]]</f>
        <v>0</v>
      </c>
      <c r="C4247" s="17" t="e">
        <f>VLOOKUP(B4247,Consolidation!B:AA,3,FALSE)</f>
        <v>#N/A</v>
      </c>
      <c r="D4247" s="17" t="e">
        <f>VLOOKUP(B4247,Consolidation!B:AA,5,TRUE)</f>
        <v>#N/A</v>
      </c>
      <c r="E4247" s="17" t="e">
        <f>VLOOKUP(B4248,Consolidation!B:AA,6,TRUE)</f>
        <v>#N/A</v>
      </c>
      <c r="F4247" s="17" t="e">
        <f>VLOOKUP(B4248,Consolidation!B:AA,7,TRUE)</f>
        <v>#N/A</v>
      </c>
      <c r="G4247" s="17" t="e">
        <f>VLOOKUP(B4248,Consolidation!B:AA,12,TRUE)</f>
        <v>#N/A</v>
      </c>
      <c r="H4247" s="17" t="e">
        <f>VLOOKUP(B4248,Consolidation!B:AA,22,FALSE)</f>
        <v>#N/A</v>
      </c>
    </row>
    <row r="4248" spans="1:8" ht="29.5" customHeight="1" thickBot="1" x14ac:dyDescent="0.4">
      <c r="A4248" s="16" t="str">
        <f>IF(B4248&lt;&gt;"","IND"&amp;TEXT(COUNTA($B$2:B4248),"000"),"")</f>
        <v>IND2896</v>
      </c>
      <c r="B4248" s="17">
        <f>Consolication[[#This Row],[Nom et prénom 0 Name &amp; first name]]</f>
        <v>0</v>
      </c>
      <c r="C4248" s="17" t="e">
        <f>VLOOKUP(B4248,Consolidation!B:AA,3,FALSE)</f>
        <v>#N/A</v>
      </c>
      <c r="D4248" s="17" t="e">
        <f>VLOOKUP(B4248,Consolidation!B:AA,5,TRUE)</f>
        <v>#N/A</v>
      </c>
      <c r="E4248" s="17" t="e">
        <f>VLOOKUP(B4249,Consolidation!B:AA,6,TRUE)</f>
        <v>#N/A</v>
      </c>
      <c r="F4248" s="17" t="e">
        <f>VLOOKUP(B4249,Consolidation!B:AA,7,TRUE)</f>
        <v>#N/A</v>
      </c>
      <c r="G4248" s="17" t="e">
        <f>VLOOKUP(B4249,Consolidation!B:AA,12,TRUE)</f>
        <v>#N/A</v>
      </c>
      <c r="H4248" s="17" t="e">
        <f>VLOOKUP(B4249,Consolidation!B:AA,22,FALSE)</f>
        <v>#N/A</v>
      </c>
    </row>
    <row r="4249" spans="1:8" ht="29.5" customHeight="1" thickBot="1" x14ac:dyDescent="0.4">
      <c r="A4249" s="16" t="str">
        <f>IF(B4249&lt;&gt;"","IND"&amp;TEXT(COUNTA($B$2:B4249),"000"),"")</f>
        <v>IND2897</v>
      </c>
      <c r="B4249" s="17">
        <f>Consolication[[#This Row],[Nom et prénom 0 Name &amp; first name]]</f>
        <v>0</v>
      </c>
      <c r="C4249" s="17" t="e">
        <f>VLOOKUP(B4249,Consolidation!B:AA,3,FALSE)</f>
        <v>#N/A</v>
      </c>
      <c r="D4249" s="17" t="e">
        <f>VLOOKUP(B4249,Consolidation!B:AA,5,TRUE)</f>
        <v>#N/A</v>
      </c>
      <c r="E4249" s="17" t="e">
        <f>VLOOKUP(B4250,Consolidation!B:AA,6,TRUE)</f>
        <v>#N/A</v>
      </c>
      <c r="F4249" s="17" t="e">
        <f>VLOOKUP(B4250,Consolidation!B:AA,7,TRUE)</f>
        <v>#N/A</v>
      </c>
      <c r="G4249" s="17" t="e">
        <f>VLOOKUP(B4250,Consolidation!B:AA,12,TRUE)</f>
        <v>#N/A</v>
      </c>
      <c r="H4249" s="17" t="e">
        <f>VLOOKUP(B4250,Consolidation!B:AA,22,FALSE)</f>
        <v>#N/A</v>
      </c>
    </row>
    <row r="4250" spans="1:8" ht="29.5" customHeight="1" thickBot="1" x14ac:dyDescent="0.4">
      <c r="A4250" s="16" t="str">
        <f>IF(B4250&lt;&gt;"","IND"&amp;TEXT(COUNTA($B$2:B4250),"000"),"")</f>
        <v>IND2898</v>
      </c>
      <c r="B4250" s="17">
        <f>Consolication[[#This Row],[Nom et prénom 0 Name &amp; first name]]</f>
        <v>0</v>
      </c>
      <c r="C4250" s="17" t="e">
        <f>VLOOKUP(B4250,Consolidation!B:AA,3,FALSE)</f>
        <v>#N/A</v>
      </c>
      <c r="D4250" s="17" t="e">
        <f>VLOOKUP(B4250,Consolidation!B:AA,5,TRUE)</f>
        <v>#N/A</v>
      </c>
      <c r="E4250" s="17" t="e">
        <f>VLOOKUP(B4251,Consolidation!B:AA,6,TRUE)</f>
        <v>#N/A</v>
      </c>
      <c r="F4250" s="17" t="e">
        <f>VLOOKUP(B4251,Consolidation!B:AA,7,TRUE)</f>
        <v>#N/A</v>
      </c>
      <c r="G4250" s="17" t="e">
        <f>VLOOKUP(B4251,Consolidation!B:AA,12,TRUE)</f>
        <v>#N/A</v>
      </c>
      <c r="H4250" s="17" t="e">
        <f>VLOOKUP(B4251,Consolidation!B:AA,22,FALSE)</f>
        <v>#N/A</v>
      </c>
    </row>
    <row r="4251" spans="1:8" ht="29.5" customHeight="1" thickBot="1" x14ac:dyDescent="0.4">
      <c r="A4251" s="16" t="str">
        <f>IF(B4251&lt;&gt;"","IND"&amp;TEXT(COUNTA($B$2:B4251),"000"),"")</f>
        <v>IND2899</v>
      </c>
      <c r="B4251" s="17">
        <f>Consolication[[#This Row],[Nom et prénom 0 Name &amp; first name]]</f>
        <v>0</v>
      </c>
      <c r="C4251" s="17" t="e">
        <f>VLOOKUP(B4251,Consolidation!B:AA,3,FALSE)</f>
        <v>#N/A</v>
      </c>
      <c r="D4251" s="17" t="e">
        <f>VLOOKUP(B4251,Consolidation!B:AA,5,TRUE)</f>
        <v>#N/A</v>
      </c>
      <c r="E4251" s="17" t="e">
        <f>VLOOKUP(B4252,Consolidation!B:AA,6,TRUE)</f>
        <v>#N/A</v>
      </c>
      <c r="F4251" s="17" t="e">
        <f>VLOOKUP(B4252,Consolidation!B:AA,7,TRUE)</f>
        <v>#N/A</v>
      </c>
      <c r="G4251" s="17" t="e">
        <f>VLOOKUP(B4252,Consolidation!B:AA,12,TRUE)</f>
        <v>#N/A</v>
      </c>
      <c r="H4251" s="17" t="e">
        <f>VLOOKUP(B4252,Consolidation!B:AA,22,FALSE)</f>
        <v>#N/A</v>
      </c>
    </row>
    <row r="4252" spans="1:8" ht="29.5" customHeight="1" thickBot="1" x14ac:dyDescent="0.4">
      <c r="A4252" s="16" t="str">
        <f>IF(B4252&lt;&gt;"","IND"&amp;TEXT(COUNTA($B$2:B4252),"000"),"")</f>
        <v>IND2900</v>
      </c>
      <c r="B4252" s="17">
        <f>Consolication[[#This Row],[Nom et prénom 0 Name &amp; first name]]</f>
        <v>0</v>
      </c>
      <c r="C4252" s="17" t="e">
        <f>VLOOKUP(B4252,Consolidation!B:AA,3,FALSE)</f>
        <v>#N/A</v>
      </c>
      <c r="D4252" s="17" t="e">
        <f>VLOOKUP(B4252,Consolidation!B:AA,5,TRUE)</f>
        <v>#N/A</v>
      </c>
      <c r="E4252" s="17" t="e">
        <f>VLOOKUP(B4253,Consolidation!B:AA,6,TRUE)</f>
        <v>#N/A</v>
      </c>
      <c r="F4252" s="17" t="e">
        <f>VLOOKUP(B4253,Consolidation!B:AA,7,TRUE)</f>
        <v>#N/A</v>
      </c>
      <c r="G4252" s="17" t="e">
        <f>VLOOKUP(B4253,Consolidation!B:AA,12,TRUE)</f>
        <v>#N/A</v>
      </c>
      <c r="H4252" s="17" t="e">
        <f>VLOOKUP(B4253,Consolidation!B:AA,22,FALSE)</f>
        <v>#N/A</v>
      </c>
    </row>
    <row r="4253" spans="1:8" ht="29.5" customHeight="1" thickBot="1" x14ac:dyDescent="0.4">
      <c r="A4253" s="16" t="str">
        <f>IF(B4253&lt;&gt;"","IND"&amp;TEXT(COUNTA($B$2:B4253),"000"),"")</f>
        <v>IND2901</v>
      </c>
      <c r="B4253" s="17">
        <f>Consolication[[#This Row],[Nom et prénom 0 Name &amp; first name]]</f>
        <v>0</v>
      </c>
      <c r="C4253" s="17" t="e">
        <f>VLOOKUP(B4253,Consolidation!B:AA,3,FALSE)</f>
        <v>#N/A</v>
      </c>
      <c r="D4253" s="17" t="e">
        <f>VLOOKUP(B4253,Consolidation!B:AA,5,TRUE)</f>
        <v>#N/A</v>
      </c>
      <c r="E4253" s="17" t="e">
        <f>VLOOKUP(B4254,Consolidation!B:AA,6,TRUE)</f>
        <v>#N/A</v>
      </c>
      <c r="F4253" s="17" t="e">
        <f>VLOOKUP(B4254,Consolidation!B:AA,7,TRUE)</f>
        <v>#N/A</v>
      </c>
      <c r="G4253" s="17" t="e">
        <f>VLOOKUP(B4254,Consolidation!B:AA,12,TRUE)</f>
        <v>#N/A</v>
      </c>
      <c r="H4253" s="17" t="e">
        <f>VLOOKUP(B4254,Consolidation!B:AA,22,FALSE)</f>
        <v>#N/A</v>
      </c>
    </row>
    <row r="4254" spans="1:8" ht="29.5" customHeight="1" thickBot="1" x14ac:dyDescent="0.4">
      <c r="A4254" s="16" t="str">
        <f>IF(B4254&lt;&gt;"","IND"&amp;TEXT(COUNTA($B$2:B4254),"000"),"")</f>
        <v>IND2902</v>
      </c>
      <c r="B4254" s="17">
        <f>Consolication[[#This Row],[Nom et prénom 0 Name &amp; first name]]</f>
        <v>0</v>
      </c>
      <c r="C4254" s="17" t="e">
        <f>VLOOKUP(B4254,Consolidation!B:AA,3,FALSE)</f>
        <v>#N/A</v>
      </c>
      <c r="D4254" s="17" t="e">
        <f>VLOOKUP(B4254,Consolidation!B:AA,5,TRUE)</f>
        <v>#N/A</v>
      </c>
      <c r="E4254" s="17" t="e">
        <f>VLOOKUP(B4255,Consolidation!B:AA,6,TRUE)</f>
        <v>#N/A</v>
      </c>
      <c r="F4254" s="17" t="e">
        <f>VLOOKUP(B4255,Consolidation!B:AA,7,TRUE)</f>
        <v>#N/A</v>
      </c>
      <c r="G4254" s="17" t="e">
        <f>VLOOKUP(B4255,Consolidation!B:AA,12,TRUE)</f>
        <v>#N/A</v>
      </c>
      <c r="H4254" s="17" t="e">
        <f>VLOOKUP(B4255,Consolidation!B:AA,22,FALSE)</f>
        <v>#N/A</v>
      </c>
    </row>
    <row r="4255" spans="1:8" ht="29.5" customHeight="1" thickBot="1" x14ac:dyDescent="0.4">
      <c r="A4255" s="16" t="str">
        <f>IF(B4255&lt;&gt;"","IND"&amp;TEXT(COUNTA($B$2:B4255),"000"),"")</f>
        <v>IND2903</v>
      </c>
      <c r="B4255" s="17">
        <f>Consolication[[#This Row],[Nom et prénom 0 Name &amp; first name]]</f>
        <v>0</v>
      </c>
      <c r="C4255" s="17" t="e">
        <f>VLOOKUP(B4255,Consolidation!B:AA,3,FALSE)</f>
        <v>#N/A</v>
      </c>
      <c r="D4255" s="17" t="e">
        <f>VLOOKUP(B4255,Consolidation!B:AA,5,TRUE)</f>
        <v>#N/A</v>
      </c>
      <c r="E4255" s="17" t="e">
        <f>VLOOKUP(B4256,Consolidation!B:AA,6,TRUE)</f>
        <v>#N/A</v>
      </c>
      <c r="F4255" s="17" t="e">
        <f>VLOOKUP(B4256,Consolidation!B:AA,7,TRUE)</f>
        <v>#N/A</v>
      </c>
      <c r="G4255" s="17" t="e">
        <f>VLOOKUP(B4256,Consolidation!B:AA,12,TRUE)</f>
        <v>#N/A</v>
      </c>
      <c r="H4255" s="17" t="e">
        <f>VLOOKUP(B4256,Consolidation!B:AA,22,FALSE)</f>
        <v>#N/A</v>
      </c>
    </row>
    <row r="4256" spans="1:8" ht="29.5" customHeight="1" thickBot="1" x14ac:dyDescent="0.4">
      <c r="A4256" s="16" t="str">
        <f>IF(B4256&lt;&gt;"","IND"&amp;TEXT(COUNTA($B$2:B4256),"000"),"")</f>
        <v>IND2904</v>
      </c>
      <c r="B4256" s="17">
        <f>Consolication[[#This Row],[Nom et prénom 0 Name &amp; first name]]</f>
        <v>0</v>
      </c>
      <c r="C4256" s="17" t="e">
        <f>VLOOKUP(B4256,Consolidation!B:AA,3,FALSE)</f>
        <v>#N/A</v>
      </c>
      <c r="D4256" s="17" t="e">
        <f>VLOOKUP(B4256,Consolidation!B:AA,5,TRUE)</f>
        <v>#N/A</v>
      </c>
      <c r="E4256" s="17" t="e">
        <f>VLOOKUP(B4257,Consolidation!B:AA,6,TRUE)</f>
        <v>#N/A</v>
      </c>
      <c r="F4256" s="17" t="e">
        <f>VLOOKUP(B4257,Consolidation!B:AA,7,TRUE)</f>
        <v>#N/A</v>
      </c>
      <c r="G4256" s="17" t="e">
        <f>VLOOKUP(B4257,Consolidation!B:AA,12,TRUE)</f>
        <v>#N/A</v>
      </c>
      <c r="H4256" s="17" t="e">
        <f>VLOOKUP(B4257,Consolidation!B:AA,22,FALSE)</f>
        <v>#N/A</v>
      </c>
    </row>
    <row r="4257" spans="1:8" ht="29.5" customHeight="1" thickBot="1" x14ac:dyDescent="0.4">
      <c r="A4257" s="16" t="str">
        <f>IF(B4257&lt;&gt;"","IND"&amp;TEXT(COUNTA($B$2:B4257),"000"),"")</f>
        <v>IND2905</v>
      </c>
      <c r="B4257" s="17">
        <f>Consolication[[#This Row],[Nom et prénom 0 Name &amp; first name]]</f>
        <v>0</v>
      </c>
      <c r="C4257" s="17" t="e">
        <f>VLOOKUP(B4257,Consolidation!B:AA,3,FALSE)</f>
        <v>#N/A</v>
      </c>
      <c r="D4257" s="17" t="e">
        <f>VLOOKUP(B4257,Consolidation!B:AA,5,TRUE)</f>
        <v>#N/A</v>
      </c>
      <c r="E4257" s="17" t="e">
        <f>VLOOKUP(B4258,Consolidation!B:AA,6,TRUE)</f>
        <v>#N/A</v>
      </c>
      <c r="F4257" s="17" t="e">
        <f>VLOOKUP(B4258,Consolidation!B:AA,7,TRUE)</f>
        <v>#N/A</v>
      </c>
      <c r="G4257" s="17" t="e">
        <f>VLOOKUP(B4258,Consolidation!B:AA,12,TRUE)</f>
        <v>#N/A</v>
      </c>
      <c r="H4257" s="17" t="e">
        <f>VLOOKUP(B4258,Consolidation!B:AA,22,FALSE)</f>
        <v>#N/A</v>
      </c>
    </row>
    <row r="4258" spans="1:8" ht="29.5" customHeight="1" thickBot="1" x14ac:dyDescent="0.4">
      <c r="A4258" s="16" t="str">
        <f>IF(B4258&lt;&gt;"","IND"&amp;TEXT(COUNTA($B$2:B4258),"000"),"")</f>
        <v>IND2906</v>
      </c>
      <c r="B4258" s="17">
        <f>Consolication[[#This Row],[Nom et prénom 0 Name &amp; first name]]</f>
        <v>0</v>
      </c>
      <c r="C4258" s="17" t="e">
        <f>VLOOKUP(B4258,Consolidation!B:AA,3,FALSE)</f>
        <v>#N/A</v>
      </c>
      <c r="D4258" s="17" t="e">
        <f>VLOOKUP(B4258,Consolidation!B:AA,5,TRUE)</f>
        <v>#N/A</v>
      </c>
      <c r="E4258" s="17" t="e">
        <f>VLOOKUP(B4259,Consolidation!B:AA,6,TRUE)</f>
        <v>#N/A</v>
      </c>
      <c r="F4258" s="17" t="e">
        <f>VLOOKUP(B4259,Consolidation!B:AA,7,TRUE)</f>
        <v>#N/A</v>
      </c>
      <c r="G4258" s="17" t="e">
        <f>VLOOKUP(B4259,Consolidation!B:AA,12,TRUE)</f>
        <v>#N/A</v>
      </c>
      <c r="H4258" s="17" t="e">
        <f>VLOOKUP(B4259,Consolidation!B:AA,22,FALSE)</f>
        <v>#N/A</v>
      </c>
    </row>
    <row r="4259" spans="1:8" ht="29.5" customHeight="1" thickBot="1" x14ac:dyDescent="0.4">
      <c r="A4259" s="16" t="str">
        <f>IF(B4259&lt;&gt;"","IND"&amp;TEXT(COUNTA($B$2:B4259),"000"),"")</f>
        <v>IND2907</v>
      </c>
      <c r="B4259" s="17">
        <f>Consolication[[#This Row],[Nom et prénom 0 Name &amp; first name]]</f>
        <v>0</v>
      </c>
      <c r="C4259" s="17" t="e">
        <f>VLOOKUP(B4259,Consolidation!B:AA,3,FALSE)</f>
        <v>#N/A</v>
      </c>
      <c r="D4259" s="17" t="e">
        <f>VLOOKUP(B4259,Consolidation!B:AA,5,TRUE)</f>
        <v>#N/A</v>
      </c>
      <c r="E4259" s="17" t="e">
        <f>VLOOKUP(B4260,Consolidation!B:AA,6,TRUE)</f>
        <v>#N/A</v>
      </c>
      <c r="F4259" s="17" t="e">
        <f>VLOOKUP(B4260,Consolidation!B:AA,7,TRUE)</f>
        <v>#N/A</v>
      </c>
      <c r="G4259" s="17" t="e">
        <f>VLOOKUP(B4260,Consolidation!B:AA,12,TRUE)</f>
        <v>#N/A</v>
      </c>
      <c r="H4259" s="17" t="e">
        <f>VLOOKUP(B4260,Consolidation!B:AA,22,FALSE)</f>
        <v>#N/A</v>
      </c>
    </row>
    <row r="4260" spans="1:8" ht="29.5" customHeight="1" thickBot="1" x14ac:dyDescent="0.4">
      <c r="A4260" s="16" t="str">
        <f>IF(B4260&lt;&gt;"","IND"&amp;TEXT(COUNTA($B$2:B4260),"000"),"")</f>
        <v>IND2908</v>
      </c>
      <c r="B4260" s="17">
        <f>Consolication[[#This Row],[Nom et prénom 0 Name &amp; first name]]</f>
        <v>0</v>
      </c>
      <c r="C4260" s="17" t="e">
        <f>VLOOKUP(B4260,Consolidation!B:AA,3,FALSE)</f>
        <v>#N/A</v>
      </c>
      <c r="D4260" s="17" t="e">
        <f>VLOOKUP(B4260,Consolidation!B:AA,5,TRUE)</f>
        <v>#N/A</v>
      </c>
      <c r="E4260" s="17" t="e">
        <f>VLOOKUP(B4261,Consolidation!B:AA,6,TRUE)</f>
        <v>#N/A</v>
      </c>
      <c r="F4260" s="17" t="e">
        <f>VLOOKUP(B4261,Consolidation!B:AA,7,TRUE)</f>
        <v>#N/A</v>
      </c>
      <c r="G4260" s="17" t="e">
        <f>VLOOKUP(B4261,Consolidation!B:AA,12,TRUE)</f>
        <v>#N/A</v>
      </c>
      <c r="H4260" s="17" t="e">
        <f>VLOOKUP(B4261,Consolidation!B:AA,22,FALSE)</f>
        <v>#N/A</v>
      </c>
    </row>
    <row r="4261" spans="1:8" ht="29.5" customHeight="1" thickBot="1" x14ac:dyDescent="0.4">
      <c r="A4261" s="16" t="str">
        <f>IF(B4261&lt;&gt;"","IND"&amp;TEXT(COUNTA($B$2:B4261),"000"),"")</f>
        <v>IND2909</v>
      </c>
      <c r="B4261" s="17">
        <f>Consolication[[#This Row],[Nom et prénom 0 Name &amp; first name]]</f>
        <v>0</v>
      </c>
      <c r="C4261" s="17" t="e">
        <f>VLOOKUP(B4261,Consolidation!B:AA,3,FALSE)</f>
        <v>#N/A</v>
      </c>
      <c r="D4261" s="17" t="e">
        <f>VLOOKUP(B4261,Consolidation!B:AA,5,TRUE)</f>
        <v>#N/A</v>
      </c>
      <c r="E4261" s="17" t="e">
        <f>VLOOKUP(B4262,Consolidation!B:AA,6,TRUE)</f>
        <v>#N/A</v>
      </c>
      <c r="F4261" s="17" t="e">
        <f>VLOOKUP(B4262,Consolidation!B:AA,7,TRUE)</f>
        <v>#N/A</v>
      </c>
      <c r="G4261" s="17" t="e">
        <f>VLOOKUP(B4262,Consolidation!B:AA,12,TRUE)</f>
        <v>#N/A</v>
      </c>
      <c r="H4261" s="17" t="e">
        <f>VLOOKUP(B4262,Consolidation!B:AA,22,FALSE)</f>
        <v>#N/A</v>
      </c>
    </row>
    <row r="4262" spans="1:8" ht="29.5" customHeight="1" thickBot="1" x14ac:dyDescent="0.4">
      <c r="A4262" s="16" t="str">
        <f>IF(B4262&lt;&gt;"","IND"&amp;TEXT(COUNTA($B$2:B4262),"000"),"")</f>
        <v>IND2910</v>
      </c>
      <c r="B4262" s="17">
        <f>Consolication[[#This Row],[Nom et prénom 0 Name &amp; first name]]</f>
        <v>0</v>
      </c>
      <c r="C4262" s="17" t="e">
        <f>VLOOKUP(B4262,Consolidation!B:AA,3,FALSE)</f>
        <v>#N/A</v>
      </c>
      <c r="D4262" s="17" t="e">
        <f>VLOOKUP(B4262,Consolidation!B:AA,5,TRUE)</f>
        <v>#N/A</v>
      </c>
      <c r="E4262" s="17" t="e">
        <f>VLOOKUP(B4263,Consolidation!B:AA,6,TRUE)</f>
        <v>#N/A</v>
      </c>
      <c r="F4262" s="17" t="e">
        <f>VLOOKUP(B4263,Consolidation!B:AA,7,TRUE)</f>
        <v>#N/A</v>
      </c>
      <c r="G4262" s="17" t="e">
        <f>VLOOKUP(B4263,Consolidation!B:AA,12,TRUE)</f>
        <v>#N/A</v>
      </c>
      <c r="H4262" s="17" t="e">
        <f>VLOOKUP(B4263,Consolidation!B:AA,22,FALSE)</f>
        <v>#N/A</v>
      </c>
    </row>
    <row r="4263" spans="1:8" ht="29.5" customHeight="1" thickBot="1" x14ac:dyDescent="0.4">
      <c r="A4263" s="16" t="str">
        <f>IF(B4263&lt;&gt;"","IND"&amp;TEXT(COUNTA($B$2:B4263),"000"),"")</f>
        <v>IND2911</v>
      </c>
      <c r="B4263" s="17">
        <f>Consolication[[#This Row],[Nom et prénom 0 Name &amp; first name]]</f>
        <v>0</v>
      </c>
      <c r="C4263" s="17" t="e">
        <f>VLOOKUP(B4263,Consolidation!B:AA,3,FALSE)</f>
        <v>#N/A</v>
      </c>
      <c r="D4263" s="17" t="e">
        <f>VLOOKUP(B4263,Consolidation!B:AA,5,TRUE)</f>
        <v>#N/A</v>
      </c>
      <c r="E4263" s="17" t="e">
        <f>VLOOKUP(B4264,Consolidation!B:AA,6,TRUE)</f>
        <v>#N/A</v>
      </c>
      <c r="F4263" s="17" t="e">
        <f>VLOOKUP(B4264,Consolidation!B:AA,7,TRUE)</f>
        <v>#N/A</v>
      </c>
      <c r="G4263" s="17" t="e">
        <f>VLOOKUP(B4264,Consolidation!B:AA,12,TRUE)</f>
        <v>#N/A</v>
      </c>
      <c r="H4263" s="17" t="e">
        <f>VLOOKUP(B4264,Consolidation!B:AA,22,FALSE)</f>
        <v>#N/A</v>
      </c>
    </row>
    <row r="4264" spans="1:8" ht="29.5" customHeight="1" thickBot="1" x14ac:dyDescent="0.4">
      <c r="A4264" s="16" t="str">
        <f>IF(B4264&lt;&gt;"","IND"&amp;TEXT(COUNTA($B$2:B4264),"000"),"")</f>
        <v>IND2912</v>
      </c>
      <c r="B4264" s="17">
        <f>Consolication[[#This Row],[Nom et prénom 0 Name &amp; first name]]</f>
        <v>0</v>
      </c>
      <c r="C4264" s="17" t="e">
        <f>VLOOKUP(B4264,Consolidation!B:AA,3,FALSE)</f>
        <v>#N/A</v>
      </c>
      <c r="D4264" s="17" t="e">
        <f>VLOOKUP(B4264,Consolidation!B:AA,5,TRUE)</f>
        <v>#N/A</v>
      </c>
      <c r="E4264" s="17" t="e">
        <f>VLOOKUP(B4265,Consolidation!B:AA,6,TRUE)</f>
        <v>#N/A</v>
      </c>
      <c r="F4264" s="17" t="e">
        <f>VLOOKUP(B4265,Consolidation!B:AA,7,TRUE)</f>
        <v>#N/A</v>
      </c>
      <c r="G4264" s="17" t="e">
        <f>VLOOKUP(B4265,Consolidation!B:AA,12,TRUE)</f>
        <v>#N/A</v>
      </c>
      <c r="H4264" s="17" t="e">
        <f>VLOOKUP(B4265,Consolidation!B:AA,22,FALSE)</f>
        <v>#N/A</v>
      </c>
    </row>
    <row r="4265" spans="1:8" ht="29.5" customHeight="1" thickBot="1" x14ac:dyDescent="0.4">
      <c r="A4265" s="16" t="str">
        <f>IF(B4265&lt;&gt;"","IND"&amp;TEXT(COUNTA($B$2:B4265),"000"),"")</f>
        <v>IND2913</v>
      </c>
      <c r="B4265" s="17">
        <f>Consolication[[#This Row],[Nom et prénom 0 Name &amp; first name]]</f>
        <v>0</v>
      </c>
      <c r="C4265" s="17" t="e">
        <f>VLOOKUP(B4265,Consolidation!B:AA,3,FALSE)</f>
        <v>#N/A</v>
      </c>
      <c r="D4265" s="17" t="e">
        <f>VLOOKUP(B4265,Consolidation!B:AA,5,TRUE)</f>
        <v>#N/A</v>
      </c>
      <c r="E4265" s="17" t="e">
        <f>VLOOKUP(B4266,Consolidation!B:AA,6,TRUE)</f>
        <v>#N/A</v>
      </c>
      <c r="F4265" s="17" t="e">
        <f>VLOOKUP(B4266,Consolidation!B:AA,7,TRUE)</f>
        <v>#N/A</v>
      </c>
      <c r="G4265" s="17" t="e">
        <f>VLOOKUP(B4266,Consolidation!B:AA,12,TRUE)</f>
        <v>#N/A</v>
      </c>
      <c r="H4265" s="17" t="e">
        <f>VLOOKUP(B4266,Consolidation!B:AA,22,FALSE)</f>
        <v>#N/A</v>
      </c>
    </row>
    <row r="4266" spans="1:8" ht="29.5" customHeight="1" thickBot="1" x14ac:dyDescent="0.4">
      <c r="A4266" s="16" t="str">
        <f>IF(B4266&lt;&gt;"","IND"&amp;TEXT(COUNTA($B$2:B4266),"000"),"")</f>
        <v>IND2914</v>
      </c>
      <c r="B4266" s="17">
        <f>Consolication[[#This Row],[Nom et prénom 0 Name &amp; first name]]</f>
        <v>0</v>
      </c>
      <c r="C4266" s="17" t="e">
        <f>VLOOKUP(B4266,Consolidation!B:AA,3,FALSE)</f>
        <v>#N/A</v>
      </c>
      <c r="D4266" s="17" t="e">
        <f>VLOOKUP(B4266,Consolidation!B:AA,5,TRUE)</f>
        <v>#N/A</v>
      </c>
      <c r="E4266" s="17" t="e">
        <f>VLOOKUP(B4267,Consolidation!B:AA,6,TRUE)</f>
        <v>#N/A</v>
      </c>
      <c r="F4266" s="17" t="e">
        <f>VLOOKUP(B4267,Consolidation!B:AA,7,TRUE)</f>
        <v>#N/A</v>
      </c>
      <c r="G4266" s="17" t="e">
        <f>VLOOKUP(B4267,Consolidation!B:AA,12,TRUE)</f>
        <v>#N/A</v>
      </c>
      <c r="H4266" s="17" t="e">
        <f>VLOOKUP(B4267,Consolidation!B:AA,22,FALSE)</f>
        <v>#N/A</v>
      </c>
    </row>
    <row r="4267" spans="1:8" ht="29.5" customHeight="1" thickBot="1" x14ac:dyDescent="0.4">
      <c r="A4267" s="16" t="str">
        <f>IF(B4267&lt;&gt;"","IND"&amp;TEXT(COUNTA($B$2:B4267),"000"),"")</f>
        <v>IND2915</v>
      </c>
      <c r="B4267" s="17">
        <f>Consolication[[#This Row],[Nom et prénom 0 Name &amp; first name]]</f>
        <v>0</v>
      </c>
      <c r="C4267" s="17" t="e">
        <f>VLOOKUP(B4267,Consolidation!B:AA,3,FALSE)</f>
        <v>#N/A</v>
      </c>
      <c r="D4267" s="17" t="e">
        <f>VLOOKUP(B4267,Consolidation!B:AA,5,TRUE)</f>
        <v>#N/A</v>
      </c>
      <c r="E4267" s="17" t="e">
        <f>VLOOKUP(B4268,Consolidation!B:AA,6,TRUE)</f>
        <v>#N/A</v>
      </c>
      <c r="F4267" s="17" t="e">
        <f>VLOOKUP(B4268,Consolidation!B:AA,7,TRUE)</f>
        <v>#N/A</v>
      </c>
      <c r="G4267" s="17" t="e">
        <f>VLOOKUP(B4268,Consolidation!B:AA,12,TRUE)</f>
        <v>#N/A</v>
      </c>
      <c r="H4267" s="17" t="e">
        <f>VLOOKUP(B4268,Consolidation!B:AA,22,FALSE)</f>
        <v>#N/A</v>
      </c>
    </row>
    <row r="4268" spans="1:8" ht="29.5" customHeight="1" thickBot="1" x14ac:dyDescent="0.4">
      <c r="A4268" s="16" t="str">
        <f>IF(B4268&lt;&gt;"","IND"&amp;TEXT(COUNTA($B$2:B4268),"000"),"")</f>
        <v>IND2916</v>
      </c>
      <c r="B4268" s="17">
        <f>Consolication[[#This Row],[Nom et prénom 0 Name &amp; first name]]</f>
        <v>0</v>
      </c>
      <c r="C4268" s="17" t="e">
        <f>VLOOKUP(B4268,Consolidation!B:AA,3,FALSE)</f>
        <v>#N/A</v>
      </c>
      <c r="D4268" s="17" t="e">
        <f>VLOOKUP(B4268,Consolidation!B:AA,5,TRUE)</f>
        <v>#N/A</v>
      </c>
      <c r="E4268" s="17" t="e">
        <f>VLOOKUP(B4269,Consolidation!B:AA,6,TRUE)</f>
        <v>#N/A</v>
      </c>
      <c r="F4268" s="17" t="e">
        <f>VLOOKUP(B4269,Consolidation!B:AA,7,TRUE)</f>
        <v>#N/A</v>
      </c>
      <c r="G4268" s="17" t="e">
        <f>VLOOKUP(B4269,Consolidation!B:AA,12,TRUE)</f>
        <v>#N/A</v>
      </c>
      <c r="H4268" s="17" t="e">
        <f>VLOOKUP(B4269,Consolidation!B:AA,22,FALSE)</f>
        <v>#N/A</v>
      </c>
    </row>
    <row r="4269" spans="1:8" ht="29.5" customHeight="1" thickBot="1" x14ac:dyDescent="0.4">
      <c r="A4269" s="16" t="str">
        <f>IF(B4269&lt;&gt;"","IND"&amp;TEXT(COUNTA($B$2:B4269),"000"),"")</f>
        <v>IND2917</v>
      </c>
      <c r="B4269" s="17">
        <f>Consolication[[#This Row],[Nom et prénom 0 Name &amp; first name]]</f>
        <v>0</v>
      </c>
      <c r="C4269" s="17" t="e">
        <f>VLOOKUP(B4269,Consolidation!B:AA,3,FALSE)</f>
        <v>#N/A</v>
      </c>
      <c r="D4269" s="17" t="e">
        <f>VLOOKUP(B4269,Consolidation!B:AA,5,TRUE)</f>
        <v>#N/A</v>
      </c>
      <c r="E4269" s="17" t="e">
        <f>VLOOKUP(B4270,Consolidation!B:AA,6,TRUE)</f>
        <v>#N/A</v>
      </c>
      <c r="F4269" s="17" t="e">
        <f>VLOOKUP(B4270,Consolidation!B:AA,7,TRUE)</f>
        <v>#N/A</v>
      </c>
      <c r="G4269" s="17" t="e">
        <f>VLOOKUP(B4270,Consolidation!B:AA,12,TRUE)</f>
        <v>#N/A</v>
      </c>
      <c r="H4269" s="17" t="e">
        <f>VLOOKUP(B4270,Consolidation!B:AA,22,FALSE)</f>
        <v>#N/A</v>
      </c>
    </row>
    <row r="4270" spans="1:8" ht="29.5" customHeight="1" thickBot="1" x14ac:dyDescent="0.4">
      <c r="A4270" s="16" t="str">
        <f>IF(B4270&lt;&gt;"","IND"&amp;TEXT(COUNTA($B$2:B4270),"000"),"")</f>
        <v>IND2918</v>
      </c>
      <c r="B4270" s="17">
        <f>Consolication[[#This Row],[Nom et prénom 0 Name &amp; first name]]</f>
        <v>0</v>
      </c>
      <c r="C4270" s="17" t="e">
        <f>VLOOKUP(B4270,Consolidation!B:AA,3,FALSE)</f>
        <v>#N/A</v>
      </c>
      <c r="D4270" s="17" t="e">
        <f>VLOOKUP(B4270,Consolidation!B:AA,5,TRUE)</f>
        <v>#N/A</v>
      </c>
      <c r="E4270" s="17" t="e">
        <f>VLOOKUP(B4271,Consolidation!B:AA,6,TRUE)</f>
        <v>#N/A</v>
      </c>
      <c r="F4270" s="17" t="e">
        <f>VLOOKUP(B4271,Consolidation!B:AA,7,TRUE)</f>
        <v>#N/A</v>
      </c>
      <c r="G4270" s="17" t="e">
        <f>VLOOKUP(B4271,Consolidation!B:AA,12,TRUE)</f>
        <v>#N/A</v>
      </c>
      <c r="H4270" s="17" t="e">
        <f>VLOOKUP(B4271,Consolidation!B:AA,22,FALSE)</f>
        <v>#N/A</v>
      </c>
    </row>
    <row r="4271" spans="1:8" ht="29.5" customHeight="1" thickBot="1" x14ac:dyDescent="0.4">
      <c r="A4271" s="16" t="str">
        <f>IF(B4271&lt;&gt;"","IND"&amp;TEXT(COUNTA($B$2:B4271),"000"),"")</f>
        <v>IND2919</v>
      </c>
      <c r="B4271" s="17">
        <f>Consolication[[#This Row],[Nom et prénom 0 Name &amp; first name]]</f>
        <v>0</v>
      </c>
      <c r="C4271" s="17" t="e">
        <f>VLOOKUP(B4271,Consolidation!B:AA,3,FALSE)</f>
        <v>#N/A</v>
      </c>
      <c r="D4271" s="17" t="e">
        <f>VLOOKUP(B4271,Consolidation!B:AA,5,TRUE)</f>
        <v>#N/A</v>
      </c>
      <c r="E4271" s="17" t="e">
        <f>VLOOKUP(B4272,Consolidation!B:AA,6,TRUE)</f>
        <v>#N/A</v>
      </c>
      <c r="F4271" s="17" t="e">
        <f>VLOOKUP(B4272,Consolidation!B:AA,7,TRUE)</f>
        <v>#N/A</v>
      </c>
      <c r="G4271" s="17" t="e">
        <f>VLOOKUP(B4272,Consolidation!B:AA,12,TRUE)</f>
        <v>#N/A</v>
      </c>
      <c r="H4271" s="17" t="e">
        <f>VLOOKUP(B4272,Consolidation!B:AA,22,FALSE)</f>
        <v>#N/A</v>
      </c>
    </row>
    <row r="4272" spans="1:8" ht="29.5" customHeight="1" thickBot="1" x14ac:dyDescent="0.4">
      <c r="A4272" s="16" t="str">
        <f>IF(B4272&lt;&gt;"","IND"&amp;TEXT(COUNTA($B$2:B4272),"000"),"")</f>
        <v>IND2920</v>
      </c>
      <c r="B4272" s="17">
        <f>Consolication[[#This Row],[Nom et prénom 0 Name &amp; first name]]</f>
        <v>0</v>
      </c>
      <c r="C4272" s="17" t="e">
        <f>VLOOKUP(B4272,Consolidation!B:AA,3,FALSE)</f>
        <v>#N/A</v>
      </c>
      <c r="D4272" s="17" t="e">
        <f>VLOOKUP(B4272,Consolidation!B:AA,5,TRUE)</f>
        <v>#N/A</v>
      </c>
      <c r="E4272" s="17" t="e">
        <f>VLOOKUP(B4273,Consolidation!B:AA,6,TRUE)</f>
        <v>#N/A</v>
      </c>
      <c r="F4272" s="17" t="e">
        <f>VLOOKUP(B4273,Consolidation!B:AA,7,TRUE)</f>
        <v>#N/A</v>
      </c>
      <c r="G4272" s="17" t="e">
        <f>VLOOKUP(B4273,Consolidation!B:AA,12,TRUE)</f>
        <v>#N/A</v>
      </c>
      <c r="H4272" s="17" t="e">
        <f>VLOOKUP(B4273,Consolidation!B:AA,22,FALSE)</f>
        <v>#N/A</v>
      </c>
    </row>
    <row r="4273" spans="1:8" ht="29.5" customHeight="1" thickBot="1" x14ac:dyDescent="0.4">
      <c r="A4273" s="16" t="str">
        <f>IF(B4273&lt;&gt;"","IND"&amp;TEXT(COUNTA($B$2:B4273),"000"),"")</f>
        <v>IND2921</v>
      </c>
      <c r="B4273" s="17">
        <f>Consolication[[#This Row],[Nom et prénom 0 Name &amp; first name]]</f>
        <v>0</v>
      </c>
      <c r="C4273" s="17" t="e">
        <f>VLOOKUP(B4273,Consolidation!B:AA,3,FALSE)</f>
        <v>#N/A</v>
      </c>
      <c r="D4273" s="17" t="e">
        <f>VLOOKUP(B4273,Consolidation!B:AA,5,TRUE)</f>
        <v>#N/A</v>
      </c>
      <c r="E4273" s="17" t="e">
        <f>VLOOKUP(B4274,Consolidation!B:AA,6,TRUE)</f>
        <v>#N/A</v>
      </c>
      <c r="F4273" s="17" t="e">
        <f>VLOOKUP(B4274,Consolidation!B:AA,7,TRUE)</f>
        <v>#N/A</v>
      </c>
      <c r="G4273" s="17" t="e">
        <f>VLOOKUP(B4274,Consolidation!B:AA,12,TRUE)</f>
        <v>#N/A</v>
      </c>
      <c r="H4273" s="17" t="e">
        <f>VLOOKUP(B4274,Consolidation!B:AA,22,FALSE)</f>
        <v>#N/A</v>
      </c>
    </row>
    <row r="4274" spans="1:8" ht="29.5" customHeight="1" thickBot="1" x14ac:dyDescent="0.4">
      <c r="A4274" s="16" t="str">
        <f>IF(B4274&lt;&gt;"","IND"&amp;TEXT(COUNTA($B$2:B4274),"000"),"")</f>
        <v>IND2922</v>
      </c>
      <c r="B4274" s="17">
        <f>Consolication[[#This Row],[Nom et prénom 0 Name &amp; first name]]</f>
        <v>0</v>
      </c>
      <c r="C4274" s="17" t="e">
        <f>VLOOKUP(B4274,Consolidation!B:AA,3,FALSE)</f>
        <v>#N/A</v>
      </c>
      <c r="D4274" s="17" t="e">
        <f>VLOOKUP(B4274,Consolidation!B:AA,5,TRUE)</f>
        <v>#N/A</v>
      </c>
      <c r="E4274" s="17" t="e">
        <f>VLOOKUP(B4275,Consolidation!B:AA,6,TRUE)</f>
        <v>#N/A</v>
      </c>
      <c r="F4274" s="17" t="e">
        <f>VLOOKUP(B4275,Consolidation!B:AA,7,TRUE)</f>
        <v>#N/A</v>
      </c>
      <c r="G4274" s="17" t="e">
        <f>VLOOKUP(B4275,Consolidation!B:AA,12,TRUE)</f>
        <v>#N/A</v>
      </c>
      <c r="H4274" s="17" t="e">
        <f>VLOOKUP(B4275,Consolidation!B:AA,22,FALSE)</f>
        <v>#N/A</v>
      </c>
    </row>
    <row r="4275" spans="1:8" ht="29.5" customHeight="1" thickBot="1" x14ac:dyDescent="0.4">
      <c r="A4275" s="16" t="str">
        <f>IF(B4275&lt;&gt;"","IND"&amp;TEXT(COUNTA($B$2:B4275),"000"),"")</f>
        <v>IND2923</v>
      </c>
      <c r="B4275" s="17">
        <f>Consolication[[#This Row],[Nom et prénom 0 Name &amp; first name]]</f>
        <v>0</v>
      </c>
      <c r="C4275" s="17" t="e">
        <f>VLOOKUP(B4275,Consolidation!B:AA,3,FALSE)</f>
        <v>#N/A</v>
      </c>
      <c r="D4275" s="17" t="e">
        <f>VLOOKUP(B4275,Consolidation!B:AA,5,TRUE)</f>
        <v>#N/A</v>
      </c>
      <c r="E4275" s="17" t="e">
        <f>VLOOKUP(B4276,Consolidation!B:AA,6,TRUE)</f>
        <v>#N/A</v>
      </c>
      <c r="F4275" s="17" t="e">
        <f>VLOOKUP(B4276,Consolidation!B:AA,7,TRUE)</f>
        <v>#N/A</v>
      </c>
      <c r="G4275" s="17" t="e">
        <f>VLOOKUP(B4276,Consolidation!B:AA,12,TRUE)</f>
        <v>#N/A</v>
      </c>
      <c r="H4275" s="17" t="e">
        <f>VLOOKUP(B4276,Consolidation!B:AA,22,FALSE)</f>
        <v>#N/A</v>
      </c>
    </row>
    <row r="4276" spans="1:8" ht="29.5" customHeight="1" thickBot="1" x14ac:dyDescent="0.4">
      <c r="A4276" s="16" t="str">
        <f>IF(B4276&lt;&gt;"","IND"&amp;TEXT(COUNTA($B$2:B4276),"000"),"")</f>
        <v>IND2924</v>
      </c>
      <c r="B4276" s="17">
        <f>Consolication[[#This Row],[Nom et prénom 0 Name &amp; first name]]</f>
        <v>0</v>
      </c>
      <c r="C4276" s="17" t="e">
        <f>VLOOKUP(B4276,Consolidation!B:AA,3,FALSE)</f>
        <v>#N/A</v>
      </c>
      <c r="D4276" s="17" t="e">
        <f>VLOOKUP(B4276,Consolidation!B:AA,5,TRUE)</f>
        <v>#N/A</v>
      </c>
      <c r="E4276" s="17" t="e">
        <f>VLOOKUP(B4277,Consolidation!B:AA,6,TRUE)</f>
        <v>#N/A</v>
      </c>
      <c r="F4276" s="17" t="e">
        <f>VLOOKUP(B4277,Consolidation!B:AA,7,TRUE)</f>
        <v>#N/A</v>
      </c>
      <c r="G4276" s="17" t="e">
        <f>VLOOKUP(B4277,Consolidation!B:AA,12,TRUE)</f>
        <v>#N/A</v>
      </c>
      <c r="H4276" s="17" t="e">
        <f>VLOOKUP(B4277,Consolidation!B:AA,22,FALSE)</f>
        <v>#N/A</v>
      </c>
    </row>
    <row r="4277" spans="1:8" ht="29.5" customHeight="1" thickBot="1" x14ac:dyDescent="0.4">
      <c r="A4277" s="16" t="str">
        <f>IF(B4277&lt;&gt;"","IND"&amp;TEXT(COUNTA($B$2:B4277),"000"),"")</f>
        <v>IND2925</v>
      </c>
      <c r="B4277" s="17">
        <f>Consolication[[#This Row],[Nom et prénom 0 Name &amp; first name]]</f>
        <v>0</v>
      </c>
      <c r="C4277" s="17" t="e">
        <f>VLOOKUP(B4277,Consolidation!B:AA,3,FALSE)</f>
        <v>#N/A</v>
      </c>
      <c r="D4277" s="17" t="e">
        <f>VLOOKUP(B4277,Consolidation!B:AA,5,TRUE)</f>
        <v>#N/A</v>
      </c>
      <c r="E4277" s="17" t="e">
        <f>VLOOKUP(B4278,Consolidation!B:AA,6,TRUE)</f>
        <v>#N/A</v>
      </c>
      <c r="F4277" s="17" t="e">
        <f>VLOOKUP(B4278,Consolidation!B:AA,7,TRUE)</f>
        <v>#N/A</v>
      </c>
      <c r="G4277" s="17" t="e">
        <f>VLOOKUP(B4278,Consolidation!B:AA,12,TRUE)</f>
        <v>#N/A</v>
      </c>
      <c r="H4277" s="17" t="e">
        <f>VLOOKUP(B4278,Consolidation!B:AA,22,FALSE)</f>
        <v>#N/A</v>
      </c>
    </row>
    <row r="4278" spans="1:8" ht="29.5" customHeight="1" thickBot="1" x14ac:dyDescent="0.4">
      <c r="A4278" s="16" t="str">
        <f>IF(B4278&lt;&gt;"","IND"&amp;TEXT(COUNTA($B$2:B4278),"000"),"")</f>
        <v>IND2926</v>
      </c>
      <c r="B4278" s="17">
        <f>Consolication[[#This Row],[Nom et prénom 0 Name &amp; first name]]</f>
        <v>0</v>
      </c>
      <c r="C4278" s="17" t="e">
        <f>VLOOKUP(B4278,Consolidation!B:AA,3,FALSE)</f>
        <v>#N/A</v>
      </c>
      <c r="D4278" s="17" t="e">
        <f>VLOOKUP(B4278,Consolidation!B:AA,5,TRUE)</f>
        <v>#N/A</v>
      </c>
      <c r="E4278" s="17" t="e">
        <f>VLOOKUP(B4279,Consolidation!B:AA,6,TRUE)</f>
        <v>#N/A</v>
      </c>
      <c r="F4278" s="17" t="e">
        <f>VLOOKUP(B4279,Consolidation!B:AA,7,TRUE)</f>
        <v>#N/A</v>
      </c>
      <c r="G4278" s="17" t="e">
        <f>VLOOKUP(B4279,Consolidation!B:AA,12,TRUE)</f>
        <v>#N/A</v>
      </c>
      <c r="H4278" s="17" t="e">
        <f>VLOOKUP(B4279,Consolidation!B:AA,22,FALSE)</f>
        <v>#N/A</v>
      </c>
    </row>
    <row r="4279" spans="1:8" ht="29.5" customHeight="1" thickBot="1" x14ac:dyDescent="0.4">
      <c r="A4279" s="16" t="str">
        <f>IF(B4279&lt;&gt;"","IND"&amp;TEXT(COUNTA($B$2:B4279),"000"),"")</f>
        <v>IND2927</v>
      </c>
      <c r="B4279" s="17">
        <f>Consolication[[#This Row],[Nom et prénom 0 Name &amp; first name]]</f>
        <v>0</v>
      </c>
      <c r="C4279" s="17" t="e">
        <f>VLOOKUP(B4279,Consolidation!B:AA,3,FALSE)</f>
        <v>#N/A</v>
      </c>
      <c r="D4279" s="17" t="e">
        <f>VLOOKUP(B4279,Consolidation!B:AA,5,TRUE)</f>
        <v>#N/A</v>
      </c>
      <c r="E4279" s="17" t="e">
        <f>VLOOKUP(B4280,Consolidation!B:AA,6,TRUE)</f>
        <v>#N/A</v>
      </c>
      <c r="F4279" s="17" t="e">
        <f>VLOOKUP(B4280,Consolidation!B:AA,7,TRUE)</f>
        <v>#N/A</v>
      </c>
      <c r="G4279" s="17" t="e">
        <f>VLOOKUP(B4280,Consolidation!B:AA,12,TRUE)</f>
        <v>#N/A</v>
      </c>
      <c r="H4279" s="17" t="e">
        <f>VLOOKUP(B4280,Consolidation!B:AA,22,FALSE)</f>
        <v>#N/A</v>
      </c>
    </row>
    <row r="4280" spans="1:8" ht="29.5" customHeight="1" thickBot="1" x14ac:dyDescent="0.4">
      <c r="A4280" s="16" t="str">
        <f>IF(B4280&lt;&gt;"","IND"&amp;TEXT(COUNTA($B$2:B4280),"000"),"")</f>
        <v>IND2928</v>
      </c>
      <c r="B4280" s="17">
        <f>Consolication[[#This Row],[Nom et prénom 0 Name &amp; first name]]</f>
        <v>0</v>
      </c>
      <c r="C4280" s="17" t="e">
        <f>VLOOKUP(B4280,Consolidation!B:AA,3,FALSE)</f>
        <v>#N/A</v>
      </c>
      <c r="D4280" s="17" t="e">
        <f>VLOOKUP(B4280,Consolidation!B:AA,5,TRUE)</f>
        <v>#N/A</v>
      </c>
      <c r="E4280" s="17" t="e">
        <f>VLOOKUP(B4281,Consolidation!B:AA,6,TRUE)</f>
        <v>#N/A</v>
      </c>
      <c r="F4280" s="17" t="e">
        <f>VLOOKUP(B4281,Consolidation!B:AA,7,TRUE)</f>
        <v>#N/A</v>
      </c>
      <c r="G4280" s="17" t="e">
        <f>VLOOKUP(B4281,Consolidation!B:AA,12,TRUE)</f>
        <v>#N/A</v>
      </c>
      <c r="H4280" s="17" t="e">
        <f>VLOOKUP(B4281,Consolidation!B:AA,22,FALSE)</f>
        <v>#N/A</v>
      </c>
    </row>
    <row r="4281" spans="1:8" ht="29.5" customHeight="1" thickBot="1" x14ac:dyDescent="0.4">
      <c r="A4281" s="16" t="str">
        <f>IF(B4281&lt;&gt;"","IND"&amp;TEXT(COUNTA($B$2:B4281),"000"),"")</f>
        <v>IND2929</v>
      </c>
      <c r="B4281" s="17">
        <f>Consolication[[#This Row],[Nom et prénom 0 Name &amp; first name]]</f>
        <v>0</v>
      </c>
      <c r="C4281" s="17" t="e">
        <f>VLOOKUP(B4281,Consolidation!B:AA,3,FALSE)</f>
        <v>#N/A</v>
      </c>
      <c r="D4281" s="17" t="e">
        <f>VLOOKUP(B4281,Consolidation!B:AA,5,TRUE)</f>
        <v>#N/A</v>
      </c>
      <c r="E4281" s="17" t="e">
        <f>VLOOKUP(B4282,Consolidation!B:AA,6,TRUE)</f>
        <v>#N/A</v>
      </c>
      <c r="F4281" s="17" t="e">
        <f>VLOOKUP(B4282,Consolidation!B:AA,7,TRUE)</f>
        <v>#N/A</v>
      </c>
      <c r="G4281" s="17" t="e">
        <f>VLOOKUP(B4282,Consolidation!B:AA,12,TRUE)</f>
        <v>#N/A</v>
      </c>
      <c r="H4281" s="17" t="e">
        <f>VLOOKUP(B4282,Consolidation!B:AA,22,FALSE)</f>
        <v>#N/A</v>
      </c>
    </row>
    <row r="4282" spans="1:8" ht="29.5" customHeight="1" thickBot="1" x14ac:dyDescent="0.4">
      <c r="A4282" s="16" t="str">
        <f>IF(B4282&lt;&gt;"","IND"&amp;TEXT(COUNTA($B$2:B4282),"000"),"")</f>
        <v>IND2930</v>
      </c>
      <c r="B4282" s="17">
        <f>Consolication[[#This Row],[Nom et prénom 0 Name &amp; first name]]</f>
        <v>0</v>
      </c>
      <c r="C4282" s="17" t="e">
        <f>VLOOKUP(B4282,Consolidation!B:AA,3,FALSE)</f>
        <v>#N/A</v>
      </c>
      <c r="D4282" s="17" t="e">
        <f>VLOOKUP(B4282,Consolidation!B:AA,5,TRUE)</f>
        <v>#N/A</v>
      </c>
      <c r="E4282" s="17" t="e">
        <f>VLOOKUP(B4283,Consolidation!B:AA,6,TRUE)</f>
        <v>#N/A</v>
      </c>
      <c r="F4282" s="17" t="e">
        <f>VLOOKUP(B4283,Consolidation!B:AA,7,TRUE)</f>
        <v>#N/A</v>
      </c>
      <c r="G4282" s="17" t="e">
        <f>VLOOKUP(B4283,Consolidation!B:AA,12,TRUE)</f>
        <v>#N/A</v>
      </c>
      <c r="H4282" s="17" t="e">
        <f>VLOOKUP(B4283,Consolidation!B:AA,22,FALSE)</f>
        <v>#N/A</v>
      </c>
    </row>
    <row r="4283" spans="1:8" ht="29.5" customHeight="1" thickBot="1" x14ac:dyDescent="0.4">
      <c r="A4283" s="16" t="str">
        <f>IF(B4283&lt;&gt;"","IND"&amp;TEXT(COUNTA($B$2:B4283),"000"),"")</f>
        <v>IND2931</v>
      </c>
      <c r="B4283" s="17">
        <f>Consolication[[#This Row],[Nom et prénom 0 Name &amp; first name]]</f>
        <v>0</v>
      </c>
      <c r="C4283" s="17" t="e">
        <f>VLOOKUP(B4283,Consolidation!B:AA,3,FALSE)</f>
        <v>#N/A</v>
      </c>
      <c r="D4283" s="17" t="e">
        <f>VLOOKUP(B4283,Consolidation!B:AA,5,TRUE)</f>
        <v>#N/A</v>
      </c>
      <c r="E4283" s="17" t="e">
        <f>VLOOKUP(B4284,Consolidation!B:AA,6,TRUE)</f>
        <v>#N/A</v>
      </c>
      <c r="F4283" s="17" t="e">
        <f>VLOOKUP(B4284,Consolidation!B:AA,7,TRUE)</f>
        <v>#N/A</v>
      </c>
      <c r="G4283" s="17" t="e">
        <f>VLOOKUP(B4284,Consolidation!B:AA,12,TRUE)</f>
        <v>#N/A</v>
      </c>
      <c r="H4283" s="17" t="e">
        <f>VLOOKUP(B4284,Consolidation!B:AA,22,FALSE)</f>
        <v>#N/A</v>
      </c>
    </row>
    <row r="4284" spans="1:8" ht="29.5" customHeight="1" thickBot="1" x14ac:dyDescent="0.4">
      <c r="A4284" s="16" t="str">
        <f>IF(B4284&lt;&gt;"","IND"&amp;TEXT(COUNTA($B$2:B4284),"000"),"")</f>
        <v>IND2932</v>
      </c>
      <c r="B4284" s="17">
        <f>Consolication[[#This Row],[Nom et prénom 0 Name &amp; first name]]</f>
        <v>0</v>
      </c>
      <c r="C4284" s="17" t="e">
        <f>VLOOKUP(B4284,Consolidation!B:AA,3,FALSE)</f>
        <v>#N/A</v>
      </c>
      <c r="D4284" s="17" t="e">
        <f>VLOOKUP(B4284,Consolidation!B:AA,5,TRUE)</f>
        <v>#N/A</v>
      </c>
      <c r="E4284" s="17" t="e">
        <f>VLOOKUP(B4285,Consolidation!B:AA,6,TRUE)</f>
        <v>#N/A</v>
      </c>
      <c r="F4284" s="17" t="e">
        <f>VLOOKUP(B4285,Consolidation!B:AA,7,TRUE)</f>
        <v>#N/A</v>
      </c>
      <c r="G4284" s="17" t="e">
        <f>VLOOKUP(B4285,Consolidation!B:AA,12,TRUE)</f>
        <v>#N/A</v>
      </c>
      <c r="H4284" s="17" t="e">
        <f>VLOOKUP(B4285,Consolidation!B:AA,22,FALSE)</f>
        <v>#N/A</v>
      </c>
    </row>
    <row r="4285" spans="1:8" ht="29.5" customHeight="1" thickBot="1" x14ac:dyDescent="0.4">
      <c r="A4285" s="16" t="str">
        <f>IF(B4285&lt;&gt;"","IND"&amp;TEXT(COUNTA($B$2:B4285),"000"),"")</f>
        <v>IND2933</v>
      </c>
      <c r="B4285" s="17">
        <f>Consolication[[#This Row],[Nom et prénom 0 Name &amp; first name]]</f>
        <v>0</v>
      </c>
      <c r="C4285" s="17" t="e">
        <f>VLOOKUP(B4285,Consolidation!B:AA,3,FALSE)</f>
        <v>#N/A</v>
      </c>
      <c r="D4285" s="17" t="e">
        <f>VLOOKUP(B4285,Consolidation!B:AA,5,TRUE)</f>
        <v>#N/A</v>
      </c>
      <c r="E4285" s="17" t="e">
        <f>VLOOKUP(B4286,Consolidation!B:AA,6,TRUE)</f>
        <v>#N/A</v>
      </c>
      <c r="F4285" s="17" t="e">
        <f>VLOOKUP(B4286,Consolidation!B:AA,7,TRUE)</f>
        <v>#N/A</v>
      </c>
      <c r="G4285" s="17" t="e">
        <f>VLOOKUP(B4286,Consolidation!B:AA,12,TRUE)</f>
        <v>#N/A</v>
      </c>
      <c r="H4285" s="17" t="e">
        <f>VLOOKUP(B4286,Consolidation!B:AA,22,FALSE)</f>
        <v>#N/A</v>
      </c>
    </row>
    <row r="4286" spans="1:8" ht="29.5" customHeight="1" thickBot="1" x14ac:dyDescent="0.4">
      <c r="A4286" s="16" t="str">
        <f>IF(B4286&lt;&gt;"","IND"&amp;TEXT(COUNTA($B$2:B4286),"000"),"")</f>
        <v>IND2934</v>
      </c>
      <c r="B4286" s="17">
        <f>Consolication[[#This Row],[Nom et prénom 0 Name &amp; first name]]</f>
        <v>0</v>
      </c>
      <c r="C4286" s="17" t="e">
        <f>VLOOKUP(B4286,Consolidation!B:AA,3,FALSE)</f>
        <v>#N/A</v>
      </c>
      <c r="D4286" s="17" t="e">
        <f>VLOOKUP(B4286,Consolidation!B:AA,5,TRUE)</f>
        <v>#N/A</v>
      </c>
      <c r="E4286" s="17" t="e">
        <f>VLOOKUP(B4287,Consolidation!B:AA,6,TRUE)</f>
        <v>#N/A</v>
      </c>
      <c r="F4286" s="17" t="e">
        <f>VLOOKUP(B4287,Consolidation!B:AA,7,TRUE)</f>
        <v>#N/A</v>
      </c>
      <c r="G4286" s="17" t="e">
        <f>VLOOKUP(B4287,Consolidation!B:AA,12,TRUE)</f>
        <v>#N/A</v>
      </c>
      <c r="H4286" s="17" t="e">
        <f>VLOOKUP(B4287,Consolidation!B:AA,22,FALSE)</f>
        <v>#N/A</v>
      </c>
    </row>
    <row r="4287" spans="1:8" ht="29.5" customHeight="1" thickBot="1" x14ac:dyDescent="0.4">
      <c r="A4287" s="16" t="str">
        <f>IF(B4287&lt;&gt;"","IND"&amp;TEXT(COUNTA($B$2:B4287),"000"),"")</f>
        <v>IND2935</v>
      </c>
      <c r="B4287" s="17">
        <f>Consolication[[#This Row],[Nom et prénom 0 Name &amp; first name]]</f>
        <v>0</v>
      </c>
      <c r="C4287" s="17" t="e">
        <f>VLOOKUP(B4287,Consolidation!B:AA,3,FALSE)</f>
        <v>#N/A</v>
      </c>
      <c r="D4287" s="17" t="e">
        <f>VLOOKUP(B4287,Consolidation!B:AA,5,TRUE)</f>
        <v>#N/A</v>
      </c>
      <c r="E4287" s="17" t="e">
        <f>VLOOKUP(B4288,Consolidation!B:AA,6,TRUE)</f>
        <v>#N/A</v>
      </c>
      <c r="F4287" s="17" t="e">
        <f>VLOOKUP(B4288,Consolidation!B:AA,7,TRUE)</f>
        <v>#N/A</v>
      </c>
      <c r="G4287" s="17" t="e">
        <f>VLOOKUP(B4288,Consolidation!B:AA,12,TRUE)</f>
        <v>#N/A</v>
      </c>
      <c r="H4287" s="17" t="e">
        <f>VLOOKUP(B4288,Consolidation!B:AA,22,FALSE)</f>
        <v>#N/A</v>
      </c>
    </row>
    <row r="4288" spans="1:8" ht="29.5" customHeight="1" thickBot="1" x14ac:dyDescent="0.4">
      <c r="A4288" s="16" t="str">
        <f>IF(B4288&lt;&gt;"","IND"&amp;TEXT(COUNTA($B$2:B4288),"000"),"")</f>
        <v>IND2936</v>
      </c>
      <c r="B4288" s="17">
        <f>Consolication[[#This Row],[Nom et prénom 0 Name &amp; first name]]</f>
        <v>0</v>
      </c>
      <c r="C4288" s="17" t="e">
        <f>VLOOKUP(B4288,Consolidation!B:AA,3,FALSE)</f>
        <v>#N/A</v>
      </c>
      <c r="D4288" s="17" t="e">
        <f>VLOOKUP(B4288,Consolidation!B:AA,5,TRUE)</f>
        <v>#N/A</v>
      </c>
      <c r="E4288" s="17" t="e">
        <f>VLOOKUP(B4289,Consolidation!B:AA,6,TRUE)</f>
        <v>#N/A</v>
      </c>
      <c r="F4288" s="17" t="e">
        <f>VLOOKUP(B4289,Consolidation!B:AA,7,TRUE)</f>
        <v>#N/A</v>
      </c>
      <c r="G4288" s="17" t="e">
        <f>VLOOKUP(B4289,Consolidation!B:AA,12,TRUE)</f>
        <v>#N/A</v>
      </c>
      <c r="H4288" s="17" t="e">
        <f>VLOOKUP(B4289,Consolidation!B:AA,22,FALSE)</f>
        <v>#N/A</v>
      </c>
    </row>
    <row r="4289" spans="1:8" ht="29.5" customHeight="1" thickBot="1" x14ac:dyDescent="0.4">
      <c r="A4289" s="16" t="str">
        <f>IF(B4289&lt;&gt;"","IND"&amp;TEXT(COUNTA($B$2:B4289),"000"),"")</f>
        <v>IND2937</v>
      </c>
      <c r="B4289" s="17">
        <f>Consolication[[#This Row],[Nom et prénom 0 Name &amp; first name]]</f>
        <v>0</v>
      </c>
      <c r="C4289" s="17" t="e">
        <f>VLOOKUP(B4289,Consolidation!B:AA,3,FALSE)</f>
        <v>#N/A</v>
      </c>
      <c r="D4289" s="17" t="e">
        <f>VLOOKUP(B4289,Consolidation!B:AA,5,TRUE)</f>
        <v>#N/A</v>
      </c>
      <c r="E4289" s="17" t="e">
        <f>VLOOKUP(B4290,Consolidation!B:AA,6,TRUE)</f>
        <v>#N/A</v>
      </c>
      <c r="F4289" s="17" t="e">
        <f>VLOOKUP(B4290,Consolidation!B:AA,7,TRUE)</f>
        <v>#N/A</v>
      </c>
      <c r="G4289" s="17" t="e">
        <f>VLOOKUP(B4290,Consolidation!B:AA,12,TRUE)</f>
        <v>#N/A</v>
      </c>
      <c r="H4289" s="17" t="e">
        <f>VLOOKUP(B4290,Consolidation!B:AA,22,FALSE)</f>
        <v>#N/A</v>
      </c>
    </row>
    <row r="4290" spans="1:8" ht="29.5" customHeight="1" thickBot="1" x14ac:dyDescent="0.4">
      <c r="A4290" s="16" t="str">
        <f>IF(B4290&lt;&gt;"","IND"&amp;TEXT(COUNTA($B$2:B4290),"000"),"")</f>
        <v>IND2938</v>
      </c>
      <c r="B4290" s="17">
        <f>Consolication[[#This Row],[Nom et prénom 0 Name &amp; first name]]</f>
        <v>0</v>
      </c>
      <c r="C4290" s="17" t="e">
        <f>VLOOKUP(B4290,Consolidation!B:AA,3,FALSE)</f>
        <v>#N/A</v>
      </c>
      <c r="D4290" s="17" t="e">
        <f>VLOOKUP(B4290,Consolidation!B:AA,5,TRUE)</f>
        <v>#N/A</v>
      </c>
      <c r="E4290" s="17" t="e">
        <f>VLOOKUP(B4291,Consolidation!B:AA,6,TRUE)</f>
        <v>#N/A</v>
      </c>
      <c r="F4290" s="17" t="e">
        <f>VLOOKUP(B4291,Consolidation!B:AA,7,TRUE)</f>
        <v>#N/A</v>
      </c>
      <c r="G4290" s="17" t="e">
        <f>VLOOKUP(B4291,Consolidation!B:AA,12,TRUE)</f>
        <v>#N/A</v>
      </c>
      <c r="H4290" s="17" t="e">
        <f>VLOOKUP(B4291,Consolidation!B:AA,22,FALSE)</f>
        <v>#N/A</v>
      </c>
    </row>
    <row r="4291" spans="1:8" ht="29.5" customHeight="1" thickBot="1" x14ac:dyDescent="0.4">
      <c r="A4291" s="16" t="str">
        <f>IF(B4291&lt;&gt;"","IND"&amp;TEXT(COUNTA($B$2:B4291),"000"),"")</f>
        <v>IND2939</v>
      </c>
      <c r="B4291" s="17">
        <f>Consolication[[#This Row],[Nom et prénom 0 Name &amp; first name]]</f>
        <v>0</v>
      </c>
      <c r="C4291" s="17" t="e">
        <f>VLOOKUP(B4291,Consolidation!B:AA,3,FALSE)</f>
        <v>#N/A</v>
      </c>
      <c r="D4291" s="17" t="e">
        <f>VLOOKUP(B4291,Consolidation!B:AA,5,TRUE)</f>
        <v>#N/A</v>
      </c>
      <c r="E4291" s="17" t="e">
        <f>VLOOKUP(B4292,Consolidation!B:AA,6,TRUE)</f>
        <v>#N/A</v>
      </c>
      <c r="F4291" s="17" t="e">
        <f>VLOOKUP(B4292,Consolidation!B:AA,7,TRUE)</f>
        <v>#N/A</v>
      </c>
      <c r="G4291" s="17" t="e">
        <f>VLOOKUP(B4292,Consolidation!B:AA,12,TRUE)</f>
        <v>#N/A</v>
      </c>
      <c r="H4291" s="17" t="e">
        <f>VLOOKUP(B4292,Consolidation!B:AA,22,FALSE)</f>
        <v>#N/A</v>
      </c>
    </row>
    <row r="4292" spans="1:8" ht="29.5" customHeight="1" thickBot="1" x14ac:dyDescent="0.4">
      <c r="A4292" s="16" t="str">
        <f>IF(B4292&lt;&gt;"","IND"&amp;TEXT(COUNTA($B$2:B4292),"000"),"")</f>
        <v>IND2940</v>
      </c>
      <c r="B4292" s="17">
        <f>Consolication[[#This Row],[Nom et prénom 0 Name &amp; first name]]</f>
        <v>0</v>
      </c>
      <c r="C4292" s="17" t="e">
        <f>VLOOKUP(B4292,Consolidation!B:AA,3,FALSE)</f>
        <v>#N/A</v>
      </c>
      <c r="D4292" s="17" t="e">
        <f>VLOOKUP(B4292,Consolidation!B:AA,5,TRUE)</f>
        <v>#N/A</v>
      </c>
      <c r="E4292" s="17" t="e">
        <f>VLOOKUP(B4293,Consolidation!B:AA,6,TRUE)</f>
        <v>#N/A</v>
      </c>
      <c r="F4292" s="17" t="e">
        <f>VLOOKUP(B4293,Consolidation!B:AA,7,TRUE)</f>
        <v>#N/A</v>
      </c>
      <c r="G4292" s="17" t="e">
        <f>VLOOKUP(B4293,Consolidation!B:AA,12,TRUE)</f>
        <v>#N/A</v>
      </c>
      <c r="H4292" s="17" t="e">
        <f>VLOOKUP(B4293,Consolidation!B:AA,22,FALSE)</f>
        <v>#N/A</v>
      </c>
    </row>
    <row r="4293" spans="1:8" ht="29.5" customHeight="1" thickBot="1" x14ac:dyDescent="0.4">
      <c r="A4293" s="16" t="str">
        <f>IF(B4293&lt;&gt;"","IND"&amp;TEXT(COUNTA($B$2:B4293),"000"),"")</f>
        <v>IND2941</v>
      </c>
      <c r="B4293" s="17">
        <f>Consolication[[#This Row],[Nom et prénom 0 Name &amp; first name]]</f>
        <v>0</v>
      </c>
      <c r="C4293" s="17" t="e">
        <f>VLOOKUP(B4293,Consolidation!B:AA,3,FALSE)</f>
        <v>#N/A</v>
      </c>
      <c r="D4293" s="17" t="e">
        <f>VLOOKUP(B4293,Consolidation!B:AA,5,TRUE)</f>
        <v>#N/A</v>
      </c>
      <c r="E4293" s="17" t="e">
        <f>VLOOKUP(B4294,Consolidation!B:AA,6,TRUE)</f>
        <v>#N/A</v>
      </c>
      <c r="F4293" s="17" t="e">
        <f>VLOOKUP(B4294,Consolidation!B:AA,7,TRUE)</f>
        <v>#N/A</v>
      </c>
      <c r="G4293" s="17" t="e">
        <f>VLOOKUP(B4294,Consolidation!B:AA,12,TRUE)</f>
        <v>#N/A</v>
      </c>
      <c r="H4293" s="17" t="e">
        <f>VLOOKUP(B4294,Consolidation!B:AA,22,FALSE)</f>
        <v>#N/A</v>
      </c>
    </row>
    <row r="4294" spans="1:8" ht="29.5" customHeight="1" thickBot="1" x14ac:dyDescent="0.4">
      <c r="A4294" s="16" t="str">
        <f>IF(B4294&lt;&gt;"","IND"&amp;TEXT(COUNTA($B$2:B4294),"000"),"")</f>
        <v>IND2942</v>
      </c>
      <c r="B4294" s="17">
        <f>Consolication[[#This Row],[Nom et prénom 0 Name &amp; first name]]</f>
        <v>0</v>
      </c>
      <c r="C4294" s="17" t="e">
        <f>VLOOKUP(B4294,Consolidation!B:AA,3,FALSE)</f>
        <v>#N/A</v>
      </c>
      <c r="D4294" s="17" t="e">
        <f>VLOOKUP(B4294,Consolidation!B:AA,5,TRUE)</f>
        <v>#N/A</v>
      </c>
      <c r="E4294" s="17" t="e">
        <f>VLOOKUP(B4295,Consolidation!B:AA,6,TRUE)</f>
        <v>#N/A</v>
      </c>
      <c r="F4294" s="17" t="e">
        <f>VLOOKUP(B4295,Consolidation!B:AA,7,TRUE)</f>
        <v>#N/A</v>
      </c>
      <c r="G4294" s="17" t="e">
        <f>VLOOKUP(B4295,Consolidation!B:AA,12,TRUE)</f>
        <v>#N/A</v>
      </c>
      <c r="H4294" s="17" t="e">
        <f>VLOOKUP(B4295,Consolidation!B:AA,22,FALSE)</f>
        <v>#N/A</v>
      </c>
    </row>
    <row r="4295" spans="1:8" ht="29.5" customHeight="1" thickBot="1" x14ac:dyDescent="0.4">
      <c r="A4295" s="16" t="str">
        <f>IF(B4295&lt;&gt;"","IND"&amp;TEXT(COUNTA($B$2:B4295),"000"),"")</f>
        <v>IND2943</v>
      </c>
      <c r="B4295" s="17">
        <f>Consolication[[#This Row],[Nom et prénom 0 Name &amp; first name]]</f>
        <v>0</v>
      </c>
      <c r="C4295" s="17" t="e">
        <f>VLOOKUP(B4295,Consolidation!B:AA,3,FALSE)</f>
        <v>#N/A</v>
      </c>
      <c r="D4295" s="17" t="e">
        <f>VLOOKUP(B4295,Consolidation!B:AA,5,TRUE)</f>
        <v>#N/A</v>
      </c>
      <c r="E4295" s="17" t="e">
        <f>VLOOKUP(B4296,Consolidation!B:AA,6,TRUE)</f>
        <v>#N/A</v>
      </c>
      <c r="F4295" s="17" t="e">
        <f>VLOOKUP(B4296,Consolidation!B:AA,7,TRUE)</f>
        <v>#N/A</v>
      </c>
      <c r="G4295" s="17" t="e">
        <f>VLOOKUP(B4296,Consolidation!B:AA,12,TRUE)</f>
        <v>#N/A</v>
      </c>
      <c r="H4295" s="17" t="e">
        <f>VLOOKUP(B4296,Consolidation!B:AA,22,FALSE)</f>
        <v>#N/A</v>
      </c>
    </row>
    <row r="4296" spans="1:8" ht="29.5" customHeight="1" thickBot="1" x14ac:dyDescent="0.4">
      <c r="A4296" s="16" t="str">
        <f>IF(B4296&lt;&gt;"","IND"&amp;TEXT(COUNTA($B$2:B4296),"000"),"")</f>
        <v>IND2944</v>
      </c>
      <c r="B4296" s="17">
        <f>Consolication[[#This Row],[Nom et prénom 0 Name &amp; first name]]</f>
        <v>0</v>
      </c>
      <c r="C4296" s="17" t="e">
        <f>VLOOKUP(B4296,Consolidation!B:AA,3,FALSE)</f>
        <v>#N/A</v>
      </c>
      <c r="D4296" s="17" t="e">
        <f>VLOOKUP(B4296,Consolidation!B:AA,5,TRUE)</f>
        <v>#N/A</v>
      </c>
      <c r="E4296" s="17" t="e">
        <f>VLOOKUP(B4297,Consolidation!B:AA,6,TRUE)</f>
        <v>#N/A</v>
      </c>
      <c r="F4296" s="17" t="e">
        <f>VLOOKUP(B4297,Consolidation!B:AA,7,TRUE)</f>
        <v>#N/A</v>
      </c>
      <c r="G4296" s="17" t="e">
        <f>VLOOKUP(B4297,Consolidation!B:AA,12,TRUE)</f>
        <v>#N/A</v>
      </c>
      <c r="H4296" s="17" t="e">
        <f>VLOOKUP(B4297,Consolidation!B:AA,22,FALSE)</f>
        <v>#N/A</v>
      </c>
    </row>
    <row r="4297" spans="1:8" ht="29.5" customHeight="1" thickBot="1" x14ac:dyDescent="0.4">
      <c r="A4297" s="16" t="str">
        <f>IF(B4297&lt;&gt;"","IND"&amp;TEXT(COUNTA($B$2:B4297),"000"),"")</f>
        <v>IND2945</v>
      </c>
      <c r="B4297" s="17">
        <f>Consolication[[#This Row],[Nom et prénom 0 Name &amp; first name]]</f>
        <v>0</v>
      </c>
      <c r="C4297" s="17" t="e">
        <f>VLOOKUP(B4297,Consolidation!B:AA,3,FALSE)</f>
        <v>#N/A</v>
      </c>
      <c r="D4297" s="17" t="e">
        <f>VLOOKUP(B4297,Consolidation!B:AA,5,TRUE)</f>
        <v>#N/A</v>
      </c>
      <c r="E4297" s="17" t="e">
        <f>VLOOKUP(B4298,Consolidation!B:AA,6,TRUE)</f>
        <v>#N/A</v>
      </c>
      <c r="F4297" s="17" t="e">
        <f>VLOOKUP(B4298,Consolidation!B:AA,7,TRUE)</f>
        <v>#N/A</v>
      </c>
      <c r="G4297" s="17" t="e">
        <f>VLOOKUP(B4298,Consolidation!B:AA,12,TRUE)</f>
        <v>#N/A</v>
      </c>
      <c r="H4297" s="17" t="e">
        <f>VLOOKUP(B4298,Consolidation!B:AA,22,FALSE)</f>
        <v>#N/A</v>
      </c>
    </row>
    <row r="4298" spans="1:8" ht="29.5" customHeight="1" thickBot="1" x14ac:dyDescent="0.4">
      <c r="A4298" s="16" t="str">
        <f>IF(B4298&lt;&gt;"","IND"&amp;TEXT(COUNTA($B$2:B4298),"000"),"")</f>
        <v>IND2946</v>
      </c>
      <c r="B4298" s="17">
        <f>Consolication[[#This Row],[Nom et prénom 0 Name &amp; first name]]</f>
        <v>0</v>
      </c>
      <c r="C4298" s="17" t="e">
        <f>VLOOKUP(B4298,Consolidation!B:AA,3,FALSE)</f>
        <v>#N/A</v>
      </c>
      <c r="D4298" s="17" t="e">
        <f>VLOOKUP(B4298,Consolidation!B:AA,5,TRUE)</f>
        <v>#N/A</v>
      </c>
      <c r="E4298" s="17" t="e">
        <f>VLOOKUP(B4299,Consolidation!B:AA,6,TRUE)</f>
        <v>#N/A</v>
      </c>
      <c r="F4298" s="17" t="e">
        <f>VLOOKUP(B4299,Consolidation!B:AA,7,TRUE)</f>
        <v>#N/A</v>
      </c>
      <c r="G4298" s="17" t="e">
        <f>VLOOKUP(B4299,Consolidation!B:AA,12,TRUE)</f>
        <v>#N/A</v>
      </c>
      <c r="H4298" s="17" t="e">
        <f>VLOOKUP(B4299,Consolidation!B:AA,22,FALSE)</f>
        <v>#N/A</v>
      </c>
    </row>
    <row r="4299" spans="1:8" ht="29.5" customHeight="1" thickBot="1" x14ac:dyDescent="0.4">
      <c r="A4299" s="16" t="str">
        <f>IF(B4299&lt;&gt;"","IND"&amp;TEXT(COUNTA($B$2:B4299),"000"),"")</f>
        <v>IND2947</v>
      </c>
      <c r="B4299" s="17">
        <f>Consolication[[#This Row],[Nom et prénom 0 Name &amp; first name]]</f>
        <v>0</v>
      </c>
      <c r="C4299" s="17" t="e">
        <f>VLOOKUP(B4299,Consolidation!B:AA,3,FALSE)</f>
        <v>#N/A</v>
      </c>
      <c r="D4299" s="17" t="e">
        <f>VLOOKUP(B4299,Consolidation!B:AA,5,TRUE)</f>
        <v>#N/A</v>
      </c>
      <c r="E4299" s="17" t="e">
        <f>VLOOKUP(B4300,Consolidation!B:AA,6,TRUE)</f>
        <v>#N/A</v>
      </c>
      <c r="F4299" s="17" t="e">
        <f>VLOOKUP(B4300,Consolidation!B:AA,7,TRUE)</f>
        <v>#N/A</v>
      </c>
      <c r="G4299" s="17" t="e">
        <f>VLOOKUP(B4300,Consolidation!B:AA,12,TRUE)</f>
        <v>#N/A</v>
      </c>
      <c r="H4299" s="17" t="e">
        <f>VLOOKUP(B4300,Consolidation!B:AA,22,FALSE)</f>
        <v>#N/A</v>
      </c>
    </row>
    <row r="4300" spans="1:8" ht="29.5" customHeight="1" thickBot="1" x14ac:dyDescent="0.4">
      <c r="A4300" s="16" t="str">
        <f>IF(B4300&lt;&gt;"","IND"&amp;TEXT(COUNTA($B$2:B4300),"000"),"")</f>
        <v>IND2948</v>
      </c>
      <c r="B4300" s="17">
        <f>Consolication[[#This Row],[Nom et prénom 0 Name &amp; first name]]</f>
        <v>0</v>
      </c>
      <c r="C4300" s="17" t="e">
        <f>VLOOKUP(B4300,Consolidation!B:AA,3,FALSE)</f>
        <v>#N/A</v>
      </c>
      <c r="D4300" s="17" t="e">
        <f>VLOOKUP(B4300,Consolidation!B:AA,5,TRUE)</f>
        <v>#N/A</v>
      </c>
      <c r="E4300" s="17" t="e">
        <f>VLOOKUP(B4301,Consolidation!B:AA,6,TRUE)</f>
        <v>#N/A</v>
      </c>
      <c r="F4300" s="17" t="e">
        <f>VLOOKUP(B4301,Consolidation!B:AA,7,TRUE)</f>
        <v>#N/A</v>
      </c>
      <c r="G4300" s="17" t="e">
        <f>VLOOKUP(B4301,Consolidation!B:AA,12,TRUE)</f>
        <v>#N/A</v>
      </c>
      <c r="H4300" s="17" t="e">
        <f>VLOOKUP(B4301,Consolidation!B:AA,22,FALSE)</f>
        <v>#N/A</v>
      </c>
    </row>
    <row r="4301" spans="1:8" ht="29.5" customHeight="1" thickBot="1" x14ac:dyDescent="0.4">
      <c r="A4301" s="16" t="str">
        <f>IF(B4301&lt;&gt;"","IND"&amp;TEXT(COUNTA($B$2:B4301),"000"),"")</f>
        <v>IND2949</v>
      </c>
      <c r="B4301" s="17">
        <f>Consolication[[#This Row],[Nom et prénom 0 Name &amp; first name]]</f>
        <v>0</v>
      </c>
      <c r="C4301" s="17" t="e">
        <f>VLOOKUP(B4301,Consolidation!B:AA,3,FALSE)</f>
        <v>#N/A</v>
      </c>
      <c r="D4301" s="17" t="e">
        <f>VLOOKUP(B4301,Consolidation!B:AA,5,TRUE)</f>
        <v>#N/A</v>
      </c>
      <c r="E4301" s="17" t="e">
        <f>VLOOKUP(B4302,Consolidation!B:AA,6,TRUE)</f>
        <v>#N/A</v>
      </c>
      <c r="F4301" s="17" t="e">
        <f>VLOOKUP(B4302,Consolidation!B:AA,7,TRUE)</f>
        <v>#N/A</v>
      </c>
      <c r="G4301" s="17" t="e">
        <f>VLOOKUP(B4302,Consolidation!B:AA,12,TRUE)</f>
        <v>#N/A</v>
      </c>
      <c r="H4301" s="17" t="e">
        <f>VLOOKUP(B4302,Consolidation!B:AA,22,FALSE)</f>
        <v>#N/A</v>
      </c>
    </row>
    <row r="4302" spans="1:8" ht="29.5" customHeight="1" thickBot="1" x14ac:dyDescent="0.4">
      <c r="A4302" s="16" t="str">
        <f>IF(B4302&lt;&gt;"","IND"&amp;TEXT(COUNTA($B$2:B4302),"000"),"")</f>
        <v>IND2950</v>
      </c>
      <c r="B4302" s="17">
        <f>Consolication[[#This Row],[Nom et prénom 0 Name &amp; first name]]</f>
        <v>0</v>
      </c>
      <c r="C4302" s="17" t="e">
        <f>VLOOKUP(B4302,Consolidation!B:AA,3,FALSE)</f>
        <v>#N/A</v>
      </c>
      <c r="D4302" s="17" t="e">
        <f>VLOOKUP(B4302,Consolidation!B:AA,5,TRUE)</f>
        <v>#N/A</v>
      </c>
      <c r="E4302" s="17" t="e">
        <f>VLOOKUP(B4303,Consolidation!B:AA,6,TRUE)</f>
        <v>#N/A</v>
      </c>
      <c r="F4302" s="17" t="e">
        <f>VLOOKUP(B4303,Consolidation!B:AA,7,TRUE)</f>
        <v>#N/A</v>
      </c>
      <c r="G4302" s="17" t="e">
        <f>VLOOKUP(B4303,Consolidation!B:AA,12,TRUE)</f>
        <v>#N/A</v>
      </c>
      <c r="H4302" s="17" t="e">
        <f>VLOOKUP(B4303,Consolidation!B:AA,22,FALSE)</f>
        <v>#N/A</v>
      </c>
    </row>
    <row r="4303" spans="1:8" ht="29.5" customHeight="1" thickBot="1" x14ac:dyDescent="0.4">
      <c r="A4303" s="16" t="str">
        <f>IF(B4303&lt;&gt;"","IND"&amp;TEXT(COUNTA($B$2:B4303),"000"),"")</f>
        <v>IND2951</v>
      </c>
      <c r="B4303" s="17">
        <f>Consolication[[#This Row],[Nom et prénom 0 Name &amp; first name]]</f>
        <v>0</v>
      </c>
      <c r="C4303" s="17" t="e">
        <f>VLOOKUP(B4303,Consolidation!B:AA,3,FALSE)</f>
        <v>#N/A</v>
      </c>
      <c r="D4303" s="17" t="e">
        <f>VLOOKUP(B4303,Consolidation!B:AA,5,TRUE)</f>
        <v>#N/A</v>
      </c>
      <c r="E4303" s="17" t="e">
        <f>VLOOKUP(B4304,Consolidation!B:AA,6,TRUE)</f>
        <v>#N/A</v>
      </c>
      <c r="F4303" s="17" t="e">
        <f>VLOOKUP(B4304,Consolidation!B:AA,7,TRUE)</f>
        <v>#N/A</v>
      </c>
      <c r="G4303" s="17" t="e">
        <f>VLOOKUP(B4304,Consolidation!B:AA,12,TRUE)</f>
        <v>#N/A</v>
      </c>
      <c r="H4303" s="17" t="e">
        <f>VLOOKUP(B4304,Consolidation!B:AA,22,FALSE)</f>
        <v>#N/A</v>
      </c>
    </row>
    <row r="4304" spans="1:8" ht="29.5" customHeight="1" thickBot="1" x14ac:dyDescent="0.4">
      <c r="A4304" s="16" t="str">
        <f>IF(B4304&lt;&gt;"","IND"&amp;TEXT(COUNTA($B$2:B4304),"000"),"")</f>
        <v>IND2952</v>
      </c>
      <c r="B4304" s="17">
        <f>Consolication[[#This Row],[Nom et prénom 0 Name &amp; first name]]</f>
        <v>0</v>
      </c>
      <c r="C4304" s="17" t="e">
        <f>VLOOKUP(B4304,Consolidation!B:AA,3,FALSE)</f>
        <v>#N/A</v>
      </c>
      <c r="D4304" s="17" t="e">
        <f>VLOOKUP(B4304,Consolidation!B:AA,5,TRUE)</f>
        <v>#N/A</v>
      </c>
      <c r="E4304" s="17" t="e">
        <f>VLOOKUP(B4305,Consolidation!B:AA,6,TRUE)</f>
        <v>#N/A</v>
      </c>
      <c r="F4304" s="17" t="e">
        <f>VLOOKUP(B4305,Consolidation!B:AA,7,TRUE)</f>
        <v>#N/A</v>
      </c>
      <c r="G4304" s="17" t="e">
        <f>VLOOKUP(B4305,Consolidation!B:AA,12,TRUE)</f>
        <v>#N/A</v>
      </c>
      <c r="H4304" s="17" t="e">
        <f>VLOOKUP(B4305,Consolidation!B:AA,22,FALSE)</f>
        <v>#N/A</v>
      </c>
    </row>
    <row r="4305" spans="1:8" ht="29.5" customHeight="1" thickBot="1" x14ac:dyDescent="0.4">
      <c r="A4305" s="16" t="str">
        <f>IF(B4305&lt;&gt;"","IND"&amp;TEXT(COUNTA($B$2:B4305),"000"),"")</f>
        <v>IND2953</v>
      </c>
      <c r="B4305" s="17">
        <f>Consolication[[#This Row],[Nom et prénom 0 Name &amp; first name]]</f>
        <v>0</v>
      </c>
      <c r="C4305" s="17" t="e">
        <f>VLOOKUP(B4305,Consolidation!B:AA,3,FALSE)</f>
        <v>#N/A</v>
      </c>
      <c r="D4305" s="17" t="e">
        <f>VLOOKUP(B4305,Consolidation!B:AA,5,TRUE)</f>
        <v>#N/A</v>
      </c>
      <c r="E4305" s="17" t="e">
        <f>VLOOKUP(B4306,Consolidation!B:AA,6,TRUE)</f>
        <v>#N/A</v>
      </c>
      <c r="F4305" s="17" t="e">
        <f>VLOOKUP(B4306,Consolidation!B:AA,7,TRUE)</f>
        <v>#N/A</v>
      </c>
      <c r="G4305" s="17" t="e">
        <f>VLOOKUP(B4306,Consolidation!B:AA,12,TRUE)</f>
        <v>#N/A</v>
      </c>
      <c r="H4305" s="17" t="e">
        <f>VLOOKUP(B4306,Consolidation!B:AA,22,FALSE)</f>
        <v>#N/A</v>
      </c>
    </row>
    <row r="4306" spans="1:8" ht="29.5" customHeight="1" thickBot="1" x14ac:dyDescent="0.4">
      <c r="A4306" s="16" t="str">
        <f>IF(B4306&lt;&gt;"","IND"&amp;TEXT(COUNTA($B$2:B4306),"000"),"")</f>
        <v>IND2954</v>
      </c>
      <c r="B4306" s="17">
        <f>Consolication[[#This Row],[Nom et prénom 0 Name &amp; first name]]</f>
        <v>0</v>
      </c>
      <c r="C4306" s="17" t="e">
        <f>VLOOKUP(B4306,Consolidation!B:AA,3,FALSE)</f>
        <v>#N/A</v>
      </c>
      <c r="D4306" s="17" t="e">
        <f>VLOOKUP(B4306,Consolidation!B:AA,5,TRUE)</f>
        <v>#N/A</v>
      </c>
      <c r="E4306" s="17" t="e">
        <f>VLOOKUP(B4307,Consolidation!B:AA,6,TRUE)</f>
        <v>#N/A</v>
      </c>
      <c r="F4306" s="17" t="e">
        <f>VLOOKUP(B4307,Consolidation!B:AA,7,TRUE)</f>
        <v>#N/A</v>
      </c>
      <c r="G4306" s="17" t="e">
        <f>VLOOKUP(B4307,Consolidation!B:AA,12,TRUE)</f>
        <v>#N/A</v>
      </c>
      <c r="H4306" s="17" t="e">
        <f>VLOOKUP(B4307,Consolidation!B:AA,22,FALSE)</f>
        <v>#N/A</v>
      </c>
    </row>
    <row r="4307" spans="1:8" ht="29.5" customHeight="1" thickBot="1" x14ac:dyDescent="0.4">
      <c r="A4307" s="16" t="str">
        <f>IF(B4307&lt;&gt;"","IND"&amp;TEXT(COUNTA($B$2:B4307),"000"),"")</f>
        <v>IND2955</v>
      </c>
      <c r="B4307" s="17">
        <f>Consolication[[#This Row],[Nom et prénom 0 Name &amp; first name]]</f>
        <v>0</v>
      </c>
      <c r="C4307" s="17" t="e">
        <f>VLOOKUP(B4307,Consolidation!B:AA,3,FALSE)</f>
        <v>#N/A</v>
      </c>
      <c r="D4307" s="17" t="e">
        <f>VLOOKUP(B4307,Consolidation!B:AA,5,TRUE)</f>
        <v>#N/A</v>
      </c>
      <c r="E4307" s="17" t="e">
        <f>VLOOKUP(B4308,Consolidation!B:AA,6,TRUE)</f>
        <v>#N/A</v>
      </c>
      <c r="F4307" s="17" t="e">
        <f>VLOOKUP(B4308,Consolidation!B:AA,7,TRUE)</f>
        <v>#N/A</v>
      </c>
      <c r="G4307" s="17" t="e">
        <f>VLOOKUP(B4308,Consolidation!B:AA,12,TRUE)</f>
        <v>#N/A</v>
      </c>
      <c r="H4307" s="17" t="e">
        <f>VLOOKUP(B4308,Consolidation!B:AA,22,FALSE)</f>
        <v>#N/A</v>
      </c>
    </row>
    <row r="4308" spans="1:8" ht="29.5" customHeight="1" thickBot="1" x14ac:dyDescent="0.4">
      <c r="A4308" s="16" t="str">
        <f>IF(B4308&lt;&gt;"","IND"&amp;TEXT(COUNTA($B$2:B4308),"000"),"")</f>
        <v>IND2956</v>
      </c>
      <c r="B4308" s="17">
        <f>Consolication[[#This Row],[Nom et prénom 0 Name &amp; first name]]</f>
        <v>0</v>
      </c>
      <c r="C4308" s="17" t="e">
        <f>VLOOKUP(B4308,Consolidation!B:AA,3,FALSE)</f>
        <v>#N/A</v>
      </c>
      <c r="D4308" s="17" t="e">
        <f>VLOOKUP(B4308,Consolidation!B:AA,5,TRUE)</f>
        <v>#N/A</v>
      </c>
      <c r="E4308" s="17" t="e">
        <f>VLOOKUP(B4309,Consolidation!B:AA,6,TRUE)</f>
        <v>#N/A</v>
      </c>
      <c r="F4308" s="17" t="e">
        <f>VLOOKUP(B4309,Consolidation!B:AA,7,TRUE)</f>
        <v>#N/A</v>
      </c>
      <c r="G4308" s="17" t="e">
        <f>VLOOKUP(B4309,Consolidation!B:AA,12,TRUE)</f>
        <v>#N/A</v>
      </c>
      <c r="H4308" s="17" t="e">
        <f>VLOOKUP(B4309,Consolidation!B:AA,22,FALSE)</f>
        <v>#N/A</v>
      </c>
    </row>
    <row r="4309" spans="1:8" ht="29.5" customHeight="1" thickBot="1" x14ac:dyDescent="0.4">
      <c r="A4309" s="16" t="str">
        <f>IF(B4309&lt;&gt;"","IND"&amp;TEXT(COUNTA($B$2:B4309),"000"),"")</f>
        <v>IND2957</v>
      </c>
      <c r="B4309" s="17">
        <f>Consolication[[#This Row],[Nom et prénom 0 Name &amp; first name]]</f>
        <v>0</v>
      </c>
      <c r="C4309" s="17" t="e">
        <f>VLOOKUP(B4309,Consolidation!B:AA,3,FALSE)</f>
        <v>#N/A</v>
      </c>
      <c r="D4309" s="17" t="e">
        <f>VLOOKUP(B4309,Consolidation!B:AA,5,TRUE)</f>
        <v>#N/A</v>
      </c>
      <c r="E4309" s="17" t="e">
        <f>VLOOKUP(B4310,Consolidation!B:AA,6,TRUE)</f>
        <v>#N/A</v>
      </c>
      <c r="F4309" s="17" t="e">
        <f>VLOOKUP(B4310,Consolidation!B:AA,7,TRUE)</f>
        <v>#N/A</v>
      </c>
      <c r="G4309" s="17" t="e">
        <f>VLOOKUP(B4310,Consolidation!B:AA,12,TRUE)</f>
        <v>#N/A</v>
      </c>
      <c r="H4309" s="17" t="e">
        <f>VLOOKUP(B4310,Consolidation!B:AA,22,FALSE)</f>
        <v>#N/A</v>
      </c>
    </row>
    <row r="4310" spans="1:8" ht="29.5" customHeight="1" thickBot="1" x14ac:dyDescent="0.4">
      <c r="A4310" s="16" t="str">
        <f>IF(B4310&lt;&gt;"","IND"&amp;TEXT(COUNTA($B$2:B4310),"000"),"")</f>
        <v>IND2958</v>
      </c>
      <c r="B4310" s="17">
        <f>Consolication[[#This Row],[Nom et prénom 0 Name &amp; first name]]</f>
        <v>0</v>
      </c>
      <c r="C4310" s="17" t="e">
        <f>VLOOKUP(B4310,Consolidation!B:AA,3,FALSE)</f>
        <v>#N/A</v>
      </c>
      <c r="D4310" s="17" t="e">
        <f>VLOOKUP(B4310,Consolidation!B:AA,5,TRUE)</f>
        <v>#N/A</v>
      </c>
      <c r="E4310" s="17" t="e">
        <f>VLOOKUP(B4311,Consolidation!B:AA,6,TRUE)</f>
        <v>#N/A</v>
      </c>
      <c r="F4310" s="17" t="e">
        <f>VLOOKUP(B4311,Consolidation!B:AA,7,TRUE)</f>
        <v>#N/A</v>
      </c>
      <c r="G4310" s="17" t="e">
        <f>VLOOKUP(B4311,Consolidation!B:AA,12,TRUE)</f>
        <v>#N/A</v>
      </c>
      <c r="H4310" s="17" t="e">
        <f>VLOOKUP(B4311,Consolidation!B:AA,22,FALSE)</f>
        <v>#N/A</v>
      </c>
    </row>
    <row r="4311" spans="1:8" ht="29.5" customHeight="1" thickBot="1" x14ac:dyDescent="0.4">
      <c r="A4311" s="16" t="str">
        <f>IF(B4311&lt;&gt;"","IND"&amp;TEXT(COUNTA($B$2:B4311),"000"),"")</f>
        <v>IND2959</v>
      </c>
      <c r="B4311" s="17">
        <f>Consolication[[#This Row],[Nom et prénom 0 Name &amp; first name]]</f>
        <v>0</v>
      </c>
      <c r="C4311" s="17" t="e">
        <f>VLOOKUP(B4311,Consolidation!B:AA,3,FALSE)</f>
        <v>#N/A</v>
      </c>
      <c r="D4311" s="17" t="e">
        <f>VLOOKUP(B4311,Consolidation!B:AA,5,TRUE)</f>
        <v>#N/A</v>
      </c>
      <c r="E4311" s="17" t="e">
        <f>VLOOKUP(B4312,Consolidation!B:AA,6,TRUE)</f>
        <v>#N/A</v>
      </c>
      <c r="F4311" s="17" t="e">
        <f>VLOOKUP(B4312,Consolidation!B:AA,7,TRUE)</f>
        <v>#N/A</v>
      </c>
      <c r="G4311" s="17" t="e">
        <f>VLOOKUP(B4312,Consolidation!B:AA,12,TRUE)</f>
        <v>#N/A</v>
      </c>
      <c r="H4311" s="17" t="e">
        <f>VLOOKUP(B4312,Consolidation!B:AA,22,FALSE)</f>
        <v>#N/A</v>
      </c>
    </row>
    <row r="4312" spans="1:8" ht="29.5" customHeight="1" thickBot="1" x14ac:dyDescent="0.4">
      <c r="A4312" s="16" t="str">
        <f>IF(B4312&lt;&gt;"","IND"&amp;TEXT(COUNTA($B$2:B4312),"000"),"")</f>
        <v>IND2960</v>
      </c>
      <c r="B4312" s="17">
        <f>Consolication[[#This Row],[Nom et prénom 0 Name &amp; first name]]</f>
        <v>0</v>
      </c>
      <c r="C4312" s="17" t="e">
        <f>VLOOKUP(B4312,Consolidation!B:AA,3,FALSE)</f>
        <v>#N/A</v>
      </c>
      <c r="D4312" s="17" t="e">
        <f>VLOOKUP(B4312,Consolidation!B:AA,5,TRUE)</f>
        <v>#N/A</v>
      </c>
      <c r="E4312" s="17" t="e">
        <f>VLOOKUP(B4313,Consolidation!B:AA,6,TRUE)</f>
        <v>#N/A</v>
      </c>
      <c r="F4312" s="17" t="e">
        <f>VLOOKUP(B4313,Consolidation!B:AA,7,TRUE)</f>
        <v>#N/A</v>
      </c>
      <c r="G4312" s="17" t="e">
        <f>VLOOKUP(B4313,Consolidation!B:AA,12,TRUE)</f>
        <v>#N/A</v>
      </c>
      <c r="H4312" s="17" t="e">
        <f>VLOOKUP(B4313,Consolidation!B:AA,22,FALSE)</f>
        <v>#N/A</v>
      </c>
    </row>
    <row r="4313" spans="1:8" ht="29.5" customHeight="1" thickBot="1" x14ac:dyDescent="0.4">
      <c r="A4313" s="16" t="str">
        <f>IF(B4313&lt;&gt;"","IND"&amp;TEXT(COUNTA($B$2:B4313),"000"),"")</f>
        <v>IND2961</v>
      </c>
      <c r="B4313" s="17">
        <f>Consolication[[#This Row],[Nom et prénom 0 Name &amp; first name]]</f>
        <v>0</v>
      </c>
      <c r="C4313" s="17" t="e">
        <f>VLOOKUP(B4313,Consolidation!B:AA,3,FALSE)</f>
        <v>#N/A</v>
      </c>
      <c r="D4313" s="17" t="e">
        <f>VLOOKUP(B4313,Consolidation!B:AA,5,TRUE)</f>
        <v>#N/A</v>
      </c>
      <c r="E4313" s="17" t="e">
        <f>VLOOKUP(B4314,Consolidation!B:AA,6,TRUE)</f>
        <v>#N/A</v>
      </c>
      <c r="F4313" s="17" t="e">
        <f>VLOOKUP(B4314,Consolidation!B:AA,7,TRUE)</f>
        <v>#N/A</v>
      </c>
      <c r="G4313" s="17" t="e">
        <f>VLOOKUP(B4314,Consolidation!B:AA,12,TRUE)</f>
        <v>#N/A</v>
      </c>
      <c r="H4313" s="17" t="e">
        <f>VLOOKUP(B4314,Consolidation!B:AA,22,FALSE)</f>
        <v>#N/A</v>
      </c>
    </row>
    <row r="4314" spans="1:8" ht="29.5" customHeight="1" thickBot="1" x14ac:dyDescent="0.4">
      <c r="A4314" s="16" t="str">
        <f>IF(B4314&lt;&gt;"","IND"&amp;TEXT(COUNTA($B$2:B4314),"000"),"")</f>
        <v>IND2962</v>
      </c>
      <c r="B4314" s="17">
        <f>Consolication[[#This Row],[Nom et prénom 0 Name &amp; first name]]</f>
        <v>0</v>
      </c>
      <c r="C4314" s="17" t="e">
        <f>VLOOKUP(B4314,Consolidation!B:AA,3,FALSE)</f>
        <v>#N/A</v>
      </c>
      <c r="D4314" s="17" t="e">
        <f>VLOOKUP(B4314,Consolidation!B:AA,5,TRUE)</f>
        <v>#N/A</v>
      </c>
      <c r="E4314" s="17" t="e">
        <f>VLOOKUP(B4315,Consolidation!B:AA,6,TRUE)</f>
        <v>#N/A</v>
      </c>
      <c r="F4314" s="17" t="e">
        <f>VLOOKUP(B4315,Consolidation!B:AA,7,TRUE)</f>
        <v>#N/A</v>
      </c>
      <c r="G4314" s="17" t="e">
        <f>VLOOKUP(B4315,Consolidation!B:AA,12,TRUE)</f>
        <v>#N/A</v>
      </c>
      <c r="H4314" s="17" t="e">
        <f>VLOOKUP(B4315,Consolidation!B:AA,22,FALSE)</f>
        <v>#N/A</v>
      </c>
    </row>
    <row r="4315" spans="1:8" ht="29.5" customHeight="1" thickBot="1" x14ac:dyDescent="0.4">
      <c r="A4315" s="16" t="str">
        <f>IF(B4315&lt;&gt;"","IND"&amp;TEXT(COUNTA($B$2:B4315),"000"),"")</f>
        <v>IND2963</v>
      </c>
      <c r="B4315" s="17">
        <f>Consolication[[#This Row],[Nom et prénom 0 Name &amp; first name]]</f>
        <v>0</v>
      </c>
      <c r="C4315" s="17" t="e">
        <f>VLOOKUP(B4315,Consolidation!B:AA,3,FALSE)</f>
        <v>#N/A</v>
      </c>
      <c r="D4315" s="17" t="e">
        <f>VLOOKUP(B4315,Consolidation!B:AA,5,TRUE)</f>
        <v>#N/A</v>
      </c>
      <c r="E4315" s="17" t="e">
        <f>VLOOKUP(B4316,Consolidation!B:AA,6,TRUE)</f>
        <v>#N/A</v>
      </c>
      <c r="F4315" s="17" t="e">
        <f>VLOOKUP(B4316,Consolidation!B:AA,7,TRUE)</f>
        <v>#N/A</v>
      </c>
      <c r="G4315" s="17" t="e">
        <f>VLOOKUP(B4316,Consolidation!B:AA,12,TRUE)</f>
        <v>#N/A</v>
      </c>
      <c r="H4315" s="17" t="e">
        <f>VLOOKUP(B4316,Consolidation!B:AA,22,FALSE)</f>
        <v>#N/A</v>
      </c>
    </row>
    <row r="4316" spans="1:8" ht="29.5" customHeight="1" thickBot="1" x14ac:dyDescent="0.4">
      <c r="A4316" s="16" t="str">
        <f>IF(B4316&lt;&gt;"","IND"&amp;TEXT(COUNTA($B$2:B4316),"000"),"")</f>
        <v>IND2964</v>
      </c>
      <c r="B4316" s="17">
        <f>Consolication[[#This Row],[Nom et prénom 0 Name &amp; first name]]</f>
        <v>0</v>
      </c>
      <c r="C4316" s="17" t="e">
        <f>VLOOKUP(B4316,Consolidation!B:AA,3,FALSE)</f>
        <v>#N/A</v>
      </c>
      <c r="D4316" s="17" t="e">
        <f>VLOOKUP(B4316,Consolidation!B:AA,5,TRUE)</f>
        <v>#N/A</v>
      </c>
      <c r="E4316" s="17" t="e">
        <f>VLOOKUP(B4317,Consolidation!B:AA,6,TRUE)</f>
        <v>#N/A</v>
      </c>
      <c r="F4316" s="17" t="e">
        <f>VLOOKUP(B4317,Consolidation!B:AA,7,TRUE)</f>
        <v>#N/A</v>
      </c>
      <c r="G4316" s="17" t="e">
        <f>VLOOKUP(B4317,Consolidation!B:AA,12,TRUE)</f>
        <v>#N/A</v>
      </c>
      <c r="H4316" s="17" t="e">
        <f>VLOOKUP(B4317,Consolidation!B:AA,22,FALSE)</f>
        <v>#N/A</v>
      </c>
    </row>
    <row r="4317" spans="1:8" ht="29.5" customHeight="1" thickBot="1" x14ac:dyDescent="0.4">
      <c r="A4317" s="16" t="str">
        <f>IF(B4317&lt;&gt;"","IND"&amp;TEXT(COUNTA($B$2:B4317),"000"),"")</f>
        <v>IND2965</v>
      </c>
      <c r="B4317" s="17">
        <f>Consolication[[#This Row],[Nom et prénom 0 Name &amp; first name]]</f>
        <v>0</v>
      </c>
      <c r="C4317" s="17" t="e">
        <f>VLOOKUP(B4317,Consolidation!B:AA,3,FALSE)</f>
        <v>#N/A</v>
      </c>
      <c r="D4317" s="17" t="e">
        <f>VLOOKUP(B4317,Consolidation!B:AA,5,TRUE)</f>
        <v>#N/A</v>
      </c>
      <c r="E4317" s="17" t="e">
        <f>VLOOKUP(B4318,Consolidation!B:AA,6,TRUE)</f>
        <v>#N/A</v>
      </c>
      <c r="F4317" s="17" t="e">
        <f>VLOOKUP(B4318,Consolidation!B:AA,7,TRUE)</f>
        <v>#N/A</v>
      </c>
      <c r="G4317" s="17" t="e">
        <f>VLOOKUP(B4318,Consolidation!B:AA,12,TRUE)</f>
        <v>#N/A</v>
      </c>
      <c r="H4317" s="17" t="e">
        <f>VLOOKUP(B4318,Consolidation!B:AA,22,FALSE)</f>
        <v>#N/A</v>
      </c>
    </row>
    <row r="4318" spans="1:8" ht="29.5" customHeight="1" thickBot="1" x14ac:dyDescent="0.4">
      <c r="A4318" s="16" t="str">
        <f>IF(B4318&lt;&gt;"","IND"&amp;TEXT(COUNTA($B$2:B4318),"000"),"")</f>
        <v>IND2966</v>
      </c>
      <c r="B4318" s="17">
        <f>Consolication[[#This Row],[Nom et prénom 0 Name &amp; first name]]</f>
        <v>0</v>
      </c>
      <c r="C4318" s="17" t="e">
        <f>VLOOKUP(B4318,Consolidation!B:AA,3,FALSE)</f>
        <v>#N/A</v>
      </c>
      <c r="D4318" s="17" t="e">
        <f>VLOOKUP(B4318,Consolidation!B:AA,5,TRUE)</f>
        <v>#N/A</v>
      </c>
      <c r="E4318" s="17" t="e">
        <f>VLOOKUP(B4319,Consolidation!B:AA,6,TRUE)</f>
        <v>#N/A</v>
      </c>
      <c r="F4318" s="17" t="e">
        <f>VLOOKUP(B4319,Consolidation!B:AA,7,TRUE)</f>
        <v>#N/A</v>
      </c>
      <c r="G4318" s="17" t="e">
        <f>VLOOKUP(B4319,Consolidation!B:AA,12,TRUE)</f>
        <v>#N/A</v>
      </c>
      <c r="H4318" s="17" t="e">
        <f>VLOOKUP(B4319,Consolidation!B:AA,22,FALSE)</f>
        <v>#N/A</v>
      </c>
    </row>
    <row r="4319" spans="1:8" ht="29.5" customHeight="1" thickBot="1" x14ac:dyDescent="0.4">
      <c r="A4319" s="16" t="str">
        <f>IF(B4319&lt;&gt;"","IND"&amp;TEXT(COUNTA($B$2:B4319),"000"),"")</f>
        <v>IND2967</v>
      </c>
      <c r="B4319" s="17">
        <f>Consolication[[#This Row],[Nom et prénom 0 Name &amp; first name]]</f>
        <v>0</v>
      </c>
      <c r="C4319" s="17" t="e">
        <f>VLOOKUP(B4319,Consolidation!B:AA,3,FALSE)</f>
        <v>#N/A</v>
      </c>
      <c r="D4319" s="17" t="e">
        <f>VLOOKUP(B4319,Consolidation!B:AA,5,TRUE)</f>
        <v>#N/A</v>
      </c>
      <c r="E4319" s="17" t="e">
        <f>VLOOKUP(B4320,Consolidation!B:AA,6,TRUE)</f>
        <v>#N/A</v>
      </c>
      <c r="F4319" s="17" t="e">
        <f>VLOOKUP(B4320,Consolidation!B:AA,7,TRUE)</f>
        <v>#N/A</v>
      </c>
      <c r="G4319" s="17" t="e">
        <f>VLOOKUP(B4320,Consolidation!B:AA,12,TRUE)</f>
        <v>#N/A</v>
      </c>
      <c r="H4319" s="17" t="e">
        <f>VLOOKUP(B4320,Consolidation!B:AA,22,FALSE)</f>
        <v>#N/A</v>
      </c>
    </row>
    <row r="4320" spans="1:8" ht="29.5" customHeight="1" thickBot="1" x14ac:dyDescent="0.4">
      <c r="A4320" s="16" t="str">
        <f>IF(B4320&lt;&gt;"","IND"&amp;TEXT(COUNTA($B$2:B4320),"000"),"")</f>
        <v>IND2968</v>
      </c>
      <c r="B4320" s="17">
        <f>Consolication[[#This Row],[Nom et prénom 0 Name &amp; first name]]</f>
        <v>0</v>
      </c>
      <c r="C4320" s="17" t="e">
        <f>VLOOKUP(B4320,Consolidation!B:AA,3,FALSE)</f>
        <v>#N/A</v>
      </c>
      <c r="D4320" s="17" t="e">
        <f>VLOOKUP(B4320,Consolidation!B:AA,5,TRUE)</f>
        <v>#N/A</v>
      </c>
      <c r="E4320" s="17" t="e">
        <f>VLOOKUP(B4321,Consolidation!B:AA,6,TRUE)</f>
        <v>#N/A</v>
      </c>
      <c r="F4320" s="17" t="e">
        <f>VLOOKUP(B4321,Consolidation!B:AA,7,TRUE)</f>
        <v>#N/A</v>
      </c>
      <c r="G4320" s="17" t="e">
        <f>VLOOKUP(B4321,Consolidation!B:AA,12,TRUE)</f>
        <v>#N/A</v>
      </c>
      <c r="H4320" s="17" t="e">
        <f>VLOOKUP(B4321,Consolidation!B:AA,22,FALSE)</f>
        <v>#N/A</v>
      </c>
    </row>
    <row r="4321" spans="1:8" ht="29.5" customHeight="1" thickBot="1" x14ac:dyDescent="0.4">
      <c r="A4321" s="16" t="str">
        <f>IF(B4321&lt;&gt;"","IND"&amp;TEXT(COUNTA($B$2:B4321),"000"),"")</f>
        <v>IND2969</v>
      </c>
      <c r="B4321" s="17">
        <f>Consolication[[#This Row],[Nom et prénom 0 Name &amp; first name]]</f>
        <v>0</v>
      </c>
      <c r="C4321" s="17" t="e">
        <f>VLOOKUP(B4321,Consolidation!B:AA,3,FALSE)</f>
        <v>#N/A</v>
      </c>
      <c r="D4321" s="17" t="e">
        <f>VLOOKUP(B4321,Consolidation!B:AA,5,TRUE)</f>
        <v>#N/A</v>
      </c>
      <c r="E4321" s="17" t="e">
        <f>VLOOKUP(B4322,Consolidation!B:AA,6,TRUE)</f>
        <v>#N/A</v>
      </c>
      <c r="F4321" s="17" t="e">
        <f>VLOOKUP(B4322,Consolidation!B:AA,7,TRUE)</f>
        <v>#N/A</v>
      </c>
      <c r="G4321" s="17" t="e">
        <f>VLOOKUP(B4322,Consolidation!B:AA,12,TRUE)</f>
        <v>#N/A</v>
      </c>
      <c r="H4321" s="17" t="e">
        <f>VLOOKUP(B4322,Consolidation!B:AA,22,FALSE)</f>
        <v>#N/A</v>
      </c>
    </row>
    <row r="4322" spans="1:8" ht="29.5" customHeight="1" thickBot="1" x14ac:dyDescent="0.4">
      <c r="A4322" s="16" t="str">
        <f>IF(B4322&lt;&gt;"","IND"&amp;TEXT(COUNTA($B$2:B4322),"000"),"")</f>
        <v>IND2970</v>
      </c>
      <c r="B4322" s="17">
        <f>Consolication[[#This Row],[Nom et prénom 0 Name &amp; first name]]</f>
        <v>0</v>
      </c>
      <c r="C4322" s="17" t="e">
        <f>VLOOKUP(B4322,Consolidation!B:AA,3,FALSE)</f>
        <v>#N/A</v>
      </c>
      <c r="D4322" s="17" t="e">
        <f>VLOOKUP(B4322,Consolidation!B:AA,5,TRUE)</f>
        <v>#N/A</v>
      </c>
      <c r="E4322" s="17" t="e">
        <f>VLOOKUP(B4323,Consolidation!B:AA,6,TRUE)</f>
        <v>#N/A</v>
      </c>
      <c r="F4322" s="17" t="e">
        <f>VLOOKUP(B4323,Consolidation!B:AA,7,TRUE)</f>
        <v>#N/A</v>
      </c>
      <c r="G4322" s="17" t="e">
        <f>VLOOKUP(B4323,Consolidation!B:AA,12,TRUE)</f>
        <v>#N/A</v>
      </c>
      <c r="H4322" s="17" t="e">
        <f>VLOOKUP(B4323,Consolidation!B:AA,22,FALSE)</f>
        <v>#N/A</v>
      </c>
    </row>
    <row r="4323" spans="1:8" ht="29.5" customHeight="1" thickBot="1" x14ac:dyDescent="0.4">
      <c r="A4323" s="16" t="str">
        <f>IF(B4323&lt;&gt;"","IND"&amp;TEXT(COUNTA($B$2:B4323),"000"),"")</f>
        <v>IND2971</v>
      </c>
      <c r="B4323" s="17">
        <f>Consolication[[#This Row],[Nom et prénom 0 Name &amp; first name]]</f>
        <v>0</v>
      </c>
      <c r="C4323" s="17" t="e">
        <f>VLOOKUP(B4323,Consolidation!B:AA,3,FALSE)</f>
        <v>#N/A</v>
      </c>
      <c r="D4323" s="17" t="e">
        <f>VLOOKUP(B4323,Consolidation!B:AA,5,TRUE)</f>
        <v>#N/A</v>
      </c>
      <c r="E4323" s="17" t="e">
        <f>VLOOKUP(B4324,Consolidation!B:AA,6,TRUE)</f>
        <v>#N/A</v>
      </c>
      <c r="F4323" s="17" t="e">
        <f>VLOOKUP(B4324,Consolidation!B:AA,7,TRUE)</f>
        <v>#N/A</v>
      </c>
      <c r="G4323" s="17" t="e">
        <f>VLOOKUP(B4324,Consolidation!B:AA,12,TRUE)</f>
        <v>#N/A</v>
      </c>
      <c r="H4323" s="17" t="e">
        <f>VLOOKUP(B4324,Consolidation!B:AA,22,FALSE)</f>
        <v>#N/A</v>
      </c>
    </row>
    <row r="4324" spans="1:8" ht="29.5" customHeight="1" thickBot="1" x14ac:dyDescent="0.4">
      <c r="A4324" s="16" t="str">
        <f>IF(B4324&lt;&gt;"","IND"&amp;TEXT(COUNTA($B$2:B4324),"000"),"")</f>
        <v>IND2972</v>
      </c>
      <c r="B4324" s="17">
        <f>Consolication[[#This Row],[Nom et prénom 0 Name &amp; first name]]</f>
        <v>0</v>
      </c>
      <c r="C4324" s="17" t="e">
        <f>VLOOKUP(B4324,Consolidation!B:AA,3,FALSE)</f>
        <v>#N/A</v>
      </c>
      <c r="D4324" s="17" t="e">
        <f>VLOOKUP(B4324,Consolidation!B:AA,5,TRUE)</f>
        <v>#N/A</v>
      </c>
      <c r="E4324" s="17" t="e">
        <f>VLOOKUP(B4325,Consolidation!B:AA,6,TRUE)</f>
        <v>#N/A</v>
      </c>
      <c r="F4324" s="17" t="e">
        <f>VLOOKUP(B4325,Consolidation!B:AA,7,TRUE)</f>
        <v>#N/A</v>
      </c>
      <c r="G4324" s="17" t="e">
        <f>VLOOKUP(B4325,Consolidation!B:AA,12,TRUE)</f>
        <v>#N/A</v>
      </c>
      <c r="H4324" s="17" t="e">
        <f>VLOOKUP(B4325,Consolidation!B:AA,22,FALSE)</f>
        <v>#N/A</v>
      </c>
    </row>
    <row r="4325" spans="1:8" ht="29.5" customHeight="1" thickBot="1" x14ac:dyDescent="0.4">
      <c r="A4325" s="16" t="str">
        <f>IF(B4325&lt;&gt;"","IND"&amp;TEXT(COUNTA($B$2:B4325),"000"),"")</f>
        <v>IND2973</v>
      </c>
      <c r="B4325" s="17">
        <f>Consolication[[#This Row],[Nom et prénom 0 Name &amp; first name]]</f>
        <v>0</v>
      </c>
      <c r="C4325" s="17" t="e">
        <f>VLOOKUP(B4325,Consolidation!B:AA,3,FALSE)</f>
        <v>#N/A</v>
      </c>
      <c r="D4325" s="17" t="e">
        <f>VLOOKUP(B4325,Consolidation!B:AA,5,TRUE)</f>
        <v>#N/A</v>
      </c>
      <c r="E4325" s="17" t="e">
        <f>VLOOKUP(B4326,Consolidation!B:AA,6,TRUE)</f>
        <v>#N/A</v>
      </c>
      <c r="F4325" s="17" t="e">
        <f>VLOOKUP(B4326,Consolidation!B:AA,7,TRUE)</f>
        <v>#N/A</v>
      </c>
      <c r="G4325" s="17" t="e">
        <f>VLOOKUP(B4326,Consolidation!B:AA,12,TRUE)</f>
        <v>#N/A</v>
      </c>
      <c r="H4325" s="17" t="e">
        <f>VLOOKUP(B4326,Consolidation!B:AA,22,FALSE)</f>
        <v>#N/A</v>
      </c>
    </row>
    <row r="4326" spans="1:8" ht="29.5" customHeight="1" thickBot="1" x14ac:dyDescent="0.4">
      <c r="A4326" s="16" t="str">
        <f>IF(B4326&lt;&gt;"","IND"&amp;TEXT(COUNTA($B$2:B4326),"000"),"")</f>
        <v>IND2974</v>
      </c>
      <c r="B4326" s="17">
        <f>Consolication[[#This Row],[Nom et prénom 0 Name &amp; first name]]</f>
        <v>0</v>
      </c>
      <c r="C4326" s="17" t="e">
        <f>VLOOKUP(B4326,Consolidation!B:AA,3,FALSE)</f>
        <v>#N/A</v>
      </c>
      <c r="D4326" s="17" t="e">
        <f>VLOOKUP(B4326,Consolidation!B:AA,5,TRUE)</f>
        <v>#N/A</v>
      </c>
      <c r="E4326" s="17" t="e">
        <f>VLOOKUP(B4327,Consolidation!B:AA,6,TRUE)</f>
        <v>#N/A</v>
      </c>
      <c r="F4326" s="17" t="e">
        <f>VLOOKUP(B4327,Consolidation!B:AA,7,TRUE)</f>
        <v>#N/A</v>
      </c>
      <c r="G4326" s="17" t="e">
        <f>VLOOKUP(B4327,Consolidation!B:AA,12,TRUE)</f>
        <v>#N/A</v>
      </c>
      <c r="H4326" s="17" t="e">
        <f>VLOOKUP(B4327,Consolidation!B:AA,22,FALSE)</f>
        <v>#N/A</v>
      </c>
    </row>
    <row r="4327" spans="1:8" ht="29.5" customHeight="1" thickBot="1" x14ac:dyDescent="0.4">
      <c r="A4327" s="16" t="str">
        <f>IF(B4327&lt;&gt;"","IND"&amp;TEXT(COUNTA($B$2:B4327),"000"),"")</f>
        <v>IND2975</v>
      </c>
      <c r="B4327" s="17">
        <f>Consolication[[#This Row],[Nom et prénom 0 Name &amp; first name]]</f>
        <v>0</v>
      </c>
      <c r="C4327" s="17" t="e">
        <f>VLOOKUP(B4327,Consolidation!B:AA,3,FALSE)</f>
        <v>#N/A</v>
      </c>
      <c r="D4327" s="17" t="e">
        <f>VLOOKUP(B4327,Consolidation!B:AA,5,TRUE)</f>
        <v>#N/A</v>
      </c>
      <c r="E4327" s="17" t="e">
        <f>VLOOKUP(B4328,Consolidation!B:AA,6,TRUE)</f>
        <v>#N/A</v>
      </c>
      <c r="F4327" s="17" t="e">
        <f>VLOOKUP(B4328,Consolidation!B:AA,7,TRUE)</f>
        <v>#N/A</v>
      </c>
      <c r="G4327" s="17" t="e">
        <f>VLOOKUP(B4328,Consolidation!B:AA,12,TRUE)</f>
        <v>#N/A</v>
      </c>
      <c r="H4327" s="17" t="e">
        <f>VLOOKUP(B4328,Consolidation!B:AA,22,FALSE)</f>
        <v>#N/A</v>
      </c>
    </row>
    <row r="4328" spans="1:8" ht="29.5" customHeight="1" thickBot="1" x14ac:dyDescent="0.4">
      <c r="A4328" s="16" t="str">
        <f>IF(B4328&lt;&gt;"","IND"&amp;TEXT(COUNTA($B$2:B4328),"000"),"")</f>
        <v>IND2976</v>
      </c>
      <c r="B4328" s="17">
        <f>Consolication[[#This Row],[Nom et prénom 0 Name &amp; first name]]</f>
        <v>0</v>
      </c>
      <c r="C4328" s="17" t="e">
        <f>VLOOKUP(B4328,Consolidation!B:AA,3,FALSE)</f>
        <v>#N/A</v>
      </c>
      <c r="D4328" s="17" t="e">
        <f>VLOOKUP(B4328,Consolidation!B:AA,5,TRUE)</f>
        <v>#N/A</v>
      </c>
      <c r="E4328" s="17" t="e">
        <f>VLOOKUP(B4329,Consolidation!B:AA,6,TRUE)</f>
        <v>#N/A</v>
      </c>
      <c r="F4328" s="17" t="e">
        <f>VLOOKUP(B4329,Consolidation!B:AA,7,TRUE)</f>
        <v>#N/A</v>
      </c>
      <c r="G4328" s="17" t="e">
        <f>VLOOKUP(B4329,Consolidation!B:AA,12,TRUE)</f>
        <v>#N/A</v>
      </c>
      <c r="H4328" s="17" t="e">
        <f>VLOOKUP(B4329,Consolidation!B:AA,22,FALSE)</f>
        <v>#N/A</v>
      </c>
    </row>
    <row r="4329" spans="1:8" ht="29.5" customHeight="1" thickBot="1" x14ac:dyDescent="0.4">
      <c r="A4329" s="16" t="str">
        <f>IF(B4329&lt;&gt;"","IND"&amp;TEXT(COUNTA($B$2:B4329),"000"),"")</f>
        <v>IND2977</v>
      </c>
      <c r="B4329" s="17">
        <f>Consolication[[#This Row],[Nom et prénom 0 Name &amp; first name]]</f>
        <v>0</v>
      </c>
      <c r="C4329" s="17" t="e">
        <f>VLOOKUP(B4329,Consolidation!B:AA,3,FALSE)</f>
        <v>#N/A</v>
      </c>
      <c r="D4329" s="17" t="e">
        <f>VLOOKUP(B4329,Consolidation!B:AA,5,TRUE)</f>
        <v>#N/A</v>
      </c>
      <c r="E4329" s="17" t="e">
        <f>VLOOKUP(B4330,Consolidation!B:AA,6,TRUE)</f>
        <v>#N/A</v>
      </c>
      <c r="F4329" s="17" t="e">
        <f>VLOOKUP(B4330,Consolidation!B:AA,7,TRUE)</f>
        <v>#N/A</v>
      </c>
      <c r="G4329" s="17" t="e">
        <f>VLOOKUP(B4330,Consolidation!B:AA,12,TRUE)</f>
        <v>#N/A</v>
      </c>
      <c r="H4329" s="17" t="e">
        <f>VLOOKUP(B4330,Consolidation!B:AA,22,FALSE)</f>
        <v>#N/A</v>
      </c>
    </row>
    <row r="4330" spans="1:8" ht="29.5" customHeight="1" thickBot="1" x14ac:dyDescent="0.4">
      <c r="A4330" s="16" t="str">
        <f>IF(B4330&lt;&gt;"","IND"&amp;TEXT(COUNTA($B$2:B4330),"000"),"")</f>
        <v>IND2978</v>
      </c>
      <c r="B4330" s="17">
        <f>Consolication[[#This Row],[Nom et prénom 0 Name &amp; first name]]</f>
        <v>0</v>
      </c>
      <c r="C4330" s="17" t="e">
        <f>VLOOKUP(B4330,Consolidation!B:AA,3,FALSE)</f>
        <v>#N/A</v>
      </c>
      <c r="D4330" s="17" t="e">
        <f>VLOOKUP(B4330,Consolidation!B:AA,5,TRUE)</f>
        <v>#N/A</v>
      </c>
      <c r="E4330" s="17" t="e">
        <f>VLOOKUP(B4331,Consolidation!B:AA,6,TRUE)</f>
        <v>#N/A</v>
      </c>
      <c r="F4330" s="17" t="e">
        <f>VLOOKUP(B4331,Consolidation!B:AA,7,TRUE)</f>
        <v>#N/A</v>
      </c>
      <c r="G4330" s="17" t="e">
        <f>VLOOKUP(B4331,Consolidation!B:AA,12,TRUE)</f>
        <v>#N/A</v>
      </c>
      <c r="H4330" s="17" t="e">
        <f>VLOOKUP(B4331,Consolidation!B:AA,22,FALSE)</f>
        <v>#N/A</v>
      </c>
    </row>
    <row r="4331" spans="1:8" ht="29.5" customHeight="1" thickBot="1" x14ac:dyDescent="0.4">
      <c r="A4331" s="16" t="str">
        <f>IF(B4331&lt;&gt;"","IND"&amp;TEXT(COUNTA($B$2:B4331),"000"),"")</f>
        <v>IND2979</v>
      </c>
      <c r="B4331" s="17">
        <f>Consolication[[#This Row],[Nom et prénom 0 Name &amp; first name]]</f>
        <v>0</v>
      </c>
      <c r="C4331" s="17" t="e">
        <f>VLOOKUP(B4331,Consolidation!B:AA,3,FALSE)</f>
        <v>#N/A</v>
      </c>
      <c r="D4331" s="17" t="e">
        <f>VLOOKUP(B4331,Consolidation!B:AA,5,TRUE)</f>
        <v>#N/A</v>
      </c>
      <c r="E4331" s="17" t="e">
        <f>VLOOKUP(B4332,Consolidation!B:AA,6,TRUE)</f>
        <v>#N/A</v>
      </c>
      <c r="F4331" s="17" t="e">
        <f>VLOOKUP(B4332,Consolidation!B:AA,7,TRUE)</f>
        <v>#N/A</v>
      </c>
      <c r="G4331" s="17" t="e">
        <f>VLOOKUP(B4332,Consolidation!B:AA,12,TRUE)</f>
        <v>#N/A</v>
      </c>
      <c r="H4331" s="17" t="e">
        <f>VLOOKUP(B4332,Consolidation!B:AA,22,FALSE)</f>
        <v>#N/A</v>
      </c>
    </row>
    <row r="4332" spans="1:8" ht="29.5" customHeight="1" thickBot="1" x14ac:dyDescent="0.4">
      <c r="A4332" s="16" t="str">
        <f>IF(B4332&lt;&gt;"","IND"&amp;TEXT(COUNTA($B$2:B4332),"000"),"")</f>
        <v>IND2980</v>
      </c>
      <c r="B4332" s="17">
        <f>Consolication[[#This Row],[Nom et prénom 0 Name &amp; first name]]</f>
        <v>0</v>
      </c>
      <c r="C4332" s="17" t="e">
        <f>VLOOKUP(B4332,Consolidation!B:AA,3,FALSE)</f>
        <v>#N/A</v>
      </c>
      <c r="D4332" s="17" t="e">
        <f>VLOOKUP(B4332,Consolidation!B:AA,5,TRUE)</f>
        <v>#N/A</v>
      </c>
      <c r="E4332" s="17" t="e">
        <f>VLOOKUP(B4333,Consolidation!B:AA,6,TRUE)</f>
        <v>#N/A</v>
      </c>
      <c r="F4332" s="17" t="e">
        <f>VLOOKUP(B4333,Consolidation!B:AA,7,TRUE)</f>
        <v>#N/A</v>
      </c>
      <c r="G4332" s="17" t="e">
        <f>VLOOKUP(B4333,Consolidation!B:AA,12,TRUE)</f>
        <v>#N/A</v>
      </c>
      <c r="H4332" s="17" t="e">
        <f>VLOOKUP(B4333,Consolidation!B:AA,22,FALSE)</f>
        <v>#N/A</v>
      </c>
    </row>
    <row r="4333" spans="1:8" ht="29.5" customHeight="1" thickBot="1" x14ac:dyDescent="0.4">
      <c r="A4333" s="16" t="str">
        <f>IF(B4333&lt;&gt;"","IND"&amp;TEXT(COUNTA($B$2:B4333),"000"),"")</f>
        <v>IND2981</v>
      </c>
      <c r="B4333" s="17">
        <f>Consolication[[#This Row],[Nom et prénom 0 Name &amp; first name]]</f>
        <v>0</v>
      </c>
      <c r="C4333" s="17" t="e">
        <f>VLOOKUP(B4333,Consolidation!B:AA,3,FALSE)</f>
        <v>#N/A</v>
      </c>
      <c r="D4333" s="17" t="e">
        <f>VLOOKUP(B4333,Consolidation!B:AA,5,TRUE)</f>
        <v>#N/A</v>
      </c>
      <c r="E4333" s="17" t="e">
        <f>VLOOKUP(B4334,Consolidation!B:AA,6,TRUE)</f>
        <v>#N/A</v>
      </c>
      <c r="F4333" s="17" t="e">
        <f>VLOOKUP(B4334,Consolidation!B:AA,7,TRUE)</f>
        <v>#N/A</v>
      </c>
      <c r="G4333" s="17" t="e">
        <f>VLOOKUP(B4334,Consolidation!B:AA,12,TRUE)</f>
        <v>#N/A</v>
      </c>
      <c r="H4333" s="17" t="e">
        <f>VLOOKUP(B4334,Consolidation!B:AA,22,FALSE)</f>
        <v>#N/A</v>
      </c>
    </row>
    <row r="4334" spans="1:8" ht="29.5" customHeight="1" thickBot="1" x14ac:dyDescent="0.4">
      <c r="A4334" s="16" t="str">
        <f>IF(B4334&lt;&gt;"","IND"&amp;TEXT(COUNTA($B$2:B4334),"000"),"")</f>
        <v>IND2982</v>
      </c>
      <c r="B4334" s="17">
        <f>Consolication[[#This Row],[Nom et prénom 0 Name &amp; first name]]</f>
        <v>0</v>
      </c>
      <c r="C4334" s="17" t="e">
        <f>VLOOKUP(B4334,Consolidation!B:AA,3,FALSE)</f>
        <v>#N/A</v>
      </c>
      <c r="D4334" s="17" t="e">
        <f>VLOOKUP(B4334,Consolidation!B:AA,5,TRUE)</f>
        <v>#N/A</v>
      </c>
      <c r="E4334" s="17" t="e">
        <f>VLOOKUP(B4335,Consolidation!B:AA,6,TRUE)</f>
        <v>#N/A</v>
      </c>
      <c r="F4334" s="17" t="e">
        <f>VLOOKUP(B4335,Consolidation!B:AA,7,TRUE)</f>
        <v>#N/A</v>
      </c>
      <c r="G4334" s="17" t="e">
        <f>VLOOKUP(B4335,Consolidation!B:AA,12,TRUE)</f>
        <v>#N/A</v>
      </c>
      <c r="H4334" s="17" t="e">
        <f>VLOOKUP(B4335,Consolidation!B:AA,22,FALSE)</f>
        <v>#N/A</v>
      </c>
    </row>
    <row r="4335" spans="1:8" ht="29.5" customHeight="1" thickBot="1" x14ac:dyDescent="0.4">
      <c r="A4335" s="16" t="str">
        <f>IF(B4335&lt;&gt;"","IND"&amp;TEXT(COUNTA($B$2:B4335),"000"),"")</f>
        <v>IND2983</v>
      </c>
      <c r="B4335" s="17">
        <f>Consolication[[#This Row],[Nom et prénom 0 Name &amp; first name]]</f>
        <v>0</v>
      </c>
      <c r="C4335" s="17" t="e">
        <f>VLOOKUP(B4335,Consolidation!B:AA,3,FALSE)</f>
        <v>#N/A</v>
      </c>
      <c r="D4335" s="17" t="e">
        <f>VLOOKUP(B4335,Consolidation!B:AA,5,TRUE)</f>
        <v>#N/A</v>
      </c>
      <c r="E4335" s="17" t="e">
        <f>VLOOKUP(B4336,Consolidation!B:AA,6,TRUE)</f>
        <v>#N/A</v>
      </c>
      <c r="F4335" s="17" t="e">
        <f>VLOOKUP(B4336,Consolidation!B:AA,7,TRUE)</f>
        <v>#N/A</v>
      </c>
      <c r="G4335" s="17" t="e">
        <f>VLOOKUP(B4336,Consolidation!B:AA,12,TRUE)</f>
        <v>#N/A</v>
      </c>
      <c r="H4335" s="17" t="e">
        <f>VLOOKUP(B4336,Consolidation!B:AA,22,FALSE)</f>
        <v>#N/A</v>
      </c>
    </row>
    <row r="4336" spans="1:8" ht="29.5" customHeight="1" thickBot="1" x14ac:dyDescent="0.4">
      <c r="A4336" s="16" t="str">
        <f>IF(B4336&lt;&gt;"","IND"&amp;TEXT(COUNTA($B$2:B4336),"000"),"")</f>
        <v>IND2984</v>
      </c>
      <c r="B4336" s="17">
        <f>Consolication[[#This Row],[Nom et prénom 0 Name &amp; first name]]</f>
        <v>0</v>
      </c>
      <c r="C4336" s="17" t="e">
        <f>VLOOKUP(B4336,Consolidation!B:AA,3,FALSE)</f>
        <v>#N/A</v>
      </c>
      <c r="D4336" s="17" t="e">
        <f>VLOOKUP(B4336,Consolidation!B:AA,5,TRUE)</f>
        <v>#N/A</v>
      </c>
      <c r="E4336" s="17" t="e">
        <f>VLOOKUP(B4337,Consolidation!B:AA,6,TRUE)</f>
        <v>#N/A</v>
      </c>
      <c r="F4336" s="17" t="e">
        <f>VLOOKUP(B4337,Consolidation!B:AA,7,TRUE)</f>
        <v>#N/A</v>
      </c>
      <c r="G4336" s="17" t="e">
        <f>VLOOKUP(B4337,Consolidation!B:AA,12,TRUE)</f>
        <v>#N/A</v>
      </c>
      <c r="H4336" s="17" t="e">
        <f>VLOOKUP(B4337,Consolidation!B:AA,22,FALSE)</f>
        <v>#N/A</v>
      </c>
    </row>
    <row r="4337" spans="1:8" ht="29.5" customHeight="1" thickBot="1" x14ac:dyDescent="0.4">
      <c r="A4337" s="16" t="str">
        <f>IF(B4337&lt;&gt;"","IND"&amp;TEXT(COUNTA($B$2:B4337),"000"),"")</f>
        <v>IND2985</v>
      </c>
      <c r="B4337" s="17">
        <f>Consolication[[#This Row],[Nom et prénom 0 Name &amp; first name]]</f>
        <v>0</v>
      </c>
      <c r="C4337" s="17" t="e">
        <f>VLOOKUP(B4337,Consolidation!B:AA,3,FALSE)</f>
        <v>#N/A</v>
      </c>
      <c r="D4337" s="17" t="e">
        <f>VLOOKUP(B4337,Consolidation!B:AA,5,TRUE)</f>
        <v>#N/A</v>
      </c>
      <c r="E4337" s="17" t="e">
        <f>VLOOKUP(B4338,Consolidation!B:AA,6,TRUE)</f>
        <v>#N/A</v>
      </c>
      <c r="F4337" s="17" t="e">
        <f>VLOOKUP(B4338,Consolidation!B:AA,7,TRUE)</f>
        <v>#N/A</v>
      </c>
      <c r="G4337" s="17" t="e">
        <f>VLOOKUP(B4338,Consolidation!B:AA,12,TRUE)</f>
        <v>#N/A</v>
      </c>
      <c r="H4337" s="17" t="e">
        <f>VLOOKUP(B4338,Consolidation!B:AA,22,FALSE)</f>
        <v>#N/A</v>
      </c>
    </row>
    <row r="4338" spans="1:8" ht="29.5" customHeight="1" thickBot="1" x14ac:dyDescent="0.4">
      <c r="A4338" s="16" t="str">
        <f>IF(B4338&lt;&gt;"","IND"&amp;TEXT(COUNTA($B$2:B4338),"000"),"")</f>
        <v>IND2986</v>
      </c>
      <c r="B4338" s="17">
        <f>Consolication[[#This Row],[Nom et prénom 0 Name &amp; first name]]</f>
        <v>0</v>
      </c>
      <c r="C4338" s="17" t="e">
        <f>VLOOKUP(B4338,Consolidation!B:AA,3,FALSE)</f>
        <v>#N/A</v>
      </c>
      <c r="D4338" s="17" t="e">
        <f>VLOOKUP(B4338,Consolidation!B:AA,5,TRUE)</f>
        <v>#N/A</v>
      </c>
      <c r="E4338" s="17" t="e">
        <f>VLOOKUP(B4339,Consolidation!B:AA,6,TRUE)</f>
        <v>#N/A</v>
      </c>
      <c r="F4338" s="17" t="e">
        <f>VLOOKUP(B4339,Consolidation!B:AA,7,TRUE)</f>
        <v>#N/A</v>
      </c>
      <c r="G4338" s="17" t="e">
        <f>VLOOKUP(B4339,Consolidation!B:AA,12,TRUE)</f>
        <v>#N/A</v>
      </c>
      <c r="H4338" s="17" t="e">
        <f>VLOOKUP(B4339,Consolidation!B:AA,22,FALSE)</f>
        <v>#N/A</v>
      </c>
    </row>
    <row r="4339" spans="1:8" ht="29.5" customHeight="1" thickBot="1" x14ac:dyDescent="0.4">
      <c r="A4339" s="16" t="str">
        <f>IF(B4339&lt;&gt;"","IND"&amp;TEXT(COUNTA($B$2:B4339),"000"),"")</f>
        <v>IND2987</v>
      </c>
      <c r="B4339" s="17">
        <f>Consolication[[#This Row],[Nom et prénom 0 Name &amp; first name]]</f>
        <v>0</v>
      </c>
      <c r="C4339" s="17" t="e">
        <f>VLOOKUP(B4339,Consolidation!B:AA,3,FALSE)</f>
        <v>#N/A</v>
      </c>
      <c r="D4339" s="17" t="e">
        <f>VLOOKUP(B4339,Consolidation!B:AA,5,TRUE)</f>
        <v>#N/A</v>
      </c>
      <c r="E4339" s="17" t="e">
        <f>VLOOKUP(B4340,Consolidation!B:AA,6,TRUE)</f>
        <v>#N/A</v>
      </c>
      <c r="F4339" s="17" t="e">
        <f>VLOOKUP(B4340,Consolidation!B:AA,7,TRUE)</f>
        <v>#N/A</v>
      </c>
      <c r="G4339" s="17" t="e">
        <f>VLOOKUP(B4340,Consolidation!B:AA,12,TRUE)</f>
        <v>#N/A</v>
      </c>
      <c r="H4339" s="17" t="e">
        <f>VLOOKUP(B4340,Consolidation!B:AA,22,FALSE)</f>
        <v>#N/A</v>
      </c>
    </row>
    <row r="4340" spans="1:8" ht="29.5" customHeight="1" thickBot="1" x14ac:dyDescent="0.4">
      <c r="A4340" s="16" t="str">
        <f>IF(B4340&lt;&gt;"","IND"&amp;TEXT(COUNTA($B$2:B4340),"000"),"")</f>
        <v>IND2988</v>
      </c>
      <c r="B4340" s="17">
        <f>Consolication[[#This Row],[Nom et prénom 0 Name &amp; first name]]</f>
        <v>0</v>
      </c>
      <c r="C4340" s="17" t="e">
        <f>VLOOKUP(B4340,Consolidation!B:AA,3,FALSE)</f>
        <v>#N/A</v>
      </c>
      <c r="D4340" s="17" t="e">
        <f>VLOOKUP(B4340,Consolidation!B:AA,5,TRUE)</f>
        <v>#N/A</v>
      </c>
      <c r="E4340" s="17" t="e">
        <f>VLOOKUP(B4341,Consolidation!B:AA,6,TRUE)</f>
        <v>#N/A</v>
      </c>
      <c r="F4340" s="17" t="e">
        <f>VLOOKUP(B4341,Consolidation!B:AA,7,TRUE)</f>
        <v>#N/A</v>
      </c>
      <c r="G4340" s="17" t="e">
        <f>VLOOKUP(B4341,Consolidation!B:AA,12,TRUE)</f>
        <v>#N/A</v>
      </c>
      <c r="H4340" s="17" t="e">
        <f>VLOOKUP(B4341,Consolidation!B:AA,22,FALSE)</f>
        <v>#N/A</v>
      </c>
    </row>
    <row r="4341" spans="1:8" ht="29.5" customHeight="1" thickBot="1" x14ac:dyDescent="0.4">
      <c r="A4341" s="16" t="str">
        <f>IF(B4341&lt;&gt;"","IND"&amp;TEXT(COUNTA($B$2:B4341),"000"),"")</f>
        <v>IND2989</v>
      </c>
      <c r="B4341" s="17">
        <f>Consolication[[#This Row],[Nom et prénom 0 Name &amp; first name]]</f>
        <v>0</v>
      </c>
      <c r="C4341" s="17" t="e">
        <f>VLOOKUP(B4341,Consolidation!B:AA,3,FALSE)</f>
        <v>#N/A</v>
      </c>
      <c r="D4341" s="17" t="e">
        <f>VLOOKUP(B4341,Consolidation!B:AA,5,TRUE)</f>
        <v>#N/A</v>
      </c>
      <c r="E4341" s="17" t="e">
        <f>VLOOKUP(B4342,Consolidation!B:AA,6,TRUE)</f>
        <v>#N/A</v>
      </c>
      <c r="F4341" s="17" t="e">
        <f>VLOOKUP(B4342,Consolidation!B:AA,7,TRUE)</f>
        <v>#N/A</v>
      </c>
      <c r="G4341" s="17" t="e">
        <f>VLOOKUP(B4342,Consolidation!B:AA,12,TRUE)</f>
        <v>#N/A</v>
      </c>
      <c r="H4341" s="17" t="e">
        <f>VLOOKUP(B4342,Consolidation!B:AA,22,FALSE)</f>
        <v>#N/A</v>
      </c>
    </row>
    <row r="4342" spans="1:8" ht="29.5" customHeight="1" thickBot="1" x14ac:dyDescent="0.4">
      <c r="A4342" s="16" t="str">
        <f>IF(B4342&lt;&gt;"","IND"&amp;TEXT(COUNTA($B$2:B4342),"000"),"")</f>
        <v>IND2990</v>
      </c>
      <c r="B4342" s="17">
        <f>Consolication[[#This Row],[Nom et prénom 0 Name &amp; first name]]</f>
        <v>0</v>
      </c>
      <c r="C4342" s="17" t="e">
        <f>VLOOKUP(B4342,Consolidation!B:AA,3,FALSE)</f>
        <v>#N/A</v>
      </c>
      <c r="D4342" s="17" t="e">
        <f>VLOOKUP(B4342,Consolidation!B:AA,5,TRUE)</f>
        <v>#N/A</v>
      </c>
      <c r="E4342" s="17" t="e">
        <f>VLOOKUP(B4343,Consolidation!B:AA,6,TRUE)</f>
        <v>#N/A</v>
      </c>
      <c r="F4342" s="17" t="e">
        <f>VLOOKUP(B4343,Consolidation!B:AA,7,TRUE)</f>
        <v>#N/A</v>
      </c>
      <c r="G4342" s="17" t="e">
        <f>VLOOKUP(B4343,Consolidation!B:AA,12,TRUE)</f>
        <v>#N/A</v>
      </c>
      <c r="H4342" s="17" t="e">
        <f>VLOOKUP(B4343,Consolidation!B:AA,22,FALSE)</f>
        <v>#N/A</v>
      </c>
    </row>
    <row r="4343" spans="1:8" ht="29.5" customHeight="1" thickBot="1" x14ac:dyDescent="0.4">
      <c r="A4343" s="16" t="str">
        <f>IF(B4343&lt;&gt;"","IND"&amp;TEXT(COUNTA($B$2:B4343),"000"),"")</f>
        <v>IND2991</v>
      </c>
      <c r="B4343" s="17">
        <f>Consolication[[#This Row],[Nom et prénom 0 Name &amp; first name]]</f>
        <v>0</v>
      </c>
      <c r="C4343" s="17" t="e">
        <f>VLOOKUP(B4343,Consolidation!B:AA,3,FALSE)</f>
        <v>#N/A</v>
      </c>
      <c r="D4343" s="17" t="e">
        <f>VLOOKUP(B4343,Consolidation!B:AA,5,TRUE)</f>
        <v>#N/A</v>
      </c>
      <c r="E4343" s="17" t="e">
        <f>VLOOKUP(B4344,Consolidation!B:AA,6,TRUE)</f>
        <v>#N/A</v>
      </c>
      <c r="F4343" s="17" t="e">
        <f>VLOOKUP(B4344,Consolidation!B:AA,7,TRUE)</f>
        <v>#N/A</v>
      </c>
      <c r="G4343" s="17" t="e">
        <f>VLOOKUP(B4344,Consolidation!B:AA,12,TRUE)</f>
        <v>#N/A</v>
      </c>
      <c r="H4343" s="17" t="e">
        <f>VLOOKUP(B4344,Consolidation!B:AA,22,FALSE)</f>
        <v>#N/A</v>
      </c>
    </row>
    <row r="4344" spans="1:8" ht="29.5" customHeight="1" thickBot="1" x14ac:dyDescent="0.4">
      <c r="A4344" s="16" t="str">
        <f>IF(B4344&lt;&gt;"","IND"&amp;TEXT(COUNTA($B$2:B4344),"000"),"")</f>
        <v>IND2992</v>
      </c>
      <c r="B4344" s="17">
        <f>Consolication[[#This Row],[Nom et prénom 0 Name &amp; first name]]</f>
        <v>0</v>
      </c>
      <c r="C4344" s="17" t="e">
        <f>VLOOKUP(B4344,Consolidation!B:AA,3,FALSE)</f>
        <v>#N/A</v>
      </c>
      <c r="D4344" s="17" t="e">
        <f>VLOOKUP(B4344,Consolidation!B:AA,5,TRUE)</f>
        <v>#N/A</v>
      </c>
      <c r="E4344" s="17" t="e">
        <f>VLOOKUP(B4345,Consolidation!B:AA,6,TRUE)</f>
        <v>#N/A</v>
      </c>
      <c r="F4344" s="17" t="e">
        <f>VLOOKUP(B4345,Consolidation!B:AA,7,TRUE)</f>
        <v>#N/A</v>
      </c>
      <c r="G4344" s="17" t="e">
        <f>VLOOKUP(B4345,Consolidation!B:AA,12,TRUE)</f>
        <v>#N/A</v>
      </c>
      <c r="H4344" s="17" t="e">
        <f>VLOOKUP(B4345,Consolidation!B:AA,22,FALSE)</f>
        <v>#N/A</v>
      </c>
    </row>
    <row r="4345" spans="1:8" ht="29.5" customHeight="1" thickBot="1" x14ac:dyDescent="0.4">
      <c r="A4345" s="16" t="str">
        <f>IF(B4345&lt;&gt;"","IND"&amp;TEXT(COUNTA($B$2:B4345),"000"),"")</f>
        <v>IND2993</v>
      </c>
      <c r="B4345" s="17">
        <f>Consolication[[#This Row],[Nom et prénom 0 Name &amp; first name]]</f>
        <v>0</v>
      </c>
      <c r="C4345" s="17" t="e">
        <f>VLOOKUP(B4345,Consolidation!B:AA,3,FALSE)</f>
        <v>#N/A</v>
      </c>
      <c r="D4345" s="17" t="e">
        <f>VLOOKUP(B4345,Consolidation!B:AA,5,TRUE)</f>
        <v>#N/A</v>
      </c>
      <c r="E4345" s="17" t="e">
        <f>VLOOKUP(B4346,Consolidation!B:AA,6,TRUE)</f>
        <v>#N/A</v>
      </c>
      <c r="F4345" s="17" t="e">
        <f>VLOOKUP(B4346,Consolidation!B:AA,7,TRUE)</f>
        <v>#N/A</v>
      </c>
      <c r="G4345" s="17" t="e">
        <f>VLOOKUP(B4346,Consolidation!B:AA,12,TRUE)</f>
        <v>#N/A</v>
      </c>
      <c r="H4345" s="17" t="e">
        <f>VLOOKUP(B4346,Consolidation!B:AA,22,FALSE)</f>
        <v>#N/A</v>
      </c>
    </row>
    <row r="4346" spans="1:8" ht="29.5" customHeight="1" thickBot="1" x14ac:dyDescent="0.4">
      <c r="A4346" s="16" t="str">
        <f>IF(B4346&lt;&gt;"","IND"&amp;TEXT(COUNTA($B$2:B4346),"000"),"")</f>
        <v>IND2994</v>
      </c>
      <c r="B4346" s="17">
        <f>Consolication[[#This Row],[Nom et prénom 0 Name &amp; first name]]</f>
        <v>0</v>
      </c>
      <c r="C4346" s="17" t="e">
        <f>VLOOKUP(B4346,Consolidation!B:AA,3,FALSE)</f>
        <v>#N/A</v>
      </c>
      <c r="D4346" s="17" t="e">
        <f>VLOOKUP(B4346,Consolidation!B:AA,5,TRUE)</f>
        <v>#N/A</v>
      </c>
      <c r="E4346" s="17" t="e">
        <f>VLOOKUP(B4347,Consolidation!B:AA,6,TRUE)</f>
        <v>#N/A</v>
      </c>
      <c r="F4346" s="17" t="e">
        <f>VLOOKUP(B4347,Consolidation!B:AA,7,TRUE)</f>
        <v>#N/A</v>
      </c>
      <c r="G4346" s="17" t="e">
        <f>VLOOKUP(B4347,Consolidation!B:AA,12,TRUE)</f>
        <v>#N/A</v>
      </c>
      <c r="H4346" s="17" t="e">
        <f>VLOOKUP(B4347,Consolidation!B:AA,22,FALSE)</f>
        <v>#N/A</v>
      </c>
    </row>
    <row r="4347" spans="1:8" ht="29.5" customHeight="1" thickBot="1" x14ac:dyDescent="0.4">
      <c r="A4347" s="16" t="str">
        <f>IF(B4347&lt;&gt;"","IND"&amp;TEXT(COUNTA($B$2:B4347),"000"),"")</f>
        <v>IND2995</v>
      </c>
      <c r="B4347" s="17">
        <f>Consolication[[#This Row],[Nom et prénom 0 Name &amp; first name]]</f>
        <v>0</v>
      </c>
      <c r="C4347" s="17" t="e">
        <f>VLOOKUP(B4347,Consolidation!B:AA,3,FALSE)</f>
        <v>#N/A</v>
      </c>
      <c r="D4347" s="17" t="e">
        <f>VLOOKUP(B4347,Consolidation!B:AA,5,TRUE)</f>
        <v>#N/A</v>
      </c>
      <c r="E4347" s="17" t="e">
        <f>VLOOKUP(B4348,Consolidation!B:AA,6,TRUE)</f>
        <v>#N/A</v>
      </c>
      <c r="F4347" s="17" t="e">
        <f>VLOOKUP(B4348,Consolidation!B:AA,7,TRUE)</f>
        <v>#N/A</v>
      </c>
      <c r="G4347" s="17" t="e">
        <f>VLOOKUP(B4348,Consolidation!B:AA,12,TRUE)</f>
        <v>#N/A</v>
      </c>
      <c r="H4347" s="17" t="e">
        <f>VLOOKUP(B4348,Consolidation!B:AA,22,FALSE)</f>
        <v>#N/A</v>
      </c>
    </row>
    <row r="4348" spans="1:8" ht="29.5" customHeight="1" thickBot="1" x14ac:dyDescent="0.4">
      <c r="A4348" s="16" t="str">
        <f>IF(B4348&lt;&gt;"","IND"&amp;TEXT(COUNTA($B$2:B4348),"000"),"")</f>
        <v>IND2996</v>
      </c>
      <c r="B4348" s="17">
        <f>Consolication[[#This Row],[Nom et prénom 0 Name &amp; first name]]</f>
        <v>0</v>
      </c>
      <c r="C4348" s="17" t="e">
        <f>VLOOKUP(B4348,Consolidation!B:AA,3,FALSE)</f>
        <v>#N/A</v>
      </c>
      <c r="D4348" s="17" t="e">
        <f>VLOOKUP(B4348,Consolidation!B:AA,5,TRUE)</f>
        <v>#N/A</v>
      </c>
      <c r="E4348" s="17" t="e">
        <f>VLOOKUP(B4349,Consolidation!B:AA,6,TRUE)</f>
        <v>#N/A</v>
      </c>
      <c r="F4348" s="17" t="e">
        <f>VLOOKUP(B4349,Consolidation!B:AA,7,TRUE)</f>
        <v>#N/A</v>
      </c>
      <c r="G4348" s="17" t="e">
        <f>VLOOKUP(B4349,Consolidation!B:AA,12,TRUE)</f>
        <v>#N/A</v>
      </c>
      <c r="H4348" s="17" t="e">
        <f>VLOOKUP(B4349,Consolidation!B:AA,22,FALSE)</f>
        <v>#N/A</v>
      </c>
    </row>
    <row r="4349" spans="1:8" ht="29.5" customHeight="1" thickBot="1" x14ac:dyDescent="0.4">
      <c r="A4349" s="16" t="str">
        <f>IF(B4349&lt;&gt;"","IND"&amp;TEXT(COUNTA($B$2:B4349),"000"),"")</f>
        <v>IND2997</v>
      </c>
      <c r="B4349" s="17">
        <f>Consolication[[#This Row],[Nom et prénom 0 Name &amp; first name]]</f>
        <v>0</v>
      </c>
      <c r="C4349" s="17" t="e">
        <f>VLOOKUP(B4349,Consolidation!B:AA,3,FALSE)</f>
        <v>#N/A</v>
      </c>
      <c r="D4349" s="17" t="e">
        <f>VLOOKUP(B4349,Consolidation!B:AA,5,TRUE)</f>
        <v>#N/A</v>
      </c>
      <c r="E4349" s="17" t="e">
        <f>VLOOKUP(B4350,Consolidation!B:AA,6,TRUE)</f>
        <v>#N/A</v>
      </c>
      <c r="F4349" s="17" t="e">
        <f>VLOOKUP(B4350,Consolidation!B:AA,7,TRUE)</f>
        <v>#N/A</v>
      </c>
      <c r="G4349" s="17" t="e">
        <f>VLOOKUP(B4350,Consolidation!B:AA,12,TRUE)</f>
        <v>#N/A</v>
      </c>
      <c r="H4349" s="17" t="e">
        <f>VLOOKUP(B4350,Consolidation!B:AA,22,FALSE)</f>
        <v>#N/A</v>
      </c>
    </row>
    <row r="4350" spans="1:8" ht="29.5" customHeight="1" thickBot="1" x14ac:dyDescent="0.4">
      <c r="A4350" s="16" t="str">
        <f>IF(B4350&lt;&gt;"","IND"&amp;TEXT(COUNTA($B$2:B4350),"000"),"")</f>
        <v>IND2998</v>
      </c>
      <c r="B4350" s="17">
        <f>Consolication[[#This Row],[Nom et prénom 0 Name &amp; first name]]</f>
        <v>0</v>
      </c>
      <c r="C4350" s="17" t="e">
        <f>VLOOKUP(B4350,Consolidation!B:AA,3,FALSE)</f>
        <v>#N/A</v>
      </c>
      <c r="D4350" s="17" t="e">
        <f>VLOOKUP(B4350,Consolidation!B:AA,5,TRUE)</f>
        <v>#N/A</v>
      </c>
      <c r="E4350" s="17" t="e">
        <f>VLOOKUP(B4351,Consolidation!B:AA,6,TRUE)</f>
        <v>#N/A</v>
      </c>
      <c r="F4350" s="17" t="e">
        <f>VLOOKUP(B4351,Consolidation!B:AA,7,TRUE)</f>
        <v>#N/A</v>
      </c>
      <c r="G4350" s="17" t="e">
        <f>VLOOKUP(B4351,Consolidation!B:AA,12,TRUE)</f>
        <v>#N/A</v>
      </c>
      <c r="H4350" s="17" t="e">
        <f>VLOOKUP(B4351,Consolidation!B:AA,22,FALSE)</f>
        <v>#N/A</v>
      </c>
    </row>
    <row r="4351" spans="1:8" ht="29.5" customHeight="1" thickBot="1" x14ac:dyDescent="0.4">
      <c r="A4351" s="16" t="str">
        <f>IF(B4351&lt;&gt;"","IND"&amp;TEXT(COUNTA($B$2:B4351),"000"),"")</f>
        <v>IND2999</v>
      </c>
      <c r="B4351" s="17">
        <f>Consolication[[#This Row],[Nom et prénom 0 Name &amp; first name]]</f>
        <v>0</v>
      </c>
      <c r="C4351" s="17" t="e">
        <f>VLOOKUP(B4351,Consolidation!B:AA,3,FALSE)</f>
        <v>#N/A</v>
      </c>
      <c r="D4351" s="17" t="e">
        <f>VLOOKUP(B4351,Consolidation!B:AA,5,TRUE)</f>
        <v>#N/A</v>
      </c>
      <c r="E4351" s="17" t="e">
        <f>VLOOKUP(B4352,Consolidation!B:AA,6,TRUE)</f>
        <v>#N/A</v>
      </c>
      <c r="F4351" s="17" t="e">
        <f>VLOOKUP(B4352,Consolidation!B:AA,7,TRUE)</f>
        <v>#N/A</v>
      </c>
      <c r="G4351" s="17" t="e">
        <f>VLOOKUP(B4352,Consolidation!B:AA,12,TRUE)</f>
        <v>#N/A</v>
      </c>
      <c r="H4351" s="17" t="e">
        <f>VLOOKUP(B4352,Consolidation!B:AA,22,FALSE)</f>
        <v>#N/A</v>
      </c>
    </row>
    <row r="4352" spans="1:8" ht="29.5" customHeight="1" thickBot="1" x14ac:dyDescent="0.4">
      <c r="A4352" s="16" t="str">
        <f>IF(B4352&lt;&gt;"","IND"&amp;TEXT(COUNTA($B$2:B4352),"000"),"")</f>
        <v>IND3000</v>
      </c>
      <c r="B4352" s="17">
        <f>Consolication[[#This Row],[Nom et prénom 0 Name &amp; first name]]</f>
        <v>0</v>
      </c>
      <c r="C4352" s="17" t="e">
        <f>VLOOKUP(B4352,Consolidation!B:AA,3,FALSE)</f>
        <v>#N/A</v>
      </c>
      <c r="D4352" s="17" t="e">
        <f>VLOOKUP(B4352,Consolidation!B:AA,5,TRUE)</f>
        <v>#N/A</v>
      </c>
      <c r="E4352" s="17" t="e">
        <f>VLOOKUP(B4353,Consolidation!B:AA,6,TRUE)</f>
        <v>#N/A</v>
      </c>
      <c r="F4352" s="17" t="e">
        <f>VLOOKUP(B4353,Consolidation!B:AA,7,TRUE)</f>
        <v>#N/A</v>
      </c>
      <c r="G4352" s="17" t="e">
        <f>VLOOKUP(B4353,Consolidation!B:AA,12,TRUE)</f>
        <v>#N/A</v>
      </c>
      <c r="H4352" s="17" t="e">
        <f>VLOOKUP(B4353,Consolidation!B:AA,22,FALSE)</f>
        <v>#N/A</v>
      </c>
    </row>
    <row r="4353" spans="1:8" ht="29.5" customHeight="1" thickBot="1" x14ac:dyDescent="0.4">
      <c r="A4353" s="16" t="str">
        <f>IF(B4353&lt;&gt;"","IND"&amp;TEXT(COUNTA($B$2:B4353),"000"),"")</f>
        <v>IND3001</v>
      </c>
      <c r="B4353" s="17">
        <f>Consolication[[#This Row],[Nom et prénom 0 Name &amp; first name]]</f>
        <v>0</v>
      </c>
      <c r="C4353" s="17" t="e">
        <f>VLOOKUP(B4353,Consolidation!B:AA,3,FALSE)</f>
        <v>#N/A</v>
      </c>
      <c r="D4353" s="17" t="e">
        <f>VLOOKUP(B4353,Consolidation!B:AA,5,TRUE)</f>
        <v>#N/A</v>
      </c>
      <c r="E4353" s="17" t="e">
        <f>VLOOKUP(B4354,Consolidation!B:AA,6,TRUE)</f>
        <v>#N/A</v>
      </c>
      <c r="F4353" s="17" t="e">
        <f>VLOOKUP(B4354,Consolidation!B:AA,7,TRUE)</f>
        <v>#N/A</v>
      </c>
      <c r="G4353" s="17" t="e">
        <f>VLOOKUP(B4354,Consolidation!B:AA,12,TRUE)</f>
        <v>#N/A</v>
      </c>
      <c r="H4353" s="17" t="e">
        <f>VLOOKUP(B4354,Consolidation!B:AA,22,FALSE)</f>
        <v>#N/A</v>
      </c>
    </row>
    <row r="4354" spans="1:8" ht="29.5" customHeight="1" thickBot="1" x14ac:dyDescent="0.4">
      <c r="A4354" s="16" t="str">
        <f>IF(B4354&lt;&gt;"","IND"&amp;TEXT(COUNTA($B$2:B4354),"000"),"")</f>
        <v>IND3002</v>
      </c>
      <c r="B4354" s="17">
        <f>Consolication[[#This Row],[Nom et prénom 0 Name &amp; first name]]</f>
        <v>0</v>
      </c>
      <c r="C4354" s="17" t="e">
        <f>VLOOKUP(B4354,Consolidation!B:AA,3,FALSE)</f>
        <v>#N/A</v>
      </c>
      <c r="D4354" s="17" t="e">
        <f>VLOOKUP(B4354,Consolidation!B:AA,5,TRUE)</f>
        <v>#N/A</v>
      </c>
      <c r="E4354" s="17" t="e">
        <f>VLOOKUP(B4355,Consolidation!B:AA,6,TRUE)</f>
        <v>#N/A</v>
      </c>
      <c r="F4354" s="17" t="e">
        <f>VLOOKUP(B4355,Consolidation!B:AA,7,TRUE)</f>
        <v>#N/A</v>
      </c>
      <c r="G4354" s="17" t="e">
        <f>VLOOKUP(B4355,Consolidation!B:AA,12,TRUE)</f>
        <v>#N/A</v>
      </c>
      <c r="H4354" s="17" t="e">
        <f>VLOOKUP(B4355,Consolidation!B:AA,22,FALSE)</f>
        <v>#N/A</v>
      </c>
    </row>
    <row r="4355" spans="1:8" ht="29.5" customHeight="1" thickBot="1" x14ac:dyDescent="0.4">
      <c r="A4355" s="16" t="str">
        <f>IF(B4355&lt;&gt;"","IND"&amp;TEXT(COUNTA($B$2:B4355),"000"),"")</f>
        <v>IND3003</v>
      </c>
      <c r="B4355" s="17">
        <f>Consolication[[#This Row],[Nom et prénom 0 Name &amp; first name]]</f>
        <v>0</v>
      </c>
      <c r="C4355" s="17" t="e">
        <f>VLOOKUP(B4355,Consolidation!B:AA,3,FALSE)</f>
        <v>#N/A</v>
      </c>
      <c r="D4355" s="17" t="e">
        <f>VLOOKUP(B4355,Consolidation!B:AA,5,TRUE)</f>
        <v>#N/A</v>
      </c>
      <c r="E4355" s="17" t="e">
        <f>VLOOKUP(B4356,Consolidation!B:AA,6,TRUE)</f>
        <v>#N/A</v>
      </c>
      <c r="F4355" s="17" t="e">
        <f>VLOOKUP(B4356,Consolidation!B:AA,7,TRUE)</f>
        <v>#N/A</v>
      </c>
      <c r="G4355" s="17" t="e">
        <f>VLOOKUP(B4356,Consolidation!B:AA,12,TRUE)</f>
        <v>#N/A</v>
      </c>
      <c r="H4355" s="17" t="e">
        <f>VLOOKUP(B4356,Consolidation!B:AA,22,FALSE)</f>
        <v>#N/A</v>
      </c>
    </row>
    <row r="4356" spans="1:8" ht="29.5" customHeight="1" thickBot="1" x14ac:dyDescent="0.4">
      <c r="A4356" s="16" t="str">
        <f>IF(B4356&lt;&gt;"","IND"&amp;TEXT(COUNTA($B$2:B4356),"000"),"")</f>
        <v>IND3004</v>
      </c>
      <c r="B4356" s="17">
        <f>Consolication[[#This Row],[Nom et prénom 0 Name &amp; first name]]</f>
        <v>0</v>
      </c>
      <c r="C4356" s="17" t="e">
        <f>VLOOKUP(B4356,Consolidation!B:AA,3,FALSE)</f>
        <v>#N/A</v>
      </c>
      <c r="D4356" s="17" t="e">
        <f>VLOOKUP(B4356,Consolidation!B:AA,5,TRUE)</f>
        <v>#N/A</v>
      </c>
      <c r="E4356" s="17" t="e">
        <f>VLOOKUP(B4357,Consolidation!B:AA,6,TRUE)</f>
        <v>#N/A</v>
      </c>
      <c r="F4356" s="17" t="e">
        <f>VLOOKUP(B4357,Consolidation!B:AA,7,TRUE)</f>
        <v>#N/A</v>
      </c>
      <c r="G4356" s="17" t="e">
        <f>VLOOKUP(B4357,Consolidation!B:AA,12,TRUE)</f>
        <v>#N/A</v>
      </c>
      <c r="H4356" s="17" t="e">
        <f>VLOOKUP(B4357,Consolidation!B:AA,22,FALSE)</f>
        <v>#N/A</v>
      </c>
    </row>
    <row r="4357" spans="1:8" ht="29.5" customHeight="1" thickBot="1" x14ac:dyDescent="0.4">
      <c r="A4357" s="16" t="str">
        <f>IF(B4357&lt;&gt;"","IND"&amp;TEXT(COUNTA($B$2:B4357),"000"),"")</f>
        <v>IND3005</v>
      </c>
      <c r="B4357" s="17">
        <f>Consolication[[#This Row],[Nom et prénom 0 Name &amp; first name]]</f>
        <v>0</v>
      </c>
      <c r="C4357" s="17" t="e">
        <f>VLOOKUP(B4357,Consolidation!B:AA,3,FALSE)</f>
        <v>#N/A</v>
      </c>
      <c r="D4357" s="17" t="e">
        <f>VLOOKUP(B4357,Consolidation!B:AA,5,TRUE)</f>
        <v>#N/A</v>
      </c>
      <c r="E4357" s="17" t="e">
        <f>VLOOKUP(B4358,Consolidation!B:AA,6,TRUE)</f>
        <v>#N/A</v>
      </c>
      <c r="F4357" s="17" t="e">
        <f>VLOOKUP(B4358,Consolidation!B:AA,7,TRUE)</f>
        <v>#N/A</v>
      </c>
      <c r="G4357" s="17" t="e">
        <f>VLOOKUP(B4358,Consolidation!B:AA,12,TRUE)</f>
        <v>#N/A</v>
      </c>
      <c r="H4357" s="17" t="e">
        <f>VLOOKUP(B4358,Consolidation!B:AA,22,FALSE)</f>
        <v>#N/A</v>
      </c>
    </row>
    <row r="4358" spans="1:8" ht="29.5" customHeight="1" thickBot="1" x14ac:dyDescent="0.4">
      <c r="A4358" s="16" t="str">
        <f>IF(B4358&lt;&gt;"","IND"&amp;TEXT(COUNTA($B$2:B4358),"000"),"")</f>
        <v>IND3006</v>
      </c>
      <c r="B4358" s="17">
        <f>Consolication[[#This Row],[Nom et prénom 0 Name &amp; first name]]</f>
        <v>0</v>
      </c>
      <c r="C4358" s="17" t="e">
        <f>VLOOKUP(B4358,Consolidation!B:AA,3,FALSE)</f>
        <v>#N/A</v>
      </c>
      <c r="D4358" s="17" t="e">
        <f>VLOOKUP(B4358,Consolidation!B:AA,5,TRUE)</f>
        <v>#N/A</v>
      </c>
      <c r="E4358" s="17" t="e">
        <f>VLOOKUP(B4359,Consolidation!B:AA,6,TRUE)</f>
        <v>#N/A</v>
      </c>
      <c r="F4358" s="17" t="e">
        <f>VLOOKUP(B4359,Consolidation!B:AA,7,TRUE)</f>
        <v>#N/A</v>
      </c>
      <c r="G4358" s="17" t="e">
        <f>VLOOKUP(B4359,Consolidation!B:AA,12,TRUE)</f>
        <v>#N/A</v>
      </c>
      <c r="H4358" s="17" t="e">
        <f>VLOOKUP(B4359,Consolidation!B:AA,22,FALSE)</f>
        <v>#N/A</v>
      </c>
    </row>
    <row r="4359" spans="1:8" ht="29.5" customHeight="1" thickBot="1" x14ac:dyDescent="0.4">
      <c r="A4359" s="16" t="str">
        <f>IF(B4359&lt;&gt;"","IND"&amp;TEXT(COUNTA($B$2:B4359),"000"),"")</f>
        <v>IND3007</v>
      </c>
      <c r="B4359" s="17">
        <f>Consolication[[#This Row],[Nom et prénom 0 Name &amp; first name]]</f>
        <v>0</v>
      </c>
      <c r="C4359" s="17" t="e">
        <f>VLOOKUP(B4359,Consolidation!B:AA,3,FALSE)</f>
        <v>#N/A</v>
      </c>
      <c r="D4359" s="17" t="e">
        <f>VLOOKUP(B4359,Consolidation!B:AA,5,TRUE)</f>
        <v>#N/A</v>
      </c>
      <c r="E4359" s="17" t="e">
        <f>VLOOKUP(B4360,Consolidation!B:AA,6,TRUE)</f>
        <v>#N/A</v>
      </c>
      <c r="F4359" s="17" t="e">
        <f>VLOOKUP(B4360,Consolidation!B:AA,7,TRUE)</f>
        <v>#N/A</v>
      </c>
      <c r="G4359" s="17" t="e">
        <f>VLOOKUP(B4360,Consolidation!B:AA,12,TRUE)</f>
        <v>#N/A</v>
      </c>
      <c r="H4359" s="17" t="e">
        <f>VLOOKUP(B4360,Consolidation!B:AA,22,FALSE)</f>
        <v>#N/A</v>
      </c>
    </row>
    <row r="4360" spans="1:8" ht="29.5" customHeight="1" thickBot="1" x14ac:dyDescent="0.4">
      <c r="A4360" s="16" t="str">
        <f>IF(B4360&lt;&gt;"","IND"&amp;TEXT(COUNTA($B$2:B4360),"000"),"")</f>
        <v>IND3008</v>
      </c>
      <c r="B4360" s="17">
        <f>Consolication[[#This Row],[Nom et prénom 0 Name &amp; first name]]</f>
        <v>0</v>
      </c>
      <c r="C4360" s="17" t="e">
        <f>VLOOKUP(B4360,Consolidation!B:AA,3,FALSE)</f>
        <v>#N/A</v>
      </c>
      <c r="D4360" s="17" t="e">
        <f>VLOOKUP(B4360,Consolidation!B:AA,5,TRUE)</f>
        <v>#N/A</v>
      </c>
      <c r="E4360" s="17" t="e">
        <f>VLOOKUP(B4361,Consolidation!B:AA,6,TRUE)</f>
        <v>#N/A</v>
      </c>
      <c r="F4360" s="17" t="e">
        <f>VLOOKUP(B4361,Consolidation!B:AA,7,TRUE)</f>
        <v>#N/A</v>
      </c>
      <c r="G4360" s="17" t="e">
        <f>VLOOKUP(B4361,Consolidation!B:AA,12,TRUE)</f>
        <v>#N/A</v>
      </c>
      <c r="H4360" s="17" t="e">
        <f>VLOOKUP(B4361,Consolidation!B:AA,22,FALSE)</f>
        <v>#N/A</v>
      </c>
    </row>
    <row r="4361" spans="1:8" ht="29.5" customHeight="1" thickBot="1" x14ac:dyDescent="0.4">
      <c r="A4361" s="16" t="str">
        <f>IF(B4361&lt;&gt;"","IND"&amp;TEXT(COUNTA($B$2:B4361),"000"),"")</f>
        <v>IND3009</v>
      </c>
      <c r="B4361" s="17">
        <f>Consolication[[#This Row],[Nom et prénom 0 Name &amp; first name]]</f>
        <v>0</v>
      </c>
      <c r="C4361" s="17" t="e">
        <f>VLOOKUP(B4361,Consolidation!B:AA,3,FALSE)</f>
        <v>#N/A</v>
      </c>
      <c r="D4361" s="17" t="e">
        <f>VLOOKUP(B4361,Consolidation!B:AA,5,TRUE)</f>
        <v>#N/A</v>
      </c>
      <c r="E4361" s="17" t="e">
        <f>VLOOKUP(B4362,Consolidation!B:AA,6,TRUE)</f>
        <v>#N/A</v>
      </c>
      <c r="F4361" s="17" t="e">
        <f>VLOOKUP(B4362,Consolidation!B:AA,7,TRUE)</f>
        <v>#N/A</v>
      </c>
      <c r="G4361" s="17" t="e">
        <f>VLOOKUP(B4362,Consolidation!B:AA,12,TRUE)</f>
        <v>#N/A</v>
      </c>
      <c r="H4361" s="17" t="e">
        <f>VLOOKUP(B4362,Consolidation!B:AA,22,FALSE)</f>
        <v>#N/A</v>
      </c>
    </row>
    <row r="4362" spans="1:8" ht="29.5" customHeight="1" thickBot="1" x14ac:dyDescent="0.4">
      <c r="A4362" s="16" t="str">
        <f>IF(B4362&lt;&gt;"","IND"&amp;TEXT(COUNTA($B$2:B4362),"000"),"")</f>
        <v>IND3010</v>
      </c>
      <c r="B4362" s="17">
        <f>Consolication[[#This Row],[Nom et prénom 0 Name &amp; first name]]</f>
        <v>0</v>
      </c>
      <c r="C4362" s="17" t="e">
        <f>VLOOKUP(B4362,Consolidation!B:AA,3,FALSE)</f>
        <v>#N/A</v>
      </c>
      <c r="D4362" s="17" t="e">
        <f>VLOOKUP(B4362,Consolidation!B:AA,5,TRUE)</f>
        <v>#N/A</v>
      </c>
      <c r="E4362" s="17" t="e">
        <f>VLOOKUP(B4363,Consolidation!B:AA,6,TRUE)</f>
        <v>#N/A</v>
      </c>
      <c r="F4362" s="17" t="e">
        <f>VLOOKUP(B4363,Consolidation!B:AA,7,TRUE)</f>
        <v>#N/A</v>
      </c>
      <c r="G4362" s="17" t="e">
        <f>VLOOKUP(B4363,Consolidation!B:AA,12,TRUE)</f>
        <v>#N/A</v>
      </c>
      <c r="H4362" s="17" t="e">
        <f>VLOOKUP(B4363,Consolidation!B:AA,22,FALSE)</f>
        <v>#N/A</v>
      </c>
    </row>
    <row r="4363" spans="1:8" ht="29.5" customHeight="1" thickBot="1" x14ac:dyDescent="0.4">
      <c r="A4363" s="16" t="str">
        <f>IF(B4363&lt;&gt;"","IND"&amp;TEXT(COUNTA($B$2:B4363),"000"),"")</f>
        <v>IND3011</v>
      </c>
      <c r="B4363" s="17">
        <f>Consolication[[#This Row],[Nom et prénom 0 Name &amp; first name]]</f>
        <v>0</v>
      </c>
      <c r="C4363" s="17" t="e">
        <f>VLOOKUP(B4363,Consolidation!B:AA,3,FALSE)</f>
        <v>#N/A</v>
      </c>
      <c r="D4363" s="17" t="e">
        <f>VLOOKUP(B4363,Consolidation!B:AA,5,TRUE)</f>
        <v>#N/A</v>
      </c>
      <c r="E4363" s="17" t="e">
        <f>VLOOKUP(B4364,Consolidation!B:AA,6,TRUE)</f>
        <v>#N/A</v>
      </c>
      <c r="F4363" s="17" t="e">
        <f>VLOOKUP(B4364,Consolidation!B:AA,7,TRUE)</f>
        <v>#N/A</v>
      </c>
      <c r="G4363" s="17" t="e">
        <f>VLOOKUP(B4364,Consolidation!B:AA,12,TRUE)</f>
        <v>#N/A</v>
      </c>
      <c r="H4363" s="17" t="e">
        <f>VLOOKUP(B4364,Consolidation!B:AA,22,FALSE)</f>
        <v>#N/A</v>
      </c>
    </row>
    <row r="4364" spans="1:8" ht="29.5" customHeight="1" thickBot="1" x14ac:dyDescent="0.4">
      <c r="A4364" s="16" t="str">
        <f>IF(B4364&lt;&gt;"","IND"&amp;TEXT(COUNTA($B$2:B4364),"000"),"")</f>
        <v>IND3012</v>
      </c>
      <c r="B4364" s="17">
        <f>Consolication[[#This Row],[Nom et prénom 0 Name &amp; first name]]</f>
        <v>0</v>
      </c>
      <c r="C4364" s="17" t="e">
        <f>VLOOKUP(B4364,Consolidation!B:AA,3,FALSE)</f>
        <v>#N/A</v>
      </c>
      <c r="D4364" s="17" t="e">
        <f>VLOOKUP(B4364,Consolidation!B:AA,5,TRUE)</f>
        <v>#N/A</v>
      </c>
      <c r="E4364" s="17" t="e">
        <f>VLOOKUP(B4365,Consolidation!B:AA,6,TRUE)</f>
        <v>#N/A</v>
      </c>
      <c r="F4364" s="17" t="e">
        <f>VLOOKUP(B4365,Consolidation!B:AA,7,TRUE)</f>
        <v>#N/A</v>
      </c>
      <c r="G4364" s="17" t="e">
        <f>VLOOKUP(B4365,Consolidation!B:AA,12,TRUE)</f>
        <v>#N/A</v>
      </c>
      <c r="H4364" s="17" t="e">
        <f>VLOOKUP(B4365,Consolidation!B:AA,22,FALSE)</f>
        <v>#N/A</v>
      </c>
    </row>
    <row r="4365" spans="1:8" ht="29.5" customHeight="1" thickBot="1" x14ac:dyDescent="0.4">
      <c r="A4365" s="16" t="str">
        <f>IF(B4365&lt;&gt;"","IND"&amp;TEXT(COUNTA($B$2:B4365),"000"),"")</f>
        <v>IND3013</v>
      </c>
      <c r="B4365" s="17">
        <f>Consolication[[#This Row],[Nom et prénom 0 Name &amp; first name]]</f>
        <v>0</v>
      </c>
      <c r="C4365" s="17" t="e">
        <f>VLOOKUP(B4365,Consolidation!B:AA,3,FALSE)</f>
        <v>#N/A</v>
      </c>
      <c r="D4365" s="17" t="e">
        <f>VLOOKUP(B4365,Consolidation!B:AA,5,TRUE)</f>
        <v>#N/A</v>
      </c>
      <c r="E4365" s="17" t="e">
        <f>VLOOKUP(B4366,Consolidation!B:AA,6,TRUE)</f>
        <v>#N/A</v>
      </c>
      <c r="F4365" s="17" t="e">
        <f>VLOOKUP(B4366,Consolidation!B:AA,7,TRUE)</f>
        <v>#N/A</v>
      </c>
      <c r="G4365" s="17" t="e">
        <f>VLOOKUP(B4366,Consolidation!B:AA,12,TRUE)</f>
        <v>#N/A</v>
      </c>
      <c r="H4365" s="17" t="e">
        <f>VLOOKUP(B4366,Consolidation!B:AA,22,FALSE)</f>
        <v>#N/A</v>
      </c>
    </row>
    <row r="4366" spans="1:8" ht="29.5" customHeight="1" thickBot="1" x14ac:dyDescent="0.4">
      <c r="A4366" s="16" t="str">
        <f>IF(B4366&lt;&gt;"","IND"&amp;TEXT(COUNTA($B$2:B4366),"000"),"")</f>
        <v>IND3014</v>
      </c>
      <c r="B4366" s="17">
        <f>Consolication[[#This Row],[Nom et prénom 0 Name &amp; first name]]</f>
        <v>0</v>
      </c>
      <c r="C4366" s="17" t="e">
        <f>VLOOKUP(B4366,Consolidation!B:AA,3,FALSE)</f>
        <v>#N/A</v>
      </c>
      <c r="D4366" s="17" t="e">
        <f>VLOOKUP(B4366,Consolidation!B:AA,5,TRUE)</f>
        <v>#N/A</v>
      </c>
      <c r="E4366" s="17" t="e">
        <f>VLOOKUP(B4367,Consolidation!B:AA,6,TRUE)</f>
        <v>#N/A</v>
      </c>
      <c r="F4366" s="17" t="e">
        <f>VLOOKUP(B4367,Consolidation!B:AA,7,TRUE)</f>
        <v>#N/A</v>
      </c>
      <c r="G4366" s="17" t="e">
        <f>VLOOKUP(B4367,Consolidation!B:AA,12,TRUE)</f>
        <v>#N/A</v>
      </c>
      <c r="H4366" s="17" t="e">
        <f>VLOOKUP(B4367,Consolidation!B:AA,22,FALSE)</f>
        <v>#N/A</v>
      </c>
    </row>
    <row r="4367" spans="1:8" ht="29.5" customHeight="1" thickBot="1" x14ac:dyDescent="0.4">
      <c r="A4367" s="16" t="str">
        <f>IF(B4367&lt;&gt;"","IND"&amp;TEXT(COUNTA($B$2:B4367),"000"),"")</f>
        <v>IND3015</v>
      </c>
      <c r="B4367" s="17">
        <f>Consolication[[#This Row],[Nom et prénom 0 Name &amp; first name]]</f>
        <v>0</v>
      </c>
      <c r="C4367" s="17" t="e">
        <f>VLOOKUP(B4367,Consolidation!B:AA,3,FALSE)</f>
        <v>#N/A</v>
      </c>
      <c r="D4367" s="17" t="e">
        <f>VLOOKUP(B4367,Consolidation!B:AA,5,TRUE)</f>
        <v>#N/A</v>
      </c>
      <c r="E4367" s="17" t="e">
        <f>VLOOKUP(B4368,Consolidation!B:AA,6,TRUE)</f>
        <v>#N/A</v>
      </c>
      <c r="F4367" s="17" t="e">
        <f>VLOOKUP(B4368,Consolidation!B:AA,7,TRUE)</f>
        <v>#N/A</v>
      </c>
      <c r="G4367" s="17" t="e">
        <f>VLOOKUP(B4368,Consolidation!B:AA,12,TRUE)</f>
        <v>#N/A</v>
      </c>
      <c r="H4367" s="17" t="e">
        <f>VLOOKUP(B4368,Consolidation!B:AA,22,FALSE)</f>
        <v>#N/A</v>
      </c>
    </row>
    <row r="4368" spans="1:8" ht="29.5" customHeight="1" thickBot="1" x14ac:dyDescent="0.4">
      <c r="A4368" s="16" t="str">
        <f>IF(B4368&lt;&gt;"","IND"&amp;TEXT(COUNTA($B$2:B4368),"000"),"")</f>
        <v>IND3016</v>
      </c>
      <c r="B4368" s="17">
        <f>Consolication[[#This Row],[Nom et prénom 0 Name &amp; first name]]</f>
        <v>0</v>
      </c>
      <c r="C4368" s="17" t="e">
        <f>VLOOKUP(B4368,Consolidation!B:AA,3,FALSE)</f>
        <v>#N/A</v>
      </c>
      <c r="D4368" s="17" t="e">
        <f>VLOOKUP(B4368,Consolidation!B:AA,5,TRUE)</f>
        <v>#N/A</v>
      </c>
      <c r="E4368" s="17" t="e">
        <f>VLOOKUP(B4369,Consolidation!B:AA,6,TRUE)</f>
        <v>#N/A</v>
      </c>
      <c r="F4368" s="17" t="e">
        <f>VLOOKUP(B4369,Consolidation!B:AA,7,TRUE)</f>
        <v>#N/A</v>
      </c>
      <c r="G4368" s="17" t="e">
        <f>VLOOKUP(B4369,Consolidation!B:AA,12,TRUE)</f>
        <v>#N/A</v>
      </c>
      <c r="H4368" s="17" t="e">
        <f>VLOOKUP(B4369,Consolidation!B:AA,22,FALSE)</f>
        <v>#N/A</v>
      </c>
    </row>
    <row r="4369" spans="1:8" ht="29.5" customHeight="1" thickBot="1" x14ac:dyDescent="0.4">
      <c r="A4369" s="16" t="str">
        <f>IF(B4369&lt;&gt;"","IND"&amp;TEXT(COUNTA($B$2:B4369),"000"),"")</f>
        <v>IND3017</v>
      </c>
      <c r="B4369" s="17">
        <f>Consolication[[#This Row],[Nom et prénom 0 Name &amp; first name]]</f>
        <v>0</v>
      </c>
      <c r="C4369" s="17" t="e">
        <f>VLOOKUP(B4369,Consolidation!B:AA,3,FALSE)</f>
        <v>#N/A</v>
      </c>
      <c r="D4369" s="17" t="e">
        <f>VLOOKUP(B4369,Consolidation!B:AA,5,TRUE)</f>
        <v>#N/A</v>
      </c>
      <c r="E4369" s="17" t="e">
        <f>VLOOKUP(B4370,Consolidation!B:AA,6,TRUE)</f>
        <v>#N/A</v>
      </c>
      <c r="F4369" s="17" t="e">
        <f>VLOOKUP(B4370,Consolidation!B:AA,7,TRUE)</f>
        <v>#N/A</v>
      </c>
      <c r="G4369" s="17" t="e">
        <f>VLOOKUP(B4370,Consolidation!B:AA,12,TRUE)</f>
        <v>#N/A</v>
      </c>
      <c r="H4369" s="17" t="e">
        <f>VLOOKUP(B4370,Consolidation!B:AA,22,FALSE)</f>
        <v>#N/A</v>
      </c>
    </row>
    <row r="4370" spans="1:8" ht="29.5" customHeight="1" thickBot="1" x14ac:dyDescent="0.4">
      <c r="A4370" s="16" t="str">
        <f>IF(B4370&lt;&gt;"","IND"&amp;TEXT(COUNTA($B$2:B4370),"000"),"")</f>
        <v>IND3018</v>
      </c>
      <c r="B4370" s="17">
        <f>Consolication[[#This Row],[Nom et prénom 0 Name &amp; first name]]</f>
        <v>0</v>
      </c>
      <c r="C4370" s="17" t="e">
        <f>VLOOKUP(B4370,Consolidation!B:AA,3,FALSE)</f>
        <v>#N/A</v>
      </c>
      <c r="D4370" s="17" t="e">
        <f>VLOOKUP(B4370,Consolidation!B:AA,5,TRUE)</f>
        <v>#N/A</v>
      </c>
      <c r="E4370" s="17" t="e">
        <f>VLOOKUP(B4371,Consolidation!B:AA,6,TRUE)</f>
        <v>#N/A</v>
      </c>
      <c r="F4370" s="17" t="e">
        <f>VLOOKUP(B4371,Consolidation!B:AA,7,TRUE)</f>
        <v>#N/A</v>
      </c>
      <c r="G4370" s="17" t="e">
        <f>VLOOKUP(B4371,Consolidation!B:AA,12,TRUE)</f>
        <v>#N/A</v>
      </c>
      <c r="H4370" s="17" t="e">
        <f>VLOOKUP(B4371,Consolidation!B:AA,22,FALSE)</f>
        <v>#N/A</v>
      </c>
    </row>
    <row r="4371" spans="1:8" ht="29.5" customHeight="1" thickBot="1" x14ac:dyDescent="0.4">
      <c r="A4371" s="16" t="str">
        <f>IF(B4371&lt;&gt;"","IND"&amp;TEXT(COUNTA($B$2:B4371),"000"),"")</f>
        <v>IND3019</v>
      </c>
      <c r="B4371" s="17">
        <f>Consolication[[#This Row],[Nom et prénom 0 Name &amp; first name]]</f>
        <v>0</v>
      </c>
      <c r="C4371" s="17" t="e">
        <f>VLOOKUP(B4371,Consolidation!B:AA,3,FALSE)</f>
        <v>#N/A</v>
      </c>
      <c r="D4371" s="17" t="e">
        <f>VLOOKUP(B4371,Consolidation!B:AA,5,TRUE)</f>
        <v>#N/A</v>
      </c>
      <c r="E4371" s="17" t="e">
        <f>VLOOKUP(B4372,Consolidation!B:AA,6,TRUE)</f>
        <v>#N/A</v>
      </c>
      <c r="F4371" s="17" t="e">
        <f>VLOOKUP(B4372,Consolidation!B:AA,7,TRUE)</f>
        <v>#N/A</v>
      </c>
      <c r="G4371" s="17" t="e">
        <f>VLOOKUP(B4372,Consolidation!B:AA,12,TRUE)</f>
        <v>#N/A</v>
      </c>
      <c r="H4371" s="17" t="e">
        <f>VLOOKUP(B4372,Consolidation!B:AA,22,FALSE)</f>
        <v>#N/A</v>
      </c>
    </row>
    <row r="4372" spans="1:8" ht="29.5" customHeight="1" thickBot="1" x14ac:dyDescent="0.4">
      <c r="A4372" s="16" t="str">
        <f>IF(B4372&lt;&gt;"","IND"&amp;TEXT(COUNTA($B$2:B4372),"000"),"")</f>
        <v>IND3020</v>
      </c>
      <c r="B4372" s="17">
        <f>Consolication[[#This Row],[Nom et prénom 0 Name &amp; first name]]</f>
        <v>0</v>
      </c>
      <c r="C4372" s="17" t="e">
        <f>VLOOKUP(B4372,Consolidation!B:AA,3,FALSE)</f>
        <v>#N/A</v>
      </c>
      <c r="D4372" s="17" t="e">
        <f>VLOOKUP(B4372,Consolidation!B:AA,5,TRUE)</f>
        <v>#N/A</v>
      </c>
      <c r="E4372" s="17" t="e">
        <f>VLOOKUP(B4373,Consolidation!B:AA,6,TRUE)</f>
        <v>#N/A</v>
      </c>
      <c r="F4372" s="17" t="e">
        <f>VLOOKUP(B4373,Consolidation!B:AA,7,TRUE)</f>
        <v>#N/A</v>
      </c>
      <c r="G4372" s="17" t="e">
        <f>VLOOKUP(B4373,Consolidation!B:AA,12,TRUE)</f>
        <v>#N/A</v>
      </c>
      <c r="H4372" s="17" t="e">
        <f>VLOOKUP(B4373,Consolidation!B:AA,22,FALSE)</f>
        <v>#N/A</v>
      </c>
    </row>
    <row r="4373" spans="1:8" ht="29.5" customHeight="1" thickBot="1" x14ac:dyDescent="0.4">
      <c r="A4373" s="16" t="str">
        <f>IF(B4373&lt;&gt;"","IND"&amp;TEXT(COUNTA($B$2:B4373),"000"),"")</f>
        <v>IND3021</v>
      </c>
      <c r="B4373" s="17">
        <f>Consolication[[#This Row],[Nom et prénom 0 Name &amp; first name]]</f>
        <v>0</v>
      </c>
      <c r="C4373" s="17" t="e">
        <f>VLOOKUP(B4373,Consolidation!B:AA,3,FALSE)</f>
        <v>#N/A</v>
      </c>
      <c r="D4373" s="17" t="e">
        <f>VLOOKUP(B4373,Consolidation!B:AA,5,TRUE)</f>
        <v>#N/A</v>
      </c>
      <c r="E4373" s="17" t="e">
        <f>VLOOKUP(B4374,Consolidation!B:AA,6,TRUE)</f>
        <v>#N/A</v>
      </c>
      <c r="F4373" s="17" t="e">
        <f>VLOOKUP(B4374,Consolidation!B:AA,7,TRUE)</f>
        <v>#N/A</v>
      </c>
      <c r="G4373" s="17" t="e">
        <f>VLOOKUP(B4374,Consolidation!B:AA,12,TRUE)</f>
        <v>#N/A</v>
      </c>
      <c r="H4373" s="17" t="e">
        <f>VLOOKUP(B4374,Consolidation!B:AA,22,FALSE)</f>
        <v>#N/A</v>
      </c>
    </row>
    <row r="4374" spans="1:8" ht="29.5" customHeight="1" thickBot="1" x14ac:dyDescent="0.4">
      <c r="A4374" s="16" t="str">
        <f>IF(B4374&lt;&gt;"","IND"&amp;TEXT(COUNTA($B$2:B4374),"000"),"")</f>
        <v>IND3022</v>
      </c>
      <c r="B4374" s="17">
        <f>Consolication[[#This Row],[Nom et prénom 0 Name &amp; first name]]</f>
        <v>0</v>
      </c>
      <c r="C4374" s="17" t="e">
        <f>VLOOKUP(B4374,Consolidation!B:AA,3,FALSE)</f>
        <v>#N/A</v>
      </c>
      <c r="D4374" s="17" t="e">
        <f>VLOOKUP(B4374,Consolidation!B:AA,5,TRUE)</f>
        <v>#N/A</v>
      </c>
      <c r="E4374" s="17" t="e">
        <f>VLOOKUP(B4375,Consolidation!B:AA,6,TRUE)</f>
        <v>#N/A</v>
      </c>
      <c r="F4374" s="17" t="e">
        <f>VLOOKUP(B4375,Consolidation!B:AA,7,TRUE)</f>
        <v>#N/A</v>
      </c>
      <c r="G4374" s="17" t="e">
        <f>VLOOKUP(B4375,Consolidation!B:AA,12,TRUE)</f>
        <v>#N/A</v>
      </c>
      <c r="H4374" s="17" t="e">
        <f>VLOOKUP(B4375,Consolidation!B:AA,22,FALSE)</f>
        <v>#N/A</v>
      </c>
    </row>
    <row r="4375" spans="1:8" ht="29.5" customHeight="1" thickBot="1" x14ac:dyDescent="0.4">
      <c r="A4375" s="16" t="str">
        <f>IF(B4375&lt;&gt;"","IND"&amp;TEXT(COUNTA($B$2:B4375),"000"),"")</f>
        <v>IND3023</v>
      </c>
      <c r="B4375" s="17">
        <f>Consolication[[#This Row],[Nom et prénom 0 Name &amp; first name]]</f>
        <v>0</v>
      </c>
      <c r="C4375" s="17" t="e">
        <f>VLOOKUP(B4375,Consolidation!B:AA,3,FALSE)</f>
        <v>#N/A</v>
      </c>
      <c r="D4375" s="17" t="e">
        <f>VLOOKUP(B4375,Consolidation!B:AA,5,TRUE)</f>
        <v>#N/A</v>
      </c>
      <c r="E4375" s="17" t="e">
        <f>VLOOKUP(B4376,Consolidation!B:AA,6,TRUE)</f>
        <v>#N/A</v>
      </c>
      <c r="F4375" s="17" t="e">
        <f>VLOOKUP(B4376,Consolidation!B:AA,7,TRUE)</f>
        <v>#N/A</v>
      </c>
      <c r="G4375" s="17" t="e">
        <f>VLOOKUP(B4376,Consolidation!B:AA,12,TRUE)</f>
        <v>#N/A</v>
      </c>
      <c r="H4375" s="17" t="e">
        <f>VLOOKUP(B4376,Consolidation!B:AA,22,FALSE)</f>
        <v>#N/A</v>
      </c>
    </row>
    <row r="4376" spans="1:8" ht="29.5" customHeight="1" thickBot="1" x14ac:dyDescent="0.4">
      <c r="A4376" s="16" t="str">
        <f>IF(B4376&lt;&gt;"","IND"&amp;TEXT(COUNTA($B$2:B4376),"000"),"")</f>
        <v>IND3024</v>
      </c>
      <c r="B4376" s="17">
        <f>Consolication[[#This Row],[Nom et prénom 0 Name &amp; first name]]</f>
        <v>0</v>
      </c>
      <c r="C4376" s="17" t="e">
        <f>VLOOKUP(B4376,Consolidation!B:AA,3,FALSE)</f>
        <v>#N/A</v>
      </c>
      <c r="D4376" s="17" t="e">
        <f>VLOOKUP(B4376,Consolidation!B:AA,5,TRUE)</f>
        <v>#N/A</v>
      </c>
      <c r="E4376" s="17" t="e">
        <f>VLOOKUP(B4377,Consolidation!B:AA,6,TRUE)</f>
        <v>#N/A</v>
      </c>
      <c r="F4376" s="17" t="e">
        <f>VLOOKUP(B4377,Consolidation!B:AA,7,TRUE)</f>
        <v>#N/A</v>
      </c>
      <c r="G4376" s="17" t="e">
        <f>VLOOKUP(B4377,Consolidation!B:AA,12,TRUE)</f>
        <v>#N/A</v>
      </c>
      <c r="H4376" s="17" t="e">
        <f>VLOOKUP(B4377,Consolidation!B:AA,22,FALSE)</f>
        <v>#N/A</v>
      </c>
    </row>
    <row r="4377" spans="1:8" ht="29.5" customHeight="1" thickBot="1" x14ac:dyDescent="0.4">
      <c r="A4377" s="16" t="str">
        <f>IF(B4377&lt;&gt;"","IND"&amp;TEXT(COUNTA($B$2:B4377),"000"),"")</f>
        <v>IND3025</v>
      </c>
      <c r="B4377" s="17">
        <f>Consolication[[#This Row],[Nom et prénom 0 Name &amp; first name]]</f>
        <v>0</v>
      </c>
      <c r="C4377" s="17" t="e">
        <f>VLOOKUP(B4377,Consolidation!B:AA,3,FALSE)</f>
        <v>#N/A</v>
      </c>
      <c r="D4377" s="17" t="e">
        <f>VLOOKUP(B4377,Consolidation!B:AA,5,TRUE)</f>
        <v>#N/A</v>
      </c>
      <c r="E4377" s="17" t="e">
        <f>VLOOKUP(B4378,Consolidation!B:AA,6,TRUE)</f>
        <v>#N/A</v>
      </c>
      <c r="F4377" s="17" t="e">
        <f>VLOOKUP(B4378,Consolidation!B:AA,7,TRUE)</f>
        <v>#N/A</v>
      </c>
      <c r="G4377" s="17" t="e">
        <f>VLOOKUP(B4378,Consolidation!B:AA,12,TRUE)</f>
        <v>#N/A</v>
      </c>
      <c r="H4377" s="17" t="e">
        <f>VLOOKUP(B4378,Consolidation!B:AA,22,FALSE)</f>
        <v>#N/A</v>
      </c>
    </row>
    <row r="4378" spans="1:8" ht="29.5" customHeight="1" thickBot="1" x14ac:dyDescent="0.4">
      <c r="A4378" s="16" t="str">
        <f>IF(B4378&lt;&gt;"","IND"&amp;TEXT(COUNTA($B$2:B4378),"000"),"")</f>
        <v>IND3026</v>
      </c>
      <c r="B4378" s="17">
        <f>Consolication[[#This Row],[Nom et prénom 0 Name &amp; first name]]</f>
        <v>0</v>
      </c>
      <c r="C4378" s="17" t="e">
        <f>VLOOKUP(B4378,Consolidation!B:AA,3,FALSE)</f>
        <v>#N/A</v>
      </c>
      <c r="D4378" s="17" t="e">
        <f>VLOOKUP(B4378,Consolidation!B:AA,5,TRUE)</f>
        <v>#N/A</v>
      </c>
      <c r="E4378" s="17" t="e">
        <f>VLOOKUP(B4379,Consolidation!B:AA,6,TRUE)</f>
        <v>#N/A</v>
      </c>
      <c r="F4378" s="17" t="e">
        <f>VLOOKUP(B4379,Consolidation!B:AA,7,TRUE)</f>
        <v>#N/A</v>
      </c>
      <c r="G4378" s="17" t="e">
        <f>VLOOKUP(B4379,Consolidation!B:AA,12,TRUE)</f>
        <v>#N/A</v>
      </c>
      <c r="H4378" s="17" t="e">
        <f>VLOOKUP(B4379,Consolidation!B:AA,22,FALSE)</f>
        <v>#N/A</v>
      </c>
    </row>
    <row r="4379" spans="1:8" ht="29.5" customHeight="1" thickBot="1" x14ac:dyDescent="0.4">
      <c r="A4379" s="16" t="str">
        <f>IF(B4379&lt;&gt;"","IND"&amp;TEXT(COUNTA($B$2:B4379),"000"),"")</f>
        <v>IND3027</v>
      </c>
      <c r="B4379" s="17">
        <f>Consolication[[#This Row],[Nom et prénom 0 Name &amp; first name]]</f>
        <v>0</v>
      </c>
      <c r="C4379" s="17" t="e">
        <f>VLOOKUP(B4379,Consolidation!B:AA,3,FALSE)</f>
        <v>#N/A</v>
      </c>
      <c r="D4379" s="17" t="e">
        <f>VLOOKUP(B4379,Consolidation!B:AA,5,TRUE)</f>
        <v>#N/A</v>
      </c>
      <c r="E4379" s="17" t="e">
        <f>VLOOKUP(B4380,Consolidation!B:AA,6,TRUE)</f>
        <v>#N/A</v>
      </c>
      <c r="F4379" s="17" t="e">
        <f>VLOOKUP(B4380,Consolidation!B:AA,7,TRUE)</f>
        <v>#N/A</v>
      </c>
      <c r="G4379" s="17" t="e">
        <f>VLOOKUP(B4380,Consolidation!B:AA,12,TRUE)</f>
        <v>#N/A</v>
      </c>
      <c r="H4379" s="17" t="e">
        <f>VLOOKUP(B4380,Consolidation!B:AA,22,FALSE)</f>
        <v>#N/A</v>
      </c>
    </row>
    <row r="4380" spans="1:8" ht="29.5" customHeight="1" thickBot="1" x14ac:dyDescent="0.4">
      <c r="A4380" s="16" t="str">
        <f>IF(B4380&lt;&gt;"","IND"&amp;TEXT(COUNTA($B$2:B4380),"000"),"")</f>
        <v>IND3028</v>
      </c>
      <c r="B4380" s="17">
        <f>Consolication[[#This Row],[Nom et prénom 0 Name &amp; first name]]</f>
        <v>0</v>
      </c>
      <c r="C4380" s="17" t="e">
        <f>VLOOKUP(B4380,Consolidation!B:AA,3,FALSE)</f>
        <v>#N/A</v>
      </c>
      <c r="D4380" s="17" t="e">
        <f>VLOOKUP(B4380,Consolidation!B:AA,5,TRUE)</f>
        <v>#N/A</v>
      </c>
      <c r="E4380" s="17" t="e">
        <f>VLOOKUP(B4381,Consolidation!B:AA,6,TRUE)</f>
        <v>#N/A</v>
      </c>
      <c r="F4380" s="17" t="e">
        <f>VLOOKUP(B4381,Consolidation!B:AA,7,TRUE)</f>
        <v>#N/A</v>
      </c>
      <c r="G4380" s="17" t="e">
        <f>VLOOKUP(B4381,Consolidation!B:AA,12,TRUE)</f>
        <v>#N/A</v>
      </c>
      <c r="H4380" s="17" t="e">
        <f>VLOOKUP(B4381,Consolidation!B:AA,22,FALSE)</f>
        <v>#N/A</v>
      </c>
    </row>
    <row r="4381" spans="1:8" ht="29.5" customHeight="1" thickBot="1" x14ac:dyDescent="0.4">
      <c r="A4381" s="16" t="str">
        <f>IF(B4381&lt;&gt;"","IND"&amp;TEXT(COUNTA($B$2:B4381),"000"),"")</f>
        <v>IND3029</v>
      </c>
      <c r="B4381" s="17">
        <f>Consolication[[#This Row],[Nom et prénom 0 Name &amp; first name]]</f>
        <v>0</v>
      </c>
      <c r="C4381" s="17" t="e">
        <f>VLOOKUP(B4381,Consolidation!B:AA,3,FALSE)</f>
        <v>#N/A</v>
      </c>
      <c r="D4381" s="17" t="e">
        <f>VLOOKUP(B4381,Consolidation!B:AA,5,TRUE)</f>
        <v>#N/A</v>
      </c>
      <c r="E4381" s="17" t="e">
        <f>VLOOKUP(B4382,Consolidation!B:AA,6,TRUE)</f>
        <v>#N/A</v>
      </c>
      <c r="F4381" s="17" t="e">
        <f>VLOOKUP(B4382,Consolidation!B:AA,7,TRUE)</f>
        <v>#N/A</v>
      </c>
      <c r="G4381" s="17" t="e">
        <f>VLOOKUP(B4382,Consolidation!B:AA,12,TRUE)</f>
        <v>#N/A</v>
      </c>
      <c r="H4381" s="17" t="e">
        <f>VLOOKUP(B4382,Consolidation!B:AA,22,FALSE)</f>
        <v>#N/A</v>
      </c>
    </row>
    <row r="4382" spans="1:8" ht="29.5" customHeight="1" thickBot="1" x14ac:dyDescent="0.4">
      <c r="A4382" s="16" t="str">
        <f>IF(B4382&lt;&gt;"","IND"&amp;TEXT(COUNTA($B$2:B4382),"000"),"")</f>
        <v>IND3030</v>
      </c>
      <c r="B4382" s="17">
        <f>Consolication[[#This Row],[Nom et prénom 0 Name &amp; first name]]</f>
        <v>0</v>
      </c>
      <c r="C4382" s="17" t="e">
        <f>VLOOKUP(B4382,Consolidation!B:AA,3,FALSE)</f>
        <v>#N/A</v>
      </c>
      <c r="D4382" s="17" t="e">
        <f>VLOOKUP(B4382,Consolidation!B:AA,5,TRUE)</f>
        <v>#N/A</v>
      </c>
      <c r="E4382" s="17" t="e">
        <f>VLOOKUP(B4383,Consolidation!B:AA,6,TRUE)</f>
        <v>#N/A</v>
      </c>
      <c r="F4382" s="17" t="e">
        <f>VLOOKUP(B4383,Consolidation!B:AA,7,TRUE)</f>
        <v>#N/A</v>
      </c>
      <c r="G4382" s="17" t="e">
        <f>VLOOKUP(B4383,Consolidation!B:AA,12,TRUE)</f>
        <v>#N/A</v>
      </c>
      <c r="H4382" s="17" t="e">
        <f>VLOOKUP(B4383,Consolidation!B:AA,22,FALSE)</f>
        <v>#N/A</v>
      </c>
    </row>
    <row r="4383" spans="1:8" ht="29.5" customHeight="1" thickBot="1" x14ac:dyDescent="0.4">
      <c r="A4383" s="16" t="str">
        <f>IF(B4383&lt;&gt;"","IND"&amp;TEXT(COUNTA($B$2:B4383),"000"),"")</f>
        <v>IND3031</v>
      </c>
      <c r="B4383" s="17">
        <f>Consolication[[#This Row],[Nom et prénom 0 Name &amp; first name]]</f>
        <v>0</v>
      </c>
      <c r="C4383" s="17" t="e">
        <f>VLOOKUP(B4383,Consolidation!B:AA,3,FALSE)</f>
        <v>#N/A</v>
      </c>
      <c r="D4383" s="17" t="e">
        <f>VLOOKUP(B4383,Consolidation!B:AA,5,TRUE)</f>
        <v>#N/A</v>
      </c>
      <c r="E4383" s="17" t="e">
        <f>VLOOKUP(B4384,Consolidation!B:AA,6,TRUE)</f>
        <v>#N/A</v>
      </c>
      <c r="F4383" s="17" t="e">
        <f>VLOOKUP(B4384,Consolidation!B:AA,7,TRUE)</f>
        <v>#N/A</v>
      </c>
      <c r="G4383" s="17" t="e">
        <f>VLOOKUP(B4384,Consolidation!B:AA,12,TRUE)</f>
        <v>#N/A</v>
      </c>
      <c r="H4383" s="17" t="e">
        <f>VLOOKUP(B4384,Consolidation!B:AA,22,FALSE)</f>
        <v>#N/A</v>
      </c>
    </row>
    <row r="4384" spans="1:8" ht="29.5" customHeight="1" thickBot="1" x14ac:dyDescent="0.4">
      <c r="A4384" s="16" t="str">
        <f>IF(B4384&lt;&gt;"","IND"&amp;TEXT(COUNTA($B$2:B4384),"000"),"")</f>
        <v>IND3032</v>
      </c>
      <c r="B4384" s="17">
        <f>Consolication[[#This Row],[Nom et prénom 0 Name &amp; first name]]</f>
        <v>0</v>
      </c>
      <c r="C4384" s="17" t="e">
        <f>VLOOKUP(B4384,Consolidation!B:AA,3,FALSE)</f>
        <v>#N/A</v>
      </c>
      <c r="D4384" s="17" t="e">
        <f>VLOOKUP(B4384,Consolidation!B:AA,5,TRUE)</f>
        <v>#N/A</v>
      </c>
      <c r="E4384" s="17" t="e">
        <f>VLOOKUP(B4385,Consolidation!B:AA,6,TRUE)</f>
        <v>#N/A</v>
      </c>
      <c r="F4384" s="17" t="e">
        <f>VLOOKUP(B4385,Consolidation!B:AA,7,TRUE)</f>
        <v>#N/A</v>
      </c>
      <c r="G4384" s="17" t="e">
        <f>VLOOKUP(B4385,Consolidation!B:AA,12,TRUE)</f>
        <v>#N/A</v>
      </c>
      <c r="H4384" s="17" t="e">
        <f>VLOOKUP(B4385,Consolidation!B:AA,22,FALSE)</f>
        <v>#N/A</v>
      </c>
    </row>
    <row r="4385" spans="1:8" ht="29.5" customHeight="1" thickBot="1" x14ac:dyDescent="0.4">
      <c r="A4385" s="16" t="str">
        <f>IF(B4385&lt;&gt;"","IND"&amp;TEXT(COUNTA($B$2:B4385),"000"),"")</f>
        <v>IND3033</v>
      </c>
      <c r="B4385" s="17">
        <f>Consolication[[#This Row],[Nom et prénom 0 Name &amp; first name]]</f>
        <v>0</v>
      </c>
      <c r="C4385" s="17" t="e">
        <f>VLOOKUP(B4385,Consolidation!B:AA,3,FALSE)</f>
        <v>#N/A</v>
      </c>
      <c r="D4385" s="17" t="e">
        <f>VLOOKUP(B4385,Consolidation!B:AA,5,TRUE)</f>
        <v>#N/A</v>
      </c>
      <c r="E4385" s="17" t="e">
        <f>VLOOKUP(B4386,Consolidation!B:AA,6,TRUE)</f>
        <v>#N/A</v>
      </c>
      <c r="F4385" s="17" t="e">
        <f>VLOOKUP(B4386,Consolidation!B:AA,7,TRUE)</f>
        <v>#N/A</v>
      </c>
      <c r="G4385" s="17" t="e">
        <f>VLOOKUP(B4386,Consolidation!B:AA,12,TRUE)</f>
        <v>#N/A</v>
      </c>
      <c r="H4385" s="17" t="e">
        <f>VLOOKUP(B4386,Consolidation!B:AA,22,FALSE)</f>
        <v>#N/A</v>
      </c>
    </row>
    <row r="4386" spans="1:8" ht="29.5" customHeight="1" thickBot="1" x14ac:dyDescent="0.4">
      <c r="A4386" s="16" t="str">
        <f>IF(B4386&lt;&gt;"","IND"&amp;TEXT(COUNTA($B$2:B4386),"000"),"")</f>
        <v>IND3034</v>
      </c>
      <c r="B4386" s="17">
        <f>Consolication[[#This Row],[Nom et prénom 0 Name &amp; first name]]</f>
        <v>0</v>
      </c>
      <c r="C4386" s="17" t="e">
        <f>VLOOKUP(B4386,Consolidation!B:AA,3,FALSE)</f>
        <v>#N/A</v>
      </c>
      <c r="D4386" s="17" t="e">
        <f>VLOOKUP(B4386,Consolidation!B:AA,5,TRUE)</f>
        <v>#N/A</v>
      </c>
      <c r="E4386" s="17" t="e">
        <f>VLOOKUP(B4387,Consolidation!B:AA,6,TRUE)</f>
        <v>#N/A</v>
      </c>
      <c r="F4386" s="17" t="e">
        <f>VLOOKUP(B4387,Consolidation!B:AA,7,TRUE)</f>
        <v>#N/A</v>
      </c>
      <c r="G4386" s="17" t="e">
        <f>VLOOKUP(B4387,Consolidation!B:AA,12,TRUE)</f>
        <v>#N/A</v>
      </c>
      <c r="H4386" s="17" t="e">
        <f>VLOOKUP(B4387,Consolidation!B:AA,22,FALSE)</f>
        <v>#N/A</v>
      </c>
    </row>
    <row r="4387" spans="1:8" ht="29.5" customHeight="1" thickBot="1" x14ac:dyDescent="0.4">
      <c r="A4387" s="16" t="str">
        <f>IF(B4387&lt;&gt;"","IND"&amp;TEXT(COUNTA($B$2:B4387),"000"),"")</f>
        <v>IND3035</v>
      </c>
      <c r="B4387" s="17">
        <f>Consolication[[#This Row],[Nom et prénom 0 Name &amp; first name]]</f>
        <v>0</v>
      </c>
      <c r="C4387" s="17" t="e">
        <f>VLOOKUP(B4387,Consolidation!B:AA,3,FALSE)</f>
        <v>#N/A</v>
      </c>
      <c r="D4387" s="17" t="e">
        <f>VLOOKUP(B4387,Consolidation!B:AA,5,TRUE)</f>
        <v>#N/A</v>
      </c>
      <c r="E4387" s="17" t="e">
        <f>VLOOKUP(B4388,Consolidation!B:AA,6,TRUE)</f>
        <v>#N/A</v>
      </c>
      <c r="F4387" s="17" t="e">
        <f>VLOOKUP(B4388,Consolidation!B:AA,7,TRUE)</f>
        <v>#N/A</v>
      </c>
      <c r="G4387" s="17" t="e">
        <f>VLOOKUP(B4388,Consolidation!B:AA,12,TRUE)</f>
        <v>#N/A</v>
      </c>
      <c r="H4387" s="17" t="e">
        <f>VLOOKUP(B4388,Consolidation!B:AA,22,FALSE)</f>
        <v>#N/A</v>
      </c>
    </row>
    <row r="4388" spans="1:8" ht="29.5" customHeight="1" thickBot="1" x14ac:dyDescent="0.4">
      <c r="A4388" s="16" t="str">
        <f>IF(B4388&lt;&gt;"","IND"&amp;TEXT(COUNTA($B$2:B4388),"000"),"")</f>
        <v>IND3036</v>
      </c>
      <c r="B4388" s="17">
        <f>Consolication[[#This Row],[Nom et prénom 0 Name &amp; first name]]</f>
        <v>0</v>
      </c>
      <c r="C4388" s="17" t="e">
        <f>VLOOKUP(B4388,Consolidation!B:AA,3,FALSE)</f>
        <v>#N/A</v>
      </c>
      <c r="D4388" s="17" t="e">
        <f>VLOOKUP(B4388,Consolidation!B:AA,5,TRUE)</f>
        <v>#N/A</v>
      </c>
      <c r="E4388" s="17" t="e">
        <f>VLOOKUP(B4389,Consolidation!B:AA,6,TRUE)</f>
        <v>#N/A</v>
      </c>
      <c r="F4388" s="17" t="e">
        <f>VLOOKUP(B4389,Consolidation!B:AA,7,TRUE)</f>
        <v>#N/A</v>
      </c>
      <c r="G4388" s="17" t="e">
        <f>VLOOKUP(B4389,Consolidation!B:AA,12,TRUE)</f>
        <v>#N/A</v>
      </c>
      <c r="H4388" s="17" t="e">
        <f>VLOOKUP(B4389,Consolidation!B:AA,22,FALSE)</f>
        <v>#N/A</v>
      </c>
    </row>
    <row r="4389" spans="1:8" ht="29.5" customHeight="1" thickBot="1" x14ac:dyDescent="0.4">
      <c r="A4389" s="16" t="str">
        <f>IF(B4389&lt;&gt;"","IND"&amp;TEXT(COUNTA($B$2:B4389),"000"),"")</f>
        <v>IND3037</v>
      </c>
      <c r="B4389" s="17">
        <f>Consolication[[#This Row],[Nom et prénom 0 Name &amp; first name]]</f>
        <v>0</v>
      </c>
      <c r="C4389" s="17" t="e">
        <f>VLOOKUP(B4389,Consolidation!B:AA,3,FALSE)</f>
        <v>#N/A</v>
      </c>
      <c r="D4389" s="17" t="e">
        <f>VLOOKUP(B4389,Consolidation!B:AA,5,TRUE)</f>
        <v>#N/A</v>
      </c>
      <c r="E4389" s="17" t="e">
        <f>VLOOKUP(B4390,Consolidation!B:AA,6,TRUE)</f>
        <v>#N/A</v>
      </c>
      <c r="F4389" s="17" t="e">
        <f>VLOOKUP(B4390,Consolidation!B:AA,7,TRUE)</f>
        <v>#N/A</v>
      </c>
      <c r="G4389" s="17" t="e">
        <f>VLOOKUP(B4390,Consolidation!B:AA,12,TRUE)</f>
        <v>#N/A</v>
      </c>
      <c r="H4389" s="17" t="e">
        <f>VLOOKUP(B4390,Consolidation!B:AA,22,FALSE)</f>
        <v>#N/A</v>
      </c>
    </row>
    <row r="4390" spans="1:8" ht="29.5" customHeight="1" thickBot="1" x14ac:dyDescent="0.4">
      <c r="A4390" s="16" t="str">
        <f>IF(B4390&lt;&gt;"","IND"&amp;TEXT(COUNTA($B$2:B4390),"000"),"")</f>
        <v>IND3038</v>
      </c>
      <c r="B4390" s="17">
        <f>Consolication[[#This Row],[Nom et prénom 0 Name &amp; first name]]</f>
        <v>0</v>
      </c>
      <c r="C4390" s="17" t="e">
        <f>VLOOKUP(B4390,Consolidation!B:AA,3,FALSE)</f>
        <v>#N/A</v>
      </c>
      <c r="D4390" s="17" t="e">
        <f>VLOOKUP(B4390,Consolidation!B:AA,5,TRUE)</f>
        <v>#N/A</v>
      </c>
      <c r="E4390" s="17" t="e">
        <f>VLOOKUP(B4391,Consolidation!B:AA,6,TRUE)</f>
        <v>#N/A</v>
      </c>
      <c r="F4390" s="17" t="e">
        <f>VLOOKUP(B4391,Consolidation!B:AA,7,TRUE)</f>
        <v>#N/A</v>
      </c>
      <c r="G4390" s="17" t="e">
        <f>VLOOKUP(B4391,Consolidation!B:AA,12,TRUE)</f>
        <v>#N/A</v>
      </c>
      <c r="H4390" s="17" t="e">
        <f>VLOOKUP(B4391,Consolidation!B:AA,22,FALSE)</f>
        <v>#N/A</v>
      </c>
    </row>
    <row r="4391" spans="1:8" ht="29.5" customHeight="1" thickBot="1" x14ac:dyDescent="0.4">
      <c r="A4391" s="16" t="str">
        <f>IF(B4391&lt;&gt;"","IND"&amp;TEXT(COUNTA($B$2:B4391),"000"),"")</f>
        <v>IND3039</v>
      </c>
      <c r="B4391" s="17">
        <f>Consolication[[#This Row],[Nom et prénom 0 Name &amp; first name]]</f>
        <v>0</v>
      </c>
      <c r="C4391" s="17" t="e">
        <f>VLOOKUP(B4391,Consolidation!B:AA,3,FALSE)</f>
        <v>#N/A</v>
      </c>
      <c r="D4391" s="17" t="e">
        <f>VLOOKUP(B4391,Consolidation!B:AA,5,TRUE)</f>
        <v>#N/A</v>
      </c>
      <c r="E4391" s="17" t="e">
        <f>VLOOKUP(B4392,Consolidation!B:AA,6,TRUE)</f>
        <v>#N/A</v>
      </c>
      <c r="F4391" s="17" t="e">
        <f>VLOOKUP(B4392,Consolidation!B:AA,7,TRUE)</f>
        <v>#N/A</v>
      </c>
      <c r="G4391" s="17" t="e">
        <f>VLOOKUP(B4392,Consolidation!B:AA,12,TRUE)</f>
        <v>#N/A</v>
      </c>
      <c r="H4391" s="17" t="e">
        <f>VLOOKUP(B4392,Consolidation!B:AA,22,FALSE)</f>
        <v>#N/A</v>
      </c>
    </row>
    <row r="4392" spans="1:8" ht="29.5" customHeight="1" thickBot="1" x14ac:dyDescent="0.4">
      <c r="A4392" s="16" t="str">
        <f>IF(B4392&lt;&gt;"","IND"&amp;TEXT(COUNTA($B$2:B4392),"000"),"")</f>
        <v>IND3040</v>
      </c>
      <c r="B4392" s="17">
        <f>Consolication[[#This Row],[Nom et prénom 0 Name &amp; first name]]</f>
        <v>0</v>
      </c>
      <c r="C4392" s="17" t="e">
        <f>VLOOKUP(B4392,Consolidation!B:AA,3,FALSE)</f>
        <v>#N/A</v>
      </c>
      <c r="D4392" s="17" t="e">
        <f>VLOOKUP(B4392,Consolidation!B:AA,5,TRUE)</f>
        <v>#N/A</v>
      </c>
      <c r="E4392" s="17" t="e">
        <f>VLOOKUP(B4393,Consolidation!B:AA,6,TRUE)</f>
        <v>#N/A</v>
      </c>
      <c r="F4392" s="17" t="e">
        <f>VLOOKUP(B4393,Consolidation!B:AA,7,TRUE)</f>
        <v>#N/A</v>
      </c>
      <c r="G4392" s="17" t="e">
        <f>VLOOKUP(B4393,Consolidation!B:AA,12,TRUE)</f>
        <v>#N/A</v>
      </c>
      <c r="H4392" s="17" t="e">
        <f>VLOOKUP(B4393,Consolidation!B:AA,22,FALSE)</f>
        <v>#N/A</v>
      </c>
    </row>
    <row r="4393" spans="1:8" ht="29.5" customHeight="1" thickBot="1" x14ac:dyDescent="0.4">
      <c r="A4393" s="16" t="str">
        <f>IF(B4393&lt;&gt;"","IND"&amp;TEXT(COUNTA($B$2:B4393),"000"),"")</f>
        <v>IND3041</v>
      </c>
      <c r="B4393" s="17">
        <f>Consolication[[#This Row],[Nom et prénom 0 Name &amp; first name]]</f>
        <v>0</v>
      </c>
      <c r="C4393" s="17" t="e">
        <f>VLOOKUP(B4393,Consolidation!B:AA,3,FALSE)</f>
        <v>#N/A</v>
      </c>
      <c r="D4393" s="17" t="e">
        <f>VLOOKUP(B4393,Consolidation!B:AA,5,TRUE)</f>
        <v>#N/A</v>
      </c>
      <c r="E4393" s="17" t="e">
        <f>VLOOKUP(B4394,Consolidation!B:AA,6,TRUE)</f>
        <v>#N/A</v>
      </c>
      <c r="F4393" s="17" t="e">
        <f>VLOOKUP(B4394,Consolidation!B:AA,7,TRUE)</f>
        <v>#N/A</v>
      </c>
      <c r="G4393" s="17" t="e">
        <f>VLOOKUP(B4394,Consolidation!B:AA,12,TRUE)</f>
        <v>#N/A</v>
      </c>
      <c r="H4393" s="17" t="e">
        <f>VLOOKUP(B4394,Consolidation!B:AA,22,FALSE)</f>
        <v>#N/A</v>
      </c>
    </row>
    <row r="4394" spans="1:8" ht="29.5" customHeight="1" thickBot="1" x14ac:dyDescent="0.4">
      <c r="A4394" s="16" t="str">
        <f>IF(B4394&lt;&gt;"","IND"&amp;TEXT(COUNTA($B$2:B4394),"000"),"")</f>
        <v>IND3042</v>
      </c>
      <c r="B4394" s="17">
        <f>Consolication[[#This Row],[Nom et prénom 0 Name &amp; first name]]</f>
        <v>0</v>
      </c>
      <c r="C4394" s="17" t="e">
        <f>VLOOKUP(B4394,Consolidation!B:AA,3,FALSE)</f>
        <v>#N/A</v>
      </c>
      <c r="D4394" s="17" t="e">
        <f>VLOOKUP(B4394,Consolidation!B:AA,5,TRUE)</f>
        <v>#N/A</v>
      </c>
      <c r="E4394" s="17" t="e">
        <f>VLOOKUP(B4395,Consolidation!B:AA,6,TRUE)</f>
        <v>#N/A</v>
      </c>
      <c r="F4394" s="17" t="e">
        <f>VLOOKUP(B4395,Consolidation!B:AA,7,TRUE)</f>
        <v>#N/A</v>
      </c>
      <c r="G4394" s="17" t="e">
        <f>VLOOKUP(B4395,Consolidation!B:AA,12,TRUE)</f>
        <v>#N/A</v>
      </c>
      <c r="H4394" s="17" t="e">
        <f>VLOOKUP(B4395,Consolidation!B:AA,22,FALSE)</f>
        <v>#N/A</v>
      </c>
    </row>
    <row r="4395" spans="1:8" ht="29.5" customHeight="1" thickBot="1" x14ac:dyDescent="0.4">
      <c r="A4395" s="16" t="str">
        <f>IF(B4395&lt;&gt;"","IND"&amp;TEXT(COUNTA($B$2:B4395),"000"),"")</f>
        <v>IND3043</v>
      </c>
      <c r="B4395" s="17">
        <f>Consolication[[#This Row],[Nom et prénom 0 Name &amp; first name]]</f>
        <v>0</v>
      </c>
      <c r="C4395" s="17" t="e">
        <f>VLOOKUP(B4395,Consolidation!B:AA,3,FALSE)</f>
        <v>#N/A</v>
      </c>
      <c r="D4395" s="17" t="e">
        <f>VLOOKUP(B4395,Consolidation!B:AA,5,TRUE)</f>
        <v>#N/A</v>
      </c>
      <c r="E4395" s="17" t="e">
        <f>VLOOKUP(B4396,Consolidation!B:AA,6,TRUE)</f>
        <v>#N/A</v>
      </c>
      <c r="F4395" s="17" t="e">
        <f>VLOOKUP(B4396,Consolidation!B:AA,7,TRUE)</f>
        <v>#N/A</v>
      </c>
      <c r="G4395" s="17" t="e">
        <f>VLOOKUP(B4396,Consolidation!B:AA,12,TRUE)</f>
        <v>#N/A</v>
      </c>
      <c r="H4395" s="17" t="e">
        <f>VLOOKUP(B4396,Consolidation!B:AA,22,FALSE)</f>
        <v>#N/A</v>
      </c>
    </row>
    <row r="4396" spans="1:8" ht="29.5" customHeight="1" thickBot="1" x14ac:dyDescent="0.4">
      <c r="A4396" s="16" t="str">
        <f>IF(B4396&lt;&gt;"","IND"&amp;TEXT(COUNTA($B$2:B4396),"000"),"")</f>
        <v>IND3044</v>
      </c>
      <c r="B4396" s="17">
        <f>Consolication[[#This Row],[Nom et prénom 0 Name &amp; first name]]</f>
        <v>0</v>
      </c>
      <c r="C4396" s="17" t="e">
        <f>VLOOKUP(B4396,Consolidation!B:AA,3,FALSE)</f>
        <v>#N/A</v>
      </c>
      <c r="D4396" s="17" t="e">
        <f>VLOOKUP(B4396,Consolidation!B:AA,5,TRUE)</f>
        <v>#N/A</v>
      </c>
      <c r="E4396" s="17" t="e">
        <f>VLOOKUP(B4397,Consolidation!B:AA,6,TRUE)</f>
        <v>#N/A</v>
      </c>
      <c r="F4396" s="17" t="e">
        <f>VLOOKUP(B4397,Consolidation!B:AA,7,TRUE)</f>
        <v>#N/A</v>
      </c>
      <c r="G4396" s="17" t="e">
        <f>VLOOKUP(B4397,Consolidation!B:AA,12,TRUE)</f>
        <v>#N/A</v>
      </c>
      <c r="H4396" s="17" t="e">
        <f>VLOOKUP(B4397,Consolidation!B:AA,22,FALSE)</f>
        <v>#N/A</v>
      </c>
    </row>
    <row r="4397" spans="1:8" ht="29.5" customHeight="1" thickBot="1" x14ac:dyDescent="0.4">
      <c r="A4397" s="16" t="str">
        <f>IF(B4397&lt;&gt;"","IND"&amp;TEXT(COUNTA($B$2:B4397),"000"),"")</f>
        <v>IND3045</v>
      </c>
      <c r="B4397" s="17">
        <f>Consolication[[#This Row],[Nom et prénom 0 Name &amp; first name]]</f>
        <v>0</v>
      </c>
      <c r="C4397" s="17" t="e">
        <f>VLOOKUP(B4397,Consolidation!B:AA,3,FALSE)</f>
        <v>#N/A</v>
      </c>
      <c r="D4397" s="17" t="e">
        <f>VLOOKUP(B4397,Consolidation!B:AA,5,TRUE)</f>
        <v>#N/A</v>
      </c>
      <c r="E4397" s="17" t="e">
        <f>VLOOKUP(B4398,Consolidation!B:AA,6,TRUE)</f>
        <v>#N/A</v>
      </c>
      <c r="F4397" s="17" t="e">
        <f>VLOOKUP(B4398,Consolidation!B:AA,7,TRUE)</f>
        <v>#N/A</v>
      </c>
      <c r="G4397" s="17" t="e">
        <f>VLOOKUP(B4398,Consolidation!B:AA,12,TRUE)</f>
        <v>#N/A</v>
      </c>
      <c r="H4397" s="17" t="e">
        <f>VLOOKUP(B4398,Consolidation!B:AA,22,FALSE)</f>
        <v>#N/A</v>
      </c>
    </row>
    <row r="4398" spans="1:8" ht="29.5" customHeight="1" thickBot="1" x14ac:dyDescent="0.4">
      <c r="A4398" s="16" t="str">
        <f>IF(B4398&lt;&gt;"","IND"&amp;TEXT(COUNTA($B$2:B4398),"000"),"")</f>
        <v>IND3046</v>
      </c>
      <c r="B4398" s="17">
        <f>Consolication[[#This Row],[Nom et prénom 0 Name &amp; first name]]</f>
        <v>0</v>
      </c>
      <c r="C4398" s="17" t="e">
        <f>VLOOKUP(B4398,Consolidation!B:AA,3,FALSE)</f>
        <v>#N/A</v>
      </c>
      <c r="D4398" s="17" t="e">
        <f>VLOOKUP(B4398,Consolidation!B:AA,5,TRUE)</f>
        <v>#N/A</v>
      </c>
      <c r="E4398" s="17" t="e">
        <f>VLOOKUP(B4399,Consolidation!B:AA,6,TRUE)</f>
        <v>#N/A</v>
      </c>
      <c r="F4398" s="17" t="e">
        <f>VLOOKUP(B4399,Consolidation!B:AA,7,TRUE)</f>
        <v>#N/A</v>
      </c>
      <c r="G4398" s="17" t="e">
        <f>VLOOKUP(B4399,Consolidation!B:AA,12,TRUE)</f>
        <v>#N/A</v>
      </c>
      <c r="H4398" s="17" t="e">
        <f>VLOOKUP(B4399,Consolidation!B:AA,22,FALSE)</f>
        <v>#N/A</v>
      </c>
    </row>
    <row r="4399" spans="1:8" ht="29.5" customHeight="1" thickBot="1" x14ac:dyDescent="0.4">
      <c r="A4399" s="16" t="str">
        <f>IF(B4399&lt;&gt;"","IND"&amp;TEXT(COUNTA($B$2:B4399),"000"),"")</f>
        <v>IND3047</v>
      </c>
      <c r="B4399" s="17">
        <f>Consolication[[#This Row],[Nom et prénom 0 Name &amp; first name]]</f>
        <v>0</v>
      </c>
      <c r="C4399" s="17" t="e">
        <f>VLOOKUP(B4399,Consolidation!B:AA,3,FALSE)</f>
        <v>#N/A</v>
      </c>
      <c r="D4399" s="17" t="e">
        <f>VLOOKUP(B4399,Consolidation!B:AA,5,TRUE)</f>
        <v>#N/A</v>
      </c>
      <c r="E4399" s="17" t="e">
        <f>VLOOKUP(B4400,Consolidation!B:AA,6,TRUE)</f>
        <v>#N/A</v>
      </c>
      <c r="F4399" s="17" t="e">
        <f>VLOOKUP(B4400,Consolidation!B:AA,7,TRUE)</f>
        <v>#N/A</v>
      </c>
      <c r="G4399" s="17" t="e">
        <f>VLOOKUP(B4400,Consolidation!B:AA,12,TRUE)</f>
        <v>#N/A</v>
      </c>
      <c r="H4399" s="17" t="e">
        <f>VLOOKUP(B4400,Consolidation!B:AA,22,FALSE)</f>
        <v>#N/A</v>
      </c>
    </row>
    <row r="4400" spans="1:8" ht="29.5" customHeight="1" thickBot="1" x14ac:dyDescent="0.4">
      <c r="A4400" s="16" t="str">
        <f>IF(B4400&lt;&gt;"","IND"&amp;TEXT(COUNTA($B$2:B4400),"000"),"")</f>
        <v>IND3048</v>
      </c>
      <c r="B4400" s="17">
        <f>Consolication[[#This Row],[Nom et prénom 0 Name &amp; first name]]</f>
        <v>0</v>
      </c>
      <c r="C4400" s="17" t="e">
        <f>VLOOKUP(B4400,Consolidation!B:AA,3,FALSE)</f>
        <v>#N/A</v>
      </c>
      <c r="D4400" s="17" t="e">
        <f>VLOOKUP(B4400,Consolidation!B:AA,5,TRUE)</f>
        <v>#N/A</v>
      </c>
      <c r="E4400" s="17" t="e">
        <f>VLOOKUP(B4401,Consolidation!B:AA,6,TRUE)</f>
        <v>#N/A</v>
      </c>
      <c r="F4400" s="17" t="e">
        <f>VLOOKUP(B4401,Consolidation!B:AA,7,TRUE)</f>
        <v>#N/A</v>
      </c>
      <c r="G4400" s="17" t="e">
        <f>VLOOKUP(B4401,Consolidation!B:AA,12,TRUE)</f>
        <v>#N/A</v>
      </c>
      <c r="H4400" s="17" t="e">
        <f>VLOOKUP(B4401,Consolidation!B:AA,22,FALSE)</f>
        <v>#N/A</v>
      </c>
    </row>
    <row r="4401" spans="1:8" ht="29.5" customHeight="1" thickBot="1" x14ac:dyDescent="0.4">
      <c r="A4401" s="16" t="str">
        <f>IF(B4401&lt;&gt;"","IND"&amp;TEXT(COUNTA($B$2:B4401),"000"),"")</f>
        <v>IND3049</v>
      </c>
      <c r="B4401" s="17">
        <f>Consolication[[#This Row],[Nom et prénom 0 Name &amp; first name]]</f>
        <v>0</v>
      </c>
      <c r="C4401" s="17" t="e">
        <f>VLOOKUP(B4401,Consolidation!B:AA,3,FALSE)</f>
        <v>#N/A</v>
      </c>
      <c r="D4401" s="17" t="e">
        <f>VLOOKUP(B4401,Consolidation!B:AA,5,TRUE)</f>
        <v>#N/A</v>
      </c>
      <c r="E4401" s="17" t="e">
        <f>VLOOKUP(B4402,Consolidation!B:AA,6,TRUE)</f>
        <v>#N/A</v>
      </c>
      <c r="F4401" s="17" t="e">
        <f>VLOOKUP(B4402,Consolidation!B:AA,7,TRUE)</f>
        <v>#N/A</v>
      </c>
      <c r="G4401" s="17" t="e">
        <f>VLOOKUP(B4402,Consolidation!B:AA,12,TRUE)</f>
        <v>#N/A</v>
      </c>
      <c r="H4401" s="17" t="e">
        <f>VLOOKUP(B4402,Consolidation!B:AA,22,FALSE)</f>
        <v>#N/A</v>
      </c>
    </row>
    <row r="4402" spans="1:8" ht="29.5" customHeight="1" thickBot="1" x14ac:dyDescent="0.4">
      <c r="A4402" s="16" t="str">
        <f>IF(B4402&lt;&gt;"","IND"&amp;TEXT(COUNTA($B$2:B4402),"000"),"")</f>
        <v>IND3050</v>
      </c>
      <c r="B4402" s="17">
        <f>Consolication[[#This Row],[Nom et prénom 0 Name &amp; first name]]</f>
        <v>0</v>
      </c>
      <c r="C4402" s="17" t="e">
        <f>VLOOKUP(B4402,Consolidation!B:AA,3,FALSE)</f>
        <v>#N/A</v>
      </c>
      <c r="D4402" s="17" t="e">
        <f>VLOOKUP(B4402,Consolidation!B:AA,5,TRUE)</f>
        <v>#N/A</v>
      </c>
      <c r="E4402" s="17" t="e">
        <f>VLOOKUP(B4403,Consolidation!B:AA,6,TRUE)</f>
        <v>#N/A</v>
      </c>
      <c r="F4402" s="17" t="e">
        <f>VLOOKUP(B4403,Consolidation!B:AA,7,TRUE)</f>
        <v>#N/A</v>
      </c>
      <c r="G4402" s="17" t="e">
        <f>VLOOKUP(B4403,Consolidation!B:AA,12,TRUE)</f>
        <v>#N/A</v>
      </c>
      <c r="H4402" s="17" t="e">
        <f>VLOOKUP(B4403,Consolidation!B:AA,22,FALSE)</f>
        <v>#N/A</v>
      </c>
    </row>
    <row r="4403" spans="1:8" ht="29.5" customHeight="1" thickBot="1" x14ac:dyDescent="0.4">
      <c r="A4403" s="16" t="str">
        <f>IF(B4403&lt;&gt;"","IND"&amp;TEXT(COUNTA($B$2:B4403),"000"),"")</f>
        <v>IND3051</v>
      </c>
      <c r="B4403" s="17">
        <f>Consolication[[#This Row],[Nom et prénom 0 Name &amp; first name]]</f>
        <v>0</v>
      </c>
      <c r="C4403" s="17" t="e">
        <f>VLOOKUP(B4403,Consolidation!B:AA,3,FALSE)</f>
        <v>#N/A</v>
      </c>
      <c r="D4403" s="17" t="e">
        <f>VLOOKUP(B4403,Consolidation!B:AA,5,TRUE)</f>
        <v>#N/A</v>
      </c>
      <c r="E4403" s="17" t="e">
        <f>VLOOKUP(B4404,Consolidation!B:AA,6,TRUE)</f>
        <v>#N/A</v>
      </c>
      <c r="F4403" s="17" t="e">
        <f>VLOOKUP(B4404,Consolidation!B:AA,7,TRUE)</f>
        <v>#N/A</v>
      </c>
      <c r="G4403" s="17" t="e">
        <f>VLOOKUP(B4404,Consolidation!B:AA,12,TRUE)</f>
        <v>#N/A</v>
      </c>
      <c r="H4403" s="17" t="e">
        <f>VLOOKUP(B4404,Consolidation!B:AA,22,FALSE)</f>
        <v>#N/A</v>
      </c>
    </row>
    <row r="4404" spans="1:8" ht="29.5" customHeight="1" thickBot="1" x14ac:dyDescent="0.4">
      <c r="A4404" s="16" t="str">
        <f>IF(B4404&lt;&gt;"","IND"&amp;TEXT(COUNTA($B$2:B4404),"000"),"")</f>
        <v>IND3052</v>
      </c>
      <c r="B4404" s="17">
        <f>Consolication[[#This Row],[Nom et prénom 0 Name &amp; first name]]</f>
        <v>0</v>
      </c>
      <c r="C4404" s="17" t="e">
        <f>VLOOKUP(B4404,Consolidation!B:AA,3,FALSE)</f>
        <v>#N/A</v>
      </c>
      <c r="D4404" s="17" t="e">
        <f>VLOOKUP(B4404,Consolidation!B:AA,5,TRUE)</f>
        <v>#N/A</v>
      </c>
      <c r="E4404" s="17" t="e">
        <f>VLOOKUP(B4405,Consolidation!B:AA,6,TRUE)</f>
        <v>#N/A</v>
      </c>
      <c r="F4404" s="17" t="e">
        <f>VLOOKUP(B4405,Consolidation!B:AA,7,TRUE)</f>
        <v>#N/A</v>
      </c>
      <c r="G4404" s="17" t="e">
        <f>VLOOKUP(B4405,Consolidation!B:AA,12,TRUE)</f>
        <v>#N/A</v>
      </c>
      <c r="H4404" s="17" t="e">
        <f>VLOOKUP(B4405,Consolidation!B:AA,22,FALSE)</f>
        <v>#N/A</v>
      </c>
    </row>
    <row r="4405" spans="1:8" ht="29.5" customHeight="1" thickBot="1" x14ac:dyDescent="0.4">
      <c r="A4405" s="16" t="str">
        <f>IF(B4405&lt;&gt;"","IND"&amp;TEXT(COUNTA($B$2:B4405),"000"),"")</f>
        <v>IND3053</v>
      </c>
      <c r="B4405" s="17">
        <f>Consolication[[#This Row],[Nom et prénom 0 Name &amp; first name]]</f>
        <v>0</v>
      </c>
      <c r="C4405" s="17" t="e">
        <f>VLOOKUP(B4405,Consolidation!B:AA,3,FALSE)</f>
        <v>#N/A</v>
      </c>
      <c r="D4405" s="17" t="e">
        <f>VLOOKUP(B4405,Consolidation!B:AA,5,TRUE)</f>
        <v>#N/A</v>
      </c>
      <c r="E4405" s="17" t="e">
        <f>VLOOKUP(B4406,Consolidation!B:AA,6,TRUE)</f>
        <v>#N/A</v>
      </c>
      <c r="F4405" s="17" t="e">
        <f>VLOOKUP(B4406,Consolidation!B:AA,7,TRUE)</f>
        <v>#N/A</v>
      </c>
      <c r="G4405" s="17" t="e">
        <f>VLOOKUP(B4406,Consolidation!B:AA,12,TRUE)</f>
        <v>#N/A</v>
      </c>
      <c r="H4405" s="17" t="e">
        <f>VLOOKUP(B4406,Consolidation!B:AA,22,FALSE)</f>
        <v>#N/A</v>
      </c>
    </row>
    <row r="4406" spans="1:8" ht="29.5" customHeight="1" thickBot="1" x14ac:dyDescent="0.4">
      <c r="A4406" s="16" t="str">
        <f>IF(B4406&lt;&gt;"","IND"&amp;TEXT(COUNTA($B$2:B4406),"000"),"")</f>
        <v>IND3054</v>
      </c>
      <c r="B4406" s="17">
        <f>Consolication[[#This Row],[Nom et prénom 0 Name &amp; first name]]</f>
        <v>0</v>
      </c>
      <c r="C4406" s="17" t="e">
        <f>VLOOKUP(B4406,Consolidation!B:AA,3,FALSE)</f>
        <v>#N/A</v>
      </c>
      <c r="D4406" s="17" t="e">
        <f>VLOOKUP(B4406,Consolidation!B:AA,5,TRUE)</f>
        <v>#N/A</v>
      </c>
      <c r="E4406" s="17" t="e">
        <f>VLOOKUP(B4407,Consolidation!B:AA,6,TRUE)</f>
        <v>#N/A</v>
      </c>
      <c r="F4406" s="17" t="e">
        <f>VLOOKUP(B4407,Consolidation!B:AA,7,TRUE)</f>
        <v>#N/A</v>
      </c>
      <c r="G4406" s="17" t="e">
        <f>VLOOKUP(B4407,Consolidation!B:AA,12,TRUE)</f>
        <v>#N/A</v>
      </c>
      <c r="H4406" s="17" t="e">
        <f>VLOOKUP(B4407,Consolidation!B:AA,22,FALSE)</f>
        <v>#N/A</v>
      </c>
    </row>
    <row r="4407" spans="1:8" ht="29.5" customHeight="1" thickBot="1" x14ac:dyDescent="0.4">
      <c r="A4407" s="16" t="str">
        <f>IF(B4407&lt;&gt;"","IND"&amp;TEXT(COUNTA($B$2:B4407),"000"),"")</f>
        <v>IND3055</v>
      </c>
      <c r="B4407" s="17">
        <f>Consolication[[#This Row],[Nom et prénom 0 Name &amp; first name]]</f>
        <v>0</v>
      </c>
      <c r="C4407" s="17" t="e">
        <f>VLOOKUP(B4407,Consolidation!B:AA,3,FALSE)</f>
        <v>#N/A</v>
      </c>
      <c r="D4407" s="17" t="e">
        <f>VLOOKUP(B4407,Consolidation!B:AA,5,TRUE)</f>
        <v>#N/A</v>
      </c>
      <c r="E4407" s="17" t="e">
        <f>VLOOKUP(B4408,Consolidation!B:AA,6,TRUE)</f>
        <v>#N/A</v>
      </c>
      <c r="F4407" s="17" t="e">
        <f>VLOOKUP(B4408,Consolidation!B:AA,7,TRUE)</f>
        <v>#N/A</v>
      </c>
      <c r="G4407" s="17" t="e">
        <f>VLOOKUP(B4408,Consolidation!B:AA,12,TRUE)</f>
        <v>#N/A</v>
      </c>
      <c r="H4407" s="17" t="e">
        <f>VLOOKUP(B4408,Consolidation!B:AA,22,FALSE)</f>
        <v>#N/A</v>
      </c>
    </row>
    <row r="4408" spans="1:8" ht="29.5" customHeight="1" thickBot="1" x14ac:dyDescent="0.4">
      <c r="A4408" s="16" t="str">
        <f>IF(B4408&lt;&gt;"","IND"&amp;TEXT(COUNTA($B$2:B4408),"000"),"")</f>
        <v>IND3056</v>
      </c>
      <c r="B4408" s="17">
        <f>Consolication[[#This Row],[Nom et prénom 0 Name &amp; first name]]</f>
        <v>0</v>
      </c>
      <c r="C4408" s="17" t="e">
        <f>VLOOKUP(B4408,Consolidation!B:AA,3,FALSE)</f>
        <v>#N/A</v>
      </c>
      <c r="D4408" s="17" t="e">
        <f>VLOOKUP(B4408,Consolidation!B:AA,5,TRUE)</f>
        <v>#N/A</v>
      </c>
      <c r="E4408" s="17" t="e">
        <f>VLOOKUP(B4409,Consolidation!B:AA,6,TRUE)</f>
        <v>#N/A</v>
      </c>
      <c r="F4408" s="17" t="e">
        <f>VLOOKUP(B4409,Consolidation!B:AA,7,TRUE)</f>
        <v>#N/A</v>
      </c>
      <c r="G4408" s="17" t="e">
        <f>VLOOKUP(B4409,Consolidation!B:AA,12,TRUE)</f>
        <v>#N/A</v>
      </c>
      <c r="H4408" s="17" t="e">
        <f>VLOOKUP(B4409,Consolidation!B:AA,22,FALSE)</f>
        <v>#N/A</v>
      </c>
    </row>
    <row r="4409" spans="1:8" ht="29.5" customHeight="1" thickBot="1" x14ac:dyDescent="0.4">
      <c r="A4409" s="16" t="str">
        <f>IF(B4409&lt;&gt;"","IND"&amp;TEXT(COUNTA($B$2:B4409),"000"),"")</f>
        <v>IND3057</v>
      </c>
      <c r="B4409" s="17">
        <f>Consolication[[#This Row],[Nom et prénom 0 Name &amp; first name]]</f>
        <v>0</v>
      </c>
      <c r="C4409" s="17" t="e">
        <f>VLOOKUP(B4409,Consolidation!B:AA,3,FALSE)</f>
        <v>#N/A</v>
      </c>
      <c r="D4409" s="17" t="e">
        <f>VLOOKUP(B4409,Consolidation!B:AA,5,TRUE)</f>
        <v>#N/A</v>
      </c>
      <c r="E4409" s="17" t="e">
        <f>VLOOKUP(B4410,Consolidation!B:AA,6,TRUE)</f>
        <v>#N/A</v>
      </c>
      <c r="F4409" s="17" t="e">
        <f>VLOOKUP(B4410,Consolidation!B:AA,7,TRUE)</f>
        <v>#N/A</v>
      </c>
      <c r="G4409" s="17" t="e">
        <f>VLOOKUP(B4410,Consolidation!B:AA,12,TRUE)</f>
        <v>#N/A</v>
      </c>
      <c r="H4409" s="17" t="e">
        <f>VLOOKUP(B4410,Consolidation!B:AA,22,FALSE)</f>
        <v>#N/A</v>
      </c>
    </row>
    <row r="4410" spans="1:8" ht="29.5" customHeight="1" thickBot="1" x14ac:dyDescent="0.4">
      <c r="A4410" s="16" t="str">
        <f>IF(B4410&lt;&gt;"","IND"&amp;TEXT(COUNTA($B$2:B4410),"000"),"")</f>
        <v>IND3058</v>
      </c>
      <c r="B4410" s="17">
        <f>Consolication[[#This Row],[Nom et prénom 0 Name &amp; first name]]</f>
        <v>0</v>
      </c>
      <c r="C4410" s="17" t="e">
        <f>VLOOKUP(B4410,Consolidation!B:AA,3,FALSE)</f>
        <v>#N/A</v>
      </c>
      <c r="D4410" s="17" t="e">
        <f>VLOOKUP(B4410,Consolidation!B:AA,5,TRUE)</f>
        <v>#N/A</v>
      </c>
      <c r="E4410" s="17" t="e">
        <f>VLOOKUP(B4411,Consolidation!B:AA,6,TRUE)</f>
        <v>#N/A</v>
      </c>
      <c r="F4410" s="17" t="e">
        <f>VLOOKUP(B4411,Consolidation!B:AA,7,TRUE)</f>
        <v>#N/A</v>
      </c>
      <c r="G4410" s="17" t="e">
        <f>VLOOKUP(B4411,Consolidation!B:AA,12,TRUE)</f>
        <v>#N/A</v>
      </c>
      <c r="H4410" s="17" t="e">
        <f>VLOOKUP(B4411,Consolidation!B:AA,22,FALSE)</f>
        <v>#N/A</v>
      </c>
    </row>
    <row r="4411" spans="1:8" ht="29.5" customHeight="1" thickBot="1" x14ac:dyDescent="0.4">
      <c r="A4411" s="16" t="str">
        <f>IF(B4411&lt;&gt;"","IND"&amp;TEXT(COUNTA($B$2:B4411),"000"),"")</f>
        <v>IND3059</v>
      </c>
      <c r="B4411" s="17">
        <f>Consolication[[#This Row],[Nom et prénom 0 Name &amp; first name]]</f>
        <v>0</v>
      </c>
      <c r="C4411" s="17" t="e">
        <f>VLOOKUP(B4411,Consolidation!B:AA,3,FALSE)</f>
        <v>#N/A</v>
      </c>
      <c r="D4411" s="17" t="e">
        <f>VLOOKUP(B4411,Consolidation!B:AA,5,TRUE)</f>
        <v>#N/A</v>
      </c>
      <c r="E4411" s="17" t="e">
        <f>VLOOKUP(B4412,Consolidation!B:AA,6,TRUE)</f>
        <v>#N/A</v>
      </c>
      <c r="F4411" s="17" t="e">
        <f>VLOOKUP(B4412,Consolidation!B:AA,7,TRUE)</f>
        <v>#N/A</v>
      </c>
      <c r="G4411" s="17" t="e">
        <f>VLOOKUP(B4412,Consolidation!B:AA,12,TRUE)</f>
        <v>#N/A</v>
      </c>
      <c r="H4411" s="17" t="e">
        <f>VLOOKUP(B4412,Consolidation!B:AA,22,FALSE)</f>
        <v>#N/A</v>
      </c>
    </row>
    <row r="4412" spans="1:8" ht="29.5" customHeight="1" thickBot="1" x14ac:dyDescent="0.4">
      <c r="A4412" s="16" t="str">
        <f>IF(B4412&lt;&gt;"","IND"&amp;TEXT(COUNTA($B$2:B4412),"000"),"")</f>
        <v>IND3060</v>
      </c>
      <c r="B4412" s="17">
        <f>Consolication[[#This Row],[Nom et prénom 0 Name &amp; first name]]</f>
        <v>0</v>
      </c>
      <c r="C4412" s="17" t="e">
        <f>VLOOKUP(B4412,Consolidation!B:AA,3,FALSE)</f>
        <v>#N/A</v>
      </c>
      <c r="D4412" s="17" t="e">
        <f>VLOOKUP(B4412,Consolidation!B:AA,5,TRUE)</f>
        <v>#N/A</v>
      </c>
      <c r="E4412" s="17" t="e">
        <f>VLOOKUP(B4413,Consolidation!B:AA,6,TRUE)</f>
        <v>#N/A</v>
      </c>
      <c r="F4412" s="17" t="e">
        <f>VLOOKUP(B4413,Consolidation!B:AA,7,TRUE)</f>
        <v>#N/A</v>
      </c>
      <c r="G4412" s="17" t="e">
        <f>VLOOKUP(B4413,Consolidation!B:AA,12,TRUE)</f>
        <v>#N/A</v>
      </c>
      <c r="H4412" s="17" t="e">
        <f>VLOOKUP(B4413,Consolidation!B:AA,22,FALSE)</f>
        <v>#N/A</v>
      </c>
    </row>
    <row r="4413" spans="1:8" ht="29.5" customHeight="1" thickBot="1" x14ac:dyDescent="0.4">
      <c r="A4413" s="16" t="str">
        <f>IF(B4413&lt;&gt;"","IND"&amp;TEXT(COUNTA($B$2:B4413),"000"),"")</f>
        <v>IND3061</v>
      </c>
      <c r="B4413" s="17">
        <f>Consolication[[#This Row],[Nom et prénom 0 Name &amp; first name]]</f>
        <v>0</v>
      </c>
      <c r="C4413" s="17" t="e">
        <f>VLOOKUP(B4413,Consolidation!B:AA,3,FALSE)</f>
        <v>#N/A</v>
      </c>
      <c r="D4413" s="17" t="e">
        <f>VLOOKUP(B4413,Consolidation!B:AA,5,TRUE)</f>
        <v>#N/A</v>
      </c>
      <c r="E4413" s="17" t="e">
        <f>VLOOKUP(B4414,Consolidation!B:AA,6,TRUE)</f>
        <v>#N/A</v>
      </c>
      <c r="F4413" s="17" t="e">
        <f>VLOOKUP(B4414,Consolidation!B:AA,7,TRUE)</f>
        <v>#N/A</v>
      </c>
      <c r="G4413" s="17" t="e">
        <f>VLOOKUP(B4414,Consolidation!B:AA,12,TRUE)</f>
        <v>#N/A</v>
      </c>
      <c r="H4413" s="17" t="e">
        <f>VLOOKUP(B4414,Consolidation!B:AA,22,FALSE)</f>
        <v>#N/A</v>
      </c>
    </row>
    <row r="4414" spans="1:8" ht="29.5" customHeight="1" thickBot="1" x14ac:dyDescent="0.4">
      <c r="A4414" s="16" t="str">
        <f>IF(B4414&lt;&gt;"","IND"&amp;TEXT(COUNTA($B$2:B4414),"000"),"")</f>
        <v>IND3062</v>
      </c>
      <c r="B4414" s="17">
        <f>Consolication[[#This Row],[Nom et prénom 0 Name &amp; first name]]</f>
        <v>0</v>
      </c>
      <c r="C4414" s="17" t="e">
        <f>VLOOKUP(B4414,Consolidation!B:AA,3,FALSE)</f>
        <v>#N/A</v>
      </c>
      <c r="D4414" s="17" t="e">
        <f>VLOOKUP(B4414,Consolidation!B:AA,5,TRUE)</f>
        <v>#N/A</v>
      </c>
      <c r="E4414" s="17" t="e">
        <f>VLOOKUP(B4415,Consolidation!B:AA,6,TRUE)</f>
        <v>#N/A</v>
      </c>
      <c r="F4414" s="17" t="e">
        <f>VLOOKUP(B4415,Consolidation!B:AA,7,TRUE)</f>
        <v>#N/A</v>
      </c>
      <c r="G4414" s="17" t="e">
        <f>VLOOKUP(B4415,Consolidation!B:AA,12,TRUE)</f>
        <v>#N/A</v>
      </c>
      <c r="H4414" s="17" t="e">
        <f>VLOOKUP(B4415,Consolidation!B:AA,22,FALSE)</f>
        <v>#N/A</v>
      </c>
    </row>
    <row r="4415" spans="1:8" ht="29.5" customHeight="1" thickBot="1" x14ac:dyDescent="0.4">
      <c r="A4415" s="16" t="str">
        <f>IF(B4415&lt;&gt;"","IND"&amp;TEXT(COUNTA($B$2:B4415),"000"),"")</f>
        <v>IND3063</v>
      </c>
      <c r="B4415" s="17">
        <f>Consolication[[#This Row],[Nom et prénom 0 Name &amp; first name]]</f>
        <v>0</v>
      </c>
      <c r="C4415" s="17" t="e">
        <f>VLOOKUP(B4415,Consolidation!B:AA,3,FALSE)</f>
        <v>#N/A</v>
      </c>
      <c r="D4415" s="17" t="e">
        <f>VLOOKUP(B4415,Consolidation!B:AA,5,TRUE)</f>
        <v>#N/A</v>
      </c>
      <c r="E4415" s="17" t="e">
        <f>VLOOKUP(B4416,Consolidation!B:AA,6,TRUE)</f>
        <v>#N/A</v>
      </c>
      <c r="F4415" s="17" t="e">
        <f>VLOOKUP(B4416,Consolidation!B:AA,7,TRUE)</f>
        <v>#N/A</v>
      </c>
      <c r="G4415" s="17" t="e">
        <f>VLOOKUP(B4416,Consolidation!B:AA,12,TRUE)</f>
        <v>#N/A</v>
      </c>
      <c r="H4415" s="17" t="e">
        <f>VLOOKUP(B4416,Consolidation!B:AA,22,FALSE)</f>
        <v>#N/A</v>
      </c>
    </row>
    <row r="4416" spans="1:8" ht="29.5" customHeight="1" thickBot="1" x14ac:dyDescent="0.4">
      <c r="A4416" s="16" t="str">
        <f>IF(B4416&lt;&gt;"","IND"&amp;TEXT(COUNTA($B$2:B4416),"000"),"")</f>
        <v>IND3064</v>
      </c>
      <c r="B4416" s="17">
        <f>Consolication[[#This Row],[Nom et prénom 0 Name &amp; first name]]</f>
        <v>0</v>
      </c>
      <c r="C4416" s="17" t="e">
        <f>VLOOKUP(B4416,Consolidation!B:AA,3,FALSE)</f>
        <v>#N/A</v>
      </c>
      <c r="D4416" s="17" t="e">
        <f>VLOOKUP(B4416,Consolidation!B:AA,5,TRUE)</f>
        <v>#N/A</v>
      </c>
      <c r="E4416" s="17" t="e">
        <f>VLOOKUP(B4417,Consolidation!B:AA,6,TRUE)</f>
        <v>#N/A</v>
      </c>
      <c r="F4416" s="17" t="e">
        <f>VLOOKUP(B4417,Consolidation!B:AA,7,TRUE)</f>
        <v>#N/A</v>
      </c>
      <c r="G4416" s="17" t="e">
        <f>VLOOKUP(B4417,Consolidation!B:AA,12,TRUE)</f>
        <v>#N/A</v>
      </c>
      <c r="H4416" s="17" t="e">
        <f>VLOOKUP(B4417,Consolidation!B:AA,22,FALSE)</f>
        <v>#N/A</v>
      </c>
    </row>
    <row r="4417" spans="1:8" ht="29.5" customHeight="1" thickBot="1" x14ac:dyDescent="0.4">
      <c r="A4417" s="16" t="str">
        <f>IF(B4417&lt;&gt;"","IND"&amp;TEXT(COUNTA($B$2:B4417),"000"),"")</f>
        <v>IND3065</v>
      </c>
      <c r="B4417" s="17">
        <f>Consolication[[#This Row],[Nom et prénom 0 Name &amp; first name]]</f>
        <v>0</v>
      </c>
      <c r="C4417" s="17" t="e">
        <f>VLOOKUP(B4417,Consolidation!B:AA,3,FALSE)</f>
        <v>#N/A</v>
      </c>
      <c r="D4417" s="17" t="e">
        <f>VLOOKUP(B4417,Consolidation!B:AA,5,TRUE)</f>
        <v>#N/A</v>
      </c>
      <c r="E4417" s="17" t="e">
        <f>VLOOKUP(B4418,Consolidation!B:AA,6,TRUE)</f>
        <v>#N/A</v>
      </c>
      <c r="F4417" s="17" t="e">
        <f>VLOOKUP(B4418,Consolidation!B:AA,7,TRUE)</f>
        <v>#N/A</v>
      </c>
      <c r="G4417" s="17" t="e">
        <f>VLOOKUP(B4418,Consolidation!B:AA,12,TRUE)</f>
        <v>#N/A</v>
      </c>
      <c r="H4417" s="17" t="e">
        <f>VLOOKUP(B4418,Consolidation!B:AA,22,FALSE)</f>
        <v>#N/A</v>
      </c>
    </row>
    <row r="4418" spans="1:8" ht="29.5" customHeight="1" thickBot="1" x14ac:dyDescent="0.4">
      <c r="A4418" s="16" t="str">
        <f>IF(B4418&lt;&gt;"","IND"&amp;TEXT(COUNTA($B$2:B4418),"000"),"")</f>
        <v>IND3066</v>
      </c>
      <c r="B4418" s="17">
        <f>Consolication[[#This Row],[Nom et prénom 0 Name &amp; first name]]</f>
        <v>0</v>
      </c>
      <c r="C4418" s="17" t="e">
        <f>VLOOKUP(B4418,Consolidation!B:AA,3,FALSE)</f>
        <v>#N/A</v>
      </c>
      <c r="D4418" s="17" t="e">
        <f>VLOOKUP(B4418,Consolidation!B:AA,5,TRUE)</f>
        <v>#N/A</v>
      </c>
      <c r="E4418" s="17" t="e">
        <f>VLOOKUP(B4419,Consolidation!B:AA,6,TRUE)</f>
        <v>#N/A</v>
      </c>
      <c r="F4418" s="17" t="e">
        <f>VLOOKUP(B4419,Consolidation!B:AA,7,TRUE)</f>
        <v>#N/A</v>
      </c>
      <c r="G4418" s="17" t="e">
        <f>VLOOKUP(B4419,Consolidation!B:AA,12,TRUE)</f>
        <v>#N/A</v>
      </c>
      <c r="H4418" s="17" t="e">
        <f>VLOOKUP(B4419,Consolidation!B:AA,22,FALSE)</f>
        <v>#N/A</v>
      </c>
    </row>
    <row r="4419" spans="1:8" ht="29.5" customHeight="1" thickBot="1" x14ac:dyDescent="0.4">
      <c r="A4419" s="16" t="str">
        <f>IF(B4419&lt;&gt;"","IND"&amp;TEXT(COUNTA($B$2:B4419),"000"),"")</f>
        <v>IND3067</v>
      </c>
      <c r="B4419" s="17">
        <f>Consolication[[#This Row],[Nom et prénom 0 Name &amp; first name]]</f>
        <v>0</v>
      </c>
      <c r="C4419" s="17" t="e">
        <f>VLOOKUP(B4419,Consolidation!B:AA,3,FALSE)</f>
        <v>#N/A</v>
      </c>
      <c r="D4419" s="17" t="e">
        <f>VLOOKUP(B4419,Consolidation!B:AA,5,TRUE)</f>
        <v>#N/A</v>
      </c>
      <c r="E4419" s="17" t="e">
        <f>VLOOKUP(B4420,Consolidation!B:AA,6,TRUE)</f>
        <v>#N/A</v>
      </c>
      <c r="F4419" s="17" t="e">
        <f>VLOOKUP(B4420,Consolidation!B:AA,7,TRUE)</f>
        <v>#N/A</v>
      </c>
      <c r="G4419" s="17" t="e">
        <f>VLOOKUP(B4420,Consolidation!B:AA,12,TRUE)</f>
        <v>#N/A</v>
      </c>
      <c r="H4419" s="17" t="e">
        <f>VLOOKUP(B4420,Consolidation!B:AA,22,FALSE)</f>
        <v>#N/A</v>
      </c>
    </row>
    <row r="4420" spans="1:8" ht="29.5" customHeight="1" thickBot="1" x14ac:dyDescent="0.4">
      <c r="A4420" s="16" t="str">
        <f>IF(B4420&lt;&gt;"","IND"&amp;TEXT(COUNTA($B$2:B4420),"000"),"")</f>
        <v>IND3068</v>
      </c>
      <c r="B4420" s="17">
        <f>Consolication[[#This Row],[Nom et prénom 0 Name &amp; first name]]</f>
        <v>0</v>
      </c>
      <c r="C4420" s="17" t="e">
        <f>VLOOKUP(B4420,Consolidation!B:AA,3,FALSE)</f>
        <v>#N/A</v>
      </c>
      <c r="D4420" s="17" t="e">
        <f>VLOOKUP(B4420,Consolidation!B:AA,5,TRUE)</f>
        <v>#N/A</v>
      </c>
      <c r="E4420" s="17" t="e">
        <f>VLOOKUP(B4421,Consolidation!B:AA,6,TRUE)</f>
        <v>#N/A</v>
      </c>
      <c r="F4420" s="17" t="e">
        <f>VLOOKUP(B4421,Consolidation!B:AA,7,TRUE)</f>
        <v>#N/A</v>
      </c>
      <c r="G4420" s="17" t="e">
        <f>VLOOKUP(B4421,Consolidation!B:AA,12,TRUE)</f>
        <v>#N/A</v>
      </c>
      <c r="H4420" s="17" t="e">
        <f>VLOOKUP(B4421,Consolidation!B:AA,22,FALSE)</f>
        <v>#N/A</v>
      </c>
    </row>
    <row r="4421" spans="1:8" ht="29.5" customHeight="1" thickBot="1" x14ac:dyDescent="0.4">
      <c r="A4421" s="16" t="str">
        <f>IF(B4421&lt;&gt;"","IND"&amp;TEXT(COUNTA($B$2:B4421),"000"),"")</f>
        <v>IND3069</v>
      </c>
      <c r="B4421" s="17">
        <f>Consolication[[#This Row],[Nom et prénom 0 Name &amp; first name]]</f>
        <v>0</v>
      </c>
      <c r="C4421" s="17" t="e">
        <f>VLOOKUP(B4421,Consolidation!B:AA,3,FALSE)</f>
        <v>#N/A</v>
      </c>
      <c r="D4421" s="17" t="e">
        <f>VLOOKUP(B4421,Consolidation!B:AA,5,TRUE)</f>
        <v>#N/A</v>
      </c>
      <c r="E4421" s="17" t="e">
        <f>VLOOKUP(B4422,Consolidation!B:AA,6,TRUE)</f>
        <v>#N/A</v>
      </c>
      <c r="F4421" s="17" t="e">
        <f>VLOOKUP(B4422,Consolidation!B:AA,7,TRUE)</f>
        <v>#N/A</v>
      </c>
      <c r="G4421" s="17" t="e">
        <f>VLOOKUP(B4422,Consolidation!B:AA,12,TRUE)</f>
        <v>#N/A</v>
      </c>
      <c r="H4421" s="17" t="e">
        <f>VLOOKUP(B4422,Consolidation!B:AA,22,FALSE)</f>
        <v>#N/A</v>
      </c>
    </row>
    <row r="4422" spans="1:8" ht="29.5" customHeight="1" thickBot="1" x14ac:dyDescent="0.4">
      <c r="A4422" s="16" t="str">
        <f>IF(B4422&lt;&gt;"","IND"&amp;TEXT(COUNTA($B$2:B4422),"000"),"")</f>
        <v>IND3070</v>
      </c>
      <c r="B4422" s="17">
        <f>Consolication[[#This Row],[Nom et prénom 0 Name &amp; first name]]</f>
        <v>0</v>
      </c>
      <c r="C4422" s="17" t="e">
        <f>VLOOKUP(B4422,Consolidation!B:AA,3,FALSE)</f>
        <v>#N/A</v>
      </c>
      <c r="D4422" s="17" t="e">
        <f>VLOOKUP(B4422,Consolidation!B:AA,5,TRUE)</f>
        <v>#N/A</v>
      </c>
      <c r="E4422" s="17" t="e">
        <f>VLOOKUP(B4423,Consolidation!B:AA,6,TRUE)</f>
        <v>#N/A</v>
      </c>
      <c r="F4422" s="17" t="e">
        <f>VLOOKUP(B4423,Consolidation!B:AA,7,TRUE)</f>
        <v>#N/A</v>
      </c>
      <c r="G4422" s="17" t="e">
        <f>VLOOKUP(B4423,Consolidation!B:AA,12,TRUE)</f>
        <v>#N/A</v>
      </c>
      <c r="H4422" s="17" t="e">
        <f>VLOOKUP(B4423,Consolidation!B:AA,22,FALSE)</f>
        <v>#N/A</v>
      </c>
    </row>
    <row r="4423" spans="1:8" ht="29.5" customHeight="1" thickBot="1" x14ac:dyDescent="0.4">
      <c r="A4423" s="16" t="str">
        <f>IF(B4423&lt;&gt;"","IND"&amp;TEXT(COUNTA($B$2:B4423),"000"),"")</f>
        <v>IND3071</v>
      </c>
      <c r="B4423" s="17">
        <f>Consolication[[#This Row],[Nom et prénom 0 Name &amp; first name]]</f>
        <v>0</v>
      </c>
      <c r="C4423" s="17" t="e">
        <f>VLOOKUP(B4423,Consolidation!B:AA,3,FALSE)</f>
        <v>#N/A</v>
      </c>
      <c r="D4423" s="17" t="e">
        <f>VLOOKUP(B4423,Consolidation!B:AA,5,TRUE)</f>
        <v>#N/A</v>
      </c>
      <c r="E4423" s="17" t="e">
        <f>VLOOKUP(B4424,Consolidation!B:AA,6,TRUE)</f>
        <v>#N/A</v>
      </c>
      <c r="F4423" s="17" t="e">
        <f>VLOOKUP(B4424,Consolidation!B:AA,7,TRUE)</f>
        <v>#N/A</v>
      </c>
      <c r="G4423" s="17" t="e">
        <f>VLOOKUP(B4424,Consolidation!B:AA,12,TRUE)</f>
        <v>#N/A</v>
      </c>
      <c r="H4423" s="17" t="e">
        <f>VLOOKUP(B4424,Consolidation!B:AA,22,FALSE)</f>
        <v>#N/A</v>
      </c>
    </row>
    <row r="4424" spans="1:8" ht="29.5" customHeight="1" thickBot="1" x14ac:dyDescent="0.4">
      <c r="A4424" s="16" t="str">
        <f>IF(B4424&lt;&gt;"","IND"&amp;TEXT(COUNTA($B$2:B4424),"000"),"")</f>
        <v>IND3072</v>
      </c>
      <c r="B4424" s="17">
        <f>Consolication[[#This Row],[Nom et prénom 0 Name &amp; first name]]</f>
        <v>0</v>
      </c>
      <c r="C4424" s="17" t="e">
        <f>VLOOKUP(B4424,Consolidation!B:AA,3,FALSE)</f>
        <v>#N/A</v>
      </c>
      <c r="D4424" s="17" t="e">
        <f>VLOOKUP(B4424,Consolidation!B:AA,5,TRUE)</f>
        <v>#N/A</v>
      </c>
      <c r="E4424" s="17" t="e">
        <f>VLOOKUP(B4425,Consolidation!B:AA,6,TRUE)</f>
        <v>#N/A</v>
      </c>
      <c r="F4424" s="17" t="e">
        <f>VLOOKUP(B4425,Consolidation!B:AA,7,TRUE)</f>
        <v>#N/A</v>
      </c>
      <c r="G4424" s="17" t="e">
        <f>VLOOKUP(B4425,Consolidation!B:AA,12,TRUE)</f>
        <v>#N/A</v>
      </c>
      <c r="H4424" s="17" t="e">
        <f>VLOOKUP(B4425,Consolidation!B:AA,22,FALSE)</f>
        <v>#N/A</v>
      </c>
    </row>
    <row r="4425" spans="1:8" ht="29.5" customHeight="1" thickBot="1" x14ac:dyDescent="0.4">
      <c r="A4425" s="16" t="str">
        <f>IF(B4425&lt;&gt;"","IND"&amp;TEXT(COUNTA($B$2:B4425),"000"),"")</f>
        <v>IND3073</v>
      </c>
      <c r="B4425" s="17">
        <f>Consolication[[#This Row],[Nom et prénom 0 Name &amp; first name]]</f>
        <v>0</v>
      </c>
      <c r="C4425" s="17" t="e">
        <f>VLOOKUP(B4425,Consolidation!B:AA,3,FALSE)</f>
        <v>#N/A</v>
      </c>
      <c r="D4425" s="17" t="e">
        <f>VLOOKUP(B4425,Consolidation!B:AA,5,TRUE)</f>
        <v>#N/A</v>
      </c>
      <c r="E4425" s="17" t="e">
        <f>VLOOKUP(B4426,Consolidation!B:AA,6,TRUE)</f>
        <v>#N/A</v>
      </c>
      <c r="F4425" s="17" t="e">
        <f>VLOOKUP(B4426,Consolidation!B:AA,7,TRUE)</f>
        <v>#N/A</v>
      </c>
      <c r="G4425" s="17" t="e">
        <f>VLOOKUP(B4426,Consolidation!B:AA,12,TRUE)</f>
        <v>#N/A</v>
      </c>
      <c r="H4425" s="17" t="e">
        <f>VLOOKUP(B4426,Consolidation!B:AA,22,FALSE)</f>
        <v>#N/A</v>
      </c>
    </row>
    <row r="4426" spans="1:8" ht="29.5" customHeight="1" thickBot="1" x14ac:dyDescent="0.4">
      <c r="A4426" s="16" t="str">
        <f>IF(B4426&lt;&gt;"","IND"&amp;TEXT(COUNTA($B$2:B4426),"000"),"")</f>
        <v>IND3074</v>
      </c>
      <c r="B4426" s="17">
        <f>Consolication[[#This Row],[Nom et prénom 0 Name &amp; first name]]</f>
        <v>0</v>
      </c>
      <c r="C4426" s="17" t="e">
        <f>VLOOKUP(B4426,Consolidation!B:AA,3,FALSE)</f>
        <v>#N/A</v>
      </c>
      <c r="D4426" s="17" t="e">
        <f>VLOOKUP(B4426,Consolidation!B:AA,5,TRUE)</f>
        <v>#N/A</v>
      </c>
      <c r="E4426" s="17" t="e">
        <f>VLOOKUP(B4427,Consolidation!B:AA,6,TRUE)</f>
        <v>#N/A</v>
      </c>
      <c r="F4426" s="17" t="e">
        <f>VLOOKUP(B4427,Consolidation!B:AA,7,TRUE)</f>
        <v>#N/A</v>
      </c>
      <c r="G4426" s="17" t="e">
        <f>VLOOKUP(B4427,Consolidation!B:AA,12,TRUE)</f>
        <v>#N/A</v>
      </c>
      <c r="H4426" s="17" t="e">
        <f>VLOOKUP(B4427,Consolidation!B:AA,22,FALSE)</f>
        <v>#N/A</v>
      </c>
    </row>
    <row r="4427" spans="1:8" ht="29.5" customHeight="1" thickBot="1" x14ac:dyDescent="0.4">
      <c r="A4427" s="16" t="str">
        <f>IF(B4427&lt;&gt;"","IND"&amp;TEXT(COUNTA($B$2:B4427),"000"),"")</f>
        <v>IND3075</v>
      </c>
      <c r="B4427" s="17">
        <f>Consolication[[#This Row],[Nom et prénom 0 Name &amp; first name]]</f>
        <v>0</v>
      </c>
      <c r="C4427" s="17" t="e">
        <f>VLOOKUP(B4427,Consolidation!B:AA,3,FALSE)</f>
        <v>#N/A</v>
      </c>
      <c r="D4427" s="17" t="e">
        <f>VLOOKUP(B4427,Consolidation!B:AA,5,TRUE)</f>
        <v>#N/A</v>
      </c>
      <c r="E4427" s="17" t="e">
        <f>VLOOKUP(B4428,Consolidation!B:AA,6,TRUE)</f>
        <v>#N/A</v>
      </c>
      <c r="F4427" s="17" t="e">
        <f>VLOOKUP(B4428,Consolidation!B:AA,7,TRUE)</f>
        <v>#N/A</v>
      </c>
      <c r="G4427" s="17" t="e">
        <f>VLOOKUP(B4428,Consolidation!B:AA,12,TRUE)</f>
        <v>#N/A</v>
      </c>
      <c r="H4427" s="17" t="e">
        <f>VLOOKUP(B4428,Consolidation!B:AA,22,FALSE)</f>
        <v>#N/A</v>
      </c>
    </row>
    <row r="4428" spans="1:8" ht="29.5" customHeight="1" thickBot="1" x14ac:dyDescent="0.4">
      <c r="A4428" s="16" t="str">
        <f>IF(B4428&lt;&gt;"","IND"&amp;TEXT(COUNTA($B$2:B4428),"000"),"")</f>
        <v>IND3076</v>
      </c>
      <c r="B4428" s="17">
        <f>Consolication[[#This Row],[Nom et prénom 0 Name &amp; first name]]</f>
        <v>0</v>
      </c>
      <c r="C4428" s="17" t="e">
        <f>VLOOKUP(B4428,Consolidation!B:AA,3,FALSE)</f>
        <v>#N/A</v>
      </c>
      <c r="D4428" s="17" t="e">
        <f>VLOOKUP(B4428,Consolidation!B:AA,5,TRUE)</f>
        <v>#N/A</v>
      </c>
      <c r="E4428" s="17" t="e">
        <f>VLOOKUP(B4429,Consolidation!B:AA,6,TRUE)</f>
        <v>#N/A</v>
      </c>
      <c r="F4428" s="17" t="e">
        <f>VLOOKUP(B4429,Consolidation!B:AA,7,TRUE)</f>
        <v>#N/A</v>
      </c>
      <c r="G4428" s="17" t="e">
        <f>VLOOKUP(B4429,Consolidation!B:AA,12,TRUE)</f>
        <v>#N/A</v>
      </c>
      <c r="H4428" s="17" t="e">
        <f>VLOOKUP(B4429,Consolidation!B:AA,22,FALSE)</f>
        <v>#N/A</v>
      </c>
    </row>
    <row r="4429" spans="1:8" ht="29.5" customHeight="1" thickBot="1" x14ac:dyDescent="0.4">
      <c r="A4429" s="16" t="str">
        <f>IF(B4429&lt;&gt;"","IND"&amp;TEXT(COUNTA($B$2:B4429),"000"),"")</f>
        <v>IND3077</v>
      </c>
      <c r="B4429" s="17">
        <f>Consolication[[#This Row],[Nom et prénom 0 Name &amp; first name]]</f>
        <v>0</v>
      </c>
      <c r="C4429" s="17" t="e">
        <f>VLOOKUP(B4429,Consolidation!B:AA,3,FALSE)</f>
        <v>#N/A</v>
      </c>
      <c r="D4429" s="17" t="e">
        <f>VLOOKUP(B4429,Consolidation!B:AA,5,TRUE)</f>
        <v>#N/A</v>
      </c>
      <c r="E4429" s="17" t="e">
        <f>VLOOKUP(B4430,Consolidation!B:AA,6,TRUE)</f>
        <v>#N/A</v>
      </c>
      <c r="F4429" s="17" t="e">
        <f>VLOOKUP(B4430,Consolidation!B:AA,7,TRUE)</f>
        <v>#N/A</v>
      </c>
      <c r="G4429" s="17" t="e">
        <f>VLOOKUP(B4430,Consolidation!B:AA,12,TRUE)</f>
        <v>#N/A</v>
      </c>
      <c r="H4429" s="17" t="e">
        <f>VLOOKUP(B4430,Consolidation!B:AA,22,FALSE)</f>
        <v>#N/A</v>
      </c>
    </row>
    <row r="4430" spans="1:8" ht="29.5" customHeight="1" thickBot="1" x14ac:dyDescent="0.4">
      <c r="A4430" s="16" t="str">
        <f>IF(B4430&lt;&gt;"","IND"&amp;TEXT(COUNTA($B$2:B4430),"000"),"")</f>
        <v>IND3078</v>
      </c>
      <c r="B4430" s="17">
        <f>Consolication[[#This Row],[Nom et prénom 0 Name &amp; first name]]</f>
        <v>0</v>
      </c>
      <c r="C4430" s="17" t="e">
        <f>VLOOKUP(B4430,Consolidation!B:AA,3,FALSE)</f>
        <v>#N/A</v>
      </c>
      <c r="D4430" s="17" t="e">
        <f>VLOOKUP(B4430,Consolidation!B:AA,5,TRUE)</f>
        <v>#N/A</v>
      </c>
      <c r="E4430" s="17" t="e">
        <f>VLOOKUP(B4431,Consolidation!B:AA,6,TRUE)</f>
        <v>#N/A</v>
      </c>
      <c r="F4430" s="17" t="e">
        <f>VLOOKUP(B4431,Consolidation!B:AA,7,TRUE)</f>
        <v>#N/A</v>
      </c>
      <c r="G4430" s="17" t="e">
        <f>VLOOKUP(B4431,Consolidation!B:AA,12,TRUE)</f>
        <v>#N/A</v>
      </c>
      <c r="H4430" s="17" t="e">
        <f>VLOOKUP(B4431,Consolidation!B:AA,22,FALSE)</f>
        <v>#N/A</v>
      </c>
    </row>
    <row r="4431" spans="1:8" ht="29.5" customHeight="1" thickBot="1" x14ac:dyDescent="0.4">
      <c r="A4431" s="16" t="str">
        <f>IF(B4431&lt;&gt;"","IND"&amp;TEXT(COUNTA($B$2:B4431),"000"),"")</f>
        <v>IND3079</v>
      </c>
      <c r="B4431" s="17">
        <f>Consolication[[#This Row],[Nom et prénom 0 Name &amp; first name]]</f>
        <v>0</v>
      </c>
      <c r="C4431" s="17" t="e">
        <f>VLOOKUP(B4431,Consolidation!B:AA,3,FALSE)</f>
        <v>#N/A</v>
      </c>
      <c r="D4431" s="17" t="e">
        <f>VLOOKUP(B4431,Consolidation!B:AA,5,TRUE)</f>
        <v>#N/A</v>
      </c>
      <c r="E4431" s="17" t="e">
        <f>VLOOKUP(B4432,Consolidation!B:AA,6,TRUE)</f>
        <v>#N/A</v>
      </c>
      <c r="F4431" s="17" t="e">
        <f>VLOOKUP(B4432,Consolidation!B:AA,7,TRUE)</f>
        <v>#N/A</v>
      </c>
      <c r="G4431" s="17" t="e">
        <f>VLOOKUP(B4432,Consolidation!B:AA,12,TRUE)</f>
        <v>#N/A</v>
      </c>
      <c r="H4431" s="17" t="e">
        <f>VLOOKUP(B4432,Consolidation!B:AA,22,FALSE)</f>
        <v>#N/A</v>
      </c>
    </row>
    <row r="4432" spans="1:8" ht="29.5" customHeight="1" thickBot="1" x14ac:dyDescent="0.4">
      <c r="A4432" s="16" t="str">
        <f>IF(B4432&lt;&gt;"","IND"&amp;TEXT(COUNTA($B$2:B4432),"000"),"")</f>
        <v>IND3080</v>
      </c>
      <c r="B4432" s="17">
        <f>Consolication[[#This Row],[Nom et prénom 0 Name &amp; first name]]</f>
        <v>0</v>
      </c>
      <c r="C4432" s="17" t="e">
        <f>VLOOKUP(B4432,Consolidation!B:AA,3,FALSE)</f>
        <v>#N/A</v>
      </c>
      <c r="D4432" s="17" t="e">
        <f>VLOOKUP(B4432,Consolidation!B:AA,5,TRUE)</f>
        <v>#N/A</v>
      </c>
      <c r="E4432" s="17" t="e">
        <f>VLOOKUP(B4433,Consolidation!B:AA,6,TRUE)</f>
        <v>#N/A</v>
      </c>
      <c r="F4432" s="17" t="e">
        <f>VLOOKUP(B4433,Consolidation!B:AA,7,TRUE)</f>
        <v>#N/A</v>
      </c>
      <c r="G4432" s="17" t="e">
        <f>VLOOKUP(B4433,Consolidation!B:AA,12,TRUE)</f>
        <v>#N/A</v>
      </c>
      <c r="H4432" s="17" t="e">
        <f>VLOOKUP(B4433,Consolidation!B:AA,22,FALSE)</f>
        <v>#N/A</v>
      </c>
    </row>
    <row r="4433" spans="1:8" ht="29.5" customHeight="1" thickBot="1" x14ac:dyDescent="0.4">
      <c r="A4433" s="16" t="str">
        <f>IF(B4433&lt;&gt;"","IND"&amp;TEXT(COUNTA($B$2:B4433),"000"),"")</f>
        <v>IND3081</v>
      </c>
      <c r="B4433" s="17">
        <f>Consolication[[#This Row],[Nom et prénom 0 Name &amp; first name]]</f>
        <v>0</v>
      </c>
      <c r="C4433" s="17" t="e">
        <f>VLOOKUP(B4433,Consolidation!B:AA,3,FALSE)</f>
        <v>#N/A</v>
      </c>
      <c r="D4433" s="17" t="e">
        <f>VLOOKUP(B4433,Consolidation!B:AA,5,TRUE)</f>
        <v>#N/A</v>
      </c>
      <c r="E4433" s="17" t="e">
        <f>VLOOKUP(B4434,Consolidation!B:AA,6,TRUE)</f>
        <v>#N/A</v>
      </c>
      <c r="F4433" s="17" t="e">
        <f>VLOOKUP(B4434,Consolidation!B:AA,7,TRUE)</f>
        <v>#N/A</v>
      </c>
      <c r="G4433" s="17" t="e">
        <f>VLOOKUP(B4434,Consolidation!B:AA,12,TRUE)</f>
        <v>#N/A</v>
      </c>
      <c r="H4433" s="17" t="e">
        <f>VLOOKUP(B4434,Consolidation!B:AA,22,FALSE)</f>
        <v>#N/A</v>
      </c>
    </row>
    <row r="4434" spans="1:8" ht="29.5" customHeight="1" thickBot="1" x14ac:dyDescent="0.4">
      <c r="A4434" s="16" t="str">
        <f>IF(B4434&lt;&gt;"","IND"&amp;TEXT(COUNTA($B$2:B4434),"000"),"")</f>
        <v>IND3082</v>
      </c>
      <c r="B4434" s="17">
        <f>Consolication[[#This Row],[Nom et prénom 0 Name &amp; first name]]</f>
        <v>0</v>
      </c>
      <c r="C4434" s="17" t="e">
        <f>VLOOKUP(B4434,Consolidation!B:AA,3,FALSE)</f>
        <v>#N/A</v>
      </c>
      <c r="D4434" s="17" t="e">
        <f>VLOOKUP(B4434,Consolidation!B:AA,5,TRUE)</f>
        <v>#N/A</v>
      </c>
      <c r="E4434" s="17" t="e">
        <f>VLOOKUP(B4435,Consolidation!B:AA,6,TRUE)</f>
        <v>#N/A</v>
      </c>
      <c r="F4434" s="17" t="e">
        <f>VLOOKUP(B4435,Consolidation!B:AA,7,TRUE)</f>
        <v>#N/A</v>
      </c>
      <c r="G4434" s="17" t="e">
        <f>VLOOKUP(B4435,Consolidation!B:AA,12,TRUE)</f>
        <v>#N/A</v>
      </c>
      <c r="H4434" s="17" t="e">
        <f>VLOOKUP(B4435,Consolidation!B:AA,22,FALSE)</f>
        <v>#N/A</v>
      </c>
    </row>
    <row r="4435" spans="1:8" ht="29.5" customHeight="1" thickBot="1" x14ac:dyDescent="0.4">
      <c r="A4435" s="16" t="str">
        <f>IF(B4435&lt;&gt;"","IND"&amp;TEXT(COUNTA($B$2:B4435),"000"),"")</f>
        <v>IND3083</v>
      </c>
      <c r="B4435" s="17">
        <f>Consolication[[#This Row],[Nom et prénom 0 Name &amp; first name]]</f>
        <v>0</v>
      </c>
      <c r="C4435" s="17" t="e">
        <f>VLOOKUP(B4435,Consolidation!B:AA,3,FALSE)</f>
        <v>#N/A</v>
      </c>
      <c r="D4435" s="17" t="e">
        <f>VLOOKUP(B4435,Consolidation!B:AA,5,TRUE)</f>
        <v>#N/A</v>
      </c>
      <c r="E4435" s="17" t="e">
        <f>VLOOKUP(B4436,Consolidation!B:AA,6,TRUE)</f>
        <v>#N/A</v>
      </c>
      <c r="F4435" s="17" t="e">
        <f>VLOOKUP(B4436,Consolidation!B:AA,7,TRUE)</f>
        <v>#N/A</v>
      </c>
      <c r="G4435" s="17" t="e">
        <f>VLOOKUP(B4436,Consolidation!B:AA,12,TRUE)</f>
        <v>#N/A</v>
      </c>
      <c r="H4435" s="17" t="e">
        <f>VLOOKUP(B4436,Consolidation!B:AA,22,FALSE)</f>
        <v>#N/A</v>
      </c>
    </row>
    <row r="4436" spans="1:8" ht="29.5" customHeight="1" thickBot="1" x14ac:dyDescent="0.4">
      <c r="A4436" s="16" t="str">
        <f>IF(B4436&lt;&gt;"","IND"&amp;TEXT(COUNTA($B$2:B4436),"000"),"")</f>
        <v>IND3084</v>
      </c>
      <c r="B4436" s="17">
        <f>Consolication[[#This Row],[Nom et prénom 0 Name &amp; first name]]</f>
        <v>0</v>
      </c>
      <c r="C4436" s="17" t="e">
        <f>VLOOKUP(B4436,Consolidation!B:AA,3,FALSE)</f>
        <v>#N/A</v>
      </c>
      <c r="D4436" s="17" t="e">
        <f>VLOOKUP(B4436,Consolidation!B:AA,5,TRUE)</f>
        <v>#N/A</v>
      </c>
      <c r="E4436" s="17" t="e">
        <f>VLOOKUP(B4437,Consolidation!B:AA,6,TRUE)</f>
        <v>#N/A</v>
      </c>
      <c r="F4436" s="17" t="e">
        <f>VLOOKUP(B4437,Consolidation!B:AA,7,TRUE)</f>
        <v>#N/A</v>
      </c>
      <c r="G4436" s="17" t="e">
        <f>VLOOKUP(B4437,Consolidation!B:AA,12,TRUE)</f>
        <v>#N/A</v>
      </c>
      <c r="H4436" s="17" t="e">
        <f>VLOOKUP(B4437,Consolidation!B:AA,22,FALSE)</f>
        <v>#N/A</v>
      </c>
    </row>
    <row r="4437" spans="1:8" ht="29.5" customHeight="1" thickBot="1" x14ac:dyDescent="0.4">
      <c r="A4437" s="16" t="str">
        <f>IF(B4437&lt;&gt;"","IND"&amp;TEXT(COUNTA($B$2:B4437),"000"),"")</f>
        <v>IND3085</v>
      </c>
      <c r="B4437" s="17">
        <f>Consolication[[#This Row],[Nom et prénom 0 Name &amp; first name]]</f>
        <v>0</v>
      </c>
      <c r="C4437" s="17" t="e">
        <f>VLOOKUP(B4437,Consolidation!B:AA,3,FALSE)</f>
        <v>#N/A</v>
      </c>
      <c r="D4437" s="17" t="e">
        <f>VLOOKUP(B4437,Consolidation!B:AA,5,TRUE)</f>
        <v>#N/A</v>
      </c>
      <c r="E4437" s="17" t="e">
        <f>VLOOKUP(B4438,Consolidation!B:AA,6,TRUE)</f>
        <v>#N/A</v>
      </c>
      <c r="F4437" s="17" t="e">
        <f>VLOOKUP(B4438,Consolidation!B:AA,7,TRUE)</f>
        <v>#N/A</v>
      </c>
      <c r="G4437" s="17" t="e">
        <f>VLOOKUP(B4438,Consolidation!B:AA,12,TRUE)</f>
        <v>#N/A</v>
      </c>
      <c r="H4437" s="17" t="e">
        <f>VLOOKUP(B4438,Consolidation!B:AA,22,FALSE)</f>
        <v>#N/A</v>
      </c>
    </row>
    <row r="4438" spans="1:8" ht="29.5" customHeight="1" thickBot="1" x14ac:dyDescent="0.4">
      <c r="A4438" s="16" t="str">
        <f>IF(B4438&lt;&gt;"","IND"&amp;TEXT(COUNTA($B$2:B4438),"000"),"")</f>
        <v>IND3086</v>
      </c>
      <c r="B4438" s="17">
        <f>Consolication[[#This Row],[Nom et prénom 0 Name &amp; first name]]</f>
        <v>0</v>
      </c>
      <c r="C4438" s="17" t="e">
        <f>VLOOKUP(B4438,Consolidation!B:AA,3,FALSE)</f>
        <v>#N/A</v>
      </c>
      <c r="D4438" s="17" t="e">
        <f>VLOOKUP(B4438,Consolidation!B:AA,5,TRUE)</f>
        <v>#N/A</v>
      </c>
      <c r="E4438" s="17" t="e">
        <f>VLOOKUP(B4439,Consolidation!B:AA,6,TRUE)</f>
        <v>#N/A</v>
      </c>
      <c r="F4438" s="17" t="e">
        <f>VLOOKUP(B4439,Consolidation!B:AA,7,TRUE)</f>
        <v>#N/A</v>
      </c>
      <c r="G4438" s="17" t="e">
        <f>VLOOKUP(B4439,Consolidation!B:AA,12,TRUE)</f>
        <v>#N/A</v>
      </c>
      <c r="H4438" s="17" t="e">
        <f>VLOOKUP(B4439,Consolidation!B:AA,22,FALSE)</f>
        <v>#N/A</v>
      </c>
    </row>
    <row r="4439" spans="1:8" ht="29.5" customHeight="1" thickBot="1" x14ac:dyDescent="0.4">
      <c r="A4439" s="16" t="str">
        <f>IF(B4439&lt;&gt;"","IND"&amp;TEXT(COUNTA($B$2:B4439),"000"),"")</f>
        <v>IND3087</v>
      </c>
      <c r="B4439" s="17">
        <f>Consolication[[#This Row],[Nom et prénom 0 Name &amp; first name]]</f>
        <v>0</v>
      </c>
      <c r="C4439" s="17" t="e">
        <f>VLOOKUP(B4439,Consolidation!B:AA,3,FALSE)</f>
        <v>#N/A</v>
      </c>
      <c r="D4439" s="17" t="e">
        <f>VLOOKUP(B4439,Consolidation!B:AA,5,TRUE)</f>
        <v>#N/A</v>
      </c>
      <c r="E4439" s="17" t="e">
        <f>VLOOKUP(B4440,Consolidation!B:AA,6,TRUE)</f>
        <v>#N/A</v>
      </c>
      <c r="F4439" s="17" t="e">
        <f>VLOOKUP(B4440,Consolidation!B:AA,7,TRUE)</f>
        <v>#N/A</v>
      </c>
      <c r="G4439" s="17" t="e">
        <f>VLOOKUP(B4440,Consolidation!B:AA,12,TRUE)</f>
        <v>#N/A</v>
      </c>
      <c r="H4439" s="17" t="e">
        <f>VLOOKUP(B4440,Consolidation!B:AA,22,FALSE)</f>
        <v>#N/A</v>
      </c>
    </row>
    <row r="4440" spans="1:8" ht="29.5" customHeight="1" thickBot="1" x14ac:dyDescent="0.4">
      <c r="A4440" s="16" t="str">
        <f>IF(B4440&lt;&gt;"","IND"&amp;TEXT(COUNTA($B$2:B4440),"000"),"")</f>
        <v>IND3088</v>
      </c>
      <c r="B4440" s="17">
        <f>Consolication[[#This Row],[Nom et prénom 0 Name &amp; first name]]</f>
        <v>0</v>
      </c>
      <c r="C4440" s="17" t="e">
        <f>VLOOKUP(B4440,Consolidation!B:AA,3,FALSE)</f>
        <v>#N/A</v>
      </c>
      <c r="D4440" s="17" t="e">
        <f>VLOOKUP(B4440,Consolidation!B:AA,5,TRUE)</f>
        <v>#N/A</v>
      </c>
      <c r="E4440" s="17" t="e">
        <f>VLOOKUP(B4441,Consolidation!B:AA,6,TRUE)</f>
        <v>#N/A</v>
      </c>
      <c r="F4440" s="17" t="e">
        <f>VLOOKUP(B4441,Consolidation!B:AA,7,TRUE)</f>
        <v>#N/A</v>
      </c>
      <c r="G4440" s="17" t="e">
        <f>VLOOKUP(B4441,Consolidation!B:AA,12,TRUE)</f>
        <v>#N/A</v>
      </c>
      <c r="H4440" s="17" t="e">
        <f>VLOOKUP(B4441,Consolidation!B:AA,22,FALSE)</f>
        <v>#N/A</v>
      </c>
    </row>
    <row r="4441" spans="1:8" ht="29.5" customHeight="1" thickBot="1" x14ac:dyDescent="0.4">
      <c r="A4441" s="16" t="str">
        <f>IF(B4441&lt;&gt;"","IND"&amp;TEXT(COUNTA($B$2:B4441),"000"),"")</f>
        <v>IND3089</v>
      </c>
      <c r="B4441" s="17">
        <f>Consolication[[#This Row],[Nom et prénom 0 Name &amp; first name]]</f>
        <v>0</v>
      </c>
      <c r="C4441" s="17" t="e">
        <f>VLOOKUP(B4441,Consolidation!B:AA,3,FALSE)</f>
        <v>#N/A</v>
      </c>
      <c r="D4441" s="17" t="e">
        <f>VLOOKUP(B4441,Consolidation!B:AA,5,TRUE)</f>
        <v>#N/A</v>
      </c>
      <c r="E4441" s="17" t="e">
        <f>VLOOKUP(B4442,Consolidation!B:AA,6,TRUE)</f>
        <v>#N/A</v>
      </c>
      <c r="F4441" s="17" t="e">
        <f>VLOOKUP(B4442,Consolidation!B:AA,7,TRUE)</f>
        <v>#N/A</v>
      </c>
      <c r="G4441" s="17" t="e">
        <f>VLOOKUP(B4442,Consolidation!B:AA,12,TRUE)</f>
        <v>#N/A</v>
      </c>
      <c r="H4441" s="17" t="e">
        <f>VLOOKUP(B4442,Consolidation!B:AA,22,FALSE)</f>
        <v>#N/A</v>
      </c>
    </row>
    <row r="4442" spans="1:8" ht="29.5" customHeight="1" thickBot="1" x14ac:dyDescent="0.4">
      <c r="A4442" s="16" t="str">
        <f>IF(B4442&lt;&gt;"","IND"&amp;TEXT(COUNTA($B$2:B4442),"000"),"")</f>
        <v>IND3090</v>
      </c>
      <c r="B4442" s="17">
        <f>Consolication[[#This Row],[Nom et prénom 0 Name &amp; first name]]</f>
        <v>0</v>
      </c>
      <c r="C4442" s="17" t="e">
        <f>VLOOKUP(B4442,Consolidation!B:AA,3,FALSE)</f>
        <v>#N/A</v>
      </c>
      <c r="D4442" s="17" t="e">
        <f>VLOOKUP(B4442,Consolidation!B:AA,5,TRUE)</f>
        <v>#N/A</v>
      </c>
      <c r="E4442" s="17" t="e">
        <f>VLOOKUP(B4443,Consolidation!B:AA,6,TRUE)</f>
        <v>#N/A</v>
      </c>
      <c r="F4442" s="17" t="e">
        <f>VLOOKUP(B4443,Consolidation!B:AA,7,TRUE)</f>
        <v>#N/A</v>
      </c>
      <c r="G4442" s="17" t="e">
        <f>VLOOKUP(B4443,Consolidation!B:AA,12,TRUE)</f>
        <v>#N/A</v>
      </c>
      <c r="H4442" s="17" t="e">
        <f>VLOOKUP(B4443,Consolidation!B:AA,22,FALSE)</f>
        <v>#N/A</v>
      </c>
    </row>
    <row r="4443" spans="1:8" ht="29.5" customHeight="1" thickBot="1" x14ac:dyDescent="0.4">
      <c r="A4443" s="16" t="str">
        <f>IF(B4443&lt;&gt;"","IND"&amp;TEXT(COUNTA($B$2:B4443),"000"),"")</f>
        <v>IND3091</v>
      </c>
      <c r="B4443" s="17">
        <f>Consolication[[#This Row],[Nom et prénom 0 Name &amp; first name]]</f>
        <v>0</v>
      </c>
      <c r="C4443" s="17" t="e">
        <f>VLOOKUP(B4443,Consolidation!B:AA,3,FALSE)</f>
        <v>#N/A</v>
      </c>
      <c r="D4443" s="17" t="e">
        <f>VLOOKUP(B4443,Consolidation!B:AA,5,TRUE)</f>
        <v>#N/A</v>
      </c>
      <c r="E4443" s="17" t="e">
        <f>VLOOKUP(B4444,Consolidation!B:AA,6,TRUE)</f>
        <v>#N/A</v>
      </c>
      <c r="F4443" s="17" t="e">
        <f>VLOOKUP(B4444,Consolidation!B:AA,7,TRUE)</f>
        <v>#N/A</v>
      </c>
      <c r="G4443" s="17" t="e">
        <f>VLOOKUP(B4444,Consolidation!B:AA,12,TRUE)</f>
        <v>#N/A</v>
      </c>
      <c r="H4443" s="17" t="e">
        <f>VLOOKUP(B4444,Consolidation!B:AA,22,FALSE)</f>
        <v>#N/A</v>
      </c>
    </row>
    <row r="4444" spans="1:8" ht="29.5" customHeight="1" thickBot="1" x14ac:dyDescent="0.4">
      <c r="A4444" s="16" t="str">
        <f>IF(B4444&lt;&gt;"","IND"&amp;TEXT(COUNTA($B$2:B4444),"000"),"")</f>
        <v>IND3092</v>
      </c>
      <c r="B4444" s="17">
        <f>Consolication[[#This Row],[Nom et prénom 0 Name &amp; first name]]</f>
        <v>0</v>
      </c>
      <c r="C4444" s="17" t="e">
        <f>VLOOKUP(B4444,Consolidation!B:AA,3,FALSE)</f>
        <v>#N/A</v>
      </c>
      <c r="D4444" s="17" t="e">
        <f>VLOOKUP(B4444,Consolidation!B:AA,5,TRUE)</f>
        <v>#N/A</v>
      </c>
      <c r="E4444" s="17" t="e">
        <f>VLOOKUP(B4445,Consolidation!B:AA,6,TRUE)</f>
        <v>#N/A</v>
      </c>
      <c r="F4444" s="17" t="e">
        <f>VLOOKUP(B4445,Consolidation!B:AA,7,TRUE)</f>
        <v>#N/A</v>
      </c>
      <c r="G4444" s="17" t="e">
        <f>VLOOKUP(B4445,Consolidation!B:AA,12,TRUE)</f>
        <v>#N/A</v>
      </c>
      <c r="H4444" s="17" t="e">
        <f>VLOOKUP(B4445,Consolidation!B:AA,22,FALSE)</f>
        <v>#N/A</v>
      </c>
    </row>
    <row r="4445" spans="1:8" ht="29.5" customHeight="1" thickBot="1" x14ac:dyDescent="0.4">
      <c r="A4445" s="16" t="str">
        <f>IF(B4445&lt;&gt;"","IND"&amp;TEXT(COUNTA($B$2:B4445),"000"),"")</f>
        <v>IND3093</v>
      </c>
      <c r="B4445" s="17">
        <f>Consolication[[#This Row],[Nom et prénom 0 Name &amp; first name]]</f>
        <v>0</v>
      </c>
      <c r="C4445" s="17" t="e">
        <f>VLOOKUP(B4445,Consolidation!B:AA,3,FALSE)</f>
        <v>#N/A</v>
      </c>
      <c r="D4445" s="17" t="e">
        <f>VLOOKUP(B4445,Consolidation!B:AA,5,TRUE)</f>
        <v>#N/A</v>
      </c>
      <c r="E4445" s="17" t="e">
        <f>VLOOKUP(B4446,Consolidation!B:AA,6,TRUE)</f>
        <v>#N/A</v>
      </c>
      <c r="F4445" s="17" t="e">
        <f>VLOOKUP(B4446,Consolidation!B:AA,7,TRUE)</f>
        <v>#N/A</v>
      </c>
      <c r="G4445" s="17" t="e">
        <f>VLOOKUP(B4446,Consolidation!B:AA,12,TRUE)</f>
        <v>#N/A</v>
      </c>
      <c r="H4445" s="17" t="e">
        <f>VLOOKUP(B4446,Consolidation!B:AA,22,FALSE)</f>
        <v>#N/A</v>
      </c>
    </row>
    <row r="4446" spans="1:8" ht="29.5" customHeight="1" thickBot="1" x14ac:dyDescent="0.4">
      <c r="A4446" s="16" t="str">
        <f>IF(B4446&lt;&gt;"","IND"&amp;TEXT(COUNTA($B$2:B4446),"000"),"")</f>
        <v>IND3094</v>
      </c>
      <c r="B4446" s="17">
        <f>Consolication[[#This Row],[Nom et prénom 0 Name &amp; first name]]</f>
        <v>0</v>
      </c>
      <c r="C4446" s="17" t="e">
        <f>VLOOKUP(B4446,Consolidation!B:AA,3,FALSE)</f>
        <v>#N/A</v>
      </c>
      <c r="D4446" s="17" t="e">
        <f>VLOOKUP(B4446,Consolidation!B:AA,5,TRUE)</f>
        <v>#N/A</v>
      </c>
      <c r="E4446" s="17" t="e">
        <f>VLOOKUP(B4447,Consolidation!B:AA,6,TRUE)</f>
        <v>#N/A</v>
      </c>
      <c r="F4446" s="17" t="e">
        <f>VLOOKUP(B4447,Consolidation!B:AA,7,TRUE)</f>
        <v>#N/A</v>
      </c>
      <c r="G4446" s="17" t="e">
        <f>VLOOKUP(B4447,Consolidation!B:AA,12,TRUE)</f>
        <v>#N/A</v>
      </c>
      <c r="H4446" s="17" t="e">
        <f>VLOOKUP(B4447,Consolidation!B:AA,22,FALSE)</f>
        <v>#N/A</v>
      </c>
    </row>
    <row r="4447" spans="1:8" ht="29.5" customHeight="1" thickBot="1" x14ac:dyDescent="0.4">
      <c r="A4447" s="16" t="str">
        <f>IF(B4447&lt;&gt;"","IND"&amp;TEXT(COUNTA($B$2:B4447),"000"),"")</f>
        <v>IND3095</v>
      </c>
      <c r="B4447" s="17">
        <f>Consolication[[#This Row],[Nom et prénom 0 Name &amp; first name]]</f>
        <v>0</v>
      </c>
      <c r="C4447" s="17" t="e">
        <f>VLOOKUP(B4447,Consolidation!B:AA,3,FALSE)</f>
        <v>#N/A</v>
      </c>
      <c r="D4447" s="17" t="e">
        <f>VLOOKUP(B4447,Consolidation!B:AA,5,TRUE)</f>
        <v>#N/A</v>
      </c>
      <c r="E4447" s="17" t="e">
        <f>VLOOKUP(B4448,Consolidation!B:AA,6,TRUE)</f>
        <v>#N/A</v>
      </c>
      <c r="F4447" s="17" t="e">
        <f>VLOOKUP(B4448,Consolidation!B:AA,7,TRUE)</f>
        <v>#N/A</v>
      </c>
      <c r="G4447" s="17" t="e">
        <f>VLOOKUP(B4448,Consolidation!B:AA,12,TRUE)</f>
        <v>#N/A</v>
      </c>
      <c r="H4447" s="17" t="e">
        <f>VLOOKUP(B4448,Consolidation!B:AA,22,FALSE)</f>
        <v>#N/A</v>
      </c>
    </row>
    <row r="4448" spans="1:8" ht="29.5" customHeight="1" thickBot="1" x14ac:dyDescent="0.4">
      <c r="A4448" s="16" t="str">
        <f>IF(B4448&lt;&gt;"","IND"&amp;TEXT(COUNTA($B$2:B4448),"000"),"")</f>
        <v>IND3096</v>
      </c>
      <c r="B4448" s="17">
        <f>Consolication[[#This Row],[Nom et prénom 0 Name &amp; first name]]</f>
        <v>0</v>
      </c>
      <c r="C4448" s="17" t="e">
        <f>VLOOKUP(B4448,Consolidation!B:AA,3,FALSE)</f>
        <v>#N/A</v>
      </c>
      <c r="D4448" s="17" t="e">
        <f>VLOOKUP(B4448,Consolidation!B:AA,5,TRUE)</f>
        <v>#N/A</v>
      </c>
      <c r="E4448" s="17" t="e">
        <f>VLOOKUP(B4449,Consolidation!B:AA,6,TRUE)</f>
        <v>#N/A</v>
      </c>
      <c r="F4448" s="17" t="e">
        <f>VLOOKUP(B4449,Consolidation!B:AA,7,TRUE)</f>
        <v>#N/A</v>
      </c>
      <c r="G4448" s="17" t="e">
        <f>VLOOKUP(B4449,Consolidation!B:AA,12,TRUE)</f>
        <v>#N/A</v>
      </c>
      <c r="H4448" s="17" t="e">
        <f>VLOOKUP(B4449,Consolidation!B:AA,22,FALSE)</f>
        <v>#N/A</v>
      </c>
    </row>
    <row r="4449" spans="1:8" ht="29.5" customHeight="1" thickBot="1" x14ac:dyDescent="0.4">
      <c r="A4449" s="16" t="str">
        <f>IF(B4449&lt;&gt;"","IND"&amp;TEXT(COUNTA($B$2:B4449),"000"),"")</f>
        <v>IND3097</v>
      </c>
      <c r="B4449" s="17">
        <f>Consolication[[#This Row],[Nom et prénom 0 Name &amp; first name]]</f>
        <v>0</v>
      </c>
      <c r="C4449" s="17" t="e">
        <f>VLOOKUP(B4449,Consolidation!B:AA,3,FALSE)</f>
        <v>#N/A</v>
      </c>
      <c r="D4449" s="17" t="e">
        <f>VLOOKUP(B4449,Consolidation!B:AA,5,TRUE)</f>
        <v>#N/A</v>
      </c>
      <c r="E4449" s="17" t="e">
        <f>VLOOKUP(B4450,Consolidation!B:AA,6,TRUE)</f>
        <v>#N/A</v>
      </c>
      <c r="F4449" s="17" t="e">
        <f>VLOOKUP(B4450,Consolidation!B:AA,7,TRUE)</f>
        <v>#N/A</v>
      </c>
      <c r="G4449" s="17" t="e">
        <f>VLOOKUP(B4450,Consolidation!B:AA,12,TRUE)</f>
        <v>#N/A</v>
      </c>
      <c r="H4449" s="17" t="e">
        <f>VLOOKUP(B4450,Consolidation!B:AA,22,FALSE)</f>
        <v>#N/A</v>
      </c>
    </row>
    <row r="4450" spans="1:8" ht="29.5" customHeight="1" thickBot="1" x14ac:dyDescent="0.4">
      <c r="A4450" s="16" t="str">
        <f>IF(B4450&lt;&gt;"","IND"&amp;TEXT(COUNTA($B$2:B4450),"000"),"")</f>
        <v>IND3098</v>
      </c>
      <c r="B4450" s="17">
        <f>Consolication[[#This Row],[Nom et prénom 0 Name &amp; first name]]</f>
        <v>0</v>
      </c>
      <c r="C4450" s="17" t="e">
        <f>VLOOKUP(B4450,Consolidation!B:AA,3,FALSE)</f>
        <v>#N/A</v>
      </c>
      <c r="D4450" s="17" t="e">
        <f>VLOOKUP(B4450,Consolidation!B:AA,5,TRUE)</f>
        <v>#N/A</v>
      </c>
      <c r="E4450" s="17" t="e">
        <f>VLOOKUP(B4451,Consolidation!B:AA,6,TRUE)</f>
        <v>#N/A</v>
      </c>
      <c r="F4450" s="17" t="e">
        <f>VLOOKUP(B4451,Consolidation!B:AA,7,TRUE)</f>
        <v>#N/A</v>
      </c>
      <c r="G4450" s="17" t="e">
        <f>VLOOKUP(B4451,Consolidation!B:AA,12,TRUE)</f>
        <v>#N/A</v>
      </c>
      <c r="H4450" s="17" t="e">
        <f>VLOOKUP(B4451,Consolidation!B:AA,22,FALSE)</f>
        <v>#N/A</v>
      </c>
    </row>
    <row r="4451" spans="1:8" ht="29.5" customHeight="1" thickBot="1" x14ac:dyDescent="0.4">
      <c r="A4451" s="16" t="str">
        <f>IF(B4451&lt;&gt;"","IND"&amp;TEXT(COUNTA($B$2:B4451),"000"),"")</f>
        <v>IND3099</v>
      </c>
      <c r="B4451" s="17">
        <f>Consolication[[#This Row],[Nom et prénom 0 Name &amp; first name]]</f>
        <v>0</v>
      </c>
      <c r="C4451" s="17" t="e">
        <f>VLOOKUP(B4451,Consolidation!B:AA,3,FALSE)</f>
        <v>#N/A</v>
      </c>
      <c r="D4451" s="17" t="e">
        <f>VLOOKUP(B4451,Consolidation!B:AA,5,TRUE)</f>
        <v>#N/A</v>
      </c>
      <c r="E4451" s="17" t="e">
        <f>VLOOKUP(B4452,Consolidation!B:AA,6,TRUE)</f>
        <v>#N/A</v>
      </c>
      <c r="F4451" s="17" t="e">
        <f>VLOOKUP(B4452,Consolidation!B:AA,7,TRUE)</f>
        <v>#N/A</v>
      </c>
      <c r="G4451" s="17" t="e">
        <f>VLOOKUP(B4452,Consolidation!B:AA,12,TRUE)</f>
        <v>#N/A</v>
      </c>
      <c r="H4451" s="17" t="e">
        <f>VLOOKUP(B4452,Consolidation!B:AA,22,FALSE)</f>
        <v>#N/A</v>
      </c>
    </row>
    <row r="4452" spans="1:8" ht="29.5" customHeight="1" thickBot="1" x14ac:dyDescent="0.4">
      <c r="A4452" s="16" t="str">
        <f>IF(B4452&lt;&gt;"","IND"&amp;TEXT(COUNTA($B$2:B4452),"000"),"")</f>
        <v>IND3100</v>
      </c>
      <c r="B4452" s="17">
        <f>Consolication[[#This Row],[Nom et prénom 0 Name &amp; first name]]</f>
        <v>0</v>
      </c>
      <c r="C4452" s="17" t="e">
        <f>VLOOKUP(B4452,Consolidation!B:AA,3,FALSE)</f>
        <v>#N/A</v>
      </c>
      <c r="D4452" s="17" t="e">
        <f>VLOOKUP(B4452,Consolidation!B:AA,5,TRUE)</f>
        <v>#N/A</v>
      </c>
      <c r="E4452" s="17" t="e">
        <f>VLOOKUP(B4453,Consolidation!B:AA,6,TRUE)</f>
        <v>#N/A</v>
      </c>
      <c r="F4452" s="17" t="e">
        <f>VLOOKUP(B4453,Consolidation!B:AA,7,TRUE)</f>
        <v>#N/A</v>
      </c>
      <c r="G4452" s="17" t="e">
        <f>VLOOKUP(B4453,Consolidation!B:AA,12,TRUE)</f>
        <v>#N/A</v>
      </c>
      <c r="H4452" s="17" t="e">
        <f>VLOOKUP(B4453,Consolidation!B:AA,22,FALSE)</f>
        <v>#N/A</v>
      </c>
    </row>
    <row r="4453" spans="1:8" ht="29.5" customHeight="1" thickBot="1" x14ac:dyDescent="0.4">
      <c r="A4453" s="16" t="str">
        <f>IF(B4453&lt;&gt;"","IND"&amp;TEXT(COUNTA($B$2:B4453),"000"),"")</f>
        <v>IND3101</v>
      </c>
      <c r="B4453" s="17">
        <f>Consolication[[#This Row],[Nom et prénom 0 Name &amp; first name]]</f>
        <v>0</v>
      </c>
      <c r="C4453" s="17" t="e">
        <f>VLOOKUP(B4453,Consolidation!B:AA,3,FALSE)</f>
        <v>#N/A</v>
      </c>
      <c r="D4453" s="17" t="e">
        <f>VLOOKUP(B4453,Consolidation!B:AA,5,TRUE)</f>
        <v>#N/A</v>
      </c>
      <c r="E4453" s="17" t="e">
        <f>VLOOKUP(B4454,Consolidation!B:AA,6,TRUE)</f>
        <v>#N/A</v>
      </c>
      <c r="F4453" s="17" t="e">
        <f>VLOOKUP(B4454,Consolidation!B:AA,7,TRUE)</f>
        <v>#N/A</v>
      </c>
      <c r="G4453" s="17" t="e">
        <f>VLOOKUP(B4454,Consolidation!B:AA,12,TRUE)</f>
        <v>#N/A</v>
      </c>
      <c r="H4453" s="17" t="e">
        <f>VLOOKUP(B4454,Consolidation!B:AA,22,FALSE)</f>
        <v>#N/A</v>
      </c>
    </row>
    <row r="4454" spans="1:8" ht="29.5" customHeight="1" thickBot="1" x14ac:dyDescent="0.4">
      <c r="A4454" s="16" t="str">
        <f>IF(B4454&lt;&gt;"","IND"&amp;TEXT(COUNTA($B$2:B4454),"000"),"")</f>
        <v>IND3102</v>
      </c>
      <c r="B4454" s="17">
        <f>Consolication[[#This Row],[Nom et prénom 0 Name &amp; first name]]</f>
        <v>0</v>
      </c>
      <c r="C4454" s="17" t="e">
        <f>VLOOKUP(B4454,Consolidation!B:AA,3,FALSE)</f>
        <v>#N/A</v>
      </c>
      <c r="D4454" s="17" t="e">
        <f>VLOOKUP(B4454,Consolidation!B:AA,5,TRUE)</f>
        <v>#N/A</v>
      </c>
      <c r="E4454" s="17" t="e">
        <f>VLOOKUP(B4455,Consolidation!B:AA,6,TRUE)</f>
        <v>#N/A</v>
      </c>
      <c r="F4454" s="17" t="e">
        <f>VLOOKUP(B4455,Consolidation!B:AA,7,TRUE)</f>
        <v>#N/A</v>
      </c>
      <c r="G4454" s="17" t="e">
        <f>VLOOKUP(B4455,Consolidation!B:AA,12,TRUE)</f>
        <v>#N/A</v>
      </c>
      <c r="H4454" s="17" t="e">
        <f>VLOOKUP(B4455,Consolidation!B:AA,22,FALSE)</f>
        <v>#N/A</v>
      </c>
    </row>
    <row r="4455" spans="1:8" ht="29.5" customHeight="1" thickBot="1" x14ac:dyDescent="0.4">
      <c r="A4455" s="16" t="str">
        <f>IF(B4455&lt;&gt;"","IND"&amp;TEXT(COUNTA($B$2:B4455),"000"),"")</f>
        <v>IND3103</v>
      </c>
      <c r="B4455" s="17">
        <f>Consolication[[#This Row],[Nom et prénom 0 Name &amp; first name]]</f>
        <v>0</v>
      </c>
      <c r="C4455" s="17" t="e">
        <f>VLOOKUP(B4455,Consolidation!B:AA,3,FALSE)</f>
        <v>#N/A</v>
      </c>
      <c r="D4455" s="17" t="e">
        <f>VLOOKUP(B4455,Consolidation!B:AA,5,TRUE)</f>
        <v>#N/A</v>
      </c>
      <c r="E4455" s="17" t="e">
        <f>VLOOKUP(B4456,Consolidation!B:AA,6,TRUE)</f>
        <v>#N/A</v>
      </c>
      <c r="F4455" s="17" t="e">
        <f>VLOOKUP(B4456,Consolidation!B:AA,7,TRUE)</f>
        <v>#N/A</v>
      </c>
      <c r="G4455" s="17" t="e">
        <f>VLOOKUP(B4456,Consolidation!B:AA,12,TRUE)</f>
        <v>#N/A</v>
      </c>
      <c r="H4455" s="17" t="e">
        <f>VLOOKUP(B4456,Consolidation!B:AA,22,FALSE)</f>
        <v>#N/A</v>
      </c>
    </row>
    <row r="4456" spans="1:8" ht="29.5" customHeight="1" thickBot="1" x14ac:dyDescent="0.4">
      <c r="A4456" s="16" t="str">
        <f>IF(B4456&lt;&gt;"","IND"&amp;TEXT(COUNTA($B$2:B4456),"000"),"")</f>
        <v>IND3104</v>
      </c>
      <c r="B4456" s="17">
        <f>Consolication[[#This Row],[Nom et prénom 0 Name &amp; first name]]</f>
        <v>0</v>
      </c>
      <c r="C4456" s="17" t="e">
        <f>VLOOKUP(B4456,Consolidation!B:AA,3,FALSE)</f>
        <v>#N/A</v>
      </c>
      <c r="D4456" s="17" t="e">
        <f>VLOOKUP(B4456,Consolidation!B:AA,5,TRUE)</f>
        <v>#N/A</v>
      </c>
      <c r="E4456" s="17" t="e">
        <f>VLOOKUP(B4457,Consolidation!B:AA,6,TRUE)</f>
        <v>#N/A</v>
      </c>
      <c r="F4456" s="17" t="e">
        <f>VLOOKUP(B4457,Consolidation!B:AA,7,TRUE)</f>
        <v>#N/A</v>
      </c>
      <c r="G4456" s="17" t="e">
        <f>VLOOKUP(B4457,Consolidation!B:AA,12,TRUE)</f>
        <v>#N/A</v>
      </c>
      <c r="H4456" s="17" t="e">
        <f>VLOOKUP(B4457,Consolidation!B:AA,22,FALSE)</f>
        <v>#N/A</v>
      </c>
    </row>
    <row r="4457" spans="1:8" ht="29.5" customHeight="1" thickBot="1" x14ac:dyDescent="0.4">
      <c r="A4457" s="16" t="str">
        <f>IF(B4457&lt;&gt;"","IND"&amp;TEXT(COUNTA($B$2:B4457),"000"),"")</f>
        <v>IND3105</v>
      </c>
      <c r="B4457" s="17">
        <f>Consolication[[#This Row],[Nom et prénom 0 Name &amp; first name]]</f>
        <v>0</v>
      </c>
      <c r="C4457" s="17" t="e">
        <f>VLOOKUP(B4457,Consolidation!B:AA,3,FALSE)</f>
        <v>#N/A</v>
      </c>
      <c r="D4457" s="17" t="e">
        <f>VLOOKUP(B4457,Consolidation!B:AA,5,TRUE)</f>
        <v>#N/A</v>
      </c>
      <c r="E4457" s="17" t="e">
        <f>VLOOKUP(B4458,Consolidation!B:AA,6,TRUE)</f>
        <v>#N/A</v>
      </c>
      <c r="F4457" s="17" t="e">
        <f>VLOOKUP(B4458,Consolidation!B:AA,7,TRUE)</f>
        <v>#N/A</v>
      </c>
      <c r="G4457" s="17" t="e">
        <f>VLOOKUP(B4458,Consolidation!B:AA,12,TRUE)</f>
        <v>#N/A</v>
      </c>
      <c r="H4457" s="17" t="e">
        <f>VLOOKUP(B4458,Consolidation!B:AA,22,FALSE)</f>
        <v>#N/A</v>
      </c>
    </row>
    <row r="4458" spans="1:8" ht="29.5" customHeight="1" thickBot="1" x14ac:dyDescent="0.4">
      <c r="A4458" s="16" t="str">
        <f>IF(B4458&lt;&gt;"","IND"&amp;TEXT(COUNTA($B$2:B4458),"000"),"")</f>
        <v>IND3106</v>
      </c>
      <c r="B4458" s="17">
        <f>Consolication[[#This Row],[Nom et prénom 0 Name &amp; first name]]</f>
        <v>0</v>
      </c>
      <c r="C4458" s="17" t="e">
        <f>VLOOKUP(B4458,Consolidation!B:AA,3,FALSE)</f>
        <v>#N/A</v>
      </c>
      <c r="D4458" s="17" t="e">
        <f>VLOOKUP(B4458,Consolidation!B:AA,5,TRUE)</f>
        <v>#N/A</v>
      </c>
      <c r="E4458" s="17" t="e">
        <f>VLOOKUP(B4459,Consolidation!B:AA,6,TRUE)</f>
        <v>#N/A</v>
      </c>
      <c r="F4458" s="17" t="e">
        <f>VLOOKUP(B4459,Consolidation!B:AA,7,TRUE)</f>
        <v>#N/A</v>
      </c>
      <c r="G4458" s="17" t="e">
        <f>VLOOKUP(B4459,Consolidation!B:AA,12,TRUE)</f>
        <v>#N/A</v>
      </c>
      <c r="H4458" s="17" t="e">
        <f>VLOOKUP(B4459,Consolidation!B:AA,22,FALSE)</f>
        <v>#N/A</v>
      </c>
    </row>
    <row r="4459" spans="1:8" ht="29.5" customHeight="1" thickBot="1" x14ac:dyDescent="0.4">
      <c r="A4459" s="16" t="str">
        <f>IF(B4459&lt;&gt;"","IND"&amp;TEXT(COUNTA($B$2:B4459),"000"),"")</f>
        <v>IND3107</v>
      </c>
      <c r="B4459" s="17">
        <f>Consolication[[#This Row],[Nom et prénom 0 Name &amp; first name]]</f>
        <v>0</v>
      </c>
      <c r="C4459" s="17" t="e">
        <f>VLOOKUP(B4459,Consolidation!B:AA,3,FALSE)</f>
        <v>#N/A</v>
      </c>
      <c r="D4459" s="17" t="e">
        <f>VLOOKUP(B4459,Consolidation!B:AA,5,TRUE)</f>
        <v>#N/A</v>
      </c>
      <c r="E4459" s="17" t="e">
        <f>VLOOKUP(B4460,Consolidation!B:AA,6,TRUE)</f>
        <v>#N/A</v>
      </c>
      <c r="F4459" s="17" t="e">
        <f>VLOOKUP(B4460,Consolidation!B:AA,7,TRUE)</f>
        <v>#N/A</v>
      </c>
      <c r="G4459" s="17" t="e">
        <f>VLOOKUP(B4460,Consolidation!B:AA,12,TRUE)</f>
        <v>#N/A</v>
      </c>
      <c r="H4459" s="17" t="e">
        <f>VLOOKUP(B4460,Consolidation!B:AA,22,FALSE)</f>
        <v>#N/A</v>
      </c>
    </row>
    <row r="4460" spans="1:8" ht="29.5" customHeight="1" thickBot="1" x14ac:dyDescent="0.4">
      <c r="A4460" s="16" t="str">
        <f>IF(B4460&lt;&gt;"","IND"&amp;TEXT(COUNTA($B$2:B4460),"000"),"")</f>
        <v>IND3108</v>
      </c>
      <c r="B4460" s="17">
        <f>Consolication[[#This Row],[Nom et prénom 0 Name &amp; first name]]</f>
        <v>0</v>
      </c>
      <c r="C4460" s="17" t="e">
        <f>VLOOKUP(B4460,Consolidation!B:AA,3,FALSE)</f>
        <v>#N/A</v>
      </c>
      <c r="D4460" s="17" t="e">
        <f>VLOOKUP(B4460,Consolidation!B:AA,5,TRUE)</f>
        <v>#N/A</v>
      </c>
      <c r="E4460" s="17" t="e">
        <f>VLOOKUP(B4461,Consolidation!B:AA,6,TRUE)</f>
        <v>#N/A</v>
      </c>
      <c r="F4460" s="17" t="e">
        <f>VLOOKUP(B4461,Consolidation!B:AA,7,TRUE)</f>
        <v>#N/A</v>
      </c>
      <c r="G4460" s="17" t="e">
        <f>VLOOKUP(B4461,Consolidation!B:AA,12,TRUE)</f>
        <v>#N/A</v>
      </c>
      <c r="H4460" s="17" t="e">
        <f>VLOOKUP(B4461,Consolidation!B:AA,22,FALSE)</f>
        <v>#N/A</v>
      </c>
    </row>
    <row r="4461" spans="1:8" ht="29.5" customHeight="1" thickBot="1" x14ac:dyDescent="0.4">
      <c r="A4461" s="16" t="str">
        <f>IF(B4461&lt;&gt;"","IND"&amp;TEXT(COUNTA($B$2:B4461),"000"),"")</f>
        <v>IND3109</v>
      </c>
      <c r="B4461" s="17">
        <f>Consolication[[#This Row],[Nom et prénom 0 Name &amp; first name]]</f>
        <v>0</v>
      </c>
      <c r="C4461" s="17" t="e">
        <f>VLOOKUP(B4461,Consolidation!B:AA,3,FALSE)</f>
        <v>#N/A</v>
      </c>
      <c r="D4461" s="17" t="e">
        <f>VLOOKUP(B4461,Consolidation!B:AA,5,TRUE)</f>
        <v>#N/A</v>
      </c>
      <c r="E4461" s="17" t="e">
        <f>VLOOKUP(B4462,Consolidation!B:AA,6,TRUE)</f>
        <v>#N/A</v>
      </c>
      <c r="F4461" s="17" t="e">
        <f>VLOOKUP(B4462,Consolidation!B:AA,7,TRUE)</f>
        <v>#N/A</v>
      </c>
      <c r="G4461" s="17" t="e">
        <f>VLOOKUP(B4462,Consolidation!B:AA,12,TRUE)</f>
        <v>#N/A</v>
      </c>
      <c r="H4461" s="17" t="e">
        <f>VLOOKUP(B4462,Consolidation!B:AA,22,FALSE)</f>
        <v>#N/A</v>
      </c>
    </row>
    <row r="4462" spans="1:8" ht="29.5" customHeight="1" thickBot="1" x14ac:dyDescent="0.4">
      <c r="A4462" s="16" t="str">
        <f>IF(B4462&lt;&gt;"","IND"&amp;TEXT(COUNTA($B$2:B4462),"000"),"")</f>
        <v>IND3110</v>
      </c>
      <c r="B4462" s="17">
        <f>Consolication[[#This Row],[Nom et prénom 0 Name &amp; first name]]</f>
        <v>0</v>
      </c>
      <c r="C4462" s="17" t="e">
        <f>VLOOKUP(B4462,Consolidation!B:AA,3,FALSE)</f>
        <v>#N/A</v>
      </c>
      <c r="D4462" s="17" t="e">
        <f>VLOOKUP(B4462,Consolidation!B:AA,5,TRUE)</f>
        <v>#N/A</v>
      </c>
      <c r="E4462" s="17" t="e">
        <f>VLOOKUP(B4463,Consolidation!B:AA,6,TRUE)</f>
        <v>#N/A</v>
      </c>
      <c r="F4462" s="17" t="e">
        <f>VLOOKUP(B4463,Consolidation!B:AA,7,TRUE)</f>
        <v>#N/A</v>
      </c>
      <c r="G4462" s="17" t="e">
        <f>VLOOKUP(B4463,Consolidation!B:AA,12,TRUE)</f>
        <v>#N/A</v>
      </c>
      <c r="H4462" s="17" t="e">
        <f>VLOOKUP(B4463,Consolidation!B:AA,22,FALSE)</f>
        <v>#N/A</v>
      </c>
    </row>
    <row r="4463" spans="1:8" ht="29.5" customHeight="1" thickBot="1" x14ac:dyDescent="0.4">
      <c r="A4463" s="16" t="str">
        <f>IF(B4463&lt;&gt;"","IND"&amp;TEXT(COUNTA($B$2:B4463),"000"),"")</f>
        <v>IND3111</v>
      </c>
      <c r="B4463" s="17">
        <f>Consolication[[#This Row],[Nom et prénom 0 Name &amp; first name]]</f>
        <v>0</v>
      </c>
      <c r="C4463" s="17" t="e">
        <f>VLOOKUP(B4463,Consolidation!B:AA,3,FALSE)</f>
        <v>#N/A</v>
      </c>
      <c r="D4463" s="17" t="e">
        <f>VLOOKUP(B4463,Consolidation!B:AA,5,TRUE)</f>
        <v>#N/A</v>
      </c>
      <c r="E4463" s="17" t="e">
        <f>VLOOKUP(B4464,Consolidation!B:AA,6,TRUE)</f>
        <v>#N/A</v>
      </c>
      <c r="F4463" s="17" t="e">
        <f>VLOOKUP(B4464,Consolidation!B:AA,7,TRUE)</f>
        <v>#N/A</v>
      </c>
      <c r="G4463" s="17" t="e">
        <f>VLOOKUP(B4464,Consolidation!B:AA,12,TRUE)</f>
        <v>#N/A</v>
      </c>
      <c r="H4463" s="17" t="e">
        <f>VLOOKUP(B4464,Consolidation!B:AA,22,FALSE)</f>
        <v>#N/A</v>
      </c>
    </row>
    <row r="4464" spans="1:8" ht="29.5" customHeight="1" thickBot="1" x14ac:dyDescent="0.4">
      <c r="A4464" s="16" t="str">
        <f>IF(B4464&lt;&gt;"","IND"&amp;TEXT(COUNTA($B$2:B4464),"000"),"")</f>
        <v>IND3112</v>
      </c>
      <c r="B4464" s="17">
        <f>Consolication[[#This Row],[Nom et prénom 0 Name &amp; first name]]</f>
        <v>0</v>
      </c>
      <c r="C4464" s="17" t="e">
        <f>VLOOKUP(B4464,Consolidation!B:AA,3,FALSE)</f>
        <v>#N/A</v>
      </c>
      <c r="D4464" s="17" t="e">
        <f>VLOOKUP(B4464,Consolidation!B:AA,5,TRUE)</f>
        <v>#N/A</v>
      </c>
      <c r="E4464" s="17" t="e">
        <f>VLOOKUP(B4465,Consolidation!B:AA,6,TRUE)</f>
        <v>#N/A</v>
      </c>
      <c r="F4464" s="17" t="e">
        <f>VLOOKUP(B4465,Consolidation!B:AA,7,TRUE)</f>
        <v>#N/A</v>
      </c>
      <c r="G4464" s="17" t="e">
        <f>VLOOKUP(B4465,Consolidation!B:AA,12,TRUE)</f>
        <v>#N/A</v>
      </c>
      <c r="H4464" s="17" t="e">
        <f>VLOOKUP(B4465,Consolidation!B:AA,22,FALSE)</f>
        <v>#N/A</v>
      </c>
    </row>
    <row r="4465" spans="1:8" ht="29.5" customHeight="1" thickBot="1" x14ac:dyDescent="0.4">
      <c r="A4465" s="16" t="str">
        <f>IF(B4465&lt;&gt;"","IND"&amp;TEXT(COUNTA($B$2:B4465),"000"),"")</f>
        <v>IND3113</v>
      </c>
      <c r="B4465" s="17">
        <f>Consolication[[#This Row],[Nom et prénom 0 Name &amp; first name]]</f>
        <v>0</v>
      </c>
      <c r="C4465" s="17" t="e">
        <f>VLOOKUP(B4465,Consolidation!B:AA,3,FALSE)</f>
        <v>#N/A</v>
      </c>
      <c r="D4465" s="17" t="e">
        <f>VLOOKUP(B4465,Consolidation!B:AA,5,TRUE)</f>
        <v>#N/A</v>
      </c>
      <c r="E4465" s="17" t="e">
        <f>VLOOKUP(B4466,Consolidation!B:AA,6,TRUE)</f>
        <v>#N/A</v>
      </c>
      <c r="F4465" s="17" t="e">
        <f>VLOOKUP(B4466,Consolidation!B:AA,7,TRUE)</f>
        <v>#N/A</v>
      </c>
      <c r="G4465" s="17" t="e">
        <f>VLOOKUP(B4466,Consolidation!B:AA,12,TRUE)</f>
        <v>#N/A</v>
      </c>
      <c r="H4465" s="17" t="e">
        <f>VLOOKUP(B4466,Consolidation!B:AA,22,FALSE)</f>
        <v>#N/A</v>
      </c>
    </row>
    <row r="4466" spans="1:8" ht="29.5" customHeight="1" thickBot="1" x14ac:dyDescent="0.4">
      <c r="A4466" s="16" t="str">
        <f>IF(B4466&lt;&gt;"","IND"&amp;TEXT(COUNTA($B$2:B4466),"000"),"")</f>
        <v>IND3114</v>
      </c>
      <c r="B4466" s="17">
        <f>Consolication[[#This Row],[Nom et prénom 0 Name &amp; first name]]</f>
        <v>0</v>
      </c>
      <c r="C4466" s="17" t="e">
        <f>VLOOKUP(B4466,Consolidation!B:AA,3,FALSE)</f>
        <v>#N/A</v>
      </c>
      <c r="D4466" s="17" t="e">
        <f>VLOOKUP(B4466,Consolidation!B:AA,5,TRUE)</f>
        <v>#N/A</v>
      </c>
      <c r="E4466" s="17" t="e">
        <f>VLOOKUP(B4467,Consolidation!B:AA,6,TRUE)</f>
        <v>#N/A</v>
      </c>
      <c r="F4466" s="17" t="e">
        <f>VLOOKUP(B4467,Consolidation!B:AA,7,TRUE)</f>
        <v>#N/A</v>
      </c>
      <c r="G4466" s="17" t="e">
        <f>VLOOKUP(B4467,Consolidation!B:AA,12,TRUE)</f>
        <v>#N/A</v>
      </c>
      <c r="H4466" s="17" t="e">
        <f>VLOOKUP(B4467,Consolidation!B:AA,22,FALSE)</f>
        <v>#N/A</v>
      </c>
    </row>
    <row r="4467" spans="1:8" ht="29.5" customHeight="1" thickBot="1" x14ac:dyDescent="0.4">
      <c r="A4467" s="16" t="str">
        <f>IF(B4467&lt;&gt;"","IND"&amp;TEXT(COUNTA($B$2:B4467),"000"),"")</f>
        <v>IND3115</v>
      </c>
      <c r="B4467" s="17">
        <f>Consolication[[#This Row],[Nom et prénom 0 Name &amp; first name]]</f>
        <v>0</v>
      </c>
      <c r="C4467" s="17" t="e">
        <f>VLOOKUP(B4467,Consolidation!B:AA,3,FALSE)</f>
        <v>#N/A</v>
      </c>
      <c r="D4467" s="17" t="e">
        <f>VLOOKUP(B4467,Consolidation!B:AA,5,TRUE)</f>
        <v>#N/A</v>
      </c>
      <c r="E4467" s="17" t="e">
        <f>VLOOKUP(B4468,Consolidation!B:AA,6,TRUE)</f>
        <v>#N/A</v>
      </c>
      <c r="F4467" s="17" t="e">
        <f>VLOOKUP(B4468,Consolidation!B:AA,7,TRUE)</f>
        <v>#N/A</v>
      </c>
      <c r="G4467" s="17" t="e">
        <f>VLOOKUP(B4468,Consolidation!B:AA,12,TRUE)</f>
        <v>#N/A</v>
      </c>
      <c r="H4467" s="17" t="e">
        <f>VLOOKUP(B4468,Consolidation!B:AA,22,FALSE)</f>
        <v>#N/A</v>
      </c>
    </row>
    <row r="4468" spans="1:8" ht="29.5" customHeight="1" thickBot="1" x14ac:dyDescent="0.4">
      <c r="A4468" s="16" t="str">
        <f>IF(B4468&lt;&gt;"","IND"&amp;TEXT(COUNTA($B$2:B4468),"000"),"")</f>
        <v>IND3116</v>
      </c>
      <c r="B4468" s="17">
        <f>Consolication[[#This Row],[Nom et prénom 0 Name &amp; first name]]</f>
        <v>0</v>
      </c>
      <c r="C4468" s="17" t="e">
        <f>VLOOKUP(B4468,Consolidation!B:AA,3,FALSE)</f>
        <v>#N/A</v>
      </c>
      <c r="D4468" s="17" t="e">
        <f>VLOOKUP(B4468,Consolidation!B:AA,5,TRUE)</f>
        <v>#N/A</v>
      </c>
      <c r="E4468" s="17" t="e">
        <f>VLOOKUP(B4469,Consolidation!B:AA,6,TRUE)</f>
        <v>#N/A</v>
      </c>
      <c r="F4468" s="17" t="e">
        <f>VLOOKUP(B4469,Consolidation!B:AA,7,TRUE)</f>
        <v>#N/A</v>
      </c>
      <c r="G4468" s="17" t="e">
        <f>VLOOKUP(B4469,Consolidation!B:AA,12,TRUE)</f>
        <v>#N/A</v>
      </c>
      <c r="H4468" s="17" t="e">
        <f>VLOOKUP(B4469,Consolidation!B:AA,22,FALSE)</f>
        <v>#N/A</v>
      </c>
    </row>
    <row r="4469" spans="1:8" ht="29.5" customHeight="1" thickBot="1" x14ac:dyDescent="0.4">
      <c r="A4469" s="16" t="str">
        <f>IF(B4469&lt;&gt;"","IND"&amp;TEXT(COUNTA($B$2:B4469),"000"),"")</f>
        <v>IND3117</v>
      </c>
      <c r="B4469" s="17">
        <f>Consolication[[#This Row],[Nom et prénom 0 Name &amp; first name]]</f>
        <v>0</v>
      </c>
      <c r="C4469" s="17" t="e">
        <f>VLOOKUP(B4469,Consolidation!B:AA,3,FALSE)</f>
        <v>#N/A</v>
      </c>
      <c r="D4469" s="17" t="e">
        <f>VLOOKUP(B4469,Consolidation!B:AA,5,TRUE)</f>
        <v>#N/A</v>
      </c>
      <c r="E4469" s="17" t="e">
        <f>VLOOKUP(B4470,Consolidation!B:AA,6,TRUE)</f>
        <v>#N/A</v>
      </c>
      <c r="F4469" s="17" t="e">
        <f>VLOOKUP(B4470,Consolidation!B:AA,7,TRUE)</f>
        <v>#N/A</v>
      </c>
      <c r="G4469" s="17" t="e">
        <f>VLOOKUP(B4470,Consolidation!B:AA,12,TRUE)</f>
        <v>#N/A</v>
      </c>
      <c r="H4469" s="17" t="e">
        <f>VLOOKUP(B4470,Consolidation!B:AA,22,FALSE)</f>
        <v>#N/A</v>
      </c>
    </row>
    <row r="4470" spans="1:8" ht="29.5" customHeight="1" thickBot="1" x14ac:dyDescent="0.4">
      <c r="A4470" s="16" t="str">
        <f>IF(B4470&lt;&gt;"","IND"&amp;TEXT(COUNTA($B$2:B4470),"000"),"")</f>
        <v>IND3118</v>
      </c>
      <c r="B4470" s="17">
        <f>Consolication[[#This Row],[Nom et prénom 0 Name &amp; first name]]</f>
        <v>0</v>
      </c>
      <c r="C4470" s="17" t="e">
        <f>VLOOKUP(B4470,Consolidation!B:AA,3,FALSE)</f>
        <v>#N/A</v>
      </c>
      <c r="D4470" s="17" t="e">
        <f>VLOOKUP(B4470,Consolidation!B:AA,5,TRUE)</f>
        <v>#N/A</v>
      </c>
      <c r="E4470" s="17" t="e">
        <f>VLOOKUP(B4471,Consolidation!B:AA,6,TRUE)</f>
        <v>#N/A</v>
      </c>
      <c r="F4470" s="17" t="e">
        <f>VLOOKUP(B4471,Consolidation!B:AA,7,TRUE)</f>
        <v>#N/A</v>
      </c>
      <c r="G4470" s="17" t="e">
        <f>VLOOKUP(B4471,Consolidation!B:AA,12,TRUE)</f>
        <v>#N/A</v>
      </c>
      <c r="H4470" s="17" t="e">
        <f>VLOOKUP(B4471,Consolidation!B:AA,22,FALSE)</f>
        <v>#N/A</v>
      </c>
    </row>
    <row r="4471" spans="1:8" ht="29.5" customHeight="1" thickBot="1" x14ac:dyDescent="0.4">
      <c r="A4471" s="16" t="str">
        <f>IF(B4471&lt;&gt;"","IND"&amp;TEXT(COUNTA($B$2:B4471),"000"),"")</f>
        <v>IND3119</v>
      </c>
      <c r="B4471" s="17">
        <f>Consolication[[#This Row],[Nom et prénom 0 Name &amp; first name]]</f>
        <v>0</v>
      </c>
      <c r="C4471" s="17" t="e">
        <f>VLOOKUP(B4471,Consolidation!B:AA,3,FALSE)</f>
        <v>#N/A</v>
      </c>
      <c r="D4471" s="17" t="e">
        <f>VLOOKUP(B4471,Consolidation!B:AA,5,TRUE)</f>
        <v>#N/A</v>
      </c>
      <c r="E4471" s="17" t="e">
        <f>VLOOKUP(B4472,Consolidation!B:AA,6,TRUE)</f>
        <v>#N/A</v>
      </c>
      <c r="F4471" s="17" t="e">
        <f>VLOOKUP(B4472,Consolidation!B:AA,7,TRUE)</f>
        <v>#N/A</v>
      </c>
      <c r="G4471" s="17" t="e">
        <f>VLOOKUP(B4472,Consolidation!B:AA,12,TRUE)</f>
        <v>#N/A</v>
      </c>
      <c r="H4471" s="17" t="e">
        <f>VLOOKUP(B4472,Consolidation!B:AA,22,FALSE)</f>
        <v>#N/A</v>
      </c>
    </row>
    <row r="4472" spans="1:8" ht="29.5" customHeight="1" thickBot="1" x14ac:dyDescent="0.4">
      <c r="A4472" s="16" t="str">
        <f>IF(B4472&lt;&gt;"","IND"&amp;TEXT(COUNTA($B$2:B4472),"000"),"")</f>
        <v>IND3120</v>
      </c>
      <c r="B4472" s="17">
        <f>Consolication[[#This Row],[Nom et prénom 0 Name &amp; first name]]</f>
        <v>0</v>
      </c>
      <c r="C4472" s="17" t="e">
        <f>VLOOKUP(B4472,Consolidation!B:AA,3,FALSE)</f>
        <v>#N/A</v>
      </c>
      <c r="D4472" s="17" t="e">
        <f>VLOOKUP(B4472,Consolidation!B:AA,5,TRUE)</f>
        <v>#N/A</v>
      </c>
      <c r="E4472" s="17" t="e">
        <f>VLOOKUP(B4473,Consolidation!B:AA,6,TRUE)</f>
        <v>#N/A</v>
      </c>
      <c r="F4472" s="17" t="e">
        <f>VLOOKUP(B4473,Consolidation!B:AA,7,TRUE)</f>
        <v>#N/A</v>
      </c>
      <c r="G4472" s="17" t="e">
        <f>VLOOKUP(B4473,Consolidation!B:AA,12,TRUE)</f>
        <v>#N/A</v>
      </c>
      <c r="H4472" s="17" t="e">
        <f>VLOOKUP(B4473,Consolidation!B:AA,22,FALSE)</f>
        <v>#N/A</v>
      </c>
    </row>
    <row r="4473" spans="1:8" ht="29.5" customHeight="1" thickBot="1" x14ac:dyDescent="0.4">
      <c r="A4473" s="16" t="str">
        <f>IF(B4473&lt;&gt;"","IND"&amp;TEXT(COUNTA($B$2:B4473),"000"),"")</f>
        <v>IND3121</v>
      </c>
      <c r="B4473" s="17">
        <f>Consolication[[#This Row],[Nom et prénom 0 Name &amp; first name]]</f>
        <v>0</v>
      </c>
      <c r="C4473" s="17" t="e">
        <f>VLOOKUP(B4473,Consolidation!B:AA,3,FALSE)</f>
        <v>#N/A</v>
      </c>
      <c r="D4473" s="17" t="e">
        <f>VLOOKUP(B4473,Consolidation!B:AA,5,TRUE)</f>
        <v>#N/A</v>
      </c>
      <c r="E4473" s="17" t="e">
        <f>VLOOKUP(B4474,Consolidation!B:AA,6,TRUE)</f>
        <v>#N/A</v>
      </c>
      <c r="F4473" s="17" t="e">
        <f>VLOOKUP(B4474,Consolidation!B:AA,7,TRUE)</f>
        <v>#N/A</v>
      </c>
      <c r="G4473" s="17" t="e">
        <f>VLOOKUP(B4474,Consolidation!B:AA,12,TRUE)</f>
        <v>#N/A</v>
      </c>
      <c r="H4473" s="17" t="e">
        <f>VLOOKUP(B4474,Consolidation!B:AA,22,FALSE)</f>
        <v>#N/A</v>
      </c>
    </row>
    <row r="4474" spans="1:8" ht="29.5" customHeight="1" thickBot="1" x14ac:dyDescent="0.4">
      <c r="A4474" s="16" t="str">
        <f>IF(B4474&lt;&gt;"","IND"&amp;TEXT(COUNTA($B$2:B4474),"000"),"")</f>
        <v>IND3122</v>
      </c>
      <c r="B4474" s="17">
        <f>Consolication[[#This Row],[Nom et prénom 0 Name &amp; first name]]</f>
        <v>0</v>
      </c>
      <c r="C4474" s="17" t="e">
        <f>VLOOKUP(B4474,Consolidation!B:AA,3,FALSE)</f>
        <v>#N/A</v>
      </c>
      <c r="D4474" s="17" t="e">
        <f>VLOOKUP(B4474,Consolidation!B:AA,5,TRUE)</f>
        <v>#N/A</v>
      </c>
      <c r="E4474" s="17" t="e">
        <f>VLOOKUP(B4475,Consolidation!B:AA,6,TRUE)</f>
        <v>#N/A</v>
      </c>
      <c r="F4474" s="17" t="e">
        <f>VLOOKUP(B4475,Consolidation!B:AA,7,TRUE)</f>
        <v>#N/A</v>
      </c>
      <c r="G4474" s="17" t="e">
        <f>VLOOKUP(B4475,Consolidation!B:AA,12,TRUE)</f>
        <v>#N/A</v>
      </c>
      <c r="H4474" s="17" t="e">
        <f>VLOOKUP(B4475,Consolidation!B:AA,22,FALSE)</f>
        <v>#N/A</v>
      </c>
    </row>
    <row r="4475" spans="1:8" ht="29.5" customHeight="1" thickBot="1" x14ac:dyDescent="0.4">
      <c r="A4475" s="16" t="str">
        <f>IF(B4475&lt;&gt;"","IND"&amp;TEXT(COUNTA($B$2:B4475),"000"),"")</f>
        <v>IND3123</v>
      </c>
      <c r="B4475" s="17">
        <f>Consolication[[#This Row],[Nom et prénom 0 Name &amp; first name]]</f>
        <v>0</v>
      </c>
      <c r="C4475" s="17" t="e">
        <f>VLOOKUP(B4475,Consolidation!B:AA,3,FALSE)</f>
        <v>#N/A</v>
      </c>
      <c r="D4475" s="17" t="e">
        <f>VLOOKUP(B4475,Consolidation!B:AA,5,TRUE)</f>
        <v>#N/A</v>
      </c>
      <c r="E4475" s="17" t="e">
        <f>VLOOKUP(B4476,Consolidation!B:AA,6,TRUE)</f>
        <v>#N/A</v>
      </c>
      <c r="F4475" s="17" t="e">
        <f>VLOOKUP(B4476,Consolidation!B:AA,7,TRUE)</f>
        <v>#N/A</v>
      </c>
      <c r="G4475" s="17" t="e">
        <f>VLOOKUP(B4476,Consolidation!B:AA,12,TRUE)</f>
        <v>#N/A</v>
      </c>
      <c r="H4475" s="17" t="e">
        <f>VLOOKUP(B4476,Consolidation!B:AA,22,FALSE)</f>
        <v>#N/A</v>
      </c>
    </row>
    <row r="4476" spans="1:8" ht="29.5" customHeight="1" thickBot="1" x14ac:dyDescent="0.4">
      <c r="A4476" s="16" t="str">
        <f>IF(B4476&lt;&gt;"","IND"&amp;TEXT(COUNTA($B$2:B4476),"000"),"")</f>
        <v>IND3124</v>
      </c>
      <c r="B4476" s="17">
        <f>Consolication[[#This Row],[Nom et prénom 0 Name &amp; first name]]</f>
        <v>0</v>
      </c>
      <c r="C4476" s="17" t="e">
        <f>VLOOKUP(B4476,Consolidation!B:AA,3,FALSE)</f>
        <v>#N/A</v>
      </c>
      <c r="D4476" s="17" t="e">
        <f>VLOOKUP(B4476,Consolidation!B:AA,5,TRUE)</f>
        <v>#N/A</v>
      </c>
      <c r="E4476" s="17" t="e">
        <f>VLOOKUP(B4477,Consolidation!B:AA,6,TRUE)</f>
        <v>#N/A</v>
      </c>
      <c r="F4476" s="17" t="e">
        <f>VLOOKUP(B4477,Consolidation!B:AA,7,TRUE)</f>
        <v>#N/A</v>
      </c>
      <c r="G4476" s="17" t="e">
        <f>VLOOKUP(B4477,Consolidation!B:AA,12,TRUE)</f>
        <v>#N/A</v>
      </c>
      <c r="H4476" s="17" t="e">
        <f>VLOOKUP(B4477,Consolidation!B:AA,22,FALSE)</f>
        <v>#N/A</v>
      </c>
    </row>
    <row r="4477" spans="1:8" ht="29.5" customHeight="1" thickBot="1" x14ac:dyDescent="0.4">
      <c r="A4477" s="16" t="str">
        <f>IF(B4477&lt;&gt;"","IND"&amp;TEXT(COUNTA($B$2:B4477),"000"),"")</f>
        <v>IND3125</v>
      </c>
      <c r="B4477" s="17">
        <f>Consolication[[#This Row],[Nom et prénom 0 Name &amp; first name]]</f>
        <v>0</v>
      </c>
      <c r="C4477" s="17" t="e">
        <f>VLOOKUP(B4477,Consolidation!B:AA,3,FALSE)</f>
        <v>#N/A</v>
      </c>
      <c r="D4477" s="17" t="e">
        <f>VLOOKUP(B4477,Consolidation!B:AA,5,TRUE)</f>
        <v>#N/A</v>
      </c>
      <c r="E4477" s="17" t="e">
        <f>VLOOKUP(B4478,Consolidation!B:AA,6,TRUE)</f>
        <v>#N/A</v>
      </c>
      <c r="F4477" s="17" t="e">
        <f>VLOOKUP(B4478,Consolidation!B:AA,7,TRUE)</f>
        <v>#N/A</v>
      </c>
      <c r="G4477" s="17" t="e">
        <f>VLOOKUP(B4478,Consolidation!B:AA,12,TRUE)</f>
        <v>#N/A</v>
      </c>
      <c r="H4477" s="17" t="e">
        <f>VLOOKUP(B4478,Consolidation!B:AA,22,FALSE)</f>
        <v>#N/A</v>
      </c>
    </row>
    <row r="4478" spans="1:8" ht="29.5" customHeight="1" thickBot="1" x14ac:dyDescent="0.4">
      <c r="A4478" s="16" t="str">
        <f>IF(B4478&lt;&gt;"","IND"&amp;TEXT(COUNTA($B$2:B4478),"000"),"")</f>
        <v>IND3126</v>
      </c>
      <c r="B4478" s="17">
        <f>Consolication[[#This Row],[Nom et prénom 0 Name &amp; first name]]</f>
        <v>0</v>
      </c>
      <c r="C4478" s="17" t="e">
        <f>VLOOKUP(B4478,Consolidation!B:AA,3,FALSE)</f>
        <v>#N/A</v>
      </c>
      <c r="D4478" s="17" t="e">
        <f>VLOOKUP(B4478,Consolidation!B:AA,5,TRUE)</f>
        <v>#N/A</v>
      </c>
      <c r="E4478" s="17" t="e">
        <f>VLOOKUP(B4479,Consolidation!B:AA,6,TRUE)</f>
        <v>#N/A</v>
      </c>
      <c r="F4478" s="17" t="e">
        <f>VLOOKUP(B4479,Consolidation!B:AA,7,TRUE)</f>
        <v>#N/A</v>
      </c>
      <c r="G4478" s="17" t="e">
        <f>VLOOKUP(B4479,Consolidation!B:AA,12,TRUE)</f>
        <v>#N/A</v>
      </c>
      <c r="H4478" s="17" t="e">
        <f>VLOOKUP(B4479,Consolidation!B:AA,22,FALSE)</f>
        <v>#N/A</v>
      </c>
    </row>
    <row r="4479" spans="1:8" ht="29.5" customHeight="1" thickBot="1" x14ac:dyDescent="0.4">
      <c r="A4479" s="16" t="str">
        <f>IF(B4479&lt;&gt;"","IND"&amp;TEXT(COUNTA($B$2:B4479),"000"),"")</f>
        <v>IND3127</v>
      </c>
      <c r="B4479" s="17">
        <f>Consolication[[#This Row],[Nom et prénom 0 Name &amp; first name]]</f>
        <v>0</v>
      </c>
      <c r="C4479" s="17" t="e">
        <f>VLOOKUP(B4479,Consolidation!B:AA,3,FALSE)</f>
        <v>#N/A</v>
      </c>
      <c r="D4479" s="17" t="e">
        <f>VLOOKUP(B4479,Consolidation!B:AA,5,TRUE)</f>
        <v>#N/A</v>
      </c>
      <c r="E4479" s="17" t="e">
        <f>VLOOKUP(B4480,Consolidation!B:AA,6,TRUE)</f>
        <v>#N/A</v>
      </c>
      <c r="F4479" s="17" t="e">
        <f>VLOOKUP(B4480,Consolidation!B:AA,7,TRUE)</f>
        <v>#N/A</v>
      </c>
      <c r="G4479" s="17" t="e">
        <f>VLOOKUP(B4480,Consolidation!B:AA,12,TRUE)</f>
        <v>#N/A</v>
      </c>
      <c r="H4479" s="17" t="e">
        <f>VLOOKUP(B4480,Consolidation!B:AA,22,FALSE)</f>
        <v>#N/A</v>
      </c>
    </row>
    <row r="4480" spans="1:8" ht="29.5" customHeight="1" thickBot="1" x14ac:dyDescent="0.4">
      <c r="A4480" s="16" t="str">
        <f>IF(B4480&lt;&gt;"","IND"&amp;TEXT(COUNTA($B$2:B4480),"000"),"")</f>
        <v>IND3128</v>
      </c>
      <c r="B4480" s="17">
        <f>Consolication[[#This Row],[Nom et prénom 0 Name &amp; first name]]</f>
        <v>0</v>
      </c>
      <c r="C4480" s="17" t="e">
        <f>VLOOKUP(B4480,Consolidation!B:AA,3,FALSE)</f>
        <v>#N/A</v>
      </c>
      <c r="D4480" s="17" t="e">
        <f>VLOOKUP(B4480,Consolidation!B:AA,5,TRUE)</f>
        <v>#N/A</v>
      </c>
      <c r="E4480" s="17" t="e">
        <f>VLOOKUP(B4481,Consolidation!B:AA,6,TRUE)</f>
        <v>#N/A</v>
      </c>
      <c r="F4480" s="17" t="e">
        <f>VLOOKUP(B4481,Consolidation!B:AA,7,TRUE)</f>
        <v>#N/A</v>
      </c>
      <c r="G4480" s="17" t="e">
        <f>VLOOKUP(B4481,Consolidation!B:AA,12,TRUE)</f>
        <v>#N/A</v>
      </c>
      <c r="H4480" s="17" t="e">
        <f>VLOOKUP(B4481,Consolidation!B:AA,22,FALSE)</f>
        <v>#N/A</v>
      </c>
    </row>
    <row r="4481" spans="1:8" ht="29.5" customHeight="1" thickBot="1" x14ac:dyDescent="0.4">
      <c r="A4481" s="16" t="str">
        <f>IF(B4481&lt;&gt;"","IND"&amp;TEXT(COUNTA($B$2:B4481),"000"),"")</f>
        <v>IND3129</v>
      </c>
      <c r="B4481" s="17">
        <f>Consolication[[#This Row],[Nom et prénom 0 Name &amp; first name]]</f>
        <v>0</v>
      </c>
      <c r="C4481" s="17" t="e">
        <f>VLOOKUP(B4481,Consolidation!B:AA,3,FALSE)</f>
        <v>#N/A</v>
      </c>
      <c r="D4481" s="17" t="e">
        <f>VLOOKUP(B4481,Consolidation!B:AA,5,TRUE)</f>
        <v>#N/A</v>
      </c>
      <c r="E4481" s="17" t="e">
        <f>VLOOKUP(B4482,Consolidation!B:AA,6,TRUE)</f>
        <v>#N/A</v>
      </c>
      <c r="F4481" s="17" t="e">
        <f>VLOOKUP(B4482,Consolidation!B:AA,7,TRUE)</f>
        <v>#N/A</v>
      </c>
      <c r="G4481" s="17" t="e">
        <f>VLOOKUP(B4482,Consolidation!B:AA,12,TRUE)</f>
        <v>#N/A</v>
      </c>
      <c r="H4481" s="17" t="e">
        <f>VLOOKUP(B4482,Consolidation!B:AA,22,FALSE)</f>
        <v>#N/A</v>
      </c>
    </row>
    <row r="4482" spans="1:8" ht="29.5" customHeight="1" thickBot="1" x14ac:dyDescent="0.4">
      <c r="A4482" s="16" t="str">
        <f>IF(B4482&lt;&gt;"","IND"&amp;TEXT(COUNTA($B$2:B4482),"000"),"")</f>
        <v>IND3130</v>
      </c>
      <c r="B4482" s="17">
        <f>Consolication[[#This Row],[Nom et prénom 0 Name &amp; first name]]</f>
        <v>0</v>
      </c>
      <c r="C4482" s="17" t="e">
        <f>VLOOKUP(B4482,Consolidation!B:AA,3,FALSE)</f>
        <v>#N/A</v>
      </c>
      <c r="D4482" s="17" t="e">
        <f>VLOOKUP(B4482,Consolidation!B:AA,5,TRUE)</f>
        <v>#N/A</v>
      </c>
      <c r="E4482" s="17" t="e">
        <f>VLOOKUP(B4483,Consolidation!B:AA,6,TRUE)</f>
        <v>#N/A</v>
      </c>
      <c r="F4482" s="17" t="e">
        <f>VLOOKUP(B4483,Consolidation!B:AA,7,TRUE)</f>
        <v>#N/A</v>
      </c>
      <c r="G4482" s="17" t="e">
        <f>VLOOKUP(B4483,Consolidation!B:AA,12,TRUE)</f>
        <v>#N/A</v>
      </c>
      <c r="H4482" s="17" t="e">
        <f>VLOOKUP(B4483,Consolidation!B:AA,22,FALSE)</f>
        <v>#N/A</v>
      </c>
    </row>
    <row r="4483" spans="1:8" ht="29.5" customHeight="1" thickBot="1" x14ac:dyDescent="0.4">
      <c r="A4483" s="16" t="str">
        <f>IF(B4483&lt;&gt;"","IND"&amp;TEXT(COUNTA($B$2:B4483),"000"),"")</f>
        <v>IND3131</v>
      </c>
      <c r="B4483" s="17">
        <f>Consolication[[#This Row],[Nom et prénom 0 Name &amp; first name]]</f>
        <v>0</v>
      </c>
      <c r="C4483" s="17" t="e">
        <f>VLOOKUP(B4483,Consolidation!B:AA,3,FALSE)</f>
        <v>#N/A</v>
      </c>
      <c r="D4483" s="17" t="e">
        <f>VLOOKUP(B4483,Consolidation!B:AA,5,TRUE)</f>
        <v>#N/A</v>
      </c>
      <c r="E4483" s="17" t="e">
        <f>VLOOKUP(B4484,Consolidation!B:AA,6,TRUE)</f>
        <v>#N/A</v>
      </c>
      <c r="F4483" s="17" t="e">
        <f>VLOOKUP(B4484,Consolidation!B:AA,7,TRUE)</f>
        <v>#N/A</v>
      </c>
      <c r="G4483" s="17" t="e">
        <f>VLOOKUP(B4484,Consolidation!B:AA,12,TRUE)</f>
        <v>#N/A</v>
      </c>
      <c r="H4483" s="17" t="e">
        <f>VLOOKUP(B4484,Consolidation!B:AA,22,FALSE)</f>
        <v>#N/A</v>
      </c>
    </row>
    <row r="4484" spans="1:8" ht="29.5" customHeight="1" thickBot="1" x14ac:dyDescent="0.4">
      <c r="A4484" s="16" t="str">
        <f>IF(B4484&lt;&gt;"","IND"&amp;TEXT(COUNTA($B$2:B4484),"000"),"")</f>
        <v>IND3132</v>
      </c>
      <c r="B4484" s="17">
        <f>Consolication[[#This Row],[Nom et prénom 0 Name &amp; first name]]</f>
        <v>0</v>
      </c>
      <c r="C4484" s="17" t="e">
        <f>VLOOKUP(B4484,Consolidation!B:AA,3,FALSE)</f>
        <v>#N/A</v>
      </c>
      <c r="D4484" s="17" t="e">
        <f>VLOOKUP(B4484,Consolidation!B:AA,5,TRUE)</f>
        <v>#N/A</v>
      </c>
      <c r="E4484" s="17" t="e">
        <f>VLOOKUP(B4485,Consolidation!B:AA,6,TRUE)</f>
        <v>#N/A</v>
      </c>
      <c r="F4484" s="17" t="e">
        <f>VLOOKUP(B4485,Consolidation!B:AA,7,TRUE)</f>
        <v>#N/A</v>
      </c>
      <c r="G4484" s="17" t="e">
        <f>VLOOKUP(B4485,Consolidation!B:AA,12,TRUE)</f>
        <v>#N/A</v>
      </c>
      <c r="H4484" s="17" t="e">
        <f>VLOOKUP(B4485,Consolidation!B:AA,22,FALSE)</f>
        <v>#N/A</v>
      </c>
    </row>
    <row r="4485" spans="1:8" ht="29.5" customHeight="1" thickBot="1" x14ac:dyDescent="0.4">
      <c r="A4485" s="16" t="str">
        <f>IF(B4485&lt;&gt;"","IND"&amp;TEXT(COUNTA($B$2:B4485),"000"),"")</f>
        <v>IND3133</v>
      </c>
      <c r="B4485" s="17">
        <f>Consolication[[#This Row],[Nom et prénom 0 Name &amp; first name]]</f>
        <v>0</v>
      </c>
      <c r="C4485" s="17" t="e">
        <f>VLOOKUP(B4485,Consolidation!B:AA,3,FALSE)</f>
        <v>#N/A</v>
      </c>
      <c r="D4485" s="17" t="e">
        <f>VLOOKUP(B4485,Consolidation!B:AA,5,TRUE)</f>
        <v>#N/A</v>
      </c>
      <c r="E4485" s="17" t="e">
        <f>VLOOKUP(B4486,Consolidation!B:AA,6,TRUE)</f>
        <v>#N/A</v>
      </c>
      <c r="F4485" s="17" t="e">
        <f>VLOOKUP(B4486,Consolidation!B:AA,7,TRUE)</f>
        <v>#N/A</v>
      </c>
      <c r="G4485" s="17" t="e">
        <f>VLOOKUP(B4486,Consolidation!B:AA,12,TRUE)</f>
        <v>#N/A</v>
      </c>
      <c r="H4485" s="17" t="e">
        <f>VLOOKUP(B4486,Consolidation!B:AA,22,FALSE)</f>
        <v>#N/A</v>
      </c>
    </row>
    <row r="4486" spans="1:8" ht="29.5" customHeight="1" thickBot="1" x14ac:dyDescent="0.4">
      <c r="A4486" s="16" t="str">
        <f>IF(B4486&lt;&gt;"","IND"&amp;TEXT(COUNTA($B$2:B4486),"000"),"")</f>
        <v>IND3134</v>
      </c>
      <c r="B4486" s="17">
        <f>Consolication[[#This Row],[Nom et prénom 0 Name &amp; first name]]</f>
        <v>0</v>
      </c>
      <c r="C4486" s="17" t="e">
        <f>VLOOKUP(B4486,Consolidation!B:AA,3,FALSE)</f>
        <v>#N/A</v>
      </c>
      <c r="D4486" s="17" t="e">
        <f>VLOOKUP(B4486,Consolidation!B:AA,5,TRUE)</f>
        <v>#N/A</v>
      </c>
      <c r="E4486" s="17" t="e">
        <f>VLOOKUP(B4487,Consolidation!B:AA,6,TRUE)</f>
        <v>#N/A</v>
      </c>
      <c r="F4486" s="17" t="e">
        <f>VLOOKUP(B4487,Consolidation!B:AA,7,TRUE)</f>
        <v>#N/A</v>
      </c>
      <c r="G4486" s="17" t="e">
        <f>VLOOKUP(B4487,Consolidation!B:AA,12,TRUE)</f>
        <v>#N/A</v>
      </c>
      <c r="H4486" s="17" t="e">
        <f>VLOOKUP(B4487,Consolidation!B:AA,22,FALSE)</f>
        <v>#N/A</v>
      </c>
    </row>
    <row r="4487" spans="1:8" ht="29.5" customHeight="1" thickBot="1" x14ac:dyDescent="0.4">
      <c r="A4487" s="16" t="str">
        <f>IF(B4487&lt;&gt;"","IND"&amp;TEXT(COUNTA($B$2:B4487),"000"),"")</f>
        <v>IND3135</v>
      </c>
      <c r="B4487" s="17">
        <f>Consolication[[#This Row],[Nom et prénom 0 Name &amp; first name]]</f>
        <v>0</v>
      </c>
      <c r="C4487" s="17" t="e">
        <f>VLOOKUP(B4487,Consolidation!B:AA,3,FALSE)</f>
        <v>#N/A</v>
      </c>
      <c r="D4487" s="17" t="e">
        <f>VLOOKUP(B4487,Consolidation!B:AA,5,TRUE)</f>
        <v>#N/A</v>
      </c>
      <c r="E4487" s="17" t="e">
        <f>VLOOKUP(B4488,Consolidation!B:AA,6,TRUE)</f>
        <v>#N/A</v>
      </c>
      <c r="F4487" s="17" t="e">
        <f>VLOOKUP(B4488,Consolidation!B:AA,7,TRUE)</f>
        <v>#N/A</v>
      </c>
      <c r="G4487" s="17" t="e">
        <f>VLOOKUP(B4488,Consolidation!B:AA,12,TRUE)</f>
        <v>#N/A</v>
      </c>
      <c r="H4487" s="17" t="e">
        <f>VLOOKUP(B4488,Consolidation!B:AA,22,FALSE)</f>
        <v>#N/A</v>
      </c>
    </row>
    <row r="4488" spans="1:8" ht="29.5" customHeight="1" thickBot="1" x14ac:dyDescent="0.4">
      <c r="A4488" s="16" t="str">
        <f>IF(B4488&lt;&gt;"","IND"&amp;TEXT(COUNTA($B$2:B4488),"000"),"")</f>
        <v>IND3136</v>
      </c>
      <c r="B4488" s="17">
        <f>Consolication[[#This Row],[Nom et prénom 0 Name &amp; first name]]</f>
        <v>0</v>
      </c>
      <c r="C4488" s="17" t="e">
        <f>VLOOKUP(B4488,Consolidation!B:AA,3,FALSE)</f>
        <v>#N/A</v>
      </c>
      <c r="D4488" s="17" t="e">
        <f>VLOOKUP(B4488,Consolidation!B:AA,5,TRUE)</f>
        <v>#N/A</v>
      </c>
      <c r="E4488" s="17" t="e">
        <f>VLOOKUP(B4489,Consolidation!B:AA,6,TRUE)</f>
        <v>#N/A</v>
      </c>
      <c r="F4488" s="17" t="e">
        <f>VLOOKUP(B4489,Consolidation!B:AA,7,TRUE)</f>
        <v>#N/A</v>
      </c>
      <c r="G4488" s="17" t="e">
        <f>VLOOKUP(B4489,Consolidation!B:AA,12,TRUE)</f>
        <v>#N/A</v>
      </c>
      <c r="H4488" s="17" t="e">
        <f>VLOOKUP(B4489,Consolidation!B:AA,22,FALSE)</f>
        <v>#N/A</v>
      </c>
    </row>
    <row r="4489" spans="1:8" ht="29.5" customHeight="1" thickBot="1" x14ac:dyDescent="0.4">
      <c r="A4489" s="16" t="str">
        <f>IF(B4489&lt;&gt;"","IND"&amp;TEXT(COUNTA($B$2:B4489),"000"),"")</f>
        <v>IND3137</v>
      </c>
      <c r="B4489" s="17">
        <f>Consolication[[#This Row],[Nom et prénom 0 Name &amp; first name]]</f>
        <v>0</v>
      </c>
      <c r="C4489" s="17" t="e">
        <f>VLOOKUP(B4489,Consolidation!B:AA,3,FALSE)</f>
        <v>#N/A</v>
      </c>
      <c r="D4489" s="17" t="e">
        <f>VLOOKUP(B4489,Consolidation!B:AA,5,TRUE)</f>
        <v>#N/A</v>
      </c>
      <c r="E4489" s="17" t="e">
        <f>VLOOKUP(B4490,Consolidation!B:AA,6,TRUE)</f>
        <v>#N/A</v>
      </c>
      <c r="F4489" s="17" t="e">
        <f>VLOOKUP(B4490,Consolidation!B:AA,7,TRUE)</f>
        <v>#N/A</v>
      </c>
      <c r="G4489" s="17" t="e">
        <f>VLOOKUP(B4490,Consolidation!B:AA,12,TRUE)</f>
        <v>#N/A</v>
      </c>
      <c r="H4489" s="17" t="e">
        <f>VLOOKUP(B4490,Consolidation!B:AA,22,FALSE)</f>
        <v>#N/A</v>
      </c>
    </row>
    <row r="4490" spans="1:8" ht="29.5" customHeight="1" thickBot="1" x14ac:dyDescent="0.4">
      <c r="A4490" s="16" t="str">
        <f>IF(B4490&lt;&gt;"","IND"&amp;TEXT(COUNTA($B$2:B4490),"000"),"")</f>
        <v>IND3138</v>
      </c>
      <c r="B4490" s="17">
        <f>Consolication[[#This Row],[Nom et prénom 0 Name &amp; first name]]</f>
        <v>0</v>
      </c>
      <c r="C4490" s="17" t="e">
        <f>VLOOKUP(B4490,Consolidation!B:AA,3,FALSE)</f>
        <v>#N/A</v>
      </c>
      <c r="D4490" s="17" t="e">
        <f>VLOOKUP(B4490,Consolidation!B:AA,5,TRUE)</f>
        <v>#N/A</v>
      </c>
      <c r="E4490" s="17" t="e">
        <f>VLOOKUP(B4491,Consolidation!B:AA,6,TRUE)</f>
        <v>#N/A</v>
      </c>
      <c r="F4490" s="17" t="e">
        <f>VLOOKUP(B4491,Consolidation!B:AA,7,TRUE)</f>
        <v>#N/A</v>
      </c>
      <c r="G4490" s="17" t="e">
        <f>VLOOKUP(B4491,Consolidation!B:AA,12,TRUE)</f>
        <v>#N/A</v>
      </c>
      <c r="H4490" s="17" t="e">
        <f>VLOOKUP(B4491,Consolidation!B:AA,22,FALSE)</f>
        <v>#N/A</v>
      </c>
    </row>
    <row r="4491" spans="1:8" ht="29.5" customHeight="1" thickBot="1" x14ac:dyDescent="0.4">
      <c r="A4491" s="16" t="str">
        <f>IF(B4491&lt;&gt;"","IND"&amp;TEXT(COUNTA($B$2:B4491),"000"),"")</f>
        <v>IND3139</v>
      </c>
      <c r="B4491" s="17">
        <f>Consolication[[#This Row],[Nom et prénom 0 Name &amp; first name]]</f>
        <v>0</v>
      </c>
      <c r="C4491" s="17" t="e">
        <f>VLOOKUP(B4491,Consolidation!B:AA,3,FALSE)</f>
        <v>#N/A</v>
      </c>
      <c r="D4491" s="17" t="e">
        <f>VLOOKUP(B4491,Consolidation!B:AA,5,TRUE)</f>
        <v>#N/A</v>
      </c>
      <c r="E4491" s="17" t="e">
        <f>VLOOKUP(B4492,Consolidation!B:AA,6,TRUE)</f>
        <v>#N/A</v>
      </c>
      <c r="F4491" s="17" t="e">
        <f>VLOOKUP(B4492,Consolidation!B:AA,7,TRUE)</f>
        <v>#N/A</v>
      </c>
      <c r="G4491" s="17" t="e">
        <f>VLOOKUP(B4492,Consolidation!B:AA,12,TRUE)</f>
        <v>#N/A</v>
      </c>
      <c r="H4491" s="17" t="e">
        <f>VLOOKUP(B4492,Consolidation!B:AA,22,FALSE)</f>
        <v>#N/A</v>
      </c>
    </row>
    <row r="4492" spans="1:8" ht="29.5" customHeight="1" thickBot="1" x14ac:dyDescent="0.4">
      <c r="A4492" s="16" t="str">
        <f>IF(B4492&lt;&gt;"","IND"&amp;TEXT(COUNTA($B$2:B4492),"000"),"")</f>
        <v>IND3140</v>
      </c>
      <c r="B4492" s="17">
        <f>Consolication[[#This Row],[Nom et prénom 0 Name &amp; first name]]</f>
        <v>0</v>
      </c>
      <c r="C4492" s="17" t="e">
        <f>VLOOKUP(B4492,Consolidation!B:AA,3,FALSE)</f>
        <v>#N/A</v>
      </c>
      <c r="D4492" s="17" t="e">
        <f>VLOOKUP(B4492,Consolidation!B:AA,5,TRUE)</f>
        <v>#N/A</v>
      </c>
      <c r="E4492" s="17" t="e">
        <f>VLOOKUP(B4493,Consolidation!B:AA,6,TRUE)</f>
        <v>#N/A</v>
      </c>
      <c r="F4492" s="17" t="e">
        <f>VLOOKUP(B4493,Consolidation!B:AA,7,TRUE)</f>
        <v>#N/A</v>
      </c>
      <c r="G4492" s="17" t="e">
        <f>VLOOKUP(B4493,Consolidation!B:AA,12,TRUE)</f>
        <v>#N/A</v>
      </c>
      <c r="H4492" s="17" t="e">
        <f>VLOOKUP(B4493,Consolidation!B:AA,22,FALSE)</f>
        <v>#N/A</v>
      </c>
    </row>
    <row r="4493" spans="1:8" ht="29.5" customHeight="1" thickBot="1" x14ac:dyDescent="0.4">
      <c r="A4493" s="16" t="str">
        <f>IF(B4493&lt;&gt;"","IND"&amp;TEXT(COUNTA($B$2:B4493),"000"),"")</f>
        <v>IND3141</v>
      </c>
      <c r="B4493" s="17">
        <f>Consolication[[#This Row],[Nom et prénom 0 Name &amp; first name]]</f>
        <v>0</v>
      </c>
      <c r="C4493" s="17" t="e">
        <f>VLOOKUP(B4493,Consolidation!B:AA,3,FALSE)</f>
        <v>#N/A</v>
      </c>
      <c r="D4493" s="17" t="e">
        <f>VLOOKUP(B4493,Consolidation!B:AA,5,TRUE)</f>
        <v>#N/A</v>
      </c>
      <c r="E4493" s="17" t="e">
        <f>VLOOKUP(B4494,Consolidation!B:AA,6,TRUE)</f>
        <v>#N/A</v>
      </c>
      <c r="F4493" s="17" t="e">
        <f>VLOOKUP(B4494,Consolidation!B:AA,7,TRUE)</f>
        <v>#N/A</v>
      </c>
      <c r="G4493" s="17" t="e">
        <f>VLOOKUP(B4494,Consolidation!B:AA,12,TRUE)</f>
        <v>#N/A</v>
      </c>
      <c r="H4493" s="17" t="e">
        <f>VLOOKUP(B4494,Consolidation!B:AA,22,FALSE)</f>
        <v>#N/A</v>
      </c>
    </row>
    <row r="4494" spans="1:8" ht="29.5" customHeight="1" thickBot="1" x14ac:dyDescent="0.4">
      <c r="A4494" s="16" t="str">
        <f>IF(B4494&lt;&gt;"","IND"&amp;TEXT(COUNTA($B$2:B4494),"000"),"")</f>
        <v>IND3142</v>
      </c>
      <c r="B4494" s="17">
        <f>Consolication[[#This Row],[Nom et prénom 0 Name &amp; first name]]</f>
        <v>0</v>
      </c>
      <c r="C4494" s="17" t="e">
        <f>VLOOKUP(B4494,Consolidation!B:AA,3,FALSE)</f>
        <v>#N/A</v>
      </c>
      <c r="D4494" s="17" t="e">
        <f>VLOOKUP(B4494,Consolidation!B:AA,5,TRUE)</f>
        <v>#N/A</v>
      </c>
      <c r="E4494" s="17" t="e">
        <f>VLOOKUP(B4495,Consolidation!B:AA,6,TRUE)</f>
        <v>#N/A</v>
      </c>
      <c r="F4494" s="17" t="e">
        <f>VLOOKUP(B4495,Consolidation!B:AA,7,TRUE)</f>
        <v>#N/A</v>
      </c>
      <c r="G4494" s="17" t="e">
        <f>VLOOKUP(B4495,Consolidation!B:AA,12,TRUE)</f>
        <v>#N/A</v>
      </c>
      <c r="H4494" s="17" t="e">
        <f>VLOOKUP(B4495,Consolidation!B:AA,22,FALSE)</f>
        <v>#N/A</v>
      </c>
    </row>
    <row r="4495" spans="1:8" ht="29.5" customHeight="1" thickBot="1" x14ac:dyDescent="0.4">
      <c r="A4495" s="16" t="str">
        <f>IF(B4495&lt;&gt;"","IND"&amp;TEXT(COUNTA($B$2:B4495),"000"),"")</f>
        <v>IND3143</v>
      </c>
      <c r="B4495" s="17">
        <f>Consolication[[#This Row],[Nom et prénom 0 Name &amp; first name]]</f>
        <v>0</v>
      </c>
      <c r="C4495" s="17" t="e">
        <f>VLOOKUP(B4495,Consolidation!B:AA,3,FALSE)</f>
        <v>#N/A</v>
      </c>
      <c r="D4495" s="17" t="e">
        <f>VLOOKUP(B4495,Consolidation!B:AA,5,TRUE)</f>
        <v>#N/A</v>
      </c>
      <c r="E4495" s="17" t="e">
        <f>VLOOKUP(B4496,Consolidation!B:AA,6,TRUE)</f>
        <v>#N/A</v>
      </c>
      <c r="F4495" s="17" t="e">
        <f>VLOOKUP(B4496,Consolidation!B:AA,7,TRUE)</f>
        <v>#N/A</v>
      </c>
      <c r="G4495" s="17" t="e">
        <f>VLOOKUP(B4496,Consolidation!B:AA,12,TRUE)</f>
        <v>#N/A</v>
      </c>
      <c r="H4495" s="17" t="e">
        <f>VLOOKUP(B4496,Consolidation!B:AA,22,FALSE)</f>
        <v>#N/A</v>
      </c>
    </row>
    <row r="4496" spans="1:8" ht="29.5" customHeight="1" thickBot="1" x14ac:dyDescent="0.4">
      <c r="A4496" s="16" t="str">
        <f>IF(B4496&lt;&gt;"","IND"&amp;TEXT(COUNTA($B$2:B4496),"000"),"")</f>
        <v>IND3144</v>
      </c>
      <c r="B4496" s="17">
        <f>Consolication[[#This Row],[Nom et prénom 0 Name &amp; first name]]</f>
        <v>0</v>
      </c>
      <c r="C4496" s="17" t="e">
        <f>VLOOKUP(B4496,Consolidation!B:AA,3,FALSE)</f>
        <v>#N/A</v>
      </c>
      <c r="D4496" s="17" t="e">
        <f>VLOOKUP(B4496,Consolidation!B:AA,5,TRUE)</f>
        <v>#N/A</v>
      </c>
      <c r="E4496" s="17" t="e">
        <f>VLOOKUP(B4497,Consolidation!B:AA,6,TRUE)</f>
        <v>#N/A</v>
      </c>
      <c r="F4496" s="17" t="e">
        <f>VLOOKUP(B4497,Consolidation!B:AA,7,TRUE)</f>
        <v>#N/A</v>
      </c>
      <c r="G4496" s="17" t="e">
        <f>VLOOKUP(B4497,Consolidation!B:AA,12,TRUE)</f>
        <v>#N/A</v>
      </c>
      <c r="H4496" s="17" t="e">
        <f>VLOOKUP(B4497,Consolidation!B:AA,22,FALSE)</f>
        <v>#N/A</v>
      </c>
    </row>
    <row r="4497" spans="1:8" ht="29.5" customHeight="1" thickBot="1" x14ac:dyDescent="0.4">
      <c r="A4497" s="16" t="str">
        <f>IF(B4497&lt;&gt;"","IND"&amp;TEXT(COUNTA($B$2:B4497),"000"),"")</f>
        <v>IND3145</v>
      </c>
      <c r="B4497" s="17">
        <f>Consolication[[#This Row],[Nom et prénom 0 Name &amp; first name]]</f>
        <v>0</v>
      </c>
      <c r="C4497" s="17" t="e">
        <f>VLOOKUP(B4497,Consolidation!B:AA,3,FALSE)</f>
        <v>#N/A</v>
      </c>
      <c r="D4497" s="17" t="e">
        <f>VLOOKUP(B4497,Consolidation!B:AA,5,TRUE)</f>
        <v>#N/A</v>
      </c>
      <c r="E4497" s="17" t="e">
        <f>VLOOKUP(B4498,Consolidation!B:AA,6,TRUE)</f>
        <v>#N/A</v>
      </c>
      <c r="F4497" s="17" t="e">
        <f>VLOOKUP(B4498,Consolidation!B:AA,7,TRUE)</f>
        <v>#N/A</v>
      </c>
      <c r="G4497" s="17" t="e">
        <f>VLOOKUP(B4498,Consolidation!B:AA,12,TRUE)</f>
        <v>#N/A</v>
      </c>
      <c r="H4497" s="17" t="e">
        <f>VLOOKUP(B4498,Consolidation!B:AA,22,FALSE)</f>
        <v>#N/A</v>
      </c>
    </row>
    <row r="4498" spans="1:8" ht="29.5" customHeight="1" thickBot="1" x14ac:dyDescent="0.4">
      <c r="A4498" s="16" t="str">
        <f>IF(B4498&lt;&gt;"","IND"&amp;TEXT(COUNTA($B$2:B4498),"000"),"")</f>
        <v>IND3146</v>
      </c>
      <c r="B4498" s="17">
        <f>Consolication[[#This Row],[Nom et prénom 0 Name &amp; first name]]</f>
        <v>0</v>
      </c>
      <c r="C4498" s="17" t="e">
        <f>VLOOKUP(B4498,Consolidation!B:AA,3,FALSE)</f>
        <v>#N/A</v>
      </c>
      <c r="D4498" s="17" t="e">
        <f>VLOOKUP(B4498,Consolidation!B:AA,5,TRUE)</f>
        <v>#N/A</v>
      </c>
      <c r="E4498" s="17" t="e">
        <f>VLOOKUP(B4499,Consolidation!B:AA,6,TRUE)</f>
        <v>#N/A</v>
      </c>
      <c r="F4498" s="17" t="e">
        <f>VLOOKUP(B4499,Consolidation!B:AA,7,TRUE)</f>
        <v>#N/A</v>
      </c>
      <c r="G4498" s="17" t="e">
        <f>VLOOKUP(B4499,Consolidation!B:AA,12,TRUE)</f>
        <v>#N/A</v>
      </c>
      <c r="H4498" s="17" t="e">
        <f>VLOOKUP(B4499,Consolidation!B:AA,22,FALSE)</f>
        <v>#N/A</v>
      </c>
    </row>
    <row r="4499" spans="1:8" ht="29.5" customHeight="1" thickBot="1" x14ac:dyDescent="0.4">
      <c r="A4499" s="16" t="str">
        <f>IF(B4499&lt;&gt;"","IND"&amp;TEXT(COUNTA($B$2:B4499),"000"),"")</f>
        <v>IND3147</v>
      </c>
      <c r="B4499" s="17">
        <f>Consolication[[#This Row],[Nom et prénom 0 Name &amp; first name]]</f>
        <v>0</v>
      </c>
      <c r="C4499" s="17" t="e">
        <f>VLOOKUP(B4499,Consolidation!B:AA,3,FALSE)</f>
        <v>#N/A</v>
      </c>
      <c r="D4499" s="17" t="e">
        <f>VLOOKUP(B4499,Consolidation!B:AA,5,TRUE)</f>
        <v>#N/A</v>
      </c>
      <c r="E4499" s="17" t="e">
        <f>VLOOKUP(B4500,Consolidation!B:AA,6,TRUE)</f>
        <v>#N/A</v>
      </c>
      <c r="F4499" s="17" t="e">
        <f>VLOOKUP(B4500,Consolidation!B:AA,7,TRUE)</f>
        <v>#N/A</v>
      </c>
      <c r="G4499" s="17" t="e">
        <f>VLOOKUP(B4500,Consolidation!B:AA,12,TRUE)</f>
        <v>#N/A</v>
      </c>
      <c r="H4499" s="17" t="e">
        <f>VLOOKUP(B4500,Consolidation!B:AA,22,FALSE)</f>
        <v>#N/A</v>
      </c>
    </row>
    <row r="4500" spans="1:8" ht="29.5" customHeight="1" thickBot="1" x14ac:dyDescent="0.4">
      <c r="A4500" s="16" t="str">
        <f>IF(B4500&lt;&gt;"","IND"&amp;TEXT(COUNTA($B$2:B4500),"000"),"")</f>
        <v>IND3148</v>
      </c>
      <c r="B4500" s="17">
        <f>Consolication[[#This Row],[Nom et prénom 0 Name &amp; first name]]</f>
        <v>0</v>
      </c>
      <c r="C4500" s="17" t="e">
        <f>VLOOKUP(B4500,Consolidation!B:AA,3,FALSE)</f>
        <v>#N/A</v>
      </c>
      <c r="D4500" s="17" t="e">
        <f>VLOOKUP(B4500,Consolidation!B:AA,5,TRUE)</f>
        <v>#N/A</v>
      </c>
      <c r="E4500" s="17" t="e">
        <f>VLOOKUP(B4501,Consolidation!B:AA,6,TRUE)</f>
        <v>#N/A</v>
      </c>
      <c r="F4500" s="17" t="e">
        <f>VLOOKUP(B4501,Consolidation!B:AA,7,TRUE)</f>
        <v>#N/A</v>
      </c>
      <c r="G4500" s="17" t="e">
        <f>VLOOKUP(B4501,Consolidation!B:AA,12,TRUE)</f>
        <v>#N/A</v>
      </c>
      <c r="H4500" s="17" t="e">
        <f>VLOOKUP(B4501,Consolidation!B:AA,22,FALSE)</f>
        <v>#N/A</v>
      </c>
    </row>
    <row r="4501" spans="1:8" ht="29.5" customHeight="1" thickBot="1" x14ac:dyDescent="0.4">
      <c r="A4501" s="16" t="str">
        <f>IF(B4501&lt;&gt;"","IND"&amp;TEXT(COUNTA($B$2:B4501),"000"),"")</f>
        <v>IND3149</v>
      </c>
      <c r="B4501" s="17">
        <f>Consolication[[#This Row],[Nom et prénom 0 Name &amp; first name]]</f>
        <v>0</v>
      </c>
      <c r="C4501" s="17" t="e">
        <f>VLOOKUP(B4501,Consolidation!B:AA,3,FALSE)</f>
        <v>#N/A</v>
      </c>
      <c r="D4501" s="17" t="e">
        <f>VLOOKUP(B4501,Consolidation!B:AA,5,TRUE)</f>
        <v>#N/A</v>
      </c>
      <c r="E4501" s="17" t="e">
        <f>VLOOKUP(B4502,Consolidation!B:AA,6,TRUE)</f>
        <v>#N/A</v>
      </c>
      <c r="F4501" s="17" t="e">
        <f>VLOOKUP(B4502,Consolidation!B:AA,7,TRUE)</f>
        <v>#N/A</v>
      </c>
      <c r="G4501" s="17" t="e">
        <f>VLOOKUP(B4502,Consolidation!B:AA,12,TRUE)</f>
        <v>#N/A</v>
      </c>
      <c r="H4501" s="17" t="e">
        <f>VLOOKUP(B4502,Consolidation!B:AA,22,FALSE)</f>
        <v>#N/A</v>
      </c>
    </row>
    <row r="4502" spans="1:8" ht="29.5" customHeight="1" thickBot="1" x14ac:dyDescent="0.4">
      <c r="A4502" s="16" t="str">
        <f>IF(B4502&lt;&gt;"","IND"&amp;TEXT(COUNTA($B$2:B4502),"000"),"")</f>
        <v>IND3150</v>
      </c>
      <c r="B4502" s="17">
        <f>Consolication[[#This Row],[Nom et prénom 0 Name &amp; first name]]</f>
        <v>0</v>
      </c>
      <c r="C4502" s="17" t="e">
        <f>VLOOKUP(B4502,Consolidation!B:AA,3,FALSE)</f>
        <v>#N/A</v>
      </c>
      <c r="D4502" s="17" t="e">
        <f>VLOOKUP(B4502,Consolidation!B:AA,5,TRUE)</f>
        <v>#N/A</v>
      </c>
      <c r="E4502" s="17" t="e">
        <f>VLOOKUP(B4503,Consolidation!B:AA,6,TRUE)</f>
        <v>#N/A</v>
      </c>
      <c r="F4502" s="17" t="e">
        <f>VLOOKUP(B4503,Consolidation!B:AA,7,TRUE)</f>
        <v>#N/A</v>
      </c>
      <c r="G4502" s="17" t="e">
        <f>VLOOKUP(B4503,Consolidation!B:AA,12,TRUE)</f>
        <v>#N/A</v>
      </c>
      <c r="H4502" s="17" t="e">
        <f>VLOOKUP(B4503,Consolidation!B:AA,22,FALSE)</f>
        <v>#N/A</v>
      </c>
    </row>
    <row r="4503" spans="1:8" ht="29.5" customHeight="1" thickBot="1" x14ac:dyDescent="0.4">
      <c r="A4503" s="16" t="str">
        <f>IF(B4503&lt;&gt;"","IND"&amp;TEXT(COUNTA($B$2:B4503),"000"),"")</f>
        <v>IND3151</v>
      </c>
      <c r="B4503" s="17">
        <f>Consolication[[#This Row],[Nom et prénom 0 Name &amp; first name]]</f>
        <v>0</v>
      </c>
      <c r="C4503" s="17" t="e">
        <f>VLOOKUP(B4503,Consolidation!B:AA,3,FALSE)</f>
        <v>#N/A</v>
      </c>
      <c r="D4503" s="17" t="e">
        <f>VLOOKUP(B4503,Consolidation!B:AA,5,TRUE)</f>
        <v>#N/A</v>
      </c>
      <c r="E4503" s="17" t="e">
        <f>VLOOKUP(B4504,Consolidation!B:AA,6,TRUE)</f>
        <v>#N/A</v>
      </c>
      <c r="F4503" s="17" t="e">
        <f>VLOOKUP(B4504,Consolidation!B:AA,7,TRUE)</f>
        <v>#N/A</v>
      </c>
      <c r="G4503" s="17" t="e">
        <f>VLOOKUP(B4504,Consolidation!B:AA,12,TRUE)</f>
        <v>#N/A</v>
      </c>
      <c r="H4503" s="17" t="e">
        <f>VLOOKUP(B4504,Consolidation!B:AA,22,FALSE)</f>
        <v>#N/A</v>
      </c>
    </row>
    <row r="4504" spans="1:8" ht="29.5" customHeight="1" thickBot="1" x14ac:dyDescent="0.4">
      <c r="A4504" s="16" t="str">
        <f>IF(B4504&lt;&gt;"","IND"&amp;TEXT(COUNTA($B$2:B4504),"000"),"")</f>
        <v>IND3152</v>
      </c>
      <c r="B4504" s="17">
        <f>Consolication[[#This Row],[Nom et prénom 0 Name &amp; first name]]</f>
        <v>0</v>
      </c>
      <c r="C4504" s="17" t="e">
        <f>VLOOKUP(B4504,Consolidation!B:AA,3,FALSE)</f>
        <v>#N/A</v>
      </c>
      <c r="D4504" s="17" t="e">
        <f>VLOOKUP(B4504,Consolidation!B:AA,5,TRUE)</f>
        <v>#N/A</v>
      </c>
      <c r="E4504" s="17" t="e">
        <f>VLOOKUP(B4505,Consolidation!B:AA,6,TRUE)</f>
        <v>#N/A</v>
      </c>
      <c r="F4504" s="17" t="e">
        <f>VLOOKUP(B4505,Consolidation!B:AA,7,TRUE)</f>
        <v>#N/A</v>
      </c>
      <c r="G4504" s="17" t="e">
        <f>VLOOKUP(B4505,Consolidation!B:AA,12,TRUE)</f>
        <v>#N/A</v>
      </c>
      <c r="H4504" s="17" t="e">
        <f>VLOOKUP(B4505,Consolidation!B:AA,22,FALSE)</f>
        <v>#N/A</v>
      </c>
    </row>
    <row r="4505" spans="1:8" ht="29.5" customHeight="1" thickBot="1" x14ac:dyDescent="0.4">
      <c r="A4505" s="16" t="str">
        <f>IF(B4505&lt;&gt;"","IND"&amp;TEXT(COUNTA($B$2:B4505),"000"),"")</f>
        <v>IND3153</v>
      </c>
      <c r="B4505" s="17">
        <f>Consolication[[#This Row],[Nom et prénom 0 Name &amp; first name]]</f>
        <v>0</v>
      </c>
      <c r="C4505" s="17" t="e">
        <f>VLOOKUP(B4505,Consolidation!B:AA,3,FALSE)</f>
        <v>#N/A</v>
      </c>
      <c r="D4505" s="17" t="e">
        <f>VLOOKUP(B4505,Consolidation!B:AA,5,TRUE)</f>
        <v>#N/A</v>
      </c>
      <c r="E4505" s="17" t="e">
        <f>VLOOKUP(B4506,Consolidation!B:AA,6,TRUE)</f>
        <v>#N/A</v>
      </c>
      <c r="F4505" s="17" t="e">
        <f>VLOOKUP(B4506,Consolidation!B:AA,7,TRUE)</f>
        <v>#N/A</v>
      </c>
      <c r="G4505" s="17" t="e">
        <f>VLOOKUP(B4506,Consolidation!B:AA,12,TRUE)</f>
        <v>#N/A</v>
      </c>
      <c r="H4505" s="17" t="e">
        <f>VLOOKUP(B4506,Consolidation!B:AA,22,FALSE)</f>
        <v>#N/A</v>
      </c>
    </row>
    <row r="4506" spans="1:8" ht="29.5" customHeight="1" thickBot="1" x14ac:dyDescent="0.4">
      <c r="A4506" s="16" t="str">
        <f>IF(B4506&lt;&gt;"","IND"&amp;TEXT(COUNTA($B$2:B4506),"000"),"")</f>
        <v>IND3154</v>
      </c>
      <c r="B4506" s="17">
        <f>Consolication[[#This Row],[Nom et prénom 0 Name &amp; first name]]</f>
        <v>0</v>
      </c>
      <c r="C4506" s="17" t="e">
        <f>VLOOKUP(B4506,Consolidation!B:AA,3,FALSE)</f>
        <v>#N/A</v>
      </c>
      <c r="D4506" s="17" t="e">
        <f>VLOOKUP(B4506,Consolidation!B:AA,5,TRUE)</f>
        <v>#N/A</v>
      </c>
      <c r="E4506" s="17" t="e">
        <f>VLOOKUP(B4507,Consolidation!B:AA,6,TRUE)</f>
        <v>#N/A</v>
      </c>
      <c r="F4506" s="17" t="e">
        <f>VLOOKUP(B4507,Consolidation!B:AA,7,TRUE)</f>
        <v>#N/A</v>
      </c>
      <c r="G4506" s="17" t="e">
        <f>VLOOKUP(B4507,Consolidation!B:AA,12,TRUE)</f>
        <v>#N/A</v>
      </c>
      <c r="H4506" s="17" t="e">
        <f>VLOOKUP(B4507,Consolidation!B:AA,22,FALSE)</f>
        <v>#N/A</v>
      </c>
    </row>
    <row r="4507" spans="1:8" ht="29.5" customHeight="1" thickBot="1" x14ac:dyDescent="0.4">
      <c r="A4507" s="16" t="str">
        <f>IF(B4507&lt;&gt;"","IND"&amp;TEXT(COUNTA($B$2:B4507),"000"),"")</f>
        <v>IND3155</v>
      </c>
      <c r="B4507" s="17">
        <f>Consolication[[#This Row],[Nom et prénom 0 Name &amp; first name]]</f>
        <v>0</v>
      </c>
      <c r="C4507" s="17" t="e">
        <f>VLOOKUP(B4507,Consolidation!B:AA,3,FALSE)</f>
        <v>#N/A</v>
      </c>
      <c r="D4507" s="17" t="e">
        <f>VLOOKUP(B4507,Consolidation!B:AA,5,TRUE)</f>
        <v>#N/A</v>
      </c>
      <c r="E4507" s="17" t="e">
        <f>VLOOKUP(B4508,Consolidation!B:AA,6,TRUE)</f>
        <v>#N/A</v>
      </c>
      <c r="F4507" s="17" t="e">
        <f>VLOOKUP(B4508,Consolidation!B:AA,7,TRUE)</f>
        <v>#N/A</v>
      </c>
      <c r="G4507" s="17" t="e">
        <f>VLOOKUP(B4508,Consolidation!B:AA,12,TRUE)</f>
        <v>#N/A</v>
      </c>
      <c r="H4507" s="17" t="e">
        <f>VLOOKUP(B4508,Consolidation!B:AA,22,FALSE)</f>
        <v>#N/A</v>
      </c>
    </row>
    <row r="4508" spans="1:8" ht="29.5" customHeight="1" thickBot="1" x14ac:dyDescent="0.4">
      <c r="A4508" s="16" t="str">
        <f>IF(B4508&lt;&gt;"","IND"&amp;TEXT(COUNTA($B$2:B4508),"000"),"")</f>
        <v>IND3156</v>
      </c>
      <c r="B4508" s="17">
        <f>Consolication[[#This Row],[Nom et prénom 0 Name &amp; first name]]</f>
        <v>0</v>
      </c>
      <c r="C4508" s="17" t="e">
        <f>VLOOKUP(B4508,Consolidation!B:AA,3,FALSE)</f>
        <v>#N/A</v>
      </c>
      <c r="D4508" s="17" t="e">
        <f>VLOOKUP(B4508,Consolidation!B:AA,5,TRUE)</f>
        <v>#N/A</v>
      </c>
      <c r="E4508" s="17" t="e">
        <f>VLOOKUP(B4509,Consolidation!B:AA,6,TRUE)</f>
        <v>#N/A</v>
      </c>
      <c r="F4508" s="17" t="e">
        <f>VLOOKUP(B4509,Consolidation!B:AA,7,TRUE)</f>
        <v>#N/A</v>
      </c>
      <c r="G4508" s="17" t="e">
        <f>VLOOKUP(B4509,Consolidation!B:AA,12,TRUE)</f>
        <v>#N/A</v>
      </c>
      <c r="H4508" s="17" t="e">
        <f>VLOOKUP(B4509,Consolidation!B:AA,22,FALSE)</f>
        <v>#N/A</v>
      </c>
    </row>
    <row r="4509" spans="1:8" ht="29.5" customHeight="1" thickBot="1" x14ac:dyDescent="0.4">
      <c r="A4509" s="16" t="str">
        <f>IF(B4509&lt;&gt;"","IND"&amp;TEXT(COUNTA($B$2:B4509),"000"),"")</f>
        <v>IND3157</v>
      </c>
      <c r="B4509" s="17">
        <f>Consolication[[#This Row],[Nom et prénom 0 Name &amp; first name]]</f>
        <v>0</v>
      </c>
      <c r="C4509" s="17" t="e">
        <f>VLOOKUP(B4509,Consolidation!B:AA,3,FALSE)</f>
        <v>#N/A</v>
      </c>
      <c r="D4509" s="17" t="e">
        <f>VLOOKUP(B4509,Consolidation!B:AA,5,TRUE)</f>
        <v>#N/A</v>
      </c>
      <c r="E4509" s="17" t="e">
        <f>VLOOKUP(B4510,Consolidation!B:AA,6,TRUE)</f>
        <v>#N/A</v>
      </c>
      <c r="F4509" s="17" t="e">
        <f>VLOOKUP(B4510,Consolidation!B:AA,7,TRUE)</f>
        <v>#N/A</v>
      </c>
      <c r="G4509" s="17" t="e">
        <f>VLOOKUP(B4510,Consolidation!B:AA,12,TRUE)</f>
        <v>#N/A</v>
      </c>
      <c r="H4509" s="17" t="e">
        <f>VLOOKUP(B4510,Consolidation!B:AA,22,FALSE)</f>
        <v>#N/A</v>
      </c>
    </row>
    <row r="4510" spans="1:8" ht="29.5" customHeight="1" thickBot="1" x14ac:dyDescent="0.4">
      <c r="A4510" s="16" t="str">
        <f>IF(B4510&lt;&gt;"","IND"&amp;TEXT(COUNTA($B$2:B4510),"000"),"")</f>
        <v>IND3158</v>
      </c>
      <c r="B4510" s="17">
        <f>Consolication[[#This Row],[Nom et prénom 0 Name &amp; first name]]</f>
        <v>0</v>
      </c>
      <c r="C4510" s="17" t="e">
        <f>VLOOKUP(B4510,Consolidation!B:AA,3,FALSE)</f>
        <v>#N/A</v>
      </c>
      <c r="D4510" s="17" t="e">
        <f>VLOOKUP(B4510,Consolidation!B:AA,5,TRUE)</f>
        <v>#N/A</v>
      </c>
      <c r="E4510" s="17" t="e">
        <f>VLOOKUP(B4511,Consolidation!B:AA,6,TRUE)</f>
        <v>#N/A</v>
      </c>
      <c r="F4510" s="17" t="e">
        <f>VLOOKUP(B4511,Consolidation!B:AA,7,TRUE)</f>
        <v>#N/A</v>
      </c>
      <c r="G4510" s="17" t="e">
        <f>VLOOKUP(B4511,Consolidation!B:AA,12,TRUE)</f>
        <v>#N/A</v>
      </c>
      <c r="H4510" s="17" t="e">
        <f>VLOOKUP(B4511,Consolidation!B:AA,22,FALSE)</f>
        <v>#N/A</v>
      </c>
    </row>
    <row r="4511" spans="1:8" ht="29.5" customHeight="1" thickBot="1" x14ac:dyDescent="0.4">
      <c r="A4511" s="16" t="str">
        <f>IF(B4511&lt;&gt;"","IND"&amp;TEXT(COUNTA($B$2:B4511),"000"),"")</f>
        <v>IND3159</v>
      </c>
      <c r="B4511" s="17">
        <f>Consolication[[#This Row],[Nom et prénom 0 Name &amp; first name]]</f>
        <v>0</v>
      </c>
      <c r="C4511" s="17" t="e">
        <f>VLOOKUP(B4511,Consolidation!B:AA,3,FALSE)</f>
        <v>#N/A</v>
      </c>
      <c r="D4511" s="17" t="e">
        <f>VLOOKUP(B4511,Consolidation!B:AA,5,TRUE)</f>
        <v>#N/A</v>
      </c>
      <c r="E4511" s="17" t="e">
        <f>VLOOKUP(B4512,Consolidation!B:AA,6,TRUE)</f>
        <v>#N/A</v>
      </c>
      <c r="F4511" s="17" t="e">
        <f>VLOOKUP(B4512,Consolidation!B:AA,7,TRUE)</f>
        <v>#N/A</v>
      </c>
      <c r="G4511" s="17" t="e">
        <f>VLOOKUP(B4512,Consolidation!B:AA,12,TRUE)</f>
        <v>#N/A</v>
      </c>
      <c r="H4511" s="17" t="e">
        <f>VLOOKUP(B4512,Consolidation!B:AA,22,FALSE)</f>
        <v>#N/A</v>
      </c>
    </row>
    <row r="4512" spans="1:8" ht="29.5" customHeight="1" thickBot="1" x14ac:dyDescent="0.4">
      <c r="A4512" s="16" t="str">
        <f>IF(B4512&lt;&gt;"","IND"&amp;TEXT(COUNTA($B$2:B4512),"000"),"")</f>
        <v>IND3160</v>
      </c>
      <c r="B4512" s="17">
        <f>Consolication[[#This Row],[Nom et prénom 0 Name &amp; first name]]</f>
        <v>0</v>
      </c>
      <c r="C4512" s="17" t="e">
        <f>VLOOKUP(B4512,Consolidation!B:AA,3,FALSE)</f>
        <v>#N/A</v>
      </c>
      <c r="D4512" s="17" t="e">
        <f>VLOOKUP(B4512,Consolidation!B:AA,5,TRUE)</f>
        <v>#N/A</v>
      </c>
      <c r="E4512" s="17" t="e">
        <f>VLOOKUP(B4513,Consolidation!B:AA,6,TRUE)</f>
        <v>#N/A</v>
      </c>
      <c r="F4512" s="17" t="e">
        <f>VLOOKUP(B4513,Consolidation!B:AA,7,TRUE)</f>
        <v>#N/A</v>
      </c>
      <c r="G4512" s="17" t="e">
        <f>VLOOKUP(B4513,Consolidation!B:AA,12,TRUE)</f>
        <v>#N/A</v>
      </c>
      <c r="H4512" s="17" t="e">
        <f>VLOOKUP(B4513,Consolidation!B:AA,22,FALSE)</f>
        <v>#N/A</v>
      </c>
    </row>
    <row r="4513" spans="1:8" ht="29.5" customHeight="1" thickBot="1" x14ac:dyDescent="0.4">
      <c r="A4513" s="16" t="str">
        <f>IF(B4513&lt;&gt;"","IND"&amp;TEXT(COUNTA($B$2:B4513),"000"),"")</f>
        <v>IND3161</v>
      </c>
      <c r="B4513" s="17">
        <f>Consolication[[#This Row],[Nom et prénom 0 Name &amp; first name]]</f>
        <v>0</v>
      </c>
      <c r="C4513" s="17" t="e">
        <f>VLOOKUP(B4513,Consolidation!B:AA,3,FALSE)</f>
        <v>#N/A</v>
      </c>
      <c r="D4513" s="17" t="e">
        <f>VLOOKUP(B4513,Consolidation!B:AA,5,TRUE)</f>
        <v>#N/A</v>
      </c>
      <c r="E4513" s="17" t="e">
        <f>VLOOKUP(B4514,Consolidation!B:AA,6,TRUE)</f>
        <v>#N/A</v>
      </c>
      <c r="F4513" s="17" t="e">
        <f>VLOOKUP(B4514,Consolidation!B:AA,7,TRUE)</f>
        <v>#N/A</v>
      </c>
      <c r="G4513" s="17" t="e">
        <f>VLOOKUP(B4514,Consolidation!B:AA,12,TRUE)</f>
        <v>#N/A</v>
      </c>
      <c r="H4513" s="17" t="e">
        <f>VLOOKUP(B4514,Consolidation!B:AA,22,FALSE)</f>
        <v>#N/A</v>
      </c>
    </row>
    <row r="4514" spans="1:8" ht="29.5" customHeight="1" thickBot="1" x14ac:dyDescent="0.4">
      <c r="A4514" s="16" t="str">
        <f>IF(B4514&lt;&gt;"","IND"&amp;TEXT(COUNTA($B$2:B4514),"000"),"")</f>
        <v>IND3162</v>
      </c>
      <c r="B4514" s="17">
        <f>Consolication[[#This Row],[Nom et prénom 0 Name &amp; first name]]</f>
        <v>0</v>
      </c>
      <c r="C4514" s="17" t="e">
        <f>VLOOKUP(B4514,Consolidation!B:AA,3,FALSE)</f>
        <v>#N/A</v>
      </c>
      <c r="D4514" s="17" t="e">
        <f>VLOOKUP(B4514,Consolidation!B:AA,5,TRUE)</f>
        <v>#N/A</v>
      </c>
      <c r="E4514" s="17" t="e">
        <f>VLOOKUP(B4515,Consolidation!B:AA,6,TRUE)</f>
        <v>#N/A</v>
      </c>
      <c r="F4514" s="17" t="e">
        <f>VLOOKUP(B4515,Consolidation!B:AA,7,TRUE)</f>
        <v>#N/A</v>
      </c>
      <c r="G4514" s="17" t="e">
        <f>VLOOKUP(B4515,Consolidation!B:AA,12,TRUE)</f>
        <v>#N/A</v>
      </c>
      <c r="H4514" s="17" t="e">
        <f>VLOOKUP(B4515,Consolidation!B:AA,22,FALSE)</f>
        <v>#N/A</v>
      </c>
    </row>
    <row r="4515" spans="1:8" ht="29.5" customHeight="1" thickBot="1" x14ac:dyDescent="0.4">
      <c r="A4515" s="16" t="str">
        <f>IF(B4515&lt;&gt;"","IND"&amp;TEXT(COUNTA($B$2:B4515),"000"),"")</f>
        <v>IND3163</v>
      </c>
      <c r="B4515" s="17">
        <f>Consolication[[#This Row],[Nom et prénom 0 Name &amp; first name]]</f>
        <v>0</v>
      </c>
      <c r="C4515" s="17" t="e">
        <f>VLOOKUP(B4515,Consolidation!B:AA,3,FALSE)</f>
        <v>#N/A</v>
      </c>
      <c r="D4515" s="17" t="e">
        <f>VLOOKUP(B4515,Consolidation!B:AA,5,TRUE)</f>
        <v>#N/A</v>
      </c>
      <c r="E4515" s="17" t="e">
        <f>VLOOKUP(B4516,Consolidation!B:AA,6,TRUE)</f>
        <v>#N/A</v>
      </c>
      <c r="F4515" s="17" t="e">
        <f>VLOOKUP(B4516,Consolidation!B:AA,7,TRUE)</f>
        <v>#N/A</v>
      </c>
      <c r="G4515" s="17" t="e">
        <f>VLOOKUP(B4516,Consolidation!B:AA,12,TRUE)</f>
        <v>#N/A</v>
      </c>
      <c r="H4515" s="17" t="e">
        <f>VLOOKUP(B4516,Consolidation!B:AA,22,FALSE)</f>
        <v>#N/A</v>
      </c>
    </row>
    <row r="4516" spans="1:8" ht="29.5" customHeight="1" thickBot="1" x14ac:dyDescent="0.4">
      <c r="A4516" s="16" t="str">
        <f>IF(B4516&lt;&gt;"","IND"&amp;TEXT(COUNTA($B$2:B4516),"000"),"")</f>
        <v>IND3164</v>
      </c>
      <c r="B4516" s="17">
        <f>Consolication[[#This Row],[Nom et prénom 0 Name &amp; first name]]</f>
        <v>0</v>
      </c>
      <c r="C4516" s="17" t="e">
        <f>VLOOKUP(B4516,Consolidation!B:AA,3,FALSE)</f>
        <v>#N/A</v>
      </c>
      <c r="D4516" s="17" t="e">
        <f>VLOOKUP(B4516,Consolidation!B:AA,5,TRUE)</f>
        <v>#N/A</v>
      </c>
      <c r="E4516" s="17" t="e">
        <f>VLOOKUP(B4517,Consolidation!B:AA,6,TRUE)</f>
        <v>#N/A</v>
      </c>
      <c r="F4516" s="17" t="e">
        <f>VLOOKUP(B4517,Consolidation!B:AA,7,TRUE)</f>
        <v>#N/A</v>
      </c>
      <c r="G4516" s="17" t="e">
        <f>VLOOKUP(B4517,Consolidation!B:AA,12,TRUE)</f>
        <v>#N/A</v>
      </c>
      <c r="H4516" s="17" t="e">
        <f>VLOOKUP(B4517,Consolidation!B:AA,22,FALSE)</f>
        <v>#N/A</v>
      </c>
    </row>
    <row r="4517" spans="1:8" ht="29.5" customHeight="1" thickBot="1" x14ac:dyDescent="0.4">
      <c r="A4517" s="16" t="str">
        <f>IF(B4517&lt;&gt;"","IND"&amp;TEXT(COUNTA($B$2:B4517),"000"),"")</f>
        <v>IND3165</v>
      </c>
      <c r="B4517" s="17">
        <f>Consolication[[#This Row],[Nom et prénom 0 Name &amp; first name]]</f>
        <v>0</v>
      </c>
      <c r="C4517" s="17" t="e">
        <f>VLOOKUP(B4517,Consolidation!B:AA,3,FALSE)</f>
        <v>#N/A</v>
      </c>
      <c r="D4517" s="17" t="e">
        <f>VLOOKUP(B4517,Consolidation!B:AA,5,TRUE)</f>
        <v>#N/A</v>
      </c>
      <c r="E4517" s="17" t="e">
        <f>VLOOKUP(B4518,Consolidation!B:AA,6,TRUE)</f>
        <v>#N/A</v>
      </c>
      <c r="F4517" s="17" t="e">
        <f>VLOOKUP(B4518,Consolidation!B:AA,7,TRUE)</f>
        <v>#N/A</v>
      </c>
      <c r="G4517" s="17" t="e">
        <f>VLOOKUP(B4518,Consolidation!B:AA,12,TRUE)</f>
        <v>#N/A</v>
      </c>
      <c r="H4517" s="17" t="e">
        <f>VLOOKUP(B4518,Consolidation!B:AA,22,FALSE)</f>
        <v>#N/A</v>
      </c>
    </row>
    <row r="4518" spans="1:8" ht="29.5" customHeight="1" thickBot="1" x14ac:dyDescent="0.4">
      <c r="A4518" s="16" t="str">
        <f>IF(B4518&lt;&gt;"","IND"&amp;TEXT(COUNTA($B$2:B4518),"000"),"")</f>
        <v>IND3166</v>
      </c>
      <c r="B4518" s="17">
        <f>Consolication[[#This Row],[Nom et prénom 0 Name &amp; first name]]</f>
        <v>0</v>
      </c>
      <c r="C4518" s="17" t="e">
        <f>VLOOKUP(B4518,Consolidation!B:AA,3,FALSE)</f>
        <v>#N/A</v>
      </c>
      <c r="D4518" s="17" t="e">
        <f>VLOOKUP(B4518,Consolidation!B:AA,5,TRUE)</f>
        <v>#N/A</v>
      </c>
      <c r="E4518" s="17" t="e">
        <f>VLOOKUP(B4519,Consolidation!B:AA,6,TRUE)</f>
        <v>#N/A</v>
      </c>
      <c r="F4518" s="17" t="e">
        <f>VLOOKUP(B4519,Consolidation!B:AA,7,TRUE)</f>
        <v>#N/A</v>
      </c>
      <c r="G4518" s="17" t="e">
        <f>VLOOKUP(B4519,Consolidation!B:AA,12,TRUE)</f>
        <v>#N/A</v>
      </c>
      <c r="H4518" s="17" t="e">
        <f>VLOOKUP(B4519,Consolidation!B:AA,22,FALSE)</f>
        <v>#N/A</v>
      </c>
    </row>
    <row r="4519" spans="1:8" ht="29.5" customHeight="1" thickBot="1" x14ac:dyDescent="0.4">
      <c r="A4519" s="16" t="str">
        <f>IF(B4519&lt;&gt;"","IND"&amp;TEXT(COUNTA($B$2:B4519),"000"),"")</f>
        <v>IND3167</v>
      </c>
      <c r="B4519" s="17">
        <f>Consolication[[#This Row],[Nom et prénom 0 Name &amp; first name]]</f>
        <v>0</v>
      </c>
      <c r="C4519" s="17" t="e">
        <f>VLOOKUP(B4519,Consolidation!B:AA,3,FALSE)</f>
        <v>#N/A</v>
      </c>
      <c r="D4519" s="17" t="e">
        <f>VLOOKUP(B4519,Consolidation!B:AA,5,TRUE)</f>
        <v>#N/A</v>
      </c>
      <c r="E4519" s="17" t="e">
        <f>VLOOKUP(B4520,Consolidation!B:AA,6,TRUE)</f>
        <v>#N/A</v>
      </c>
      <c r="F4519" s="17" t="e">
        <f>VLOOKUP(B4520,Consolidation!B:AA,7,TRUE)</f>
        <v>#N/A</v>
      </c>
      <c r="G4519" s="17" t="e">
        <f>VLOOKUP(B4520,Consolidation!B:AA,12,TRUE)</f>
        <v>#N/A</v>
      </c>
      <c r="H4519" s="17" t="e">
        <f>VLOOKUP(B4520,Consolidation!B:AA,22,FALSE)</f>
        <v>#N/A</v>
      </c>
    </row>
    <row r="4520" spans="1:8" ht="29.5" customHeight="1" thickBot="1" x14ac:dyDescent="0.4">
      <c r="A4520" s="16" t="str">
        <f>IF(B4520&lt;&gt;"","IND"&amp;TEXT(COUNTA($B$2:B4520),"000"),"")</f>
        <v>IND3168</v>
      </c>
      <c r="B4520" s="17">
        <f>Consolication[[#This Row],[Nom et prénom 0 Name &amp; first name]]</f>
        <v>0</v>
      </c>
      <c r="C4520" s="17" t="e">
        <f>VLOOKUP(B4520,Consolidation!B:AA,3,FALSE)</f>
        <v>#N/A</v>
      </c>
      <c r="D4520" s="17" t="e">
        <f>VLOOKUP(B4520,Consolidation!B:AA,5,TRUE)</f>
        <v>#N/A</v>
      </c>
      <c r="E4520" s="17" t="e">
        <f>VLOOKUP(B4521,Consolidation!B:AA,6,TRUE)</f>
        <v>#N/A</v>
      </c>
      <c r="F4520" s="17" t="e">
        <f>VLOOKUP(B4521,Consolidation!B:AA,7,TRUE)</f>
        <v>#N/A</v>
      </c>
      <c r="G4520" s="17" t="e">
        <f>VLOOKUP(B4521,Consolidation!B:AA,12,TRUE)</f>
        <v>#N/A</v>
      </c>
      <c r="H4520" s="17" t="e">
        <f>VLOOKUP(B4521,Consolidation!B:AA,22,FALSE)</f>
        <v>#N/A</v>
      </c>
    </row>
    <row r="4521" spans="1:8" ht="29.5" customHeight="1" thickBot="1" x14ac:dyDescent="0.4">
      <c r="A4521" s="16" t="str">
        <f>IF(B4521&lt;&gt;"","IND"&amp;TEXT(COUNTA($B$2:B4521),"000"),"")</f>
        <v>IND3169</v>
      </c>
      <c r="B4521" s="17">
        <f>Consolication[[#This Row],[Nom et prénom 0 Name &amp; first name]]</f>
        <v>0</v>
      </c>
      <c r="C4521" s="17" t="e">
        <f>VLOOKUP(B4521,Consolidation!B:AA,3,FALSE)</f>
        <v>#N/A</v>
      </c>
      <c r="D4521" s="17" t="e">
        <f>VLOOKUP(B4521,Consolidation!B:AA,5,TRUE)</f>
        <v>#N/A</v>
      </c>
      <c r="E4521" s="17" t="e">
        <f>VLOOKUP(B4522,Consolidation!B:AA,6,TRUE)</f>
        <v>#N/A</v>
      </c>
      <c r="F4521" s="17" t="e">
        <f>VLOOKUP(B4522,Consolidation!B:AA,7,TRUE)</f>
        <v>#N/A</v>
      </c>
      <c r="G4521" s="17" t="e">
        <f>VLOOKUP(B4522,Consolidation!B:AA,12,TRUE)</f>
        <v>#N/A</v>
      </c>
      <c r="H4521" s="17" t="e">
        <f>VLOOKUP(B4522,Consolidation!B:AA,22,FALSE)</f>
        <v>#N/A</v>
      </c>
    </row>
    <row r="4522" spans="1:8" ht="29.5" customHeight="1" thickBot="1" x14ac:dyDescent="0.4">
      <c r="A4522" s="16" t="str">
        <f>IF(B4522&lt;&gt;"","IND"&amp;TEXT(COUNTA($B$2:B4522),"000"),"")</f>
        <v>IND3170</v>
      </c>
      <c r="B4522" s="17">
        <f>Consolication[[#This Row],[Nom et prénom 0 Name &amp; first name]]</f>
        <v>0</v>
      </c>
      <c r="C4522" s="17" t="e">
        <f>VLOOKUP(B4522,Consolidation!B:AA,3,FALSE)</f>
        <v>#N/A</v>
      </c>
      <c r="D4522" s="17" t="e">
        <f>VLOOKUP(B4522,Consolidation!B:AA,5,TRUE)</f>
        <v>#N/A</v>
      </c>
      <c r="E4522" s="17" t="e">
        <f>VLOOKUP(B4523,Consolidation!B:AA,6,TRUE)</f>
        <v>#N/A</v>
      </c>
      <c r="F4522" s="17" t="e">
        <f>VLOOKUP(B4523,Consolidation!B:AA,7,TRUE)</f>
        <v>#N/A</v>
      </c>
      <c r="G4522" s="17" t="e">
        <f>VLOOKUP(B4523,Consolidation!B:AA,12,TRUE)</f>
        <v>#N/A</v>
      </c>
      <c r="H4522" s="17" t="e">
        <f>VLOOKUP(B4523,Consolidation!B:AA,22,FALSE)</f>
        <v>#N/A</v>
      </c>
    </row>
    <row r="4523" spans="1:8" ht="29.5" customHeight="1" thickBot="1" x14ac:dyDescent="0.4">
      <c r="A4523" s="16" t="str">
        <f>IF(B4523&lt;&gt;"","IND"&amp;TEXT(COUNTA($B$2:B4523),"000"),"")</f>
        <v>IND3171</v>
      </c>
      <c r="B4523" s="17">
        <f>Consolication[[#This Row],[Nom et prénom 0 Name &amp; first name]]</f>
        <v>0</v>
      </c>
      <c r="C4523" s="17" t="e">
        <f>VLOOKUP(B4523,Consolidation!B:AA,3,FALSE)</f>
        <v>#N/A</v>
      </c>
      <c r="D4523" s="17" t="e">
        <f>VLOOKUP(B4523,Consolidation!B:AA,5,TRUE)</f>
        <v>#N/A</v>
      </c>
      <c r="E4523" s="17" t="e">
        <f>VLOOKUP(B4524,Consolidation!B:AA,6,TRUE)</f>
        <v>#N/A</v>
      </c>
      <c r="F4523" s="17" t="e">
        <f>VLOOKUP(B4524,Consolidation!B:AA,7,TRUE)</f>
        <v>#N/A</v>
      </c>
      <c r="G4523" s="17" t="e">
        <f>VLOOKUP(B4524,Consolidation!B:AA,12,TRUE)</f>
        <v>#N/A</v>
      </c>
      <c r="H4523" s="17" t="e">
        <f>VLOOKUP(B4524,Consolidation!B:AA,22,FALSE)</f>
        <v>#N/A</v>
      </c>
    </row>
    <row r="4524" spans="1:8" ht="29.5" customHeight="1" thickBot="1" x14ac:dyDescent="0.4">
      <c r="A4524" s="16" t="str">
        <f>IF(B4524&lt;&gt;"","IND"&amp;TEXT(COUNTA($B$2:B4524),"000"),"")</f>
        <v>IND3172</v>
      </c>
      <c r="B4524" s="17">
        <f>Consolication[[#This Row],[Nom et prénom 0 Name &amp; first name]]</f>
        <v>0</v>
      </c>
      <c r="C4524" s="17" t="e">
        <f>VLOOKUP(B4524,Consolidation!B:AA,3,FALSE)</f>
        <v>#N/A</v>
      </c>
      <c r="D4524" s="17" t="e">
        <f>VLOOKUP(B4524,Consolidation!B:AA,5,TRUE)</f>
        <v>#N/A</v>
      </c>
      <c r="E4524" s="17" t="e">
        <f>VLOOKUP(B4525,Consolidation!B:AA,6,TRUE)</f>
        <v>#N/A</v>
      </c>
      <c r="F4524" s="17" t="e">
        <f>VLOOKUP(B4525,Consolidation!B:AA,7,TRUE)</f>
        <v>#N/A</v>
      </c>
      <c r="G4524" s="17" t="e">
        <f>VLOOKUP(B4525,Consolidation!B:AA,12,TRUE)</f>
        <v>#N/A</v>
      </c>
      <c r="H4524" s="17" t="e">
        <f>VLOOKUP(B4525,Consolidation!B:AA,22,FALSE)</f>
        <v>#N/A</v>
      </c>
    </row>
    <row r="4525" spans="1:8" ht="29.5" customHeight="1" thickBot="1" x14ac:dyDescent="0.4">
      <c r="A4525" s="16" t="str">
        <f>IF(B4525&lt;&gt;"","IND"&amp;TEXT(COUNTA($B$2:B4525),"000"),"")</f>
        <v>IND3173</v>
      </c>
      <c r="B4525" s="17">
        <f>Consolication[[#This Row],[Nom et prénom 0 Name &amp; first name]]</f>
        <v>0</v>
      </c>
      <c r="C4525" s="17" t="e">
        <f>VLOOKUP(B4525,Consolidation!B:AA,3,FALSE)</f>
        <v>#N/A</v>
      </c>
      <c r="D4525" s="17" t="e">
        <f>VLOOKUP(B4525,Consolidation!B:AA,5,TRUE)</f>
        <v>#N/A</v>
      </c>
      <c r="E4525" s="17" t="e">
        <f>VLOOKUP(B4526,Consolidation!B:AA,6,TRUE)</f>
        <v>#N/A</v>
      </c>
      <c r="F4525" s="17" t="e">
        <f>VLOOKUP(B4526,Consolidation!B:AA,7,TRUE)</f>
        <v>#N/A</v>
      </c>
      <c r="G4525" s="17" t="e">
        <f>VLOOKUP(B4526,Consolidation!B:AA,12,TRUE)</f>
        <v>#N/A</v>
      </c>
      <c r="H4525" s="17" t="e">
        <f>VLOOKUP(B4526,Consolidation!B:AA,22,FALSE)</f>
        <v>#N/A</v>
      </c>
    </row>
    <row r="4526" spans="1:8" ht="29.5" customHeight="1" thickBot="1" x14ac:dyDescent="0.4">
      <c r="A4526" s="16" t="str">
        <f>IF(B4526&lt;&gt;"","IND"&amp;TEXT(COUNTA($B$2:B4526),"000"),"")</f>
        <v>IND3174</v>
      </c>
      <c r="B4526" s="17">
        <f>Consolication[[#This Row],[Nom et prénom 0 Name &amp; first name]]</f>
        <v>0</v>
      </c>
      <c r="C4526" s="17" t="e">
        <f>VLOOKUP(B4526,Consolidation!B:AA,3,FALSE)</f>
        <v>#N/A</v>
      </c>
      <c r="D4526" s="17" t="e">
        <f>VLOOKUP(B4526,Consolidation!B:AA,5,TRUE)</f>
        <v>#N/A</v>
      </c>
      <c r="E4526" s="17" t="e">
        <f>VLOOKUP(B4527,Consolidation!B:AA,6,TRUE)</f>
        <v>#N/A</v>
      </c>
      <c r="F4526" s="17" t="e">
        <f>VLOOKUP(B4527,Consolidation!B:AA,7,TRUE)</f>
        <v>#N/A</v>
      </c>
      <c r="G4526" s="17" t="e">
        <f>VLOOKUP(B4527,Consolidation!B:AA,12,TRUE)</f>
        <v>#N/A</v>
      </c>
      <c r="H4526" s="17" t="e">
        <f>VLOOKUP(B4527,Consolidation!B:AA,22,FALSE)</f>
        <v>#N/A</v>
      </c>
    </row>
    <row r="4527" spans="1:8" ht="29.5" customHeight="1" thickBot="1" x14ac:dyDescent="0.4">
      <c r="A4527" s="16" t="str">
        <f>IF(B4527&lt;&gt;"","IND"&amp;TEXT(COUNTA($B$2:B4527),"000"),"")</f>
        <v>IND3175</v>
      </c>
      <c r="B4527" s="17">
        <f>Consolication[[#This Row],[Nom et prénom 0 Name &amp; first name]]</f>
        <v>0</v>
      </c>
      <c r="C4527" s="17" t="e">
        <f>VLOOKUP(B4527,Consolidation!B:AA,3,FALSE)</f>
        <v>#N/A</v>
      </c>
      <c r="D4527" s="17" t="e">
        <f>VLOOKUP(B4527,Consolidation!B:AA,5,TRUE)</f>
        <v>#N/A</v>
      </c>
      <c r="E4527" s="17" t="e">
        <f>VLOOKUP(B4528,Consolidation!B:AA,6,TRUE)</f>
        <v>#N/A</v>
      </c>
      <c r="F4527" s="17" t="e">
        <f>VLOOKUP(B4528,Consolidation!B:AA,7,TRUE)</f>
        <v>#N/A</v>
      </c>
      <c r="G4527" s="17" t="e">
        <f>VLOOKUP(B4528,Consolidation!B:AA,12,TRUE)</f>
        <v>#N/A</v>
      </c>
      <c r="H4527" s="17" t="e">
        <f>VLOOKUP(B4528,Consolidation!B:AA,22,FALSE)</f>
        <v>#N/A</v>
      </c>
    </row>
    <row r="4528" spans="1:8" ht="29.5" customHeight="1" thickBot="1" x14ac:dyDescent="0.4">
      <c r="A4528" s="16" t="str">
        <f>IF(B4528&lt;&gt;"","IND"&amp;TEXT(COUNTA($B$2:B4528),"000"),"")</f>
        <v>IND3176</v>
      </c>
      <c r="B4528" s="17">
        <f>Consolication[[#This Row],[Nom et prénom 0 Name &amp; first name]]</f>
        <v>0</v>
      </c>
      <c r="C4528" s="17" t="e">
        <f>VLOOKUP(B4528,Consolidation!B:AA,3,FALSE)</f>
        <v>#N/A</v>
      </c>
      <c r="D4528" s="17" t="e">
        <f>VLOOKUP(B4528,Consolidation!B:AA,5,TRUE)</f>
        <v>#N/A</v>
      </c>
      <c r="E4528" s="17" t="e">
        <f>VLOOKUP(B4529,Consolidation!B:AA,6,TRUE)</f>
        <v>#N/A</v>
      </c>
      <c r="F4528" s="17" t="e">
        <f>VLOOKUP(B4529,Consolidation!B:AA,7,TRUE)</f>
        <v>#N/A</v>
      </c>
      <c r="G4528" s="17" t="e">
        <f>VLOOKUP(B4529,Consolidation!B:AA,12,TRUE)</f>
        <v>#N/A</v>
      </c>
      <c r="H4528" s="17" t="e">
        <f>VLOOKUP(B4529,Consolidation!B:AA,22,FALSE)</f>
        <v>#N/A</v>
      </c>
    </row>
    <row r="4529" spans="1:8" ht="29.5" customHeight="1" thickBot="1" x14ac:dyDescent="0.4">
      <c r="A4529" s="16" t="str">
        <f>IF(B4529&lt;&gt;"","IND"&amp;TEXT(COUNTA($B$2:B4529),"000"),"")</f>
        <v>IND3177</v>
      </c>
      <c r="B4529" s="17">
        <f>Consolication[[#This Row],[Nom et prénom 0 Name &amp; first name]]</f>
        <v>0</v>
      </c>
      <c r="C4529" s="17" t="e">
        <f>VLOOKUP(B4529,Consolidation!B:AA,3,FALSE)</f>
        <v>#N/A</v>
      </c>
      <c r="D4529" s="17" t="e">
        <f>VLOOKUP(B4529,Consolidation!B:AA,5,TRUE)</f>
        <v>#N/A</v>
      </c>
      <c r="E4529" s="17" t="e">
        <f>VLOOKUP(B4530,Consolidation!B:AA,6,TRUE)</f>
        <v>#N/A</v>
      </c>
      <c r="F4529" s="17" t="e">
        <f>VLOOKUP(B4530,Consolidation!B:AA,7,TRUE)</f>
        <v>#N/A</v>
      </c>
      <c r="G4529" s="17" t="e">
        <f>VLOOKUP(B4530,Consolidation!B:AA,12,TRUE)</f>
        <v>#N/A</v>
      </c>
      <c r="H4529" s="17" t="e">
        <f>VLOOKUP(B4530,Consolidation!B:AA,22,FALSE)</f>
        <v>#N/A</v>
      </c>
    </row>
    <row r="4530" spans="1:8" ht="29.5" customHeight="1" thickBot="1" x14ac:dyDescent="0.4">
      <c r="A4530" s="16" t="str">
        <f>IF(B4530&lt;&gt;"","IND"&amp;TEXT(COUNTA($B$2:B4530),"000"),"")</f>
        <v>IND3178</v>
      </c>
      <c r="B4530" s="17">
        <f>Consolication[[#This Row],[Nom et prénom 0 Name &amp; first name]]</f>
        <v>0</v>
      </c>
      <c r="C4530" s="17" t="e">
        <f>VLOOKUP(B4530,Consolidation!B:AA,3,FALSE)</f>
        <v>#N/A</v>
      </c>
      <c r="D4530" s="17" t="e">
        <f>VLOOKUP(B4530,Consolidation!B:AA,5,TRUE)</f>
        <v>#N/A</v>
      </c>
      <c r="E4530" s="17" t="e">
        <f>VLOOKUP(B4531,Consolidation!B:AA,6,TRUE)</f>
        <v>#N/A</v>
      </c>
      <c r="F4530" s="17" t="e">
        <f>VLOOKUP(B4531,Consolidation!B:AA,7,TRUE)</f>
        <v>#N/A</v>
      </c>
      <c r="G4530" s="17" t="e">
        <f>VLOOKUP(B4531,Consolidation!B:AA,12,TRUE)</f>
        <v>#N/A</v>
      </c>
      <c r="H4530" s="17" t="e">
        <f>VLOOKUP(B4531,Consolidation!B:AA,22,FALSE)</f>
        <v>#N/A</v>
      </c>
    </row>
    <row r="4531" spans="1:8" ht="29.5" customHeight="1" thickBot="1" x14ac:dyDescent="0.4">
      <c r="A4531" s="16" t="str">
        <f>IF(B4531&lt;&gt;"","IND"&amp;TEXT(COUNTA($B$2:B4531),"000"),"")</f>
        <v>IND3179</v>
      </c>
      <c r="B4531" s="17">
        <f>Consolication[[#This Row],[Nom et prénom 0 Name &amp; first name]]</f>
        <v>0</v>
      </c>
      <c r="C4531" s="17" t="e">
        <f>VLOOKUP(B4531,Consolidation!B:AA,3,FALSE)</f>
        <v>#N/A</v>
      </c>
      <c r="D4531" s="17" t="e">
        <f>VLOOKUP(B4531,Consolidation!B:AA,5,TRUE)</f>
        <v>#N/A</v>
      </c>
      <c r="E4531" s="17" t="e">
        <f>VLOOKUP(B4532,Consolidation!B:AA,6,TRUE)</f>
        <v>#N/A</v>
      </c>
      <c r="F4531" s="17" t="e">
        <f>VLOOKUP(B4532,Consolidation!B:AA,7,TRUE)</f>
        <v>#N/A</v>
      </c>
      <c r="G4531" s="17" t="e">
        <f>VLOOKUP(B4532,Consolidation!B:AA,12,TRUE)</f>
        <v>#N/A</v>
      </c>
      <c r="H4531" s="17" t="e">
        <f>VLOOKUP(B4532,Consolidation!B:AA,22,FALSE)</f>
        <v>#N/A</v>
      </c>
    </row>
    <row r="4532" spans="1:8" ht="29.5" customHeight="1" thickBot="1" x14ac:dyDescent="0.4">
      <c r="A4532" s="16" t="str">
        <f>IF(B4532&lt;&gt;"","IND"&amp;TEXT(COUNTA($B$2:B4532),"000"),"")</f>
        <v>IND3180</v>
      </c>
      <c r="B4532" s="17">
        <f>Consolication[[#This Row],[Nom et prénom 0 Name &amp; first name]]</f>
        <v>0</v>
      </c>
      <c r="C4532" s="17" t="e">
        <f>VLOOKUP(B4532,Consolidation!B:AA,3,FALSE)</f>
        <v>#N/A</v>
      </c>
      <c r="D4532" s="17" t="e">
        <f>VLOOKUP(B4532,Consolidation!B:AA,5,TRUE)</f>
        <v>#N/A</v>
      </c>
      <c r="E4532" s="17" t="e">
        <f>VLOOKUP(B4533,Consolidation!B:AA,6,TRUE)</f>
        <v>#N/A</v>
      </c>
      <c r="F4532" s="17" t="e">
        <f>VLOOKUP(B4533,Consolidation!B:AA,7,TRUE)</f>
        <v>#N/A</v>
      </c>
      <c r="G4532" s="17" t="e">
        <f>VLOOKUP(B4533,Consolidation!B:AA,12,TRUE)</f>
        <v>#N/A</v>
      </c>
      <c r="H4532" s="17" t="e">
        <f>VLOOKUP(B4533,Consolidation!B:AA,22,FALSE)</f>
        <v>#N/A</v>
      </c>
    </row>
    <row r="4533" spans="1:8" ht="29.5" customHeight="1" thickBot="1" x14ac:dyDescent="0.4">
      <c r="A4533" s="16" t="str">
        <f>IF(B4533&lt;&gt;"","IND"&amp;TEXT(COUNTA($B$2:B4533),"000"),"")</f>
        <v>IND3181</v>
      </c>
      <c r="B4533" s="17">
        <f>Consolication[[#This Row],[Nom et prénom 0 Name &amp; first name]]</f>
        <v>0</v>
      </c>
      <c r="C4533" s="17" t="e">
        <f>VLOOKUP(B4533,Consolidation!B:AA,3,FALSE)</f>
        <v>#N/A</v>
      </c>
      <c r="D4533" s="17" t="e">
        <f>VLOOKUP(B4533,Consolidation!B:AA,5,TRUE)</f>
        <v>#N/A</v>
      </c>
      <c r="E4533" s="17" t="e">
        <f>VLOOKUP(B4534,Consolidation!B:AA,6,TRUE)</f>
        <v>#N/A</v>
      </c>
      <c r="F4533" s="17" t="e">
        <f>VLOOKUP(B4534,Consolidation!B:AA,7,TRUE)</f>
        <v>#N/A</v>
      </c>
      <c r="G4533" s="17" t="e">
        <f>VLOOKUP(B4534,Consolidation!B:AA,12,TRUE)</f>
        <v>#N/A</v>
      </c>
      <c r="H4533" s="17" t="e">
        <f>VLOOKUP(B4534,Consolidation!B:AA,22,FALSE)</f>
        <v>#N/A</v>
      </c>
    </row>
    <row r="4534" spans="1:8" ht="29.5" customHeight="1" thickBot="1" x14ac:dyDescent="0.4">
      <c r="A4534" s="16" t="str">
        <f>IF(B4534&lt;&gt;"","IND"&amp;TEXT(COUNTA($B$2:B4534),"000"),"")</f>
        <v>IND3182</v>
      </c>
      <c r="B4534" s="17">
        <f>Consolication[[#This Row],[Nom et prénom 0 Name &amp; first name]]</f>
        <v>0</v>
      </c>
      <c r="C4534" s="17" t="e">
        <f>VLOOKUP(B4534,Consolidation!B:AA,3,FALSE)</f>
        <v>#N/A</v>
      </c>
      <c r="D4534" s="17" t="e">
        <f>VLOOKUP(B4534,Consolidation!B:AA,5,TRUE)</f>
        <v>#N/A</v>
      </c>
      <c r="E4534" s="17" t="e">
        <f>VLOOKUP(B4535,Consolidation!B:AA,6,TRUE)</f>
        <v>#N/A</v>
      </c>
      <c r="F4534" s="17" t="e">
        <f>VLOOKUP(B4535,Consolidation!B:AA,7,TRUE)</f>
        <v>#N/A</v>
      </c>
      <c r="G4534" s="17" t="e">
        <f>VLOOKUP(B4535,Consolidation!B:AA,12,TRUE)</f>
        <v>#N/A</v>
      </c>
      <c r="H4534" s="17" t="e">
        <f>VLOOKUP(B4535,Consolidation!B:AA,22,FALSE)</f>
        <v>#N/A</v>
      </c>
    </row>
    <row r="4535" spans="1:8" ht="29.5" customHeight="1" thickBot="1" x14ac:dyDescent="0.4">
      <c r="A4535" s="16" t="str">
        <f>IF(B4535&lt;&gt;"","IND"&amp;TEXT(COUNTA($B$2:B4535),"000"),"")</f>
        <v>IND3183</v>
      </c>
      <c r="B4535" s="17">
        <f>Consolication[[#This Row],[Nom et prénom 0 Name &amp; first name]]</f>
        <v>0</v>
      </c>
      <c r="C4535" s="17" t="e">
        <f>VLOOKUP(B4535,Consolidation!B:AA,3,FALSE)</f>
        <v>#N/A</v>
      </c>
      <c r="D4535" s="17" t="e">
        <f>VLOOKUP(B4535,Consolidation!B:AA,5,TRUE)</f>
        <v>#N/A</v>
      </c>
      <c r="E4535" s="17" t="e">
        <f>VLOOKUP(B4536,Consolidation!B:AA,6,TRUE)</f>
        <v>#N/A</v>
      </c>
      <c r="F4535" s="17" t="e">
        <f>VLOOKUP(B4536,Consolidation!B:AA,7,TRUE)</f>
        <v>#N/A</v>
      </c>
      <c r="G4535" s="17" t="e">
        <f>VLOOKUP(B4536,Consolidation!B:AA,12,TRUE)</f>
        <v>#N/A</v>
      </c>
      <c r="H4535" s="17" t="e">
        <f>VLOOKUP(B4536,Consolidation!B:AA,22,FALSE)</f>
        <v>#N/A</v>
      </c>
    </row>
    <row r="4536" spans="1:8" ht="29.5" customHeight="1" thickBot="1" x14ac:dyDescent="0.4">
      <c r="A4536" s="16" t="str">
        <f>IF(B4536&lt;&gt;"","IND"&amp;TEXT(COUNTA($B$2:B4536),"000"),"")</f>
        <v>IND3184</v>
      </c>
      <c r="B4536" s="17">
        <f>Consolication[[#This Row],[Nom et prénom 0 Name &amp; first name]]</f>
        <v>0</v>
      </c>
      <c r="C4536" s="17" t="e">
        <f>VLOOKUP(B4536,Consolidation!B:AA,3,FALSE)</f>
        <v>#N/A</v>
      </c>
      <c r="D4536" s="17" t="e">
        <f>VLOOKUP(B4536,Consolidation!B:AA,5,TRUE)</f>
        <v>#N/A</v>
      </c>
      <c r="E4536" s="17" t="e">
        <f>VLOOKUP(B4537,Consolidation!B:AA,6,TRUE)</f>
        <v>#N/A</v>
      </c>
      <c r="F4536" s="17" t="e">
        <f>VLOOKUP(B4537,Consolidation!B:AA,7,TRUE)</f>
        <v>#N/A</v>
      </c>
      <c r="G4536" s="17" t="e">
        <f>VLOOKUP(B4537,Consolidation!B:AA,12,TRUE)</f>
        <v>#N/A</v>
      </c>
      <c r="H4536" s="17" t="e">
        <f>VLOOKUP(B4537,Consolidation!B:AA,22,FALSE)</f>
        <v>#N/A</v>
      </c>
    </row>
    <row r="4537" spans="1:8" ht="29.5" customHeight="1" thickBot="1" x14ac:dyDescent="0.4">
      <c r="A4537" s="16" t="str">
        <f>IF(B4537&lt;&gt;"","IND"&amp;TEXT(COUNTA($B$2:B4537),"000"),"")</f>
        <v>IND3185</v>
      </c>
      <c r="B4537" s="17">
        <f>Consolication[[#This Row],[Nom et prénom 0 Name &amp; first name]]</f>
        <v>0</v>
      </c>
      <c r="C4537" s="17" t="e">
        <f>VLOOKUP(B4537,Consolidation!B:AA,3,FALSE)</f>
        <v>#N/A</v>
      </c>
      <c r="D4537" s="17" t="e">
        <f>VLOOKUP(B4537,Consolidation!B:AA,5,TRUE)</f>
        <v>#N/A</v>
      </c>
      <c r="E4537" s="17" t="e">
        <f>VLOOKUP(B4538,Consolidation!B:AA,6,TRUE)</f>
        <v>#N/A</v>
      </c>
      <c r="F4537" s="17" t="e">
        <f>VLOOKUP(B4538,Consolidation!B:AA,7,TRUE)</f>
        <v>#N/A</v>
      </c>
      <c r="G4537" s="17" t="e">
        <f>VLOOKUP(B4538,Consolidation!B:AA,12,TRUE)</f>
        <v>#N/A</v>
      </c>
      <c r="H4537" s="17" t="e">
        <f>VLOOKUP(B4538,Consolidation!B:AA,22,FALSE)</f>
        <v>#N/A</v>
      </c>
    </row>
    <row r="4538" spans="1:8" ht="29.5" customHeight="1" thickBot="1" x14ac:dyDescent="0.4">
      <c r="A4538" s="16" t="str">
        <f>IF(B4538&lt;&gt;"","IND"&amp;TEXT(COUNTA($B$2:B4538),"000"),"")</f>
        <v>IND3186</v>
      </c>
      <c r="B4538" s="17">
        <f>Consolication[[#This Row],[Nom et prénom 0 Name &amp; first name]]</f>
        <v>0</v>
      </c>
      <c r="C4538" s="17" t="e">
        <f>VLOOKUP(B4538,Consolidation!B:AA,3,FALSE)</f>
        <v>#N/A</v>
      </c>
      <c r="D4538" s="17" t="e">
        <f>VLOOKUP(B4538,Consolidation!B:AA,5,TRUE)</f>
        <v>#N/A</v>
      </c>
      <c r="E4538" s="17" t="e">
        <f>VLOOKUP(B4539,Consolidation!B:AA,6,TRUE)</f>
        <v>#N/A</v>
      </c>
      <c r="F4538" s="17" t="e">
        <f>VLOOKUP(B4539,Consolidation!B:AA,7,TRUE)</f>
        <v>#N/A</v>
      </c>
      <c r="G4538" s="17" t="e">
        <f>VLOOKUP(B4539,Consolidation!B:AA,12,TRUE)</f>
        <v>#N/A</v>
      </c>
      <c r="H4538" s="17" t="e">
        <f>VLOOKUP(B4539,Consolidation!B:AA,22,FALSE)</f>
        <v>#N/A</v>
      </c>
    </row>
    <row r="4539" spans="1:8" ht="29.5" customHeight="1" thickBot="1" x14ac:dyDescent="0.4">
      <c r="A4539" s="16" t="str">
        <f>IF(B4539&lt;&gt;"","IND"&amp;TEXT(COUNTA($B$2:B4539),"000"),"")</f>
        <v>IND3187</v>
      </c>
      <c r="B4539" s="17">
        <f>Consolication[[#This Row],[Nom et prénom 0 Name &amp; first name]]</f>
        <v>0</v>
      </c>
      <c r="C4539" s="17" t="e">
        <f>VLOOKUP(B4539,Consolidation!B:AA,3,FALSE)</f>
        <v>#N/A</v>
      </c>
      <c r="D4539" s="17" t="e">
        <f>VLOOKUP(B4539,Consolidation!B:AA,5,TRUE)</f>
        <v>#N/A</v>
      </c>
      <c r="E4539" s="17" t="e">
        <f>VLOOKUP(B4540,Consolidation!B:AA,6,TRUE)</f>
        <v>#N/A</v>
      </c>
      <c r="F4539" s="17" t="e">
        <f>VLOOKUP(B4540,Consolidation!B:AA,7,TRUE)</f>
        <v>#N/A</v>
      </c>
      <c r="G4539" s="17" t="e">
        <f>VLOOKUP(B4540,Consolidation!B:AA,12,TRUE)</f>
        <v>#N/A</v>
      </c>
      <c r="H4539" s="17" t="e">
        <f>VLOOKUP(B4540,Consolidation!B:AA,22,FALSE)</f>
        <v>#N/A</v>
      </c>
    </row>
    <row r="4540" spans="1:8" ht="29.5" customHeight="1" thickBot="1" x14ac:dyDescent="0.4">
      <c r="A4540" s="16" t="str">
        <f>IF(B4540&lt;&gt;"","IND"&amp;TEXT(COUNTA($B$2:B4540),"000"),"")</f>
        <v>IND3188</v>
      </c>
      <c r="B4540" s="17">
        <f>Consolication[[#This Row],[Nom et prénom 0 Name &amp; first name]]</f>
        <v>0</v>
      </c>
      <c r="C4540" s="17" t="e">
        <f>VLOOKUP(B4540,Consolidation!B:AA,3,FALSE)</f>
        <v>#N/A</v>
      </c>
      <c r="D4540" s="17" t="e">
        <f>VLOOKUP(B4540,Consolidation!B:AA,5,TRUE)</f>
        <v>#N/A</v>
      </c>
      <c r="E4540" s="17" t="e">
        <f>VLOOKUP(B4541,Consolidation!B:AA,6,TRUE)</f>
        <v>#N/A</v>
      </c>
      <c r="F4540" s="17" t="e">
        <f>VLOOKUP(B4541,Consolidation!B:AA,7,TRUE)</f>
        <v>#N/A</v>
      </c>
      <c r="G4540" s="17" t="e">
        <f>VLOOKUP(B4541,Consolidation!B:AA,12,TRUE)</f>
        <v>#N/A</v>
      </c>
      <c r="H4540" s="17" t="e">
        <f>VLOOKUP(B4541,Consolidation!B:AA,22,FALSE)</f>
        <v>#N/A</v>
      </c>
    </row>
    <row r="4541" spans="1:8" ht="29.5" customHeight="1" thickBot="1" x14ac:dyDescent="0.4">
      <c r="A4541" s="16" t="str">
        <f>IF(B4541&lt;&gt;"","IND"&amp;TEXT(COUNTA($B$2:B4541),"000"),"")</f>
        <v>IND3189</v>
      </c>
      <c r="B4541" s="17">
        <f>Consolication[[#This Row],[Nom et prénom 0 Name &amp; first name]]</f>
        <v>0</v>
      </c>
      <c r="C4541" s="17" t="e">
        <f>VLOOKUP(B4541,Consolidation!B:AA,3,FALSE)</f>
        <v>#N/A</v>
      </c>
      <c r="D4541" s="17" t="e">
        <f>VLOOKUP(B4541,Consolidation!B:AA,5,TRUE)</f>
        <v>#N/A</v>
      </c>
      <c r="E4541" s="17" t="e">
        <f>VLOOKUP(B4542,Consolidation!B:AA,6,TRUE)</f>
        <v>#N/A</v>
      </c>
      <c r="F4541" s="17" t="e">
        <f>VLOOKUP(B4542,Consolidation!B:AA,7,TRUE)</f>
        <v>#N/A</v>
      </c>
      <c r="G4541" s="17" t="e">
        <f>VLOOKUP(B4542,Consolidation!B:AA,12,TRUE)</f>
        <v>#N/A</v>
      </c>
      <c r="H4541" s="17" t="e">
        <f>VLOOKUP(B4542,Consolidation!B:AA,22,FALSE)</f>
        <v>#N/A</v>
      </c>
    </row>
    <row r="4542" spans="1:8" ht="29.5" customHeight="1" thickBot="1" x14ac:dyDescent="0.4">
      <c r="A4542" s="16" t="str">
        <f>IF(B4542&lt;&gt;"","IND"&amp;TEXT(COUNTA($B$2:B4542),"000"),"")</f>
        <v>IND3190</v>
      </c>
      <c r="B4542" s="17">
        <f>Consolication[[#This Row],[Nom et prénom 0 Name &amp; first name]]</f>
        <v>0</v>
      </c>
      <c r="C4542" s="17" t="e">
        <f>VLOOKUP(B4542,Consolidation!B:AA,3,FALSE)</f>
        <v>#N/A</v>
      </c>
      <c r="D4542" s="17" t="e">
        <f>VLOOKUP(B4542,Consolidation!B:AA,5,TRUE)</f>
        <v>#N/A</v>
      </c>
      <c r="E4542" s="17" t="e">
        <f>VLOOKUP(B4543,Consolidation!B:AA,6,TRUE)</f>
        <v>#N/A</v>
      </c>
      <c r="F4542" s="17" t="e">
        <f>VLOOKUP(B4543,Consolidation!B:AA,7,TRUE)</f>
        <v>#N/A</v>
      </c>
      <c r="G4542" s="17" t="e">
        <f>VLOOKUP(B4543,Consolidation!B:AA,12,TRUE)</f>
        <v>#N/A</v>
      </c>
      <c r="H4542" s="17" t="e">
        <f>VLOOKUP(B4543,Consolidation!B:AA,22,FALSE)</f>
        <v>#N/A</v>
      </c>
    </row>
    <row r="4543" spans="1:8" ht="29.5" customHeight="1" thickBot="1" x14ac:dyDescent="0.4">
      <c r="A4543" s="16" t="str">
        <f>IF(B4543&lt;&gt;"","IND"&amp;TEXT(COUNTA($B$2:B4543),"000"),"")</f>
        <v>IND3191</v>
      </c>
      <c r="B4543" s="17">
        <f>Consolication[[#This Row],[Nom et prénom 0 Name &amp; first name]]</f>
        <v>0</v>
      </c>
      <c r="C4543" s="17" t="e">
        <f>VLOOKUP(B4543,Consolidation!B:AA,3,FALSE)</f>
        <v>#N/A</v>
      </c>
      <c r="D4543" s="17" t="e">
        <f>VLOOKUP(B4543,Consolidation!B:AA,5,TRUE)</f>
        <v>#N/A</v>
      </c>
      <c r="E4543" s="17" t="e">
        <f>VLOOKUP(B4544,Consolidation!B:AA,6,TRUE)</f>
        <v>#N/A</v>
      </c>
      <c r="F4543" s="17" t="e">
        <f>VLOOKUP(B4544,Consolidation!B:AA,7,TRUE)</f>
        <v>#N/A</v>
      </c>
      <c r="G4543" s="17" t="e">
        <f>VLOOKUP(B4544,Consolidation!B:AA,12,TRUE)</f>
        <v>#N/A</v>
      </c>
      <c r="H4543" s="17" t="e">
        <f>VLOOKUP(B4544,Consolidation!B:AA,22,FALSE)</f>
        <v>#N/A</v>
      </c>
    </row>
    <row r="4544" spans="1:8" ht="29.5" customHeight="1" thickBot="1" x14ac:dyDescent="0.4">
      <c r="A4544" s="16" t="str">
        <f>IF(B4544&lt;&gt;"","IND"&amp;TEXT(COUNTA($B$2:B4544),"000"),"")</f>
        <v>IND3192</v>
      </c>
      <c r="B4544" s="17">
        <f>Consolication[[#This Row],[Nom et prénom 0 Name &amp; first name]]</f>
        <v>0</v>
      </c>
      <c r="C4544" s="17" t="e">
        <f>VLOOKUP(B4544,Consolidation!B:AA,3,FALSE)</f>
        <v>#N/A</v>
      </c>
      <c r="D4544" s="17" t="e">
        <f>VLOOKUP(B4544,Consolidation!B:AA,5,TRUE)</f>
        <v>#N/A</v>
      </c>
      <c r="E4544" s="17" t="e">
        <f>VLOOKUP(B4545,Consolidation!B:AA,6,TRUE)</f>
        <v>#N/A</v>
      </c>
      <c r="F4544" s="17" t="e">
        <f>VLOOKUP(B4545,Consolidation!B:AA,7,TRUE)</f>
        <v>#N/A</v>
      </c>
      <c r="G4544" s="17" t="e">
        <f>VLOOKUP(B4545,Consolidation!B:AA,12,TRUE)</f>
        <v>#N/A</v>
      </c>
      <c r="H4544" s="17" t="e">
        <f>VLOOKUP(B4545,Consolidation!B:AA,22,FALSE)</f>
        <v>#N/A</v>
      </c>
    </row>
    <row r="4545" spans="1:8" ht="29.5" customHeight="1" thickBot="1" x14ac:dyDescent="0.4">
      <c r="A4545" s="16" t="str">
        <f>IF(B4545&lt;&gt;"","IND"&amp;TEXT(COUNTA($B$2:B4545),"000"),"")</f>
        <v>IND3193</v>
      </c>
      <c r="B4545" s="17">
        <f>Consolication[[#This Row],[Nom et prénom 0 Name &amp; first name]]</f>
        <v>0</v>
      </c>
      <c r="C4545" s="17" t="e">
        <f>VLOOKUP(B4545,Consolidation!B:AA,3,FALSE)</f>
        <v>#N/A</v>
      </c>
      <c r="D4545" s="17" t="e">
        <f>VLOOKUP(B4545,Consolidation!B:AA,5,TRUE)</f>
        <v>#N/A</v>
      </c>
      <c r="E4545" s="17" t="e">
        <f>VLOOKUP(B4546,Consolidation!B:AA,6,TRUE)</f>
        <v>#N/A</v>
      </c>
      <c r="F4545" s="17" t="e">
        <f>VLOOKUP(B4546,Consolidation!B:AA,7,TRUE)</f>
        <v>#N/A</v>
      </c>
      <c r="G4545" s="17" t="e">
        <f>VLOOKUP(B4546,Consolidation!B:AA,12,TRUE)</f>
        <v>#N/A</v>
      </c>
      <c r="H4545" s="17" t="e">
        <f>VLOOKUP(B4546,Consolidation!B:AA,22,FALSE)</f>
        <v>#N/A</v>
      </c>
    </row>
    <row r="4546" spans="1:8" ht="29.5" customHeight="1" thickBot="1" x14ac:dyDescent="0.4">
      <c r="A4546" s="16" t="str">
        <f>IF(B4546&lt;&gt;"","IND"&amp;TEXT(COUNTA($B$2:B4546),"000"),"")</f>
        <v>IND3194</v>
      </c>
      <c r="B4546" s="17">
        <f>Consolication[[#This Row],[Nom et prénom 0 Name &amp; first name]]</f>
        <v>0</v>
      </c>
      <c r="C4546" s="17" t="e">
        <f>VLOOKUP(B4546,Consolidation!B:AA,3,FALSE)</f>
        <v>#N/A</v>
      </c>
      <c r="D4546" s="17" t="e">
        <f>VLOOKUP(B4546,Consolidation!B:AA,5,TRUE)</f>
        <v>#N/A</v>
      </c>
      <c r="E4546" s="17" t="e">
        <f>VLOOKUP(B4547,Consolidation!B:AA,6,TRUE)</f>
        <v>#N/A</v>
      </c>
      <c r="F4546" s="17" t="e">
        <f>VLOOKUP(B4547,Consolidation!B:AA,7,TRUE)</f>
        <v>#N/A</v>
      </c>
      <c r="G4546" s="17" t="e">
        <f>VLOOKUP(B4547,Consolidation!B:AA,12,TRUE)</f>
        <v>#N/A</v>
      </c>
      <c r="H4546" s="17" t="e">
        <f>VLOOKUP(B4547,Consolidation!B:AA,22,FALSE)</f>
        <v>#N/A</v>
      </c>
    </row>
    <row r="4547" spans="1:8" ht="29.5" customHeight="1" thickBot="1" x14ac:dyDescent="0.4">
      <c r="A4547" s="16" t="str">
        <f>IF(B4547&lt;&gt;"","IND"&amp;TEXT(COUNTA($B$2:B4547),"000"),"")</f>
        <v>IND3195</v>
      </c>
      <c r="B4547" s="17">
        <f>Consolication[[#This Row],[Nom et prénom 0 Name &amp; first name]]</f>
        <v>0</v>
      </c>
      <c r="C4547" s="17" t="e">
        <f>VLOOKUP(B4547,Consolidation!B:AA,3,FALSE)</f>
        <v>#N/A</v>
      </c>
      <c r="D4547" s="17" t="e">
        <f>VLOOKUP(B4547,Consolidation!B:AA,5,TRUE)</f>
        <v>#N/A</v>
      </c>
      <c r="E4547" s="17" t="e">
        <f>VLOOKUP(B4548,Consolidation!B:AA,6,TRUE)</f>
        <v>#N/A</v>
      </c>
      <c r="F4547" s="17" t="e">
        <f>VLOOKUP(B4548,Consolidation!B:AA,7,TRUE)</f>
        <v>#N/A</v>
      </c>
      <c r="G4547" s="17" t="e">
        <f>VLOOKUP(B4548,Consolidation!B:AA,12,TRUE)</f>
        <v>#N/A</v>
      </c>
      <c r="H4547" s="17" t="e">
        <f>VLOOKUP(B4548,Consolidation!B:AA,22,FALSE)</f>
        <v>#N/A</v>
      </c>
    </row>
    <row r="4548" spans="1:8" ht="29.5" customHeight="1" thickBot="1" x14ac:dyDescent="0.4">
      <c r="A4548" s="16" t="str">
        <f>IF(B4548&lt;&gt;"","IND"&amp;TEXT(COUNTA($B$2:B4548),"000"),"")</f>
        <v>IND3196</v>
      </c>
      <c r="B4548" s="17">
        <f>Consolication[[#This Row],[Nom et prénom 0 Name &amp; first name]]</f>
        <v>0</v>
      </c>
      <c r="C4548" s="17" t="e">
        <f>VLOOKUP(B4548,Consolidation!B:AA,3,FALSE)</f>
        <v>#N/A</v>
      </c>
      <c r="D4548" s="17" t="e">
        <f>VLOOKUP(B4548,Consolidation!B:AA,5,TRUE)</f>
        <v>#N/A</v>
      </c>
      <c r="E4548" s="17" t="e">
        <f>VLOOKUP(B4549,Consolidation!B:AA,6,TRUE)</f>
        <v>#N/A</v>
      </c>
      <c r="F4548" s="17" t="e">
        <f>VLOOKUP(B4549,Consolidation!B:AA,7,TRUE)</f>
        <v>#N/A</v>
      </c>
      <c r="G4548" s="17" t="e">
        <f>VLOOKUP(B4549,Consolidation!B:AA,12,TRUE)</f>
        <v>#N/A</v>
      </c>
      <c r="H4548" s="17" t="e">
        <f>VLOOKUP(B4549,Consolidation!B:AA,22,FALSE)</f>
        <v>#N/A</v>
      </c>
    </row>
    <row r="4549" spans="1:8" ht="29.5" customHeight="1" thickBot="1" x14ac:dyDescent="0.4">
      <c r="A4549" s="16" t="str">
        <f>IF(B4549&lt;&gt;"","IND"&amp;TEXT(COUNTA($B$2:B4549),"000"),"")</f>
        <v>IND3197</v>
      </c>
      <c r="B4549" s="17">
        <f>Consolication[[#This Row],[Nom et prénom 0 Name &amp; first name]]</f>
        <v>0</v>
      </c>
      <c r="C4549" s="17" t="e">
        <f>VLOOKUP(B4549,Consolidation!B:AA,3,FALSE)</f>
        <v>#N/A</v>
      </c>
      <c r="D4549" s="17" t="e">
        <f>VLOOKUP(B4549,Consolidation!B:AA,5,TRUE)</f>
        <v>#N/A</v>
      </c>
      <c r="E4549" s="17" t="e">
        <f>VLOOKUP(B4550,Consolidation!B:AA,6,TRUE)</f>
        <v>#N/A</v>
      </c>
      <c r="F4549" s="17" t="e">
        <f>VLOOKUP(B4550,Consolidation!B:AA,7,TRUE)</f>
        <v>#N/A</v>
      </c>
      <c r="G4549" s="17" t="e">
        <f>VLOOKUP(B4550,Consolidation!B:AA,12,TRUE)</f>
        <v>#N/A</v>
      </c>
      <c r="H4549" s="17" t="e">
        <f>VLOOKUP(B4550,Consolidation!B:AA,22,FALSE)</f>
        <v>#N/A</v>
      </c>
    </row>
    <row r="4550" spans="1:8" ht="29.5" customHeight="1" thickBot="1" x14ac:dyDescent="0.4">
      <c r="A4550" s="16" t="str">
        <f>IF(B4550&lt;&gt;"","IND"&amp;TEXT(COUNTA($B$2:B4550),"000"),"")</f>
        <v>IND3198</v>
      </c>
      <c r="B4550" s="17">
        <f>Consolication[[#This Row],[Nom et prénom 0 Name &amp; first name]]</f>
        <v>0</v>
      </c>
      <c r="C4550" s="17" t="e">
        <f>VLOOKUP(B4550,Consolidation!B:AA,3,FALSE)</f>
        <v>#N/A</v>
      </c>
      <c r="D4550" s="17" t="e">
        <f>VLOOKUP(B4550,Consolidation!B:AA,5,TRUE)</f>
        <v>#N/A</v>
      </c>
      <c r="E4550" s="17" t="e">
        <f>VLOOKUP(B4551,Consolidation!B:AA,6,TRUE)</f>
        <v>#N/A</v>
      </c>
      <c r="F4550" s="17" t="e">
        <f>VLOOKUP(B4551,Consolidation!B:AA,7,TRUE)</f>
        <v>#N/A</v>
      </c>
      <c r="G4550" s="17" t="e">
        <f>VLOOKUP(B4551,Consolidation!B:AA,12,TRUE)</f>
        <v>#N/A</v>
      </c>
      <c r="H4550" s="17" t="e">
        <f>VLOOKUP(B4551,Consolidation!B:AA,22,FALSE)</f>
        <v>#N/A</v>
      </c>
    </row>
    <row r="4551" spans="1:8" ht="29.5" customHeight="1" thickBot="1" x14ac:dyDescent="0.4">
      <c r="A4551" s="16" t="str">
        <f>IF(B4551&lt;&gt;"","IND"&amp;TEXT(COUNTA($B$2:B4551),"000"),"")</f>
        <v>IND3199</v>
      </c>
      <c r="B4551" s="17">
        <f>Consolication[[#This Row],[Nom et prénom 0 Name &amp; first name]]</f>
        <v>0</v>
      </c>
      <c r="C4551" s="17" t="e">
        <f>VLOOKUP(B4551,Consolidation!B:AA,3,FALSE)</f>
        <v>#N/A</v>
      </c>
      <c r="D4551" s="17" t="e">
        <f>VLOOKUP(B4551,Consolidation!B:AA,5,TRUE)</f>
        <v>#N/A</v>
      </c>
      <c r="E4551" s="17" t="e">
        <f>VLOOKUP(B4552,Consolidation!B:AA,6,TRUE)</f>
        <v>#N/A</v>
      </c>
      <c r="F4551" s="17" t="e">
        <f>VLOOKUP(B4552,Consolidation!B:AA,7,TRUE)</f>
        <v>#N/A</v>
      </c>
      <c r="G4551" s="17" t="e">
        <f>VLOOKUP(B4552,Consolidation!B:AA,12,TRUE)</f>
        <v>#N/A</v>
      </c>
      <c r="H4551" s="17" t="e">
        <f>VLOOKUP(B4552,Consolidation!B:AA,22,FALSE)</f>
        <v>#N/A</v>
      </c>
    </row>
    <row r="4552" spans="1:8" ht="29.5" customHeight="1" thickBot="1" x14ac:dyDescent="0.4">
      <c r="A4552" s="16" t="str">
        <f>IF(B4552&lt;&gt;"","IND"&amp;TEXT(COUNTA($B$2:B4552),"000"),"")</f>
        <v>IND3200</v>
      </c>
      <c r="B4552" s="17">
        <f>Consolication[[#This Row],[Nom et prénom 0 Name &amp; first name]]</f>
        <v>0</v>
      </c>
      <c r="C4552" s="17" t="e">
        <f>VLOOKUP(B4552,Consolidation!B:AA,3,FALSE)</f>
        <v>#N/A</v>
      </c>
      <c r="D4552" s="17" t="e">
        <f>VLOOKUP(B4552,Consolidation!B:AA,5,TRUE)</f>
        <v>#N/A</v>
      </c>
      <c r="E4552" s="17" t="e">
        <f>VLOOKUP(B4553,Consolidation!B:AA,6,TRUE)</f>
        <v>#N/A</v>
      </c>
      <c r="F4552" s="17" t="e">
        <f>VLOOKUP(B4553,Consolidation!B:AA,7,TRUE)</f>
        <v>#N/A</v>
      </c>
      <c r="G4552" s="17" t="e">
        <f>VLOOKUP(B4553,Consolidation!B:AA,12,TRUE)</f>
        <v>#N/A</v>
      </c>
      <c r="H4552" s="17" t="e">
        <f>VLOOKUP(B4553,Consolidation!B:AA,22,FALSE)</f>
        <v>#N/A</v>
      </c>
    </row>
    <row r="4553" spans="1:8" ht="29.5" customHeight="1" thickBot="1" x14ac:dyDescent="0.4">
      <c r="A4553" s="16" t="str">
        <f>IF(B4553&lt;&gt;"","IND"&amp;TEXT(COUNTA($B$2:B4553),"000"),"")</f>
        <v>IND3201</v>
      </c>
      <c r="B4553" s="17">
        <f>Consolication[[#This Row],[Nom et prénom 0 Name &amp; first name]]</f>
        <v>0</v>
      </c>
      <c r="C4553" s="17" t="e">
        <f>VLOOKUP(B4553,Consolidation!B:AA,3,FALSE)</f>
        <v>#N/A</v>
      </c>
      <c r="D4553" s="17" t="e">
        <f>VLOOKUP(B4553,Consolidation!B:AA,5,TRUE)</f>
        <v>#N/A</v>
      </c>
      <c r="E4553" s="17" t="e">
        <f>VLOOKUP(B4554,Consolidation!B:AA,6,TRUE)</f>
        <v>#N/A</v>
      </c>
      <c r="F4553" s="17" t="e">
        <f>VLOOKUP(B4554,Consolidation!B:AA,7,TRUE)</f>
        <v>#N/A</v>
      </c>
      <c r="G4553" s="17" t="e">
        <f>VLOOKUP(B4554,Consolidation!B:AA,12,TRUE)</f>
        <v>#N/A</v>
      </c>
      <c r="H4553" s="17" t="e">
        <f>VLOOKUP(B4554,Consolidation!B:AA,22,FALSE)</f>
        <v>#N/A</v>
      </c>
    </row>
    <row r="4554" spans="1:8" ht="29.5" customHeight="1" thickBot="1" x14ac:dyDescent="0.4">
      <c r="A4554" s="16" t="str">
        <f>IF(B4554&lt;&gt;"","IND"&amp;TEXT(COUNTA($B$2:B4554),"000"),"")</f>
        <v>IND3202</v>
      </c>
      <c r="B4554" s="17">
        <f>Consolication[[#This Row],[Nom et prénom 0 Name &amp; first name]]</f>
        <v>0</v>
      </c>
      <c r="C4554" s="17" t="e">
        <f>VLOOKUP(B4554,Consolidation!B:AA,3,FALSE)</f>
        <v>#N/A</v>
      </c>
      <c r="D4554" s="17" t="e">
        <f>VLOOKUP(B4554,Consolidation!B:AA,5,TRUE)</f>
        <v>#N/A</v>
      </c>
      <c r="E4554" s="17" t="e">
        <f>VLOOKUP(B4555,Consolidation!B:AA,6,TRUE)</f>
        <v>#N/A</v>
      </c>
      <c r="F4554" s="17" t="e">
        <f>VLOOKUP(B4555,Consolidation!B:AA,7,TRUE)</f>
        <v>#N/A</v>
      </c>
      <c r="G4554" s="17" t="e">
        <f>VLOOKUP(B4555,Consolidation!B:AA,12,TRUE)</f>
        <v>#N/A</v>
      </c>
      <c r="H4554" s="17" t="e">
        <f>VLOOKUP(B4555,Consolidation!B:AA,22,FALSE)</f>
        <v>#N/A</v>
      </c>
    </row>
    <row r="4555" spans="1:8" ht="29.5" customHeight="1" thickBot="1" x14ac:dyDescent="0.4">
      <c r="A4555" s="16" t="str">
        <f>IF(B4555&lt;&gt;"","IND"&amp;TEXT(COUNTA($B$2:B4555),"000"),"")</f>
        <v>IND3203</v>
      </c>
      <c r="B4555" s="17">
        <f>Consolication[[#This Row],[Nom et prénom 0 Name &amp; first name]]</f>
        <v>0</v>
      </c>
      <c r="C4555" s="17" t="e">
        <f>VLOOKUP(B4555,Consolidation!B:AA,3,FALSE)</f>
        <v>#N/A</v>
      </c>
      <c r="D4555" s="17" t="e">
        <f>VLOOKUP(B4555,Consolidation!B:AA,5,TRUE)</f>
        <v>#N/A</v>
      </c>
      <c r="E4555" s="17" t="e">
        <f>VLOOKUP(B4556,Consolidation!B:AA,6,TRUE)</f>
        <v>#N/A</v>
      </c>
      <c r="F4555" s="17" t="e">
        <f>VLOOKUP(B4556,Consolidation!B:AA,7,TRUE)</f>
        <v>#N/A</v>
      </c>
      <c r="G4555" s="17" t="e">
        <f>VLOOKUP(B4556,Consolidation!B:AA,12,TRUE)</f>
        <v>#N/A</v>
      </c>
      <c r="H4555" s="17" t="e">
        <f>VLOOKUP(B4556,Consolidation!B:AA,22,FALSE)</f>
        <v>#N/A</v>
      </c>
    </row>
    <row r="4556" spans="1:8" ht="29.5" customHeight="1" thickBot="1" x14ac:dyDescent="0.4">
      <c r="A4556" s="16" t="str">
        <f>IF(B4556&lt;&gt;"","IND"&amp;TEXT(COUNTA($B$2:B4556),"000"),"")</f>
        <v>IND3204</v>
      </c>
      <c r="B4556" s="17">
        <f>Consolication[[#This Row],[Nom et prénom 0 Name &amp; first name]]</f>
        <v>0</v>
      </c>
      <c r="C4556" s="17" t="e">
        <f>VLOOKUP(B4556,Consolidation!B:AA,3,FALSE)</f>
        <v>#N/A</v>
      </c>
      <c r="D4556" s="17" t="e">
        <f>VLOOKUP(B4556,Consolidation!B:AA,5,TRUE)</f>
        <v>#N/A</v>
      </c>
      <c r="E4556" s="17" t="e">
        <f>VLOOKUP(B4557,Consolidation!B:AA,6,TRUE)</f>
        <v>#N/A</v>
      </c>
      <c r="F4556" s="17" t="e">
        <f>VLOOKUP(B4557,Consolidation!B:AA,7,TRUE)</f>
        <v>#N/A</v>
      </c>
      <c r="G4556" s="17" t="e">
        <f>VLOOKUP(B4557,Consolidation!B:AA,12,TRUE)</f>
        <v>#N/A</v>
      </c>
      <c r="H4556" s="17" t="e">
        <f>VLOOKUP(B4557,Consolidation!B:AA,22,FALSE)</f>
        <v>#N/A</v>
      </c>
    </row>
    <row r="4557" spans="1:8" ht="29.5" customHeight="1" thickBot="1" x14ac:dyDescent="0.4">
      <c r="A4557" s="16" t="str">
        <f>IF(B4557&lt;&gt;"","IND"&amp;TEXT(COUNTA($B$2:B4557),"000"),"")</f>
        <v>IND3205</v>
      </c>
      <c r="B4557" s="17">
        <f>Consolication[[#This Row],[Nom et prénom 0 Name &amp; first name]]</f>
        <v>0</v>
      </c>
      <c r="C4557" s="17" t="e">
        <f>VLOOKUP(B4557,Consolidation!B:AA,3,FALSE)</f>
        <v>#N/A</v>
      </c>
      <c r="D4557" s="17" t="e">
        <f>VLOOKUP(B4557,Consolidation!B:AA,5,TRUE)</f>
        <v>#N/A</v>
      </c>
      <c r="E4557" s="17" t="e">
        <f>VLOOKUP(B4558,Consolidation!B:AA,6,TRUE)</f>
        <v>#N/A</v>
      </c>
      <c r="F4557" s="17" t="e">
        <f>VLOOKUP(B4558,Consolidation!B:AA,7,TRUE)</f>
        <v>#N/A</v>
      </c>
      <c r="G4557" s="17" t="e">
        <f>VLOOKUP(B4558,Consolidation!B:AA,12,TRUE)</f>
        <v>#N/A</v>
      </c>
      <c r="H4557" s="17" t="e">
        <f>VLOOKUP(B4558,Consolidation!B:AA,22,FALSE)</f>
        <v>#N/A</v>
      </c>
    </row>
    <row r="4558" spans="1:8" ht="29.5" customHeight="1" thickBot="1" x14ac:dyDescent="0.4">
      <c r="A4558" s="16" t="str">
        <f>IF(B4558&lt;&gt;"","IND"&amp;TEXT(COUNTA($B$2:B4558),"000"),"")</f>
        <v>IND3206</v>
      </c>
      <c r="B4558" s="17">
        <f>Consolication[[#This Row],[Nom et prénom 0 Name &amp; first name]]</f>
        <v>0</v>
      </c>
      <c r="C4558" s="17" t="e">
        <f>VLOOKUP(B4558,Consolidation!B:AA,3,FALSE)</f>
        <v>#N/A</v>
      </c>
      <c r="D4558" s="17" t="e">
        <f>VLOOKUP(B4558,Consolidation!B:AA,5,TRUE)</f>
        <v>#N/A</v>
      </c>
      <c r="E4558" s="17" t="e">
        <f>VLOOKUP(B4559,Consolidation!B:AA,6,TRUE)</f>
        <v>#N/A</v>
      </c>
      <c r="F4558" s="17" t="e">
        <f>VLOOKUP(B4559,Consolidation!B:AA,7,TRUE)</f>
        <v>#N/A</v>
      </c>
      <c r="G4558" s="17" t="e">
        <f>VLOOKUP(B4559,Consolidation!B:AA,12,TRUE)</f>
        <v>#N/A</v>
      </c>
      <c r="H4558" s="17" t="e">
        <f>VLOOKUP(B4559,Consolidation!B:AA,22,FALSE)</f>
        <v>#N/A</v>
      </c>
    </row>
    <row r="4559" spans="1:8" ht="29.5" customHeight="1" thickBot="1" x14ac:dyDescent="0.4">
      <c r="A4559" s="16" t="str">
        <f>IF(B4559&lt;&gt;"","IND"&amp;TEXT(COUNTA($B$2:B4559),"000"),"")</f>
        <v>IND3207</v>
      </c>
      <c r="B4559" s="17">
        <f>Consolication[[#This Row],[Nom et prénom 0 Name &amp; first name]]</f>
        <v>0</v>
      </c>
      <c r="C4559" s="17" t="e">
        <f>VLOOKUP(B4559,Consolidation!B:AA,3,FALSE)</f>
        <v>#N/A</v>
      </c>
      <c r="D4559" s="17" t="e">
        <f>VLOOKUP(B4559,Consolidation!B:AA,5,TRUE)</f>
        <v>#N/A</v>
      </c>
      <c r="E4559" s="17" t="e">
        <f>VLOOKUP(B4560,Consolidation!B:AA,6,TRUE)</f>
        <v>#N/A</v>
      </c>
      <c r="F4559" s="17" t="e">
        <f>VLOOKUP(B4560,Consolidation!B:AA,7,TRUE)</f>
        <v>#N/A</v>
      </c>
      <c r="G4559" s="17" t="e">
        <f>VLOOKUP(B4560,Consolidation!B:AA,12,TRUE)</f>
        <v>#N/A</v>
      </c>
      <c r="H4559" s="17" t="e">
        <f>VLOOKUP(B4560,Consolidation!B:AA,22,FALSE)</f>
        <v>#N/A</v>
      </c>
    </row>
    <row r="4560" spans="1:8" ht="29.5" customHeight="1" thickBot="1" x14ac:dyDescent="0.4">
      <c r="A4560" s="16" t="str">
        <f>IF(B4560&lt;&gt;"","IND"&amp;TEXT(COUNTA($B$2:B4560),"000"),"")</f>
        <v>IND3208</v>
      </c>
      <c r="B4560" s="17">
        <f>Consolication[[#This Row],[Nom et prénom 0 Name &amp; first name]]</f>
        <v>0</v>
      </c>
      <c r="C4560" s="17" t="e">
        <f>VLOOKUP(B4560,Consolidation!B:AA,3,FALSE)</f>
        <v>#N/A</v>
      </c>
      <c r="D4560" s="17" t="e">
        <f>VLOOKUP(B4560,Consolidation!B:AA,5,TRUE)</f>
        <v>#N/A</v>
      </c>
      <c r="E4560" s="17" t="e">
        <f>VLOOKUP(B4561,Consolidation!B:AA,6,TRUE)</f>
        <v>#N/A</v>
      </c>
      <c r="F4560" s="17" t="e">
        <f>VLOOKUP(B4561,Consolidation!B:AA,7,TRUE)</f>
        <v>#N/A</v>
      </c>
      <c r="G4560" s="17" t="e">
        <f>VLOOKUP(B4561,Consolidation!B:AA,12,TRUE)</f>
        <v>#N/A</v>
      </c>
      <c r="H4560" s="17" t="e">
        <f>VLOOKUP(B4561,Consolidation!B:AA,22,FALSE)</f>
        <v>#N/A</v>
      </c>
    </row>
    <row r="4561" spans="1:8" ht="29.5" customHeight="1" thickBot="1" x14ac:dyDescent="0.4">
      <c r="A4561" s="16" t="str">
        <f>IF(B4561&lt;&gt;"","IND"&amp;TEXT(COUNTA($B$2:B4561),"000"),"")</f>
        <v>IND3209</v>
      </c>
      <c r="B4561" s="17">
        <f>Consolication[[#This Row],[Nom et prénom 0 Name &amp; first name]]</f>
        <v>0</v>
      </c>
      <c r="C4561" s="17" t="e">
        <f>VLOOKUP(B4561,Consolidation!B:AA,3,FALSE)</f>
        <v>#N/A</v>
      </c>
      <c r="D4561" s="17" t="e">
        <f>VLOOKUP(B4561,Consolidation!B:AA,5,TRUE)</f>
        <v>#N/A</v>
      </c>
      <c r="E4561" s="17" t="e">
        <f>VLOOKUP(B4562,Consolidation!B:AA,6,TRUE)</f>
        <v>#N/A</v>
      </c>
      <c r="F4561" s="17" t="e">
        <f>VLOOKUP(B4562,Consolidation!B:AA,7,TRUE)</f>
        <v>#N/A</v>
      </c>
      <c r="G4561" s="17" t="e">
        <f>VLOOKUP(B4562,Consolidation!B:AA,12,TRUE)</f>
        <v>#N/A</v>
      </c>
      <c r="H4561" s="17" t="e">
        <f>VLOOKUP(B4562,Consolidation!B:AA,22,FALSE)</f>
        <v>#N/A</v>
      </c>
    </row>
    <row r="4562" spans="1:8" ht="29.5" customHeight="1" thickBot="1" x14ac:dyDescent="0.4">
      <c r="A4562" s="16" t="str">
        <f>IF(B4562&lt;&gt;"","IND"&amp;TEXT(COUNTA($B$2:B4562),"000"),"")</f>
        <v>IND3210</v>
      </c>
      <c r="B4562" s="17">
        <f>Consolication[[#This Row],[Nom et prénom 0 Name &amp; first name]]</f>
        <v>0</v>
      </c>
      <c r="C4562" s="17" t="e">
        <f>VLOOKUP(B4562,Consolidation!B:AA,3,FALSE)</f>
        <v>#N/A</v>
      </c>
      <c r="D4562" s="17" t="e">
        <f>VLOOKUP(B4562,Consolidation!B:AA,5,TRUE)</f>
        <v>#N/A</v>
      </c>
      <c r="E4562" s="17" t="e">
        <f>VLOOKUP(B4563,Consolidation!B:AA,6,TRUE)</f>
        <v>#N/A</v>
      </c>
      <c r="F4562" s="17" t="e">
        <f>VLOOKUP(B4563,Consolidation!B:AA,7,TRUE)</f>
        <v>#N/A</v>
      </c>
      <c r="G4562" s="17" t="e">
        <f>VLOOKUP(B4563,Consolidation!B:AA,12,TRUE)</f>
        <v>#N/A</v>
      </c>
      <c r="H4562" s="17" t="e">
        <f>VLOOKUP(B4563,Consolidation!B:AA,22,FALSE)</f>
        <v>#N/A</v>
      </c>
    </row>
    <row r="4563" spans="1:8" ht="29.5" customHeight="1" thickBot="1" x14ac:dyDescent="0.4">
      <c r="A4563" s="16" t="str">
        <f>IF(B4563&lt;&gt;"","IND"&amp;TEXT(COUNTA($B$2:B4563),"000"),"")</f>
        <v>IND3211</v>
      </c>
      <c r="B4563" s="17">
        <f>Consolication[[#This Row],[Nom et prénom 0 Name &amp; first name]]</f>
        <v>0</v>
      </c>
      <c r="C4563" s="17" t="e">
        <f>VLOOKUP(B4563,Consolidation!B:AA,3,FALSE)</f>
        <v>#N/A</v>
      </c>
      <c r="D4563" s="17" t="e">
        <f>VLOOKUP(B4563,Consolidation!B:AA,5,TRUE)</f>
        <v>#N/A</v>
      </c>
      <c r="E4563" s="17" t="e">
        <f>VLOOKUP(B4564,Consolidation!B:AA,6,TRUE)</f>
        <v>#N/A</v>
      </c>
      <c r="F4563" s="17" t="e">
        <f>VLOOKUP(B4564,Consolidation!B:AA,7,TRUE)</f>
        <v>#N/A</v>
      </c>
      <c r="G4563" s="17" t="e">
        <f>VLOOKUP(B4564,Consolidation!B:AA,12,TRUE)</f>
        <v>#N/A</v>
      </c>
      <c r="H4563" s="17" t="e">
        <f>VLOOKUP(B4564,Consolidation!B:AA,22,FALSE)</f>
        <v>#N/A</v>
      </c>
    </row>
    <row r="4564" spans="1:8" ht="29.5" customHeight="1" thickBot="1" x14ac:dyDescent="0.4">
      <c r="A4564" s="16" t="str">
        <f>IF(B4564&lt;&gt;"","IND"&amp;TEXT(COUNTA($B$2:B4564),"000"),"")</f>
        <v>IND3212</v>
      </c>
      <c r="B4564" s="17">
        <f>Consolication[[#This Row],[Nom et prénom 0 Name &amp; first name]]</f>
        <v>0</v>
      </c>
      <c r="C4564" s="17" t="e">
        <f>VLOOKUP(B4564,Consolidation!B:AA,3,FALSE)</f>
        <v>#N/A</v>
      </c>
      <c r="D4564" s="17" t="e">
        <f>VLOOKUP(B4564,Consolidation!B:AA,5,TRUE)</f>
        <v>#N/A</v>
      </c>
      <c r="E4564" s="17" t="e">
        <f>VLOOKUP(B4565,Consolidation!B:AA,6,TRUE)</f>
        <v>#N/A</v>
      </c>
      <c r="F4564" s="17" t="e">
        <f>VLOOKUP(B4565,Consolidation!B:AA,7,TRUE)</f>
        <v>#N/A</v>
      </c>
      <c r="G4564" s="17" t="e">
        <f>VLOOKUP(B4565,Consolidation!B:AA,12,TRUE)</f>
        <v>#N/A</v>
      </c>
      <c r="H4564" s="17" t="e">
        <f>VLOOKUP(B4565,Consolidation!B:AA,22,FALSE)</f>
        <v>#N/A</v>
      </c>
    </row>
    <row r="4565" spans="1:8" ht="29.5" customHeight="1" thickBot="1" x14ac:dyDescent="0.4">
      <c r="A4565" s="16" t="str">
        <f>IF(B4565&lt;&gt;"","IND"&amp;TEXT(COUNTA($B$2:B4565),"000"),"")</f>
        <v>IND3213</v>
      </c>
      <c r="B4565" s="17">
        <f>Consolication[[#This Row],[Nom et prénom 0 Name &amp; first name]]</f>
        <v>0</v>
      </c>
      <c r="C4565" s="17" t="e">
        <f>VLOOKUP(B4565,Consolidation!B:AA,3,FALSE)</f>
        <v>#N/A</v>
      </c>
      <c r="D4565" s="17" t="e">
        <f>VLOOKUP(B4565,Consolidation!B:AA,5,TRUE)</f>
        <v>#N/A</v>
      </c>
      <c r="E4565" s="17" t="e">
        <f>VLOOKUP(B4566,Consolidation!B:AA,6,TRUE)</f>
        <v>#N/A</v>
      </c>
      <c r="F4565" s="17" t="e">
        <f>VLOOKUP(B4566,Consolidation!B:AA,7,TRUE)</f>
        <v>#N/A</v>
      </c>
      <c r="G4565" s="17" t="e">
        <f>VLOOKUP(B4566,Consolidation!B:AA,12,TRUE)</f>
        <v>#N/A</v>
      </c>
      <c r="H4565" s="17" t="e">
        <f>VLOOKUP(B4566,Consolidation!B:AA,22,FALSE)</f>
        <v>#N/A</v>
      </c>
    </row>
    <row r="4566" spans="1:8" ht="29.5" customHeight="1" thickBot="1" x14ac:dyDescent="0.4">
      <c r="A4566" s="16" t="str">
        <f>IF(B4566&lt;&gt;"","IND"&amp;TEXT(COUNTA($B$2:B4566),"000"),"")</f>
        <v>IND3214</v>
      </c>
      <c r="B4566" s="17">
        <f>Consolication[[#This Row],[Nom et prénom 0 Name &amp; first name]]</f>
        <v>0</v>
      </c>
      <c r="C4566" s="17" t="e">
        <f>VLOOKUP(B4566,Consolidation!B:AA,3,FALSE)</f>
        <v>#N/A</v>
      </c>
      <c r="D4566" s="17" t="e">
        <f>VLOOKUP(B4566,Consolidation!B:AA,5,TRUE)</f>
        <v>#N/A</v>
      </c>
      <c r="E4566" s="17" t="e">
        <f>VLOOKUP(B4567,Consolidation!B:AA,6,TRUE)</f>
        <v>#N/A</v>
      </c>
      <c r="F4566" s="17" t="e">
        <f>VLOOKUP(B4567,Consolidation!B:AA,7,TRUE)</f>
        <v>#N/A</v>
      </c>
      <c r="G4566" s="17" t="e">
        <f>VLOOKUP(B4567,Consolidation!B:AA,12,TRUE)</f>
        <v>#N/A</v>
      </c>
      <c r="H4566" s="17" t="e">
        <f>VLOOKUP(B4567,Consolidation!B:AA,22,FALSE)</f>
        <v>#N/A</v>
      </c>
    </row>
    <row r="4567" spans="1:8" ht="29.5" customHeight="1" thickBot="1" x14ac:dyDescent="0.4">
      <c r="A4567" s="16" t="str">
        <f>IF(B4567&lt;&gt;"","IND"&amp;TEXT(COUNTA($B$2:B4567),"000"),"")</f>
        <v>IND3215</v>
      </c>
      <c r="B4567" s="17">
        <f>Consolication[[#This Row],[Nom et prénom 0 Name &amp; first name]]</f>
        <v>0</v>
      </c>
      <c r="C4567" s="17" t="e">
        <f>VLOOKUP(B4567,Consolidation!B:AA,3,FALSE)</f>
        <v>#N/A</v>
      </c>
      <c r="D4567" s="17" t="e">
        <f>VLOOKUP(B4567,Consolidation!B:AA,5,TRUE)</f>
        <v>#N/A</v>
      </c>
      <c r="E4567" s="17" t="e">
        <f>VLOOKUP(B4568,Consolidation!B:AA,6,TRUE)</f>
        <v>#N/A</v>
      </c>
      <c r="F4567" s="17" t="e">
        <f>VLOOKUP(B4568,Consolidation!B:AA,7,TRUE)</f>
        <v>#N/A</v>
      </c>
      <c r="G4567" s="17" t="e">
        <f>VLOOKUP(B4568,Consolidation!B:AA,12,TRUE)</f>
        <v>#N/A</v>
      </c>
      <c r="H4567" s="17" t="e">
        <f>VLOOKUP(B4568,Consolidation!B:AA,22,FALSE)</f>
        <v>#N/A</v>
      </c>
    </row>
    <row r="4568" spans="1:8" ht="29.5" customHeight="1" thickBot="1" x14ac:dyDescent="0.4">
      <c r="A4568" s="16" t="str">
        <f>IF(B4568&lt;&gt;"","IND"&amp;TEXT(COUNTA($B$2:B4568),"000"),"")</f>
        <v>IND3216</v>
      </c>
      <c r="B4568" s="17">
        <f>Consolication[[#This Row],[Nom et prénom 0 Name &amp; first name]]</f>
        <v>0</v>
      </c>
      <c r="C4568" s="17" t="e">
        <f>VLOOKUP(B4568,Consolidation!B:AA,3,FALSE)</f>
        <v>#N/A</v>
      </c>
      <c r="D4568" s="17" t="e">
        <f>VLOOKUP(B4568,Consolidation!B:AA,5,TRUE)</f>
        <v>#N/A</v>
      </c>
      <c r="E4568" s="17" t="e">
        <f>VLOOKUP(B4569,Consolidation!B:AA,6,TRUE)</f>
        <v>#N/A</v>
      </c>
      <c r="F4568" s="17" t="e">
        <f>VLOOKUP(B4569,Consolidation!B:AA,7,TRUE)</f>
        <v>#N/A</v>
      </c>
      <c r="G4568" s="17" t="e">
        <f>VLOOKUP(B4569,Consolidation!B:AA,12,TRUE)</f>
        <v>#N/A</v>
      </c>
      <c r="H4568" s="17" t="e">
        <f>VLOOKUP(B4569,Consolidation!B:AA,22,FALSE)</f>
        <v>#N/A</v>
      </c>
    </row>
    <row r="4569" spans="1:8" ht="29.5" customHeight="1" thickBot="1" x14ac:dyDescent="0.4">
      <c r="A4569" s="16" t="str">
        <f>IF(B4569&lt;&gt;"","IND"&amp;TEXT(COUNTA($B$2:B4569),"000"),"")</f>
        <v>IND3217</v>
      </c>
      <c r="B4569" s="17">
        <f>Consolication[[#This Row],[Nom et prénom 0 Name &amp; first name]]</f>
        <v>0</v>
      </c>
      <c r="C4569" s="17" t="e">
        <f>VLOOKUP(B4569,Consolidation!B:AA,3,FALSE)</f>
        <v>#N/A</v>
      </c>
      <c r="D4569" s="17" t="e">
        <f>VLOOKUP(B4569,Consolidation!B:AA,5,TRUE)</f>
        <v>#N/A</v>
      </c>
      <c r="E4569" s="17" t="e">
        <f>VLOOKUP(B4570,Consolidation!B:AA,6,TRUE)</f>
        <v>#N/A</v>
      </c>
      <c r="F4569" s="17" t="e">
        <f>VLOOKUP(B4570,Consolidation!B:AA,7,TRUE)</f>
        <v>#N/A</v>
      </c>
      <c r="G4569" s="17" t="e">
        <f>VLOOKUP(B4570,Consolidation!B:AA,12,TRUE)</f>
        <v>#N/A</v>
      </c>
      <c r="H4569" s="17" t="e">
        <f>VLOOKUP(B4570,Consolidation!B:AA,22,FALSE)</f>
        <v>#N/A</v>
      </c>
    </row>
    <row r="4570" spans="1:8" ht="29.5" customHeight="1" thickBot="1" x14ac:dyDescent="0.4">
      <c r="A4570" s="16" t="str">
        <f>IF(B4570&lt;&gt;"","IND"&amp;TEXT(COUNTA($B$2:B4570),"000"),"")</f>
        <v>IND3218</v>
      </c>
      <c r="B4570" s="17">
        <f>Consolication[[#This Row],[Nom et prénom 0 Name &amp; first name]]</f>
        <v>0</v>
      </c>
      <c r="C4570" s="17" t="e">
        <f>VLOOKUP(B4570,Consolidation!B:AA,3,FALSE)</f>
        <v>#N/A</v>
      </c>
      <c r="D4570" s="17" t="e">
        <f>VLOOKUP(B4570,Consolidation!B:AA,5,TRUE)</f>
        <v>#N/A</v>
      </c>
      <c r="E4570" s="17" t="e">
        <f>VLOOKUP(B4571,Consolidation!B:AA,6,TRUE)</f>
        <v>#N/A</v>
      </c>
      <c r="F4570" s="17" t="e">
        <f>VLOOKUP(B4571,Consolidation!B:AA,7,TRUE)</f>
        <v>#N/A</v>
      </c>
      <c r="G4570" s="17" t="e">
        <f>VLOOKUP(B4571,Consolidation!B:AA,12,TRUE)</f>
        <v>#N/A</v>
      </c>
      <c r="H4570" s="17" t="e">
        <f>VLOOKUP(B4571,Consolidation!B:AA,22,FALSE)</f>
        <v>#N/A</v>
      </c>
    </row>
    <row r="4571" spans="1:8" ht="29.5" customHeight="1" thickBot="1" x14ac:dyDescent="0.4">
      <c r="A4571" s="16" t="str">
        <f>IF(B4571&lt;&gt;"","IND"&amp;TEXT(COUNTA($B$2:B4571),"000"),"")</f>
        <v>IND3219</v>
      </c>
      <c r="B4571" s="17">
        <f>Consolication[[#This Row],[Nom et prénom 0 Name &amp; first name]]</f>
        <v>0</v>
      </c>
      <c r="C4571" s="17" t="e">
        <f>VLOOKUP(B4571,Consolidation!B:AA,3,FALSE)</f>
        <v>#N/A</v>
      </c>
      <c r="D4571" s="17" t="e">
        <f>VLOOKUP(B4571,Consolidation!B:AA,5,TRUE)</f>
        <v>#N/A</v>
      </c>
      <c r="E4571" s="17" t="e">
        <f>VLOOKUP(B4572,Consolidation!B:AA,6,TRUE)</f>
        <v>#N/A</v>
      </c>
      <c r="F4571" s="17" t="e">
        <f>VLOOKUP(B4572,Consolidation!B:AA,7,TRUE)</f>
        <v>#N/A</v>
      </c>
      <c r="G4571" s="17" t="e">
        <f>VLOOKUP(B4572,Consolidation!B:AA,12,TRUE)</f>
        <v>#N/A</v>
      </c>
      <c r="H4571" s="17" t="e">
        <f>VLOOKUP(B4572,Consolidation!B:AA,22,FALSE)</f>
        <v>#N/A</v>
      </c>
    </row>
    <row r="4572" spans="1:8" ht="29.5" customHeight="1" thickBot="1" x14ac:dyDescent="0.4">
      <c r="A4572" s="16" t="str">
        <f>IF(B4572&lt;&gt;"","IND"&amp;TEXT(COUNTA($B$2:B4572),"000"),"")</f>
        <v>IND3220</v>
      </c>
      <c r="B4572" s="17">
        <f>Consolication[[#This Row],[Nom et prénom 0 Name &amp; first name]]</f>
        <v>0</v>
      </c>
      <c r="C4572" s="17" t="e">
        <f>VLOOKUP(B4572,Consolidation!B:AA,3,FALSE)</f>
        <v>#N/A</v>
      </c>
      <c r="D4572" s="17" t="e">
        <f>VLOOKUP(B4572,Consolidation!B:AA,5,TRUE)</f>
        <v>#N/A</v>
      </c>
      <c r="E4572" s="17" t="e">
        <f>VLOOKUP(B4573,Consolidation!B:AA,6,TRUE)</f>
        <v>#N/A</v>
      </c>
      <c r="F4572" s="17" t="e">
        <f>VLOOKUP(B4573,Consolidation!B:AA,7,TRUE)</f>
        <v>#N/A</v>
      </c>
      <c r="G4572" s="17" t="e">
        <f>VLOOKUP(B4573,Consolidation!B:AA,12,TRUE)</f>
        <v>#N/A</v>
      </c>
      <c r="H4572" s="17" t="e">
        <f>VLOOKUP(B4573,Consolidation!B:AA,22,FALSE)</f>
        <v>#N/A</v>
      </c>
    </row>
    <row r="4573" spans="1:8" ht="29.5" customHeight="1" thickBot="1" x14ac:dyDescent="0.4">
      <c r="A4573" s="16" t="str">
        <f>IF(B4573&lt;&gt;"","IND"&amp;TEXT(COUNTA($B$2:B4573),"000"),"")</f>
        <v>IND3221</v>
      </c>
      <c r="B4573" s="17">
        <f>Consolication[[#This Row],[Nom et prénom 0 Name &amp; first name]]</f>
        <v>0</v>
      </c>
      <c r="C4573" s="17" t="e">
        <f>VLOOKUP(B4573,Consolidation!B:AA,3,FALSE)</f>
        <v>#N/A</v>
      </c>
      <c r="D4573" s="17" t="e">
        <f>VLOOKUP(B4573,Consolidation!B:AA,5,TRUE)</f>
        <v>#N/A</v>
      </c>
      <c r="E4573" s="17" t="e">
        <f>VLOOKUP(B4574,Consolidation!B:AA,6,TRUE)</f>
        <v>#N/A</v>
      </c>
      <c r="F4573" s="17" t="e">
        <f>VLOOKUP(B4574,Consolidation!B:AA,7,TRUE)</f>
        <v>#N/A</v>
      </c>
      <c r="G4573" s="17" t="e">
        <f>VLOOKUP(B4574,Consolidation!B:AA,12,TRUE)</f>
        <v>#N/A</v>
      </c>
      <c r="H4573" s="17" t="e">
        <f>VLOOKUP(B4574,Consolidation!B:AA,22,FALSE)</f>
        <v>#N/A</v>
      </c>
    </row>
    <row r="4574" spans="1:8" ht="29.5" customHeight="1" thickBot="1" x14ac:dyDescent="0.4">
      <c r="A4574" s="16" t="str">
        <f>IF(B4574&lt;&gt;"","IND"&amp;TEXT(COUNTA($B$2:B4574),"000"),"")</f>
        <v>IND3222</v>
      </c>
      <c r="B4574" s="17">
        <f>Consolication[[#This Row],[Nom et prénom 0 Name &amp; first name]]</f>
        <v>0</v>
      </c>
      <c r="C4574" s="17" t="e">
        <f>VLOOKUP(B4574,Consolidation!B:AA,3,FALSE)</f>
        <v>#N/A</v>
      </c>
      <c r="D4574" s="17" t="e">
        <f>VLOOKUP(B4574,Consolidation!B:AA,5,TRUE)</f>
        <v>#N/A</v>
      </c>
      <c r="E4574" s="17" t="e">
        <f>VLOOKUP(B4575,Consolidation!B:AA,6,TRUE)</f>
        <v>#N/A</v>
      </c>
      <c r="F4574" s="17" t="e">
        <f>VLOOKUP(B4575,Consolidation!B:AA,7,TRUE)</f>
        <v>#N/A</v>
      </c>
      <c r="G4574" s="17" t="e">
        <f>VLOOKUP(B4575,Consolidation!B:AA,12,TRUE)</f>
        <v>#N/A</v>
      </c>
      <c r="H4574" s="17" t="e">
        <f>VLOOKUP(B4575,Consolidation!B:AA,22,FALSE)</f>
        <v>#N/A</v>
      </c>
    </row>
    <row r="4575" spans="1:8" ht="29.5" customHeight="1" thickBot="1" x14ac:dyDescent="0.4">
      <c r="A4575" s="16" t="str">
        <f>IF(B4575&lt;&gt;"","IND"&amp;TEXT(COUNTA($B$2:B4575),"000"),"")</f>
        <v>IND3223</v>
      </c>
      <c r="B4575" s="17">
        <f>Consolication[[#This Row],[Nom et prénom 0 Name &amp; first name]]</f>
        <v>0</v>
      </c>
      <c r="C4575" s="17" t="e">
        <f>VLOOKUP(B4575,Consolidation!B:AA,3,FALSE)</f>
        <v>#N/A</v>
      </c>
      <c r="D4575" s="17" t="e">
        <f>VLOOKUP(B4575,Consolidation!B:AA,5,TRUE)</f>
        <v>#N/A</v>
      </c>
      <c r="E4575" s="17" t="e">
        <f>VLOOKUP(B4576,Consolidation!B:AA,6,TRUE)</f>
        <v>#N/A</v>
      </c>
      <c r="F4575" s="17" t="e">
        <f>VLOOKUP(B4576,Consolidation!B:AA,7,TRUE)</f>
        <v>#N/A</v>
      </c>
      <c r="G4575" s="17" t="e">
        <f>VLOOKUP(B4576,Consolidation!B:AA,12,TRUE)</f>
        <v>#N/A</v>
      </c>
      <c r="H4575" s="17" t="e">
        <f>VLOOKUP(B4576,Consolidation!B:AA,22,FALSE)</f>
        <v>#N/A</v>
      </c>
    </row>
    <row r="4576" spans="1:8" ht="29.5" customHeight="1" thickBot="1" x14ac:dyDescent="0.4">
      <c r="A4576" s="16" t="str">
        <f>IF(B4576&lt;&gt;"","IND"&amp;TEXT(COUNTA($B$2:B4576),"000"),"")</f>
        <v>IND3224</v>
      </c>
      <c r="B4576" s="17">
        <f>Consolication[[#This Row],[Nom et prénom 0 Name &amp; first name]]</f>
        <v>0</v>
      </c>
      <c r="C4576" s="17" t="e">
        <f>VLOOKUP(B4576,Consolidation!B:AA,3,FALSE)</f>
        <v>#N/A</v>
      </c>
      <c r="D4576" s="17" t="e">
        <f>VLOOKUP(B4576,Consolidation!B:AA,5,TRUE)</f>
        <v>#N/A</v>
      </c>
      <c r="E4576" s="17" t="e">
        <f>VLOOKUP(B4577,Consolidation!B:AA,6,TRUE)</f>
        <v>#N/A</v>
      </c>
      <c r="F4576" s="17" t="e">
        <f>VLOOKUP(B4577,Consolidation!B:AA,7,TRUE)</f>
        <v>#N/A</v>
      </c>
      <c r="G4576" s="17" t="e">
        <f>VLOOKUP(B4577,Consolidation!B:AA,12,TRUE)</f>
        <v>#N/A</v>
      </c>
      <c r="H4576" s="17" t="e">
        <f>VLOOKUP(B4577,Consolidation!B:AA,22,FALSE)</f>
        <v>#N/A</v>
      </c>
    </row>
    <row r="4577" spans="1:8" ht="29.5" customHeight="1" thickBot="1" x14ac:dyDescent="0.4">
      <c r="A4577" s="16" t="str">
        <f>IF(B4577&lt;&gt;"","IND"&amp;TEXT(COUNTA($B$2:B4577),"000"),"")</f>
        <v>IND3225</v>
      </c>
      <c r="B4577" s="17">
        <f>Consolication[[#This Row],[Nom et prénom 0 Name &amp; first name]]</f>
        <v>0</v>
      </c>
      <c r="C4577" s="17" t="e">
        <f>VLOOKUP(B4577,Consolidation!B:AA,3,FALSE)</f>
        <v>#N/A</v>
      </c>
      <c r="D4577" s="17" t="e">
        <f>VLOOKUP(B4577,Consolidation!B:AA,5,TRUE)</f>
        <v>#N/A</v>
      </c>
      <c r="E4577" s="17" t="e">
        <f>VLOOKUP(B4578,Consolidation!B:AA,6,TRUE)</f>
        <v>#N/A</v>
      </c>
      <c r="F4577" s="17" t="e">
        <f>VLOOKUP(B4578,Consolidation!B:AA,7,TRUE)</f>
        <v>#N/A</v>
      </c>
      <c r="G4577" s="17" t="e">
        <f>VLOOKUP(B4578,Consolidation!B:AA,12,TRUE)</f>
        <v>#N/A</v>
      </c>
      <c r="H4577" s="17" t="e">
        <f>VLOOKUP(B4578,Consolidation!B:AA,22,FALSE)</f>
        <v>#N/A</v>
      </c>
    </row>
    <row r="4578" spans="1:8" ht="29.5" customHeight="1" thickBot="1" x14ac:dyDescent="0.4">
      <c r="A4578" s="16" t="str">
        <f>IF(B4578&lt;&gt;"","IND"&amp;TEXT(COUNTA($B$2:B4578),"000"),"")</f>
        <v>IND3226</v>
      </c>
      <c r="B4578" s="17">
        <f>Consolication[[#This Row],[Nom et prénom 0 Name &amp; first name]]</f>
        <v>0</v>
      </c>
      <c r="C4578" s="17" t="e">
        <f>VLOOKUP(B4578,Consolidation!B:AA,3,FALSE)</f>
        <v>#N/A</v>
      </c>
      <c r="D4578" s="17" t="e">
        <f>VLOOKUP(B4578,Consolidation!B:AA,5,TRUE)</f>
        <v>#N/A</v>
      </c>
      <c r="E4578" s="17" t="e">
        <f>VLOOKUP(B4579,Consolidation!B:AA,6,TRUE)</f>
        <v>#N/A</v>
      </c>
      <c r="F4578" s="17" t="e">
        <f>VLOOKUP(B4579,Consolidation!B:AA,7,TRUE)</f>
        <v>#N/A</v>
      </c>
      <c r="G4578" s="17" t="e">
        <f>VLOOKUP(B4579,Consolidation!B:AA,12,TRUE)</f>
        <v>#N/A</v>
      </c>
      <c r="H4578" s="17" t="e">
        <f>VLOOKUP(B4579,Consolidation!B:AA,22,FALSE)</f>
        <v>#N/A</v>
      </c>
    </row>
    <row r="4579" spans="1:8" ht="29.5" customHeight="1" thickBot="1" x14ac:dyDescent="0.4">
      <c r="A4579" s="16" t="str">
        <f>IF(B4579&lt;&gt;"","IND"&amp;TEXT(COUNTA($B$2:B4579),"000"),"")</f>
        <v>IND3227</v>
      </c>
      <c r="B4579" s="17">
        <f>Consolication[[#This Row],[Nom et prénom 0 Name &amp; first name]]</f>
        <v>0</v>
      </c>
      <c r="C4579" s="17" t="e">
        <f>VLOOKUP(B4579,Consolidation!B:AA,3,FALSE)</f>
        <v>#N/A</v>
      </c>
      <c r="D4579" s="17" t="e">
        <f>VLOOKUP(B4579,Consolidation!B:AA,5,TRUE)</f>
        <v>#N/A</v>
      </c>
      <c r="E4579" s="17" t="e">
        <f>VLOOKUP(B4580,Consolidation!B:AA,6,TRUE)</f>
        <v>#N/A</v>
      </c>
      <c r="F4579" s="17" t="e">
        <f>VLOOKUP(B4580,Consolidation!B:AA,7,TRUE)</f>
        <v>#N/A</v>
      </c>
      <c r="G4579" s="17" t="e">
        <f>VLOOKUP(B4580,Consolidation!B:AA,12,TRUE)</f>
        <v>#N/A</v>
      </c>
      <c r="H4579" s="17" t="e">
        <f>VLOOKUP(B4580,Consolidation!B:AA,22,FALSE)</f>
        <v>#N/A</v>
      </c>
    </row>
    <row r="4580" spans="1:8" ht="29.5" customHeight="1" thickBot="1" x14ac:dyDescent="0.4">
      <c r="A4580" s="16" t="str">
        <f>IF(B4580&lt;&gt;"","IND"&amp;TEXT(COUNTA($B$2:B4580),"000"),"")</f>
        <v>IND3228</v>
      </c>
      <c r="B4580" s="17">
        <f>Consolication[[#This Row],[Nom et prénom 0 Name &amp; first name]]</f>
        <v>0</v>
      </c>
      <c r="C4580" s="17" t="e">
        <f>VLOOKUP(B4580,Consolidation!B:AA,3,FALSE)</f>
        <v>#N/A</v>
      </c>
      <c r="D4580" s="17" t="e">
        <f>VLOOKUP(B4580,Consolidation!B:AA,5,TRUE)</f>
        <v>#N/A</v>
      </c>
      <c r="E4580" s="17" t="e">
        <f>VLOOKUP(B4581,Consolidation!B:AA,6,TRUE)</f>
        <v>#N/A</v>
      </c>
      <c r="F4580" s="17" t="e">
        <f>VLOOKUP(B4581,Consolidation!B:AA,7,TRUE)</f>
        <v>#N/A</v>
      </c>
      <c r="G4580" s="17" t="e">
        <f>VLOOKUP(B4581,Consolidation!B:AA,12,TRUE)</f>
        <v>#N/A</v>
      </c>
      <c r="H4580" s="17" t="e">
        <f>VLOOKUP(B4581,Consolidation!B:AA,22,FALSE)</f>
        <v>#N/A</v>
      </c>
    </row>
    <row r="4581" spans="1:8" ht="29.5" customHeight="1" thickBot="1" x14ac:dyDescent="0.4">
      <c r="A4581" s="16" t="str">
        <f>IF(B4581&lt;&gt;"","IND"&amp;TEXT(COUNTA($B$2:B4581),"000"),"")</f>
        <v>IND3229</v>
      </c>
      <c r="B4581" s="17">
        <f>Consolication[[#This Row],[Nom et prénom 0 Name &amp; first name]]</f>
        <v>0</v>
      </c>
      <c r="C4581" s="17" t="e">
        <f>VLOOKUP(B4581,Consolidation!B:AA,3,FALSE)</f>
        <v>#N/A</v>
      </c>
      <c r="D4581" s="17" t="e">
        <f>VLOOKUP(B4581,Consolidation!B:AA,5,TRUE)</f>
        <v>#N/A</v>
      </c>
      <c r="E4581" s="17" t="e">
        <f>VLOOKUP(B4582,Consolidation!B:AA,6,TRUE)</f>
        <v>#N/A</v>
      </c>
      <c r="F4581" s="17" t="e">
        <f>VLOOKUP(B4582,Consolidation!B:AA,7,TRUE)</f>
        <v>#N/A</v>
      </c>
      <c r="G4581" s="17" t="e">
        <f>VLOOKUP(B4582,Consolidation!B:AA,12,TRUE)</f>
        <v>#N/A</v>
      </c>
      <c r="H4581" s="17" t="e">
        <f>VLOOKUP(B4582,Consolidation!B:AA,22,FALSE)</f>
        <v>#N/A</v>
      </c>
    </row>
    <row r="4582" spans="1:8" ht="29.5" customHeight="1" thickBot="1" x14ac:dyDescent="0.4">
      <c r="A4582" s="16" t="str">
        <f>IF(B4582&lt;&gt;"","IND"&amp;TEXT(COUNTA($B$2:B4582),"000"),"")</f>
        <v>IND3230</v>
      </c>
      <c r="B4582" s="17">
        <f>Consolication[[#This Row],[Nom et prénom 0 Name &amp; first name]]</f>
        <v>0</v>
      </c>
      <c r="C4582" s="17" t="e">
        <f>VLOOKUP(B4582,Consolidation!B:AA,3,FALSE)</f>
        <v>#N/A</v>
      </c>
      <c r="D4582" s="17" t="e">
        <f>VLOOKUP(B4582,Consolidation!B:AA,5,TRUE)</f>
        <v>#N/A</v>
      </c>
      <c r="E4582" s="17" t="e">
        <f>VLOOKUP(B4583,Consolidation!B:AA,6,TRUE)</f>
        <v>#N/A</v>
      </c>
      <c r="F4582" s="17" t="e">
        <f>VLOOKUP(B4583,Consolidation!B:AA,7,TRUE)</f>
        <v>#N/A</v>
      </c>
      <c r="G4582" s="17" t="e">
        <f>VLOOKUP(B4583,Consolidation!B:AA,12,TRUE)</f>
        <v>#N/A</v>
      </c>
      <c r="H4582" s="17" t="e">
        <f>VLOOKUP(B4583,Consolidation!B:AA,22,FALSE)</f>
        <v>#N/A</v>
      </c>
    </row>
    <row r="4583" spans="1:8" ht="29.5" customHeight="1" thickBot="1" x14ac:dyDescent="0.4">
      <c r="A4583" s="16" t="str">
        <f>IF(B4583&lt;&gt;"","IND"&amp;TEXT(COUNTA($B$2:B4583),"000"),"")</f>
        <v>IND3231</v>
      </c>
      <c r="B4583" s="17">
        <f>Consolication[[#This Row],[Nom et prénom 0 Name &amp; first name]]</f>
        <v>0</v>
      </c>
      <c r="C4583" s="17" t="e">
        <f>VLOOKUP(B4583,Consolidation!B:AA,3,FALSE)</f>
        <v>#N/A</v>
      </c>
      <c r="D4583" s="17" t="e">
        <f>VLOOKUP(B4583,Consolidation!B:AA,5,TRUE)</f>
        <v>#N/A</v>
      </c>
      <c r="E4583" s="17" t="e">
        <f>VLOOKUP(B4584,Consolidation!B:AA,6,TRUE)</f>
        <v>#N/A</v>
      </c>
      <c r="F4583" s="17" t="e">
        <f>VLOOKUP(B4584,Consolidation!B:AA,7,TRUE)</f>
        <v>#N/A</v>
      </c>
      <c r="G4583" s="17" t="e">
        <f>VLOOKUP(B4584,Consolidation!B:AA,12,TRUE)</f>
        <v>#N/A</v>
      </c>
      <c r="H4583" s="17" t="e">
        <f>VLOOKUP(B4584,Consolidation!B:AA,22,FALSE)</f>
        <v>#N/A</v>
      </c>
    </row>
    <row r="4584" spans="1:8" ht="29.5" customHeight="1" thickBot="1" x14ac:dyDescent="0.4">
      <c r="A4584" s="16" t="str">
        <f>IF(B4584&lt;&gt;"","IND"&amp;TEXT(COUNTA($B$2:B4584),"000"),"")</f>
        <v>IND3232</v>
      </c>
      <c r="B4584" s="17">
        <f>Consolication[[#This Row],[Nom et prénom 0 Name &amp; first name]]</f>
        <v>0</v>
      </c>
      <c r="C4584" s="17" t="e">
        <f>VLOOKUP(B4584,Consolidation!B:AA,3,FALSE)</f>
        <v>#N/A</v>
      </c>
      <c r="D4584" s="17" t="e">
        <f>VLOOKUP(B4584,Consolidation!B:AA,5,TRUE)</f>
        <v>#N/A</v>
      </c>
      <c r="E4584" s="17" t="e">
        <f>VLOOKUP(B4585,Consolidation!B:AA,6,TRUE)</f>
        <v>#N/A</v>
      </c>
      <c r="F4584" s="17" t="e">
        <f>VLOOKUP(B4585,Consolidation!B:AA,7,TRUE)</f>
        <v>#N/A</v>
      </c>
      <c r="G4584" s="17" t="e">
        <f>VLOOKUP(B4585,Consolidation!B:AA,12,TRUE)</f>
        <v>#N/A</v>
      </c>
      <c r="H4584" s="17" t="e">
        <f>VLOOKUP(B4585,Consolidation!B:AA,22,FALSE)</f>
        <v>#N/A</v>
      </c>
    </row>
    <row r="4585" spans="1:8" ht="29.5" customHeight="1" thickBot="1" x14ac:dyDescent="0.4">
      <c r="A4585" s="16" t="str">
        <f>IF(B4585&lt;&gt;"","IND"&amp;TEXT(COUNTA($B$2:B4585),"000"),"")</f>
        <v>IND3233</v>
      </c>
      <c r="B4585" s="17">
        <f>Consolication[[#This Row],[Nom et prénom 0 Name &amp; first name]]</f>
        <v>0</v>
      </c>
      <c r="C4585" s="17" t="e">
        <f>VLOOKUP(B4585,Consolidation!B:AA,3,FALSE)</f>
        <v>#N/A</v>
      </c>
      <c r="D4585" s="17" t="e">
        <f>VLOOKUP(B4585,Consolidation!B:AA,5,TRUE)</f>
        <v>#N/A</v>
      </c>
      <c r="E4585" s="17" t="e">
        <f>VLOOKUP(B4586,Consolidation!B:AA,6,TRUE)</f>
        <v>#N/A</v>
      </c>
      <c r="F4585" s="17" t="e">
        <f>VLOOKUP(B4586,Consolidation!B:AA,7,TRUE)</f>
        <v>#N/A</v>
      </c>
      <c r="G4585" s="17" t="e">
        <f>VLOOKUP(B4586,Consolidation!B:AA,12,TRUE)</f>
        <v>#N/A</v>
      </c>
      <c r="H4585" s="17" t="e">
        <f>VLOOKUP(B4586,Consolidation!B:AA,22,FALSE)</f>
        <v>#N/A</v>
      </c>
    </row>
    <row r="4586" spans="1:8" ht="29.5" customHeight="1" thickBot="1" x14ac:dyDescent="0.4">
      <c r="A4586" s="16" t="str">
        <f>IF(B4586&lt;&gt;"","IND"&amp;TEXT(COUNTA($B$2:B4586),"000"),"")</f>
        <v>IND3234</v>
      </c>
      <c r="B4586" s="17">
        <f>Consolication[[#This Row],[Nom et prénom 0 Name &amp; first name]]</f>
        <v>0</v>
      </c>
      <c r="C4586" s="17" t="e">
        <f>VLOOKUP(B4586,Consolidation!B:AA,3,FALSE)</f>
        <v>#N/A</v>
      </c>
      <c r="D4586" s="17" t="e">
        <f>VLOOKUP(B4586,Consolidation!B:AA,5,TRUE)</f>
        <v>#N/A</v>
      </c>
      <c r="E4586" s="17" t="e">
        <f>VLOOKUP(B4587,Consolidation!B:AA,6,TRUE)</f>
        <v>#N/A</v>
      </c>
      <c r="F4586" s="17" t="e">
        <f>VLOOKUP(B4587,Consolidation!B:AA,7,TRUE)</f>
        <v>#N/A</v>
      </c>
      <c r="G4586" s="17" t="e">
        <f>VLOOKUP(B4587,Consolidation!B:AA,12,TRUE)</f>
        <v>#N/A</v>
      </c>
      <c r="H4586" s="17" t="e">
        <f>VLOOKUP(B4587,Consolidation!B:AA,22,FALSE)</f>
        <v>#N/A</v>
      </c>
    </row>
    <row r="4587" spans="1:8" ht="29.5" customHeight="1" thickBot="1" x14ac:dyDescent="0.4">
      <c r="A4587" s="16" t="str">
        <f>IF(B4587&lt;&gt;"","IND"&amp;TEXT(COUNTA($B$2:B4587),"000"),"")</f>
        <v>IND3235</v>
      </c>
      <c r="B4587" s="17">
        <f>Consolication[[#This Row],[Nom et prénom 0 Name &amp; first name]]</f>
        <v>0</v>
      </c>
      <c r="C4587" s="17" t="e">
        <f>VLOOKUP(B4587,Consolidation!B:AA,3,FALSE)</f>
        <v>#N/A</v>
      </c>
      <c r="D4587" s="17" t="e">
        <f>VLOOKUP(B4587,Consolidation!B:AA,5,TRUE)</f>
        <v>#N/A</v>
      </c>
      <c r="E4587" s="17" t="e">
        <f>VLOOKUP(B4588,Consolidation!B:AA,6,TRUE)</f>
        <v>#N/A</v>
      </c>
      <c r="F4587" s="17" t="e">
        <f>VLOOKUP(B4588,Consolidation!B:AA,7,TRUE)</f>
        <v>#N/A</v>
      </c>
      <c r="G4587" s="17" t="e">
        <f>VLOOKUP(B4588,Consolidation!B:AA,12,TRUE)</f>
        <v>#N/A</v>
      </c>
      <c r="H4587" s="17" t="e">
        <f>VLOOKUP(B4588,Consolidation!B:AA,22,FALSE)</f>
        <v>#N/A</v>
      </c>
    </row>
    <row r="4588" spans="1:8" ht="29.5" customHeight="1" thickBot="1" x14ac:dyDescent="0.4">
      <c r="A4588" s="16" t="str">
        <f>IF(B4588&lt;&gt;"","IND"&amp;TEXT(COUNTA($B$2:B4588),"000"),"")</f>
        <v>IND3236</v>
      </c>
      <c r="B4588" s="17">
        <f>Consolication[[#This Row],[Nom et prénom 0 Name &amp; first name]]</f>
        <v>0</v>
      </c>
      <c r="C4588" s="17" t="e">
        <f>VLOOKUP(B4588,Consolidation!B:AA,3,FALSE)</f>
        <v>#N/A</v>
      </c>
      <c r="D4588" s="17" t="e">
        <f>VLOOKUP(B4588,Consolidation!B:AA,5,TRUE)</f>
        <v>#N/A</v>
      </c>
      <c r="E4588" s="17" t="e">
        <f>VLOOKUP(B4589,Consolidation!B:AA,6,TRUE)</f>
        <v>#N/A</v>
      </c>
      <c r="F4588" s="17" t="e">
        <f>VLOOKUP(B4589,Consolidation!B:AA,7,TRUE)</f>
        <v>#N/A</v>
      </c>
      <c r="G4588" s="17" t="e">
        <f>VLOOKUP(B4589,Consolidation!B:AA,12,TRUE)</f>
        <v>#N/A</v>
      </c>
      <c r="H4588" s="17" t="e">
        <f>VLOOKUP(B4589,Consolidation!B:AA,22,FALSE)</f>
        <v>#N/A</v>
      </c>
    </row>
    <row r="4589" spans="1:8" ht="29.5" customHeight="1" thickBot="1" x14ac:dyDescent="0.4">
      <c r="A4589" s="16" t="str">
        <f>IF(B4589&lt;&gt;"","IND"&amp;TEXT(COUNTA($B$2:B4589),"000"),"")</f>
        <v>IND3237</v>
      </c>
      <c r="B4589" s="17">
        <f>Consolication[[#This Row],[Nom et prénom 0 Name &amp; first name]]</f>
        <v>0</v>
      </c>
      <c r="C4589" s="17" t="e">
        <f>VLOOKUP(B4589,Consolidation!B:AA,3,FALSE)</f>
        <v>#N/A</v>
      </c>
      <c r="D4589" s="17" t="e">
        <f>VLOOKUP(B4589,Consolidation!B:AA,5,TRUE)</f>
        <v>#N/A</v>
      </c>
      <c r="E4589" s="17" t="e">
        <f>VLOOKUP(B4590,Consolidation!B:AA,6,TRUE)</f>
        <v>#N/A</v>
      </c>
      <c r="F4589" s="17" t="e">
        <f>VLOOKUP(B4590,Consolidation!B:AA,7,TRUE)</f>
        <v>#N/A</v>
      </c>
      <c r="G4589" s="17" t="e">
        <f>VLOOKUP(B4590,Consolidation!B:AA,12,TRUE)</f>
        <v>#N/A</v>
      </c>
      <c r="H4589" s="17" t="e">
        <f>VLOOKUP(B4590,Consolidation!B:AA,22,FALSE)</f>
        <v>#N/A</v>
      </c>
    </row>
    <row r="4590" spans="1:8" ht="29.5" customHeight="1" thickBot="1" x14ac:dyDescent="0.4">
      <c r="A4590" s="16" t="str">
        <f>IF(B4590&lt;&gt;"","IND"&amp;TEXT(COUNTA($B$2:B4590),"000"),"")</f>
        <v>IND3238</v>
      </c>
      <c r="B4590" s="17">
        <f>Consolication[[#This Row],[Nom et prénom 0 Name &amp; first name]]</f>
        <v>0</v>
      </c>
      <c r="C4590" s="17" t="e">
        <f>VLOOKUP(B4590,Consolidation!B:AA,3,FALSE)</f>
        <v>#N/A</v>
      </c>
      <c r="D4590" s="17" t="e">
        <f>VLOOKUP(B4590,Consolidation!B:AA,5,TRUE)</f>
        <v>#N/A</v>
      </c>
      <c r="E4590" s="17" t="e">
        <f>VLOOKUP(B4591,Consolidation!B:AA,6,TRUE)</f>
        <v>#N/A</v>
      </c>
      <c r="F4590" s="17" t="e">
        <f>VLOOKUP(B4591,Consolidation!B:AA,7,TRUE)</f>
        <v>#N/A</v>
      </c>
      <c r="G4590" s="17" t="e">
        <f>VLOOKUP(B4591,Consolidation!B:AA,12,TRUE)</f>
        <v>#N/A</v>
      </c>
      <c r="H4590" s="17" t="e">
        <f>VLOOKUP(B4591,Consolidation!B:AA,22,FALSE)</f>
        <v>#N/A</v>
      </c>
    </row>
    <row r="4591" spans="1:8" ht="29.5" customHeight="1" thickBot="1" x14ac:dyDescent="0.4">
      <c r="A4591" s="16" t="str">
        <f>IF(B4591&lt;&gt;"","IND"&amp;TEXT(COUNTA($B$2:B4591),"000"),"")</f>
        <v>IND3239</v>
      </c>
      <c r="B4591" s="17">
        <f>Consolication[[#This Row],[Nom et prénom 0 Name &amp; first name]]</f>
        <v>0</v>
      </c>
      <c r="C4591" s="17" t="e">
        <f>VLOOKUP(B4591,Consolidation!B:AA,3,FALSE)</f>
        <v>#N/A</v>
      </c>
      <c r="D4591" s="17" t="e">
        <f>VLOOKUP(B4591,Consolidation!B:AA,5,TRUE)</f>
        <v>#N/A</v>
      </c>
      <c r="E4591" s="17" t="e">
        <f>VLOOKUP(B4592,Consolidation!B:AA,6,TRUE)</f>
        <v>#N/A</v>
      </c>
      <c r="F4591" s="17" t="e">
        <f>VLOOKUP(B4592,Consolidation!B:AA,7,TRUE)</f>
        <v>#N/A</v>
      </c>
      <c r="G4591" s="17" t="e">
        <f>VLOOKUP(B4592,Consolidation!B:AA,12,TRUE)</f>
        <v>#N/A</v>
      </c>
      <c r="H4591" s="17" t="e">
        <f>VLOOKUP(B4592,Consolidation!B:AA,22,FALSE)</f>
        <v>#N/A</v>
      </c>
    </row>
    <row r="4592" spans="1:8" ht="29.5" customHeight="1" thickBot="1" x14ac:dyDescent="0.4">
      <c r="A4592" s="16" t="str">
        <f>IF(B4592&lt;&gt;"","IND"&amp;TEXT(COUNTA($B$2:B4592),"000"),"")</f>
        <v>IND3240</v>
      </c>
      <c r="B4592" s="17">
        <f>Consolication[[#This Row],[Nom et prénom 0 Name &amp; first name]]</f>
        <v>0</v>
      </c>
      <c r="C4592" s="17" t="e">
        <f>VLOOKUP(B4592,Consolidation!B:AA,3,FALSE)</f>
        <v>#N/A</v>
      </c>
      <c r="D4592" s="17" t="e">
        <f>VLOOKUP(B4592,Consolidation!B:AA,5,TRUE)</f>
        <v>#N/A</v>
      </c>
      <c r="E4592" s="17" t="e">
        <f>VLOOKUP(B4593,Consolidation!B:AA,6,TRUE)</f>
        <v>#N/A</v>
      </c>
      <c r="F4592" s="17" t="e">
        <f>VLOOKUP(B4593,Consolidation!B:AA,7,TRUE)</f>
        <v>#N/A</v>
      </c>
      <c r="G4592" s="17" t="e">
        <f>VLOOKUP(B4593,Consolidation!B:AA,12,TRUE)</f>
        <v>#N/A</v>
      </c>
      <c r="H4592" s="17" t="e">
        <f>VLOOKUP(B4593,Consolidation!B:AA,22,FALSE)</f>
        <v>#N/A</v>
      </c>
    </row>
    <row r="4593" spans="1:8" ht="29.5" customHeight="1" thickBot="1" x14ac:dyDescent="0.4">
      <c r="A4593" s="16" t="str">
        <f>IF(B4593&lt;&gt;"","IND"&amp;TEXT(COUNTA($B$2:B4593),"000"),"")</f>
        <v>IND3241</v>
      </c>
      <c r="B4593" s="17">
        <f>Consolication[[#This Row],[Nom et prénom 0 Name &amp; first name]]</f>
        <v>0</v>
      </c>
      <c r="C4593" s="17" t="e">
        <f>VLOOKUP(B4593,Consolidation!B:AA,3,FALSE)</f>
        <v>#N/A</v>
      </c>
      <c r="D4593" s="17" t="e">
        <f>VLOOKUP(B4593,Consolidation!B:AA,5,TRUE)</f>
        <v>#N/A</v>
      </c>
      <c r="E4593" s="17" t="e">
        <f>VLOOKUP(B4594,Consolidation!B:AA,6,TRUE)</f>
        <v>#N/A</v>
      </c>
      <c r="F4593" s="17" t="e">
        <f>VLOOKUP(B4594,Consolidation!B:AA,7,TRUE)</f>
        <v>#N/A</v>
      </c>
      <c r="G4593" s="17" t="e">
        <f>VLOOKUP(B4594,Consolidation!B:AA,12,TRUE)</f>
        <v>#N/A</v>
      </c>
      <c r="H4593" s="17" t="e">
        <f>VLOOKUP(B4594,Consolidation!B:AA,22,FALSE)</f>
        <v>#N/A</v>
      </c>
    </row>
    <row r="4594" spans="1:8" ht="29.5" customHeight="1" thickBot="1" x14ac:dyDescent="0.4">
      <c r="A4594" s="16" t="str">
        <f>IF(B4594&lt;&gt;"","IND"&amp;TEXT(COUNTA($B$2:B4594),"000"),"")</f>
        <v>IND3242</v>
      </c>
      <c r="B4594" s="17">
        <f>Consolication[[#This Row],[Nom et prénom 0 Name &amp; first name]]</f>
        <v>0</v>
      </c>
      <c r="C4594" s="17" t="e">
        <f>VLOOKUP(B4594,Consolidation!B:AA,3,FALSE)</f>
        <v>#N/A</v>
      </c>
      <c r="D4594" s="17" t="e">
        <f>VLOOKUP(B4594,Consolidation!B:AA,5,TRUE)</f>
        <v>#N/A</v>
      </c>
      <c r="E4594" s="17" t="e">
        <f>VLOOKUP(B4595,Consolidation!B:AA,6,TRUE)</f>
        <v>#N/A</v>
      </c>
      <c r="F4594" s="17" t="e">
        <f>VLOOKUP(B4595,Consolidation!B:AA,7,TRUE)</f>
        <v>#N/A</v>
      </c>
      <c r="G4594" s="17" t="e">
        <f>VLOOKUP(B4595,Consolidation!B:AA,12,TRUE)</f>
        <v>#N/A</v>
      </c>
      <c r="H4594" s="17" t="e">
        <f>VLOOKUP(B4595,Consolidation!B:AA,22,FALSE)</f>
        <v>#N/A</v>
      </c>
    </row>
    <row r="4595" spans="1:8" ht="29.5" customHeight="1" thickBot="1" x14ac:dyDescent="0.4">
      <c r="A4595" s="16" t="str">
        <f>IF(B4595&lt;&gt;"","IND"&amp;TEXT(COUNTA($B$2:B4595),"000"),"")</f>
        <v>IND3243</v>
      </c>
      <c r="B4595" s="17">
        <f>Consolication[[#This Row],[Nom et prénom 0 Name &amp; first name]]</f>
        <v>0</v>
      </c>
      <c r="C4595" s="17" t="e">
        <f>VLOOKUP(B4595,Consolidation!B:AA,3,FALSE)</f>
        <v>#N/A</v>
      </c>
      <c r="D4595" s="17" t="e">
        <f>VLOOKUP(B4595,Consolidation!B:AA,5,TRUE)</f>
        <v>#N/A</v>
      </c>
      <c r="E4595" s="17" t="e">
        <f>VLOOKUP(B4596,Consolidation!B:AA,6,TRUE)</f>
        <v>#N/A</v>
      </c>
      <c r="F4595" s="17" t="e">
        <f>VLOOKUP(B4596,Consolidation!B:AA,7,TRUE)</f>
        <v>#N/A</v>
      </c>
      <c r="G4595" s="17" t="e">
        <f>VLOOKUP(B4596,Consolidation!B:AA,12,TRUE)</f>
        <v>#N/A</v>
      </c>
      <c r="H4595" s="17" t="e">
        <f>VLOOKUP(B4596,Consolidation!B:AA,22,FALSE)</f>
        <v>#N/A</v>
      </c>
    </row>
    <row r="4596" spans="1:8" ht="29.5" customHeight="1" thickBot="1" x14ac:dyDescent="0.4">
      <c r="A4596" s="16" t="str">
        <f>IF(B4596&lt;&gt;"","IND"&amp;TEXT(COUNTA($B$2:B4596),"000"),"")</f>
        <v>IND3244</v>
      </c>
      <c r="B4596" s="17">
        <f>Consolication[[#This Row],[Nom et prénom 0 Name &amp; first name]]</f>
        <v>0</v>
      </c>
      <c r="C4596" s="17" t="e">
        <f>VLOOKUP(B4596,Consolidation!B:AA,3,FALSE)</f>
        <v>#N/A</v>
      </c>
      <c r="D4596" s="17" t="e">
        <f>VLOOKUP(B4596,Consolidation!B:AA,5,TRUE)</f>
        <v>#N/A</v>
      </c>
      <c r="E4596" s="17" t="e">
        <f>VLOOKUP(B4597,Consolidation!B:AA,6,TRUE)</f>
        <v>#N/A</v>
      </c>
      <c r="F4596" s="17" t="e">
        <f>VLOOKUP(B4597,Consolidation!B:AA,7,TRUE)</f>
        <v>#N/A</v>
      </c>
      <c r="G4596" s="17" t="e">
        <f>VLOOKUP(B4597,Consolidation!B:AA,12,TRUE)</f>
        <v>#N/A</v>
      </c>
      <c r="H4596" s="17" t="e">
        <f>VLOOKUP(B4597,Consolidation!B:AA,22,FALSE)</f>
        <v>#N/A</v>
      </c>
    </row>
    <row r="4597" spans="1:8" ht="29.5" customHeight="1" thickBot="1" x14ac:dyDescent="0.4">
      <c r="A4597" s="16" t="str">
        <f>IF(B4597&lt;&gt;"","IND"&amp;TEXT(COUNTA($B$2:B4597),"000"),"")</f>
        <v>IND3245</v>
      </c>
      <c r="B4597" s="17">
        <f>Consolication[[#This Row],[Nom et prénom 0 Name &amp; first name]]</f>
        <v>0</v>
      </c>
      <c r="C4597" s="17" t="e">
        <f>VLOOKUP(B4597,Consolidation!B:AA,3,FALSE)</f>
        <v>#N/A</v>
      </c>
      <c r="D4597" s="17" t="e">
        <f>VLOOKUP(B4597,Consolidation!B:AA,5,TRUE)</f>
        <v>#N/A</v>
      </c>
      <c r="E4597" s="17" t="e">
        <f>VLOOKUP(B4598,Consolidation!B:AA,6,TRUE)</f>
        <v>#N/A</v>
      </c>
      <c r="F4597" s="17" t="e">
        <f>VLOOKUP(B4598,Consolidation!B:AA,7,TRUE)</f>
        <v>#N/A</v>
      </c>
      <c r="G4597" s="17" t="e">
        <f>VLOOKUP(B4598,Consolidation!B:AA,12,TRUE)</f>
        <v>#N/A</v>
      </c>
      <c r="H4597" s="17" t="e">
        <f>VLOOKUP(B4598,Consolidation!B:AA,22,FALSE)</f>
        <v>#N/A</v>
      </c>
    </row>
    <row r="4598" spans="1:8" ht="29.5" customHeight="1" thickBot="1" x14ac:dyDescent="0.4">
      <c r="A4598" s="16" t="str">
        <f>IF(B4598&lt;&gt;"","IND"&amp;TEXT(COUNTA($B$2:B4598),"000"),"")</f>
        <v>IND3246</v>
      </c>
      <c r="B4598" s="17">
        <f>Consolication[[#This Row],[Nom et prénom 0 Name &amp; first name]]</f>
        <v>0</v>
      </c>
      <c r="C4598" s="17" t="e">
        <f>VLOOKUP(B4598,Consolidation!B:AA,3,FALSE)</f>
        <v>#N/A</v>
      </c>
      <c r="D4598" s="17" t="e">
        <f>VLOOKUP(B4598,Consolidation!B:AA,5,TRUE)</f>
        <v>#N/A</v>
      </c>
      <c r="E4598" s="17" t="e">
        <f>VLOOKUP(B4599,Consolidation!B:AA,6,TRUE)</f>
        <v>#N/A</v>
      </c>
      <c r="F4598" s="17" t="e">
        <f>VLOOKUP(B4599,Consolidation!B:AA,7,TRUE)</f>
        <v>#N/A</v>
      </c>
      <c r="G4598" s="17" t="e">
        <f>VLOOKUP(B4599,Consolidation!B:AA,12,TRUE)</f>
        <v>#N/A</v>
      </c>
      <c r="H4598" s="17" t="e">
        <f>VLOOKUP(B4599,Consolidation!B:AA,22,FALSE)</f>
        <v>#N/A</v>
      </c>
    </row>
    <row r="4599" spans="1:8" ht="29.5" customHeight="1" thickBot="1" x14ac:dyDescent="0.4">
      <c r="A4599" s="16" t="str">
        <f>IF(B4599&lt;&gt;"","IND"&amp;TEXT(COUNTA($B$2:B4599),"000"),"")</f>
        <v>IND3247</v>
      </c>
      <c r="B4599" s="17">
        <f>Consolication[[#This Row],[Nom et prénom 0 Name &amp; first name]]</f>
        <v>0</v>
      </c>
      <c r="C4599" s="17" t="e">
        <f>VLOOKUP(B4599,Consolidation!B:AA,3,FALSE)</f>
        <v>#N/A</v>
      </c>
      <c r="D4599" s="17" t="e">
        <f>VLOOKUP(B4599,Consolidation!B:AA,5,TRUE)</f>
        <v>#N/A</v>
      </c>
      <c r="E4599" s="17" t="e">
        <f>VLOOKUP(B4600,Consolidation!B:AA,6,TRUE)</f>
        <v>#N/A</v>
      </c>
      <c r="F4599" s="17" t="e">
        <f>VLOOKUP(B4600,Consolidation!B:AA,7,TRUE)</f>
        <v>#N/A</v>
      </c>
      <c r="G4599" s="17" t="e">
        <f>VLOOKUP(B4600,Consolidation!B:AA,12,TRUE)</f>
        <v>#N/A</v>
      </c>
      <c r="H4599" s="17" t="e">
        <f>VLOOKUP(B4600,Consolidation!B:AA,22,FALSE)</f>
        <v>#N/A</v>
      </c>
    </row>
    <row r="4600" spans="1:8" ht="29.5" customHeight="1" thickBot="1" x14ac:dyDescent="0.4">
      <c r="A4600" s="16" t="str">
        <f>IF(B4600&lt;&gt;"","IND"&amp;TEXT(COUNTA($B$2:B4600),"000"),"")</f>
        <v>IND3248</v>
      </c>
      <c r="B4600" s="17">
        <f>Consolication[[#This Row],[Nom et prénom 0 Name &amp; first name]]</f>
        <v>0</v>
      </c>
      <c r="C4600" s="17" t="e">
        <f>VLOOKUP(B4600,Consolidation!B:AA,3,FALSE)</f>
        <v>#N/A</v>
      </c>
      <c r="D4600" s="17" t="e">
        <f>VLOOKUP(B4600,Consolidation!B:AA,5,TRUE)</f>
        <v>#N/A</v>
      </c>
      <c r="E4600" s="17" t="e">
        <f>VLOOKUP(B4601,Consolidation!B:AA,6,TRUE)</f>
        <v>#N/A</v>
      </c>
      <c r="F4600" s="17" t="e">
        <f>VLOOKUP(B4601,Consolidation!B:AA,7,TRUE)</f>
        <v>#N/A</v>
      </c>
      <c r="G4600" s="17" t="e">
        <f>VLOOKUP(B4601,Consolidation!B:AA,12,TRUE)</f>
        <v>#N/A</v>
      </c>
      <c r="H4600" s="17" t="e">
        <f>VLOOKUP(B4601,Consolidation!B:AA,22,FALSE)</f>
        <v>#N/A</v>
      </c>
    </row>
    <row r="4601" spans="1:8" ht="29.5" customHeight="1" thickBot="1" x14ac:dyDescent="0.4">
      <c r="A4601" s="16" t="str">
        <f>IF(B4601&lt;&gt;"","IND"&amp;TEXT(COUNTA($B$2:B4601),"000"),"")</f>
        <v>IND3249</v>
      </c>
      <c r="B4601" s="17">
        <f>Consolication[[#This Row],[Nom et prénom 0 Name &amp; first name]]</f>
        <v>0</v>
      </c>
      <c r="C4601" s="17" t="e">
        <f>VLOOKUP(B4601,Consolidation!B:AA,3,FALSE)</f>
        <v>#N/A</v>
      </c>
      <c r="D4601" s="17" t="e">
        <f>VLOOKUP(B4601,Consolidation!B:AA,5,TRUE)</f>
        <v>#N/A</v>
      </c>
      <c r="E4601" s="17" t="e">
        <f>VLOOKUP(B4602,Consolidation!B:AA,6,TRUE)</f>
        <v>#N/A</v>
      </c>
      <c r="F4601" s="17" t="e">
        <f>VLOOKUP(B4602,Consolidation!B:AA,7,TRUE)</f>
        <v>#N/A</v>
      </c>
      <c r="G4601" s="17" t="e">
        <f>VLOOKUP(B4602,Consolidation!B:AA,12,TRUE)</f>
        <v>#N/A</v>
      </c>
      <c r="H4601" s="17" t="e">
        <f>VLOOKUP(B4602,Consolidation!B:AA,22,FALSE)</f>
        <v>#N/A</v>
      </c>
    </row>
    <row r="4602" spans="1:8" ht="29.5" customHeight="1" thickBot="1" x14ac:dyDescent="0.4">
      <c r="A4602" s="16" t="str">
        <f>IF(B4602&lt;&gt;"","IND"&amp;TEXT(COUNTA($B$2:B4602),"000"),"")</f>
        <v>IND3250</v>
      </c>
      <c r="B4602" s="17">
        <f>Consolication[[#This Row],[Nom et prénom 0 Name &amp; first name]]</f>
        <v>0</v>
      </c>
      <c r="C4602" s="17" t="e">
        <f>VLOOKUP(B4602,Consolidation!B:AA,3,FALSE)</f>
        <v>#N/A</v>
      </c>
      <c r="D4602" s="17" t="e">
        <f>VLOOKUP(B4602,Consolidation!B:AA,5,TRUE)</f>
        <v>#N/A</v>
      </c>
      <c r="E4602" s="17" t="e">
        <f>VLOOKUP(B4603,Consolidation!B:AA,6,TRUE)</f>
        <v>#N/A</v>
      </c>
      <c r="F4602" s="17" t="e">
        <f>VLOOKUP(B4603,Consolidation!B:AA,7,TRUE)</f>
        <v>#N/A</v>
      </c>
      <c r="G4602" s="17" t="e">
        <f>VLOOKUP(B4603,Consolidation!B:AA,12,TRUE)</f>
        <v>#N/A</v>
      </c>
      <c r="H4602" s="17" t="e">
        <f>VLOOKUP(B4603,Consolidation!B:AA,22,FALSE)</f>
        <v>#N/A</v>
      </c>
    </row>
    <row r="4603" spans="1:8" ht="29.5" customHeight="1" thickBot="1" x14ac:dyDescent="0.4">
      <c r="A4603" s="16" t="str">
        <f>IF(B4603&lt;&gt;"","IND"&amp;TEXT(COUNTA($B$2:B4603),"000"),"")</f>
        <v>IND3251</v>
      </c>
      <c r="B4603" s="17">
        <f>Consolication[[#This Row],[Nom et prénom 0 Name &amp; first name]]</f>
        <v>0</v>
      </c>
      <c r="C4603" s="17" t="e">
        <f>VLOOKUP(B4603,Consolidation!B:AA,3,FALSE)</f>
        <v>#N/A</v>
      </c>
      <c r="D4603" s="17" t="e">
        <f>VLOOKUP(B4603,Consolidation!B:AA,5,TRUE)</f>
        <v>#N/A</v>
      </c>
      <c r="E4603" s="17" t="e">
        <f>VLOOKUP(B4604,Consolidation!B:AA,6,TRUE)</f>
        <v>#N/A</v>
      </c>
      <c r="F4603" s="17" t="e">
        <f>VLOOKUP(B4604,Consolidation!B:AA,7,TRUE)</f>
        <v>#N/A</v>
      </c>
      <c r="G4603" s="17" t="e">
        <f>VLOOKUP(B4604,Consolidation!B:AA,12,TRUE)</f>
        <v>#N/A</v>
      </c>
      <c r="H4603" s="17" t="e">
        <f>VLOOKUP(B4604,Consolidation!B:AA,22,FALSE)</f>
        <v>#N/A</v>
      </c>
    </row>
    <row r="4604" spans="1:8" ht="29.5" customHeight="1" thickBot="1" x14ac:dyDescent="0.4">
      <c r="A4604" s="16" t="str">
        <f>IF(B4604&lt;&gt;"","IND"&amp;TEXT(COUNTA($B$2:B4604),"000"),"")</f>
        <v>IND3252</v>
      </c>
      <c r="B4604" s="17">
        <f>Consolication[[#This Row],[Nom et prénom 0 Name &amp; first name]]</f>
        <v>0</v>
      </c>
      <c r="C4604" s="17" t="e">
        <f>VLOOKUP(B4604,Consolidation!B:AA,3,FALSE)</f>
        <v>#N/A</v>
      </c>
      <c r="D4604" s="17" t="e">
        <f>VLOOKUP(B4604,Consolidation!B:AA,5,TRUE)</f>
        <v>#N/A</v>
      </c>
      <c r="E4604" s="17" t="e">
        <f>VLOOKUP(B4605,Consolidation!B:AA,6,TRUE)</f>
        <v>#N/A</v>
      </c>
      <c r="F4604" s="17" t="e">
        <f>VLOOKUP(B4605,Consolidation!B:AA,7,TRUE)</f>
        <v>#N/A</v>
      </c>
      <c r="G4604" s="17" t="e">
        <f>VLOOKUP(B4605,Consolidation!B:AA,12,TRUE)</f>
        <v>#N/A</v>
      </c>
      <c r="H4604" s="17" t="e">
        <f>VLOOKUP(B4605,Consolidation!B:AA,22,FALSE)</f>
        <v>#N/A</v>
      </c>
    </row>
    <row r="4605" spans="1:8" ht="29.5" customHeight="1" thickBot="1" x14ac:dyDescent="0.4">
      <c r="A4605" s="16" t="str">
        <f>IF(B4605&lt;&gt;"","IND"&amp;TEXT(COUNTA($B$2:B4605),"000"),"")</f>
        <v>IND3253</v>
      </c>
      <c r="B4605" s="17">
        <f>Consolication[[#This Row],[Nom et prénom 0 Name &amp; first name]]</f>
        <v>0</v>
      </c>
      <c r="C4605" s="17" t="e">
        <f>VLOOKUP(B4605,Consolidation!B:AA,3,FALSE)</f>
        <v>#N/A</v>
      </c>
      <c r="D4605" s="17" t="e">
        <f>VLOOKUP(B4605,Consolidation!B:AA,5,TRUE)</f>
        <v>#N/A</v>
      </c>
      <c r="E4605" s="17" t="e">
        <f>VLOOKUP(B4606,Consolidation!B:AA,6,TRUE)</f>
        <v>#N/A</v>
      </c>
      <c r="F4605" s="17" t="e">
        <f>VLOOKUP(B4606,Consolidation!B:AA,7,TRUE)</f>
        <v>#N/A</v>
      </c>
      <c r="G4605" s="17" t="e">
        <f>VLOOKUP(B4606,Consolidation!B:AA,12,TRUE)</f>
        <v>#N/A</v>
      </c>
      <c r="H4605" s="17" t="e">
        <f>VLOOKUP(B4606,Consolidation!B:AA,22,FALSE)</f>
        <v>#N/A</v>
      </c>
    </row>
    <row r="4606" spans="1:8" ht="29.5" customHeight="1" thickBot="1" x14ac:dyDescent="0.4">
      <c r="A4606" s="16" t="str">
        <f>IF(B4606&lt;&gt;"","IND"&amp;TEXT(COUNTA($B$2:B4606),"000"),"")</f>
        <v>IND3254</v>
      </c>
      <c r="B4606" s="17">
        <f>Consolication[[#This Row],[Nom et prénom 0 Name &amp; first name]]</f>
        <v>0</v>
      </c>
      <c r="C4606" s="17" t="e">
        <f>VLOOKUP(B4606,Consolidation!B:AA,3,FALSE)</f>
        <v>#N/A</v>
      </c>
      <c r="D4606" s="17" t="e">
        <f>VLOOKUP(B4606,Consolidation!B:AA,5,TRUE)</f>
        <v>#N/A</v>
      </c>
      <c r="E4606" s="17" t="e">
        <f>VLOOKUP(B4607,Consolidation!B:AA,6,TRUE)</f>
        <v>#N/A</v>
      </c>
      <c r="F4606" s="17" t="e">
        <f>VLOOKUP(B4607,Consolidation!B:AA,7,TRUE)</f>
        <v>#N/A</v>
      </c>
      <c r="G4606" s="17" t="e">
        <f>VLOOKUP(B4607,Consolidation!B:AA,12,TRUE)</f>
        <v>#N/A</v>
      </c>
      <c r="H4606" s="17" t="e">
        <f>VLOOKUP(B4607,Consolidation!B:AA,22,FALSE)</f>
        <v>#N/A</v>
      </c>
    </row>
    <row r="4607" spans="1:8" ht="29.5" customHeight="1" thickBot="1" x14ac:dyDescent="0.4">
      <c r="A4607" s="16" t="str">
        <f>IF(B4607&lt;&gt;"","IND"&amp;TEXT(COUNTA($B$2:B4607),"000"),"")</f>
        <v>IND3255</v>
      </c>
      <c r="B4607" s="17">
        <f>Consolication[[#This Row],[Nom et prénom 0 Name &amp; first name]]</f>
        <v>0</v>
      </c>
      <c r="C4607" s="17" t="e">
        <f>VLOOKUP(B4607,Consolidation!B:AA,3,FALSE)</f>
        <v>#N/A</v>
      </c>
      <c r="D4607" s="17" t="e">
        <f>VLOOKUP(B4607,Consolidation!B:AA,5,TRUE)</f>
        <v>#N/A</v>
      </c>
      <c r="E4607" s="17" t="e">
        <f>VLOOKUP(B4608,Consolidation!B:AA,6,TRUE)</f>
        <v>#N/A</v>
      </c>
      <c r="F4607" s="17" t="e">
        <f>VLOOKUP(B4608,Consolidation!B:AA,7,TRUE)</f>
        <v>#N/A</v>
      </c>
      <c r="G4607" s="17" t="e">
        <f>VLOOKUP(B4608,Consolidation!B:AA,12,TRUE)</f>
        <v>#N/A</v>
      </c>
      <c r="H4607" s="17" t="e">
        <f>VLOOKUP(B4608,Consolidation!B:AA,22,FALSE)</f>
        <v>#N/A</v>
      </c>
    </row>
    <row r="4608" spans="1:8" ht="29.5" customHeight="1" thickBot="1" x14ac:dyDescent="0.4">
      <c r="A4608" s="16" t="str">
        <f>IF(B4608&lt;&gt;"","IND"&amp;TEXT(COUNTA($B$2:B4608),"000"),"")</f>
        <v>IND3256</v>
      </c>
      <c r="B4608" s="17">
        <f>Consolication[[#This Row],[Nom et prénom 0 Name &amp; first name]]</f>
        <v>0</v>
      </c>
      <c r="C4608" s="17" t="e">
        <f>VLOOKUP(B4608,Consolidation!B:AA,3,FALSE)</f>
        <v>#N/A</v>
      </c>
      <c r="D4608" s="17" t="e">
        <f>VLOOKUP(B4608,Consolidation!B:AA,5,TRUE)</f>
        <v>#N/A</v>
      </c>
      <c r="E4608" s="17" t="e">
        <f>VLOOKUP(B4609,Consolidation!B:AA,6,TRUE)</f>
        <v>#N/A</v>
      </c>
      <c r="F4608" s="17" t="e">
        <f>VLOOKUP(B4609,Consolidation!B:AA,7,TRUE)</f>
        <v>#N/A</v>
      </c>
      <c r="G4608" s="17" t="e">
        <f>VLOOKUP(B4609,Consolidation!B:AA,12,TRUE)</f>
        <v>#N/A</v>
      </c>
      <c r="H4608" s="17" t="e">
        <f>VLOOKUP(B4609,Consolidation!B:AA,22,FALSE)</f>
        <v>#N/A</v>
      </c>
    </row>
    <row r="4609" spans="1:8" ht="29.5" customHeight="1" thickBot="1" x14ac:dyDescent="0.4">
      <c r="A4609" s="16" t="str">
        <f>IF(B4609&lt;&gt;"","IND"&amp;TEXT(COUNTA($B$2:B4609),"000"),"")</f>
        <v>IND3257</v>
      </c>
      <c r="B4609" s="17">
        <f>Consolication[[#This Row],[Nom et prénom 0 Name &amp; first name]]</f>
        <v>0</v>
      </c>
      <c r="C4609" s="17" t="e">
        <f>VLOOKUP(B4609,Consolidation!B:AA,3,FALSE)</f>
        <v>#N/A</v>
      </c>
      <c r="D4609" s="17" t="e">
        <f>VLOOKUP(B4609,Consolidation!B:AA,5,TRUE)</f>
        <v>#N/A</v>
      </c>
      <c r="E4609" s="17" t="e">
        <f>VLOOKUP(B4610,Consolidation!B:AA,6,TRUE)</f>
        <v>#N/A</v>
      </c>
      <c r="F4609" s="17" t="e">
        <f>VLOOKUP(B4610,Consolidation!B:AA,7,TRUE)</f>
        <v>#N/A</v>
      </c>
      <c r="G4609" s="17" t="e">
        <f>VLOOKUP(B4610,Consolidation!B:AA,12,TRUE)</f>
        <v>#N/A</v>
      </c>
      <c r="H4609" s="17" t="e">
        <f>VLOOKUP(B4610,Consolidation!B:AA,22,FALSE)</f>
        <v>#N/A</v>
      </c>
    </row>
    <row r="4610" spans="1:8" ht="29.5" customHeight="1" thickBot="1" x14ac:dyDescent="0.4">
      <c r="A4610" s="16" t="str">
        <f>IF(B4610&lt;&gt;"","IND"&amp;TEXT(COUNTA($B$2:B4610),"000"),"")</f>
        <v>IND3258</v>
      </c>
      <c r="B4610" s="17">
        <f>Consolication[[#This Row],[Nom et prénom 0 Name &amp; first name]]</f>
        <v>0</v>
      </c>
      <c r="C4610" s="17" t="e">
        <f>VLOOKUP(B4610,Consolidation!B:AA,3,FALSE)</f>
        <v>#N/A</v>
      </c>
      <c r="D4610" s="17" t="e">
        <f>VLOOKUP(B4610,Consolidation!B:AA,5,TRUE)</f>
        <v>#N/A</v>
      </c>
      <c r="E4610" s="17" t="e">
        <f>VLOOKUP(B4611,Consolidation!B:AA,6,TRUE)</f>
        <v>#N/A</v>
      </c>
      <c r="F4610" s="17" t="e">
        <f>VLOOKUP(B4611,Consolidation!B:AA,7,TRUE)</f>
        <v>#N/A</v>
      </c>
      <c r="G4610" s="17" t="e">
        <f>VLOOKUP(B4611,Consolidation!B:AA,12,TRUE)</f>
        <v>#N/A</v>
      </c>
      <c r="H4610" s="17" t="e">
        <f>VLOOKUP(B4611,Consolidation!B:AA,22,FALSE)</f>
        <v>#N/A</v>
      </c>
    </row>
    <row r="4611" spans="1:8" ht="29.5" customHeight="1" thickBot="1" x14ac:dyDescent="0.4">
      <c r="A4611" s="16" t="str">
        <f>IF(B4611&lt;&gt;"","IND"&amp;TEXT(COUNTA($B$2:B4611),"000"),"")</f>
        <v>IND3259</v>
      </c>
      <c r="B4611" s="17">
        <f>Consolication[[#This Row],[Nom et prénom 0 Name &amp; first name]]</f>
        <v>0</v>
      </c>
      <c r="C4611" s="17" t="e">
        <f>VLOOKUP(B4611,Consolidation!B:AA,3,FALSE)</f>
        <v>#N/A</v>
      </c>
      <c r="D4611" s="17" t="e">
        <f>VLOOKUP(B4611,Consolidation!B:AA,5,TRUE)</f>
        <v>#N/A</v>
      </c>
      <c r="E4611" s="17" t="e">
        <f>VLOOKUP(B4612,Consolidation!B:AA,6,TRUE)</f>
        <v>#N/A</v>
      </c>
      <c r="F4611" s="17" t="e">
        <f>VLOOKUP(B4612,Consolidation!B:AA,7,TRUE)</f>
        <v>#N/A</v>
      </c>
      <c r="G4611" s="17" t="e">
        <f>VLOOKUP(B4612,Consolidation!B:AA,12,TRUE)</f>
        <v>#N/A</v>
      </c>
      <c r="H4611" s="17" t="e">
        <f>VLOOKUP(B4612,Consolidation!B:AA,22,FALSE)</f>
        <v>#N/A</v>
      </c>
    </row>
    <row r="4612" spans="1:8" ht="29.5" customHeight="1" thickBot="1" x14ac:dyDescent="0.4">
      <c r="A4612" s="16" t="str">
        <f>IF(B4612&lt;&gt;"","IND"&amp;TEXT(COUNTA($B$2:B4612),"000"),"")</f>
        <v>IND3260</v>
      </c>
      <c r="B4612" s="17">
        <f>Consolication[[#This Row],[Nom et prénom 0 Name &amp; first name]]</f>
        <v>0</v>
      </c>
      <c r="C4612" s="17" t="e">
        <f>VLOOKUP(B4612,Consolidation!B:AA,3,FALSE)</f>
        <v>#N/A</v>
      </c>
      <c r="D4612" s="17" t="e">
        <f>VLOOKUP(B4612,Consolidation!B:AA,5,TRUE)</f>
        <v>#N/A</v>
      </c>
      <c r="E4612" s="17" t="e">
        <f>VLOOKUP(B4613,Consolidation!B:AA,6,TRUE)</f>
        <v>#N/A</v>
      </c>
      <c r="F4612" s="17" t="e">
        <f>VLOOKUP(B4613,Consolidation!B:AA,7,TRUE)</f>
        <v>#N/A</v>
      </c>
      <c r="G4612" s="17" t="e">
        <f>VLOOKUP(B4613,Consolidation!B:AA,12,TRUE)</f>
        <v>#N/A</v>
      </c>
      <c r="H4612" s="17" t="e">
        <f>VLOOKUP(B4613,Consolidation!B:AA,22,FALSE)</f>
        <v>#N/A</v>
      </c>
    </row>
    <row r="4613" spans="1:8" ht="29.5" customHeight="1" thickBot="1" x14ac:dyDescent="0.4">
      <c r="A4613" s="16" t="str">
        <f>IF(B4613&lt;&gt;"","IND"&amp;TEXT(COUNTA($B$2:B4613),"000"),"")</f>
        <v>IND3261</v>
      </c>
      <c r="B4613" s="17">
        <f>Consolication[[#This Row],[Nom et prénom 0 Name &amp; first name]]</f>
        <v>0</v>
      </c>
      <c r="C4613" s="17" t="e">
        <f>VLOOKUP(B4613,Consolidation!B:AA,3,FALSE)</f>
        <v>#N/A</v>
      </c>
      <c r="D4613" s="17" t="e">
        <f>VLOOKUP(B4613,Consolidation!B:AA,5,TRUE)</f>
        <v>#N/A</v>
      </c>
      <c r="E4613" s="17" t="e">
        <f>VLOOKUP(B4614,Consolidation!B:AA,6,TRUE)</f>
        <v>#N/A</v>
      </c>
      <c r="F4613" s="17" t="e">
        <f>VLOOKUP(B4614,Consolidation!B:AA,7,TRUE)</f>
        <v>#N/A</v>
      </c>
      <c r="G4613" s="17" t="e">
        <f>VLOOKUP(B4614,Consolidation!B:AA,12,TRUE)</f>
        <v>#N/A</v>
      </c>
      <c r="H4613" s="17" t="e">
        <f>VLOOKUP(B4614,Consolidation!B:AA,22,FALSE)</f>
        <v>#N/A</v>
      </c>
    </row>
    <row r="4614" spans="1:8" ht="29.5" customHeight="1" thickBot="1" x14ac:dyDescent="0.4">
      <c r="A4614" s="16" t="str">
        <f>IF(B4614&lt;&gt;"","IND"&amp;TEXT(COUNTA($B$2:B4614),"000"),"")</f>
        <v>IND3262</v>
      </c>
      <c r="B4614" s="17">
        <f>Consolication[[#This Row],[Nom et prénom 0 Name &amp; first name]]</f>
        <v>0</v>
      </c>
      <c r="C4614" s="17" t="e">
        <f>VLOOKUP(B4614,Consolidation!B:AA,3,FALSE)</f>
        <v>#N/A</v>
      </c>
      <c r="D4614" s="17" t="e">
        <f>VLOOKUP(B4614,Consolidation!B:AA,5,TRUE)</f>
        <v>#N/A</v>
      </c>
      <c r="E4614" s="17" t="e">
        <f>VLOOKUP(B4615,Consolidation!B:AA,6,TRUE)</f>
        <v>#N/A</v>
      </c>
      <c r="F4614" s="17" t="e">
        <f>VLOOKUP(B4615,Consolidation!B:AA,7,TRUE)</f>
        <v>#N/A</v>
      </c>
      <c r="G4614" s="17" t="e">
        <f>VLOOKUP(B4615,Consolidation!B:AA,12,TRUE)</f>
        <v>#N/A</v>
      </c>
      <c r="H4614" s="17" t="e">
        <f>VLOOKUP(B4615,Consolidation!B:AA,22,FALSE)</f>
        <v>#N/A</v>
      </c>
    </row>
    <row r="4615" spans="1:8" ht="29.5" customHeight="1" thickBot="1" x14ac:dyDescent="0.4">
      <c r="A4615" s="16" t="str">
        <f>IF(B4615&lt;&gt;"","IND"&amp;TEXT(COUNTA($B$2:B4615),"000"),"")</f>
        <v>IND3263</v>
      </c>
      <c r="B4615" s="17">
        <f>Consolication[[#This Row],[Nom et prénom 0 Name &amp; first name]]</f>
        <v>0</v>
      </c>
      <c r="C4615" s="17" t="e">
        <f>VLOOKUP(B4615,Consolidation!B:AA,3,FALSE)</f>
        <v>#N/A</v>
      </c>
      <c r="D4615" s="17" t="e">
        <f>VLOOKUP(B4615,Consolidation!B:AA,5,TRUE)</f>
        <v>#N/A</v>
      </c>
      <c r="E4615" s="17" t="e">
        <f>VLOOKUP(B4616,Consolidation!B:AA,6,TRUE)</f>
        <v>#N/A</v>
      </c>
      <c r="F4615" s="17" t="e">
        <f>VLOOKUP(B4616,Consolidation!B:AA,7,TRUE)</f>
        <v>#N/A</v>
      </c>
      <c r="G4615" s="17" t="e">
        <f>VLOOKUP(B4616,Consolidation!B:AA,12,TRUE)</f>
        <v>#N/A</v>
      </c>
      <c r="H4615" s="17" t="e">
        <f>VLOOKUP(B4616,Consolidation!B:AA,22,FALSE)</f>
        <v>#N/A</v>
      </c>
    </row>
    <row r="4616" spans="1:8" ht="29.5" customHeight="1" thickBot="1" x14ac:dyDescent="0.4">
      <c r="A4616" s="16" t="str">
        <f>IF(B4616&lt;&gt;"","IND"&amp;TEXT(COUNTA($B$2:B4616),"000"),"")</f>
        <v>IND3264</v>
      </c>
      <c r="B4616" s="17">
        <f>Consolication[[#This Row],[Nom et prénom 0 Name &amp; first name]]</f>
        <v>0</v>
      </c>
      <c r="C4616" s="17" t="e">
        <f>VLOOKUP(B4616,Consolidation!B:AA,3,FALSE)</f>
        <v>#N/A</v>
      </c>
      <c r="D4616" s="17" t="e">
        <f>VLOOKUP(B4616,Consolidation!B:AA,5,TRUE)</f>
        <v>#N/A</v>
      </c>
      <c r="E4616" s="17" t="e">
        <f>VLOOKUP(B4617,Consolidation!B:AA,6,TRUE)</f>
        <v>#N/A</v>
      </c>
      <c r="F4616" s="17" t="e">
        <f>VLOOKUP(B4617,Consolidation!B:AA,7,TRUE)</f>
        <v>#N/A</v>
      </c>
      <c r="G4616" s="17" t="e">
        <f>VLOOKUP(B4617,Consolidation!B:AA,12,TRUE)</f>
        <v>#N/A</v>
      </c>
      <c r="H4616" s="17" t="e">
        <f>VLOOKUP(B4617,Consolidation!B:AA,22,FALSE)</f>
        <v>#N/A</v>
      </c>
    </row>
    <row r="4617" spans="1:8" ht="29.5" customHeight="1" thickBot="1" x14ac:dyDescent="0.4">
      <c r="A4617" s="16" t="str">
        <f>IF(B4617&lt;&gt;"","IND"&amp;TEXT(COUNTA($B$2:B4617),"000"),"")</f>
        <v>IND3265</v>
      </c>
      <c r="B4617" s="17">
        <f>Consolication[[#This Row],[Nom et prénom 0 Name &amp; first name]]</f>
        <v>0</v>
      </c>
      <c r="C4617" s="17" t="e">
        <f>VLOOKUP(B4617,Consolidation!B:AA,3,FALSE)</f>
        <v>#N/A</v>
      </c>
      <c r="D4617" s="17" t="e">
        <f>VLOOKUP(B4617,Consolidation!B:AA,5,TRUE)</f>
        <v>#N/A</v>
      </c>
      <c r="E4617" s="17" t="e">
        <f>VLOOKUP(B4618,Consolidation!B:AA,6,TRUE)</f>
        <v>#N/A</v>
      </c>
      <c r="F4617" s="17" t="e">
        <f>VLOOKUP(B4618,Consolidation!B:AA,7,TRUE)</f>
        <v>#N/A</v>
      </c>
      <c r="G4617" s="17" t="e">
        <f>VLOOKUP(B4618,Consolidation!B:AA,12,TRUE)</f>
        <v>#N/A</v>
      </c>
      <c r="H4617" s="17" t="e">
        <f>VLOOKUP(B4618,Consolidation!B:AA,22,FALSE)</f>
        <v>#N/A</v>
      </c>
    </row>
    <row r="4618" spans="1:8" ht="29.5" customHeight="1" thickBot="1" x14ac:dyDescent="0.4">
      <c r="A4618" s="16" t="str">
        <f>IF(B4618&lt;&gt;"","IND"&amp;TEXT(COUNTA($B$2:B4618),"000"),"")</f>
        <v>IND3266</v>
      </c>
      <c r="B4618" s="17">
        <f>Consolication[[#This Row],[Nom et prénom 0 Name &amp; first name]]</f>
        <v>0</v>
      </c>
      <c r="C4618" s="17" t="e">
        <f>VLOOKUP(B4618,Consolidation!B:AA,3,FALSE)</f>
        <v>#N/A</v>
      </c>
      <c r="D4618" s="17" t="e">
        <f>VLOOKUP(B4618,Consolidation!B:AA,5,TRUE)</f>
        <v>#N/A</v>
      </c>
      <c r="E4618" s="17" t="e">
        <f>VLOOKUP(B4619,Consolidation!B:AA,6,TRUE)</f>
        <v>#N/A</v>
      </c>
      <c r="F4618" s="17" t="e">
        <f>VLOOKUP(B4619,Consolidation!B:AA,7,TRUE)</f>
        <v>#N/A</v>
      </c>
      <c r="G4618" s="17" t="e">
        <f>VLOOKUP(B4619,Consolidation!B:AA,12,TRUE)</f>
        <v>#N/A</v>
      </c>
      <c r="H4618" s="17" t="e">
        <f>VLOOKUP(B4619,Consolidation!B:AA,22,FALSE)</f>
        <v>#N/A</v>
      </c>
    </row>
    <row r="4619" spans="1:8" ht="29.5" customHeight="1" thickBot="1" x14ac:dyDescent="0.4">
      <c r="A4619" s="16" t="str">
        <f>IF(B4619&lt;&gt;"","IND"&amp;TEXT(COUNTA($B$2:B4619),"000"),"")</f>
        <v>IND3267</v>
      </c>
      <c r="B4619" s="17">
        <f>Consolication[[#This Row],[Nom et prénom 0 Name &amp; first name]]</f>
        <v>0</v>
      </c>
      <c r="C4619" s="17" t="e">
        <f>VLOOKUP(B4619,Consolidation!B:AA,3,FALSE)</f>
        <v>#N/A</v>
      </c>
      <c r="D4619" s="17" t="e">
        <f>VLOOKUP(B4619,Consolidation!B:AA,5,TRUE)</f>
        <v>#N/A</v>
      </c>
      <c r="E4619" s="17" t="e">
        <f>VLOOKUP(B4620,Consolidation!B:AA,6,TRUE)</f>
        <v>#N/A</v>
      </c>
      <c r="F4619" s="17" t="e">
        <f>VLOOKUP(B4620,Consolidation!B:AA,7,TRUE)</f>
        <v>#N/A</v>
      </c>
      <c r="G4619" s="17" t="e">
        <f>VLOOKUP(B4620,Consolidation!B:AA,12,TRUE)</f>
        <v>#N/A</v>
      </c>
      <c r="H4619" s="17" t="e">
        <f>VLOOKUP(B4620,Consolidation!B:AA,22,FALSE)</f>
        <v>#N/A</v>
      </c>
    </row>
    <row r="4620" spans="1:8" ht="29.5" customHeight="1" thickBot="1" x14ac:dyDescent="0.4">
      <c r="A4620" s="16" t="str">
        <f>IF(B4620&lt;&gt;"","IND"&amp;TEXT(COUNTA($B$2:B4620),"000"),"")</f>
        <v>IND3268</v>
      </c>
      <c r="B4620" s="17">
        <f>Consolication[[#This Row],[Nom et prénom 0 Name &amp; first name]]</f>
        <v>0</v>
      </c>
      <c r="C4620" s="17" t="e">
        <f>VLOOKUP(B4620,Consolidation!B:AA,3,FALSE)</f>
        <v>#N/A</v>
      </c>
      <c r="D4620" s="17" t="e">
        <f>VLOOKUP(B4620,Consolidation!B:AA,5,TRUE)</f>
        <v>#N/A</v>
      </c>
      <c r="E4620" s="17" t="e">
        <f>VLOOKUP(B4621,Consolidation!B:AA,6,TRUE)</f>
        <v>#N/A</v>
      </c>
      <c r="F4620" s="17" t="e">
        <f>VLOOKUP(B4621,Consolidation!B:AA,7,TRUE)</f>
        <v>#N/A</v>
      </c>
      <c r="G4620" s="17" t="e">
        <f>VLOOKUP(B4621,Consolidation!B:AA,12,TRUE)</f>
        <v>#N/A</v>
      </c>
      <c r="H4620" s="17" t="e">
        <f>VLOOKUP(B4621,Consolidation!B:AA,22,FALSE)</f>
        <v>#N/A</v>
      </c>
    </row>
    <row r="4621" spans="1:8" ht="29.5" customHeight="1" thickBot="1" x14ac:dyDescent="0.4">
      <c r="A4621" s="16" t="str">
        <f>IF(B4621&lt;&gt;"","IND"&amp;TEXT(COUNTA($B$2:B4621),"000"),"")</f>
        <v>IND3269</v>
      </c>
      <c r="B4621" s="17">
        <f>Consolication[[#This Row],[Nom et prénom 0 Name &amp; first name]]</f>
        <v>0</v>
      </c>
      <c r="C4621" s="17" t="e">
        <f>VLOOKUP(B4621,Consolidation!B:AA,3,FALSE)</f>
        <v>#N/A</v>
      </c>
      <c r="D4621" s="17" t="e">
        <f>VLOOKUP(B4621,Consolidation!B:AA,5,TRUE)</f>
        <v>#N/A</v>
      </c>
      <c r="E4621" s="17" t="e">
        <f>VLOOKUP(B4622,Consolidation!B:AA,6,TRUE)</f>
        <v>#N/A</v>
      </c>
      <c r="F4621" s="17" t="e">
        <f>VLOOKUP(B4622,Consolidation!B:AA,7,TRUE)</f>
        <v>#N/A</v>
      </c>
      <c r="G4621" s="17" t="e">
        <f>VLOOKUP(B4622,Consolidation!B:AA,12,TRUE)</f>
        <v>#N/A</v>
      </c>
      <c r="H4621" s="17" t="e">
        <f>VLOOKUP(B4622,Consolidation!B:AA,22,FALSE)</f>
        <v>#N/A</v>
      </c>
    </row>
    <row r="4622" spans="1:8" ht="29.5" customHeight="1" thickBot="1" x14ac:dyDescent="0.4">
      <c r="A4622" s="16" t="str">
        <f>IF(B4622&lt;&gt;"","IND"&amp;TEXT(COUNTA($B$2:B4622),"000"),"")</f>
        <v>IND3270</v>
      </c>
      <c r="B4622" s="17">
        <f>Consolication[[#This Row],[Nom et prénom 0 Name &amp; first name]]</f>
        <v>0</v>
      </c>
      <c r="C4622" s="17" t="e">
        <f>VLOOKUP(B4622,Consolidation!B:AA,3,FALSE)</f>
        <v>#N/A</v>
      </c>
      <c r="D4622" s="17" t="e">
        <f>VLOOKUP(B4622,Consolidation!B:AA,5,TRUE)</f>
        <v>#N/A</v>
      </c>
      <c r="E4622" s="17" t="e">
        <f>VLOOKUP(B4623,Consolidation!B:AA,6,TRUE)</f>
        <v>#N/A</v>
      </c>
      <c r="F4622" s="17" t="e">
        <f>VLOOKUP(B4623,Consolidation!B:AA,7,TRUE)</f>
        <v>#N/A</v>
      </c>
      <c r="G4622" s="17" t="e">
        <f>VLOOKUP(B4623,Consolidation!B:AA,12,TRUE)</f>
        <v>#N/A</v>
      </c>
      <c r="H4622" s="17" t="e">
        <f>VLOOKUP(B4623,Consolidation!B:AA,22,FALSE)</f>
        <v>#N/A</v>
      </c>
    </row>
    <row r="4623" spans="1:8" ht="29.5" customHeight="1" thickBot="1" x14ac:dyDescent="0.4">
      <c r="A4623" s="16" t="str">
        <f>IF(B4623&lt;&gt;"","IND"&amp;TEXT(COUNTA($B$2:B4623),"000"),"")</f>
        <v>IND3271</v>
      </c>
      <c r="B4623" s="17">
        <f>Consolication[[#This Row],[Nom et prénom 0 Name &amp; first name]]</f>
        <v>0</v>
      </c>
      <c r="C4623" s="17" t="e">
        <f>VLOOKUP(B4623,Consolidation!B:AA,3,FALSE)</f>
        <v>#N/A</v>
      </c>
      <c r="D4623" s="17" t="e">
        <f>VLOOKUP(B4623,Consolidation!B:AA,5,TRUE)</f>
        <v>#N/A</v>
      </c>
      <c r="E4623" s="17" t="e">
        <f>VLOOKUP(B4624,Consolidation!B:AA,6,TRUE)</f>
        <v>#N/A</v>
      </c>
      <c r="F4623" s="17" t="e">
        <f>VLOOKUP(B4624,Consolidation!B:AA,7,TRUE)</f>
        <v>#N/A</v>
      </c>
      <c r="G4623" s="17" t="e">
        <f>VLOOKUP(B4624,Consolidation!B:AA,12,TRUE)</f>
        <v>#N/A</v>
      </c>
      <c r="H4623" s="17" t="e">
        <f>VLOOKUP(B4624,Consolidation!B:AA,22,FALSE)</f>
        <v>#N/A</v>
      </c>
    </row>
    <row r="4624" spans="1:8" ht="29.5" customHeight="1" thickBot="1" x14ac:dyDescent="0.4">
      <c r="A4624" s="16" t="str">
        <f>IF(B4624&lt;&gt;"","IND"&amp;TEXT(COUNTA($B$2:B4624),"000"),"")</f>
        <v>IND3272</v>
      </c>
      <c r="B4624" s="17">
        <f>Consolication[[#This Row],[Nom et prénom 0 Name &amp; first name]]</f>
        <v>0</v>
      </c>
      <c r="C4624" s="17" t="e">
        <f>VLOOKUP(B4624,Consolidation!B:AA,3,FALSE)</f>
        <v>#N/A</v>
      </c>
      <c r="D4624" s="17" t="e">
        <f>VLOOKUP(B4624,Consolidation!B:AA,5,TRUE)</f>
        <v>#N/A</v>
      </c>
      <c r="E4624" s="17" t="e">
        <f>VLOOKUP(B4625,Consolidation!B:AA,6,TRUE)</f>
        <v>#N/A</v>
      </c>
      <c r="F4624" s="17" t="e">
        <f>VLOOKUP(B4625,Consolidation!B:AA,7,TRUE)</f>
        <v>#N/A</v>
      </c>
      <c r="G4624" s="17" t="e">
        <f>VLOOKUP(B4625,Consolidation!B:AA,12,TRUE)</f>
        <v>#N/A</v>
      </c>
      <c r="H4624" s="17" t="e">
        <f>VLOOKUP(B4625,Consolidation!B:AA,22,FALSE)</f>
        <v>#N/A</v>
      </c>
    </row>
    <row r="4625" spans="1:8" ht="29.5" customHeight="1" thickBot="1" x14ac:dyDescent="0.4">
      <c r="A4625" s="16" t="str">
        <f>IF(B4625&lt;&gt;"","IND"&amp;TEXT(COUNTA($B$2:B4625),"000"),"")</f>
        <v>IND3273</v>
      </c>
      <c r="B4625" s="17">
        <f>Consolication[[#This Row],[Nom et prénom 0 Name &amp; first name]]</f>
        <v>0</v>
      </c>
      <c r="C4625" s="17" t="e">
        <f>VLOOKUP(B4625,Consolidation!B:AA,3,FALSE)</f>
        <v>#N/A</v>
      </c>
      <c r="D4625" s="17" t="e">
        <f>VLOOKUP(B4625,Consolidation!B:AA,5,TRUE)</f>
        <v>#N/A</v>
      </c>
      <c r="E4625" s="17" t="e">
        <f>VLOOKUP(B4626,Consolidation!B:AA,6,TRUE)</f>
        <v>#N/A</v>
      </c>
      <c r="F4625" s="17" t="e">
        <f>VLOOKUP(B4626,Consolidation!B:AA,7,TRUE)</f>
        <v>#N/A</v>
      </c>
      <c r="G4625" s="17" t="e">
        <f>VLOOKUP(B4626,Consolidation!B:AA,12,TRUE)</f>
        <v>#N/A</v>
      </c>
      <c r="H4625" s="17" t="e">
        <f>VLOOKUP(B4626,Consolidation!B:AA,22,FALSE)</f>
        <v>#N/A</v>
      </c>
    </row>
    <row r="4626" spans="1:8" ht="29.5" customHeight="1" thickBot="1" x14ac:dyDescent="0.4">
      <c r="A4626" s="16" t="str">
        <f>IF(B4626&lt;&gt;"","IND"&amp;TEXT(COUNTA($B$2:B4626),"000"),"")</f>
        <v>IND3274</v>
      </c>
      <c r="B4626" s="17">
        <f>Consolication[[#This Row],[Nom et prénom 0 Name &amp; first name]]</f>
        <v>0</v>
      </c>
      <c r="C4626" s="17" t="e">
        <f>VLOOKUP(B4626,Consolidation!B:AA,3,FALSE)</f>
        <v>#N/A</v>
      </c>
      <c r="D4626" s="17" t="e">
        <f>VLOOKUP(B4626,Consolidation!B:AA,5,TRUE)</f>
        <v>#N/A</v>
      </c>
      <c r="E4626" s="17" t="e">
        <f>VLOOKUP(B4627,Consolidation!B:AA,6,TRUE)</f>
        <v>#N/A</v>
      </c>
      <c r="F4626" s="17" t="e">
        <f>VLOOKUP(B4627,Consolidation!B:AA,7,TRUE)</f>
        <v>#N/A</v>
      </c>
      <c r="G4626" s="17" t="e">
        <f>VLOOKUP(B4627,Consolidation!B:AA,12,TRUE)</f>
        <v>#N/A</v>
      </c>
      <c r="H4626" s="17" t="e">
        <f>VLOOKUP(B4627,Consolidation!B:AA,22,FALSE)</f>
        <v>#N/A</v>
      </c>
    </row>
    <row r="4627" spans="1:8" ht="29.5" customHeight="1" thickBot="1" x14ac:dyDescent="0.4">
      <c r="A4627" s="16" t="str">
        <f>IF(B4627&lt;&gt;"","IND"&amp;TEXT(COUNTA($B$2:B4627),"000"),"")</f>
        <v>IND3275</v>
      </c>
      <c r="B4627" s="17">
        <f>Consolication[[#This Row],[Nom et prénom 0 Name &amp; first name]]</f>
        <v>0</v>
      </c>
      <c r="C4627" s="17" t="e">
        <f>VLOOKUP(B4627,Consolidation!B:AA,3,FALSE)</f>
        <v>#N/A</v>
      </c>
      <c r="D4627" s="17" t="e">
        <f>VLOOKUP(B4627,Consolidation!B:AA,5,TRUE)</f>
        <v>#N/A</v>
      </c>
      <c r="E4627" s="17" t="e">
        <f>VLOOKUP(B4628,Consolidation!B:AA,6,TRUE)</f>
        <v>#N/A</v>
      </c>
      <c r="F4627" s="17" t="e">
        <f>VLOOKUP(B4628,Consolidation!B:AA,7,TRUE)</f>
        <v>#N/A</v>
      </c>
      <c r="G4627" s="17" t="e">
        <f>VLOOKUP(B4628,Consolidation!B:AA,12,TRUE)</f>
        <v>#N/A</v>
      </c>
      <c r="H4627" s="17" t="e">
        <f>VLOOKUP(B4628,Consolidation!B:AA,22,FALSE)</f>
        <v>#N/A</v>
      </c>
    </row>
    <row r="4628" spans="1:8" ht="29.5" customHeight="1" thickBot="1" x14ac:dyDescent="0.4">
      <c r="A4628" s="16" t="str">
        <f>IF(B4628&lt;&gt;"","IND"&amp;TEXT(COUNTA($B$2:B4628),"000"),"")</f>
        <v>IND3276</v>
      </c>
      <c r="B4628" s="17">
        <f>Consolication[[#This Row],[Nom et prénom 0 Name &amp; first name]]</f>
        <v>0</v>
      </c>
      <c r="C4628" s="17" t="e">
        <f>VLOOKUP(B4628,Consolidation!B:AA,3,FALSE)</f>
        <v>#N/A</v>
      </c>
      <c r="D4628" s="17" t="e">
        <f>VLOOKUP(B4628,Consolidation!B:AA,5,TRUE)</f>
        <v>#N/A</v>
      </c>
      <c r="E4628" s="17" t="e">
        <f>VLOOKUP(B4629,Consolidation!B:AA,6,TRUE)</f>
        <v>#N/A</v>
      </c>
      <c r="F4628" s="17" t="e">
        <f>VLOOKUP(B4629,Consolidation!B:AA,7,TRUE)</f>
        <v>#N/A</v>
      </c>
      <c r="G4628" s="17" t="e">
        <f>VLOOKUP(B4629,Consolidation!B:AA,12,TRUE)</f>
        <v>#N/A</v>
      </c>
      <c r="H4628" s="17" t="e">
        <f>VLOOKUP(B4629,Consolidation!B:AA,22,FALSE)</f>
        <v>#N/A</v>
      </c>
    </row>
    <row r="4629" spans="1:8" ht="29.5" customHeight="1" thickBot="1" x14ac:dyDescent="0.4">
      <c r="A4629" s="16" t="str">
        <f>IF(B4629&lt;&gt;"","IND"&amp;TEXT(COUNTA($B$2:B4629),"000"),"")</f>
        <v>IND3277</v>
      </c>
      <c r="B4629" s="17">
        <f>Consolication[[#This Row],[Nom et prénom 0 Name &amp; first name]]</f>
        <v>0</v>
      </c>
      <c r="C4629" s="17" t="e">
        <f>VLOOKUP(B4629,Consolidation!B:AA,3,FALSE)</f>
        <v>#N/A</v>
      </c>
      <c r="D4629" s="17" t="e">
        <f>VLOOKUP(B4629,Consolidation!B:AA,5,TRUE)</f>
        <v>#N/A</v>
      </c>
      <c r="E4629" s="17" t="e">
        <f>VLOOKUP(B4630,Consolidation!B:AA,6,TRUE)</f>
        <v>#N/A</v>
      </c>
      <c r="F4629" s="17" t="e">
        <f>VLOOKUP(B4630,Consolidation!B:AA,7,TRUE)</f>
        <v>#N/A</v>
      </c>
      <c r="G4629" s="17" t="e">
        <f>VLOOKUP(B4630,Consolidation!B:AA,12,TRUE)</f>
        <v>#N/A</v>
      </c>
      <c r="H4629" s="17" t="e">
        <f>VLOOKUP(B4630,Consolidation!B:AA,22,FALSE)</f>
        <v>#N/A</v>
      </c>
    </row>
    <row r="4630" spans="1:8" ht="29.5" customHeight="1" thickBot="1" x14ac:dyDescent="0.4">
      <c r="A4630" s="16" t="str">
        <f>IF(B4630&lt;&gt;"","IND"&amp;TEXT(COUNTA($B$2:B4630),"000"),"")</f>
        <v>IND3278</v>
      </c>
      <c r="B4630" s="17">
        <f>Consolication[[#This Row],[Nom et prénom 0 Name &amp; first name]]</f>
        <v>0</v>
      </c>
      <c r="C4630" s="17" t="e">
        <f>VLOOKUP(B4630,Consolidation!B:AA,3,FALSE)</f>
        <v>#N/A</v>
      </c>
      <c r="D4630" s="17" t="e">
        <f>VLOOKUP(B4630,Consolidation!B:AA,5,TRUE)</f>
        <v>#N/A</v>
      </c>
      <c r="E4630" s="17" t="e">
        <f>VLOOKUP(B4631,Consolidation!B:AA,6,TRUE)</f>
        <v>#N/A</v>
      </c>
      <c r="F4630" s="17" t="e">
        <f>VLOOKUP(B4631,Consolidation!B:AA,7,TRUE)</f>
        <v>#N/A</v>
      </c>
      <c r="G4630" s="17" t="e">
        <f>VLOOKUP(B4631,Consolidation!B:AA,12,TRUE)</f>
        <v>#N/A</v>
      </c>
      <c r="H4630" s="17" t="e">
        <f>VLOOKUP(B4631,Consolidation!B:AA,22,FALSE)</f>
        <v>#N/A</v>
      </c>
    </row>
    <row r="4631" spans="1:8" ht="29.5" customHeight="1" thickBot="1" x14ac:dyDescent="0.4">
      <c r="A4631" s="16" t="str">
        <f>IF(B4631&lt;&gt;"","IND"&amp;TEXT(COUNTA($B$2:B4631),"000"),"")</f>
        <v>IND3279</v>
      </c>
      <c r="B4631" s="17">
        <f>Consolication[[#This Row],[Nom et prénom 0 Name &amp; first name]]</f>
        <v>0</v>
      </c>
      <c r="C4631" s="17" t="e">
        <f>VLOOKUP(B4631,Consolidation!B:AA,3,FALSE)</f>
        <v>#N/A</v>
      </c>
      <c r="D4631" s="17" t="e">
        <f>VLOOKUP(B4631,Consolidation!B:AA,5,TRUE)</f>
        <v>#N/A</v>
      </c>
      <c r="E4631" s="17" t="e">
        <f>VLOOKUP(B4632,Consolidation!B:AA,6,TRUE)</f>
        <v>#N/A</v>
      </c>
      <c r="F4631" s="17" t="e">
        <f>VLOOKUP(B4632,Consolidation!B:AA,7,TRUE)</f>
        <v>#N/A</v>
      </c>
      <c r="G4631" s="17" t="e">
        <f>VLOOKUP(B4632,Consolidation!B:AA,12,TRUE)</f>
        <v>#N/A</v>
      </c>
      <c r="H4631" s="17" t="e">
        <f>VLOOKUP(B4632,Consolidation!B:AA,22,FALSE)</f>
        <v>#N/A</v>
      </c>
    </row>
    <row r="4632" spans="1:8" ht="29.5" customHeight="1" thickBot="1" x14ac:dyDescent="0.4">
      <c r="A4632" s="16" t="str">
        <f>IF(B4632&lt;&gt;"","IND"&amp;TEXT(COUNTA($B$2:B4632),"000"),"")</f>
        <v>IND3280</v>
      </c>
      <c r="B4632" s="17">
        <f>Consolication[[#This Row],[Nom et prénom 0 Name &amp; first name]]</f>
        <v>0</v>
      </c>
      <c r="C4632" s="17" t="e">
        <f>VLOOKUP(B4632,Consolidation!B:AA,3,FALSE)</f>
        <v>#N/A</v>
      </c>
      <c r="D4632" s="17" t="e">
        <f>VLOOKUP(B4632,Consolidation!B:AA,5,TRUE)</f>
        <v>#N/A</v>
      </c>
      <c r="E4632" s="17" t="e">
        <f>VLOOKUP(B4633,Consolidation!B:AA,6,TRUE)</f>
        <v>#N/A</v>
      </c>
      <c r="F4632" s="17" t="e">
        <f>VLOOKUP(B4633,Consolidation!B:AA,7,TRUE)</f>
        <v>#N/A</v>
      </c>
      <c r="G4632" s="17" t="e">
        <f>VLOOKUP(B4633,Consolidation!B:AA,12,TRUE)</f>
        <v>#N/A</v>
      </c>
      <c r="H4632" s="17" t="e">
        <f>VLOOKUP(B4633,Consolidation!B:AA,22,FALSE)</f>
        <v>#N/A</v>
      </c>
    </row>
    <row r="4633" spans="1:8" ht="29.5" customHeight="1" thickBot="1" x14ac:dyDescent="0.4">
      <c r="A4633" s="16" t="str">
        <f>IF(B4633&lt;&gt;"","IND"&amp;TEXT(COUNTA($B$2:B4633),"000"),"")</f>
        <v>IND3281</v>
      </c>
      <c r="B4633" s="17">
        <f>Consolication[[#This Row],[Nom et prénom 0 Name &amp; first name]]</f>
        <v>0</v>
      </c>
      <c r="C4633" s="17" t="e">
        <f>VLOOKUP(B4633,Consolidation!B:AA,3,FALSE)</f>
        <v>#N/A</v>
      </c>
      <c r="D4633" s="17" t="e">
        <f>VLOOKUP(B4633,Consolidation!B:AA,5,TRUE)</f>
        <v>#N/A</v>
      </c>
      <c r="E4633" s="17" t="e">
        <f>VLOOKUP(B4634,Consolidation!B:AA,6,TRUE)</f>
        <v>#N/A</v>
      </c>
      <c r="F4633" s="17" t="e">
        <f>VLOOKUP(B4634,Consolidation!B:AA,7,TRUE)</f>
        <v>#N/A</v>
      </c>
      <c r="G4633" s="17" t="e">
        <f>VLOOKUP(B4634,Consolidation!B:AA,12,TRUE)</f>
        <v>#N/A</v>
      </c>
      <c r="H4633" s="17" t="e">
        <f>VLOOKUP(B4634,Consolidation!B:AA,22,FALSE)</f>
        <v>#N/A</v>
      </c>
    </row>
    <row r="4634" spans="1:8" ht="29.5" customHeight="1" thickBot="1" x14ac:dyDescent="0.4">
      <c r="A4634" s="16" t="str">
        <f>IF(B4634&lt;&gt;"","IND"&amp;TEXT(COUNTA($B$2:B4634),"000"),"")</f>
        <v>IND3282</v>
      </c>
      <c r="B4634" s="17">
        <f>Consolication[[#This Row],[Nom et prénom 0 Name &amp; first name]]</f>
        <v>0</v>
      </c>
      <c r="C4634" s="17" t="e">
        <f>VLOOKUP(B4634,Consolidation!B:AA,3,FALSE)</f>
        <v>#N/A</v>
      </c>
      <c r="D4634" s="17" t="e">
        <f>VLOOKUP(B4634,Consolidation!B:AA,5,TRUE)</f>
        <v>#N/A</v>
      </c>
      <c r="E4634" s="17" t="e">
        <f>VLOOKUP(B4635,Consolidation!B:AA,6,TRUE)</f>
        <v>#N/A</v>
      </c>
      <c r="F4634" s="17" t="e">
        <f>VLOOKUP(B4635,Consolidation!B:AA,7,TRUE)</f>
        <v>#N/A</v>
      </c>
      <c r="G4634" s="17" t="e">
        <f>VLOOKUP(B4635,Consolidation!B:AA,12,TRUE)</f>
        <v>#N/A</v>
      </c>
      <c r="H4634" s="17" t="e">
        <f>VLOOKUP(B4635,Consolidation!B:AA,22,FALSE)</f>
        <v>#N/A</v>
      </c>
    </row>
    <row r="4635" spans="1:8" ht="29.5" customHeight="1" thickBot="1" x14ac:dyDescent="0.4">
      <c r="A4635" s="16" t="str">
        <f>IF(B4635&lt;&gt;"","IND"&amp;TEXT(COUNTA($B$2:B4635),"000"),"")</f>
        <v>IND3283</v>
      </c>
      <c r="B4635" s="17">
        <f>Consolication[[#This Row],[Nom et prénom 0 Name &amp; first name]]</f>
        <v>0</v>
      </c>
      <c r="C4635" s="17" t="e">
        <f>VLOOKUP(B4635,Consolidation!B:AA,3,FALSE)</f>
        <v>#N/A</v>
      </c>
      <c r="D4635" s="17" t="e">
        <f>VLOOKUP(B4635,Consolidation!B:AA,5,TRUE)</f>
        <v>#N/A</v>
      </c>
      <c r="E4635" s="17" t="e">
        <f>VLOOKUP(B4636,Consolidation!B:AA,6,TRUE)</f>
        <v>#N/A</v>
      </c>
      <c r="F4635" s="17" t="e">
        <f>VLOOKUP(B4636,Consolidation!B:AA,7,TRUE)</f>
        <v>#N/A</v>
      </c>
      <c r="G4635" s="17" t="e">
        <f>VLOOKUP(B4636,Consolidation!B:AA,12,TRUE)</f>
        <v>#N/A</v>
      </c>
      <c r="H4635" s="17" t="e">
        <f>VLOOKUP(B4636,Consolidation!B:AA,22,FALSE)</f>
        <v>#N/A</v>
      </c>
    </row>
    <row r="4636" spans="1:8" ht="29.5" customHeight="1" thickBot="1" x14ac:dyDescent="0.4">
      <c r="A4636" s="16" t="str">
        <f>IF(B4636&lt;&gt;"","IND"&amp;TEXT(COUNTA($B$2:B4636),"000"),"")</f>
        <v>IND3284</v>
      </c>
      <c r="B4636" s="17">
        <f>Consolication[[#This Row],[Nom et prénom 0 Name &amp; first name]]</f>
        <v>0</v>
      </c>
      <c r="C4636" s="17" t="e">
        <f>VLOOKUP(B4636,Consolidation!B:AA,3,FALSE)</f>
        <v>#N/A</v>
      </c>
      <c r="D4636" s="17" t="e">
        <f>VLOOKUP(B4636,Consolidation!B:AA,5,TRUE)</f>
        <v>#N/A</v>
      </c>
      <c r="E4636" s="17" t="e">
        <f>VLOOKUP(B4637,Consolidation!B:AA,6,TRUE)</f>
        <v>#N/A</v>
      </c>
      <c r="F4636" s="17" t="e">
        <f>VLOOKUP(B4637,Consolidation!B:AA,7,TRUE)</f>
        <v>#N/A</v>
      </c>
      <c r="G4636" s="17" t="e">
        <f>VLOOKUP(B4637,Consolidation!B:AA,12,TRUE)</f>
        <v>#N/A</v>
      </c>
      <c r="H4636" s="17" t="e">
        <f>VLOOKUP(B4637,Consolidation!B:AA,22,FALSE)</f>
        <v>#N/A</v>
      </c>
    </row>
    <row r="4637" spans="1:8" ht="29.5" customHeight="1" thickBot="1" x14ac:dyDescent="0.4">
      <c r="A4637" s="16" t="str">
        <f>IF(B4637&lt;&gt;"","IND"&amp;TEXT(COUNTA($B$2:B4637),"000"),"")</f>
        <v>IND3285</v>
      </c>
      <c r="B4637" s="17">
        <f>Consolication[[#This Row],[Nom et prénom 0 Name &amp; first name]]</f>
        <v>0</v>
      </c>
      <c r="C4637" s="17" t="e">
        <f>VLOOKUP(B4637,Consolidation!B:AA,3,FALSE)</f>
        <v>#N/A</v>
      </c>
      <c r="D4637" s="17" t="e">
        <f>VLOOKUP(B4637,Consolidation!B:AA,5,TRUE)</f>
        <v>#N/A</v>
      </c>
      <c r="E4637" s="17" t="e">
        <f>VLOOKUP(B4638,Consolidation!B:AA,6,TRUE)</f>
        <v>#N/A</v>
      </c>
      <c r="F4637" s="17" t="e">
        <f>VLOOKUP(B4638,Consolidation!B:AA,7,TRUE)</f>
        <v>#N/A</v>
      </c>
      <c r="G4637" s="17" t="e">
        <f>VLOOKUP(B4638,Consolidation!B:AA,12,TRUE)</f>
        <v>#N/A</v>
      </c>
      <c r="H4637" s="17" t="e">
        <f>VLOOKUP(B4638,Consolidation!B:AA,22,FALSE)</f>
        <v>#N/A</v>
      </c>
    </row>
    <row r="4638" spans="1:8" ht="29.5" customHeight="1" thickBot="1" x14ac:dyDescent="0.4">
      <c r="A4638" s="16" t="str">
        <f>IF(B4638&lt;&gt;"","IND"&amp;TEXT(COUNTA($B$2:B4638),"000"),"")</f>
        <v>IND3286</v>
      </c>
      <c r="B4638" s="17">
        <f>Consolication[[#This Row],[Nom et prénom 0 Name &amp; first name]]</f>
        <v>0</v>
      </c>
      <c r="C4638" s="17" t="e">
        <f>VLOOKUP(B4638,Consolidation!B:AA,3,FALSE)</f>
        <v>#N/A</v>
      </c>
      <c r="D4638" s="17" t="e">
        <f>VLOOKUP(B4638,Consolidation!B:AA,5,TRUE)</f>
        <v>#N/A</v>
      </c>
      <c r="E4638" s="17" t="e">
        <f>VLOOKUP(B4639,Consolidation!B:AA,6,TRUE)</f>
        <v>#N/A</v>
      </c>
      <c r="F4638" s="17" t="e">
        <f>VLOOKUP(B4639,Consolidation!B:AA,7,TRUE)</f>
        <v>#N/A</v>
      </c>
      <c r="G4638" s="17" t="e">
        <f>VLOOKUP(B4639,Consolidation!B:AA,12,TRUE)</f>
        <v>#N/A</v>
      </c>
      <c r="H4638" s="17" t="e">
        <f>VLOOKUP(B4639,Consolidation!B:AA,22,FALSE)</f>
        <v>#N/A</v>
      </c>
    </row>
    <row r="4639" spans="1:8" ht="29.5" customHeight="1" thickBot="1" x14ac:dyDescent="0.4">
      <c r="A4639" s="16" t="str">
        <f>IF(B4639&lt;&gt;"","IND"&amp;TEXT(COUNTA($B$2:B4639),"000"),"")</f>
        <v>IND3287</v>
      </c>
      <c r="B4639" s="17">
        <f>Consolication[[#This Row],[Nom et prénom 0 Name &amp; first name]]</f>
        <v>0</v>
      </c>
      <c r="C4639" s="17" t="e">
        <f>VLOOKUP(B4639,Consolidation!B:AA,3,FALSE)</f>
        <v>#N/A</v>
      </c>
      <c r="D4639" s="17" t="e">
        <f>VLOOKUP(B4639,Consolidation!B:AA,5,TRUE)</f>
        <v>#N/A</v>
      </c>
      <c r="E4639" s="17" t="e">
        <f>VLOOKUP(B4640,Consolidation!B:AA,6,TRUE)</f>
        <v>#N/A</v>
      </c>
      <c r="F4639" s="17" t="e">
        <f>VLOOKUP(B4640,Consolidation!B:AA,7,TRUE)</f>
        <v>#N/A</v>
      </c>
      <c r="G4639" s="17" t="e">
        <f>VLOOKUP(B4640,Consolidation!B:AA,12,TRUE)</f>
        <v>#N/A</v>
      </c>
      <c r="H4639" s="17" t="e">
        <f>VLOOKUP(B4640,Consolidation!B:AA,22,FALSE)</f>
        <v>#N/A</v>
      </c>
    </row>
    <row r="4640" spans="1:8" ht="29.5" customHeight="1" thickBot="1" x14ac:dyDescent="0.4">
      <c r="A4640" s="16" t="str">
        <f>IF(B4640&lt;&gt;"","IND"&amp;TEXT(COUNTA($B$2:B4640),"000"),"")</f>
        <v>IND3288</v>
      </c>
      <c r="B4640" s="17">
        <f>Consolication[[#This Row],[Nom et prénom 0 Name &amp; first name]]</f>
        <v>0</v>
      </c>
      <c r="C4640" s="17" t="e">
        <f>VLOOKUP(B4640,Consolidation!B:AA,3,FALSE)</f>
        <v>#N/A</v>
      </c>
      <c r="D4640" s="17" t="e">
        <f>VLOOKUP(B4640,Consolidation!B:AA,5,TRUE)</f>
        <v>#N/A</v>
      </c>
      <c r="E4640" s="17" t="e">
        <f>VLOOKUP(B4641,Consolidation!B:AA,6,TRUE)</f>
        <v>#N/A</v>
      </c>
      <c r="F4640" s="17" t="e">
        <f>VLOOKUP(B4641,Consolidation!B:AA,7,TRUE)</f>
        <v>#N/A</v>
      </c>
      <c r="G4640" s="17" t="e">
        <f>VLOOKUP(B4641,Consolidation!B:AA,12,TRUE)</f>
        <v>#N/A</v>
      </c>
      <c r="H4640" s="17" t="e">
        <f>VLOOKUP(B4641,Consolidation!B:AA,22,FALSE)</f>
        <v>#N/A</v>
      </c>
    </row>
    <row r="4641" spans="1:8" ht="29.5" customHeight="1" thickBot="1" x14ac:dyDescent="0.4">
      <c r="A4641" s="16" t="str">
        <f>IF(B4641&lt;&gt;"","IND"&amp;TEXT(COUNTA($B$2:B4641),"000"),"")</f>
        <v>IND3289</v>
      </c>
      <c r="B4641" s="17">
        <f>Consolication[[#This Row],[Nom et prénom 0 Name &amp; first name]]</f>
        <v>0</v>
      </c>
      <c r="C4641" s="17" t="e">
        <f>VLOOKUP(B4641,Consolidation!B:AA,3,FALSE)</f>
        <v>#N/A</v>
      </c>
      <c r="D4641" s="17" t="e">
        <f>VLOOKUP(B4641,Consolidation!B:AA,5,TRUE)</f>
        <v>#N/A</v>
      </c>
      <c r="E4641" s="17" t="e">
        <f>VLOOKUP(B4642,Consolidation!B:AA,6,TRUE)</f>
        <v>#N/A</v>
      </c>
      <c r="F4641" s="17" t="e">
        <f>VLOOKUP(B4642,Consolidation!B:AA,7,TRUE)</f>
        <v>#N/A</v>
      </c>
      <c r="G4641" s="17" t="e">
        <f>VLOOKUP(B4642,Consolidation!B:AA,12,TRUE)</f>
        <v>#N/A</v>
      </c>
      <c r="H4641" s="17" t="e">
        <f>VLOOKUP(B4642,Consolidation!B:AA,22,FALSE)</f>
        <v>#N/A</v>
      </c>
    </row>
    <row r="4642" spans="1:8" ht="29.5" customHeight="1" thickBot="1" x14ac:dyDescent="0.4">
      <c r="A4642" s="16" t="str">
        <f>IF(B4642&lt;&gt;"","IND"&amp;TEXT(COUNTA($B$2:B4642),"000"),"")</f>
        <v>IND3290</v>
      </c>
      <c r="B4642" s="17">
        <f>Consolication[[#This Row],[Nom et prénom 0 Name &amp; first name]]</f>
        <v>0</v>
      </c>
      <c r="C4642" s="17" t="e">
        <f>VLOOKUP(B4642,Consolidation!B:AA,3,FALSE)</f>
        <v>#N/A</v>
      </c>
      <c r="D4642" s="17" t="e">
        <f>VLOOKUP(B4642,Consolidation!B:AA,5,TRUE)</f>
        <v>#N/A</v>
      </c>
      <c r="E4642" s="17" t="e">
        <f>VLOOKUP(B4643,Consolidation!B:AA,6,TRUE)</f>
        <v>#N/A</v>
      </c>
      <c r="F4642" s="17" t="e">
        <f>VLOOKUP(B4643,Consolidation!B:AA,7,TRUE)</f>
        <v>#N/A</v>
      </c>
      <c r="G4642" s="17" t="e">
        <f>VLOOKUP(B4643,Consolidation!B:AA,12,TRUE)</f>
        <v>#N/A</v>
      </c>
      <c r="H4642" s="17" t="e">
        <f>VLOOKUP(B4643,Consolidation!B:AA,22,FALSE)</f>
        <v>#N/A</v>
      </c>
    </row>
    <row r="4643" spans="1:8" ht="29.5" customHeight="1" thickBot="1" x14ac:dyDescent="0.4">
      <c r="A4643" s="16" t="str">
        <f>IF(B4643&lt;&gt;"","IND"&amp;TEXT(COUNTA($B$2:B4643),"000"),"")</f>
        <v>IND3291</v>
      </c>
      <c r="B4643" s="17">
        <f>Consolication[[#This Row],[Nom et prénom 0 Name &amp; first name]]</f>
        <v>0</v>
      </c>
      <c r="C4643" s="17" t="e">
        <f>VLOOKUP(B4643,Consolidation!B:AA,3,FALSE)</f>
        <v>#N/A</v>
      </c>
      <c r="D4643" s="17" t="e">
        <f>VLOOKUP(B4643,Consolidation!B:AA,5,TRUE)</f>
        <v>#N/A</v>
      </c>
      <c r="E4643" s="17" t="e">
        <f>VLOOKUP(B4644,Consolidation!B:AA,6,TRUE)</f>
        <v>#N/A</v>
      </c>
      <c r="F4643" s="17" t="e">
        <f>VLOOKUP(B4644,Consolidation!B:AA,7,TRUE)</f>
        <v>#N/A</v>
      </c>
      <c r="G4643" s="17" t="e">
        <f>VLOOKUP(B4644,Consolidation!B:AA,12,TRUE)</f>
        <v>#N/A</v>
      </c>
      <c r="H4643" s="17" t="e">
        <f>VLOOKUP(B4644,Consolidation!B:AA,22,FALSE)</f>
        <v>#N/A</v>
      </c>
    </row>
    <row r="4644" spans="1:8" ht="29.5" customHeight="1" thickBot="1" x14ac:dyDescent="0.4">
      <c r="A4644" s="16" t="str">
        <f>IF(B4644&lt;&gt;"","IND"&amp;TEXT(COUNTA($B$2:B4644),"000"),"")</f>
        <v>IND3292</v>
      </c>
      <c r="B4644" s="17">
        <f>Consolication[[#This Row],[Nom et prénom 0 Name &amp; first name]]</f>
        <v>0</v>
      </c>
      <c r="C4644" s="17" t="e">
        <f>VLOOKUP(B4644,Consolidation!B:AA,3,FALSE)</f>
        <v>#N/A</v>
      </c>
      <c r="D4644" s="17" t="e">
        <f>VLOOKUP(B4644,Consolidation!B:AA,5,TRUE)</f>
        <v>#N/A</v>
      </c>
      <c r="E4644" s="17" t="e">
        <f>VLOOKUP(B4645,Consolidation!B:AA,6,TRUE)</f>
        <v>#N/A</v>
      </c>
      <c r="F4644" s="17" t="e">
        <f>VLOOKUP(B4645,Consolidation!B:AA,7,TRUE)</f>
        <v>#N/A</v>
      </c>
      <c r="G4644" s="17" t="e">
        <f>VLOOKUP(B4645,Consolidation!B:AA,12,TRUE)</f>
        <v>#N/A</v>
      </c>
      <c r="H4644" s="17" t="e">
        <f>VLOOKUP(B4645,Consolidation!B:AA,22,FALSE)</f>
        <v>#N/A</v>
      </c>
    </row>
    <row r="4645" spans="1:8" ht="29.5" customHeight="1" thickBot="1" x14ac:dyDescent="0.4">
      <c r="A4645" s="16" t="str">
        <f>IF(B4645&lt;&gt;"","IND"&amp;TEXT(COUNTA($B$2:B4645),"000"),"")</f>
        <v>IND3293</v>
      </c>
      <c r="B4645" s="17">
        <f>Consolication[[#This Row],[Nom et prénom 0 Name &amp; first name]]</f>
        <v>0</v>
      </c>
      <c r="C4645" s="17" t="e">
        <f>VLOOKUP(B4645,Consolidation!B:AA,3,FALSE)</f>
        <v>#N/A</v>
      </c>
      <c r="D4645" s="17" t="e">
        <f>VLOOKUP(B4645,Consolidation!B:AA,5,TRUE)</f>
        <v>#N/A</v>
      </c>
      <c r="E4645" s="17" t="e">
        <f>VLOOKUP(B4646,Consolidation!B:AA,6,TRUE)</f>
        <v>#N/A</v>
      </c>
      <c r="F4645" s="17" t="e">
        <f>VLOOKUP(B4646,Consolidation!B:AA,7,TRUE)</f>
        <v>#N/A</v>
      </c>
      <c r="G4645" s="17" t="e">
        <f>VLOOKUP(B4646,Consolidation!B:AA,12,TRUE)</f>
        <v>#N/A</v>
      </c>
      <c r="H4645" s="17" t="e">
        <f>VLOOKUP(B4646,Consolidation!B:AA,22,FALSE)</f>
        <v>#N/A</v>
      </c>
    </row>
    <row r="4646" spans="1:8" ht="29.5" customHeight="1" thickBot="1" x14ac:dyDescent="0.4">
      <c r="A4646" s="16" t="str">
        <f>IF(B4646&lt;&gt;"","IND"&amp;TEXT(COUNTA($B$2:B4646),"000"),"")</f>
        <v>IND3294</v>
      </c>
      <c r="B4646" s="17">
        <f>Consolication[[#This Row],[Nom et prénom 0 Name &amp; first name]]</f>
        <v>0</v>
      </c>
      <c r="C4646" s="17" t="e">
        <f>VLOOKUP(B4646,Consolidation!B:AA,3,FALSE)</f>
        <v>#N/A</v>
      </c>
      <c r="D4646" s="17" t="e">
        <f>VLOOKUP(B4646,Consolidation!B:AA,5,TRUE)</f>
        <v>#N/A</v>
      </c>
      <c r="E4646" s="17" t="e">
        <f>VLOOKUP(B4647,Consolidation!B:AA,6,TRUE)</f>
        <v>#N/A</v>
      </c>
      <c r="F4646" s="17" t="e">
        <f>VLOOKUP(B4647,Consolidation!B:AA,7,TRUE)</f>
        <v>#N/A</v>
      </c>
      <c r="G4646" s="17" t="e">
        <f>VLOOKUP(B4647,Consolidation!B:AA,12,TRUE)</f>
        <v>#N/A</v>
      </c>
      <c r="H4646" s="17" t="e">
        <f>VLOOKUP(B4647,Consolidation!B:AA,22,FALSE)</f>
        <v>#N/A</v>
      </c>
    </row>
    <row r="4647" spans="1:8" ht="29.5" customHeight="1" thickBot="1" x14ac:dyDescent="0.4">
      <c r="A4647" s="16" t="str">
        <f>IF(B4647&lt;&gt;"","IND"&amp;TEXT(COUNTA($B$2:B4647),"000"),"")</f>
        <v>IND3295</v>
      </c>
      <c r="B4647" s="17">
        <f>Consolication[[#This Row],[Nom et prénom 0 Name &amp; first name]]</f>
        <v>0</v>
      </c>
      <c r="C4647" s="17" t="e">
        <f>VLOOKUP(B4647,Consolidation!B:AA,3,FALSE)</f>
        <v>#N/A</v>
      </c>
      <c r="D4647" s="17" t="e">
        <f>VLOOKUP(B4647,Consolidation!B:AA,5,TRUE)</f>
        <v>#N/A</v>
      </c>
      <c r="E4647" s="17" t="e">
        <f>VLOOKUP(B4648,Consolidation!B:AA,6,TRUE)</f>
        <v>#N/A</v>
      </c>
      <c r="F4647" s="17" t="e">
        <f>VLOOKUP(B4648,Consolidation!B:AA,7,TRUE)</f>
        <v>#N/A</v>
      </c>
      <c r="G4647" s="17" t="e">
        <f>VLOOKUP(B4648,Consolidation!B:AA,12,TRUE)</f>
        <v>#N/A</v>
      </c>
      <c r="H4647" s="17" t="e">
        <f>VLOOKUP(B4648,Consolidation!B:AA,22,FALSE)</f>
        <v>#N/A</v>
      </c>
    </row>
    <row r="4648" spans="1:8" ht="29.5" customHeight="1" thickBot="1" x14ac:dyDescent="0.4">
      <c r="A4648" s="16" t="str">
        <f>IF(B4648&lt;&gt;"","IND"&amp;TEXT(COUNTA($B$2:B4648),"000"),"")</f>
        <v>IND3296</v>
      </c>
      <c r="B4648" s="17">
        <f>Consolication[[#This Row],[Nom et prénom 0 Name &amp; first name]]</f>
        <v>0</v>
      </c>
      <c r="C4648" s="17" t="e">
        <f>VLOOKUP(B4648,Consolidation!B:AA,3,FALSE)</f>
        <v>#N/A</v>
      </c>
      <c r="D4648" s="17" t="e">
        <f>VLOOKUP(B4648,Consolidation!B:AA,5,TRUE)</f>
        <v>#N/A</v>
      </c>
      <c r="E4648" s="17" t="e">
        <f>VLOOKUP(B4649,Consolidation!B:AA,6,TRUE)</f>
        <v>#N/A</v>
      </c>
      <c r="F4648" s="17" t="e">
        <f>VLOOKUP(B4649,Consolidation!B:AA,7,TRUE)</f>
        <v>#N/A</v>
      </c>
      <c r="G4648" s="17" t="e">
        <f>VLOOKUP(B4649,Consolidation!B:AA,12,TRUE)</f>
        <v>#N/A</v>
      </c>
      <c r="H4648" s="17" t="e">
        <f>VLOOKUP(B4649,Consolidation!B:AA,22,FALSE)</f>
        <v>#N/A</v>
      </c>
    </row>
    <row r="4649" spans="1:8" ht="29.5" customHeight="1" thickBot="1" x14ac:dyDescent="0.4">
      <c r="A4649" s="16" t="str">
        <f>IF(B4649&lt;&gt;"","IND"&amp;TEXT(COUNTA($B$2:B4649),"000"),"")</f>
        <v>IND3297</v>
      </c>
      <c r="B4649" s="17">
        <f>Consolication[[#This Row],[Nom et prénom 0 Name &amp; first name]]</f>
        <v>0</v>
      </c>
      <c r="C4649" s="17" t="e">
        <f>VLOOKUP(B4649,Consolidation!B:AA,3,FALSE)</f>
        <v>#N/A</v>
      </c>
      <c r="D4649" s="17" t="e">
        <f>VLOOKUP(B4649,Consolidation!B:AA,5,TRUE)</f>
        <v>#N/A</v>
      </c>
      <c r="E4649" s="17" t="e">
        <f>VLOOKUP(B4650,Consolidation!B:AA,6,TRUE)</f>
        <v>#N/A</v>
      </c>
      <c r="F4649" s="17" t="e">
        <f>VLOOKUP(B4650,Consolidation!B:AA,7,TRUE)</f>
        <v>#N/A</v>
      </c>
      <c r="G4649" s="17" t="e">
        <f>VLOOKUP(B4650,Consolidation!B:AA,12,TRUE)</f>
        <v>#N/A</v>
      </c>
      <c r="H4649" s="17" t="e">
        <f>VLOOKUP(B4650,Consolidation!B:AA,22,FALSE)</f>
        <v>#N/A</v>
      </c>
    </row>
    <row r="4650" spans="1:8" ht="29.5" customHeight="1" thickBot="1" x14ac:dyDescent="0.4">
      <c r="A4650" s="16" t="str">
        <f>IF(B4650&lt;&gt;"","IND"&amp;TEXT(COUNTA($B$2:B4650),"000"),"")</f>
        <v>IND3298</v>
      </c>
      <c r="B4650" s="17">
        <f>Consolication[[#This Row],[Nom et prénom 0 Name &amp; first name]]</f>
        <v>0</v>
      </c>
      <c r="C4650" s="17" t="e">
        <f>VLOOKUP(B4650,Consolidation!B:AA,3,FALSE)</f>
        <v>#N/A</v>
      </c>
      <c r="D4650" s="17" t="e">
        <f>VLOOKUP(B4650,Consolidation!B:AA,5,TRUE)</f>
        <v>#N/A</v>
      </c>
      <c r="E4650" s="17" t="e">
        <f>VLOOKUP(B4651,Consolidation!B:AA,6,TRUE)</f>
        <v>#N/A</v>
      </c>
      <c r="F4650" s="17" t="e">
        <f>VLOOKUP(B4651,Consolidation!B:AA,7,TRUE)</f>
        <v>#N/A</v>
      </c>
      <c r="G4650" s="17" t="e">
        <f>VLOOKUP(B4651,Consolidation!B:AA,12,TRUE)</f>
        <v>#N/A</v>
      </c>
      <c r="H4650" s="17" t="e">
        <f>VLOOKUP(B4651,Consolidation!B:AA,22,FALSE)</f>
        <v>#N/A</v>
      </c>
    </row>
    <row r="4651" spans="1:8" ht="29.5" customHeight="1" thickBot="1" x14ac:dyDescent="0.4">
      <c r="A4651" s="16" t="str">
        <f>IF(B4651&lt;&gt;"","IND"&amp;TEXT(COUNTA($B$2:B4651),"000"),"")</f>
        <v>IND3299</v>
      </c>
      <c r="B4651" s="17">
        <f>Consolication[[#This Row],[Nom et prénom 0 Name &amp; first name]]</f>
        <v>0</v>
      </c>
      <c r="C4651" s="17" t="e">
        <f>VLOOKUP(B4651,Consolidation!B:AA,3,FALSE)</f>
        <v>#N/A</v>
      </c>
      <c r="D4651" s="17" t="e">
        <f>VLOOKUP(B4651,Consolidation!B:AA,5,TRUE)</f>
        <v>#N/A</v>
      </c>
      <c r="E4651" s="17" t="e">
        <f>VLOOKUP(B4652,Consolidation!B:AA,6,TRUE)</f>
        <v>#N/A</v>
      </c>
      <c r="F4651" s="17" t="e">
        <f>VLOOKUP(B4652,Consolidation!B:AA,7,TRUE)</f>
        <v>#N/A</v>
      </c>
      <c r="G4651" s="17" t="e">
        <f>VLOOKUP(B4652,Consolidation!B:AA,12,TRUE)</f>
        <v>#N/A</v>
      </c>
      <c r="H4651" s="17" t="e">
        <f>VLOOKUP(B4652,Consolidation!B:AA,22,FALSE)</f>
        <v>#N/A</v>
      </c>
    </row>
    <row r="4652" spans="1:8" ht="29.5" customHeight="1" thickBot="1" x14ac:dyDescent="0.4">
      <c r="A4652" s="16" t="str">
        <f>IF(B4652&lt;&gt;"","IND"&amp;TEXT(COUNTA($B$2:B4652),"000"),"")</f>
        <v>IND3300</v>
      </c>
      <c r="B4652" s="17">
        <f>Consolication[[#This Row],[Nom et prénom 0 Name &amp; first name]]</f>
        <v>0</v>
      </c>
      <c r="C4652" s="17" t="e">
        <f>VLOOKUP(B4652,Consolidation!B:AA,3,FALSE)</f>
        <v>#N/A</v>
      </c>
      <c r="D4652" s="17" t="e">
        <f>VLOOKUP(B4652,Consolidation!B:AA,5,TRUE)</f>
        <v>#N/A</v>
      </c>
      <c r="E4652" s="17" t="e">
        <f>VLOOKUP(B4653,Consolidation!B:AA,6,TRUE)</f>
        <v>#N/A</v>
      </c>
      <c r="F4652" s="17" t="e">
        <f>VLOOKUP(B4653,Consolidation!B:AA,7,TRUE)</f>
        <v>#N/A</v>
      </c>
      <c r="G4652" s="17" t="e">
        <f>VLOOKUP(B4653,Consolidation!B:AA,12,TRUE)</f>
        <v>#N/A</v>
      </c>
      <c r="H4652" s="17" t="e">
        <f>VLOOKUP(B4653,Consolidation!B:AA,22,FALSE)</f>
        <v>#N/A</v>
      </c>
    </row>
    <row r="4653" spans="1:8" ht="29.5" customHeight="1" thickBot="1" x14ac:dyDescent="0.4">
      <c r="A4653" s="16" t="str">
        <f>IF(B4653&lt;&gt;"","IND"&amp;TEXT(COUNTA($B$2:B4653),"000"),"")</f>
        <v>IND3301</v>
      </c>
      <c r="B4653" s="17">
        <f>Consolication[[#This Row],[Nom et prénom 0 Name &amp; first name]]</f>
        <v>0</v>
      </c>
      <c r="C4653" s="17" t="e">
        <f>VLOOKUP(B4653,Consolidation!B:AA,3,FALSE)</f>
        <v>#N/A</v>
      </c>
      <c r="D4653" s="17" t="e">
        <f>VLOOKUP(B4653,Consolidation!B:AA,5,TRUE)</f>
        <v>#N/A</v>
      </c>
      <c r="E4653" s="17" t="e">
        <f>VLOOKUP(B4654,Consolidation!B:AA,6,TRUE)</f>
        <v>#N/A</v>
      </c>
      <c r="F4653" s="17" t="e">
        <f>VLOOKUP(B4654,Consolidation!B:AA,7,TRUE)</f>
        <v>#N/A</v>
      </c>
      <c r="G4653" s="17" t="e">
        <f>VLOOKUP(B4654,Consolidation!B:AA,12,TRUE)</f>
        <v>#N/A</v>
      </c>
      <c r="H4653" s="17" t="e">
        <f>VLOOKUP(B4654,Consolidation!B:AA,22,FALSE)</f>
        <v>#N/A</v>
      </c>
    </row>
    <row r="4654" spans="1:8" ht="29.5" customHeight="1" thickBot="1" x14ac:dyDescent="0.4">
      <c r="A4654" s="16" t="str">
        <f>IF(B4654&lt;&gt;"","IND"&amp;TEXT(COUNTA($B$2:B4654),"000"),"")</f>
        <v>IND3302</v>
      </c>
      <c r="B4654" s="17">
        <f>Consolication[[#This Row],[Nom et prénom 0 Name &amp; first name]]</f>
        <v>0</v>
      </c>
      <c r="C4654" s="17" t="e">
        <f>VLOOKUP(B4654,Consolidation!B:AA,3,FALSE)</f>
        <v>#N/A</v>
      </c>
      <c r="D4654" s="17" t="e">
        <f>VLOOKUP(B4654,Consolidation!B:AA,5,TRUE)</f>
        <v>#N/A</v>
      </c>
      <c r="E4654" s="17" t="e">
        <f>VLOOKUP(B4655,Consolidation!B:AA,6,TRUE)</f>
        <v>#N/A</v>
      </c>
      <c r="F4654" s="17" t="e">
        <f>VLOOKUP(B4655,Consolidation!B:AA,7,TRUE)</f>
        <v>#N/A</v>
      </c>
      <c r="G4654" s="17" t="e">
        <f>VLOOKUP(B4655,Consolidation!B:AA,12,TRUE)</f>
        <v>#N/A</v>
      </c>
      <c r="H4654" s="17" t="e">
        <f>VLOOKUP(B4655,Consolidation!B:AA,22,FALSE)</f>
        <v>#N/A</v>
      </c>
    </row>
    <row r="4655" spans="1:8" ht="29.5" customHeight="1" thickBot="1" x14ac:dyDescent="0.4">
      <c r="A4655" s="16" t="str">
        <f>IF(B4655&lt;&gt;"","IND"&amp;TEXT(COUNTA($B$2:B4655),"000"),"")</f>
        <v>IND3303</v>
      </c>
      <c r="B4655" s="17">
        <f>Consolication[[#This Row],[Nom et prénom 0 Name &amp; first name]]</f>
        <v>0</v>
      </c>
      <c r="C4655" s="17" t="e">
        <f>VLOOKUP(B4655,Consolidation!B:AA,3,FALSE)</f>
        <v>#N/A</v>
      </c>
      <c r="D4655" s="17" t="e">
        <f>VLOOKUP(B4655,Consolidation!B:AA,5,TRUE)</f>
        <v>#N/A</v>
      </c>
      <c r="E4655" s="17" t="e">
        <f>VLOOKUP(B4656,Consolidation!B:AA,6,TRUE)</f>
        <v>#N/A</v>
      </c>
      <c r="F4655" s="17" t="e">
        <f>VLOOKUP(B4656,Consolidation!B:AA,7,TRUE)</f>
        <v>#N/A</v>
      </c>
      <c r="G4655" s="17" t="e">
        <f>VLOOKUP(B4656,Consolidation!B:AA,12,TRUE)</f>
        <v>#N/A</v>
      </c>
      <c r="H4655" s="17" t="e">
        <f>VLOOKUP(B4656,Consolidation!B:AA,22,FALSE)</f>
        <v>#N/A</v>
      </c>
    </row>
    <row r="4656" spans="1:8" ht="29.5" customHeight="1" thickBot="1" x14ac:dyDescent="0.4">
      <c r="A4656" s="16" t="str">
        <f>IF(B4656&lt;&gt;"","IND"&amp;TEXT(COUNTA($B$2:B4656),"000"),"")</f>
        <v>IND3304</v>
      </c>
      <c r="B4656" s="17">
        <f>Consolication[[#This Row],[Nom et prénom 0 Name &amp; first name]]</f>
        <v>0</v>
      </c>
      <c r="C4656" s="17" t="e">
        <f>VLOOKUP(B4656,Consolidation!B:AA,3,FALSE)</f>
        <v>#N/A</v>
      </c>
      <c r="D4656" s="17" t="e">
        <f>VLOOKUP(B4656,Consolidation!B:AA,5,TRUE)</f>
        <v>#N/A</v>
      </c>
      <c r="E4656" s="17" t="e">
        <f>VLOOKUP(B4657,Consolidation!B:AA,6,TRUE)</f>
        <v>#N/A</v>
      </c>
      <c r="F4656" s="17" t="e">
        <f>VLOOKUP(B4657,Consolidation!B:AA,7,TRUE)</f>
        <v>#N/A</v>
      </c>
      <c r="G4656" s="17" t="e">
        <f>VLOOKUP(B4657,Consolidation!B:AA,12,TRUE)</f>
        <v>#N/A</v>
      </c>
      <c r="H4656" s="17" t="e">
        <f>VLOOKUP(B4657,Consolidation!B:AA,22,FALSE)</f>
        <v>#N/A</v>
      </c>
    </row>
    <row r="4657" spans="1:8" ht="29.5" customHeight="1" thickBot="1" x14ac:dyDescent="0.4">
      <c r="A4657" s="16" t="str">
        <f>IF(B4657&lt;&gt;"","IND"&amp;TEXT(COUNTA($B$2:B4657),"000"),"")</f>
        <v>IND3305</v>
      </c>
      <c r="B4657" s="17">
        <f>Consolication[[#This Row],[Nom et prénom 0 Name &amp; first name]]</f>
        <v>0</v>
      </c>
      <c r="C4657" s="17" t="e">
        <f>VLOOKUP(B4657,Consolidation!B:AA,3,FALSE)</f>
        <v>#N/A</v>
      </c>
      <c r="D4657" s="17" t="e">
        <f>VLOOKUP(B4657,Consolidation!B:AA,5,TRUE)</f>
        <v>#N/A</v>
      </c>
      <c r="E4657" s="17" t="e">
        <f>VLOOKUP(B4658,Consolidation!B:AA,6,TRUE)</f>
        <v>#N/A</v>
      </c>
      <c r="F4657" s="17" t="e">
        <f>VLOOKUP(B4658,Consolidation!B:AA,7,TRUE)</f>
        <v>#N/A</v>
      </c>
      <c r="G4657" s="17" t="e">
        <f>VLOOKUP(B4658,Consolidation!B:AA,12,TRUE)</f>
        <v>#N/A</v>
      </c>
      <c r="H4657" s="17" t="e">
        <f>VLOOKUP(B4658,Consolidation!B:AA,22,FALSE)</f>
        <v>#N/A</v>
      </c>
    </row>
    <row r="4658" spans="1:8" ht="29.5" customHeight="1" thickBot="1" x14ac:dyDescent="0.4">
      <c r="A4658" s="16" t="str">
        <f>IF(B4658&lt;&gt;"","IND"&amp;TEXT(COUNTA($B$2:B4658),"000"),"")</f>
        <v>IND3306</v>
      </c>
      <c r="B4658" s="17">
        <f>Consolication[[#This Row],[Nom et prénom 0 Name &amp; first name]]</f>
        <v>0</v>
      </c>
      <c r="C4658" s="17" t="e">
        <f>VLOOKUP(B4658,Consolidation!B:AA,3,FALSE)</f>
        <v>#N/A</v>
      </c>
      <c r="D4658" s="17" t="e">
        <f>VLOOKUP(B4658,Consolidation!B:AA,5,TRUE)</f>
        <v>#N/A</v>
      </c>
      <c r="E4658" s="17" t="e">
        <f>VLOOKUP(B4659,Consolidation!B:AA,6,TRUE)</f>
        <v>#N/A</v>
      </c>
      <c r="F4658" s="17" t="e">
        <f>VLOOKUP(B4659,Consolidation!B:AA,7,TRUE)</f>
        <v>#N/A</v>
      </c>
      <c r="G4658" s="17" t="e">
        <f>VLOOKUP(B4659,Consolidation!B:AA,12,TRUE)</f>
        <v>#N/A</v>
      </c>
      <c r="H4658" s="17" t="e">
        <f>VLOOKUP(B4659,Consolidation!B:AA,22,FALSE)</f>
        <v>#N/A</v>
      </c>
    </row>
    <row r="4659" spans="1:8" ht="29.5" customHeight="1" thickBot="1" x14ac:dyDescent="0.4">
      <c r="A4659" s="16" t="str">
        <f>IF(B4659&lt;&gt;"","IND"&amp;TEXT(COUNTA($B$2:B4659),"000"),"")</f>
        <v>IND3307</v>
      </c>
      <c r="B4659" s="17">
        <f>Consolication[[#This Row],[Nom et prénom 0 Name &amp; first name]]</f>
        <v>0</v>
      </c>
      <c r="C4659" s="17" t="e">
        <f>VLOOKUP(B4659,Consolidation!B:AA,3,FALSE)</f>
        <v>#N/A</v>
      </c>
      <c r="D4659" s="17" t="e">
        <f>VLOOKUP(B4659,Consolidation!B:AA,5,TRUE)</f>
        <v>#N/A</v>
      </c>
      <c r="E4659" s="17" t="e">
        <f>VLOOKUP(B4660,Consolidation!B:AA,6,TRUE)</f>
        <v>#N/A</v>
      </c>
      <c r="F4659" s="17" t="e">
        <f>VLOOKUP(B4660,Consolidation!B:AA,7,TRUE)</f>
        <v>#N/A</v>
      </c>
      <c r="G4659" s="17" t="e">
        <f>VLOOKUP(B4660,Consolidation!B:AA,12,TRUE)</f>
        <v>#N/A</v>
      </c>
      <c r="H4659" s="17" t="e">
        <f>VLOOKUP(B4660,Consolidation!B:AA,22,FALSE)</f>
        <v>#N/A</v>
      </c>
    </row>
    <row r="4660" spans="1:8" ht="29.5" customHeight="1" thickBot="1" x14ac:dyDescent="0.4">
      <c r="A4660" s="16" t="str">
        <f>IF(B4660&lt;&gt;"","IND"&amp;TEXT(COUNTA($B$2:B4660),"000"),"")</f>
        <v>IND3308</v>
      </c>
      <c r="B4660" s="17">
        <f>Consolication[[#This Row],[Nom et prénom 0 Name &amp; first name]]</f>
        <v>0</v>
      </c>
      <c r="C4660" s="17" t="e">
        <f>VLOOKUP(B4660,Consolidation!B:AA,3,FALSE)</f>
        <v>#N/A</v>
      </c>
      <c r="D4660" s="17" t="e">
        <f>VLOOKUP(B4660,Consolidation!B:AA,5,TRUE)</f>
        <v>#N/A</v>
      </c>
      <c r="E4660" s="17" t="e">
        <f>VLOOKUP(B4661,Consolidation!B:AA,6,TRUE)</f>
        <v>#N/A</v>
      </c>
      <c r="F4660" s="17" t="e">
        <f>VLOOKUP(B4661,Consolidation!B:AA,7,TRUE)</f>
        <v>#N/A</v>
      </c>
      <c r="G4660" s="17" t="e">
        <f>VLOOKUP(B4661,Consolidation!B:AA,12,TRUE)</f>
        <v>#N/A</v>
      </c>
      <c r="H4660" s="17" t="e">
        <f>VLOOKUP(B4661,Consolidation!B:AA,22,FALSE)</f>
        <v>#N/A</v>
      </c>
    </row>
    <row r="4661" spans="1:8" ht="29.5" customHeight="1" thickBot="1" x14ac:dyDescent="0.4">
      <c r="A4661" s="16" t="str">
        <f>IF(B4661&lt;&gt;"","IND"&amp;TEXT(COUNTA($B$2:B4661),"000"),"")</f>
        <v>IND3309</v>
      </c>
      <c r="B4661" s="17">
        <f>Consolication[[#This Row],[Nom et prénom 0 Name &amp; first name]]</f>
        <v>0</v>
      </c>
      <c r="C4661" s="17" t="e">
        <f>VLOOKUP(B4661,Consolidation!B:AA,3,FALSE)</f>
        <v>#N/A</v>
      </c>
      <c r="D4661" s="17" t="e">
        <f>VLOOKUP(B4661,Consolidation!B:AA,5,TRUE)</f>
        <v>#N/A</v>
      </c>
      <c r="E4661" s="17" t="e">
        <f>VLOOKUP(B4662,Consolidation!B:AA,6,TRUE)</f>
        <v>#N/A</v>
      </c>
      <c r="F4661" s="17" t="e">
        <f>VLOOKUP(B4662,Consolidation!B:AA,7,TRUE)</f>
        <v>#N/A</v>
      </c>
      <c r="G4661" s="17" t="e">
        <f>VLOOKUP(B4662,Consolidation!B:AA,12,TRUE)</f>
        <v>#N/A</v>
      </c>
      <c r="H4661" s="17" t="e">
        <f>VLOOKUP(B4662,Consolidation!B:AA,22,FALSE)</f>
        <v>#N/A</v>
      </c>
    </row>
    <row r="4662" spans="1:8" ht="29.5" customHeight="1" thickBot="1" x14ac:dyDescent="0.4">
      <c r="A4662" s="16" t="str">
        <f>IF(B4662&lt;&gt;"","IND"&amp;TEXT(COUNTA($B$2:B4662),"000"),"")</f>
        <v>IND3310</v>
      </c>
      <c r="B4662" s="17">
        <f>Consolication[[#This Row],[Nom et prénom 0 Name &amp; first name]]</f>
        <v>0</v>
      </c>
      <c r="C4662" s="17" t="e">
        <f>VLOOKUP(B4662,Consolidation!B:AA,3,FALSE)</f>
        <v>#N/A</v>
      </c>
      <c r="D4662" s="17" t="e">
        <f>VLOOKUP(B4662,Consolidation!B:AA,5,TRUE)</f>
        <v>#N/A</v>
      </c>
      <c r="E4662" s="17" t="e">
        <f>VLOOKUP(B4663,Consolidation!B:AA,6,TRUE)</f>
        <v>#N/A</v>
      </c>
      <c r="F4662" s="17" t="e">
        <f>VLOOKUP(B4663,Consolidation!B:AA,7,TRUE)</f>
        <v>#N/A</v>
      </c>
      <c r="G4662" s="17" t="e">
        <f>VLOOKUP(B4663,Consolidation!B:AA,12,TRUE)</f>
        <v>#N/A</v>
      </c>
      <c r="H4662" s="17" t="e">
        <f>VLOOKUP(B4663,Consolidation!B:AA,22,FALSE)</f>
        <v>#N/A</v>
      </c>
    </row>
    <row r="4663" spans="1:8" ht="29.5" customHeight="1" thickBot="1" x14ac:dyDescent="0.4">
      <c r="A4663" s="16" t="str">
        <f>IF(B4663&lt;&gt;"","IND"&amp;TEXT(COUNTA($B$2:B4663),"000"),"")</f>
        <v>IND3311</v>
      </c>
      <c r="B4663" s="17">
        <f>Consolication[[#This Row],[Nom et prénom 0 Name &amp; first name]]</f>
        <v>0</v>
      </c>
      <c r="C4663" s="17" t="e">
        <f>VLOOKUP(B4663,Consolidation!B:AA,3,FALSE)</f>
        <v>#N/A</v>
      </c>
      <c r="D4663" s="17" t="e">
        <f>VLOOKUP(B4663,Consolidation!B:AA,5,TRUE)</f>
        <v>#N/A</v>
      </c>
      <c r="E4663" s="17" t="e">
        <f>VLOOKUP(B4664,Consolidation!B:AA,6,TRUE)</f>
        <v>#N/A</v>
      </c>
      <c r="F4663" s="17" t="e">
        <f>VLOOKUP(B4664,Consolidation!B:AA,7,TRUE)</f>
        <v>#N/A</v>
      </c>
      <c r="G4663" s="17" t="e">
        <f>VLOOKUP(B4664,Consolidation!B:AA,12,TRUE)</f>
        <v>#N/A</v>
      </c>
      <c r="H4663" s="17" t="e">
        <f>VLOOKUP(B4664,Consolidation!B:AA,22,FALSE)</f>
        <v>#N/A</v>
      </c>
    </row>
    <row r="4664" spans="1:8" ht="29.5" customHeight="1" thickBot="1" x14ac:dyDescent="0.4">
      <c r="A4664" s="16" t="str">
        <f>IF(B4664&lt;&gt;"","IND"&amp;TEXT(COUNTA($B$2:B4664),"000"),"")</f>
        <v>IND3312</v>
      </c>
      <c r="B4664" s="17">
        <f>Consolication[[#This Row],[Nom et prénom 0 Name &amp; first name]]</f>
        <v>0</v>
      </c>
      <c r="C4664" s="17" t="e">
        <f>VLOOKUP(B4664,Consolidation!B:AA,3,FALSE)</f>
        <v>#N/A</v>
      </c>
      <c r="D4664" s="17" t="e">
        <f>VLOOKUP(B4664,Consolidation!B:AA,5,TRUE)</f>
        <v>#N/A</v>
      </c>
      <c r="E4664" s="17" t="e">
        <f>VLOOKUP(B4665,Consolidation!B:AA,6,TRUE)</f>
        <v>#N/A</v>
      </c>
      <c r="F4664" s="17" t="e">
        <f>VLOOKUP(B4665,Consolidation!B:AA,7,TRUE)</f>
        <v>#N/A</v>
      </c>
      <c r="G4664" s="17" t="e">
        <f>VLOOKUP(B4665,Consolidation!B:AA,12,TRUE)</f>
        <v>#N/A</v>
      </c>
      <c r="H4664" s="17" t="e">
        <f>VLOOKUP(B4665,Consolidation!B:AA,22,FALSE)</f>
        <v>#N/A</v>
      </c>
    </row>
    <row r="4665" spans="1:8" ht="29.5" customHeight="1" thickBot="1" x14ac:dyDescent="0.4">
      <c r="A4665" s="16" t="str">
        <f>IF(B4665&lt;&gt;"","IND"&amp;TEXT(COUNTA($B$2:B4665),"000"),"")</f>
        <v>IND3313</v>
      </c>
      <c r="B4665" s="17">
        <f>Consolication[[#This Row],[Nom et prénom 0 Name &amp; first name]]</f>
        <v>0</v>
      </c>
      <c r="C4665" s="17" t="e">
        <f>VLOOKUP(B4665,Consolidation!B:AA,3,FALSE)</f>
        <v>#N/A</v>
      </c>
      <c r="D4665" s="17" t="e">
        <f>VLOOKUP(B4665,Consolidation!B:AA,5,TRUE)</f>
        <v>#N/A</v>
      </c>
      <c r="E4665" s="17" t="e">
        <f>VLOOKUP(B4666,Consolidation!B:AA,6,TRUE)</f>
        <v>#N/A</v>
      </c>
      <c r="F4665" s="17" t="e">
        <f>VLOOKUP(B4666,Consolidation!B:AA,7,TRUE)</f>
        <v>#N/A</v>
      </c>
      <c r="G4665" s="17" t="e">
        <f>VLOOKUP(B4666,Consolidation!B:AA,12,TRUE)</f>
        <v>#N/A</v>
      </c>
      <c r="H4665" s="17" t="e">
        <f>VLOOKUP(B4666,Consolidation!B:AA,22,FALSE)</f>
        <v>#N/A</v>
      </c>
    </row>
    <row r="4666" spans="1:8" ht="29.5" customHeight="1" thickBot="1" x14ac:dyDescent="0.4">
      <c r="A4666" s="16" t="str">
        <f>IF(B4666&lt;&gt;"","IND"&amp;TEXT(COUNTA($B$2:B4666),"000"),"")</f>
        <v>IND3314</v>
      </c>
      <c r="B4666" s="17">
        <f>Consolication[[#This Row],[Nom et prénom 0 Name &amp; first name]]</f>
        <v>0</v>
      </c>
      <c r="C4666" s="17" t="e">
        <f>VLOOKUP(B4666,Consolidation!B:AA,3,FALSE)</f>
        <v>#N/A</v>
      </c>
      <c r="D4666" s="17" t="e">
        <f>VLOOKUP(B4666,Consolidation!B:AA,5,TRUE)</f>
        <v>#N/A</v>
      </c>
      <c r="E4666" s="17" t="e">
        <f>VLOOKUP(B4667,Consolidation!B:AA,6,TRUE)</f>
        <v>#N/A</v>
      </c>
      <c r="F4666" s="17" t="e">
        <f>VLOOKUP(B4667,Consolidation!B:AA,7,TRUE)</f>
        <v>#N/A</v>
      </c>
      <c r="G4666" s="17" t="e">
        <f>VLOOKUP(B4667,Consolidation!B:AA,12,TRUE)</f>
        <v>#N/A</v>
      </c>
      <c r="H4666" s="17" t="e">
        <f>VLOOKUP(B4667,Consolidation!B:AA,22,FALSE)</f>
        <v>#N/A</v>
      </c>
    </row>
    <row r="4667" spans="1:8" ht="29.5" customHeight="1" thickBot="1" x14ac:dyDescent="0.4">
      <c r="A4667" s="16" t="str">
        <f>IF(B4667&lt;&gt;"","IND"&amp;TEXT(COUNTA($B$2:B4667),"000"),"")</f>
        <v>IND3315</v>
      </c>
      <c r="B4667" s="17">
        <f>Consolication[[#This Row],[Nom et prénom 0 Name &amp; first name]]</f>
        <v>0</v>
      </c>
      <c r="C4667" s="17" t="e">
        <f>VLOOKUP(B4667,Consolidation!B:AA,3,FALSE)</f>
        <v>#N/A</v>
      </c>
      <c r="D4667" s="17" t="e">
        <f>VLOOKUP(B4667,Consolidation!B:AA,5,TRUE)</f>
        <v>#N/A</v>
      </c>
      <c r="E4667" s="17" t="e">
        <f>VLOOKUP(B4668,Consolidation!B:AA,6,TRUE)</f>
        <v>#N/A</v>
      </c>
      <c r="F4667" s="17" t="e">
        <f>VLOOKUP(B4668,Consolidation!B:AA,7,TRUE)</f>
        <v>#N/A</v>
      </c>
      <c r="G4667" s="17" t="e">
        <f>VLOOKUP(B4668,Consolidation!B:AA,12,TRUE)</f>
        <v>#N/A</v>
      </c>
      <c r="H4667" s="17" t="e">
        <f>VLOOKUP(B4668,Consolidation!B:AA,22,FALSE)</f>
        <v>#N/A</v>
      </c>
    </row>
    <row r="4668" spans="1:8" ht="29.5" customHeight="1" thickBot="1" x14ac:dyDescent="0.4">
      <c r="A4668" s="16" t="str">
        <f>IF(B4668&lt;&gt;"","IND"&amp;TEXT(COUNTA($B$2:B4668),"000"),"")</f>
        <v>IND3316</v>
      </c>
      <c r="B4668" s="17">
        <f>Consolication[[#This Row],[Nom et prénom 0 Name &amp; first name]]</f>
        <v>0</v>
      </c>
      <c r="C4668" s="17" t="e">
        <f>VLOOKUP(B4668,Consolidation!B:AA,3,FALSE)</f>
        <v>#N/A</v>
      </c>
      <c r="D4668" s="17" t="e">
        <f>VLOOKUP(B4668,Consolidation!B:AA,5,TRUE)</f>
        <v>#N/A</v>
      </c>
      <c r="E4668" s="17" t="e">
        <f>VLOOKUP(B4669,Consolidation!B:AA,6,TRUE)</f>
        <v>#N/A</v>
      </c>
      <c r="F4668" s="17" t="e">
        <f>VLOOKUP(B4669,Consolidation!B:AA,7,TRUE)</f>
        <v>#N/A</v>
      </c>
      <c r="G4668" s="17" t="e">
        <f>VLOOKUP(B4669,Consolidation!B:AA,12,TRUE)</f>
        <v>#N/A</v>
      </c>
      <c r="H4668" s="17" t="e">
        <f>VLOOKUP(B4669,Consolidation!B:AA,22,FALSE)</f>
        <v>#N/A</v>
      </c>
    </row>
    <row r="4669" spans="1:8" ht="29.5" customHeight="1" thickBot="1" x14ac:dyDescent="0.4">
      <c r="A4669" s="16" t="str">
        <f>IF(B4669&lt;&gt;"","IND"&amp;TEXT(COUNTA($B$2:B4669),"000"),"")</f>
        <v>IND3317</v>
      </c>
      <c r="B4669" s="17">
        <f>Consolication[[#This Row],[Nom et prénom 0 Name &amp; first name]]</f>
        <v>0</v>
      </c>
      <c r="C4669" s="17" t="e">
        <f>VLOOKUP(B4669,Consolidation!B:AA,3,FALSE)</f>
        <v>#N/A</v>
      </c>
      <c r="D4669" s="17" t="e">
        <f>VLOOKUP(B4669,Consolidation!B:AA,5,TRUE)</f>
        <v>#N/A</v>
      </c>
      <c r="E4669" s="17" t="e">
        <f>VLOOKUP(B4670,Consolidation!B:AA,6,TRUE)</f>
        <v>#N/A</v>
      </c>
      <c r="F4669" s="17" t="e">
        <f>VLOOKUP(B4670,Consolidation!B:AA,7,TRUE)</f>
        <v>#N/A</v>
      </c>
      <c r="G4669" s="17" t="e">
        <f>VLOOKUP(B4670,Consolidation!B:AA,12,TRUE)</f>
        <v>#N/A</v>
      </c>
      <c r="H4669" s="17" t="e">
        <f>VLOOKUP(B4670,Consolidation!B:AA,22,FALSE)</f>
        <v>#N/A</v>
      </c>
    </row>
    <row r="4670" spans="1:8" ht="29.5" customHeight="1" thickBot="1" x14ac:dyDescent="0.4">
      <c r="A4670" s="16" t="str">
        <f>IF(B4670&lt;&gt;"","IND"&amp;TEXT(COUNTA($B$2:B4670),"000"),"")</f>
        <v>IND3318</v>
      </c>
      <c r="B4670" s="17">
        <f>Consolication[[#This Row],[Nom et prénom 0 Name &amp; first name]]</f>
        <v>0</v>
      </c>
      <c r="C4670" s="17" t="e">
        <f>VLOOKUP(B4670,Consolidation!B:AA,3,FALSE)</f>
        <v>#N/A</v>
      </c>
      <c r="D4670" s="17" t="e">
        <f>VLOOKUP(B4670,Consolidation!B:AA,5,TRUE)</f>
        <v>#N/A</v>
      </c>
      <c r="E4670" s="17" t="e">
        <f>VLOOKUP(B4671,Consolidation!B:AA,6,TRUE)</f>
        <v>#N/A</v>
      </c>
      <c r="F4670" s="17" t="e">
        <f>VLOOKUP(B4671,Consolidation!B:AA,7,TRUE)</f>
        <v>#N/A</v>
      </c>
      <c r="G4670" s="17" t="e">
        <f>VLOOKUP(B4671,Consolidation!B:AA,12,TRUE)</f>
        <v>#N/A</v>
      </c>
      <c r="H4670" s="17" t="e">
        <f>VLOOKUP(B4671,Consolidation!B:AA,22,FALSE)</f>
        <v>#N/A</v>
      </c>
    </row>
    <row r="4671" spans="1:8" ht="29.5" customHeight="1" thickBot="1" x14ac:dyDescent="0.4">
      <c r="A4671" s="16" t="str">
        <f>IF(B4671&lt;&gt;"","IND"&amp;TEXT(COUNTA($B$2:B4671),"000"),"")</f>
        <v>IND3319</v>
      </c>
      <c r="B4671" s="17">
        <f>Consolication[[#This Row],[Nom et prénom 0 Name &amp; first name]]</f>
        <v>0</v>
      </c>
      <c r="C4671" s="17" t="e">
        <f>VLOOKUP(B4671,Consolidation!B:AA,3,FALSE)</f>
        <v>#N/A</v>
      </c>
      <c r="D4671" s="17" t="e">
        <f>VLOOKUP(B4671,Consolidation!B:AA,5,TRUE)</f>
        <v>#N/A</v>
      </c>
      <c r="E4671" s="17" t="e">
        <f>VLOOKUP(B4672,Consolidation!B:AA,6,TRUE)</f>
        <v>#N/A</v>
      </c>
      <c r="F4671" s="17" t="e">
        <f>VLOOKUP(B4672,Consolidation!B:AA,7,TRUE)</f>
        <v>#N/A</v>
      </c>
      <c r="G4671" s="17" t="e">
        <f>VLOOKUP(B4672,Consolidation!B:AA,12,TRUE)</f>
        <v>#N/A</v>
      </c>
      <c r="H4671" s="17" t="e">
        <f>VLOOKUP(B4672,Consolidation!B:AA,22,FALSE)</f>
        <v>#N/A</v>
      </c>
    </row>
    <row r="4672" spans="1:8" ht="29.5" customHeight="1" thickBot="1" x14ac:dyDescent="0.4">
      <c r="A4672" s="16" t="str">
        <f>IF(B4672&lt;&gt;"","IND"&amp;TEXT(COUNTA($B$2:B4672),"000"),"")</f>
        <v>IND3320</v>
      </c>
      <c r="B4672" s="17">
        <f>Consolication[[#This Row],[Nom et prénom 0 Name &amp; first name]]</f>
        <v>0</v>
      </c>
      <c r="C4672" s="17" t="e">
        <f>VLOOKUP(B4672,Consolidation!B:AA,3,FALSE)</f>
        <v>#N/A</v>
      </c>
      <c r="D4672" s="17" t="e">
        <f>VLOOKUP(B4672,Consolidation!B:AA,5,TRUE)</f>
        <v>#N/A</v>
      </c>
      <c r="E4672" s="17" t="e">
        <f>VLOOKUP(B4673,Consolidation!B:AA,6,TRUE)</f>
        <v>#N/A</v>
      </c>
      <c r="F4672" s="17" t="e">
        <f>VLOOKUP(B4673,Consolidation!B:AA,7,TRUE)</f>
        <v>#N/A</v>
      </c>
      <c r="G4672" s="17" t="e">
        <f>VLOOKUP(B4673,Consolidation!B:AA,12,TRUE)</f>
        <v>#N/A</v>
      </c>
      <c r="H4672" s="17" t="e">
        <f>VLOOKUP(B4673,Consolidation!B:AA,22,FALSE)</f>
        <v>#N/A</v>
      </c>
    </row>
    <row r="4673" spans="1:8" ht="29.5" customHeight="1" thickBot="1" x14ac:dyDescent="0.4">
      <c r="A4673" s="16" t="str">
        <f>IF(B4673&lt;&gt;"","IND"&amp;TEXT(COUNTA($B$2:B4673),"000"),"")</f>
        <v>IND3321</v>
      </c>
      <c r="B4673" s="17">
        <f>Consolication[[#This Row],[Nom et prénom 0 Name &amp; first name]]</f>
        <v>0</v>
      </c>
      <c r="C4673" s="17" t="e">
        <f>VLOOKUP(B4673,Consolidation!B:AA,3,FALSE)</f>
        <v>#N/A</v>
      </c>
      <c r="D4673" s="17" t="e">
        <f>VLOOKUP(B4673,Consolidation!B:AA,5,TRUE)</f>
        <v>#N/A</v>
      </c>
      <c r="E4673" s="17" t="e">
        <f>VLOOKUP(B4674,Consolidation!B:AA,6,TRUE)</f>
        <v>#N/A</v>
      </c>
      <c r="F4673" s="17" t="e">
        <f>VLOOKUP(B4674,Consolidation!B:AA,7,TRUE)</f>
        <v>#N/A</v>
      </c>
      <c r="G4673" s="17" t="e">
        <f>VLOOKUP(B4674,Consolidation!B:AA,12,TRUE)</f>
        <v>#N/A</v>
      </c>
      <c r="H4673" s="17" t="e">
        <f>VLOOKUP(B4674,Consolidation!B:AA,22,FALSE)</f>
        <v>#N/A</v>
      </c>
    </row>
    <row r="4674" spans="1:8" ht="29.5" customHeight="1" thickBot="1" x14ac:dyDescent="0.4">
      <c r="A4674" s="16" t="str">
        <f>IF(B4674&lt;&gt;"","IND"&amp;TEXT(COUNTA($B$2:B4674),"000"),"")</f>
        <v>IND3322</v>
      </c>
      <c r="B4674" s="17">
        <f>Consolication[[#This Row],[Nom et prénom 0 Name &amp; first name]]</f>
        <v>0</v>
      </c>
      <c r="C4674" s="17" t="e">
        <f>VLOOKUP(B4674,Consolidation!B:AA,3,FALSE)</f>
        <v>#N/A</v>
      </c>
      <c r="D4674" s="17" t="e">
        <f>VLOOKUP(B4674,Consolidation!B:AA,5,TRUE)</f>
        <v>#N/A</v>
      </c>
      <c r="E4674" s="17" t="e">
        <f>VLOOKUP(B4675,Consolidation!B:AA,6,TRUE)</f>
        <v>#N/A</v>
      </c>
      <c r="F4674" s="17" t="e">
        <f>VLOOKUP(B4675,Consolidation!B:AA,7,TRUE)</f>
        <v>#N/A</v>
      </c>
      <c r="G4674" s="17" t="e">
        <f>VLOOKUP(B4675,Consolidation!B:AA,12,TRUE)</f>
        <v>#N/A</v>
      </c>
      <c r="H4674" s="17" t="e">
        <f>VLOOKUP(B4675,Consolidation!B:AA,22,FALSE)</f>
        <v>#N/A</v>
      </c>
    </row>
    <row r="4675" spans="1:8" ht="29.5" customHeight="1" thickBot="1" x14ac:dyDescent="0.4">
      <c r="A4675" s="16" t="str">
        <f>IF(B4675&lt;&gt;"","IND"&amp;TEXT(COUNTA($B$2:B4675),"000"),"")</f>
        <v>IND3323</v>
      </c>
      <c r="B4675" s="17">
        <f>Consolication[[#This Row],[Nom et prénom 0 Name &amp; first name]]</f>
        <v>0</v>
      </c>
      <c r="C4675" s="17" t="e">
        <f>VLOOKUP(B4675,Consolidation!B:AA,3,FALSE)</f>
        <v>#N/A</v>
      </c>
      <c r="D4675" s="17" t="e">
        <f>VLOOKUP(B4675,Consolidation!B:AA,5,TRUE)</f>
        <v>#N/A</v>
      </c>
      <c r="E4675" s="17" t="e">
        <f>VLOOKUP(B4676,Consolidation!B:AA,6,TRUE)</f>
        <v>#N/A</v>
      </c>
      <c r="F4675" s="17" t="e">
        <f>VLOOKUP(B4676,Consolidation!B:AA,7,TRUE)</f>
        <v>#N/A</v>
      </c>
      <c r="G4675" s="17" t="e">
        <f>VLOOKUP(B4676,Consolidation!B:AA,12,TRUE)</f>
        <v>#N/A</v>
      </c>
      <c r="H4675" s="17" t="e">
        <f>VLOOKUP(B4676,Consolidation!B:AA,22,FALSE)</f>
        <v>#N/A</v>
      </c>
    </row>
    <row r="4676" spans="1:8" ht="29.5" customHeight="1" thickBot="1" x14ac:dyDescent="0.4">
      <c r="A4676" s="16" t="str">
        <f>IF(B4676&lt;&gt;"","IND"&amp;TEXT(COUNTA($B$2:B4676),"000"),"")</f>
        <v>IND3324</v>
      </c>
      <c r="B4676" s="17">
        <f>Consolication[[#This Row],[Nom et prénom 0 Name &amp; first name]]</f>
        <v>0</v>
      </c>
      <c r="C4676" s="17" t="e">
        <f>VLOOKUP(B4676,Consolidation!B:AA,3,FALSE)</f>
        <v>#N/A</v>
      </c>
      <c r="D4676" s="17" t="e">
        <f>VLOOKUP(B4676,Consolidation!B:AA,5,TRUE)</f>
        <v>#N/A</v>
      </c>
      <c r="E4676" s="17" t="e">
        <f>VLOOKUP(B4677,Consolidation!B:AA,6,TRUE)</f>
        <v>#N/A</v>
      </c>
      <c r="F4676" s="17" t="e">
        <f>VLOOKUP(B4677,Consolidation!B:AA,7,TRUE)</f>
        <v>#N/A</v>
      </c>
      <c r="G4676" s="17" t="e">
        <f>VLOOKUP(B4677,Consolidation!B:AA,12,TRUE)</f>
        <v>#N/A</v>
      </c>
      <c r="H4676" s="17" t="e">
        <f>VLOOKUP(B4677,Consolidation!B:AA,22,FALSE)</f>
        <v>#N/A</v>
      </c>
    </row>
    <row r="4677" spans="1:8" ht="29.5" customHeight="1" thickBot="1" x14ac:dyDescent="0.4">
      <c r="A4677" s="16" t="str">
        <f>IF(B4677&lt;&gt;"","IND"&amp;TEXT(COUNTA($B$2:B4677),"000"),"")</f>
        <v>IND3325</v>
      </c>
      <c r="B4677" s="17">
        <f>Consolication[[#This Row],[Nom et prénom 0 Name &amp; first name]]</f>
        <v>0</v>
      </c>
      <c r="C4677" s="17" t="e">
        <f>VLOOKUP(B4677,Consolidation!B:AA,3,FALSE)</f>
        <v>#N/A</v>
      </c>
      <c r="D4677" s="17" t="e">
        <f>VLOOKUP(B4677,Consolidation!B:AA,5,TRUE)</f>
        <v>#N/A</v>
      </c>
      <c r="E4677" s="17" t="e">
        <f>VLOOKUP(B4678,Consolidation!B:AA,6,TRUE)</f>
        <v>#N/A</v>
      </c>
      <c r="F4677" s="17" t="e">
        <f>VLOOKUP(B4678,Consolidation!B:AA,7,TRUE)</f>
        <v>#N/A</v>
      </c>
      <c r="G4677" s="17" t="e">
        <f>VLOOKUP(B4678,Consolidation!B:AA,12,TRUE)</f>
        <v>#N/A</v>
      </c>
      <c r="H4677" s="17" t="e">
        <f>VLOOKUP(B4678,Consolidation!B:AA,22,FALSE)</f>
        <v>#N/A</v>
      </c>
    </row>
    <row r="4678" spans="1:8" ht="29.5" customHeight="1" thickBot="1" x14ac:dyDescent="0.4">
      <c r="A4678" s="16" t="str">
        <f>IF(B4678&lt;&gt;"","IND"&amp;TEXT(COUNTA($B$2:B4678),"000"),"")</f>
        <v>IND3326</v>
      </c>
      <c r="B4678" s="17">
        <f>Consolication[[#This Row],[Nom et prénom 0 Name &amp; first name]]</f>
        <v>0</v>
      </c>
      <c r="C4678" s="17" t="e">
        <f>VLOOKUP(B4678,Consolidation!B:AA,3,FALSE)</f>
        <v>#N/A</v>
      </c>
      <c r="D4678" s="17" t="e">
        <f>VLOOKUP(B4678,Consolidation!B:AA,5,TRUE)</f>
        <v>#N/A</v>
      </c>
      <c r="E4678" s="17" t="e">
        <f>VLOOKUP(B4679,Consolidation!B:AA,6,TRUE)</f>
        <v>#N/A</v>
      </c>
      <c r="F4678" s="17" t="e">
        <f>VLOOKUP(B4679,Consolidation!B:AA,7,TRUE)</f>
        <v>#N/A</v>
      </c>
      <c r="G4678" s="17" t="e">
        <f>VLOOKUP(B4679,Consolidation!B:AA,12,TRUE)</f>
        <v>#N/A</v>
      </c>
      <c r="H4678" s="17" t="e">
        <f>VLOOKUP(B4679,Consolidation!B:AA,22,FALSE)</f>
        <v>#N/A</v>
      </c>
    </row>
    <row r="4679" spans="1:8" ht="29.5" customHeight="1" thickBot="1" x14ac:dyDescent="0.4">
      <c r="A4679" s="16" t="str">
        <f>IF(B4679&lt;&gt;"","IND"&amp;TEXT(COUNTA($B$2:B4679),"000"),"")</f>
        <v>IND3327</v>
      </c>
      <c r="B4679" s="17">
        <f>Consolication[[#This Row],[Nom et prénom 0 Name &amp; first name]]</f>
        <v>0</v>
      </c>
      <c r="C4679" s="17" t="e">
        <f>VLOOKUP(B4679,Consolidation!B:AA,3,FALSE)</f>
        <v>#N/A</v>
      </c>
      <c r="D4679" s="17" t="e">
        <f>VLOOKUP(B4679,Consolidation!B:AA,5,TRUE)</f>
        <v>#N/A</v>
      </c>
      <c r="E4679" s="17" t="e">
        <f>VLOOKUP(B4680,Consolidation!B:AA,6,TRUE)</f>
        <v>#N/A</v>
      </c>
      <c r="F4679" s="17" t="e">
        <f>VLOOKUP(B4680,Consolidation!B:AA,7,TRUE)</f>
        <v>#N/A</v>
      </c>
      <c r="G4679" s="17" t="e">
        <f>VLOOKUP(B4680,Consolidation!B:AA,12,TRUE)</f>
        <v>#N/A</v>
      </c>
      <c r="H4679" s="17" t="e">
        <f>VLOOKUP(B4680,Consolidation!B:AA,22,FALSE)</f>
        <v>#N/A</v>
      </c>
    </row>
    <row r="4680" spans="1:8" ht="29.5" customHeight="1" thickBot="1" x14ac:dyDescent="0.4">
      <c r="A4680" s="16" t="str">
        <f>IF(B4680&lt;&gt;"","IND"&amp;TEXT(COUNTA($B$2:B4680),"000"),"")</f>
        <v>IND3328</v>
      </c>
      <c r="B4680" s="17">
        <f>Consolication[[#This Row],[Nom et prénom 0 Name &amp; first name]]</f>
        <v>0</v>
      </c>
      <c r="C4680" s="17" t="e">
        <f>VLOOKUP(B4680,Consolidation!B:AA,3,FALSE)</f>
        <v>#N/A</v>
      </c>
      <c r="D4680" s="17" t="e">
        <f>VLOOKUP(B4680,Consolidation!B:AA,5,TRUE)</f>
        <v>#N/A</v>
      </c>
      <c r="E4680" s="17" t="e">
        <f>VLOOKUP(B4681,Consolidation!B:AA,6,TRUE)</f>
        <v>#N/A</v>
      </c>
      <c r="F4680" s="17" t="e">
        <f>VLOOKUP(B4681,Consolidation!B:AA,7,TRUE)</f>
        <v>#N/A</v>
      </c>
      <c r="G4680" s="17" t="e">
        <f>VLOOKUP(B4681,Consolidation!B:AA,12,TRUE)</f>
        <v>#N/A</v>
      </c>
      <c r="H4680" s="17" t="e">
        <f>VLOOKUP(B4681,Consolidation!B:AA,22,FALSE)</f>
        <v>#N/A</v>
      </c>
    </row>
    <row r="4681" spans="1:8" ht="29.5" customHeight="1" thickBot="1" x14ac:dyDescent="0.4">
      <c r="A4681" s="16" t="str">
        <f>IF(B4681&lt;&gt;"","IND"&amp;TEXT(COUNTA($B$2:B4681),"000"),"")</f>
        <v>IND3329</v>
      </c>
      <c r="B4681" s="17">
        <f>Consolication[[#This Row],[Nom et prénom 0 Name &amp; first name]]</f>
        <v>0</v>
      </c>
      <c r="C4681" s="17" t="e">
        <f>VLOOKUP(B4681,Consolidation!B:AA,3,FALSE)</f>
        <v>#N/A</v>
      </c>
      <c r="D4681" s="17" t="e">
        <f>VLOOKUP(B4681,Consolidation!B:AA,5,TRUE)</f>
        <v>#N/A</v>
      </c>
      <c r="E4681" s="17" t="e">
        <f>VLOOKUP(B4682,Consolidation!B:AA,6,TRUE)</f>
        <v>#N/A</v>
      </c>
      <c r="F4681" s="17" t="e">
        <f>VLOOKUP(B4682,Consolidation!B:AA,7,TRUE)</f>
        <v>#N/A</v>
      </c>
      <c r="G4681" s="17" t="e">
        <f>VLOOKUP(B4682,Consolidation!B:AA,12,TRUE)</f>
        <v>#N/A</v>
      </c>
      <c r="H4681" s="17" t="e">
        <f>VLOOKUP(B4682,Consolidation!B:AA,22,FALSE)</f>
        <v>#N/A</v>
      </c>
    </row>
    <row r="4682" spans="1:8" ht="29.5" customHeight="1" thickBot="1" x14ac:dyDescent="0.4">
      <c r="A4682" s="16" t="str">
        <f>IF(B4682&lt;&gt;"","IND"&amp;TEXT(COUNTA($B$2:B4682),"000"),"")</f>
        <v>IND3330</v>
      </c>
      <c r="B4682" s="17">
        <f>Consolication[[#This Row],[Nom et prénom 0 Name &amp; first name]]</f>
        <v>0</v>
      </c>
      <c r="C4682" s="17" t="e">
        <f>VLOOKUP(B4682,Consolidation!B:AA,3,FALSE)</f>
        <v>#N/A</v>
      </c>
      <c r="D4682" s="17" t="e">
        <f>VLOOKUP(B4682,Consolidation!B:AA,5,TRUE)</f>
        <v>#N/A</v>
      </c>
      <c r="E4682" s="17" t="e">
        <f>VLOOKUP(B4683,Consolidation!B:AA,6,TRUE)</f>
        <v>#N/A</v>
      </c>
      <c r="F4682" s="17" t="e">
        <f>VLOOKUP(B4683,Consolidation!B:AA,7,TRUE)</f>
        <v>#N/A</v>
      </c>
      <c r="G4682" s="17" t="e">
        <f>VLOOKUP(B4683,Consolidation!B:AA,12,TRUE)</f>
        <v>#N/A</v>
      </c>
      <c r="H4682" s="17" t="e">
        <f>VLOOKUP(B4683,Consolidation!B:AA,22,FALSE)</f>
        <v>#N/A</v>
      </c>
    </row>
    <row r="4683" spans="1:8" ht="29.5" customHeight="1" thickBot="1" x14ac:dyDescent="0.4">
      <c r="A4683" s="16" t="str">
        <f>IF(B4683&lt;&gt;"","IND"&amp;TEXT(COUNTA($B$2:B4683),"000"),"")</f>
        <v>IND3331</v>
      </c>
      <c r="B4683" s="17">
        <f>Consolication[[#This Row],[Nom et prénom 0 Name &amp; first name]]</f>
        <v>0</v>
      </c>
      <c r="C4683" s="17" t="e">
        <f>VLOOKUP(B4683,Consolidation!B:AA,3,FALSE)</f>
        <v>#N/A</v>
      </c>
      <c r="D4683" s="17" t="e">
        <f>VLOOKUP(B4683,Consolidation!B:AA,5,TRUE)</f>
        <v>#N/A</v>
      </c>
      <c r="E4683" s="17" t="e">
        <f>VLOOKUP(B4684,Consolidation!B:AA,6,TRUE)</f>
        <v>#N/A</v>
      </c>
      <c r="F4683" s="17" t="e">
        <f>VLOOKUP(B4684,Consolidation!B:AA,7,TRUE)</f>
        <v>#N/A</v>
      </c>
      <c r="G4683" s="17" t="e">
        <f>VLOOKUP(B4684,Consolidation!B:AA,12,TRUE)</f>
        <v>#N/A</v>
      </c>
      <c r="H4683" s="17" t="e">
        <f>VLOOKUP(B4684,Consolidation!B:AA,22,FALSE)</f>
        <v>#N/A</v>
      </c>
    </row>
    <row r="4684" spans="1:8" ht="29.5" customHeight="1" thickBot="1" x14ac:dyDescent="0.4">
      <c r="A4684" s="16" t="str">
        <f>IF(B4684&lt;&gt;"","IND"&amp;TEXT(COUNTA($B$2:B4684),"000"),"")</f>
        <v>IND3332</v>
      </c>
      <c r="B4684" s="17">
        <f>Consolication[[#This Row],[Nom et prénom 0 Name &amp; first name]]</f>
        <v>0</v>
      </c>
      <c r="C4684" s="17" t="e">
        <f>VLOOKUP(B4684,Consolidation!B:AA,3,FALSE)</f>
        <v>#N/A</v>
      </c>
      <c r="D4684" s="17" t="e">
        <f>VLOOKUP(B4684,Consolidation!B:AA,5,TRUE)</f>
        <v>#N/A</v>
      </c>
      <c r="E4684" s="17" t="e">
        <f>VLOOKUP(B4685,Consolidation!B:AA,6,TRUE)</f>
        <v>#N/A</v>
      </c>
      <c r="F4684" s="17" t="e">
        <f>VLOOKUP(B4685,Consolidation!B:AA,7,TRUE)</f>
        <v>#N/A</v>
      </c>
      <c r="G4684" s="17" t="e">
        <f>VLOOKUP(B4685,Consolidation!B:AA,12,TRUE)</f>
        <v>#N/A</v>
      </c>
      <c r="H4684" s="17" t="e">
        <f>VLOOKUP(B4685,Consolidation!B:AA,22,FALSE)</f>
        <v>#N/A</v>
      </c>
    </row>
    <row r="4685" spans="1:8" ht="29.5" customHeight="1" thickBot="1" x14ac:dyDescent="0.4">
      <c r="A4685" s="16" t="str">
        <f>IF(B4685&lt;&gt;"","IND"&amp;TEXT(COUNTA($B$2:B4685),"000"),"")</f>
        <v>IND3333</v>
      </c>
      <c r="B4685" s="17">
        <f>Consolication[[#This Row],[Nom et prénom 0 Name &amp; first name]]</f>
        <v>0</v>
      </c>
      <c r="C4685" s="17" t="e">
        <f>VLOOKUP(B4685,Consolidation!B:AA,3,FALSE)</f>
        <v>#N/A</v>
      </c>
      <c r="D4685" s="17" t="e">
        <f>VLOOKUP(B4685,Consolidation!B:AA,5,TRUE)</f>
        <v>#N/A</v>
      </c>
      <c r="E4685" s="17" t="e">
        <f>VLOOKUP(B4686,Consolidation!B:AA,6,TRUE)</f>
        <v>#N/A</v>
      </c>
      <c r="F4685" s="17" t="e">
        <f>VLOOKUP(B4686,Consolidation!B:AA,7,TRUE)</f>
        <v>#N/A</v>
      </c>
      <c r="G4685" s="17" t="e">
        <f>VLOOKUP(B4686,Consolidation!B:AA,12,TRUE)</f>
        <v>#N/A</v>
      </c>
      <c r="H4685" s="17" t="e">
        <f>VLOOKUP(B4686,Consolidation!B:AA,22,FALSE)</f>
        <v>#N/A</v>
      </c>
    </row>
    <row r="4686" spans="1:8" ht="29.5" customHeight="1" thickBot="1" x14ac:dyDescent="0.4">
      <c r="A4686" s="16" t="str">
        <f>IF(B4686&lt;&gt;"","IND"&amp;TEXT(COUNTA($B$2:B4686),"000"),"")</f>
        <v>IND3334</v>
      </c>
      <c r="B4686" s="17">
        <f>Consolication[[#This Row],[Nom et prénom 0 Name &amp; first name]]</f>
        <v>0</v>
      </c>
      <c r="C4686" s="17" t="e">
        <f>VLOOKUP(B4686,Consolidation!B:AA,3,FALSE)</f>
        <v>#N/A</v>
      </c>
      <c r="D4686" s="17" t="e">
        <f>VLOOKUP(B4686,Consolidation!B:AA,5,TRUE)</f>
        <v>#N/A</v>
      </c>
      <c r="E4686" s="17" t="e">
        <f>VLOOKUP(B4687,Consolidation!B:AA,6,TRUE)</f>
        <v>#N/A</v>
      </c>
      <c r="F4686" s="17" t="e">
        <f>VLOOKUP(B4687,Consolidation!B:AA,7,TRUE)</f>
        <v>#N/A</v>
      </c>
      <c r="G4686" s="17" t="e">
        <f>VLOOKUP(B4687,Consolidation!B:AA,12,TRUE)</f>
        <v>#N/A</v>
      </c>
      <c r="H4686" s="17" t="e">
        <f>VLOOKUP(B4687,Consolidation!B:AA,22,FALSE)</f>
        <v>#N/A</v>
      </c>
    </row>
    <row r="4687" spans="1:8" ht="29.5" customHeight="1" thickBot="1" x14ac:dyDescent="0.4">
      <c r="A4687" s="16" t="str">
        <f>IF(B4687&lt;&gt;"","IND"&amp;TEXT(COUNTA($B$2:B4687),"000"),"")</f>
        <v>IND3335</v>
      </c>
      <c r="B4687" s="17">
        <f>Consolication[[#This Row],[Nom et prénom 0 Name &amp; first name]]</f>
        <v>0</v>
      </c>
      <c r="C4687" s="17" t="e">
        <f>VLOOKUP(B4687,Consolidation!B:AA,3,FALSE)</f>
        <v>#N/A</v>
      </c>
      <c r="D4687" s="17" t="e">
        <f>VLOOKUP(B4687,Consolidation!B:AA,5,TRUE)</f>
        <v>#N/A</v>
      </c>
      <c r="E4687" s="17" t="e">
        <f>VLOOKUP(B4688,Consolidation!B:AA,6,TRUE)</f>
        <v>#N/A</v>
      </c>
      <c r="F4687" s="17" t="e">
        <f>VLOOKUP(B4688,Consolidation!B:AA,7,TRUE)</f>
        <v>#N/A</v>
      </c>
      <c r="G4687" s="17" t="e">
        <f>VLOOKUP(B4688,Consolidation!B:AA,12,TRUE)</f>
        <v>#N/A</v>
      </c>
      <c r="H4687" s="17" t="e">
        <f>VLOOKUP(B4688,Consolidation!B:AA,22,FALSE)</f>
        <v>#N/A</v>
      </c>
    </row>
    <row r="4688" spans="1:8" ht="29.5" customHeight="1" thickBot="1" x14ac:dyDescent="0.4">
      <c r="A4688" s="16" t="str">
        <f>IF(B4688&lt;&gt;"","IND"&amp;TEXT(COUNTA($B$2:B4688),"000"),"")</f>
        <v>IND3336</v>
      </c>
      <c r="B4688" s="17">
        <f>Consolication[[#This Row],[Nom et prénom 0 Name &amp; first name]]</f>
        <v>0</v>
      </c>
      <c r="C4688" s="17" t="e">
        <f>VLOOKUP(B4688,Consolidation!B:AA,3,FALSE)</f>
        <v>#N/A</v>
      </c>
      <c r="D4688" s="17" t="e">
        <f>VLOOKUP(B4688,Consolidation!B:AA,5,TRUE)</f>
        <v>#N/A</v>
      </c>
      <c r="E4688" s="17" t="e">
        <f>VLOOKUP(B4689,Consolidation!B:AA,6,TRUE)</f>
        <v>#N/A</v>
      </c>
      <c r="F4688" s="17" t="e">
        <f>VLOOKUP(B4689,Consolidation!B:AA,7,TRUE)</f>
        <v>#N/A</v>
      </c>
      <c r="G4688" s="17" t="e">
        <f>VLOOKUP(B4689,Consolidation!B:AA,12,TRUE)</f>
        <v>#N/A</v>
      </c>
      <c r="H4688" s="17" t="e">
        <f>VLOOKUP(B4689,Consolidation!B:AA,22,FALSE)</f>
        <v>#N/A</v>
      </c>
    </row>
    <row r="4689" spans="1:8" ht="29.5" customHeight="1" thickBot="1" x14ac:dyDescent="0.4">
      <c r="A4689" s="16" t="str">
        <f>IF(B4689&lt;&gt;"","IND"&amp;TEXT(COUNTA($B$2:B4689),"000"),"")</f>
        <v>IND3337</v>
      </c>
      <c r="B4689" s="17">
        <f>Consolication[[#This Row],[Nom et prénom 0 Name &amp; first name]]</f>
        <v>0</v>
      </c>
      <c r="C4689" s="17" t="e">
        <f>VLOOKUP(B4689,Consolidation!B:AA,3,FALSE)</f>
        <v>#N/A</v>
      </c>
      <c r="D4689" s="17" t="e">
        <f>VLOOKUP(B4689,Consolidation!B:AA,5,TRUE)</f>
        <v>#N/A</v>
      </c>
      <c r="E4689" s="17" t="e">
        <f>VLOOKUP(B4690,Consolidation!B:AA,6,TRUE)</f>
        <v>#N/A</v>
      </c>
      <c r="F4689" s="17" t="e">
        <f>VLOOKUP(B4690,Consolidation!B:AA,7,TRUE)</f>
        <v>#N/A</v>
      </c>
      <c r="G4689" s="17" t="e">
        <f>VLOOKUP(B4690,Consolidation!B:AA,12,TRUE)</f>
        <v>#N/A</v>
      </c>
      <c r="H4689" s="17" t="e">
        <f>VLOOKUP(B4690,Consolidation!B:AA,22,FALSE)</f>
        <v>#N/A</v>
      </c>
    </row>
    <row r="4690" spans="1:8" ht="29.5" customHeight="1" thickBot="1" x14ac:dyDescent="0.4">
      <c r="A4690" s="16" t="str">
        <f>IF(B4690&lt;&gt;"","IND"&amp;TEXT(COUNTA($B$2:B4690),"000"),"")</f>
        <v>IND3338</v>
      </c>
      <c r="B4690" s="17">
        <f>Consolication[[#This Row],[Nom et prénom 0 Name &amp; first name]]</f>
        <v>0</v>
      </c>
      <c r="C4690" s="17" t="e">
        <f>VLOOKUP(B4690,Consolidation!B:AA,3,FALSE)</f>
        <v>#N/A</v>
      </c>
      <c r="D4690" s="17" t="e">
        <f>VLOOKUP(B4690,Consolidation!B:AA,5,TRUE)</f>
        <v>#N/A</v>
      </c>
      <c r="E4690" s="17" t="e">
        <f>VLOOKUP(B4691,Consolidation!B:AA,6,TRUE)</f>
        <v>#N/A</v>
      </c>
      <c r="F4690" s="17" t="e">
        <f>VLOOKUP(B4691,Consolidation!B:AA,7,TRUE)</f>
        <v>#N/A</v>
      </c>
      <c r="G4690" s="17" t="e">
        <f>VLOOKUP(B4691,Consolidation!B:AA,12,TRUE)</f>
        <v>#N/A</v>
      </c>
      <c r="H4690" s="17" t="e">
        <f>VLOOKUP(B4691,Consolidation!B:AA,22,FALSE)</f>
        <v>#N/A</v>
      </c>
    </row>
    <row r="4691" spans="1:8" ht="29.5" customHeight="1" thickBot="1" x14ac:dyDescent="0.4">
      <c r="A4691" s="16" t="str">
        <f>IF(B4691&lt;&gt;"","IND"&amp;TEXT(COUNTA($B$2:B4691),"000"),"")</f>
        <v>IND3339</v>
      </c>
      <c r="B4691" s="17">
        <f>Consolication[[#This Row],[Nom et prénom 0 Name &amp; first name]]</f>
        <v>0</v>
      </c>
      <c r="C4691" s="17" t="e">
        <f>VLOOKUP(B4691,Consolidation!B:AA,3,FALSE)</f>
        <v>#N/A</v>
      </c>
      <c r="D4691" s="17" t="e">
        <f>VLOOKUP(B4691,Consolidation!B:AA,5,TRUE)</f>
        <v>#N/A</v>
      </c>
      <c r="E4691" s="17" t="e">
        <f>VLOOKUP(B4692,Consolidation!B:AA,6,TRUE)</f>
        <v>#N/A</v>
      </c>
      <c r="F4691" s="17" t="e">
        <f>VLOOKUP(B4692,Consolidation!B:AA,7,TRUE)</f>
        <v>#N/A</v>
      </c>
      <c r="G4691" s="17" t="e">
        <f>VLOOKUP(B4692,Consolidation!B:AA,12,TRUE)</f>
        <v>#N/A</v>
      </c>
      <c r="H4691" s="17" t="e">
        <f>VLOOKUP(B4692,Consolidation!B:AA,22,FALSE)</f>
        <v>#N/A</v>
      </c>
    </row>
    <row r="4692" spans="1:8" ht="29.5" customHeight="1" thickBot="1" x14ac:dyDescent="0.4">
      <c r="A4692" s="16" t="str">
        <f>IF(B4692&lt;&gt;"","IND"&amp;TEXT(COUNTA($B$2:B4692),"000"),"")</f>
        <v>IND3340</v>
      </c>
      <c r="B4692" s="17">
        <f>Consolication[[#This Row],[Nom et prénom 0 Name &amp; first name]]</f>
        <v>0</v>
      </c>
      <c r="C4692" s="17" t="e">
        <f>VLOOKUP(B4692,Consolidation!B:AA,3,FALSE)</f>
        <v>#N/A</v>
      </c>
      <c r="D4692" s="17" t="e">
        <f>VLOOKUP(B4692,Consolidation!B:AA,5,TRUE)</f>
        <v>#N/A</v>
      </c>
      <c r="E4692" s="17" t="e">
        <f>VLOOKUP(B4693,Consolidation!B:AA,6,TRUE)</f>
        <v>#N/A</v>
      </c>
      <c r="F4692" s="17" t="e">
        <f>VLOOKUP(B4693,Consolidation!B:AA,7,TRUE)</f>
        <v>#N/A</v>
      </c>
      <c r="G4692" s="17" t="e">
        <f>VLOOKUP(B4693,Consolidation!B:AA,12,TRUE)</f>
        <v>#N/A</v>
      </c>
      <c r="H4692" s="17" t="e">
        <f>VLOOKUP(B4693,Consolidation!B:AA,22,FALSE)</f>
        <v>#N/A</v>
      </c>
    </row>
    <row r="4693" spans="1:8" ht="29.5" customHeight="1" thickBot="1" x14ac:dyDescent="0.4">
      <c r="A4693" s="16" t="str">
        <f>IF(B4693&lt;&gt;"","IND"&amp;TEXT(COUNTA($B$2:B4693),"000"),"")</f>
        <v>IND3341</v>
      </c>
      <c r="B4693" s="17">
        <f>Consolication[[#This Row],[Nom et prénom 0 Name &amp; first name]]</f>
        <v>0</v>
      </c>
      <c r="C4693" s="17" t="e">
        <f>VLOOKUP(B4693,Consolidation!B:AA,3,FALSE)</f>
        <v>#N/A</v>
      </c>
      <c r="D4693" s="17" t="e">
        <f>VLOOKUP(B4693,Consolidation!B:AA,5,TRUE)</f>
        <v>#N/A</v>
      </c>
      <c r="E4693" s="17" t="e">
        <f>VLOOKUP(B4694,Consolidation!B:AA,6,TRUE)</f>
        <v>#N/A</v>
      </c>
      <c r="F4693" s="17" t="e">
        <f>VLOOKUP(B4694,Consolidation!B:AA,7,TRUE)</f>
        <v>#N/A</v>
      </c>
      <c r="G4693" s="17" t="e">
        <f>VLOOKUP(B4694,Consolidation!B:AA,12,TRUE)</f>
        <v>#N/A</v>
      </c>
      <c r="H4693" s="17" t="e">
        <f>VLOOKUP(B4694,Consolidation!B:AA,22,FALSE)</f>
        <v>#N/A</v>
      </c>
    </row>
    <row r="4694" spans="1:8" ht="29.5" customHeight="1" thickBot="1" x14ac:dyDescent="0.4">
      <c r="A4694" s="16" t="str">
        <f>IF(B4694&lt;&gt;"","IND"&amp;TEXT(COUNTA($B$2:B4694),"000"),"")</f>
        <v>IND3342</v>
      </c>
      <c r="B4694" s="17">
        <f>Consolication[[#This Row],[Nom et prénom 0 Name &amp; first name]]</f>
        <v>0</v>
      </c>
      <c r="C4694" s="17" t="e">
        <f>VLOOKUP(B4694,Consolidation!B:AA,3,FALSE)</f>
        <v>#N/A</v>
      </c>
      <c r="D4694" s="17" t="e">
        <f>VLOOKUP(B4694,Consolidation!B:AA,5,TRUE)</f>
        <v>#N/A</v>
      </c>
      <c r="E4694" s="17" t="e">
        <f>VLOOKUP(B4695,Consolidation!B:AA,6,TRUE)</f>
        <v>#N/A</v>
      </c>
      <c r="F4694" s="17" t="e">
        <f>VLOOKUP(B4695,Consolidation!B:AA,7,TRUE)</f>
        <v>#N/A</v>
      </c>
      <c r="G4694" s="17" t="e">
        <f>VLOOKUP(B4695,Consolidation!B:AA,12,TRUE)</f>
        <v>#N/A</v>
      </c>
      <c r="H4694" s="17" t="e">
        <f>VLOOKUP(B4695,Consolidation!B:AA,22,FALSE)</f>
        <v>#N/A</v>
      </c>
    </row>
    <row r="4695" spans="1:8" ht="29.5" customHeight="1" thickBot="1" x14ac:dyDescent="0.4">
      <c r="A4695" s="16" t="str">
        <f>IF(B4695&lt;&gt;"","IND"&amp;TEXT(COUNTA($B$2:B4695),"000"),"")</f>
        <v>IND3343</v>
      </c>
      <c r="B4695" s="17">
        <f>Consolication[[#This Row],[Nom et prénom 0 Name &amp; first name]]</f>
        <v>0</v>
      </c>
      <c r="C4695" s="17" t="e">
        <f>VLOOKUP(B4695,Consolidation!B:AA,3,FALSE)</f>
        <v>#N/A</v>
      </c>
      <c r="D4695" s="17" t="e">
        <f>VLOOKUP(B4695,Consolidation!B:AA,5,TRUE)</f>
        <v>#N/A</v>
      </c>
      <c r="E4695" s="17" t="e">
        <f>VLOOKUP(B4696,Consolidation!B:AA,6,TRUE)</f>
        <v>#N/A</v>
      </c>
      <c r="F4695" s="17" t="e">
        <f>VLOOKUP(B4696,Consolidation!B:AA,7,TRUE)</f>
        <v>#N/A</v>
      </c>
      <c r="G4695" s="17" t="e">
        <f>VLOOKUP(B4696,Consolidation!B:AA,12,TRUE)</f>
        <v>#N/A</v>
      </c>
      <c r="H4695" s="17" t="e">
        <f>VLOOKUP(B4696,Consolidation!B:AA,22,FALSE)</f>
        <v>#N/A</v>
      </c>
    </row>
    <row r="4696" spans="1:8" ht="29.5" customHeight="1" thickBot="1" x14ac:dyDescent="0.4">
      <c r="A4696" s="16" t="str">
        <f>IF(B4696&lt;&gt;"","IND"&amp;TEXT(COUNTA($B$2:B4696),"000"),"")</f>
        <v>IND3344</v>
      </c>
      <c r="B4696" s="17">
        <f>Consolication[[#This Row],[Nom et prénom 0 Name &amp; first name]]</f>
        <v>0</v>
      </c>
      <c r="C4696" s="17" t="e">
        <f>VLOOKUP(B4696,Consolidation!B:AA,3,FALSE)</f>
        <v>#N/A</v>
      </c>
      <c r="D4696" s="17" t="e">
        <f>VLOOKUP(B4696,Consolidation!B:AA,5,TRUE)</f>
        <v>#N/A</v>
      </c>
      <c r="E4696" s="17" t="e">
        <f>VLOOKUP(B4697,Consolidation!B:AA,6,TRUE)</f>
        <v>#N/A</v>
      </c>
      <c r="F4696" s="17" t="e">
        <f>VLOOKUP(B4697,Consolidation!B:AA,7,TRUE)</f>
        <v>#N/A</v>
      </c>
      <c r="G4696" s="17" t="e">
        <f>VLOOKUP(B4697,Consolidation!B:AA,12,TRUE)</f>
        <v>#N/A</v>
      </c>
      <c r="H4696" s="17" t="e">
        <f>VLOOKUP(B4697,Consolidation!B:AA,22,FALSE)</f>
        <v>#N/A</v>
      </c>
    </row>
    <row r="4697" spans="1:8" ht="29.5" customHeight="1" thickBot="1" x14ac:dyDescent="0.4">
      <c r="A4697" s="16" t="str">
        <f>IF(B4697&lt;&gt;"","IND"&amp;TEXT(COUNTA($B$2:B4697),"000"),"")</f>
        <v>IND3345</v>
      </c>
      <c r="B4697" s="17">
        <f>Consolication[[#This Row],[Nom et prénom 0 Name &amp; first name]]</f>
        <v>0</v>
      </c>
      <c r="C4697" s="17" t="e">
        <f>VLOOKUP(B4697,Consolidation!B:AA,3,FALSE)</f>
        <v>#N/A</v>
      </c>
      <c r="D4697" s="17" t="e">
        <f>VLOOKUP(B4697,Consolidation!B:AA,5,TRUE)</f>
        <v>#N/A</v>
      </c>
      <c r="E4697" s="17" t="e">
        <f>VLOOKUP(B4698,Consolidation!B:AA,6,TRUE)</f>
        <v>#N/A</v>
      </c>
      <c r="F4697" s="17" t="e">
        <f>VLOOKUP(B4698,Consolidation!B:AA,7,TRUE)</f>
        <v>#N/A</v>
      </c>
      <c r="G4697" s="17" t="e">
        <f>VLOOKUP(B4698,Consolidation!B:AA,12,TRUE)</f>
        <v>#N/A</v>
      </c>
      <c r="H4697" s="17" t="e">
        <f>VLOOKUP(B4698,Consolidation!B:AA,22,FALSE)</f>
        <v>#N/A</v>
      </c>
    </row>
    <row r="4698" spans="1:8" ht="29.5" customHeight="1" thickBot="1" x14ac:dyDescent="0.4">
      <c r="A4698" s="16" t="str">
        <f>IF(B4698&lt;&gt;"","IND"&amp;TEXT(COUNTA($B$2:B4698),"000"),"")</f>
        <v>IND3346</v>
      </c>
      <c r="B4698" s="17">
        <f>Consolication[[#This Row],[Nom et prénom 0 Name &amp; first name]]</f>
        <v>0</v>
      </c>
      <c r="C4698" s="17" t="e">
        <f>VLOOKUP(B4698,Consolidation!B:AA,3,FALSE)</f>
        <v>#N/A</v>
      </c>
      <c r="D4698" s="17" t="e">
        <f>VLOOKUP(B4698,Consolidation!B:AA,5,TRUE)</f>
        <v>#N/A</v>
      </c>
      <c r="E4698" s="17" t="e">
        <f>VLOOKUP(B4699,Consolidation!B:AA,6,TRUE)</f>
        <v>#N/A</v>
      </c>
      <c r="F4698" s="17" t="e">
        <f>VLOOKUP(B4699,Consolidation!B:AA,7,TRUE)</f>
        <v>#N/A</v>
      </c>
      <c r="G4698" s="17" t="e">
        <f>VLOOKUP(B4699,Consolidation!B:AA,12,TRUE)</f>
        <v>#N/A</v>
      </c>
      <c r="H4698" s="17" t="e">
        <f>VLOOKUP(B4699,Consolidation!B:AA,22,FALSE)</f>
        <v>#N/A</v>
      </c>
    </row>
    <row r="4699" spans="1:8" ht="29.5" customHeight="1" thickBot="1" x14ac:dyDescent="0.4">
      <c r="A4699" s="16" t="str">
        <f>IF(B4699&lt;&gt;"","IND"&amp;TEXT(COUNTA($B$2:B4699),"000"),"")</f>
        <v>IND3347</v>
      </c>
      <c r="B4699" s="17">
        <f>Consolication[[#This Row],[Nom et prénom 0 Name &amp; first name]]</f>
        <v>0</v>
      </c>
      <c r="C4699" s="17" t="e">
        <f>VLOOKUP(B4699,Consolidation!B:AA,3,FALSE)</f>
        <v>#N/A</v>
      </c>
      <c r="D4699" s="17" t="e">
        <f>VLOOKUP(B4699,Consolidation!B:AA,5,TRUE)</f>
        <v>#N/A</v>
      </c>
      <c r="E4699" s="17" t="e">
        <f>VLOOKUP(B4700,Consolidation!B:AA,6,TRUE)</f>
        <v>#N/A</v>
      </c>
      <c r="F4699" s="17" t="e">
        <f>VLOOKUP(B4700,Consolidation!B:AA,7,TRUE)</f>
        <v>#N/A</v>
      </c>
      <c r="G4699" s="17" t="e">
        <f>VLOOKUP(B4700,Consolidation!B:AA,12,TRUE)</f>
        <v>#N/A</v>
      </c>
      <c r="H4699" s="17" t="e">
        <f>VLOOKUP(B4700,Consolidation!B:AA,22,FALSE)</f>
        <v>#N/A</v>
      </c>
    </row>
    <row r="4700" spans="1:8" ht="29.5" customHeight="1" thickBot="1" x14ac:dyDescent="0.4">
      <c r="A4700" s="16" t="str">
        <f>IF(B4700&lt;&gt;"","IND"&amp;TEXT(COUNTA($B$2:B4700),"000"),"")</f>
        <v>IND3348</v>
      </c>
      <c r="B4700" s="17">
        <f>Consolication[[#This Row],[Nom et prénom 0 Name &amp; first name]]</f>
        <v>0</v>
      </c>
      <c r="C4700" s="17" t="e">
        <f>VLOOKUP(B4700,Consolidation!B:AA,3,FALSE)</f>
        <v>#N/A</v>
      </c>
      <c r="D4700" s="17" t="e">
        <f>VLOOKUP(B4700,Consolidation!B:AA,5,TRUE)</f>
        <v>#N/A</v>
      </c>
      <c r="E4700" s="17" t="e">
        <f>VLOOKUP(B4701,Consolidation!B:AA,6,TRUE)</f>
        <v>#N/A</v>
      </c>
      <c r="F4700" s="17" t="e">
        <f>VLOOKUP(B4701,Consolidation!B:AA,7,TRUE)</f>
        <v>#N/A</v>
      </c>
      <c r="G4700" s="17" t="e">
        <f>VLOOKUP(B4701,Consolidation!B:AA,12,TRUE)</f>
        <v>#N/A</v>
      </c>
      <c r="H4700" s="17" t="e">
        <f>VLOOKUP(B4701,Consolidation!B:AA,22,FALSE)</f>
        <v>#N/A</v>
      </c>
    </row>
    <row r="4701" spans="1:8" ht="29.5" customHeight="1" thickBot="1" x14ac:dyDescent="0.4">
      <c r="A4701" s="16" t="str">
        <f>IF(B4701&lt;&gt;"","IND"&amp;TEXT(COUNTA($B$2:B4701),"000"),"")</f>
        <v>IND3349</v>
      </c>
      <c r="B4701" s="17">
        <f>Consolication[[#This Row],[Nom et prénom 0 Name &amp; first name]]</f>
        <v>0</v>
      </c>
      <c r="C4701" s="17" t="e">
        <f>VLOOKUP(B4701,Consolidation!B:AA,3,FALSE)</f>
        <v>#N/A</v>
      </c>
      <c r="D4701" s="17" t="e">
        <f>VLOOKUP(B4701,Consolidation!B:AA,5,TRUE)</f>
        <v>#N/A</v>
      </c>
      <c r="E4701" s="17" t="e">
        <f>VLOOKUP(B4702,Consolidation!B:AA,6,TRUE)</f>
        <v>#N/A</v>
      </c>
      <c r="F4701" s="17" t="e">
        <f>VLOOKUP(B4702,Consolidation!B:AA,7,TRUE)</f>
        <v>#N/A</v>
      </c>
      <c r="G4701" s="17" t="e">
        <f>VLOOKUP(B4702,Consolidation!B:AA,12,TRUE)</f>
        <v>#N/A</v>
      </c>
      <c r="H4701" s="17" t="e">
        <f>VLOOKUP(B4702,Consolidation!B:AA,22,FALSE)</f>
        <v>#N/A</v>
      </c>
    </row>
    <row r="4702" spans="1:8" ht="29.5" customHeight="1" thickBot="1" x14ac:dyDescent="0.4">
      <c r="A4702" s="16" t="str">
        <f>IF(B4702&lt;&gt;"","IND"&amp;TEXT(COUNTA($B$2:B4702),"000"),"")</f>
        <v>IND3350</v>
      </c>
      <c r="B4702" s="17">
        <f>Consolication[[#This Row],[Nom et prénom 0 Name &amp; first name]]</f>
        <v>0</v>
      </c>
      <c r="C4702" s="17" t="e">
        <f>VLOOKUP(B4702,Consolidation!B:AA,3,FALSE)</f>
        <v>#N/A</v>
      </c>
      <c r="D4702" s="17" t="e">
        <f>VLOOKUP(B4702,Consolidation!B:AA,5,TRUE)</f>
        <v>#N/A</v>
      </c>
      <c r="E4702" s="17" t="e">
        <f>VLOOKUP(B4703,Consolidation!B:AA,6,TRUE)</f>
        <v>#N/A</v>
      </c>
      <c r="F4702" s="17" t="e">
        <f>VLOOKUP(B4703,Consolidation!B:AA,7,TRUE)</f>
        <v>#N/A</v>
      </c>
      <c r="G4702" s="17" t="e">
        <f>VLOOKUP(B4703,Consolidation!B:AA,12,TRUE)</f>
        <v>#N/A</v>
      </c>
      <c r="H4702" s="17" t="e">
        <f>VLOOKUP(B4703,Consolidation!B:AA,22,FALSE)</f>
        <v>#N/A</v>
      </c>
    </row>
    <row r="4703" spans="1:8" ht="29.5" customHeight="1" thickBot="1" x14ac:dyDescent="0.4">
      <c r="A4703" s="16" t="str">
        <f>IF(B4703&lt;&gt;"","IND"&amp;TEXT(COUNTA($B$2:B4703),"000"),"")</f>
        <v>IND3351</v>
      </c>
      <c r="B4703" s="17">
        <f>Consolication[[#This Row],[Nom et prénom 0 Name &amp; first name]]</f>
        <v>0</v>
      </c>
      <c r="C4703" s="17" t="e">
        <f>VLOOKUP(B4703,Consolidation!B:AA,3,FALSE)</f>
        <v>#N/A</v>
      </c>
      <c r="D4703" s="17" t="e">
        <f>VLOOKUP(B4703,Consolidation!B:AA,5,TRUE)</f>
        <v>#N/A</v>
      </c>
      <c r="E4703" s="17" t="e">
        <f>VLOOKUP(B4704,Consolidation!B:AA,6,TRUE)</f>
        <v>#N/A</v>
      </c>
      <c r="F4703" s="17" t="e">
        <f>VLOOKUP(B4704,Consolidation!B:AA,7,TRUE)</f>
        <v>#N/A</v>
      </c>
      <c r="G4703" s="17" t="e">
        <f>VLOOKUP(B4704,Consolidation!B:AA,12,TRUE)</f>
        <v>#N/A</v>
      </c>
      <c r="H4703" s="17" t="e">
        <f>VLOOKUP(B4704,Consolidation!B:AA,22,FALSE)</f>
        <v>#N/A</v>
      </c>
    </row>
    <row r="4704" spans="1:8" ht="29.5" customHeight="1" thickBot="1" x14ac:dyDescent="0.4">
      <c r="A4704" s="16" t="str">
        <f>IF(B4704&lt;&gt;"","IND"&amp;TEXT(COUNTA($B$2:B4704),"000"),"")</f>
        <v>IND3352</v>
      </c>
      <c r="B4704" s="17">
        <f>Consolication[[#This Row],[Nom et prénom 0 Name &amp; first name]]</f>
        <v>0</v>
      </c>
      <c r="C4704" s="17" t="e">
        <f>VLOOKUP(B4704,Consolidation!B:AA,3,FALSE)</f>
        <v>#N/A</v>
      </c>
      <c r="D4704" s="17" t="e">
        <f>VLOOKUP(B4704,Consolidation!B:AA,5,TRUE)</f>
        <v>#N/A</v>
      </c>
      <c r="E4704" s="17" t="e">
        <f>VLOOKUP(B4705,Consolidation!B:AA,6,TRUE)</f>
        <v>#N/A</v>
      </c>
      <c r="F4704" s="17" t="e">
        <f>VLOOKUP(B4705,Consolidation!B:AA,7,TRUE)</f>
        <v>#N/A</v>
      </c>
      <c r="G4704" s="17" t="e">
        <f>VLOOKUP(B4705,Consolidation!B:AA,12,TRUE)</f>
        <v>#N/A</v>
      </c>
      <c r="H4704" s="17" t="e">
        <f>VLOOKUP(B4705,Consolidation!B:AA,22,FALSE)</f>
        <v>#N/A</v>
      </c>
    </row>
    <row r="4705" spans="1:8" ht="29.5" customHeight="1" thickBot="1" x14ac:dyDescent="0.4">
      <c r="A4705" s="16" t="str">
        <f>IF(B4705&lt;&gt;"","IND"&amp;TEXT(COUNTA($B$2:B4705),"000"),"")</f>
        <v>IND3353</v>
      </c>
      <c r="B4705" s="17">
        <f>Consolication[[#This Row],[Nom et prénom 0 Name &amp; first name]]</f>
        <v>0</v>
      </c>
      <c r="C4705" s="17" t="e">
        <f>VLOOKUP(B4705,Consolidation!B:AA,3,FALSE)</f>
        <v>#N/A</v>
      </c>
      <c r="D4705" s="17" t="e">
        <f>VLOOKUP(B4705,Consolidation!B:AA,5,TRUE)</f>
        <v>#N/A</v>
      </c>
      <c r="E4705" s="17" t="e">
        <f>VLOOKUP(B4706,Consolidation!B:AA,6,TRUE)</f>
        <v>#N/A</v>
      </c>
      <c r="F4705" s="17" t="e">
        <f>VLOOKUP(B4706,Consolidation!B:AA,7,TRUE)</f>
        <v>#N/A</v>
      </c>
      <c r="G4705" s="17" t="e">
        <f>VLOOKUP(B4706,Consolidation!B:AA,12,TRUE)</f>
        <v>#N/A</v>
      </c>
      <c r="H4705" s="17" t="e">
        <f>VLOOKUP(B4706,Consolidation!B:AA,22,FALSE)</f>
        <v>#N/A</v>
      </c>
    </row>
    <row r="4706" spans="1:8" ht="29.5" customHeight="1" thickBot="1" x14ac:dyDescent="0.4">
      <c r="A4706" s="16" t="str">
        <f>IF(B4706&lt;&gt;"","IND"&amp;TEXT(COUNTA($B$2:B4706),"000"),"")</f>
        <v>IND3354</v>
      </c>
      <c r="B4706" s="17">
        <f>Consolication[[#This Row],[Nom et prénom 0 Name &amp; first name]]</f>
        <v>0</v>
      </c>
      <c r="C4706" s="17" t="e">
        <f>VLOOKUP(B4706,Consolidation!B:AA,3,FALSE)</f>
        <v>#N/A</v>
      </c>
      <c r="D4706" s="17" t="e">
        <f>VLOOKUP(B4706,Consolidation!B:AA,5,TRUE)</f>
        <v>#N/A</v>
      </c>
      <c r="E4706" s="17" t="e">
        <f>VLOOKUP(B4707,Consolidation!B:AA,6,TRUE)</f>
        <v>#N/A</v>
      </c>
      <c r="F4706" s="17" t="e">
        <f>VLOOKUP(B4707,Consolidation!B:AA,7,TRUE)</f>
        <v>#N/A</v>
      </c>
      <c r="G4706" s="17" t="e">
        <f>VLOOKUP(B4707,Consolidation!B:AA,12,TRUE)</f>
        <v>#N/A</v>
      </c>
      <c r="H4706" s="17" t="e">
        <f>VLOOKUP(B4707,Consolidation!B:AA,22,FALSE)</f>
        <v>#N/A</v>
      </c>
    </row>
    <row r="4707" spans="1:8" ht="29.5" customHeight="1" thickBot="1" x14ac:dyDescent="0.4">
      <c r="A4707" s="16" t="str">
        <f>IF(B4707&lt;&gt;"","IND"&amp;TEXT(COUNTA($B$2:B4707),"000"),"")</f>
        <v>IND3355</v>
      </c>
      <c r="B4707" s="17">
        <f>Consolication[[#This Row],[Nom et prénom 0 Name &amp; first name]]</f>
        <v>0</v>
      </c>
      <c r="C4707" s="17" t="e">
        <f>VLOOKUP(B4707,Consolidation!B:AA,3,FALSE)</f>
        <v>#N/A</v>
      </c>
      <c r="D4707" s="17" t="e">
        <f>VLOOKUP(B4707,Consolidation!B:AA,5,TRUE)</f>
        <v>#N/A</v>
      </c>
      <c r="E4707" s="17" t="e">
        <f>VLOOKUP(B4708,Consolidation!B:AA,6,TRUE)</f>
        <v>#N/A</v>
      </c>
      <c r="F4707" s="17" t="e">
        <f>VLOOKUP(B4708,Consolidation!B:AA,7,TRUE)</f>
        <v>#N/A</v>
      </c>
      <c r="G4707" s="17" t="e">
        <f>VLOOKUP(B4708,Consolidation!B:AA,12,TRUE)</f>
        <v>#N/A</v>
      </c>
      <c r="H4707" s="17" t="e">
        <f>VLOOKUP(B4708,Consolidation!B:AA,22,FALSE)</f>
        <v>#N/A</v>
      </c>
    </row>
    <row r="4708" spans="1:8" ht="29.5" customHeight="1" thickBot="1" x14ac:dyDescent="0.4">
      <c r="A4708" s="16" t="str">
        <f>IF(B4708&lt;&gt;"","IND"&amp;TEXT(COUNTA($B$2:B4708),"000"),"")</f>
        <v>IND3356</v>
      </c>
      <c r="B4708" s="17">
        <f>Consolication[[#This Row],[Nom et prénom 0 Name &amp; first name]]</f>
        <v>0</v>
      </c>
      <c r="C4708" s="17" t="e">
        <f>VLOOKUP(B4708,Consolidation!B:AA,3,FALSE)</f>
        <v>#N/A</v>
      </c>
      <c r="D4708" s="17" t="e">
        <f>VLOOKUP(B4708,Consolidation!B:AA,5,TRUE)</f>
        <v>#N/A</v>
      </c>
      <c r="E4708" s="17" t="e">
        <f>VLOOKUP(B4709,Consolidation!B:AA,6,TRUE)</f>
        <v>#N/A</v>
      </c>
      <c r="F4708" s="17" t="e">
        <f>VLOOKUP(B4709,Consolidation!B:AA,7,TRUE)</f>
        <v>#N/A</v>
      </c>
      <c r="G4708" s="17" t="e">
        <f>VLOOKUP(B4709,Consolidation!B:AA,12,TRUE)</f>
        <v>#N/A</v>
      </c>
      <c r="H4708" s="17" t="e">
        <f>VLOOKUP(B4709,Consolidation!B:AA,22,FALSE)</f>
        <v>#N/A</v>
      </c>
    </row>
    <row r="4709" spans="1:8" ht="29.5" customHeight="1" thickBot="1" x14ac:dyDescent="0.4">
      <c r="A4709" s="16" t="str">
        <f>IF(B4709&lt;&gt;"","IND"&amp;TEXT(COUNTA($B$2:B4709),"000"),"")</f>
        <v>IND3357</v>
      </c>
      <c r="B4709" s="17">
        <f>Consolication[[#This Row],[Nom et prénom 0 Name &amp; first name]]</f>
        <v>0</v>
      </c>
      <c r="C4709" s="17" t="e">
        <f>VLOOKUP(B4709,Consolidation!B:AA,3,FALSE)</f>
        <v>#N/A</v>
      </c>
      <c r="D4709" s="17" t="e">
        <f>VLOOKUP(B4709,Consolidation!B:AA,5,TRUE)</f>
        <v>#N/A</v>
      </c>
      <c r="E4709" s="17" t="e">
        <f>VLOOKUP(B4710,Consolidation!B:AA,6,TRUE)</f>
        <v>#N/A</v>
      </c>
      <c r="F4709" s="17" t="e">
        <f>VLOOKUP(B4710,Consolidation!B:AA,7,TRUE)</f>
        <v>#N/A</v>
      </c>
      <c r="G4709" s="17" t="e">
        <f>VLOOKUP(B4710,Consolidation!B:AA,12,TRUE)</f>
        <v>#N/A</v>
      </c>
      <c r="H4709" s="17" t="e">
        <f>VLOOKUP(B4710,Consolidation!B:AA,22,FALSE)</f>
        <v>#N/A</v>
      </c>
    </row>
    <row r="4710" spans="1:8" ht="29.5" customHeight="1" thickBot="1" x14ac:dyDescent="0.4">
      <c r="A4710" s="16" t="str">
        <f>IF(B4710&lt;&gt;"","IND"&amp;TEXT(COUNTA($B$2:B4710),"000"),"")</f>
        <v>IND3358</v>
      </c>
      <c r="B4710" s="17">
        <f>Consolication[[#This Row],[Nom et prénom 0 Name &amp; first name]]</f>
        <v>0</v>
      </c>
      <c r="C4710" s="17" t="e">
        <f>VLOOKUP(B4710,Consolidation!B:AA,3,FALSE)</f>
        <v>#N/A</v>
      </c>
      <c r="D4710" s="17" t="e">
        <f>VLOOKUP(B4710,Consolidation!B:AA,5,TRUE)</f>
        <v>#N/A</v>
      </c>
      <c r="E4710" s="17" t="e">
        <f>VLOOKUP(B4711,Consolidation!B:AA,6,TRUE)</f>
        <v>#N/A</v>
      </c>
      <c r="F4710" s="17" t="e">
        <f>VLOOKUP(B4711,Consolidation!B:AA,7,TRUE)</f>
        <v>#N/A</v>
      </c>
      <c r="G4710" s="17" t="e">
        <f>VLOOKUP(B4711,Consolidation!B:AA,12,TRUE)</f>
        <v>#N/A</v>
      </c>
      <c r="H4710" s="17" t="e">
        <f>VLOOKUP(B4711,Consolidation!B:AA,22,FALSE)</f>
        <v>#N/A</v>
      </c>
    </row>
    <row r="4711" spans="1:8" ht="29.5" customHeight="1" thickBot="1" x14ac:dyDescent="0.4">
      <c r="A4711" s="16" t="str">
        <f>IF(B4711&lt;&gt;"","IND"&amp;TEXT(COUNTA($B$2:B4711),"000"),"")</f>
        <v>IND3359</v>
      </c>
      <c r="B4711" s="17">
        <f>Consolication[[#This Row],[Nom et prénom 0 Name &amp; first name]]</f>
        <v>0</v>
      </c>
      <c r="C4711" s="17" t="e">
        <f>VLOOKUP(B4711,Consolidation!B:AA,3,FALSE)</f>
        <v>#N/A</v>
      </c>
      <c r="D4711" s="17" t="e">
        <f>VLOOKUP(B4711,Consolidation!B:AA,5,TRUE)</f>
        <v>#N/A</v>
      </c>
      <c r="E4711" s="17" t="e">
        <f>VLOOKUP(B4712,Consolidation!B:AA,6,TRUE)</f>
        <v>#N/A</v>
      </c>
      <c r="F4711" s="17" t="e">
        <f>VLOOKUP(B4712,Consolidation!B:AA,7,TRUE)</f>
        <v>#N/A</v>
      </c>
      <c r="G4711" s="17" t="e">
        <f>VLOOKUP(B4712,Consolidation!B:AA,12,TRUE)</f>
        <v>#N/A</v>
      </c>
      <c r="H4711" s="17" t="e">
        <f>VLOOKUP(B4712,Consolidation!B:AA,22,FALSE)</f>
        <v>#N/A</v>
      </c>
    </row>
    <row r="4712" spans="1:8" ht="29.5" customHeight="1" thickBot="1" x14ac:dyDescent="0.4">
      <c r="A4712" s="16" t="str">
        <f>IF(B4712&lt;&gt;"","IND"&amp;TEXT(COUNTA($B$2:B4712),"000"),"")</f>
        <v>IND3360</v>
      </c>
      <c r="B4712" s="17">
        <f>Consolication[[#This Row],[Nom et prénom 0 Name &amp; first name]]</f>
        <v>0</v>
      </c>
      <c r="C4712" s="17" t="e">
        <f>VLOOKUP(B4712,Consolidation!B:AA,3,FALSE)</f>
        <v>#N/A</v>
      </c>
      <c r="D4712" s="17" t="e">
        <f>VLOOKUP(B4712,Consolidation!B:AA,5,TRUE)</f>
        <v>#N/A</v>
      </c>
      <c r="E4712" s="17" t="e">
        <f>VLOOKUP(B4713,Consolidation!B:AA,6,TRUE)</f>
        <v>#N/A</v>
      </c>
      <c r="F4712" s="17" t="e">
        <f>VLOOKUP(B4713,Consolidation!B:AA,7,TRUE)</f>
        <v>#N/A</v>
      </c>
      <c r="G4712" s="17" t="e">
        <f>VLOOKUP(B4713,Consolidation!B:AA,12,TRUE)</f>
        <v>#N/A</v>
      </c>
      <c r="H4712" s="17" t="e">
        <f>VLOOKUP(B4713,Consolidation!B:AA,22,FALSE)</f>
        <v>#N/A</v>
      </c>
    </row>
    <row r="4713" spans="1:8" ht="29.5" customHeight="1" thickBot="1" x14ac:dyDescent="0.4">
      <c r="A4713" s="16" t="str">
        <f>IF(B4713&lt;&gt;"","IND"&amp;TEXT(COUNTA($B$2:B4713),"000"),"")</f>
        <v>IND3361</v>
      </c>
      <c r="B4713" s="17">
        <f>Consolication[[#This Row],[Nom et prénom 0 Name &amp; first name]]</f>
        <v>0</v>
      </c>
      <c r="C4713" s="17" t="e">
        <f>VLOOKUP(B4713,Consolidation!B:AA,3,FALSE)</f>
        <v>#N/A</v>
      </c>
      <c r="D4713" s="17" t="e">
        <f>VLOOKUP(B4713,Consolidation!B:AA,5,TRUE)</f>
        <v>#N/A</v>
      </c>
      <c r="E4713" s="17" t="e">
        <f>VLOOKUP(B4714,Consolidation!B:AA,6,TRUE)</f>
        <v>#N/A</v>
      </c>
      <c r="F4713" s="17" t="e">
        <f>VLOOKUP(B4714,Consolidation!B:AA,7,TRUE)</f>
        <v>#N/A</v>
      </c>
      <c r="G4713" s="17" t="e">
        <f>VLOOKUP(B4714,Consolidation!B:AA,12,TRUE)</f>
        <v>#N/A</v>
      </c>
      <c r="H4713" s="17" t="e">
        <f>VLOOKUP(B4714,Consolidation!B:AA,22,FALSE)</f>
        <v>#N/A</v>
      </c>
    </row>
    <row r="4714" spans="1:8" ht="29.5" customHeight="1" thickBot="1" x14ac:dyDescent="0.4">
      <c r="A4714" s="16" t="str">
        <f>IF(B4714&lt;&gt;"","IND"&amp;TEXT(COUNTA($B$2:B4714),"000"),"")</f>
        <v>IND3362</v>
      </c>
      <c r="B4714" s="17">
        <f>Consolication[[#This Row],[Nom et prénom 0 Name &amp; first name]]</f>
        <v>0</v>
      </c>
      <c r="C4714" s="17" t="e">
        <f>VLOOKUP(B4714,Consolidation!B:AA,3,FALSE)</f>
        <v>#N/A</v>
      </c>
      <c r="D4714" s="17" t="e">
        <f>VLOOKUP(B4714,Consolidation!B:AA,5,TRUE)</f>
        <v>#N/A</v>
      </c>
      <c r="E4714" s="17" t="e">
        <f>VLOOKUP(B4715,Consolidation!B:AA,6,TRUE)</f>
        <v>#N/A</v>
      </c>
      <c r="F4714" s="17" t="e">
        <f>VLOOKUP(B4715,Consolidation!B:AA,7,TRUE)</f>
        <v>#N/A</v>
      </c>
      <c r="G4714" s="17" t="e">
        <f>VLOOKUP(B4715,Consolidation!B:AA,12,TRUE)</f>
        <v>#N/A</v>
      </c>
      <c r="H4714" s="17" t="e">
        <f>VLOOKUP(B4715,Consolidation!B:AA,22,FALSE)</f>
        <v>#N/A</v>
      </c>
    </row>
    <row r="4715" spans="1:8" ht="29.5" customHeight="1" thickBot="1" x14ac:dyDescent="0.4">
      <c r="A4715" s="16" t="str">
        <f>IF(B4715&lt;&gt;"","IND"&amp;TEXT(COUNTA($B$2:B4715),"000"),"")</f>
        <v>IND3363</v>
      </c>
      <c r="B4715" s="17">
        <f>Consolication[[#This Row],[Nom et prénom 0 Name &amp; first name]]</f>
        <v>0</v>
      </c>
      <c r="C4715" s="17" t="e">
        <f>VLOOKUP(B4715,Consolidation!B:AA,3,FALSE)</f>
        <v>#N/A</v>
      </c>
      <c r="D4715" s="17" t="e">
        <f>VLOOKUP(B4715,Consolidation!B:AA,5,TRUE)</f>
        <v>#N/A</v>
      </c>
      <c r="E4715" s="17" t="e">
        <f>VLOOKUP(B4716,Consolidation!B:AA,6,TRUE)</f>
        <v>#N/A</v>
      </c>
      <c r="F4715" s="17" t="e">
        <f>VLOOKUP(B4716,Consolidation!B:AA,7,TRUE)</f>
        <v>#N/A</v>
      </c>
      <c r="G4715" s="17" t="e">
        <f>VLOOKUP(B4716,Consolidation!B:AA,12,TRUE)</f>
        <v>#N/A</v>
      </c>
      <c r="H4715" s="17" t="e">
        <f>VLOOKUP(B4716,Consolidation!B:AA,22,FALSE)</f>
        <v>#N/A</v>
      </c>
    </row>
    <row r="4716" spans="1:8" ht="29.5" customHeight="1" thickBot="1" x14ac:dyDescent="0.4">
      <c r="A4716" s="16" t="str">
        <f>IF(B4716&lt;&gt;"","IND"&amp;TEXT(COUNTA($B$2:B4716),"000"),"")</f>
        <v>IND3364</v>
      </c>
      <c r="B4716" s="17">
        <f>Consolication[[#This Row],[Nom et prénom 0 Name &amp; first name]]</f>
        <v>0</v>
      </c>
      <c r="C4716" s="17" t="e">
        <f>VLOOKUP(B4716,Consolidation!B:AA,3,FALSE)</f>
        <v>#N/A</v>
      </c>
      <c r="D4716" s="17" t="e">
        <f>VLOOKUP(B4716,Consolidation!B:AA,5,TRUE)</f>
        <v>#N/A</v>
      </c>
      <c r="E4716" s="17" t="e">
        <f>VLOOKUP(B4717,Consolidation!B:AA,6,TRUE)</f>
        <v>#N/A</v>
      </c>
      <c r="F4716" s="17" t="e">
        <f>VLOOKUP(B4717,Consolidation!B:AA,7,TRUE)</f>
        <v>#N/A</v>
      </c>
      <c r="G4716" s="17" t="e">
        <f>VLOOKUP(B4717,Consolidation!B:AA,12,TRUE)</f>
        <v>#N/A</v>
      </c>
      <c r="H4716" s="17" t="e">
        <f>VLOOKUP(B4717,Consolidation!B:AA,22,FALSE)</f>
        <v>#N/A</v>
      </c>
    </row>
    <row r="4717" spans="1:8" ht="29.5" customHeight="1" thickBot="1" x14ac:dyDescent="0.4">
      <c r="A4717" s="16" t="str">
        <f>IF(B4717&lt;&gt;"","IND"&amp;TEXT(COUNTA($B$2:B4717),"000"),"")</f>
        <v>IND3365</v>
      </c>
      <c r="B4717" s="17">
        <f>Consolication[[#This Row],[Nom et prénom 0 Name &amp; first name]]</f>
        <v>0</v>
      </c>
      <c r="C4717" s="17" t="e">
        <f>VLOOKUP(B4717,Consolidation!B:AA,3,FALSE)</f>
        <v>#N/A</v>
      </c>
      <c r="D4717" s="17" t="e">
        <f>VLOOKUP(B4717,Consolidation!B:AA,5,TRUE)</f>
        <v>#N/A</v>
      </c>
      <c r="E4717" s="17" t="e">
        <f>VLOOKUP(B4718,Consolidation!B:AA,6,TRUE)</f>
        <v>#N/A</v>
      </c>
      <c r="F4717" s="17" t="e">
        <f>VLOOKUP(B4718,Consolidation!B:AA,7,TRUE)</f>
        <v>#N/A</v>
      </c>
      <c r="G4717" s="17" t="e">
        <f>VLOOKUP(B4718,Consolidation!B:AA,12,TRUE)</f>
        <v>#N/A</v>
      </c>
      <c r="H4717" s="17" t="e">
        <f>VLOOKUP(B4718,Consolidation!B:AA,22,FALSE)</f>
        <v>#N/A</v>
      </c>
    </row>
    <row r="4718" spans="1:8" ht="29.5" customHeight="1" thickBot="1" x14ac:dyDescent="0.4">
      <c r="A4718" s="16" t="str">
        <f>IF(B4718&lt;&gt;"","IND"&amp;TEXT(COUNTA($B$2:B4718),"000"),"")</f>
        <v>IND3366</v>
      </c>
      <c r="B4718" s="17">
        <f>Consolication[[#This Row],[Nom et prénom 0 Name &amp; first name]]</f>
        <v>0</v>
      </c>
      <c r="C4718" s="17" t="e">
        <f>VLOOKUP(B4718,Consolidation!B:AA,3,FALSE)</f>
        <v>#N/A</v>
      </c>
      <c r="D4718" s="17" t="e">
        <f>VLOOKUP(B4718,Consolidation!B:AA,5,TRUE)</f>
        <v>#N/A</v>
      </c>
      <c r="E4718" s="17" t="e">
        <f>VLOOKUP(B4719,Consolidation!B:AA,6,TRUE)</f>
        <v>#N/A</v>
      </c>
      <c r="F4718" s="17" t="e">
        <f>VLOOKUP(B4719,Consolidation!B:AA,7,TRUE)</f>
        <v>#N/A</v>
      </c>
      <c r="G4718" s="17" t="e">
        <f>VLOOKUP(B4719,Consolidation!B:AA,12,TRUE)</f>
        <v>#N/A</v>
      </c>
      <c r="H4718" s="17" t="e">
        <f>VLOOKUP(B4719,Consolidation!B:AA,22,FALSE)</f>
        <v>#N/A</v>
      </c>
    </row>
    <row r="4719" spans="1:8" ht="29.5" customHeight="1" thickBot="1" x14ac:dyDescent="0.4">
      <c r="A4719" s="16" t="str">
        <f>IF(B4719&lt;&gt;"","IND"&amp;TEXT(COUNTA($B$2:B4719),"000"),"")</f>
        <v>IND3367</v>
      </c>
      <c r="B4719" s="17">
        <f>Consolication[[#This Row],[Nom et prénom 0 Name &amp; first name]]</f>
        <v>0</v>
      </c>
      <c r="C4719" s="17" t="e">
        <f>VLOOKUP(B4719,Consolidation!B:AA,3,FALSE)</f>
        <v>#N/A</v>
      </c>
      <c r="D4719" s="17" t="e">
        <f>VLOOKUP(B4719,Consolidation!B:AA,5,TRUE)</f>
        <v>#N/A</v>
      </c>
      <c r="E4719" s="17" t="e">
        <f>VLOOKUP(B4720,Consolidation!B:AA,6,TRUE)</f>
        <v>#N/A</v>
      </c>
      <c r="F4719" s="17" t="e">
        <f>VLOOKUP(B4720,Consolidation!B:AA,7,TRUE)</f>
        <v>#N/A</v>
      </c>
      <c r="G4719" s="17" t="e">
        <f>VLOOKUP(B4720,Consolidation!B:AA,12,TRUE)</f>
        <v>#N/A</v>
      </c>
      <c r="H4719" s="17" t="e">
        <f>VLOOKUP(B4720,Consolidation!B:AA,22,FALSE)</f>
        <v>#N/A</v>
      </c>
    </row>
    <row r="4720" spans="1:8" ht="29.5" customHeight="1" thickBot="1" x14ac:dyDescent="0.4">
      <c r="A4720" s="16" t="str">
        <f>IF(B4720&lt;&gt;"","IND"&amp;TEXT(COUNTA($B$2:B4720),"000"),"")</f>
        <v>IND3368</v>
      </c>
      <c r="B4720" s="17">
        <f>Consolication[[#This Row],[Nom et prénom 0 Name &amp; first name]]</f>
        <v>0</v>
      </c>
      <c r="C4720" s="17" t="e">
        <f>VLOOKUP(B4720,Consolidation!B:AA,3,FALSE)</f>
        <v>#N/A</v>
      </c>
      <c r="D4720" s="17" t="e">
        <f>VLOOKUP(B4720,Consolidation!B:AA,5,TRUE)</f>
        <v>#N/A</v>
      </c>
      <c r="E4720" s="17" t="e">
        <f>VLOOKUP(B4721,Consolidation!B:AA,6,TRUE)</f>
        <v>#N/A</v>
      </c>
      <c r="F4720" s="17" t="e">
        <f>VLOOKUP(B4721,Consolidation!B:AA,7,TRUE)</f>
        <v>#N/A</v>
      </c>
      <c r="G4720" s="17" t="e">
        <f>VLOOKUP(B4721,Consolidation!B:AA,12,TRUE)</f>
        <v>#N/A</v>
      </c>
      <c r="H4720" s="17" t="e">
        <f>VLOOKUP(B4721,Consolidation!B:AA,22,FALSE)</f>
        <v>#N/A</v>
      </c>
    </row>
    <row r="4721" spans="1:8" ht="29.5" customHeight="1" thickBot="1" x14ac:dyDescent="0.4">
      <c r="A4721" s="16" t="str">
        <f>IF(B4721&lt;&gt;"","IND"&amp;TEXT(COUNTA($B$2:B4721),"000"),"")</f>
        <v>IND3369</v>
      </c>
      <c r="B4721" s="17">
        <f>Consolication[[#This Row],[Nom et prénom 0 Name &amp; first name]]</f>
        <v>0</v>
      </c>
      <c r="C4721" s="17" t="e">
        <f>VLOOKUP(B4721,Consolidation!B:AA,3,FALSE)</f>
        <v>#N/A</v>
      </c>
      <c r="D4721" s="17" t="e">
        <f>VLOOKUP(B4721,Consolidation!B:AA,5,TRUE)</f>
        <v>#N/A</v>
      </c>
      <c r="E4721" s="17" t="e">
        <f>VLOOKUP(B4722,Consolidation!B:AA,6,TRUE)</f>
        <v>#N/A</v>
      </c>
      <c r="F4721" s="17" t="e">
        <f>VLOOKUP(B4722,Consolidation!B:AA,7,TRUE)</f>
        <v>#N/A</v>
      </c>
      <c r="G4721" s="17" t="e">
        <f>VLOOKUP(B4722,Consolidation!B:AA,12,TRUE)</f>
        <v>#N/A</v>
      </c>
      <c r="H4721" s="17" t="e">
        <f>VLOOKUP(B4722,Consolidation!B:AA,22,FALSE)</f>
        <v>#N/A</v>
      </c>
    </row>
    <row r="4722" spans="1:8" ht="29.5" customHeight="1" thickBot="1" x14ac:dyDescent="0.4">
      <c r="A4722" s="16" t="str">
        <f>IF(B4722&lt;&gt;"","IND"&amp;TEXT(COUNTA($B$2:B4722),"000"),"")</f>
        <v>IND3370</v>
      </c>
      <c r="B4722" s="17">
        <f>Consolication[[#This Row],[Nom et prénom 0 Name &amp; first name]]</f>
        <v>0</v>
      </c>
      <c r="C4722" s="17" t="e">
        <f>VLOOKUP(B4722,Consolidation!B:AA,3,FALSE)</f>
        <v>#N/A</v>
      </c>
      <c r="D4722" s="17" t="e">
        <f>VLOOKUP(B4722,Consolidation!B:AA,5,TRUE)</f>
        <v>#N/A</v>
      </c>
      <c r="E4722" s="17" t="e">
        <f>VLOOKUP(B4723,Consolidation!B:AA,6,TRUE)</f>
        <v>#N/A</v>
      </c>
      <c r="F4722" s="17" t="e">
        <f>VLOOKUP(B4723,Consolidation!B:AA,7,TRUE)</f>
        <v>#N/A</v>
      </c>
      <c r="G4722" s="17" t="e">
        <f>VLOOKUP(B4723,Consolidation!B:AA,12,TRUE)</f>
        <v>#N/A</v>
      </c>
      <c r="H4722" s="17" t="e">
        <f>VLOOKUP(B4723,Consolidation!B:AA,22,FALSE)</f>
        <v>#N/A</v>
      </c>
    </row>
    <row r="4723" spans="1:8" ht="29.5" customHeight="1" thickBot="1" x14ac:dyDescent="0.4">
      <c r="A4723" s="16" t="str">
        <f>IF(B4723&lt;&gt;"","IND"&amp;TEXT(COUNTA($B$2:B4723),"000"),"")</f>
        <v>IND3371</v>
      </c>
      <c r="B4723" s="17">
        <f>Consolication[[#This Row],[Nom et prénom 0 Name &amp; first name]]</f>
        <v>0</v>
      </c>
      <c r="C4723" s="17" t="e">
        <f>VLOOKUP(B4723,Consolidation!B:AA,3,FALSE)</f>
        <v>#N/A</v>
      </c>
      <c r="D4723" s="17" t="e">
        <f>VLOOKUP(B4723,Consolidation!B:AA,5,TRUE)</f>
        <v>#N/A</v>
      </c>
      <c r="E4723" s="17" t="e">
        <f>VLOOKUP(B4724,Consolidation!B:AA,6,TRUE)</f>
        <v>#N/A</v>
      </c>
      <c r="F4723" s="17" t="e">
        <f>VLOOKUP(B4724,Consolidation!B:AA,7,TRUE)</f>
        <v>#N/A</v>
      </c>
      <c r="G4723" s="17" t="e">
        <f>VLOOKUP(B4724,Consolidation!B:AA,12,TRUE)</f>
        <v>#N/A</v>
      </c>
      <c r="H4723" s="17" t="e">
        <f>VLOOKUP(B4724,Consolidation!B:AA,22,FALSE)</f>
        <v>#N/A</v>
      </c>
    </row>
    <row r="4724" spans="1:8" ht="29.5" customHeight="1" thickBot="1" x14ac:dyDescent="0.4">
      <c r="A4724" s="16" t="str">
        <f>IF(B4724&lt;&gt;"","IND"&amp;TEXT(COUNTA($B$2:B4724),"000"),"")</f>
        <v>IND3372</v>
      </c>
      <c r="B4724" s="17">
        <f>Consolication[[#This Row],[Nom et prénom 0 Name &amp; first name]]</f>
        <v>0</v>
      </c>
      <c r="C4724" s="17" t="e">
        <f>VLOOKUP(B4724,Consolidation!B:AA,3,FALSE)</f>
        <v>#N/A</v>
      </c>
      <c r="D4724" s="17" t="e">
        <f>VLOOKUP(B4724,Consolidation!B:AA,5,TRUE)</f>
        <v>#N/A</v>
      </c>
      <c r="E4724" s="17" t="e">
        <f>VLOOKUP(B4725,Consolidation!B:AA,6,TRUE)</f>
        <v>#N/A</v>
      </c>
      <c r="F4724" s="17" t="e">
        <f>VLOOKUP(B4725,Consolidation!B:AA,7,TRUE)</f>
        <v>#N/A</v>
      </c>
      <c r="G4724" s="17" t="e">
        <f>VLOOKUP(B4725,Consolidation!B:AA,12,TRUE)</f>
        <v>#N/A</v>
      </c>
      <c r="H4724" s="17" t="e">
        <f>VLOOKUP(B4725,Consolidation!B:AA,22,FALSE)</f>
        <v>#N/A</v>
      </c>
    </row>
    <row r="4725" spans="1:8" ht="29.5" customHeight="1" thickBot="1" x14ac:dyDescent="0.4">
      <c r="A4725" s="16" t="str">
        <f>IF(B4725&lt;&gt;"","IND"&amp;TEXT(COUNTA($B$2:B4725),"000"),"")</f>
        <v>IND3373</v>
      </c>
      <c r="B4725" s="17">
        <f>Consolication[[#This Row],[Nom et prénom 0 Name &amp; first name]]</f>
        <v>0</v>
      </c>
      <c r="C4725" s="17" t="e">
        <f>VLOOKUP(B4725,Consolidation!B:AA,3,FALSE)</f>
        <v>#N/A</v>
      </c>
      <c r="D4725" s="17" t="e">
        <f>VLOOKUP(B4725,Consolidation!B:AA,5,TRUE)</f>
        <v>#N/A</v>
      </c>
      <c r="E4725" s="17" t="e">
        <f>VLOOKUP(B4726,Consolidation!B:AA,6,TRUE)</f>
        <v>#N/A</v>
      </c>
      <c r="F4725" s="17" t="e">
        <f>VLOOKUP(B4726,Consolidation!B:AA,7,TRUE)</f>
        <v>#N/A</v>
      </c>
      <c r="G4725" s="17" t="e">
        <f>VLOOKUP(B4726,Consolidation!B:AA,12,TRUE)</f>
        <v>#N/A</v>
      </c>
      <c r="H4725" s="17" t="e">
        <f>VLOOKUP(B4726,Consolidation!B:AA,22,FALSE)</f>
        <v>#N/A</v>
      </c>
    </row>
    <row r="4726" spans="1:8" ht="29.5" customHeight="1" thickBot="1" x14ac:dyDescent="0.4">
      <c r="A4726" s="16" t="str">
        <f>IF(B4726&lt;&gt;"","IND"&amp;TEXT(COUNTA($B$2:B4726),"000"),"")</f>
        <v>IND3374</v>
      </c>
      <c r="B4726" s="17">
        <f>Consolication[[#This Row],[Nom et prénom 0 Name &amp; first name]]</f>
        <v>0</v>
      </c>
      <c r="C4726" s="17" t="e">
        <f>VLOOKUP(B4726,Consolidation!B:AA,3,FALSE)</f>
        <v>#N/A</v>
      </c>
      <c r="D4726" s="17" t="e">
        <f>VLOOKUP(B4726,Consolidation!B:AA,5,TRUE)</f>
        <v>#N/A</v>
      </c>
      <c r="E4726" s="17" t="e">
        <f>VLOOKUP(B4727,Consolidation!B:AA,6,TRUE)</f>
        <v>#N/A</v>
      </c>
      <c r="F4726" s="17" t="e">
        <f>VLOOKUP(B4727,Consolidation!B:AA,7,TRUE)</f>
        <v>#N/A</v>
      </c>
      <c r="G4726" s="17" t="e">
        <f>VLOOKUP(B4727,Consolidation!B:AA,12,TRUE)</f>
        <v>#N/A</v>
      </c>
      <c r="H4726" s="17" t="e">
        <f>VLOOKUP(B4727,Consolidation!B:AA,22,FALSE)</f>
        <v>#N/A</v>
      </c>
    </row>
    <row r="4727" spans="1:8" ht="29.5" customHeight="1" thickBot="1" x14ac:dyDescent="0.4">
      <c r="A4727" s="16" t="str">
        <f>IF(B4727&lt;&gt;"","IND"&amp;TEXT(COUNTA($B$2:B4727),"000"),"")</f>
        <v>IND3375</v>
      </c>
      <c r="B4727" s="17">
        <f>Consolication[[#This Row],[Nom et prénom 0 Name &amp; first name]]</f>
        <v>0</v>
      </c>
      <c r="C4727" s="17" t="e">
        <f>VLOOKUP(B4727,Consolidation!B:AA,3,FALSE)</f>
        <v>#N/A</v>
      </c>
      <c r="D4727" s="17" t="e">
        <f>VLOOKUP(B4727,Consolidation!B:AA,5,TRUE)</f>
        <v>#N/A</v>
      </c>
      <c r="E4727" s="17" t="e">
        <f>VLOOKUP(B4728,Consolidation!B:AA,6,TRUE)</f>
        <v>#N/A</v>
      </c>
      <c r="F4727" s="17" t="e">
        <f>VLOOKUP(B4728,Consolidation!B:AA,7,TRUE)</f>
        <v>#N/A</v>
      </c>
      <c r="G4727" s="17" t="e">
        <f>VLOOKUP(B4728,Consolidation!B:AA,12,TRUE)</f>
        <v>#N/A</v>
      </c>
      <c r="H4727" s="17" t="e">
        <f>VLOOKUP(B4728,Consolidation!B:AA,22,FALSE)</f>
        <v>#N/A</v>
      </c>
    </row>
    <row r="4728" spans="1:8" ht="29.5" customHeight="1" thickBot="1" x14ac:dyDescent="0.4">
      <c r="A4728" s="16" t="str">
        <f>IF(B4728&lt;&gt;"","IND"&amp;TEXT(COUNTA($B$2:B4728),"000"),"")</f>
        <v>IND3376</v>
      </c>
      <c r="B4728" s="17">
        <f>Consolication[[#This Row],[Nom et prénom 0 Name &amp; first name]]</f>
        <v>0</v>
      </c>
      <c r="C4728" s="17" t="e">
        <f>VLOOKUP(B4728,Consolidation!B:AA,3,FALSE)</f>
        <v>#N/A</v>
      </c>
      <c r="D4728" s="17" t="e">
        <f>VLOOKUP(B4728,Consolidation!B:AA,5,TRUE)</f>
        <v>#N/A</v>
      </c>
      <c r="E4728" s="17" t="e">
        <f>VLOOKUP(B4729,Consolidation!B:AA,6,TRUE)</f>
        <v>#N/A</v>
      </c>
      <c r="F4728" s="17" t="e">
        <f>VLOOKUP(B4729,Consolidation!B:AA,7,TRUE)</f>
        <v>#N/A</v>
      </c>
      <c r="G4728" s="17" t="e">
        <f>VLOOKUP(B4729,Consolidation!B:AA,12,TRUE)</f>
        <v>#N/A</v>
      </c>
      <c r="H4728" s="17" t="e">
        <f>VLOOKUP(B4729,Consolidation!B:AA,22,FALSE)</f>
        <v>#N/A</v>
      </c>
    </row>
    <row r="4729" spans="1:8" ht="29.5" customHeight="1" thickBot="1" x14ac:dyDescent="0.4">
      <c r="A4729" s="16" t="str">
        <f>IF(B4729&lt;&gt;"","IND"&amp;TEXT(COUNTA($B$2:B4729),"000"),"")</f>
        <v>IND3377</v>
      </c>
      <c r="B4729" s="17">
        <f>Consolication[[#This Row],[Nom et prénom 0 Name &amp; first name]]</f>
        <v>0</v>
      </c>
      <c r="C4729" s="17" t="e">
        <f>VLOOKUP(B4729,Consolidation!B:AA,3,FALSE)</f>
        <v>#N/A</v>
      </c>
      <c r="D4729" s="17" t="e">
        <f>VLOOKUP(B4729,Consolidation!B:AA,5,TRUE)</f>
        <v>#N/A</v>
      </c>
      <c r="E4729" s="17" t="e">
        <f>VLOOKUP(B4730,Consolidation!B:AA,6,TRUE)</f>
        <v>#N/A</v>
      </c>
      <c r="F4729" s="17" t="e">
        <f>VLOOKUP(B4730,Consolidation!B:AA,7,TRUE)</f>
        <v>#N/A</v>
      </c>
      <c r="G4729" s="17" t="e">
        <f>VLOOKUP(B4730,Consolidation!B:AA,12,TRUE)</f>
        <v>#N/A</v>
      </c>
      <c r="H4729" s="17" t="e">
        <f>VLOOKUP(B4730,Consolidation!B:AA,22,FALSE)</f>
        <v>#N/A</v>
      </c>
    </row>
    <row r="4730" spans="1:8" ht="29.5" customHeight="1" thickBot="1" x14ac:dyDescent="0.4">
      <c r="A4730" s="16" t="str">
        <f>IF(B4730&lt;&gt;"","IND"&amp;TEXT(COUNTA($B$2:B4730),"000"),"")</f>
        <v>IND3378</v>
      </c>
      <c r="B4730" s="17">
        <f>Consolication[[#This Row],[Nom et prénom 0 Name &amp; first name]]</f>
        <v>0</v>
      </c>
      <c r="C4730" s="17" t="e">
        <f>VLOOKUP(B4730,Consolidation!B:AA,3,FALSE)</f>
        <v>#N/A</v>
      </c>
      <c r="D4730" s="17" t="e">
        <f>VLOOKUP(B4730,Consolidation!B:AA,5,TRUE)</f>
        <v>#N/A</v>
      </c>
      <c r="E4730" s="17" t="e">
        <f>VLOOKUP(B4731,Consolidation!B:AA,6,TRUE)</f>
        <v>#N/A</v>
      </c>
      <c r="F4730" s="17" t="e">
        <f>VLOOKUP(B4731,Consolidation!B:AA,7,TRUE)</f>
        <v>#N/A</v>
      </c>
      <c r="G4730" s="17" t="e">
        <f>VLOOKUP(B4731,Consolidation!B:AA,12,TRUE)</f>
        <v>#N/A</v>
      </c>
      <c r="H4730" s="17" t="e">
        <f>VLOOKUP(B4731,Consolidation!B:AA,22,FALSE)</f>
        <v>#N/A</v>
      </c>
    </row>
    <row r="4731" spans="1:8" ht="29.5" customHeight="1" thickBot="1" x14ac:dyDescent="0.4">
      <c r="A4731" s="16" t="str">
        <f>IF(B4731&lt;&gt;"","IND"&amp;TEXT(COUNTA($B$2:B4731),"000"),"")</f>
        <v>IND3379</v>
      </c>
      <c r="B4731" s="17">
        <f>Consolication[[#This Row],[Nom et prénom 0 Name &amp; first name]]</f>
        <v>0</v>
      </c>
      <c r="C4731" s="17" t="e">
        <f>VLOOKUP(B4731,Consolidation!B:AA,3,FALSE)</f>
        <v>#N/A</v>
      </c>
      <c r="D4731" s="17" t="e">
        <f>VLOOKUP(B4731,Consolidation!B:AA,5,TRUE)</f>
        <v>#N/A</v>
      </c>
      <c r="E4731" s="17" t="e">
        <f>VLOOKUP(B4732,Consolidation!B:AA,6,TRUE)</f>
        <v>#N/A</v>
      </c>
      <c r="F4731" s="17" t="e">
        <f>VLOOKUP(B4732,Consolidation!B:AA,7,TRUE)</f>
        <v>#N/A</v>
      </c>
      <c r="G4731" s="17" t="e">
        <f>VLOOKUP(B4732,Consolidation!B:AA,12,TRUE)</f>
        <v>#N/A</v>
      </c>
      <c r="H4731" s="17" t="e">
        <f>VLOOKUP(B4732,Consolidation!B:AA,22,FALSE)</f>
        <v>#N/A</v>
      </c>
    </row>
    <row r="4732" spans="1:8" ht="29.5" customHeight="1" thickBot="1" x14ac:dyDescent="0.4">
      <c r="A4732" s="16" t="str">
        <f>IF(B4732&lt;&gt;"","IND"&amp;TEXT(COUNTA($B$2:B4732),"000"),"")</f>
        <v>IND3380</v>
      </c>
      <c r="B4732" s="17">
        <f>Consolication[[#This Row],[Nom et prénom 0 Name &amp; first name]]</f>
        <v>0</v>
      </c>
      <c r="C4732" s="17" t="e">
        <f>VLOOKUP(B4732,Consolidation!B:AA,3,FALSE)</f>
        <v>#N/A</v>
      </c>
      <c r="D4732" s="17" t="e">
        <f>VLOOKUP(B4732,Consolidation!B:AA,5,TRUE)</f>
        <v>#N/A</v>
      </c>
      <c r="E4732" s="17" t="e">
        <f>VLOOKUP(B4733,Consolidation!B:AA,6,TRUE)</f>
        <v>#N/A</v>
      </c>
      <c r="F4732" s="17" t="e">
        <f>VLOOKUP(B4733,Consolidation!B:AA,7,TRUE)</f>
        <v>#N/A</v>
      </c>
      <c r="G4732" s="17" t="e">
        <f>VLOOKUP(B4733,Consolidation!B:AA,12,TRUE)</f>
        <v>#N/A</v>
      </c>
      <c r="H4732" s="17" t="e">
        <f>VLOOKUP(B4733,Consolidation!B:AA,22,FALSE)</f>
        <v>#N/A</v>
      </c>
    </row>
    <row r="4733" spans="1:8" ht="29.5" customHeight="1" thickBot="1" x14ac:dyDescent="0.4">
      <c r="A4733" s="16" t="str">
        <f>IF(B4733&lt;&gt;"","IND"&amp;TEXT(COUNTA($B$2:B4733),"000"),"")</f>
        <v>IND3381</v>
      </c>
      <c r="B4733" s="17">
        <f>Consolication[[#This Row],[Nom et prénom 0 Name &amp; first name]]</f>
        <v>0</v>
      </c>
      <c r="C4733" s="17" t="e">
        <f>VLOOKUP(B4733,Consolidation!B:AA,3,FALSE)</f>
        <v>#N/A</v>
      </c>
      <c r="D4733" s="17" t="e">
        <f>VLOOKUP(B4733,Consolidation!B:AA,5,TRUE)</f>
        <v>#N/A</v>
      </c>
      <c r="E4733" s="17" t="e">
        <f>VLOOKUP(B4734,Consolidation!B:AA,6,TRUE)</f>
        <v>#N/A</v>
      </c>
      <c r="F4733" s="17" t="e">
        <f>VLOOKUP(B4734,Consolidation!B:AA,7,TRUE)</f>
        <v>#N/A</v>
      </c>
      <c r="G4733" s="17" t="e">
        <f>VLOOKUP(B4734,Consolidation!B:AA,12,TRUE)</f>
        <v>#N/A</v>
      </c>
      <c r="H4733" s="17" t="e">
        <f>VLOOKUP(B4734,Consolidation!B:AA,22,FALSE)</f>
        <v>#N/A</v>
      </c>
    </row>
    <row r="4734" spans="1:8" ht="29.5" customHeight="1" thickBot="1" x14ac:dyDescent="0.4">
      <c r="A4734" s="16" t="str">
        <f>IF(B4734&lt;&gt;"","IND"&amp;TEXT(COUNTA($B$2:B4734),"000"),"")</f>
        <v>IND3382</v>
      </c>
      <c r="B4734" s="17">
        <f>Consolication[[#This Row],[Nom et prénom 0 Name &amp; first name]]</f>
        <v>0</v>
      </c>
      <c r="C4734" s="17" t="e">
        <f>VLOOKUP(B4734,Consolidation!B:AA,3,FALSE)</f>
        <v>#N/A</v>
      </c>
      <c r="D4734" s="17" t="e">
        <f>VLOOKUP(B4734,Consolidation!B:AA,5,TRUE)</f>
        <v>#N/A</v>
      </c>
      <c r="E4734" s="17" t="e">
        <f>VLOOKUP(B4735,Consolidation!B:AA,6,TRUE)</f>
        <v>#N/A</v>
      </c>
      <c r="F4734" s="17" t="e">
        <f>VLOOKUP(B4735,Consolidation!B:AA,7,TRUE)</f>
        <v>#N/A</v>
      </c>
      <c r="G4734" s="17" t="e">
        <f>VLOOKUP(B4735,Consolidation!B:AA,12,TRUE)</f>
        <v>#N/A</v>
      </c>
      <c r="H4734" s="17" t="e">
        <f>VLOOKUP(B4735,Consolidation!B:AA,22,FALSE)</f>
        <v>#N/A</v>
      </c>
    </row>
    <row r="4735" spans="1:8" ht="29.5" customHeight="1" thickBot="1" x14ac:dyDescent="0.4">
      <c r="A4735" s="16" t="str">
        <f>IF(B4735&lt;&gt;"","IND"&amp;TEXT(COUNTA($B$2:B4735),"000"),"")</f>
        <v>IND3383</v>
      </c>
      <c r="B4735" s="17">
        <f>Consolication[[#This Row],[Nom et prénom 0 Name &amp; first name]]</f>
        <v>0</v>
      </c>
      <c r="C4735" s="17" t="e">
        <f>VLOOKUP(B4735,Consolidation!B:AA,3,FALSE)</f>
        <v>#N/A</v>
      </c>
      <c r="D4735" s="17" t="e">
        <f>VLOOKUP(B4735,Consolidation!B:AA,5,TRUE)</f>
        <v>#N/A</v>
      </c>
      <c r="E4735" s="17" t="e">
        <f>VLOOKUP(B4736,Consolidation!B:AA,6,TRUE)</f>
        <v>#N/A</v>
      </c>
      <c r="F4735" s="17" t="e">
        <f>VLOOKUP(B4736,Consolidation!B:AA,7,TRUE)</f>
        <v>#N/A</v>
      </c>
      <c r="G4735" s="17" t="e">
        <f>VLOOKUP(B4736,Consolidation!B:AA,12,TRUE)</f>
        <v>#N/A</v>
      </c>
      <c r="H4735" s="17" t="e">
        <f>VLOOKUP(B4736,Consolidation!B:AA,22,FALSE)</f>
        <v>#N/A</v>
      </c>
    </row>
    <row r="4736" spans="1:8" ht="29.5" customHeight="1" thickBot="1" x14ac:dyDescent="0.4">
      <c r="A4736" s="16" t="str">
        <f>IF(B4736&lt;&gt;"","IND"&amp;TEXT(COUNTA($B$2:B4736),"000"),"")</f>
        <v>IND3384</v>
      </c>
      <c r="B4736" s="17">
        <f>Consolication[[#This Row],[Nom et prénom 0 Name &amp; first name]]</f>
        <v>0</v>
      </c>
      <c r="C4736" s="17" t="e">
        <f>VLOOKUP(B4736,Consolidation!B:AA,3,FALSE)</f>
        <v>#N/A</v>
      </c>
      <c r="D4736" s="17" t="e">
        <f>VLOOKUP(B4736,Consolidation!B:AA,5,TRUE)</f>
        <v>#N/A</v>
      </c>
      <c r="E4736" s="17" t="e">
        <f>VLOOKUP(B4737,Consolidation!B:AA,6,TRUE)</f>
        <v>#N/A</v>
      </c>
      <c r="F4736" s="17" t="e">
        <f>VLOOKUP(B4737,Consolidation!B:AA,7,TRUE)</f>
        <v>#N/A</v>
      </c>
      <c r="G4736" s="17" t="e">
        <f>VLOOKUP(B4737,Consolidation!B:AA,12,TRUE)</f>
        <v>#N/A</v>
      </c>
      <c r="H4736" s="17" t="e">
        <f>VLOOKUP(B4737,Consolidation!B:AA,22,FALSE)</f>
        <v>#N/A</v>
      </c>
    </row>
    <row r="4737" spans="1:8" ht="29.5" customHeight="1" thickBot="1" x14ac:dyDescent="0.4">
      <c r="A4737" s="16" t="str">
        <f>IF(B4737&lt;&gt;"","IND"&amp;TEXT(COUNTA($B$2:B4737),"000"),"")</f>
        <v>IND3385</v>
      </c>
      <c r="B4737" s="17">
        <f>Consolication[[#This Row],[Nom et prénom 0 Name &amp; first name]]</f>
        <v>0</v>
      </c>
      <c r="C4737" s="17" t="e">
        <f>VLOOKUP(B4737,Consolidation!B:AA,3,FALSE)</f>
        <v>#N/A</v>
      </c>
      <c r="D4737" s="17" t="e">
        <f>VLOOKUP(B4737,Consolidation!B:AA,5,TRUE)</f>
        <v>#N/A</v>
      </c>
      <c r="E4737" s="17" t="e">
        <f>VLOOKUP(B4738,Consolidation!B:AA,6,TRUE)</f>
        <v>#N/A</v>
      </c>
      <c r="F4737" s="17" t="e">
        <f>VLOOKUP(B4738,Consolidation!B:AA,7,TRUE)</f>
        <v>#N/A</v>
      </c>
      <c r="G4737" s="17" t="e">
        <f>VLOOKUP(B4738,Consolidation!B:AA,12,TRUE)</f>
        <v>#N/A</v>
      </c>
      <c r="H4737" s="17" t="e">
        <f>VLOOKUP(B4738,Consolidation!B:AA,22,FALSE)</f>
        <v>#N/A</v>
      </c>
    </row>
    <row r="4738" spans="1:8" ht="29.5" customHeight="1" thickBot="1" x14ac:dyDescent="0.4">
      <c r="A4738" s="16" t="str">
        <f>IF(B4738&lt;&gt;"","IND"&amp;TEXT(COUNTA($B$2:B4738),"000"),"")</f>
        <v>IND3386</v>
      </c>
      <c r="B4738" s="17">
        <f>Consolication[[#This Row],[Nom et prénom 0 Name &amp; first name]]</f>
        <v>0</v>
      </c>
      <c r="C4738" s="17" t="e">
        <f>VLOOKUP(B4738,Consolidation!B:AA,3,FALSE)</f>
        <v>#N/A</v>
      </c>
      <c r="D4738" s="17" t="e">
        <f>VLOOKUP(B4738,Consolidation!B:AA,5,TRUE)</f>
        <v>#N/A</v>
      </c>
      <c r="E4738" s="17" t="e">
        <f>VLOOKUP(B4739,Consolidation!B:AA,6,TRUE)</f>
        <v>#N/A</v>
      </c>
      <c r="F4738" s="17" t="e">
        <f>VLOOKUP(B4739,Consolidation!B:AA,7,TRUE)</f>
        <v>#N/A</v>
      </c>
      <c r="G4738" s="17" t="e">
        <f>VLOOKUP(B4739,Consolidation!B:AA,12,TRUE)</f>
        <v>#N/A</v>
      </c>
      <c r="H4738" s="17" t="e">
        <f>VLOOKUP(B4739,Consolidation!B:AA,22,FALSE)</f>
        <v>#N/A</v>
      </c>
    </row>
    <row r="4739" spans="1:8" ht="29.5" customHeight="1" thickBot="1" x14ac:dyDescent="0.4">
      <c r="A4739" s="16" t="str">
        <f>IF(B4739&lt;&gt;"","IND"&amp;TEXT(COUNTA($B$2:B4739),"000"),"")</f>
        <v>IND3387</v>
      </c>
      <c r="B4739" s="17">
        <f>Consolication[[#This Row],[Nom et prénom 0 Name &amp; first name]]</f>
        <v>0</v>
      </c>
      <c r="C4739" s="17" t="e">
        <f>VLOOKUP(B4739,Consolidation!B:AA,3,FALSE)</f>
        <v>#N/A</v>
      </c>
      <c r="D4739" s="17" t="e">
        <f>VLOOKUP(B4739,Consolidation!B:AA,5,TRUE)</f>
        <v>#N/A</v>
      </c>
      <c r="E4739" s="17" t="e">
        <f>VLOOKUP(B4740,Consolidation!B:AA,6,TRUE)</f>
        <v>#N/A</v>
      </c>
      <c r="F4739" s="17" t="e">
        <f>VLOOKUP(B4740,Consolidation!B:AA,7,TRUE)</f>
        <v>#N/A</v>
      </c>
      <c r="G4739" s="17" t="e">
        <f>VLOOKUP(B4740,Consolidation!B:AA,12,TRUE)</f>
        <v>#N/A</v>
      </c>
      <c r="H4739" s="17" t="e">
        <f>VLOOKUP(B4740,Consolidation!B:AA,22,FALSE)</f>
        <v>#N/A</v>
      </c>
    </row>
    <row r="4740" spans="1:8" ht="29.5" customHeight="1" thickBot="1" x14ac:dyDescent="0.4">
      <c r="A4740" s="16" t="str">
        <f>IF(B4740&lt;&gt;"","IND"&amp;TEXT(COUNTA($B$2:B4740),"000"),"")</f>
        <v>IND3388</v>
      </c>
      <c r="B4740" s="17">
        <f>Consolication[[#This Row],[Nom et prénom 0 Name &amp; first name]]</f>
        <v>0</v>
      </c>
      <c r="C4740" s="17" t="e">
        <f>VLOOKUP(B4740,Consolidation!B:AA,3,FALSE)</f>
        <v>#N/A</v>
      </c>
      <c r="D4740" s="17" t="e">
        <f>VLOOKUP(B4740,Consolidation!B:AA,5,TRUE)</f>
        <v>#N/A</v>
      </c>
      <c r="E4740" s="17" t="e">
        <f>VLOOKUP(B4741,Consolidation!B:AA,6,TRUE)</f>
        <v>#N/A</v>
      </c>
      <c r="F4740" s="17" t="e">
        <f>VLOOKUP(B4741,Consolidation!B:AA,7,TRUE)</f>
        <v>#N/A</v>
      </c>
      <c r="G4740" s="17" t="e">
        <f>VLOOKUP(B4741,Consolidation!B:AA,12,TRUE)</f>
        <v>#N/A</v>
      </c>
      <c r="H4740" s="17" t="e">
        <f>VLOOKUP(B4741,Consolidation!B:AA,22,FALSE)</f>
        <v>#N/A</v>
      </c>
    </row>
    <row r="4741" spans="1:8" ht="29.5" customHeight="1" thickBot="1" x14ac:dyDescent="0.4">
      <c r="A4741" s="16" t="str">
        <f>IF(B4741&lt;&gt;"","IND"&amp;TEXT(COUNTA($B$2:B4741),"000"),"")</f>
        <v>IND3389</v>
      </c>
      <c r="B4741" s="17">
        <f>Consolication[[#This Row],[Nom et prénom 0 Name &amp; first name]]</f>
        <v>0</v>
      </c>
      <c r="C4741" s="17" t="e">
        <f>VLOOKUP(B4741,Consolidation!B:AA,3,FALSE)</f>
        <v>#N/A</v>
      </c>
      <c r="D4741" s="17" t="e">
        <f>VLOOKUP(B4741,Consolidation!B:AA,5,TRUE)</f>
        <v>#N/A</v>
      </c>
      <c r="E4741" s="17" t="e">
        <f>VLOOKUP(B4742,Consolidation!B:AA,6,TRUE)</f>
        <v>#N/A</v>
      </c>
      <c r="F4741" s="17" t="e">
        <f>VLOOKUP(B4742,Consolidation!B:AA,7,TRUE)</f>
        <v>#N/A</v>
      </c>
      <c r="G4741" s="17" t="e">
        <f>VLOOKUP(B4742,Consolidation!B:AA,12,TRUE)</f>
        <v>#N/A</v>
      </c>
      <c r="H4741" s="17" t="e">
        <f>VLOOKUP(B4742,Consolidation!B:AA,22,FALSE)</f>
        <v>#N/A</v>
      </c>
    </row>
    <row r="4742" spans="1:8" ht="29.5" customHeight="1" thickBot="1" x14ac:dyDescent="0.4">
      <c r="A4742" s="16" t="str">
        <f>IF(B4742&lt;&gt;"","IND"&amp;TEXT(COUNTA($B$2:B4742),"000"),"")</f>
        <v>IND3390</v>
      </c>
      <c r="B4742" s="17">
        <f>Consolication[[#This Row],[Nom et prénom 0 Name &amp; first name]]</f>
        <v>0</v>
      </c>
      <c r="C4742" s="17" t="e">
        <f>VLOOKUP(B4742,Consolidation!B:AA,3,FALSE)</f>
        <v>#N/A</v>
      </c>
      <c r="D4742" s="17" t="e">
        <f>VLOOKUP(B4742,Consolidation!B:AA,5,TRUE)</f>
        <v>#N/A</v>
      </c>
      <c r="E4742" s="17" t="e">
        <f>VLOOKUP(B4743,Consolidation!B:AA,6,TRUE)</f>
        <v>#N/A</v>
      </c>
      <c r="F4742" s="17" t="e">
        <f>VLOOKUP(B4743,Consolidation!B:AA,7,TRUE)</f>
        <v>#N/A</v>
      </c>
      <c r="G4742" s="17" t="e">
        <f>VLOOKUP(B4743,Consolidation!B:AA,12,TRUE)</f>
        <v>#N/A</v>
      </c>
      <c r="H4742" s="17" t="e">
        <f>VLOOKUP(B4743,Consolidation!B:AA,22,FALSE)</f>
        <v>#N/A</v>
      </c>
    </row>
    <row r="4743" spans="1:8" ht="29.5" customHeight="1" thickBot="1" x14ac:dyDescent="0.4">
      <c r="A4743" s="16" t="str">
        <f>IF(B4743&lt;&gt;"","IND"&amp;TEXT(COUNTA($B$2:B4743),"000"),"")</f>
        <v>IND3391</v>
      </c>
      <c r="B4743" s="17">
        <f>Consolication[[#This Row],[Nom et prénom 0 Name &amp; first name]]</f>
        <v>0</v>
      </c>
      <c r="C4743" s="17" t="e">
        <f>VLOOKUP(B4743,Consolidation!B:AA,3,FALSE)</f>
        <v>#N/A</v>
      </c>
      <c r="D4743" s="17" t="e">
        <f>VLOOKUP(B4743,Consolidation!B:AA,5,TRUE)</f>
        <v>#N/A</v>
      </c>
      <c r="E4743" s="17" t="e">
        <f>VLOOKUP(B4744,Consolidation!B:AA,6,TRUE)</f>
        <v>#N/A</v>
      </c>
      <c r="F4743" s="17" t="e">
        <f>VLOOKUP(B4744,Consolidation!B:AA,7,TRUE)</f>
        <v>#N/A</v>
      </c>
      <c r="G4743" s="17" t="e">
        <f>VLOOKUP(B4744,Consolidation!B:AA,12,TRUE)</f>
        <v>#N/A</v>
      </c>
      <c r="H4743" s="17" t="e">
        <f>VLOOKUP(B4744,Consolidation!B:AA,22,FALSE)</f>
        <v>#N/A</v>
      </c>
    </row>
    <row r="4744" spans="1:8" ht="29.5" customHeight="1" thickBot="1" x14ac:dyDescent="0.4">
      <c r="A4744" s="16" t="str">
        <f>IF(B4744&lt;&gt;"","IND"&amp;TEXT(COUNTA($B$2:B4744),"000"),"")</f>
        <v>IND3392</v>
      </c>
      <c r="B4744" s="17">
        <f>Consolication[[#This Row],[Nom et prénom 0 Name &amp; first name]]</f>
        <v>0</v>
      </c>
      <c r="C4744" s="17" t="e">
        <f>VLOOKUP(B4744,Consolidation!B:AA,3,FALSE)</f>
        <v>#N/A</v>
      </c>
      <c r="D4744" s="17" t="e">
        <f>VLOOKUP(B4744,Consolidation!B:AA,5,TRUE)</f>
        <v>#N/A</v>
      </c>
      <c r="E4744" s="17" t="e">
        <f>VLOOKUP(B4745,Consolidation!B:AA,6,TRUE)</f>
        <v>#N/A</v>
      </c>
      <c r="F4744" s="17" t="e">
        <f>VLOOKUP(B4745,Consolidation!B:AA,7,TRUE)</f>
        <v>#N/A</v>
      </c>
      <c r="G4744" s="17" t="e">
        <f>VLOOKUP(B4745,Consolidation!B:AA,12,TRUE)</f>
        <v>#N/A</v>
      </c>
      <c r="H4744" s="17" t="e">
        <f>VLOOKUP(B4745,Consolidation!B:AA,22,FALSE)</f>
        <v>#N/A</v>
      </c>
    </row>
    <row r="4745" spans="1:8" ht="29.5" customHeight="1" thickBot="1" x14ac:dyDescent="0.4">
      <c r="A4745" s="16" t="str">
        <f>IF(B4745&lt;&gt;"","IND"&amp;TEXT(COUNTA($B$2:B4745),"000"),"")</f>
        <v>IND3393</v>
      </c>
      <c r="B4745" s="17">
        <f>Consolication[[#This Row],[Nom et prénom 0 Name &amp; first name]]</f>
        <v>0</v>
      </c>
      <c r="C4745" s="17" t="e">
        <f>VLOOKUP(B4745,Consolidation!B:AA,3,FALSE)</f>
        <v>#N/A</v>
      </c>
      <c r="D4745" s="17" t="e">
        <f>VLOOKUP(B4745,Consolidation!B:AA,5,TRUE)</f>
        <v>#N/A</v>
      </c>
      <c r="E4745" s="17" t="e">
        <f>VLOOKUP(B4746,Consolidation!B:AA,6,TRUE)</f>
        <v>#N/A</v>
      </c>
      <c r="F4745" s="17" t="e">
        <f>VLOOKUP(B4746,Consolidation!B:AA,7,TRUE)</f>
        <v>#N/A</v>
      </c>
      <c r="G4745" s="17" t="e">
        <f>VLOOKUP(B4746,Consolidation!B:AA,12,TRUE)</f>
        <v>#N/A</v>
      </c>
      <c r="H4745" s="17" t="e">
        <f>VLOOKUP(B4746,Consolidation!B:AA,22,FALSE)</f>
        <v>#N/A</v>
      </c>
    </row>
    <row r="4746" spans="1:8" ht="29.5" customHeight="1" thickBot="1" x14ac:dyDescent="0.4">
      <c r="A4746" s="16" t="str">
        <f>IF(B4746&lt;&gt;"","IND"&amp;TEXT(COUNTA($B$2:B4746),"000"),"")</f>
        <v>IND3394</v>
      </c>
      <c r="B4746" s="17">
        <f>Consolication[[#This Row],[Nom et prénom 0 Name &amp; first name]]</f>
        <v>0</v>
      </c>
      <c r="C4746" s="17" t="e">
        <f>VLOOKUP(B4746,Consolidation!B:AA,3,FALSE)</f>
        <v>#N/A</v>
      </c>
      <c r="D4746" s="17" t="e">
        <f>VLOOKUP(B4746,Consolidation!B:AA,5,TRUE)</f>
        <v>#N/A</v>
      </c>
      <c r="E4746" s="17" t="e">
        <f>VLOOKUP(B4747,Consolidation!B:AA,6,TRUE)</f>
        <v>#N/A</v>
      </c>
      <c r="F4746" s="17" t="e">
        <f>VLOOKUP(B4747,Consolidation!B:AA,7,TRUE)</f>
        <v>#N/A</v>
      </c>
      <c r="G4746" s="17" t="e">
        <f>VLOOKUP(B4747,Consolidation!B:AA,12,TRUE)</f>
        <v>#N/A</v>
      </c>
      <c r="H4746" s="17" t="e">
        <f>VLOOKUP(B4747,Consolidation!B:AA,22,FALSE)</f>
        <v>#N/A</v>
      </c>
    </row>
    <row r="4747" spans="1:8" ht="29.5" customHeight="1" thickBot="1" x14ac:dyDescent="0.4">
      <c r="A4747" s="16" t="str">
        <f>IF(B4747&lt;&gt;"","IND"&amp;TEXT(COUNTA($B$2:B4747),"000"),"")</f>
        <v>IND3395</v>
      </c>
      <c r="B4747" s="17">
        <f>Consolication[[#This Row],[Nom et prénom 0 Name &amp; first name]]</f>
        <v>0</v>
      </c>
      <c r="C4747" s="17" t="e">
        <f>VLOOKUP(B4747,Consolidation!B:AA,3,FALSE)</f>
        <v>#N/A</v>
      </c>
      <c r="D4747" s="17" t="e">
        <f>VLOOKUP(B4747,Consolidation!B:AA,5,TRUE)</f>
        <v>#N/A</v>
      </c>
      <c r="E4747" s="17" t="e">
        <f>VLOOKUP(B4748,Consolidation!B:AA,6,TRUE)</f>
        <v>#N/A</v>
      </c>
      <c r="F4747" s="17" t="e">
        <f>VLOOKUP(B4748,Consolidation!B:AA,7,TRUE)</f>
        <v>#N/A</v>
      </c>
      <c r="G4747" s="17" t="e">
        <f>VLOOKUP(B4748,Consolidation!B:AA,12,TRUE)</f>
        <v>#N/A</v>
      </c>
      <c r="H4747" s="17" t="e">
        <f>VLOOKUP(B4748,Consolidation!B:AA,22,FALSE)</f>
        <v>#N/A</v>
      </c>
    </row>
    <row r="4748" spans="1:8" ht="29.5" customHeight="1" thickBot="1" x14ac:dyDescent="0.4">
      <c r="A4748" s="16" t="str">
        <f>IF(B4748&lt;&gt;"","IND"&amp;TEXT(COUNTA($B$2:B4748),"000"),"")</f>
        <v>IND3396</v>
      </c>
      <c r="B4748" s="17">
        <f>Consolication[[#This Row],[Nom et prénom 0 Name &amp; first name]]</f>
        <v>0</v>
      </c>
      <c r="C4748" s="17" t="e">
        <f>VLOOKUP(B4748,Consolidation!B:AA,3,FALSE)</f>
        <v>#N/A</v>
      </c>
      <c r="D4748" s="17" t="e">
        <f>VLOOKUP(B4748,Consolidation!B:AA,5,TRUE)</f>
        <v>#N/A</v>
      </c>
      <c r="E4748" s="17" t="e">
        <f>VLOOKUP(B4749,Consolidation!B:AA,6,TRUE)</f>
        <v>#N/A</v>
      </c>
      <c r="F4748" s="17" t="e">
        <f>VLOOKUP(B4749,Consolidation!B:AA,7,TRUE)</f>
        <v>#N/A</v>
      </c>
      <c r="G4748" s="17" t="e">
        <f>VLOOKUP(B4749,Consolidation!B:AA,12,TRUE)</f>
        <v>#N/A</v>
      </c>
      <c r="H4748" s="17" t="e">
        <f>VLOOKUP(B4749,Consolidation!B:AA,22,FALSE)</f>
        <v>#N/A</v>
      </c>
    </row>
    <row r="4749" spans="1:8" ht="29.5" customHeight="1" thickBot="1" x14ac:dyDescent="0.4">
      <c r="A4749" s="16" t="str">
        <f>IF(B4749&lt;&gt;"","IND"&amp;TEXT(COUNTA($B$2:B4749),"000"),"")</f>
        <v>IND3397</v>
      </c>
      <c r="B4749" s="17">
        <f>Consolication[[#This Row],[Nom et prénom 0 Name &amp; first name]]</f>
        <v>0</v>
      </c>
      <c r="C4749" s="17" t="e">
        <f>VLOOKUP(B4749,Consolidation!B:AA,3,FALSE)</f>
        <v>#N/A</v>
      </c>
      <c r="D4749" s="17" t="e">
        <f>VLOOKUP(B4749,Consolidation!B:AA,5,TRUE)</f>
        <v>#N/A</v>
      </c>
      <c r="E4749" s="17" t="e">
        <f>VLOOKUP(B4750,Consolidation!B:AA,6,TRUE)</f>
        <v>#N/A</v>
      </c>
      <c r="F4749" s="17" t="e">
        <f>VLOOKUP(B4750,Consolidation!B:AA,7,TRUE)</f>
        <v>#N/A</v>
      </c>
      <c r="G4749" s="17" t="e">
        <f>VLOOKUP(B4750,Consolidation!B:AA,12,TRUE)</f>
        <v>#N/A</v>
      </c>
      <c r="H4749" s="17" t="e">
        <f>VLOOKUP(B4750,Consolidation!B:AA,22,FALSE)</f>
        <v>#N/A</v>
      </c>
    </row>
    <row r="4750" spans="1:8" ht="29.5" customHeight="1" thickBot="1" x14ac:dyDescent="0.4">
      <c r="A4750" s="16" t="str">
        <f>IF(B4750&lt;&gt;"","IND"&amp;TEXT(COUNTA($B$2:B4750),"000"),"")</f>
        <v>IND3398</v>
      </c>
      <c r="B4750" s="17">
        <f>Consolication[[#This Row],[Nom et prénom 0 Name &amp; first name]]</f>
        <v>0</v>
      </c>
      <c r="C4750" s="17" t="e">
        <f>VLOOKUP(B4750,Consolidation!B:AA,3,FALSE)</f>
        <v>#N/A</v>
      </c>
      <c r="D4750" s="17" t="e">
        <f>VLOOKUP(B4750,Consolidation!B:AA,5,TRUE)</f>
        <v>#N/A</v>
      </c>
      <c r="E4750" s="17" t="e">
        <f>VLOOKUP(B4751,Consolidation!B:AA,6,TRUE)</f>
        <v>#N/A</v>
      </c>
      <c r="F4750" s="17" t="e">
        <f>VLOOKUP(B4751,Consolidation!B:AA,7,TRUE)</f>
        <v>#N/A</v>
      </c>
      <c r="G4750" s="17" t="e">
        <f>VLOOKUP(B4751,Consolidation!B:AA,12,TRUE)</f>
        <v>#N/A</v>
      </c>
      <c r="H4750" s="17" t="e">
        <f>VLOOKUP(B4751,Consolidation!B:AA,22,FALSE)</f>
        <v>#N/A</v>
      </c>
    </row>
    <row r="4751" spans="1:8" ht="29.5" customHeight="1" thickBot="1" x14ac:dyDescent="0.4">
      <c r="A4751" s="16" t="str">
        <f>IF(B4751&lt;&gt;"","IND"&amp;TEXT(COUNTA($B$2:B4751),"000"),"")</f>
        <v>IND3399</v>
      </c>
      <c r="B4751" s="17">
        <f>Consolication[[#This Row],[Nom et prénom 0 Name &amp; first name]]</f>
        <v>0</v>
      </c>
      <c r="C4751" s="17" t="e">
        <f>VLOOKUP(B4751,Consolidation!B:AA,3,FALSE)</f>
        <v>#N/A</v>
      </c>
      <c r="D4751" s="17" t="e">
        <f>VLOOKUP(B4751,Consolidation!B:AA,5,TRUE)</f>
        <v>#N/A</v>
      </c>
      <c r="E4751" s="17" t="e">
        <f>VLOOKUP(B4752,Consolidation!B:AA,6,TRUE)</f>
        <v>#N/A</v>
      </c>
      <c r="F4751" s="17" t="e">
        <f>VLOOKUP(B4752,Consolidation!B:AA,7,TRUE)</f>
        <v>#N/A</v>
      </c>
      <c r="G4751" s="17" t="e">
        <f>VLOOKUP(B4752,Consolidation!B:AA,12,TRUE)</f>
        <v>#N/A</v>
      </c>
      <c r="H4751" s="17" t="e">
        <f>VLOOKUP(B4752,Consolidation!B:AA,22,FALSE)</f>
        <v>#N/A</v>
      </c>
    </row>
    <row r="4752" spans="1:8" ht="29.5" customHeight="1" thickBot="1" x14ac:dyDescent="0.4">
      <c r="A4752" s="16" t="str">
        <f>IF(B4752&lt;&gt;"","IND"&amp;TEXT(COUNTA($B$2:B4752),"000"),"")</f>
        <v>IND3400</v>
      </c>
      <c r="B4752" s="17">
        <f>Consolication[[#This Row],[Nom et prénom 0 Name &amp; first name]]</f>
        <v>0</v>
      </c>
      <c r="C4752" s="17" t="e">
        <f>VLOOKUP(B4752,Consolidation!B:AA,3,FALSE)</f>
        <v>#N/A</v>
      </c>
      <c r="D4752" s="17" t="e">
        <f>VLOOKUP(B4752,Consolidation!B:AA,5,TRUE)</f>
        <v>#N/A</v>
      </c>
      <c r="E4752" s="17" t="e">
        <f>VLOOKUP(B4753,Consolidation!B:AA,6,TRUE)</f>
        <v>#N/A</v>
      </c>
      <c r="F4752" s="17" t="e">
        <f>VLOOKUP(B4753,Consolidation!B:AA,7,TRUE)</f>
        <v>#N/A</v>
      </c>
      <c r="G4752" s="17" t="e">
        <f>VLOOKUP(B4753,Consolidation!B:AA,12,TRUE)</f>
        <v>#N/A</v>
      </c>
      <c r="H4752" s="17" t="e">
        <f>VLOOKUP(B4753,Consolidation!B:AA,22,FALSE)</f>
        <v>#N/A</v>
      </c>
    </row>
    <row r="4753" spans="1:8" ht="29.5" customHeight="1" thickBot="1" x14ac:dyDescent="0.4">
      <c r="A4753" s="16" t="str">
        <f>IF(B4753&lt;&gt;"","IND"&amp;TEXT(COUNTA($B$2:B4753),"000"),"")</f>
        <v>IND3401</v>
      </c>
      <c r="B4753" s="17">
        <f>Consolication[[#This Row],[Nom et prénom 0 Name &amp; first name]]</f>
        <v>0</v>
      </c>
      <c r="C4753" s="17" t="e">
        <f>VLOOKUP(B4753,Consolidation!B:AA,3,FALSE)</f>
        <v>#N/A</v>
      </c>
      <c r="D4753" s="17" t="e">
        <f>VLOOKUP(B4753,Consolidation!B:AA,5,TRUE)</f>
        <v>#N/A</v>
      </c>
      <c r="E4753" s="17" t="e">
        <f>VLOOKUP(B4754,Consolidation!B:AA,6,TRUE)</f>
        <v>#N/A</v>
      </c>
      <c r="F4753" s="17" t="e">
        <f>VLOOKUP(B4754,Consolidation!B:AA,7,TRUE)</f>
        <v>#N/A</v>
      </c>
      <c r="G4753" s="17" t="e">
        <f>VLOOKUP(B4754,Consolidation!B:AA,12,TRUE)</f>
        <v>#N/A</v>
      </c>
      <c r="H4753" s="17" t="e">
        <f>VLOOKUP(B4754,Consolidation!B:AA,22,FALSE)</f>
        <v>#N/A</v>
      </c>
    </row>
    <row r="4754" spans="1:8" ht="29.5" customHeight="1" thickBot="1" x14ac:dyDescent="0.4">
      <c r="A4754" s="16" t="str">
        <f>IF(B4754&lt;&gt;"","IND"&amp;TEXT(COUNTA($B$2:B4754),"000"),"")</f>
        <v>IND3402</v>
      </c>
      <c r="B4754" s="17">
        <f>Consolication[[#This Row],[Nom et prénom 0 Name &amp; first name]]</f>
        <v>0</v>
      </c>
      <c r="C4754" s="17" t="e">
        <f>VLOOKUP(B4754,Consolidation!B:AA,3,FALSE)</f>
        <v>#N/A</v>
      </c>
      <c r="D4754" s="17" t="e">
        <f>VLOOKUP(B4754,Consolidation!B:AA,5,TRUE)</f>
        <v>#N/A</v>
      </c>
      <c r="E4754" s="17" t="e">
        <f>VLOOKUP(B4755,Consolidation!B:AA,6,TRUE)</f>
        <v>#N/A</v>
      </c>
      <c r="F4754" s="17" t="e">
        <f>VLOOKUP(B4755,Consolidation!B:AA,7,TRUE)</f>
        <v>#N/A</v>
      </c>
      <c r="G4754" s="17" t="e">
        <f>VLOOKUP(B4755,Consolidation!B:AA,12,TRUE)</f>
        <v>#N/A</v>
      </c>
      <c r="H4754" s="17" t="e">
        <f>VLOOKUP(B4755,Consolidation!B:AA,22,FALSE)</f>
        <v>#N/A</v>
      </c>
    </row>
    <row r="4755" spans="1:8" ht="29.5" customHeight="1" thickBot="1" x14ac:dyDescent="0.4">
      <c r="A4755" s="16" t="str">
        <f>IF(B4755&lt;&gt;"","IND"&amp;TEXT(COUNTA($B$2:B4755),"000"),"")</f>
        <v>IND3403</v>
      </c>
      <c r="B4755" s="17">
        <f>Consolication[[#This Row],[Nom et prénom 0 Name &amp; first name]]</f>
        <v>0</v>
      </c>
      <c r="C4755" s="17" t="e">
        <f>VLOOKUP(B4755,Consolidation!B:AA,3,FALSE)</f>
        <v>#N/A</v>
      </c>
      <c r="D4755" s="17" t="e">
        <f>VLOOKUP(B4755,Consolidation!B:AA,5,TRUE)</f>
        <v>#N/A</v>
      </c>
      <c r="E4755" s="17" t="e">
        <f>VLOOKUP(B4756,Consolidation!B:AA,6,TRUE)</f>
        <v>#N/A</v>
      </c>
      <c r="F4755" s="17" t="e">
        <f>VLOOKUP(B4756,Consolidation!B:AA,7,TRUE)</f>
        <v>#N/A</v>
      </c>
      <c r="G4755" s="17" t="e">
        <f>VLOOKUP(B4756,Consolidation!B:AA,12,TRUE)</f>
        <v>#N/A</v>
      </c>
      <c r="H4755" s="17" t="e">
        <f>VLOOKUP(B4756,Consolidation!B:AA,22,FALSE)</f>
        <v>#N/A</v>
      </c>
    </row>
    <row r="4756" spans="1:8" ht="29.5" customHeight="1" thickBot="1" x14ac:dyDescent="0.4">
      <c r="A4756" s="16" t="str">
        <f>IF(B4756&lt;&gt;"","IND"&amp;TEXT(COUNTA($B$2:B4756),"000"),"")</f>
        <v>IND3404</v>
      </c>
      <c r="B4756" s="17">
        <f>Consolication[[#This Row],[Nom et prénom 0 Name &amp; first name]]</f>
        <v>0</v>
      </c>
      <c r="C4756" s="17" t="e">
        <f>VLOOKUP(B4756,Consolidation!B:AA,3,FALSE)</f>
        <v>#N/A</v>
      </c>
      <c r="D4756" s="17" t="e">
        <f>VLOOKUP(B4756,Consolidation!B:AA,5,TRUE)</f>
        <v>#N/A</v>
      </c>
      <c r="E4756" s="17" t="e">
        <f>VLOOKUP(B4757,Consolidation!B:AA,6,TRUE)</f>
        <v>#N/A</v>
      </c>
      <c r="F4756" s="17" t="e">
        <f>VLOOKUP(B4757,Consolidation!B:AA,7,TRUE)</f>
        <v>#N/A</v>
      </c>
      <c r="G4756" s="17" t="e">
        <f>VLOOKUP(B4757,Consolidation!B:AA,12,TRUE)</f>
        <v>#N/A</v>
      </c>
      <c r="H4756" s="17" t="e">
        <f>VLOOKUP(B4757,Consolidation!B:AA,22,FALSE)</f>
        <v>#N/A</v>
      </c>
    </row>
    <row r="4757" spans="1:8" ht="29.5" customHeight="1" thickBot="1" x14ac:dyDescent="0.4">
      <c r="A4757" s="16" t="str">
        <f>IF(B4757&lt;&gt;"","IND"&amp;TEXT(COUNTA($B$2:B4757),"000"),"")</f>
        <v>IND3405</v>
      </c>
      <c r="B4757" s="17">
        <f>Consolication[[#This Row],[Nom et prénom 0 Name &amp; first name]]</f>
        <v>0</v>
      </c>
      <c r="C4757" s="17" t="e">
        <f>VLOOKUP(B4757,Consolidation!B:AA,3,FALSE)</f>
        <v>#N/A</v>
      </c>
      <c r="D4757" s="17" t="e">
        <f>VLOOKUP(B4757,Consolidation!B:AA,5,TRUE)</f>
        <v>#N/A</v>
      </c>
      <c r="E4757" s="17" t="e">
        <f>VLOOKUP(B4758,Consolidation!B:AA,6,TRUE)</f>
        <v>#N/A</v>
      </c>
      <c r="F4757" s="17" t="e">
        <f>VLOOKUP(B4758,Consolidation!B:AA,7,TRUE)</f>
        <v>#N/A</v>
      </c>
      <c r="G4757" s="17" t="e">
        <f>VLOOKUP(B4758,Consolidation!B:AA,12,TRUE)</f>
        <v>#N/A</v>
      </c>
      <c r="H4757" s="17" t="e">
        <f>VLOOKUP(B4758,Consolidation!B:AA,22,FALSE)</f>
        <v>#N/A</v>
      </c>
    </row>
    <row r="4758" spans="1:8" ht="29.5" customHeight="1" thickBot="1" x14ac:dyDescent="0.4">
      <c r="A4758" s="16" t="str">
        <f>IF(B4758&lt;&gt;"","IND"&amp;TEXT(COUNTA($B$2:B4758),"000"),"")</f>
        <v>IND3406</v>
      </c>
      <c r="B4758" s="17">
        <f>Consolication[[#This Row],[Nom et prénom 0 Name &amp; first name]]</f>
        <v>0</v>
      </c>
      <c r="C4758" s="17" t="e">
        <f>VLOOKUP(B4758,Consolidation!B:AA,3,FALSE)</f>
        <v>#N/A</v>
      </c>
      <c r="D4758" s="17" t="e">
        <f>VLOOKUP(B4758,Consolidation!B:AA,5,TRUE)</f>
        <v>#N/A</v>
      </c>
      <c r="E4758" s="17" t="e">
        <f>VLOOKUP(B4759,Consolidation!B:AA,6,TRUE)</f>
        <v>#N/A</v>
      </c>
      <c r="F4758" s="17" t="e">
        <f>VLOOKUP(B4759,Consolidation!B:AA,7,TRUE)</f>
        <v>#N/A</v>
      </c>
      <c r="G4758" s="17" t="e">
        <f>VLOOKUP(B4759,Consolidation!B:AA,12,TRUE)</f>
        <v>#N/A</v>
      </c>
      <c r="H4758" s="17" t="e">
        <f>VLOOKUP(B4759,Consolidation!B:AA,22,FALSE)</f>
        <v>#N/A</v>
      </c>
    </row>
    <row r="4759" spans="1:8" ht="29.5" customHeight="1" thickBot="1" x14ac:dyDescent="0.4">
      <c r="A4759" s="16" t="str">
        <f>IF(B4759&lt;&gt;"","IND"&amp;TEXT(COUNTA($B$2:B4759),"000"),"")</f>
        <v>IND3407</v>
      </c>
      <c r="B4759" s="17">
        <f>Consolication[[#This Row],[Nom et prénom 0 Name &amp; first name]]</f>
        <v>0</v>
      </c>
      <c r="C4759" s="17" t="e">
        <f>VLOOKUP(B4759,Consolidation!B:AA,3,FALSE)</f>
        <v>#N/A</v>
      </c>
      <c r="D4759" s="17" t="e">
        <f>VLOOKUP(B4759,Consolidation!B:AA,5,TRUE)</f>
        <v>#N/A</v>
      </c>
      <c r="E4759" s="17" t="e">
        <f>VLOOKUP(B4760,Consolidation!B:AA,6,TRUE)</f>
        <v>#N/A</v>
      </c>
      <c r="F4759" s="17" t="e">
        <f>VLOOKUP(B4760,Consolidation!B:AA,7,TRUE)</f>
        <v>#N/A</v>
      </c>
      <c r="G4759" s="17" t="e">
        <f>VLOOKUP(B4760,Consolidation!B:AA,12,TRUE)</f>
        <v>#N/A</v>
      </c>
      <c r="H4759" s="17" t="e">
        <f>VLOOKUP(B4760,Consolidation!B:AA,22,FALSE)</f>
        <v>#N/A</v>
      </c>
    </row>
    <row r="4760" spans="1:8" ht="29.5" customHeight="1" thickBot="1" x14ac:dyDescent="0.4">
      <c r="A4760" s="16" t="str">
        <f>IF(B4760&lt;&gt;"","IND"&amp;TEXT(COUNTA($B$2:B4760),"000"),"")</f>
        <v>IND3408</v>
      </c>
      <c r="B4760" s="17">
        <f>Consolication[[#This Row],[Nom et prénom 0 Name &amp; first name]]</f>
        <v>0</v>
      </c>
      <c r="C4760" s="17" t="e">
        <f>VLOOKUP(B4760,Consolidation!B:AA,3,FALSE)</f>
        <v>#N/A</v>
      </c>
      <c r="D4760" s="17" t="e">
        <f>VLOOKUP(B4760,Consolidation!B:AA,5,TRUE)</f>
        <v>#N/A</v>
      </c>
      <c r="E4760" s="17" t="e">
        <f>VLOOKUP(B4761,Consolidation!B:AA,6,TRUE)</f>
        <v>#N/A</v>
      </c>
      <c r="F4760" s="17" t="e">
        <f>VLOOKUP(B4761,Consolidation!B:AA,7,TRUE)</f>
        <v>#N/A</v>
      </c>
      <c r="G4760" s="17" t="e">
        <f>VLOOKUP(B4761,Consolidation!B:AA,12,TRUE)</f>
        <v>#N/A</v>
      </c>
      <c r="H4760" s="17" t="e">
        <f>VLOOKUP(B4761,Consolidation!B:AA,22,FALSE)</f>
        <v>#N/A</v>
      </c>
    </row>
    <row r="4761" spans="1:8" ht="29.5" customHeight="1" thickBot="1" x14ac:dyDescent="0.4">
      <c r="A4761" s="16" t="str">
        <f>IF(B4761&lt;&gt;"","IND"&amp;TEXT(COUNTA($B$2:B4761),"000"),"")</f>
        <v>IND3409</v>
      </c>
      <c r="B4761" s="17">
        <f>Consolication[[#This Row],[Nom et prénom 0 Name &amp; first name]]</f>
        <v>0</v>
      </c>
      <c r="C4761" s="17" t="e">
        <f>VLOOKUP(B4761,Consolidation!B:AA,3,FALSE)</f>
        <v>#N/A</v>
      </c>
      <c r="D4761" s="17" t="e">
        <f>VLOOKUP(B4761,Consolidation!B:AA,5,TRUE)</f>
        <v>#N/A</v>
      </c>
      <c r="E4761" s="17" t="e">
        <f>VLOOKUP(B4762,Consolidation!B:AA,6,TRUE)</f>
        <v>#N/A</v>
      </c>
      <c r="F4761" s="17" t="e">
        <f>VLOOKUP(B4762,Consolidation!B:AA,7,TRUE)</f>
        <v>#N/A</v>
      </c>
      <c r="G4761" s="17" t="e">
        <f>VLOOKUP(B4762,Consolidation!B:AA,12,TRUE)</f>
        <v>#N/A</v>
      </c>
      <c r="H4761" s="17" t="e">
        <f>VLOOKUP(B4762,Consolidation!B:AA,22,FALSE)</f>
        <v>#N/A</v>
      </c>
    </row>
    <row r="4762" spans="1:8" ht="29.5" customHeight="1" thickBot="1" x14ac:dyDescent="0.4">
      <c r="A4762" s="16" t="str">
        <f>IF(B4762&lt;&gt;"","IND"&amp;TEXT(COUNTA($B$2:B4762),"000"),"")</f>
        <v>IND3410</v>
      </c>
      <c r="B4762" s="17">
        <f>Consolication[[#This Row],[Nom et prénom 0 Name &amp; first name]]</f>
        <v>0</v>
      </c>
      <c r="C4762" s="17" t="e">
        <f>VLOOKUP(B4762,Consolidation!B:AA,3,FALSE)</f>
        <v>#N/A</v>
      </c>
      <c r="D4762" s="17" t="e">
        <f>VLOOKUP(B4762,Consolidation!B:AA,5,TRUE)</f>
        <v>#N/A</v>
      </c>
      <c r="E4762" s="17" t="e">
        <f>VLOOKUP(B4763,Consolidation!B:AA,6,TRUE)</f>
        <v>#N/A</v>
      </c>
      <c r="F4762" s="17" t="e">
        <f>VLOOKUP(B4763,Consolidation!B:AA,7,TRUE)</f>
        <v>#N/A</v>
      </c>
      <c r="G4762" s="17" t="e">
        <f>VLOOKUP(B4763,Consolidation!B:AA,12,TRUE)</f>
        <v>#N/A</v>
      </c>
      <c r="H4762" s="17" t="e">
        <f>VLOOKUP(B4763,Consolidation!B:AA,22,FALSE)</f>
        <v>#N/A</v>
      </c>
    </row>
    <row r="4763" spans="1:8" ht="29.5" customHeight="1" thickBot="1" x14ac:dyDescent="0.4">
      <c r="A4763" s="16" t="str">
        <f>IF(B4763&lt;&gt;"","IND"&amp;TEXT(COUNTA($B$2:B4763),"000"),"")</f>
        <v>IND3411</v>
      </c>
      <c r="B4763" s="17">
        <f>Consolication[[#This Row],[Nom et prénom 0 Name &amp; first name]]</f>
        <v>0</v>
      </c>
      <c r="C4763" s="17" t="e">
        <f>VLOOKUP(B4763,Consolidation!B:AA,3,FALSE)</f>
        <v>#N/A</v>
      </c>
      <c r="D4763" s="17" t="e">
        <f>VLOOKUP(B4763,Consolidation!B:AA,5,TRUE)</f>
        <v>#N/A</v>
      </c>
      <c r="E4763" s="17" t="e">
        <f>VLOOKUP(B4764,Consolidation!B:AA,6,TRUE)</f>
        <v>#N/A</v>
      </c>
      <c r="F4763" s="17" t="e">
        <f>VLOOKUP(B4764,Consolidation!B:AA,7,TRUE)</f>
        <v>#N/A</v>
      </c>
      <c r="G4763" s="17" t="e">
        <f>VLOOKUP(B4764,Consolidation!B:AA,12,TRUE)</f>
        <v>#N/A</v>
      </c>
      <c r="H4763" s="17" t="e">
        <f>VLOOKUP(B4764,Consolidation!B:AA,22,FALSE)</f>
        <v>#N/A</v>
      </c>
    </row>
    <row r="4764" spans="1:8" ht="29.5" customHeight="1" thickBot="1" x14ac:dyDescent="0.4">
      <c r="A4764" s="16" t="str">
        <f>IF(B4764&lt;&gt;"","IND"&amp;TEXT(COUNTA($B$2:B4764),"000"),"")</f>
        <v>IND3412</v>
      </c>
      <c r="B4764" s="17">
        <f>Consolication[[#This Row],[Nom et prénom 0 Name &amp; first name]]</f>
        <v>0</v>
      </c>
      <c r="C4764" s="17" t="e">
        <f>VLOOKUP(B4764,Consolidation!B:AA,3,FALSE)</f>
        <v>#N/A</v>
      </c>
      <c r="D4764" s="17" t="e">
        <f>VLOOKUP(B4764,Consolidation!B:AA,5,TRUE)</f>
        <v>#N/A</v>
      </c>
      <c r="E4764" s="17" t="e">
        <f>VLOOKUP(B4765,Consolidation!B:AA,6,TRUE)</f>
        <v>#N/A</v>
      </c>
      <c r="F4764" s="17" t="e">
        <f>VLOOKUP(B4765,Consolidation!B:AA,7,TRUE)</f>
        <v>#N/A</v>
      </c>
      <c r="G4764" s="17" t="e">
        <f>VLOOKUP(B4765,Consolidation!B:AA,12,TRUE)</f>
        <v>#N/A</v>
      </c>
      <c r="H4764" s="17" t="e">
        <f>VLOOKUP(B4765,Consolidation!B:AA,22,FALSE)</f>
        <v>#N/A</v>
      </c>
    </row>
    <row r="4765" spans="1:8" ht="29.5" customHeight="1" thickBot="1" x14ac:dyDescent="0.4">
      <c r="A4765" s="16" t="str">
        <f>IF(B4765&lt;&gt;"","IND"&amp;TEXT(COUNTA($B$2:B4765),"000"),"")</f>
        <v>IND3413</v>
      </c>
      <c r="B4765" s="17">
        <f>Consolication[[#This Row],[Nom et prénom 0 Name &amp; first name]]</f>
        <v>0</v>
      </c>
      <c r="C4765" s="17" t="e">
        <f>VLOOKUP(B4765,Consolidation!B:AA,3,FALSE)</f>
        <v>#N/A</v>
      </c>
      <c r="D4765" s="17" t="e">
        <f>VLOOKUP(B4765,Consolidation!B:AA,5,TRUE)</f>
        <v>#N/A</v>
      </c>
      <c r="E4765" s="17" t="e">
        <f>VLOOKUP(B4766,Consolidation!B:AA,6,TRUE)</f>
        <v>#N/A</v>
      </c>
      <c r="F4765" s="17" t="e">
        <f>VLOOKUP(B4766,Consolidation!B:AA,7,TRUE)</f>
        <v>#N/A</v>
      </c>
      <c r="G4765" s="17" t="e">
        <f>VLOOKUP(B4766,Consolidation!B:AA,12,TRUE)</f>
        <v>#N/A</v>
      </c>
      <c r="H4765" s="17" t="e">
        <f>VLOOKUP(B4766,Consolidation!B:AA,22,FALSE)</f>
        <v>#N/A</v>
      </c>
    </row>
    <row r="4766" spans="1:8" ht="29.5" customHeight="1" thickBot="1" x14ac:dyDescent="0.4">
      <c r="A4766" s="16" t="str">
        <f>IF(B4766&lt;&gt;"","IND"&amp;TEXT(COUNTA($B$2:B4766),"000"),"")</f>
        <v>IND3414</v>
      </c>
      <c r="B4766" s="17">
        <f>Consolication[[#This Row],[Nom et prénom 0 Name &amp; first name]]</f>
        <v>0</v>
      </c>
      <c r="C4766" s="17" t="e">
        <f>VLOOKUP(B4766,Consolidation!B:AA,3,FALSE)</f>
        <v>#N/A</v>
      </c>
      <c r="D4766" s="17" t="e">
        <f>VLOOKUP(B4766,Consolidation!B:AA,5,TRUE)</f>
        <v>#N/A</v>
      </c>
      <c r="E4766" s="17" t="e">
        <f>VLOOKUP(B4767,Consolidation!B:AA,6,TRUE)</f>
        <v>#N/A</v>
      </c>
      <c r="F4766" s="17" t="e">
        <f>VLOOKUP(B4767,Consolidation!B:AA,7,TRUE)</f>
        <v>#N/A</v>
      </c>
      <c r="G4766" s="17" t="e">
        <f>VLOOKUP(B4767,Consolidation!B:AA,12,TRUE)</f>
        <v>#N/A</v>
      </c>
      <c r="H4766" s="17" t="e">
        <f>VLOOKUP(B4767,Consolidation!B:AA,22,FALSE)</f>
        <v>#N/A</v>
      </c>
    </row>
    <row r="4767" spans="1:8" ht="29.5" customHeight="1" thickBot="1" x14ac:dyDescent="0.4">
      <c r="A4767" s="16" t="str">
        <f>IF(B4767&lt;&gt;"","IND"&amp;TEXT(COUNTA($B$2:B4767),"000"),"")</f>
        <v>IND3415</v>
      </c>
      <c r="B4767" s="17">
        <f>Consolication[[#This Row],[Nom et prénom 0 Name &amp; first name]]</f>
        <v>0</v>
      </c>
      <c r="C4767" s="17" t="e">
        <f>VLOOKUP(B4767,Consolidation!B:AA,3,FALSE)</f>
        <v>#N/A</v>
      </c>
      <c r="D4767" s="17" t="e">
        <f>VLOOKUP(B4767,Consolidation!B:AA,5,TRUE)</f>
        <v>#N/A</v>
      </c>
      <c r="E4767" s="17" t="e">
        <f>VLOOKUP(B4768,Consolidation!B:AA,6,TRUE)</f>
        <v>#N/A</v>
      </c>
      <c r="F4767" s="17" t="e">
        <f>VLOOKUP(B4768,Consolidation!B:AA,7,TRUE)</f>
        <v>#N/A</v>
      </c>
      <c r="G4767" s="17" t="e">
        <f>VLOOKUP(B4768,Consolidation!B:AA,12,TRUE)</f>
        <v>#N/A</v>
      </c>
      <c r="H4767" s="17" t="e">
        <f>VLOOKUP(B4768,Consolidation!B:AA,22,FALSE)</f>
        <v>#N/A</v>
      </c>
    </row>
    <row r="4768" spans="1:8" ht="29.5" customHeight="1" thickBot="1" x14ac:dyDescent="0.4">
      <c r="A4768" s="16" t="str">
        <f>IF(B4768&lt;&gt;"","IND"&amp;TEXT(COUNTA($B$2:B4768),"000"),"")</f>
        <v>IND3416</v>
      </c>
      <c r="B4768" s="17">
        <f>Consolication[[#This Row],[Nom et prénom 0 Name &amp; first name]]</f>
        <v>0</v>
      </c>
      <c r="C4768" s="17" t="e">
        <f>VLOOKUP(B4768,Consolidation!B:AA,3,FALSE)</f>
        <v>#N/A</v>
      </c>
      <c r="D4768" s="17" t="e">
        <f>VLOOKUP(B4768,Consolidation!B:AA,5,TRUE)</f>
        <v>#N/A</v>
      </c>
      <c r="E4768" s="17" t="e">
        <f>VLOOKUP(B4769,Consolidation!B:AA,6,TRUE)</f>
        <v>#N/A</v>
      </c>
      <c r="F4768" s="17" t="e">
        <f>VLOOKUP(B4769,Consolidation!B:AA,7,TRUE)</f>
        <v>#N/A</v>
      </c>
      <c r="G4768" s="17" t="e">
        <f>VLOOKUP(B4769,Consolidation!B:AA,12,TRUE)</f>
        <v>#N/A</v>
      </c>
      <c r="H4768" s="17" t="e">
        <f>VLOOKUP(B4769,Consolidation!B:AA,22,FALSE)</f>
        <v>#N/A</v>
      </c>
    </row>
    <row r="4769" spans="1:8" ht="29.5" customHeight="1" thickBot="1" x14ac:dyDescent="0.4">
      <c r="A4769" s="16" t="str">
        <f>IF(B4769&lt;&gt;"","IND"&amp;TEXT(COUNTA($B$2:B4769),"000"),"")</f>
        <v>IND3417</v>
      </c>
      <c r="B4769" s="17">
        <f>Consolication[[#This Row],[Nom et prénom 0 Name &amp; first name]]</f>
        <v>0</v>
      </c>
      <c r="C4769" s="17" t="e">
        <f>VLOOKUP(B4769,Consolidation!B:AA,3,FALSE)</f>
        <v>#N/A</v>
      </c>
      <c r="D4769" s="17" t="e">
        <f>VLOOKUP(B4769,Consolidation!B:AA,5,TRUE)</f>
        <v>#N/A</v>
      </c>
      <c r="E4769" s="17" t="e">
        <f>VLOOKUP(B4770,Consolidation!B:AA,6,TRUE)</f>
        <v>#N/A</v>
      </c>
      <c r="F4769" s="17" t="e">
        <f>VLOOKUP(B4770,Consolidation!B:AA,7,TRUE)</f>
        <v>#N/A</v>
      </c>
      <c r="G4769" s="17" t="e">
        <f>VLOOKUP(B4770,Consolidation!B:AA,12,TRUE)</f>
        <v>#N/A</v>
      </c>
      <c r="H4769" s="17" t="e">
        <f>VLOOKUP(B4770,Consolidation!B:AA,22,FALSE)</f>
        <v>#N/A</v>
      </c>
    </row>
    <row r="4770" spans="1:8" ht="29.5" customHeight="1" thickBot="1" x14ac:dyDescent="0.4">
      <c r="A4770" s="16" t="str">
        <f>IF(B4770&lt;&gt;"","IND"&amp;TEXT(COUNTA($B$2:B4770),"000"),"")</f>
        <v>IND3418</v>
      </c>
      <c r="B4770" s="17">
        <f>Consolication[[#This Row],[Nom et prénom 0 Name &amp; first name]]</f>
        <v>0</v>
      </c>
      <c r="C4770" s="17" t="e">
        <f>VLOOKUP(B4770,Consolidation!B:AA,3,FALSE)</f>
        <v>#N/A</v>
      </c>
      <c r="D4770" s="17" t="e">
        <f>VLOOKUP(B4770,Consolidation!B:AA,5,TRUE)</f>
        <v>#N/A</v>
      </c>
      <c r="E4770" s="17" t="e">
        <f>VLOOKUP(B4771,Consolidation!B:AA,6,TRUE)</f>
        <v>#N/A</v>
      </c>
      <c r="F4770" s="17" t="e">
        <f>VLOOKUP(B4771,Consolidation!B:AA,7,TRUE)</f>
        <v>#N/A</v>
      </c>
      <c r="G4770" s="17" t="e">
        <f>VLOOKUP(B4771,Consolidation!B:AA,12,TRUE)</f>
        <v>#N/A</v>
      </c>
      <c r="H4770" s="17" t="e">
        <f>VLOOKUP(B4771,Consolidation!B:AA,22,FALSE)</f>
        <v>#N/A</v>
      </c>
    </row>
    <row r="4771" spans="1:8" ht="29.5" customHeight="1" thickBot="1" x14ac:dyDescent="0.4">
      <c r="A4771" s="16" t="str">
        <f>IF(B4771&lt;&gt;"","IND"&amp;TEXT(COUNTA($B$2:B4771),"000"),"")</f>
        <v>IND3419</v>
      </c>
      <c r="B4771" s="17">
        <f>Consolication[[#This Row],[Nom et prénom 0 Name &amp; first name]]</f>
        <v>0</v>
      </c>
      <c r="C4771" s="17" t="e">
        <f>VLOOKUP(B4771,Consolidation!B:AA,3,FALSE)</f>
        <v>#N/A</v>
      </c>
      <c r="D4771" s="17" t="e">
        <f>VLOOKUP(B4771,Consolidation!B:AA,5,TRUE)</f>
        <v>#N/A</v>
      </c>
      <c r="E4771" s="17" t="e">
        <f>VLOOKUP(B4772,Consolidation!B:AA,6,TRUE)</f>
        <v>#N/A</v>
      </c>
      <c r="F4771" s="17" t="e">
        <f>VLOOKUP(B4772,Consolidation!B:AA,7,TRUE)</f>
        <v>#N/A</v>
      </c>
      <c r="G4771" s="17" t="e">
        <f>VLOOKUP(B4772,Consolidation!B:AA,12,TRUE)</f>
        <v>#N/A</v>
      </c>
      <c r="H4771" s="17" t="e">
        <f>VLOOKUP(B4772,Consolidation!B:AA,22,FALSE)</f>
        <v>#N/A</v>
      </c>
    </row>
    <row r="4772" spans="1:8" ht="29.5" customHeight="1" thickBot="1" x14ac:dyDescent="0.4">
      <c r="A4772" s="16" t="str">
        <f>IF(B4772&lt;&gt;"","IND"&amp;TEXT(COUNTA($B$2:B4772),"000"),"")</f>
        <v>IND3420</v>
      </c>
      <c r="B4772" s="17">
        <f>Consolication[[#This Row],[Nom et prénom 0 Name &amp; first name]]</f>
        <v>0</v>
      </c>
      <c r="C4772" s="17" t="e">
        <f>VLOOKUP(B4772,Consolidation!B:AA,3,FALSE)</f>
        <v>#N/A</v>
      </c>
      <c r="D4772" s="17" t="e">
        <f>VLOOKUP(B4772,Consolidation!B:AA,5,TRUE)</f>
        <v>#N/A</v>
      </c>
      <c r="E4772" s="17" t="e">
        <f>VLOOKUP(B4773,Consolidation!B:AA,6,TRUE)</f>
        <v>#N/A</v>
      </c>
      <c r="F4772" s="17" t="e">
        <f>VLOOKUP(B4773,Consolidation!B:AA,7,TRUE)</f>
        <v>#N/A</v>
      </c>
      <c r="G4772" s="17" t="e">
        <f>VLOOKUP(B4773,Consolidation!B:AA,12,TRUE)</f>
        <v>#N/A</v>
      </c>
      <c r="H4772" s="17" t="e">
        <f>VLOOKUP(B4773,Consolidation!B:AA,22,FALSE)</f>
        <v>#N/A</v>
      </c>
    </row>
    <row r="4773" spans="1:8" ht="29.5" customHeight="1" thickBot="1" x14ac:dyDescent="0.4">
      <c r="A4773" s="16" t="str">
        <f>IF(B4773&lt;&gt;"","IND"&amp;TEXT(COUNTA($B$2:B4773),"000"),"")</f>
        <v>IND3421</v>
      </c>
      <c r="B4773" s="17">
        <f>Consolication[[#This Row],[Nom et prénom 0 Name &amp; first name]]</f>
        <v>0</v>
      </c>
      <c r="C4773" s="17" t="e">
        <f>VLOOKUP(B4773,Consolidation!B:AA,3,FALSE)</f>
        <v>#N/A</v>
      </c>
      <c r="D4773" s="17" t="e">
        <f>VLOOKUP(B4773,Consolidation!B:AA,5,TRUE)</f>
        <v>#N/A</v>
      </c>
      <c r="E4773" s="17" t="e">
        <f>VLOOKUP(B4774,Consolidation!B:AA,6,TRUE)</f>
        <v>#N/A</v>
      </c>
      <c r="F4773" s="17" t="e">
        <f>VLOOKUP(B4774,Consolidation!B:AA,7,TRUE)</f>
        <v>#N/A</v>
      </c>
      <c r="G4773" s="17" t="e">
        <f>VLOOKUP(B4774,Consolidation!B:AA,12,TRUE)</f>
        <v>#N/A</v>
      </c>
      <c r="H4773" s="17" t="e">
        <f>VLOOKUP(B4774,Consolidation!B:AA,22,FALSE)</f>
        <v>#N/A</v>
      </c>
    </row>
    <row r="4774" spans="1:8" ht="29.5" customHeight="1" thickBot="1" x14ac:dyDescent="0.4">
      <c r="A4774" s="16" t="str">
        <f>IF(B4774&lt;&gt;"","IND"&amp;TEXT(COUNTA($B$2:B4774),"000"),"")</f>
        <v>IND3422</v>
      </c>
      <c r="B4774" s="17">
        <f>Consolication[[#This Row],[Nom et prénom 0 Name &amp; first name]]</f>
        <v>0</v>
      </c>
      <c r="C4774" s="17" t="e">
        <f>VLOOKUP(B4774,Consolidation!B:AA,3,FALSE)</f>
        <v>#N/A</v>
      </c>
      <c r="D4774" s="17" t="e">
        <f>VLOOKUP(B4774,Consolidation!B:AA,5,TRUE)</f>
        <v>#N/A</v>
      </c>
      <c r="E4774" s="17" t="e">
        <f>VLOOKUP(B4775,Consolidation!B:AA,6,TRUE)</f>
        <v>#N/A</v>
      </c>
      <c r="F4774" s="17" t="e">
        <f>VLOOKUP(B4775,Consolidation!B:AA,7,TRUE)</f>
        <v>#N/A</v>
      </c>
      <c r="G4774" s="17" t="e">
        <f>VLOOKUP(B4775,Consolidation!B:AA,12,TRUE)</f>
        <v>#N/A</v>
      </c>
      <c r="H4774" s="17" t="e">
        <f>VLOOKUP(B4775,Consolidation!B:AA,22,FALSE)</f>
        <v>#N/A</v>
      </c>
    </row>
    <row r="4775" spans="1:8" ht="29.5" customHeight="1" thickBot="1" x14ac:dyDescent="0.4">
      <c r="A4775" s="16" t="str">
        <f>IF(B4775&lt;&gt;"","IND"&amp;TEXT(COUNTA($B$2:B4775),"000"),"")</f>
        <v>IND3423</v>
      </c>
      <c r="B4775" s="17">
        <f>Consolication[[#This Row],[Nom et prénom 0 Name &amp; first name]]</f>
        <v>0</v>
      </c>
      <c r="C4775" s="17" t="e">
        <f>VLOOKUP(B4775,Consolidation!B:AA,3,FALSE)</f>
        <v>#N/A</v>
      </c>
      <c r="D4775" s="17" t="e">
        <f>VLOOKUP(B4775,Consolidation!B:AA,5,TRUE)</f>
        <v>#N/A</v>
      </c>
      <c r="E4775" s="17" t="e">
        <f>VLOOKUP(B4776,Consolidation!B:AA,6,TRUE)</f>
        <v>#N/A</v>
      </c>
      <c r="F4775" s="17" t="e">
        <f>VLOOKUP(B4776,Consolidation!B:AA,7,TRUE)</f>
        <v>#N/A</v>
      </c>
      <c r="G4775" s="17" t="e">
        <f>VLOOKUP(B4776,Consolidation!B:AA,12,TRUE)</f>
        <v>#N/A</v>
      </c>
      <c r="H4775" s="17" t="e">
        <f>VLOOKUP(B4776,Consolidation!B:AA,22,FALSE)</f>
        <v>#N/A</v>
      </c>
    </row>
    <row r="4776" spans="1:8" ht="29.5" customHeight="1" thickBot="1" x14ac:dyDescent="0.4">
      <c r="A4776" s="16" t="str">
        <f>IF(B4776&lt;&gt;"","IND"&amp;TEXT(COUNTA($B$2:B4776),"000"),"")</f>
        <v>IND3424</v>
      </c>
      <c r="B4776" s="17">
        <f>Consolication[[#This Row],[Nom et prénom 0 Name &amp; first name]]</f>
        <v>0</v>
      </c>
      <c r="C4776" s="17" t="e">
        <f>VLOOKUP(B4776,Consolidation!B:AA,3,FALSE)</f>
        <v>#N/A</v>
      </c>
      <c r="D4776" s="17" t="e">
        <f>VLOOKUP(B4776,Consolidation!B:AA,5,TRUE)</f>
        <v>#N/A</v>
      </c>
      <c r="E4776" s="17" t="e">
        <f>VLOOKUP(B4777,Consolidation!B:AA,6,TRUE)</f>
        <v>#N/A</v>
      </c>
      <c r="F4776" s="17" t="e">
        <f>VLOOKUP(B4777,Consolidation!B:AA,7,TRUE)</f>
        <v>#N/A</v>
      </c>
      <c r="G4776" s="17" t="e">
        <f>VLOOKUP(B4777,Consolidation!B:AA,12,TRUE)</f>
        <v>#N/A</v>
      </c>
      <c r="H4776" s="17" t="e">
        <f>VLOOKUP(B4777,Consolidation!B:AA,22,FALSE)</f>
        <v>#N/A</v>
      </c>
    </row>
    <row r="4777" spans="1:8" ht="29.5" customHeight="1" thickBot="1" x14ac:dyDescent="0.4">
      <c r="A4777" s="16" t="str">
        <f>IF(B4777&lt;&gt;"","IND"&amp;TEXT(COUNTA($B$2:B4777),"000"),"")</f>
        <v>IND3425</v>
      </c>
      <c r="B4777" s="17">
        <f>Consolication[[#This Row],[Nom et prénom 0 Name &amp; first name]]</f>
        <v>0</v>
      </c>
      <c r="C4777" s="17" t="e">
        <f>VLOOKUP(B4777,Consolidation!B:AA,3,FALSE)</f>
        <v>#N/A</v>
      </c>
      <c r="D4777" s="17" t="e">
        <f>VLOOKUP(B4777,Consolidation!B:AA,5,TRUE)</f>
        <v>#N/A</v>
      </c>
      <c r="E4777" s="17" t="e">
        <f>VLOOKUP(B4778,Consolidation!B:AA,6,TRUE)</f>
        <v>#N/A</v>
      </c>
      <c r="F4777" s="17" t="e">
        <f>VLOOKUP(B4778,Consolidation!B:AA,7,TRUE)</f>
        <v>#N/A</v>
      </c>
      <c r="G4777" s="17" t="e">
        <f>VLOOKUP(B4778,Consolidation!B:AA,12,TRUE)</f>
        <v>#N/A</v>
      </c>
      <c r="H4777" s="17" t="e">
        <f>VLOOKUP(B4778,Consolidation!B:AA,22,FALSE)</f>
        <v>#N/A</v>
      </c>
    </row>
    <row r="4778" spans="1:8" ht="29.5" customHeight="1" thickBot="1" x14ac:dyDescent="0.4">
      <c r="A4778" s="16" t="str">
        <f>IF(B4778&lt;&gt;"","IND"&amp;TEXT(COUNTA($B$2:B4778),"000"),"")</f>
        <v>IND3426</v>
      </c>
      <c r="B4778" s="17">
        <f>Consolication[[#This Row],[Nom et prénom 0 Name &amp; first name]]</f>
        <v>0</v>
      </c>
      <c r="C4778" s="17" t="e">
        <f>VLOOKUP(B4778,Consolidation!B:AA,3,FALSE)</f>
        <v>#N/A</v>
      </c>
      <c r="D4778" s="17" t="e">
        <f>VLOOKUP(B4778,Consolidation!B:AA,5,TRUE)</f>
        <v>#N/A</v>
      </c>
      <c r="E4778" s="17" t="e">
        <f>VLOOKUP(B4779,Consolidation!B:AA,6,TRUE)</f>
        <v>#N/A</v>
      </c>
      <c r="F4778" s="17" t="e">
        <f>VLOOKUP(B4779,Consolidation!B:AA,7,TRUE)</f>
        <v>#N/A</v>
      </c>
      <c r="G4778" s="17" t="e">
        <f>VLOOKUP(B4779,Consolidation!B:AA,12,TRUE)</f>
        <v>#N/A</v>
      </c>
      <c r="H4778" s="17" t="e">
        <f>VLOOKUP(B4779,Consolidation!B:AA,22,FALSE)</f>
        <v>#N/A</v>
      </c>
    </row>
    <row r="4779" spans="1:8" ht="29.5" customHeight="1" thickBot="1" x14ac:dyDescent="0.4">
      <c r="A4779" s="16" t="str">
        <f>IF(B4779&lt;&gt;"","IND"&amp;TEXT(COUNTA($B$2:B4779),"000"),"")</f>
        <v>IND3427</v>
      </c>
      <c r="B4779" s="17">
        <f>Consolication[[#This Row],[Nom et prénom 0 Name &amp; first name]]</f>
        <v>0</v>
      </c>
      <c r="C4779" s="17" t="e">
        <f>VLOOKUP(B4779,Consolidation!B:AA,3,FALSE)</f>
        <v>#N/A</v>
      </c>
      <c r="D4779" s="17" t="e">
        <f>VLOOKUP(B4779,Consolidation!B:AA,5,TRUE)</f>
        <v>#N/A</v>
      </c>
      <c r="E4779" s="17" t="e">
        <f>VLOOKUP(B4780,Consolidation!B:AA,6,TRUE)</f>
        <v>#N/A</v>
      </c>
      <c r="F4779" s="17" t="e">
        <f>VLOOKUP(B4780,Consolidation!B:AA,7,TRUE)</f>
        <v>#N/A</v>
      </c>
      <c r="G4779" s="17" t="e">
        <f>VLOOKUP(B4780,Consolidation!B:AA,12,TRUE)</f>
        <v>#N/A</v>
      </c>
      <c r="H4779" s="17" t="e">
        <f>VLOOKUP(B4780,Consolidation!B:AA,22,FALSE)</f>
        <v>#N/A</v>
      </c>
    </row>
    <row r="4780" spans="1:8" ht="29.5" customHeight="1" thickBot="1" x14ac:dyDescent="0.4">
      <c r="A4780" s="16" t="str">
        <f>IF(B4780&lt;&gt;"","IND"&amp;TEXT(COUNTA($B$2:B4780),"000"),"")</f>
        <v>IND3428</v>
      </c>
      <c r="B4780" s="17">
        <f>Consolication[[#This Row],[Nom et prénom 0 Name &amp; first name]]</f>
        <v>0</v>
      </c>
      <c r="C4780" s="17" t="e">
        <f>VLOOKUP(B4780,Consolidation!B:AA,3,FALSE)</f>
        <v>#N/A</v>
      </c>
      <c r="D4780" s="17" t="e">
        <f>VLOOKUP(B4780,Consolidation!B:AA,5,TRUE)</f>
        <v>#N/A</v>
      </c>
      <c r="E4780" s="17" t="e">
        <f>VLOOKUP(B4781,Consolidation!B:AA,6,TRUE)</f>
        <v>#N/A</v>
      </c>
      <c r="F4780" s="17" t="e">
        <f>VLOOKUP(B4781,Consolidation!B:AA,7,TRUE)</f>
        <v>#N/A</v>
      </c>
      <c r="G4780" s="17" t="e">
        <f>VLOOKUP(B4781,Consolidation!B:AA,12,TRUE)</f>
        <v>#N/A</v>
      </c>
      <c r="H4780" s="17" t="e">
        <f>VLOOKUP(B4781,Consolidation!B:AA,22,FALSE)</f>
        <v>#N/A</v>
      </c>
    </row>
    <row r="4781" spans="1:8" ht="29.5" customHeight="1" thickBot="1" x14ac:dyDescent="0.4">
      <c r="A4781" s="16" t="str">
        <f>IF(B4781&lt;&gt;"","IND"&amp;TEXT(COUNTA($B$2:B4781),"000"),"")</f>
        <v>IND3429</v>
      </c>
      <c r="B4781" s="17">
        <f>Consolication[[#This Row],[Nom et prénom 0 Name &amp; first name]]</f>
        <v>0</v>
      </c>
      <c r="C4781" s="17" t="e">
        <f>VLOOKUP(B4781,Consolidation!B:AA,3,FALSE)</f>
        <v>#N/A</v>
      </c>
      <c r="D4781" s="17" t="e">
        <f>VLOOKUP(B4781,Consolidation!B:AA,5,TRUE)</f>
        <v>#N/A</v>
      </c>
      <c r="E4781" s="17" t="e">
        <f>VLOOKUP(B4782,Consolidation!B:AA,6,TRUE)</f>
        <v>#N/A</v>
      </c>
      <c r="F4781" s="17" t="e">
        <f>VLOOKUP(B4782,Consolidation!B:AA,7,TRUE)</f>
        <v>#N/A</v>
      </c>
      <c r="G4781" s="17" t="e">
        <f>VLOOKUP(B4782,Consolidation!B:AA,12,TRUE)</f>
        <v>#N/A</v>
      </c>
      <c r="H4781" s="17" t="e">
        <f>VLOOKUP(B4782,Consolidation!B:AA,22,FALSE)</f>
        <v>#N/A</v>
      </c>
    </row>
    <row r="4782" spans="1:8" ht="29.5" customHeight="1" thickBot="1" x14ac:dyDescent="0.4">
      <c r="A4782" s="16" t="str">
        <f>IF(B4782&lt;&gt;"","IND"&amp;TEXT(COUNTA($B$2:B4782),"000"),"")</f>
        <v>IND3430</v>
      </c>
      <c r="B4782" s="17">
        <f>Consolication[[#This Row],[Nom et prénom 0 Name &amp; first name]]</f>
        <v>0</v>
      </c>
      <c r="C4782" s="17" t="e">
        <f>VLOOKUP(B4782,Consolidation!B:AA,3,FALSE)</f>
        <v>#N/A</v>
      </c>
      <c r="D4782" s="17" t="e">
        <f>VLOOKUP(B4782,Consolidation!B:AA,5,TRUE)</f>
        <v>#N/A</v>
      </c>
      <c r="E4782" s="17" t="e">
        <f>VLOOKUP(B4783,Consolidation!B:AA,6,TRUE)</f>
        <v>#N/A</v>
      </c>
      <c r="F4782" s="17" t="e">
        <f>VLOOKUP(B4783,Consolidation!B:AA,7,TRUE)</f>
        <v>#N/A</v>
      </c>
      <c r="G4782" s="17" t="e">
        <f>VLOOKUP(B4783,Consolidation!B:AA,12,TRUE)</f>
        <v>#N/A</v>
      </c>
      <c r="H4782" s="17" t="e">
        <f>VLOOKUP(B4783,Consolidation!B:AA,22,FALSE)</f>
        <v>#N/A</v>
      </c>
    </row>
    <row r="4783" spans="1:8" ht="29.5" customHeight="1" thickBot="1" x14ac:dyDescent="0.4">
      <c r="A4783" s="16" t="str">
        <f>IF(B4783&lt;&gt;"","IND"&amp;TEXT(COUNTA($B$2:B4783),"000"),"")</f>
        <v>IND3431</v>
      </c>
      <c r="B4783" s="17">
        <f>Consolication[[#This Row],[Nom et prénom 0 Name &amp; first name]]</f>
        <v>0</v>
      </c>
      <c r="C4783" s="17" t="e">
        <f>VLOOKUP(B4783,Consolidation!B:AA,3,FALSE)</f>
        <v>#N/A</v>
      </c>
      <c r="D4783" s="17" t="e">
        <f>VLOOKUP(B4783,Consolidation!B:AA,5,TRUE)</f>
        <v>#N/A</v>
      </c>
      <c r="E4783" s="17" t="e">
        <f>VLOOKUP(B4784,Consolidation!B:AA,6,TRUE)</f>
        <v>#N/A</v>
      </c>
      <c r="F4783" s="17" t="e">
        <f>VLOOKUP(B4784,Consolidation!B:AA,7,TRUE)</f>
        <v>#N/A</v>
      </c>
      <c r="G4783" s="17" t="e">
        <f>VLOOKUP(B4784,Consolidation!B:AA,12,TRUE)</f>
        <v>#N/A</v>
      </c>
      <c r="H4783" s="17" t="e">
        <f>VLOOKUP(B4784,Consolidation!B:AA,22,FALSE)</f>
        <v>#N/A</v>
      </c>
    </row>
    <row r="4784" spans="1:8" ht="29.5" customHeight="1" thickBot="1" x14ac:dyDescent="0.4">
      <c r="A4784" s="16" t="str">
        <f>IF(B4784&lt;&gt;"","IND"&amp;TEXT(COUNTA($B$2:B4784),"000"),"")</f>
        <v>IND3432</v>
      </c>
      <c r="B4784" s="17">
        <f>Consolication[[#This Row],[Nom et prénom 0 Name &amp; first name]]</f>
        <v>0</v>
      </c>
      <c r="C4784" s="17" t="e">
        <f>VLOOKUP(B4784,Consolidation!B:AA,3,FALSE)</f>
        <v>#N/A</v>
      </c>
      <c r="D4784" s="17" t="e">
        <f>VLOOKUP(B4784,Consolidation!B:AA,5,TRUE)</f>
        <v>#N/A</v>
      </c>
      <c r="E4784" s="17" t="e">
        <f>VLOOKUP(B4785,Consolidation!B:AA,6,TRUE)</f>
        <v>#N/A</v>
      </c>
      <c r="F4784" s="17" t="e">
        <f>VLOOKUP(B4785,Consolidation!B:AA,7,TRUE)</f>
        <v>#N/A</v>
      </c>
      <c r="G4784" s="17" t="e">
        <f>VLOOKUP(B4785,Consolidation!B:AA,12,TRUE)</f>
        <v>#N/A</v>
      </c>
      <c r="H4784" s="17" t="e">
        <f>VLOOKUP(B4785,Consolidation!B:AA,22,FALSE)</f>
        <v>#N/A</v>
      </c>
    </row>
    <row r="4785" spans="1:8" ht="29.5" customHeight="1" thickBot="1" x14ac:dyDescent="0.4">
      <c r="A4785" s="16" t="str">
        <f>IF(B4785&lt;&gt;"","IND"&amp;TEXT(COUNTA($B$2:B4785),"000"),"")</f>
        <v>IND3433</v>
      </c>
      <c r="B4785" s="17">
        <f>Consolication[[#This Row],[Nom et prénom 0 Name &amp; first name]]</f>
        <v>0</v>
      </c>
      <c r="C4785" s="17" t="e">
        <f>VLOOKUP(B4785,Consolidation!B:AA,3,FALSE)</f>
        <v>#N/A</v>
      </c>
      <c r="D4785" s="17" t="e">
        <f>VLOOKUP(B4785,Consolidation!B:AA,5,TRUE)</f>
        <v>#N/A</v>
      </c>
      <c r="E4785" s="17" t="e">
        <f>VLOOKUP(B4786,Consolidation!B:AA,6,TRUE)</f>
        <v>#N/A</v>
      </c>
      <c r="F4785" s="17" t="e">
        <f>VLOOKUP(B4786,Consolidation!B:AA,7,TRUE)</f>
        <v>#N/A</v>
      </c>
      <c r="G4785" s="17" t="e">
        <f>VLOOKUP(B4786,Consolidation!B:AA,12,TRUE)</f>
        <v>#N/A</v>
      </c>
      <c r="H4785" s="17" t="e">
        <f>VLOOKUP(B4786,Consolidation!B:AA,22,FALSE)</f>
        <v>#N/A</v>
      </c>
    </row>
    <row r="4786" spans="1:8" ht="29.5" customHeight="1" thickBot="1" x14ac:dyDescent="0.4">
      <c r="A4786" s="16" t="str">
        <f>IF(B4786&lt;&gt;"","IND"&amp;TEXT(COUNTA($B$2:B4786),"000"),"")</f>
        <v>IND3434</v>
      </c>
      <c r="B4786" s="17">
        <f>Consolication[[#This Row],[Nom et prénom 0 Name &amp; first name]]</f>
        <v>0</v>
      </c>
      <c r="C4786" s="17" t="e">
        <f>VLOOKUP(B4786,Consolidation!B:AA,3,FALSE)</f>
        <v>#N/A</v>
      </c>
      <c r="D4786" s="17" t="e">
        <f>VLOOKUP(B4786,Consolidation!B:AA,5,TRUE)</f>
        <v>#N/A</v>
      </c>
      <c r="E4786" s="17" t="e">
        <f>VLOOKUP(B4787,Consolidation!B:AA,6,TRUE)</f>
        <v>#N/A</v>
      </c>
      <c r="F4786" s="17" t="e">
        <f>VLOOKUP(B4787,Consolidation!B:AA,7,TRUE)</f>
        <v>#N/A</v>
      </c>
      <c r="G4786" s="17" t="e">
        <f>VLOOKUP(B4787,Consolidation!B:AA,12,TRUE)</f>
        <v>#N/A</v>
      </c>
      <c r="H4786" s="17" t="e">
        <f>VLOOKUP(B4787,Consolidation!B:AA,22,FALSE)</f>
        <v>#N/A</v>
      </c>
    </row>
    <row r="4787" spans="1:8" ht="29.5" customHeight="1" thickBot="1" x14ac:dyDescent="0.4">
      <c r="A4787" s="16" t="str">
        <f>IF(B4787&lt;&gt;"","IND"&amp;TEXT(COUNTA($B$2:B4787),"000"),"")</f>
        <v>IND3435</v>
      </c>
      <c r="B4787" s="17">
        <f>Consolication[[#This Row],[Nom et prénom 0 Name &amp; first name]]</f>
        <v>0</v>
      </c>
      <c r="C4787" s="17" t="e">
        <f>VLOOKUP(B4787,Consolidation!B:AA,3,FALSE)</f>
        <v>#N/A</v>
      </c>
      <c r="D4787" s="17" t="e">
        <f>VLOOKUP(B4787,Consolidation!B:AA,5,TRUE)</f>
        <v>#N/A</v>
      </c>
      <c r="E4787" s="17" t="e">
        <f>VLOOKUP(B4788,Consolidation!B:AA,6,TRUE)</f>
        <v>#N/A</v>
      </c>
      <c r="F4787" s="17" t="e">
        <f>VLOOKUP(B4788,Consolidation!B:AA,7,TRUE)</f>
        <v>#N/A</v>
      </c>
      <c r="G4787" s="17" t="e">
        <f>VLOOKUP(B4788,Consolidation!B:AA,12,TRUE)</f>
        <v>#N/A</v>
      </c>
      <c r="H4787" s="17" t="e">
        <f>VLOOKUP(B4788,Consolidation!B:AA,22,FALSE)</f>
        <v>#N/A</v>
      </c>
    </row>
    <row r="4788" spans="1:8" ht="29.5" customHeight="1" thickBot="1" x14ac:dyDescent="0.4">
      <c r="A4788" s="16" t="str">
        <f>IF(B4788&lt;&gt;"","IND"&amp;TEXT(COUNTA($B$2:B4788),"000"),"")</f>
        <v>IND3436</v>
      </c>
      <c r="B4788" s="17">
        <f>Consolication[[#This Row],[Nom et prénom 0 Name &amp; first name]]</f>
        <v>0</v>
      </c>
      <c r="C4788" s="17" t="e">
        <f>VLOOKUP(B4788,Consolidation!B:AA,3,FALSE)</f>
        <v>#N/A</v>
      </c>
      <c r="D4788" s="17" t="e">
        <f>VLOOKUP(B4788,Consolidation!B:AA,5,TRUE)</f>
        <v>#N/A</v>
      </c>
      <c r="E4788" s="17" t="e">
        <f>VLOOKUP(B4789,Consolidation!B:AA,6,TRUE)</f>
        <v>#N/A</v>
      </c>
      <c r="F4788" s="17" t="e">
        <f>VLOOKUP(B4789,Consolidation!B:AA,7,TRUE)</f>
        <v>#N/A</v>
      </c>
      <c r="G4788" s="17" t="e">
        <f>VLOOKUP(B4789,Consolidation!B:AA,12,TRUE)</f>
        <v>#N/A</v>
      </c>
      <c r="H4788" s="17" t="e">
        <f>VLOOKUP(B4789,Consolidation!B:AA,22,FALSE)</f>
        <v>#N/A</v>
      </c>
    </row>
    <row r="4789" spans="1:8" ht="29.5" customHeight="1" thickBot="1" x14ac:dyDescent="0.4">
      <c r="A4789" s="16" t="str">
        <f>IF(B4789&lt;&gt;"","IND"&amp;TEXT(COUNTA($B$2:B4789),"000"),"")</f>
        <v>IND3437</v>
      </c>
      <c r="B4789" s="17">
        <f>Consolication[[#This Row],[Nom et prénom 0 Name &amp; first name]]</f>
        <v>0</v>
      </c>
      <c r="C4789" s="17" t="e">
        <f>VLOOKUP(B4789,Consolidation!B:AA,3,FALSE)</f>
        <v>#N/A</v>
      </c>
      <c r="D4789" s="17" t="e">
        <f>VLOOKUP(B4789,Consolidation!B:AA,5,TRUE)</f>
        <v>#N/A</v>
      </c>
      <c r="E4789" s="17" t="e">
        <f>VLOOKUP(B4790,Consolidation!B:AA,6,TRUE)</f>
        <v>#N/A</v>
      </c>
      <c r="F4789" s="17" t="e">
        <f>VLOOKUP(B4790,Consolidation!B:AA,7,TRUE)</f>
        <v>#N/A</v>
      </c>
      <c r="G4789" s="17" t="e">
        <f>VLOOKUP(B4790,Consolidation!B:AA,12,TRUE)</f>
        <v>#N/A</v>
      </c>
      <c r="H4789" s="17" t="e">
        <f>VLOOKUP(B4790,Consolidation!B:AA,22,FALSE)</f>
        <v>#N/A</v>
      </c>
    </row>
    <row r="4790" spans="1:8" ht="29.5" customHeight="1" thickBot="1" x14ac:dyDescent="0.4">
      <c r="A4790" s="16" t="str">
        <f>IF(B4790&lt;&gt;"","IND"&amp;TEXT(COUNTA($B$2:B4790),"000"),"")</f>
        <v>IND3438</v>
      </c>
      <c r="B4790" s="17">
        <f>Consolication[[#This Row],[Nom et prénom 0 Name &amp; first name]]</f>
        <v>0</v>
      </c>
      <c r="C4790" s="17" t="e">
        <f>VLOOKUP(B4790,Consolidation!B:AA,3,FALSE)</f>
        <v>#N/A</v>
      </c>
      <c r="D4790" s="17" t="e">
        <f>VLOOKUP(B4790,Consolidation!B:AA,5,TRUE)</f>
        <v>#N/A</v>
      </c>
      <c r="E4790" s="17" t="e">
        <f>VLOOKUP(B4791,Consolidation!B:AA,6,TRUE)</f>
        <v>#N/A</v>
      </c>
      <c r="F4790" s="17" t="e">
        <f>VLOOKUP(B4791,Consolidation!B:AA,7,TRUE)</f>
        <v>#N/A</v>
      </c>
      <c r="G4790" s="17" t="e">
        <f>VLOOKUP(B4791,Consolidation!B:AA,12,TRUE)</f>
        <v>#N/A</v>
      </c>
      <c r="H4790" s="17" t="e">
        <f>VLOOKUP(B4791,Consolidation!B:AA,22,FALSE)</f>
        <v>#N/A</v>
      </c>
    </row>
    <row r="4791" spans="1:8" ht="29.5" customHeight="1" thickBot="1" x14ac:dyDescent="0.4">
      <c r="A4791" s="16" t="str">
        <f>IF(B4791&lt;&gt;"","IND"&amp;TEXT(COUNTA($B$2:B4791),"000"),"")</f>
        <v>IND3439</v>
      </c>
      <c r="B4791" s="17">
        <f>Consolication[[#This Row],[Nom et prénom 0 Name &amp; first name]]</f>
        <v>0</v>
      </c>
      <c r="C4791" s="17" t="e">
        <f>VLOOKUP(B4791,Consolidation!B:AA,3,FALSE)</f>
        <v>#N/A</v>
      </c>
      <c r="D4791" s="17" t="e">
        <f>VLOOKUP(B4791,Consolidation!B:AA,5,TRUE)</f>
        <v>#N/A</v>
      </c>
      <c r="E4791" s="17" t="e">
        <f>VLOOKUP(B4792,Consolidation!B:AA,6,TRUE)</f>
        <v>#N/A</v>
      </c>
      <c r="F4791" s="17" t="e">
        <f>VLOOKUP(B4792,Consolidation!B:AA,7,TRUE)</f>
        <v>#N/A</v>
      </c>
      <c r="G4791" s="17" t="e">
        <f>VLOOKUP(B4792,Consolidation!B:AA,12,TRUE)</f>
        <v>#N/A</v>
      </c>
      <c r="H4791" s="17" t="e">
        <f>VLOOKUP(B4792,Consolidation!B:AA,22,FALSE)</f>
        <v>#N/A</v>
      </c>
    </row>
    <row r="4792" spans="1:8" ht="29.5" customHeight="1" thickBot="1" x14ac:dyDescent="0.4">
      <c r="A4792" s="16" t="str">
        <f>IF(B4792&lt;&gt;"","IND"&amp;TEXT(COUNTA($B$2:B4792),"000"),"")</f>
        <v>IND3440</v>
      </c>
      <c r="B4792" s="17">
        <f>Consolication[[#This Row],[Nom et prénom 0 Name &amp; first name]]</f>
        <v>0</v>
      </c>
      <c r="C4792" s="17" t="e">
        <f>VLOOKUP(B4792,Consolidation!B:AA,3,FALSE)</f>
        <v>#N/A</v>
      </c>
      <c r="D4792" s="17" t="e">
        <f>VLOOKUP(B4792,Consolidation!B:AA,5,TRUE)</f>
        <v>#N/A</v>
      </c>
      <c r="E4792" s="17" t="e">
        <f>VLOOKUP(B4793,Consolidation!B:AA,6,TRUE)</f>
        <v>#N/A</v>
      </c>
      <c r="F4792" s="17" t="e">
        <f>VLOOKUP(B4793,Consolidation!B:AA,7,TRUE)</f>
        <v>#N/A</v>
      </c>
      <c r="G4792" s="17" t="e">
        <f>VLOOKUP(B4793,Consolidation!B:AA,12,TRUE)</f>
        <v>#N/A</v>
      </c>
      <c r="H4792" s="17" t="e">
        <f>VLOOKUP(B4793,Consolidation!B:AA,22,FALSE)</f>
        <v>#N/A</v>
      </c>
    </row>
    <row r="4793" spans="1:8" ht="29.5" customHeight="1" thickBot="1" x14ac:dyDescent="0.4">
      <c r="A4793" s="16" t="str">
        <f>IF(B4793&lt;&gt;"","IND"&amp;TEXT(COUNTA($B$2:B4793),"000"),"")</f>
        <v>IND3441</v>
      </c>
      <c r="B4793" s="17">
        <f>Consolication[[#This Row],[Nom et prénom 0 Name &amp; first name]]</f>
        <v>0</v>
      </c>
      <c r="C4793" s="17" t="e">
        <f>VLOOKUP(B4793,Consolidation!B:AA,3,FALSE)</f>
        <v>#N/A</v>
      </c>
      <c r="D4793" s="17" t="e">
        <f>VLOOKUP(B4793,Consolidation!B:AA,5,TRUE)</f>
        <v>#N/A</v>
      </c>
      <c r="E4793" s="17" t="e">
        <f>VLOOKUP(B4794,Consolidation!B:AA,6,TRUE)</f>
        <v>#N/A</v>
      </c>
      <c r="F4793" s="17" t="e">
        <f>VLOOKUP(B4794,Consolidation!B:AA,7,TRUE)</f>
        <v>#N/A</v>
      </c>
      <c r="G4793" s="17" t="e">
        <f>VLOOKUP(B4794,Consolidation!B:AA,12,TRUE)</f>
        <v>#N/A</v>
      </c>
      <c r="H4793" s="17" t="e">
        <f>VLOOKUP(B4794,Consolidation!B:AA,22,FALSE)</f>
        <v>#N/A</v>
      </c>
    </row>
    <row r="4794" spans="1:8" ht="29.5" customHeight="1" thickBot="1" x14ac:dyDescent="0.4">
      <c r="A4794" s="16" t="str">
        <f>IF(B4794&lt;&gt;"","IND"&amp;TEXT(COUNTA($B$2:B4794),"000"),"")</f>
        <v>IND3442</v>
      </c>
      <c r="B4794" s="17">
        <f>Consolication[[#This Row],[Nom et prénom 0 Name &amp; first name]]</f>
        <v>0</v>
      </c>
      <c r="C4794" s="17" t="e">
        <f>VLOOKUP(B4794,Consolidation!B:AA,3,FALSE)</f>
        <v>#N/A</v>
      </c>
      <c r="D4794" s="17" t="e">
        <f>VLOOKUP(B4794,Consolidation!B:AA,5,TRUE)</f>
        <v>#N/A</v>
      </c>
      <c r="E4794" s="17" t="e">
        <f>VLOOKUP(B4795,Consolidation!B:AA,6,TRUE)</f>
        <v>#N/A</v>
      </c>
      <c r="F4794" s="17" t="e">
        <f>VLOOKUP(B4795,Consolidation!B:AA,7,TRUE)</f>
        <v>#N/A</v>
      </c>
      <c r="G4794" s="17" t="e">
        <f>VLOOKUP(B4795,Consolidation!B:AA,12,TRUE)</f>
        <v>#N/A</v>
      </c>
      <c r="H4794" s="17" t="e">
        <f>VLOOKUP(B4795,Consolidation!B:AA,22,FALSE)</f>
        <v>#N/A</v>
      </c>
    </row>
    <row r="4795" spans="1:8" ht="29.5" customHeight="1" thickBot="1" x14ac:dyDescent="0.4">
      <c r="A4795" s="16" t="str">
        <f>IF(B4795&lt;&gt;"","IND"&amp;TEXT(COUNTA($B$2:B4795),"000"),"")</f>
        <v>IND3443</v>
      </c>
      <c r="B4795" s="17">
        <f>Consolication[[#This Row],[Nom et prénom 0 Name &amp; first name]]</f>
        <v>0</v>
      </c>
      <c r="C4795" s="17" t="e">
        <f>VLOOKUP(B4795,Consolidation!B:AA,3,FALSE)</f>
        <v>#N/A</v>
      </c>
      <c r="D4795" s="17" t="e">
        <f>VLOOKUP(B4795,Consolidation!B:AA,5,TRUE)</f>
        <v>#N/A</v>
      </c>
      <c r="E4795" s="17" t="e">
        <f>VLOOKUP(B4796,Consolidation!B:AA,6,TRUE)</f>
        <v>#N/A</v>
      </c>
      <c r="F4795" s="17" t="e">
        <f>VLOOKUP(B4796,Consolidation!B:AA,7,TRUE)</f>
        <v>#N/A</v>
      </c>
      <c r="G4795" s="17" t="e">
        <f>VLOOKUP(B4796,Consolidation!B:AA,12,TRUE)</f>
        <v>#N/A</v>
      </c>
      <c r="H4795" s="17" t="e">
        <f>VLOOKUP(B4796,Consolidation!B:AA,22,FALSE)</f>
        <v>#N/A</v>
      </c>
    </row>
    <row r="4796" spans="1:8" ht="29.5" customHeight="1" thickBot="1" x14ac:dyDescent="0.4">
      <c r="A4796" s="16" t="str">
        <f>IF(B4796&lt;&gt;"","IND"&amp;TEXT(COUNTA($B$2:B4796),"000"),"")</f>
        <v>IND3444</v>
      </c>
      <c r="B4796" s="17">
        <f>Consolication[[#This Row],[Nom et prénom 0 Name &amp; first name]]</f>
        <v>0</v>
      </c>
      <c r="C4796" s="17" t="e">
        <f>VLOOKUP(B4796,Consolidation!B:AA,3,FALSE)</f>
        <v>#N/A</v>
      </c>
      <c r="D4796" s="17" t="e">
        <f>VLOOKUP(B4796,Consolidation!B:AA,5,TRUE)</f>
        <v>#N/A</v>
      </c>
      <c r="E4796" s="17" t="e">
        <f>VLOOKUP(B4797,Consolidation!B:AA,6,TRUE)</f>
        <v>#N/A</v>
      </c>
      <c r="F4796" s="17" t="e">
        <f>VLOOKUP(B4797,Consolidation!B:AA,7,TRUE)</f>
        <v>#N/A</v>
      </c>
      <c r="G4796" s="17" t="e">
        <f>VLOOKUP(B4797,Consolidation!B:AA,12,TRUE)</f>
        <v>#N/A</v>
      </c>
      <c r="H4796" s="17" t="e">
        <f>VLOOKUP(B4797,Consolidation!B:AA,22,FALSE)</f>
        <v>#N/A</v>
      </c>
    </row>
    <row r="4797" spans="1:8" ht="29.5" customHeight="1" thickBot="1" x14ac:dyDescent="0.4">
      <c r="A4797" s="16" t="str">
        <f>IF(B4797&lt;&gt;"","IND"&amp;TEXT(COUNTA($B$2:B4797),"000"),"")</f>
        <v>IND3445</v>
      </c>
      <c r="B4797" s="17">
        <f>Consolication[[#This Row],[Nom et prénom 0 Name &amp; first name]]</f>
        <v>0</v>
      </c>
      <c r="C4797" s="17" t="e">
        <f>VLOOKUP(B4797,Consolidation!B:AA,3,FALSE)</f>
        <v>#N/A</v>
      </c>
      <c r="D4797" s="17" t="e">
        <f>VLOOKUP(B4797,Consolidation!B:AA,5,TRUE)</f>
        <v>#N/A</v>
      </c>
      <c r="E4797" s="17" t="e">
        <f>VLOOKUP(B4798,Consolidation!B:AA,6,TRUE)</f>
        <v>#N/A</v>
      </c>
      <c r="F4797" s="17" t="e">
        <f>VLOOKUP(B4798,Consolidation!B:AA,7,TRUE)</f>
        <v>#N/A</v>
      </c>
      <c r="G4797" s="17" t="e">
        <f>VLOOKUP(B4798,Consolidation!B:AA,12,TRUE)</f>
        <v>#N/A</v>
      </c>
      <c r="H4797" s="17" t="e">
        <f>VLOOKUP(B4798,Consolidation!B:AA,22,FALSE)</f>
        <v>#N/A</v>
      </c>
    </row>
    <row r="4798" spans="1:8" ht="29.5" customHeight="1" thickBot="1" x14ac:dyDescent="0.4">
      <c r="A4798" s="16" t="str">
        <f>IF(B4798&lt;&gt;"","IND"&amp;TEXT(COUNTA($B$2:B4798),"000"),"")</f>
        <v>IND3446</v>
      </c>
      <c r="B4798" s="17">
        <f>Consolication[[#This Row],[Nom et prénom 0 Name &amp; first name]]</f>
        <v>0</v>
      </c>
      <c r="C4798" s="17" t="e">
        <f>VLOOKUP(B4798,Consolidation!B:AA,3,FALSE)</f>
        <v>#N/A</v>
      </c>
      <c r="D4798" s="17" t="e">
        <f>VLOOKUP(B4798,Consolidation!B:AA,5,TRUE)</f>
        <v>#N/A</v>
      </c>
      <c r="E4798" s="17" t="e">
        <f>VLOOKUP(B4799,Consolidation!B:AA,6,TRUE)</f>
        <v>#N/A</v>
      </c>
      <c r="F4798" s="17" t="e">
        <f>VLOOKUP(B4799,Consolidation!B:AA,7,TRUE)</f>
        <v>#N/A</v>
      </c>
      <c r="G4798" s="17" t="e">
        <f>VLOOKUP(B4799,Consolidation!B:AA,12,TRUE)</f>
        <v>#N/A</v>
      </c>
      <c r="H4798" s="17" t="e">
        <f>VLOOKUP(B4799,Consolidation!B:AA,22,FALSE)</f>
        <v>#N/A</v>
      </c>
    </row>
    <row r="4799" spans="1:8" ht="29.5" customHeight="1" thickBot="1" x14ac:dyDescent="0.4">
      <c r="A4799" s="16" t="str">
        <f>IF(B4799&lt;&gt;"","IND"&amp;TEXT(COUNTA($B$2:B4799),"000"),"")</f>
        <v>IND3447</v>
      </c>
      <c r="B4799" s="17">
        <f>Consolication[[#This Row],[Nom et prénom 0 Name &amp; first name]]</f>
        <v>0</v>
      </c>
      <c r="C4799" s="17" t="e">
        <f>VLOOKUP(B4799,Consolidation!B:AA,3,FALSE)</f>
        <v>#N/A</v>
      </c>
      <c r="D4799" s="17" t="e">
        <f>VLOOKUP(B4799,Consolidation!B:AA,5,TRUE)</f>
        <v>#N/A</v>
      </c>
      <c r="E4799" s="17" t="e">
        <f>VLOOKUP(B4800,Consolidation!B:AA,6,TRUE)</f>
        <v>#N/A</v>
      </c>
      <c r="F4799" s="17" t="e">
        <f>VLOOKUP(B4800,Consolidation!B:AA,7,TRUE)</f>
        <v>#N/A</v>
      </c>
      <c r="G4799" s="17" t="e">
        <f>VLOOKUP(B4800,Consolidation!B:AA,12,TRUE)</f>
        <v>#N/A</v>
      </c>
      <c r="H4799" s="17" t="e">
        <f>VLOOKUP(B4800,Consolidation!B:AA,22,FALSE)</f>
        <v>#N/A</v>
      </c>
    </row>
    <row r="4800" spans="1:8" ht="29.5" customHeight="1" thickBot="1" x14ac:dyDescent="0.4">
      <c r="A4800" s="16" t="str">
        <f>IF(B4800&lt;&gt;"","IND"&amp;TEXT(COUNTA($B$2:B4800),"000"),"")</f>
        <v>IND3448</v>
      </c>
      <c r="B4800" s="17">
        <f>Consolication[[#This Row],[Nom et prénom 0 Name &amp; first name]]</f>
        <v>0</v>
      </c>
      <c r="C4800" s="17" t="e">
        <f>VLOOKUP(B4800,Consolidation!B:AA,3,FALSE)</f>
        <v>#N/A</v>
      </c>
      <c r="D4800" s="17" t="e">
        <f>VLOOKUP(B4800,Consolidation!B:AA,5,TRUE)</f>
        <v>#N/A</v>
      </c>
      <c r="E4800" s="17" t="e">
        <f>VLOOKUP(B4801,Consolidation!B:AA,6,TRUE)</f>
        <v>#N/A</v>
      </c>
      <c r="F4800" s="17" t="e">
        <f>VLOOKUP(B4801,Consolidation!B:AA,7,TRUE)</f>
        <v>#N/A</v>
      </c>
      <c r="G4800" s="17" t="e">
        <f>VLOOKUP(B4801,Consolidation!B:AA,12,TRUE)</f>
        <v>#N/A</v>
      </c>
      <c r="H4800" s="17" t="e">
        <f>VLOOKUP(B4801,Consolidation!B:AA,22,FALSE)</f>
        <v>#N/A</v>
      </c>
    </row>
    <row r="4801" spans="1:8" ht="29.5" customHeight="1" thickBot="1" x14ac:dyDescent="0.4">
      <c r="A4801" s="16" t="str">
        <f>IF(B4801&lt;&gt;"","IND"&amp;TEXT(COUNTA($B$2:B4801),"000"),"")</f>
        <v>IND3449</v>
      </c>
      <c r="B4801" s="17">
        <f>Consolication[[#This Row],[Nom et prénom 0 Name &amp; first name]]</f>
        <v>0</v>
      </c>
      <c r="C4801" s="17" t="e">
        <f>VLOOKUP(B4801,Consolidation!B:AA,3,FALSE)</f>
        <v>#N/A</v>
      </c>
      <c r="D4801" s="17" t="e">
        <f>VLOOKUP(B4801,Consolidation!B:AA,5,TRUE)</f>
        <v>#N/A</v>
      </c>
      <c r="E4801" s="17" t="e">
        <f>VLOOKUP(B4802,Consolidation!B:AA,6,TRUE)</f>
        <v>#N/A</v>
      </c>
      <c r="F4801" s="17" t="e">
        <f>VLOOKUP(B4802,Consolidation!B:AA,7,TRUE)</f>
        <v>#N/A</v>
      </c>
      <c r="G4801" s="17" t="e">
        <f>VLOOKUP(B4802,Consolidation!B:AA,12,TRUE)</f>
        <v>#N/A</v>
      </c>
      <c r="H4801" s="17" t="e">
        <f>VLOOKUP(B4802,Consolidation!B:AA,22,FALSE)</f>
        <v>#N/A</v>
      </c>
    </row>
    <row r="4802" spans="1:8" ht="29.5" customHeight="1" thickBot="1" x14ac:dyDescent="0.4">
      <c r="A4802" s="16" t="str">
        <f>IF(B4802&lt;&gt;"","IND"&amp;TEXT(COUNTA($B$2:B4802),"000"),"")</f>
        <v>IND3450</v>
      </c>
      <c r="B4802" s="17">
        <f>Consolication[[#This Row],[Nom et prénom 0 Name &amp; first name]]</f>
        <v>0</v>
      </c>
      <c r="C4802" s="17" t="e">
        <f>VLOOKUP(B4802,Consolidation!B:AA,3,FALSE)</f>
        <v>#N/A</v>
      </c>
      <c r="D4802" s="17" t="e">
        <f>VLOOKUP(B4802,Consolidation!B:AA,5,TRUE)</f>
        <v>#N/A</v>
      </c>
      <c r="E4802" s="17" t="e">
        <f>VLOOKUP(B4803,Consolidation!B:AA,6,TRUE)</f>
        <v>#N/A</v>
      </c>
      <c r="F4802" s="17" t="e">
        <f>VLOOKUP(B4803,Consolidation!B:AA,7,TRUE)</f>
        <v>#N/A</v>
      </c>
      <c r="G4802" s="17" t="e">
        <f>VLOOKUP(B4803,Consolidation!B:AA,12,TRUE)</f>
        <v>#N/A</v>
      </c>
      <c r="H4802" s="17" t="e">
        <f>VLOOKUP(B4803,Consolidation!B:AA,22,FALSE)</f>
        <v>#N/A</v>
      </c>
    </row>
    <row r="4803" spans="1:8" ht="29.5" customHeight="1" thickBot="1" x14ac:dyDescent="0.4">
      <c r="A4803" s="16" t="str">
        <f>IF(B4803&lt;&gt;"","IND"&amp;TEXT(COUNTA($B$2:B4803),"000"),"")</f>
        <v>IND3451</v>
      </c>
      <c r="B4803" s="17">
        <f>Consolication[[#This Row],[Nom et prénom 0 Name &amp; first name]]</f>
        <v>0</v>
      </c>
      <c r="C4803" s="17" t="e">
        <f>VLOOKUP(B4803,Consolidation!B:AA,3,FALSE)</f>
        <v>#N/A</v>
      </c>
      <c r="D4803" s="17" t="e">
        <f>VLOOKUP(B4803,Consolidation!B:AA,5,TRUE)</f>
        <v>#N/A</v>
      </c>
      <c r="E4803" s="17" t="e">
        <f>VLOOKUP(B4804,Consolidation!B:AA,6,TRUE)</f>
        <v>#N/A</v>
      </c>
      <c r="F4803" s="17" t="e">
        <f>VLOOKUP(B4804,Consolidation!B:AA,7,TRUE)</f>
        <v>#N/A</v>
      </c>
      <c r="G4803" s="17" t="e">
        <f>VLOOKUP(B4804,Consolidation!B:AA,12,TRUE)</f>
        <v>#N/A</v>
      </c>
      <c r="H4803" s="17" t="e">
        <f>VLOOKUP(B4804,Consolidation!B:AA,22,FALSE)</f>
        <v>#N/A</v>
      </c>
    </row>
    <row r="4804" spans="1:8" ht="29.5" customHeight="1" thickBot="1" x14ac:dyDescent="0.4">
      <c r="A4804" s="16" t="str">
        <f>IF(B4804&lt;&gt;"","IND"&amp;TEXT(COUNTA($B$2:B4804),"000"),"")</f>
        <v>IND3452</v>
      </c>
      <c r="B4804" s="17">
        <f>Consolication[[#This Row],[Nom et prénom 0 Name &amp; first name]]</f>
        <v>0</v>
      </c>
      <c r="C4804" s="17" t="e">
        <f>VLOOKUP(B4804,Consolidation!B:AA,3,FALSE)</f>
        <v>#N/A</v>
      </c>
      <c r="D4804" s="17" t="e">
        <f>VLOOKUP(B4804,Consolidation!B:AA,5,TRUE)</f>
        <v>#N/A</v>
      </c>
      <c r="E4804" s="17" t="e">
        <f>VLOOKUP(B4805,Consolidation!B:AA,6,TRUE)</f>
        <v>#N/A</v>
      </c>
      <c r="F4804" s="17" t="e">
        <f>VLOOKUP(B4805,Consolidation!B:AA,7,TRUE)</f>
        <v>#N/A</v>
      </c>
      <c r="G4804" s="17" t="e">
        <f>VLOOKUP(B4805,Consolidation!B:AA,12,TRUE)</f>
        <v>#N/A</v>
      </c>
      <c r="H4804" s="17" t="e">
        <f>VLOOKUP(B4805,Consolidation!B:AA,22,FALSE)</f>
        <v>#N/A</v>
      </c>
    </row>
    <row r="4805" spans="1:8" ht="29.5" customHeight="1" thickBot="1" x14ac:dyDescent="0.4">
      <c r="A4805" s="16" t="str">
        <f>IF(B4805&lt;&gt;"","IND"&amp;TEXT(COUNTA($B$2:B4805),"000"),"")</f>
        <v>IND3453</v>
      </c>
      <c r="B4805" s="17">
        <f>Consolication[[#This Row],[Nom et prénom 0 Name &amp; first name]]</f>
        <v>0</v>
      </c>
      <c r="C4805" s="17" t="e">
        <f>VLOOKUP(B4805,Consolidation!B:AA,3,FALSE)</f>
        <v>#N/A</v>
      </c>
      <c r="D4805" s="17" t="e">
        <f>VLOOKUP(B4805,Consolidation!B:AA,5,TRUE)</f>
        <v>#N/A</v>
      </c>
      <c r="E4805" s="17" t="e">
        <f>VLOOKUP(B4806,Consolidation!B:AA,6,TRUE)</f>
        <v>#N/A</v>
      </c>
      <c r="F4805" s="17" t="e">
        <f>VLOOKUP(B4806,Consolidation!B:AA,7,TRUE)</f>
        <v>#N/A</v>
      </c>
      <c r="G4805" s="17" t="e">
        <f>VLOOKUP(B4806,Consolidation!B:AA,12,TRUE)</f>
        <v>#N/A</v>
      </c>
      <c r="H4805" s="17" t="e">
        <f>VLOOKUP(B4806,Consolidation!B:AA,22,FALSE)</f>
        <v>#N/A</v>
      </c>
    </row>
    <row r="4806" spans="1:8" ht="29.5" customHeight="1" thickBot="1" x14ac:dyDescent="0.4">
      <c r="A4806" s="16" t="str">
        <f>IF(B4806&lt;&gt;"","IND"&amp;TEXT(COUNTA($B$2:B4806),"000"),"")</f>
        <v>IND3454</v>
      </c>
      <c r="B4806" s="17">
        <f>Consolication[[#This Row],[Nom et prénom 0 Name &amp; first name]]</f>
        <v>0</v>
      </c>
      <c r="C4806" s="17" t="e">
        <f>VLOOKUP(B4806,Consolidation!B:AA,3,FALSE)</f>
        <v>#N/A</v>
      </c>
      <c r="D4806" s="17" t="e">
        <f>VLOOKUP(B4806,Consolidation!B:AA,5,TRUE)</f>
        <v>#N/A</v>
      </c>
      <c r="E4806" s="17" t="e">
        <f>VLOOKUP(B4807,Consolidation!B:AA,6,TRUE)</f>
        <v>#N/A</v>
      </c>
      <c r="F4806" s="17" t="e">
        <f>VLOOKUP(B4807,Consolidation!B:AA,7,TRUE)</f>
        <v>#N/A</v>
      </c>
      <c r="G4806" s="17" t="e">
        <f>VLOOKUP(B4807,Consolidation!B:AA,12,TRUE)</f>
        <v>#N/A</v>
      </c>
      <c r="H4806" s="17" t="e">
        <f>VLOOKUP(B4807,Consolidation!B:AA,22,FALSE)</f>
        <v>#N/A</v>
      </c>
    </row>
    <row r="4807" spans="1:8" ht="29.5" customHeight="1" thickBot="1" x14ac:dyDescent="0.4">
      <c r="A4807" s="16" t="str">
        <f>IF(B4807&lt;&gt;"","IND"&amp;TEXT(COUNTA($B$2:B4807),"000"),"")</f>
        <v>IND3455</v>
      </c>
      <c r="B4807" s="17">
        <f>Consolication[[#This Row],[Nom et prénom 0 Name &amp; first name]]</f>
        <v>0</v>
      </c>
      <c r="C4807" s="17" t="e">
        <f>VLOOKUP(B4807,Consolidation!B:AA,3,FALSE)</f>
        <v>#N/A</v>
      </c>
      <c r="D4807" s="17" t="e">
        <f>VLOOKUP(B4807,Consolidation!B:AA,5,TRUE)</f>
        <v>#N/A</v>
      </c>
      <c r="E4807" s="17" t="e">
        <f>VLOOKUP(B4808,Consolidation!B:AA,6,TRUE)</f>
        <v>#N/A</v>
      </c>
      <c r="F4807" s="17" t="e">
        <f>VLOOKUP(B4808,Consolidation!B:AA,7,TRUE)</f>
        <v>#N/A</v>
      </c>
      <c r="G4807" s="17" t="e">
        <f>VLOOKUP(B4808,Consolidation!B:AA,12,TRUE)</f>
        <v>#N/A</v>
      </c>
      <c r="H4807" s="17" t="e">
        <f>VLOOKUP(B4808,Consolidation!B:AA,22,FALSE)</f>
        <v>#N/A</v>
      </c>
    </row>
    <row r="4808" spans="1:8" ht="29.5" customHeight="1" thickBot="1" x14ac:dyDescent="0.4">
      <c r="A4808" s="16" t="str">
        <f>IF(B4808&lt;&gt;"","IND"&amp;TEXT(COUNTA($B$2:B4808),"000"),"")</f>
        <v>IND3456</v>
      </c>
      <c r="B4808" s="17">
        <f>Consolication[[#This Row],[Nom et prénom 0 Name &amp; first name]]</f>
        <v>0</v>
      </c>
      <c r="C4808" s="17" t="e">
        <f>VLOOKUP(B4808,Consolidation!B:AA,3,FALSE)</f>
        <v>#N/A</v>
      </c>
      <c r="D4808" s="17" t="e">
        <f>VLOOKUP(B4808,Consolidation!B:AA,5,TRUE)</f>
        <v>#N/A</v>
      </c>
      <c r="E4808" s="17" t="e">
        <f>VLOOKUP(B4809,Consolidation!B:AA,6,TRUE)</f>
        <v>#N/A</v>
      </c>
      <c r="F4808" s="17" t="e">
        <f>VLOOKUP(B4809,Consolidation!B:AA,7,TRUE)</f>
        <v>#N/A</v>
      </c>
      <c r="G4808" s="17" t="e">
        <f>VLOOKUP(B4809,Consolidation!B:AA,12,TRUE)</f>
        <v>#N/A</v>
      </c>
      <c r="H4808" s="17" t="e">
        <f>VLOOKUP(B4809,Consolidation!B:AA,22,FALSE)</f>
        <v>#N/A</v>
      </c>
    </row>
    <row r="4809" spans="1:8" ht="29.5" customHeight="1" thickBot="1" x14ac:dyDescent="0.4">
      <c r="A4809" s="16" t="str">
        <f>IF(B4809&lt;&gt;"","IND"&amp;TEXT(COUNTA($B$2:B4809),"000"),"")</f>
        <v>IND3457</v>
      </c>
      <c r="B4809" s="17">
        <f>Consolication[[#This Row],[Nom et prénom 0 Name &amp; first name]]</f>
        <v>0</v>
      </c>
      <c r="C4809" s="17" t="e">
        <f>VLOOKUP(B4809,Consolidation!B:AA,3,FALSE)</f>
        <v>#N/A</v>
      </c>
      <c r="D4809" s="17" t="e">
        <f>VLOOKUP(B4809,Consolidation!B:AA,5,TRUE)</f>
        <v>#N/A</v>
      </c>
      <c r="E4809" s="17" t="e">
        <f>VLOOKUP(B4810,Consolidation!B:AA,6,TRUE)</f>
        <v>#N/A</v>
      </c>
      <c r="F4809" s="17" t="e">
        <f>VLOOKUP(B4810,Consolidation!B:AA,7,TRUE)</f>
        <v>#N/A</v>
      </c>
      <c r="G4809" s="17" t="e">
        <f>VLOOKUP(B4810,Consolidation!B:AA,12,TRUE)</f>
        <v>#N/A</v>
      </c>
      <c r="H4809" s="17" t="e">
        <f>VLOOKUP(B4810,Consolidation!B:AA,22,FALSE)</f>
        <v>#N/A</v>
      </c>
    </row>
    <row r="4810" spans="1:8" ht="29.5" customHeight="1" thickBot="1" x14ac:dyDescent="0.4">
      <c r="A4810" s="16" t="str">
        <f>IF(B4810&lt;&gt;"","IND"&amp;TEXT(COUNTA($B$2:B4810),"000"),"")</f>
        <v>IND3458</v>
      </c>
      <c r="B4810" s="17">
        <f>Consolication[[#This Row],[Nom et prénom 0 Name &amp; first name]]</f>
        <v>0</v>
      </c>
      <c r="C4810" s="17" t="e">
        <f>VLOOKUP(B4810,Consolidation!B:AA,3,FALSE)</f>
        <v>#N/A</v>
      </c>
      <c r="D4810" s="17" t="e">
        <f>VLOOKUP(B4810,Consolidation!B:AA,5,TRUE)</f>
        <v>#N/A</v>
      </c>
      <c r="E4810" s="17" t="e">
        <f>VLOOKUP(B4811,Consolidation!B:AA,6,TRUE)</f>
        <v>#N/A</v>
      </c>
      <c r="F4810" s="17" t="e">
        <f>VLOOKUP(B4811,Consolidation!B:AA,7,TRUE)</f>
        <v>#N/A</v>
      </c>
      <c r="G4810" s="17" t="e">
        <f>VLOOKUP(B4811,Consolidation!B:AA,12,TRUE)</f>
        <v>#N/A</v>
      </c>
      <c r="H4810" s="17" t="e">
        <f>VLOOKUP(B4811,Consolidation!B:AA,22,FALSE)</f>
        <v>#N/A</v>
      </c>
    </row>
    <row r="4811" spans="1:8" ht="29.5" customHeight="1" thickBot="1" x14ac:dyDescent="0.4">
      <c r="A4811" s="16" t="str">
        <f>IF(B4811&lt;&gt;"","IND"&amp;TEXT(COUNTA($B$2:B4811),"000"),"")</f>
        <v>IND3459</v>
      </c>
      <c r="B4811" s="17">
        <f>Consolication[[#This Row],[Nom et prénom 0 Name &amp; first name]]</f>
        <v>0</v>
      </c>
      <c r="C4811" s="17" t="e">
        <f>VLOOKUP(B4811,Consolidation!B:AA,3,FALSE)</f>
        <v>#N/A</v>
      </c>
      <c r="D4811" s="17" t="e">
        <f>VLOOKUP(B4811,Consolidation!B:AA,5,TRUE)</f>
        <v>#N/A</v>
      </c>
      <c r="E4811" s="17" t="e">
        <f>VLOOKUP(B4812,Consolidation!B:AA,6,TRUE)</f>
        <v>#N/A</v>
      </c>
      <c r="F4811" s="17" t="e">
        <f>VLOOKUP(B4812,Consolidation!B:AA,7,TRUE)</f>
        <v>#N/A</v>
      </c>
      <c r="G4811" s="17" t="e">
        <f>VLOOKUP(B4812,Consolidation!B:AA,12,TRUE)</f>
        <v>#N/A</v>
      </c>
      <c r="H4811" s="17" t="e">
        <f>VLOOKUP(B4812,Consolidation!B:AA,22,FALSE)</f>
        <v>#N/A</v>
      </c>
    </row>
    <row r="4812" spans="1:8" ht="29.5" customHeight="1" thickBot="1" x14ac:dyDescent="0.4">
      <c r="A4812" s="16" t="str">
        <f>IF(B4812&lt;&gt;"","IND"&amp;TEXT(COUNTA($B$2:B4812),"000"),"")</f>
        <v>IND3460</v>
      </c>
      <c r="B4812" s="17">
        <f>Consolication[[#This Row],[Nom et prénom 0 Name &amp; first name]]</f>
        <v>0</v>
      </c>
      <c r="C4812" s="17" t="e">
        <f>VLOOKUP(B4812,Consolidation!B:AA,3,FALSE)</f>
        <v>#N/A</v>
      </c>
      <c r="D4812" s="17" t="e">
        <f>VLOOKUP(B4812,Consolidation!B:AA,5,TRUE)</f>
        <v>#N/A</v>
      </c>
      <c r="E4812" s="17" t="e">
        <f>VLOOKUP(B4813,Consolidation!B:AA,6,TRUE)</f>
        <v>#N/A</v>
      </c>
      <c r="F4812" s="17" t="e">
        <f>VLOOKUP(B4813,Consolidation!B:AA,7,TRUE)</f>
        <v>#N/A</v>
      </c>
      <c r="G4812" s="17" t="e">
        <f>VLOOKUP(B4813,Consolidation!B:AA,12,TRUE)</f>
        <v>#N/A</v>
      </c>
      <c r="H4812" s="17" t="e">
        <f>VLOOKUP(B4813,Consolidation!B:AA,22,FALSE)</f>
        <v>#N/A</v>
      </c>
    </row>
    <row r="4813" spans="1:8" ht="29.5" customHeight="1" thickBot="1" x14ac:dyDescent="0.4">
      <c r="A4813" s="16" t="str">
        <f>IF(B4813&lt;&gt;"","IND"&amp;TEXT(COUNTA($B$2:B4813),"000"),"")</f>
        <v>IND3461</v>
      </c>
      <c r="B4813" s="17">
        <f>Consolication[[#This Row],[Nom et prénom 0 Name &amp; first name]]</f>
        <v>0</v>
      </c>
      <c r="C4813" s="17" t="e">
        <f>VLOOKUP(B4813,Consolidation!B:AA,3,FALSE)</f>
        <v>#N/A</v>
      </c>
      <c r="D4813" s="17" t="e">
        <f>VLOOKUP(B4813,Consolidation!B:AA,5,TRUE)</f>
        <v>#N/A</v>
      </c>
      <c r="E4813" s="17" t="e">
        <f>VLOOKUP(B4814,Consolidation!B:AA,6,TRUE)</f>
        <v>#N/A</v>
      </c>
      <c r="F4813" s="17" t="e">
        <f>VLOOKUP(B4814,Consolidation!B:AA,7,TRUE)</f>
        <v>#N/A</v>
      </c>
      <c r="G4813" s="17" t="e">
        <f>VLOOKUP(B4814,Consolidation!B:AA,12,TRUE)</f>
        <v>#N/A</v>
      </c>
      <c r="H4813" s="17" t="e">
        <f>VLOOKUP(B4814,Consolidation!B:AA,22,FALSE)</f>
        <v>#N/A</v>
      </c>
    </row>
    <row r="4814" spans="1:8" ht="29.5" customHeight="1" thickBot="1" x14ac:dyDescent="0.4">
      <c r="A4814" s="16" t="str">
        <f>IF(B4814&lt;&gt;"","IND"&amp;TEXT(COUNTA($B$2:B4814),"000"),"")</f>
        <v>IND3462</v>
      </c>
      <c r="B4814" s="17">
        <f>Consolication[[#This Row],[Nom et prénom 0 Name &amp; first name]]</f>
        <v>0</v>
      </c>
      <c r="C4814" s="17" t="e">
        <f>VLOOKUP(B4814,Consolidation!B:AA,3,FALSE)</f>
        <v>#N/A</v>
      </c>
      <c r="D4814" s="17" t="e">
        <f>VLOOKUP(B4814,Consolidation!B:AA,5,TRUE)</f>
        <v>#N/A</v>
      </c>
      <c r="E4814" s="17" t="e">
        <f>VLOOKUP(B4815,Consolidation!B:AA,6,TRUE)</f>
        <v>#N/A</v>
      </c>
      <c r="F4814" s="17" t="e">
        <f>VLOOKUP(B4815,Consolidation!B:AA,7,TRUE)</f>
        <v>#N/A</v>
      </c>
      <c r="G4814" s="17" t="e">
        <f>VLOOKUP(B4815,Consolidation!B:AA,12,TRUE)</f>
        <v>#N/A</v>
      </c>
      <c r="H4814" s="17" t="e">
        <f>VLOOKUP(B4815,Consolidation!B:AA,22,FALSE)</f>
        <v>#N/A</v>
      </c>
    </row>
    <row r="4815" spans="1:8" ht="29.5" customHeight="1" thickBot="1" x14ac:dyDescent="0.4">
      <c r="A4815" s="16" t="str">
        <f>IF(B4815&lt;&gt;"","IND"&amp;TEXT(COUNTA($B$2:B4815),"000"),"")</f>
        <v>IND3463</v>
      </c>
      <c r="B4815" s="17">
        <f>Consolication[[#This Row],[Nom et prénom 0 Name &amp; first name]]</f>
        <v>0</v>
      </c>
      <c r="C4815" s="17" t="e">
        <f>VLOOKUP(B4815,Consolidation!B:AA,3,FALSE)</f>
        <v>#N/A</v>
      </c>
      <c r="D4815" s="17" t="e">
        <f>VLOOKUP(B4815,Consolidation!B:AA,5,TRUE)</f>
        <v>#N/A</v>
      </c>
      <c r="E4815" s="17" t="e">
        <f>VLOOKUP(B4816,Consolidation!B:AA,6,TRUE)</f>
        <v>#N/A</v>
      </c>
      <c r="F4815" s="17" t="e">
        <f>VLOOKUP(B4816,Consolidation!B:AA,7,TRUE)</f>
        <v>#N/A</v>
      </c>
      <c r="G4815" s="17" t="e">
        <f>VLOOKUP(B4816,Consolidation!B:AA,12,TRUE)</f>
        <v>#N/A</v>
      </c>
      <c r="H4815" s="17" t="e">
        <f>VLOOKUP(B4816,Consolidation!B:AA,22,FALSE)</f>
        <v>#N/A</v>
      </c>
    </row>
    <row r="4816" spans="1:8" ht="29.5" customHeight="1" thickBot="1" x14ac:dyDescent="0.4">
      <c r="A4816" s="16" t="str">
        <f>IF(B4816&lt;&gt;"","IND"&amp;TEXT(COUNTA($B$2:B4816),"000"),"")</f>
        <v>IND3464</v>
      </c>
      <c r="B4816" s="17">
        <f>Consolication[[#This Row],[Nom et prénom 0 Name &amp; first name]]</f>
        <v>0</v>
      </c>
      <c r="C4816" s="17" t="e">
        <f>VLOOKUP(B4816,Consolidation!B:AA,3,FALSE)</f>
        <v>#N/A</v>
      </c>
      <c r="D4816" s="17" t="e">
        <f>VLOOKUP(B4816,Consolidation!B:AA,5,TRUE)</f>
        <v>#N/A</v>
      </c>
      <c r="E4816" s="17" t="e">
        <f>VLOOKUP(B4817,Consolidation!B:AA,6,TRUE)</f>
        <v>#N/A</v>
      </c>
      <c r="F4816" s="17" t="e">
        <f>VLOOKUP(B4817,Consolidation!B:AA,7,TRUE)</f>
        <v>#N/A</v>
      </c>
      <c r="G4816" s="17" t="e">
        <f>VLOOKUP(B4817,Consolidation!B:AA,12,TRUE)</f>
        <v>#N/A</v>
      </c>
      <c r="H4816" s="17" t="e">
        <f>VLOOKUP(B4817,Consolidation!B:AA,22,FALSE)</f>
        <v>#N/A</v>
      </c>
    </row>
    <row r="4817" spans="1:8" ht="29.5" customHeight="1" thickBot="1" x14ac:dyDescent="0.4">
      <c r="A4817" s="16" t="str">
        <f>IF(B4817&lt;&gt;"","IND"&amp;TEXT(COUNTA($B$2:B4817),"000"),"")</f>
        <v>IND3465</v>
      </c>
      <c r="B4817" s="17">
        <f>Consolication[[#This Row],[Nom et prénom 0 Name &amp; first name]]</f>
        <v>0</v>
      </c>
      <c r="C4817" s="17" t="e">
        <f>VLOOKUP(B4817,Consolidation!B:AA,3,FALSE)</f>
        <v>#N/A</v>
      </c>
      <c r="D4817" s="17" t="e">
        <f>VLOOKUP(B4817,Consolidation!B:AA,5,TRUE)</f>
        <v>#N/A</v>
      </c>
      <c r="E4817" s="17" t="e">
        <f>VLOOKUP(B4818,Consolidation!B:AA,6,TRUE)</f>
        <v>#N/A</v>
      </c>
      <c r="F4817" s="17" t="e">
        <f>VLOOKUP(B4818,Consolidation!B:AA,7,TRUE)</f>
        <v>#N/A</v>
      </c>
      <c r="G4817" s="17" t="e">
        <f>VLOOKUP(B4818,Consolidation!B:AA,12,TRUE)</f>
        <v>#N/A</v>
      </c>
      <c r="H4817" s="17" t="e">
        <f>VLOOKUP(B4818,Consolidation!B:AA,22,FALSE)</f>
        <v>#N/A</v>
      </c>
    </row>
    <row r="4818" spans="1:8" ht="29.5" customHeight="1" thickBot="1" x14ac:dyDescent="0.4">
      <c r="A4818" s="16" t="str">
        <f>IF(B4818&lt;&gt;"","IND"&amp;TEXT(COUNTA($B$2:B4818),"000"),"")</f>
        <v>IND3466</v>
      </c>
      <c r="B4818" s="17">
        <f>Consolication[[#This Row],[Nom et prénom 0 Name &amp; first name]]</f>
        <v>0</v>
      </c>
      <c r="C4818" s="17" t="e">
        <f>VLOOKUP(B4818,Consolidation!B:AA,3,FALSE)</f>
        <v>#N/A</v>
      </c>
      <c r="D4818" s="17" t="e">
        <f>VLOOKUP(B4818,Consolidation!B:AA,5,TRUE)</f>
        <v>#N/A</v>
      </c>
      <c r="E4818" s="17" t="e">
        <f>VLOOKUP(B4819,Consolidation!B:AA,6,TRUE)</f>
        <v>#N/A</v>
      </c>
      <c r="F4818" s="17" t="e">
        <f>VLOOKUP(B4819,Consolidation!B:AA,7,TRUE)</f>
        <v>#N/A</v>
      </c>
      <c r="G4818" s="17" t="e">
        <f>VLOOKUP(B4819,Consolidation!B:AA,12,TRUE)</f>
        <v>#N/A</v>
      </c>
      <c r="H4818" s="17" t="e">
        <f>VLOOKUP(B4819,Consolidation!B:AA,22,FALSE)</f>
        <v>#N/A</v>
      </c>
    </row>
    <row r="4819" spans="1:8" ht="29.5" customHeight="1" thickBot="1" x14ac:dyDescent="0.4">
      <c r="A4819" s="16" t="str">
        <f>IF(B4819&lt;&gt;"","IND"&amp;TEXT(COUNTA($B$2:B4819),"000"),"")</f>
        <v>IND3467</v>
      </c>
      <c r="B4819" s="17">
        <f>Consolication[[#This Row],[Nom et prénom 0 Name &amp; first name]]</f>
        <v>0</v>
      </c>
      <c r="C4819" s="17" t="e">
        <f>VLOOKUP(B4819,Consolidation!B:AA,3,FALSE)</f>
        <v>#N/A</v>
      </c>
      <c r="D4819" s="17" t="e">
        <f>VLOOKUP(B4819,Consolidation!B:AA,5,TRUE)</f>
        <v>#N/A</v>
      </c>
      <c r="E4819" s="17" t="e">
        <f>VLOOKUP(B4820,Consolidation!B:AA,6,TRUE)</f>
        <v>#N/A</v>
      </c>
      <c r="F4819" s="17" t="e">
        <f>VLOOKUP(B4820,Consolidation!B:AA,7,TRUE)</f>
        <v>#N/A</v>
      </c>
      <c r="G4819" s="17" t="e">
        <f>VLOOKUP(B4820,Consolidation!B:AA,12,TRUE)</f>
        <v>#N/A</v>
      </c>
      <c r="H4819" s="17" t="e">
        <f>VLOOKUP(B4820,Consolidation!B:AA,22,FALSE)</f>
        <v>#N/A</v>
      </c>
    </row>
    <row r="4820" spans="1:8" ht="29.5" customHeight="1" thickBot="1" x14ac:dyDescent="0.4">
      <c r="A4820" s="16" t="str">
        <f>IF(B4820&lt;&gt;"","IND"&amp;TEXT(COUNTA($B$2:B4820),"000"),"")</f>
        <v>IND3468</v>
      </c>
      <c r="B4820" s="17">
        <f>Consolication[[#This Row],[Nom et prénom 0 Name &amp; first name]]</f>
        <v>0</v>
      </c>
      <c r="C4820" s="17" t="e">
        <f>VLOOKUP(B4820,Consolidation!B:AA,3,FALSE)</f>
        <v>#N/A</v>
      </c>
      <c r="D4820" s="17" t="e">
        <f>VLOOKUP(B4820,Consolidation!B:AA,5,TRUE)</f>
        <v>#N/A</v>
      </c>
      <c r="E4820" s="17" t="e">
        <f>VLOOKUP(B4821,Consolidation!B:AA,6,TRUE)</f>
        <v>#N/A</v>
      </c>
      <c r="F4820" s="17" t="e">
        <f>VLOOKUP(B4821,Consolidation!B:AA,7,TRUE)</f>
        <v>#N/A</v>
      </c>
      <c r="G4820" s="17" t="e">
        <f>VLOOKUP(B4821,Consolidation!B:AA,12,TRUE)</f>
        <v>#N/A</v>
      </c>
      <c r="H4820" s="17" t="e">
        <f>VLOOKUP(B4821,Consolidation!B:AA,22,FALSE)</f>
        <v>#N/A</v>
      </c>
    </row>
    <row r="4821" spans="1:8" ht="29.5" customHeight="1" thickBot="1" x14ac:dyDescent="0.4">
      <c r="A4821" s="16" t="str">
        <f>IF(B4821&lt;&gt;"","IND"&amp;TEXT(COUNTA($B$2:B4821),"000"),"")</f>
        <v>IND3469</v>
      </c>
      <c r="B4821" s="17">
        <f>Consolication[[#This Row],[Nom et prénom 0 Name &amp; first name]]</f>
        <v>0</v>
      </c>
      <c r="C4821" s="17" t="e">
        <f>VLOOKUP(B4821,Consolidation!B:AA,3,FALSE)</f>
        <v>#N/A</v>
      </c>
      <c r="D4821" s="17" t="e">
        <f>VLOOKUP(B4821,Consolidation!B:AA,5,TRUE)</f>
        <v>#N/A</v>
      </c>
      <c r="E4821" s="17" t="e">
        <f>VLOOKUP(B4822,Consolidation!B:AA,6,TRUE)</f>
        <v>#N/A</v>
      </c>
      <c r="F4821" s="17" t="e">
        <f>VLOOKUP(B4822,Consolidation!B:AA,7,TRUE)</f>
        <v>#N/A</v>
      </c>
      <c r="G4821" s="17" t="e">
        <f>VLOOKUP(B4822,Consolidation!B:AA,12,TRUE)</f>
        <v>#N/A</v>
      </c>
      <c r="H4821" s="17" t="e">
        <f>VLOOKUP(B4822,Consolidation!B:AA,22,FALSE)</f>
        <v>#N/A</v>
      </c>
    </row>
    <row r="4822" spans="1:8" ht="29.5" customHeight="1" thickBot="1" x14ac:dyDescent="0.4">
      <c r="A4822" s="16" t="str">
        <f>IF(B4822&lt;&gt;"","IND"&amp;TEXT(COUNTA($B$2:B4822),"000"),"")</f>
        <v>IND3470</v>
      </c>
      <c r="B4822" s="17">
        <f>Consolication[[#This Row],[Nom et prénom 0 Name &amp; first name]]</f>
        <v>0</v>
      </c>
      <c r="C4822" s="17" t="e">
        <f>VLOOKUP(B4822,Consolidation!B:AA,3,FALSE)</f>
        <v>#N/A</v>
      </c>
      <c r="D4822" s="17" t="e">
        <f>VLOOKUP(B4822,Consolidation!B:AA,5,TRUE)</f>
        <v>#N/A</v>
      </c>
      <c r="E4822" s="17" t="e">
        <f>VLOOKUP(B4823,Consolidation!B:AA,6,TRUE)</f>
        <v>#N/A</v>
      </c>
      <c r="F4822" s="17" t="e">
        <f>VLOOKUP(B4823,Consolidation!B:AA,7,TRUE)</f>
        <v>#N/A</v>
      </c>
      <c r="G4822" s="17" t="e">
        <f>VLOOKUP(B4823,Consolidation!B:AA,12,TRUE)</f>
        <v>#N/A</v>
      </c>
      <c r="H4822" s="17" t="e">
        <f>VLOOKUP(B4823,Consolidation!B:AA,22,FALSE)</f>
        <v>#N/A</v>
      </c>
    </row>
    <row r="4823" spans="1:8" ht="29.5" customHeight="1" thickBot="1" x14ac:dyDescent="0.4">
      <c r="A4823" s="16" t="str">
        <f>IF(B4823&lt;&gt;"","IND"&amp;TEXT(COUNTA($B$2:B4823),"000"),"")</f>
        <v>IND3471</v>
      </c>
      <c r="B4823" s="17">
        <f>Consolication[[#This Row],[Nom et prénom 0 Name &amp; first name]]</f>
        <v>0</v>
      </c>
      <c r="C4823" s="17" t="e">
        <f>VLOOKUP(B4823,Consolidation!B:AA,3,FALSE)</f>
        <v>#N/A</v>
      </c>
      <c r="D4823" s="17" t="e">
        <f>VLOOKUP(B4823,Consolidation!B:AA,5,TRUE)</f>
        <v>#N/A</v>
      </c>
      <c r="E4823" s="17" t="e">
        <f>VLOOKUP(B4824,Consolidation!B:AA,6,TRUE)</f>
        <v>#N/A</v>
      </c>
      <c r="F4823" s="17" t="e">
        <f>VLOOKUP(B4824,Consolidation!B:AA,7,TRUE)</f>
        <v>#N/A</v>
      </c>
      <c r="G4823" s="17" t="e">
        <f>VLOOKUP(B4824,Consolidation!B:AA,12,TRUE)</f>
        <v>#N/A</v>
      </c>
      <c r="H4823" s="17" t="e">
        <f>VLOOKUP(B4824,Consolidation!B:AA,22,FALSE)</f>
        <v>#N/A</v>
      </c>
    </row>
    <row r="4824" spans="1:8" ht="29.5" customHeight="1" thickBot="1" x14ac:dyDescent="0.4">
      <c r="A4824" s="16" t="str">
        <f>IF(B4824&lt;&gt;"","IND"&amp;TEXT(COUNTA($B$2:B4824),"000"),"")</f>
        <v>IND3472</v>
      </c>
      <c r="B4824" s="17">
        <f>Consolication[[#This Row],[Nom et prénom 0 Name &amp; first name]]</f>
        <v>0</v>
      </c>
      <c r="C4824" s="17" t="e">
        <f>VLOOKUP(B4824,Consolidation!B:AA,3,FALSE)</f>
        <v>#N/A</v>
      </c>
      <c r="D4824" s="17" t="e">
        <f>VLOOKUP(B4824,Consolidation!B:AA,5,TRUE)</f>
        <v>#N/A</v>
      </c>
      <c r="E4824" s="17" t="e">
        <f>VLOOKUP(B4825,Consolidation!B:AA,6,TRUE)</f>
        <v>#N/A</v>
      </c>
      <c r="F4824" s="17" t="e">
        <f>VLOOKUP(B4825,Consolidation!B:AA,7,TRUE)</f>
        <v>#N/A</v>
      </c>
      <c r="G4824" s="17" t="e">
        <f>VLOOKUP(B4825,Consolidation!B:AA,12,TRUE)</f>
        <v>#N/A</v>
      </c>
      <c r="H4824" s="17" t="e">
        <f>VLOOKUP(B4825,Consolidation!B:AA,22,FALSE)</f>
        <v>#N/A</v>
      </c>
    </row>
    <row r="4825" spans="1:8" ht="29.5" customHeight="1" thickBot="1" x14ac:dyDescent="0.4">
      <c r="A4825" s="16" t="str">
        <f>IF(B4825&lt;&gt;"","IND"&amp;TEXT(COUNTA($B$2:B4825),"000"),"")</f>
        <v>IND3473</v>
      </c>
      <c r="B4825" s="17">
        <f>Consolication[[#This Row],[Nom et prénom 0 Name &amp; first name]]</f>
        <v>0</v>
      </c>
      <c r="C4825" s="17" t="e">
        <f>VLOOKUP(B4825,Consolidation!B:AA,3,FALSE)</f>
        <v>#N/A</v>
      </c>
      <c r="D4825" s="17" t="e">
        <f>VLOOKUP(B4825,Consolidation!B:AA,5,TRUE)</f>
        <v>#N/A</v>
      </c>
      <c r="E4825" s="17" t="e">
        <f>VLOOKUP(B4826,Consolidation!B:AA,6,TRUE)</f>
        <v>#N/A</v>
      </c>
      <c r="F4825" s="17" t="e">
        <f>VLOOKUP(B4826,Consolidation!B:AA,7,TRUE)</f>
        <v>#N/A</v>
      </c>
      <c r="G4825" s="17" t="e">
        <f>VLOOKUP(B4826,Consolidation!B:AA,12,TRUE)</f>
        <v>#N/A</v>
      </c>
      <c r="H4825" s="17" t="e">
        <f>VLOOKUP(B4826,Consolidation!B:AA,22,FALSE)</f>
        <v>#N/A</v>
      </c>
    </row>
    <row r="4826" spans="1:8" ht="29.5" customHeight="1" thickBot="1" x14ac:dyDescent="0.4">
      <c r="A4826" s="16" t="str">
        <f>IF(B4826&lt;&gt;"","IND"&amp;TEXT(COUNTA($B$2:B4826),"000"),"")</f>
        <v>IND3474</v>
      </c>
      <c r="B4826" s="17">
        <f>Consolication[[#This Row],[Nom et prénom 0 Name &amp; first name]]</f>
        <v>0</v>
      </c>
      <c r="C4826" s="17" t="e">
        <f>VLOOKUP(B4826,Consolidation!B:AA,3,FALSE)</f>
        <v>#N/A</v>
      </c>
      <c r="D4826" s="17" t="e">
        <f>VLOOKUP(B4826,Consolidation!B:AA,5,TRUE)</f>
        <v>#N/A</v>
      </c>
      <c r="E4826" s="17" t="e">
        <f>VLOOKUP(B4827,Consolidation!B:AA,6,TRUE)</f>
        <v>#N/A</v>
      </c>
      <c r="F4826" s="17" t="e">
        <f>VLOOKUP(B4827,Consolidation!B:AA,7,TRUE)</f>
        <v>#N/A</v>
      </c>
      <c r="G4826" s="17" t="e">
        <f>VLOOKUP(B4827,Consolidation!B:AA,12,TRUE)</f>
        <v>#N/A</v>
      </c>
      <c r="H4826" s="17" t="e">
        <f>VLOOKUP(B4827,Consolidation!B:AA,22,FALSE)</f>
        <v>#N/A</v>
      </c>
    </row>
    <row r="4827" spans="1:8" ht="29.5" customHeight="1" thickBot="1" x14ac:dyDescent="0.4">
      <c r="A4827" s="16" t="str">
        <f>IF(B4827&lt;&gt;"","IND"&amp;TEXT(COUNTA($B$2:B4827),"000"),"")</f>
        <v>IND3475</v>
      </c>
      <c r="B4827" s="17">
        <f>Consolication[[#This Row],[Nom et prénom 0 Name &amp; first name]]</f>
        <v>0</v>
      </c>
      <c r="C4827" s="17" t="e">
        <f>VLOOKUP(B4827,Consolidation!B:AA,3,FALSE)</f>
        <v>#N/A</v>
      </c>
      <c r="D4827" s="17" t="e">
        <f>VLOOKUP(B4827,Consolidation!B:AA,5,TRUE)</f>
        <v>#N/A</v>
      </c>
      <c r="E4827" s="17" t="e">
        <f>VLOOKUP(B4828,Consolidation!B:AA,6,TRUE)</f>
        <v>#N/A</v>
      </c>
      <c r="F4827" s="17" t="e">
        <f>VLOOKUP(B4828,Consolidation!B:AA,7,TRUE)</f>
        <v>#N/A</v>
      </c>
      <c r="G4827" s="17" t="e">
        <f>VLOOKUP(B4828,Consolidation!B:AA,12,TRUE)</f>
        <v>#N/A</v>
      </c>
      <c r="H4827" s="17" t="e">
        <f>VLOOKUP(B4828,Consolidation!B:AA,22,FALSE)</f>
        <v>#N/A</v>
      </c>
    </row>
    <row r="4828" spans="1:8" ht="29.5" customHeight="1" thickBot="1" x14ac:dyDescent="0.4">
      <c r="A4828" s="16" t="str">
        <f>IF(B4828&lt;&gt;"","IND"&amp;TEXT(COUNTA($B$2:B4828),"000"),"")</f>
        <v>IND3476</v>
      </c>
      <c r="B4828" s="17">
        <f>Consolication[[#This Row],[Nom et prénom 0 Name &amp; first name]]</f>
        <v>0</v>
      </c>
      <c r="C4828" s="17" t="e">
        <f>VLOOKUP(B4828,Consolidation!B:AA,3,FALSE)</f>
        <v>#N/A</v>
      </c>
      <c r="D4828" s="17" t="e">
        <f>VLOOKUP(B4828,Consolidation!B:AA,5,TRUE)</f>
        <v>#N/A</v>
      </c>
      <c r="E4828" s="17" t="e">
        <f>VLOOKUP(B4829,Consolidation!B:AA,6,TRUE)</f>
        <v>#N/A</v>
      </c>
      <c r="F4828" s="17" t="e">
        <f>VLOOKUP(B4829,Consolidation!B:AA,7,TRUE)</f>
        <v>#N/A</v>
      </c>
      <c r="G4828" s="17" t="e">
        <f>VLOOKUP(B4829,Consolidation!B:AA,12,TRUE)</f>
        <v>#N/A</v>
      </c>
      <c r="H4828" s="17" t="e">
        <f>VLOOKUP(B4829,Consolidation!B:AA,22,FALSE)</f>
        <v>#N/A</v>
      </c>
    </row>
    <row r="4829" spans="1:8" ht="29.5" customHeight="1" thickBot="1" x14ac:dyDescent="0.4">
      <c r="A4829" s="16" t="str">
        <f>IF(B4829&lt;&gt;"","IND"&amp;TEXT(COUNTA($B$2:B4829),"000"),"")</f>
        <v>IND3477</v>
      </c>
      <c r="B4829" s="17">
        <f>Consolication[[#This Row],[Nom et prénom 0 Name &amp; first name]]</f>
        <v>0</v>
      </c>
      <c r="C4829" s="17" t="e">
        <f>VLOOKUP(B4829,Consolidation!B:AA,3,FALSE)</f>
        <v>#N/A</v>
      </c>
      <c r="D4829" s="17" t="e">
        <f>VLOOKUP(B4829,Consolidation!B:AA,5,TRUE)</f>
        <v>#N/A</v>
      </c>
      <c r="E4829" s="17" t="e">
        <f>VLOOKUP(B4830,Consolidation!B:AA,6,TRUE)</f>
        <v>#N/A</v>
      </c>
      <c r="F4829" s="17" t="e">
        <f>VLOOKUP(B4830,Consolidation!B:AA,7,TRUE)</f>
        <v>#N/A</v>
      </c>
      <c r="G4829" s="17" t="e">
        <f>VLOOKUP(B4830,Consolidation!B:AA,12,TRUE)</f>
        <v>#N/A</v>
      </c>
      <c r="H4829" s="17" t="e">
        <f>VLOOKUP(B4830,Consolidation!B:AA,22,FALSE)</f>
        <v>#N/A</v>
      </c>
    </row>
    <row r="4830" spans="1:8" ht="29.5" customHeight="1" thickBot="1" x14ac:dyDescent="0.4">
      <c r="A4830" s="16" t="str">
        <f>IF(B4830&lt;&gt;"","IND"&amp;TEXT(COUNTA($B$2:B4830),"000"),"")</f>
        <v>IND3478</v>
      </c>
      <c r="B4830" s="17">
        <f>Consolication[[#This Row],[Nom et prénom 0 Name &amp; first name]]</f>
        <v>0</v>
      </c>
      <c r="C4830" s="17" t="e">
        <f>VLOOKUP(B4830,Consolidation!B:AA,3,FALSE)</f>
        <v>#N/A</v>
      </c>
      <c r="D4830" s="17" t="e">
        <f>VLOOKUP(B4830,Consolidation!B:AA,5,TRUE)</f>
        <v>#N/A</v>
      </c>
      <c r="E4830" s="17" t="e">
        <f>VLOOKUP(B4831,Consolidation!B:AA,6,TRUE)</f>
        <v>#N/A</v>
      </c>
      <c r="F4830" s="17" t="e">
        <f>VLOOKUP(B4831,Consolidation!B:AA,7,TRUE)</f>
        <v>#N/A</v>
      </c>
      <c r="G4830" s="17" t="e">
        <f>VLOOKUP(B4831,Consolidation!B:AA,12,TRUE)</f>
        <v>#N/A</v>
      </c>
      <c r="H4830" s="17" t="e">
        <f>VLOOKUP(B4831,Consolidation!B:AA,22,FALSE)</f>
        <v>#N/A</v>
      </c>
    </row>
    <row r="4831" spans="1:8" ht="29.5" customHeight="1" thickBot="1" x14ac:dyDescent="0.4">
      <c r="A4831" s="16" t="str">
        <f>IF(B4831&lt;&gt;"","IND"&amp;TEXT(COUNTA($B$2:B4831),"000"),"")</f>
        <v>IND3479</v>
      </c>
      <c r="B4831" s="17">
        <f>Consolication[[#This Row],[Nom et prénom 0 Name &amp; first name]]</f>
        <v>0</v>
      </c>
      <c r="C4831" s="17" t="e">
        <f>VLOOKUP(B4831,Consolidation!B:AA,3,FALSE)</f>
        <v>#N/A</v>
      </c>
      <c r="D4831" s="17" t="e">
        <f>VLOOKUP(B4831,Consolidation!B:AA,5,TRUE)</f>
        <v>#N/A</v>
      </c>
      <c r="E4831" s="17" t="e">
        <f>VLOOKUP(B4832,Consolidation!B:AA,6,TRUE)</f>
        <v>#N/A</v>
      </c>
      <c r="F4831" s="17" t="e">
        <f>VLOOKUP(B4832,Consolidation!B:AA,7,TRUE)</f>
        <v>#N/A</v>
      </c>
      <c r="G4831" s="17" t="e">
        <f>VLOOKUP(B4832,Consolidation!B:AA,12,TRUE)</f>
        <v>#N/A</v>
      </c>
      <c r="H4831" s="17" t="e">
        <f>VLOOKUP(B4832,Consolidation!B:AA,22,FALSE)</f>
        <v>#N/A</v>
      </c>
    </row>
    <row r="4832" spans="1:8" ht="29.5" customHeight="1" thickBot="1" x14ac:dyDescent="0.4">
      <c r="A4832" s="16" t="str">
        <f>IF(B4832&lt;&gt;"","IND"&amp;TEXT(COUNTA($B$2:B4832),"000"),"")</f>
        <v>IND3480</v>
      </c>
      <c r="B4832" s="17">
        <f>Consolication[[#This Row],[Nom et prénom 0 Name &amp; first name]]</f>
        <v>0</v>
      </c>
      <c r="C4832" s="17" t="e">
        <f>VLOOKUP(B4832,Consolidation!B:AA,3,FALSE)</f>
        <v>#N/A</v>
      </c>
      <c r="D4832" s="17" t="e">
        <f>VLOOKUP(B4832,Consolidation!B:AA,5,TRUE)</f>
        <v>#N/A</v>
      </c>
      <c r="E4832" s="17" t="e">
        <f>VLOOKUP(B4833,Consolidation!B:AA,6,TRUE)</f>
        <v>#N/A</v>
      </c>
      <c r="F4832" s="17" t="e">
        <f>VLOOKUP(B4833,Consolidation!B:AA,7,TRUE)</f>
        <v>#N/A</v>
      </c>
      <c r="G4832" s="17" t="e">
        <f>VLOOKUP(B4833,Consolidation!B:AA,12,TRUE)</f>
        <v>#N/A</v>
      </c>
      <c r="H4832" s="17" t="e">
        <f>VLOOKUP(B4833,Consolidation!B:AA,22,FALSE)</f>
        <v>#N/A</v>
      </c>
    </row>
    <row r="4833" spans="1:8" ht="29.5" customHeight="1" thickBot="1" x14ac:dyDescent="0.4">
      <c r="A4833" s="16" t="str">
        <f>IF(B4833&lt;&gt;"","IND"&amp;TEXT(COUNTA($B$2:B4833),"000"),"")</f>
        <v>IND3481</v>
      </c>
      <c r="B4833" s="17">
        <f>Consolication[[#This Row],[Nom et prénom 0 Name &amp; first name]]</f>
        <v>0</v>
      </c>
      <c r="C4833" s="17" t="e">
        <f>VLOOKUP(B4833,Consolidation!B:AA,3,FALSE)</f>
        <v>#N/A</v>
      </c>
      <c r="D4833" s="17" t="e">
        <f>VLOOKUP(B4833,Consolidation!B:AA,5,TRUE)</f>
        <v>#N/A</v>
      </c>
      <c r="E4833" s="17" t="e">
        <f>VLOOKUP(B4834,Consolidation!B:AA,6,TRUE)</f>
        <v>#N/A</v>
      </c>
      <c r="F4833" s="17" t="e">
        <f>VLOOKUP(B4834,Consolidation!B:AA,7,TRUE)</f>
        <v>#N/A</v>
      </c>
      <c r="G4833" s="17" t="e">
        <f>VLOOKUP(B4834,Consolidation!B:AA,12,TRUE)</f>
        <v>#N/A</v>
      </c>
      <c r="H4833" s="17" t="e">
        <f>VLOOKUP(B4834,Consolidation!B:AA,22,FALSE)</f>
        <v>#N/A</v>
      </c>
    </row>
    <row r="4834" spans="1:8" ht="29.5" customHeight="1" thickBot="1" x14ac:dyDescent="0.4">
      <c r="A4834" s="16" t="str">
        <f>IF(B4834&lt;&gt;"","IND"&amp;TEXT(COUNTA($B$2:B4834),"000"),"")</f>
        <v>IND3482</v>
      </c>
      <c r="B4834" s="17">
        <f>Consolication[[#This Row],[Nom et prénom 0 Name &amp; first name]]</f>
        <v>0</v>
      </c>
      <c r="C4834" s="17" t="e">
        <f>VLOOKUP(B4834,Consolidation!B:AA,3,FALSE)</f>
        <v>#N/A</v>
      </c>
      <c r="D4834" s="17" t="e">
        <f>VLOOKUP(B4834,Consolidation!B:AA,5,TRUE)</f>
        <v>#N/A</v>
      </c>
      <c r="E4834" s="17" t="e">
        <f>VLOOKUP(B4835,Consolidation!B:AA,6,TRUE)</f>
        <v>#N/A</v>
      </c>
      <c r="F4834" s="17" t="e">
        <f>VLOOKUP(B4835,Consolidation!B:AA,7,TRUE)</f>
        <v>#N/A</v>
      </c>
      <c r="G4834" s="17" t="e">
        <f>VLOOKUP(B4835,Consolidation!B:AA,12,TRUE)</f>
        <v>#N/A</v>
      </c>
      <c r="H4834" s="17" t="e">
        <f>VLOOKUP(B4835,Consolidation!B:AA,22,FALSE)</f>
        <v>#N/A</v>
      </c>
    </row>
    <row r="4835" spans="1:8" ht="29.5" customHeight="1" thickBot="1" x14ac:dyDescent="0.4">
      <c r="A4835" s="16" t="str">
        <f>IF(B4835&lt;&gt;"","IND"&amp;TEXT(COUNTA($B$2:B4835),"000"),"")</f>
        <v>IND3483</v>
      </c>
      <c r="B4835" s="17">
        <f>Consolication[[#This Row],[Nom et prénom 0 Name &amp; first name]]</f>
        <v>0</v>
      </c>
      <c r="C4835" s="17" t="e">
        <f>VLOOKUP(B4835,Consolidation!B:AA,3,FALSE)</f>
        <v>#N/A</v>
      </c>
      <c r="D4835" s="17" t="e">
        <f>VLOOKUP(B4835,Consolidation!B:AA,5,TRUE)</f>
        <v>#N/A</v>
      </c>
      <c r="E4835" s="17" t="e">
        <f>VLOOKUP(B4836,Consolidation!B:AA,6,TRUE)</f>
        <v>#N/A</v>
      </c>
      <c r="F4835" s="17" t="e">
        <f>VLOOKUP(B4836,Consolidation!B:AA,7,TRUE)</f>
        <v>#N/A</v>
      </c>
      <c r="G4835" s="17" t="e">
        <f>VLOOKUP(B4836,Consolidation!B:AA,12,TRUE)</f>
        <v>#N/A</v>
      </c>
      <c r="H4835" s="17" t="e">
        <f>VLOOKUP(B4836,Consolidation!B:AA,22,FALSE)</f>
        <v>#N/A</v>
      </c>
    </row>
    <row r="4836" spans="1:8" ht="29.5" customHeight="1" thickBot="1" x14ac:dyDescent="0.4">
      <c r="A4836" s="16" t="str">
        <f>IF(B4836&lt;&gt;"","IND"&amp;TEXT(COUNTA($B$2:B4836),"000"),"")</f>
        <v>IND3484</v>
      </c>
      <c r="B4836" s="17">
        <f>Consolication[[#This Row],[Nom et prénom 0 Name &amp; first name]]</f>
        <v>0</v>
      </c>
      <c r="C4836" s="17" t="e">
        <f>VLOOKUP(B4836,Consolidation!B:AA,3,FALSE)</f>
        <v>#N/A</v>
      </c>
      <c r="D4836" s="17" t="e">
        <f>VLOOKUP(B4836,Consolidation!B:AA,5,TRUE)</f>
        <v>#N/A</v>
      </c>
      <c r="E4836" s="17" t="e">
        <f>VLOOKUP(B4837,Consolidation!B:AA,6,TRUE)</f>
        <v>#N/A</v>
      </c>
      <c r="F4836" s="17" t="e">
        <f>VLOOKUP(B4837,Consolidation!B:AA,7,TRUE)</f>
        <v>#N/A</v>
      </c>
      <c r="G4836" s="17" t="e">
        <f>VLOOKUP(B4837,Consolidation!B:AA,12,TRUE)</f>
        <v>#N/A</v>
      </c>
      <c r="H4836" s="17" t="e">
        <f>VLOOKUP(B4837,Consolidation!B:AA,22,FALSE)</f>
        <v>#N/A</v>
      </c>
    </row>
    <row r="4837" spans="1:8" ht="29.5" customHeight="1" thickBot="1" x14ac:dyDescent="0.4">
      <c r="A4837" s="16" t="str">
        <f>IF(B4837&lt;&gt;"","IND"&amp;TEXT(COUNTA($B$2:B4837),"000"),"")</f>
        <v>IND3485</v>
      </c>
      <c r="B4837" s="17">
        <f>Consolication[[#This Row],[Nom et prénom 0 Name &amp; first name]]</f>
        <v>0</v>
      </c>
      <c r="C4837" s="17" t="e">
        <f>VLOOKUP(B4837,Consolidation!B:AA,3,FALSE)</f>
        <v>#N/A</v>
      </c>
      <c r="D4837" s="17" t="e">
        <f>VLOOKUP(B4837,Consolidation!B:AA,5,TRUE)</f>
        <v>#N/A</v>
      </c>
      <c r="E4837" s="17" t="e">
        <f>VLOOKUP(B4838,Consolidation!B:AA,6,TRUE)</f>
        <v>#N/A</v>
      </c>
      <c r="F4837" s="17" t="e">
        <f>VLOOKUP(B4838,Consolidation!B:AA,7,TRUE)</f>
        <v>#N/A</v>
      </c>
      <c r="G4837" s="17" t="e">
        <f>VLOOKUP(B4838,Consolidation!B:AA,12,TRUE)</f>
        <v>#N/A</v>
      </c>
      <c r="H4837" s="17" t="e">
        <f>VLOOKUP(B4838,Consolidation!B:AA,22,FALSE)</f>
        <v>#N/A</v>
      </c>
    </row>
    <row r="4838" spans="1:8" ht="29.5" customHeight="1" thickBot="1" x14ac:dyDescent="0.4">
      <c r="A4838" s="16" t="str">
        <f>IF(B4838&lt;&gt;"","IND"&amp;TEXT(COUNTA($B$2:B4838),"000"),"")</f>
        <v>IND3486</v>
      </c>
      <c r="B4838" s="17">
        <f>Consolication[[#This Row],[Nom et prénom 0 Name &amp; first name]]</f>
        <v>0</v>
      </c>
      <c r="C4838" s="17" t="e">
        <f>VLOOKUP(B4838,Consolidation!B:AA,3,FALSE)</f>
        <v>#N/A</v>
      </c>
      <c r="D4838" s="17" t="e">
        <f>VLOOKUP(B4838,Consolidation!B:AA,5,TRUE)</f>
        <v>#N/A</v>
      </c>
      <c r="E4838" s="17" t="e">
        <f>VLOOKUP(B4839,Consolidation!B:AA,6,TRUE)</f>
        <v>#N/A</v>
      </c>
      <c r="F4838" s="17" t="e">
        <f>VLOOKUP(B4839,Consolidation!B:AA,7,TRUE)</f>
        <v>#N/A</v>
      </c>
      <c r="G4838" s="17" t="e">
        <f>VLOOKUP(B4839,Consolidation!B:AA,12,TRUE)</f>
        <v>#N/A</v>
      </c>
      <c r="H4838" s="17" t="e">
        <f>VLOOKUP(B4839,Consolidation!B:AA,22,FALSE)</f>
        <v>#N/A</v>
      </c>
    </row>
    <row r="4839" spans="1:8" ht="29.5" customHeight="1" thickBot="1" x14ac:dyDescent="0.4">
      <c r="A4839" s="16" t="str">
        <f>IF(B4839&lt;&gt;"","IND"&amp;TEXT(COUNTA($B$2:B4839),"000"),"")</f>
        <v>IND3487</v>
      </c>
      <c r="B4839" s="17">
        <f>Consolication[[#This Row],[Nom et prénom 0 Name &amp; first name]]</f>
        <v>0</v>
      </c>
      <c r="C4839" s="17" t="e">
        <f>VLOOKUP(B4839,Consolidation!B:AA,3,FALSE)</f>
        <v>#N/A</v>
      </c>
      <c r="D4839" s="17" t="e">
        <f>VLOOKUP(B4839,Consolidation!B:AA,5,TRUE)</f>
        <v>#N/A</v>
      </c>
      <c r="E4839" s="17" t="e">
        <f>VLOOKUP(B4840,Consolidation!B:AA,6,TRUE)</f>
        <v>#N/A</v>
      </c>
      <c r="F4839" s="17" t="e">
        <f>VLOOKUP(B4840,Consolidation!B:AA,7,TRUE)</f>
        <v>#N/A</v>
      </c>
      <c r="G4839" s="17" t="e">
        <f>VLOOKUP(B4840,Consolidation!B:AA,12,TRUE)</f>
        <v>#N/A</v>
      </c>
      <c r="H4839" s="17" t="e">
        <f>VLOOKUP(B4840,Consolidation!B:AA,22,FALSE)</f>
        <v>#N/A</v>
      </c>
    </row>
    <row r="4840" spans="1:8" ht="29.5" customHeight="1" thickBot="1" x14ac:dyDescent="0.4">
      <c r="A4840" s="16" t="str">
        <f>IF(B4840&lt;&gt;"","IND"&amp;TEXT(COUNTA($B$2:B4840),"000"),"")</f>
        <v>IND3488</v>
      </c>
      <c r="B4840" s="17">
        <f>Consolication[[#This Row],[Nom et prénom 0 Name &amp; first name]]</f>
        <v>0</v>
      </c>
      <c r="C4840" s="17" t="e">
        <f>VLOOKUP(B4840,Consolidation!B:AA,3,FALSE)</f>
        <v>#N/A</v>
      </c>
      <c r="D4840" s="17" t="e">
        <f>VLOOKUP(B4840,Consolidation!B:AA,5,TRUE)</f>
        <v>#N/A</v>
      </c>
      <c r="E4840" s="17" t="e">
        <f>VLOOKUP(B4841,Consolidation!B:AA,6,TRUE)</f>
        <v>#N/A</v>
      </c>
      <c r="F4840" s="17" t="e">
        <f>VLOOKUP(B4841,Consolidation!B:AA,7,TRUE)</f>
        <v>#N/A</v>
      </c>
      <c r="G4840" s="17" t="e">
        <f>VLOOKUP(B4841,Consolidation!B:AA,12,TRUE)</f>
        <v>#N/A</v>
      </c>
      <c r="H4840" s="17" t="e">
        <f>VLOOKUP(B4841,Consolidation!B:AA,22,FALSE)</f>
        <v>#N/A</v>
      </c>
    </row>
    <row r="4841" spans="1:8" ht="29.5" customHeight="1" thickBot="1" x14ac:dyDescent="0.4">
      <c r="A4841" s="16" t="str">
        <f>IF(B4841&lt;&gt;"","IND"&amp;TEXT(COUNTA($B$2:B4841),"000"),"")</f>
        <v>IND3489</v>
      </c>
      <c r="B4841" s="17">
        <f>Consolication[[#This Row],[Nom et prénom 0 Name &amp; first name]]</f>
        <v>0</v>
      </c>
      <c r="C4841" s="17" t="e">
        <f>VLOOKUP(B4841,Consolidation!B:AA,3,FALSE)</f>
        <v>#N/A</v>
      </c>
      <c r="D4841" s="17" t="e">
        <f>VLOOKUP(B4841,Consolidation!B:AA,5,TRUE)</f>
        <v>#N/A</v>
      </c>
      <c r="E4841" s="17" t="e">
        <f>VLOOKUP(B4842,Consolidation!B:AA,6,TRUE)</f>
        <v>#N/A</v>
      </c>
      <c r="F4841" s="17" t="e">
        <f>VLOOKUP(B4842,Consolidation!B:AA,7,TRUE)</f>
        <v>#N/A</v>
      </c>
      <c r="G4841" s="17" t="e">
        <f>VLOOKUP(B4842,Consolidation!B:AA,12,TRUE)</f>
        <v>#N/A</v>
      </c>
      <c r="H4841" s="17" t="e">
        <f>VLOOKUP(B4842,Consolidation!B:AA,22,FALSE)</f>
        <v>#N/A</v>
      </c>
    </row>
    <row r="4842" spans="1:8" ht="29.5" customHeight="1" thickBot="1" x14ac:dyDescent="0.4">
      <c r="A4842" s="16" t="str">
        <f>IF(B4842&lt;&gt;"","IND"&amp;TEXT(COUNTA($B$2:B4842),"000"),"")</f>
        <v>IND3490</v>
      </c>
      <c r="B4842" s="17">
        <f>Consolication[[#This Row],[Nom et prénom 0 Name &amp; first name]]</f>
        <v>0</v>
      </c>
      <c r="C4842" s="17" t="e">
        <f>VLOOKUP(B4842,Consolidation!B:AA,3,FALSE)</f>
        <v>#N/A</v>
      </c>
      <c r="D4842" s="17" t="e">
        <f>VLOOKUP(B4842,Consolidation!B:AA,5,TRUE)</f>
        <v>#N/A</v>
      </c>
      <c r="E4842" s="17" t="e">
        <f>VLOOKUP(B4843,Consolidation!B:AA,6,TRUE)</f>
        <v>#N/A</v>
      </c>
      <c r="F4842" s="17" t="e">
        <f>VLOOKUP(B4843,Consolidation!B:AA,7,TRUE)</f>
        <v>#N/A</v>
      </c>
      <c r="G4842" s="17" t="e">
        <f>VLOOKUP(B4843,Consolidation!B:AA,12,TRUE)</f>
        <v>#N/A</v>
      </c>
      <c r="H4842" s="17" t="e">
        <f>VLOOKUP(B4843,Consolidation!B:AA,22,FALSE)</f>
        <v>#N/A</v>
      </c>
    </row>
    <row r="4843" spans="1:8" ht="29.5" customHeight="1" thickBot="1" x14ac:dyDescent="0.4">
      <c r="A4843" s="16" t="str">
        <f>IF(B4843&lt;&gt;"","IND"&amp;TEXT(COUNTA($B$2:B4843),"000"),"")</f>
        <v>IND3491</v>
      </c>
      <c r="B4843" s="17">
        <f>Consolication[[#This Row],[Nom et prénom 0 Name &amp; first name]]</f>
        <v>0</v>
      </c>
      <c r="C4843" s="17" t="e">
        <f>VLOOKUP(B4843,Consolidation!B:AA,3,FALSE)</f>
        <v>#N/A</v>
      </c>
      <c r="D4843" s="17" t="e">
        <f>VLOOKUP(B4843,Consolidation!B:AA,5,TRUE)</f>
        <v>#N/A</v>
      </c>
      <c r="E4843" s="17" t="e">
        <f>VLOOKUP(B4844,Consolidation!B:AA,6,TRUE)</f>
        <v>#N/A</v>
      </c>
      <c r="F4843" s="17" t="e">
        <f>VLOOKUP(B4844,Consolidation!B:AA,7,TRUE)</f>
        <v>#N/A</v>
      </c>
      <c r="G4843" s="17" t="e">
        <f>VLOOKUP(B4844,Consolidation!B:AA,12,TRUE)</f>
        <v>#N/A</v>
      </c>
      <c r="H4843" s="17" t="e">
        <f>VLOOKUP(B4844,Consolidation!B:AA,22,FALSE)</f>
        <v>#N/A</v>
      </c>
    </row>
    <row r="4844" spans="1:8" ht="29.5" customHeight="1" thickBot="1" x14ac:dyDescent="0.4">
      <c r="A4844" s="16" t="str">
        <f>IF(B4844&lt;&gt;"","IND"&amp;TEXT(COUNTA($B$2:B4844),"000"),"")</f>
        <v>IND3492</v>
      </c>
      <c r="B4844" s="17">
        <f>Consolication[[#This Row],[Nom et prénom 0 Name &amp; first name]]</f>
        <v>0</v>
      </c>
      <c r="C4844" s="17" t="e">
        <f>VLOOKUP(B4844,Consolidation!B:AA,3,FALSE)</f>
        <v>#N/A</v>
      </c>
      <c r="D4844" s="17" t="e">
        <f>VLOOKUP(B4844,Consolidation!B:AA,5,TRUE)</f>
        <v>#N/A</v>
      </c>
      <c r="E4844" s="17" t="e">
        <f>VLOOKUP(B4845,Consolidation!B:AA,6,TRUE)</f>
        <v>#N/A</v>
      </c>
      <c r="F4844" s="17" t="e">
        <f>VLOOKUP(B4845,Consolidation!B:AA,7,TRUE)</f>
        <v>#N/A</v>
      </c>
      <c r="G4844" s="17" t="e">
        <f>VLOOKUP(B4845,Consolidation!B:AA,12,TRUE)</f>
        <v>#N/A</v>
      </c>
      <c r="H4844" s="17" t="e">
        <f>VLOOKUP(B4845,Consolidation!B:AA,22,FALSE)</f>
        <v>#N/A</v>
      </c>
    </row>
    <row r="4845" spans="1:8" ht="29.5" customHeight="1" thickBot="1" x14ac:dyDescent="0.4">
      <c r="A4845" s="16" t="str">
        <f>IF(B4845&lt;&gt;"","IND"&amp;TEXT(COUNTA($B$2:B4845),"000"),"")</f>
        <v>IND3493</v>
      </c>
      <c r="B4845" s="17">
        <f>Consolication[[#This Row],[Nom et prénom 0 Name &amp; first name]]</f>
        <v>0</v>
      </c>
      <c r="C4845" s="17" t="e">
        <f>VLOOKUP(B4845,Consolidation!B:AA,3,FALSE)</f>
        <v>#N/A</v>
      </c>
      <c r="D4845" s="17" t="e">
        <f>VLOOKUP(B4845,Consolidation!B:AA,5,TRUE)</f>
        <v>#N/A</v>
      </c>
      <c r="E4845" s="17" t="e">
        <f>VLOOKUP(B4846,Consolidation!B:AA,6,TRUE)</f>
        <v>#N/A</v>
      </c>
      <c r="F4845" s="17" t="e">
        <f>VLOOKUP(B4846,Consolidation!B:AA,7,TRUE)</f>
        <v>#N/A</v>
      </c>
      <c r="G4845" s="17" t="e">
        <f>VLOOKUP(B4846,Consolidation!B:AA,12,TRUE)</f>
        <v>#N/A</v>
      </c>
      <c r="H4845" s="17" t="e">
        <f>VLOOKUP(B4846,Consolidation!B:AA,22,FALSE)</f>
        <v>#N/A</v>
      </c>
    </row>
    <row r="4846" spans="1:8" ht="29.5" customHeight="1" thickBot="1" x14ac:dyDescent="0.4">
      <c r="A4846" s="16" t="str">
        <f>IF(B4846&lt;&gt;"","IND"&amp;TEXT(COUNTA($B$2:B4846),"000"),"")</f>
        <v>IND3494</v>
      </c>
      <c r="B4846" s="17">
        <f>Consolication[[#This Row],[Nom et prénom 0 Name &amp; first name]]</f>
        <v>0</v>
      </c>
      <c r="C4846" s="17" t="e">
        <f>VLOOKUP(B4846,Consolidation!B:AA,3,FALSE)</f>
        <v>#N/A</v>
      </c>
      <c r="D4846" s="17" t="e">
        <f>VLOOKUP(B4846,Consolidation!B:AA,5,TRUE)</f>
        <v>#N/A</v>
      </c>
      <c r="E4846" s="17" t="e">
        <f>VLOOKUP(B4847,Consolidation!B:AA,6,TRUE)</f>
        <v>#N/A</v>
      </c>
      <c r="F4846" s="17" t="e">
        <f>VLOOKUP(B4847,Consolidation!B:AA,7,TRUE)</f>
        <v>#N/A</v>
      </c>
      <c r="G4846" s="17" t="e">
        <f>VLOOKUP(B4847,Consolidation!B:AA,12,TRUE)</f>
        <v>#N/A</v>
      </c>
      <c r="H4846" s="17" t="e">
        <f>VLOOKUP(B4847,Consolidation!B:AA,22,FALSE)</f>
        <v>#N/A</v>
      </c>
    </row>
    <row r="4847" spans="1:8" ht="29.5" customHeight="1" thickBot="1" x14ac:dyDescent="0.4">
      <c r="A4847" s="16" t="str">
        <f>IF(B4847&lt;&gt;"","IND"&amp;TEXT(COUNTA($B$2:B4847),"000"),"")</f>
        <v>IND3495</v>
      </c>
      <c r="B4847" s="17">
        <f>Consolication[[#This Row],[Nom et prénom 0 Name &amp; first name]]</f>
        <v>0</v>
      </c>
      <c r="C4847" s="17" t="e">
        <f>VLOOKUP(B4847,Consolidation!B:AA,3,FALSE)</f>
        <v>#N/A</v>
      </c>
      <c r="D4847" s="17" t="e">
        <f>VLOOKUP(B4847,Consolidation!B:AA,5,TRUE)</f>
        <v>#N/A</v>
      </c>
      <c r="E4847" s="17" t="e">
        <f>VLOOKUP(B4848,Consolidation!B:AA,6,TRUE)</f>
        <v>#N/A</v>
      </c>
      <c r="F4847" s="17" t="e">
        <f>VLOOKUP(B4848,Consolidation!B:AA,7,TRUE)</f>
        <v>#N/A</v>
      </c>
      <c r="G4847" s="17" t="e">
        <f>VLOOKUP(B4848,Consolidation!B:AA,12,TRUE)</f>
        <v>#N/A</v>
      </c>
      <c r="H4847" s="17" t="e">
        <f>VLOOKUP(B4848,Consolidation!B:AA,22,FALSE)</f>
        <v>#N/A</v>
      </c>
    </row>
    <row r="4848" spans="1:8" ht="29.5" customHeight="1" thickBot="1" x14ac:dyDescent="0.4">
      <c r="A4848" s="16" t="str">
        <f>IF(B4848&lt;&gt;"","IND"&amp;TEXT(COUNTA($B$2:B4848),"000"),"")</f>
        <v>IND3496</v>
      </c>
      <c r="B4848" s="17">
        <f>Consolication[[#This Row],[Nom et prénom 0 Name &amp; first name]]</f>
        <v>0</v>
      </c>
      <c r="C4848" s="17" t="e">
        <f>VLOOKUP(B4848,Consolidation!B:AA,3,FALSE)</f>
        <v>#N/A</v>
      </c>
      <c r="D4848" s="17" t="e">
        <f>VLOOKUP(B4848,Consolidation!B:AA,5,TRUE)</f>
        <v>#N/A</v>
      </c>
      <c r="E4848" s="17" t="e">
        <f>VLOOKUP(B4849,Consolidation!B:AA,6,TRUE)</f>
        <v>#N/A</v>
      </c>
      <c r="F4848" s="17" t="e">
        <f>VLOOKUP(B4849,Consolidation!B:AA,7,TRUE)</f>
        <v>#N/A</v>
      </c>
      <c r="G4848" s="17" t="e">
        <f>VLOOKUP(B4849,Consolidation!B:AA,12,TRUE)</f>
        <v>#N/A</v>
      </c>
      <c r="H4848" s="17" t="e">
        <f>VLOOKUP(B4849,Consolidation!B:AA,22,FALSE)</f>
        <v>#N/A</v>
      </c>
    </row>
    <row r="4849" spans="1:8" ht="29.5" customHeight="1" thickBot="1" x14ac:dyDescent="0.4">
      <c r="A4849" s="16" t="str">
        <f>IF(B4849&lt;&gt;"","IND"&amp;TEXT(COUNTA($B$2:B4849),"000"),"")</f>
        <v>IND3497</v>
      </c>
      <c r="B4849" s="17">
        <f>Consolication[[#This Row],[Nom et prénom 0 Name &amp; first name]]</f>
        <v>0</v>
      </c>
      <c r="C4849" s="17" t="e">
        <f>VLOOKUP(B4849,Consolidation!B:AA,3,FALSE)</f>
        <v>#N/A</v>
      </c>
      <c r="D4849" s="17" t="e">
        <f>VLOOKUP(B4849,Consolidation!B:AA,5,TRUE)</f>
        <v>#N/A</v>
      </c>
      <c r="E4849" s="17" t="e">
        <f>VLOOKUP(B4850,Consolidation!B:AA,6,TRUE)</f>
        <v>#N/A</v>
      </c>
      <c r="F4849" s="17" t="e">
        <f>VLOOKUP(B4850,Consolidation!B:AA,7,TRUE)</f>
        <v>#N/A</v>
      </c>
      <c r="G4849" s="17" t="e">
        <f>VLOOKUP(B4850,Consolidation!B:AA,12,TRUE)</f>
        <v>#N/A</v>
      </c>
      <c r="H4849" s="17" t="e">
        <f>VLOOKUP(B4850,Consolidation!B:AA,22,FALSE)</f>
        <v>#N/A</v>
      </c>
    </row>
    <row r="4850" spans="1:8" ht="29.5" customHeight="1" thickBot="1" x14ac:dyDescent="0.4">
      <c r="A4850" s="16" t="str">
        <f>IF(B4850&lt;&gt;"","IND"&amp;TEXT(COUNTA($B$2:B4850),"000"),"")</f>
        <v>IND3498</v>
      </c>
      <c r="B4850" s="17">
        <f>Consolication[[#This Row],[Nom et prénom 0 Name &amp; first name]]</f>
        <v>0</v>
      </c>
      <c r="C4850" s="17" t="e">
        <f>VLOOKUP(B4850,Consolidation!B:AA,3,FALSE)</f>
        <v>#N/A</v>
      </c>
      <c r="D4850" s="17" t="e">
        <f>VLOOKUP(B4850,Consolidation!B:AA,5,TRUE)</f>
        <v>#N/A</v>
      </c>
      <c r="E4850" s="17" t="e">
        <f>VLOOKUP(B4851,Consolidation!B:AA,6,TRUE)</f>
        <v>#N/A</v>
      </c>
      <c r="F4850" s="17" t="e">
        <f>VLOOKUP(B4851,Consolidation!B:AA,7,TRUE)</f>
        <v>#N/A</v>
      </c>
      <c r="G4850" s="17" t="e">
        <f>VLOOKUP(B4851,Consolidation!B:AA,12,TRUE)</f>
        <v>#N/A</v>
      </c>
      <c r="H4850" s="17" t="e">
        <f>VLOOKUP(B4851,Consolidation!B:AA,22,FALSE)</f>
        <v>#N/A</v>
      </c>
    </row>
    <row r="4851" spans="1:8" ht="29.5" customHeight="1" thickBot="1" x14ac:dyDescent="0.4">
      <c r="A4851" s="16" t="str">
        <f>IF(B4851&lt;&gt;"","IND"&amp;TEXT(COUNTA($B$2:B4851),"000"),"")</f>
        <v>IND3499</v>
      </c>
      <c r="B4851" s="17">
        <f>Consolication[[#This Row],[Nom et prénom 0 Name &amp; first name]]</f>
        <v>0</v>
      </c>
      <c r="C4851" s="17" t="e">
        <f>VLOOKUP(B4851,Consolidation!B:AA,3,FALSE)</f>
        <v>#N/A</v>
      </c>
      <c r="D4851" s="17" t="e">
        <f>VLOOKUP(B4851,Consolidation!B:AA,5,TRUE)</f>
        <v>#N/A</v>
      </c>
      <c r="E4851" s="17" t="e">
        <f>VLOOKUP(B4852,Consolidation!B:AA,6,TRUE)</f>
        <v>#N/A</v>
      </c>
      <c r="F4851" s="17" t="e">
        <f>VLOOKUP(B4852,Consolidation!B:AA,7,TRUE)</f>
        <v>#N/A</v>
      </c>
      <c r="G4851" s="17" t="e">
        <f>VLOOKUP(B4852,Consolidation!B:AA,12,TRUE)</f>
        <v>#N/A</v>
      </c>
      <c r="H4851" s="17" t="e">
        <f>VLOOKUP(B4852,Consolidation!B:AA,22,FALSE)</f>
        <v>#N/A</v>
      </c>
    </row>
    <row r="4852" spans="1:8" ht="29.5" customHeight="1" thickBot="1" x14ac:dyDescent="0.4">
      <c r="A4852" s="16" t="str">
        <f>IF(B4852&lt;&gt;"","IND"&amp;TEXT(COUNTA($B$2:B4852),"000"),"")</f>
        <v>IND3500</v>
      </c>
      <c r="B4852" s="17">
        <f>Consolication[[#This Row],[Nom et prénom 0 Name &amp; first name]]</f>
        <v>0</v>
      </c>
      <c r="C4852" s="17" t="e">
        <f>VLOOKUP(B4852,Consolidation!B:AA,3,FALSE)</f>
        <v>#N/A</v>
      </c>
      <c r="D4852" s="17" t="e">
        <f>VLOOKUP(B4852,Consolidation!B:AA,5,TRUE)</f>
        <v>#N/A</v>
      </c>
      <c r="E4852" s="17" t="e">
        <f>VLOOKUP(B4853,Consolidation!B:AA,6,TRUE)</f>
        <v>#N/A</v>
      </c>
      <c r="F4852" s="17" t="e">
        <f>VLOOKUP(B4853,Consolidation!B:AA,7,TRUE)</f>
        <v>#N/A</v>
      </c>
      <c r="G4852" s="17" t="e">
        <f>VLOOKUP(B4853,Consolidation!B:AA,12,TRUE)</f>
        <v>#N/A</v>
      </c>
      <c r="H4852" s="17" t="e">
        <f>VLOOKUP(B4853,Consolidation!B:AA,22,FALSE)</f>
        <v>#N/A</v>
      </c>
    </row>
    <row r="4853" spans="1:8" ht="29.5" customHeight="1" thickBot="1" x14ac:dyDescent="0.4">
      <c r="A4853" s="16" t="str">
        <f>IF(B4853&lt;&gt;"","IND"&amp;TEXT(COUNTA($B$2:B4853),"000"),"")</f>
        <v>IND3501</v>
      </c>
      <c r="B4853" s="17">
        <f>Consolication[[#This Row],[Nom et prénom 0 Name &amp; first name]]</f>
        <v>0</v>
      </c>
      <c r="C4853" s="17" t="e">
        <f>VLOOKUP(B4853,Consolidation!B:AA,3,FALSE)</f>
        <v>#N/A</v>
      </c>
      <c r="D4853" s="17" t="e">
        <f>VLOOKUP(B4853,Consolidation!B:AA,5,TRUE)</f>
        <v>#N/A</v>
      </c>
      <c r="E4853" s="17" t="e">
        <f>VLOOKUP(B4854,Consolidation!B:AA,6,TRUE)</f>
        <v>#N/A</v>
      </c>
      <c r="F4853" s="17" t="e">
        <f>VLOOKUP(B4854,Consolidation!B:AA,7,TRUE)</f>
        <v>#N/A</v>
      </c>
      <c r="G4853" s="17" t="e">
        <f>VLOOKUP(B4854,Consolidation!B:AA,12,TRUE)</f>
        <v>#N/A</v>
      </c>
      <c r="H4853" s="17" t="e">
        <f>VLOOKUP(B4854,Consolidation!B:AA,22,FALSE)</f>
        <v>#N/A</v>
      </c>
    </row>
    <row r="4854" spans="1:8" ht="29.5" customHeight="1" thickBot="1" x14ac:dyDescent="0.4">
      <c r="A4854" s="16" t="str">
        <f>IF(B4854&lt;&gt;"","IND"&amp;TEXT(COUNTA($B$2:B4854),"000"),"")</f>
        <v>IND3502</v>
      </c>
      <c r="B4854" s="17">
        <f>Consolication[[#This Row],[Nom et prénom 0 Name &amp; first name]]</f>
        <v>0</v>
      </c>
      <c r="C4854" s="17" t="e">
        <f>VLOOKUP(B4854,Consolidation!B:AA,3,FALSE)</f>
        <v>#N/A</v>
      </c>
      <c r="D4854" s="17" t="e">
        <f>VLOOKUP(B4854,Consolidation!B:AA,5,TRUE)</f>
        <v>#N/A</v>
      </c>
      <c r="E4854" s="17" t="e">
        <f>VLOOKUP(B4855,Consolidation!B:AA,6,TRUE)</f>
        <v>#N/A</v>
      </c>
      <c r="F4854" s="17" t="e">
        <f>VLOOKUP(B4855,Consolidation!B:AA,7,TRUE)</f>
        <v>#N/A</v>
      </c>
      <c r="G4854" s="17" t="e">
        <f>VLOOKUP(B4855,Consolidation!B:AA,12,TRUE)</f>
        <v>#N/A</v>
      </c>
      <c r="H4854" s="17" t="e">
        <f>VLOOKUP(B4855,Consolidation!B:AA,22,FALSE)</f>
        <v>#N/A</v>
      </c>
    </row>
    <row r="4855" spans="1:8" ht="29.5" customHeight="1" thickBot="1" x14ac:dyDescent="0.4">
      <c r="A4855" s="16" t="str">
        <f>IF(B4855&lt;&gt;"","IND"&amp;TEXT(COUNTA($B$2:B4855),"000"),"")</f>
        <v>IND3503</v>
      </c>
      <c r="B4855" s="17">
        <f>Consolication[[#This Row],[Nom et prénom 0 Name &amp; first name]]</f>
        <v>0</v>
      </c>
      <c r="C4855" s="17" t="e">
        <f>VLOOKUP(B4855,Consolidation!B:AA,3,FALSE)</f>
        <v>#N/A</v>
      </c>
      <c r="D4855" s="17" t="e">
        <f>VLOOKUP(B4855,Consolidation!B:AA,5,TRUE)</f>
        <v>#N/A</v>
      </c>
      <c r="E4855" s="17" t="e">
        <f>VLOOKUP(B4856,Consolidation!B:AA,6,TRUE)</f>
        <v>#N/A</v>
      </c>
      <c r="F4855" s="17" t="e">
        <f>VLOOKUP(B4856,Consolidation!B:AA,7,TRUE)</f>
        <v>#N/A</v>
      </c>
      <c r="G4855" s="17" t="e">
        <f>VLOOKUP(B4856,Consolidation!B:AA,12,TRUE)</f>
        <v>#N/A</v>
      </c>
      <c r="H4855" s="17" t="e">
        <f>VLOOKUP(B4856,Consolidation!B:AA,22,FALSE)</f>
        <v>#N/A</v>
      </c>
    </row>
    <row r="4856" spans="1:8" ht="29.5" customHeight="1" thickBot="1" x14ac:dyDescent="0.4">
      <c r="A4856" s="16" t="str">
        <f>IF(B4856&lt;&gt;"","IND"&amp;TEXT(COUNTA($B$2:B4856),"000"),"")</f>
        <v>IND3504</v>
      </c>
      <c r="B4856" s="17">
        <f>Consolication[[#This Row],[Nom et prénom 0 Name &amp; first name]]</f>
        <v>0</v>
      </c>
      <c r="C4856" s="17" t="e">
        <f>VLOOKUP(B4856,Consolidation!B:AA,3,FALSE)</f>
        <v>#N/A</v>
      </c>
      <c r="D4856" s="17" t="e">
        <f>VLOOKUP(B4856,Consolidation!B:AA,5,TRUE)</f>
        <v>#N/A</v>
      </c>
      <c r="E4856" s="17" t="e">
        <f>VLOOKUP(B4857,Consolidation!B:AA,6,TRUE)</f>
        <v>#N/A</v>
      </c>
      <c r="F4856" s="17" t="e">
        <f>VLOOKUP(B4857,Consolidation!B:AA,7,TRUE)</f>
        <v>#N/A</v>
      </c>
      <c r="G4856" s="17" t="e">
        <f>VLOOKUP(B4857,Consolidation!B:AA,12,TRUE)</f>
        <v>#N/A</v>
      </c>
      <c r="H4856" s="17" t="e">
        <f>VLOOKUP(B4857,Consolidation!B:AA,22,FALSE)</f>
        <v>#N/A</v>
      </c>
    </row>
    <row r="4857" spans="1:8" ht="29.5" customHeight="1" thickBot="1" x14ac:dyDescent="0.4">
      <c r="A4857" s="16" t="str">
        <f>IF(B4857&lt;&gt;"","IND"&amp;TEXT(COUNTA($B$2:B4857),"000"),"")</f>
        <v>IND3505</v>
      </c>
      <c r="B4857" s="17">
        <f>Consolication[[#This Row],[Nom et prénom 0 Name &amp; first name]]</f>
        <v>0</v>
      </c>
      <c r="C4857" s="17" t="e">
        <f>VLOOKUP(B4857,Consolidation!B:AA,3,FALSE)</f>
        <v>#N/A</v>
      </c>
      <c r="D4857" s="17" t="e">
        <f>VLOOKUP(B4857,Consolidation!B:AA,5,TRUE)</f>
        <v>#N/A</v>
      </c>
      <c r="E4857" s="17" t="e">
        <f>VLOOKUP(B4858,Consolidation!B:AA,6,TRUE)</f>
        <v>#N/A</v>
      </c>
      <c r="F4857" s="17" t="e">
        <f>VLOOKUP(B4858,Consolidation!B:AA,7,TRUE)</f>
        <v>#N/A</v>
      </c>
      <c r="G4857" s="17" t="e">
        <f>VLOOKUP(B4858,Consolidation!B:AA,12,TRUE)</f>
        <v>#N/A</v>
      </c>
      <c r="H4857" s="17" t="e">
        <f>VLOOKUP(B4858,Consolidation!B:AA,22,FALSE)</f>
        <v>#N/A</v>
      </c>
    </row>
    <row r="4858" spans="1:8" ht="29.5" customHeight="1" thickBot="1" x14ac:dyDescent="0.4">
      <c r="A4858" s="16" t="str">
        <f>IF(B4858&lt;&gt;"","IND"&amp;TEXT(COUNTA($B$2:B4858),"000"),"")</f>
        <v>IND3506</v>
      </c>
      <c r="B4858" s="17">
        <f>Consolication[[#This Row],[Nom et prénom 0 Name &amp; first name]]</f>
        <v>0</v>
      </c>
      <c r="C4858" s="17" t="e">
        <f>VLOOKUP(B4858,Consolidation!B:AA,3,FALSE)</f>
        <v>#N/A</v>
      </c>
      <c r="D4858" s="17" t="e">
        <f>VLOOKUP(B4858,Consolidation!B:AA,5,TRUE)</f>
        <v>#N/A</v>
      </c>
      <c r="E4858" s="17" t="e">
        <f>VLOOKUP(B4859,Consolidation!B:AA,6,TRUE)</f>
        <v>#N/A</v>
      </c>
      <c r="F4858" s="17" t="e">
        <f>VLOOKUP(B4859,Consolidation!B:AA,7,TRUE)</f>
        <v>#N/A</v>
      </c>
      <c r="G4858" s="17" t="e">
        <f>VLOOKUP(B4859,Consolidation!B:AA,12,TRUE)</f>
        <v>#N/A</v>
      </c>
      <c r="H4858" s="17" t="e">
        <f>VLOOKUP(B4859,Consolidation!B:AA,22,FALSE)</f>
        <v>#N/A</v>
      </c>
    </row>
    <row r="4859" spans="1:8" ht="29.5" customHeight="1" thickBot="1" x14ac:dyDescent="0.4">
      <c r="A4859" s="16" t="str">
        <f>IF(B4859&lt;&gt;"","IND"&amp;TEXT(COUNTA($B$2:B4859),"000"),"")</f>
        <v>IND3507</v>
      </c>
      <c r="B4859" s="17">
        <f>Consolication[[#This Row],[Nom et prénom 0 Name &amp; first name]]</f>
        <v>0</v>
      </c>
      <c r="C4859" s="17" t="e">
        <f>VLOOKUP(B4859,Consolidation!B:AA,3,FALSE)</f>
        <v>#N/A</v>
      </c>
      <c r="D4859" s="17" t="e">
        <f>VLOOKUP(B4859,Consolidation!B:AA,5,TRUE)</f>
        <v>#N/A</v>
      </c>
      <c r="E4859" s="17" t="e">
        <f>VLOOKUP(B4860,Consolidation!B:AA,6,TRUE)</f>
        <v>#N/A</v>
      </c>
      <c r="F4859" s="17" t="e">
        <f>VLOOKUP(B4860,Consolidation!B:AA,7,TRUE)</f>
        <v>#N/A</v>
      </c>
      <c r="G4859" s="17" t="e">
        <f>VLOOKUP(B4860,Consolidation!B:AA,12,TRUE)</f>
        <v>#N/A</v>
      </c>
      <c r="H4859" s="17" t="e">
        <f>VLOOKUP(B4860,Consolidation!B:AA,22,FALSE)</f>
        <v>#N/A</v>
      </c>
    </row>
    <row r="4860" spans="1:8" ht="29.5" customHeight="1" thickBot="1" x14ac:dyDescent="0.4">
      <c r="A4860" s="16" t="str">
        <f>IF(B4860&lt;&gt;"","IND"&amp;TEXT(COUNTA($B$2:B4860),"000"),"")</f>
        <v>IND3508</v>
      </c>
      <c r="B4860" s="17">
        <f>Consolication[[#This Row],[Nom et prénom 0 Name &amp; first name]]</f>
        <v>0</v>
      </c>
      <c r="C4860" s="17" t="e">
        <f>VLOOKUP(B4860,Consolidation!B:AA,3,FALSE)</f>
        <v>#N/A</v>
      </c>
      <c r="D4860" s="17" t="e">
        <f>VLOOKUP(B4860,Consolidation!B:AA,5,TRUE)</f>
        <v>#N/A</v>
      </c>
      <c r="E4860" s="17" t="e">
        <f>VLOOKUP(B4861,Consolidation!B:AA,6,TRUE)</f>
        <v>#N/A</v>
      </c>
      <c r="F4860" s="17" t="e">
        <f>VLOOKUP(B4861,Consolidation!B:AA,7,TRUE)</f>
        <v>#N/A</v>
      </c>
      <c r="G4860" s="17" t="e">
        <f>VLOOKUP(B4861,Consolidation!B:AA,12,TRUE)</f>
        <v>#N/A</v>
      </c>
      <c r="H4860" s="17" t="e">
        <f>VLOOKUP(B4861,Consolidation!B:AA,22,FALSE)</f>
        <v>#N/A</v>
      </c>
    </row>
    <row r="4861" spans="1:8" ht="29.5" customHeight="1" thickBot="1" x14ac:dyDescent="0.4">
      <c r="A4861" s="16" t="str">
        <f>IF(B4861&lt;&gt;"","IND"&amp;TEXT(COUNTA($B$2:B4861),"000"),"")</f>
        <v>IND3509</v>
      </c>
      <c r="B4861" s="17">
        <f>Consolication[[#This Row],[Nom et prénom 0 Name &amp; first name]]</f>
        <v>0</v>
      </c>
      <c r="C4861" s="17" t="e">
        <f>VLOOKUP(B4861,Consolidation!B:AA,3,FALSE)</f>
        <v>#N/A</v>
      </c>
      <c r="D4861" s="17" t="e">
        <f>VLOOKUP(B4861,Consolidation!B:AA,5,TRUE)</f>
        <v>#N/A</v>
      </c>
      <c r="E4861" s="17" t="e">
        <f>VLOOKUP(B4862,Consolidation!B:AA,6,TRUE)</f>
        <v>#N/A</v>
      </c>
      <c r="F4861" s="17" t="e">
        <f>VLOOKUP(B4862,Consolidation!B:AA,7,TRUE)</f>
        <v>#N/A</v>
      </c>
      <c r="G4861" s="17" t="e">
        <f>VLOOKUP(B4862,Consolidation!B:AA,12,TRUE)</f>
        <v>#N/A</v>
      </c>
      <c r="H4861" s="17" t="e">
        <f>VLOOKUP(B4862,Consolidation!B:AA,22,FALSE)</f>
        <v>#N/A</v>
      </c>
    </row>
    <row r="4862" spans="1:8" ht="29.5" customHeight="1" thickBot="1" x14ac:dyDescent="0.4">
      <c r="A4862" s="16" t="str">
        <f>IF(B4862&lt;&gt;"","IND"&amp;TEXT(COUNTA($B$2:B4862),"000"),"")</f>
        <v>IND3510</v>
      </c>
      <c r="B4862" s="17">
        <f>Consolication[[#This Row],[Nom et prénom 0 Name &amp; first name]]</f>
        <v>0</v>
      </c>
      <c r="C4862" s="17" t="e">
        <f>VLOOKUP(B4862,Consolidation!B:AA,3,FALSE)</f>
        <v>#N/A</v>
      </c>
      <c r="D4862" s="17" t="e">
        <f>VLOOKUP(B4862,Consolidation!B:AA,5,TRUE)</f>
        <v>#N/A</v>
      </c>
      <c r="E4862" s="17" t="e">
        <f>VLOOKUP(B4863,Consolidation!B:AA,6,TRUE)</f>
        <v>#N/A</v>
      </c>
      <c r="F4862" s="17" t="e">
        <f>VLOOKUP(B4863,Consolidation!B:AA,7,TRUE)</f>
        <v>#N/A</v>
      </c>
      <c r="G4862" s="17" t="e">
        <f>VLOOKUP(B4863,Consolidation!B:AA,12,TRUE)</f>
        <v>#N/A</v>
      </c>
      <c r="H4862" s="17" t="e">
        <f>VLOOKUP(B4863,Consolidation!B:AA,22,FALSE)</f>
        <v>#N/A</v>
      </c>
    </row>
    <row r="4863" spans="1:8" ht="29.5" customHeight="1" thickBot="1" x14ac:dyDescent="0.4">
      <c r="A4863" s="16" t="str">
        <f>IF(B4863&lt;&gt;"","IND"&amp;TEXT(COUNTA($B$2:B4863),"000"),"")</f>
        <v>IND3511</v>
      </c>
      <c r="B4863" s="17">
        <f>Consolication[[#This Row],[Nom et prénom 0 Name &amp; first name]]</f>
        <v>0</v>
      </c>
      <c r="C4863" s="17" t="e">
        <f>VLOOKUP(B4863,Consolidation!B:AA,3,FALSE)</f>
        <v>#N/A</v>
      </c>
      <c r="D4863" s="17" t="e">
        <f>VLOOKUP(B4863,Consolidation!B:AA,5,TRUE)</f>
        <v>#N/A</v>
      </c>
      <c r="E4863" s="17" t="e">
        <f>VLOOKUP(B4864,Consolidation!B:AA,6,TRUE)</f>
        <v>#N/A</v>
      </c>
      <c r="F4863" s="17" t="e">
        <f>VLOOKUP(B4864,Consolidation!B:AA,7,TRUE)</f>
        <v>#N/A</v>
      </c>
      <c r="G4863" s="17" t="e">
        <f>VLOOKUP(B4864,Consolidation!B:AA,12,TRUE)</f>
        <v>#N/A</v>
      </c>
      <c r="H4863" s="17" t="e">
        <f>VLOOKUP(B4864,Consolidation!B:AA,22,FALSE)</f>
        <v>#N/A</v>
      </c>
    </row>
    <row r="4864" spans="1:8" ht="29.5" customHeight="1" thickBot="1" x14ac:dyDescent="0.4">
      <c r="A4864" s="16" t="str">
        <f>IF(B4864&lt;&gt;"","IND"&amp;TEXT(COUNTA($B$2:B4864),"000"),"")</f>
        <v>IND3512</v>
      </c>
      <c r="B4864" s="17">
        <f>Consolication[[#This Row],[Nom et prénom 0 Name &amp; first name]]</f>
        <v>0</v>
      </c>
      <c r="C4864" s="17" t="e">
        <f>VLOOKUP(B4864,Consolidation!B:AA,3,FALSE)</f>
        <v>#N/A</v>
      </c>
      <c r="D4864" s="17" t="e">
        <f>VLOOKUP(B4864,Consolidation!B:AA,5,TRUE)</f>
        <v>#N/A</v>
      </c>
      <c r="E4864" s="17" t="e">
        <f>VLOOKUP(B4865,Consolidation!B:AA,6,TRUE)</f>
        <v>#N/A</v>
      </c>
      <c r="F4864" s="17" t="e">
        <f>VLOOKUP(B4865,Consolidation!B:AA,7,TRUE)</f>
        <v>#N/A</v>
      </c>
      <c r="G4864" s="17" t="e">
        <f>VLOOKUP(B4865,Consolidation!B:AA,12,TRUE)</f>
        <v>#N/A</v>
      </c>
      <c r="H4864" s="17" t="e">
        <f>VLOOKUP(B4865,Consolidation!B:AA,22,FALSE)</f>
        <v>#N/A</v>
      </c>
    </row>
    <row r="4865" spans="1:8" ht="29.5" customHeight="1" thickBot="1" x14ac:dyDescent="0.4">
      <c r="A4865" s="16" t="str">
        <f>IF(B4865&lt;&gt;"","IND"&amp;TEXT(COUNTA($B$2:B4865),"000"),"")</f>
        <v>IND3513</v>
      </c>
      <c r="B4865" s="17">
        <f>Consolication[[#This Row],[Nom et prénom 0 Name &amp; first name]]</f>
        <v>0</v>
      </c>
      <c r="C4865" s="17" t="e">
        <f>VLOOKUP(B4865,Consolidation!B:AA,3,FALSE)</f>
        <v>#N/A</v>
      </c>
      <c r="D4865" s="17" t="e">
        <f>VLOOKUP(B4865,Consolidation!B:AA,5,TRUE)</f>
        <v>#N/A</v>
      </c>
      <c r="E4865" s="17" t="e">
        <f>VLOOKUP(B4866,Consolidation!B:AA,6,TRUE)</f>
        <v>#N/A</v>
      </c>
      <c r="F4865" s="17" t="e">
        <f>VLOOKUP(B4866,Consolidation!B:AA,7,TRUE)</f>
        <v>#N/A</v>
      </c>
      <c r="G4865" s="17" t="e">
        <f>VLOOKUP(B4866,Consolidation!B:AA,12,TRUE)</f>
        <v>#N/A</v>
      </c>
      <c r="H4865" s="17" t="e">
        <f>VLOOKUP(B4866,Consolidation!B:AA,22,FALSE)</f>
        <v>#N/A</v>
      </c>
    </row>
    <row r="4866" spans="1:8" ht="29.5" customHeight="1" thickBot="1" x14ac:dyDescent="0.4">
      <c r="A4866" s="16" t="str">
        <f>IF(B4866&lt;&gt;"","IND"&amp;TEXT(COUNTA($B$2:B4866),"000"),"")</f>
        <v>IND3514</v>
      </c>
      <c r="B4866" s="17">
        <f>Consolication[[#This Row],[Nom et prénom 0 Name &amp; first name]]</f>
        <v>0</v>
      </c>
      <c r="C4866" s="17" t="e">
        <f>VLOOKUP(B4866,Consolidation!B:AA,3,FALSE)</f>
        <v>#N/A</v>
      </c>
      <c r="D4866" s="17" t="e">
        <f>VLOOKUP(B4866,Consolidation!B:AA,5,TRUE)</f>
        <v>#N/A</v>
      </c>
      <c r="E4866" s="17" t="e">
        <f>VLOOKUP(B4867,Consolidation!B:AA,6,TRUE)</f>
        <v>#N/A</v>
      </c>
      <c r="F4866" s="17" t="e">
        <f>VLOOKUP(B4867,Consolidation!B:AA,7,TRUE)</f>
        <v>#N/A</v>
      </c>
      <c r="G4866" s="17" t="e">
        <f>VLOOKUP(B4867,Consolidation!B:AA,12,TRUE)</f>
        <v>#N/A</v>
      </c>
      <c r="H4866" s="17" t="e">
        <f>VLOOKUP(B4867,Consolidation!B:AA,22,FALSE)</f>
        <v>#N/A</v>
      </c>
    </row>
    <row r="4867" spans="1:8" ht="29.5" customHeight="1" thickBot="1" x14ac:dyDescent="0.4">
      <c r="A4867" s="16" t="str">
        <f>IF(B4867&lt;&gt;"","IND"&amp;TEXT(COUNTA($B$2:B4867),"000"),"")</f>
        <v>IND3515</v>
      </c>
      <c r="B4867" s="17">
        <f>Consolication[[#This Row],[Nom et prénom 0 Name &amp; first name]]</f>
        <v>0</v>
      </c>
      <c r="C4867" s="17" t="e">
        <f>VLOOKUP(B4867,Consolidation!B:AA,3,FALSE)</f>
        <v>#N/A</v>
      </c>
      <c r="D4867" s="17" t="e">
        <f>VLOOKUP(B4867,Consolidation!B:AA,5,TRUE)</f>
        <v>#N/A</v>
      </c>
      <c r="E4867" s="17" t="e">
        <f>VLOOKUP(B4868,Consolidation!B:AA,6,TRUE)</f>
        <v>#N/A</v>
      </c>
      <c r="F4867" s="17" t="e">
        <f>VLOOKUP(B4868,Consolidation!B:AA,7,TRUE)</f>
        <v>#N/A</v>
      </c>
      <c r="G4867" s="17" t="e">
        <f>VLOOKUP(B4868,Consolidation!B:AA,12,TRUE)</f>
        <v>#N/A</v>
      </c>
      <c r="H4867" s="17" t="e">
        <f>VLOOKUP(B4868,Consolidation!B:AA,22,FALSE)</f>
        <v>#N/A</v>
      </c>
    </row>
    <row r="4868" spans="1:8" ht="29.5" customHeight="1" thickBot="1" x14ac:dyDescent="0.4">
      <c r="A4868" s="16" t="str">
        <f>IF(B4868&lt;&gt;"","IND"&amp;TEXT(COUNTA($B$2:B4868),"000"),"")</f>
        <v>IND3516</v>
      </c>
      <c r="B4868" s="17">
        <f>Consolication[[#This Row],[Nom et prénom 0 Name &amp; first name]]</f>
        <v>0</v>
      </c>
      <c r="C4868" s="17" t="e">
        <f>VLOOKUP(B4868,Consolidation!B:AA,3,FALSE)</f>
        <v>#N/A</v>
      </c>
      <c r="D4868" s="17" t="e">
        <f>VLOOKUP(B4868,Consolidation!B:AA,5,TRUE)</f>
        <v>#N/A</v>
      </c>
      <c r="E4868" s="17" t="e">
        <f>VLOOKUP(B4869,Consolidation!B:AA,6,TRUE)</f>
        <v>#N/A</v>
      </c>
      <c r="F4868" s="17" t="e">
        <f>VLOOKUP(B4869,Consolidation!B:AA,7,TRUE)</f>
        <v>#N/A</v>
      </c>
      <c r="G4868" s="17" t="e">
        <f>VLOOKUP(B4869,Consolidation!B:AA,12,TRUE)</f>
        <v>#N/A</v>
      </c>
      <c r="H4868" s="17" t="e">
        <f>VLOOKUP(B4869,Consolidation!B:AA,22,FALSE)</f>
        <v>#N/A</v>
      </c>
    </row>
    <row r="4869" spans="1:8" ht="29.5" customHeight="1" thickBot="1" x14ac:dyDescent="0.4">
      <c r="A4869" s="16" t="str">
        <f>IF(B4869&lt;&gt;"","IND"&amp;TEXT(COUNTA($B$2:B4869),"000"),"")</f>
        <v>IND3517</v>
      </c>
      <c r="B4869" s="17">
        <f>Consolication[[#This Row],[Nom et prénom 0 Name &amp; first name]]</f>
        <v>0</v>
      </c>
      <c r="C4869" s="17" t="e">
        <f>VLOOKUP(B4869,Consolidation!B:AA,3,FALSE)</f>
        <v>#N/A</v>
      </c>
      <c r="D4869" s="17" t="e">
        <f>VLOOKUP(B4869,Consolidation!B:AA,5,TRUE)</f>
        <v>#N/A</v>
      </c>
      <c r="E4869" s="17" t="e">
        <f>VLOOKUP(B4870,Consolidation!B:AA,6,TRUE)</f>
        <v>#N/A</v>
      </c>
      <c r="F4869" s="17" t="e">
        <f>VLOOKUP(B4870,Consolidation!B:AA,7,TRUE)</f>
        <v>#N/A</v>
      </c>
      <c r="G4869" s="17" t="e">
        <f>VLOOKUP(B4870,Consolidation!B:AA,12,TRUE)</f>
        <v>#N/A</v>
      </c>
      <c r="H4869" s="17" t="e">
        <f>VLOOKUP(B4870,Consolidation!B:AA,22,FALSE)</f>
        <v>#N/A</v>
      </c>
    </row>
    <row r="4870" spans="1:8" ht="29.5" customHeight="1" thickBot="1" x14ac:dyDescent="0.4">
      <c r="A4870" s="16" t="str">
        <f>IF(B4870&lt;&gt;"","IND"&amp;TEXT(COUNTA($B$2:B4870),"000"),"")</f>
        <v>IND3518</v>
      </c>
      <c r="B4870" s="17">
        <f>Consolication[[#This Row],[Nom et prénom 0 Name &amp; first name]]</f>
        <v>0</v>
      </c>
      <c r="C4870" s="17" t="e">
        <f>VLOOKUP(B4870,Consolidation!B:AA,3,FALSE)</f>
        <v>#N/A</v>
      </c>
      <c r="D4870" s="17" t="e">
        <f>VLOOKUP(B4870,Consolidation!B:AA,5,TRUE)</f>
        <v>#N/A</v>
      </c>
      <c r="E4870" s="17" t="e">
        <f>VLOOKUP(B4871,Consolidation!B:AA,6,TRUE)</f>
        <v>#N/A</v>
      </c>
      <c r="F4870" s="17" t="e">
        <f>VLOOKUP(B4871,Consolidation!B:AA,7,TRUE)</f>
        <v>#N/A</v>
      </c>
      <c r="G4870" s="17" t="e">
        <f>VLOOKUP(B4871,Consolidation!B:AA,12,TRUE)</f>
        <v>#N/A</v>
      </c>
      <c r="H4870" s="17" t="e">
        <f>VLOOKUP(B4871,Consolidation!B:AA,22,FALSE)</f>
        <v>#N/A</v>
      </c>
    </row>
    <row r="4871" spans="1:8" ht="29.5" customHeight="1" thickBot="1" x14ac:dyDescent="0.4">
      <c r="A4871" s="16" t="str">
        <f>IF(B4871&lt;&gt;"","IND"&amp;TEXT(COUNTA($B$2:B4871),"000"),"")</f>
        <v>IND3519</v>
      </c>
      <c r="B4871" s="17">
        <f>Consolication[[#This Row],[Nom et prénom 0 Name &amp; first name]]</f>
        <v>0</v>
      </c>
      <c r="C4871" s="17" t="e">
        <f>VLOOKUP(B4871,Consolidation!B:AA,3,FALSE)</f>
        <v>#N/A</v>
      </c>
      <c r="D4871" s="17" t="e">
        <f>VLOOKUP(B4871,Consolidation!B:AA,5,TRUE)</f>
        <v>#N/A</v>
      </c>
      <c r="E4871" s="17" t="e">
        <f>VLOOKUP(B4872,Consolidation!B:AA,6,TRUE)</f>
        <v>#N/A</v>
      </c>
      <c r="F4871" s="17" t="e">
        <f>VLOOKUP(B4872,Consolidation!B:AA,7,TRUE)</f>
        <v>#N/A</v>
      </c>
      <c r="G4871" s="17" t="e">
        <f>VLOOKUP(B4872,Consolidation!B:AA,12,TRUE)</f>
        <v>#N/A</v>
      </c>
      <c r="H4871" s="17" t="e">
        <f>VLOOKUP(B4872,Consolidation!B:AA,22,FALSE)</f>
        <v>#N/A</v>
      </c>
    </row>
    <row r="4872" spans="1:8" ht="29.5" customHeight="1" thickBot="1" x14ac:dyDescent="0.4">
      <c r="A4872" s="16" t="str">
        <f>IF(B4872&lt;&gt;"","IND"&amp;TEXT(COUNTA($B$2:B4872),"000"),"")</f>
        <v>IND3520</v>
      </c>
      <c r="B4872" s="17">
        <f>Consolication[[#This Row],[Nom et prénom 0 Name &amp; first name]]</f>
        <v>0</v>
      </c>
      <c r="C4872" s="17" t="e">
        <f>VLOOKUP(B4872,Consolidation!B:AA,3,FALSE)</f>
        <v>#N/A</v>
      </c>
      <c r="D4872" s="17" t="e">
        <f>VLOOKUP(B4872,Consolidation!B:AA,5,TRUE)</f>
        <v>#N/A</v>
      </c>
      <c r="E4872" s="17" t="e">
        <f>VLOOKUP(B4873,Consolidation!B:AA,6,TRUE)</f>
        <v>#N/A</v>
      </c>
      <c r="F4872" s="17" t="e">
        <f>VLOOKUP(B4873,Consolidation!B:AA,7,TRUE)</f>
        <v>#N/A</v>
      </c>
      <c r="G4872" s="17" t="e">
        <f>VLOOKUP(B4873,Consolidation!B:AA,12,TRUE)</f>
        <v>#N/A</v>
      </c>
      <c r="H4872" s="17" t="e">
        <f>VLOOKUP(B4873,Consolidation!B:AA,22,FALSE)</f>
        <v>#N/A</v>
      </c>
    </row>
    <row r="4873" spans="1:8" ht="29.5" customHeight="1" thickBot="1" x14ac:dyDescent="0.4">
      <c r="A4873" s="16" t="str">
        <f>IF(B4873&lt;&gt;"","IND"&amp;TEXT(COUNTA($B$2:B4873),"000"),"")</f>
        <v>IND3521</v>
      </c>
      <c r="B4873" s="17">
        <f>Consolication[[#This Row],[Nom et prénom 0 Name &amp; first name]]</f>
        <v>0</v>
      </c>
      <c r="C4873" s="17" t="e">
        <f>VLOOKUP(B4873,Consolidation!B:AA,3,FALSE)</f>
        <v>#N/A</v>
      </c>
      <c r="D4873" s="17" t="e">
        <f>VLOOKUP(B4873,Consolidation!B:AA,5,TRUE)</f>
        <v>#N/A</v>
      </c>
      <c r="E4873" s="17" t="e">
        <f>VLOOKUP(B4874,Consolidation!B:AA,6,TRUE)</f>
        <v>#N/A</v>
      </c>
      <c r="F4873" s="17" t="e">
        <f>VLOOKUP(B4874,Consolidation!B:AA,7,TRUE)</f>
        <v>#N/A</v>
      </c>
      <c r="G4873" s="17" t="e">
        <f>VLOOKUP(B4874,Consolidation!B:AA,12,TRUE)</f>
        <v>#N/A</v>
      </c>
      <c r="H4873" s="17" t="e">
        <f>VLOOKUP(B4874,Consolidation!B:AA,22,FALSE)</f>
        <v>#N/A</v>
      </c>
    </row>
    <row r="4874" spans="1:8" ht="29.5" customHeight="1" thickBot="1" x14ac:dyDescent="0.4">
      <c r="A4874" s="16" t="str">
        <f>IF(B4874&lt;&gt;"","IND"&amp;TEXT(COUNTA($B$2:B4874),"000"),"")</f>
        <v>IND3522</v>
      </c>
      <c r="B4874" s="17">
        <f>Consolication[[#This Row],[Nom et prénom 0 Name &amp; first name]]</f>
        <v>0</v>
      </c>
      <c r="C4874" s="17" t="e">
        <f>VLOOKUP(B4874,Consolidation!B:AA,3,FALSE)</f>
        <v>#N/A</v>
      </c>
      <c r="D4874" s="17" t="e">
        <f>VLOOKUP(B4874,Consolidation!B:AA,5,TRUE)</f>
        <v>#N/A</v>
      </c>
      <c r="E4874" s="17" t="e">
        <f>VLOOKUP(B4875,Consolidation!B:AA,6,TRUE)</f>
        <v>#N/A</v>
      </c>
      <c r="F4874" s="17" t="e">
        <f>VLOOKUP(B4875,Consolidation!B:AA,7,TRUE)</f>
        <v>#N/A</v>
      </c>
      <c r="G4874" s="17" t="e">
        <f>VLOOKUP(B4875,Consolidation!B:AA,12,TRUE)</f>
        <v>#N/A</v>
      </c>
      <c r="H4874" s="17" t="e">
        <f>VLOOKUP(B4875,Consolidation!B:AA,22,FALSE)</f>
        <v>#N/A</v>
      </c>
    </row>
    <row r="4875" spans="1:8" ht="29.5" customHeight="1" thickBot="1" x14ac:dyDescent="0.4">
      <c r="A4875" s="16" t="str">
        <f>IF(B4875&lt;&gt;"","IND"&amp;TEXT(COUNTA($B$2:B4875),"000"),"")</f>
        <v>IND3523</v>
      </c>
      <c r="B4875" s="17">
        <f>Consolication[[#This Row],[Nom et prénom 0 Name &amp; first name]]</f>
        <v>0</v>
      </c>
      <c r="C4875" s="17" t="e">
        <f>VLOOKUP(B4875,Consolidation!B:AA,3,FALSE)</f>
        <v>#N/A</v>
      </c>
      <c r="D4875" s="17" t="e">
        <f>VLOOKUP(B4875,Consolidation!B:AA,5,TRUE)</f>
        <v>#N/A</v>
      </c>
      <c r="E4875" s="17" t="e">
        <f>VLOOKUP(B4876,Consolidation!B:AA,6,TRUE)</f>
        <v>#N/A</v>
      </c>
      <c r="F4875" s="17" t="e">
        <f>VLOOKUP(B4876,Consolidation!B:AA,7,TRUE)</f>
        <v>#N/A</v>
      </c>
      <c r="G4875" s="17" t="e">
        <f>VLOOKUP(B4876,Consolidation!B:AA,12,TRUE)</f>
        <v>#N/A</v>
      </c>
      <c r="H4875" s="17" t="e">
        <f>VLOOKUP(B4876,Consolidation!B:AA,22,FALSE)</f>
        <v>#N/A</v>
      </c>
    </row>
    <row r="4876" spans="1:8" ht="29.5" customHeight="1" thickBot="1" x14ac:dyDescent="0.4">
      <c r="A4876" s="16" t="str">
        <f>IF(B4876&lt;&gt;"","IND"&amp;TEXT(COUNTA($B$2:B4876),"000"),"")</f>
        <v>IND3524</v>
      </c>
      <c r="B4876" s="17">
        <f>Consolication[[#This Row],[Nom et prénom 0 Name &amp; first name]]</f>
        <v>0</v>
      </c>
      <c r="C4876" s="17" t="e">
        <f>VLOOKUP(B4876,Consolidation!B:AA,3,FALSE)</f>
        <v>#N/A</v>
      </c>
      <c r="D4876" s="17" t="e">
        <f>VLOOKUP(B4876,Consolidation!B:AA,5,TRUE)</f>
        <v>#N/A</v>
      </c>
      <c r="E4876" s="17" t="e">
        <f>VLOOKUP(B4877,Consolidation!B:AA,6,TRUE)</f>
        <v>#N/A</v>
      </c>
      <c r="F4876" s="17" t="e">
        <f>VLOOKUP(B4877,Consolidation!B:AA,7,TRUE)</f>
        <v>#N/A</v>
      </c>
      <c r="G4876" s="17" t="e">
        <f>VLOOKUP(B4877,Consolidation!B:AA,12,TRUE)</f>
        <v>#N/A</v>
      </c>
      <c r="H4876" s="17" t="e">
        <f>VLOOKUP(B4877,Consolidation!B:AA,22,FALSE)</f>
        <v>#N/A</v>
      </c>
    </row>
    <row r="4877" spans="1:8" ht="29.5" customHeight="1" thickBot="1" x14ac:dyDescent="0.4">
      <c r="A4877" s="16" t="str">
        <f>IF(B4877&lt;&gt;"","IND"&amp;TEXT(COUNTA($B$2:B4877),"000"),"")</f>
        <v>IND3525</v>
      </c>
      <c r="B4877" s="17">
        <f>Consolication[[#This Row],[Nom et prénom 0 Name &amp; first name]]</f>
        <v>0</v>
      </c>
      <c r="C4877" s="17" t="e">
        <f>VLOOKUP(B4877,Consolidation!B:AA,3,FALSE)</f>
        <v>#N/A</v>
      </c>
      <c r="D4877" s="17" t="e">
        <f>VLOOKUP(B4877,Consolidation!B:AA,5,TRUE)</f>
        <v>#N/A</v>
      </c>
      <c r="E4877" s="17" t="e">
        <f>VLOOKUP(B4878,Consolidation!B:AA,6,TRUE)</f>
        <v>#N/A</v>
      </c>
      <c r="F4877" s="17" t="e">
        <f>VLOOKUP(B4878,Consolidation!B:AA,7,TRUE)</f>
        <v>#N/A</v>
      </c>
      <c r="G4877" s="17" t="e">
        <f>VLOOKUP(B4878,Consolidation!B:AA,12,TRUE)</f>
        <v>#N/A</v>
      </c>
      <c r="H4877" s="17" t="e">
        <f>VLOOKUP(B4878,Consolidation!B:AA,22,FALSE)</f>
        <v>#N/A</v>
      </c>
    </row>
    <row r="4878" spans="1:8" ht="29.5" customHeight="1" thickBot="1" x14ac:dyDescent="0.4">
      <c r="A4878" s="16" t="str">
        <f>IF(B4878&lt;&gt;"","IND"&amp;TEXT(COUNTA($B$2:B4878),"000"),"")</f>
        <v>IND3526</v>
      </c>
      <c r="B4878" s="17">
        <f>Consolication[[#This Row],[Nom et prénom 0 Name &amp; first name]]</f>
        <v>0</v>
      </c>
      <c r="C4878" s="17" t="e">
        <f>VLOOKUP(B4878,Consolidation!B:AA,3,FALSE)</f>
        <v>#N/A</v>
      </c>
      <c r="D4878" s="17" t="e">
        <f>VLOOKUP(B4878,Consolidation!B:AA,5,TRUE)</f>
        <v>#N/A</v>
      </c>
      <c r="E4878" s="17" t="e">
        <f>VLOOKUP(B4879,Consolidation!B:AA,6,TRUE)</f>
        <v>#N/A</v>
      </c>
      <c r="F4878" s="17" t="e">
        <f>VLOOKUP(B4879,Consolidation!B:AA,7,TRUE)</f>
        <v>#N/A</v>
      </c>
      <c r="G4878" s="17" t="e">
        <f>VLOOKUP(B4879,Consolidation!B:AA,12,TRUE)</f>
        <v>#N/A</v>
      </c>
      <c r="H4878" s="17" t="e">
        <f>VLOOKUP(B4879,Consolidation!B:AA,22,FALSE)</f>
        <v>#N/A</v>
      </c>
    </row>
    <row r="4879" spans="1:8" ht="29.5" customHeight="1" thickBot="1" x14ac:dyDescent="0.4">
      <c r="A4879" s="16" t="str">
        <f>IF(B4879&lt;&gt;"","IND"&amp;TEXT(COUNTA($B$2:B4879),"000"),"")</f>
        <v>IND3527</v>
      </c>
      <c r="B4879" s="17">
        <f>Consolication[[#This Row],[Nom et prénom 0 Name &amp; first name]]</f>
        <v>0</v>
      </c>
      <c r="C4879" s="17" t="e">
        <f>VLOOKUP(B4879,Consolidation!B:AA,3,FALSE)</f>
        <v>#N/A</v>
      </c>
      <c r="D4879" s="17" t="e">
        <f>VLOOKUP(B4879,Consolidation!B:AA,5,TRUE)</f>
        <v>#N/A</v>
      </c>
      <c r="E4879" s="17" t="e">
        <f>VLOOKUP(B4880,Consolidation!B:AA,6,TRUE)</f>
        <v>#N/A</v>
      </c>
      <c r="F4879" s="17" t="e">
        <f>VLOOKUP(B4880,Consolidation!B:AA,7,TRUE)</f>
        <v>#N/A</v>
      </c>
      <c r="G4879" s="17" t="e">
        <f>VLOOKUP(B4880,Consolidation!B:AA,12,TRUE)</f>
        <v>#N/A</v>
      </c>
      <c r="H4879" s="17" t="e">
        <f>VLOOKUP(B4880,Consolidation!B:AA,22,FALSE)</f>
        <v>#N/A</v>
      </c>
    </row>
    <row r="4880" spans="1:8" ht="29.5" customHeight="1" thickBot="1" x14ac:dyDescent="0.4">
      <c r="A4880" s="16" t="str">
        <f>IF(B4880&lt;&gt;"","IND"&amp;TEXT(COUNTA($B$2:B4880),"000"),"")</f>
        <v>IND3528</v>
      </c>
      <c r="B4880" s="17">
        <f>Consolication[[#This Row],[Nom et prénom 0 Name &amp; first name]]</f>
        <v>0</v>
      </c>
      <c r="C4880" s="17" t="e">
        <f>VLOOKUP(B4880,Consolidation!B:AA,3,FALSE)</f>
        <v>#N/A</v>
      </c>
      <c r="D4880" s="17" t="e">
        <f>VLOOKUP(B4880,Consolidation!B:AA,5,TRUE)</f>
        <v>#N/A</v>
      </c>
      <c r="E4880" s="17" t="e">
        <f>VLOOKUP(B4881,Consolidation!B:AA,6,TRUE)</f>
        <v>#N/A</v>
      </c>
      <c r="F4880" s="17" t="e">
        <f>VLOOKUP(B4881,Consolidation!B:AA,7,TRUE)</f>
        <v>#N/A</v>
      </c>
      <c r="G4880" s="17" t="e">
        <f>VLOOKUP(B4881,Consolidation!B:AA,12,TRUE)</f>
        <v>#N/A</v>
      </c>
      <c r="H4880" s="17" t="e">
        <f>VLOOKUP(B4881,Consolidation!B:AA,22,FALSE)</f>
        <v>#N/A</v>
      </c>
    </row>
    <row r="4881" spans="1:8" ht="29.5" customHeight="1" thickBot="1" x14ac:dyDescent="0.4">
      <c r="A4881" s="16" t="str">
        <f>IF(B4881&lt;&gt;"","IND"&amp;TEXT(COUNTA($B$2:B4881),"000"),"")</f>
        <v>IND3529</v>
      </c>
      <c r="B4881" s="17">
        <f>Consolication[[#This Row],[Nom et prénom 0 Name &amp; first name]]</f>
        <v>0</v>
      </c>
      <c r="C4881" s="17" t="e">
        <f>VLOOKUP(B4881,Consolidation!B:AA,3,FALSE)</f>
        <v>#N/A</v>
      </c>
      <c r="D4881" s="17" t="e">
        <f>VLOOKUP(B4881,Consolidation!B:AA,5,TRUE)</f>
        <v>#N/A</v>
      </c>
      <c r="E4881" s="17" t="e">
        <f>VLOOKUP(B4882,Consolidation!B:AA,6,TRUE)</f>
        <v>#N/A</v>
      </c>
      <c r="F4881" s="17" t="e">
        <f>VLOOKUP(B4882,Consolidation!B:AA,7,TRUE)</f>
        <v>#N/A</v>
      </c>
      <c r="G4881" s="17" t="e">
        <f>VLOOKUP(B4882,Consolidation!B:AA,12,TRUE)</f>
        <v>#N/A</v>
      </c>
      <c r="H4881" s="17" t="e">
        <f>VLOOKUP(B4882,Consolidation!B:AA,22,FALSE)</f>
        <v>#N/A</v>
      </c>
    </row>
    <row r="4882" spans="1:8" ht="29.5" customHeight="1" thickBot="1" x14ac:dyDescent="0.4">
      <c r="A4882" s="16" t="str">
        <f>IF(B4882&lt;&gt;"","IND"&amp;TEXT(COUNTA($B$2:B4882),"000"),"")</f>
        <v>IND3530</v>
      </c>
      <c r="B4882" s="17">
        <f>Consolication[[#This Row],[Nom et prénom 0 Name &amp; first name]]</f>
        <v>0</v>
      </c>
      <c r="C4882" s="17" t="e">
        <f>VLOOKUP(B4882,Consolidation!B:AA,3,FALSE)</f>
        <v>#N/A</v>
      </c>
      <c r="D4882" s="17" t="e">
        <f>VLOOKUP(B4882,Consolidation!B:AA,5,TRUE)</f>
        <v>#N/A</v>
      </c>
      <c r="E4882" s="17" t="e">
        <f>VLOOKUP(B4883,Consolidation!B:AA,6,TRUE)</f>
        <v>#N/A</v>
      </c>
      <c r="F4882" s="17" t="e">
        <f>VLOOKUP(B4883,Consolidation!B:AA,7,TRUE)</f>
        <v>#N/A</v>
      </c>
      <c r="G4882" s="17" t="e">
        <f>VLOOKUP(B4883,Consolidation!B:AA,12,TRUE)</f>
        <v>#N/A</v>
      </c>
      <c r="H4882" s="17" t="e">
        <f>VLOOKUP(B4883,Consolidation!B:AA,22,FALSE)</f>
        <v>#N/A</v>
      </c>
    </row>
    <row r="4883" spans="1:8" ht="29.5" customHeight="1" thickBot="1" x14ac:dyDescent="0.4">
      <c r="A4883" s="16" t="str">
        <f>IF(B4883&lt;&gt;"","IND"&amp;TEXT(COUNTA($B$2:B4883),"000"),"")</f>
        <v>IND3531</v>
      </c>
      <c r="B4883" s="17">
        <f>Consolication[[#This Row],[Nom et prénom 0 Name &amp; first name]]</f>
        <v>0</v>
      </c>
      <c r="C4883" s="17" t="e">
        <f>VLOOKUP(B4883,Consolidation!B:AA,3,FALSE)</f>
        <v>#N/A</v>
      </c>
      <c r="D4883" s="17" t="e">
        <f>VLOOKUP(B4883,Consolidation!B:AA,5,TRUE)</f>
        <v>#N/A</v>
      </c>
      <c r="E4883" s="17" t="e">
        <f>VLOOKUP(B4884,Consolidation!B:AA,6,TRUE)</f>
        <v>#N/A</v>
      </c>
      <c r="F4883" s="17" t="e">
        <f>VLOOKUP(B4884,Consolidation!B:AA,7,TRUE)</f>
        <v>#N/A</v>
      </c>
      <c r="G4883" s="17" t="e">
        <f>VLOOKUP(B4884,Consolidation!B:AA,12,TRUE)</f>
        <v>#N/A</v>
      </c>
      <c r="H4883" s="17" t="e">
        <f>VLOOKUP(B4884,Consolidation!B:AA,22,FALSE)</f>
        <v>#N/A</v>
      </c>
    </row>
    <row r="4884" spans="1:8" ht="29.5" customHeight="1" thickBot="1" x14ac:dyDescent="0.4">
      <c r="A4884" s="16" t="str">
        <f>IF(B4884&lt;&gt;"","IND"&amp;TEXT(COUNTA($B$2:B4884),"000"),"")</f>
        <v>IND3532</v>
      </c>
      <c r="B4884" s="17">
        <f>Consolication[[#This Row],[Nom et prénom 0 Name &amp; first name]]</f>
        <v>0</v>
      </c>
      <c r="C4884" s="17" t="e">
        <f>VLOOKUP(B4884,Consolidation!B:AA,3,FALSE)</f>
        <v>#N/A</v>
      </c>
      <c r="D4884" s="17" t="e">
        <f>VLOOKUP(B4884,Consolidation!B:AA,5,TRUE)</f>
        <v>#N/A</v>
      </c>
      <c r="E4884" s="17" t="e">
        <f>VLOOKUP(B4885,Consolidation!B:AA,6,TRUE)</f>
        <v>#N/A</v>
      </c>
      <c r="F4884" s="17" t="e">
        <f>VLOOKUP(B4885,Consolidation!B:AA,7,TRUE)</f>
        <v>#N/A</v>
      </c>
      <c r="G4884" s="17" t="e">
        <f>VLOOKUP(B4885,Consolidation!B:AA,12,TRUE)</f>
        <v>#N/A</v>
      </c>
      <c r="H4884" s="17" t="e">
        <f>VLOOKUP(B4885,Consolidation!B:AA,22,FALSE)</f>
        <v>#N/A</v>
      </c>
    </row>
    <row r="4885" spans="1:8" ht="29.5" customHeight="1" thickBot="1" x14ac:dyDescent="0.4">
      <c r="A4885" s="16" t="str">
        <f>IF(B4885&lt;&gt;"","IND"&amp;TEXT(COUNTA($B$2:B4885),"000"),"")</f>
        <v>IND3533</v>
      </c>
      <c r="B4885" s="17">
        <f>Consolication[[#This Row],[Nom et prénom 0 Name &amp; first name]]</f>
        <v>0</v>
      </c>
      <c r="C4885" s="17" t="e">
        <f>VLOOKUP(B4885,Consolidation!B:AA,3,FALSE)</f>
        <v>#N/A</v>
      </c>
      <c r="D4885" s="17" t="e">
        <f>VLOOKUP(B4885,Consolidation!B:AA,5,TRUE)</f>
        <v>#N/A</v>
      </c>
      <c r="E4885" s="17" t="e">
        <f>VLOOKUP(B4886,Consolidation!B:AA,6,TRUE)</f>
        <v>#N/A</v>
      </c>
      <c r="F4885" s="17" t="e">
        <f>VLOOKUP(B4886,Consolidation!B:AA,7,TRUE)</f>
        <v>#N/A</v>
      </c>
      <c r="G4885" s="17" t="e">
        <f>VLOOKUP(B4886,Consolidation!B:AA,12,TRUE)</f>
        <v>#N/A</v>
      </c>
      <c r="H4885" s="17" t="e">
        <f>VLOOKUP(B4886,Consolidation!B:AA,22,FALSE)</f>
        <v>#N/A</v>
      </c>
    </row>
    <row r="4886" spans="1:8" ht="29.5" customHeight="1" thickBot="1" x14ac:dyDescent="0.4">
      <c r="A4886" s="16" t="str">
        <f>IF(B4886&lt;&gt;"","IND"&amp;TEXT(COUNTA($B$2:B4886),"000"),"")</f>
        <v>IND3534</v>
      </c>
      <c r="B4886" s="17">
        <f>Consolication[[#This Row],[Nom et prénom 0 Name &amp; first name]]</f>
        <v>0</v>
      </c>
      <c r="C4886" s="17" t="e">
        <f>VLOOKUP(B4886,Consolidation!B:AA,3,FALSE)</f>
        <v>#N/A</v>
      </c>
      <c r="D4886" s="17" t="e">
        <f>VLOOKUP(B4886,Consolidation!B:AA,5,TRUE)</f>
        <v>#N/A</v>
      </c>
      <c r="E4886" s="17" t="e">
        <f>VLOOKUP(B4887,Consolidation!B:AA,6,TRUE)</f>
        <v>#N/A</v>
      </c>
      <c r="F4886" s="17" t="e">
        <f>VLOOKUP(B4887,Consolidation!B:AA,7,TRUE)</f>
        <v>#N/A</v>
      </c>
      <c r="G4886" s="17" t="e">
        <f>VLOOKUP(B4887,Consolidation!B:AA,12,TRUE)</f>
        <v>#N/A</v>
      </c>
      <c r="H4886" s="17" t="e">
        <f>VLOOKUP(B4887,Consolidation!B:AA,22,FALSE)</f>
        <v>#N/A</v>
      </c>
    </row>
    <row r="4887" spans="1:8" ht="29.5" customHeight="1" thickBot="1" x14ac:dyDescent="0.4">
      <c r="A4887" s="16" t="str">
        <f>IF(B4887&lt;&gt;"","IND"&amp;TEXT(COUNTA($B$2:B4887),"000"),"")</f>
        <v>IND3535</v>
      </c>
      <c r="B4887" s="17">
        <f>Consolication[[#This Row],[Nom et prénom 0 Name &amp; first name]]</f>
        <v>0</v>
      </c>
      <c r="C4887" s="17" t="e">
        <f>VLOOKUP(B4887,Consolidation!B:AA,3,FALSE)</f>
        <v>#N/A</v>
      </c>
      <c r="D4887" s="17" t="e">
        <f>VLOOKUP(B4887,Consolidation!B:AA,5,TRUE)</f>
        <v>#N/A</v>
      </c>
      <c r="E4887" s="17" t="e">
        <f>VLOOKUP(B4888,Consolidation!B:AA,6,TRUE)</f>
        <v>#N/A</v>
      </c>
      <c r="F4887" s="17" t="e">
        <f>VLOOKUP(B4888,Consolidation!B:AA,7,TRUE)</f>
        <v>#N/A</v>
      </c>
      <c r="G4887" s="17" t="e">
        <f>VLOOKUP(B4888,Consolidation!B:AA,12,TRUE)</f>
        <v>#N/A</v>
      </c>
      <c r="H4887" s="17" t="e">
        <f>VLOOKUP(B4888,Consolidation!B:AA,22,FALSE)</f>
        <v>#N/A</v>
      </c>
    </row>
    <row r="4888" spans="1:8" ht="29.5" customHeight="1" thickBot="1" x14ac:dyDescent="0.4">
      <c r="A4888" s="16" t="str">
        <f>IF(B4888&lt;&gt;"","IND"&amp;TEXT(COUNTA($B$2:B4888),"000"),"")</f>
        <v>IND3536</v>
      </c>
      <c r="B4888" s="17">
        <f>Consolication[[#This Row],[Nom et prénom 0 Name &amp; first name]]</f>
        <v>0</v>
      </c>
      <c r="C4888" s="17" t="e">
        <f>VLOOKUP(B4888,Consolidation!B:AA,3,FALSE)</f>
        <v>#N/A</v>
      </c>
      <c r="D4888" s="17" t="e">
        <f>VLOOKUP(B4888,Consolidation!B:AA,5,TRUE)</f>
        <v>#N/A</v>
      </c>
      <c r="E4888" s="17" t="e">
        <f>VLOOKUP(B4889,Consolidation!B:AA,6,TRUE)</f>
        <v>#N/A</v>
      </c>
      <c r="F4888" s="17" t="e">
        <f>VLOOKUP(B4889,Consolidation!B:AA,7,TRUE)</f>
        <v>#N/A</v>
      </c>
      <c r="G4888" s="17" t="e">
        <f>VLOOKUP(B4889,Consolidation!B:AA,12,TRUE)</f>
        <v>#N/A</v>
      </c>
      <c r="H4888" s="17" t="e">
        <f>VLOOKUP(B4889,Consolidation!B:AA,22,FALSE)</f>
        <v>#N/A</v>
      </c>
    </row>
    <row r="4889" spans="1:8" ht="29.5" customHeight="1" thickBot="1" x14ac:dyDescent="0.4">
      <c r="A4889" s="16" t="str">
        <f>IF(B4889&lt;&gt;"","IND"&amp;TEXT(COUNTA($B$2:B4889),"000"),"")</f>
        <v>IND3537</v>
      </c>
      <c r="B4889" s="17">
        <f>Consolication[[#This Row],[Nom et prénom 0 Name &amp; first name]]</f>
        <v>0</v>
      </c>
      <c r="C4889" s="17" t="e">
        <f>VLOOKUP(B4889,Consolidation!B:AA,3,FALSE)</f>
        <v>#N/A</v>
      </c>
      <c r="D4889" s="17" t="e">
        <f>VLOOKUP(B4889,Consolidation!B:AA,5,TRUE)</f>
        <v>#N/A</v>
      </c>
      <c r="E4889" s="17" t="e">
        <f>VLOOKUP(B4890,Consolidation!B:AA,6,TRUE)</f>
        <v>#N/A</v>
      </c>
      <c r="F4889" s="17" t="e">
        <f>VLOOKUP(B4890,Consolidation!B:AA,7,TRUE)</f>
        <v>#N/A</v>
      </c>
      <c r="G4889" s="17" t="e">
        <f>VLOOKUP(B4890,Consolidation!B:AA,12,TRUE)</f>
        <v>#N/A</v>
      </c>
      <c r="H4889" s="17" t="e">
        <f>VLOOKUP(B4890,Consolidation!B:AA,22,FALSE)</f>
        <v>#N/A</v>
      </c>
    </row>
    <row r="4890" spans="1:8" ht="29.5" customHeight="1" thickBot="1" x14ac:dyDescent="0.4">
      <c r="A4890" s="16" t="str">
        <f>IF(B4890&lt;&gt;"","IND"&amp;TEXT(COUNTA($B$2:B4890),"000"),"")</f>
        <v>IND3538</v>
      </c>
      <c r="B4890" s="17">
        <f>Consolication[[#This Row],[Nom et prénom 0 Name &amp; first name]]</f>
        <v>0</v>
      </c>
      <c r="C4890" s="17" t="e">
        <f>VLOOKUP(B4890,Consolidation!B:AA,3,FALSE)</f>
        <v>#N/A</v>
      </c>
      <c r="D4890" s="17" t="e">
        <f>VLOOKUP(B4890,Consolidation!B:AA,5,TRUE)</f>
        <v>#N/A</v>
      </c>
      <c r="E4890" s="17" t="e">
        <f>VLOOKUP(B4891,Consolidation!B:AA,6,TRUE)</f>
        <v>#N/A</v>
      </c>
      <c r="F4890" s="17" t="e">
        <f>VLOOKUP(B4891,Consolidation!B:AA,7,TRUE)</f>
        <v>#N/A</v>
      </c>
      <c r="G4890" s="17" t="e">
        <f>VLOOKUP(B4891,Consolidation!B:AA,12,TRUE)</f>
        <v>#N/A</v>
      </c>
      <c r="H4890" s="17" t="e">
        <f>VLOOKUP(B4891,Consolidation!B:AA,22,FALSE)</f>
        <v>#N/A</v>
      </c>
    </row>
    <row r="4891" spans="1:8" ht="29.5" customHeight="1" thickBot="1" x14ac:dyDescent="0.4">
      <c r="A4891" s="16" t="str">
        <f>IF(B4891&lt;&gt;"","IND"&amp;TEXT(COUNTA($B$2:B4891),"000"),"")</f>
        <v>IND3539</v>
      </c>
      <c r="B4891" s="17">
        <f>Consolication[[#This Row],[Nom et prénom 0 Name &amp; first name]]</f>
        <v>0</v>
      </c>
      <c r="C4891" s="17" t="e">
        <f>VLOOKUP(B4891,Consolidation!B:AA,3,FALSE)</f>
        <v>#N/A</v>
      </c>
      <c r="D4891" s="17" t="e">
        <f>VLOOKUP(B4891,Consolidation!B:AA,5,TRUE)</f>
        <v>#N/A</v>
      </c>
      <c r="E4891" s="17" t="e">
        <f>VLOOKUP(B4892,Consolidation!B:AA,6,TRUE)</f>
        <v>#N/A</v>
      </c>
      <c r="F4891" s="17" t="e">
        <f>VLOOKUP(B4892,Consolidation!B:AA,7,TRUE)</f>
        <v>#N/A</v>
      </c>
      <c r="G4891" s="17" t="e">
        <f>VLOOKUP(B4892,Consolidation!B:AA,12,TRUE)</f>
        <v>#N/A</v>
      </c>
      <c r="H4891" s="17" t="e">
        <f>VLOOKUP(B4892,Consolidation!B:AA,22,FALSE)</f>
        <v>#N/A</v>
      </c>
    </row>
    <row r="4892" spans="1:8" ht="29.5" customHeight="1" thickBot="1" x14ac:dyDescent="0.4">
      <c r="A4892" s="16" t="str">
        <f>IF(B4892&lt;&gt;"","IND"&amp;TEXT(COUNTA($B$2:B4892),"000"),"")</f>
        <v>IND3540</v>
      </c>
      <c r="B4892" s="17">
        <f>Consolication[[#This Row],[Nom et prénom 0 Name &amp; first name]]</f>
        <v>0</v>
      </c>
      <c r="C4892" s="17" t="e">
        <f>VLOOKUP(B4892,Consolidation!B:AA,3,FALSE)</f>
        <v>#N/A</v>
      </c>
      <c r="D4892" s="17" t="e">
        <f>VLOOKUP(B4892,Consolidation!B:AA,5,TRUE)</f>
        <v>#N/A</v>
      </c>
      <c r="E4892" s="17" t="e">
        <f>VLOOKUP(B4893,Consolidation!B:AA,6,TRUE)</f>
        <v>#N/A</v>
      </c>
      <c r="F4892" s="17" t="e">
        <f>VLOOKUP(B4893,Consolidation!B:AA,7,TRUE)</f>
        <v>#N/A</v>
      </c>
      <c r="G4892" s="17" t="e">
        <f>VLOOKUP(B4893,Consolidation!B:AA,12,TRUE)</f>
        <v>#N/A</v>
      </c>
      <c r="H4892" s="17" t="e">
        <f>VLOOKUP(B4893,Consolidation!B:AA,22,FALSE)</f>
        <v>#N/A</v>
      </c>
    </row>
    <row r="4893" spans="1:8" ht="29.5" customHeight="1" thickBot="1" x14ac:dyDescent="0.4">
      <c r="A4893" s="16" t="str">
        <f>IF(B4893&lt;&gt;"","IND"&amp;TEXT(COUNTA($B$2:B4893),"000"),"")</f>
        <v>IND3541</v>
      </c>
      <c r="B4893" s="17">
        <f>Consolication[[#This Row],[Nom et prénom 0 Name &amp; first name]]</f>
        <v>0</v>
      </c>
      <c r="C4893" s="17" t="e">
        <f>VLOOKUP(B4893,Consolidation!B:AA,3,FALSE)</f>
        <v>#N/A</v>
      </c>
      <c r="D4893" s="17" t="e">
        <f>VLOOKUP(B4893,Consolidation!B:AA,5,TRUE)</f>
        <v>#N/A</v>
      </c>
      <c r="E4893" s="17" t="e">
        <f>VLOOKUP(B4894,Consolidation!B:AA,6,TRUE)</f>
        <v>#N/A</v>
      </c>
      <c r="F4893" s="17" t="e">
        <f>VLOOKUP(B4894,Consolidation!B:AA,7,TRUE)</f>
        <v>#N/A</v>
      </c>
      <c r="G4893" s="17" t="e">
        <f>VLOOKUP(B4894,Consolidation!B:AA,12,TRUE)</f>
        <v>#N/A</v>
      </c>
      <c r="H4893" s="17" t="e">
        <f>VLOOKUP(B4894,Consolidation!B:AA,22,FALSE)</f>
        <v>#N/A</v>
      </c>
    </row>
    <row r="4894" spans="1:8" ht="29.5" customHeight="1" thickBot="1" x14ac:dyDescent="0.4">
      <c r="A4894" s="16" t="str">
        <f>IF(B4894&lt;&gt;"","IND"&amp;TEXT(COUNTA($B$2:B4894),"000"),"")</f>
        <v>IND3542</v>
      </c>
      <c r="B4894" s="17">
        <f>Consolication[[#This Row],[Nom et prénom 0 Name &amp; first name]]</f>
        <v>0</v>
      </c>
      <c r="C4894" s="17" t="e">
        <f>VLOOKUP(B4894,Consolidation!B:AA,3,FALSE)</f>
        <v>#N/A</v>
      </c>
      <c r="D4894" s="17" t="e">
        <f>VLOOKUP(B4894,Consolidation!B:AA,5,TRUE)</f>
        <v>#N/A</v>
      </c>
      <c r="E4894" s="17" t="e">
        <f>VLOOKUP(B4895,Consolidation!B:AA,6,TRUE)</f>
        <v>#N/A</v>
      </c>
      <c r="F4894" s="17" t="e">
        <f>VLOOKUP(B4895,Consolidation!B:AA,7,TRUE)</f>
        <v>#N/A</v>
      </c>
      <c r="G4894" s="17" t="e">
        <f>VLOOKUP(B4895,Consolidation!B:AA,12,TRUE)</f>
        <v>#N/A</v>
      </c>
      <c r="H4894" s="17" t="e">
        <f>VLOOKUP(B4895,Consolidation!B:AA,22,FALSE)</f>
        <v>#N/A</v>
      </c>
    </row>
    <row r="4895" spans="1:8" ht="29.5" customHeight="1" thickBot="1" x14ac:dyDescent="0.4">
      <c r="A4895" s="16" t="str">
        <f>IF(B4895&lt;&gt;"","IND"&amp;TEXT(COUNTA($B$2:B4895),"000"),"")</f>
        <v>IND3543</v>
      </c>
      <c r="B4895" s="17">
        <f>Consolication[[#This Row],[Nom et prénom 0 Name &amp; first name]]</f>
        <v>0</v>
      </c>
      <c r="C4895" s="17" t="e">
        <f>VLOOKUP(B4895,Consolidation!B:AA,3,FALSE)</f>
        <v>#N/A</v>
      </c>
      <c r="D4895" s="17" t="e">
        <f>VLOOKUP(B4895,Consolidation!B:AA,5,TRUE)</f>
        <v>#N/A</v>
      </c>
      <c r="E4895" s="17" t="e">
        <f>VLOOKUP(B4896,Consolidation!B:AA,6,TRUE)</f>
        <v>#N/A</v>
      </c>
      <c r="F4895" s="17" t="e">
        <f>VLOOKUP(B4896,Consolidation!B:AA,7,TRUE)</f>
        <v>#N/A</v>
      </c>
      <c r="G4895" s="17" t="e">
        <f>VLOOKUP(B4896,Consolidation!B:AA,12,TRUE)</f>
        <v>#N/A</v>
      </c>
      <c r="H4895" s="17" t="e">
        <f>VLOOKUP(B4896,Consolidation!B:AA,22,FALSE)</f>
        <v>#N/A</v>
      </c>
    </row>
    <row r="4896" spans="1:8" ht="29.5" customHeight="1" thickBot="1" x14ac:dyDescent="0.4">
      <c r="A4896" s="16" t="str">
        <f>IF(B4896&lt;&gt;"","IND"&amp;TEXT(COUNTA($B$2:B4896),"000"),"")</f>
        <v>IND3544</v>
      </c>
      <c r="B4896" s="17">
        <f>Consolication[[#This Row],[Nom et prénom 0 Name &amp; first name]]</f>
        <v>0</v>
      </c>
      <c r="C4896" s="17" t="e">
        <f>VLOOKUP(B4896,Consolidation!B:AA,3,FALSE)</f>
        <v>#N/A</v>
      </c>
      <c r="D4896" s="17" t="e">
        <f>VLOOKUP(B4896,Consolidation!B:AA,5,TRUE)</f>
        <v>#N/A</v>
      </c>
      <c r="E4896" s="17" t="e">
        <f>VLOOKUP(B4897,Consolidation!B:AA,6,TRUE)</f>
        <v>#N/A</v>
      </c>
      <c r="F4896" s="17" t="e">
        <f>VLOOKUP(B4897,Consolidation!B:AA,7,TRUE)</f>
        <v>#N/A</v>
      </c>
      <c r="G4896" s="17" t="e">
        <f>VLOOKUP(B4897,Consolidation!B:AA,12,TRUE)</f>
        <v>#N/A</v>
      </c>
      <c r="H4896" s="17" t="e">
        <f>VLOOKUP(B4897,Consolidation!B:AA,22,FALSE)</f>
        <v>#N/A</v>
      </c>
    </row>
    <row r="4897" spans="1:8" ht="29.5" customHeight="1" thickBot="1" x14ac:dyDescent="0.4">
      <c r="A4897" s="16" t="str">
        <f>IF(B4897&lt;&gt;"","IND"&amp;TEXT(COUNTA($B$2:B4897),"000"),"")</f>
        <v>IND3545</v>
      </c>
      <c r="B4897" s="17">
        <f>Consolication[[#This Row],[Nom et prénom 0 Name &amp; first name]]</f>
        <v>0</v>
      </c>
      <c r="C4897" s="17" t="e">
        <f>VLOOKUP(B4897,Consolidation!B:AA,3,FALSE)</f>
        <v>#N/A</v>
      </c>
      <c r="D4897" s="17" t="e">
        <f>VLOOKUP(B4897,Consolidation!B:AA,5,TRUE)</f>
        <v>#N/A</v>
      </c>
      <c r="E4897" s="17" t="e">
        <f>VLOOKUP(B4898,Consolidation!B:AA,6,TRUE)</f>
        <v>#N/A</v>
      </c>
      <c r="F4897" s="17" t="e">
        <f>VLOOKUP(B4898,Consolidation!B:AA,7,TRUE)</f>
        <v>#N/A</v>
      </c>
      <c r="G4897" s="17" t="e">
        <f>VLOOKUP(B4898,Consolidation!B:AA,12,TRUE)</f>
        <v>#N/A</v>
      </c>
      <c r="H4897" s="17" t="e">
        <f>VLOOKUP(B4898,Consolidation!B:AA,22,FALSE)</f>
        <v>#N/A</v>
      </c>
    </row>
    <row r="4898" spans="1:8" ht="29.5" customHeight="1" thickBot="1" x14ac:dyDescent="0.4">
      <c r="A4898" s="16" t="str">
        <f>IF(B4898&lt;&gt;"","IND"&amp;TEXT(COUNTA($B$2:B4898),"000"),"")</f>
        <v>IND3546</v>
      </c>
      <c r="B4898" s="17">
        <f>Consolication[[#This Row],[Nom et prénom 0 Name &amp; first name]]</f>
        <v>0</v>
      </c>
      <c r="C4898" s="17" t="e">
        <f>VLOOKUP(B4898,Consolidation!B:AA,3,FALSE)</f>
        <v>#N/A</v>
      </c>
      <c r="D4898" s="17" t="e">
        <f>VLOOKUP(B4898,Consolidation!B:AA,5,TRUE)</f>
        <v>#N/A</v>
      </c>
      <c r="E4898" s="17" t="e">
        <f>VLOOKUP(B4899,Consolidation!B:AA,6,TRUE)</f>
        <v>#N/A</v>
      </c>
      <c r="F4898" s="17" t="e">
        <f>VLOOKUP(B4899,Consolidation!B:AA,7,TRUE)</f>
        <v>#N/A</v>
      </c>
      <c r="G4898" s="17" t="e">
        <f>VLOOKUP(B4899,Consolidation!B:AA,12,TRUE)</f>
        <v>#N/A</v>
      </c>
      <c r="H4898" s="17" t="e">
        <f>VLOOKUP(B4899,Consolidation!B:AA,22,FALSE)</f>
        <v>#N/A</v>
      </c>
    </row>
    <row r="4899" spans="1:8" ht="29.5" customHeight="1" thickBot="1" x14ac:dyDescent="0.4">
      <c r="A4899" s="16" t="str">
        <f>IF(B4899&lt;&gt;"","IND"&amp;TEXT(COUNTA($B$2:B4899),"000"),"")</f>
        <v>IND3547</v>
      </c>
      <c r="B4899" s="17">
        <f>Consolication[[#This Row],[Nom et prénom 0 Name &amp; first name]]</f>
        <v>0</v>
      </c>
      <c r="C4899" s="17" t="e">
        <f>VLOOKUP(B4899,Consolidation!B:AA,3,FALSE)</f>
        <v>#N/A</v>
      </c>
      <c r="D4899" s="17" t="e">
        <f>VLOOKUP(B4899,Consolidation!B:AA,5,TRUE)</f>
        <v>#N/A</v>
      </c>
      <c r="E4899" s="17" t="e">
        <f>VLOOKUP(B4900,Consolidation!B:AA,6,TRUE)</f>
        <v>#N/A</v>
      </c>
      <c r="F4899" s="17" t="e">
        <f>VLOOKUP(B4900,Consolidation!B:AA,7,TRUE)</f>
        <v>#N/A</v>
      </c>
      <c r="G4899" s="17" t="e">
        <f>VLOOKUP(B4900,Consolidation!B:AA,12,TRUE)</f>
        <v>#N/A</v>
      </c>
      <c r="H4899" s="17" t="e">
        <f>VLOOKUP(B4900,Consolidation!B:AA,22,FALSE)</f>
        <v>#N/A</v>
      </c>
    </row>
    <row r="4900" spans="1:8" ht="29.5" customHeight="1" thickBot="1" x14ac:dyDescent="0.4">
      <c r="A4900" s="16" t="str">
        <f>IF(B4900&lt;&gt;"","IND"&amp;TEXT(COUNTA($B$2:B4900),"000"),"")</f>
        <v>IND3548</v>
      </c>
      <c r="B4900" s="17">
        <f>Consolication[[#This Row],[Nom et prénom 0 Name &amp; first name]]</f>
        <v>0</v>
      </c>
      <c r="C4900" s="17" t="e">
        <f>VLOOKUP(B4900,Consolidation!B:AA,3,FALSE)</f>
        <v>#N/A</v>
      </c>
      <c r="D4900" s="17" t="e">
        <f>VLOOKUP(B4900,Consolidation!B:AA,5,TRUE)</f>
        <v>#N/A</v>
      </c>
      <c r="E4900" s="17" t="e">
        <f>VLOOKUP(B4901,Consolidation!B:AA,6,TRUE)</f>
        <v>#N/A</v>
      </c>
      <c r="F4900" s="17" t="e">
        <f>VLOOKUP(B4901,Consolidation!B:AA,7,TRUE)</f>
        <v>#N/A</v>
      </c>
      <c r="G4900" s="17" t="e">
        <f>VLOOKUP(B4901,Consolidation!B:AA,12,TRUE)</f>
        <v>#N/A</v>
      </c>
      <c r="H4900" s="17" t="e">
        <f>VLOOKUP(B4901,Consolidation!B:AA,22,FALSE)</f>
        <v>#N/A</v>
      </c>
    </row>
    <row r="4901" spans="1:8" ht="29.5" customHeight="1" thickBot="1" x14ac:dyDescent="0.4">
      <c r="A4901" s="16" t="str">
        <f>IF(B4901&lt;&gt;"","IND"&amp;TEXT(COUNTA($B$2:B4901),"000"),"")</f>
        <v>IND3549</v>
      </c>
      <c r="B4901" s="17">
        <f>Consolication[[#This Row],[Nom et prénom 0 Name &amp; first name]]</f>
        <v>0</v>
      </c>
      <c r="C4901" s="17" t="e">
        <f>VLOOKUP(B4901,Consolidation!B:AA,3,FALSE)</f>
        <v>#N/A</v>
      </c>
      <c r="D4901" s="17" t="e">
        <f>VLOOKUP(B4901,Consolidation!B:AA,5,TRUE)</f>
        <v>#N/A</v>
      </c>
      <c r="E4901" s="17" t="e">
        <f>VLOOKUP(B4902,Consolidation!B:AA,6,TRUE)</f>
        <v>#N/A</v>
      </c>
      <c r="F4901" s="17" t="e">
        <f>VLOOKUP(B4902,Consolidation!B:AA,7,TRUE)</f>
        <v>#N/A</v>
      </c>
      <c r="G4901" s="17" t="e">
        <f>VLOOKUP(B4902,Consolidation!B:AA,12,TRUE)</f>
        <v>#N/A</v>
      </c>
      <c r="H4901" s="17" t="e">
        <f>VLOOKUP(B4902,Consolidation!B:AA,22,FALSE)</f>
        <v>#N/A</v>
      </c>
    </row>
    <row r="4902" spans="1:8" ht="29.5" customHeight="1" thickBot="1" x14ac:dyDescent="0.4">
      <c r="A4902" s="16" t="str">
        <f>IF(B4902&lt;&gt;"","IND"&amp;TEXT(COUNTA($B$2:B4902),"000"),"")</f>
        <v>IND3550</v>
      </c>
      <c r="B4902" s="17">
        <f>Consolication[[#This Row],[Nom et prénom 0 Name &amp; first name]]</f>
        <v>0</v>
      </c>
      <c r="C4902" s="17" t="e">
        <f>VLOOKUP(B4902,Consolidation!B:AA,3,FALSE)</f>
        <v>#N/A</v>
      </c>
      <c r="D4902" s="17" t="e">
        <f>VLOOKUP(B4902,Consolidation!B:AA,5,TRUE)</f>
        <v>#N/A</v>
      </c>
      <c r="E4902" s="17" t="e">
        <f>VLOOKUP(B4903,Consolidation!B:AA,6,TRUE)</f>
        <v>#N/A</v>
      </c>
      <c r="F4902" s="17" t="e">
        <f>VLOOKUP(B4903,Consolidation!B:AA,7,TRUE)</f>
        <v>#N/A</v>
      </c>
      <c r="G4902" s="17" t="e">
        <f>VLOOKUP(B4903,Consolidation!B:AA,12,TRUE)</f>
        <v>#N/A</v>
      </c>
      <c r="H4902" s="17" t="e">
        <f>VLOOKUP(B4903,Consolidation!B:AA,22,FALSE)</f>
        <v>#N/A</v>
      </c>
    </row>
    <row r="4903" spans="1:8" ht="29.5" customHeight="1" thickBot="1" x14ac:dyDescent="0.4">
      <c r="A4903" s="16" t="str">
        <f>IF(B4903&lt;&gt;"","IND"&amp;TEXT(COUNTA($B$2:B4903),"000"),"")</f>
        <v>IND3551</v>
      </c>
      <c r="B4903" s="17">
        <f>Consolication[[#This Row],[Nom et prénom 0 Name &amp; first name]]</f>
        <v>0</v>
      </c>
      <c r="C4903" s="17" t="e">
        <f>VLOOKUP(B4903,Consolidation!B:AA,3,FALSE)</f>
        <v>#N/A</v>
      </c>
      <c r="D4903" s="17" t="e">
        <f>VLOOKUP(B4903,Consolidation!B:AA,5,TRUE)</f>
        <v>#N/A</v>
      </c>
      <c r="E4903" s="17" t="e">
        <f>VLOOKUP(B4904,Consolidation!B:AA,6,TRUE)</f>
        <v>#N/A</v>
      </c>
      <c r="F4903" s="17" t="e">
        <f>VLOOKUP(B4904,Consolidation!B:AA,7,TRUE)</f>
        <v>#N/A</v>
      </c>
      <c r="G4903" s="17" t="e">
        <f>VLOOKUP(B4904,Consolidation!B:AA,12,TRUE)</f>
        <v>#N/A</v>
      </c>
      <c r="H4903" s="17" t="e">
        <f>VLOOKUP(B4904,Consolidation!B:AA,22,FALSE)</f>
        <v>#N/A</v>
      </c>
    </row>
    <row r="4904" spans="1:8" ht="29.5" customHeight="1" thickBot="1" x14ac:dyDescent="0.4">
      <c r="A4904" s="16" t="str">
        <f>IF(B4904&lt;&gt;"","IND"&amp;TEXT(COUNTA($B$2:B4904),"000"),"")</f>
        <v>IND3552</v>
      </c>
      <c r="B4904" s="17">
        <f>Consolication[[#This Row],[Nom et prénom 0 Name &amp; first name]]</f>
        <v>0</v>
      </c>
      <c r="C4904" s="17" t="e">
        <f>VLOOKUP(B4904,Consolidation!B:AA,3,FALSE)</f>
        <v>#N/A</v>
      </c>
      <c r="D4904" s="17" t="e">
        <f>VLOOKUP(B4904,Consolidation!B:AA,5,TRUE)</f>
        <v>#N/A</v>
      </c>
      <c r="E4904" s="17" t="e">
        <f>VLOOKUP(B4905,Consolidation!B:AA,6,TRUE)</f>
        <v>#N/A</v>
      </c>
      <c r="F4904" s="17" t="e">
        <f>VLOOKUP(B4905,Consolidation!B:AA,7,TRUE)</f>
        <v>#N/A</v>
      </c>
      <c r="G4904" s="17" t="e">
        <f>VLOOKUP(B4905,Consolidation!B:AA,12,TRUE)</f>
        <v>#N/A</v>
      </c>
      <c r="H4904" s="17" t="e">
        <f>VLOOKUP(B4905,Consolidation!B:AA,22,FALSE)</f>
        <v>#N/A</v>
      </c>
    </row>
    <row r="4905" spans="1:8" ht="29.5" customHeight="1" thickBot="1" x14ac:dyDescent="0.4">
      <c r="A4905" s="16" t="str">
        <f>IF(B4905&lt;&gt;"","IND"&amp;TEXT(COUNTA($B$2:B4905),"000"),"")</f>
        <v>IND3553</v>
      </c>
      <c r="B4905" s="17">
        <f>Consolication[[#This Row],[Nom et prénom 0 Name &amp; first name]]</f>
        <v>0</v>
      </c>
      <c r="C4905" s="17" t="e">
        <f>VLOOKUP(B4905,Consolidation!B:AA,3,FALSE)</f>
        <v>#N/A</v>
      </c>
      <c r="D4905" s="17" t="e">
        <f>VLOOKUP(B4905,Consolidation!B:AA,5,TRUE)</f>
        <v>#N/A</v>
      </c>
      <c r="E4905" s="17" t="e">
        <f>VLOOKUP(B4906,Consolidation!B:AA,6,TRUE)</f>
        <v>#N/A</v>
      </c>
      <c r="F4905" s="17" t="e">
        <f>VLOOKUP(B4906,Consolidation!B:AA,7,TRUE)</f>
        <v>#N/A</v>
      </c>
      <c r="G4905" s="17" t="e">
        <f>VLOOKUP(B4906,Consolidation!B:AA,12,TRUE)</f>
        <v>#N/A</v>
      </c>
      <c r="H4905" s="17" t="e">
        <f>VLOOKUP(B4906,Consolidation!B:AA,22,FALSE)</f>
        <v>#N/A</v>
      </c>
    </row>
    <row r="4906" spans="1:8" ht="29.5" customHeight="1" thickBot="1" x14ac:dyDescent="0.4">
      <c r="A4906" s="16" t="str">
        <f>IF(B4906&lt;&gt;"","IND"&amp;TEXT(COUNTA($B$2:B4906),"000"),"")</f>
        <v>IND3554</v>
      </c>
      <c r="B4906" s="17">
        <f>Consolication[[#This Row],[Nom et prénom 0 Name &amp; first name]]</f>
        <v>0</v>
      </c>
      <c r="C4906" s="17" t="e">
        <f>VLOOKUP(B4906,Consolidation!B:AA,3,FALSE)</f>
        <v>#N/A</v>
      </c>
      <c r="D4906" s="17" t="e">
        <f>VLOOKUP(B4906,Consolidation!B:AA,5,TRUE)</f>
        <v>#N/A</v>
      </c>
      <c r="E4906" s="17" t="e">
        <f>VLOOKUP(B4907,Consolidation!B:AA,6,TRUE)</f>
        <v>#N/A</v>
      </c>
      <c r="F4906" s="17" t="e">
        <f>VLOOKUP(B4907,Consolidation!B:AA,7,TRUE)</f>
        <v>#N/A</v>
      </c>
      <c r="G4906" s="17" t="e">
        <f>VLOOKUP(B4907,Consolidation!B:AA,12,TRUE)</f>
        <v>#N/A</v>
      </c>
      <c r="H4906" s="17" t="e">
        <f>VLOOKUP(B4907,Consolidation!B:AA,22,FALSE)</f>
        <v>#N/A</v>
      </c>
    </row>
    <row r="4907" spans="1:8" ht="29.5" customHeight="1" thickBot="1" x14ac:dyDescent="0.4">
      <c r="A4907" s="16" t="str">
        <f>IF(B4907&lt;&gt;"","IND"&amp;TEXT(COUNTA($B$2:B4907),"000"),"")</f>
        <v>IND3555</v>
      </c>
      <c r="B4907" s="17">
        <f>Consolication[[#This Row],[Nom et prénom 0 Name &amp; first name]]</f>
        <v>0</v>
      </c>
      <c r="C4907" s="17" t="e">
        <f>VLOOKUP(B4907,Consolidation!B:AA,3,FALSE)</f>
        <v>#N/A</v>
      </c>
      <c r="D4907" s="17" t="e">
        <f>VLOOKUP(B4907,Consolidation!B:AA,5,TRUE)</f>
        <v>#N/A</v>
      </c>
      <c r="E4907" s="17" t="e">
        <f>VLOOKUP(B4908,Consolidation!B:AA,6,TRUE)</f>
        <v>#N/A</v>
      </c>
      <c r="F4907" s="17" t="e">
        <f>VLOOKUP(B4908,Consolidation!B:AA,7,TRUE)</f>
        <v>#N/A</v>
      </c>
      <c r="G4907" s="17" t="e">
        <f>VLOOKUP(B4908,Consolidation!B:AA,12,TRUE)</f>
        <v>#N/A</v>
      </c>
      <c r="H4907" s="17" t="e">
        <f>VLOOKUP(B4908,Consolidation!B:AA,22,FALSE)</f>
        <v>#N/A</v>
      </c>
    </row>
    <row r="4908" spans="1:8" ht="29.5" customHeight="1" thickBot="1" x14ac:dyDescent="0.4">
      <c r="A4908" s="16" t="str">
        <f>IF(B4908&lt;&gt;"","IND"&amp;TEXT(COUNTA($B$2:B4908),"000"),"")</f>
        <v>IND3556</v>
      </c>
      <c r="B4908" s="17">
        <f>Consolication[[#This Row],[Nom et prénom 0 Name &amp; first name]]</f>
        <v>0</v>
      </c>
      <c r="C4908" s="17" t="e">
        <f>VLOOKUP(B4908,Consolidation!B:AA,3,FALSE)</f>
        <v>#N/A</v>
      </c>
      <c r="D4908" s="17" t="e">
        <f>VLOOKUP(B4908,Consolidation!B:AA,5,TRUE)</f>
        <v>#N/A</v>
      </c>
      <c r="E4908" s="17" t="e">
        <f>VLOOKUP(B4909,Consolidation!B:AA,6,TRUE)</f>
        <v>#N/A</v>
      </c>
      <c r="F4908" s="17" t="e">
        <f>VLOOKUP(B4909,Consolidation!B:AA,7,TRUE)</f>
        <v>#N/A</v>
      </c>
      <c r="G4908" s="17" t="e">
        <f>VLOOKUP(B4909,Consolidation!B:AA,12,TRUE)</f>
        <v>#N/A</v>
      </c>
      <c r="H4908" s="17" t="e">
        <f>VLOOKUP(B4909,Consolidation!B:AA,22,FALSE)</f>
        <v>#N/A</v>
      </c>
    </row>
    <row r="4909" spans="1:8" ht="29.5" customHeight="1" thickBot="1" x14ac:dyDescent="0.4">
      <c r="A4909" s="16" t="str">
        <f>IF(B4909&lt;&gt;"","IND"&amp;TEXT(COUNTA($B$2:B4909),"000"),"")</f>
        <v>IND3557</v>
      </c>
      <c r="B4909" s="17">
        <f>Consolication[[#This Row],[Nom et prénom 0 Name &amp; first name]]</f>
        <v>0</v>
      </c>
      <c r="C4909" s="17" t="e">
        <f>VLOOKUP(B4909,Consolidation!B:AA,3,FALSE)</f>
        <v>#N/A</v>
      </c>
      <c r="D4909" s="17" t="e">
        <f>VLOOKUP(B4909,Consolidation!B:AA,5,TRUE)</f>
        <v>#N/A</v>
      </c>
      <c r="E4909" s="17" t="e">
        <f>VLOOKUP(B4910,Consolidation!B:AA,6,TRUE)</f>
        <v>#N/A</v>
      </c>
      <c r="F4909" s="17" t="e">
        <f>VLOOKUP(B4910,Consolidation!B:AA,7,TRUE)</f>
        <v>#N/A</v>
      </c>
      <c r="G4909" s="17" t="e">
        <f>VLOOKUP(B4910,Consolidation!B:AA,12,TRUE)</f>
        <v>#N/A</v>
      </c>
      <c r="H4909" s="17" t="e">
        <f>VLOOKUP(B4910,Consolidation!B:AA,22,FALSE)</f>
        <v>#N/A</v>
      </c>
    </row>
    <row r="4910" spans="1:8" ht="29.5" customHeight="1" thickBot="1" x14ac:dyDescent="0.4">
      <c r="A4910" s="16" t="str">
        <f>IF(B4910&lt;&gt;"","IND"&amp;TEXT(COUNTA($B$2:B4910),"000"),"")</f>
        <v>IND3558</v>
      </c>
      <c r="B4910" s="17">
        <f>Consolication[[#This Row],[Nom et prénom 0 Name &amp; first name]]</f>
        <v>0</v>
      </c>
      <c r="C4910" s="17" t="e">
        <f>VLOOKUP(B4910,Consolidation!B:AA,3,FALSE)</f>
        <v>#N/A</v>
      </c>
      <c r="D4910" s="17" t="e">
        <f>VLOOKUP(B4910,Consolidation!B:AA,5,TRUE)</f>
        <v>#N/A</v>
      </c>
      <c r="E4910" s="17" t="e">
        <f>VLOOKUP(B4911,Consolidation!B:AA,6,TRUE)</f>
        <v>#N/A</v>
      </c>
      <c r="F4910" s="17" t="e">
        <f>VLOOKUP(B4911,Consolidation!B:AA,7,TRUE)</f>
        <v>#N/A</v>
      </c>
      <c r="G4910" s="17" t="e">
        <f>VLOOKUP(B4911,Consolidation!B:AA,12,TRUE)</f>
        <v>#N/A</v>
      </c>
      <c r="H4910" s="17" t="e">
        <f>VLOOKUP(B4911,Consolidation!B:AA,22,FALSE)</f>
        <v>#N/A</v>
      </c>
    </row>
    <row r="4911" spans="1:8" ht="29.5" customHeight="1" thickBot="1" x14ac:dyDescent="0.4">
      <c r="A4911" s="16" t="str">
        <f>IF(B4911&lt;&gt;"","IND"&amp;TEXT(COUNTA($B$2:B4911),"000"),"")</f>
        <v>IND3559</v>
      </c>
      <c r="B4911" s="17">
        <f>Consolication[[#This Row],[Nom et prénom 0 Name &amp; first name]]</f>
        <v>0</v>
      </c>
      <c r="C4911" s="17" t="e">
        <f>VLOOKUP(B4911,Consolidation!B:AA,3,FALSE)</f>
        <v>#N/A</v>
      </c>
      <c r="D4911" s="17" t="e">
        <f>VLOOKUP(B4911,Consolidation!B:AA,5,TRUE)</f>
        <v>#N/A</v>
      </c>
      <c r="E4911" s="17" t="e">
        <f>VLOOKUP(B4912,Consolidation!B:AA,6,TRUE)</f>
        <v>#N/A</v>
      </c>
      <c r="F4911" s="17" t="e">
        <f>VLOOKUP(B4912,Consolidation!B:AA,7,TRUE)</f>
        <v>#N/A</v>
      </c>
      <c r="G4911" s="17" t="e">
        <f>VLOOKUP(B4912,Consolidation!B:AA,12,TRUE)</f>
        <v>#N/A</v>
      </c>
      <c r="H4911" s="17" t="e">
        <f>VLOOKUP(B4912,Consolidation!B:AA,22,FALSE)</f>
        <v>#N/A</v>
      </c>
    </row>
    <row r="4912" spans="1:8" ht="29.5" customHeight="1" thickBot="1" x14ac:dyDescent="0.4">
      <c r="A4912" s="16" t="str">
        <f>IF(B4912&lt;&gt;"","IND"&amp;TEXT(COUNTA($B$2:B4912),"000"),"")</f>
        <v>IND3560</v>
      </c>
      <c r="B4912" s="17">
        <f>Consolication[[#This Row],[Nom et prénom 0 Name &amp; first name]]</f>
        <v>0</v>
      </c>
      <c r="C4912" s="17" t="e">
        <f>VLOOKUP(B4912,Consolidation!B:AA,3,FALSE)</f>
        <v>#N/A</v>
      </c>
      <c r="D4912" s="17" t="e">
        <f>VLOOKUP(B4912,Consolidation!B:AA,5,TRUE)</f>
        <v>#N/A</v>
      </c>
      <c r="E4912" s="17" t="e">
        <f>VLOOKUP(B4913,Consolidation!B:AA,6,TRUE)</f>
        <v>#N/A</v>
      </c>
      <c r="F4912" s="17" t="e">
        <f>VLOOKUP(B4913,Consolidation!B:AA,7,TRUE)</f>
        <v>#N/A</v>
      </c>
      <c r="G4912" s="17" t="e">
        <f>VLOOKUP(B4913,Consolidation!B:AA,12,TRUE)</f>
        <v>#N/A</v>
      </c>
      <c r="H4912" s="17" t="e">
        <f>VLOOKUP(B4913,Consolidation!B:AA,22,FALSE)</f>
        <v>#N/A</v>
      </c>
    </row>
    <row r="4913" spans="1:8" ht="29.5" customHeight="1" thickBot="1" x14ac:dyDescent="0.4">
      <c r="A4913" s="16" t="str">
        <f>IF(B4913&lt;&gt;"","IND"&amp;TEXT(COUNTA($B$2:B4913),"000"),"")</f>
        <v>IND3561</v>
      </c>
      <c r="B4913" s="17">
        <f>Consolication[[#This Row],[Nom et prénom 0 Name &amp; first name]]</f>
        <v>0</v>
      </c>
      <c r="C4913" s="17" t="e">
        <f>VLOOKUP(B4913,Consolidation!B:AA,3,FALSE)</f>
        <v>#N/A</v>
      </c>
      <c r="D4913" s="17" t="e">
        <f>VLOOKUP(B4913,Consolidation!B:AA,5,TRUE)</f>
        <v>#N/A</v>
      </c>
      <c r="E4913" s="17" t="e">
        <f>VLOOKUP(B4914,Consolidation!B:AA,6,TRUE)</f>
        <v>#N/A</v>
      </c>
      <c r="F4913" s="17" t="e">
        <f>VLOOKUP(B4914,Consolidation!B:AA,7,TRUE)</f>
        <v>#N/A</v>
      </c>
      <c r="G4913" s="17" t="e">
        <f>VLOOKUP(B4914,Consolidation!B:AA,12,TRUE)</f>
        <v>#N/A</v>
      </c>
      <c r="H4913" s="17" t="e">
        <f>VLOOKUP(B4914,Consolidation!B:AA,22,FALSE)</f>
        <v>#N/A</v>
      </c>
    </row>
    <row r="4914" spans="1:8" ht="29.5" customHeight="1" thickBot="1" x14ac:dyDescent="0.4">
      <c r="A4914" s="16" t="str">
        <f>IF(B4914&lt;&gt;"","IND"&amp;TEXT(COUNTA($B$2:B4914),"000"),"")</f>
        <v>IND3562</v>
      </c>
      <c r="B4914" s="17">
        <f>Consolication[[#This Row],[Nom et prénom 0 Name &amp; first name]]</f>
        <v>0</v>
      </c>
      <c r="C4914" s="17" t="e">
        <f>VLOOKUP(B4914,Consolidation!B:AA,3,FALSE)</f>
        <v>#N/A</v>
      </c>
      <c r="D4914" s="17" t="e">
        <f>VLOOKUP(B4914,Consolidation!B:AA,5,TRUE)</f>
        <v>#N/A</v>
      </c>
      <c r="E4914" s="17" t="e">
        <f>VLOOKUP(B4915,Consolidation!B:AA,6,TRUE)</f>
        <v>#N/A</v>
      </c>
      <c r="F4914" s="17" t="e">
        <f>VLOOKUP(B4915,Consolidation!B:AA,7,TRUE)</f>
        <v>#N/A</v>
      </c>
      <c r="G4914" s="17" t="e">
        <f>VLOOKUP(B4915,Consolidation!B:AA,12,TRUE)</f>
        <v>#N/A</v>
      </c>
      <c r="H4914" s="17" t="e">
        <f>VLOOKUP(B4915,Consolidation!B:AA,22,FALSE)</f>
        <v>#N/A</v>
      </c>
    </row>
    <row r="4915" spans="1:8" ht="29.5" customHeight="1" thickBot="1" x14ac:dyDescent="0.4">
      <c r="A4915" s="16" t="str">
        <f>IF(B4915&lt;&gt;"","IND"&amp;TEXT(COUNTA($B$2:B4915),"000"),"")</f>
        <v>IND3563</v>
      </c>
      <c r="B4915" s="17">
        <f>Consolication[[#This Row],[Nom et prénom 0 Name &amp; first name]]</f>
        <v>0</v>
      </c>
      <c r="C4915" s="17" t="e">
        <f>VLOOKUP(B4915,Consolidation!B:AA,3,FALSE)</f>
        <v>#N/A</v>
      </c>
      <c r="D4915" s="17" t="e">
        <f>VLOOKUP(B4915,Consolidation!B:AA,5,TRUE)</f>
        <v>#N/A</v>
      </c>
      <c r="E4915" s="17" t="e">
        <f>VLOOKUP(B4916,Consolidation!B:AA,6,TRUE)</f>
        <v>#N/A</v>
      </c>
      <c r="F4915" s="17" t="e">
        <f>VLOOKUP(B4916,Consolidation!B:AA,7,TRUE)</f>
        <v>#N/A</v>
      </c>
      <c r="G4915" s="17" t="e">
        <f>VLOOKUP(B4916,Consolidation!B:AA,12,TRUE)</f>
        <v>#N/A</v>
      </c>
      <c r="H4915" s="17" t="e">
        <f>VLOOKUP(B4916,Consolidation!B:AA,22,FALSE)</f>
        <v>#N/A</v>
      </c>
    </row>
    <row r="4916" spans="1:8" ht="29.5" customHeight="1" thickBot="1" x14ac:dyDescent="0.4">
      <c r="A4916" s="16" t="str">
        <f>IF(B4916&lt;&gt;"","IND"&amp;TEXT(COUNTA($B$2:B4916),"000"),"")</f>
        <v>IND3564</v>
      </c>
      <c r="B4916" s="17">
        <f>Consolication[[#This Row],[Nom et prénom 0 Name &amp; first name]]</f>
        <v>0</v>
      </c>
      <c r="C4916" s="17" t="e">
        <f>VLOOKUP(B4916,Consolidation!B:AA,3,FALSE)</f>
        <v>#N/A</v>
      </c>
      <c r="D4916" s="17" t="e">
        <f>VLOOKUP(B4916,Consolidation!B:AA,5,TRUE)</f>
        <v>#N/A</v>
      </c>
      <c r="E4916" s="17" t="e">
        <f>VLOOKUP(B4917,Consolidation!B:AA,6,TRUE)</f>
        <v>#N/A</v>
      </c>
      <c r="F4916" s="17" t="e">
        <f>VLOOKUP(B4917,Consolidation!B:AA,7,TRUE)</f>
        <v>#N/A</v>
      </c>
      <c r="G4916" s="17" t="e">
        <f>VLOOKUP(B4917,Consolidation!B:AA,12,TRUE)</f>
        <v>#N/A</v>
      </c>
      <c r="H4916" s="17" t="e">
        <f>VLOOKUP(B4917,Consolidation!B:AA,22,FALSE)</f>
        <v>#N/A</v>
      </c>
    </row>
    <row r="4917" spans="1:8" ht="29.5" customHeight="1" thickBot="1" x14ac:dyDescent="0.4">
      <c r="A4917" s="16" t="str">
        <f>IF(B4917&lt;&gt;"","IND"&amp;TEXT(COUNTA($B$2:B4917),"000"),"")</f>
        <v>IND3565</v>
      </c>
      <c r="B4917" s="17">
        <f>Consolication[[#This Row],[Nom et prénom 0 Name &amp; first name]]</f>
        <v>0</v>
      </c>
      <c r="C4917" s="17" t="e">
        <f>VLOOKUP(B4917,Consolidation!B:AA,3,FALSE)</f>
        <v>#N/A</v>
      </c>
      <c r="D4917" s="17" t="e">
        <f>VLOOKUP(B4917,Consolidation!B:AA,5,TRUE)</f>
        <v>#N/A</v>
      </c>
      <c r="E4917" s="17" t="e">
        <f>VLOOKUP(B4918,Consolidation!B:AA,6,TRUE)</f>
        <v>#N/A</v>
      </c>
      <c r="F4917" s="17" t="e">
        <f>VLOOKUP(B4918,Consolidation!B:AA,7,TRUE)</f>
        <v>#N/A</v>
      </c>
      <c r="G4917" s="17" t="e">
        <f>VLOOKUP(B4918,Consolidation!B:AA,12,TRUE)</f>
        <v>#N/A</v>
      </c>
      <c r="H4917" s="17" t="e">
        <f>VLOOKUP(B4918,Consolidation!B:AA,22,FALSE)</f>
        <v>#N/A</v>
      </c>
    </row>
    <row r="4918" spans="1:8" ht="29.5" customHeight="1" thickBot="1" x14ac:dyDescent="0.4">
      <c r="A4918" s="16" t="str">
        <f>IF(B4918&lt;&gt;"","IND"&amp;TEXT(COUNTA($B$2:B4918),"000"),"")</f>
        <v>IND3566</v>
      </c>
      <c r="B4918" s="17">
        <f>Consolication[[#This Row],[Nom et prénom 0 Name &amp; first name]]</f>
        <v>0</v>
      </c>
      <c r="C4918" s="17" t="e">
        <f>VLOOKUP(B4918,Consolidation!B:AA,3,FALSE)</f>
        <v>#N/A</v>
      </c>
      <c r="D4918" s="17" t="e">
        <f>VLOOKUP(B4918,Consolidation!B:AA,5,TRUE)</f>
        <v>#N/A</v>
      </c>
      <c r="E4918" s="17" t="e">
        <f>VLOOKUP(B4919,Consolidation!B:AA,6,TRUE)</f>
        <v>#N/A</v>
      </c>
      <c r="F4918" s="17" t="e">
        <f>VLOOKUP(B4919,Consolidation!B:AA,7,TRUE)</f>
        <v>#N/A</v>
      </c>
      <c r="G4918" s="17" t="e">
        <f>VLOOKUP(B4919,Consolidation!B:AA,12,TRUE)</f>
        <v>#N/A</v>
      </c>
      <c r="H4918" s="17" t="e">
        <f>VLOOKUP(B4919,Consolidation!B:AA,22,FALSE)</f>
        <v>#N/A</v>
      </c>
    </row>
    <row r="4919" spans="1:8" ht="29.5" customHeight="1" thickBot="1" x14ac:dyDescent="0.4">
      <c r="A4919" s="16" t="str">
        <f>IF(B4919&lt;&gt;"","IND"&amp;TEXT(COUNTA($B$2:B4919),"000"),"")</f>
        <v>IND3567</v>
      </c>
      <c r="B4919" s="17">
        <f>Consolication[[#This Row],[Nom et prénom 0 Name &amp; first name]]</f>
        <v>0</v>
      </c>
      <c r="C4919" s="17" t="e">
        <f>VLOOKUP(B4919,Consolidation!B:AA,3,FALSE)</f>
        <v>#N/A</v>
      </c>
      <c r="D4919" s="17" t="e">
        <f>VLOOKUP(B4919,Consolidation!B:AA,5,TRUE)</f>
        <v>#N/A</v>
      </c>
      <c r="E4919" s="17" t="e">
        <f>VLOOKUP(B4920,Consolidation!B:AA,6,TRUE)</f>
        <v>#N/A</v>
      </c>
      <c r="F4919" s="17" t="e">
        <f>VLOOKUP(B4920,Consolidation!B:AA,7,TRUE)</f>
        <v>#N/A</v>
      </c>
      <c r="G4919" s="17" t="e">
        <f>VLOOKUP(B4920,Consolidation!B:AA,12,TRUE)</f>
        <v>#N/A</v>
      </c>
      <c r="H4919" s="17" t="e">
        <f>VLOOKUP(B4920,Consolidation!B:AA,22,FALSE)</f>
        <v>#N/A</v>
      </c>
    </row>
    <row r="4920" spans="1:8" ht="29.5" customHeight="1" thickBot="1" x14ac:dyDescent="0.4">
      <c r="A4920" s="16" t="str">
        <f>IF(B4920&lt;&gt;"","IND"&amp;TEXT(COUNTA($B$2:B4920),"000"),"")</f>
        <v>IND3568</v>
      </c>
      <c r="B4920" s="17">
        <f>Consolication[[#This Row],[Nom et prénom 0 Name &amp; first name]]</f>
        <v>0</v>
      </c>
      <c r="C4920" s="17" t="e">
        <f>VLOOKUP(B4920,Consolidation!B:AA,3,FALSE)</f>
        <v>#N/A</v>
      </c>
      <c r="D4920" s="17" t="e">
        <f>VLOOKUP(B4920,Consolidation!B:AA,5,TRUE)</f>
        <v>#N/A</v>
      </c>
      <c r="E4920" s="17" t="e">
        <f>VLOOKUP(B4921,Consolidation!B:AA,6,TRUE)</f>
        <v>#N/A</v>
      </c>
      <c r="F4920" s="17" t="e">
        <f>VLOOKUP(B4921,Consolidation!B:AA,7,TRUE)</f>
        <v>#N/A</v>
      </c>
      <c r="G4920" s="17" t="e">
        <f>VLOOKUP(B4921,Consolidation!B:AA,12,TRUE)</f>
        <v>#N/A</v>
      </c>
      <c r="H4920" s="17" t="e">
        <f>VLOOKUP(B4921,Consolidation!B:AA,22,FALSE)</f>
        <v>#N/A</v>
      </c>
    </row>
    <row r="4921" spans="1:8" ht="29.5" customHeight="1" thickBot="1" x14ac:dyDescent="0.4">
      <c r="A4921" s="16" t="str">
        <f>IF(B4921&lt;&gt;"","IND"&amp;TEXT(COUNTA($B$2:B4921),"000"),"")</f>
        <v>IND3569</v>
      </c>
      <c r="B4921" s="17">
        <f>Consolication[[#This Row],[Nom et prénom 0 Name &amp; first name]]</f>
        <v>0</v>
      </c>
      <c r="C4921" s="17" t="e">
        <f>VLOOKUP(B4921,Consolidation!B:AA,3,FALSE)</f>
        <v>#N/A</v>
      </c>
      <c r="D4921" s="17" t="e">
        <f>VLOOKUP(B4921,Consolidation!B:AA,5,TRUE)</f>
        <v>#N/A</v>
      </c>
      <c r="E4921" s="17" t="e">
        <f>VLOOKUP(B4922,Consolidation!B:AA,6,TRUE)</f>
        <v>#N/A</v>
      </c>
      <c r="F4921" s="17" t="e">
        <f>VLOOKUP(B4922,Consolidation!B:AA,7,TRUE)</f>
        <v>#N/A</v>
      </c>
      <c r="G4921" s="17" t="e">
        <f>VLOOKUP(B4922,Consolidation!B:AA,12,TRUE)</f>
        <v>#N/A</v>
      </c>
      <c r="H4921" s="17" t="e">
        <f>VLOOKUP(B4922,Consolidation!B:AA,22,FALSE)</f>
        <v>#N/A</v>
      </c>
    </row>
    <row r="4922" spans="1:8" ht="29.5" customHeight="1" thickBot="1" x14ac:dyDescent="0.4">
      <c r="A4922" s="16" t="str">
        <f>IF(B4922&lt;&gt;"","IND"&amp;TEXT(COUNTA($B$2:B4922),"000"),"")</f>
        <v>IND3570</v>
      </c>
      <c r="B4922" s="17">
        <f>Consolication[[#This Row],[Nom et prénom 0 Name &amp; first name]]</f>
        <v>0</v>
      </c>
      <c r="C4922" s="17" t="e">
        <f>VLOOKUP(B4922,Consolidation!B:AA,3,FALSE)</f>
        <v>#N/A</v>
      </c>
      <c r="D4922" s="17" t="e">
        <f>VLOOKUP(B4922,Consolidation!B:AA,5,TRUE)</f>
        <v>#N/A</v>
      </c>
      <c r="E4922" s="17" t="e">
        <f>VLOOKUP(B4923,Consolidation!B:AA,6,TRUE)</f>
        <v>#N/A</v>
      </c>
      <c r="F4922" s="17" t="e">
        <f>VLOOKUP(B4923,Consolidation!B:AA,7,TRUE)</f>
        <v>#N/A</v>
      </c>
      <c r="G4922" s="17" t="e">
        <f>VLOOKUP(B4923,Consolidation!B:AA,12,TRUE)</f>
        <v>#N/A</v>
      </c>
      <c r="H4922" s="17" t="e">
        <f>VLOOKUP(B4923,Consolidation!B:AA,22,FALSE)</f>
        <v>#N/A</v>
      </c>
    </row>
    <row r="4923" spans="1:8" ht="29.5" customHeight="1" thickBot="1" x14ac:dyDescent="0.4">
      <c r="A4923" s="16" t="str">
        <f>IF(B4923&lt;&gt;"","IND"&amp;TEXT(COUNTA($B$2:B4923),"000"),"")</f>
        <v>IND3571</v>
      </c>
      <c r="B4923" s="17">
        <f>Consolication[[#This Row],[Nom et prénom 0 Name &amp; first name]]</f>
        <v>0</v>
      </c>
      <c r="C4923" s="17" t="e">
        <f>VLOOKUP(B4923,Consolidation!B:AA,3,FALSE)</f>
        <v>#N/A</v>
      </c>
      <c r="D4923" s="17" t="e">
        <f>VLOOKUP(B4923,Consolidation!B:AA,5,TRUE)</f>
        <v>#N/A</v>
      </c>
      <c r="E4923" s="17" t="e">
        <f>VLOOKUP(B4924,Consolidation!B:AA,6,TRUE)</f>
        <v>#N/A</v>
      </c>
      <c r="F4923" s="17" t="e">
        <f>VLOOKUP(B4924,Consolidation!B:AA,7,TRUE)</f>
        <v>#N/A</v>
      </c>
      <c r="G4923" s="17" t="e">
        <f>VLOOKUP(B4924,Consolidation!B:AA,12,TRUE)</f>
        <v>#N/A</v>
      </c>
      <c r="H4923" s="17" t="e">
        <f>VLOOKUP(B4924,Consolidation!B:AA,22,FALSE)</f>
        <v>#N/A</v>
      </c>
    </row>
    <row r="4924" spans="1:8" ht="29.5" customHeight="1" thickBot="1" x14ac:dyDescent="0.4">
      <c r="A4924" s="16" t="str">
        <f>IF(B4924&lt;&gt;"","IND"&amp;TEXT(COUNTA($B$2:B4924),"000"),"")</f>
        <v>IND3572</v>
      </c>
      <c r="B4924" s="17">
        <f>Consolication[[#This Row],[Nom et prénom 0 Name &amp; first name]]</f>
        <v>0</v>
      </c>
      <c r="C4924" s="17" t="e">
        <f>VLOOKUP(B4924,Consolidation!B:AA,3,FALSE)</f>
        <v>#N/A</v>
      </c>
      <c r="D4924" s="17" t="e">
        <f>VLOOKUP(B4924,Consolidation!B:AA,5,TRUE)</f>
        <v>#N/A</v>
      </c>
      <c r="E4924" s="17" t="e">
        <f>VLOOKUP(B4925,Consolidation!B:AA,6,TRUE)</f>
        <v>#N/A</v>
      </c>
      <c r="F4924" s="17" t="e">
        <f>VLOOKUP(B4925,Consolidation!B:AA,7,TRUE)</f>
        <v>#N/A</v>
      </c>
      <c r="G4924" s="17" t="e">
        <f>VLOOKUP(B4925,Consolidation!B:AA,12,TRUE)</f>
        <v>#N/A</v>
      </c>
      <c r="H4924" s="17" t="e">
        <f>VLOOKUP(B4925,Consolidation!B:AA,22,FALSE)</f>
        <v>#N/A</v>
      </c>
    </row>
    <row r="4925" spans="1:8" ht="29.5" customHeight="1" thickBot="1" x14ac:dyDescent="0.4">
      <c r="A4925" s="16" t="str">
        <f>IF(B4925&lt;&gt;"","IND"&amp;TEXT(COUNTA($B$2:B4925),"000"),"")</f>
        <v>IND3573</v>
      </c>
      <c r="B4925" s="17">
        <f>Consolication[[#This Row],[Nom et prénom 0 Name &amp; first name]]</f>
        <v>0</v>
      </c>
      <c r="C4925" s="17" t="e">
        <f>VLOOKUP(B4925,Consolidation!B:AA,3,FALSE)</f>
        <v>#N/A</v>
      </c>
      <c r="D4925" s="17" t="e">
        <f>VLOOKUP(B4925,Consolidation!B:AA,5,TRUE)</f>
        <v>#N/A</v>
      </c>
      <c r="E4925" s="17" t="e">
        <f>VLOOKUP(B4926,Consolidation!B:AA,6,TRUE)</f>
        <v>#N/A</v>
      </c>
      <c r="F4925" s="17" t="e">
        <f>VLOOKUP(B4926,Consolidation!B:AA,7,TRUE)</f>
        <v>#N/A</v>
      </c>
      <c r="G4925" s="17" t="e">
        <f>VLOOKUP(B4926,Consolidation!B:AA,12,TRUE)</f>
        <v>#N/A</v>
      </c>
      <c r="H4925" s="17" t="e">
        <f>VLOOKUP(B4926,Consolidation!B:AA,22,FALSE)</f>
        <v>#N/A</v>
      </c>
    </row>
    <row r="4926" spans="1:8" ht="29.5" customHeight="1" thickBot="1" x14ac:dyDescent="0.4">
      <c r="A4926" s="16" t="str">
        <f>IF(B4926&lt;&gt;"","IND"&amp;TEXT(COUNTA($B$2:B4926),"000"),"")</f>
        <v>IND3574</v>
      </c>
      <c r="B4926" s="17">
        <f>Consolication[[#This Row],[Nom et prénom 0 Name &amp; first name]]</f>
        <v>0</v>
      </c>
      <c r="C4926" s="17" t="e">
        <f>VLOOKUP(B4926,Consolidation!B:AA,3,FALSE)</f>
        <v>#N/A</v>
      </c>
      <c r="D4926" s="17" t="e">
        <f>VLOOKUP(B4926,Consolidation!B:AA,5,TRUE)</f>
        <v>#N/A</v>
      </c>
      <c r="E4926" s="17" t="e">
        <f>VLOOKUP(B4927,Consolidation!B:AA,6,TRUE)</f>
        <v>#N/A</v>
      </c>
      <c r="F4926" s="17" t="e">
        <f>VLOOKUP(B4927,Consolidation!B:AA,7,TRUE)</f>
        <v>#N/A</v>
      </c>
      <c r="G4926" s="17" t="e">
        <f>VLOOKUP(B4927,Consolidation!B:AA,12,TRUE)</f>
        <v>#N/A</v>
      </c>
      <c r="H4926" s="17" t="e">
        <f>VLOOKUP(B4927,Consolidation!B:AA,22,FALSE)</f>
        <v>#N/A</v>
      </c>
    </row>
    <row r="4927" spans="1:8" ht="29.5" customHeight="1" thickBot="1" x14ac:dyDescent="0.4">
      <c r="A4927" s="16" t="str">
        <f>IF(B4927&lt;&gt;"","IND"&amp;TEXT(COUNTA($B$2:B4927),"000"),"")</f>
        <v>IND3575</v>
      </c>
      <c r="B4927" s="17">
        <f>Consolication[[#This Row],[Nom et prénom 0 Name &amp; first name]]</f>
        <v>0</v>
      </c>
      <c r="C4927" s="17" t="e">
        <f>VLOOKUP(B4927,Consolidation!B:AA,3,FALSE)</f>
        <v>#N/A</v>
      </c>
      <c r="D4927" s="17" t="e">
        <f>VLOOKUP(B4927,Consolidation!B:AA,5,TRUE)</f>
        <v>#N/A</v>
      </c>
      <c r="E4927" s="17" t="e">
        <f>VLOOKUP(B4928,Consolidation!B:AA,6,TRUE)</f>
        <v>#N/A</v>
      </c>
      <c r="F4927" s="17" t="e">
        <f>VLOOKUP(B4928,Consolidation!B:AA,7,TRUE)</f>
        <v>#N/A</v>
      </c>
      <c r="G4927" s="17" t="e">
        <f>VLOOKUP(B4928,Consolidation!B:AA,12,TRUE)</f>
        <v>#N/A</v>
      </c>
      <c r="H4927" s="17" t="e">
        <f>VLOOKUP(B4928,Consolidation!B:AA,22,FALSE)</f>
        <v>#N/A</v>
      </c>
    </row>
    <row r="4928" spans="1:8" ht="29.5" customHeight="1" thickBot="1" x14ac:dyDescent="0.4">
      <c r="A4928" s="16" t="str">
        <f>IF(B4928&lt;&gt;"","IND"&amp;TEXT(COUNTA($B$2:B4928),"000"),"")</f>
        <v>IND3576</v>
      </c>
      <c r="B4928" s="17">
        <f>Consolication[[#This Row],[Nom et prénom 0 Name &amp; first name]]</f>
        <v>0</v>
      </c>
      <c r="C4928" s="17" t="e">
        <f>VLOOKUP(B4928,Consolidation!B:AA,3,FALSE)</f>
        <v>#N/A</v>
      </c>
      <c r="D4928" s="17" t="e">
        <f>VLOOKUP(B4928,Consolidation!B:AA,5,TRUE)</f>
        <v>#N/A</v>
      </c>
      <c r="E4928" s="17" t="e">
        <f>VLOOKUP(B4929,Consolidation!B:AA,6,TRUE)</f>
        <v>#N/A</v>
      </c>
      <c r="F4928" s="17" t="e">
        <f>VLOOKUP(B4929,Consolidation!B:AA,7,TRUE)</f>
        <v>#N/A</v>
      </c>
      <c r="G4928" s="17" t="e">
        <f>VLOOKUP(B4929,Consolidation!B:AA,12,TRUE)</f>
        <v>#N/A</v>
      </c>
      <c r="H4928" s="17" t="e">
        <f>VLOOKUP(B4929,Consolidation!B:AA,22,FALSE)</f>
        <v>#N/A</v>
      </c>
    </row>
    <row r="4929" spans="1:8" ht="29.5" customHeight="1" thickBot="1" x14ac:dyDescent="0.4">
      <c r="A4929" s="16" t="str">
        <f>IF(B4929&lt;&gt;"","IND"&amp;TEXT(COUNTA($B$2:B4929),"000"),"")</f>
        <v>IND3577</v>
      </c>
      <c r="B4929" s="17">
        <f>Consolication[[#This Row],[Nom et prénom 0 Name &amp; first name]]</f>
        <v>0</v>
      </c>
      <c r="C4929" s="17" t="e">
        <f>VLOOKUP(B4929,Consolidation!B:AA,3,FALSE)</f>
        <v>#N/A</v>
      </c>
      <c r="D4929" s="17" t="e">
        <f>VLOOKUP(B4929,Consolidation!B:AA,5,TRUE)</f>
        <v>#N/A</v>
      </c>
      <c r="E4929" s="17" t="e">
        <f>VLOOKUP(B4930,Consolidation!B:AA,6,TRUE)</f>
        <v>#N/A</v>
      </c>
      <c r="F4929" s="17" t="e">
        <f>VLOOKUP(B4930,Consolidation!B:AA,7,TRUE)</f>
        <v>#N/A</v>
      </c>
      <c r="G4929" s="17" t="e">
        <f>VLOOKUP(B4930,Consolidation!B:AA,12,TRUE)</f>
        <v>#N/A</v>
      </c>
      <c r="H4929" s="17" t="e">
        <f>VLOOKUP(B4930,Consolidation!B:AA,22,FALSE)</f>
        <v>#N/A</v>
      </c>
    </row>
    <row r="4930" spans="1:8" ht="29.5" customHeight="1" thickBot="1" x14ac:dyDescent="0.4">
      <c r="A4930" s="16" t="str">
        <f>IF(B4930&lt;&gt;"","IND"&amp;TEXT(COUNTA($B$2:B4930),"000"),"")</f>
        <v>IND3578</v>
      </c>
      <c r="B4930" s="17">
        <f>Consolication[[#This Row],[Nom et prénom 0 Name &amp; first name]]</f>
        <v>0</v>
      </c>
      <c r="C4930" s="17" t="e">
        <f>VLOOKUP(B4930,Consolidation!B:AA,3,FALSE)</f>
        <v>#N/A</v>
      </c>
      <c r="D4930" s="17" t="e">
        <f>VLOOKUP(B4930,Consolidation!B:AA,5,TRUE)</f>
        <v>#N/A</v>
      </c>
      <c r="E4930" s="17" t="e">
        <f>VLOOKUP(B4931,Consolidation!B:AA,6,TRUE)</f>
        <v>#N/A</v>
      </c>
      <c r="F4930" s="17" t="e">
        <f>VLOOKUP(B4931,Consolidation!B:AA,7,TRUE)</f>
        <v>#N/A</v>
      </c>
      <c r="G4930" s="17" t="e">
        <f>VLOOKUP(B4931,Consolidation!B:AA,12,TRUE)</f>
        <v>#N/A</v>
      </c>
      <c r="H4930" s="17" t="e">
        <f>VLOOKUP(B4931,Consolidation!B:AA,22,FALSE)</f>
        <v>#N/A</v>
      </c>
    </row>
    <row r="4931" spans="1:8" ht="29.5" customHeight="1" thickBot="1" x14ac:dyDescent="0.4">
      <c r="A4931" s="16" t="str">
        <f>IF(B4931&lt;&gt;"","IND"&amp;TEXT(COUNTA($B$2:B4931),"000"),"")</f>
        <v>IND3579</v>
      </c>
      <c r="B4931" s="17">
        <f>Consolication[[#This Row],[Nom et prénom 0 Name &amp; first name]]</f>
        <v>0</v>
      </c>
      <c r="C4931" s="17" t="e">
        <f>VLOOKUP(B4931,Consolidation!B:AA,3,FALSE)</f>
        <v>#N/A</v>
      </c>
      <c r="D4931" s="17" t="e">
        <f>VLOOKUP(B4931,Consolidation!B:AA,5,TRUE)</f>
        <v>#N/A</v>
      </c>
      <c r="E4931" s="17" t="e">
        <f>VLOOKUP(B4932,Consolidation!B:AA,6,TRUE)</f>
        <v>#N/A</v>
      </c>
      <c r="F4931" s="17" t="e">
        <f>VLOOKUP(B4932,Consolidation!B:AA,7,TRUE)</f>
        <v>#N/A</v>
      </c>
      <c r="G4931" s="17" t="e">
        <f>VLOOKUP(B4932,Consolidation!B:AA,12,TRUE)</f>
        <v>#N/A</v>
      </c>
      <c r="H4931" s="17" t="e">
        <f>VLOOKUP(B4932,Consolidation!B:AA,22,FALSE)</f>
        <v>#N/A</v>
      </c>
    </row>
    <row r="4932" spans="1:8" ht="29.5" customHeight="1" thickBot="1" x14ac:dyDescent="0.4">
      <c r="A4932" s="16" t="str">
        <f>IF(B4932&lt;&gt;"","IND"&amp;TEXT(COUNTA($B$2:B4932),"000"),"")</f>
        <v>IND3580</v>
      </c>
      <c r="B4932" s="17">
        <f>Consolication[[#This Row],[Nom et prénom 0 Name &amp; first name]]</f>
        <v>0</v>
      </c>
      <c r="C4932" s="17" t="e">
        <f>VLOOKUP(B4932,Consolidation!B:AA,3,FALSE)</f>
        <v>#N/A</v>
      </c>
      <c r="D4932" s="17" t="e">
        <f>VLOOKUP(B4932,Consolidation!B:AA,5,TRUE)</f>
        <v>#N/A</v>
      </c>
      <c r="E4932" s="17" t="e">
        <f>VLOOKUP(B4933,Consolidation!B:AA,6,TRUE)</f>
        <v>#N/A</v>
      </c>
      <c r="F4932" s="17" t="e">
        <f>VLOOKUP(B4933,Consolidation!B:AA,7,TRUE)</f>
        <v>#N/A</v>
      </c>
      <c r="G4932" s="17" t="e">
        <f>VLOOKUP(B4933,Consolidation!B:AA,12,TRUE)</f>
        <v>#N/A</v>
      </c>
      <c r="H4932" s="17" t="e">
        <f>VLOOKUP(B4933,Consolidation!B:AA,22,FALSE)</f>
        <v>#N/A</v>
      </c>
    </row>
    <row r="4933" spans="1:8" ht="29.5" customHeight="1" thickBot="1" x14ac:dyDescent="0.4">
      <c r="A4933" s="16" t="str">
        <f>IF(B4933&lt;&gt;"","IND"&amp;TEXT(COUNTA($B$2:B4933),"000"),"")</f>
        <v>IND3581</v>
      </c>
      <c r="B4933" s="17">
        <f>Consolication[[#This Row],[Nom et prénom 0 Name &amp; first name]]</f>
        <v>0</v>
      </c>
      <c r="C4933" s="17" t="e">
        <f>VLOOKUP(B4933,Consolidation!B:AA,3,FALSE)</f>
        <v>#N/A</v>
      </c>
      <c r="D4933" s="17" t="e">
        <f>VLOOKUP(B4933,Consolidation!B:AA,5,TRUE)</f>
        <v>#N/A</v>
      </c>
      <c r="E4933" s="17" t="e">
        <f>VLOOKUP(B4934,Consolidation!B:AA,6,TRUE)</f>
        <v>#N/A</v>
      </c>
      <c r="F4933" s="17" t="e">
        <f>VLOOKUP(B4934,Consolidation!B:AA,7,TRUE)</f>
        <v>#N/A</v>
      </c>
      <c r="G4933" s="17" t="e">
        <f>VLOOKUP(B4934,Consolidation!B:AA,12,TRUE)</f>
        <v>#N/A</v>
      </c>
      <c r="H4933" s="17" t="e">
        <f>VLOOKUP(B4934,Consolidation!B:AA,22,FALSE)</f>
        <v>#N/A</v>
      </c>
    </row>
    <row r="4934" spans="1:8" ht="29.5" customHeight="1" thickBot="1" x14ac:dyDescent="0.4">
      <c r="A4934" s="16" t="str">
        <f>IF(B4934&lt;&gt;"","IND"&amp;TEXT(COUNTA($B$2:B4934),"000"),"")</f>
        <v>IND3582</v>
      </c>
      <c r="B4934" s="17">
        <f>Consolication[[#This Row],[Nom et prénom 0 Name &amp; first name]]</f>
        <v>0</v>
      </c>
      <c r="C4934" s="17" t="e">
        <f>VLOOKUP(B4934,Consolidation!B:AA,3,FALSE)</f>
        <v>#N/A</v>
      </c>
      <c r="D4934" s="17" t="e">
        <f>VLOOKUP(B4934,Consolidation!B:AA,5,TRUE)</f>
        <v>#N/A</v>
      </c>
      <c r="E4934" s="17" t="e">
        <f>VLOOKUP(B4935,Consolidation!B:AA,6,TRUE)</f>
        <v>#N/A</v>
      </c>
      <c r="F4934" s="17" t="e">
        <f>VLOOKUP(B4935,Consolidation!B:AA,7,TRUE)</f>
        <v>#N/A</v>
      </c>
      <c r="G4934" s="17" t="e">
        <f>VLOOKUP(B4935,Consolidation!B:AA,12,TRUE)</f>
        <v>#N/A</v>
      </c>
      <c r="H4934" s="17" t="e">
        <f>VLOOKUP(B4935,Consolidation!B:AA,22,FALSE)</f>
        <v>#N/A</v>
      </c>
    </row>
    <row r="4935" spans="1:8" ht="29.5" customHeight="1" thickBot="1" x14ac:dyDescent="0.4">
      <c r="A4935" s="16" t="str">
        <f>IF(B4935&lt;&gt;"","IND"&amp;TEXT(COUNTA($B$2:B4935),"000"),"")</f>
        <v>IND3583</v>
      </c>
      <c r="B4935" s="17">
        <f>Consolication[[#This Row],[Nom et prénom 0 Name &amp; first name]]</f>
        <v>0</v>
      </c>
      <c r="C4935" s="17" t="e">
        <f>VLOOKUP(B4935,Consolidation!B:AA,3,FALSE)</f>
        <v>#N/A</v>
      </c>
      <c r="D4935" s="17" t="e">
        <f>VLOOKUP(B4935,Consolidation!B:AA,5,TRUE)</f>
        <v>#N/A</v>
      </c>
      <c r="E4935" s="17" t="e">
        <f>VLOOKUP(B4936,Consolidation!B:AA,6,TRUE)</f>
        <v>#N/A</v>
      </c>
      <c r="F4935" s="17" t="e">
        <f>VLOOKUP(B4936,Consolidation!B:AA,7,TRUE)</f>
        <v>#N/A</v>
      </c>
      <c r="G4935" s="17" t="e">
        <f>VLOOKUP(B4936,Consolidation!B:AA,12,TRUE)</f>
        <v>#N/A</v>
      </c>
      <c r="H4935" s="17" t="e">
        <f>VLOOKUP(B4936,Consolidation!B:AA,22,FALSE)</f>
        <v>#N/A</v>
      </c>
    </row>
    <row r="4936" spans="1:8" ht="29.5" customHeight="1" thickBot="1" x14ac:dyDescent="0.4">
      <c r="A4936" s="16" t="str">
        <f>IF(B4936&lt;&gt;"","IND"&amp;TEXT(COUNTA($B$2:B4936),"000"),"")</f>
        <v>IND3584</v>
      </c>
      <c r="B4936" s="17">
        <f>Consolication[[#This Row],[Nom et prénom 0 Name &amp; first name]]</f>
        <v>0</v>
      </c>
      <c r="C4936" s="17" t="e">
        <f>VLOOKUP(B4936,Consolidation!B:AA,3,FALSE)</f>
        <v>#N/A</v>
      </c>
      <c r="D4936" s="17" t="e">
        <f>VLOOKUP(B4936,Consolidation!B:AA,5,TRUE)</f>
        <v>#N/A</v>
      </c>
      <c r="E4936" s="17" t="e">
        <f>VLOOKUP(B4937,Consolidation!B:AA,6,TRUE)</f>
        <v>#N/A</v>
      </c>
      <c r="F4936" s="17" t="e">
        <f>VLOOKUP(B4937,Consolidation!B:AA,7,TRUE)</f>
        <v>#N/A</v>
      </c>
      <c r="G4936" s="17" t="e">
        <f>VLOOKUP(B4937,Consolidation!B:AA,12,TRUE)</f>
        <v>#N/A</v>
      </c>
      <c r="H4936" s="17" t="e">
        <f>VLOOKUP(B4937,Consolidation!B:AA,22,FALSE)</f>
        <v>#N/A</v>
      </c>
    </row>
    <row r="4937" spans="1:8" ht="29.5" customHeight="1" thickBot="1" x14ac:dyDescent="0.4">
      <c r="A4937" s="16" t="str">
        <f>IF(B4937&lt;&gt;"","IND"&amp;TEXT(COUNTA($B$2:B4937),"000"),"")</f>
        <v>IND3585</v>
      </c>
      <c r="B4937" s="17">
        <f>Consolication[[#This Row],[Nom et prénom 0 Name &amp; first name]]</f>
        <v>0</v>
      </c>
      <c r="C4937" s="17" t="e">
        <f>VLOOKUP(B4937,Consolidation!B:AA,3,FALSE)</f>
        <v>#N/A</v>
      </c>
      <c r="D4937" s="17" t="e">
        <f>VLOOKUP(B4937,Consolidation!B:AA,5,TRUE)</f>
        <v>#N/A</v>
      </c>
      <c r="E4937" s="17" t="e">
        <f>VLOOKUP(B4938,Consolidation!B:AA,6,TRUE)</f>
        <v>#N/A</v>
      </c>
      <c r="F4937" s="17" t="e">
        <f>VLOOKUP(B4938,Consolidation!B:AA,7,TRUE)</f>
        <v>#N/A</v>
      </c>
      <c r="G4937" s="17" t="e">
        <f>VLOOKUP(B4938,Consolidation!B:AA,12,TRUE)</f>
        <v>#N/A</v>
      </c>
      <c r="H4937" s="17" t="e">
        <f>VLOOKUP(B4938,Consolidation!B:AA,22,FALSE)</f>
        <v>#N/A</v>
      </c>
    </row>
    <row r="4938" spans="1:8" ht="29.5" customHeight="1" thickBot="1" x14ac:dyDescent="0.4">
      <c r="A4938" s="16" t="str">
        <f>IF(B4938&lt;&gt;"","IND"&amp;TEXT(COUNTA($B$2:B4938),"000"),"")</f>
        <v>IND3586</v>
      </c>
      <c r="B4938" s="17">
        <f>Consolication[[#This Row],[Nom et prénom 0 Name &amp; first name]]</f>
        <v>0</v>
      </c>
      <c r="C4938" s="17" t="e">
        <f>VLOOKUP(B4938,Consolidation!B:AA,3,FALSE)</f>
        <v>#N/A</v>
      </c>
      <c r="D4938" s="17" t="e">
        <f>VLOOKUP(B4938,Consolidation!B:AA,5,TRUE)</f>
        <v>#N/A</v>
      </c>
      <c r="E4938" s="17" t="e">
        <f>VLOOKUP(B4939,Consolidation!B:AA,6,TRUE)</f>
        <v>#N/A</v>
      </c>
      <c r="F4938" s="17" t="e">
        <f>VLOOKUP(B4939,Consolidation!B:AA,7,TRUE)</f>
        <v>#N/A</v>
      </c>
      <c r="G4938" s="17" t="e">
        <f>VLOOKUP(B4939,Consolidation!B:AA,12,TRUE)</f>
        <v>#N/A</v>
      </c>
      <c r="H4938" s="17" t="e">
        <f>VLOOKUP(B4939,Consolidation!B:AA,22,FALSE)</f>
        <v>#N/A</v>
      </c>
    </row>
    <row r="4939" spans="1:8" ht="29.5" customHeight="1" thickBot="1" x14ac:dyDescent="0.4">
      <c r="A4939" s="16" t="str">
        <f>IF(B4939&lt;&gt;"","IND"&amp;TEXT(COUNTA($B$2:B4939),"000"),"")</f>
        <v>IND3587</v>
      </c>
      <c r="B4939" s="17">
        <f>Consolication[[#This Row],[Nom et prénom 0 Name &amp; first name]]</f>
        <v>0</v>
      </c>
      <c r="C4939" s="17" t="e">
        <f>VLOOKUP(B4939,Consolidation!B:AA,3,FALSE)</f>
        <v>#N/A</v>
      </c>
      <c r="D4939" s="17" t="e">
        <f>VLOOKUP(B4939,Consolidation!B:AA,5,TRUE)</f>
        <v>#N/A</v>
      </c>
      <c r="E4939" s="17" t="e">
        <f>VLOOKUP(B4940,Consolidation!B:AA,6,TRUE)</f>
        <v>#N/A</v>
      </c>
      <c r="F4939" s="17" t="e">
        <f>VLOOKUP(B4940,Consolidation!B:AA,7,TRUE)</f>
        <v>#N/A</v>
      </c>
      <c r="G4939" s="17" t="e">
        <f>VLOOKUP(B4940,Consolidation!B:AA,12,TRUE)</f>
        <v>#N/A</v>
      </c>
      <c r="H4939" s="17" t="e">
        <f>VLOOKUP(B4940,Consolidation!B:AA,22,FALSE)</f>
        <v>#N/A</v>
      </c>
    </row>
    <row r="4940" spans="1:8" ht="29.5" customHeight="1" thickBot="1" x14ac:dyDescent="0.4">
      <c r="A4940" s="16" t="str">
        <f>IF(B4940&lt;&gt;"","IND"&amp;TEXT(COUNTA($B$2:B4940),"000"),"")</f>
        <v>IND3588</v>
      </c>
      <c r="B4940" s="17">
        <f>Consolication[[#This Row],[Nom et prénom 0 Name &amp; first name]]</f>
        <v>0</v>
      </c>
      <c r="C4940" s="17" t="e">
        <f>VLOOKUP(B4940,Consolidation!B:AA,3,FALSE)</f>
        <v>#N/A</v>
      </c>
      <c r="D4940" s="17" t="e">
        <f>VLOOKUP(B4940,Consolidation!B:AA,5,TRUE)</f>
        <v>#N/A</v>
      </c>
      <c r="E4940" s="17" t="e">
        <f>VLOOKUP(B4941,Consolidation!B:AA,6,TRUE)</f>
        <v>#N/A</v>
      </c>
      <c r="F4940" s="17" t="e">
        <f>VLOOKUP(B4941,Consolidation!B:AA,7,TRUE)</f>
        <v>#N/A</v>
      </c>
      <c r="G4940" s="17" t="e">
        <f>VLOOKUP(B4941,Consolidation!B:AA,12,TRUE)</f>
        <v>#N/A</v>
      </c>
      <c r="H4940" s="17" t="e">
        <f>VLOOKUP(B4941,Consolidation!B:AA,22,FALSE)</f>
        <v>#N/A</v>
      </c>
    </row>
    <row r="4941" spans="1:8" ht="29.5" customHeight="1" thickBot="1" x14ac:dyDescent="0.4">
      <c r="A4941" s="16" t="str">
        <f>IF(B4941&lt;&gt;"","IND"&amp;TEXT(COUNTA($B$2:B4941),"000"),"")</f>
        <v>IND3589</v>
      </c>
      <c r="B4941" s="17">
        <f>Consolication[[#This Row],[Nom et prénom 0 Name &amp; first name]]</f>
        <v>0</v>
      </c>
      <c r="C4941" s="17" t="e">
        <f>VLOOKUP(B4941,Consolidation!B:AA,3,FALSE)</f>
        <v>#N/A</v>
      </c>
      <c r="D4941" s="17" t="e">
        <f>VLOOKUP(B4941,Consolidation!B:AA,5,TRUE)</f>
        <v>#N/A</v>
      </c>
      <c r="E4941" s="17" t="e">
        <f>VLOOKUP(B4942,Consolidation!B:AA,6,TRUE)</f>
        <v>#N/A</v>
      </c>
      <c r="F4941" s="17" t="e">
        <f>VLOOKUP(B4942,Consolidation!B:AA,7,TRUE)</f>
        <v>#N/A</v>
      </c>
      <c r="G4941" s="17" t="e">
        <f>VLOOKUP(B4942,Consolidation!B:AA,12,TRUE)</f>
        <v>#N/A</v>
      </c>
      <c r="H4941" s="17" t="e">
        <f>VLOOKUP(B4942,Consolidation!B:AA,22,FALSE)</f>
        <v>#N/A</v>
      </c>
    </row>
    <row r="4942" spans="1:8" ht="29.5" customHeight="1" thickBot="1" x14ac:dyDescent="0.4">
      <c r="A4942" s="16" t="str">
        <f>IF(B4942&lt;&gt;"","IND"&amp;TEXT(COUNTA($B$2:B4942),"000"),"")</f>
        <v>IND3590</v>
      </c>
      <c r="B4942" s="17">
        <f>Consolication[[#This Row],[Nom et prénom 0 Name &amp; first name]]</f>
        <v>0</v>
      </c>
      <c r="C4942" s="17" t="e">
        <f>VLOOKUP(B4942,Consolidation!B:AA,3,FALSE)</f>
        <v>#N/A</v>
      </c>
      <c r="D4942" s="17" t="e">
        <f>VLOOKUP(B4942,Consolidation!B:AA,5,TRUE)</f>
        <v>#N/A</v>
      </c>
      <c r="E4942" s="17" t="e">
        <f>VLOOKUP(B4943,Consolidation!B:AA,6,TRUE)</f>
        <v>#N/A</v>
      </c>
      <c r="F4942" s="17" t="e">
        <f>VLOOKUP(B4943,Consolidation!B:AA,7,TRUE)</f>
        <v>#N/A</v>
      </c>
      <c r="G4942" s="17" t="e">
        <f>VLOOKUP(B4943,Consolidation!B:AA,12,TRUE)</f>
        <v>#N/A</v>
      </c>
      <c r="H4942" s="17" t="e">
        <f>VLOOKUP(B4943,Consolidation!B:AA,22,FALSE)</f>
        <v>#N/A</v>
      </c>
    </row>
    <row r="4943" spans="1:8" ht="29.5" customHeight="1" thickBot="1" x14ac:dyDescent="0.4">
      <c r="A4943" s="16" t="str">
        <f>IF(B4943&lt;&gt;"","IND"&amp;TEXT(COUNTA($B$2:B4943),"000"),"")</f>
        <v>IND3591</v>
      </c>
      <c r="B4943" s="17">
        <f>Consolication[[#This Row],[Nom et prénom 0 Name &amp; first name]]</f>
        <v>0</v>
      </c>
      <c r="C4943" s="17" t="e">
        <f>VLOOKUP(B4943,Consolidation!B:AA,3,FALSE)</f>
        <v>#N/A</v>
      </c>
      <c r="D4943" s="17" t="e">
        <f>VLOOKUP(B4943,Consolidation!B:AA,5,TRUE)</f>
        <v>#N/A</v>
      </c>
      <c r="E4943" s="17" t="e">
        <f>VLOOKUP(B4944,Consolidation!B:AA,6,TRUE)</f>
        <v>#N/A</v>
      </c>
      <c r="F4943" s="17" t="e">
        <f>VLOOKUP(B4944,Consolidation!B:AA,7,TRUE)</f>
        <v>#N/A</v>
      </c>
      <c r="G4943" s="17" t="e">
        <f>VLOOKUP(B4944,Consolidation!B:AA,12,TRUE)</f>
        <v>#N/A</v>
      </c>
      <c r="H4943" s="17" t="e">
        <f>VLOOKUP(B4944,Consolidation!B:AA,22,FALSE)</f>
        <v>#N/A</v>
      </c>
    </row>
    <row r="4944" spans="1:8" ht="29.5" customHeight="1" thickBot="1" x14ac:dyDescent="0.4">
      <c r="A4944" s="16" t="str">
        <f>IF(B4944&lt;&gt;"","IND"&amp;TEXT(COUNTA($B$2:B4944),"000"),"")</f>
        <v>IND3592</v>
      </c>
      <c r="B4944" s="17">
        <f>Consolication[[#This Row],[Nom et prénom 0 Name &amp; first name]]</f>
        <v>0</v>
      </c>
      <c r="C4944" s="17" t="e">
        <f>VLOOKUP(B4944,Consolidation!B:AA,3,FALSE)</f>
        <v>#N/A</v>
      </c>
      <c r="D4944" s="17" t="e">
        <f>VLOOKUP(B4944,Consolidation!B:AA,5,TRUE)</f>
        <v>#N/A</v>
      </c>
      <c r="E4944" s="17" t="e">
        <f>VLOOKUP(B4945,Consolidation!B:AA,6,TRUE)</f>
        <v>#N/A</v>
      </c>
      <c r="F4944" s="17" t="e">
        <f>VLOOKUP(B4945,Consolidation!B:AA,7,TRUE)</f>
        <v>#N/A</v>
      </c>
      <c r="G4944" s="17" t="e">
        <f>VLOOKUP(B4945,Consolidation!B:AA,12,TRUE)</f>
        <v>#N/A</v>
      </c>
      <c r="H4944" s="17" t="e">
        <f>VLOOKUP(B4945,Consolidation!B:AA,22,FALSE)</f>
        <v>#N/A</v>
      </c>
    </row>
    <row r="4945" spans="1:8" ht="29.5" customHeight="1" thickBot="1" x14ac:dyDescent="0.4">
      <c r="A4945" s="16" t="str">
        <f>IF(B4945&lt;&gt;"","IND"&amp;TEXT(COUNTA($B$2:B4945),"000"),"")</f>
        <v>IND3593</v>
      </c>
      <c r="B4945" s="17">
        <f>Consolication[[#This Row],[Nom et prénom 0 Name &amp; first name]]</f>
        <v>0</v>
      </c>
      <c r="C4945" s="17" t="e">
        <f>VLOOKUP(B4945,Consolidation!B:AA,3,FALSE)</f>
        <v>#N/A</v>
      </c>
      <c r="D4945" s="17" t="e">
        <f>VLOOKUP(B4945,Consolidation!B:AA,5,TRUE)</f>
        <v>#N/A</v>
      </c>
      <c r="E4945" s="17" t="e">
        <f>VLOOKUP(B4946,Consolidation!B:AA,6,TRUE)</f>
        <v>#N/A</v>
      </c>
      <c r="F4945" s="17" t="e">
        <f>VLOOKUP(B4946,Consolidation!B:AA,7,TRUE)</f>
        <v>#N/A</v>
      </c>
      <c r="G4945" s="17" t="e">
        <f>VLOOKUP(B4946,Consolidation!B:AA,12,TRUE)</f>
        <v>#N/A</v>
      </c>
      <c r="H4945" s="17" t="e">
        <f>VLOOKUP(B4946,Consolidation!B:AA,22,FALSE)</f>
        <v>#N/A</v>
      </c>
    </row>
    <row r="4946" spans="1:8" ht="29.5" customHeight="1" thickBot="1" x14ac:dyDescent="0.4">
      <c r="A4946" s="16" t="str">
        <f>IF(B4946&lt;&gt;"","IND"&amp;TEXT(COUNTA($B$2:B4946),"000"),"")</f>
        <v>IND3594</v>
      </c>
      <c r="B4946" s="17">
        <f>Consolication[[#This Row],[Nom et prénom 0 Name &amp; first name]]</f>
        <v>0</v>
      </c>
      <c r="C4946" s="17" t="e">
        <f>VLOOKUP(B4946,Consolidation!B:AA,3,FALSE)</f>
        <v>#N/A</v>
      </c>
      <c r="D4946" s="17" t="e">
        <f>VLOOKUP(B4946,Consolidation!B:AA,5,TRUE)</f>
        <v>#N/A</v>
      </c>
      <c r="E4946" s="17" t="e">
        <f>VLOOKUP(B4947,Consolidation!B:AA,6,TRUE)</f>
        <v>#N/A</v>
      </c>
      <c r="F4946" s="17" t="e">
        <f>VLOOKUP(B4947,Consolidation!B:AA,7,TRUE)</f>
        <v>#N/A</v>
      </c>
      <c r="G4946" s="17" t="e">
        <f>VLOOKUP(B4947,Consolidation!B:AA,12,TRUE)</f>
        <v>#N/A</v>
      </c>
      <c r="H4946" s="17" t="e">
        <f>VLOOKUP(B4947,Consolidation!B:AA,22,FALSE)</f>
        <v>#N/A</v>
      </c>
    </row>
    <row r="4947" spans="1:8" ht="29.5" customHeight="1" thickBot="1" x14ac:dyDescent="0.4">
      <c r="A4947" s="16" t="str">
        <f>IF(B4947&lt;&gt;"","IND"&amp;TEXT(COUNTA($B$2:B4947),"000"),"")</f>
        <v>IND3595</v>
      </c>
      <c r="B4947" s="17">
        <f>Consolication[[#This Row],[Nom et prénom 0 Name &amp; first name]]</f>
        <v>0</v>
      </c>
      <c r="C4947" s="17" t="e">
        <f>VLOOKUP(B4947,Consolidation!B:AA,3,FALSE)</f>
        <v>#N/A</v>
      </c>
      <c r="D4947" s="17" t="e">
        <f>VLOOKUP(B4947,Consolidation!B:AA,5,TRUE)</f>
        <v>#N/A</v>
      </c>
      <c r="E4947" s="17" t="e">
        <f>VLOOKUP(B4948,Consolidation!B:AA,6,TRUE)</f>
        <v>#N/A</v>
      </c>
      <c r="F4947" s="17" t="e">
        <f>VLOOKUP(B4948,Consolidation!B:AA,7,TRUE)</f>
        <v>#N/A</v>
      </c>
      <c r="G4947" s="17" t="e">
        <f>VLOOKUP(B4948,Consolidation!B:AA,12,TRUE)</f>
        <v>#N/A</v>
      </c>
      <c r="H4947" s="17" t="e">
        <f>VLOOKUP(B4948,Consolidation!B:AA,22,FALSE)</f>
        <v>#N/A</v>
      </c>
    </row>
    <row r="4948" spans="1:8" ht="29.5" customHeight="1" thickBot="1" x14ac:dyDescent="0.4">
      <c r="A4948" s="16" t="str">
        <f>IF(B4948&lt;&gt;"","IND"&amp;TEXT(COUNTA($B$2:B4948),"000"),"")</f>
        <v>IND3596</v>
      </c>
      <c r="B4948" s="17">
        <f>Consolication[[#This Row],[Nom et prénom 0 Name &amp; first name]]</f>
        <v>0</v>
      </c>
      <c r="C4948" s="17" t="e">
        <f>VLOOKUP(B4948,Consolidation!B:AA,3,FALSE)</f>
        <v>#N/A</v>
      </c>
      <c r="D4948" s="17" t="e">
        <f>VLOOKUP(B4948,Consolidation!B:AA,5,TRUE)</f>
        <v>#N/A</v>
      </c>
      <c r="E4948" s="17" t="e">
        <f>VLOOKUP(B4949,Consolidation!B:AA,6,TRUE)</f>
        <v>#N/A</v>
      </c>
      <c r="F4948" s="17" t="e">
        <f>VLOOKUP(B4949,Consolidation!B:AA,7,TRUE)</f>
        <v>#N/A</v>
      </c>
      <c r="G4948" s="17" t="e">
        <f>VLOOKUP(B4949,Consolidation!B:AA,12,TRUE)</f>
        <v>#N/A</v>
      </c>
      <c r="H4948" s="17" t="e">
        <f>VLOOKUP(B4949,Consolidation!B:AA,22,FALSE)</f>
        <v>#N/A</v>
      </c>
    </row>
    <row r="4949" spans="1:8" ht="29.5" customHeight="1" thickBot="1" x14ac:dyDescent="0.4">
      <c r="A4949" s="16" t="str">
        <f>IF(B4949&lt;&gt;"","IND"&amp;TEXT(COUNTA($B$2:B4949),"000"),"")</f>
        <v>IND3597</v>
      </c>
      <c r="B4949" s="17">
        <f>Consolication[[#This Row],[Nom et prénom 0 Name &amp; first name]]</f>
        <v>0</v>
      </c>
      <c r="C4949" s="17" t="e">
        <f>VLOOKUP(B4949,Consolidation!B:AA,3,FALSE)</f>
        <v>#N/A</v>
      </c>
      <c r="D4949" s="17" t="e">
        <f>VLOOKUP(B4949,Consolidation!B:AA,5,TRUE)</f>
        <v>#N/A</v>
      </c>
      <c r="E4949" s="17" t="e">
        <f>VLOOKUP(B4950,Consolidation!B:AA,6,TRUE)</f>
        <v>#N/A</v>
      </c>
      <c r="F4949" s="17" t="e">
        <f>VLOOKUP(B4950,Consolidation!B:AA,7,TRUE)</f>
        <v>#N/A</v>
      </c>
      <c r="G4949" s="17" t="e">
        <f>VLOOKUP(B4950,Consolidation!B:AA,12,TRUE)</f>
        <v>#N/A</v>
      </c>
      <c r="H4949" s="17" t="e">
        <f>VLOOKUP(B4950,Consolidation!B:AA,22,FALSE)</f>
        <v>#N/A</v>
      </c>
    </row>
    <row r="4950" spans="1:8" ht="29.5" customHeight="1" thickBot="1" x14ac:dyDescent="0.4">
      <c r="A4950" s="16" t="str">
        <f>IF(B4950&lt;&gt;"","IND"&amp;TEXT(COUNTA($B$2:B4950),"000"),"")</f>
        <v>IND3598</v>
      </c>
      <c r="B4950" s="17">
        <f>Consolication[[#This Row],[Nom et prénom 0 Name &amp; first name]]</f>
        <v>0</v>
      </c>
      <c r="C4950" s="17" t="e">
        <f>VLOOKUP(B4950,Consolidation!B:AA,3,FALSE)</f>
        <v>#N/A</v>
      </c>
      <c r="D4950" s="17" t="e">
        <f>VLOOKUP(B4950,Consolidation!B:AA,5,TRUE)</f>
        <v>#N/A</v>
      </c>
      <c r="E4950" s="17" t="e">
        <f>VLOOKUP(B4951,Consolidation!B:AA,6,TRUE)</f>
        <v>#N/A</v>
      </c>
      <c r="F4950" s="17" t="e">
        <f>VLOOKUP(B4951,Consolidation!B:AA,7,TRUE)</f>
        <v>#N/A</v>
      </c>
      <c r="G4950" s="17" t="e">
        <f>VLOOKUP(B4951,Consolidation!B:AA,12,TRUE)</f>
        <v>#N/A</v>
      </c>
      <c r="H4950" s="17" t="e">
        <f>VLOOKUP(B4951,Consolidation!B:AA,22,FALSE)</f>
        <v>#N/A</v>
      </c>
    </row>
    <row r="4951" spans="1:8" ht="29.5" customHeight="1" thickBot="1" x14ac:dyDescent="0.4">
      <c r="A4951" s="16" t="str">
        <f>IF(B4951&lt;&gt;"","IND"&amp;TEXT(COUNTA($B$2:B4951),"000"),"")</f>
        <v>IND3599</v>
      </c>
      <c r="B4951" s="17">
        <f>Consolication[[#This Row],[Nom et prénom 0 Name &amp; first name]]</f>
        <v>0</v>
      </c>
      <c r="C4951" s="17" t="e">
        <f>VLOOKUP(B4951,Consolidation!B:AA,3,FALSE)</f>
        <v>#N/A</v>
      </c>
      <c r="D4951" s="17" t="e">
        <f>VLOOKUP(B4951,Consolidation!B:AA,5,TRUE)</f>
        <v>#N/A</v>
      </c>
      <c r="E4951" s="17" t="e">
        <f>VLOOKUP(B4952,Consolidation!B:AA,6,TRUE)</f>
        <v>#N/A</v>
      </c>
      <c r="F4951" s="17" t="e">
        <f>VLOOKUP(B4952,Consolidation!B:AA,7,TRUE)</f>
        <v>#N/A</v>
      </c>
      <c r="G4951" s="17" t="e">
        <f>VLOOKUP(B4952,Consolidation!B:AA,12,TRUE)</f>
        <v>#N/A</v>
      </c>
      <c r="H4951" s="17" t="e">
        <f>VLOOKUP(B4952,Consolidation!B:AA,22,FALSE)</f>
        <v>#N/A</v>
      </c>
    </row>
    <row r="4952" spans="1:8" ht="29.5" customHeight="1" thickBot="1" x14ac:dyDescent="0.4">
      <c r="A4952" s="16" t="str">
        <f>IF(B4952&lt;&gt;"","IND"&amp;TEXT(COUNTA($B$2:B4952),"000"),"")</f>
        <v>IND3600</v>
      </c>
      <c r="B4952" s="17">
        <f>Consolication[[#This Row],[Nom et prénom 0 Name &amp; first name]]</f>
        <v>0</v>
      </c>
      <c r="C4952" s="17" t="e">
        <f>VLOOKUP(B4952,Consolidation!B:AA,3,FALSE)</f>
        <v>#N/A</v>
      </c>
      <c r="D4952" s="17" t="e">
        <f>VLOOKUP(B4952,Consolidation!B:AA,5,TRUE)</f>
        <v>#N/A</v>
      </c>
      <c r="E4952" s="17" t="e">
        <f>VLOOKUP(B4953,Consolidation!B:AA,6,TRUE)</f>
        <v>#N/A</v>
      </c>
      <c r="F4952" s="17" t="e">
        <f>VLOOKUP(B4953,Consolidation!B:AA,7,TRUE)</f>
        <v>#N/A</v>
      </c>
      <c r="G4952" s="17" t="e">
        <f>VLOOKUP(B4953,Consolidation!B:AA,12,TRUE)</f>
        <v>#N/A</v>
      </c>
      <c r="H4952" s="17" t="e">
        <f>VLOOKUP(B4953,Consolidation!B:AA,22,FALSE)</f>
        <v>#N/A</v>
      </c>
    </row>
    <row r="4953" spans="1:8" ht="29.5" customHeight="1" thickBot="1" x14ac:dyDescent="0.4">
      <c r="A4953" s="16" t="str">
        <f>IF(B4953&lt;&gt;"","IND"&amp;TEXT(COUNTA($B$2:B4953),"000"),"")</f>
        <v>IND3601</v>
      </c>
      <c r="B4953" s="17">
        <f>Consolication[[#This Row],[Nom et prénom 0 Name &amp; first name]]</f>
        <v>0</v>
      </c>
      <c r="C4953" s="17" t="e">
        <f>VLOOKUP(B4953,Consolidation!B:AA,3,FALSE)</f>
        <v>#N/A</v>
      </c>
      <c r="D4953" s="17" t="e">
        <f>VLOOKUP(B4953,Consolidation!B:AA,5,TRUE)</f>
        <v>#N/A</v>
      </c>
      <c r="E4953" s="17" t="e">
        <f>VLOOKUP(B4954,Consolidation!B:AA,6,TRUE)</f>
        <v>#N/A</v>
      </c>
      <c r="F4953" s="17" t="e">
        <f>VLOOKUP(B4954,Consolidation!B:AA,7,TRUE)</f>
        <v>#N/A</v>
      </c>
      <c r="G4953" s="17" t="e">
        <f>VLOOKUP(B4954,Consolidation!B:AA,12,TRUE)</f>
        <v>#N/A</v>
      </c>
      <c r="H4953" s="17" t="e">
        <f>VLOOKUP(B4954,Consolidation!B:AA,22,FALSE)</f>
        <v>#N/A</v>
      </c>
    </row>
    <row r="4954" spans="1:8" ht="29.5" customHeight="1" thickBot="1" x14ac:dyDescent="0.4">
      <c r="A4954" s="16" t="str">
        <f>IF(B4954&lt;&gt;"","IND"&amp;TEXT(COUNTA($B$2:B4954),"000"),"")</f>
        <v>IND3602</v>
      </c>
      <c r="B4954" s="17">
        <f>Consolication[[#This Row],[Nom et prénom 0 Name &amp; first name]]</f>
        <v>0</v>
      </c>
      <c r="C4954" s="17" t="e">
        <f>VLOOKUP(B4954,Consolidation!B:AA,3,FALSE)</f>
        <v>#N/A</v>
      </c>
      <c r="D4954" s="17" t="e">
        <f>VLOOKUP(B4954,Consolidation!B:AA,5,TRUE)</f>
        <v>#N/A</v>
      </c>
      <c r="E4954" s="17" t="e">
        <f>VLOOKUP(B4955,Consolidation!B:AA,6,TRUE)</f>
        <v>#N/A</v>
      </c>
      <c r="F4954" s="17" t="e">
        <f>VLOOKUP(B4955,Consolidation!B:AA,7,TRUE)</f>
        <v>#N/A</v>
      </c>
      <c r="G4954" s="17" t="e">
        <f>VLOOKUP(B4955,Consolidation!B:AA,12,TRUE)</f>
        <v>#N/A</v>
      </c>
      <c r="H4954" s="17" t="e">
        <f>VLOOKUP(B4955,Consolidation!B:AA,22,FALSE)</f>
        <v>#N/A</v>
      </c>
    </row>
    <row r="4955" spans="1:8" ht="29.5" customHeight="1" thickBot="1" x14ac:dyDescent="0.4">
      <c r="A4955" s="16" t="str">
        <f>IF(B4955&lt;&gt;"","IND"&amp;TEXT(COUNTA($B$2:B4955),"000"),"")</f>
        <v>IND3603</v>
      </c>
      <c r="B4955" s="17">
        <f>Consolication[[#This Row],[Nom et prénom 0 Name &amp; first name]]</f>
        <v>0</v>
      </c>
      <c r="C4955" s="17" t="e">
        <f>VLOOKUP(B4955,Consolidation!B:AA,3,FALSE)</f>
        <v>#N/A</v>
      </c>
      <c r="D4955" s="17" t="e">
        <f>VLOOKUP(B4955,Consolidation!B:AA,5,TRUE)</f>
        <v>#N/A</v>
      </c>
      <c r="E4955" s="17" t="e">
        <f>VLOOKUP(B4956,Consolidation!B:AA,6,TRUE)</f>
        <v>#N/A</v>
      </c>
      <c r="F4955" s="17" t="e">
        <f>VLOOKUP(B4956,Consolidation!B:AA,7,TRUE)</f>
        <v>#N/A</v>
      </c>
      <c r="G4955" s="17" t="e">
        <f>VLOOKUP(B4956,Consolidation!B:AA,12,TRUE)</f>
        <v>#N/A</v>
      </c>
      <c r="H4955" s="17" t="e">
        <f>VLOOKUP(B4956,Consolidation!B:AA,22,FALSE)</f>
        <v>#N/A</v>
      </c>
    </row>
    <row r="4956" spans="1:8" ht="29.5" customHeight="1" thickBot="1" x14ac:dyDescent="0.4">
      <c r="A4956" s="16" t="str">
        <f>IF(B4956&lt;&gt;"","IND"&amp;TEXT(COUNTA($B$2:B4956),"000"),"")</f>
        <v>IND3604</v>
      </c>
      <c r="B4956" s="17">
        <f>Consolication[[#This Row],[Nom et prénom 0 Name &amp; first name]]</f>
        <v>0</v>
      </c>
      <c r="C4956" s="17" t="e">
        <f>VLOOKUP(B4956,Consolidation!B:AA,3,FALSE)</f>
        <v>#N/A</v>
      </c>
      <c r="D4956" s="17" t="e">
        <f>VLOOKUP(B4956,Consolidation!B:AA,5,TRUE)</f>
        <v>#N/A</v>
      </c>
      <c r="E4956" s="17" t="e">
        <f>VLOOKUP(B4957,Consolidation!B:AA,6,TRUE)</f>
        <v>#N/A</v>
      </c>
      <c r="F4956" s="17" t="e">
        <f>VLOOKUP(B4957,Consolidation!B:AA,7,TRUE)</f>
        <v>#N/A</v>
      </c>
      <c r="G4956" s="17" t="e">
        <f>VLOOKUP(B4957,Consolidation!B:AA,12,TRUE)</f>
        <v>#N/A</v>
      </c>
      <c r="H4956" s="17" t="e">
        <f>VLOOKUP(B4957,Consolidation!B:AA,22,FALSE)</f>
        <v>#N/A</v>
      </c>
    </row>
    <row r="4957" spans="1:8" ht="29.5" customHeight="1" thickBot="1" x14ac:dyDescent="0.4">
      <c r="A4957" s="16" t="str">
        <f>IF(B4957&lt;&gt;"","IND"&amp;TEXT(COUNTA($B$2:B4957),"000"),"")</f>
        <v>IND3605</v>
      </c>
      <c r="B4957" s="17">
        <f>Consolication[[#This Row],[Nom et prénom 0 Name &amp; first name]]</f>
        <v>0</v>
      </c>
      <c r="C4957" s="17" t="e">
        <f>VLOOKUP(B4957,Consolidation!B:AA,3,FALSE)</f>
        <v>#N/A</v>
      </c>
      <c r="D4957" s="17" t="e">
        <f>VLOOKUP(B4957,Consolidation!B:AA,5,TRUE)</f>
        <v>#N/A</v>
      </c>
      <c r="E4957" s="17" t="e">
        <f>VLOOKUP(B4958,Consolidation!B:AA,6,TRUE)</f>
        <v>#N/A</v>
      </c>
      <c r="F4957" s="17" t="e">
        <f>VLOOKUP(B4958,Consolidation!B:AA,7,TRUE)</f>
        <v>#N/A</v>
      </c>
      <c r="G4957" s="17" t="e">
        <f>VLOOKUP(B4958,Consolidation!B:AA,12,TRUE)</f>
        <v>#N/A</v>
      </c>
      <c r="H4957" s="17" t="e">
        <f>VLOOKUP(B4958,Consolidation!B:AA,22,FALSE)</f>
        <v>#N/A</v>
      </c>
    </row>
    <row r="4958" spans="1:8" ht="29.5" customHeight="1" thickBot="1" x14ac:dyDescent="0.4">
      <c r="A4958" s="16" t="str">
        <f>IF(B4958&lt;&gt;"","IND"&amp;TEXT(COUNTA($B$2:B4958),"000"),"")</f>
        <v>IND3606</v>
      </c>
      <c r="B4958" s="17">
        <f>Consolication[[#This Row],[Nom et prénom 0 Name &amp; first name]]</f>
        <v>0</v>
      </c>
      <c r="C4958" s="17" t="e">
        <f>VLOOKUP(B4958,Consolidation!B:AA,3,FALSE)</f>
        <v>#N/A</v>
      </c>
      <c r="D4958" s="17" t="e">
        <f>VLOOKUP(B4958,Consolidation!B:AA,5,TRUE)</f>
        <v>#N/A</v>
      </c>
      <c r="E4958" s="17" t="e">
        <f>VLOOKUP(B4959,Consolidation!B:AA,6,TRUE)</f>
        <v>#N/A</v>
      </c>
      <c r="F4958" s="17" t="e">
        <f>VLOOKUP(B4959,Consolidation!B:AA,7,TRUE)</f>
        <v>#N/A</v>
      </c>
      <c r="G4958" s="17" t="e">
        <f>VLOOKUP(B4959,Consolidation!B:AA,12,TRUE)</f>
        <v>#N/A</v>
      </c>
      <c r="H4958" s="17" t="e">
        <f>VLOOKUP(B4959,Consolidation!B:AA,22,FALSE)</f>
        <v>#N/A</v>
      </c>
    </row>
    <row r="4959" spans="1:8" ht="29.5" customHeight="1" thickBot="1" x14ac:dyDescent="0.4">
      <c r="A4959" s="16" t="str">
        <f>IF(B4959&lt;&gt;"","IND"&amp;TEXT(COUNTA($B$2:B4959),"000"),"")</f>
        <v>IND3607</v>
      </c>
      <c r="B4959" s="17">
        <f>Consolication[[#This Row],[Nom et prénom 0 Name &amp; first name]]</f>
        <v>0</v>
      </c>
      <c r="C4959" s="17" t="e">
        <f>VLOOKUP(B4959,Consolidation!B:AA,3,FALSE)</f>
        <v>#N/A</v>
      </c>
      <c r="D4959" s="17" t="e">
        <f>VLOOKUP(B4959,Consolidation!B:AA,5,TRUE)</f>
        <v>#N/A</v>
      </c>
      <c r="E4959" s="17" t="e">
        <f>VLOOKUP(B4960,Consolidation!B:AA,6,TRUE)</f>
        <v>#N/A</v>
      </c>
      <c r="F4959" s="17" t="e">
        <f>VLOOKUP(B4960,Consolidation!B:AA,7,TRUE)</f>
        <v>#N/A</v>
      </c>
      <c r="G4959" s="17" t="e">
        <f>VLOOKUP(B4960,Consolidation!B:AA,12,TRUE)</f>
        <v>#N/A</v>
      </c>
      <c r="H4959" s="17" t="e">
        <f>VLOOKUP(B4960,Consolidation!B:AA,22,FALSE)</f>
        <v>#N/A</v>
      </c>
    </row>
    <row r="4960" spans="1:8" ht="29.5" customHeight="1" thickBot="1" x14ac:dyDescent="0.4">
      <c r="A4960" s="16" t="str">
        <f>IF(B4960&lt;&gt;"","IND"&amp;TEXT(COUNTA($B$2:B4960),"000"),"")</f>
        <v>IND3608</v>
      </c>
      <c r="B4960" s="17">
        <f>Consolication[[#This Row],[Nom et prénom 0 Name &amp; first name]]</f>
        <v>0</v>
      </c>
      <c r="C4960" s="17" t="e">
        <f>VLOOKUP(B4960,Consolidation!B:AA,3,FALSE)</f>
        <v>#N/A</v>
      </c>
      <c r="D4960" s="17" t="e">
        <f>VLOOKUP(B4960,Consolidation!B:AA,5,TRUE)</f>
        <v>#N/A</v>
      </c>
      <c r="E4960" s="17" t="e">
        <f>VLOOKUP(B4961,Consolidation!B:AA,6,TRUE)</f>
        <v>#N/A</v>
      </c>
      <c r="F4960" s="17" t="e">
        <f>VLOOKUP(B4961,Consolidation!B:AA,7,TRUE)</f>
        <v>#N/A</v>
      </c>
      <c r="G4960" s="17" t="e">
        <f>VLOOKUP(B4961,Consolidation!B:AA,12,TRUE)</f>
        <v>#N/A</v>
      </c>
      <c r="H4960" s="17" t="e">
        <f>VLOOKUP(B4961,Consolidation!B:AA,22,FALSE)</f>
        <v>#N/A</v>
      </c>
    </row>
    <row r="4961" spans="1:8" ht="29.5" customHeight="1" thickBot="1" x14ac:dyDescent="0.4">
      <c r="A4961" s="16" t="str">
        <f>IF(B4961&lt;&gt;"","IND"&amp;TEXT(COUNTA($B$2:B4961),"000"),"")</f>
        <v>IND3609</v>
      </c>
      <c r="B4961" s="17">
        <f>Consolication[[#This Row],[Nom et prénom 0 Name &amp; first name]]</f>
        <v>0</v>
      </c>
      <c r="C4961" s="17" t="e">
        <f>VLOOKUP(B4961,Consolidation!B:AA,3,FALSE)</f>
        <v>#N/A</v>
      </c>
      <c r="D4961" s="17" t="e">
        <f>VLOOKUP(B4961,Consolidation!B:AA,5,TRUE)</f>
        <v>#N/A</v>
      </c>
      <c r="E4961" s="17" t="e">
        <f>VLOOKUP(B4962,Consolidation!B:AA,6,TRUE)</f>
        <v>#N/A</v>
      </c>
      <c r="F4961" s="17" t="e">
        <f>VLOOKUP(B4962,Consolidation!B:AA,7,TRUE)</f>
        <v>#N/A</v>
      </c>
      <c r="G4961" s="17" t="e">
        <f>VLOOKUP(B4962,Consolidation!B:AA,12,TRUE)</f>
        <v>#N/A</v>
      </c>
      <c r="H4961" s="17" t="e">
        <f>VLOOKUP(B4962,Consolidation!B:AA,22,FALSE)</f>
        <v>#N/A</v>
      </c>
    </row>
    <row r="4962" spans="1:8" ht="29.5" customHeight="1" thickBot="1" x14ac:dyDescent="0.4">
      <c r="A4962" s="16" t="str">
        <f>IF(B4962&lt;&gt;"","IND"&amp;TEXT(COUNTA($B$2:B4962),"000"),"")</f>
        <v>IND3610</v>
      </c>
      <c r="B4962" s="17">
        <f>Consolication[[#This Row],[Nom et prénom 0 Name &amp; first name]]</f>
        <v>0</v>
      </c>
      <c r="C4962" s="17" t="e">
        <f>VLOOKUP(B4962,Consolidation!B:AA,3,FALSE)</f>
        <v>#N/A</v>
      </c>
      <c r="D4962" s="17" t="e">
        <f>VLOOKUP(B4962,Consolidation!B:AA,5,TRUE)</f>
        <v>#N/A</v>
      </c>
      <c r="E4962" s="17" t="e">
        <f>VLOOKUP(B4963,Consolidation!B:AA,6,TRUE)</f>
        <v>#N/A</v>
      </c>
      <c r="F4962" s="17" t="e">
        <f>VLOOKUP(B4963,Consolidation!B:AA,7,TRUE)</f>
        <v>#N/A</v>
      </c>
      <c r="G4962" s="17" t="e">
        <f>VLOOKUP(B4963,Consolidation!B:AA,12,TRUE)</f>
        <v>#N/A</v>
      </c>
      <c r="H4962" s="17" t="e">
        <f>VLOOKUP(B4963,Consolidation!B:AA,22,FALSE)</f>
        <v>#N/A</v>
      </c>
    </row>
    <row r="4963" spans="1:8" ht="29.5" customHeight="1" thickBot="1" x14ac:dyDescent="0.4">
      <c r="A4963" s="16" t="str">
        <f>IF(B4963&lt;&gt;"","IND"&amp;TEXT(COUNTA($B$2:B4963),"000"),"")</f>
        <v>IND3611</v>
      </c>
      <c r="B4963" s="17">
        <f>Consolication[[#This Row],[Nom et prénom 0 Name &amp; first name]]</f>
        <v>0</v>
      </c>
      <c r="C4963" s="17" t="e">
        <f>VLOOKUP(B4963,Consolidation!B:AA,3,FALSE)</f>
        <v>#N/A</v>
      </c>
      <c r="D4963" s="17" t="e">
        <f>VLOOKUP(B4963,Consolidation!B:AA,5,TRUE)</f>
        <v>#N/A</v>
      </c>
      <c r="E4963" s="17" t="e">
        <f>VLOOKUP(B4964,Consolidation!B:AA,6,TRUE)</f>
        <v>#N/A</v>
      </c>
      <c r="F4963" s="17" t="e">
        <f>VLOOKUP(B4964,Consolidation!B:AA,7,TRUE)</f>
        <v>#N/A</v>
      </c>
      <c r="G4963" s="17" t="e">
        <f>VLOOKUP(B4964,Consolidation!B:AA,12,TRUE)</f>
        <v>#N/A</v>
      </c>
      <c r="H4963" s="17" t="e">
        <f>VLOOKUP(B4964,Consolidation!B:AA,22,FALSE)</f>
        <v>#N/A</v>
      </c>
    </row>
    <row r="4964" spans="1:8" ht="29.5" customHeight="1" thickBot="1" x14ac:dyDescent="0.4">
      <c r="A4964" s="16" t="str">
        <f>IF(B4964&lt;&gt;"","IND"&amp;TEXT(COUNTA($B$2:B4964),"000"),"")</f>
        <v>IND3612</v>
      </c>
      <c r="B4964" s="17">
        <f>Consolication[[#This Row],[Nom et prénom 0 Name &amp; first name]]</f>
        <v>0</v>
      </c>
      <c r="C4964" s="17" t="e">
        <f>VLOOKUP(B4964,Consolidation!B:AA,3,FALSE)</f>
        <v>#N/A</v>
      </c>
      <c r="D4964" s="17" t="e">
        <f>VLOOKUP(B4964,Consolidation!B:AA,5,TRUE)</f>
        <v>#N/A</v>
      </c>
      <c r="E4964" s="17" t="e">
        <f>VLOOKUP(B4965,Consolidation!B:AA,6,TRUE)</f>
        <v>#N/A</v>
      </c>
      <c r="F4964" s="17" t="e">
        <f>VLOOKUP(B4965,Consolidation!B:AA,7,TRUE)</f>
        <v>#N/A</v>
      </c>
      <c r="G4964" s="17" t="e">
        <f>VLOOKUP(B4965,Consolidation!B:AA,12,TRUE)</f>
        <v>#N/A</v>
      </c>
      <c r="H4964" s="17" t="e">
        <f>VLOOKUP(B4965,Consolidation!B:AA,22,FALSE)</f>
        <v>#N/A</v>
      </c>
    </row>
    <row r="4965" spans="1:8" ht="29.5" customHeight="1" thickBot="1" x14ac:dyDescent="0.4">
      <c r="A4965" s="16" t="str">
        <f>IF(B4965&lt;&gt;"","IND"&amp;TEXT(COUNTA($B$2:B4965),"000"),"")</f>
        <v>IND3613</v>
      </c>
      <c r="B4965" s="17">
        <f>Consolication[[#This Row],[Nom et prénom 0 Name &amp; first name]]</f>
        <v>0</v>
      </c>
      <c r="C4965" s="17" t="e">
        <f>VLOOKUP(B4965,Consolidation!B:AA,3,FALSE)</f>
        <v>#N/A</v>
      </c>
      <c r="D4965" s="17" t="e">
        <f>VLOOKUP(B4965,Consolidation!B:AA,5,TRUE)</f>
        <v>#N/A</v>
      </c>
      <c r="E4965" s="17" t="e">
        <f>VLOOKUP(B4966,Consolidation!B:AA,6,TRUE)</f>
        <v>#N/A</v>
      </c>
      <c r="F4965" s="17" t="e">
        <f>VLOOKUP(B4966,Consolidation!B:AA,7,TRUE)</f>
        <v>#N/A</v>
      </c>
      <c r="G4965" s="17" t="e">
        <f>VLOOKUP(B4966,Consolidation!B:AA,12,TRUE)</f>
        <v>#N/A</v>
      </c>
      <c r="H4965" s="17" t="e">
        <f>VLOOKUP(B4966,Consolidation!B:AA,22,FALSE)</f>
        <v>#N/A</v>
      </c>
    </row>
    <row r="4966" spans="1:8" ht="29.5" customHeight="1" thickBot="1" x14ac:dyDescent="0.4">
      <c r="A4966" s="16" t="str">
        <f>IF(B4966&lt;&gt;"","IND"&amp;TEXT(COUNTA($B$2:B4966),"000"),"")</f>
        <v>IND3614</v>
      </c>
      <c r="B4966" s="17">
        <f>Consolication[[#This Row],[Nom et prénom 0 Name &amp; first name]]</f>
        <v>0</v>
      </c>
      <c r="C4966" s="17" t="e">
        <f>VLOOKUP(B4966,Consolidation!B:AA,3,FALSE)</f>
        <v>#N/A</v>
      </c>
      <c r="D4966" s="17" t="e">
        <f>VLOOKUP(B4966,Consolidation!B:AA,5,TRUE)</f>
        <v>#N/A</v>
      </c>
      <c r="E4966" s="17" t="e">
        <f>VLOOKUP(B4967,Consolidation!B:AA,6,TRUE)</f>
        <v>#N/A</v>
      </c>
      <c r="F4966" s="17" t="e">
        <f>VLOOKUP(B4967,Consolidation!B:AA,7,TRUE)</f>
        <v>#N/A</v>
      </c>
      <c r="G4966" s="17" t="e">
        <f>VLOOKUP(B4967,Consolidation!B:AA,12,TRUE)</f>
        <v>#N/A</v>
      </c>
      <c r="H4966" s="17" t="e">
        <f>VLOOKUP(B4967,Consolidation!B:AA,22,FALSE)</f>
        <v>#N/A</v>
      </c>
    </row>
    <row r="4967" spans="1:8" ht="29.5" customHeight="1" thickBot="1" x14ac:dyDescent="0.4">
      <c r="A4967" s="16" t="str">
        <f>IF(B4967&lt;&gt;"","IND"&amp;TEXT(COUNTA($B$2:B4967),"000"),"")</f>
        <v>IND3615</v>
      </c>
      <c r="B4967" s="17">
        <f>Consolication[[#This Row],[Nom et prénom 0 Name &amp; first name]]</f>
        <v>0</v>
      </c>
      <c r="C4967" s="17" t="e">
        <f>VLOOKUP(B4967,Consolidation!B:AA,3,FALSE)</f>
        <v>#N/A</v>
      </c>
      <c r="D4967" s="17" t="e">
        <f>VLOOKUP(B4967,Consolidation!B:AA,5,TRUE)</f>
        <v>#N/A</v>
      </c>
      <c r="E4967" s="17" t="e">
        <f>VLOOKUP(B4968,Consolidation!B:AA,6,TRUE)</f>
        <v>#N/A</v>
      </c>
      <c r="F4967" s="17" t="e">
        <f>VLOOKUP(B4968,Consolidation!B:AA,7,TRUE)</f>
        <v>#N/A</v>
      </c>
      <c r="G4967" s="17" t="e">
        <f>VLOOKUP(B4968,Consolidation!B:AA,12,TRUE)</f>
        <v>#N/A</v>
      </c>
      <c r="H4967" s="17" t="e">
        <f>VLOOKUP(B4968,Consolidation!B:AA,22,FALSE)</f>
        <v>#N/A</v>
      </c>
    </row>
    <row r="4968" spans="1:8" ht="29.5" customHeight="1" thickBot="1" x14ac:dyDescent="0.4">
      <c r="A4968" s="16" t="str">
        <f>IF(B4968&lt;&gt;"","IND"&amp;TEXT(COUNTA($B$2:B4968),"000"),"")</f>
        <v>IND3616</v>
      </c>
      <c r="B4968" s="17">
        <f>Consolication[[#This Row],[Nom et prénom 0 Name &amp; first name]]</f>
        <v>0</v>
      </c>
      <c r="C4968" s="17" t="e">
        <f>VLOOKUP(B4968,Consolidation!B:AA,3,FALSE)</f>
        <v>#N/A</v>
      </c>
      <c r="D4968" s="17" t="e">
        <f>VLOOKUP(B4968,Consolidation!B:AA,5,TRUE)</f>
        <v>#N/A</v>
      </c>
      <c r="E4968" s="17" t="e">
        <f>VLOOKUP(B4969,Consolidation!B:AA,6,TRUE)</f>
        <v>#N/A</v>
      </c>
      <c r="F4968" s="17" t="e">
        <f>VLOOKUP(B4969,Consolidation!B:AA,7,TRUE)</f>
        <v>#N/A</v>
      </c>
      <c r="G4968" s="17" t="e">
        <f>VLOOKUP(B4969,Consolidation!B:AA,12,TRUE)</f>
        <v>#N/A</v>
      </c>
      <c r="H4968" s="17" t="e">
        <f>VLOOKUP(B4969,Consolidation!B:AA,22,FALSE)</f>
        <v>#N/A</v>
      </c>
    </row>
    <row r="4969" spans="1:8" ht="29.5" customHeight="1" thickBot="1" x14ac:dyDescent="0.4">
      <c r="A4969" s="16" t="str">
        <f>IF(B4969&lt;&gt;"","IND"&amp;TEXT(COUNTA($B$2:B4969),"000"),"")</f>
        <v>IND3617</v>
      </c>
      <c r="B4969" s="17">
        <f>Consolication[[#This Row],[Nom et prénom 0 Name &amp; first name]]</f>
        <v>0</v>
      </c>
      <c r="C4969" s="17" t="e">
        <f>VLOOKUP(B4969,Consolidation!B:AA,3,FALSE)</f>
        <v>#N/A</v>
      </c>
      <c r="D4969" s="17" t="e">
        <f>VLOOKUP(B4969,Consolidation!B:AA,5,TRUE)</f>
        <v>#N/A</v>
      </c>
      <c r="E4969" s="17" t="e">
        <f>VLOOKUP(B4970,Consolidation!B:AA,6,TRUE)</f>
        <v>#N/A</v>
      </c>
      <c r="F4969" s="17" t="e">
        <f>VLOOKUP(B4970,Consolidation!B:AA,7,TRUE)</f>
        <v>#N/A</v>
      </c>
      <c r="G4969" s="17" t="e">
        <f>VLOOKUP(B4970,Consolidation!B:AA,12,TRUE)</f>
        <v>#N/A</v>
      </c>
      <c r="H4969" s="17" t="e">
        <f>VLOOKUP(B4970,Consolidation!B:AA,22,FALSE)</f>
        <v>#N/A</v>
      </c>
    </row>
    <row r="4970" spans="1:8" ht="29.5" customHeight="1" thickBot="1" x14ac:dyDescent="0.4">
      <c r="A4970" s="16" t="str">
        <f>IF(B4970&lt;&gt;"","IND"&amp;TEXT(COUNTA($B$2:B4970),"000"),"")</f>
        <v>IND3618</v>
      </c>
      <c r="B4970" s="17">
        <f>Consolication[[#This Row],[Nom et prénom 0 Name &amp; first name]]</f>
        <v>0</v>
      </c>
      <c r="C4970" s="17" t="e">
        <f>VLOOKUP(B4970,Consolidation!B:AA,3,FALSE)</f>
        <v>#N/A</v>
      </c>
      <c r="D4970" s="17" t="e">
        <f>VLOOKUP(B4970,Consolidation!B:AA,5,TRUE)</f>
        <v>#N/A</v>
      </c>
      <c r="E4970" s="17" t="e">
        <f>VLOOKUP(B4971,Consolidation!B:AA,6,TRUE)</f>
        <v>#N/A</v>
      </c>
      <c r="F4970" s="17" t="e">
        <f>VLOOKUP(B4971,Consolidation!B:AA,7,TRUE)</f>
        <v>#N/A</v>
      </c>
      <c r="G4970" s="17" t="e">
        <f>VLOOKUP(B4971,Consolidation!B:AA,12,TRUE)</f>
        <v>#N/A</v>
      </c>
      <c r="H4970" s="17" t="e">
        <f>VLOOKUP(B4971,Consolidation!B:AA,22,FALSE)</f>
        <v>#N/A</v>
      </c>
    </row>
    <row r="4971" spans="1:8" ht="29.5" customHeight="1" thickBot="1" x14ac:dyDescent="0.4">
      <c r="A4971" s="16" t="str">
        <f>IF(B4971&lt;&gt;"","IND"&amp;TEXT(COUNTA($B$2:B4971),"000"),"")</f>
        <v>IND3619</v>
      </c>
      <c r="B4971" s="17">
        <f>Consolication[[#This Row],[Nom et prénom 0 Name &amp; first name]]</f>
        <v>0</v>
      </c>
      <c r="C4971" s="17" t="e">
        <f>VLOOKUP(B4971,Consolidation!B:AA,3,FALSE)</f>
        <v>#N/A</v>
      </c>
      <c r="D4971" s="17" t="e">
        <f>VLOOKUP(B4971,Consolidation!B:AA,5,TRUE)</f>
        <v>#N/A</v>
      </c>
      <c r="E4971" s="17" t="e">
        <f>VLOOKUP(B4972,Consolidation!B:AA,6,TRUE)</f>
        <v>#N/A</v>
      </c>
      <c r="F4971" s="17" t="e">
        <f>VLOOKUP(B4972,Consolidation!B:AA,7,TRUE)</f>
        <v>#N/A</v>
      </c>
      <c r="G4971" s="17" t="e">
        <f>VLOOKUP(B4972,Consolidation!B:AA,12,TRUE)</f>
        <v>#N/A</v>
      </c>
      <c r="H4971" s="17" t="e">
        <f>VLOOKUP(B4972,Consolidation!B:AA,22,FALSE)</f>
        <v>#N/A</v>
      </c>
    </row>
    <row r="4972" spans="1:8" ht="29.5" customHeight="1" thickBot="1" x14ac:dyDescent="0.4">
      <c r="A4972" s="16" t="str">
        <f>IF(B4972&lt;&gt;"","IND"&amp;TEXT(COUNTA($B$2:B4972),"000"),"")</f>
        <v>IND3620</v>
      </c>
      <c r="B4972" s="17">
        <f>Consolication[[#This Row],[Nom et prénom 0 Name &amp; first name]]</f>
        <v>0</v>
      </c>
      <c r="C4972" s="17" t="e">
        <f>VLOOKUP(B4972,Consolidation!B:AA,3,FALSE)</f>
        <v>#N/A</v>
      </c>
      <c r="D4972" s="17" t="e">
        <f>VLOOKUP(B4972,Consolidation!B:AA,5,TRUE)</f>
        <v>#N/A</v>
      </c>
      <c r="E4972" s="17" t="e">
        <f>VLOOKUP(B4973,Consolidation!B:AA,6,TRUE)</f>
        <v>#N/A</v>
      </c>
      <c r="F4972" s="17" t="e">
        <f>VLOOKUP(B4973,Consolidation!B:AA,7,TRUE)</f>
        <v>#N/A</v>
      </c>
      <c r="G4972" s="17" t="e">
        <f>VLOOKUP(B4973,Consolidation!B:AA,12,TRUE)</f>
        <v>#N/A</v>
      </c>
      <c r="H4972" s="17" t="e">
        <f>VLOOKUP(B4973,Consolidation!B:AA,22,FALSE)</f>
        <v>#N/A</v>
      </c>
    </row>
    <row r="4973" spans="1:8" ht="29.5" customHeight="1" thickBot="1" x14ac:dyDescent="0.4">
      <c r="A4973" s="16" t="str">
        <f>IF(B4973&lt;&gt;"","IND"&amp;TEXT(COUNTA($B$2:B4973),"000"),"")</f>
        <v>IND3621</v>
      </c>
      <c r="B4973" s="17">
        <f>Consolication[[#This Row],[Nom et prénom 0 Name &amp; first name]]</f>
        <v>0</v>
      </c>
      <c r="C4973" s="17" t="e">
        <f>VLOOKUP(B4973,Consolidation!B:AA,3,FALSE)</f>
        <v>#N/A</v>
      </c>
      <c r="D4973" s="17" t="e">
        <f>VLOOKUP(B4973,Consolidation!B:AA,5,TRUE)</f>
        <v>#N/A</v>
      </c>
      <c r="E4973" s="17" t="e">
        <f>VLOOKUP(B4974,Consolidation!B:AA,6,TRUE)</f>
        <v>#N/A</v>
      </c>
      <c r="F4973" s="17" t="e">
        <f>VLOOKUP(B4974,Consolidation!B:AA,7,TRUE)</f>
        <v>#N/A</v>
      </c>
      <c r="G4973" s="17" t="e">
        <f>VLOOKUP(B4974,Consolidation!B:AA,12,TRUE)</f>
        <v>#N/A</v>
      </c>
      <c r="H4973" s="17" t="e">
        <f>VLOOKUP(B4974,Consolidation!B:AA,22,FALSE)</f>
        <v>#N/A</v>
      </c>
    </row>
    <row r="4974" spans="1:8" ht="29.5" customHeight="1" thickBot="1" x14ac:dyDescent="0.4">
      <c r="A4974" s="16" t="str">
        <f>IF(B4974&lt;&gt;"","IND"&amp;TEXT(COUNTA($B$2:B4974),"000"),"")</f>
        <v>IND3622</v>
      </c>
      <c r="B4974" s="17">
        <f>Consolication[[#This Row],[Nom et prénom 0 Name &amp; first name]]</f>
        <v>0</v>
      </c>
      <c r="C4974" s="17" t="e">
        <f>VLOOKUP(B4974,Consolidation!B:AA,3,TRUE)</f>
        <v>#N/A</v>
      </c>
      <c r="D4974" s="17" t="e">
        <f>VLOOKUP(B4974,Consolidation!B:AA,5,TRUE)</f>
        <v>#N/A</v>
      </c>
      <c r="E4974" s="17" t="e">
        <f>VLOOKUP(B4975,Consolidation!B:AA,6,TRUE)</f>
        <v>#N/A</v>
      </c>
      <c r="F4974" s="17" t="e">
        <f>VLOOKUP(B4975,Consolidation!B:AA,7,TRUE)</f>
        <v>#N/A</v>
      </c>
      <c r="G4974" s="17" t="e">
        <f>VLOOKUP(B4975,Consolidation!B:AA,12,TRUE)</f>
        <v>#N/A</v>
      </c>
      <c r="H4974" s="17" t="e">
        <f>VLOOKUP(B4975,Consolidation!B:AA,22,FALSE)</f>
        <v>#N/A</v>
      </c>
    </row>
    <row r="4975" spans="1:8" ht="29.5" customHeight="1" thickBot="1" x14ac:dyDescent="0.4">
      <c r="A4975" s="16" t="str">
        <f>IF(B4975&lt;&gt;"","IND"&amp;TEXT(COUNTA($B$2:B4975),"000"),"")</f>
        <v>IND3623</v>
      </c>
      <c r="B4975" s="17">
        <f>Consolication[[#This Row],[Nom et prénom 0 Name &amp; first name]]</f>
        <v>0</v>
      </c>
      <c r="C4975" s="17" t="e">
        <f>VLOOKUP(B4975,Consolidation!B:AA,3,TRUE)</f>
        <v>#N/A</v>
      </c>
      <c r="D4975" s="17" t="e">
        <f>VLOOKUP(B4975,Consolidation!B:AA,5,TRUE)</f>
        <v>#N/A</v>
      </c>
      <c r="E4975" s="17" t="e">
        <f>VLOOKUP(B4976,Consolidation!B:AA,6,TRUE)</f>
        <v>#VALUE!</v>
      </c>
      <c r="F4975" s="17" t="e">
        <f>VLOOKUP(B4976,Consolidation!B:AA,7,TRUE)</f>
        <v>#VALUE!</v>
      </c>
      <c r="G4975" s="17" t="e">
        <f>VLOOKUP(B4976,Consolidation!B:AA,12,TRUE)</f>
        <v>#VALUE!</v>
      </c>
      <c r="H4975" s="17" t="e">
        <f>VLOOKUP(B4976,Consolidation!B:AA,22,FALSE)</f>
        <v>#VALUE!</v>
      </c>
    </row>
    <row r="4976" spans="1:8" ht="29.5" customHeight="1" thickBot="1" x14ac:dyDescent="0.4">
      <c r="A4976" s="16" t="e">
        <f>IF(B4976&lt;&gt;"","IND"&amp;TEXT(COUNTA($B$2:B4976),"000"),"")</f>
        <v>#VALUE!</v>
      </c>
      <c r="B4976" s="17" t="e">
        <f>Consolication[[#This Row],[Nom et prénom 0 Name &amp; first name]]</f>
        <v>#VALUE!</v>
      </c>
      <c r="C4976" s="17" t="e">
        <f>VLOOKUP(B4976,Consolidation!B:AA,3,TRUE)</f>
        <v>#VALUE!</v>
      </c>
      <c r="D4976" s="17" t="e">
        <f>VLOOKUP(B4976,Consolidation!B:AA,5,TRUE)</f>
        <v>#VALUE!</v>
      </c>
      <c r="E4976" s="17" t="e">
        <f>VLOOKUP(B4977,Consolidation!B:AA,6,TRUE)</f>
        <v>#VALUE!</v>
      </c>
      <c r="F4976" s="17" t="e">
        <f>VLOOKUP(B4977,Consolidation!B:AA,7,TRUE)</f>
        <v>#VALUE!</v>
      </c>
      <c r="G4976" s="17" t="e">
        <f>VLOOKUP(B4977,Consolidation!B:AA,12,TRUE)</f>
        <v>#VALUE!</v>
      </c>
      <c r="H4976" s="17" t="e">
        <f>VLOOKUP(B4977,Consolidation!B:AA,22,FALSE)</f>
        <v>#VALUE!</v>
      </c>
    </row>
    <row r="4977" spans="1:8" ht="29.5" customHeight="1" thickBot="1" x14ac:dyDescent="0.4">
      <c r="A4977" s="16" t="e">
        <f>IF(B4977&lt;&gt;"","IND"&amp;TEXT(COUNTA($B$2:B4977),"000"),"")</f>
        <v>#VALUE!</v>
      </c>
      <c r="B4977" s="17" t="e">
        <f>Consolication[[#This Row],[Nom et prénom 0 Name &amp; first name]]</f>
        <v>#VALUE!</v>
      </c>
      <c r="C4977" s="17" t="e">
        <f>VLOOKUP(B4977,Consolidation!B:AA,3,TRUE)</f>
        <v>#VALUE!</v>
      </c>
      <c r="D4977" s="17" t="e">
        <f>VLOOKUP(B4977,Consolidation!B:AA,5,TRUE)</f>
        <v>#VALUE!</v>
      </c>
      <c r="E4977" s="17" t="e">
        <f>VLOOKUP(B4978,Consolidation!B:AA,6,TRUE)</f>
        <v>#VALUE!</v>
      </c>
      <c r="F4977" s="17" t="e">
        <f>VLOOKUP(B4978,Consolidation!B:AA,7,TRUE)</f>
        <v>#VALUE!</v>
      </c>
      <c r="G4977" s="17" t="e">
        <f>VLOOKUP(B4978,Consolidation!B:AA,12,TRUE)</f>
        <v>#VALUE!</v>
      </c>
      <c r="H4977" s="17" t="e">
        <f>VLOOKUP(B4978,Consolidation!B:AA,22,FALSE)</f>
        <v>#VALUE!</v>
      </c>
    </row>
    <row r="4978" spans="1:8" ht="29.5" customHeight="1" thickBot="1" x14ac:dyDescent="0.4">
      <c r="A4978" s="16" t="e">
        <f>IF(B4978&lt;&gt;"","IND"&amp;TEXT(COUNTA($B$2:B4978),"000"),"")</f>
        <v>#VALUE!</v>
      </c>
      <c r="B4978" s="17" t="e">
        <f>Consolication[[#This Row],[Nom et prénom 0 Name &amp; first name]]</f>
        <v>#VALUE!</v>
      </c>
      <c r="C4978" s="17" t="e">
        <f>VLOOKUP(B4978,Consolidation!B:AA,3,TRUE)</f>
        <v>#VALUE!</v>
      </c>
      <c r="D4978" s="17" t="e">
        <f>VLOOKUP(B4978,Consolidation!B:AA,5,TRUE)</f>
        <v>#VALUE!</v>
      </c>
      <c r="E4978" s="17" t="e">
        <f>VLOOKUP(B4979,Consolidation!B:AA,6,TRUE)</f>
        <v>#VALUE!</v>
      </c>
      <c r="F4978" s="17" t="e">
        <f>VLOOKUP(B4979,Consolidation!B:AA,7,TRUE)</f>
        <v>#VALUE!</v>
      </c>
      <c r="G4978" s="17" t="e">
        <f>VLOOKUP(B4979,Consolidation!B:AA,12,TRUE)</f>
        <v>#VALUE!</v>
      </c>
      <c r="H4978" s="17" t="e">
        <f>VLOOKUP(B4979,Consolidation!B:AA,22,FALSE)</f>
        <v>#VALUE!</v>
      </c>
    </row>
    <row r="4979" spans="1:8" ht="29.5" customHeight="1" thickBot="1" x14ac:dyDescent="0.4">
      <c r="A4979" s="16" t="e">
        <f>IF(B4979&lt;&gt;"","IND"&amp;TEXT(COUNTA($B$2:B4979),"000"),"")</f>
        <v>#VALUE!</v>
      </c>
      <c r="B4979" s="17" t="e">
        <f>Consolication[[#This Row],[Nom et prénom 0 Name &amp; first name]]</f>
        <v>#VALUE!</v>
      </c>
      <c r="C4979" s="17" t="e">
        <f>VLOOKUP(B4979,Consolidation!B:AA,3,TRUE)</f>
        <v>#VALUE!</v>
      </c>
      <c r="D4979" s="17" t="e">
        <f>VLOOKUP(B4979,Consolidation!B:AA,5,TRUE)</f>
        <v>#VALUE!</v>
      </c>
      <c r="E4979" s="17" t="e">
        <f>VLOOKUP(B4980,Consolidation!B:AA,6,TRUE)</f>
        <v>#VALUE!</v>
      </c>
      <c r="F4979" s="17" t="e">
        <f>VLOOKUP(B4980,Consolidation!B:AA,7,TRUE)</f>
        <v>#VALUE!</v>
      </c>
      <c r="G4979" s="17" t="e">
        <f>VLOOKUP(B4980,Consolidation!B:AA,12,TRUE)</f>
        <v>#VALUE!</v>
      </c>
      <c r="H4979" s="17" t="e">
        <f>VLOOKUP(B4980,Consolidation!B:AA,22,FALSE)</f>
        <v>#VALUE!</v>
      </c>
    </row>
    <row r="4980" spans="1:8" ht="29.5" customHeight="1" thickBot="1" x14ac:dyDescent="0.4">
      <c r="A4980" s="16" t="e">
        <f>IF(B4980&lt;&gt;"","IND"&amp;TEXT(COUNTA($B$2:B4980),"000"),"")</f>
        <v>#VALUE!</v>
      </c>
      <c r="B4980" s="17" t="e">
        <f>Consolication[[#This Row],[Nom et prénom 0 Name &amp; first name]]</f>
        <v>#VALUE!</v>
      </c>
      <c r="C4980" s="17" t="e">
        <f>VLOOKUP(B4980,Consolidation!B:AA,3,TRUE)</f>
        <v>#VALUE!</v>
      </c>
      <c r="D4980" s="17" t="e">
        <f>VLOOKUP(B4980,Consolidation!B:AA,5,TRUE)</f>
        <v>#VALUE!</v>
      </c>
      <c r="E4980" s="17" t="e">
        <f>VLOOKUP(B4981,Consolidation!B:AA,6,TRUE)</f>
        <v>#VALUE!</v>
      </c>
      <c r="F4980" s="17" t="e">
        <f>VLOOKUP(B4981,Consolidation!B:AA,7,TRUE)</f>
        <v>#VALUE!</v>
      </c>
      <c r="G4980" s="17" t="e">
        <f>VLOOKUP(B4981,Consolidation!B:AA,12,TRUE)</f>
        <v>#VALUE!</v>
      </c>
      <c r="H4980" s="17" t="e">
        <f>VLOOKUP(B4981,Consolidation!B:AA,22,FALSE)</f>
        <v>#VALUE!</v>
      </c>
    </row>
    <row r="4981" spans="1:8" ht="29.5" customHeight="1" thickBot="1" x14ac:dyDescent="0.4">
      <c r="A4981" s="16" t="e">
        <f>IF(B4981&lt;&gt;"","IND"&amp;TEXT(COUNTA($B$2:B4981),"000"),"")</f>
        <v>#VALUE!</v>
      </c>
      <c r="B4981" s="17" t="e">
        <f>Consolication[[#This Row],[Nom et prénom 0 Name &amp; first name]]</f>
        <v>#VALUE!</v>
      </c>
      <c r="C4981" s="17" t="e">
        <f>VLOOKUP(B4981,Consolidation!B:AA,3,TRUE)</f>
        <v>#VALUE!</v>
      </c>
      <c r="D4981" s="17" t="e">
        <f>VLOOKUP(B4981,Consolidation!B:AA,5,TRUE)</f>
        <v>#VALUE!</v>
      </c>
      <c r="E4981" s="17" t="e">
        <f>VLOOKUP(B4982,Consolidation!B:AA,6,TRUE)</f>
        <v>#VALUE!</v>
      </c>
      <c r="F4981" s="17" t="e">
        <f>VLOOKUP(B4982,Consolidation!B:AA,7,TRUE)</f>
        <v>#VALUE!</v>
      </c>
      <c r="G4981" s="17" t="e">
        <f>VLOOKUP(B4982,Consolidation!B:AA,12,TRUE)</f>
        <v>#VALUE!</v>
      </c>
      <c r="H4981" s="17" t="e">
        <f>VLOOKUP(B4982,Consolidation!B:AA,22,FALSE)</f>
        <v>#VALUE!</v>
      </c>
    </row>
    <row r="4982" spans="1:8" ht="29.5" customHeight="1" thickBot="1" x14ac:dyDescent="0.4">
      <c r="A4982" s="16" t="e">
        <f>IF(B4982&lt;&gt;"","IND"&amp;TEXT(COUNTA($B$2:B4982),"000"),"")</f>
        <v>#VALUE!</v>
      </c>
      <c r="B4982" s="17" t="e">
        <f>Consolication[[#This Row],[Nom et prénom 0 Name &amp; first name]]</f>
        <v>#VALUE!</v>
      </c>
      <c r="C4982" s="17" t="e">
        <f>VLOOKUP(B4982,Consolidation!B:AA,3,TRUE)</f>
        <v>#VALUE!</v>
      </c>
      <c r="D4982" s="17" t="e">
        <f>VLOOKUP(B4982,Consolidation!B:AA,5,TRUE)</f>
        <v>#VALUE!</v>
      </c>
      <c r="E4982" s="17" t="e">
        <f>VLOOKUP(B4983,Consolidation!B:AA,6,TRUE)</f>
        <v>#VALUE!</v>
      </c>
      <c r="F4982" s="17" t="e">
        <f>VLOOKUP(B4983,Consolidation!B:AA,7,TRUE)</f>
        <v>#VALUE!</v>
      </c>
      <c r="G4982" s="17" t="e">
        <f>VLOOKUP(B4983,Consolidation!B:AA,12,TRUE)</f>
        <v>#VALUE!</v>
      </c>
      <c r="H4982" s="17" t="e">
        <f>VLOOKUP(B4983,Consolidation!B:AA,22,FALSE)</f>
        <v>#VALUE!</v>
      </c>
    </row>
    <row r="4983" spans="1:8" ht="29.5" customHeight="1" thickBot="1" x14ac:dyDescent="0.4">
      <c r="A4983" s="16" t="e">
        <f>IF(B4983&lt;&gt;"","IND"&amp;TEXT(COUNTA($B$2:B4983),"000"),"")</f>
        <v>#VALUE!</v>
      </c>
      <c r="B4983" s="17" t="e">
        <f>Consolication[[#This Row],[Nom et prénom 0 Name &amp; first name]]</f>
        <v>#VALUE!</v>
      </c>
      <c r="C4983" s="17" t="e">
        <f>VLOOKUP(B4983,Consolidation!B:AA,3,TRUE)</f>
        <v>#VALUE!</v>
      </c>
      <c r="D4983" s="17" t="e">
        <f>VLOOKUP(B4983,Consolidation!B:AA,5,TRUE)</f>
        <v>#VALUE!</v>
      </c>
      <c r="E4983" s="17" t="e">
        <f>VLOOKUP(B4984,Consolidation!B:AA,6,TRUE)</f>
        <v>#VALUE!</v>
      </c>
      <c r="F4983" s="17" t="e">
        <f>VLOOKUP(B4984,Consolidation!B:AA,7,TRUE)</f>
        <v>#VALUE!</v>
      </c>
      <c r="G4983" s="17" t="e">
        <f>VLOOKUP(B4984,Consolidation!B:AA,12,TRUE)</f>
        <v>#VALUE!</v>
      </c>
      <c r="H4983" s="17" t="e">
        <f>VLOOKUP(B4984,Consolidation!B:AA,22,FALSE)</f>
        <v>#VALUE!</v>
      </c>
    </row>
    <row r="4984" spans="1:8" ht="29.5" customHeight="1" thickBot="1" x14ac:dyDescent="0.4">
      <c r="A4984" s="16" t="e">
        <f>IF(B4984&lt;&gt;"","IND"&amp;TEXT(COUNTA($B$2:B4984),"000"),"")</f>
        <v>#VALUE!</v>
      </c>
      <c r="B4984" s="17" t="e">
        <f>Consolication[[#This Row],[Nom et prénom 0 Name &amp; first name]]</f>
        <v>#VALUE!</v>
      </c>
      <c r="C4984" s="17" t="e">
        <f>VLOOKUP(B4984,Consolidation!B:AA,3,TRUE)</f>
        <v>#VALUE!</v>
      </c>
      <c r="D4984" s="17" t="e">
        <f>VLOOKUP(B4984,Consolidation!B:AA,5,TRUE)</f>
        <v>#VALUE!</v>
      </c>
      <c r="E4984" s="17" t="e">
        <f>VLOOKUP(B4985,Consolidation!B:AA,6,TRUE)</f>
        <v>#VALUE!</v>
      </c>
      <c r="F4984" s="17" t="e">
        <f>VLOOKUP(B4985,Consolidation!B:AA,7,TRUE)</f>
        <v>#VALUE!</v>
      </c>
      <c r="G4984" s="17" t="e">
        <f>VLOOKUP(B4985,Consolidation!B:AA,12,TRUE)</f>
        <v>#VALUE!</v>
      </c>
      <c r="H4984" s="17" t="e">
        <f>VLOOKUP(B4985,Consolidation!B:AA,22,FALSE)</f>
        <v>#VALUE!</v>
      </c>
    </row>
    <row r="4985" spans="1:8" ht="29.5" customHeight="1" thickBot="1" x14ac:dyDescent="0.4">
      <c r="A4985" s="16" t="e">
        <f>IF(B4985&lt;&gt;"","IND"&amp;TEXT(COUNTA($B$2:B4985),"000"),"")</f>
        <v>#VALUE!</v>
      </c>
      <c r="B4985" s="17" t="e">
        <f>Consolication[[#This Row],[Nom et prénom 0 Name &amp; first name]]</f>
        <v>#VALUE!</v>
      </c>
      <c r="C4985" s="17" t="e">
        <f>VLOOKUP(B4985,Consolidation!B:AA,3,TRUE)</f>
        <v>#VALUE!</v>
      </c>
      <c r="D4985" s="17" t="e">
        <f>VLOOKUP(B4985,Consolidation!B:AA,5,TRUE)</f>
        <v>#VALUE!</v>
      </c>
      <c r="E4985" s="17" t="e">
        <f>VLOOKUP(B4986,Consolidation!B:AA,6,TRUE)</f>
        <v>#VALUE!</v>
      </c>
      <c r="F4985" s="17" t="e">
        <f>VLOOKUP(B4986,Consolidation!B:AA,7,TRUE)</f>
        <v>#VALUE!</v>
      </c>
      <c r="G4985" s="17" t="e">
        <f>VLOOKUP(B4986,Consolidation!B:AA,12,TRUE)</f>
        <v>#VALUE!</v>
      </c>
      <c r="H4985" s="17" t="e">
        <f>VLOOKUP(B4986,Consolidation!B:AA,22,FALSE)</f>
        <v>#VALUE!</v>
      </c>
    </row>
    <row r="4986" spans="1:8" ht="29.5" customHeight="1" thickBot="1" x14ac:dyDescent="0.4">
      <c r="A4986" s="16" t="e">
        <f>IF(B4986&lt;&gt;"","IND"&amp;TEXT(COUNTA($B$2:B4986),"000"),"")</f>
        <v>#VALUE!</v>
      </c>
      <c r="B4986" s="17" t="e">
        <f>Consolication[[#This Row],[Nom et prénom 0 Name &amp; first name]]</f>
        <v>#VALUE!</v>
      </c>
      <c r="C4986" s="17" t="e">
        <f>VLOOKUP(B4986,Consolidation!B:AA,3,TRUE)</f>
        <v>#VALUE!</v>
      </c>
      <c r="D4986" s="17" t="e">
        <f>VLOOKUP(B4986,Consolidation!B:AA,5,TRUE)</f>
        <v>#VALUE!</v>
      </c>
      <c r="E4986" s="17" t="e">
        <f>VLOOKUP(B4987,Consolidation!B:AA,6,TRUE)</f>
        <v>#VALUE!</v>
      </c>
      <c r="F4986" s="17" t="e">
        <f>VLOOKUP(B4987,Consolidation!B:AA,7,TRUE)</f>
        <v>#VALUE!</v>
      </c>
      <c r="G4986" s="17" t="e">
        <f>VLOOKUP(B4987,Consolidation!B:AA,12,TRUE)</f>
        <v>#VALUE!</v>
      </c>
      <c r="H4986" s="17" t="e">
        <f>VLOOKUP(B4987,Consolidation!B:AA,22,FALSE)</f>
        <v>#VALUE!</v>
      </c>
    </row>
    <row r="4987" spans="1:8" ht="29.5" customHeight="1" thickBot="1" x14ac:dyDescent="0.4">
      <c r="A4987" s="16" t="e">
        <f>IF(B4987&lt;&gt;"","IND"&amp;TEXT(COUNTA($B$2:B4987),"000"),"")</f>
        <v>#VALUE!</v>
      </c>
      <c r="B4987" s="17" t="e">
        <f>Consolication[[#This Row],[Nom et prénom 0 Name &amp; first name]]</f>
        <v>#VALUE!</v>
      </c>
      <c r="C4987" s="17" t="e">
        <f>VLOOKUP(B4987,Consolidation!B:AA,3,TRUE)</f>
        <v>#VALUE!</v>
      </c>
      <c r="D4987" s="17" t="e">
        <f>VLOOKUP(B4987,Consolidation!B:AA,5,TRUE)</f>
        <v>#VALUE!</v>
      </c>
      <c r="E4987" s="17" t="e">
        <f>VLOOKUP(B4988,Consolidation!B:AA,6,TRUE)</f>
        <v>#VALUE!</v>
      </c>
      <c r="F4987" s="17" t="e">
        <f>VLOOKUP(B4988,Consolidation!B:AA,7,TRUE)</f>
        <v>#VALUE!</v>
      </c>
      <c r="G4987" s="17" t="e">
        <f>VLOOKUP(B4988,Consolidation!B:AA,12,TRUE)</f>
        <v>#VALUE!</v>
      </c>
      <c r="H4987" s="17" t="e">
        <f>VLOOKUP(B4988,Consolidation!B:AA,22,FALSE)</f>
        <v>#VALUE!</v>
      </c>
    </row>
    <row r="4988" spans="1:8" ht="29.5" customHeight="1" thickBot="1" x14ac:dyDescent="0.4">
      <c r="A4988" s="16" t="e">
        <f>IF(B4988&lt;&gt;"","IND"&amp;TEXT(COUNTA($B$2:B4988),"000"),"")</f>
        <v>#VALUE!</v>
      </c>
      <c r="B4988" s="17" t="e">
        <f>Consolication[[#This Row],[Nom et prénom 0 Name &amp; first name]]</f>
        <v>#VALUE!</v>
      </c>
      <c r="C4988" s="17" t="e">
        <f>VLOOKUP(B4988,Consolidation!B:AA,3,TRUE)</f>
        <v>#VALUE!</v>
      </c>
      <c r="D4988" s="17" t="e">
        <f>VLOOKUP(B4988,Consolidation!B:AA,5,TRUE)</f>
        <v>#VALUE!</v>
      </c>
      <c r="E4988" s="17" t="e">
        <f>VLOOKUP(B4989,Consolidation!B:AA,6,TRUE)</f>
        <v>#VALUE!</v>
      </c>
      <c r="F4988" s="17" t="e">
        <f>VLOOKUP(B4989,Consolidation!B:AA,7,TRUE)</f>
        <v>#VALUE!</v>
      </c>
      <c r="G4988" s="17" t="e">
        <f>VLOOKUP(B4989,Consolidation!B:AA,12,TRUE)</f>
        <v>#VALUE!</v>
      </c>
      <c r="H4988" s="17" t="e">
        <f>VLOOKUP(B4989,Consolidation!B:AA,22,FALSE)</f>
        <v>#VALUE!</v>
      </c>
    </row>
    <row r="4989" spans="1:8" ht="29.5" customHeight="1" thickBot="1" x14ac:dyDescent="0.4">
      <c r="A4989" s="16" t="e">
        <f>IF(B4989&lt;&gt;"","IND"&amp;TEXT(COUNTA($B$2:B4989),"000"),"")</f>
        <v>#VALUE!</v>
      </c>
      <c r="B4989" s="17" t="e">
        <f>Consolication[[#This Row],[Nom et prénom 0 Name &amp; first name]]</f>
        <v>#VALUE!</v>
      </c>
      <c r="C4989" s="17" t="e">
        <f>VLOOKUP(B4989,Consolidation!B:AA,3,TRUE)</f>
        <v>#VALUE!</v>
      </c>
      <c r="D4989" s="17" t="e">
        <f>VLOOKUP(B4989,Consolidation!B:AA,5,TRUE)</f>
        <v>#VALUE!</v>
      </c>
      <c r="E4989" s="17" t="e">
        <f>VLOOKUP(B4990,Consolidation!B:AA,6,TRUE)</f>
        <v>#VALUE!</v>
      </c>
      <c r="F4989" s="17" t="e">
        <f>VLOOKUP(B4990,Consolidation!B:AA,7,TRUE)</f>
        <v>#VALUE!</v>
      </c>
      <c r="G4989" s="17" t="e">
        <f>VLOOKUP(B4990,Consolidation!B:AA,12,TRUE)</f>
        <v>#VALUE!</v>
      </c>
      <c r="H4989" s="17" t="e">
        <f>VLOOKUP(B4990,Consolidation!B:AA,22,FALSE)</f>
        <v>#VALUE!</v>
      </c>
    </row>
    <row r="4990" spans="1:8" ht="29.5" customHeight="1" thickBot="1" x14ac:dyDescent="0.4">
      <c r="A4990" s="16" t="e">
        <f>IF(B4990&lt;&gt;"","IND"&amp;TEXT(COUNTA($B$2:B4990),"000"),"")</f>
        <v>#VALUE!</v>
      </c>
      <c r="B4990" s="17" t="e">
        <f>Consolication[[#This Row],[Nom et prénom 0 Name &amp; first name]]</f>
        <v>#VALUE!</v>
      </c>
      <c r="C4990" s="17" t="e">
        <f>VLOOKUP(B4990,Consolidation!B:AA,3,TRUE)</f>
        <v>#VALUE!</v>
      </c>
      <c r="D4990" s="17" t="e">
        <f>VLOOKUP(B4990,Consolidation!B:AA,5,TRUE)</f>
        <v>#VALUE!</v>
      </c>
      <c r="E4990" s="17" t="e">
        <f>VLOOKUP(B4991,Consolidation!B:AA,6,TRUE)</f>
        <v>#VALUE!</v>
      </c>
      <c r="F4990" s="17" t="e">
        <f>VLOOKUP(B4991,Consolidation!B:AA,7,TRUE)</f>
        <v>#VALUE!</v>
      </c>
      <c r="G4990" s="17" t="e">
        <f>VLOOKUP(B4991,Consolidation!B:AA,12,TRUE)</f>
        <v>#VALUE!</v>
      </c>
      <c r="H4990" s="17" t="e">
        <f>VLOOKUP(B4991,Consolidation!B:AA,22,FALSE)</f>
        <v>#VALUE!</v>
      </c>
    </row>
    <row r="4991" spans="1:8" ht="29.5" customHeight="1" thickBot="1" x14ac:dyDescent="0.4">
      <c r="A4991" s="16" t="e">
        <f>IF(B4991&lt;&gt;"","IND"&amp;TEXT(COUNTA($B$2:B4991),"000"),"")</f>
        <v>#VALUE!</v>
      </c>
      <c r="B4991" s="17" t="e">
        <f>Consolication[[#This Row],[Nom et prénom 0 Name &amp; first name]]</f>
        <v>#VALUE!</v>
      </c>
      <c r="C4991" s="17" t="e">
        <f>VLOOKUP(B4991,Consolidation!B:AA,3,TRUE)</f>
        <v>#VALUE!</v>
      </c>
      <c r="D4991" s="17" t="e">
        <f>VLOOKUP(B4991,Consolidation!B:AA,5,TRUE)</f>
        <v>#VALUE!</v>
      </c>
      <c r="E4991" s="17" t="e">
        <f>VLOOKUP(B4992,Consolidation!B:AA,6,TRUE)</f>
        <v>#VALUE!</v>
      </c>
      <c r="F4991" s="17" t="e">
        <f>VLOOKUP(B4992,Consolidation!B:AA,7,TRUE)</f>
        <v>#VALUE!</v>
      </c>
      <c r="G4991" s="17" t="e">
        <f>VLOOKUP(B4992,Consolidation!B:AA,12,TRUE)</f>
        <v>#VALUE!</v>
      </c>
      <c r="H4991" s="17" t="e">
        <f>VLOOKUP(B4992,Consolidation!B:AA,22,FALSE)</f>
        <v>#VALUE!</v>
      </c>
    </row>
    <row r="4992" spans="1:8" ht="29.5" customHeight="1" thickBot="1" x14ac:dyDescent="0.4">
      <c r="A4992" s="16" t="e">
        <f>IF(B4992&lt;&gt;"","IND"&amp;TEXT(COUNTA($B$2:B4992),"000"),"")</f>
        <v>#VALUE!</v>
      </c>
      <c r="B4992" s="17" t="e">
        <f>Consolication[[#This Row],[Nom et prénom 0 Name &amp; first name]]</f>
        <v>#VALUE!</v>
      </c>
      <c r="C4992" s="17" t="e">
        <f>VLOOKUP(B4992,Consolidation!B:AA,3,TRUE)</f>
        <v>#VALUE!</v>
      </c>
      <c r="D4992" s="17" t="e">
        <f>VLOOKUP(B4992,Consolidation!B:AA,5,TRUE)</f>
        <v>#VALUE!</v>
      </c>
      <c r="E4992" s="17" t="e">
        <f>VLOOKUP(B4993,Consolidation!B:AA,6,TRUE)</f>
        <v>#VALUE!</v>
      </c>
      <c r="F4992" s="17" t="e">
        <f>VLOOKUP(B4993,Consolidation!B:AA,7,TRUE)</f>
        <v>#VALUE!</v>
      </c>
      <c r="G4992" s="17" t="e">
        <f>VLOOKUP(B4993,Consolidation!B:AA,12,TRUE)</f>
        <v>#VALUE!</v>
      </c>
      <c r="H4992" s="17" t="e">
        <f>VLOOKUP(B4993,Consolidation!B:AA,22,FALSE)</f>
        <v>#VALUE!</v>
      </c>
    </row>
    <row r="4993" spans="1:8" ht="29.5" customHeight="1" thickBot="1" x14ac:dyDescent="0.4">
      <c r="A4993" s="16" t="e">
        <f>IF(B4993&lt;&gt;"","IND"&amp;TEXT(COUNTA($B$2:B4993),"000"),"")</f>
        <v>#VALUE!</v>
      </c>
      <c r="B4993" s="17" t="e">
        <f>Consolication[[#This Row],[Nom et prénom 0 Name &amp; first name]]</f>
        <v>#VALUE!</v>
      </c>
      <c r="C4993" s="17" t="e">
        <f>VLOOKUP(B4993,Consolidation!B:AA,3,TRUE)</f>
        <v>#VALUE!</v>
      </c>
      <c r="D4993" s="17" t="e">
        <f>VLOOKUP(B4993,Consolidation!B:AA,5,TRUE)</f>
        <v>#VALUE!</v>
      </c>
      <c r="E4993" s="17" t="e">
        <f>VLOOKUP(B4994,Consolidation!B:AA,6,TRUE)</f>
        <v>#VALUE!</v>
      </c>
      <c r="F4993" s="17" t="e">
        <f>VLOOKUP(B4994,Consolidation!B:AA,7,TRUE)</f>
        <v>#VALUE!</v>
      </c>
      <c r="G4993" s="17" t="e">
        <f>VLOOKUP(B4994,Consolidation!B:AA,12,TRUE)</f>
        <v>#VALUE!</v>
      </c>
      <c r="H4993" s="17" t="e">
        <f>VLOOKUP(B4994,Consolidation!B:AA,22,FALSE)</f>
        <v>#VALUE!</v>
      </c>
    </row>
    <row r="4994" spans="1:8" ht="29.5" customHeight="1" thickBot="1" x14ac:dyDescent="0.4">
      <c r="A4994" s="16" t="e">
        <f>IF(B4994&lt;&gt;"","IND"&amp;TEXT(COUNTA($B$2:B4994),"000"),"")</f>
        <v>#VALUE!</v>
      </c>
      <c r="B4994" s="17" t="e">
        <f>Consolication[[#This Row],[Nom et prénom 0 Name &amp; first name]]</f>
        <v>#VALUE!</v>
      </c>
      <c r="C4994" s="17" t="e">
        <f>VLOOKUP(B4994,Consolidation!B:AA,3,TRUE)</f>
        <v>#VALUE!</v>
      </c>
      <c r="D4994" s="17" t="e">
        <f>VLOOKUP(B4994,Consolidation!B:AA,5,TRUE)</f>
        <v>#VALUE!</v>
      </c>
      <c r="E4994" s="17" t="e">
        <f>VLOOKUP(B4995,Consolidation!B:AA,6,TRUE)</f>
        <v>#VALUE!</v>
      </c>
      <c r="F4994" s="17" t="e">
        <f>VLOOKUP(B4995,Consolidation!B:AA,7,TRUE)</f>
        <v>#VALUE!</v>
      </c>
      <c r="G4994" s="17" t="e">
        <f>VLOOKUP(B4995,Consolidation!B:AA,12,TRUE)</f>
        <v>#VALUE!</v>
      </c>
      <c r="H4994" s="17" t="e">
        <f>VLOOKUP(B4995,Consolidation!B:AA,22,FALSE)</f>
        <v>#VALUE!</v>
      </c>
    </row>
    <row r="4995" spans="1:8" ht="29.5" customHeight="1" thickBot="1" x14ac:dyDescent="0.4">
      <c r="A4995" s="16" t="e">
        <f>IF(B4995&lt;&gt;"","IND"&amp;TEXT(COUNTA($B$2:B4995),"000"),"")</f>
        <v>#VALUE!</v>
      </c>
      <c r="B4995" s="17" t="e">
        <f>Consolication[[#This Row],[Nom et prénom 0 Name &amp; first name]]</f>
        <v>#VALUE!</v>
      </c>
      <c r="C4995" s="17" t="e">
        <f>VLOOKUP(B4995,Consolidation!B:AA,3,TRUE)</f>
        <v>#VALUE!</v>
      </c>
      <c r="D4995" s="17" t="e">
        <f>VLOOKUP(B4995,Consolidation!B:AA,5,TRUE)</f>
        <v>#VALUE!</v>
      </c>
      <c r="E4995" s="17" t="e">
        <f>VLOOKUP(B4996,Consolidation!B:AA,6,TRUE)</f>
        <v>#VALUE!</v>
      </c>
      <c r="F4995" s="17" t="e">
        <f>VLOOKUP(B4996,Consolidation!B:AA,7,TRUE)</f>
        <v>#VALUE!</v>
      </c>
      <c r="G4995" s="17" t="e">
        <f>VLOOKUP(B4996,Consolidation!B:AA,12,TRUE)</f>
        <v>#VALUE!</v>
      </c>
      <c r="H4995" s="17" t="e">
        <f>VLOOKUP(B4996,Consolidation!B:AA,22,FALSE)</f>
        <v>#VALUE!</v>
      </c>
    </row>
    <row r="4996" spans="1:8" ht="29.5" customHeight="1" thickBot="1" x14ac:dyDescent="0.4">
      <c r="A4996" s="16" t="e">
        <f>IF(B4996&lt;&gt;"","IND"&amp;TEXT(COUNTA($B$2:B4996),"000"),"")</f>
        <v>#VALUE!</v>
      </c>
      <c r="B4996" s="17" t="e">
        <f>Consolication[[#This Row],[Nom et prénom 0 Name &amp; first name]]</f>
        <v>#VALUE!</v>
      </c>
      <c r="C4996" s="17" t="e">
        <f>VLOOKUP(B4996,Consolidation!B:AA,3,TRUE)</f>
        <v>#VALUE!</v>
      </c>
      <c r="D4996" s="17" t="e">
        <f>VLOOKUP(B4996,Consolidation!B:AA,5,TRUE)</f>
        <v>#VALUE!</v>
      </c>
      <c r="E4996" s="17" t="e">
        <f>VLOOKUP(B4997,Consolidation!B:AA,6,TRUE)</f>
        <v>#VALUE!</v>
      </c>
      <c r="F4996" s="17" t="e">
        <f>VLOOKUP(B4997,Consolidation!B:AA,7,TRUE)</f>
        <v>#VALUE!</v>
      </c>
      <c r="G4996" s="17" t="e">
        <f>VLOOKUP(B4997,Consolidation!B:AA,12,TRUE)</f>
        <v>#VALUE!</v>
      </c>
      <c r="H4996" s="17" t="e">
        <f>VLOOKUP(B4997,Consolidation!B:AA,22,FALSE)</f>
        <v>#VALUE!</v>
      </c>
    </row>
    <row r="4997" spans="1:8" ht="29.5" customHeight="1" thickBot="1" x14ac:dyDescent="0.4">
      <c r="A4997" s="16" t="e">
        <f>IF(B4997&lt;&gt;"","IND"&amp;TEXT(COUNTA($B$2:B4997),"000"),"")</f>
        <v>#VALUE!</v>
      </c>
      <c r="B4997" s="17" t="e">
        <f>Consolication[[#This Row],[Nom et prénom 0 Name &amp; first name]]</f>
        <v>#VALUE!</v>
      </c>
      <c r="C4997" s="17" t="e">
        <f>VLOOKUP(B4997,Consolidation!B:AA,3,TRUE)</f>
        <v>#VALUE!</v>
      </c>
      <c r="D4997" s="17" t="e">
        <f>VLOOKUP(B4997,Consolidation!B:AA,5,TRUE)</f>
        <v>#VALUE!</v>
      </c>
      <c r="E4997" s="17" t="e">
        <f>VLOOKUP(B4998,Consolidation!B:AA,6,TRUE)</f>
        <v>#VALUE!</v>
      </c>
      <c r="F4997" s="17" t="e">
        <f>VLOOKUP(B4998,Consolidation!B:AA,7,TRUE)</f>
        <v>#VALUE!</v>
      </c>
      <c r="G4997" s="17" t="e">
        <f>VLOOKUP(B4998,Consolidation!B:AA,12,TRUE)</f>
        <v>#VALUE!</v>
      </c>
      <c r="H4997" s="17" t="e">
        <f>VLOOKUP(B4998,Consolidation!B:AA,22,FALSE)</f>
        <v>#VALUE!</v>
      </c>
    </row>
    <row r="4998" spans="1:8" ht="29.5" customHeight="1" thickBot="1" x14ac:dyDescent="0.4">
      <c r="A4998" s="16" t="e">
        <f>IF(B4998&lt;&gt;"","IND"&amp;TEXT(COUNTA($B$2:B4998),"000"),"")</f>
        <v>#VALUE!</v>
      </c>
      <c r="B4998" s="17" t="e">
        <f>Consolication[[#This Row],[Nom et prénom 0 Name &amp; first name]]</f>
        <v>#VALUE!</v>
      </c>
      <c r="C4998" s="17" t="e">
        <f>VLOOKUP(B4998,Consolidation!B:AA,3,TRUE)</f>
        <v>#VALUE!</v>
      </c>
      <c r="D4998" s="17" t="e">
        <f>VLOOKUP(B4998,Consolidation!B:AA,5,TRUE)</f>
        <v>#VALUE!</v>
      </c>
      <c r="E4998" s="17" t="e">
        <f>VLOOKUP(B4999,Consolidation!B:AA,6,TRUE)</f>
        <v>#VALUE!</v>
      </c>
      <c r="F4998" s="17" t="e">
        <f>VLOOKUP(B4999,Consolidation!B:AA,7,TRUE)</f>
        <v>#VALUE!</v>
      </c>
      <c r="G4998" s="17" t="e">
        <f>VLOOKUP(B4999,Consolidation!B:AA,12,TRUE)</f>
        <v>#VALUE!</v>
      </c>
      <c r="H4998" s="17" t="e">
        <f>VLOOKUP(B4999,Consolidation!B:AA,22,FALSE)</f>
        <v>#VALUE!</v>
      </c>
    </row>
    <row r="4999" spans="1:8" ht="29.5" customHeight="1" thickBot="1" x14ac:dyDescent="0.4">
      <c r="A4999" s="16" t="e">
        <f>IF(B4999&lt;&gt;"","IND"&amp;TEXT(COUNTA($B$2:B4999),"000"),"")</f>
        <v>#VALUE!</v>
      </c>
      <c r="B4999" s="17" t="e">
        <f>Consolication[[#This Row],[Nom et prénom 0 Name &amp; first name]]</f>
        <v>#VALUE!</v>
      </c>
      <c r="C4999" s="17" t="e">
        <f>VLOOKUP(B4999,Consolidation!B:AA,3,TRUE)</f>
        <v>#VALUE!</v>
      </c>
      <c r="D4999" s="17" t="e">
        <f>VLOOKUP(B4999,Consolidation!B:AA,5,TRUE)</f>
        <v>#VALUE!</v>
      </c>
      <c r="E4999" s="17" t="e">
        <f>VLOOKUP(B5000,Consolidation!B:AA,6,TRUE)</f>
        <v>#VALUE!</v>
      </c>
      <c r="F4999" s="17" t="e">
        <f>VLOOKUP(B5000,Consolidation!B:AA,7,TRUE)</f>
        <v>#VALUE!</v>
      </c>
      <c r="G4999" s="17" t="e">
        <f>VLOOKUP(B5000,Consolidation!B:AA,12,TRUE)</f>
        <v>#VALUE!</v>
      </c>
      <c r="H4999" s="17" t="e">
        <f>VLOOKUP(B5000,Consolidation!B:AA,22,FALSE)</f>
        <v>#VALUE!</v>
      </c>
    </row>
    <row r="5000" spans="1:8" ht="29.5" customHeight="1" thickBot="1" x14ac:dyDescent="0.4">
      <c r="A5000" s="16" t="e">
        <f>IF(B5000&lt;&gt;"","IND"&amp;TEXT(COUNTA($B$2:B5000),"000"),"")</f>
        <v>#VALUE!</v>
      </c>
      <c r="B5000" s="17" t="e">
        <f>Consolication[[#This Row],[Nom et prénom 0 Name &amp; first name]]</f>
        <v>#VALUE!</v>
      </c>
      <c r="C5000" s="17" t="e">
        <f>VLOOKUP(B5000,Consolidation!B:AA,3,TRUE)</f>
        <v>#VALUE!</v>
      </c>
      <c r="D5000" s="17" t="e">
        <f>VLOOKUP(B5000,Consolidation!B:AA,5,TRUE)</f>
        <v>#VALUE!</v>
      </c>
      <c r="E5000" s="17" t="e">
        <f>VLOOKUP(B5001,Consolidation!B:AA,6,TRUE)</f>
        <v>#VALUE!</v>
      </c>
      <c r="F5000" s="17" t="e">
        <f>VLOOKUP(B5001,Consolidation!B:AA,7,TRUE)</f>
        <v>#VALUE!</v>
      </c>
      <c r="G5000" s="17" t="e">
        <f>VLOOKUP(B5001,Consolidation!B:AA,12,TRUE)</f>
        <v>#VALUE!</v>
      </c>
      <c r="H5000" s="17" t="e">
        <f>VLOOKUP(B5001,Consolidation!B:AA,22,FALSE)</f>
        <v>#VALUE!</v>
      </c>
    </row>
    <row r="5001" spans="1:8" ht="29.5" customHeight="1" thickBot="1" x14ac:dyDescent="0.4">
      <c r="A5001" s="16" t="e">
        <f>IF(B5001&lt;&gt;"","IND"&amp;TEXT(COUNTA($B$2:B5001),"000"),"")</f>
        <v>#VALUE!</v>
      </c>
      <c r="B5001" s="17" t="e">
        <f>Consolication[[#This Row],[Nom et prénom 0 Name &amp; first name]]</f>
        <v>#VALUE!</v>
      </c>
      <c r="C5001" s="17" t="e">
        <f>VLOOKUP(B5001,Consolidation!B:AA,3,TRUE)</f>
        <v>#VALUE!</v>
      </c>
      <c r="D5001" s="17" t="e">
        <f>VLOOKUP(B5001,Consolidation!B:AA,5,TRUE)</f>
        <v>#VALUE!</v>
      </c>
      <c r="E5001" s="17" t="e">
        <f>VLOOKUP(B5002,Consolidation!B:AA,6,TRUE)</f>
        <v>#VALUE!</v>
      </c>
      <c r="F5001" s="17" t="e">
        <f>VLOOKUP(B5002,Consolidation!B:AA,7,TRUE)</f>
        <v>#VALUE!</v>
      </c>
      <c r="G5001" s="17" t="e">
        <f>VLOOKUP(B5002,Consolidation!B:AA,12,TRUE)</f>
        <v>#VALUE!</v>
      </c>
      <c r="H5001" s="17" t="e">
        <f>VLOOKUP(B5002,Consolidation!B:AA,22,FALSE)</f>
        <v>#VALUE!</v>
      </c>
    </row>
    <row r="5002" spans="1:8" ht="29.5" customHeight="1" thickBot="1" x14ac:dyDescent="0.4">
      <c r="A5002" s="16" t="e">
        <f>IF(B5002&lt;&gt;"","IND"&amp;TEXT(COUNTA($B$2:B5002),"000"),"")</f>
        <v>#VALUE!</v>
      </c>
      <c r="B5002" s="17" t="e">
        <f>Consolication[[#This Row],[Nom et prénom 0 Name &amp; first name]]</f>
        <v>#VALUE!</v>
      </c>
      <c r="C5002" s="17" t="e">
        <f>VLOOKUP(B5002,Consolidation!B:AA,3,TRUE)</f>
        <v>#VALUE!</v>
      </c>
      <c r="D5002" s="17" t="e">
        <f>VLOOKUP(B5002,Consolidation!B:AA,5,TRUE)</f>
        <v>#VALUE!</v>
      </c>
      <c r="E5002" s="17" t="e">
        <f>VLOOKUP(B5003,Consolidation!B:AA,6,TRUE)</f>
        <v>#VALUE!</v>
      </c>
      <c r="F5002" s="17" t="e">
        <f>VLOOKUP(B5003,Consolidation!B:AA,7,TRUE)</f>
        <v>#VALUE!</v>
      </c>
      <c r="G5002" s="17" t="e">
        <f>VLOOKUP(B5003,Consolidation!B:AA,12,TRUE)</f>
        <v>#VALUE!</v>
      </c>
      <c r="H5002" s="17" t="e">
        <f>VLOOKUP(B5003,Consolidation!B:AA,22,FALSE)</f>
        <v>#VALUE!</v>
      </c>
    </row>
    <row r="5003" spans="1:8" ht="29.5" customHeight="1" thickBot="1" x14ac:dyDescent="0.4">
      <c r="A5003" s="16" t="e">
        <f>IF(B5003&lt;&gt;"","IND"&amp;TEXT(COUNTA($B$2:B5003),"000"),"")</f>
        <v>#VALUE!</v>
      </c>
      <c r="B5003" s="17" t="e">
        <f>Consolication[[#This Row],[Nom et prénom 0 Name &amp; first name]]</f>
        <v>#VALUE!</v>
      </c>
      <c r="C5003" s="17" t="e">
        <f>VLOOKUP(B5003,Consolidation!B:AA,3,TRUE)</f>
        <v>#VALUE!</v>
      </c>
      <c r="D5003" s="17" t="e">
        <f>VLOOKUP(B5003,Consolidation!B:AA,5,TRUE)</f>
        <v>#VALUE!</v>
      </c>
      <c r="E5003" s="17" t="e">
        <f>VLOOKUP(B5004,Consolidation!B:AA,6,TRUE)</f>
        <v>#VALUE!</v>
      </c>
      <c r="F5003" s="17" t="e">
        <f>VLOOKUP(B5004,Consolidation!B:AA,7,TRUE)</f>
        <v>#VALUE!</v>
      </c>
      <c r="G5003" s="17" t="e">
        <f>VLOOKUP(B5004,Consolidation!B:AA,12,TRUE)</f>
        <v>#VALUE!</v>
      </c>
      <c r="H5003" s="17" t="e">
        <f>VLOOKUP(B5004,Consolidation!B:AA,22,FALSE)</f>
        <v>#VALUE!</v>
      </c>
    </row>
    <row r="5004" spans="1:8" ht="29.5" customHeight="1" thickBot="1" x14ac:dyDescent="0.4">
      <c r="A5004" s="16" t="e">
        <f>IF(B5004&lt;&gt;"","IND"&amp;TEXT(COUNTA($B$2:B5004),"000"),"")</f>
        <v>#VALUE!</v>
      </c>
      <c r="B5004" s="17" t="e">
        <f>Consolication[[#This Row],[Nom et prénom 0 Name &amp; first name]]</f>
        <v>#VALUE!</v>
      </c>
      <c r="C5004" s="17" t="e">
        <f>VLOOKUP(B5004,Consolidation!B:AA,3,TRUE)</f>
        <v>#VALUE!</v>
      </c>
      <c r="D5004" s="17" t="e">
        <f>VLOOKUP(B5004,Consolidation!B:AA,5,TRUE)</f>
        <v>#VALUE!</v>
      </c>
      <c r="E5004" s="17" t="e">
        <f>VLOOKUP(B5005,Consolidation!B:AA,6,TRUE)</f>
        <v>#VALUE!</v>
      </c>
      <c r="F5004" s="17" t="e">
        <f>VLOOKUP(B5005,Consolidation!B:AA,7,TRUE)</f>
        <v>#VALUE!</v>
      </c>
      <c r="G5004" s="17" t="e">
        <f>VLOOKUP(B5005,Consolidation!B:AA,12,TRUE)</f>
        <v>#VALUE!</v>
      </c>
      <c r="H5004" s="17" t="e">
        <f>VLOOKUP(B5005,Consolidation!B:AA,22,FALSE)</f>
        <v>#VALUE!</v>
      </c>
    </row>
    <row r="5005" spans="1:8" ht="29.5" customHeight="1" thickBot="1" x14ac:dyDescent="0.4">
      <c r="A5005" s="16" t="e">
        <f>IF(B5005&lt;&gt;"","IND"&amp;TEXT(COUNTA($B$2:B5005),"000"),"")</f>
        <v>#VALUE!</v>
      </c>
      <c r="B5005" s="17" t="e">
        <f>Consolication[[#This Row],[Nom et prénom 0 Name &amp; first name]]</f>
        <v>#VALUE!</v>
      </c>
      <c r="C5005" s="17" t="e">
        <f>VLOOKUP(B5005,Consolidation!B:AA,3,TRUE)</f>
        <v>#VALUE!</v>
      </c>
      <c r="D5005" s="17" t="e">
        <f>VLOOKUP(B5005,Consolidation!B:AA,5,TRUE)</f>
        <v>#VALUE!</v>
      </c>
      <c r="E5005" s="17" t="e">
        <f>VLOOKUP(B5006,Consolidation!B:AA,6,TRUE)</f>
        <v>#VALUE!</v>
      </c>
      <c r="F5005" s="17" t="e">
        <f>VLOOKUP(B5006,Consolidation!B:AA,7,TRUE)</f>
        <v>#VALUE!</v>
      </c>
      <c r="G5005" s="17" t="e">
        <f>VLOOKUP(B5006,Consolidation!B:AA,12,TRUE)</f>
        <v>#VALUE!</v>
      </c>
      <c r="H5005" s="17" t="e">
        <f>VLOOKUP(B5006,Consolidation!B:AA,22,FALSE)</f>
        <v>#VALUE!</v>
      </c>
    </row>
    <row r="5006" spans="1:8" ht="29.5" customHeight="1" thickBot="1" x14ac:dyDescent="0.4">
      <c r="A5006" s="16" t="e">
        <f>IF(B5006&lt;&gt;"","IND"&amp;TEXT(COUNTA($B$2:B5006),"000"),"")</f>
        <v>#VALUE!</v>
      </c>
      <c r="B5006" s="17" t="e">
        <f>Consolication[[#This Row],[Nom et prénom 0 Name &amp; first name]]</f>
        <v>#VALUE!</v>
      </c>
      <c r="C5006" s="17" t="e">
        <f>VLOOKUP(B5006,Consolidation!B:AA,3,TRUE)</f>
        <v>#VALUE!</v>
      </c>
      <c r="D5006" s="17" t="e">
        <f>VLOOKUP(B5006,Consolidation!B:AA,5,TRUE)</f>
        <v>#VALUE!</v>
      </c>
      <c r="E5006" s="17" t="e">
        <f>VLOOKUP(B5007,Consolidation!B:AA,6,TRUE)</f>
        <v>#VALUE!</v>
      </c>
      <c r="F5006" s="17" t="e">
        <f>VLOOKUP(B5007,Consolidation!B:AA,7,TRUE)</f>
        <v>#VALUE!</v>
      </c>
      <c r="G5006" s="17" t="e">
        <f>VLOOKUP(B5007,Consolidation!B:AA,12,TRUE)</f>
        <v>#VALUE!</v>
      </c>
      <c r="H5006" s="17" t="e">
        <f>VLOOKUP(B5007,Consolidation!B:AA,22,FALSE)</f>
        <v>#VALUE!</v>
      </c>
    </row>
    <row r="5007" spans="1:8" ht="29.5" customHeight="1" thickBot="1" x14ac:dyDescent="0.4">
      <c r="A5007" s="16" t="e">
        <f>IF(B5007&lt;&gt;"","IND"&amp;TEXT(COUNTA($B$2:B5007),"000"),"")</f>
        <v>#VALUE!</v>
      </c>
      <c r="B5007" s="17" t="e">
        <f>Consolication[[#This Row],[Nom et prénom 0 Name &amp; first name]]</f>
        <v>#VALUE!</v>
      </c>
      <c r="C5007" s="17" t="e">
        <f>VLOOKUP(B5007,Consolidation!B:AA,3,TRUE)</f>
        <v>#VALUE!</v>
      </c>
      <c r="D5007" s="17" t="e">
        <f>VLOOKUP(B5007,Consolidation!B:AA,5,TRUE)</f>
        <v>#VALUE!</v>
      </c>
      <c r="E5007" s="17" t="e">
        <f>VLOOKUP(B5008,Consolidation!B:AA,6,TRUE)</f>
        <v>#VALUE!</v>
      </c>
      <c r="F5007" s="17" t="e">
        <f>VLOOKUP(B5008,Consolidation!B:AA,7,TRUE)</f>
        <v>#VALUE!</v>
      </c>
      <c r="G5007" s="17" t="e">
        <f>VLOOKUP(B5008,Consolidation!B:AA,12,TRUE)</f>
        <v>#VALUE!</v>
      </c>
      <c r="H5007" s="17" t="e">
        <f>VLOOKUP(B5008,Consolidation!B:AA,22,FALSE)</f>
        <v>#VALUE!</v>
      </c>
    </row>
    <row r="5008" spans="1:8" ht="29.5" customHeight="1" thickBot="1" x14ac:dyDescent="0.4">
      <c r="A5008" s="16" t="e">
        <f>IF(B5008&lt;&gt;"","IND"&amp;TEXT(COUNTA($B$2:B5008),"000"),"")</f>
        <v>#VALUE!</v>
      </c>
      <c r="B5008" s="17" t="e">
        <f>Consolication[[#This Row],[Nom et prénom 0 Name &amp; first name]]</f>
        <v>#VALUE!</v>
      </c>
      <c r="C5008" s="17" t="e">
        <f>VLOOKUP(B5008,Consolidation!B:AA,3,TRUE)</f>
        <v>#VALUE!</v>
      </c>
      <c r="D5008" s="17" t="e">
        <f>VLOOKUP(B5008,Consolidation!B:AA,5,TRUE)</f>
        <v>#VALUE!</v>
      </c>
      <c r="E5008" s="17" t="e">
        <f>VLOOKUP(B5009,Consolidation!B:AA,6,TRUE)</f>
        <v>#VALUE!</v>
      </c>
      <c r="F5008" s="17" t="e">
        <f>VLOOKUP(B5009,Consolidation!B:AA,7,TRUE)</f>
        <v>#VALUE!</v>
      </c>
      <c r="G5008" s="17" t="e">
        <f>VLOOKUP(B5009,Consolidation!B:AA,12,TRUE)</f>
        <v>#VALUE!</v>
      </c>
      <c r="H5008" s="17" t="e">
        <f>VLOOKUP(B5009,Consolidation!B:AA,22,FALSE)</f>
        <v>#VALUE!</v>
      </c>
    </row>
    <row r="5009" spans="1:8" ht="29.5" customHeight="1" thickBot="1" x14ac:dyDescent="0.4">
      <c r="A5009" s="16" t="e">
        <f>IF(B5009&lt;&gt;"","IND"&amp;TEXT(COUNTA($B$2:B5009),"000"),"")</f>
        <v>#VALUE!</v>
      </c>
      <c r="B5009" s="17" t="e">
        <f>Consolication[[#This Row],[Nom et prénom 0 Name &amp; first name]]</f>
        <v>#VALUE!</v>
      </c>
      <c r="C5009" s="17" t="e">
        <f>VLOOKUP(B5009,Consolidation!B:AA,3,TRUE)</f>
        <v>#VALUE!</v>
      </c>
      <c r="D5009" s="17" t="e">
        <f>VLOOKUP(B5009,Consolidation!B:AA,5,TRUE)</f>
        <v>#VALUE!</v>
      </c>
      <c r="E5009" s="17" t="e">
        <f>VLOOKUP(B5010,Consolidation!B:AA,6,TRUE)</f>
        <v>#VALUE!</v>
      </c>
      <c r="F5009" s="17" t="e">
        <f>VLOOKUP(B5010,Consolidation!B:AA,7,TRUE)</f>
        <v>#VALUE!</v>
      </c>
      <c r="G5009" s="17" t="e">
        <f>VLOOKUP(B5010,Consolidation!B:AA,12,TRUE)</f>
        <v>#VALUE!</v>
      </c>
      <c r="H5009" s="17" t="e">
        <f>VLOOKUP(B5010,Consolidation!B:AA,22,FALSE)</f>
        <v>#VALUE!</v>
      </c>
    </row>
    <row r="5010" spans="1:8" ht="29.5" customHeight="1" thickBot="1" x14ac:dyDescent="0.4">
      <c r="A5010" s="16" t="e">
        <f>IF(B5010&lt;&gt;"","IND"&amp;TEXT(COUNTA($B$2:B5010),"000"),"")</f>
        <v>#VALUE!</v>
      </c>
      <c r="B5010" s="17" t="e">
        <f>Consolication[[#This Row],[Nom et prénom 0 Name &amp; first name]]</f>
        <v>#VALUE!</v>
      </c>
      <c r="C5010" s="17" t="e">
        <f>VLOOKUP(B5010,Consolidation!B:AA,3,TRUE)</f>
        <v>#VALUE!</v>
      </c>
      <c r="D5010" s="17" t="e">
        <f>VLOOKUP(B5010,Consolidation!B:AA,5,TRUE)</f>
        <v>#VALUE!</v>
      </c>
      <c r="E5010" s="17" t="e">
        <f>VLOOKUP(B5011,Consolidation!B:AA,6,TRUE)</f>
        <v>#VALUE!</v>
      </c>
      <c r="F5010" s="17" t="e">
        <f>VLOOKUP(B5011,Consolidation!B:AA,7,TRUE)</f>
        <v>#VALUE!</v>
      </c>
      <c r="G5010" s="17" t="e">
        <f>VLOOKUP(B5011,Consolidation!B:AA,12,TRUE)</f>
        <v>#VALUE!</v>
      </c>
      <c r="H5010" s="17" t="e">
        <f>VLOOKUP(B5011,Consolidation!B:AA,22,FALSE)</f>
        <v>#VALUE!</v>
      </c>
    </row>
    <row r="5011" spans="1:8" ht="29.5" customHeight="1" thickBot="1" x14ac:dyDescent="0.4">
      <c r="A5011" s="16" t="e">
        <f>IF(B5011&lt;&gt;"","IND"&amp;TEXT(COUNTA($B$2:B5011),"000"),"")</f>
        <v>#VALUE!</v>
      </c>
      <c r="B5011" s="17" t="e">
        <f>Consolication[[#This Row],[Nom et prénom 0 Name &amp; first name]]</f>
        <v>#VALUE!</v>
      </c>
      <c r="C5011" s="17" t="e">
        <f>VLOOKUP(B5011,Consolidation!B:AA,3,TRUE)</f>
        <v>#VALUE!</v>
      </c>
      <c r="D5011" s="17" t="e">
        <f>VLOOKUP(B5011,Consolidation!B:AA,5,TRUE)</f>
        <v>#VALUE!</v>
      </c>
      <c r="E5011" s="17" t="e">
        <f>VLOOKUP(B5012,Consolidation!B:AA,6,TRUE)</f>
        <v>#VALUE!</v>
      </c>
      <c r="F5011" s="17" t="e">
        <f>VLOOKUP(B5012,Consolidation!B:AA,7,TRUE)</f>
        <v>#VALUE!</v>
      </c>
      <c r="G5011" s="17" t="e">
        <f>VLOOKUP(B5012,Consolidation!B:AA,12,TRUE)</f>
        <v>#VALUE!</v>
      </c>
      <c r="H5011" s="17" t="e">
        <f>VLOOKUP(B5012,Consolidation!B:AA,22,FALSE)</f>
        <v>#VALUE!</v>
      </c>
    </row>
    <row r="5012" spans="1:8" ht="29.5" customHeight="1" thickBot="1" x14ac:dyDescent="0.4">
      <c r="A5012" s="16" t="e">
        <f>IF(B5012&lt;&gt;"","IND"&amp;TEXT(COUNTA($B$2:B5012),"000"),"")</f>
        <v>#VALUE!</v>
      </c>
      <c r="B5012" s="17" t="e">
        <f>Consolication[[#This Row],[Nom et prénom 0 Name &amp; first name]]</f>
        <v>#VALUE!</v>
      </c>
      <c r="C5012" s="17" t="e">
        <f>VLOOKUP(B5012,Consolidation!B:AA,3,TRUE)</f>
        <v>#VALUE!</v>
      </c>
      <c r="D5012" s="17" t="e">
        <f>VLOOKUP(B5012,Consolidation!B:AA,5,TRUE)</f>
        <v>#VALUE!</v>
      </c>
      <c r="E5012" s="17" t="e">
        <f>VLOOKUP(B5013,Consolidation!B:AA,6,TRUE)</f>
        <v>#VALUE!</v>
      </c>
      <c r="F5012" s="17" t="e">
        <f>VLOOKUP(B5013,Consolidation!B:AA,7,TRUE)</f>
        <v>#VALUE!</v>
      </c>
      <c r="G5012" s="17" t="e">
        <f>VLOOKUP(B5013,Consolidation!B:AA,12,TRUE)</f>
        <v>#VALUE!</v>
      </c>
      <c r="H5012" s="17" t="e">
        <f>VLOOKUP(B5013,Consolidation!B:AA,22,FALSE)</f>
        <v>#VALUE!</v>
      </c>
    </row>
    <row r="5013" spans="1:8" ht="29.5" customHeight="1" thickBot="1" x14ac:dyDescent="0.4">
      <c r="A5013" s="16" t="e">
        <f>IF(B5013&lt;&gt;"","IND"&amp;TEXT(COUNTA($B$2:B5013),"000"),"")</f>
        <v>#VALUE!</v>
      </c>
      <c r="B5013" s="17" t="e">
        <f>Consolication[[#This Row],[Nom et prénom 0 Name &amp; first name]]</f>
        <v>#VALUE!</v>
      </c>
      <c r="C5013" s="17" t="e">
        <f>VLOOKUP(B5013,Consolidation!B:AA,3,TRUE)</f>
        <v>#VALUE!</v>
      </c>
      <c r="D5013" s="17" t="e">
        <f>VLOOKUP(B5013,Consolidation!B:AA,5,TRUE)</f>
        <v>#VALUE!</v>
      </c>
      <c r="E5013" s="17" t="e">
        <f>VLOOKUP(B5014,Consolidation!B:AA,6,TRUE)</f>
        <v>#VALUE!</v>
      </c>
      <c r="F5013" s="17" t="e">
        <f>VLOOKUP(B5014,Consolidation!B:AA,7,TRUE)</f>
        <v>#VALUE!</v>
      </c>
      <c r="G5013" s="17" t="e">
        <f>VLOOKUP(B5014,Consolidation!B:AA,12,TRUE)</f>
        <v>#VALUE!</v>
      </c>
      <c r="H5013" s="17" t="e">
        <f>VLOOKUP(B5014,Consolidation!B:AA,22,FALSE)</f>
        <v>#VALUE!</v>
      </c>
    </row>
    <row r="5014" spans="1:8" ht="29.5" customHeight="1" thickBot="1" x14ac:dyDescent="0.4">
      <c r="A5014" s="16" t="e">
        <f>IF(B5014&lt;&gt;"","IND"&amp;TEXT(COUNTA($B$2:B5014),"000"),"")</f>
        <v>#VALUE!</v>
      </c>
      <c r="B5014" s="17" t="e">
        <f>Consolication[[#This Row],[Nom et prénom 0 Name &amp; first name]]</f>
        <v>#VALUE!</v>
      </c>
      <c r="C5014" s="17" t="e">
        <f>VLOOKUP(B5014,Consolidation!B:AA,3,TRUE)</f>
        <v>#VALUE!</v>
      </c>
      <c r="D5014" s="17" t="e">
        <f>VLOOKUP(B5014,Consolidation!B:AA,5,TRUE)</f>
        <v>#VALUE!</v>
      </c>
      <c r="E5014" s="17" t="e">
        <f>VLOOKUP(B5015,Consolidation!B:AA,6,TRUE)</f>
        <v>#VALUE!</v>
      </c>
      <c r="F5014" s="17" t="e">
        <f>VLOOKUP(B5015,Consolidation!B:AA,7,TRUE)</f>
        <v>#VALUE!</v>
      </c>
      <c r="G5014" s="17" t="e">
        <f>VLOOKUP(B5015,Consolidation!B:AA,12,TRUE)</f>
        <v>#VALUE!</v>
      </c>
      <c r="H5014" s="17" t="e">
        <f>VLOOKUP(B5015,Consolidation!B:AA,22,FALSE)</f>
        <v>#VALUE!</v>
      </c>
    </row>
    <row r="5015" spans="1:8" ht="29.5" customHeight="1" thickBot="1" x14ac:dyDescent="0.4">
      <c r="A5015" s="16" t="e">
        <f>IF(B5015&lt;&gt;"","IND"&amp;TEXT(COUNTA($B$2:B5015),"000"),"")</f>
        <v>#VALUE!</v>
      </c>
      <c r="B5015" s="17" t="e">
        <f>Consolication[[#This Row],[Nom et prénom 0 Name &amp; first name]]</f>
        <v>#VALUE!</v>
      </c>
      <c r="C5015" s="17" t="e">
        <f>VLOOKUP(B5015,Consolidation!B:AA,3,TRUE)</f>
        <v>#VALUE!</v>
      </c>
      <c r="D5015" s="17" t="e">
        <f>VLOOKUP(B5015,Consolidation!B:AA,5,TRUE)</f>
        <v>#VALUE!</v>
      </c>
      <c r="E5015" s="17" t="e">
        <f>VLOOKUP(B5016,Consolidation!B:AA,6,TRUE)</f>
        <v>#VALUE!</v>
      </c>
      <c r="F5015" s="17" t="e">
        <f>VLOOKUP(B5016,Consolidation!B:AA,7,TRUE)</f>
        <v>#VALUE!</v>
      </c>
      <c r="G5015" s="17" t="e">
        <f>VLOOKUP(B5016,Consolidation!B:AA,12,TRUE)</f>
        <v>#VALUE!</v>
      </c>
      <c r="H5015" s="17" t="e">
        <f>VLOOKUP(B5016,Consolidation!B:AA,22,FALSE)</f>
        <v>#VALUE!</v>
      </c>
    </row>
    <row r="5016" spans="1:8" ht="29.5" customHeight="1" thickBot="1" x14ac:dyDescent="0.4">
      <c r="A5016" s="16" t="e">
        <f>IF(B5016&lt;&gt;"","IND"&amp;TEXT(COUNTA($B$2:B5016),"000"),"")</f>
        <v>#VALUE!</v>
      </c>
      <c r="B5016" s="17" t="e">
        <f>Consolication[[#This Row],[Nom et prénom 0 Name &amp; first name]]</f>
        <v>#VALUE!</v>
      </c>
      <c r="C5016" s="17" t="e">
        <f>VLOOKUP(B5016,Consolidation!B:AA,3,TRUE)</f>
        <v>#VALUE!</v>
      </c>
      <c r="D5016" s="17" t="e">
        <f>VLOOKUP(B5016,Consolidation!B:AA,5,TRUE)</f>
        <v>#VALUE!</v>
      </c>
      <c r="E5016" s="17" t="e">
        <f>VLOOKUP(B5017,Consolidation!B:AA,6,TRUE)</f>
        <v>#VALUE!</v>
      </c>
      <c r="F5016" s="17" t="e">
        <f>VLOOKUP(B5017,Consolidation!B:AA,7,TRUE)</f>
        <v>#VALUE!</v>
      </c>
      <c r="G5016" s="17" t="e">
        <f>VLOOKUP(B5017,Consolidation!B:AA,12,TRUE)</f>
        <v>#VALUE!</v>
      </c>
      <c r="H5016" s="17" t="e">
        <f>VLOOKUP(B5017,Consolidation!B:AA,22,FALSE)</f>
        <v>#VALUE!</v>
      </c>
    </row>
    <row r="5017" spans="1:8" ht="29.5" customHeight="1" thickBot="1" x14ac:dyDescent="0.4">
      <c r="A5017" s="16" t="e">
        <f>IF(B5017&lt;&gt;"","IND"&amp;TEXT(COUNTA($B$2:B5017),"000"),"")</f>
        <v>#VALUE!</v>
      </c>
      <c r="B5017" s="17" t="e">
        <f>Consolication[[#This Row],[Nom et prénom 0 Name &amp; first name]]</f>
        <v>#VALUE!</v>
      </c>
      <c r="C5017" s="17" t="e">
        <f>VLOOKUP(B5017,Consolidation!B:AA,3,TRUE)</f>
        <v>#VALUE!</v>
      </c>
      <c r="D5017" s="17" t="e">
        <f>VLOOKUP(B5017,Consolidation!B:AA,5,TRUE)</f>
        <v>#VALUE!</v>
      </c>
      <c r="E5017" s="17" t="e">
        <f>VLOOKUP(B5018,Consolidation!B:AA,6,TRUE)</f>
        <v>#VALUE!</v>
      </c>
      <c r="F5017" s="17" t="e">
        <f>VLOOKUP(B5018,Consolidation!B:AA,7,TRUE)</f>
        <v>#VALUE!</v>
      </c>
      <c r="G5017" s="17" t="e">
        <f>VLOOKUP(B5018,Consolidation!B:AA,12,TRUE)</f>
        <v>#VALUE!</v>
      </c>
      <c r="H5017" s="17" t="e">
        <f>VLOOKUP(B5018,Consolidation!B:AA,22,FALSE)</f>
        <v>#VALUE!</v>
      </c>
    </row>
    <row r="5018" spans="1:8" ht="29.5" customHeight="1" thickBot="1" x14ac:dyDescent="0.4">
      <c r="A5018" s="16" t="e">
        <f>IF(B5018&lt;&gt;"","IND"&amp;TEXT(COUNTA($B$2:B5018),"000"),"")</f>
        <v>#VALUE!</v>
      </c>
      <c r="B5018" s="17" t="e">
        <f>Consolication[[#This Row],[Nom et prénom 0 Name &amp; first name]]</f>
        <v>#VALUE!</v>
      </c>
      <c r="C5018" s="17" t="e">
        <f>VLOOKUP(B5018,Consolidation!B:AA,3,TRUE)</f>
        <v>#VALUE!</v>
      </c>
      <c r="D5018" s="17" t="e">
        <f>VLOOKUP(B5018,Consolidation!B:AA,5,TRUE)</f>
        <v>#VALUE!</v>
      </c>
      <c r="E5018" s="17" t="e">
        <f>VLOOKUP(B5019,Consolidation!B:AA,6,TRUE)</f>
        <v>#VALUE!</v>
      </c>
      <c r="F5018" s="17" t="e">
        <f>VLOOKUP(B5019,Consolidation!B:AA,7,TRUE)</f>
        <v>#VALUE!</v>
      </c>
      <c r="G5018" s="17" t="e">
        <f>VLOOKUP(B5019,Consolidation!B:AA,12,TRUE)</f>
        <v>#VALUE!</v>
      </c>
      <c r="H5018" s="17" t="e">
        <f>VLOOKUP(B5019,Consolidation!B:AA,22,FALSE)</f>
        <v>#VALUE!</v>
      </c>
    </row>
    <row r="5019" spans="1:8" ht="29.5" customHeight="1" thickBot="1" x14ac:dyDescent="0.4">
      <c r="A5019" s="16" t="e">
        <f>IF(B5019&lt;&gt;"","IND"&amp;TEXT(COUNTA($B$2:B5019),"000"),"")</f>
        <v>#VALUE!</v>
      </c>
      <c r="B5019" s="17" t="e">
        <f>Consolication[[#This Row],[Nom et prénom 0 Name &amp; first name]]</f>
        <v>#VALUE!</v>
      </c>
      <c r="C5019" s="17" t="e">
        <f>VLOOKUP(B5019,Consolidation!B:AA,3,TRUE)</f>
        <v>#VALUE!</v>
      </c>
      <c r="D5019" s="17" t="e">
        <f>VLOOKUP(B5019,Consolidation!B:AA,5,TRUE)</f>
        <v>#VALUE!</v>
      </c>
      <c r="E5019" s="17" t="e">
        <f>VLOOKUP(B5020,Consolidation!B:AA,6,TRUE)</f>
        <v>#VALUE!</v>
      </c>
      <c r="F5019" s="17" t="e">
        <f>VLOOKUP(B5020,Consolidation!B:AA,7,TRUE)</f>
        <v>#VALUE!</v>
      </c>
      <c r="G5019" s="17" t="e">
        <f>VLOOKUP(B5020,Consolidation!B:AA,12,TRUE)</f>
        <v>#VALUE!</v>
      </c>
      <c r="H5019" s="17" t="e">
        <f>VLOOKUP(B5020,Consolidation!B:AA,22,FALSE)</f>
        <v>#VALUE!</v>
      </c>
    </row>
    <row r="5020" spans="1:8" ht="29.5" customHeight="1" thickBot="1" x14ac:dyDescent="0.4">
      <c r="A5020" s="16" t="e">
        <f>IF(B5020&lt;&gt;"","IND"&amp;TEXT(COUNTA($B$2:B5020),"000"),"")</f>
        <v>#VALUE!</v>
      </c>
      <c r="B5020" s="17" t="e">
        <f>Consolication[[#This Row],[Nom et prénom 0 Name &amp; first name]]</f>
        <v>#VALUE!</v>
      </c>
      <c r="C5020" s="17" t="e">
        <f>VLOOKUP(B5020,Consolidation!B:AA,3,TRUE)</f>
        <v>#VALUE!</v>
      </c>
      <c r="D5020" s="17" t="e">
        <f>VLOOKUP(B5020,Consolidation!B:AA,5,TRUE)</f>
        <v>#VALUE!</v>
      </c>
      <c r="E5020" s="17" t="e">
        <f>VLOOKUP(B5021,Consolidation!B:AA,6,TRUE)</f>
        <v>#VALUE!</v>
      </c>
      <c r="F5020" s="17" t="e">
        <f>VLOOKUP(B5021,Consolidation!B:AA,7,TRUE)</f>
        <v>#VALUE!</v>
      </c>
      <c r="G5020" s="17" t="e">
        <f>VLOOKUP(B5021,Consolidation!B:AA,12,TRUE)</f>
        <v>#VALUE!</v>
      </c>
      <c r="H5020" s="17" t="e">
        <f>VLOOKUP(B5021,Consolidation!B:AA,22,FALSE)</f>
        <v>#VALUE!</v>
      </c>
    </row>
    <row r="5021" spans="1:8" ht="29.5" customHeight="1" thickBot="1" x14ac:dyDescent="0.4">
      <c r="A5021" s="16" t="e">
        <f>IF(B5021&lt;&gt;"","IND"&amp;TEXT(COUNTA($B$2:B5021),"000"),"")</f>
        <v>#VALUE!</v>
      </c>
      <c r="B5021" s="17" t="e">
        <f>Consolication[[#This Row],[Nom et prénom 0 Name &amp; first name]]</f>
        <v>#VALUE!</v>
      </c>
      <c r="C5021" s="17" t="e">
        <f>VLOOKUP(B5021,Consolidation!B:AA,3,TRUE)</f>
        <v>#VALUE!</v>
      </c>
      <c r="D5021" s="17" t="e">
        <f>VLOOKUP(B5021,Consolidation!B:AA,5,TRUE)</f>
        <v>#VALUE!</v>
      </c>
      <c r="E5021" s="17" t="e">
        <f>VLOOKUP(B5022,Consolidation!B:AA,6,TRUE)</f>
        <v>#VALUE!</v>
      </c>
      <c r="F5021" s="17" t="e">
        <f>VLOOKUP(B5022,Consolidation!B:AA,7,TRUE)</f>
        <v>#VALUE!</v>
      </c>
      <c r="G5021" s="17" t="e">
        <f>VLOOKUP(B5022,Consolidation!B:AA,12,TRUE)</f>
        <v>#VALUE!</v>
      </c>
      <c r="H5021" s="17" t="e">
        <f>VLOOKUP(B5022,Consolidation!B:AA,22,FALSE)</f>
        <v>#VALUE!</v>
      </c>
    </row>
    <row r="5022" spans="1:8" ht="29.5" customHeight="1" thickBot="1" x14ac:dyDescent="0.4">
      <c r="A5022" s="16" t="e">
        <f>IF(B5022&lt;&gt;"","IND"&amp;TEXT(COUNTA($B$2:B5022),"000"),"")</f>
        <v>#VALUE!</v>
      </c>
      <c r="B5022" s="17" t="e">
        <f>Consolication[[#This Row],[Nom et prénom 0 Name &amp; first name]]</f>
        <v>#VALUE!</v>
      </c>
      <c r="C5022" s="17" t="e">
        <f>VLOOKUP(B5022,Consolidation!B:AA,3,TRUE)</f>
        <v>#VALUE!</v>
      </c>
      <c r="D5022" s="17" t="e">
        <f>VLOOKUP(B5022,Consolidation!B:AA,5,TRUE)</f>
        <v>#VALUE!</v>
      </c>
      <c r="E5022" s="17" t="e">
        <f>VLOOKUP(B5023,Consolidation!B:AA,6,TRUE)</f>
        <v>#VALUE!</v>
      </c>
      <c r="F5022" s="17" t="e">
        <f>VLOOKUP(B5023,Consolidation!B:AA,7,TRUE)</f>
        <v>#VALUE!</v>
      </c>
      <c r="G5022" s="17" t="e">
        <f>VLOOKUP(B5023,Consolidation!B:AA,12,TRUE)</f>
        <v>#VALUE!</v>
      </c>
      <c r="H5022" s="17" t="e">
        <f>VLOOKUP(B5023,Consolidation!B:AA,22,FALSE)</f>
        <v>#VALUE!</v>
      </c>
    </row>
    <row r="5023" spans="1:8" ht="29.5" customHeight="1" thickBot="1" x14ac:dyDescent="0.4">
      <c r="A5023" s="16" t="e">
        <f>IF(B5023&lt;&gt;"","IND"&amp;TEXT(COUNTA($B$2:B5023),"000"),"")</f>
        <v>#VALUE!</v>
      </c>
      <c r="B5023" s="17" t="e">
        <f>Consolication[[#This Row],[Nom et prénom 0 Name &amp; first name]]</f>
        <v>#VALUE!</v>
      </c>
      <c r="C5023" s="17" t="e">
        <f>VLOOKUP(B5023,Consolidation!B:AA,3,TRUE)</f>
        <v>#VALUE!</v>
      </c>
      <c r="D5023" s="17" t="e">
        <f>VLOOKUP(B5023,Consolidation!B:AA,5,TRUE)</f>
        <v>#VALUE!</v>
      </c>
      <c r="E5023" s="17" t="e">
        <f>VLOOKUP(B5024,Consolidation!B:AA,6,TRUE)</f>
        <v>#VALUE!</v>
      </c>
      <c r="F5023" s="17" t="e">
        <f>VLOOKUP(B5024,Consolidation!B:AA,7,TRUE)</f>
        <v>#VALUE!</v>
      </c>
      <c r="G5023" s="17" t="e">
        <f>VLOOKUP(B5024,Consolidation!B:AA,12,TRUE)</f>
        <v>#VALUE!</v>
      </c>
      <c r="H5023" s="17" t="e">
        <f>VLOOKUP(B5024,Consolidation!B:AA,22,FALSE)</f>
        <v>#VALUE!</v>
      </c>
    </row>
    <row r="5024" spans="1:8" ht="29.5" customHeight="1" thickBot="1" x14ac:dyDescent="0.4">
      <c r="A5024" s="16" t="e">
        <f>IF(B5024&lt;&gt;"","IND"&amp;TEXT(COUNTA($B$2:B5024),"000"),"")</f>
        <v>#VALUE!</v>
      </c>
      <c r="B5024" s="17" t="e">
        <f>Consolication[[#This Row],[Nom et prénom 0 Name &amp; first name]]</f>
        <v>#VALUE!</v>
      </c>
      <c r="C5024" s="17" t="e">
        <f>VLOOKUP(B5024,Consolidation!B:AA,3,TRUE)</f>
        <v>#VALUE!</v>
      </c>
      <c r="D5024" s="17" t="e">
        <f>VLOOKUP(B5024,Consolidation!B:AA,5,TRUE)</f>
        <v>#VALUE!</v>
      </c>
      <c r="E5024" s="17" t="e">
        <f>VLOOKUP(B5025,Consolidation!B:AA,6,TRUE)</f>
        <v>#VALUE!</v>
      </c>
      <c r="F5024" s="17" t="e">
        <f>VLOOKUP(B5025,Consolidation!B:AA,7,TRUE)</f>
        <v>#VALUE!</v>
      </c>
      <c r="G5024" s="17" t="e">
        <f>VLOOKUP(B5025,Consolidation!B:AA,12,TRUE)</f>
        <v>#VALUE!</v>
      </c>
      <c r="H5024" s="17" t="e">
        <f>VLOOKUP(B5025,Consolidation!B:AA,22,FALSE)</f>
        <v>#VALUE!</v>
      </c>
    </row>
    <row r="5025" spans="1:8" ht="29.5" customHeight="1" thickBot="1" x14ac:dyDescent="0.4">
      <c r="A5025" s="16" t="e">
        <f>IF(B5025&lt;&gt;"","IND"&amp;TEXT(COUNTA($B$2:B5025),"000"),"")</f>
        <v>#VALUE!</v>
      </c>
      <c r="B5025" s="17" t="e">
        <f>Consolication[[#This Row],[Nom et prénom 0 Name &amp; first name]]</f>
        <v>#VALUE!</v>
      </c>
      <c r="C5025" s="17" t="e">
        <f>VLOOKUP(B5025,Consolidation!B:AA,3,TRUE)</f>
        <v>#VALUE!</v>
      </c>
      <c r="D5025" s="17" t="e">
        <f>VLOOKUP(B5025,Consolidation!B:AA,5,TRUE)</f>
        <v>#VALUE!</v>
      </c>
      <c r="E5025" s="17" t="e">
        <f>VLOOKUP(B5026,Consolidation!B:AA,6,TRUE)</f>
        <v>#VALUE!</v>
      </c>
      <c r="F5025" s="17" t="e">
        <f>VLOOKUP(B5026,Consolidation!B:AA,7,TRUE)</f>
        <v>#VALUE!</v>
      </c>
      <c r="G5025" s="17" t="e">
        <f>VLOOKUP(B5026,Consolidation!B:AA,12,TRUE)</f>
        <v>#VALUE!</v>
      </c>
      <c r="H5025" s="17" t="e">
        <f>VLOOKUP(B5026,Consolidation!B:AA,22,FALSE)</f>
        <v>#VALUE!</v>
      </c>
    </row>
    <row r="5026" spans="1:8" ht="29.5" customHeight="1" thickBot="1" x14ac:dyDescent="0.4">
      <c r="A5026" s="16" t="e">
        <f>IF(B5026&lt;&gt;"","IND"&amp;TEXT(COUNTA($B$2:B5026),"000"),"")</f>
        <v>#VALUE!</v>
      </c>
      <c r="B5026" s="17" t="e">
        <f>Consolication[[#This Row],[Nom et prénom 0 Name &amp; first name]]</f>
        <v>#VALUE!</v>
      </c>
      <c r="C5026" s="17" t="e">
        <f>VLOOKUP(B5026,Consolidation!B:AA,3,TRUE)</f>
        <v>#VALUE!</v>
      </c>
      <c r="D5026" s="17" t="e">
        <f>VLOOKUP(B5026,Consolidation!B:AA,5,TRUE)</f>
        <v>#VALUE!</v>
      </c>
      <c r="E5026" s="17" t="e">
        <f>VLOOKUP(B5027,Consolidation!B:AA,6,TRUE)</f>
        <v>#VALUE!</v>
      </c>
      <c r="F5026" s="17" t="e">
        <f>VLOOKUP(B5027,Consolidation!B:AA,7,TRUE)</f>
        <v>#VALUE!</v>
      </c>
      <c r="G5026" s="17" t="e">
        <f>VLOOKUP(B5027,Consolidation!B:AA,12,TRUE)</f>
        <v>#VALUE!</v>
      </c>
      <c r="H5026" s="17" t="e">
        <f>VLOOKUP(B5027,Consolidation!B:AA,22,FALSE)</f>
        <v>#VALUE!</v>
      </c>
    </row>
    <row r="5027" spans="1:8" ht="29.5" customHeight="1" thickBot="1" x14ac:dyDescent="0.4">
      <c r="A5027" s="16" t="e">
        <f>IF(B5027&lt;&gt;"","IND"&amp;TEXT(COUNTA($B$2:B5027),"000"),"")</f>
        <v>#VALUE!</v>
      </c>
      <c r="B5027" s="17" t="e">
        <f>Consolication[[#This Row],[Nom et prénom 0 Name &amp; first name]]</f>
        <v>#VALUE!</v>
      </c>
      <c r="C5027" s="17" t="e">
        <f>VLOOKUP(B5027,Consolidation!B:AA,3,TRUE)</f>
        <v>#VALUE!</v>
      </c>
      <c r="D5027" s="17" t="e">
        <f>VLOOKUP(B5027,Consolidation!B:AA,5,TRUE)</f>
        <v>#VALUE!</v>
      </c>
      <c r="E5027" s="17" t="e">
        <f>VLOOKUP(B5028,Consolidation!B:AA,6,TRUE)</f>
        <v>#VALUE!</v>
      </c>
      <c r="F5027" s="17" t="e">
        <f>VLOOKUP(B5028,Consolidation!B:AA,7,TRUE)</f>
        <v>#VALUE!</v>
      </c>
      <c r="G5027" s="17" t="e">
        <f>VLOOKUP(B5028,Consolidation!B:AA,12,TRUE)</f>
        <v>#VALUE!</v>
      </c>
      <c r="H5027" s="17" t="e">
        <f>VLOOKUP(B5028,Consolidation!B:AA,22,FALSE)</f>
        <v>#VALUE!</v>
      </c>
    </row>
    <row r="5028" spans="1:8" ht="29.5" customHeight="1" thickBot="1" x14ac:dyDescent="0.4">
      <c r="A5028" s="16" t="e">
        <f>IF(B5028&lt;&gt;"","IND"&amp;TEXT(COUNTA($B$2:B5028),"000"),"")</f>
        <v>#VALUE!</v>
      </c>
      <c r="B5028" s="17" t="e">
        <f>Consolication[[#This Row],[Nom et prénom 0 Name &amp; first name]]</f>
        <v>#VALUE!</v>
      </c>
      <c r="C5028" s="17" t="e">
        <f>VLOOKUP(B5028,Consolidation!B:AA,3,TRUE)</f>
        <v>#VALUE!</v>
      </c>
      <c r="D5028" s="17" t="e">
        <f>VLOOKUP(B5028,Consolidation!B:AA,5,TRUE)</f>
        <v>#VALUE!</v>
      </c>
      <c r="E5028" s="17" t="e">
        <f>VLOOKUP(B5029,Consolidation!B:AA,6,TRUE)</f>
        <v>#VALUE!</v>
      </c>
      <c r="F5028" s="17" t="e">
        <f>VLOOKUP(B5029,Consolidation!B:AA,7,TRUE)</f>
        <v>#VALUE!</v>
      </c>
      <c r="G5028" s="17" t="e">
        <f>VLOOKUP(B5029,Consolidation!B:AA,12,TRUE)</f>
        <v>#VALUE!</v>
      </c>
      <c r="H5028" s="17" t="e">
        <f>VLOOKUP(B5029,Consolidation!B:AA,22,FALSE)</f>
        <v>#VALUE!</v>
      </c>
    </row>
    <row r="5029" spans="1:8" ht="29.5" customHeight="1" thickBot="1" x14ac:dyDescent="0.4">
      <c r="A5029" s="16" t="e">
        <f>IF(B5029&lt;&gt;"","IND"&amp;TEXT(COUNTA($B$2:B5029),"000"),"")</f>
        <v>#VALUE!</v>
      </c>
      <c r="B5029" s="17" t="e">
        <f>Consolication[[#This Row],[Nom et prénom 0 Name &amp; first name]]</f>
        <v>#VALUE!</v>
      </c>
      <c r="C5029" s="17" t="e">
        <f>VLOOKUP(B5029,Consolidation!B:AA,3,TRUE)</f>
        <v>#VALUE!</v>
      </c>
      <c r="D5029" s="17" t="e">
        <f>VLOOKUP(B5029,Consolidation!B:AA,5,TRUE)</f>
        <v>#VALUE!</v>
      </c>
      <c r="E5029" s="17" t="e">
        <f>VLOOKUP(B5030,Consolidation!B:AA,6,TRUE)</f>
        <v>#VALUE!</v>
      </c>
      <c r="F5029" s="17" t="e">
        <f>VLOOKUP(B5030,Consolidation!B:AA,7,TRUE)</f>
        <v>#VALUE!</v>
      </c>
      <c r="G5029" s="17" t="e">
        <f>VLOOKUP(B5030,Consolidation!B:AA,12,TRUE)</f>
        <v>#VALUE!</v>
      </c>
      <c r="H5029" s="17" t="e">
        <f>VLOOKUP(B5030,Consolidation!B:AA,22,FALSE)</f>
        <v>#VALUE!</v>
      </c>
    </row>
    <row r="5030" spans="1:8" ht="29.5" customHeight="1" thickBot="1" x14ac:dyDescent="0.4">
      <c r="A5030" s="16" t="e">
        <f>IF(B5030&lt;&gt;"","IND"&amp;TEXT(COUNTA($B$2:B5030),"000"),"")</f>
        <v>#VALUE!</v>
      </c>
      <c r="B5030" s="17" t="e">
        <f>Consolication[[#This Row],[Nom et prénom 0 Name &amp; first name]]</f>
        <v>#VALUE!</v>
      </c>
      <c r="C5030" s="17" t="e">
        <f>VLOOKUP(B5030,Consolidation!B:AA,3,TRUE)</f>
        <v>#VALUE!</v>
      </c>
      <c r="D5030" s="17" t="e">
        <f>VLOOKUP(B5030,Consolidation!B:AA,5,TRUE)</f>
        <v>#VALUE!</v>
      </c>
      <c r="E5030" s="17" t="e">
        <f>VLOOKUP(B5031,Consolidation!B:AA,6,TRUE)</f>
        <v>#VALUE!</v>
      </c>
      <c r="F5030" s="17" t="e">
        <f>VLOOKUP(B5031,Consolidation!B:AA,7,TRUE)</f>
        <v>#VALUE!</v>
      </c>
      <c r="G5030" s="17" t="e">
        <f>VLOOKUP(B5031,Consolidation!B:AA,12,TRUE)</f>
        <v>#VALUE!</v>
      </c>
      <c r="H5030" s="17" t="e">
        <f>VLOOKUP(B5031,Consolidation!B:AA,22,FALSE)</f>
        <v>#VALUE!</v>
      </c>
    </row>
    <row r="5031" spans="1:8" ht="29.5" customHeight="1" thickBot="1" x14ac:dyDescent="0.4">
      <c r="A5031" s="16" t="e">
        <f>IF(B5031&lt;&gt;"","IND"&amp;TEXT(COUNTA($B$2:B5031),"000"),"")</f>
        <v>#VALUE!</v>
      </c>
      <c r="B5031" s="17" t="e">
        <f>Consolication[[#This Row],[Nom et prénom 0 Name &amp; first name]]</f>
        <v>#VALUE!</v>
      </c>
      <c r="C5031" s="17" t="e">
        <f>VLOOKUP(B5031,Consolidation!B:AA,3,TRUE)</f>
        <v>#VALUE!</v>
      </c>
      <c r="D5031" s="17" t="e">
        <f>VLOOKUP(B5031,Consolidation!B:AA,5,TRUE)</f>
        <v>#VALUE!</v>
      </c>
      <c r="E5031" s="17" t="e">
        <f>VLOOKUP(B5032,Consolidation!B:AA,6,TRUE)</f>
        <v>#VALUE!</v>
      </c>
      <c r="F5031" s="17" t="e">
        <f>VLOOKUP(B5032,Consolidation!B:AA,7,TRUE)</f>
        <v>#VALUE!</v>
      </c>
      <c r="G5031" s="17" t="e">
        <f>VLOOKUP(B5032,Consolidation!B:AA,12,TRUE)</f>
        <v>#VALUE!</v>
      </c>
      <c r="H5031" s="17" t="e">
        <f>VLOOKUP(B5032,Consolidation!B:AA,22,FALSE)</f>
        <v>#VALUE!</v>
      </c>
    </row>
    <row r="5032" spans="1:8" ht="29.5" customHeight="1" thickBot="1" x14ac:dyDescent="0.4">
      <c r="A5032" s="16" t="e">
        <f>IF(B5032&lt;&gt;"","IND"&amp;TEXT(COUNTA($B$2:B5032),"000"),"")</f>
        <v>#VALUE!</v>
      </c>
      <c r="B5032" s="17" t="e">
        <f>Consolication[[#This Row],[Nom et prénom 0 Name &amp; first name]]</f>
        <v>#VALUE!</v>
      </c>
      <c r="C5032" s="17" t="e">
        <f>VLOOKUP(B5032,Consolidation!B:AA,3,TRUE)</f>
        <v>#VALUE!</v>
      </c>
      <c r="D5032" s="17" t="e">
        <f>VLOOKUP(B5032,Consolidation!B:AA,5,TRUE)</f>
        <v>#VALUE!</v>
      </c>
      <c r="E5032" s="17" t="e">
        <f>VLOOKUP(B5033,Consolidation!B:AA,6,TRUE)</f>
        <v>#VALUE!</v>
      </c>
      <c r="F5032" s="17" t="e">
        <f>VLOOKUP(B5033,Consolidation!B:AA,7,TRUE)</f>
        <v>#VALUE!</v>
      </c>
      <c r="G5032" s="17" t="e">
        <f>VLOOKUP(B5033,Consolidation!B:AA,12,TRUE)</f>
        <v>#VALUE!</v>
      </c>
      <c r="H5032" s="17" t="e">
        <f>VLOOKUP(B5033,Consolidation!B:AA,22,FALSE)</f>
        <v>#VALUE!</v>
      </c>
    </row>
    <row r="5033" spans="1:8" ht="29.5" customHeight="1" thickBot="1" x14ac:dyDescent="0.4">
      <c r="A5033" s="16" t="e">
        <f>IF(B5033&lt;&gt;"","IND"&amp;TEXT(COUNTA($B$2:B5033),"000"),"")</f>
        <v>#VALUE!</v>
      </c>
      <c r="B5033" s="17" t="e">
        <f>Consolication[[#This Row],[Nom et prénom 0 Name &amp; first name]]</f>
        <v>#VALUE!</v>
      </c>
      <c r="C5033" s="17" t="e">
        <f>VLOOKUP(B5033,Consolidation!B:AA,3,TRUE)</f>
        <v>#VALUE!</v>
      </c>
      <c r="D5033" s="17" t="e">
        <f>VLOOKUP(B5033,Consolidation!B:AA,5,TRUE)</f>
        <v>#VALUE!</v>
      </c>
      <c r="E5033" s="17" t="e">
        <f>VLOOKUP(B5034,Consolidation!B:AA,6,TRUE)</f>
        <v>#VALUE!</v>
      </c>
      <c r="F5033" s="17" t="e">
        <f>VLOOKUP(B5034,Consolidation!B:AA,7,TRUE)</f>
        <v>#VALUE!</v>
      </c>
      <c r="G5033" s="17" t="e">
        <f>VLOOKUP(B5034,Consolidation!B:AA,12,TRUE)</f>
        <v>#VALUE!</v>
      </c>
      <c r="H5033" s="17" t="e">
        <f>VLOOKUP(B5034,Consolidation!B:AA,22,FALSE)</f>
        <v>#VALUE!</v>
      </c>
    </row>
    <row r="5034" spans="1:8" ht="29.5" customHeight="1" thickBot="1" x14ac:dyDescent="0.4">
      <c r="A5034" s="16" t="e">
        <f>IF(B5034&lt;&gt;"","IND"&amp;TEXT(COUNTA($B$2:B5034),"000"),"")</f>
        <v>#VALUE!</v>
      </c>
      <c r="B5034" s="17" t="e">
        <f>Consolication[[#This Row],[Nom et prénom 0 Name &amp; first name]]</f>
        <v>#VALUE!</v>
      </c>
      <c r="C5034" s="17" t="e">
        <f>VLOOKUP(B5034,Consolidation!B:AA,3,TRUE)</f>
        <v>#VALUE!</v>
      </c>
      <c r="D5034" s="17" t="e">
        <f>VLOOKUP(B5034,Consolidation!B:AA,5,TRUE)</f>
        <v>#VALUE!</v>
      </c>
      <c r="E5034" s="17" t="e">
        <f>VLOOKUP(B5035,Consolidation!B:AA,6,TRUE)</f>
        <v>#VALUE!</v>
      </c>
      <c r="F5034" s="17" t="e">
        <f>VLOOKUP(B5035,Consolidation!B:AA,7,TRUE)</f>
        <v>#VALUE!</v>
      </c>
      <c r="G5034" s="17" t="e">
        <f>VLOOKUP(B5035,Consolidation!B:AA,12,TRUE)</f>
        <v>#VALUE!</v>
      </c>
      <c r="H5034" s="17" t="e">
        <f>VLOOKUP(B5035,Consolidation!B:AA,22,FALSE)</f>
        <v>#VALUE!</v>
      </c>
    </row>
    <row r="5035" spans="1:8" ht="29.5" customHeight="1" thickBot="1" x14ac:dyDescent="0.4">
      <c r="A5035" s="16" t="e">
        <f>IF(B5035&lt;&gt;"","IND"&amp;TEXT(COUNTA($B$2:B5035),"000"),"")</f>
        <v>#VALUE!</v>
      </c>
      <c r="B5035" s="17" t="e">
        <f>Consolication[[#This Row],[Nom et prénom 0 Name &amp; first name]]</f>
        <v>#VALUE!</v>
      </c>
      <c r="C5035" s="17" t="e">
        <f>VLOOKUP(B5035,Consolidation!B:AA,3,TRUE)</f>
        <v>#VALUE!</v>
      </c>
      <c r="D5035" s="17" t="e">
        <f>VLOOKUP(B5035,Consolidation!B:AA,5,TRUE)</f>
        <v>#VALUE!</v>
      </c>
      <c r="E5035" s="17" t="e">
        <f>VLOOKUP(B5036,Consolidation!B:AA,6,TRUE)</f>
        <v>#VALUE!</v>
      </c>
      <c r="F5035" s="17" t="e">
        <f>VLOOKUP(B5036,Consolidation!B:AA,7,TRUE)</f>
        <v>#VALUE!</v>
      </c>
      <c r="G5035" s="17" t="e">
        <f>VLOOKUP(B5036,Consolidation!B:AA,12,TRUE)</f>
        <v>#VALUE!</v>
      </c>
      <c r="H5035" s="17" t="e">
        <f>VLOOKUP(B5036,Consolidation!B:AA,22,FALSE)</f>
        <v>#VALUE!</v>
      </c>
    </row>
    <row r="5036" spans="1:8" ht="29.5" customHeight="1" thickBot="1" x14ac:dyDescent="0.4">
      <c r="A5036" s="16" t="e">
        <f>IF(B5036&lt;&gt;"","IND"&amp;TEXT(COUNTA($B$2:B5036),"000"),"")</f>
        <v>#VALUE!</v>
      </c>
      <c r="B5036" s="17" t="e">
        <f>Consolication[[#This Row],[Nom et prénom 0 Name &amp; first name]]</f>
        <v>#VALUE!</v>
      </c>
      <c r="C5036" s="17" t="e">
        <f>VLOOKUP(B5036,Consolidation!B:AA,3,TRUE)</f>
        <v>#VALUE!</v>
      </c>
      <c r="D5036" s="17" t="e">
        <f>VLOOKUP(B5036,Consolidation!B:AA,5,TRUE)</f>
        <v>#VALUE!</v>
      </c>
      <c r="E5036" s="17" t="e">
        <f>VLOOKUP(B5037,Consolidation!B:AA,6,TRUE)</f>
        <v>#VALUE!</v>
      </c>
      <c r="F5036" s="17" t="e">
        <f>VLOOKUP(B5037,Consolidation!B:AA,7,TRUE)</f>
        <v>#VALUE!</v>
      </c>
      <c r="G5036" s="17" t="e">
        <f>VLOOKUP(B5037,Consolidation!B:AA,12,TRUE)</f>
        <v>#VALUE!</v>
      </c>
      <c r="H5036" s="17" t="e">
        <f>VLOOKUP(B5037,Consolidation!B:AA,22,FALSE)</f>
        <v>#VALUE!</v>
      </c>
    </row>
    <row r="5037" spans="1:8" ht="29.5" customHeight="1" thickBot="1" x14ac:dyDescent="0.4">
      <c r="A5037" s="16" t="e">
        <f>IF(B5037&lt;&gt;"","IND"&amp;TEXT(COUNTA($B$2:B5037),"000"),"")</f>
        <v>#VALUE!</v>
      </c>
      <c r="B5037" s="17" t="e">
        <f>Consolication[[#This Row],[Nom et prénom 0 Name &amp; first name]]</f>
        <v>#VALUE!</v>
      </c>
      <c r="C5037" s="17" t="e">
        <f>VLOOKUP(B5037,Consolidation!B:AA,3,TRUE)</f>
        <v>#VALUE!</v>
      </c>
      <c r="D5037" s="17" t="e">
        <f>VLOOKUP(B5037,Consolidation!B:AA,5,TRUE)</f>
        <v>#VALUE!</v>
      </c>
      <c r="E5037" s="17" t="e">
        <f>VLOOKUP(B5038,Consolidation!B:AA,6,TRUE)</f>
        <v>#VALUE!</v>
      </c>
      <c r="F5037" s="17" t="e">
        <f>VLOOKUP(B5038,Consolidation!B:AA,7,TRUE)</f>
        <v>#VALUE!</v>
      </c>
      <c r="G5037" s="17" t="e">
        <f>VLOOKUP(B5038,Consolidation!B:AA,12,TRUE)</f>
        <v>#VALUE!</v>
      </c>
      <c r="H5037" s="17" t="e">
        <f>VLOOKUP(B5038,Consolidation!B:AA,22,FALSE)</f>
        <v>#VALUE!</v>
      </c>
    </row>
    <row r="5038" spans="1:8" ht="29.5" customHeight="1" thickBot="1" x14ac:dyDescent="0.4">
      <c r="A5038" s="16" t="e">
        <f>IF(B5038&lt;&gt;"","IND"&amp;TEXT(COUNTA($B$2:B5038),"000"),"")</f>
        <v>#VALUE!</v>
      </c>
      <c r="B5038" s="17" t="e">
        <f>Consolication[[#This Row],[Nom et prénom 0 Name &amp; first name]]</f>
        <v>#VALUE!</v>
      </c>
      <c r="C5038" s="17" t="e">
        <f>VLOOKUP(B5038,Consolidation!B:AA,3,TRUE)</f>
        <v>#VALUE!</v>
      </c>
      <c r="D5038" s="17" t="e">
        <f>VLOOKUP(B5038,Consolidation!B:AA,5,TRUE)</f>
        <v>#VALUE!</v>
      </c>
      <c r="E5038" s="17" t="e">
        <f>VLOOKUP(B5039,Consolidation!B:AA,6,TRUE)</f>
        <v>#VALUE!</v>
      </c>
      <c r="F5038" s="17" t="e">
        <f>VLOOKUP(B5039,Consolidation!B:AA,7,TRUE)</f>
        <v>#VALUE!</v>
      </c>
      <c r="G5038" s="17" t="e">
        <f>VLOOKUP(B5039,Consolidation!B:AA,12,TRUE)</f>
        <v>#VALUE!</v>
      </c>
      <c r="H5038" s="17" t="e">
        <f>VLOOKUP(B5039,Consolidation!B:AA,22,FALSE)</f>
        <v>#VALUE!</v>
      </c>
    </row>
    <row r="5039" spans="1:8" ht="29.5" customHeight="1" thickBot="1" x14ac:dyDescent="0.4">
      <c r="A5039" s="16" t="e">
        <f>IF(B5039&lt;&gt;"","IND"&amp;TEXT(COUNTA($B$2:B5039),"000"),"")</f>
        <v>#VALUE!</v>
      </c>
      <c r="B5039" s="17" t="e">
        <f>Consolication[[#This Row],[Nom et prénom 0 Name &amp; first name]]</f>
        <v>#VALUE!</v>
      </c>
      <c r="C5039" s="17" t="e">
        <f>VLOOKUP(B5039,Consolidation!B:AA,3,TRUE)</f>
        <v>#VALUE!</v>
      </c>
      <c r="D5039" s="17" t="e">
        <f>VLOOKUP(B5039,Consolidation!B:AA,5,TRUE)</f>
        <v>#VALUE!</v>
      </c>
      <c r="E5039" s="17" t="e">
        <f>VLOOKUP(B5040,Consolidation!B:AA,6,TRUE)</f>
        <v>#VALUE!</v>
      </c>
      <c r="F5039" s="17" t="e">
        <f>VLOOKUP(B5040,Consolidation!B:AA,7,TRUE)</f>
        <v>#VALUE!</v>
      </c>
      <c r="G5039" s="17" t="e">
        <f>VLOOKUP(B5040,Consolidation!B:AA,12,TRUE)</f>
        <v>#VALUE!</v>
      </c>
      <c r="H5039" s="17" t="e">
        <f>VLOOKUP(B5040,Consolidation!B:AA,22,FALSE)</f>
        <v>#VALUE!</v>
      </c>
    </row>
    <row r="5040" spans="1:8" ht="29.5" customHeight="1" thickBot="1" x14ac:dyDescent="0.4">
      <c r="A5040" s="16" t="e">
        <f>IF(B5040&lt;&gt;"","IND"&amp;TEXT(COUNTA($B$2:B5040),"000"),"")</f>
        <v>#VALUE!</v>
      </c>
      <c r="B5040" s="17" t="e">
        <f>Consolication[[#This Row],[Nom et prénom 0 Name &amp; first name]]</f>
        <v>#VALUE!</v>
      </c>
      <c r="C5040" s="17" t="e">
        <f>VLOOKUP(B5040,Consolidation!B:AA,3,TRUE)</f>
        <v>#VALUE!</v>
      </c>
      <c r="D5040" s="17" t="e">
        <f>VLOOKUP(B5040,Consolidation!B:AA,5,TRUE)</f>
        <v>#VALUE!</v>
      </c>
      <c r="E5040" s="17" t="e">
        <f>VLOOKUP(B5041,Consolidation!B:AA,6,TRUE)</f>
        <v>#VALUE!</v>
      </c>
      <c r="F5040" s="17" t="e">
        <f>VLOOKUP(B5041,Consolidation!B:AA,7,TRUE)</f>
        <v>#VALUE!</v>
      </c>
      <c r="G5040" s="17" t="e">
        <f>VLOOKUP(B5041,Consolidation!B:AA,12,TRUE)</f>
        <v>#VALUE!</v>
      </c>
      <c r="H5040" s="17" t="e">
        <f>VLOOKUP(B5041,Consolidation!B:AA,22,FALSE)</f>
        <v>#VALUE!</v>
      </c>
    </row>
    <row r="5041" spans="1:8" ht="29.5" customHeight="1" thickBot="1" x14ac:dyDescent="0.4">
      <c r="A5041" s="16" t="e">
        <f>IF(B5041&lt;&gt;"","IND"&amp;TEXT(COUNTA($B$2:B5041),"000"),"")</f>
        <v>#VALUE!</v>
      </c>
      <c r="B5041" s="17" t="e">
        <f>Consolication[[#This Row],[Nom et prénom 0 Name &amp; first name]]</f>
        <v>#VALUE!</v>
      </c>
      <c r="C5041" s="17" t="e">
        <f>VLOOKUP(B5041,Consolidation!B:AA,3,TRUE)</f>
        <v>#VALUE!</v>
      </c>
      <c r="D5041" s="17" t="e">
        <f>VLOOKUP(B5041,Consolidation!B:AA,5,TRUE)</f>
        <v>#VALUE!</v>
      </c>
      <c r="E5041" s="17" t="e">
        <f>VLOOKUP(B5042,Consolidation!B:AA,6,TRUE)</f>
        <v>#VALUE!</v>
      </c>
      <c r="F5041" s="17" t="e">
        <f>VLOOKUP(B5042,Consolidation!B:AA,7,TRUE)</f>
        <v>#VALUE!</v>
      </c>
      <c r="G5041" s="17" t="e">
        <f>VLOOKUP(B5042,Consolidation!B:AA,12,TRUE)</f>
        <v>#VALUE!</v>
      </c>
      <c r="H5041" s="17" t="e">
        <f>VLOOKUP(B5042,Consolidation!B:AA,22,FALSE)</f>
        <v>#VALUE!</v>
      </c>
    </row>
    <row r="5042" spans="1:8" ht="29.5" customHeight="1" thickBot="1" x14ac:dyDescent="0.4">
      <c r="A5042" s="16" t="e">
        <f>IF(B5042&lt;&gt;"","IND"&amp;TEXT(COUNTA($B$2:B5042),"000"),"")</f>
        <v>#VALUE!</v>
      </c>
      <c r="B5042" s="17" t="e">
        <f>Consolication[[#This Row],[Nom et prénom 0 Name &amp; first name]]</f>
        <v>#VALUE!</v>
      </c>
      <c r="C5042" s="17" t="e">
        <f>VLOOKUP(B5042,Consolidation!B:AA,3,TRUE)</f>
        <v>#VALUE!</v>
      </c>
      <c r="D5042" s="17" t="e">
        <f>VLOOKUP(B5042,Consolidation!B:AA,5,TRUE)</f>
        <v>#VALUE!</v>
      </c>
      <c r="E5042" s="17" t="e">
        <f>VLOOKUP(B5043,Consolidation!B:AA,6,TRUE)</f>
        <v>#VALUE!</v>
      </c>
      <c r="F5042" s="17" t="e">
        <f>VLOOKUP(B5043,Consolidation!B:AA,7,TRUE)</f>
        <v>#VALUE!</v>
      </c>
      <c r="G5042" s="17" t="e">
        <f>VLOOKUP(B5043,Consolidation!B:AA,12,TRUE)</f>
        <v>#VALUE!</v>
      </c>
      <c r="H5042" s="17" t="e">
        <f>VLOOKUP(B5043,Consolidation!B:AA,22,FALSE)</f>
        <v>#VALUE!</v>
      </c>
    </row>
    <row r="5043" spans="1:8" ht="29.5" customHeight="1" thickBot="1" x14ac:dyDescent="0.4">
      <c r="A5043" s="16" t="e">
        <f>IF(B5043&lt;&gt;"","IND"&amp;TEXT(COUNTA($B$2:B5043),"000"),"")</f>
        <v>#VALUE!</v>
      </c>
      <c r="B5043" s="17" t="e">
        <f>Consolication[[#This Row],[Nom et prénom 0 Name &amp; first name]]</f>
        <v>#VALUE!</v>
      </c>
      <c r="C5043" s="17" t="e">
        <f>VLOOKUP(B5043,Consolidation!B:AA,3,TRUE)</f>
        <v>#VALUE!</v>
      </c>
      <c r="D5043" s="17" t="e">
        <f>VLOOKUP(B5043,Consolidation!B:AA,5,TRUE)</f>
        <v>#VALUE!</v>
      </c>
      <c r="E5043" s="17" t="e">
        <f>VLOOKUP(B5044,Consolidation!B:AA,6,TRUE)</f>
        <v>#VALUE!</v>
      </c>
      <c r="F5043" s="17" t="e">
        <f>VLOOKUP(B5044,Consolidation!B:AA,7,TRUE)</f>
        <v>#VALUE!</v>
      </c>
      <c r="G5043" s="17" t="e">
        <f>VLOOKUP(B5044,Consolidation!B:AA,12,TRUE)</f>
        <v>#VALUE!</v>
      </c>
      <c r="H5043" s="17" t="e">
        <f>VLOOKUP(B5044,Consolidation!B:AA,22,FALSE)</f>
        <v>#VALUE!</v>
      </c>
    </row>
    <row r="5044" spans="1:8" ht="29.5" customHeight="1" thickBot="1" x14ac:dyDescent="0.4">
      <c r="A5044" s="16" t="e">
        <f>IF(B5044&lt;&gt;"","IND"&amp;TEXT(COUNTA($B$2:B5044),"000"),"")</f>
        <v>#VALUE!</v>
      </c>
      <c r="B5044" s="17" t="e">
        <f>Consolication[[#This Row],[Nom et prénom 0 Name &amp; first name]]</f>
        <v>#VALUE!</v>
      </c>
      <c r="C5044" s="17" t="e">
        <f>VLOOKUP(B5044,Consolidation!B:AA,3,TRUE)</f>
        <v>#VALUE!</v>
      </c>
      <c r="D5044" s="17" t="e">
        <f>VLOOKUP(B5044,Consolidation!B:AA,5,TRUE)</f>
        <v>#VALUE!</v>
      </c>
      <c r="E5044" s="17" t="e">
        <f>VLOOKUP(B5045,Consolidation!B:AA,6,TRUE)</f>
        <v>#VALUE!</v>
      </c>
      <c r="F5044" s="17" t="e">
        <f>VLOOKUP(B5045,Consolidation!B:AA,7,TRUE)</f>
        <v>#VALUE!</v>
      </c>
      <c r="G5044" s="17" t="e">
        <f>VLOOKUP(B5045,Consolidation!B:AA,12,TRUE)</f>
        <v>#VALUE!</v>
      </c>
      <c r="H5044" s="17" t="e">
        <f>VLOOKUP(B5045,Consolidation!B:AA,22,FALSE)</f>
        <v>#VALUE!</v>
      </c>
    </row>
    <row r="5045" spans="1:8" ht="29.5" customHeight="1" thickBot="1" x14ac:dyDescent="0.4">
      <c r="A5045" s="16" t="e">
        <f>IF(B5045&lt;&gt;"","IND"&amp;TEXT(COUNTA($B$2:B5045),"000"),"")</f>
        <v>#VALUE!</v>
      </c>
      <c r="B5045" s="17" t="e">
        <f>Consolication[[#This Row],[Nom et prénom 0 Name &amp; first name]]</f>
        <v>#VALUE!</v>
      </c>
      <c r="C5045" s="17" t="e">
        <f>VLOOKUP(B5045,Consolidation!B:AA,3,TRUE)</f>
        <v>#VALUE!</v>
      </c>
      <c r="D5045" s="17" t="e">
        <f>VLOOKUP(B5045,Consolidation!B:AA,5,TRUE)</f>
        <v>#VALUE!</v>
      </c>
      <c r="E5045" s="17" t="e">
        <f>VLOOKUP(B5046,Consolidation!B:AA,6,TRUE)</f>
        <v>#VALUE!</v>
      </c>
      <c r="F5045" s="17" t="e">
        <f>VLOOKUP(B5046,Consolidation!B:AA,7,TRUE)</f>
        <v>#VALUE!</v>
      </c>
      <c r="G5045" s="17" t="e">
        <f>VLOOKUP(B5046,Consolidation!B:AA,12,TRUE)</f>
        <v>#VALUE!</v>
      </c>
      <c r="H5045" s="17" t="e">
        <f>VLOOKUP(B5046,Consolidation!B:AA,22,FALSE)</f>
        <v>#VALUE!</v>
      </c>
    </row>
    <row r="5046" spans="1:8" ht="29.5" customHeight="1" thickBot="1" x14ac:dyDescent="0.4">
      <c r="A5046" s="16" t="e">
        <f>IF(B5046&lt;&gt;"","IND"&amp;TEXT(COUNTA($B$2:B5046),"000"),"")</f>
        <v>#VALUE!</v>
      </c>
      <c r="B5046" s="17" t="e">
        <f>Consolication[[#This Row],[Nom et prénom 0 Name &amp; first name]]</f>
        <v>#VALUE!</v>
      </c>
      <c r="C5046" s="17" t="e">
        <f>VLOOKUP(B5046,Consolidation!B:AA,3,TRUE)</f>
        <v>#VALUE!</v>
      </c>
      <c r="D5046" s="17" t="e">
        <f>VLOOKUP(B5046,Consolidation!B:AA,5,TRUE)</f>
        <v>#VALUE!</v>
      </c>
      <c r="E5046" s="17" t="e">
        <f>VLOOKUP(B5047,Consolidation!B:AA,6,TRUE)</f>
        <v>#VALUE!</v>
      </c>
      <c r="F5046" s="17" t="e">
        <f>VLOOKUP(B5047,Consolidation!B:AA,7,TRUE)</f>
        <v>#VALUE!</v>
      </c>
      <c r="G5046" s="17" t="e">
        <f>VLOOKUP(B5047,Consolidation!B:AA,12,TRUE)</f>
        <v>#VALUE!</v>
      </c>
      <c r="H5046" s="17" t="e">
        <f>VLOOKUP(B5047,Consolidation!B:AA,22,FALSE)</f>
        <v>#VALUE!</v>
      </c>
    </row>
    <row r="5047" spans="1:8" ht="29.5" customHeight="1" thickBot="1" x14ac:dyDescent="0.4">
      <c r="A5047" s="16" t="e">
        <f>IF(B5047&lt;&gt;"","IND"&amp;TEXT(COUNTA($B$2:B5047),"000"),"")</f>
        <v>#VALUE!</v>
      </c>
      <c r="B5047" s="17" t="e">
        <f>Consolication[[#This Row],[Nom et prénom 0 Name &amp; first name]]</f>
        <v>#VALUE!</v>
      </c>
      <c r="C5047" s="17" t="e">
        <f>VLOOKUP(B5047,Consolidation!B:AA,3,TRUE)</f>
        <v>#VALUE!</v>
      </c>
      <c r="D5047" s="17" t="e">
        <f>VLOOKUP(B5047,Consolidation!B:AA,5,TRUE)</f>
        <v>#VALUE!</v>
      </c>
      <c r="E5047" s="17" t="e">
        <f>VLOOKUP(B5048,Consolidation!B:AA,6,TRUE)</f>
        <v>#VALUE!</v>
      </c>
      <c r="F5047" s="17" t="e">
        <f>VLOOKUP(B5048,Consolidation!B:AA,7,TRUE)</f>
        <v>#VALUE!</v>
      </c>
      <c r="G5047" s="17" t="e">
        <f>VLOOKUP(B5048,Consolidation!B:AA,12,TRUE)</f>
        <v>#VALUE!</v>
      </c>
      <c r="H5047" s="17" t="e">
        <f>VLOOKUP(B5048,Consolidation!B:AA,22,FALSE)</f>
        <v>#VALUE!</v>
      </c>
    </row>
    <row r="5048" spans="1:8" ht="29.5" customHeight="1" thickBot="1" x14ac:dyDescent="0.4">
      <c r="A5048" s="16" t="e">
        <f>IF(B5048&lt;&gt;"","IND"&amp;TEXT(COUNTA($B$2:B5048),"000"),"")</f>
        <v>#VALUE!</v>
      </c>
      <c r="B5048" s="17" t="e">
        <f>Consolication[[#This Row],[Nom et prénom 0 Name &amp; first name]]</f>
        <v>#VALUE!</v>
      </c>
      <c r="C5048" s="17" t="e">
        <f>VLOOKUP(B5048,Consolidation!B:AA,3,TRUE)</f>
        <v>#VALUE!</v>
      </c>
      <c r="D5048" s="17" t="e">
        <f>VLOOKUP(B5048,Consolidation!B:AA,5,TRUE)</f>
        <v>#VALUE!</v>
      </c>
      <c r="E5048" s="17" t="e">
        <f>VLOOKUP(B5049,Consolidation!B:AA,6,TRUE)</f>
        <v>#VALUE!</v>
      </c>
      <c r="F5048" s="17" t="e">
        <f>VLOOKUP(B5049,Consolidation!B:AA,7,TRUE)</f>
        <v>#VALUE!</v>
      </c>
      <c r="G5048" s="17" t="e">
        <f>VLOOKUP(B5049,Consolidation!B:AA,12,TRUE)</f>
        <v>#VALUE!</v>
      </c>
      <c r="H5048" s="17" t="e">
        <f>VLOOKUP(B5049,Consolidation!B:AA,22,FALSE)</f>
        <v>#VALUE!</v>
      </c>
    </row>
    <row r="5049" spans="1:8" ht="29.5" customHeight="1" thickBot="1" x14ac:dyDescent="0.4">
      <c r="A5049" s="16" t="e">
        <f>IF(B5049&lt;&gt;"","IND"&amp;TEXT(COUNTA($B$2:B5049),"000"),"")</f>
        <v>#VALUE!</v>
      </c>
      <c r="B5049" s="17" t="e">
        <f>Consolication[[#This Row],[Nom et prénom 0 Name &amp; first name]]</f>
        <v>#VALUE!</v>
      </c>
      <c r="C5049" s="17" t="e">
        <f>VLOOKUP(B5049,Consolidation!B:AA,3,TRUE)</f>
        <v>#VALUE!</v>
      </c>
      <c r="D5049" s="17" t="e">
        <f>VLOOKUP(B5049,Consolidation!B:AA,5,TRUE)</f>
        <v>#VALUE!</v>
      </c>
      <c r="E5049" s="17" t="e">
        <f>VLOOKUP(B5050,Consolidation!B:AA,6,TRUE)</f>
        <v>#VALUE!</v>
      </c>
      <c r="F5049" s="17" t="e">
        <f>VLOOKUP(B5050,Consolidation!B:AA,7,TRUE)</f>
        <v>#VALUE!</v>
      </c>
      <c r="G5049" s="17" t="e">
        <f>VLOOKUP(B5050,Consolidation!B:AA,12,TRUE)</f>
        <v>#VALUE!</v>
      </c>
      <c r="H5049" s="17" t="e">
        <f>VLOOKUP(B5050,Consolidation!B:AA,22,FALSE)</f>
        <v>#VALUE!</v>
      </c>
    </row>
    <row r="5050" spans="1:8" ht="29.5" customHeight="1" thickBot="1" x14ac:dyDescent="0.4">
      <c r="A5050" s="16" t="e">
        <f>IF(B5050&lt;&gt;"","IND"&amp;TEXT(COUNTA($B$2:B5050),"000"),"")</f>
        <v>#VALUE!</v>
      </c>
      <c r="B5050" s="17" t="e">
        <f>Consolication[[#This Row],[Nom et prénom 0 Name &amp; first name]]</f>
        <v>#VALUE!</v>
      </c>
      <c r="C5050" s="17" t="e">
        <f>VLOOKUP(B5050,Consolidation!B:AA,3,TRUE)</f>
        <v>#VALUE!</v>
      </c>
      <c r="D5050" s="17" t="e">
        <f>VLOOKUP(B5050,Consolidation!B:AA,5,TRUE)</f>
        <v>#VALUE!</v>
      </c>
      <c r="E5050" s="17" t="e">
        <f>VLOOKUP(B5051,Consolidation!B:AA,6,TRUE)</f>
        <v>#VALUE!</v>
      </c>
      <c r="F5050" s="17" t="e">
        <f>VLOOKUP(B5051,Consolidation!B:AA,7,TRUE)</f>
        <v>#VALUE!</v>
      </c>
      <c r="G5050" s="17" t="e">
        <f>VLOOKUP(B5051,Consolidation!B:AA,12,TRUE)</f>
        <v>#VALUE!</v>
      </c>
      <c r="H5050" s="17" t="e">
        <f>VLOOKUP(B5051,Consolidation!B:AA,22,FALSE)</f>
        <v>#VALUE!</v>
      </c>
    </row>
    <row r="5051" spans="1:8" ht="29.5" customHeight="1" thickBot="1" x14ac:dyDescent="0.4">
      <c r="A5051" s="16" t="e">
        <f>IF(B5051&lt;&gt;"","IND"&amp;TEXT(COUNTA($B$2:B5051),"000"),"")</f>
        <v>#VALUE!</v>
      </c>
      <c r="B5051" s="17" t="e">
        <f>Consolication[[#This Row],[Nom et prénom 0 Name &amp; first name]]</f>
        <v>#VALUE!</v>
      </c>
      <c r="C5051" s="17" t="e">
        <f>VLOOKUP(B5051,Consolidation!B:AA,3,TRUE)</f>
        <v>#VALUE!</v>
      </c>
      <c r="D5051" s="17" t="e">
        <f>VLOOKUP(B5051,Consolidation!B:AA,5,TRUE)</f>
        <v>#VALUE!</v>
      </c>
      <c r="E5051" s="17" t="e">
        <f>VLOOKUP(B5052,Consolidation!B:AA,6,TRUE)</f>
        <v>#VALUE!</v>
      </c>
      <c r="F5051" s="17" t="e">
        <f>VLOOKUP(B5052,Consolidation!B:AA,7,TRUE)</f>
        <v>#VALUE!</v>
      </c>
      <c r="G5051" s="17" t="e">
        <f>VLOOKUP(B5052,Consolidation!B:AA,12,TRUE)</f>
        <v>#VALUE!</v>
      </c>
      <c r="H5051" s="17" t="e">
        <f>VLOOKUP(B5052,Consolidation!B:AA,22,FALSE)</f>
        <v>#VALUE!</v>
      </c>
    </row>
    <row r="5052" spans="1:8" ht="29.5" customHeight="1" thickBot="1" x14ac:dyDescent="0.4">
      <c r="A5052" s="16" t="e">
        <f>IF(B5052&lt;&gt;"","IND"&amp;TEXT(COUNTA($B$2:B5052),"000"),"")</f>
        <v>#VALUE!</v>
      </c>
      <c r="B5052" s="17" t="e">
        <f>Consolication[[#This Row],[Nom et prénom 0 Name &amp; first name]]</f>
        <v>#VALUE!</v>
      </c>
      <c r="C5052" s="17" t="e">
        <f>VLOOKUP(B5052,Consolidation!B:AA,3,TRUE)</f>
        <v>#VALUE!</v>
      </c>
      <c r="D5052" s="17" t="e">
        <f>VLOOKUP(B5052,Consolidation!B:AA,5,TRUE)</f>
        <v>#VALUE!</v>
      </c>
      <c r="E5052" s="17" t="e">
        <f>VLOOKUP(B5053,Consolidation!B:AA,6,TRUE)</f>
        <v>#VALUE!</v>
      </c>
      <c r="F5052" s="17" t="e">
        <f>VLOOKUP(B5053,Consolidation!B:AA,7,TRUE)</f>
        <v>#VALUE!</v>
      </c>
      <c r="G5052" s="17" t="e">
        <f>VLOOKUP(B5053,Consolidation!B:AA,12,TRUE)</f>
        <v>#VALUE!</v>
      </c>
      <c r="H5052" s="17" t="e">
        <f>VLOOKUP(B5053,Consolidation!B:AA,22,FALSE)</f>
        <v>#VALUE!</v>
      </c>
    </row>
    <row r="5053" spans="1:8" ht="29.5" customHeight="1" thickBot="1" x14ac:dyDescent="0.4">
      <c r="A5053" s="16" t="e">
        <f>IF(B5053&lt;&gt;"","IND"&amp;TEXT(COUNTA($B$2:B5053),"000"),"")</f>
        <v>#VALUE!</v>
      </c>
      <c r="B5053" s="17" t="e">
        <f>Consolication[[#This Row],[Nom et prénom 0 Name &amp; first name]]</f>
        <v>#VALUE!</v>
      </c>
      <c r="C5053" s="17" t="e">
        <f>VLOOKUP(B5053,Consolidation!B:AA,3,TRUE)</f>
        <v>#VALUE!</v>
      </c>
      <c r="D5053" s="17" t="e">
        <f>VLOOKUP(B5053,Consolidation!B:AA,5,TRUE)</f>
        <v>#VALUE!</v>
      </c>
      <c r="E5053" s="17" t="e">
        <f>VLOOKUP(B5054,Consolidation!B:AA,6,TRUE)</f>
        <v>#VALUE!</v>
      </c>
      <c r="F5053" s="17" t="e">
        <f>VLOOKUP(B5054,Consolidation!B:AA,7,TRUE)</f>
        <v>#VALUE!</v>
      </c>
      <c r="G5053" s="17" t="e">
        <f>VLOOKUP(B5054,Consolidation!B:AA,12,TRUE)</f>
        <v>#VALUE!</v>
      </c>
      <c r="H5053" s="17" t="e">
        <f>VLOOKUP(B5054,Consolidation!B:AA,22,FALSE)</f>
        <v>#VALUE!</v>
      </c>
    </row>
    <row r="5054" spans="1:8" ht="29.5" customHeight="1" thickBot="1" x14ac:dyDescent="0.4">
      <c r="A5054" s="16" t="e">
        <f>IF(B5054&lt;&gt;"","IND"&amp;TEXT(COUNTA($B$2:B5054),"000"),"")</f>
        <v>#VALUE!</v>
      </c>
      <c r="B5054" s="17" t="e">
        <f>Consolication[[#This Row],[Nom et prénom 0 Name &amp; first name]]</f>
        <v>#VALUE!</v>
      </c>
      <c r="C5054" s="17" t="e">
        <f>VLOOKUP(B5054,Consolidation!B:AA,3,TRUE)</f>
        <v>#VALUE!</v>
      </c>
      <c r="D5054" s="17" t="e">
        <f>VLOOKUP(B5054,Consolidation!B:AA,5,TRUE)</f>
        <v>#VALUE!</v>
      </c>
      <c r="E5054" s="17" t="e">
        <f>VLOOKUP(B5055,Consolidation!B:AA,6,TRUE)</f>
        <v>#VALUE!</v>
      </c>
      <c r="F5054" s="17" t="e">
        <f>VLOOKUP(B5055,Consolidation!B:AA,7,TRUE)</f>
        <v>#VALUE!</v>
      </c>
      <c r="G5054" s="17" t="e">
        <f>VLOOKUP(B5055,Consolidation!B:AA,12,TRUE)</f>
        <v>#VALUE!</v>
      </c>
      <c r="H5054" s="17" t="e">
        <f>VLOOKUP(B5055,Consolidation!B:AA,22,FALSE)</f>
        <v>#VALUE!</v>
      </c>
    </row>
    <row r="5055" spans="1:8" ht="29.5" customHeight="1" thickBot="1" x14ac:dyDescent="0.4">
      <c r="A5055" s="16" t="e">
        <f>IF(B5055&lt;&gt;"","IND"&amp;TEXT(COUNTA($B$2:B5055),"000"),"")</f>
        <v>#VALUE!</v>
      </c>
      <c r="B5055" s="17" t="e">
        <f>Consolication[[#This Row],[Nom et prénom 0 Name &amp; first name]]</f>
        <v>#VALUE!</v>
      </c>
      <c r="C5055" s="17" t="e">
        <f>VLOOKUP(B5055,Consolidation!B:AA,3,TRUE)</f>
        <v>#VALUE!</v>
      </c>
      <c r="D5055" s="17" t="e">
        <f>VLOOKUP(B5055,Consolidation!B:AA,5,TRUE)</f>
        <v>#VALUE!</v>
      </c>
      <c r="E5055" s="17" t="e">
        <f>VLOOKUP(B5056,Consolidation!B:AA,6,TRUE)</f>
        <v>#VALUE!</v>
      </c>
      <c r="F5055" s="17" t="e">
        <f>VLOOKUP(B5056,Consolidation!B:AA,7,TRUE)</f>
        <v>#VALUE!</v>
      </c>
      <c r="G5055" s="17" t="e">
        <f>VLOOKUP(B5056,Consolidation!B:AA,12,TRUE)</f>
        <v>#VALUE!</v>
      </c>
      <c r="H5055" s="17" t="e">
        <f>VLOOKUP(B5056,Consolidation!B:AA,22,FALSE)</f>
        <v>#VALUE!</v>
      </c>
    </row>
    <row r="5056" spans="1:8" ht="29.5" customHeight="1" thickBot="1" x14ac:dyDescent="0.4">
      <c r="A5056" s="16" t="e">
        <f>IF(B5056&lt;&gt;"","IND"&amp;TEXT(COUNTA($B$2:B5056),"000"),"")</f>
        <v>#VALUE!</v>
      </c>
      <c r="B5056" s="17" t="e">
        <f>Consolication[[#This Row],[Nom et prénom 0 Name &amp; first name]]</f>
        <v>#VALUE!</v>
      </c>
      <c r="C5056" s="17" t="e">
        <f>VLOOKUP(B5056,Consolidation!B:AA,3,TRUE)</f>
        <v>#VALUE!</v>
      </c>
      <c r="D5056" s="17" t="e">
        <f>VLOOKUP(B5056,Consolidation!B:AA,5,TRUE)</f>
        <v>#VALUE!</v>
      </c>
      <c r="E5056" s="17" t="e">
        <f>VLOOKUP(B5057,Consolidation!B:AA,6,TRUE)</f>
        <v>#VALUE!</v>
      </c>
      <c r="F5056" s="17" t="e">
        <f>VLOOKUP(B5057,Consolidation!B:AA,7,TRUE)</f>
        <v>#VALUE!</v>
      </c>
      <c r="G5056" s="17" t="e">
        <f>VLOOKUP(B5057,Consolidation!B:AA,12,TRUE)</f>
        <v>#VALUE!</v>
      </c>
      <c r="H5056" s="17" t="e">
        <f>VLOOKUP(B5057,Consolidation!B:AA,22,FALSE)</f>
        <v>#VALUE!</v>
      </c>
    </row>
    <row r="5057" spans="1:8" ht="29.5" customHeight="1" thickBot="1" x14ac:dyDescent="0.4">
      <c r="A5057" s="16" t="e">
        <f>IF(B5057&lt;&gt;"","IND"&amp;TEXT(COUNTA($B$2:B5057),"000"),"")</f>
        <v>#VALUE!</v>
      </c>
      <c r="B5057" s="17" t="e">
        <f>Consolication[[#This Row],[Nom et prénom 0 Name &amp; first name]]</f>
        <v>#VALUE!</v>
      </c>
      <c r="C5057" s="17" t="e">
        <f>VLOOKUP(B5057,Consolidation!B:AA,3,TRUE)</f>
        <v>#VALUE!</v>
      </c>
      <c r="D5057" s="17" t="e">
        <f>VLOOKUP(B5057,Consolidation!B:AA,5,TRUE)</f>
        <v>#VALUE!</v>
      </c>
      <c r="E5057" s="17" t="e">
        <f>VLOOKUP(B5058,Consolidation!B:AA,6,TRUE)</f>
        <v>#VALUE!</v>
      </c>
      <c r="F5057" s="17" t="e">
        <f>VLOOKUP(B5058,Consolidation!B:AA,7,TRUE)</f>
        <v>#VALUE!</v>
      </c>
      <c r="G5057" s="17" t="e">
        <f>VLOOKUP(B5058,Consolidation!B:AA,12,TRUE)</f>
        <v>#VALUE!</v>
      </c>
      <c r="H5057" s="17" t="e">
        <f>VLOOKUP(B5058,Consolidation!B:AA,22,FALSE)</f>
        <v>#VALUE!</v>
      </c>
    </row>
    <row r="5058" spans="1:8" ht="29.5" customHeight="1" thickBot="1" x14ac:dyDescent="0.4">
      <c r="A5058" s="16" t="e">
        <f>IF(B5058&lt;&gt;"","IND"&amp;TEXT(COUNTA($B$2:B5058),"000"),"")</f>
        <v>#VALUE!</v>
      </c>
      <c r="B5058" s="17" t="e">
        <f>Consolication[[#This Row],[Nom et prénom 0 Name &amp; first name]]</f>
        <v>#VALUE!</v>
      </c>
      <c r="C5058" s="17" t="e">
        <f>VLOOKUP(B5058,Consolidation!B:AA,3,TRUE)</f>
        <v>#VALUE!</v>
      </c>
      <c r="D5058" s="17" t="e">
        <f>VLOOKUP(B5058,Consolidation!B:AA,5,TRUE)</f>
        <v>#VALUE!</v>
      </c>
      <c r="E5058" s="17" t="e">
        <f>VLOOKUP(B5059,Consolidation!B:AA,6,TRUE)</f>
        <v>#VALUE!</v>
      </c>
      <c r="F5058" s="17" t="e">
        <f>VLOOKUP(B5059,Consolidation!B:AA,7,TRUE)</f>
        <v>#VALUE!</v>
      </c>
      <c r="G5058" s="17" t="e">
        <f>VLOOKUP(B5059,Consolidation!B:AA,12,TRUE)</f>
        <v>#VALUE!</v>
      </c>
      <c r="H5058" s="17" t="e">
        <f>VLOOKUP(B5059,Consolidation!B:AA,22,FALSE)</f>
        <v>#VALUE!</v>
      </c>
    </row>
    <row r="5059" spans="1:8" ht="29.5" customHeight="1" thickBot="1" x14ac:dyDescent="0.4">
      <c r="A5059" s="16" t="e">
        <f>IF(B5059&lt;&gt;"","IND"&amp;TEXT(COUNTA($B$2:B5059),"000"),"")</f>
        <v>#VALUE!</v>
      </c>
      <c r="B5059" s="17" t="e">
        <f>Consolication[[#This Row],[Nom et prénom 0 Name &amp; first name]]</f>
        <v>#VALUE!</v>
      </c>
      <c r="C5059" s="17" t="e">
        <f>VLOOKUP(B5059,Consolidation!B:AA,3,TRUE)</f>
        <v>#VALUE!</v>
      </c>
      <c r="D5059" s="17" t="e">
        <f>VLOOKUP(B5059,Consolidation!B:AA,5,TRUE)</f>
        <v>#VALUE!</v>
      </c>
      <c r="E5059" s="17" t="e">
        <f>VLOOKUP(B5060,Consolidation!B:AA,6,TRUE)</f>
        <v>#VALUE!</v>
      </c>
      <c r="F5059" s="17" t="e">
        <f>VLOOKUP(B5060,Consolidation!B:AA,7,TRUE)</f>
        <v>#VALUE!</v>
      </c>
      <c r="G5059" s="17" t="e">
        <f>VLOOKUP(B5060,Consolidation!B:AA,12,TRUE)</f>
        <v>#VALUE!</v>
      </c>
      <c r="H5059" s="17" t="e">
        <f>VLOOKUP(B5060,Consolidation!B:AA,22,FALSE)</f>
        <v>#VALUE!</v>
      </c>
    </row>
    <row r="5060" spans="1:8" ht="29.5" customHeight="1" thickBot="1" x14ac:dyDescent="0.4">
      <c r="A5060" s="16" t="e">
        <f>IF(B5060&lt;&gt;"","IND"&amp;TEXT(COUNTA($B$2:B5060),"000"),"")</f>
        <v>#VALUE!</v>
      </c>
      <c r="B5060" s="17" t="e">
        <f>Consolication[[#This Row],[Nom et prénom 0 Name &amp; first name]]</f>
        <v>#VALUE!</v>
      </c>
      <c r="C5060" s="17" t="e">
        <f>VLOOKUP(B5060,Consolidation!B:AA,3,TRUE)</f>
        <v>#VALUE!</v>
      </c>
      <c r="D5060" s="17" t="e">
        <f>VLOOKUP(B5060,Consolidation!B:AA,5,TRUE)</f>
        <v>#VALUE!</v>
      </c>
      <c r="E5060" s="17" t="e">
        <f>VLOOKUP(B5061,Consolidation!B:AA,6,TRUE)</f>
        <v>#VALUE!</v>
      </c>
      <c r="F5060" s="17" t="e">
        <f>VLOOKUP(B5061,Consolidation!B:AA,7,TRUE)</f>
        <v>#VALUE!</v>
      </c>
      <c r="G5060" s="17" t="e">
        <f>VLOOKUP(B5061,Consolidation!B:AA,12,TRUE)</f>
        <v>#VALUE!</v>
      </c>
      <c r="H5060" s="17" t="e">
        <f>VLOOKUP(B5061,Consolidation!B:AA,22,FALSE)</f>
        <v>#VALUE!</v>
      </c>
    </row>
    <row r="5061" spans="1:8" ht="29.5" customHeight="1" thickBot="1" x14ac:dyDescent="0.4">
      <c r="A5061" s="16" t="e">
        <f>IF(B5061&lt;&gt;"","IND"&amp;TEXT(COUNTA($B$2:B5061),"000"),"")</f>
        <v>#VALUE!</v>
      </c>
      <c r="B5061" s="17" t="e">
        <f>Consolication[[#This Row],[Nom et prénom 0 Name &amp; first name]]</f>
        <v>#VALUE!</v>
      </c>
      <c r="C5061" s="17" t="e">
        <f>VLOOKUP(B5061,Consolidation!B:AA,3,TRUE)</f>
        <v>#VALUE!</v>
      </c>
      <c r="D5061" s="17" t="e">
        <f>VLOOKUP(B5061,Consolidation!B:AA,5,TRUE)</f>
        <v>#VALUE!</v>
      </c>
      <c r="E5061" s="17" t="e">
        <f>VLOOKUP(B5062,Consolidation!B:AA,6,TRUE)</f>
        <v>#VALUE!</v>
      </c>
      <c r="F5061" s="17" t="e">
        <f>VLOOKUP(B5062,Consolidation!B:AA,7,TRUE)</f>
        <v>#VALUE!</v>
      </c>
      <c r="G5061" s="17" t="e">
        <f>VLOOKUP(B5062,Consolidation!B:AA,12,TRUE)</f>
        <v>#VALUE!</v>
      </c>
      <c r="H5061" s="17" t="e">
        <f>VLOOKUP(B5062,Consolidation!B:AA,22,FALSE)</f>
        <v>#VALUE!</v>
      </c>
    </row>
    <row r="5062" spans="1:8" ht="29.5" customHeight="1" thickBot="1" x14ac:dyDescent="0.4">
      <c r="A5062" s="16" t="e">
        <f>IF(B5062&lt;&gt;"","IND"&amp;TEXT(COUNTA($B$2:B5062),"000"),"")</f>
        <v>#VALUE!</v>
      </c>
      <c r="B5062" s="17" t="e">
        <f>Consolication[[#This Row],[Nom et prénom 0 Name &amp; first name]]</f>
        <v>#VALUE!</v>
      </c>
      <c r="C5062" s="17" t="e">
        <f>VLOOKUP(B5062,Consolidation!B:AA,3,TRUE)</f>
        <v>#VALUE!</v>
      </c>
      <c r="D5062" s="17" t="e">
        <f>VLOOKUP(B5062,Consolidation!B:AA,5,TRUE)</f>
        <v>#VALUE!</v>
      </c>
      <c r="E5062" s="17" t="e">
        <f>VLOOKUP(B5063,Consolidation!B:AA,6,TRUE)</f>
        <v>#VALUE!</v>
      </c>
      <c r="F5062" s="17" t="e">
        <f>VLOOKUP(B5063,Consolidation!B:AA,7,TRUE)</f>
        <v>#VALUE!</v>
      </c>
      <c r="G5062" s="17" t="e">
        <f>VLOOKUP(B5063,Consolidation!B:AA,12,TRUE)</f>
        <v>#VALUE!</v>
      </c>
      <c r="H5062" s="17" t="e">
        <f>VLOOKUP(B5063,Consolidation!B:AA,22,FALSE)</f>
        <v>#VALUE!</v>
      </c>
    </row>
    <row r="5063" spans="1:8" ht="29.5" customHeight="1" thickBot="1" x14ac:dyDescent="0.4">
      <c r="A5063" s="16" t="e">
        <f>IF(B5063&lt;&gt;"","IND"&amp;TEXT(COUNTA($B$2:B5063),"000"),"")</f>
        <v>#VALUE!</v>
      </c>
      <c r="B5063" s="17" t="e">
        <f>Consolication[[#This Row],[Nom et prénom 0 Name &amp; first name]]</f>
        <v>#VALUE!</v>
      </c>
      <c r="C5063" s="17" t="e">
        <f>VLOOKUP(B5063,Consolidation!B:AA,3,TRUE)</f>
        <v>#VALUE!</v>
      </c>
      <c r="D5063" s="17" t="e">
        <f>VLOOKUP(B5063,Consolidation!B:AA,5,TRUE)</f>
        <v>#VALUE!</v>
      </c>
      <c r="E5063" s="17" t="e">
        <f>VLOOKUP(B5064,Consolidation!B:AA,6,TRUE)</f>
        <v>#VALUE!</v>
      </c>
      <c r="F5063" s="17" t="e">
        <f>VLOOKUP(B5064,Consolidation!B:AA,7,TRUE)</f>
        <v>#VALUE!</v>
      </c>
      <c r="G5063" s="17" t="e">
        <f>VLOOKUP(B5064,Consolidation!B:AA,12,TRUE)</f>
        <v>#VALUE!</v>
      </c>
      <c r="H5063" s="17" t="e">
        <f>VLOOKUP(B5064,Consolidation!B:AA,22,FALSE)</f>
        <v>#VALUE!</v>
      </c>
    </row>
    <row r="5064" spans="1:8" ht="29.5" customHeight="1" thickBot="1" x14ac:dyDescent="0.4">
      <c r="A5064" s="16" t="e">
        <f>IF(B5064&lt;&gt;"","IND"&amp;TEXT(COUNTA($B$2:B5064),"000"),"")</f>
        <v>#VALUE!</v>
      </c>
      <c r="B5064" s="17" t="e">
        <f>Consolication[[#This Row],[Nom et prénom 0 Name &amp; first name]]</f>
        <v>#VALUE!</v>
      </c>
      <c r="C5064" s="17" t="e">
        <f>VLOOKUP(B5064,Consolidation!B:AA,3,TRUE)</f>
        <v>#VALUE!</v>
      </c>
      <c r="D5064" s="17" t="e">
        <f>VLOOKUP(B5064,Consolidation!B:AA,5,TRUE)</f>
        <v>#VALUE!</v>
      </c>
      <c r="E5064" s="17" t="e">
        <f>VLOOKUP(B5065,Consolidation!B:AA,6,TRUE)</f>
        <v>#VALUE!</v>
      </c>
      <c r="F5064" s="17" t="e">
        <f>VLOOKUP(B5065,Consolidation!B:AA,7,TRUE)</f>
        <v>#VALUE!</v>
      </c>
      <c r="G5064" s="17" t="e">
        <f>VLOOKUP(B5065,Consolidation!B:AA,12,TRUE)</f>
        <v>#VALUE!</v>
      </c>
      <c r="H5064" s="17" t="e">
        <f>VLOOKUP(B5065,Consolidation!B:AA,22,FALSE)</f>
        <v>#VALUE!</v>
      </c>
    </row>
    <row r="5065" spans="1:8" ht="29.5" customHeight="1" thickBot="1" x14ac:dyDescent="0.4">
      <c r="A5065" s="16" t="e">
        <f>IF(B5065&lt;&gt;"","IND"&amp;TEXT(COUNTA($B$2:B5065),"000"),"")</f>
        <v>#VALUE!</v>
      </c>
      <c r="B5065" s="17" t="e">
        <f>Consolication[[#This Row],[Nom et prénom 0 Name &amp; first name]]</f>
        <v>#VALUE!</v>
      </c>
      <c r="C5065" s="17" t="e">
        <f>VLOOKUP(B5065,Consolidation!B:AA,3,TRUE)</f>
        <v>#VALUE!</v>
      </c>
      <c r="D5065" s="17" t="e">
        <f>VLOOKUP(B5065,Consolidation!B:AA,5,TRUE)</f>
        <v>#VALUE!</v>
      </c>
      <c r="E5065" s="17" t="e">
        <f>VLOOKUP(B5066,Consolidation!B:AA,6,TRUE)</f>
        <v>#VALUE!</v>
      </c>
      <c r="F5065" s="17" t="e">
        <f>VLOOKUP(B5066,Consolidation!B:AA,7,TRUE)</f>
        <v>#VALUE!</v>
      </c>
      <c r="G5065" s="17" t="e">
        <f>VLOOKUP(B5066,Consolidation!B:AA,12,TRUE)</f>
        <v>#VALUE!</v>
      </c>
      <c r="H5065" s="17" t="e">
        <f>VLOOKUP(B5066,Consolidation!B:AA,22,FALSE)</f>
        <v>#VALUE!</v>
      </c>
    </row>
    <row r="5066" spans="1:8" ht="29.5" customHeight="1" thickBot="1" x14ac:dyDescent="0.4">
      <c r="A5066" s="16" t="e">
        <f>IF(B5066&lt;&gt;"","IND"&amp;TEXT(COUNTA($B$2:B5066),"000"),"")</f>
        <v>#VALUE!</v>
      </c>
      <c r="B5066" s="17" t="e">
        <f>Consolication[[#This Row],[Nom et prénom 0 Name &amp; first name]]</f>
        <v>#VALUE!</v>
      </c>
      <c r="C5066" s="17" t="e">
        <f>VLOOKUP(B5066,Consolidation!B:AA,3,TRUE)</f>
        <v>#VALUE!</v>
      </c>
      <c r="D5066" s="17" t="e">
        <f>VLOOKUP(B5066,Consolidation!B:AA,5,TRUE)</f>
        <v>#VALUE!</v>
      </c>
      <c r="E5066" s="17" t="e">
        <f>VLOOKUP(B5067,Consolidation!B:AA,6,TRUE)</f>
        <v>#VALUE!</v>
      </c>
      <c r="F5066" s="17" t="e">
        <f>VLOOKUP(B5067,Consolidation!B:AA,7,TRUE)</f>
        <v>#VALUE!</v>
      </c>
      <c r="G5066" s="17" t="e">
        <f>VLOOKUP(B5067,Consolidation!B:AA,12,TRUE)</f>
        <v>#VALUE!</v>
      </c>
      <c r="H5066" s="17" t="e">
        <f>VLOOKUP(B5067,Consolidation!B:AA,22,FALSE)</f>
        <v>#VALUE!</v>
      </c>
    </row>
    <row r="5067" spans="1:8" ht="29.5" customHeight="1" thickBot="1" x14ac:dyDescent="0.4">
      <c r="A5067" s="16" t="e">
        <f>IF(B5067&lt;&gt;"","IND"&amp;TEXT(COUNTA($B$2:B5067),"000"),"")</f>
        <v>#VALUE!</v>
      </c>
      <c r="B5067" s="17" t="e">
        <f>Consolication[[#This Row],[Nom et prénom 0 Name &amp; first name]]</f>
        <v>#VALUE!</v>
      </c>
      <c r="C5067" s="17" t="e">
        <f>VLOOKUP(B5067,Consolidation!B:AA,3,TRUE)</f>
        <v>#VALUE!</v>
      </c>
      <c r="D5067" s="17" t="e">
        <f>VLOOKUP(B5067,Consolidation!B:AA,5,TRUE)</f>
        <v>#VALUE!</v>
      </c>
      <c r="E5067" s="17" t="e">
        <f>VLOOKUP(B5068,Consolidation!B:AA,6,TRUE)</f>
        <v>#VALUE!</v>
      </c>
      <c r="F5067" s="17" t="e">
        <f>VLOOKUP(B5068,Consolidation!B:AA,7,TRUE)</f>
        <v>#VALUE!</v>
      </c>
      <c r="G5067" s="17" t="e">
        <f>VLOOKUP(B5068,Consolidation!B:AA,12,TRUE)</f>
        <v>#VALUE!</v>
      </c>
      <c r="H5067" s="17" t="e">
        <f>VLOOKUP(B5068,Consolidation!B:AA,22,FALSE)</f>
        <v>#VALUE!</v>
      </c>
    </row>
    <row r="5068" spans="1:8" ht="29.5" customHeight="1" thickBot="1" x14ac:dyDescent="0.4">
      <c r="A5068" s="16" t="e">
        <f>IF(B5068&lt;&gt;"","IND"&amp;TEXT(COUNTA($B$2:B5068),"000"),"")</f>
        <v>#VALUE!</v>
      </c>
      <c r="B5068" s="17" t="e">
        <f>Consolication[[#This Row],[Nom et prénom 0 Name &amp; first name]]</f>
        <v>#VALUE!</v>
      </c>
      <c r="C5068" s="17" t="e">
        <f>VLOOKUP(B5068,Consolidation!B:AA,3,TRUE)</f>
        <v>#VALUE!</v>
      </c>
      <c r="D5068" s="17" t="e">
        <f>VLOOKUP(B5068,Consolidation!B:AA,5,TRUE)</f>
        <v>#VALUE!</v>
      </c>
      <c r="E5068" s="17" t="e">
        <f>VLOOKUP(B5069,Consolidation!B:AA,6,TRUE)</f>
        <v>#VALUE!</v>
      </c>
      <c r="F5068" s="17" t="e">
        <f>VLOOKUP(B5069,Consolidation!B:AA,7,TRUE)</f>
        <v>#VALUE!</v>
      </c>
      <c r="G5068" s="17" t="e">
        <f>VLOOKUP(B5069,Consolidation!B:AA,12,TRUE)</f>
        <v>#VALUE!</v>
      </c>
      <c r="H5068" s="17" t="e">
        <f>VLOOKUP(B5069,Consolidation!B:AA,22,FALSE)</f>
        <v>#VALUE!</v>
      </c>
    </row>
    <row r="5069" spans="1:8" ht="29.5" customHeight="1" thickBot="1" x14ac:dyDescent="0.4">
      <c r="A5069" s="16" t="e">
        <f>IF(B5069&lt;&gt;"","IND"&amp;TEXT(COUNTA($B$2:B5069),"000"),"")</f>
        <v>#VALUE!</v>
      </c>
      <c r="B5069" s="17" t="e">
        <f>Consolication[[#This Row],[Nom et prénom 0 Name &amp; first name]]</f>
        <v>#VALUE!</v>
      </c>
      <c r="C5069" s="17" t="e">
        <f>VLOOKUP(B5069,Consolidation!B:AA,3,TRUE)</f>
        <v>#VALUE!</v>
      </c>
      <c r="D5069" s="17" t="e">
        <f>VLOOKUP(B5069,Consolidation!B:AA,5,TRUE)</f>
        <v>#VALUE!</v>
      </c>
      <c r="E5069" s="17" t="e">
        <f>VLOOKUP(B5070,Consolidation!B:AA,6,TRUE)</f>
        <v>#VALUE!</v>
      </c>
      <c r="F5069" s="17" t="e">
        <f>VLOOKUP(B5070,Consolidation!B:AA,7,TRUE)</f>
        <v>#VALUE!</v>
      </c>
      <c r="G5069" s="17" t="e">
        <f>VLOOKUP(B5070,Consolidation!B:AA,12,TRUE)</f>
        <v>#VALUE!</v>
      </c>
      <c r="H5069" s="17" t="e">
        <f>VLOOKUP(B5070,Consolidation!B:AA,22,FALSE)</f>
        <v>#VALUE!</v>
      </c>
    </row>
    <row r="5070" spans="1:8" ht="29.5" customHeight="1" thickBot="1" x14ac:dyDescent="0.4">
      <c r="A5070" s="16" t="e">
        <f>IF(B5070&lt;&gt;"","IND"&amp;TEXT(COUNTA($B$2:B5070),"000"),"")</f>
        <v>#VALUE!</v>
      </c>
      <c r="B5070" s="17" t="e">
        <f>Consolication[[#This Row],[Nom et prénom 0 Name &amp; first name]]</f>
        <v>#VALUE!</v>
      </c>
      <c r="C5070" s="17" t="e">
        <f>VLOOKUP(B5070,Consolidation!B:AA,3,TRUE)</f>
        <v>#VALUE!</v>
      </c>
      <c r="D5070" s="17" t="e">
        <f>VLOOKUP(B5070,Consolidation!B:AA,5,TRUE)</f>
        <v>#VALUE!</v>
      </c>
      <c r="E5070" s="17" t="e">
        <f>VLOOKUP(B5071,Consolidation!B:AA,6,TRUE)</f>
        <v>#VALUE!</v>
      </c>
      <c r="F5070" s="17" t="e">
        <f>VLOOKUP(B5071,Consolidation!B:AA,7,TRUE)</f>
        <v>#VALUE!</v>
      </c>
      <c r="G5070" s="17" t="e">
        <f>VLOOKUP(B5071,Consolidation!B:AA,12,TRUE)</f>
        <v>#VALUE!</v>
      </c>
      <c r="H5070" s="17" t="e">
        <f>VLOOKUP(B5071,Consolidation!B:AA,22,FALSE)</f>
        <v>#VALUE!</v>
      </c>
    </row>
    <row r="5071" spans="1:8" ht="29.5" customHeight="1" thickBot="1" x14ac:dyDescent="0.4">
      <c r="A5071" s="16" t="e">
        <f>IF(B5071&lt;&gt;"","IND"&amp;TEXT(COUNTA($B$2:B5071),"000"),"")</f>
        <v>#VALUE!</v>
      </c>
      <c r="B5071" s="17" t="e">
        <f>Consolication[[#This Row],[Nom et prénom 0 Name &amp; first name]]</f>
        <v>#VALUE!</v>
      </c>
      <c r="C5071" s="17" t="e">
        <f>VLOOKUP(B5071,Consolidation!B:AA,3,TRUE)</f>
        <v>#VALUE!</v>
      </c>
      <c r="D5071" s="17" t="e">
        <f>VLOOKUP(B5071,Consolidation!B:AA,5,TRUE)</f>
        <v>#VALUE!</v>
      </c>
      <c r="E5071" s="17" t="e">
        <f>VLOOKUP(B5072,Consolidation!B:AA,6,TRUE)</f>
        <v>#VALUE!</v>
      </c>
      <c r="F5071" s="17" t="e">
        <f>VLOOKUP(B5072,Consolidation!B:AA,7,TRUE)</f>
        <v>#VALUE!</v>
      </c>
      <c r="G5071" s="17" t="e">
        <f>VLOOKUP(B5072,Consolidation!B:AA,12,TRUE)</f>
        <v>#VALUE!</v>
      </c>
      <c r="H5071" s="17" t="e">
        <f>VLOOKUP(B5072,Consolidation!B:AA,22,FALSE)</f>
        <v>#VALUE!</v>
      </c>
    </row>
    <row r="5072" spans="1:8" ht="29.5" customHeight="1" thickBot="1" x14ac:dyDescent="0.4">
      <c r="A5072" s="16" t="e">
        <f>IF(B5072&lt;&gt;"","IND"&amp;TEXT(COUNTA($B$2:B5072),"000"),"")</f>
        <v>#VALUE!</v>
      </c>
      <c r="B5072" s="17" t="e">
        <f>Consolication[[#This Row],[Nom et prénom 0 Name &amp; first name]]</f>
        <v>#VALUE!</v>
      </c>
      <c r="C5072" s="17" t="e">
        <f>VLOOKUP(B5072,Consolidation!B:AA,3,TRUE)</f>
        <v>#VALUE!</v>
      </c>
      <c r="D5072" s="17" t="e">
        <f>VLOOKUP(B5072,Consolidation!B:AA,5,TRUE)</f>
        <v>#VALUE!</v>
      </c>
      <c r="E5072" s="17" t="e">
        <f>VLOOKUP(B5073,Consolidation!B:AA,6,TRUE)</f>
        <v>#VALUE!</v>
      </c>
      <c r="F5072" s="17" t="e">
        <f>VLOOKUP(B5073,Consolidation!B:AA,7,TRUE)</f>
        <v>#VALUE!</v>
      </c>
      <c r="G5072" s="17" t="e">
        <f>VLOOKUP(B5073,Consolidation!B:AA,12,TRUE)</f>
        <v>#VALUE!</v>
      </c>
      <c r="H5072" s="17" t="e">
        <f>VLOOKUP(B5073,Consolidation!B:AA,22,FALSE)</f>
        <v>#VALUE!</v>
      </c>
    </row>
    <row r="5073" spans="1:8" ht="29.5" customHeight="1" thickBot="1" x14ac:dyDescent="0.4">
      <c r="A5073" s="16" t="e">
        <f>IF(B5073&lt;&gt;"","IND"&amp;TEXT(COUNTA($B$2:B5073),"000"),"")</f>
        <v>#VALUE!</v>
      </c>
      <c r="B5073" s="17" t="e">
        <f>Consolication[[#This Row],[Nom et prénom 0 Name &amp; first name]]</f>
        <v>#VALUE!</v>
      </c>
      <c r="C5073" s="17" t="e">
        <f>VLOOKUP(B5073,Consolidation!B:AA,3,TRUE)</f>
        <v>#VALUE!</v>
      </c>
      <c r="D5073" s="17" t="e">
        <f>VLOOKUP(B5073,Consolidation!B:AA,5,TRUE)</f>
        <v>#VALUE!</v>
      </c>
      <c r="E5073" s="17" t="e">
        <f>VLOOKUP(B5074,Consolidation!B:AA,6,TRUE)</f>
        <v>#VALUE!</v>
      </c>
      <c r="F5073" s="17" t="e">
        <f>VLOOKUP(B5074,Consolidation!B:AA,7,TRUE)</f>
        <v>#VALUE!</v>
      </c>
      <c r="G5073" s="17" t="e">
        <f>VLOOKUP(B5074,Consolidation!B:AA,12,TRUE)</f>
        <v>#VALUE!</v>
      </c>
      <c r="H5073" s="17" t="e">
        <f>VLOOKUP(B5074,Consolidation!B:AA,22,FALSE)</f>
        <v>#VALUE!</v>
      </c>
    </row>
    <row r="5074" spans="1:8" ht="29.5" customHeight="1" thickBot="1" x14ac:dyDescent="0.4">
      <c r="A5074" s="16" t="e">
        <f>IF(B5074&lt;&gt;"","IND"&amp;TEXT(COUNTA($B$2:B5074),"000"),"")</f>
        <v>#VALUE!</v>
      </c>
      <c r="B5074" s="17" t="e">
        <f>Consolication[[#This Row],[Nom et prénom 0 Name &amp; first name]]</f>
        <v>#VALUE!</v>
      </c>
      <c r="C5074" s="17" t="e">
        <f>VLOOKUP(B5074,Consolidation!B:AA,3,TRUE)</f>
        <v>#VALUE!</v>
      </c>
      <c r="D5074" s="17" t="e">
        <f>VLOOKUP(B5074,Consolidation!B:AA,5,TRUE)</f>
        <v>#VALUE!</v>
      </c>
      <c r="E5074" s="17" t="e">
        <f>VLOOKUP(B5075,Consolidation!B:AA,6,TRUE)</f>
        <v>#VALUE!</v>
      </c>
      <c r="F5074" s="17" t="e">
        <f>VLOOKUP(B5075,Consolidation!B:AA,7,TRUE)</f>
        <v>#VALUE!</v>
      </c>
      <c r="G5074" s="17" t="e">
        <f>VLOOKUP(B5075,Consolidation!B:AA,12,TRUE)</f>
        <v>#VALUE!</v>
      </c>
      <c r="H5074" s="17" t="e">
        <f>VLOOKUP(B5075,Consolidation!B:AA,22,FALSE)</f>
        <v>#VALUE!</v>
      </c>
    </row>
    <row r="5075" spans="1:8" ht="29.5" customHeight="1" thickBot="1" x14ac:dyDescent="0.4">
      <c r="A5075" s="16" t="e">
        <f>IF(B5075&lt;&gt;"","IND"&amp;TEXT(COUNTA($B$2:B5075),"000"),"")</f>
        <v>#VALUE!</v>
      </c>
      <c r="B5075" s="17" t="e">
        <f>Consolication[[#This Row],[Nom et prénom 0 Name &amp; first name]]</f>
        <v>#VALUE!</v>
      </c>
      <c r="C5075" s="17" t="e">
        <f>VLOOKUP(B5075,Consolidation!B:AA,3,TRUE)</f>
        <v>#VALUE!</v>
      </c>
      <c r="D5075" s="17" t="e">
        <f>VLOOKUP(B5075,Consolidation!B:AA,5,TRUE)</f>
        <v>#VALUE!</v>
      </c>
      <c r="E5075" s="17" t="e">
        <f>VLOOKUP(B5076,Consolidation!B:AA,6,TRUE)</f>
        <v>#VALUE!</v>
      </c>
      <c r="F5075" s="17" t="e">
        <f>VLOOKUP(B5076,Consolidation!B:AA,7,TRUE)</f>
        <v>#VALUE!</v>
      </c>
      <c r="G5075" s="17" t="e">
        <f>VLOOKUP(B5076,Consolidation!B:AA,12,TRUE)</f>
        <v>#VALUE!</v>
      </c>
      <c r="H5075" s="17" t="e">
        <f>VLOOKUP(B5076,Consolidation!B:AA,22,FALSE)</f>
        <v>#VALUE!</v>
      </c>
    </row>
    <row r="5076" spans="1:8" ht="29.5" customHeight="1" thickBot="1" x14ac:dyDescent="0.4">
      <c r="A5076" s="16" t="e">
        <f>IF(B5076&lt;&gt;"","IND"&amp;TEXT(COUNTA($B$2:B5076),"000"),"")</f>
        <v>#VALUE!</v>
      </c>
      <c r="B5076" s="17" t="e">
        <f>Consolication[[#This Row],[Nom et prénom 0 Name &amp; first name]]</f>
        <v>#VALUE!</v>
      </c>
      <c r="C5076" s="17" t="e">
        <f>VLOOKUP(B5076,Consolidation!B:AA,3,TRUE)</f>
        <v>#VALUE!</v>
      </c>
      <c r="D5076" s="17" t="e">
        <f>VLOOKUP(B5076,Consolidation!B:AA,5,TRUE)</f>
        <v>#VALUE!</v>
      </c>
      <c r="E5076" s="17" t="e">
        <f>VLOOKUP(B5077,Consolidation!B:AA,6,TRUE)</f>
        <v>#VALUE!</v>
      </c>
      <c r="F5076" s="17" t="e">
        <f>VLOOKUP(B5077,Consolidation!B:AA,7,TRUE)</f>
        <v>#VALUE!</v>
      </c>
      <c r="G5076" s="17" t="e">
        <f>VLOOKUP(B5077,Consolidation!B:AA,12,TRUE)</f>
        <v>#VALUE!</v>
      </c>
      <c r="H5076" s="17" t="e">
        <f>VLOOKUP(B5077,Consolidation!B:AA,22,FALSE)</f>
        <v>#VALUE!</v>
      </c>
    </row>
    <row r="5077" spans="1:8" ht="29.5" customHeight="1" thickBot="1" x14ac:dyDescent="0.4">
      <c r="A5077" s="16" t="e">
        <f>IF(B5077&lt;&gt;"","IND"&amp;TEXT(COUNTA($B$2:B5077),"000"),"")</f>
        <v>#VALUE!</v>
      </c>
      <c r="B5077" s="17" t="e">
        <f>Consolication[[#This Row],[Nom et prénom 0 Name &amp; first name]]</f>
        <v>#VALUE!</v>
      </c>
      <c r="C5077" s="17" t="e">
        <f>VLOOKUP(B5077,Consolidation!B:AA,3,TRUE)</f>
        <v>#VALUE!</v>
      </c>
      <c r="D5077" s="17" t="e">
        <f>VLOOKUP(B5077,Consolidation!B:AA,5,TRUE)</f>
        <v>#VALUE!</v>
      </c>
      <c r="E5077" s="17" t="e">
        <f>VLOOKUP(B5078,Consolidation!B:AA,6,TRUE)</f>
        <v>#VALUE!</v>
      </c>
      <c r="F5077" s="17" t="e">
        <f>VLOOKUP(B5078,Consolidation!B:AA,7,TRUE)</f>
        <v>#VALUE!</v>
      </c>
      <c r="G5077" s="17" t="e">
        <f>VLOOKUP(B5078,Consolidation!B:AA,12,TRUE)</f>
        <v>#VALUE!</v>
      </c>
      <c r="H5077" s="17" t="e">
        <f>VLOOKUP(B5078,Consolidation!B:AA,22,FALSE)</f>
        <v>#VALUE!</v>
      </c>
    </row>
    <row r="5078" spans="1:8" ht="29.5" customHeight="1" thickBot="1" x14ac:dyDescent="0.4">
      <c r="A5078" s="16" t="e">
        <f>IF(B5078&lt;&gt;"","IND"&amp;TEXT(COUNTA($B$2:B5078),"000"),"")</f>
        <v>#VALUE!</v>
      </c>
      <c r="B5078" s="17" t="e">
        <f>Consolication[[#This Row],[Nom et prénom 0 Name &amp; first name]]</f>
        <v>#VALUE!</v>
      </c>
      <c r="C5078" s="17" t="e">
        <f>VLOOKUP(B5078,Consolidation!B:AA,3,TRUE)</f>
        <v>#VALUE!</v>
      </c>
      <c r="D5078" s="17" t="e">
        <f>VLOOKUP(B5078,Consolidation!B:AA,5,TRUE)</f>
        <v>#VALUE!</v>
      </c>
      <c r="E5078" s="17" t="e">
        <f>VLOOKUP(B5079,Consolidation!B:AA,6,TRUE)</f>
        <v>#VALUE!</v>
      </c>
      <c r="F5078" s="17" t="e">
        <f>VLOOKUP(B5079,Consolidation!B:AA,7,TRUE)</f>
        <v>#VALUE!</v>
      </c>
      <c r="G5078" s="17" t="e">
        <f>VLOOKUP(B5079,Consolidation!B:AA,12,TRUE)</f>
        <v>#VALUE!</v>
      </c>
      <c r="H5078" s="17" t="e">
        <f>VLOOKUP(B5079,Consolidation!B:AA,22,FALSE)</f>
        <v>#VALUE!</v>
      </c>
    </row>
    <row r="5079" spans="1:8" ht="29.5" customHeight="1" thickBot="1" x14ac:dyDescent="0.4">
      <c r="A5079" s="16" t="e">
        <f>IF(B5079&lt;&gt;"","IND"&amp;TEXT(COUNTA($B$2:B5079),"000"),"")</f>
        <v>#VALUE!</v>
      </c>
      <c r="B5079" s="17" t="e">
        <f>Consolication[[#This Row],[Nom et prénom 0 Name &amp; first name]]</f>
        <v>#VALUE!</v>
      </c>
      <c r="C5079" s="17" t="e">
        <f>VLOOKUP(B5079,Consolidation!B:AA,3,TRUE)</f>
        <v>#VALUE!</v>
      </c>
      <c r="D5079" s="17" t="e">
        <f>VLOOKUP(B5079,Consolidation!B:AA,5,TRUE)</f>
        <v>#VALUE!</v>
      </c>
      <c r="E5079" s="17" t="e">
        <f>VLOOKUP(B5080,Consolidation!B:AA,6,TRUE)</f>
        <v>#VALUE!</v>
      </c>
      <c r="F5079" s="17" t="e">
        <f>VLOOKUP(B5080,Consolidation!B:AA,7,TRUE)</f>
        <v>#VALUE!</v>
      </c>
      <c r="G5079" s="17" t="e">
        <f>VLOOKUP(B5080,Consolidation!B:AA,12,TRUE)</f>
        <v>#VALUE!</v>
      </c>
      <c r="H5079" s="17" t="e">
        <f>VLOOKUP(B5080,Consolidation!B:AA,22,FALSE)</f>
        <v>#VALUE!</v>
      </c>
    </row>
    <row r="5080" spans="1:8" ht="29.5" customHeight="1" thickBot="1" x14ac:dyDescent="0.4">
      <c r="A5080" s="16" t="e">
        <f>IF(B5080&lt;&gt;"","IND"&amp;TEXT(COUNTA($B$2:B5080),"000"),"")</f>
        <v>#VALUE!</v>
      </c>
      <c r="B5080" s="17" t="e">
        <f>Consolication[[#This Row],[Nom et prénom 0 Name &amp; first name]]</f>
        <v>#VALUE!</v>
      </c>
      <c r="C5080" s="17" t="e">
        <f>VLOOKUP(B5080,Consolidation!B:AA,3,TRUE)</f>
        <v>#VALUE!</v>
      </c>
      <c r="D5080" s="17" t="e">
        <f>VLOOKUP(B5080,Consolidation!B:AA,5,TRUE)</f>
        <v>#VALUE!</v>
      </c>
      <c r="E5080" s="17" t="e">
        <f>VLOOKUP(B5081,Consolidation!B:AA,6,TRUE)</f>
        <v>#VALUE!</v>
      </c>
      <c r="F5080" s="17" t="e">
        <f>VLOOKUP(B5081,Consolidation!B:AA,7,TRUE)</f>
        <v>#VALUE!</v>
      </c>
      <c r="G5080" s="17" t="e">
        <f>VLOOKUP(B5081,Consolidation!B:AA,12,TRUE)</f>
        <v>#VALUE!</v>
      </c>
      <c r="H5080" s="17" t="e">
        <f>VLOOKUP(B5081,Consolidation!B:AA,22,FALSE)</f>
        <v>#VALUE!</v>
      </c>
    </row>
    <row r="5081" spans="1:8" ht="29.5" customHeight="1" thickBot="1" x14ac:dyDescent="0.4">
      <c r="A5081" s="16" t="e">
        <f>IF(B5081&lt;&gt;"","IND"&amp;TEXT(COUNTA($B$2:B5081),"000"),"")</f>
        <v>#VALUE!</v>
      </c>
      <c r="B5081" s="17" t="e">
        <f>Consolication[[#This Row],[Nom et prénom 0 Name &amp; first name]]</f>
        <v>#VALUE!</v>
      </c>
      <c r="C5081" s="17" t="e">
        <f>VLOOKUP(B5081,Consolidation!B:AA,3,TRUE)</f>
        <v>#VALUE!</v>
      </c>
      <c r="D5081" s="17" t="e">
        <f>VLOOKUP(B5081,Consolidation!B:AA,5,TRUE)</f>
        <v>#VALUE!</v>
      </c>
      <c r="E5081" s="17" t="e">
        <f>VLOOKUP(B5082,Consolidation!B:AA,6,TRUE)</f>
        <v>#VALUE!</v>
      </c>
      <c r="F5081" s="17" t="e">
        <f>VLOOKUP(B5082,Consolidation!B:AA,7,TRUE)</f>
        <v>#VALUE!</v>
      </c>
      <c r="G5081" s="17" t="e">
        <f>VLOOKUP(B5082,Consolidation!B:AA,12,TRUE)</f>
        <v>#VALUE!</v>
      </c>
      <c r="H5081" s="17" t="e">
        <f>VLOOKUP(B5082,Consolidation!B:AA,22,FALSE)</f>
        <v>#VALUE!</v>
      </c>
    </row>
    <row r="5082" spans="1:8" ht="29.5" customHeight="1" thickBot="1" x14ac:dyDescent="0.4">
      <c r="A5082" s="16" t="e">
        <f>IF(B5082&lt;&gt;"","IND"&amp;TEXT(COUNTA($B$2:B5082),"000"),"")</f>
        <v>#VALUE!</v>
      </c>
      <c r="B5082" s="17" t="e">
        <f>Consolication[[#This Row],[Nom et prénom 0 Name &amp; first name]]</f>
        <v>#VALUE!</v>
      </c>
      <c r="C5082" s="17" t="e">
        <f>VLOOKUP(B5082,Consolidation!B:AA,3,TRUE)</f>
        <v>#VALUE!</v>
      </c>
      <c r="D5082" s="17" t="e">
        <f>VLOOKUP(B5082,Consolidation!B:AA,5,TRUE)</f>
        <v>#VALUE!</v>
      </c>
      <c r="E5082" s="17" t="e">
        <f>VLOOKUP(B5083,Consolidation!B:AA,6,TRUE)</f>
        <v>#VALUE!</v>
      </c>
      <c r="F5082" s="17" t="e">
        <f>VLOOKUP(B5083,Consolidation!B:AA,7,TRUE)</f>
        <v>#VALUE!</v>
      </c>
      <c r="G5082" s="17" t="e">
        <f>VLOOKUP(B5083,Consolidation!B:AA,12,TRUE)</f>
        <v>#VALUE!</v>
      </c>
      <c r="H5082" s="17" t="e">
        <f>VLOOKUP(B5083,Consolidation!B:AA,22,FALSE)</f>
        <v>#VALUE!</v>
      </c>
    </row>
    <row r="5083" spans="1:8" ht="29.5" customHeight="1" thickBot="1" x14ac:dyDescent="0.4">
      <c r="A5083" s="16" t="e">
        <f>IF(B5083&lt;&gt;"","IND"&amp;TEXT(COUNTA($B$2:B5083),"000"),"")</f>
        <v>#VALUE!</v>
      </c>
      <c r="B5083" s="17" t="e">
        <f>Consolication[[#This Row],[Nom et prénom 0 Name &amp; first name]]</f>
        <v>#VALUE!</v>
      </c>
      <c r="C5083" s="17" t="e">
        <f>VLOOKUP(B5083,Consolidation!B:AA,3,TRUE)</f>
        <v>#VALUE!</v>
      </c>
      <c r="D5083" s="17" t="e">
        <f>VLOOKUP(B5083,Consolidation!B:AA,5,TRUE)</f>
        <v>#VALUE!</v>
      </c>
      <c r="E5083" s="17" t="e">
        <f>VLOOKUP(B5084,Consolidation!B:AA,6,TRUE)</f>
        <v>#VALUE!</v>
      </c>
      <c r="F5083" s="17" t="e">
        <f>VLOOKUP(B5084,Consolidation!B:AA,7,TRUE)</f>
        <v>#VALUE!</v>
      </c>
      <c r="G5083" s="17" t="e">
        <f>VLOOKUP(B5084,Consolidation!B:AA,12,TRUE)</f>
        <v>#VALUE!</v>
      </c>
      <c r="H5083" s="17" t="e">
        <f>VLOOKUP(B5084,Consolidation!B:AA,22,FALSE)</f>
        <v>#VALUE!</v>
      </c>
    </row>
    <row r="5084" spans="1:8" ht="29.5" customHeight="1" thickBot="1" x14ac:dyDescent="0.4">
      <c r="A5084" s="16" t="e">
        <f>IF(B5084&lt;&gt;"","IND"&amp;TEXT(COUNTA($B$2:B5084),"000"),"")</f>
        <v>#VALUE!</v>
      </c>
      <c r="B5084" s="17" t="e">
        <f>Consolication[[#This Row],[Nom et prénom 0 Name &amp; first name]]</f>
        <v>#VALUE!</v>
      </c>
      <c r="C5084" s="17" t="e">
        <f>VLOOKUP(B5084,Consolidation!B:AA,3,TRUE)</f>
        <v>#VALUE!</v>
      </c>
      <c r="D5084" s="17" t="e">
        <f>VLOOKUP(B5084,Consolidation!B:AA,5,TRUE)</f>
        <v>#VALUE!</v>
      </c>
      <c r="E5084" s="17" t="e">
        <f>VLOOKUP(B5085,Consolidation!B:AA,6,TRUE)</f>
        <v>#VALUE!</v>
      </c>
      <c r="F5084" s="17" t="e">
        <f>VLOOKUP(B5085,Consolidation!B:AA,7,TRUE)</f>
        <v>#VALUE!</v>
      </c>
      <c r="G5084" s="17" t="e">
        <f>VLOOKUP(B5085,Consolidation!B:AA,12,TRUE)</f>
        <v>#VALUE!</v>
      </c>
      <c r="H5084" s="17" t="e">
        <f>VLOOKUP(B5085,Consolidation!B:AA,22,FALSE)</f>
        <v>#VALUE!</v>
      </c>
    </row>
    <row r="5085" spans="1:8" ht="29.5" customHeight="1" thickBot="1" x14ac:dyDescent="0.4">
      <c r="A5085" s="16" t="e">
        <f>IF(B5085&lt;&gt;"","IND"&amp;TEXT(COUNTA($B$2:B5085),"000"),"")</f>
        <v>#VALUE!</v>
      </c>
      <c r="B5085" s="17" t="e">
        <f>Consolication[[#This Row],[Nom et prénom 0 Name &amp; first name]]</f>
        <v>#VALUE!</v>
      </c>
      <c r="C5085" s="17" t="e">
        <f>VLOOKUP(B5085,Consolidation!B:AA,3,TRUE)</f>
        <v>#VALUE!</v>
      </c>
      <c r="D5085" s="17" t="e">
        <f>VLOOKUP(B5085,Consolidation!B:AA,5,TRUE)</f>
        <v>#VALUE!</v>
      </c>
      <c r="E5085" s="17" t="e">
        <f>VLOOKUP(B5086,Consolidation!B:AA,6,TRUE)</f>
        <v>#VALUE!</v>
      </c>
      <c r="F5085" s="17" t="e">
        <f>VLOOKUP(B5086,Consolidation!B:AA,7,TRUE)</f>
        <v>#VALUE!</v>
      </c>
      <c r="G5085" s="17" t="e">
        <f>VLOOKUP(B5086,Consolidation!B:AA,12,TRUE)</f>
        <v>#VALUE!</v>
      </c>
      <c r="H5085" s="17" t="e">
        <f>VLOOKUP(B5086,Consolidation!B:AA,22,FALSE)</f>
        <v>#VALUE!</v>
      </c>
    </row>
    <row r="5086" spans="1:8" ht="29.5" customHeight="1" thickBot="1" x14ac:dyDescent="0.4">
      <c r="A5086" s="16" t="e">
        <f>IF(B5086&lt;&gt;"","IND"&amp;TEXT(COUNTA($B$2:B5086),"000"),"")</f>
        <v>#VALUE!</v>
      </c>
      <c r="B5086" s="17" t="e">
        <f>Consolication[[#This Row],[Nom et prénom 0 Name &amp; first name]]</f>
        <v>#VALUE!</v>
      </c>
      <c r="C5086" s="17" t="e">
        <f>VLOOKUP(B5086,Consolidation!B:AA,3,TRUE)</f>
        <v>#VALUE!</v>
      </c>
      <c r="D5086" s="17" t="e">
        <f>VLOOKUP(B5086,Consolidation!B:AA,5,TRUE)</f>
        <v>#VALUE!</v>
      </c>
      <c r="E5086" s="17" t="e">
        <f>VLOOKUP(B5087,Consolidation!B:AA,6,TRUE)</f>
        <v>#VALUE!</v>
      </c>
      <c r="F5086" s="17" t="e">
        <f>VLOOKUP(B5087,Consolidation!B:AA,7,TRUE)</f>
        <v>#VALUE!</v>
      </c>
      <c r="G5086" s="17" t="e">
        <f>VLOOKUP(B5087,Consolidation!B:AA,12,TRUE)</f>
        <v>#VALUE!</v>
      </c>
      <c r="H5086" s="17" t="e">
        <f>VLOOKUP(B5087,Consolidation!B:AA,22,FALSE)</f>
        <v>#VALUE!</v>
      </c>
    </row>
    <row r="5087" spans="1:8" ht="29.5" customHeight="1" thickBot="1" x14ac:dyDescent="0.4">
      <c r="A5087" s="16" t="e">
        <f>IF(B5087&lt;&gt;"","IND"&amp;TEXT(COUNTA($B$2:B5087),"000"),"")</f>
        <v>#VALUE!</v>
      </c>
      <c r="B5087" s="17" t="e">
        <f>Consolication[[#This Row],[Nom et prénom 0 Name &amp; first name]]</f>
        <v>#VALUE!</v>
      </c>
      <c r="C5087" s="17" t="e">
        <f>VLOOKUP(B5087,Consolidation!B:AA,3,TRUE)</f>
        <v>#VALUE!</v>
      </c>
      <c r="D5087" s="17" t="e">
        <f>VLOOKUP(B5087,Consolidation!B:AA,5,TRUE)</f>
        <v>#VALUE!</v>
      </c>
      <c r="E5087" s="17" t="e">
        <f>VLOOKUP(B5088,Consolidation!B:AA,6,TRUE)</f>
        <v>#VALUE!</v>
      </c>
      <c r="F5087" s="17" t="e">
        <f>VLOOKUP(B5088,Consolidation!B:AA,7,TRUE)</f>
        <v>#VALUE!</v>
      </c>
      <c r="G5087" s="17" t="e">
        <f>VLOOKUP(B5088,Consolidation!B:AA,12,TRUE)</f>
        <v>#VALUE!</v>
      </c>
      <c r="H5087" s="17" t="e">
        <f>VLOOKUP(B5088,Consolidation!B:AA,22,FALSE)</f>
        <v>#VALUE!</v>
      </c>
    </row>
    <row r="5088" spans="1:8" ht="29.5" customHeight="1" thickBot="1" x14ac:dyDescent="0.4">
      <c r="A5088" s="16" t="e">
        <f>IF(B5088&lt;&gt;"","IND"&amp;TEXT(COUNTA($B$2:B5088),"000"),"")</f>
        <v>#VALUE!</v>
      </c>
      <c r="B5088" s="17" t="e">
        <f>Consolication[[#This Row],[Nom et prénom 0 Name &amp; first name]]</f>
        <v>#VALUE!</v>
      </c>
      <c r="C5088" s="17" t="e">
        <f>VLOOKUP(B5088,Consolidation!B:AA,3,TRUE)</f>
        <v>#VALUE!</v>
      </c>
      <c r="D5088" s="17" t="e">
        <f>VLOOKUP(B5088,Consolidation!B:AA,5,TRUE)</f>
        <v>#VALUE!</v>
      </c>
      <c r="E5088" s="17" t="e">
        <f>VLOOKUP(B5089,Consolidation!B:AA,6,TRUE)</f>
        <v>#VALUE!</v>
      </c>
      <c r="F5088" s="17" t="e">
        <f>VLOOKUP(B5089,Consolidation!B:AA,7,TRUE)</f>
        <v>#VALUE!</v>
      </c>
      <c r="G5088" s="17" t="e">
        <f>VLOOKUP(B5089,Consolidation!B:AA,12,TRUE)</f>
        <v>#VALUE!</v>
      </c>
      <c r="H5088" s="17" t="e">
        <f>VLOOKUP(B5089,Consolidation!B:AA,22,FALSE)</f>
        <v>#VALUE!</v>
      </c>
    </row>
    <row r="5089" spans="1:8" ht="29.5" customHeight="1" thickBot="1" x14ac:dyDescent="0.4">
      <c r="A5089" s="16" t="e">
        <f>IF(B5089&lt;&gt;"","IND"&amp;TEXT(COUNTA($B$2:B5089),"000"),"")</f>
        <v>#VALUE!</v>
      </c>
      <c r="B5089" s="17" t="e">
        <f>Consolication[[#This Row],[Nom et prénom 0 Name &amp; first name]]</f>
        <v>#VALUE!</v>
      </c>
      <c r="C5089" s="17" t="e">
        <f>VLOOKUP(B5089,Consolidation!B:AA,3,TRUE)</f>
        <v>#VALUE!</v>
      </c>
      <c r="D5089" s="17" t="e">
        <f>VLOOKUP(B5089,Consolidation!B:AA,5,TRUE)</f>
        <v>#VALUE!</v>
      </c>
      <c r="E5089" s="17" t="e">
        <f>VLOOKUP(B5090,Consolidation!B:AA,6,TRUE)</f>
        <v>#VALUE!</v>
      </c>
      <c r="F5089" s="17" t="e">
        <f>VLOOKUP(B5090,Consolidation!B:AA,7,TRUE)</f>
        <v>#VALUE!</v>
      </c>
      <c r="G5089" s="17" t="e">
        <f>VLOOKUP(B5090,Consolidation!B:AA,12,TRUE)</f>
        <v>#VALUE!</v>
      </c>
      <c r="H5089" s="17" t="e">
        <f>VLOOKUP(B5090,Consolidation!B:AA,22,FALSE)</f>
        <v>#VALUE!</v>
      </c>
    </row>
    <row r="5090" spans="1:8" ht="29.5" customHeight="1" thickBot="1" x14ac:dyDescent="0.4">
      <c r="A5090" s="16" t="e">
        <f>IF(B5090&lt;&gt;"","IND"&amp;TEXT(COUNTA($B$2:B5090),"000"),"")</f>
        <v>#VALUE!</v>
      </c>
      <c r="B5090" s="17" t="e">
        <f>Consolication[[#This Row],[Nom et prénom 0 Name &amp; first name]]</f>
        <v>#VALUE!</v>
      </c>
      <c r="C5090" s="17" t="e">
        <f>VLOOKUP(B5090,Consolidation!B:AA,3,TRUE)</f>
        <v>#VALUE!</v>
      </c>
      <c r="D5090" s="17" t="e">
        <f>VLOOKUP(B5090,Consolidation!B:AA,5,TRUE)</f>
        <v>#VALUE!</v>
      </c>
      <c r="E5090" s="17" t="e">
        <f>VLOOKUP(B5091,Consolidation!B:AA,6,TRUE)</f>
        <v>#VALUE!</v>
      </c>
      <c r="F5090" s="17" t="e">
        <f>VLOOKUP(B5091,Consolidation!B:AA,7,TRUE)</f>
        <v>#VALUE!</v>
      </c>
      <c r="G5090" s="17" t="e">
        <f>VLOOKUP(B5091,Consolidation!B:AA,12,TRUE)</f>
        <v>#VALUE!</v>
      </c>
      <c r="H5090" s="17" t="e">
        <f>VLOOKUP(B5091,Consolidation!B:AA,22,FALSE)</f>
        <v>#VALUE!</v>
      </c>
    </row>
    <row r="5091" spans="1:8" ht="29.5" customHeight="1" thickBot="1" x14ac:dyDescent="0.4">
      <c r="A5091" s="16" t="e">
        <f>IF(B5091&lt;&gt;"","IND"&amp;TEXT(COUNTA($B$2:B5091),"000"),"")</f>
        <v>#VALUE!</v>
      </c>
      <c r="B5091" s="17" t="e">
        <f>Consolication[[#This Row],[Nom et prénom 0 Name &amp; first name]]</f>
        <v>#VALUE!</v>
      </c>
      <c r="C5091" s="17" t="e">
        <f>VLOOKUP(B5091,Consolidation!B:AA,3,TRUE)</f>
        <v>#VALUE!</v>
      </c>
      <c r="D5091" s="17" t="e">
        <f>VLOOKUP(B5091,Consolidation!B:AA,5,TRUE)</f>
        <v>#VALUE!</v>
      </c>
      <c r="E5091" s="17" t="e">
        <f>VLOOKUP(B5092,Consolidation!B:AA,6,TRUE)</f>
        <v>#VALUE!</v>
      </c>
      <c r="F5091" s="17" t="e">
        <f>VLOOKUP(B5092,Consolidation!B:AA,7,TRUE)</f>
        <v>#VALUE!</v>
      </c>
      <c r="G5091" s="17" t="e">
        <f>VLOOKUP(B5092,Consolidation!B:AA,12,TRUE)</f>
        <v>#VALUE!</v>
      </c>
      <c r="H5091" s="17" t="e">
        <f>VLOOKUP(B5092,Consolidation!B:AA,22,FALSE)</f>
        <v>#VALUE!</v>
      </c>
    </row>
    <row r="5092" spans="1:8" ht="29.5" customHeight="1" thickBot="1" x14ac:dyDescent="0.4">
      <c r="A5092" s="16" t="e">
        <f>IF(B5092&lt;&gt;"","IND"&amp;TEXT(COUNTA($B$2:B5092),"000"),"")</f>
        <v>#VALUE!</v>
      </c>
      <c r="B5092" s="17" t="e">
        <f>Consolication[[#This Row],[Nom et prénom 0 Name &amp; first name]]</f>
        <v>#VALUE!</v>
      </c>
      <c r="C5092" s="17" t="e">
        <f>VLOOKUP(B5092,Consolidation!B:AA,3,TRUE)</f>
        <v>#VALUE!</v>
      </c>
      <c r="D5092" s="17" t="e">
        <f>VLOOKUP(B5092,Consolidation!B:AA,5,TRUE)</f>
        <v>#VALUE!</v>
      </c>
      <c r="E5092" s="17" t="e">
        <f>VLOOKUP(B5093,Consolidation!B:AA,6,TRUE)</f>
        <v>#VALUE!</v>
      </c>
      <c r="F5092" s="17" t="e">
        <f>VLOOKUP(B5093,Consolidation!B:AA,7,TRUE)</f>
        <v>#VALUE!</v>
      </c>
      <c r="G5092" s="17" t="e">
        <f>VLOOKUP(B5093,Consolidation!B:AA,12,TRUE)</f>
        <v>#VALUE!</v>
      </c>
      <c r="H5092" s="17" t="e">
        <f>VLOOKUP(B5093,Consolidation!B:AA,22,FALSE)</f>
        <v>#VALUE!</v>
      </c>
    </row>
    <row r="5093" spans="1:8" ht="29.5" customHeight="1" thickBot="1" x14ac:dyDescent="0.4">
      <c r="A5093" s="16" t="e">
        <f>IF(B5093&lt;&gt;"","IND"&amp;TEXT(COUNTA($B$2:B5093),"000"),"")</f>
        <v>#VALUE!</v>
      </c>
      <c r="B5093" s="17" t="e">
        <f>Consolication[[#This Row],[Nom et prénom 0 Name &amp; first name]]</f>
        <v>#VALUE!</v>
      </c>
      <c r="C5093" s="17" t="e">
        <f>VLOOKUP(B5093,Consolidation!B:AA,3,TRUE)</f>
        <v>#VALUE!</v>
      </c>
      <c r="D5093" s="17" t="e">
        <f>VLOOKUP(B5093,Consolidation!B:AA,5,TRUE)</f>
        <v>#VALUE!</v>
      </c>
      <c r="E5093" s="17" t="e">
        <f>VLOOKUP(B5094,Consolidation!B:AA,6,TRUE)</f>
        <v>#VALUE!</v>
      </c>
      <c r="F5093" s="17" t="e">
        <f>VLOOKUP(B5094,Consolidation!B:AA,7,TRUE)</f>
        <v>#VALUE!</v>
      </c>
      <c r="G5093" s="17" t="e">
        <f>VLOOKUP(B5094,Consolidation!B:AA,12,TRUE)</f>
        <v>#VALUE!</v>
      </c>
      <c r="H5093" s="17" t="e">
        <f>VLOOKUP(B5094,Consolidation!B:AA,22,FALSE)</f>
        <v>#VALUE!</v>
      </c>
    </row>
    <row r="5094" spans="1:8" ht="29.5" customHeight="1" thickBot="1" x14ac:dyDescent="0.4">
      <c r="A5094" s="16" t="e">
        <f>IF(B5094&lt;&gt;"","IND"&amp;TEXT(COUNTA($B$2:B5094),"000"),"")</f>
        <v>#VALUE!</v>
      </c>
      <c r="B5094" s="17" t="e">
        <f>Consolication[[#This Row],[Nom et prénom 0 Name &amp; first name]]</f>
        <v>#VALUE!</v>
      </c>
      <c r="C5094" s="17" t="e">
        <f>VLOOKUP(B5094,Consolidation!B:AA,3,TRUE)</f>
        <v>#VALUE!</v>
      </c>
      <c r="D5094" s="17" t="e">
        <f>VLOOKUP(B5094,Consolidation!B:AA,5,TRUE)</f>
        <v>#VALUE!</v>
      </c>
      <c r="E5094" s="17" t="e">
        <f>VLOOKUP(B5095,Consolidation!B:AA,6,TRUE)</f>
        <v>#VALUE!</v>
      </c>
      <c r="F5094" s="17" t="e">
        <f>VLOOKUP(B5095,Consolidation!B:AA,7,TRUE)</f>
        <v>#VALUE!</v>
      </c>
      <c r="G5094" s="17" t="e">
        <f>VLOOKUP(B5095,Consolidation!B:AA,12,TRUE)</f>
        <v>#VALUE!</v>
      </c>
      <c r="H5094" s="17" t="e">
        <f>VLOOKUP(B5095,Consolidation!B:AA,22,FALSE)</f>
        <v>#VALUE!</v>
      </c>
    </row>
    <row r="5095" spans="1:8" ht="29.5" customHeight="1" thickBot="1" x14ac:dyDescent="0.4">
      <c r="A5095" s="16" t="e">
        <f>IF(B5095&lt;&gt;"","IND"&amp;TEXT(COUNTA($B$2:B5095),"000"),"")</f>
        <v>#VALUE!</v>
      </c>
      <c r="B5095" s="17" t="e">
        <f>Consolication[[#This Row],[Nom et prénom 0 Name &amp; first name]]</f>
        <v>#VALUE!</v>
      </c>
      <c r="C5095" s="17" t="e">
        <f>VLOOKUP(B5095,Consolidation!B:AA,3,TRUE)</f>
        <v>#VALUE!</v>
      </c>
      <c r="D5095" s="17" t="e">
        <f>VLOOKUP(B5095,Consolidation!B:AA,5,TRUE)</f>
        <v>#VALUE!</v>
      </c>
      <c r="E5095" s="17" t="e">
        <f>VLOOKUP(B5096,Consolidation!B:AA,6,TRUE)</f>
        <v>#VALUE!</v>
      </c>
      <c r="F5095" s="17" t="e">
        <f>VLOOKUP(B5096,Consolidation!B:AA,7,TRUE)</f>
        <v>#VALUE!</v>
      </c>
      <c r="G5095" s="17" t="e">
        <f>VLOOKUP(B5096,Consolidation!B:AA,12,TRUE)</f>
        <v>#VALUE!</v>
      </c>
      <c r="H5095" s="17" t="e">
        <f>VLOOKUP(B5096,Consolidation!B:AA,22,FALSE)</f>
        <v>#VALUE!</v>
      </c>
    </row>
    <row r="5096" spans="1:8" ht="29.5" customHeight="1" thickBot="1" x14ac:dyDescent="0.4">
      <c r="A5096" s="16" t="e">
        <f>IF(B5096&lt;&gt;"","IND"&amp;TEXT(COUNTA($B$2:B5096),"000"),"")</f>
        <v>#VALUE!</v>
      </c>
      <c r="B5096" s="17" t="e">
        <f>Consolication[[#This Row],[Nom et prénom 0 Name &amp; first name]]</f>
        <v>#VALUE!</v>
      </c>
      <c r="C5096" s="17" t="e">
        <f>VLOOKUP(B5096,Consolidation!B:AA,3,TRUE)</f>
        <v>#VALUE!</v>
      </c>
      <c r="D5096" s="17" t="e">
        <f>VLOOKUP(B5096,Consolidation!B:AA,5,TRUE)</f>
        <v>#VALUE!</v>
      </c>
      <c r="E5096" s="17" t="e">
        <f>VLOOKUP(B5097,Consolidation!B:AA,6,TRUE)</f>
        <v>#VALUE!</v>
      </c>
      <c r="F5096" s="17" t="e">
        <f>VLOOKUP(B5097,Consolidation!B:AA,7,TRUE)</f>
        <v>#VALUE!</v>
      </c>
      <c r="G5096" s="17" t="e">
        <f>VLOOKUP(B5097,Consolidation!B:AA,12,TRUE)</f>
        <v>#VALUE!</v>
      </c>
      <c r="H5096" s="17" t="e">
        <f>VLOOKUP(B5097,Consolidation!B:AA,22,FALSE)</f>
        <v>#VALUE!</v>
      </c>
    </row>
    <row r="5097" spans="1:8" ht="29.5" customHeight="1" thickBot="1" x14ac:dyDescent="0.4">
      <c r="A5097" s="16" t="e">
        <f>IF(B5097&lt;&gt;"","IND"&amp;TEXT(COUNTA($B$2:B5097),"000"),"")</f>
        <v>#VALUE!</v>
      </c>
      <c r="B5097" s="17" t="e">
        <f>Consolication[[#This Row],[Nom et prénom 0 Name &amp; first name]]</f>
        <v>#VALUE!</v>
      </c>
      <c r="C5097" s="17" t="e">
        <f>VLOOKUP(B5097,Consolidation!B:AA,3,TRUE)</f>
        <v>#VALUE!</v>
      </c>
      <c r="D5097" s="17" t="e">
        <f>VLOOKUP(B5097,Consolidation!B:AA,5,TRUE)</f>
        <v>#VALUE!</v>
      </c>
      <c r="E5097" s="17" t="e">
        <f>VLOOKUP(B5098,Consolidation!B:AA,6,TRUE)</f>
        <v>#VALUE!</v>
      </c>
      <c r="F5097" s="17" t="e">
        <f>VLOOKUP(B5098,Consolidation!B:AA,7,TRUE)</f>
        <v>#VALUE!</v>
      </c>
      <c r="G5097" s="17" t="e">
        <f>VLOOKUP(B5098,Consolidation!B:AA,12,TRUE)</f>
        <v>#VALUE!</v>
      </c>
      <c r="H5097" s="17" t="e">
        <f>VLOOKUP(B5098,Consolidation!B:AA,22,FALSE)</f>
        <v>#VALUE!</v>
      </c>
    </row>
    <row r="5098" spans="1:8" ht="29.5" customHeight="1" thickBot="1" x14ac:dyDescent="0.4">
      <c r="A5098" s="16" t="e">
        <f>IF(B5098&lt;&gt;"","IND"&amp;TEXT(COUNTA($B$2:B5098),"000"),"")</f>
        <v>#VALUE!</v>
      </c>
      <c r="B5098" s="17" t="e">
        <f>Consolication[[#This Row],[Nom et prénom 0 Name &amp; first name]]</f>
        <v>#VALUE!</v>
      </c>
      <c r="C5098" s="17" t="e">
        <f>VLOOKUP(B5098,Consolidation!B:AA,3,TRUE)</f>
        <v>#VALUE!</v>
      </c>
      <c r="D5098" s="17" t="e">
        <f>VLOOKUP(B5098,Consolidation!B:AA,5,TRUE)</f>
        <v>#VALUE!</v>
      </c>
      <c r="E5098" s="17" t="e">
        <f>VLOOKUP(B5099,Consolidation!B:AA,6,TRUE)</f>
        <v>#VALUE!</v>
      </c>
      <c r="F5098" s="17" t="e">
        <f>VLOOKUP(B5099,Consolidation!B:AA,7,TRUE)</f>
        <v>#VALUE!</v>
      </c>
      <c r="G5098" s="17" t="e">
        <f>VLOOKUP(B5099,Consolidation!B:AA,12,TRUE)</f>
        <v>#VALUE!</v>
      </c>
      <c r="H5098" s="17" t="e">
        <f>VLOOKUP(B5099,Consolidation!B:AA,22,FALSE)</f>
        <v>#VALUE!</v>
      </c>
    </row>
    <row r="5099" spans="1:8" ht="29.5" customHeight="1" thickBot="1" x14ac:dyDescent="0.4">
      <c r="A5099" s="16" t="e">
        <f>IF(B5099&lt;&gt;"","IND"&amp;TEXT(COUNTA($B$2:B5099),"000"),"")</f>
        <v>#VALUE!</v>
      </c>
      <c r="B5099" s="17" t="e">
        <f>Consolication[[#This Row],[Nom et prénom 0 Name &amp; first name]]</f>
        <v>#VALUE!</v>
      </c>
      <c r="C5099" s="17" t="e">
        <f>VLOOKUP(B5099,Consolidation!B:AA,3,TRUE)</f>
        <v>#VALUE!</v>
      </c>
      <c r="D5099" s="17" t="e">
        <f>VLOOKUP(B5099,Consolidation!B:AA,5,TRUE)</f>
        <v>#VALUE!</v>
      </c>
      <c r="E5099" s="17" t="e">
        <f>VLOOKUP(B5100,Consolidation!B:AA,6,TRUE)</f>
        <v>#VALUE!</v>
      </c>
      <c r="F5099" s="17" t="e">
        <f>VLOOKUP(B5100,Consolidation!B:AA,7,TRUE)</f>
        <v>#VALUE!</v>
      </c>
      <c r="G5099" s="17" t="e">
        <f>VLOOKUP(B5100,Consolidation!B:AA,12,TRUE)</f>
        <v>#VALUE!</v>
      </c>
      <c r="H5099" s="17" t="e">
        <f>VLOOKUP(B5100,Consolidation!B:AA,22,FALSE)</f>
        <v>#VALUE!</v>
      </c>
    </row>
    <row r="5100" spans="1:8" ht="29.5" customHeight="1" thickBot="1" x14ac:dyDescent="0.4">
      <c r="A5100" s="16" t="e">
        <f>IF(B5100&lt;&gt;"","IND"&amp;TEXT(COUNTA($B$2:B5100),"000"),"")</f>
        <v>#VALUE!</v>
      </c>
      <c r="B5100" s="17" t="e">
        <f>Consolication[[#This Row],[Nom et prénom 0 Name &amp; first name]]</f>
        <v>#VALUE!</v>
      </c>
      <c r="C5100" s="17" t="e">
        <f>VLOOKUP(B5100,Consolidation!B:AA,3,TRUE)</f>
        <v>#VALUE!</v>
      </c>
      <c r="D5100" s="17" t="e">
        <f>VLOOKUP(B5100,Consolidation!B:AA,5,TRUE)</f>
        <v>#VALUE!</v>
      </c>
      <c r="E5100" s="17" t="e">
        <f>VLOOKUP(B5101,Consolidation!B:AA,6,TRUE)</f>
        <v>#VALUE!</v>
      </c>
      <c r="F5100" s="17" t="e">
        <f>VLOOKUP(B5101,Consolidation!B:AA,7,TRUE)</f>
        <v>#VALUE!</v>
      </c>
      <c r="G5100" s="17" t="e">
        <f>VLOOKUP(B5101,Consolidation!B:AA,12,TRUE)</f>
        <v>#VALUE!</v>
      </c>
      <c r="H5100" s="17" t="e">
        <f>VLOOKUP(B5101,Consolidation!B:AA,22,FALSE)</f>
        <v>#VALUE!</v>
      </c>
    </row>
    <row r="5101" spans="1:8" ht="29.5" customHeight="1" thickBot="1" x14ac:dyDescent="0.4">
      <c r="A5101" s="16" t="e">
        <f>IF(B5101&lt;&gt;"","IND"&amp;TEXT(COUNTA($B$2:B5101),"000"),"")</f>
        <v>#VALUE!</v>
      </c>
      <c r="B5101" s="17" t="e">
        <f>Consolication[[#This Row],[Nom et prénom 0 Name &amp; first name]]</f>
        <v>#VALUE!</v>
      </c>
      <c r="C5101" s="17" t="e">
        <f>VLOOKUP(B5101,Consolidation!B:AA,3,TRUE)</f>
        <v>#VALUE!</v>
      </c>
      <c r="D5101" s="17" t="e">
        <f>VLOOKUP(B5101,Consolidation!B:AA,5,TRUE)</f>
        <v>#VALUE!</v>
      </c>
      <c r="E5101" s="17" t="e">
        <f>VLOOKUP(B5102,Consolidation!B:AA,6,TRUE)</f>
        <v>#VALUE!</v>
      </c>
      <c r="F5101" s="17" t="e">
        <f>VLOOKUP(B5102,Consolidation!B:AA,7,TRUE)</f>
        <v>#VALUE!</v>
      </c>
      <c r="G5101" s="17" t="e">
        <f>VLOOKUP(B5102,Consolidation!B:AA,12,TRUE)</f>
        <v>#VALUE!</v>
      </c>
      <c r="H5101" s="17" t="e">
        <f>VLOOKUP(B5102,Consolidation!B:AA,22,FALSE)</f>
        <v>#VALUE!</v>
      </c>
    </row>
    <row r="5102" spans="1:8" ht="29.5" customHeight="1" thickBot="1" x14ac:dyDescent="0.4">
      <c r="A5102" s="16" t="e">
        <f>IF(B5102&lt;&gt;"","IND"&amp;TEXT(COUNTA($B$2:B5102),"000"),"")</f>
        <v>#VALUE!</v>
      </c>
      <c r="B5102" s="17" t="e">
        <f>Consolication[[#This Row],[Nom et prénom 0 Name &amp; first name]]</f>
        <v>#VALUE!</v>
      </c>
      <c r="C5102" s="17" t="e">
        <f>VLOOKUP(B5102,Consolidation!B:AA,3,TRUE)</f>
        <v>#VALUE!</v>
      </c>
      <c r="D5102" s="17" t="e">
        <f>VLOOKUP(B5102,Consolidation!B:AA,5,TRUE)</f>
        <v>#VALUE!</v>
      </c>
      <c r="E5102" s="17" t="e">
        <f>VLOOKUP(B5103,Consolidation!B:AA,6,TRUE)</f>
        <v>#VALUE!</v>
      </c>
      <c r="F5102" s="17" t="e">
        <f>VLOOKUP(B5103,Consolidation!B:AA,7,TRUE)</f>
        <v>#VALUE!</v>
      </c>
      <c r="G5102" s="17" t="e">
        <f>VLOOKUP(B5103,Consolidation!B:AA,12,TRUE)</f>
        <v>#VALUE!</v>
      </c>
      <c r="H5102" s="17" t="e">
        <f>VLOOKUP(B5103,Consolidation!B:AA,22,FALSE)</f>
        <v>#VALUE!</v>
      </c>
    </row>
    <row r="5103" spans="1:8" ht="29.5" customHeight="1" thickBot="1" x14ac:dyDescent="0.4">
      <c r="A5103" s="16" t="e">
        <f>IF(B5103&lt;&gt;"","IND"&amp;TEXT(COUNTA($B$2:B5103),"000"),"")</f>
        <v>#VALUE!</v>
      </c>
      <c r="B5103" s="17" t="e">
        <f>Consolication[[#This Row],[Nom et prénom 0 Name &amp; first name]]</f>
        <v>#VALUE!</v>
      </c>
      <c r="C5103" s="17" t="e">
        <f>VLOOKUP(B5103,Consolidation!B:AA,3,TRUE)</f>
        <v>#VALUE!</v>
      </c>
      <c r="D5103" s="17" t="e">
        <f>VLOOKUP(B5103,Consolidation!B:AA,5,TRUE)</f>
        <v>#VALUE!</v>
      </c>
      <c r="E5103" s="17" t="e">
        <f>VLOOKUP(B5104,Consolidation!B:AA,6,TRUE)</f>
        <v>#VALUE!</v>
      </c>
      <c r="F5103" s="17" t="e">
        <f>VLOOKUP(B5104,Consolidation!B:AA,7,TRUE)</f>
        <v>#VALUE!</v>
      </c>
      <c r="G5103" s="17" t="e">
        <f>VLOOKUP(B5104,Consolidation!B:AA,12,TRUE)</f>
        <v>#VALUE!</v>
      </c>
      <c r="H5103" s="17" t="e">
        <f>VLOOKUP(B5104,Consolidation!B:AA,22,FALSE)</f>
        <v>#VALUE!</v>
      </c>
    </row>
    <row r="5104" spans="1:8" ht="29.5" customHeight="1" thickBot="1" x14ac:dyDescent="0.4">
      <c r="A5104" s="16" t="e">
        <f>IF(B5104&lt;&gt;"","IND"&amp;TEXT(COUNTA($B$2:B5104),"000"),"")</f>
        <v>#VALUE!</v>
      </c>
      <c r="B5104" s="17" t="e">
        <f>Consolication[[#This Row],[Nom et prénom 0 Name &amp; first name]]</f>
        <v>#VALUE!</v>
      </c>
      <c r="C5104" s="17" t="e">
        <f>VLOOKUP(B5104,Consolidation!B:AA,3,TRUE)</f>
        <v>#VALUE!</v>
      </c>
      <c r="D5104" s="17" t="e">
        <f>VLOOKUP(B5104,Consolidation!B:AA,5,TRUE)</f>
        <v>#VALUE!</v>
      </c>
      <c r="E5104" s="17" t="e">
        <f>VLOOKUP(B5105,Consolidation!B:AA,6,TRUE)</f>
        <v>#VALUE!</v>
      </c>
      <c r="F5104" s="17" t="e">
        <f>VLOOKUP(B5105,Consolidation!B:AA,7,TRUE)</f>
        <v>#VALUE!</v>
      </c>
      <c r="G5104" s="17" t="e">
        <f>VLOOKUP(B5105,Consolidation!B:AA,12,TRUE)</f>
        <v>#VALUE!</v>
      </c>
      <c r="H5104" s="17" t="e">
        <f>VLOOKUP(B5105,Consolidation!B:AA,22,FALSE)</f>
        <v>#VALUE!</v>
      </c>
    </row>
    <row r="5105" spans="1:8" ht="29.5" customHeight="1" thickBot="1" x14ac:dyDescent="0.4">
      <c r="A5105" s="16" t="e">
        <f>IF(B5105&lt;&gt;"","IND"&amp;TEXT(COUNTA($B$2:B5105),"000"),"")</f>
        <v>#VALUE!</v>
      </c>
      <c r="B5105" s="17" t="e">
        <f>Consolication[[#This Row],[Nom et prénom 0 Name &amp; first name]]</f>
        <v>#VALUE!</v>
      </c>
      <c r="C5105" s="17" t="e">
        <f>VLOOKUP(B5105,Consolidation!B:AA,3,TRUE)</f>
        <v>#VALUE!</v>
      </c>
      <c r="D5105" s="17" t="e">
        <f>VLOOKUP(B5105,Consolidation!B:AA,5,TRUE)</f>
        <v>#VALUE!</v>
      </c>
      <c r="E5105" s="17" t="e">
        <f>VLOOKUP(B5106,Consolidation!B:AA,6,TRUE)</f>
        <v>#VALUE!</v>
      </c>
      <c r="F5105" s="17" t="e">
        <f>VLOOKUP(B5106,Consolidation!B:AA,7,TRUE)</f>
        <v>#VALUE!</v>
      </c>
      <c r="G5105" s="17" t="e">
        <f>VLOOKUP(B5106,Consolidation!B:AA,12,TRUE)</f>
        <v>#VALUE!</v>
      </c>
      <c r="H5105" s="17" t="e">
        <f>VLOOKUP(B5106,Consolidation!B:AA,22,FALSE)</f>
        <v>#VALUE!</v>
      </c>
    </row>
    <row r="5106" spans="1:8" ht="29.5" customHeight="1" thickBot="1" x14ac:dyDescent="0.4">
      <c r="A5106" s="16" t="e">
        <f>IF(B5106&lt;&gt;"","IND"&amp;TEXT(COUNTA($B$2:B5106),"000"),"")</f>
        <v>#VALUE!</v>
      </c>
      <c r="B5106" s="17" t="e">
        <f>Consolication[[#This Row],[Nom et prénom 0 Name &amp; first name]]</f>
        <v>#VALUE!</v>
      </c>
      <c r="C5106" s="17" t="e">
        <f>VLOOKUP(B5106,Consolidation!B:AA,3,TRUE)</f>
        <v>#VALUE!</v>
      </c>
      <c r="D5106" s="17" t="e">
        <f>VLOOKUP(B5106,Consolidation!B:AA,5,TRUE)</f>
        <v>#VALUE!</v>
      </c>
      <c r="E5106" s="17" t="e">
        <f>VLOOKUP(B5107,Consolidation!B:AA,6,TRUE)</f>
        <v>#VALUE!</v>
      </c>
      <c r="F5106" s="17" t="e">
        <f>VLOOKUP(B5107,Consolidation!B:AA,7,TRUE)</f>
        <v>#VALUE!</v>
      </c>
      <c r="G5106" s="17" t="e">
        <f>VLOOKUP(B5107,Consolidation!B:AA,12,TRUE)</f>
        <v>#VALUE!</v>
      </c>
      <c r="H5106" s="17" t="e">
        <f>VLOOKUP(B5107,Consolidation!B:AA,22,FALSE)</f>
        <v>#VALUE!</v>
      </c>
    </row>
    <row r="5107" spans="1:8" ht="29.5" customHeight="1" thickBot="1" x14ac:dyDescent="0.4">
      <c r="A5107" s="16" t="e">
        <f>IF(B5107&lt;&gt;"","IND"&amp;TEXT(COUNTA($B$2:B5107),"000"),"")</f>
        <v>#VALUE!</v>
      </c>
      <c r="B5107" s="17" t="e">
        <f>Consolication[[#This Row],[Nom et prénom 0 Name &amp; first name]]</f>
        <v>#VALUE!</v>
      </c>
      <c r="C5107" s="17" t="e">
        <f>VLOOKUP(B5107,Consolidation!B:AA,3,TRUE)</f>
        <v>#VALUE!</v>
      </c>
      <c r="D5107" s="17" t="e">
        <f>VLOOKUP(B5107,Consolidation!B:AA,5,TRUE)</f>
        <v>#VALUE!</v>
      </c>
      <c r="E5107" s="17" t="e">
        <f>VLOOKUP(B5108,Consolidation!B:AA,6,TRUE)</f>
        <v>#VALUE!</v>
      </c>
      <c r="F5107" s="17" t="e">
        <f>VLOOKUP(B5108,Consolidation!B:AA,7,TRUE)</f>
        <v>#VALUE!</v>
      </c>
      <c r="G5107" s="17" t="e">
        <f>VLOOKUP(B5108,Consolidation!B:AA,12,TRUE)</f>
        <v>#VALUE!</v>
      </c>
      <c r="H5107" s="17" t="e">
        <f>VLOOKUP(B5108,Consolidation!B:AA,22,FALSE)</f>
        <v>#VALUE!</v>
      </c>
    </row>
    <row r="5108" spans="1:8" ht="29.5" customHeight="1" thickBot="1" x14ac:dyDescent="0.4">
      <c r="A5108" s="16" t="e">
        <f>IF(B5108&lt;&gt;"","IND"&amp;TEXT(COUNTA($B$2:B5108),"000"),"")</f>
        <v>#VALUE!</v>
      </c>
      <c r="B5108" s="17" t="e">
        <f>Consolication[[#This Row],[Nom et prénom 0 Name &amp; first name]]</f>
        <v>#VALUE!</v>
      </c>
      <c r="C5108" s="17" t="e">
        <f>VLOOKUP(B5108,Consolidation!B:AA,3,TRUE)</f>
        <v>#VALUE!</v>
      </c>
      <c r="D5108" s="17" t="e">
        <f>VLOOKUP(B5108,Consolidation!B:AA,5,TRUE)</f>
        <v>#VALUE!</v>
      </c>
      <c r="E5108" s="17" t="e">
        <f>VLOOKUP(B5109,Consolidation!B:AA,6,TRUE)</f>
        <v>#VALUE!</v>
      </c>
      <c r="F5108" s="17" t="e">
        <f>VLOOKUP(B5109,Consolidation!B:AA,7,TRUE)</f>
        <v>#VALUE!</v>
      </c>
      <c r="G5108" s="17" t="e">
        <f>VLOOKUP(B5109,Consolidation!B:AA,12,TRUE)</f>
        <v>#VALUE!</v>
      </c>
      <c r="H5108" s="17" t="e">
        <f>VLOOKUP(B5109,Consolidation!B:AA,22,FALSE)</f>
        <v>#VALUE!</v>
      </c>
    </row>
    <row r="5109" spans="1:8" ht="29.5" customHeight="1" thickBot="1" x14ac:dyDescent="0.4">
      <c r="A5109" s="16" t="e">
        <f>IF(B5109&lt;&gt;"","IND"&amp;TEXT(COUNTA($B$2:B5109),"000"),"")</f>
        <v>#VALUE!</v>
      </c>
      <c r="B5109" s="17" t="e">
        <f>Consolication[[#This Row],[Nom et prénom 0 Name &amp; first name]]</f>
        <v>#VALUE!</v>
      </c>
      <c r="C5109" s="17" t="e">
        <f>VLOOKUP(B5109,Consolidation!B:AA,3,TRUE)</f>
        <v>#VALUE!</v>
      </c>
      <c r="D5109" s="17" t="e">
        <f>VLOOKUP(B5109,Consolidation!B:AA,5,TRUE)</f>
        <v>#VALUE!</v>
      </c>
      <c r="E5109" s="17" t="e">
        <f>VLOOKUP(B5110,Consolidation!B:AA,6,TRUE)</f>
        <v>#VALUE!</v>
      </c>
      <c r="F5109" s="17" t="e">
        <f>VLOOKUP(B5110,Consolidation!B:AA,7,TRUE)</f>
        <v>#VALUE!</v>
      </c>
      <c r="G5109" s="17" t="e">
        <f>VLOOKUP(B5110,Consolidation!B:AA,12,TRUE)</f>
        <v>#VALUE!</v>
      </c>
      <c r="H5109" s="17" t="e">
        <f>VLOOKUP(B5110,Consolidation!B:AA,22,FALSE)</f>
        <v>#VALUE!</v>
      </c>
    </row>
    <row r="5110" spans="1:8" ht="29.5" customHeight="1" thickBot="1" x14ac:dyDescent="0.4">
      <c r="A5110" s="16" t="e">
        <f>IF(B5110&lt;&gt;"","IND"&amp;TEXT(COUNTA($B$2:B5110),"000"),"")</f>
        <v>#VALUE!</v>
      </c>
      <c r="B5110" s="17" t="e">
        <f>Consolication[[#This Row],[Nom et prénom 0 Name &amp; first name]]</f>
        <v>#VALUE!</v>
      </c>
      <c r="C5110" s="17" t="e">
        <f>VLOOKUP(B5110,Consolidation!B:AA,3,TRUE)</f>
        <v>#VALUE!</v>
      </c>
      <c r="D5110" s="17" t="e">
        <f>VLOOKUP(B5110,Consolidation!B:AA,5,TRUE)</f>
        <v>#VALUE!</v>
      </c>
      <c r="E5110" s="17" t="e">
        <f>VLOOKUP(B5111,Consolidation!B:AA,6,TRUE)</f>
        <v>#VALUE!</v>
      </c>
      <c r="F5110" s="17" t="e">
        <f>VLOOKUP(B5111,Consolidation!B:AA,7,TRUE)</f>
        <v>#VALUE!</v>
      </c>
      <c r="G5110" s="17" t="e">
        <f>VLOOKUP(B5111,Consolidation!B:AA,12,TRUE)</f>
        <v>#VALUE!</v>
      </c>
      <c r="H5110" s="17" t="e">
        <f>VLOOKUP(B5111,Consolidation!B:AA,22,FALSE)</f>
        <v>#VALUE!</v>
      </c>
    </row>
    <row r="5111" spans="1:8" ht="29.5" customHeight="1" thickBot="1" x14ac:dyDescent="0.4">
      <c r="A5111" s="16" t="e">
        <f>IF(B5111&lt;&gt;"","IND"&amp;TEXT(COUNTA($B$2:B5111),"000"),"")</f>
        <v>#VALUE!</v>
      </c>
      <c r="B5111" s="17" t="e">
        <f>Consolication[[#This Row],[Nom et prénom 0 Name &amp; first name]]</f>
        <v>#VALUE!</v>
      </c>
      <c r="C5111" s="17" t="e">
        <f>VLOOKUP(B5111,Consolidation!B:AA,3,TRUE)</f>
        <v>#VALUE!</v>
      </c>
      <c r="D5111" s="17" t="e">
        <f>VLOOKUP(B5111,Consolidation!B:AA,5,TRUE)</f>
        <v>#VALUE!</v>
      </c>
      <c r="E5111" s="17" t="e">
        <f>VLOOKUP(B5112,Consolidation!B:AA,6,TRUE)</f>
        <v>#VALUE!</v>
      </c>
      <c r="F5111" s="17" t="e">
        <f>VLOOKUP(B5112,Consolidation!B:AA,7,TRUE)</f>
        <v>#VALUE!</v>
      </c>
      <c r="G5111" s="17" t="e">
        <f>VLOOKUP(B5112,Consolidation!B:AA,12,TRUE)</f>
        <v>#VALUE!</v>
      </c>
      <c r="H5111" s="17" t="e">
        <f>VLOOKUP(B5112,Consolidation!B:AA,22,FALSE)</f>
        <v>#VALUE!</v>
      </c>
    </row>
    <row r="5112" spans="1:8" ht="29.5" customHeight="1" thickBot="1" x14ac:dyDescent="0.4">
      <c r="A5112" s="16" t="e">
        <f>IF(B5112&lt;&gt;"","IND"&amp;TEXT(COUNTA($B$2:B5112),"000"),"")</f>
        <v>#VALUE!</v>
      </c>
      <c r="B5112" s="17" t="e">
        <f>Consolication[[#This Row],[Nom et prénom 0 Name &amp; first name]]</f>
        <v>#VALUE!</v>
      </c>
      <c r="C5112" s="17" t="e">
        <f>VLOOKUP(B5112,Consolidation!B:AA,3,TRUE)</f>
        <v>#VALUE!</v>
      </c>
      <c r="D5112" s="17" t="e">
        <f>VLOOKUP(B5112,Consolidation!B:AA,5,TRUE)</f>
        <v>#VALUE!</v>
      </c>
      <c r="E5112" s="17" t="e">
        <f>VLOOKUP(B5113,Consolidation!B:AA,6,TRUE)</f>
        <v>#VALUE!</v>
      </c>
      <c r="F5112" s="17" t="e">
        <f>VLOOKUP(B5113,Consolidation!B:AA,7,TRUE)</f>
        <v>#VALUE!</v>
      </c>
      <c r="G5112" s="17" t="e">
        <f>VLOOKUP(B5113,Consolidation!B:AA,12,TRUE)</f>
        <v>#VALUE!</v>
      </c>
      <c r="H5112" s="17" t="e">
        <f>VLOOKUP(B5113,Consolidation!B:AA,22,FALSE)</f>
        <v>#VALUE!</v>
      </c>
    </row>
    <row r="5113" spans="1:8" ht="29.5" customHeight="1" thickBot="1" x14ac:dyDescent="0.4">
      <c r="A5113" s="16" t="e">
        <f>IF(B5113&lt;&gt;"","IND"&amp;TEXT(COUNTA($B$2:B5113),"000"),"")</f>
        <v>#VALUE!</v>
      </c>
      <c r="B5113" s="17" t="e">
        <f>Consolication[[#This Row],[Nom et prénom 0 Name &amp; first name]]</f>
        <v>#VALUE!</v>
      </c>
      <c r="C5113" s="17" t="e">
        <f>VLOOKUP(B5113,Consolidation!B:AA,3,TRUE)</f>
        <v>#VALUE!</v>
      </c>
      <c r="D5113" s="17" t="e">
        <f>VLOOKUP(B5113,Consolidation!B:AA,5,TRUE)</f>
        <v>#VALUE!</v>
      </c>
      <c r="E5113" s="17" t="e">
        <f>VLOOKUP(B5114,Consolidation!B:AA,6,TRUE)</f>
        <v>#VALUE!</v>
      </c>
      <c r="F5113" s="17" t="e">
        <f>VLOOKUP(B5114,Consolidation!B:AA,7,TRUE)</f>
        <v>#VALUE!</v>
      </c>
      <c r="G5113" s="17" t="e">
        <f>VLOOKUP(B5114,Consolidation!B:AA,12,TRUE)</f>
        <v>#VALUE!</v>
      </c>
      <c r="H5113" s="17" t="e">
        <f>VLOOKUP(B5114,Consolidation!B:AA,22,FALSE)</f>
        <v>#VALUE!</v>
      </c>
    </row>
    <row r="5114" spans="1:8" ht="29.5" customHeight="1" thickBot="1" x14ac:dyDescent="0.4">
      <c r="A5114" s="16" t="e">
        <f>IF(B5114&lt;&gt;"","IND"&amp;TEXT(COUNTA($B$2:B5114),"000"),"")</f>
        <v>#VALUE!</v>
      </c>
      <c r="B5114" s="17" t="e">
        <f>Consolication[[#This Row],[Nom et prénom 0 Name &amp; first name]]</f>
        <v>#VALUE!</v>
      </c>
      <c r="C5114" s="17" t="e">
        <f>VLOOKUP(B5114,Consolidation!B:AA,3,TRUE)</f>
        <v>#VALUE!</v>
      </c>
      <c r="D5114" s="17" t="e">
        <f>VLOOKUP(B5114,Consolidation!B:AA,5,TRUE)</f>
        <v>#VALUE!</v>
      </c>
      <c r="E5114" s="17" t="e">
        <f>VLOOKUP(B5115,Consolidation!B:AA,6,TRUE)</f>
        <v>#VALUE!</v>
      </c>
      <c r="F5114" s="17" t="e">
        <f>VLOOKUP(B5115,Consolidation!B:AA,7,TRUE)</f>
        <v>#VALUE!</v>
      </c>
      <c r="G5114" s="17" t="e">
        <f>VLOOKUP(B5115,Consolidation!B:AA,12,TRUE)</f>
        <v>#VALUE!</v>
      </c>
      <c r="H5114" s="17" t="e">
        <f>VLOOKUP(B5115,Consolidation!B:AA,22,FALSE)</f>
        <v>#VALUE!</v>
      </c>
    </row>
    <row r="5115" spans="1:8" ht="29.5" customHeight="1" thickBot="1" x14ac:dyDescent="0.4">
      <c r="A5115" s="16" t="e">
        <f>IF(B5115&lt;&gt;"","IND"&amp;TEXT(COUNTA($B$2:B5115),"000"),"")</f>
        <v>#VALUE!</v>
      </c>
      <c r="B5115" s="17" t="e">
        <f>Consolication[[#This Row],[Nom et prénom 0 Name &amp; first name]]</f>
        <v>#VALUE!</v>
      </c>
      <c r="C5115" s="17" t="e">
        <f>VLOOKUP(B5115,Consolidation!B:AA,3,TRUE)</f>
        <v>#VALUE!</v>
      </c>
      <c r="D5115" s="17" t="e">
        <f>VLOOKUP(B5115,Consolidation!B:AA,5,TRUE)</f>
        <v>#VALUE!</v>
      </c>
      <c r="E5115" s="17" t="e">
        <f>VLOOKUP(B5116,Consolidation!B:AA,6,TRUE)</f>
        <v>#VALUE!</v>
      </c>
      <c r="F5115" s="17" t="e">
        <f>VLOOKUP(B5116,Consolidation!B:AA,7,TRUE)</f>
        <v>#VALUE!</v>
      </c>
      <c r="G5115" s="17" t="e">
        <f>VLOOKUP(B5116,Consolidation!B:AA,12,TRUE)</f>
        <v>#VALUE!</v>
      </c>
      <c r="H5115" s="17" t="e">
        <f>VLOOKUP(B5116,Consolidation!B:AA,22,FALSE)</f>
        <v>#VALUE!</v>
      </c>
    </row>
    <row r="5116" spans="1:8" ht="29.5" customHeight="1" thickBot="1" x14ac:dyDescent="0.4">
      <c r="A5116" s="16" t="e">
        <f>IF(B5116&lt;&gt;"","IND"&amp;TEXT(COUNTA($B$2:B5116),"000"),"")</f>
        <v>#VALUE!</v>
      </c>
      <c r="B5116" s="17" t="e">
        <f>Consolication[[#This Row],[Nom et prénom 0 Name &amp; first name]]</f>
        <v>#VALUE!</v>
      </c>
      <c r="C5116" s="17" t="e">
        <f>VLOOKUP(B5116,Consolidation!B:AA,3,TRUE)</f>
        <v>#VALUE!</v>
      </c>
      <c r="D5116" s="17" t="e">
        <f>VLOOKUP(B5116,Consolidation!B:AA,5,TRUE)</f>
        <v>#VALUE!</v>
      </c>
      <c r="E5116" s="17" t="e">
        <f>VLOOKUP(B5117,Consolidation!B:AA,6,TRUE)</f>
        <v>#VALUE!</v>
      </c>
      <c r="F5116" s="17" t="e">
        <f>VLOOKUP(B5117,Consolidation!B:AA,7,TRUE)</f>
        <v>#VALUE!</v>
      </c>
      <c r="G5116" s="17" t="e">
        <f>VLOOKUP(B5117,Consolidation!B:AA,12,TRUE)</f>
        <v>#VALUE!</v>
      </c>
      <c r="H5116" s="17" t="e">
        <f>VLOOKUP(B5117,Consolidation!B:AA,22,FALSE)</f>
        <v>#VALUE!</v>
      </c>
    </row>
    <row r="5117" spans="1:8" ht="29.5" customHeight="1" thickBot="1" x14ac:dyDescent="0.4">
      <c r="A5117" s="16" t="e">
        <f>IF(B5117&lt;&gt;"","IND"&amp;TEXT(COUNTA($B$2:B5117),"000"),"")</f>
        <v>#VALUE!</v>
      </c>
      <c r="B5117" s="17" t="e">
        <f>Consolication[[#This Row],[Nom et prénom 0 Name &amp; first name]]</f>
        <v>#VALUE!</v>
      </c>
      <c r="C5117" s="17" t="e">
        <f>VLOOKUP(B5117,Consolidation!B:AA,3,TRUE)</f>
        <v>#VALUE!</v>
      </c>
      <c r="D5117" s="17" t="e">
        <f>VLOOKUP(B5117,Consolidation!B:AA,5,TRUE)</f>
        <v>#VALUE!</v>
      </c>
      <c r="E5117" s="17" t="e">
        <f>VLOOKUP(B5118,Consolidation!B:AA,6,TRUE)</f>
        <v>#VALUE!</v>
      </c>
      <c r="F5117" s="17" t="e">
        <f>VLOOKUP(B5118,Consolidation!B:AA,7,TRUE)</f>
        <v>#VALUE!</v>
      </c>
      <c r="G5117" s="17" t="e">
        <f>VLOOKUP(B5118,Consolidation!B:AA,12,TRUE)</f>
        <v>#VALUE!</v>
      </c>
      <c r="H5117" s="17" t="e">
        <f>VLOOKUP(B5118,Consolidation!B:AA,22,FALSE)</f>
        <v>#VALUE!</v>
      </c>
    </row>
    <row r="5118" spans="1:8" ht="29.5" customHeight="1" thickBot="1" x14ac:dyDescent="0.4">
      <c r="A5118" s="16" t="e">
        <f>IF(B5118&lt;&gt;"","IND"&amp;TEXT(COUNTA($B$2:B5118),"000"),"")</f>
        <v>#VALUE!</v>
      </c>
      <c r="B5118" s="17" t="e">
        <f>Consolication[[#This Row],[Nom et prénom 0 Name &amp; first name]]</f>
        <v>#VALUE!</v>
      </c>
      <c r="C5118" s="17" t="e">
        <f>VLOOKUP(B5118,Consolidation!B:AA,3,TRUE)</f>
        <v>#VALUE!</v>
      </c>
      <c r="D5118" s="17" t="e">
        <f>VLOOKUP(B5118,Consolidation!B:AA,5,TRUE)</f>
        <v>#VALUE!</v>
      </c>
      <c r="E5118" s="17" t="e">
        <f>VLOOKUP(B5119,Consolidation!B:AA,6,TRUE)</f>
        <v>#VALUE!</v>
      </c>
      <c r="F5118" s="17" t="e">
        <f>VLOOKUP(B5119,Consolidation!B:AA,7,TRUE)</f>
        <v>#VALUE!</v>
      </c>
      <c r="G5118" s="17" t="e">
        <f>VLOOKUP(B5119,Consolidation!B:AA,12,TRUE)</f>
        <v>#VALUE!</v>
      </c>
      <c r="H5118" s="17" t="e">
        <f>VLOOKUP(B5119,Consolidation!B:AA,22,FALSE)</f>
        <v>#VALUE!</v>
      </c>
    </row>
    <row r="5119" spans="1:8" ht="29.5" customHeight="1" thickBot="1" x14ac:dyDescent="0.4">
      <c r="A5119" s="16" t="e">
        <f>IF(B5119&lt;&gt;"","IND"&amp;TEXT(COUNTA($B$2:B5119),"000"),"")</f>
        <v>#VALUE!</v>
      </c>
      <c r="B5119" s="17" t="e">
        <f>Consolication[[#This Row],[Nom et prénom 0 Name &amp; first name]]</f>
        <v>#VALUE!</v>
      </c>
      <c r="C5119" s="17" t="e">
        <f>VLOOKUP(B5119,Consolidation!B:AA,3,TRUE)</f>
        <v>#VALUE!</v>
      </c>
      <c r="D5119" s="17" t="e">
        <f>VLOOKUP(B5119,Consolidation!B:AA,5,TRUE)</f>
        <v>#VALUE!</v>
      </c>
      <c r="E5119" s="17" t="e">
        <f>VLOOKUP(B5120,Consolidation!B:AA,6,TRUE)</f>
        <v>#VALUE!</v>
      </c>
      <c r="F5119" s="17" t="e">
        <f>VLOOKUP(B5120,Consolidation!B:AA,7,TRUE)</f>
        <v>#VALUE!</v>
      </c>
      <c r="G5119" s="17" t="e">
        <f>VLOOKUP(B5120,Consolidation!B:AA,12,TRUE)</f>
        <v>#VALUE!</v>
      </c>
      <c r="H5119" s="17" t="e">
        <f>VLOOKUP(B5120,Consolidation!B:AA,22,FALSE)</f>
        <v>#VALUE!</v>
      </c>
    </row>
    <row r="5120" spans="1:8" ht="29.5" customHeight="1" thickBot="1" x14ac:dyDescent="0.4">
      <c r="A5120" s="16" t="e">
        <f>IF(B5120&lt;&gt;"","IND"&amp;TEXT(COUNTA($B$2:B5120),"000"),"")</f>
        <v>#VALUE!</v>
      </c>
      <c r="B5120" s="17" t="e">
        <f>Consolication[[#This Row],[Nom et prénom 0 Name &amp; first name]]</f>
        <v>#VALUE!</v>
      </c>
      <c r="C5120" s="17" t="e">
        <f>VLOOKUP(B5120,Consolidation!B:AA,3,TRUE)</f>
        <v>#VALUE!</v>
      </c>
      <c r="D5120" s="17" t="e">
        <f>VLOOKUP(B5120,Consolidation!B:AA,5,TRUE)</f>
        <v>#VALUE!</v>
      </c>
      <c r="E5120" s="17" t="e">
        <f>VLOOKUP(B5121,Consolidation!B:AA,6,TRUE)</f>
        <v>#VALUE!</v>
      </c>
      <c r="F5120" s="17" t="e">
        <f>VLOOKUP(B5121,Consolidation!B:AA,7,TRUE)</f>
        <v>#VALUE!</v>
      </c>
      <c r="G5120" s="17" t="e">
        <f>VLOOKUP(B5121,Consolidation!B:AA,12,TRUE)</f>
        <v>#VALUE!</v>
      </c>
      <c r="H5120" s="17" t="e">
        <f>VLOOKUP(B5121,Consolidation!B:AA,22,FALSE)</f>
        <v>#VALUE!</v>
      </c>
    </row>
    <row r="5121" spans="1:8" ht="29.5" customHeight="1" thickBot="1" x14ac:dyDescent="0.4">
      <c r="A5121" s="16" t="e">
        <f>IF(B5121&lt;&gt;"","IND"&amp;TEXT(COUNTA($B$2:B5121),"000"),"")</f>
        <v>#VALUE!</v>
      </c>
      <c r="B5121" s="17" t="e">
        <f>Consolication[[#This Row],[Nom et prénom 0 Name &amp; first name]]</f>
        <v>#VALUE!</v>
      </c>
      <c r="C5121" s="17" t="e">
        <f>VLOOKUP(B5121,Consolidation!B:AA,3,TRUE)</f>
        <v>#VALUE!</v>
      </c>
      <c r="D5121" s="17" t="e">
        <f>VLOOKUP(B5121,Consolidation!B:AA,5,TRUE)</f>
        <v>#VALUE!</v>
      </c>
      <c r="E5121" s="17" t="e">
        <f>VLOOKUP(B5122,Consolidation!B:AA,6,TRUE)</f>
        <v>#VALUE!</v>
      </c>
      <c r="F5121" s="17" t="e">
        <f>VLOOKUP(B5122,Consolidation!B:AA,7,TRUE)</f>
        <v>#VALUE!</v>
      </c>
      <c r="G5121" s="17" t="e">
        <f>VLOOKUP(B5122,Consolidation!B:AA,12,TRUE)</f>
        <v>#VALUE!</v>
      </c>
      <c r="H5121" s="17" t="e">
        <f>VLOOKUP(B5122,Consolidation!B:AA,22,FALSE)</f>
        <v>#VALUE!</v>
      </c>
    </row>
    <row r="5122" spans="1:8" ht="29.5" customHeight="1" thickBot="1" x14ac:dyDescent="0.4">
      <c r="A5122" s="16" t="e">
        <f>IF(B5122&lt;&gt;"","IND"&amp;TEXT(COUNTA($B$2:B5122),"000"),"")</f>
        <v>#VALUE!</v>
      </c>
      <c r="B5122" s="17" t="e">
        <f>Consolication[[#This Row],[Nom et prénom 0 Name &amp; first name]]</f>
        <v>#VALUE!</v>
      </c>
      <c r="C5122" s="17" t="e">
        <f>VLOOKUP(B5122,Consolidation!B:AA,3,TRUE)</f>
        <v>#VALUE!</v>
      </c>
      <c r="D5122" s="17" t="e">
        <f>VLOOKUP(B5122,Consolidation!B:AA,5,TRUE)</f>
        <v>#VALUE!</v>
      </c>
      <c r="E5122" s="17" t="e">
        <f>VLOOKUP(B5123,Consolidation!B:AA,6,TRUE)</f>
        <v>#VALUE!</v>
      </c>
      <c r="F5122" s="17" t="e">
        <f>VLOOKUP(B5123,Consolidation!B:AA,7,TRUE)</f>
        <v>#VALUE!</v>
      </c>
      <c r="G5122" s="17" t="e">
        <f>VLOOKUP(B5123,Consolidation!B:AA,12,TRUE)</f>
        <v>#VALUE!</v>
      </c>
      <c r="H5122" s="17" t="e">
        <f>VLOOKUP(B5123,Consolidation!B:AA,22,FALSE)</f>
        <v>#VALUE!</v>
      </c>
    </row>
    <row r="5123" spans="1:8" ht="29.5" customHeight="1" thickBot="1" x14ac:dyDescent="0.4">
      <c r="A5123" s="16" t="e">
        <f>IF(B5123&lt;&gt;"","IND"&amp;TEXT(COUNTA($B$2:B5123),"000"),"")</f>
        <v>#VALUE!</v>
      </c>
      <c r="B5123" s="17" t="e">
        <f>Consolication[[#This Row],[Nom et prénom 0 Name &amp; first name]]</f>
        <v>#VALUE!</v>
      </c>
      <c r="C5123" s="17" t="e">
        <f>VLOOKUP(B5123,Consolidation!B:AA,3,TRUE)</f>
        <v>#VALUE!</v>
      </c>
      <c r="D5123" s="17" t="e">
        <f>VLOOKUP(B5123,Consolidation!B:AA,5,TRUE)</f>
        <v>#VALUE!</v>
      </c>
      <c r="E5123" s="17" t="e">
        <f>VLOOKUP(B5124,Consolidation!B:AA,6,TRUE)</f>
        <v>#VALUE!</v>
      </c>
      <c r="F5123" s="17" t="e">
        <f>VLOOKUP(B5124,Consolidation!B:AA,7,TRUE)</f>
        <v>#VALUE!</v>
      </c>
      <c r="G5123" s="17" t="e">
        <f>VLOOKUP(B5124,Consolidation!B:AA,12,TRUE)</f>
        <v>#VALUE!</v>
      </c>
      <c r="H5123" s="17" t="e">
        <f>VLOOKUP(B5124,Consolidation!B:AA,22,FALSE)</f>
        <v>#VALUE!</v>
      </c>
    </row>
    <row r="5124" spans="1:8" ht="29.5" customHeight="1" thickBot="1" x14ac:dyDescent="0.4">
      <c r="A5124" s="16" t="e">
        <f>IF(B5124&lt;&gt;"","IND"&amp;TEXT(COUNTA($B$2:B5124),"000"),"")</f>
        <v>#VALUE!</v>
      </c>
      <c r="B5124" s="17" t="e">
        <f>Consolication[[#This Row],[Nom et prénom 0 Name &amp; first name]]</f>
        <v>#VALUE!</v>
      </c>
      <c r="C5124" s="17" t="e">
        <f>VLOOKUP(B5124,Consolidation!B:AA,3,TRUE)</f>
        <v>#VALUE!</v>
      </c>
      <c r="D5124" s="17" t="e">
        <f>VLOOKUP(B5124,Consolidation!B:AA,5,TRUE)</f>
        <v>#VALUE!</v>
      </c>
      <c r="E5124" s="17" t="e">
        <f>VLOOKUP(B5125,Consolidation!B:AA,6,TRUE)</f>
        <v>#VALUE!</v>
      </c>
      <c r="F5124" s="17" t="e">
        <f>VLOOKUP(B5125,Consolidation!B:AA,7,TRUE)</f>
        <v>#VALUE!</v>
      </c>
      <c r="G5124" s="17" t="e">
        <f>VLOOKUP(B5125,Consolidation!B:AA,12,TRUE)</f>
        <v>#VALUE!</v>
      </c>
      <c r="H5124" s="17" t="e">
        <f>VLOOKUP(B5125,Consolidation!B:AA,22,FALSE)</f>
        <v>#VALUE!</v>
      </c>
    </row>
    <row r="5125" spans="1:8" ht="29.5" customHeight="1" thickBot="1" x14ac:dyDescent="0.4">
      <c r="A5125" s="16" t="e">
        <f>IF(B5125&lt;&gt;"","IND"&amp;TEXT(COUNTA($B$2:B5125),"000"),"")</f>
        <v>#VALUE!</v>
      </c>
      <c r="B5125" s="17" t="e">
        <f>Consolication[[#This Row],[Nom et prénom 0 Name &amp; first name]]</f>
        <v>#VALUE!</v>
      </c>
      <c r="C5125" s="17" t="e">
        <f>VLOOKUP(B5125,Consolidation!B:AA,3,TRUE)</f>
        <v>#VALUE!</v>
      </c>
      <c r="D5125" s="17" t="e">
        <f>VLOOKUP(B5125,Consolidation!B:AA,5,TRUE)</f>
        <v>#VALUE!</v>
      </c>
      <c r="E5125" s="17" t="e">
        <f>VLOOKUP(B5126,Consolidation!B:AA,6,TRUE)</f>
        <v>#VALUE!</v>
      </c>
      <c r="F5125" s="17" t="e">
        <f>VLOOKUP(B5126,Consolidation!B:AA,7,TRUE)</f>
        <v>#VALUE!</v>
      </c>
      <c r="G5125" s="17" t="e">
        <f>VLOOKUP(B5126,Consolidation!B:AA,12,TRUE)</f>
        <v>#VALUE!</v>
      </c>
      <c r="H5125" s="17" t="e">
        <f>VLOOKUP(B5126,Consolidation!B:AA,22,FALSE)</f>
        <v>#VALUE!</v>
      </c>
    </row>
    <row r="5126" spans="1:8" ht="29.5" customHeight="1" thickBot="1" x14ac:dyDescent="0.4">
      <c r="A5126" s="16" t="e">
        <f>IF(B5126&lt;&gt;"","IND"&amp;TEXT(COUNTA($B$2:B5126),"000"),"")</f>
        <v>#VALUE!</v>
      </c>
      <c r="B5126" s="17" t="e">
        <f>Consolication[[#This Row],[Nom et prénom 0 Name &amp; first name]]</f>
        <v>#VALUE!</v>
      </c>
      <c r="C5126" s="17" t="e">
        <f>VLOOKUP(B5126,Consolidation!B:AA,3,TRUE)</f>
        <v>#VALUE!</v>
      </c>
      <c r="D5126" s="17" t="e">
        <f>VLOOKUP(B5126,Consolidation!B:AA,5,TRUE)</f>
        <v>#VALUE!</v>
      </c>
      <c r="E5126" s="17" t="e">
        <f>VLOOKUP(B5127,Consolidation!B:AA,6,TRUE)</f>
        <v>#VALUE!</v>
      </c>
      <c r="F5126" s="17" t="e">
        <f>VLOOKUP(B5127,Consolidation!B:AA,7,TRUE)</f>
        <v>#VALUE!</v>
      </c>
      <c r="G5126" s="17" t="e">
        <f>VLOOKUP(B5127,Consolidation!B:AA,12,TRUE)</f>
        <v>#VALUE!</v>
      </c>
      <c r="H5126" s="17" t="e">
        <f>VLOOKUP(B5127,Consolidation!B:AA,22,FALSE)</f>
        <v>#VALUE!</v>
      </c>
    </row>
    <row r="5127" spans="1:8" ht="29.5" customHeight="1" thickBot="1" x14ac:dyDescent="0.4">
      <c r="A5127" s="16" t="e">
        <f>IF(B5127&lt;&gt;"","IND"&amp;TEXT(COUNTA($B$2:B5127),"000"),"")</f>
        <v>#VALUE!</v>
      </c>
      <c r="B5127" s="17" t="e">
        <f>Consolication[[#This Row],[Nom et prénom 0 Name &amp; first name]]</f>
        <v>#VALUE!</v>
      </c>
      <c r="C5127" s="17" t="e">
        <f>VLOOKUP(B5127,Consolidation!B:AA,3,TRUE)</f>
        <v>#VALUE!</v>
      </c>
      <c r="D5127" s="17" t="e">
        <f>VLOOKUP(B5127,Consolidation!B:AA,5,TRUE)</f>
        <v>#VALUE!</v>
      </c>
      <c r="E5127" s="17" t="e">
        <f>VLOOKUP(B5128,Consolidation!B:AA,6,TRUE)</f>
        <v>#VALUE!</v>
      </c>
      <c r="F5127" s="17" t="e">
        <f>VLOOKUP(B5128,Consolidation!B:AA,7,TRUE)</f>
        <v>#VALUE!</v>
      </c>
      <c r="G5127" s="17" t="e">
        <f>VLOOKUP(B5128,Consolidation!B:AA,12,TRUE)</f>
        <v>#VALUE!</v>
      </c>
      <c r="H5127" s="17" t="e">
        <f>VLOOKUP(B5128,Consolidation!B:AA,22,FALSE)</f>
        <v>#VALUE!</v>
      </c>
    </row>
    <row r="5128" spans="1:8" ht="29.5" customHeight="1" thickBot="1" x14ac:dyDescent="0.4">
      <c r="A5128" s="16" t="e">
        <f>IF(B5128&lt;&gt;"","IND"&amp;TEXT(COUNTA($B$2:B5128),"000"),"")</f>
        <v>#VALUE!</v>
      </c>
      <c r="B5128" s="17" t="e">
        <f>Consolication[[#This Row],[Nom et prénom 0 Name &amp; first name]]</f>
        <v>#VALUE!</v>
      </c>
      <c r="C5128" s="17" t="e">
        <f>VLOOKUP(B5128,Consolidation!B:AA,3,TRUE)</f>
        <v>#VALUE!</v>
      </c>
      <c r="D5128" s="17" t="e">
        <f>VLOOKUP(B5128,Consolidation!B:AA,5,TRUE)</f>
        <v>#VALUE!</v>
      </c>
      <c r="E5128" s="17" t="e">
        <f>VLOOKUP(B5129,Consolidation!B:AA,6,TRUE)</f>
        <v>#VALUE!</v>
      </c>
      <c r="F5128" s="17" t="e">
        <f>VLOOKUP(B5129,Consolidation!B:AA,7,TRUE)</f>
        <v>#VALUE!</v>
      </c>
      <c r="G5128" s="17" t="e">
        <f>VLOOKUP(B5129,Consolidation!B:AA,12,TRUE)</f>
        <v>#VALUE!</v>
      </c>
      <c r="H5128" s="17" t="e">
        <f>VLOOKUP(B5129,Consolidation!B:AA,22,FALSE)</f>
        <v>#VALUE!</v>
      </c>
    </row>
    <row r="5129" spans="1:8" ht="29.5" customHeight="1" thickBot="1" x14ac:dyDescent="0.4">
      <c r="A5129" s="16" t="e">
        <f>IF(B5129&lt;&gt;"","IND"&amp;TEXT(COUNTA($B$2:B5129),"000"),"")</f>
        <v>#VALUE!</v>
      </c>
      <c r="B5129" s="17" t="e">
        <f>Consolication[[#This Row],[Nom et prénom 0 Name &amp; first name]]</f>
        <v>#VALUE!</v>
      </c>
      <c r="C5129" s="17" t="e">
        <f>VLOOKUP(B5129,Consolidation!B:AA,3,TRUE)</f>
        <v>#VALUE!</v>
      </c>
      <c r="D5129" s="17" t="e">
        <f>VLOOKUP(B5129,Consolidation!B:AA,5,TRUE)</f>
        <v>#VALUE!</v>
      </c>
      <c r="E5129" s="17" t="e">
        <f>VLOOKUP(B5130,Consolidation!B:AA,6,TRUE)</f>
        <v>#VALUE!</v>
      </c>
      <c r="F5129" s="17" t="e">
        <f>VLOOKUP(B5130,Consolidation!B:AA,7,TRUE)</f>
        <v>#VALUE!</v>
      </c>
      <c r="G5129" s="17" t="e">
        <f>VLOOKUP(B5130,Consolidation!B:AA,12,TRUE)</f>
        <v>#VALUE!</v>
      </c>
      <c r="H5129" s="17" t="e">
        <f>VLOOKUP(B5130,Consolidation!B:AA,22,FALSE)</f>
        <v>#VALUE!</v>
      </c>
    </row>
    <row r="5130" spans="1:8" ht="29.5" customHeight="1" thickBot="1" x14ac:dyDescent="0.4">
      <c r="A5130" s="16" t="e">
        <f>IF(B5130&lt;&gt;"","IND"&amp;TEXT(COUNTA($B$2:B5130),"000"),"")</f>
        <v>#VALUE!</v>
      </c>
      <c r="B5130" s="17" t="e">
        <f>Consolication[[#This Row],[Nom et prénom 0 Name &amp; first name]]</f>
        <v>#VALUE!</v>
      </c>
      <c r="C5130" s="17" t="e">
        <f>VLOOKUP(B5130,Consolidation!B:AA,3,TRUE)</f>
        <v>#VALUE!</v>
      </c>
      <c r="D5130" s="17" t="e">
        <f>VLOOKUP(B5130,Consolidation!B:AA,5,TRUE)</f>
        <v>#VALUE!</v>
      </c>
      <c r="E5130" s="17" t="e">
        <f>VLOOKUP(B5131,Consolidation!B:AA,6,TRUE)</f>
        <v>#VALUE!</v>
      </c>
      <c r="F5130" s="17" t="e">
        <f>VLOOKUP(B5131,Consolidation!B:AA,7,TRUE)</f>
        <v>#VALUE!</v>
      </c>
      <c r="G5130" s="17" t="e">
        <f>VLOOKUP(B5131,Consolidation!B:AA,12,TRUE)</f>
        <v>#VALUE!</v>
      </c>
      <c r="H5130" s="17" t="e">
        <f>VLOOKUP(B5131,Consolidation!B:AA,22,FALSE)</f>
        <v>#VALUE!</v>
      </c>
    </row>
    <row r="5131" spans="1:8" ht="29.5" customHeight="1" thickBot="1" x14ac:dyDescent="0.4">
      <c r="A5131" s="16" t="e">
        <f>IF(B5131&lt;&gt;"","IND"&amp;TEXT(COUNTA($B$2:B5131),"000"),"")</f>
        <v>#VALUE!</v>
      </c>
      <c r="B5131" s="17" t="e">
        <f>Consolication[[#This Row],[Nom et prénom 0 Name &amp; first name]]</f>
        <v>#VALUE!</v>
      </c>
      <c r="C5131" s="17" t="e">
        <f>VLOOKUP(B5131,Consolidation!B:AA,3,TRUE)</f>
        <v>#VALUE!</v>
      </c>
      <c r="D5131" s="17" t="e">
        <f>VLOOKUP(B5131,Consolidation!B:AA,5,TRUE)</f>
        <v>#VALUE!</v>
      </c>
      <c r="E5131" s="17" t="e">
        <f>VLOOKUP(B5132,Consolidation!B:AA,6,TRUE)</f>
        <v>#VALUE!</v>
      </c>
      <c r="F5131" s="17" t="e">
        <f>VLOOKUP(B5132,Consolidation!B:AA,7,TRUE)</f>
        <v>#VALUE!</v>
      </c>
      <c r="G5131" s="17" t="e">
        <f>VLOOKUP(B5132,Consolidation!B:AA,12,TRUE)</f>
        <v>#VALUE!</v>
      </c>
      <c r="H5131" s="17" t="e">
        <f>VLOOKUP(B5132,Consolidation!B:AA,22,FALSE)</f>
        <v>#VALUE!</v>
      </c>
    </row>
    <row r="5132" spans="1:8" ht="29.5" customHeight="1" thickBot="1" x14ac:dyDescent="0.4">
      <c r="A5132" s="16" t="e">
        <f>IF(B5132&lt;&gt;"","IND"&amp;TEXT(COUNTA($B$2:B5132),"000"),"")</f>
        <v>#VALUE!</v>
      </c>
      <c r="B5132" s="17" t="e">
        <f>Consolication[[#This Row],[Nom et prénom 0 Name &amp; first name]]</f>
        <v>#VALUE!</v>
      </c>
      <c r="C5132" s="17" t="e">
        <f>VLOOKUP(B5132,Consolidation!B:AA,3,TRUE)</f>
        <v>#VALUE!</v>
      </c>
      <c r="D5132" s="17" t="e">
        <f>VLOOKUP(B5132,Consolidation!B:AA,5,TRUE)</f>
        <v>#VALUE!</v>
      </c>
      <c r="E5132" s="17" t="e">
        <f>VLOOKUP(B5133,Consolidation!B:AA,6,TRUE)</f>
        <v>#VALUE!</v>
      </c>
      <c r="F5132" s="17" t="e">
        <f>VLOOKUP(B5133,Consolidation!B:AA,7,TRUE)</f>
        <v>#VALUE!</v>
      </c>
      <c r="G5132" s="17" t="e">
        <f>VLOOKUP(B5133,Consolidation!B:AA,12,TRUE)</f>
        <v>#VALUE!</v>
      </c>
      <c r="H5132" s="17" t="e">
        <f>VLOOKUP(B5133,Consolidation!B:AA,22,FALSE)</f>
        <v>#VALUE!</v>
      </c>
    </row>
    <row r="5133" spans="1:8" ht="29.5" customHeight="1" thickBot="1" x14ac:dyDescent="0.4">
      <c r="A5133" s="16" t="e">
        <f>IF(B5133&lt;&gt;"","IND"&amp;TEXT(COUNTA($B$2:B5133),"000"),"")</f>
        <v>#VALUE!</v>
      </c>
      <c r="B5133" s="17" t="e">
        <f>Consolication[[#This Row],[Nom et prénom 0 Name &amp; first name]]</f>
        <v>#VALUE!</v>
      </c>
      <c r="C5133" s="17" t="e">
        <f>VLOOKUP(B5133,Consolidation!B:AA,3,TRUE)</f>
        <v>#VALUE!</v>
      </c>
      <c r="D5133" s="17" t="e">
        <f>VLOOKUP(B5133,Consolidation!B:AA,5,TRUE)</f>
        <v>#VALUE!</v>
      </c>
      <c r="E5133" s="17" t="e">
        <f>VLOOKUP(B5134,Consolidation!B:AA,6,TRUE)</f>
        <v>#VALUE!</v>
      </c>
      <c r="F5133" s="17" t="e">
        <f>VLOOKUP(B5134,Consolidation!B:AA,7,TRUE)</f>
        <v>#VALUE!</v>
      </c>
      <c r="G5133" s="17" t="e">
        <f>VLOOKUP(B5134,Consolidation!B:AA,12,TRUE)</f>
        <v>#VALUE!</v>
      </c>
      <c r="H5133" s="17" t="e">
        <f>VLOOKUP(B5134,Consolidation!B:AA,22,FALSE)</f>
        <v>#VALUE!</v>
      </c>
    </row>
    <row r="5134" spans="1:8" ht="29.5" customHeight="1" thickBot="1" x14ac:dyDescent="0.4">
      <c r="A5134" s="16" t="e">
        <f>IF(B5134&lt;&gt;"","IND"&amp;TEXT(COUNTA($B$2:B5134),"000"),"")</f>
        <v>#VALUE!</v>
      </c>
      <c r="B5134" s="17" t="e">
        <f>Consolication[[#This Row],[Nom et prénom 0 Name &amp; first name]]</f>
        <v>#VALUE!</v>
      </c>
      <c r="C5134" s="17" t="e">
        <f>VLOOKUP(B5134,Consolidation!B:AA,3,TRUE)</f>
        <v>#VALUE!</v>
      </c>
      <c r="D5134" s="17" t="e">
        <f>VLOOKUP(B5134,Consolidation!B:AA,5,TRUE)</f>
        <v>#VALUE!</v>
      </c>
      <c r="E5134" s="17" t="e">
        <f>VLOOKUP(B5135,Consolidation!B:AA,6,TRUE)</f>
        <v>#VALUE!</v>
      </c>
      <c r="F5134" s="17" t="e">
        <f>VLOOKUP(B5135,Consolidation!B:AA,7,TRUE)</f>
        <v>#VALUE!</v>
      </c>
      <c r="G5134" s="17" t="e">
        <f>VLOOKUP(B5135,Consolidation!B:AA,12,TRUE)</f>
        <v>#VALUE!</v>
      </c>
      <c r="H5134" s="17" t="e">
        <f>VLOOKUP(B5135,Consolidation!B:AA,22,FALSE)</f>
        <v>#VALUE!</v>
      </c>
    </row>
    <row r="5135" spans="1:8" ht="29.5" customHeight="1" thickBot="1" x14ac:dyDescent="0.4">
      <c r="A5135" s="16" t="e">
        <f>IF(B5135&lt;&gt;"","IND"&amp;TEXT(COUNTA($B$2:B5135),"000"),"")</f>
        <v>#VALUE!</v>
      </c>
      <c r="B5135" s="17" t="e">
        <f>Consolication[[#This Row],[Nom et prénom 0 Name &amp; first name]]</f>
        <v>#VALUE!</v>
      </c>
      <c r="C5135" s="17" t="e">
        <f>VLOOKUP(B5135,Consolidation!B:AA,3,TRUE)</f>
        <v>#VALUE!</v>
      </c>
      <c r="D5135" s="17" t="e">
        <f>VLOOKUP(B5135,Consolidation!B:AA,5,TRUE)</f>
        <v>#VALUE!</v>
      </c>
      <c r="E5135" s="17" t="e">
        <f>VLOOKUP(B5136,Consolidation!B:AA,6,TRUE)</f>
        <v>#VALUE!</v>
      </c>
      <c r="F5135" s="17" t="e">
        <f>VLOOKUP(B5136,Consolidation!B:AA,7,TRUE)</f>
        <v>#VALUE!</v>
      </c>
      <c r="G5135" s="17" t="e">
        <f>VLOOKUP(B5136,Consolidation!B:AA,12,TRUE)</f>
        <v>#VALUE!</v>
      </c>
      <c r="H5135" s="17" t="e">
        <f>VLOOKUP(B5136,Consolidation!B:AA,22,FALSE)</f>
        <v>#VALUE!</v>
      </c>
    </row>
    <row r="5136" spans="1:8" ht="29.5" customHeight="1" thickBot="1" x14ac:dyDescent="0.4">
      <c r="A5136" s="16" t="e">
        <f>IF(B5136&lt;&gt;"","IND"&amp;TEXT(COUNTA($B$2:B5136),"000"),"")</f>
        <v>#VALUE!</v>
      </c>
      <c r="B5136" s="17" t="e">
        <f>Consolication[[#This Row],[Nom et prénom 0 Name &amp; first name]]</f>
        <v>#VALUE!</v>
      </c>
      <c r="C5136" s="17" t="e">
        <f>VLOOKUP(B5136,Consolidation!B:AA,3,TRUE)</f>
        <v>#VALUE!</v>
      </c>
      <c r="D5136" s="17" t="e">
        <f>VLOOKUP(B5136,Consolidation!B:AA,5,TRUE)</f>
        <v>#VALUE!</v>
      </c>
      <c r="E5136" s="17" t="e">
        <f>VLOOKUP(B5137,Consolidation!B:AA,6,TRUE)</f>
        <v>#VALUE!</v>
      </c>
      <c r="F5136" s="17" t="e">
        <f>VLOOKUP(B5137,Consolidation!B:AA,7,TRUE)</f>
        <v>#VALUE!</v>
      </c>
      <c r="G5136" s="17" t="e">
        <f>VLOOKUP(B5137,Consolidation!B:AA,12,TRUE)</f>
        <v>#VALUE!</v>
      </c>
      <c r="H5136" s="17" t="e">
        <f>VLOOKUP(B5137,Consolidation!B:AA,22,FALSE)</f>
        <v>#VALUE!</v>
      </c>
    </row>
    <row r="5137" spans="1:8" ht="29.5" customHeight="1" thickBot="1" x14ac:dyDescent="0.4">
      <c r="A5137" s="16" t="e">
        <f>IF(B5137&lt;&gt;"","IND"&amp;TEXT(COUNTA($B$2:B5137),"000"),"")</f>
        <v>#VALUE!</v>
      </c>
      <c r="B5137" s="17" t="e">
        <f>Consolication[[#This Row],[Nom et prénom 0 Name &amp; first name]]</f>
        <v>#VALUE!</v>
      </c>
      <c r="C5137" s="17" t="e">
        <f>VLOOKUP(B5137,Consolidation!B:AA,3,TRUE)</f>
        <v>#VALUE!</v>
      </c>
      <c r="D5137" s="17" t="e">
        <f>VLOOKUP(B5137,Consolidation!B:AA,5,TRUE)</f>
        <v>#VALUE!</v>
      </c>
      <c r="E5137" s="17" t="e">
        <f>VLOOKUP(B5138,Consolidation!B:AA,6,TRUE)</f>
        <v>#VALUE!</v>
      </c>
      <c r="F5137" s="17" t="e">
        <f>VLOOKUP(B5138,Consolidation!B:AA,7,TRUE)</f>
        <v>#VALUE!</v>
      </c>
      <c r="G5137" s="17" t="e">
        <f>VLOOKUP(B5138,Consolidation!B:AA,12,TRUE)</f>
        <v>#VALUE!</v>
      </c>
      <c r="H5137" s="17" t="e">
        <f>VLOOKUP(B5138,Consolidation!B:AA,22,FALSE)</f>
        <v>#VALUE!</v>
      </c>
    </row>
    <row r="5138" spans="1:8" ht="29.5" customHeight="1" thickBot="1" x14ac:dyDescent="0.4">
      <c r="A5138" s="16" t="e">
        <f>IF(B5138&lt;&gt;"","IND"&amp;TEXT(COUNTA($B$2:B5138),"000"),"")</f>
        <v>#VALUE!</v>
      </c>
      <c r="B5138" s="17" t="e">
        <f>Consolication[[#This Row],[Nom et prénom 0 Name &amp; first name]]</f>
        <v>#VALUE!</v>
      </c>
      <c r="C5138" s="17" t="e">
        <f>VLOOKUP(B5138,Consolidation!B:AA,3,TRUE)</f>
        <v>#VALUE!</v>
      </c>
      <c r="D5138" s="17" t="e">
        <f>VLOOKUP(B5138,Consolidation!B:AA,5,TRUE)</f>
        <v>#VALUE!</v>
      </c>
      <c r="E5138" s="17" t="e">
        <f>VLOOKUP(B5139,Consolidation!B:AA,6,TRUE)</f>
        <v>#VALUE!</v>
      </c>
      <c r="F5138" s="17" t="e">
        <f>VLOOKUP(B5139,Consolidation!B:AA,7,TRUE)</f>
        <v>#VALUE!</v>
      </c>
      <c r="G5138" s="17" t="e">
        <f>VLOOKUP(B5139,Consolidation!B:AA,12,TRUE)</f>
        <v>#VALUE!</v>
      </c>
      <c r="H5138" s="17" t="e">
        <f>VLOOKUP(B5139,Consolidation!B:AA,22,FALSE)</f>
        <v>#VALUE!</v>
      </c>
    </row>
    <row r="5139" spans="1:8" ht="29.5" customHeight="1" thickBot="1" x14ac:dyDescent="0.4">
      <c r="A5139" s="16" t="e">
        <f>IF(B5139&lt;&gt;"","IND"&amp;TEXT(COUNTA($B$2:B5139),"000"),"")</f>
        <v>#VALUE!</v>
      </c>
      <c r="B5139" s="17" t="e">
        <f>Consolication[[#This Row],[Nom et prénom 0 Name &amp; first name]]</f>
        <v>#VALUE!</v>
      </c>
      <c r="C5139" s="17" t="e">
        <f>VLOOKUP(B5139,Consolidation!B:AA,3,TRUE)</f>
        <v>#VALUE!</v>
      </c>
      <c r="D5139" s="17" t="e">
        <f>VLOOKUP(B5139,Consolidation!B:AA,5,TRUE)</f>
        <v>#VALUE!</v>
      </c>
      <c r="E5139" s="17" t="e">
        <f>VLOOKUP(B5140,Consolidation!B:AA,6,TRUE)</f>
        <v>#VALUE!</v>
      </c>
      <c r="F5139" s="17" t="e">
        <f>VLOOKUP(B5140,Consolidation!B:AA,7,TRUE)</f>
        <v>#VALUE!</v>
      </c>
      <c r="G5139" s="17" t="e">
        <f>VLOOKUP(B5140,Consolidation!B:AA,12,TRUE)</f>
        <v>#VALUE!</v>
      </c>
      <c r="H5139" s="17" t="e">
        <f>VLOOKUP(B5140,Consolidation!B:AA,22,FALSE)</f>
        <v>#VALUE!</v>
      </c>
    </row>
    <row r="5140" spans="1:8" ht="29.5" customHeight="1" thickBot="1" x14ac:dyDescent="0.4">
      <c r="A5140" s="16" t="e">
        <f>IF(B5140&lt;&gt;"","IND"&amp;TEXT(COUNTA($B$2:B5140),"000"),"")</f>
        <v>#VALUE!</v>
      </c>
      <c r="B5140" s="17" t="e">
        <f>Consolication[[#This Row],[Nom et prénom 0 Name &amp; first name]]</f>
        <v>#VALUE!</v>
      </c>
      <c r="C5140" s="17" t="e">
        <f>VLOOKUP(B5140,Consolidation!B:AA,3,TRUE)</f>
        <v>#VALUE!</v>
      </c>
      <c r="D5140" s="17" t="e">
        <f>VLOOKUP(B5140,Consolidation!B:AA,5,TRUE)</f>
        <v>#VALUE!</v>
      </c>
      <c r="E5140" s="17" t="e">
        <f>VLOOKUP(B5141,Consolidation!B:AA,6,TRUE)</f>
        <v>#VALUE!</v>
      </c>
      <c r="F5140" s="17" t="e">
        <f>VLOOKUP(B5141,Consolidation!B:AA,7,TRUE)</f>
        <v>#VALUE!</v>
      </c>
      <c r="G5140" s="17" t="e">
        <f>VLOOKUP(B5141,Consolidation!B:AA,12,TRUE)</f>
        <v>#VALUE!</v>
      </c>
      <c r="H5140" s="17" t="e">
        <f>VLOOKUP(B5141,Consolidation!B:AA,22,FALSE)</f>
        <v>#VALUE!</v>
      </c>
    </row>
    <row r="5141" spans="1:8" ht="29.5" customHeight="1" thickBot="1" x14ac:dyDescent="0.4">
      <c r="A5141" s="16" t="e">
        <f>IF(B5141&lt;&gt;"","IND"&amp;TEXT(COUNTA($B$2:B5141),"000"),"")</f>
        <v>#VALUE!</v>
      </c>
      <c r="B5141" s="17" t="e">
        <f>Consolication[[#This Row],[Nom et prénom 0 Name &amp; first name]]</f>
        <v>#VALUE!</v>
      </c>
      <c r="C5141" s="17" t="e">
        <f>VLOOKUP(B5141,Consolidation!B:AA,3,TRUE)</f>
        <v>#VALUE!</v>
      </c>
      <c r="D5141" s="17" t="e">
        <f>VLOOKUP(B5141,Consolidation!B:AA,5,TRUE)</f>
        <v>#VALUE!</v>
      </c>
      <c r="E5141" s="17" t="e">
        <f>VLOOKUP(B5142,Consolidation!B:AA,6,TRUE)</f>
        <v>#VALUE!</v>
      </c>
      <c r="F5141" s="17" t="e">
        <f>VLOOKUP(B5142,Consolidation!B:AA,7,TRUE)</f>
        <v>#VALUE!</v>
      </c>
      <c r="G5141" s="17" t="e">
        <f>VLOOKUP(B5142,Consolidation!B:AA,12,TRUE)</f>
        <v>#VALUE!</v>
      </c>
      <c r="H5141" s="17" t="e">
        <f>VLOOKUP(B5142,Consolidation!B:AA,22,FALSE)</f>
        <v>#VALUE!</v>
      </c>
    </row>
    <row r="5142" spans="1:8" ht="29.5" customHeight="1" thickBot="1" x14ac:dyDescent="0.4">
      <c r="A5142" s="16" t="e">
        <f>IF(B5142&lt;&gt;"","IND"&amp;TEXT(COUNTA($B$2:B5142),"000"),"")</f>
        <v>#VALUE!</v>
      </c>
      <c r="B5142" s="17" t="e">
        <f>Consolication[[#This Row],[Nom et prénom 0 Name &amp; first name]]</f>
        <v>#VALUE!</v>
      </c>
      <c r="C5142" s="17" t="e">
        <f>VLOOKUP(B5142,Consolidation!B:AA,3,TRUE)</f>
        <v>#VALUE!</v>
      </c>
      <c r="D5142" s="17" t="e">
        <f>VLOOKUP(B5142,Consolidation!B:AA,5,TRUE)</f>
        <v>#VALUE!</v>
      </c>
      <c r="E5142" s="17" t="e">
        <f>VLOOKUP(B5143,Consolidation!B:AA,6,TRUE)</f>
        <v>#VALUE!</v>
      </c>
      <c r="F5142" s="17" t="e">
        <f>VLOOKUP(B5143,Consolidation!B:AA,7,TRUE)</f>
        <v>#VALUE!</v>
      </c>
      <c r="G5142" s="17" t="e">
        <f>VLOOKUP(B5143,Consolidation!B:AA,12,TRUE)</f>
        <v>#VALUE!</v>
      </c>
      <c r="H5142" s="17" t="e">
        <f>VLOOKUP(B5143,Consolidation!B:AA,22,FALSE)</f>
        <v>#VALUE!</v>
      </c>
    </row>
    <row r="5143" spans="1:8" ht="29.5" customHeight="1" thickBot="1" x14ac:dyDescent="0.4">
      <c r="A5143" s="16" t="e">
        <f>IF(B5143&lt;&gt;"","IND"&amp;TEXT(COUNTA($B$2:B5143),"000"),"")</f>
        <v>#VALUE!</v>
      </c>
      <c r="B5143" s="17" t="e">
        <f>Consolication[[#This Row],[Nom et prénom 0 Name &amp; first name]]</f>
        <v>#VALUE!</v>
      </c>
      <c r="C5143" s="17" t="e">
        <f>VLOOKUP(B5143,Consolidation!B:AA,3,TRUE)</f>
        <v>#VALUE!</v>
      </c>
      <c r="D5143" s="17" t="e">
        <f>VLOOKUP(B5143,Consolidation!B:AA,5,TRUE)</f>
        <v>#VALUE!</v>
      </c>
      <c r="E5143" s="17" t="e">
        <f>VLOOKUP(B5144,Consolidation!B:AA,6,TRUE)</f>
        <v>#VALUE!</v>
      </c>
      <c r="F5143" s="17" t="e">
        <f>VLOOKUP(B5144,Consolidation!B:AA,7,TRUE)</f>
        <v>#VALUE!</v>
      </c>
      <c r="G5143" s="17" t="e">
        <f>VLOOKUP(B5144,Consolidation!B:AA,12,TRUE)</f>
        <v>#VALUE!</v>
      </c>
      <c r="H5143" s="17" t="e">
        <f>VLOOKUP(B5144,Consolidation!B:AA,22,FALSE)</f>
        <v>#VALUE!</v>
      </c>
    </row>
    <row r="5144" spans="1:8" ht="29.5" customHeight="1" thickBot="1" x14ac:dyDescent="0.4">
      <c r="A5144" s="16" t="e">
        <f>IF(B5144&lt;&gt;"","IND"&amp;TEXT(COUNTA($B$2:B5144),"000"),"")</f>
        <v>#VALUE!</v>
      </c>
      <c r="B5144" s="17" t="e">
        <f>Consolication[[#This Row],[Nom et prénom 0 Name &amp; first name]]</f>
        <v>#VALUE!</v>
      </c>
      <c r="C5144" s="17" t="e">
        <f>VLOOKUP(B5144,Consolidation!B:AA,3,TRUE)</f>
        <v>#VALUE!</v>
      </c>
      <c r="D5144" s="17" t="e">
        <f>VLOOKUP(B5144,Consolidation!B:AA,5,TRUE)</f>
        <v>#VALUE!</v>
      </c>
      <c r="E5144" s="17" t="e">
        <f>VLOOKUP(B5145,Consolidation!B:AA,6,TRUE)</f>
        <v>#VALUE!</v>
      </c>
      <c r="F5144" s="17" t="e">
        <f>VLOOKUP(B5145,Consolidation!B:AA,7,TRUE)</f>
        <v>#VALUE!</v>
      </c>
      <c r="G5144" s="17" t="e">
        <f>VLOOKUP(B5145,Consolidation!B:AA,12,TRUE)</f>
        <v>#VALUE!</v>
      </c>
      <c r="H5144" s="17" t="e">
        <f>VLOOKUP(B5145,Consolidation!B:AA,22,FALSE)</f>
        <v>#VALUE!</v>
      </c>
    </row>
    <row r="5145" spans="1:8" ht="29.5" customHeight="1" thickBot="1" x14ac:dyDescent="0.4">
      <c r="A5145" s="16" t="e">
        <f>IF(B5145&lt;&gt;"","IND"&amp;TEXT(COUNTA($B$2:B5145),"000"),"")</f>
        <v>#VALUE!</v>
      </c>
      <c r="B5145" s="17" t="e">
        <f>Consolication[[#This Row],[Nom et prénom 0 Name &amp; first name]]</f>
        <v>#VALUE!</v>
      </c>
      <c r="C5145" s="17" t="e">
        <f>VLOOKUP(B5145,Consolidation!B:AA,3,TRUE)</f>
        <v>#VALUE!</v>
      </c>
      <c r="D5145" s="17" t="e">
        <f>VLOOKUP(B5145,Consolidation!B:AA,5,TRUE)</f>
        <v>#VALUE!</v>
      </c>
      <c r="E5145" s="17" t="e">
        <f>VLOOKUP(B5146,Consolidation!B:AA,6,TRUE)</f>
        <v>#VALUE!</v>
      </c>
      <c r="F5145" s="17" t="e">
        <f>VLOOKUP(B5146,Consolidation!B:AA,7,TRUE)</f>
        <v>#VALUE!</v>
      </c>
      <c r="G5145" s="17" t="e">
        <f>VLOOKUP(B5146,Consolidation!B:AA,12,TRUE)</f>
        <v>#VALUE!</v>
      </c>
      <c r="H5145" s="17" t="e">
        <f>VLOOKUP(B5146,Consolidation!B:AA,22,FALSE)</f>
        <v>#VALUE!</v>
      </c>
    </row>
    <row r="5146" spans="1:8" ht="29.5" customHeight="1" thickBot="1" x14ac:dyDescent="0.4">
      <c r="A5146" s="16" t="e">
        <f>IF(B5146&lt;&gt;"","IND"&amp;TEXT(COUNTA($B$2:B5146),"000"),"")</f>
        <v>#VALUE!</v>
      </c>
      <c r="B5146" s="17" t="e">
        <f>Consolication[[#This Row],[Nom et prénom 0 Name &amp; first name]]</f>
        <v>#VALUE!</v>
      </c>
      <c r="C5146" s="17" t="e">
        <f>VLOOKUP(B5146,Consolidation!B:AA,3,TRUE)</f>
        <v>#VALUE!</v>
      </c>
      <c r="D5146" s="17" t="e">
        <f>VLOOKUP(B5146,Consolidation!B:AA,5,TRUE)</f>
        <v>#VALUE!</v>
      </c>
      <c r="E5146" s="17" t="e">
        <f>VLOOKUP(B5147,Consolidation!B:AA,6,TRUE)</f>
        <v>#VALUE!</v>
      </c>
      <c r="F5146" s="17" t="e">
        <f>VLOOKUP(B5147,Consolidation!B:AA,7,TRUE)</f>
        <v>#VALUE!</v>
      </c>
      <c r="G5146" s="17" t="e">
        <f>VLOOKUP(B5147,Consolidation!B:AA,12,TRUE)</f>
        <v>#VALUE!</v>
      </c>
      <c r="H5146" s="17" t="e">
        <f>VLOOKUP(B5147,Consolidation!B:AA,22,FALSE)</f>
        <v>#VALUE!</v>
      </c>
    </row>
    <row r="5147" spans="1:8" ht="29.5" customHeight="1" thickBot="1" x14ac:dyDescent="0.4">
      <c r="A5147" s="16" t="e">
        <f>IF(B5147&lt;&gt;"","IND"&amp;TEXT(COUNTA($B$2:B5147),"000"),"")</f>
        <v>#VALUE!</v>
      </c>
      <c r="B5147" s="17" t="e">
        <f>Consolication[[#This Row],[Nom et prénom 0 Name &amp; first name]]</f>
        <v>#VALUE!</v>
      </c>
      <c r="C5147" s="17" t="e">
        <f>VLOOKUP(B5147,Consolidation!B:AA,3,TRUE)</f>
        <v>#VALUE!</v>
      </c>
      <c r="D5147" s="17" t="e">
        <f>VLOOKUP(B5147,Consolidation!B:AA,5,TRUE)</f>
        <v>#VALUE!</v>
      </c>
      <c r="E5147" s="17" t="e">
        <f>VLOOKUP(B5148,Consolidation!B:AA,6,TRUE)</f>
        <v>#VALUE!</v>
      </c>
      <c r="F5147" s="17" t="e">
        <f>VLOOKUP(B5148,Consolidation!B:AA,7,TRUE)</f>
        <v>#VALUE!</v>
      </c>
      <c r="G5147" s="17" t="e">
        <f>VLOOKUP(B5148,Consolidation!B:AA,12,TRUE)</f>
        <v>#VALUE!</v>
      </c>
      <c r="H5147" s="17" t="e">
        <f>VLOOKUP(B5148,Consolidation!B:AA,22,FALSE)</f>
        <v>#VALUE!</v>
      </c>
    </row>
    <row r="5148" spans="1:8" ht="29.5" customHeight="1" thickBot="1" x14ac:dyDescent="0.4">
      <c r="A5148" s="16" t="e">
        <f>IF(B5148&lt;&gt;"","IND"&amp;TEXT(COUNTA($B$2:B5148),"000"),"")</f>
        <v>#VALUE!</v>
      </c>
      <c r="B5148" s="17" t="e">
        <f>Consolication[[#This Row],[Nom et prénom 0 Name &amp; first name]]</f>
        <v>#VALUE!</v>
      </c>
      <c r="C5148" s="17" t="e">
        <f>VLOOKUP(B5148,Consolidation!B:AA,3,TRUE)</f>
        <v>#VALUE!</v>
      </c>
      <c r="D5148" s="17" t="e">
        <f>VLOOKUP(B5148,Consolidation!B:AA,5,TRUE)</f>
        <v>#VALUE!</v>
      </c>
      <c r="E5148" s="17" t="e">
        <f>VLOOKUP(B5149,Consolidation!B:AA,6,TRUE)</f>
        <v>#VALUE!</v>
      </c>
      <c r="F5148" s="17" t="e">
        <f>VLOOKUP(B5149,Consolidation!B:AA,7,TRUE)</f>
        <v>#VALUE!</v>
      </c>
      <c r="G5148" s="17" t="e">
        <f>VLOOKUP(B5149,Consolidation!B:AA,12,TRUE)</f>
        <v>#VALUE!</v>
      </c>
      <c r="H5148" s="17" t="e">
        <f>VLOOKUP(B5149,Consolidation!B:AA,22,FALSE)</f>
        <v>#VALUE!</v>
      </c>
    </row>
    <row r="5149" spans="1:8" ht="29.5" customHeight="1" thickBot="1" x14ac:dyDescent="0.4">
      <c r="A5149" s="16" t="e">
        <f>IF(B5149&lt;&gt;"","IND"&amp;TEXT(COUNTA($B$2:B5149),"000"),"")</f>
        <v>#VALUE!</v>
      </c>
      <c r="B5149" s="17" t="e">
        <f>Consolication[[#This Row],[Nom et prénom 0 Name &amp; first name]]</f>
        <v>#VALUE!</v>
      </c>
      <c r="C5149" s="17" t="e">
        <f>VLOOKUP(B5149,Consolidation!B:AA,3,TRUE)</f>
        <v>#VALUE!</v>
      </c>
      <c r="D5149" s="17" t="e">
        <f>VLOOKUP(B5149,Consolidation!B:AA,5,TRUE)</f>
        <v>#VALUE!</v>
      </c>
      <c r="E5149" s="17" t="e">
        <f>VLOOKUP(B5150,Consolidation!B:AA,6,TRUE)</f>
        <v>#VALUE!</v>
      </c>
      <c r="F5149" s="17" t="e">
        <f>VLOOKUP(B5150,Consolidation!B:AA,7,TRUE)</f>
        <v>#VALUE!</v>
      </c>
      <c r="G5149" s="17" t="e">
        <f>VLOOKUP(B5150,Consolidation!B:AA,12,TRUE)</f>
        <v>#VALUE!</v>
      </c>
      <c r="H5149" s="17" t="e">
        <f>VLOOKUP(B5150,Consolidation!B:AA,22,FALSE)</f>
        <v>#VALUE!</v>
      </c>
    </row>
    <row r="5150" spans="1:8" ht="29.5" customHeight="1" thickBot="1" x14ac:dyDescent="0.4">
      <c r="A5150" s="16" t="e">
        <f>IF(B5150&lt;&gt;"","IND"&amp;TEXT(COUNTA($B$2:B5150),"000"),"")</f>
        <v>#VALUE!</v>
      </c>
      <c r="B5150" s="17" t="e">
        <f>Consolication[[#This Row],[Nom et prénom 0 Name &amp; first name]]</f>
        <v>#VALUE!</v>
      </c>
      <c r="C5150" s="17" t="e">
        <f>VLOOKUP(B5150,Consolidation!B:AA,3,TRUE)</f>
        <v>#VALUE!</v>
      </c>
      <c r="D5150" s="17" t="e">
        <f>VLOOKUP(B5150,Consolidation!B:AA,5,TRUE)</f>
        <v>#VALUE!</v>
      </c>
      <c r="E5150" s="17" t="e">
        <f>VLOOKUP(B5151,Consolidation!B:AA,6,TRUE)</f>
        <v>#VALUE!</v>
      </c>
      <c r="F5150" s="17" t="e">
        <f>VLOOKUP(B5151,Consolidation!B:AA,7,TRUE)</f>
        <v>#VALUE!</v>
      </c>
      <c r="G5150" s="17" t="e">
        <f>VLOOKUP(B5151,Consolidation!B:AA,12,TRUE)</f>
        <v>#VALUE!</v>
      </c>
      <c r="H5150" s="17" t="e">
        <f>VLOOKUP(B5151,Consolidation!B:AA,22,FALSE)</f>
        <v>#VALUE!</v>
      </c>
    </row>
    <row r="5151" spans="1:8" ht="29.5" customHeight="1" thickBot="1" x14ac:dyDescent="0.4">
      <c r="A5151" s="16" t="e">
        <f>IF(B5151&lt;&gt;"","IND"&amp;TEXT(COUNTA($B$2:B5151),"000"),"")</f>
        <v>#VALUE!</v>
      </c>
      <c r="B5151" s="17" t="e">
        <f>Consolication[[#This Row],[Nom et prénom 0 Name &amp; first name]]</f>
        <v>#VALUE!</v>
      </c>
      <c r="C5151" s="17" t="e">
        <f>VLOOKUP(B5151,Consolidation!B:AA,3,TRUE)</f>
        <v>#VALUE!</v>
      </c>
      <c r="D5151" s="17" t="e">
        <f>VLOOKUP(B5151,Consolidation!B:AA,5,TRUE)</f>
        <v>#VALUE!</v>
      </c>
      <c r="E5151" s="17" t="e">
        <f>VLOOKUP(B5152,Consolidation!B:AA,6,TRUE)</f>
        <v>#VALUE!</v>
      </c>
      <c r="F5151" s="17" t="e">
        <f>VLOOKUP(B5152,Consolidation!B:AA,7,TRUE)</f>
        <v>#VALUE!</v>
      </c>
      <c r="G5151" s="17" t="e">
        <f>VLOOKUP(B5152,Consolidation!B:AA,12,TRUE)</f>
        <v>#VALUE!</v>
      </c>
      <c r="H5151" s="17" t="e">
        <f>VLOOKUP(B5152,Consolidation!B:AA,22,FALSE)</f>
        <v>#VALUE!</v>
      </c>
    </row>
    <row r="5152" spans="1:8" ht="29.5" customHeight="1" thickBot="1" x14ac:dyDescent="0.4">
      <c r="A5152" s="16" t="e">
        <f>IF(B5152&lt;&gt;"","IND"&amp;TEXT(COUNTA($B$2:B5152),"000"),"")</f>
        <v>#VALUE!</v>
      </c>
      <c r="B5152" s="17" t="e">
        <f>Consolication[[#This Row],[Nom et prénom 0 Name &amp; first name]]</f>
        <v>#VALUE!</v>
      </c>
      <c r="C5152" s="17" t="e">
        <f>VLOOKUP(B5152,Consolidation!B:AA,3,TRUE)</f>
        <v>#VALUE!</v>
      </c>
      <c r="D5152" s="17" t="e">
        <f>VLOOKUP(B5152,Consolidation!B:AA,5,TRUE)</f>
        <v>#VALUE!</v>
      </c>
      <c r="E5152" s="17" t="e">
        <f>VLOOKUP(B5153,Consolidation!B:AA,6,TRUE)</f>
        <v>#VALUE!</v>
      </c>
      <c r="F5152" s="17" t="e">
        <f>VLOOKUP(B5153,Consolidation!B:AA,7,TRUE)</f>
        <v>#VALUE!</v>
      </c>
      <c r="G5152" s="17" t="e">
        <f>VLOOKUP(B5153,Consolidation!B:AA,12,TRUE)</f>
        <v>#VALUE!</v>
      </c>
      <c r="H5152" s="17" t="e">
        <f>VLOOKUP(B5153,Consolidation!B:AA,22,FALSE)</f>
        <v>#VALUE!</v>
      </c>
    </row>
    <row r="5153" spans="1:8" ht="29.5" customHeight="1" thickBot="1" x14ac:dyDescent="0.4">
      <c r="A5153" s="16" t="e">
        <f>IF(B5153&lt;&gt;"","IND"&amp;TEXT(COUNTA($B$2:B5153),"000"),"")</f>
        <v>#VALUE!</v>
      </c>
      <c r="B5153" s="17" t="e">
        <f>Consolication[[#This Row],[Nom et prénom 0 Name &amp; first name]]</f>
        <v>#VALUE!</v>
      </c>
      <c r="C5153" s="17" t="e">
        <f>VLOOKUP(B5153,Consolidation!B:AA,3,TRUE)</f>
        <v>#VALUE!</v>
      </c>
      <c r="D5153" s="17" t="e">
        <f>VLOOKUP(B5153,Consolidation!B:AA,5,TRUE)</f>
        <v>#VALUE!</v>
      </c>
      <c r="E5153" s="17" t="e">
        <f>VLOOKUP(B5154,Consolidation!B:AA,6,TRUE)</f>
        <v>#VALUE!</v>
      </c>
      <c r="F5153" s="17" t="e">
        <f>VLOOKUP(B5154,Consolidation!B:AA,7,TRUE)</f>
        <v>#VALUE!</v>
      </c>
      <c r="G5153" s="17" t="e">
        <f>VLOOKUP(B5154,Consolidation!B:AA,12,TRUE)</f>
        <v>#VALUE!</v>
      </c>
      <c r="H5153" s="17" t="e">
        <f>VLOOKUP(B5154,Consolidation!B:AA,22,FALSE)</f>
        <v>#VALUE!</v>
      </c>
    </row>
    <row r="5154" spans="1:8" ht="29.5" customHeight="1" thickBot="1" x14ac:dyDescent="0.4">
      <c r="A5154" s="16" t="e">
        <f>IF(B5154&lt;&gt;"","IND"&amp;TEXT(COUNTA($B$2:B5154),"000"),"")</f>
        <v>#VALUE!</v>
      </c>
      <c r="B5154" s="17" t="e">
        <f>Consolication[[#This Row],[Nom et prénom 0 Name &amp; first name]]</f>
        <v>#VALUE!</v>
      </c>
      <c r="C5154" s="17" t="e">
        <f>VLOOKUP(B5154,Consolidation!B:AA,3,TRUE)</f>
        <v>#VALUE!</v>
      </c>
      <c r="D5154" s="17" t="e">
        <f>VLOOKUP(B5154,Consolidation!B:AA,5,TRUE)</f>
        <v>#VALUE!</v>
      </c>
      <c r="E5154" s="17" t="e">
        <f>VLOOKUP(B5155,Consolidation!B:AA,6,TRUE)</f>
        <v>#VALUE!</v>
      </c>
      <c r="F5154" s="17" t="e">
        <f>VLOOKUP(B5155,Consolidation!B:AA,7,TRUE)</f>
        <v>#VALUE!</v>
      </c>
      <c r="G5154" s="17" t="e">
        <f>VLOOKUP(B5155,Consolidation!B:AA,12,TRUE)</f>
        <v>#VALUE!</v>
      </c>
      <c r="H5154" s="17" t="e">
        <f>VLOOKUP(B5155,Consolidation!B:AA,22,FALSE)</f>
        <v>#VALUE!</v>
      </c>
    </row>
    <row r="5155" spans="1:8" ht="29.5" customHeight="1" thickBot="1" x14ac:dyDescent="0.4">
      <c r="A5155" s="16" t="e">
        <f>IF(B5155&lt;&gt;"","IND"&amp;TEXT(COUNTA($B$2:B5155),"000"),"")</f>
        <v>#VALUE!</v>
      </c>
      <c r="B5155" s="17" t="e">
        <f>Consolication[[#This Row],[Nom et prénom 0 Name &amp; first name]]</f>
        <v>#VALUE!</v>
      </c>
      <c r="C5155" s="17" t="e">
        <f>VLOOKUP(B5155,Consolidation!B:AA,3,TRUE)</f>
        <v>#VALUE!</v>
      </c>
      <c r="D5155" s="17" t="e">
        <f>VLOOKUP(B5155,Consolidation!B:AA,5,TRUE)</f>
        <v>#VALUE!</v>
      </c>
      <c r="E5155" s="17" t="e">
        <f>VLOOKUP(B5156,Consolidation!B:AA,6,TRUE)</f>
        <v>#VALUE!</v>
      </c>
      <c r="F5155" s="17" t="e">
        <f>VLOOKUP(B5156,Consolidation!B:AA,7,TRUE)</f>
        <v>#VALUE!</v>
      </c>
      <c r="G5155" s="17" t="e">
        <f>VLOOKUP(B5156,Consolidation!B:AA,12,TRUE)</f>
        <v>#VALUE!</v>
      </c>
      <c r="H5155" s="17" t="e">
        <f>VLOOKUP(B5156,Consolidation!B:AA,22,FALSE)</f>
        <v>#VALUE!</v>
      </c>
    </row>
    <row r="5156" spans="1:8" ht="29.5" customHeight="1" thickBot="1" x14ac:dyDescent="0.4">
      <c r="A5156" s="16" t="e">
        <f>IF(B5156&lt;&gt;"","IND"&amp;TEXT(COUNTA($B$2:B5156),"000"),"")</f>
        <v>#VALUE!</v>
      </c>
      <c r="B5156" s="17" t="e">
        <f>Consolication[[#This Row],[Nom et prénom 0 Name &amp; first name]]</f>
        <v>#VALUE!</v>
      </c>
      <c r="C5156" s="17" t="e">
        <f>VLOOKUP(B5156,Consolidation!B:AA,3,TRUE)</f>
        <v>#VALUE!</v>
      </c>
      <c r="D5156" s="17" t="e">
        <f>VLOOKUP(B5156,Consolidation!B:AA,5,TRUE)</f>
        <v>#VALUE!</v>
      </c>
      <c r="E5156" s="17" t="e">
        <f>VLOOKUP(B5157,Consolidation!B:AA,6,TRUE)</f>
        <v>#VALUE!</v>
      </c>
      <c r="F5156" s="17" t="e">
        <f>VLOOKUP(B5157,Consolidation!B:AA,7,TRUE)</f>
        <v>#VALUE!</v>
      </c>
      <c r="G5156" s="17" t="e">
        <f>VLOOKUP(B5157,Consolidation!B:AA,12,TRUE)</f>
        <v>#VALUE!</v>
      </c>
      <c r="H5156" s="17" t="e">
        <f>VLOOKUP(B5157,Consolidation!B:AA,22,FALSE)</f>
        <v>#VALUE!</v>
      </c>
    </row>
    <row r="5157" spans="1:8" ht="29.5" customHeight="1" thickBot="1" x14ac:dyDescent="0.4">
      <c r="A5157" s="16" t="e">
        <f>IF(B5157&lt;&gt;"","IND"&amp;TEXT(COUNTA($B$2:B5157),"000"),"")</f>
        <v>#VALUE!</v>
      </c>
      <c r="B5157" s="17" t="e">
        <f>Consolication[[#This Row],[Nom et prénom 0 Name &amp; first name]]</f>
        <v>#VALUE!</v>
      </c>
      <c r="C5157" s="17" t="e">
        <f>VLOOKUP(B5157,Consolidation!B:AA,3,TRUE)</f>
        <v>#VALUE!</v>
      </c>
      <c r="D5157" s="17" t="e">
        <f>VLOOKUP(B5157,Consolidation!B:AA,5,TRUE)</f>
        <v>#VALUE!</v>
      </c>
      <c r="E5157" s="17" t="e">
        <f>VLOOKUP(B5158,Consolidation!B:AA,6,TRUE)</f>
        <v>#VALUE!</v>
      </c>
      <c r="F5157" s="17" t="e">
        <f>VLOOKUP(B5158,Consolidation!B:AA,7,TRUE)</f>
        <v>#VALUE!</v>
      </c>
      <c r="G5157" s="17" t="e">
        <f>VLOOKUP(B5158,Consolidation!B:AA,12,TRUE)</f>
        <v>#VALUE!</v>
      </c>
      <c r="H5157" s="17" t="e">
        <f>VLOOKUP(B5158,Consolidation!B:AA,22,FALSE)</f>
        <v>#VALUE!</v>
      </c>
    </row>
    <row r="5158" spans="1:8" ht="29.5" customHeight="1" thickBot="1" x14ac:dyDescent="0.4">
      <c r="A5158" s="16" t="e">
        <f>IF(B5158&lt;&gt;"","IND"&amp;TEXT(COUNTA($B$2:B5158),"000"),"")</f>
        <v>#VALUE!</v>
      </c>
      <c r="B5158" s="17" t="e">
        <f>Consolication[[#This Row],[Nom et prénom 0 Name &amp; first name]]</f>
        <v>#VALUE!</v>
      </c>
      <c r="C5158" s="17" t="e">
        <f>VLOOKUP(B5158,Consolidation!B:AA,3,TRUE)</f>
        <v>#VALUE!</v>
      </c>
      <c r="D5158" s="17" t="e">
        <f>VLOOKUP(B5158,Consolidation!B:AA,5,TRUE)</f>
        <v>#VALUE!</v>
      </c>
      <c r="E5158" s="17" t="e">
        <f>VLOOKUP(B5159,Consolidation!B:AA,6,TRUE)</f>
        <v>#VALUE!</v>
      </c>
      <c r="F5158" s="17" t="e">
        <f>VLOOKUP(B5159,Consolidation!B:AA,7,TRUE)</f>
        <v>#VALUE!</v>
      </c>
      <c r="G5158" s="17" t="e">
        <f>VLOOKUP(B5159,Consolidation!B:AA,12,TRUE)</f>
        <v>#VALUE!</v>
      </c>
      <c r="H5158" s="17" t="e">
        <f>VLOOKUP(B5159,Consolidation!B:AA,22,FALSE)</f>
        <v>#VALUE!</v>
      </c>
    </row>
    <row r="5159" spans="1:8" ht="29.5" customHeight="1" thickBot="1" x14ac:dyDescent="0.4">
      <c r="A5159" s="16" t="e">
        <f>IF(B5159&lt;&gt;"","IND"&amp;TEXT(COUNTA($B$2:B5159),"000"),"")</f>
        <v>#VALUE!</v>
      </c>
      <c r="B5159" s="17" t="e">
        <f>Consolication[[#This Row],[Nom et prénom 0 Name &amp; first name]]</f>
        <v>#VALUE!</v>
      </c>
      <c r="C5159" s="17" t="e">
        <f>VLOOKUP(B5159,Consolidation!B:AA,3,TRUE)</f>
        <v>#VALUE!</v>
      </c>
      <c r="D5159" s="17" t="e">
        <f>VLOOKUP(B5159,Consolidation!B:AA,5,TRUE)</f>
        <v>#VALUE!</v>
      </c>
      <c r="E5159" s="17" t="e">
        <f>VLOOKUP(B5160,Consolidation!B:AA,6,TRUE)</f>
        <v>#VALUE!</v>
      </c>
      <c r="F5159" s="17" t="e">
        <f>VLOOKUP(B5160,Consolidation!B:AA,7,TRUE)</f>
        <v>#VALUE!</v>
      </c>
      <c r="G5159" s="17" t="e">
        <f>VLOOKUP(B5160,Consolidation!B:AA,12,TRUE)</f>
        <v>#VALUE!</v>
      </c>
      <c r="H5159" s="17" t="e">
        <f>VLOOKUP(B5160,Consolidation!B:AA,22,FALSE)</f>
        <v>#VALUE!</v>
      </c>
    </row>
    <row r="5160" spans="1:8" ht="29.5" customHeight="1" thickBot="1" x14ac:dyDescent="0.4">
      <c r="A5160" s="16" t="e">
        <f>IF(B5160&lt;&gt;"","IND"&amp;TEXT(COUNTA($B$2:B5160),"000"),"")</f>
        <v>#VALUE!</v>
      </c>
      <c r="B5160" s="17" t="e">
        <f>Consolication[[#This Row],[Nom et prénom 0 Name &amp; first name]]</f>
        <v>#VALUE!</v>
      </c>
      <c r="C5160" s="17" t="e">
        <f>VLOOKUP(B5160,Consolidation!B:AA,3,TRUE)</f>
        <v>#VALUE!</v>
      </c>
      <c r="D5160" s="17" t="e">
        <f>VLOOKUP(B5160,Consolidation!B:AA,5,TRUE)</f>
        <v>#VALUE!</v>
      </c>
      <c r="E5160" s="17" t="e">
        <f>VLOOKUP(B5161,Consolidation!B:AA,6,TRUE)</f>
        <v>#VALUE!</v>
      </c>
      <c r="F5160" s="17" t="e">
        <f>VLOOKUP(B5161,Consolidation!B:AA,7,TRUE)</f>
        <v>#VALUE!</v>
      </c>
      <c r="G5160" s="17" t="e">
        <f>VLOOKUP(B5161,Consolidation!B:AA,12,TRUE)</f>
        <v>#VALUE!</v>
      </c>
      <c r="H5160" s="17" t="e">
        <f>VLOOKUP(B5161,Consolidation!B:AA,22,FALSE)</f>
        <v>#VALUE!</v>
      </c>
    </row>
    <row r="5161" spans="1:8" ht="29.5" customHeight="1" thickBot="1" x14ac:dyDescent="0.4">
      <c r="A5161" s="16" t="e">
        <f>IF(B5161&lt;&gt;"","IND"&amp;TEXT(COUNTA($B$2:B5161),"000"),"")</f>
        <v>#VALUE!</v>
      </c>
      <c r="B5161" s="17" t="e">
        <f>Consolication[[#This Row],[Nom et prénom 0 Name &amp; first name]]</f>
        <v>#VALUE!</v>
      </c>
      <c r="C5161" s="17" t="e">
        <f>VLOOKUP(B5161,Consolidation!B:AA,3,TRUE)</f>
        <v>#VALUE!</v>
      </c>
      <c r="D5161" s="17" t="e">
        <f>VLOOKUP(B5161,Consolidation!B:AA,5,TRUE)</f>
        <v>#VALUE!</v>
      </c>
      <c r="E5161" s="17" t="e">
        <f>VLOOKUP(B5162,Consolidation!B:AA,6,TRUE)</f>
        <v>#VALUE!</v>
      </c>
      <c r="F5161" s="17" t="e">
        <f>VLOOKUP(B5162,Consolidation!B:AA,7,TRUE)</f>
        <v>#VALUE!</v>
      </c>
      <c r="G5161" s="17" t="e">
        <f>VLOOKUP(B5162,Consolidation!B:AA,12,TRUE)</f>
        <v>#VALUE!</v>
      </c>
      <c r="H5161" s="17" t="e">
        <f>VLOOKUP(B5162,Consolidation!B:AA,22,FALSE)</f>
        <v>#VALUE!</v>
      </c>
    </row>
    <row r="5162" spans="1:8" ht="29.5" customHeight="1" thickBot="1" x14ac:dyDescent="0.4">
      <c r="A5162" s="16" t="e">
        <f>IF(B5162&lt;&gt;"","IND"&amp;TEXT(COUNTA($B$2:B5162),"000"),"")</f>
        <v>#VALUE!</v>
      </c>
      <c r="B5162" s="17" t="e">
        <f>Consolication[[#This Row],[Nom et prénom 0 Name &amp; first name]]</f>
        <v>#VALUE!</v>
      </c>
      <c r="C5162" s="17" t="e">
        <f>VLOOKUP(B5162,Consolidation!B:AA,3,TRUE)</f>
        <v>#VALUE!</v>
      </c>
      <c r="D5162" s="17" t="e">
        <f>VLOOKUP(B5162,Consolidation!B:AA,5,TRUE)</f>
        <v>#VALUE!</v>
      </c>
      <c r="E5162" s="17" t="e">
        <f>VLOOKUP(B5163,Consolidation!B:AA,6,TRUE)</f>
        <v>#VALUE!</v>
      </c>
      <c r="F5162" s="17" t="e">
        <f>VLOOKUP(B5163,Consolidation!B:AA,7,TRUE)</f>
        <v>#VALUE!</v>
      </c>
      <c r="G5162" s="17" t="e">
        <f>VLOOKUP(B5163,Consolidation!B:AA,12,TRUE)</f>
        <v>#VALUE!</v>
      </c>
      <c r="H5162" s="17" t="e">
        <f>VLOOKUP(B5163,Consolidation!B:AA,22,FALSE)</f>
        <v>#VALUE!</v>
      </c>
    </row>
    <row r="5163" spans="1:8" ht="29.5" customHeight="1" thickBot="1" x14ac:dyDescent="0.4">
      <c r="A5163" s="16" t="e">
        <f>IF(B5163&lt;&gt;"","IND"&amp;TEXT(COUNTA($B$2:B5163),"000"),"")</f>
        <v>#VALUE!</v>
      </c>
      <c r="B5163" s="17" t="e">
        <f>Consolication[[#This Row],[Nom et prénom 0 Name &amp; first name]]</f>
        <v>#VALUE!</v>
      </c>
      <c r="C5163" s="17" t="e">
        <f>VLOOKUP(B5163,Consolidation!B:AA,3,TRUE)</f>
        <v>#VALUE!</v>
      </c>
      <c r="D5163" s="17" t="e">
        <f>VLOOKUP(B5163,Consolidation!B:AA,5,TRUE)</f>
        <v>#VALUE!</v>
      </c>
      <c r="E5163" s="17" t="e">
        <f>VLOOKUP(B5164,Consolidation!B:AA,6,TRUE)</f>
        <v>#VALUE!</v>
      </c>
      <c r="F5163" s="17" t="e">
        <f>VLOOKUP(B5164,Consolidation!B:AA,7,TRUE)</f>
        <v>#VALUE!</v>
      </c>
      <c r="G5163" s="17" t="e">
        <f>VLOOKUP(B5164,Consolidation!B:AA,12,TRUE)</f>
        <v>#VALUE!</v>
      </c>
      <c r="H5163" s="17" t="e">
        <f>VLOOKUP(B5164,Consolidation!B:AA,22,FALSE)</f>
        <v>#VALUE!</v>
      </c>
    </row>
    <row r="5164" spans="1:8" ht="29.5" customHeight="1" thickBot="1" x14ac:dyDescent="0.4">
      <c r="A5164" s="16" t="e">
        <f>IF(B5164&lt;&gt;"","IND"&amp;TEXT(COUNTA($B$2:B5164),"000"),"")</f>
        <v>#VALUE!</v>
      </c>
      <c r="B5164" s="17" t="e">
        <f>Consolication[[#This Row],[Nom et prénom 0 Name &amp; first name]]</f>
        <v>#VALUE!</v>
      </c>
      <c r="C5164" s="17" t="e">
        <f>VLOOKUP(B5164,Consolidation!B:AA,3,TRUE)</f>
        <v>#VALUE!</v>
      </c>
      <c r="D5164" s="17" t="e">
        <f>VLOOKUP(B5164,Consolidation!B:AA,5,TRUE)</f>
        <v>#VALUE!</v>
      </c>
      <c r="E5164" s="17" t="e">
        <f>VLOOKUP(B5165,Consolidation!B:AA,6,TRUE)</f>
        <v>#VALUE!</v>
      </c>
      <c r="F5164" s="17" t="e">
        <f>VLOOKUP(B5165,Consolidation!B:AA,7,TRUE)</f>
        <v>#VALUE!</v>
      </c>
      <c r="G5164" s="17" t="e">
        <f>VLOOKUP(B5165,Consolidation!B:AA,12,TRUE)</f>
        <v>#VALUE!</v>
      </c>
      <c r="H5164" s="17" t="e">
        <f>VLOOKUP(B5165,Consolidation!B:AA,22,FALSE)</f>
        <v>#VALUE!</v>
      </c>
    </row>
    <row r="5165" spans="1:8" ht="29.5" customHeight="1" thickBot="1" x14ac:dyDescent="0.4">
      <c r="A5165" s="16" t="e">
        <f>IF(B5165&lt;&gt;"","IND"&amp;TEXT(COUNTA($B$2:B5165),"000"),"")</f>
        <v>#VALUE!</v>
      </c>
      <c r="B5165" s="17" t="e">
        <f>Consolication[[#This Row],[Nom et prénom 0 Name &amp; first name]]</f>
        <v>#VALUE!</v>
      </c>
      <c r="C5165" s="17" t="e">
        <f>VLOOKUP(B5165,Consolidation!B:AA,3,TRUE)</f>
        <v>#VALUE!</v>
      </c>
      <c r="D5165" s="17" t="e">
        <f>VLOOKUP(B5165,Consolidation!B:AA,5,TRUE)</f>
        <v>#VALUE!</v>
      </c>
      <c r="E5165" s="17" t="e">
        <f>VLOOKUP(B5166,Consolidation!B:AA,6,TRUE)</f>
        <v>#VALUE!</v>
      </c>
      <c r="F5165" s="17" t="e">
        <f>VLOOKUP(B5166,Consolidation!B:AA,7,TRUE)</f>
        <v>#VALUE!</v>
      </c>
      <c r="G5165" s="17" t="e">
        <f>VLOOKUP(B5166,Consolidation!B:AA,12,TRUE)</f>
        <v>#VALUE!</v>
      </c>
      <c r="H5165" s="17" t="e">
        <f>VLOOKUP(B5166,Consolidation!B:AA,22,FALSE)</f>
        <v>#VALUE!</v>
      </c>
    </row>
    <row r="5166" spans="1:8" ht="29.5" customHeight="1" thickBot="1" x14ac:dyDescent="0.4">
      <c r="A5166" s="16" t="e">
        <f>IF(B5166&lt;&gt;"","IND"&amp;TEXT(COUNTA($B$2:B5166),"000"),"")</f>
        <v>#VALUE!</v>
      </c>
      <c r="B5166" s="17" t="e">
        <f>Consolication[[#This Row],[Nom et prénom 0 Name &amp; first name]]</f>
        <v>#VALUE!</v>
      </c>
      <c r="C5166" s="17" t="e">
        <f>VLOOKUP(B5166,Consolidation!B:AA,3,TRUE)</f>
        <v>#VALUE!</v>
      </c>
      <c r="D5166" s="17" t="e">
        <f>VLOOKUP(B5166,Consolidation!B:AA,5,TRUE)</f>
        <v>#VALUE!</v>
      </c>
      <c r="E5166" s="17" t="e">
        <f>VLOOKUP(B5167,Consolidation!B:AA,6,TRUE)</f>
        <v>#VALUE!</v>
      </c>
      <c r="F5166" s="17" t="e">
        <f>VLOOKUP(B5167,Consolidation!B:AA,7,TRUE)</f>
        <v>#VALUE!</v>
      </c>
      <c r="G5166" s="17" t="e">
        <f>VLOOKUP(B5167,Consolidation!B:AA,12,TRUE)</f>
        <v>#VALUE!</v>
      </c>
      <c r="H5166" s="17" t="e">
        <f>VLOOKUP(B5167,Consolidation!B:AA,22,FALSE)</f>
        <v>#VALUE!</v>
      </c>
    </row>
    <row r="5167" spans="1:8" ht="29.5" customHeight="1" thickBot="1" x14ac:dyDescent="0.4">
      <c r="A5167" s="16" t="e">
        <f>IF(B5167&lt;&gt;"","IND"&amp;TEXT(COUNTA($B$2:B5167),"000"),"")</f>
        <v>#VALUE!</v>
      </c>
      <c r="B5167" s="17" t="e">
        <f>Consolication[[#This Row],[Nom et prénom 0 Name &amp; first name]]</f>
        <v>#VALUE!</v>
      </c>
      <c r="C5167" s="17" t="e">
        <f>VLOOKUP(B5167,Consolidation!B:AA,3,TRUE)</f>
        <v>#VALUE!</v>
      </c>
      <c r="D5167" s="17" t="e">
        <f>VLOOKUP(B5167,Consolidation!B:AA,5,TRUE)</f>
        <v>#VALUE!</v>
      </c>
      <c r="E5167" s="17" t="e">
        <f>VLOOKUP(B5168,Consolidation!B:AA,6,TRUE)</f>
        <v>#VALUE!</v>
      </c>
      <c r="F5167" s="17" t="e">
        <f>VLOOKUP(B5168,Consolidation!B:AA,7,TRUE)</f>
        <v>#VALUE!</v>
      </c>
      <c r="G5167" s="17" t="e">
        <f>VLOOKUP(B5168,Consolidation!B:AA,12,TRUE)</f>
        <v>#VALUE!</v>
      </c>
      <c r="H5167" s="17" t="e">
        <f>VLOOKUP(B5168,Consolidation!B:AA,22,FALSE)</f>
        <v>#VALUE!</v>
      </c>
    </row>
    <row r="5168" spans="1:8" ht="29.5" customHeight="1" thickBot="1" x14ac:dyDescent="0.4">
      <c r="A5168" s="16" t="e">
        <f>IF(B5168&lt;&gt;"","IND"&amp;TEXT(COUNTA($B$2:B5168),"000"),"")</f>
        <v>#VALUE!</v>
      </c>
      <c r="B5168" s="17" t="e">
        <f>Consolication[[#This Row],[Nom et prénom 0 Name &amp; first name]]</f>
        <v>#VALUE!</v>
      </c>
      <c r="C5168" s="17" t="e">
        <f>VLOOKUP(B5168,Consolidation!B:AA,3,TRUE)</f>
        <v>#VALUE!</v>
      </c>
      <c r="D5168" s="17" t="e">
        <f>VLOOKUP(B5168,Consolidation!B:AA,5,TRUE)</f>
        <v>#VALUE!</v>
      </c>
      <c r="E5168" s="17" t="e">
        <f>VLOOKUP(B5169,Consolidation!B:AA,6,TRUE)</f>
        <v>#VALUE!</v>
      </c>
      <c r="F5168" s="17" t="e">
        <f>VLOOKUP(B5169,Consolidation!B:AA,7,TRUE)</f>
        <v>#VALUE!</v>
      </c>
      <c r="G5168" s="17" t="e">
        <f>VLOOKUP(B5169,Consolidation!B:AA,12,TRUE)</f>
        <v>#VALUE!</v>
      </c>
      <c r="H5168" s="17" t="e">
        <f>VLOOKUP(B5169,Consolidation!B:AA,22,FALSE)</f>
        <v>#VALUE!</v>
      </c>
    </row>
    <row r="5169" spans="1:8" ht="29.5" customHeight="1" thickBot="1" x14ac:dyDescent="0.4">
      <c r="A5169" s="16" t="e">
        <f>IF(B5169&lt;&gt;"","IND"&amp;TEXT(COUNTA($B$2:B5169),"000"),"")</f>
        <v>#VALUE!</v>
      </c>
      <c r="B5169" s="17" t="e">
        <f>Consolication[[#This Row],[Nom et prénom 0 Name &amp; first name]]</f>
        <v>#VALUE!</v>
      </c>
      <c r="C5169" s="17" t="e">
        <f>VLOOKUP(B5169,Consolidation!B:AA,3,TRUE)</f>
        <v>#VALUE!</v>
      </c>
      <c r="D5169" s="17" t="e">
        <f>VLOOKUP(B5169,Consolidation!B:AA,5,TRUE)</f>
        <v>#VALUE!</v>
      </c>
      <c r="E5169" s="17" t="e">
        <f>VLOOKUP(B5170,Consolidation!B:AA,6,TRUE)</f>
        <v>#VALUE!</v>
      </c>
      <c r="F5169" s="17" t="e">
        <f>VLOOKUP(B5170,Consolidation!B:AA,7,TRUE)</f>
        <v>#VALUE!</v>
      </c>
      <c r="G5169" s="17" t="e">
        <f>VLOOKUP(B5170,Consolidation!B:AA,12,TRUE)</f>
        <v>#VALUE!</v>
      </c>
      <c r="H5169" s="17" t="e">
        <f>VLOOKUP(B5170,Consolidation!B:AA,22,FALSE)</f>
        <v>#VALUE!</v>
      </c>
    </row>
    <row r="5170" spans="1:8" ht="29.5" customHeight="1" thickBot="1" x14ac:dyDescent="0.4">
      <c r="A5170" s="16" t="e">
        <f>IF(B5170&lt;&gt;"","IND"&amp;TEXT(COUNTA($B$2:B5170),"000"),"")</f>
        <v>#VALUE!</v>
      </c>
      <c r="B5170" s="17" t="e">
        <f>Consolication[[#This Row],[Nom et prénom 0 Name &amp; first name]]</f>
        <v>#VALUE!</v>
      </c>
      <c r="C5170" s="17" t="e">
        <f>VLOOKUP(B5170,Consolidation!B:AA,3,TRUE)</f>
        <v>#VALUE!</v>
      </c>
      <c r="D5170" s="17" t="e">
        <f>VLOOKUP(B5170,Consolidation!B:AA,5,TRUE)</f>
        <v>#VALUE!</v>
      </c>
      <c r="E5170" s="17" t="e">
        <f>VLOOKUP(B5171,Consolidation!B:AA,6,TRUE)</f>
        <v>#VALUE!</v>
      </c>
      <c r="F5170" s="17" t="e">
        <f>VLOOKUP(B5171,Consolidation!B:AA,7,TRUE)</f>
        <v>#VALUE!</v>
      </c>
      <c r="G5170" s="17" t="e">
        <f>VLOOKUP(B5171,Consolidation!B:AA,12,TRUE)</f>
        <v>#VALUE!</v>
      </c>
      <c r="H5170" s="17" t="e">
        <f>VLOOKUP(B5171,Consolidation!B:AA,22,FALSE)</f>
        <v>#VALUE!</v>
      </c>
    </row>
    <row r="5171" spans="1:8" ht="29.5" customHeight="1" thickBot="1" x14ac:dyDescent="0.4">
      <c r="A5171" s="16" t="e">
        <f>IF(B5171&lt;&gt;"","IND"&amp;TEXT(COUNTA($B$2:B5171),"000"),"")</f>
        <v>#VALUE!</v>
      </c>
      <c r="B5171" s="17" t="e">
        <f>Consolication[[#This Row],[Nom et prénom 0 Name &amp; first name]]</f>
        <v>#VALUE!</v>
      </c>
      <c r="C5171" s="17" t="e">
        <f>VLOOKUP(B5171,Consolidation!B:AA,3,TRUE)</f>
        <v>#VALUE!</v>
      </c>
      <c r="D5171" s="17" t="e">
        <f>VLOOKUP(B5171,Consolidation!B:AA,5,TRUE)</f>
        <v>#VALUE!</v>
      </c>
      <c r="E5171" s="17" t="e">
        <f>VLOOKUP(B5172,Consolidation!B:AA,6,TRUE)</f>
        <v>#VALUE!</v>
      </c>
      <c r="F5171" s="17" t="e">
        <f>VLOOKUP(B5172,Consolidation!B:AA,7,TRUE)</f>
        <v>#VALUE!</v>
      </c>
      <c r="G5171" s="17" t="e">
        <f>VLOOKUP(B5172,Consolidation!B:AA,12,TRUE)</f>
        <v>#VALUE!</v>
      </c>
      <c r="H5171" s="17" t="e">
        <f>VLOOKUP(B5172,Consolidation!B:AA,22,FALSE)</f>
        <v>#VALUE!</v>
      </c>
    </row>
    <row r="5172" spans="1:8" ht="29.5" customHeight="1" thickBot="1" x14ac:dyDescent="0.4">
      <c r="A5172" s="16" t="e">
        <f>IF(B5172&lt;&gt;"","IND"&amp;TEXT(COUNTA($B$2:B5172),"000"),"")</f>
        <v>#VALUE!</v>
      </c>
      <c r="B5172" s="17" t="e">
        <f>Consolication[[#This Row],[Nom et prénom 0 Name &amp; first name]]</f>
        <v>#VALUE!</v>
      </c>
      <c r="C5172" s="17" t="e">
        <f>VLOOKUP(B5172,Consolidation!B:AA,3,TRUE)</f>
        <v>#VALUE!</v>
      </c>
      <c r="D5172" s="17" t="e">
        <f>VLOOKUP(B5172,Consolidation!B:AA,5,TRUE)</f>
        <v>#VALUE!</v>
      </c>
      <c r="E5172" s="17" t="e">
        <f>VLOOKUP(B5173,Consolidation!B:AA,6,TRUE)</f>
        <v>#VALUE!</v>
      </c>
      <c r="F5172" s="17" t="e">
        <f>VLOOKUP(B5173,Consolidation!B:AA,7,TRUE)</f>
        <v>#VALUE!</v>
      </c>
      <c r="G5172" s="17" t="e">
        <f>VLOOKUP(B5173,Consolidation!B:AA,12,TRUE)</f>
        <v>#VALUE!</v>
      </c>
      <c r="H5172" s="17" t="e">
        <f>VLOOKUP(B5173,Consolidation!B:AA,22,FALSE)</f>
        <v>#VALUE!</v>
      </c>
    </row>
    <row r="5173" spans="1:8" ht="29.5" customHeight="1" thickBot="1" x14ac:dyDescent="0.4">
      <c r="A5173" s="16" t="e">
        <f>IF(B5173&lt;&gt;"","IND"&amp;TEXT(COUNTA($B$2:B5173),"000"),"")</f>
        <v>#VALUE!</v>
      </c>
      <c r="B5173" s="17" t="e">
        <f>Consolication[[#This Row],[Nom et prénom 0 Name &amp; first name]]</f>
        <v>#VALUE!</v>
      </c>
      <c r="C5173" s="17" t="e">
        <f>VLOOKUP(B5173,Consolidation!B:AA,3,TRUE)</f>
        <v>#VALUE!</v>
      </c>
      <c r="D5173" s="17" t="e">
        <f>VLOOKUP(B5173,Consolidation!B:AA,5,TRUE)</f>
        <v>#VALUE!</v>
      </c>
      <c r="E5173" s="17" t="e">
        <f>VLOOKUP(B5174,Consolidation!B:AA,6,TRUE)</f>
        <v>#VALUE!</v>
      </c>
      <c r="F5173" s="17" t="e">
        <f>VLOOKUP(B5174,Consolidation!B:AA,7,TRUE)</f>
        <v>#VALUE!</v>
      </c>
      <c r="G5173" s="17" t="e">
        <f>VLOOKUP(B5174,Consolidation!B:AA,12,TRUE)</f>
        <v>#VALUE!</v>
      </c>
      <c r="H5173" s="17" t="e">
        <f>VLOOKUP(B5174,Consolidation!B:AA,22,FALSE)</f>
        <v>#VALUE!</v>
      </c>
    </row>
    <row r="5174" spans="1:8" ht="29.5" customHeight="1" thickBot="1" x14ac:dyDescent="0.4">
      <c r="A5174" s="16" t="e">
        <f>IF(B5174&lt;&gt;"","IND"&amp;TEXT(COUNTA($B$2:B5174),"000"),"")</f>
        <v>#VALUE!</v>
      </c>
      <c r="B5174" s="17" t="e">
        <f>Consolication[[#This Row],[Nom et prénom 0 Name &amp; first name]]</f>
        <v>#VALUE!</v>
      </c>
      <c r="C5174" s="17" t="e">
        <f>VLOOKUP(B5174,Consolidation!B:AA,3,TRUE)</f>
        <v>#VALUE!</v>
      </c>
      <c r="D5174" s="17" t="e">
        <f>VLOOKUP(B5174,Consolidation!B:AA,5,TRUE)</f>
        <v>#VALUE!</v>
      </c>
      <c r="E5174" s="17" t="e">
        <f>VLOOKUP(B5175,Consolidation!B:AA,6,TRUE)</f>
        <v>#VALUE!</v>
      </c>
      <c r="F5174" s="17" t="e">
        <f>VLOOKUP(B5175,Consolidation!B:AA,7,TRUE)</f>
        <v>#VALUE!</v>
      </c>
      <c r="G5174" s="17" t="e">
        <f>VLOOKUP(B5175,Consolidation!B:AA,12,TRUE)</f>
        <v>#VALUE!</v>
      </c>
      <c r="H5174" s="17" t="e">
        <f>VLOOKUP(B5175,Consolidation!B:AA,22,FALSE)</f>
        <v>#VALUE!</v>
      </c>
    </row>
    <row r="5175" spans="1:8" ht="29.5" customHeight="1" thickBot="1" x14ac:dyDescent="0.4">
      <c r="A5175" s="16" t="e">
        <f>IF(B5175&lt;&gt;"","IND"&amp;TEXT(COUNTA($B$2:B5175),"000"),"")</f>
        <v>#VALUE!</v>
      </c>
      <c r="B5175" s="17" t="e">
        <f>Consolication[[#This Row],[Nom et prénom 0 Name &amp; first name]]</f>
        <v>#VALUE!</v>
      </c>
      <c r="C5175" s="17" t="e">
        <f>VLOOKUP(B5175,Consolidation!B:AA,3,TRUE)</f>
        <v>#VALUE!</v>
      </c>
      <c r="D5175" s="17" t="e">
        <f>VLOOKUP(B5175,Consolidation!B:AA,5,TRUE)</f>
        <v>#VALUE!</v>
      </c>
      <c r="E5175" s="17" t="e">
        <f>VLOOKUP(B5176,Consolidation!B:AA,6,TRUE)</f>
        <v>#VALUE!</v>
      </c>
      <c r="F5175" s="17" t="e">
        <f>VLOOKUP(B5176,Consolidation!B:AA,7,TRUE)</f>
        <v>#VALUE!</v>
      </c>
      <c r="G5175" s="17" t="e">
        <f>VLOOKUP(B5176,Consolidation!B:AA,12,TRUE)</f>
        <v>#VALUE!</v>
      </c>
      <c r="H5175" s="17" t="e">
        <f>VLOOKUP(B5176,Consolidation!B:AA,22,FALSE)</f>
        <v>#VALUE!</v>
      </c>
    </row>
    <row r="5176" spans="1:8" ht="29.5" customHeight="1" thickBot="1" x14ac:dyDescent="0.4">
      <c r="A5176" s="16" t="e">
        <f>IF(B5176&lt;&gt;"","IND"&amp;TEXT(COUNTA($B$2:B5176),"000"),"")</f>
        <v>#VALUE!</v>
      </c>
      <c r="B5176" s="17" t="e">
        <f>Consolication[[#This Row],[Nom et prénom 0 Name &amp; first name]]</f>
        <v>#VALUE!</v>
      </c>
      <c r="C5176" s="17" t="e">
        <f>VLOOKUP(B5176,Consolidation!B:AA,3,TRUE)</f>
        <v>#VALUE!</v>
      </c>
      <c r="D5176" s="17" t="e">
        <f>VLOOKUP(B5176,Consolidation!B:AA,5,TRUE)</f>
        <v>#VALUE!</v>
      </c>
      <c r="E5176" s="17" t="e">
        <f>VLOOKUP(B5177,Consolidation!B:AA,6,TRUE)</f>
        <v>#VALUE!</v>
      </c>
      <c r="F5176" s="17" t="e">
        <f>VLOOKUP(B5177,Consolidation!B:AA,7,TRUE)</f>
        <v>#VALUE!</v>
      </c>
      <c r="G5176" s="17" t="e">
        <f>VLOOKUP(B5177,Consolidation!B:AA,12,TRUE)</f>
        <v>#VALUE!</v>
      </c>
      <c r="H5176" s="17" t="e">
        <f>VLOOKUP(B5177,Consolidation!B:AA,22,FALSE)</f>
        <v>#VALUE!</v>
      </c>
    </row>
    <row r="5177" spans="1:8" ht="29.5" customHeight="1" thickBot="1" x14ac:dyDescent="0.4">
      <c r="A5177" s="16" t="e">
        <f>IF(B5177&lt;&gt;"","IND"&amp;TEXT(COUNTA($B$2:B5177),"000"),"")</f>
        <v>#VALUE!</v>
      </c>
      <c r="B5177" s="17" t="e">
        <f>Consolication[[#This Row],[Nom et prénom 0 Name &amp; first name]]</f>
        <v>#VALUE!</v>
      </c>
      <c r="C5177" s="17" t="e">
        <f>VLOOKUP(B5177,Consolidation!B:AA,3,TRUE)</f>
        <v>#VALUE!</v>
      </c>
      <c r="D5177" s="17" t="e">
        <f>VLOOKUP(B5177,Consolidation!B:AA,5,TRUE)</f>
        <v>#VALUE!</v>
      </c>
      <c r="E5177" s="17" t="e">
        <f>VLOOKUP(B5178,Consolidation!B:AA,6,TRUE)</f>
        <v>#VALUE!</v>
      </c>
      <c r="F5177" s="17" t="e">
        <f>VLOOKUP(B5178,Consolidation!B:AA,7,TRUE)</f>
        <v>#VALUE!</v>
      </c>
      <c r="G5177" s="17" t="e">
        <f>VLOOKUP(B5178,Consolidation!B:AA,12,TRUE)</f>
        <v>#VALUE!</v>
      </c>
      <c r="H5177" s="17" t="e">
        <f>VLOOKUP(B5178,Consolidation!B:AA,22,FALSE)</f>
        <v>#VALUE!</v>
      </c>
    </row>
    <row r="5178" spans="1:8" ht="29.5" customHeight="1" thickBot="1" x14ac:dyDescent="0.4">
      <c r="A5178" s="16" t="e">
        <f>IF(B5178&lt;&gt;"","IND"&amp;TEXT(COUNTA($B$2:B5178),"000"),"")</f>
        <v>#VALUE!</v>
      </c>
      <c r="B5178" s="17" t="e">
        <f>Consolication[[#This Row],[Nom et prénom 0 Name &amp; first name]]</f>
        <v>#VALUE!</v>
      </c>
      <c r="C5178" s="17" t="e">
        <f>VLOOKUP(B5178,Consolidation!B:AA,3,TRUE)</f>
        <v>#VALUE!</v>
      </c>
      <c r="D5178" s="17" t="e">
        <f>VLOOKUP(B5178,Consolidation!B:AA,5,TRUE)</f>
        <v>#VALUE!</v>
      </c>
      <c r="E5178" s="17" t="e">
        <f>VLOOKUP(B5179,Consolidation!B:AA,6,TRUE)</f>
        <v>#VALUE!</v>
      </c>
      <c r="F5178" s="17" t="e">
        <f>VLOOKUP(B5179,Consolidation!B:AA,7,TRUE)</f>
        <v>#VALUE!</v>
      </c>
      <c r="G5178" s="17" t="e">
        <f>VLOOKUP(B5179,Consolidation!B:AA,12,TRUE)</f>
        <v>#VALUE!</v>
      </c>
      <c r="H5178" s="17" t="e">
        <f>VLOOKUP(B5179,Consolidation!B:AA,22,FALSE)</f>
        <v>#VALUE!</v>
      </c>
    </row>
    <row r="5179" spans="1:8" ht="29.5" customHeight="1" thickBot="1" x14ac:dyDescent="0.4">
      <c r="A5179" s="16" t="e">
        <f>IF(B5179&lt;&gt;"","IND"&amp;TEXT(COUNTA($B$2:B5179),"000"),"")</f>
        <v>#VALUE!</v>
      </c>
      <c r="B5179" s="17" t="e">
        <f>Consolication[[#This Row],[Nom et prénom 0 Name &amp; first name]]</f>
        <v>#VALUE!</v>
      </c>
      <c r="C5179" s="17" t="e">
        <f>VLOOKUP(B5179,Consolidation!B:AA,3,TRUE)</f>
        <v>#VALUE!</v>
      </c>
      <c r="D5179" s="17" t="e">
        <f>VLOOKUP(B5179,Consolidation!B:AA,5,TRUE)</f>
        <v>#VALUE!</v>
      </c>
      <c r="E5179" s="17" t="e">
        <f>VLOOKUP(B5180,Consolidation!B:AA,6,TRUE)</f>
        <v>#VALUE!</v>
      </c>
      <c r="F5179" s="17" t="e">
        <f>VLOOKUP(B5180,Consolidation!B:AA,7,TRUE)</f>
        <v>#VALUE!</v>
      </c>
      <c r="G5179" s="17" t="e">
        <f>VLOOKUP(B5180,Consolidation!B:AA,12,TRUE)</f>
        <v>#VALUE!</v>
      </c>
      <c r="H5179" s="17" t="e">
        <f>VLOOKUP(B5180,Consolidation!B:AA,22,FALSE)</f>
        <v>#VALUE!</v>
      </c>
    </row>
    <row r="5180" spans="1:8" ht="29.5" customHeight="1" thickBot="1" x14ac:dyDescent="0.4">
      <c r="A5180" s="16" t="e">
        <f>IF(B5180&lt;&gt;"","IND"&amp;TEXT(COUNTA($B$2:B5180),"000"),"")</f>
        <v>#VALUE!</v>
      </c>
      <c r="B5180" s="17" t="e">
        <f>Consolication[[#This Row],[Nom et prénom 0 Name &amp; first name]]</f>
        <v>#VALUE!</v>
      </c>
      <c r="C5180" s="17" t="e">
        <f>VLOOKUP(B5180,Consolidation!B:AA,3,TRUE)</f>
        <v>#VALUE!</v>
      </c>
      <c r="D5180" s="17" t="e">
        <f>VLOOKUP(B5180,Consolidation!B:AA,5,TRUE)</f>
        <v>#VALUE!</v>
      </c>
      <c r="E5180" s="17" t="e">
        <f>VLOOKUP(B5181,Consolidation!B:AA,6,TRUE)</f>
        <v>#VALUE!</v>
      </c>
      <c r="F5180" s="17" t="e">
        <f>VLOOKUP(B5181,Consolidation!B:AA,7,TRUE)</f>
        <v>#VALUE!</v>
      </c>
      <c r="G5180" s="17" t="e">
        <f>VLOOKUP(B5181,Consolidation!B:AA,12,TRUE)</f>
        <v>#VALUE!</v>
      </c>
      <c r="H5180" s="17" t="e">
        <f>VLOOKUP(B5181,Consolidation!B:AA,22,FALSE)</f>
        <v>#VALUE!</v>
      </c>
    </row>
    <row r="5181" spans="1:8" ht="29.5" customHeight="1" thickBot="1" x14ac:dyDescent="0.4">
      <c r="A5181" s="16" t="e">
        <f>IF(B5181&lt;&gt;"","IND"&amp;TEXT(COUNTA($B$2:B5181),"000"),"")</f>
        <v>#VALUE!</v>
      </c>
      <c r="B5181" s="17" t="e">
        <f>Consolication[[#This Row],[Nom et prénom 0 Name &amp; first name]]</f>
        <v>#VALUE!</v>
      </c>
      <c r="C5181" s="17" t="e">
        <f>VLOOKUP(B5181,Consolidation!B:AA,3,TRUE)</f>
        <v>#VALUE!</v>
      </c>
      <c r="D5181" s="17" t="e">
        <f>VLOOKUP(B5181,Consolidation!B:AA,5,TRUE)</f>
        <v>#VALUE!</v>
      </c>
      <c r="E5181" s="17" t="e">
        <f>VLOOKUP(B5182,Consolidation!B:AA,6,TRUE)</f>
        <v>#VALUE!</v>
      </c>
      <c r="F5181" s="17" t="e">
        <f>VLOOKUP(B5182,Consolidation!B:AA,7,TRUE)</f>
        <v>#VALUE!</v>
      </c>
      <c r="G5181" s="17" t="e">
        <f>VLOOKUP(B5182,Consolidation!B:AA,12,TRUE)</f>
        <v>#VALUE!</v>
      </c>
      <c r="H5181" s="17" t="e">
        <f>VLOOKUP(B5182,Consolidation!B:AA,22,FALSE)</f>
        <v>#VALUE!</v>
      </c>
    </row>
    <row r="5182" spans="1:8" ht="29.5" customHeight="1" thickBot="1" x14ac:dyDescent="0.4">
      <c r="A5182" s="16" t="e">
        <f>IF(B5182&lt;&gt;"","IND"&amp;TEXT(COUNTA($B$2:B5182),"000"),"")</f>
        <v>#VALUE!</v>
      </c>
      <c r="B5182" s="17" t="e">
        <f>Consolication[[#This Row],[Nom et prénom 0 Name &amp; first name]]</f>
        <v>#VALUE!</v>
      </c>
      <c r="C5182" s="17" t="e">
        <f>VLOOKUP(B5182,Consolidation!B:AA,3,TRUE)</f>
        <v>#VALUE!</v>
      </c>
      <c r="D5182" s="17" t="e">
        <f>VLOOKUP(B5182,Consolidation!B:AA,5,TRUE)</f>
        <v>#VALUE!</v>
      </c>
      <c r="E5182" s="17" t="e">
        <f>VLOOKUP(B5183,Consolidation!B:AA,6,TRUE)</f>
        <v>#VALUE!</v>
      </c>
      <c r="F5182" s="17" t="e">
        <f>VLOOKUP(B5183,Consolidation!B:AA,7,TRUE)</f>
        <v>#VALUE!</v>
      </c>
      <c r="G5182" s="17" t="e">
        <f>VLOOKUP(B5183,Consolidation!B:AA,12,TRUE)</f>
        <v>#VALUE!</v>
      </c>
      <c r="H5182" s="17" t="e">
        <f>VLOOKUP(B5183,Consolidation!B:AA,22,FALSE)</f>
        <v>#VALUE!</v>
      </c>
    </row>
    <row r="5183" spans="1:8" ht="29.5" customHeight="1" thickBot="1" x14ac:dyDescent="0.4">
      <c r="A5183" s="16" t="e">
        <f>IF(B5183&lt;&gt;"","IND"&amp;TEXT(COUNTA($B$2:B5183),"000"),"")</f>
        <v>#VALUE!</v>
      </c>
      <c r="B5183" s="17" t="e">
        <f>Consolication[[#This Row],[Nom et prénom 0 Name &amp; first name]]</f>
        <v>#VALUE!</v>
      </c>
      <c r="C5183" s="17" t="e">
        <f>VLOOKUP(B5183,Consolidation!B:AA,3,TRUE)</f>
        <v>#VALUE!</v>
      </c>
      <c r="D5183" s="17" t="e">
        <f>VLOOKUP(B5183,Consolidation!B:AA,5,TRUE)</f>
        <v>#VALUE!</v>
      </c>
      <c r="E5183" s="17" t="e">
        <f>VLOOKUP(B5184,Consolidation!B:AA,6,TRUE)</f>
        <v>#VALUE!</v>
      </c>
      <c r="F5183" s="17" t="e">
        <f>VLOOKUP(B5184,Consolidation!B:AA,7,TRUE)</f>
        <v>#VALUE!</v>
      </c>
      <c r="G5183" s="17" t="e">
        <f>VLOOKUP(B5184,Consolidation!B:AA,12,TRUE)</f>
        <v>#VALUE!</v>
      </c>
      <c r="H5183" s="17" t="e">
        <f>VLOOKUP(B5184,Consolidation!B:AA,22,FALSE)</f>
        <v>#VALUE!</v>
      </c>
    </row>
    <row r="5184" spans="1:8" ht="29.5" customHeight="1" thickBot="1" x14ac:dyDescent="0.4">
      <c r="A5184" s="16" t="e">
        <f>IF(B5184&lt;&gt;"","IND"&amp;TEXT(COUNTA($B$2:B5184),"000"),"")</f>
        <v>#VALUE!</v>
      </c>
      <c r="B5184" s="17" t="e">
        <f>Consolication[[#This Row],[Nom et prénom 0 Name &amp; first name]]</f>
        <v>#VALUE!</v>
      </c>
      <c r="C5184" s="17" t="e">
        <f>VLOOKUP(B5184,Consolidation!B:AA,3,TRUE)</f>
        <v>#VALUE!</v>
      </c>
      <c r="D5184" s="17" t="e">
        <f>VLOOKUP(B5184,Consolidation!B:AA,5,TRUE)</f>
        <v>#VALUE!</v>
      </c>
      <c r="E5184" s="17" t="e">
        <f>VLOOKUP(B5185,Consolidation!B:AA,6,TRUE)</f>
        <v>#VALUE!</v>
      </c>
      <c r="F5184" s="17" t="e">
        <f>VLOOKUP(B5185,Consolidation!B:AA,7,TRUE)</f>
        <v>#VALUE!</v>
      </c>
      <c r="G5184" s="17" t="e">
        <f>VLOOKUP(B5185,Consolidation!B:AA,12,TRUE)</f>
        <v>#VALUE!</v>
      </c>
      <c r="H5184" s="17" t="e">
        <f>VLOOKUP(B5185,Consolidation!B:AA,22,FALSE)</f>
        <v>#VALUE!</v>
      </c>
    </row>
    <row r="5185" spans="1:8" ht="29.5" customHeight="1" thickBot="1" x14ac:dyDescent="0.4">
      <c r="A5185" s="16" t="e">
        <f>IF(B5185&lt;&gt;"","IND"&amp;TEXT(COUNTA($B$2:B5185),"000"),"")</f>
        <v>#VALUE!</v>
      </c>
      <c r="B5185" s="17" t="e">
        <f>Consolication[[#This Row],[Nom et prénom 0 Name &amp; first name]]</f>
        <v>#VALUE!</v>
      </c>
      <c r="C5185" s="17" t="e">
        <f>VLOOKUP(B5185,Consolidation!B:AA,3,TRUE)</f>
        <v>#VALUE!</v>
      </c>
      <c r="D5185" s="17" t="e">
        <f>VLOOKUP(B5185,Consolidation!B:AA,5,TRUE)</f>
        <v>#VALUE!</v>
      </c>
      <c r="E5185" s="17" t="e">
        <f>VLOOKUP(B5186,Consolidation!B:AA,6,TRUE)</f>
        <v>#VALUE!</v>
      </c>
      <c r="F5185" s="17" t="e">
        <f>VLOOKUP(B5186,Consolidation!B:AA,7,TRUE)</f>
        <v>#VALUE!</v>
      </c>
      <c r="G5185" s="17" t="e">
        <f>VLOOKUP(B5186,Consolidation!B:AA,12,TRUE)</f>
        <v>#VALUE!</v>
      </c>
      <c r="H5185" s="17" t="e">
        <f>VLOOKUP(B5186,Consolidation!B:AA,22,FALSE)</f>
        <v>#VALUE!</v>
      </c>
    </row>
    <row r="5186" spans="1:8" ht="29.5" customHeight="1" thickBot="1" x14ac:dyDescent="0.4">
      <c r="A5186" s="16" t="e">
        <f>IF(B5186&lt;&gt;"","IND"&amp;TEXT(COUNTA($B$2:B5186),"000"),"")</f>
        <v>#VALUE!</v>
      </c>
      <c r="B5186" s="17" t="e">
        <f>Consolication[[#This Row],[Nom et prénom 0 Name &amp; first name]]</f>
        <v>#VALUE!</v>
      </c>
      <c r="C5186" s="17" t="e">
        <f>VLOOKUP(B5186,Consolidation!B:AA,3,TRUE)</f>
        <v>#VALUE!</v>
      </c>
      <c r="D5186" s="17" t="e">
        <f>VLOOKUP(B5186,Consolidation!B:AA,5,TRUE)</f>
        <v>#VALUE!</v>
      </c>
      <c r="E5186" s="17" t="e">
        <f>VLOOKUP(B5187,Consolidation!B:AA,6,TRUE)</f>
        <v>#VALUE!</v>
      </c>
      <c r="F5186" s="17" t="e">
        <f>VLOOKUP(B5187,Consolidation!B:AA,7,TRUE)</f>
        <v>#VALUE!</v>
      </c>
      <c r="G5186" s="17" t="e">
        <f>VLOOKUP(B5187,Consolidation!B:AA,12,TRUE)</f>
        <v>#VALUE!</v>
      </c>
      <c r="H5186" s="17" t="e">
        <f>VLOOKUP(B5187,Consolidation!B:AA,22,FALSE)</f>
        <v>#VALUE!</v>
      </c>
    </row>
    <row r="5187" spans="1:8" ht="29.5" customHeight="1" thickBot="1" x14ac:dyDescent="0.4">
      <c r="A5187" s="16" t="e">
        <f>IF(B5187&lt;&gt;"","IND"&amp;TEXT(COUNTA($B$2:B5187),"000"),"")</f>
        <v>#VALUE!</v>
      </c>
      <c r="B5187" s="17" t="e">
        <f>Consolication[[#This Row],[Nom et prénom 0 Name &amp; first name]]</f>
        <v>#VALUE!</v>
      </c>
      <c r="C5187" s="17" t="e">
        <f>VLOOKUP(B5187,Consolidation!B:AA,3,TRUE)</f>
        <v>#VALUE!</v>
      </c>
      <c r="D5187" s="17" t="e">
        <f>VLOOKUP(B5187,Consolidation!B:AA,5,TRUE)</f>
        <v>#VALUE!</v>
      </c>
      <c r="E5187" s="17" t="e">
        <f>VLOOKUP(B5188,Consolidation!B:AA,6,TRUE)</f>
        <v>#VALUE!</v>
      </c>
      <c r="F5187" s="17" t="e">
        <f>VLOOKUP(B5188,Consolidation!B:AA,7,TRUE)</f>
        <v>#VALUE!</v>
      </c>
      <c r="G5187" s="17" t="e">
        <f>VLOOKUP(B5188,Consolidation!B:AA,12,TRUE)</f>
        <v>#VALUE!</v>
      </c>
      <c r="H5187" s="17" t="e">
        <f>VLOOKUP(B5188,Consolidation!B:AA,22,FALSE)</f>
        <v>#VALUE!</v>
      </c>
    </row>
    <row r="5188" spans="1:8" ht="29.5" customHeight="1" thickBot="1" x14ac:dyDescent="0.4">
      <c r="A5188" s="16" t="e">
        <f>IF(B5188&lt;&gt;"","IND"&amp;TEXT(COUNTA($B$2:B5188),"000"),"")</f>
        <v>#VALUE!</v>
      </c>
      <c r="B5188" s="17" t="e">
        <f>Consolication[[#This Row],[Nom et prénom 0 Name &amp; first name]]</f>
        <v>#VALUE!</v>
      </c>
      <c r="C5188" s="17" t="e">
        <f>VLOOKUP(B5188,Consolidation!B:AA,3,TRUE)</f>
        <v>#VALUE!</v>
      </c>
      <c r="D5188" s="17" t="e">
        <f>VLOOKUP(B5188,Consolidation!B:AA,5,TRUE)</f>
        <v>#VALUE!</v>
      </c>
      <c r="E5188" s="17" t="e">
        <f>VLOOKUP(B5189,Consolidation!B:AA,6,TRUE)</f>
        <v>#VALUE!</v>
      </c>
      <c r="F5188" s="17" t="e">
        <f>VLOOKUP(B5189,Consolidation!B:AA,7,TRUE)</f>
        <v>#VALUE!</v>
      </c>
      <c r="G5188" s="17" t="e">
        <f>VLOOKUP(B5189,Consolidation!B:AA,12,TRUE)</f>
        <v>#VALUE!</v>
      </c>
      <c r="H5188" s="17" t="e">
        <f>VLOOKUP(B5189,Consolidation!B:AA,22,FALSE)</f>
        <v>#VALUE!</v>
      </c>
    </row>
    <row r="5189" spans="1:8" ht="29.5" customHeight="1" thickBot="1" x14ac:dyDescent="0.4">
      <c r="A5189" s="16" t="e">
        <f>IF(B5189&lt;&gt;"","IND"&amp;TEXT(COUNTA($B$2:B5189),"000"),"")</f>
        <v>#VALUE!</v>
      </c>
      <c r="B5189" s="17" t="e">
        <f>Consolication[[#This Row],[Nom et prénom 0 Name &amp; first name]]</f>
        <v>#VALUE!</v>
      </c>
      <c r="C5189" s="17" t="e">
        <f>VLOOKUP(B5189,Consolidation!B:AA,3,TRUE)</f>
        <v>#VALUE!</v>
      </c>
      <c r="D5189" s="17" t="e">
        <f>VLOOKUP(B5189,Consolidation!B:AA,5,TRUE)</f>
        <v>#VALUE!</v>
      </c>
      <c r="E5189" s="17" t="e">
        <f>VLOOKUP(B5190,Consolidation!B:AA,6,TRUE)</f>
        <v>#VALUE!</v>
      </c>
      <c r="F5189" s="17" t="e">
        <f>VLOOKUP(B5190,Consolidation!B:AA,7,TRUE)</f>
        <v>#VALUE!</v>
      </c>
      <c r="G5189" s="17" t="e">
        <f>VLOOKUP(B5190,Consolidation!B:AA,12,TRUE)</f>
        <v>#VALUE!</v>
      </c>
      <c r="H5189" s="17" t="e">
        <f>VLOOKUP(B5190,Consolidation!B:AA,22,FALSE)</f>
        <v>#VALUE!</v>
      </c>
    </row>
    <row r="5190" spans="1:8" ht="29.5" customHeight="1" thickBot="1" x14ac:dyDescent="0.4">
      <c r="A5190" s="16" t="e">
        <f>IF(B5190&lt;&gt;"","IND"&amp;TEXT(COUNTA($B$2:B5190),"000"),"")</f>
        <v>#VALUE!</v>
      </c>
      <c r="B5190" s="17" t="e">
        <f>Consolication[[#This Row],[Nom et prénom 0 Name &amp; first name]]</f>
        <v>#VALUE!</v>
      </c>
      <c r="C5190" s="17" t="e">
        <f>VLOOKUP(B5190,Consolidation!B:AA,3,TRUE)</f>
        <v>#VALUE!</v>
      </c>
      <c r="D5190" s="17" t="e">
        <f>VLOOKUP(B5190,Consolidation!B:AA,5,TRUE)</f>
        <v>#VALUE!</v>
      </c>
      <c r="E5190" s="17" t="e">
        <f>VLOOKUP(B5191,Consolidation!B:AA,6,TRUE)</f>
        <v>#VALUE!</v>
      </c>
      <c r="F5190" s="17" t="e">
        <f>VLOOKUP(B5191,Consolidation!B:AA,7,TRUE)</f>
        <v>#VALUE!</v>
      </c>
      <c r="G5190" s="17" t="e">
        <f>VLOOKUP(B5191,Consolidation!B:AA,12,TRUE)</f>
        <v>#VALUE!</v>
      </c>
      <c r="H5190" s="17" t="e">
        <f>VLOOKUP(B5191,Consolidation!B:AA,22,FALSE)</f>
        <v>#VALUE!</v>
      </c>
    </row>
    <row r="5191" spans="1:8" ht="29.5" customHeight="1" thickBot="1" x14ac:dyDescent="0.4">
      <c r="A5191" s="16" t="e">
        <f>IF(B5191&lt;&gt;"","IND"&amp;TEXT(COUNTA($B$2:B5191),"000"),"")</f>
        <v>#VALUE!</v>
      </c>
      <c r="B5191" s="17" t="e">
        <f>Consolication[[#This Row],[Nom et prénom 0 Name &amp; first name]]</f>
        <v>#VALUE!</v>
      </c>
      <c r="C5191" s="17" t="e">
        <f>VLOOKUP(B5191,Consolidation!B:AA,3,TRUE)</f>
        <v>#VALUE!</v>
      </c>
      <c r="D5191" s="17" t="e">
        <f>VLOOKUP(B5191,Consolidation!B:AA,5,TRUE)</f>
        <v>#VALUE!</v>
      </c>
      <c r="E5191" s="17" t="e">
        <f>VLOOKUP(B5192,Consolidation!B:AA,6,TRUE)</f>
        <v>#VALUE!</v>
      </c>
      <c r="F5191" s="17" t="e">
        <f>VLOOKUP(B5192,Consolidation!B:AA,7,TRUE)</f>
        <v>#VALUE!</v>
      </c>
      <c r="G5191" s="17" t="e">
        <f>VLOOKUP(B5192,Consolidation!B:AA,12,TRUE)</f>
        <v>#VALUE!</v>
      </c>
      <c r="H5191" s="17" t="e">
        <f>VLOOKUP(B5192,Consolidation!B:AA,22,FALSE)</f>
        <v>#VALUE!</v>
      </c>
    </row>
    <row r="5192" spans="1:8" ht="29.5" customHeight="1" thickBot="1" x14ac:dyDescent="0.4">
      <c r="A5192" s="16" t="e">
        <f>IF(B5192&lt;&gt;"","IND"&amp;TEXT(COUNTA($B$2:B5192),"000"),"")</f>
        <v>#VALUE!</v>
      </c>
      <c r="B5192" s="17" t="e">
        <f>Consolication[[#This Row],[Nom et prénom 0 Name &amp; first name]]</f>
        <v>#VALUE!</v>
      </c>
      <c r="C5192" s="17" t="e">
        <f>VLOOKUP(B5192,Consolidation!B:AA,3,TRUE)</f>
        <v>#VALUE!</v>
      </c>
      <c r="D5192" s="17" t="e">
        <f>VLOOKUP(B5192,Consolidation!B:AA,5,TRUE)</f>
        <v>#VALUE!</v>
      </c>
      <c r="E5192" s="17" t="e">
        <f>VLOOKUP(B5193,Consolidation!B:AA,6,TRUE)</f>
        <v>#VALUE!</v>
      </c>
      <c r="F5192" s="17" t="e">
        <f>VLOOKUP(B5193,Consolidation!B:AA,7,TRUE)</f>
        <v>#VALUE!</v>
      </c>
      <c r="G5192" s="17" t="e">
        <f>VLOOKUP(B5193,Consolidation!B:AA,12,TRUE)</f>
        <v>#VALUE!</v>
      </c>
      <c r="H5192" s="17" t="e">
        <f>VLOOKUP(B5193,Consolidation!B:AA,22,FALSE)</f>
        <v>#VALUE!</v>
      </c>
    </row>
    <row r="5193" spans="1:8" ht="29.5" customHeight="1" thickBot="1" x14ac:dyDescent="0.4">
      <c r="A5193" s="16" t="e">
        <f>IF(B5193&lt;&gt;"","IND"&amp;TEXT(COUNTA($B$2:B5193),"000"),"")</f>
        <v>#VALUE!</v>
      </c>
      <c r="B5193" s="17" t="e">
        <f>Consolication[[#This Row],[Nom et prénom 0 Name &amp; first name]]</f>
        <v>#VALUE!</v>
      </c>
      <c r="C5193" s="17" t="e">
        <f>VLOOKUP(B5193,Consolidation!B:AA,3,TRUE)</f>
        <v>#VALUE!</v>
      </c>
      <c r="D5193" s="17" t="e">
        <f>VLOOKUP(B5193,Consolidation!B:AA,5,TRUE)</f>
        <v>#VALUE!</v>
      </c>
      <c r="E5193" s="17" t="e">
        <f>VLOOKUP(B5194,Consolidation!B:AA,6,TRUE)</f>
        <v>#VALUE!</v>
      </c>
      <c r="F5193" s="17" t="e">
        <f>VLOOKUP(B5194,Consolidation!B:AA,7,TRUE)</f>
        <v>#VALUE!</v>
      </c>
      <c r="G5193" s="17" t="e">
        <f>VLOOKUP(B5194,Consolidation!B:AA,12,TRUE)</f>
        <v>#VALUE!</v>
      </c>
      <c r="H5193" s="17" t="e">
        <f>VLOOKUP(B5194,Consolidation!B:AA,22,FALSE)</f>
        <v>#VALUE!</v>
      </c>
    </row>
    <row r="5194" spans="1:8" ht="29.5" customHeight="1" thickBot="1" x14ac:dyDescent="0.4">
      <c r="A5194" s="16" t="e">
        <f>IF(B5194&lt;&gt;"","IND"&amp;TEXT(COUNTA($B$2:B5194),"000"),"")</f>
        <v>#VALUE!</v>
      </c>
      <c r="B5194" s="17" t="e">
        <f>Consolication[[#This Row],[Nom et prénom 0 Name &amp; first name]]</f>
        <v>#VALUE!</v>
      </c>
      <c r="C5194" s="17" t="e">
        <f>VLOOKUP(B5194,Consolidation!B:AA,3,TRUE)</f>
        <v>#VALUE!</v>
      </c>
      <c r="D5194" s="17" t="e">
        <f>VLOOKUP(B5194,Consolidation!B:AA,5,TRUE)</f>
        <v>#VALUE!</v>
      </c>
      <c r="E5194" s="17" t="e">
        <f>VLOOKUP(B5195,Consolidation!B:AA,6,TRUE)</f>
        <v>#VALUE!</v>
      </c>
      <c r="F5194" s="17" t="e">
        <f>VLOOKUP(B5195,Consolidation!B:AA,7,TRUE)</f>
        <v>#VALUE!</v>
      </c>
      <c r="G5194" s="17" t="e">
        <f>VLOOKUP(B5195,Consolidation!B:AA,12,TRUE)</f>
        <v>#VALUE!</v>
      </c>
      <c r="H5194" s="17" t="e">
        <f>VLOOKUP(B5195,Consolidation!B:AA,22,FALSE)</f>
        <v>#VALUE!</v>
      </c>
    </row>
    <row r="5195" spans="1:8" ht="29.5" customHeight="1" thickBot="1" x14ac:dyDescent="0.4">
      <c r="A5195" s="16" t="e">
        <f>IF(B5195&lt;&gt;"","IND"&amp;TEXT(COUNTA($B$2:B5195),"000"),"")</f>
        <v>#VALUE!</v>
      </c>
      <c r="B5195" s="17" t="e">
        <f>Consolication[[#This Row],[Nom et prénom 0 Name &amp; first name]]</f>
        <v>#VALUE!</v>
      </c>
      <c r="C5195" s="17" t="e">
        <f>VLOOKUP(B5195,Consolidation!B:AA,3,TRUE)</f>
        <v>#VALUE!</v>
      </c>
      <c r="D5195" s="17" t="e">
        <f>VLOOKUP(B5195,Consolidation!B:AA,5,TRUE)</f>
        <v>#VALUE!</v>
      </c>
      <c r="E5195" s="17" t="e">
        <f>VLOOKUP(B5196,Consolidation!B:AA,6,TRUE)</f>
        <v>#VALUE!</v>
      </c>
      <c r="F5195" s="17" t="e">
        <f>VLOOKUP(B5196,Consolidation!B:AA,7,TRUE)</f>
        <v>#VALUE!</v>
      </c>
      <c r="G5195" s="17" t="e">
        <f>VLOOKUP(B5196,Consolidation!B:AA,12,TRUE)</f>
        <v>#VALUE!</v>
      </c>
      <c r="H5195" s="17" t="e">
        <f>VLOOKUP(B5196,Consolidation!B:AA,22,FALSE)</f>
        <v>#VALUE!</v>
      </c>
    </row>
    <row r="5196" spans="1:8" ht="29.5" customHeight="1" thickBot="1" x14ac:dyDescent="0.4">
      <c r="A5196" s="16" t="e">
        <f>IF(B5196&lt;&gt;"","IND"&amp;TEXT(COUNTA($B$2:B5196),"000"),"")</f>
        <v>#VALUE!</v>
      </c>
      <c r="B5196" s="17" t="e">
        <f>Consolication[[#This Row],[Nom et prénom 0 Name &amp; first name]]</f>
        <v>#VALUE!</v>
      </c>
      <c r="C5196" s="17" t="e">
        <f>VLOOKUP(B5196,Consolidation!B:AA,3,TRUE)</f>
        <v>#VALUE!</v>
      </c>
      <c r="D5196" s="17" t="e">
        <f>VLOOKUP(B5196,Consolidation!B:AA,5,TRUE)</f>
        <v>#VALUE!</v>
      </c>
      <c r="E5196" s="17" t="e">
        <f>VLOOKUP(B5197,Consolidation!B:AA,6,TRUE)</f>
        <v>#VALUE!</v>
      </c>
      <c r="F5196" s="17" t="e">
        <f>VLOOKUP(B5197,Consolidation!B:AA,7,TRUE)</f>
        <v>#VALUE!</v>
      </c>
      <c r="G5196" s="17" t="e">
        <f>VLOOKUP(B5197,Consolidation!B:AA,12,TRUE)</f>
        <v>#VALUE!</v>
      </c>
      <c r="H5196" s="17" t="e">
        <f>VLOOKUP(B5197,Consolidation!B:AA,22,FALSE)</f>
        <v>#VALUE!</v>
      </c>
    </row>
    <row r="5197" spans="1:8" ht="29.5" customHeight="1" thickBot="1" x14ac:dyDescent="0.4">
      <c r="A5197" s="16" t="e">
        <f>IF(B5197&lt;&gt;"","IND"&amp;TEXT(COUNTA($B$2:B5197),"000"),"")</f>
        <v>#VALUE!</v>
      </c>
      <c r="B5197" s="17" t="e">
        <f>Consolication[[#This Row],[Nom et prénom 0 Name &amp; first name]]</f>
        <v>#VALUE!</v>
      </c>
      <c r="C5197" s="17" t="e">
        <f>VLOOKUP(B5197,Consolidation!B:AA,3,TRUE)</f>
        <v>#VALUE!</v>
      </c>
      <c r="D5197" s="17" t="e">
        <f>VLOOKUP(B5197,Consolidation!B:AA,5,TRUE)</f>
        <v>#VALUE!</v>
      </c>
      <c r="E5197" s="17" t="e">
        <f>VLOOKUP(B5198,Consolidation!B:AA,6,TRUE)</f>
        <v>#VALUE!</v>
      </c>
      <c r="F5197" s="17" t="e">
        <f>VLOOKUP(B5198,Consolidation!B:AA,7,TRUE)</f>
        <v>#VALUE!</v>
      </c>
      <c r="G5197" s="17" t="e">
        <f>VLOOKUP(B5198,Consolidation!B:AA,12,TRUE)</f>
        <v>#VALUE!</v>
      </c>
      <c r="H5197" s="17" t="e">
        <f>VLOOKUP(B5198,Consolidation!B:AA,22,FALSE)</f>
        <v>#VALUE!</v>
      </c>
    </row>
    <row r="5198" spans="1:8" ht="29.5" customHeight="1" thickBot="1" x14ac:dyDescent="0.4">
      <c r="A5198" s="16" t="e">
        <f>IF(B5198&lt;&gt;"","IND"&amp;TEXT(COUNTA($B$2:B5198),"000"),"")</f>
        <v>#VALUE!</v>
      </c>
      <c r="B5198" s="17" t="e">
        <f>Consolication[[#This Row],[Nom et prénom 0 Name &amp; first name]]</f>
        <v>#VALUE!</v>
      </c>
      <c r="C5198" s="17" t="e">
        <f>VLOOKUP(B5198,Consolidation!B:AA,3,TRUE)</f>
        <v>#VALUE!</v>
      </c>
      <c r="D5198" s="17" t="e">
        <f>VLOOKUP(B5198,Consolidation!B:AA,5,TRUE)</f>
        <v>#VALUE!</v>
      </c>
      <c r="E5198" s="17" t="e">
        <f>VLOOKUP(B5199,Consolidation!B:AA,6,TRUE)</f>
        <v>#VALUE!</v>
      </c>
      <c r="F5198" s="17" t="e">
        <f>VLOOKUP(B5199,Consolidation!B:AA,7,TRUE)</f>
        <v>#VALUE!</v>
      </c>
      <c r="G5198" s="17" t="e">
        <f>VLOOKUP(B5199,Consolidation!B:AA,12,TRUE)</f>
        <v>#VALUE!</v>
      </c>
      <c r="H5198" s="17" t="e">
        <f>VLOOKUP(B5199,Consolidation!B:AA,22,FALSE)</f>
        <v>#VALUE!</v>
      </c>
    </row>
    <row r="5199" spans="1:8" ht="29.5" customHeight="1" thickBot="1" x14ac:dyDescent="0.4">
      <c r="A5199" s="16" t="e">
        <f>IF(B5199&lt;&gt;"","IND"&amp;TEXT(COUNTA($B$2:B5199),"000"),"")</f>
        <v>#VALUE!</v>
      </c>
      <c r="B5199" s="17" t="e">
        <f>Consolication[[#This Row],[Nom et prénom 0 Name &amp; first name]]</f>
        <v>#VALUE!</v>
      </c>
      <c r="C5199" s="17" t="e">
        <f>VLOOKUP(B5199,Consolidation!B:AA,3,TRUE)</f>
        <v>#VALUE!</v>
      </c>
      <c r="D5199" s="17" t="e">
        <f>VLOOKUP(B5199,Consolidation!B:AA,5,TRUE)</f>
        <v>#VALUE!</v>
      </c>
      <c r="E5199" s="17" t="e">
        <f>VLOOKUP(B5200,Consolidation!B:AA,6,TRUE)</f>
        <v>#VALUE!</v>
      </c>
      <c r="F5199" s="17" t="e">
        <f>VLOOKUP(B5200,Consolidation!B:AA,7,TRUE)</f>
        <v>#VALUE!</v>
      </c>
      <c r="G5199" s="17" t="e">
        <f>VLOOKUP(B5200,Consolidation!B:AA,12,TRUE)</f>
        <v>#VALUE!</v>
      </c>
      <c r="H5199" s="17" t="e">
        <f>VLOOKUP(B5200,Consolidation!B:AA,22,FALSE)</f>
        <v>#VALUE!</v>
      </c>
    </row>
    <row r="5200" spans="1:8" ht="29.5" customHeight="1" thickBot="1" x14ac:dyDescent="0.4">
      <c r="A5200" s="16" t="e">
        <f>IF(B5200&lt;&gt;"","IND"&amp;TEXT(COUNTA($B$2:B5200),"000"),"")</f>
        <v>#VALUE!</v>
      </c>
      <c r="B5200" s="17" t="e">
        <f>Consolication[[#This Row],[Nom et prénom 0 Name &amp; first name]]</f>
        <v>#VALUE!</v>
      </c>
      <c r="C5200" s="17" t="e">
        <f>VLOOKUP(B5200,Consolidation!B:AA,3,TRUE)</f>
        <v>#VALUE!</v>
      </c>
      <c r="D5200" s="17" t="e">
        <f>VLOOKUP(B5200,Consolidation!B:AA,5,TRUE)</f>
        <v>#VALUE!</v>
      </c>
      <c r="E5200" s="17" t="e">
        <f>VLOOKUP(B5201,Consolidation!B:AA,6,TRUE)</f>
        <v>#VALUE!</v>
      </c>
      <c r="F5200" s="17" t="e">
        <f>VLOOKUP(B5201,Consolidation!B:AA,7,TRUE)</f>
        <v>#VALUE!</v>
      </c>
      <c r="G5200" s="17" t="e">
        <f>VLOOKUP(B5201,Consolidation!B:AA,12,TRUE)</f>
        <v>#VALUE!</v>
      </c>
      <c r="H5200" s="17" t="e">
        <f>VLOOKUP(B5201,Consolidation!B:AA,22,FALSE)</f>
        <v>#VALUE!</v>
      </c>
    </row>
    <row r="5201" spans="1:8" ht="29.5" customHeight="1" thickBot="1" x14ac:dyDescent="0.4">
      <c r="A5201" s="16" t="e">
        <f>IF(B5201&lt;&gt;"","IND"&amp;TEXT(COUNTA($B$2:B5201),"000"),"")</f>
        <v>#VALUE!</v>
      </c>
      <c r="B5201" s="17" t="e">
        <f>Consolication[[#This Row],[Nom et prénom 0 Name &amp; first name]]</f>
        <v>#VALUE!</v>
      </c>
      <c r="C5201" s="17" t="e">
        <f>VLOOKUP(B5201,Consolidation!B:AA,3,TRUE)</f>
        <v>#VALUE!</v>
      </c>
      <c r="D5201" s="17" t="e">
        <f>VLOOKUP(B5201,Consolidation!B:AA,5,TRUE)</f>
        <v>#VALUE!</v>
      </c>
      <c r="E5201" s="17" t="e">
        <f>VLOOKUP(B5202,Consolidation!B:AA,6,TRUE)</f>
        <v>#VALUE!</v>
      </c>
      <c r="F5201" s="17" t="e">
        <f>VLOOKUP(B5202,Consolidation!B:AA,7,TRUE)</f>
        <v>#VALUE!</v>
      </c>
      <c r="G5201" s="17" t="e">
        <f>VLOOKUP(B5202,Consolidation!B:AA,12,TRUE)</f>
        <v>#VALUE!</v>
      </c>
      <c r="H5201" s="17" t="e">
        <f>VLOOKUP(B5202,Consolidation!B:AA,22,FALSE)</f>
        <v>#VALUE!</v>
      </c>
    </row>
    <row r="5202" spans="1:8" ht="29.5" customHeight="1" thickBot="1" x14ac:dyDescent="0.4">
      <c r="A5202" s="16" t="e">
        <f>IF(B5202&lt;&gt;"","IND"&amp;TEXT(COUNTA($B$2:B5202),"000"),"")</f>
        <v>#VALUE!</v>
      </c>
      <c r="B5202" s="17" t="e">
        <f>Consolication[[#This Row],[Nom et prénom 0 Name &amp; first name]]</f>
        <v>#VALUE!</v>
      </c>
      <c r="C5202" s="17" t="e">
        <f>VLOOKUP(B5202,Consolidation!B:AA,3,TRUE)</f>
        <v>#VALUE!</v>
      </c>
      <c r="D5202" s="17" t="e">
        <f>VLOOKUP(B5202,Consolidation!B:AA,5,TRUE)</f>
        <v>#VALUE!</v>
      </c>
      <c r="E5202" s="17" t="e">
        <f>VLOOKUP(B5203,Consolidation!B:AA,6,TRUE)</f>
        <v>#VALUE!</v>
      </c>
      <c r="F5202" s="17" t="e">
        <f>VLOOKUP(B5203,Consolidation!B:AA,7,TRUE)</f>
        <v>#VALUE!</v>
      </c>
      <c r="G5202" s="17" t="e">
        <f>VLOOKUP(B5203,Consolidation!B:AA,12,TRUE)</f>
        <v>#VALUE!</v>
      </c>
      <c r="H5202" s="17" t="e">
        <f>VLOOKUP(B5203,Consolidation!B:AA,22,FALSE)</f>
        <v>#VALUE!</v>
      </c>
    </row>
    <row r="5203" spans="1:8" ht="29.5" customHeight="1" thickBot="1" x14ac:dyDescent="0.4">
      <c r="A5203" s="16" t="e">
        <f>IF(B5203&lt;&gt;"","IND"&amp;TEXT(COUNTA($B$2:B5203),"000"),"")</f>
        <v>#VALUE!</v>
      </c>
      <c r="B5203" s="17" t="e">
        <f>Consolication[[#This Row],[Nom et prénom 0 Name &amp; first name]]</f>
        <v>#VALUE!</v>
      </c>
      <c r="C5203" s="17" t="e">
        <f>VLOOKUP(B5203,Consolidation!B:AA,3,TRUE)</f>
        <v>#VALUE!</v>
      </c>
      <c r="D5203" s="17" t="e">
        <f>VLOOKUP(B5203,Consolidation!B:AA,5,TRUE)</f>
        <v>#VALUE!</v>
      </c>
      <c r="E5203" s="17" t="e">
        <f>VLOOKUP(B5204,Consolidation!B:AA,6,TRUE)</f>
        <v>#VALUE!</v>
      </c>
      <c r="F5203" s="17" t="e">
        <f>VLOOKUP(B5204,Consolidation!B:AA,7,TRUE)</f>
        <v>#VALUE!</v>
      </c>
      <c r="G5203" s="17" t="e">
        <f>VLOOKUP(B5204,Consolidation!B:AA,12,TRUE)</f>
        <v>#VALUE!</v>
      </c>
      <c r="H5203" s="17" t="e">
        <f>VLOOKUP(B5204,Consolidation!B:AA,22,FALSE)</f>
        <v>#VALUE!</v>
      </c>
    </row>
    <row r="5204" spans="1:8" ht="29.5" customHeight="1" thickBot="1" x14ac:dyDescent="0.4">
      <c r="A5204" s="16" t="e">
        <f>IF(B5204&lt;&gt;"","IND"&amp;TEXT(COUNTA($B$2:B5204),"000"),"")</f>
        <v>#VALUE!</v>
      </c>
      <c r="B5204" s="17" t="e">
        <f>Consolication[[#This Row],[Nom et prénom 0 Name &amp; first name]]</f>
        <v>#VALUE!</v>
      </c>
      <c r="C5204" s="17" t="e">
        <f>VLOOKUP(B5204,Consolidation!B:AA,3,TRUE)</f>
        <v>#VALUE!</v>
      </c>
      <c r="D5204" s="17" t="e">
        <f>VLOOKUP(B5204,Consolidation!B:AA,5,TRUE)</f>
        <v>#VALUE!</v>
      </c>
      <c r="E5204" s="17" t="e">
        <f>VLOOKUP(B5205,Consolidation!B:AA,6,TRUE)</f>
        <v>#VALUE!</v>
      </c>
      <c r="F5204" s="17" t="e">
        <f>VLOOKUP(B5205,Consolidation!B:AA,7,TRUE)</f>
        <v>#VALUE!</v>
      </c>
      <c r="G5204" s="17" t="e">
        <f>VLOOKUP(B5205,Consolidation!B:AA,12,TRUE)</f>
        <v>#VALUE!</v>
      </c>
      <c r="H5204" s="17" t="e">
        <f>VLOOKUP(B5205,Consolidation!B:AA,22,FALSE)</f>
        <v>#VALUE!</v>
      </c>
    </row>
    <row r="5205" spans="1:8" ht="29.5" customHeight="1" thickBot="1" x14ac:dyDescent="0.4">
      <c r="A5205" s="16" t="e">
        <f>IF(B5205&lt;&gt;"","IND"&amp;TEXT(COUNTA($B$2:B5205),"000"),"")</f>
        <v>#VALUE!</v>
      </c>
      <c r="B5205" s="17" t="e">
        <f>Consolication[[#This Row],[Nom et prénom 0 Name &amp; first name]]</f>
        <v>#VALUE!</v>
      </c>
      <c r="C5205" s="17" t="e">
        <f>VLOOKUP(B5205,Consolidation!B:AA,3,TRUE)</f>
        <v>#VALUE!</v>
      </c>
      <c r="D5205" s="17" t="e">
        <f>VLOOKUP(B5205,Consolidation!B:AA,5,TRUE)</f>
        <v>#VALUE!</v>
      </c>
      <c r="E5205" s="17" t="e">
        <f>VLOOKUP(B5206,Consolidation!B:AA,6,TRUE)</f>
        <v>#VALUE!</v>
      </c>
      <c r="F5205" s="17" t="e">
        <f>VLOOKUP(B5206,Consolidation!B:AA,7,TRUE)</f>
        <v>#VALUE!</v>
      </c>
      <c r="G5205" s="17" t="e">
        <f>VLOOKUP(B5206,Consolidation!B:AA,12,TRUE)</f>
        <v>#VALUE!</v>
      </c>
      <c r="H5205" s="17" t="e">
        <f>VLOOKUP(B5206,Consolidation!B:AA,22,FALSE)</f>
        <v>#VALUE!</v>
      </c>
    </row>
    <row r="5206" spans="1:8" ht="29.5" customHeight="1" thickBot="1" x14ac:dyDescent="0.4">
      <c r="A5206" s="16" t="e">
        <f>IF(B5206&lt;&gt;"","IND"&amp;TEXT(COUNTA($B$2:B5206),"000"),"")</f>
        <v>#VALUE!</v>
      </c>
      <c r="B5206" s="17" t="e">
        <f>Consolication[[#This Row],[Nom et prénom 0 Name &amp; first name]]</f>
        <v>#VALUE!</v>
      </c>
      <c r="C5206" s="17" t="e">
        <f>VLOOKUP(B5206,Consolidation!B:AA,3,TRUE)</f>
        <v>#VALUE!</v>
      </c>
      <c r="D5206" s="17" t="e">
        <f>VLOOKUP(B5206,Consolidation!B:AA,5,TRUE)</f>
        <v>#VALUE!</v>
      </c>
      <c r="E5206" s="17" t="e">
        <f>VLOOKUP(B5207,Consolidation!B:AA,6,TRUE)</f>
        <v>#VALUE!</v>
      </c>
      <c r="F5206" s="17" t="e">
        <f>VLOOKUP(B5207,Consolidation!B:AA,7,TRUE)</f>
        <v>#VALUE!</v>
      </c>
      <c r="G5206" s="17" t="e">
        <f>VLOOKUP(B5207,Consolidation!B:AA,12,TRUE)</f>
        <v>#VALUE!</v>
      </c>
      <c r="H5206" s="17" t="e">
        <f>VLOOKUP(B5207,Consolidation!B:AA,22,FALSE)</f>
        <v>#VALUE!</v>
      </c>
    </row>
    <row r="5207" spans="1:8" ht="29.5" customHeight="1" thickBot="1" x14ac:dyDescent="0.4">
      <c r="A5207" s="16" t="e">
        <f>IF(B5207&lt;&gt;"","IND"&amp;TEXT(COUNTA($B$2:B5207),"000"),"")</f>
        <v>#VALUE!</v>
      </c>
      <c r="B5207" s="17" t="e">
        <f>Consolication[[#This Row],[Nom et prénom 0 Name &amp; first name]]</f>
        <v>#VALUE!</v>
      </c>
      <c r="C5207" s="17" t="e">
        <f>VLOOKUP(B5207,Consolidation!B:AA,3,TRUE)</f>
        <v>#VALUE!</v>
      </c>
      <c r="D5207" s="17" t="e">
        <f>VLOOKUP(B5207,Consolidation!B:AA,5,TRUE)</f>
        <v>#VALUE!</v>
      </c>
      <c r="E5207" s="17" t="e">
        <f>VLOOKUP(B5208,Consolidation!B:AA,6,TRUE)</f>
        <v>#VALUE!</v>
      </c>
      <c r="F5207" s="17" t="e">
        <f>VLOOKUP(B5208,Consolidation!B:AA,7,TRUE)</f>
        <v>#VALUE!</v>
      </c>
      <c r="G5207" s="17" t="e">
        <f>VLOOKUP(B5208,Consolidation!B:AA,12,TRUE)</f>
        <v>#VALUE!</v>
      </c>
      <c r="H5207" s="17" t="e">
        <f>VLOOKUP(B5208,Consolidation!B:AA,22,FALSE)</f>
        <v>#VALUE!</v>
      </c>
    </row>
    <row r="5208" spans="1:8" ht="29.5" customHeight="1" thickBot="1" x14ac:dyDescent="0.4">
      <c r="A5208" s="16" t="e">
        <f>IF(B5208&lt;&gt;"","IND"&amp;TEXT(COUNTA($B$2:B5208),"000"),"")</f>
        <v>#VALUE!</v>
      </c>
      <c r="B5208" s="17" t="e">
        <f>Consolication[[#This Row],[Nom et prénom 0 Name &amp; first name]]</f>
        <v>#VALUE!</v>
      </c>
      <c r="C5208" s="17" t="e">
        <f>VLOOKUP(B5208,Consolidation!B:AA,3,TRUE)</f>
        <v>#VALUE!</v>
      </c>
      <c r="D5208" s="17" t="e">
        <f>VLOOKUP(B5208,Consolidation!B:AA,5,TRUE)</f>
        <v>#VALUE!</v>
      </c>
      <c r="E5208" s="17" t="e">
        <f>VLOOKUP(B5209,Consolidation!B:AA,6,TRUE)</f>
        <v>#VALUE!</v>
      </c>
      <c r="F5208" s="17" t="e">
        <f>VLOOKUP(B5209,Consolidation!B:AA,7,TRUE)</f>
        <v>#VALUE!</v>
      </c>
      <c r="G5208" s="17" t="e">
        <f>VLOOKUP(B5209,Consolidation!B:AA,12,TRUE)</f>
        <v>#VALUE!</v>
      </c>
      <c r="H5208" s="17" t="e">
        <f>VLOOKUP(B5209,Consolidation!B:AA,22,FALSE)</f>
        <v>#VALUE!</v>
      </c>
    </row>
    <row r="5209" spans="1:8" ht="29.5" customHeight="1" thickBot="1" x14ac:dyDescent="0.4">
      <c r="A5209" s="16" t="e">
        <f>IF(B5209&lt;&gt;"","IND"&amp;TEXT(COUNTA($B$2:B5209),"000"),"")</f>
        <v>#VALUE!</v>
      </c>
      <c r="B5209" s="17" t="e">
        <f>Consolication[[#This Row],[Nom et prénom 0 Name &amp; first name]]</f>
        <v>#VALUE!</v>
      </c>
      <c r="C5209" s="17" t="e">
        <f>VLOOKUP(B5209,Consolidation!B:AA,3,TRUE)</f>
        <v>#VALUE!</v>
      </c>
      <c r="D5209" s="17" t="e">
        <f>VLOOKUP(B5209,Consolidation!B:AA,5,TRUE)</f>
        <v>#VALUE!</v>
      </c>
      <c r="E5209" s="17" t="e">
        <f>VLOOKUP(B5210,Consolidation!B:AA,6,TRUE)</f>
        <v>#VALUE!</v>
      </c>
      <c r="F5209" s="17" t="e">
        <f>VLOOKUP(B5210,Consolidation!B:AA,7,TRUE)</f>
        <v>#VALUE!</v>
      </c>
      <c r="G5209" s="17" t="e">
        <f>VLOOKUP(B5210,Consolidation!B:AA,12,TRUE)</f>
        <v>#VALUE!</v>
      </c>
      <c r="H5209" s="17" t="e">
        <f>VLOOKUP(B5210,Consolidation!B:AA,22,FALSE)</f>
        <v>#VALUE!</v>
      </c>
    </row>
    <row r="5210" spans="1:8" ht="29.5" customHeight="1" thickBot="1" x14ac:dyDescent="0.4">
      <c r="A5210" s="16" t="e">
        <f>IF(B5210&lt;&gt;"","IND"&amp;TEXT(COUNTA($B$2:B5210),"000"),"")</f>
        <v>#VALUE!</v>
      </c>
      <c r="B5210" s="17" t="e">
        <f>Consolication[[#This Row],[Nom et prénom 0 Name &amp; first name]]</f>
        <v>#VALUE!</v>
      </c>
      <c r="C5210" s="17" t="e">
        <f>VLOOKUP(B5210,Consolidation!B:AA,3,TRUE)</f>
        <v>#VALUE!</v>
      </c>
      <c r="D5210" s="17" t="e">
        <f>VLOOKUP(B5210,Consolidation!B:AA,5,TRUE)</f>
        <v>#VALUE!</v>
      </c>
      <c r="E5210" s="17" t="e">
        <f>VLOOKUP(B5211,Consolidation!B:AA,6,TRUE)</f>
        <v>#VALUE!</v>
      </c>
      <c r="F5210" s="17" t="e">
        <f>VLOOKUP(B5211,Consolidation!B:AA,7,TRUE)</f>
        <v>#VALUE!</v>
      </c>
      <c r="G5210" s="17" t="e">
        <f>VLOOKUP(B5211,Consolidation!B:AA,12,TRUE)</f>
        <v>#VALUE!</v>
      </c>
      <c r="H5210" s="17" t="e">
        <f>VLOOKUP(B5211,Consolidation!B:AA,22,FALSE)</f>
        <v>#VALUE!</v>
      </c>
    </row>
    <row r="5211" spans="1:8" ht="29.5" customHeight="1" thickBot="1" x14ac:dyDescent="0.4">
      <c r="A5211" s="16" t="e">
        <f>IF(B5211&lt;&gt;"","IND"&amp;TEXT(COUNTA($B$2:B5211),"000"),"")</f>
        <v>#VALUE!</v>
      </c>
      <c r="B5211" s="17" t="e">
        <f>Consolication[[#This Row],[Nom et prénom 0 Name &amp; first name]]</f>
        <v>#VALUE!</v>
      </c>
      <c r="C5211" s="17" t="e">
        <f>VLOOKUP(B5211,Consolidation!B:AA,3,TRUE)</f>
        <v>#VALUE!</v>
      </c>
      <c r="D5211" s="17" t="e">
        <f>VLOOKUP(B5211,Consolidation!B:AA,5,TRUE)</f>
        <v>#VALUE!</v>
      </c>
      <c r="E5211" s="17" t="e">
        <f>VLOOKUP(B5212,Consolidation!B:AA,6,TRUE)</f>
        <v>#VALUE!</v>
      </c>
      <c r="F5211" s="17" t="e">
        <f>VLOOKUP(B5212,Consolidation!B:AA,7,TRUE)</f>
        <v>#VALUE!</v>
      </c>
      <c r="G5211" s="17" t="e">
        <f>VLOOKUP(B5212,Consolidation!B:AA,12,TRUE)</f>
        <v>#VALUE!</v>
      </c>
      <c r="H5211" s="17" t="e">
        <f>VLOOKUP(B5212,Consolidation!B:AA,22,FALSE)</f>
        <v>#VALUE!</v>
      </c>
    </row>
    <row r="5212" spans="1:8" ht="29.5" customHeight="1" thickBot="1" x14ac:dyDescent="0.4">
      <c r="A5212" s="16" t="e">
        <f>IF(B5212&lt;&gt;"","IND"&amp;TEXT(COUNTA($B$2:B5212),"000"),"")</f>
        <v>#VALUE!</v>
      </c>
      <c r="B5212" s="17" t="e">
        <f>Consolication[[#This Row],[Nom et prénom 0 Name &amp; first name]]</f>
        <v>#VALUE!</v>
      </c>
      <c r="C5212" s="17" t="e">
        <f>VLOOKUP(B5212,Consolidation!B:AA,3,TRUE)</f>
        <v>#VALUE!</v>
      </c>
      <c r="D5212" s="17" t="e">
        <f>VLOOKUP(B5212,Consolidation!B:AA,5,TRUE)</f>
        <v>#VALUE!</v>
      </c>
      <c r="E5212" s="17" t="e">
        <f>VLOOKUP(B5213,Consolidation!B:AA,6,TRUE)</f>
        <v>#VALUE!</v>
      </c>
      <c r="F5212" s="17" t="e">
        <f>VLOOKUP(B5213,Consolidation!B:AA,7,TRUE)</f>
        <v>#VALUE!</v>
      </c>
      <c r="G5212" s="17" t="e">
        <f>VLOOKUP(B5213,Consolidation!B:AA,12,TRUE)</f>
        <v>#VALUE!</v>
      </c>
      <c r="H5212" s="17" t="e">
        <f>VLOOKUP(B5213,Consolidation!B:AA,22,FALSE)</f>
        <v>#VALUE!</v>
      </c>
    </row>
    <row r="5213" spans="1:8" ht="29.5" customHeight="1" thickBot="1" x14ac:dyDescent="0.4">
      <c r="A5213" s="16" t="e">
        <f>IF(B5213&lt;&gt;"","IND"&amp;TEXT(COUNTA($B$2:B5213),"000"),"")</f>
        <v>#VALUE!</v>
      </c>
      <c r="B5213" s="17" t="e">
        <f>Consolication[[#This Row],[Nom et prénom 0 Name &amp; first name]]</f>
        <v>#VALUE!</v>
      </c>
      <c r="C5213" s="17" t="e">
        <f>VLOOKUP(B5213,Consolidation!B:AA,3,TRUE)</f>
        <v>#VALUE!</v>
      </c>
      <c r="D5213" s="17" t="e">
        <f>VLOOKUP(B5213,Consolidation!B:AA,5,TRUE)</f>
        <v>#VALUE!</v>
      </c>
      <c r="E5213" s="17" t="e">
        <f>VLOOKUP(B5214,Consolidation!B:AA,6,TRUE)</f>
        <v>#VALUE!</v>
      </c>
      <c r="F5213" s="17" t="e">
        <f>VLOOKUP(B5214,Consolidation!B:AA,7,TRUE)</f>
        <v>#VALUE!</v>
      </c>
      <c r="G5213" s="17" t="e">
        <f>VLOOKUP(B5214,Consolidation!B:AA,12,TRUE)</f>
        <v>#VALUE!</v>
      </c>
      <c r="H5213" s="17" t="e">
        <f>VLOOKUP(B5214,Consolidation!B:AA,22,FALSE)</f>
        <v>#VALUE!</v>
      </c>
    </row>
    <row r="5214" spans="1:8" ht="29.5" customHeight="1" thickBot="1" x14ac:dyDescent="0.4">
      <c r="A5214" s="16" t="e">
        <f>IF(B5214&lt;&gt;"","IND"&amp;TEXT(COUNTA($B$2:B5214),"000"),"")</f>
        <v>#VALUE!</v>
      </c>
      <c r="B5214" s="17" t="e">
        <f>Consolication[[#This Row],[Nom et prénom 0 Name &amp; first name]]</f>
        <v>#VALUE!</v>
      </c>
      <c r="C5214" s="17" t="e">
        <f>VLOOKUP(B5214,Consolidation!B:AA,3,TRUE)</f>
        <v>#VALUE!</v>
      </c>
      <c r="D5214" s="17" t="e">
        <f>VLOOKUP(B5214,Consolidation!B:AA,5,TRUE)</f>
        <v>#VALUE!</v>
      </c>
      <c r="E5214" s="17" t="e">
        <f>VLOOKUP(B5215,Consolidation!B:AA,6,TRUE)</f>
        <v>#VALUE!</v>
      </c>
      <c r="F5214" s="17" t="e">
        <f>VLOOKUP(B5215,Consolidation!B:AA,7,TRUE)</f>
        <v>#VALUE!</v>
      </c>
      <c r="G5214" s="17" t="e">
        <f>VLOOKUP(B5215,Consolidation!B:AA,12,TRUE)</f>
        <v>#VALUE!</v>
      </c>
      <c r="H5214" s="17" t="e">
        <f>VLOOKUP(B5215,Consolidation!B:AA,22,FALSE)</f>
        <v>#VALUE!</v>
      </c>
    </row>
    <row r="5215" spans="1:8" ht="29.5" customHeight="1" thickBot="1" x14ac:dyDescent="0.4">
      <c r="A5215" s="16" t="e">
        <f>IF(B5215&lt;&gt;"","IND"&amp;TEXT(COUNTA($B$2:B5215),"000"),"")</f>
        <v>#VALUE!</v>
      </c>
      <c r="B5215" s="17" t="e">
        <f>Consolication[[#This Row],[Nom et prénom 0 Name &amp; first name]]</f>
        <v>#VALUE!</v>
      </c>
      <c r="C5215" s="17" t="e">
        <f>VLOOKUP(B5215,Consolidation!B:AA,3,TRUE)</f>
        <v>#VALUE!</v>
      </c>
      <c r="D5215" s="17" t="e">
        <f>VLOOKUP(B5215,Consolidation!B:AA,5,TRUE)</f>
        <v>#VALUE!</v>
      </c>
      <c r="E5215" s="17" t="e">
        <f>VLOOKUP(B5216,Consolidation!B:AA,6,TRUE)</f>
        <v>#VALUE!</v>
      </c>
      <c r="F5215" s="17" t="e">
        <f>VLOOKUP(B5216,Consolidation!B:AA,7,TRUE)</f>
        <v>#VALUE!</v>
      </c>
      <c r="G5215" s="17" t="e">
        <f>VLOOKUP(B5216,Consolidation!B:AA,12,TRUE)</f>
        <v>#VALUE!</v>
      </c>
      <c r="H5215" s="17" t="e">
        <f>VLOOKUP(B5216,Consolidation!B:AA,22,FALSE)</f>
        <v>#VALUE!</v>
      </c>
    </row>
    <row r="5216" spans="1:8" ht="29.5" customHeight="1" thickBot="1" x14ac:dyDescent="0.4">
      <c r="A5216" s="16" t="e">
        <f>IF(B5216&lt;&gt;"","IND"&amp;TEXT(COUNTA($B$2:B5216),"000"),"")</f>
        <v>#VALUE!</v>
      </c>
      <c r="B5216" s="17" t="e">
        <f>Consolication[[#This Row],[Nom et prénom 0 Name &amp; first name]]</f>
        <v>#VALUE!</v>
      </c>
      <c r="C5216" s="17" t="e">
        <f>VLOOKUP(B5216,Consolidation!B:AA,3,TRUE)</f>
        <v>#VALUE!</v>
      </c>
      <c r="D5216" s="17" t="e">
        <f>VLOOKUP(B5216,Consolidation!B:AA,5,TRUE)</f>
        <v>#VALUE!</v>
      </c>
      <c r="E5216" s="17" t="e">
        <f>VLOOKUP(B5217,Consolidation!B:AA,6,TRUE)</f>
        <v>#VALUE!</v>
      </c>
      <c r="F5216" s="17" t="e">
        <f>VLOOKUP(B5217,Consolidation!B:AA,7,TRUE)</f>
        <v>#VALUE!</v>
      </c>
      <c r="G5216" s="17" t="e">
        <f>VLOOKUP(B5217,Consolidation!B:AA,12,TRUE)</f>
        <v>#VALUE!</v>
      </c>
      <c r="H5216" s="17" t="e">
        <f>VLOOKUP(B5217,Consolidation!B:AA,22,FALSE)</f>
        <v>#VALUE!</v>
      </c>
    </row>
    <row r="5217" spans="1:8" ht="29.5" customHeight="1" thickBot="1" x14ac:dyDescent="0.4">
      <c r="A5217" s="16" t="e">
        <f>IF(B5217&lt;&gt;"","IND"&amp;TEXT(COUNTA($B$2:B5217),"000"),"")</f>
        <v>#VALUE!</v>
      </c>
      <c r="B5217" s="17" t="e">
        <f>Consolication[[#This Row],[Nom et prénom 0 Name &amp; first name]]</f>
        <v>#VALUE!</v>
      </c>
      <c r="C5217" s="17" t="e">
        <f>VLOOKUP(B5217,Consolidation!B:AA,3,TRUE)</f>
        <v>#VALUE!</v>
      </c>
      <c r="D5217" s="17" t="e">
        <f>VLOOKUP(B5217,Consolidation!B:AA,5,TRUE)</f>
        <v>#VALUE!</v>
      </c>
      <c r="E5217" s="17" t="e">
        <f>VLOOKUP(B5218,Consolidation!B:AA,6,TRUE)</f>
        <v>#VALUE!</v>
      </c>
      <c r="F5217" s="17" t="e">
        <f>VLOOKUP(B5218,Consolidation!B:AA,7,TRUE)</f>
        <v>#VALUE!</v>
      </c>
      <c r="G5217" s="17" t="e">
        <f>VLOOKUP(B5218,Consolidation!B:AA,12,TRUE)</f>
        <v>#VALUE!</v>
      </c>
      <c r="H5217" s="17" t="e">
        <f>VLOOKUP(B5218,Consolidation!B:AA,22,FALSE)</f>
        <v>#VALUE!</v>
      </c>
    </row>
    <row r="5218" spans="1:8" ht="29.5" customHeight="1" thickBot="1" x14ac:dyDescent="0.4">
      <c r="A5218" s="16" t="e">
        <f>IF(B5218&lt;&gt;"","IND"&amp;TEXT(COUNTA($B$2:B5218),"000"),"")</f>
        <v>#VALUE!</v>
      </c>
      <c r="B5218" s="17" t="e">
        <f>Consolication[[#This Row],[Nom et prénom 0 Name &amp; first name]]</f>
        <v>#VALUE!</v>
      </c>
      <c r="C5218" s="17" t="e">
        <f>VLOOKUP(B5218,Consolidation!B:AA,3,TRUE)</f>
        <v>#VALUE!</v>
      </c>
      <c r="D5218" s="17" t="e">
        <f>VLOOKUP(B5218,Consolidation!B:AA,5,TRUE)</f>
        <v>#VALUE!</v>
      </c>
      <c r="E5218" s="17" t="e">
        <f>VLOOKUP(B5219,Consolidation!B:AA,6,TRUE)</f>
        <v>#VALUE!</v>
      </c>
      <c r="F5218" s="17" t="e">
        <f>VLOOKUP(B5219,Consolidation!B:AA,7,TRUE)</f>
        <v>#VALUE!</v>
      </c>
      <c r="G5218" s="17" t="e">
        <f>VLOOKUP(B5219,Consolidation!B:AA,12,TRUE)</f>
        <v>#VALUE!</v>
      </c>
      <c r="H5218" s="17" t="e">
        <f>VLOOKUP(B5219,Consolidation!B:AA,22,FALSE)</f>
        <v>#VALUE!</v>
      </c>
    </row>
    <row r="5219" spans="1:8" ht="29.5" customHeight="1" thickBot="1" x14ac:dyDescent="0.4">
      <c r="A5219" s="16" t="e">
        <f>IF(B5219&lt;&gt;"","IND"&amp;TEXT(COUNTA($B$2:B5219),"000"),"")</f>
        <v>#VALUE!</v>
      </c>
      <c r="B5219" s="17" t="e">
        <f>Consolication[[#This Row],[Nom et prénom 0 Name &amp; first name]]</f>
        <v>#VALUE!</v>
      </c>
      <c r="C5219" s="17" t="e">
        <f>VLOOKUP(B5219,Consolidation!B:AA,3,TRUE)</f>
        <v>#VALUE!</v>
      </c>
      <c r="D5219" s="17" t="e">
        <f>VLOOKUP(B5219,Consolidation!B:AA,5,TRUE)</f>
        <v>#VALUE!</v>
      </c>
      <c r="E5219" s="17" t="e">
        <f>VLOOKUP(B5220,Consolidation!B:AA,6,TRUE)</f>
        <v>#VALUE!</v>
      </c>
      <c r="F5219" s="17" t="e">
        <f>VLOOKUP(B5220,Consolidation!B:AA,7,TRUE)</f>
        <v>#VALUE!</v>
      </c>
      <c r="G5219" s="17" t="e">
        <f>VLOOKUP(B5220,Consolidation!B:AA,12,TRUE)</f>
        <v>#VALUE!</v>
      </c>
      <c r="H5219" s="17" t="e">
        <f>VLOOKUP(B5220,Consolidation!B:AA,22,FALSE)</f>
        <v>#VALUE!</v>
      </c>
    </row>
    <row r="5220" spans="1:8" ht="29.5" customHeight="1" thickBot="1" x14ac:dyDescent="0.4">
      <c r="A5220" s="16" t="e">
        <f>IF(B5220&lt;&gt;"","IND"&amp;TEXT(COUNTA($B$2:B5220),"000"),"")</f>
        <v>#VALUE!</v>
      </c>
      <c r="B5220" s="17" t="e">
        <f>Consolication[[#This Row],[Nom et prénom 0 Name &amp; first name]]</f>
        <v>#VALUE!</v>
      </c>
      <c r="C5220" s="17" t="e">
        <f>VLOOKUP(B5220,Consolidation!B:AA,3,TRUE)</f>
        <v>#VALUE!</v>
      </c>
      <c r="D5220" s="17" t="e">
        <f>VLOOKUP(B5220,Consolidation!B:AA,5,TRUE)</f>
        <v>#VALUE!</v>
      </c>
      <c r="E5220" s="17" t="e">
        <f>VLOOKUP(B5221,Consolidation!B:AA,6,TRUE)</f>
        <v>#VALUE!</v>
      </c>
      <c r="F5220" s="17" t="e">
        <f>VLOOKUP(B5221,Consolidation!B:AA,7,TRUE)</f>
        <v>#VALUE!</v>
      </c>
      <c r="G5220" s="17" t="e">
        <f>VLOOKUP(B5221,Consolidation!B:AA,12,TRUE)</f>
        <v>#VALUE!</v>
      </c>
      <c r="H5220" s="17" t="e">
        <f>VLOOKUP(B5221,Consolidation!B:AA,22,FALSE)</f>
        <v>#VALUE!</v>
      </c>
    </row>
    <row r="5221" spans="1:8" ht="29.5" customHeight="1" thickBot="1" x14ac:dyDescent="0.4">
      <c r="A5221" s="16" t="e">
        <f>IF(B5221&lt;&gt;"","IND"&amp;TEXT(COUNTA($B$2:B5221),"000"),"")</f>
        <v>#VALUE!</v>
      </c>
      <c r="B5221" s="17" t="e">
        <f>Consolication[[#This Row],[Nom et prénom 0 Name &amp; first name]]</f>
        <v>#VALUE!</v>
      </c>
      <c r="C5221" s="17" t="e">
        <f>VLOOKUP(B5221,Consolidation!B:AA,3,TRUE)</f>
        <v>#VALUE!</v>
      </c>
      <c r="D5221" s="17" t="e">
        <f>VLOOKUP(B5221,Consolidation!B:AA,5,TRUE)</f>
        <v>#VALUE!</v>
      </c>
      <c r="E5221" s="17" t="e">
        <f>VLOOKUP(B5222,Consolidation!B:AA,6,TRUE)</f>
        <v>#VALUE!</v>
      </c>
      <c r="F5221" s="17" t="e">
        <f>VLOOKUP(B5222,Consolidation!B:AA,7,TRUE)</f>
        <v>#VALUE!</v>
      </c>
      <c r="G5221" s="17" t="e">
        <f>VLOOKUP(B5222,Consolidation!B:AA,12,TRUE)</f>
        <v>#VALUE!</v>
      </c>
      <c r="H5221" s="17" t="e">
        <f>VLOOKUP(B5222,Consolidation!B:AA,22,FALSE)</f>
        <v>#VALUE!</v>
      </c>
    </row>
    <row r="5222" spans="1:8" ht="29.5" customHeight="1" thickBot="1" x14ac:dyDescent="0.4">
      <c r="A5222" s="16" t="e">
        <f>IF(B5222&lt;&gt;"","IND"&amp;TEXT(COUNTA($B$2:B5222),"000"),"")</f>
        <v>#VALUE!</v>
      </c>
      <c r="B5222" s="17" t="e">
        <f>Consolication[[#This Row],[Nom et prénom 0 Name &amp; first name]]</f>
        <v>#VALUE!</v>
      </c>
      <c r="C5222" s="17" t="e">
        <f>VLOOKUP(B5222,Consolidation!B:AA,3,TRUE)</f>
        <v>#VALUE!</v>
      </c>
      <c r="D5222" s="17" t="e">
        <f>VLOOKUP(B5222,Consolidation!B:AA,5,TRUE)</f>
        <v>#VALUE!</v>
      </c>
      <c r="E5222" s="17" t="e">
        <f>VLOOKUP(B5223,Consolidation!B:AA,6,TRUE)</f>
        <v>#VALUE!</v>
      </c>
      <c r="F5222" s="17" t="e">
        <f>VLOOKUP(B5223,Consolidation!B:AA,7,TRUE)</f>
        <v>#VALUE!</v>
      </c>
      <c r="G5222" s="17" t="e">
        <f>VLOOKUP(B5223,Consolidation!B:AA,12,TRUE)</f>
        <v>#VALUE!</v>
      </c>
      <c r="H5222" s="17" t="e">
        <f>VLOOKUP(B5223,Consolidation!B:AA,22,FALSE)</f>
        <v>#VALUE!</v>
      </c>
    </row>
    <row r="5223" spans="1:8" ht="29.5" customHeight="1" thickBot="1" x14ac:dyDescent="0.4">
      <c r="A5223" s="16" t="e">
        <f>IF(B5223&lt;&gt;"","IND"&amp;TEXT(COUNTA($B$2:B5223),"000"),"")</f>
        <v>#VALUE!</v>
      </c>
      <c r="B5223" s="17" t="e">
        <f>Consolication[[#This Row],[Nom et prénom 0 Name &amp; first name]]</f>
        <v>#VALUE!</v>
      </c>
      <c r="C5223" s="17" t="e">
        <f>VLOOKUP(B5223,Consolidation!B:AA,3,TRUE)</f>
        <v>#VALUE!</v>
      </c>
      <c r="D5223" s="17" t="e">
        <f>VLOOKUP(B5223,Consolidation!B:AA,5,TRUE)</f>
        <v>#VALUE!</v>
      </c>
      <c r="E5223" s="17" t="e">
        <f>VLOOKUP(B5224,Consolidation!B:AA,6,TRUE)</f>
        <v>#VALUE!</v>
      </c>
      <c r="F5223" s="17" t="e">
        <f>VLOOKUP(B5224,Consolidation!B:AA,7,TRUE)</f>
        <v>#VALUE!</v>
      </c>
      <c r="G5223" s="17" t="e">
        <f>VLOOKUP(B5224,Consolidation!B:AA,12,TRUE)</f>
        <v>#VALUE!</v>
      </c>
      <c r="H5223" s="17" t="e">
        <f>VLOOKUP(B5224,Consolidation!B:AA,22,FALSE)</f>
        <v>#VALUE!</v>
      </c>
    </row>
    <row r="5224" spans="1:8" ht="29.5" customHeight="1" thickBot="1" x14ac:dyDescent="0.4">
      <c r="A5224" s="16" t="e">
        <f>IF(B5224&lt;&gt;"","IND"&amp;TEXT(COUNTA($B$2:B5224),"000"),"")</f>
        <v>#VALUE!</v>
      </c>
      <c r="B5224" s="17" t="e">
        <f>Consolication[[#This Row],[Nom et prénom 0 Name &amp; first name]]</f>
        <v>#VALUE!</v>
      </c>
      <c r="C5224" s="17" t="e">
        <f>VLOOKUP(B5224,Consolidation!B:AA,3,TRUE)</f>
        <v>#VALUE!</v>
      </c>
      <c r="D5224" s="17" t="e">
        <f>VLOOKUP(B5224,Consolidation!B:AA,5,TRUE)</f>
        <v>#VALUE!</v>
      </c>
      <c r="E5224" s="17" t="e">
        <f>VLOOKUP(B5225,Consolidation!B:AA,6,TRUE)</f>
        <v>#VALUE!</v>
      </c>
      <c r="F5224" s="17" t="e">
        <f>VLOOKUP(B5225,Consolidation!B:AA,7,TRUE)</f>
        <v>#VALUE!</v>
      </c>
      <c r="G5224" s="17" t="e">
        <f>VLOOKUP(B5225,Consolidation!B:AA,12,TRUE)</f>
        <v>#VALUE!</v>
      </c>
      <c r="H5224" s="17" t="e">
        <f>VLOOKUP(B5225,Consolidation!B:AA,22,FALSE)</f>
        <v>#VALUE!</v>
      </c>
    </row>
    <row r="5225" spans="1:8" ht="29.5" customHeight="1" thickBot="1" x14ac:dyDescent="0.4">
      <c r="A5225" s="16" t="e">
        <f>IF(B5225&lt;&gt;"","IND"&amp;TEXT(COUNTA($B$2:B5225),"000"),"")</f>
        <v>#VALUE!</v>
      </c>
      <c r="B5225" s="17" t="e">
        <f>Consolication[[#This Row],[Nom et prénom 0 Name &amp; first name]]</f>
        <v>#VALUE!</v>
      </c>
      <c r="C5225" s="17" t="e">
        <f>VLOOKUP(B5225,Consolidation!B:AA,3,TRUE)</f>
        <v>#VALUE!</v>
      </c>
      <c r="D5225" s="17" t="e">
        <f>VLOOKUP(B5225,Consolidation!B:AA,5,TRUE)</f>
        <v>#VALUE!</v>
      </c>
      <c r="E5225" s="17" t="e">
        <f>VLOOKUP(B5226,Consolidation!B:AA,6,TRUE)</f>
        <v>#VALUE!</v>
      </c>
      <c r="F5225" s="17" t="e">
        <f>VLOOKUP(B5226,Consolidation!B:AA,7,TRUE)</f>
        <v>#VALUE!</v>
      </c>
      <c r="G5225" s="17" t="e">
        <f>VLOOKUP(B5226,Consolidation!B:AA,12,TRUE)</f>
        <v>#VALUE!</v>
      </c>
      <c r="H5225" s="17" t="e">
        <f>VLOOKUP(B5226,Consolidation!B:AA,22,FALSE)</f>
        <v>#VALUE!</v>
      </c>
    </row>
    <row r="5226" spans="1:8" ht="29.5" customHeight="1" thickBot="1" x14ac:dyDescent="0.4">
      <c r="A5226" s="16" t="e">
        <f>IF(B5226&lt;&gt;"","IND"&amp;TEXT(COUNTA($B$2:B5226),"000"),"")</f>
        <v>#VALUE!</v>
      </c>
      <c r="B5226" s="17" t="e">
        <f>Consolication[[#This Row],[Nom et prénom 0 Name &amp; first name]]</f>
        <v>#VALUE!</v>
      </c>
      <c r="C5226" s="17" t="e">
        <f>VLOOKUP(B5226,Consolidation!B:AA,3,TRUE)</f>
        <v>#VALUE!</v>
      </c>
      <c r="D5226" s="17" t="e">
        <f>VLOOKUP(B5226,Consolidation!B:AA,5,TRUE)</f>
        <v>#VALUE!</v>
      </c>
      <c r="E5226" s="17" t="e">
        <f>VLOOKUP(B5227,Consolidation!B:AA,6,TRUE)</f>
        <v>#VALUE!</v>
      </c>
      <c r="F5226" s="17" t="e">
        <f>VLOOKUP(B5227,Consolidation!B:AA,7,TRUE)</f>
        <v>#VALUE!</v>
      </c>
      <c r="G5226" s="17" t="e">
        <f>VLOOKUP(B5227,Consolidation!B:AA,12,TRUE)</f>
        <v>#VALUE!</v>
      </c>
      <c r="H5226" s="17" t="e">
        <f>VLOOKUP(B5227,Consolidation!B:AA,22,FALSE)</f>
        <v>#VALUE!</v>
      </c>
    </row>
    <row r="5227" spans="1:8" ht="29.5" customHeight="1" thickBot="1" x14ac:dyDescent="0.4">
      <c r="A5227" s="16" t="e">
        <f>IF(B5227&lt;&gt;"","IND"&amp;TEXT(COUNTA($B$2:B5227),"000"),"")</f>
        <v>#VALUE!</v>
      </c>
      <c r="B5227" s="17" t="e">
        <f>Consolication[[#This Row],[Nom et prénom 0 Name &amp; first name]]</f>
        <v>#VALUE!</v>
      </c>
      <c r="C5227" s="17" t="e">
        <f>VLOOKUP(B5227,Consolidation!B:AA,3,TRUE)</f>
        <v>#VALUE!</v>
      </c>
      <c r="D5227" s="17" t="e">
        <f>VLOOKUP(B5227,Consolidation!B:AA,5,TRUE)</f>
        <v>#VALUE!</v>
      </c>
      <c r="E5227" s="17" t="e">
        <f>VLOOKUP(B5228,Consolidation!B:AA,6,TRUE)</f>
        <v>#VALUE!</v>
      </c>
      <c r="F5227" s="17" t="e">
        <f>VLOOKUP(B5228,Consolidation!B:AA,7,TRUE)</f>
        <v>#VALUE!</v>
      </c>
      <c r="G5227" s="17" t="e">
        <f>VLOOKUP(B5228,Consolidation!B:AA,12,TRUE)</f>
        <v>#VALUE!</v>
      </c>
      <c r="H5227" s="17" t="e">
        <f>VLOOKUP(B5228,Consolidation!B:AA,22,FALSE)</f>
        <v>#VALUE!</v>
      </c>
    </row>
    <row r="5228" spans="1:8" ht="29.5" customHeight="1" thickBot="1" x14ac:dyDescent="0.4">
      <c r="A5228" s="16" t="e">
        <f>IF(B5228&lt;&gt;"","IND"&amp;TEXT(COUNTA($B$2:B5228),"000"),"")</f>
        <v>#VALUE!</v>
      </c>
      <c r="B5228" s="17" t="e">
        <f>Consolication[[#This Row],[Nom et prénom 0 Name &amp; first name]]</f>
        <v>#VALUE!</v>
      </c>
      <c r="C5228" s="17" t="e">
        <f>VLOOKUP(B5228,Consolidation!B:AA,3,TRUE)</f>
        <v>#VALUE!</v>
      </c>
      <c r="D5228" s="17" t="e">
        <f>VLOOKUP(B5228,Consolidation!B:AA,5,TRUE)</f>
        <v>#VALUE!</v>
      </c>
      <c r="E5228" s="17" t="e">
        <f>VLOOKUP(B5229,Consolidation!B:AA,6,TRUE)</f>
        <v>#VALUE!</v>
      </c>
      <c r="F5228" s="17" t="e">
        <f>VLOOKUP(B5229,Consolidation!B:AA,7,TRUE)</f>
        <v>#VALUE!</v>
      </c>
      <c r="G5228" s="17" t="e">
        <f>VLOOKUP(B5229,Consolidation!B:AA,12,TRUE)</f>
        <v>#VALUE!</v>
      </c>
      <c r="H5228" s="17" t="e">
        <f>VLOOKUP(B5229,Consolidation!B:AA,22,FALSE)</f>
        <v>#VALUE!</v>
      </c>
    </row>
    <row r="5229" spans="1:8" ht="29.5" customHeight="1" thickBot="1" x14ac:dyDescent="0.4">
      <c r="A5229" s="16" t="e">
        <f>IF(B5229&lt;&gt;"","IND"&amp;TEXT(COUNTA($B$2:B5229),"000"),"")</f>
        <v>#VALUE!</v>
      </c>
      <c r="B5229" s="17" t="e">
        <f>Consolication[[#This Row],[Nom et prénom 0 Name &amp; first name]]</f>
        <v>#VALUE!</v>
      </c>
      <c r="C5229" s="17" t="e">
        <f>VLOOKUP(B5229,Consolidation!B:AA,3,TRUE)</f>
        <v>#VALUE!</v>
      </c>
      <c r="D5229" s="17" t="e">
        <f>VLOOKUP(B5229,Consolidation!B:AA,5,TRUE)</f>
        <v>#VALUE!</v>
      </c>
      <c r="E5229" s="17" t="e">
        <f>VLOOKUP(B5230,Consolidation!B:AA,6,TRUE)</f>
        <v>#VALUE!</v>
      </c>
      <c r="F5229" s="17" t="e">
        <f>VLOOKUP(B5230,Consolidation!B:AA,7,TRUE)</f>
        <v>#VALUE!</v>
      </c>
      <c r="G5229" s="17" t="e">
        <f>VLOOKUP(B5230,Consolidation!B:AA,12,TRUE)</f>
        <v>#VALUE!</v>
      </c>
      <c r="H5229" s="17" t="e">
        <f>VLOOKUP(B5230,Consolidation!B:AA,22,FALSE)</f>
        <v>#VALUE!</v>
      </c>
    </row>
    <row r="5230" spans="1:8" ht="29.5" customHeight="1" thickBot="1" x14ac:dyDescent="0.4">
      <c r="A5230" s="16" t="e">
        <f>IF(B5230&lt;&gt;"","IND"&amp;TEXT(COUNTA($B$2:B5230),"000"),"")</f>
        <v>#VALUE!</v>
      </c>
      <c r="B5230" s="17" t="e">
        <f>Consolication[[#This Row],[Nom et prénom 0 Name &amp; first name]]</f>
        <v>#VALUE!</v>
      </c>
      <c r="C5230" s="17" t="e">
        <f>VLOOKUP(B5230,Consolidation!B:AA,3,TRUE)</f>
        <v>#VALUE!</v>
      </c>
      <c r="D5230" s="17" t="e">
        <f>VLOOKUP(B5230,Consolidation!B:AA,5,TRUE)</f>
        <v>#VALUE!</v>
      </c>
      <c r="E5230" s="17" t="e">
        <f>VLOOKUP(B5231,Consolidation!B:AA,6,TRUE)</f>
        <v>#VALUE!</v>
      </c>
      <c r="F5230" s="17" t="e">
        <f>VLOOKUP(B5231,Consolidation!B:AA,7,TRUE)</f>
        <v>#VALUE!</v>
      </c>
      <c r="G5230" s="17" t="e">
        <f>VLOOKUP(B5231,Consolidation!B:AA,12,TRUE)</f>
        <v>#VALUE!</v>
      </c>
      <c r="H5230" s="17" t="e">
        <f>VLOOKUP(B5231,Consolidation!B:AA,22,FALSE)</f>
        <v>#VALUE!</v>
      </c>
    </row>
    <row r="5231" spans="1:8" ht="29.5" customHeight="1" thickBot="1" x14ac:dyDescent="0.4">
      <c r="A5231" s="16" t="e">
        <f>IF(B5231&lt;&gt;"","IND"&amp;TEXT(COUNTA($B$2:B5231),"000"),"")</f>
        <v>#VALUE!</v>
      </c>
      <c r="B5231" s="17" t="e">
        <f>Consolication[[#This Row],[Nom et prénom 0 Name &amp; first name]]</f>
        <v>#VALUE!</v>
      </c>
      <c r="C5231" s="17" t="e">
        <f>VLOOKUP(B5231,Consolidation!B:AA,3,TRUE)</f>
        <v>#VALUE!</v>
      </c>
      <c r="D5231" s="17" t="e">
        <f>VLOOKUP(B5231,Consolidation!B:AA,5,TRUE)</f>
        <v>#VALUE!</v>
      </c>
      <c r="E5231" s="17" t="e">
        <f>VLOOKUP(B5232,Consolidation!B:AA,6,TRUE)</f>
        <v>#VALUE!</v>
      </c>
      <c r="F5231" s="17" t="e">
        <f>VLOOKUP(B5232,Consolidation!B:AA,7,TRUE)</f>
        <v>#VALUE!</v>
      </c>
      <c r="G5231" s="17" t="e">
        <f>VLOOKUP(B5232,Consolidation!B:AA,12,TRUE)</f>
        <v>#VALUE!</v>
      </c>
      <c r="H5231" s="17" t="e">
        <f>VLOOKUP(B5232,Consolidation!B:AA,22,FALSE)</f>
        <v>#VALUE!</v>
      </c>
    </row>
    <row r="5232" spans="1:8" ht="29.5" customHeight="1" thickBot="1" x14ac:dyDescent="0.4">
      <c r="A5232" s="16" t="e">
        <f>IF(B5232&lt;&gt;"","IND"&amp;TEXT(COUNTA($B$2:B5232),"000"),"")</f>
        <v>#VALUE!</v>
      </c>
      <c r="B5232" s="17" t="e">
        <f>Consolication[[#This Row],[Nom et prénom 0 Name &amp; first name]]</f>
        <v>#VALUE!</v>
      </c>
      <c r="C5232" s="17" t="e">
        <f>VLOOKUP(B5232,Consolidation!B:AA,3,TRUE)</f>
        <v>#VALUE!</v>
      </c>
      <c r="D5232" s="17" t="e">
        <f>VLOOKUP(B5232,Consolidation!B:AA,5,TRUE)</f>
        <v>#VALUE!</v>
      </c>
      <c r="E5232" s="17" t="e">
        <f>VLOOKUP(B5233,Consolidation!B:AA,6,TRUE)</f>
        <v>#VALUE!</v>
      </c>
      <c r="F5232" s="17" t="e">
        <f>VLOOKUP(B5233,Consolidation!B:AA,7,TRUE)</f>
        <v>#VALUE!</v>
      </c>
      <c r="G5232" s="17" t="e">
        <f>VLOOKUP(B5233,Consolidation!B:AA,12,TRUE)</f>
        <v>#VALUE!</v>
      </c>
      <c r="H5232" s="17" t="e">
        <f>VLOOKUP(B5233,Consolidation!B:AA,22,FALSE)</f>
        <v>#VALUE!</v>
      </c>
    </row>
    <row r="5233" spans="1:8" ht="29.5" customHeight="1" thickBot="1" x14ac:dyDescent="0.4">
      <c r="A5233" s="16" t="e">
        <f>IF(B5233&lt;&gt;"","IND"&amp;TEXT(COUNTA($B$2:B5233),"000"),"")</f>
        <v>#VALUE!</v>
      </c>
      <c r="B5233" s="17" t="e">
        <f>Consolication[[#This Row],[Nom et prénom 0 Name &amp; first name]]</f>
        <v>#VALUE!</v>
      </c>
      <c r="C5233" s="17" t="e">
        <f>VLOOKUP(B5233,Consolidation!B:AA,3,TRUE)</f>
        <v>#VALUE!</v>
      </c>
      <c r="D5233" s="17" t="e">
        <f>VLOOKUP(B5233,Consolidation!B:AA,5,TRUE)</f>
        <v>#VALUE!</v>
      </c>
      <c r="E5233" s="17" t="e">
        <f>VLOOKUP(B5234,Consolidation!B:AA,6,TRUE)</f>
        <v>#VALUE!</v>
      </c>
      <c r="F5233" s="17" t="e">
        <f>VLOOKUP(B5234,Consolidation!B:AA,7,TRUE)</f>
        <v>#VALUE!</v>
      </c>
      <c r="G5233" s="17" t="e">
        <f>VLOOKUP(B5234,Consolidation!B:AA,12,TRUE)</f>
        <v>#VALUE!</v>
      </c>
      <c r="H5233" s="17" t="e">
        <f>VLOOKUP(B5234,Consolidation!B:AA,22,FALSE)</f>
        <v>#VALUE!</v>
      </c>
    </row>
    <row r="5234" spans="1:8" ht="29.5" customHeight="1" thickBot="1" x14ac:dyDescent="0.4">
      <c r="A5234" s="16" t="e">
        <f>IF(B5234&lt;&gt;"","IND"&amp;TEXT(COUNTA($B$2:B5234),"000"),"")</f>
        <v>#VALUE!</v>
      </c>
      <c r="B5234" s="17" t="e">
        <f>Consolication[[#This Row],[Nom et prénom 0 Name &amp; first name]]</f>
        <v>#VALUE!</v>
      </c>
      <c r="C5234" s="17" t="e">
        <f>VLOOKUP(B5234,Consolidation!B:AA,3,TRUE)</f>
        <v>#VALUE!</v>
      </c>
      <c r="D5234" s="17" t="e">
        <f>VLOOKUP(B5234,Consolidation!B:AA,5,TRUE)</f>
        <v>#VALUE!</v>
      </c>
      <c r="E5234" s="17" t="e">
        <f>VLOOKUP(B5235,Consolidation!B:AA,6,TRUE)</f>
        <v>#VALUE!</v>
      </c>
      <c r="F5234" s="17" t="e">
        <f>VLOOKUP(B5235,Consolidation!B:AA,7,TRUE)</f>
        <v>#VALUE!</v>
      </c>
      <c r="G5234" s="17" t="e">
        <f>VLOOKUP(B5235,Consolidation!B:AA,12,TRUE)</f>
        <v>#VALUE!</v>
      </c>
      <c r="H5234" s="17" t="e">
        <f>VLOOKUP(B5235,Consolidation!B:AA,22,FALSE)</f>
        <v>#VALUE!</v>
      </c>
    </row>
    <row r="5235" spans="1:8" ht="29.5" customHeight="1" thickBot="1" x14ac:dyDescent="0.4">
      <c r="A5235" s="16" t="e">
        <f>IF(B5235&lt;&gt;"","IND"&amp;TEXT(COUNTA($B$2:B5235),"000"),"")</f>
        <v>#VALUE!</v>
      </c>
      <c r="B5235" s="17" t="e">
        <f>Consolication[[#This Row],[Nom et prénom 0 Name &amp; first name]]</f>
        <v>#VALUE!</v>
      </c>
      <c r="C5235" s="17" t="e">
        <f>VLOOKUP(B5235,Consolidation!B:AA,3,TRUE)</f>
        <v>#VALUE!</v>
      </c>
      <c r="D5235" s="17" t="e">
        <f>VLOOKUP(B5235,Consolidation!B:AA,5,TRUE)</f>
        <v>#VALUE!</v>
      </c>
      <c r="E5235" s="17" t="e">
        <f>VLOOKUP(B5236,Consolidation!B:AA,6,TRUE)</f>
        <v>#VALUE!</v>
      </c>
      <c r="F5235" s="17" t="e">
        <f>VLOOKUP(B5236,Consolidation!B:AA,7,TRUE)</f>
        <v>#VALUE!</v>
      </c>
      <c r="G5235" s="17" t="e">
        <f>VLOOKUP(B5236,Consolidation!B:AA,12,TRUE)</f>
        <v>#VALUE!</v>
      </c>
      <c r="H5235" s="17" t="e">
        <f>VLOOKUP(B5236,Consolidation!B:AA,22,FALSE)</f>
        <v>#VALUE!</v>
      </c>
    </row>
    <row r="5236" spans="1:8" ht="29.5" customHeight="1" thickBot="1" x14ac:dyDescent="0.4">
      <c r="A5236" s="16" t="e">
        <f>IF(B5236&lt;&gt;"","IND"&amp;TEXT(COUNTA($B$2:B5236),"000"),"")</f>
        <v>#VALUE!</v>
      </c>
      <c r="B5236" s="17" t="e">
        <f>Consolication[[#This Row],[Nom et prénom 0 Name &amp; first name]]</f>
        <v>#VALUE!</v>
      </c>
      <c r="C5236" s="17" t="e">
        <f>VLOOKUP(B5236,Consolidation!B:AA,3,TRUE)</f>
        <v>#VALUE!</v>
      </c>
      <c r="D5236" s="17" t="e">
        <f>VLOOKUP(B5236,Consolidation!B:AA,5,TRUE)</f>
        <v>#VALUE!</v>
      </c>
      <c r="E5236" s="17" t="e">
        <f>VLOOKUP(B5237,Consolidation!B:AA,6,TRUE)</f>
        <v>#VALUE!</v>
      </c>
      <c r="F5236" s="17" t="e">
        <f>VLOOKUP(B5237,Consolidation!B:AA,7,TRUE)</f>
        <v>#VALUE!</v>
      </c>
      <c r="G5236" s="17" t="e">
        <f>VLOOKUP(B5237,Consolidation!B:AA,12,TRUE)</f>
        <v>#VALUE!</v>
      </c>
      <c r="H5236" s="17" t="e">
        <f>VLOOKUP(B5237,Consolidation!B:AA,22,FALSE)</f>
        <v>#VALUE!</v>
      </c>
    </row>
    <row r="5237" spans="1:8" ht="29.5" customHeight="1" thickBot="1" x14ac:dyDescent="0.4">
      <c r="A5237" s="16" t="e">
        <f>IF(B5237&lt;&gt;"","IND"&amp;TEXT(COUNTA($B$2:B5237),"000"),"")</f>
        <v>#VALUE!</v>
      </c>
      <c r="B5237" s="17" t="e">
        <f>Consolication[[#This Row],[Nom et prénom 0 Name &amp; first name]]</f>
        <v>#VALUE!</v>
      </c>
      <c r="C5237" s="17" t="e">
        <f>VLOOKUP(B5237,Consolidation!B:AA,3,TRUE)</f>
        <v>#VALUE!</v>
      </c>
      <c r="D5237" s="17" t="e">
        <f>VLOOKUP(B5237,Consolidation!B:AA,5,TRUE)</f>
        <v>#VALUE!</v>
      </c>
      <c r="E5237" s="17" t="e">
        <f>VLOOKUP(B5238,Consolidation!B:AA,6,TRUE)</f>
        <v>#VALUE!</v>
      </c>
      <c r="F5237" s="17" t="e">
        <f>VLOOKUP(B5238,Consolidation!B:AA,7,TRUE)</f>
        <v>#VALUE!</v>
      </c>
      <c r="G5237" s="17" t="e">
        <f>VLOOKUP(B5238,Consolidation!B:AA,12,TRUE)</f>
        <v>#VALUE!</v>
      </c>
      <c r="H5237" s="17" t="e">
        <f>VLOOKUP(B5238,Consolidation!B:AA,22,FALSE)</f>
        <v>#VALUE!</v>
      </c>
    </row>
    <row r="5238" spans="1:8" ht="29.5" customHeight="1" thickBot="1" x14ac:dyDescent="0.4">
      <c r="A5238" s="16" t="e">
        <f>IF(B5238&lt;&gt;"","IND"&amp;TEXT(COUNTA($B$2:B5238),"000"),"")</f>
        <v>#VALUE!</v>
      </c>
      <c r="B5238" s="17" t="e">
        <f>Consolication[[#This Row],[Nom et prénom 0 Name &amp; first name]]</f>
        <v>#VALUE!</v>
      </c>
      <c r="C5238" s="17" t="e">
        <f>VLOOKUP(B5238,Consolidation!B:AA,3,TRUE)</f>
        <v>#VALUE!</v>
      </c>
      <c r="D5238" s="17" t="e">
        <f>VLOOKUP(B5238,Consolidation!B:AA,5,TRUE)</f>
        <v>#VALUE!</v>
      </c>
      <c r="E5238" s="17" t="e">
        <f>VLOOKUP(B5239,Consolidation!B:AA,6,TRUE)</f>
        <v>#VALUE!</v>
      </c>
      <c r="F5238" s="17" t="e">
        <f>VLOOKUP(B5239,Consolidation!B:AA,7,TRUE)</f>
        <v>#VALUE!</v>
      </c>
      <c r="G5238" s="17" t="e">
        <f>VLOOKUP(B5239,Consolidation!B:AA,12,TRUE)</f>
        <v>#VALUE!</v>
      </c>
      <c r="H5238" s="17" t="e">
        <f>VLOOKUP(B5239,Consolidation!B:AA,22,FALSE)</f>
        <v>#VALUE!</v>
      </c>
    </row>
    <row r="5239" spans="1:8" ht="29.5" customHeight="1" thickBot="1" x14ac:dyDescent="0.4">
      <c r="A5239" s="16" t="e">
        <f>IF(B5239&lt;&gt;"","IND"&amp;TEXT(COUNTA($B$2:B5239),"000"),"")</f>
        <v>#VALUE!</v>
      </c>
      <c r="B5239" s="17" t="e">
        <f>Consolication[[#This Row],[Nom et prénom 0 Name &amp; first name]]</f>
        <v>#VALUE!</v>
      </c>
      <c r="C5239" s="17" t="e">
        <f>VLOOKUP(B5239,Consolidation!B:AA,3,TRUE)</f>
        <v>#VALUE!</v>
      </c>
      <c r="D5239" s="17" t="e">
        <f>VLOOKUP(B5239,Consolidation!B:AA,5,TRUE)</f>
        <v>#VALUE!</v>
      </c>
      <c r="E5239" s="17" t="e">
        <f>VLOOKUP(B5240,Consolidation!B:AA,6,TRUE)</f>
        <v>#VALUE!</v>
      </c>
      <c r="F5239" s="17" t="e">
        <f>VLOOKUP(B5240,Consolidation!B:AA,7,TRUE)</f>
        <v>#VALUE!</v>
      </c>
      <c r="G5239" s="17" t="e">
        <f>VLOOKUP(B5240,Consolidation!B:AA,12,TRUE)</f>
        <v>#VALUE!</v>
      </c>
      <c r="H5239" s="17" t="e">
        <f>VLOOKUP(B5240,Consolidation!B:AA,22,FALSE)</f>
        <v>#VALUE!</v>
      </c>
    </row>
    <row r="5240" spans="1:8" ht="29.5" customHeight="1" thickBot="1" x14ac:dyDescent="0.4">
      <c r="A5240" s="16" t="e">
        <f>IF(B5240&lt;&gt;"","IND"&amp;TEXT(COUNTA($B$2:B5240),"000"),"")</f>
        <v>#VALUE!</v>
      </c>
      <c r="B5240" s="17" t="e">
        <f>Consolication[[#This Row],[Nom et prénom 0 Name &amp; first name]]</f>
        <v>#VALUE!</v>
      </c>
      <c r="C5240" s="17" t="e">
        <f>VLOOKUP(B5240,Consolidation!B:AA,3,TRUE)</f>
        <v>#VALUE!</v>
      </c>
      <c r="D5240" s="17" t="e">
        <f>VLOOKUP(B5240,Consolidation!B:AA,5,TRUE)</f>
        <v>#VALUE!</v>
      </c>
      <c r="E5240" s="17" t="e">
        <f>VLOOKUP(B5241,Consolidation!B:AA,6,TRUE)</f>
        <v>#VALUE!</v>
      </c>
      <c r="F5240" s="17" t="e">
        <f>VLOOKUP(B5241,Consolidation!B:AA,7,TRUE)</f>
        <v>#VALUE!</v>
      </c>
      <c r="G5240" s="17" t="e">
        <f>VLOOKUP(B5241,Consolidation!B:AA,12,TRUE)</f>
        <v>#VALUE!</v>
      </c>
      <c r="H5240" s="17" t="e">
        <f>VLOOKUP(B5241,Consolidation!B:AA,22,FALSE)</f>
        <v>#VALUE!</v>
      </c>
    </row>
    <row r="5241" spans="1:8" ht="29.5" customHeight="1" thickBot="1" x14ac:dyDescent="0.4">
      <c r="A5241" s="16" t="e">
        <f>IF(B5241&lt;&gt;"","IND"&amp;TEXT(COUNTA($B$2:B5241),"000"),"")</f>
        <v>#VALUE!</v>
      </c>
      <c r="B5241" s="17" t="e">
        <f>Consolication[[#This Row],[Nom et prénom 0 Name &amp; first name]]</f>
        <v>#VALUE!</v>
      </c>
      <c r="C5241" s="17" t="e">
        <f>VLOOKUP(B5241,Consolidation!B:AA,3,TRUE)</f>
        <v>#VALUE!</v>
      </c>
      <c r="D5241" s="17" t="e">
        <f>VLOOKUP(B5241,Consolidation!B:AA,5,TRUE)</f>
        <v>#VALUE!</v>
      </c>
      <c r="E5241" s="17" t="e">
        <f>VLOOKUP(B5242,Consolidation!B:AA,6,TRUE)</f>
        <v>#VALUE!</v>
      </c>
      <c r="F5241" s="17" t="e">
        <f>VLOOKUP(B5242,Consolidation!B:AA,7,TRUE)</f>
        <v>#VALUE!</v>
      </c>
      <c r="G5241" s="17" t="e">
        <f>VLOOKUP(B5242,Consolidation!B:AA,12,TRUE)</f>
        <v>#VALUE!</v>
      </c>
      <c r="H5241" s="17" t="e">
        <f>VLOOKUP(B5242,Consolidation!B:AA,22,FALSE)</f>
        <v>#VALUE!</v>
      </c>
    </row>
    <row r="5242" spans="1:8" ht="29.5" customHeight="1" thickBot="1" x14ac:dyDescent="0.4">
      <c r="A5242" s="16" t="e">
        <f>IF(B5242&lt;&gt;"","IND"&amp;TEXT(COUNTA($B$2:B5242),"000"),"")</f>
        <v>#VALUE!</v>
      </c>
      <c r="B5242" s="17" t="e">
        <f>Consolication[[#This Row],[Nom et prénom 0 Name &amp; first name]]</f>
        <v>#VALUE!</v>
      </c>
      <c r="C5242" s="17" t="e">
        <f>VLOOKUP(B5242,Consolidation!B:AA,3,TRUE)</f>
        <v>#VALUE!</v>
      </c>
      <c r="D5242" s="17" t="e">
        <f>VLOOKUP(B5242,Consolidation!B:AA,5,TRUE)</f>
        <v>#VALUE!</v>
      </c>
      <c r="E5242" s="17" t="e">
        <f>VLOOKUP(B5243,Consolidation!B:AA,6,TRUE)</f>
        <v>#VALUE!</v>
      </c>
      <c r="F5242" s="17" t="e">
        <f>VLOOKUP(B5243,Consolidation!B:AA,7,TRUE)</f>
        <v>#VALUE!</v>
      </c>
      <c r="G5242" s="17" t="e">
        <f>VLOOKUP(B5243,Consolidation!B:AA,12,TRUE)</f>
        <v>#VALUE!</v>
      </c>
      <c r="H5242" s="17" t="e">
        <f>VLOOKUP(B5243,Consolidation!B:AA,22,FALSE)</f>
        <v>#VALUE!</v>
      </c>
    </row>
    <row r="5243" spans="1:8" ht="29.5" customHeight="1" thickBot="1" x14ac:dyDescent="0.4">
      <c r="A5243" s="16" t="e">
        <f>IF(B5243&lt;&gt;"","IND"&amp;TEXT(COUNTA($B$2:B5243),"000"),"")</f>
        <v>#VALUE!</v>
      </c>
      <c r="B5243" s="17" t="e">
        <f>Consolication[[#This Row],[Nom et prénom 0 Name &amp; first name]]</f>
        <v>#VALUE!</v>
      </c>
      <c r="C5243" s="17" t="e">
        <f>VLOOKUP(B5243,Consolidation!B:AA,3,TRUE)</f>
        <v>#VALUE!</v>
      </c>
      <c r="D5243" s="17" t="e">
        <f>VLOOKUP(B5243,Consolidation!B:AA,5,TRUE)</f>
        <v>#VALUE!</v>
      </c>
      <c r="E5243" s="17" t="e">
        <f>VLOOKUP(B5244,Consolidation!B:AA,6,TRUE)</f>
        <v>#VALUE!</v>
      </c>
      <c r="F5243" s="17" t="e">
        <f>VLOOKUP(B5244,Consolidation!B:AA,7,TRUE)</f>
        <v>#VALUE!</v>
      </c>
      <c r="G5243" s="17" t="e">
        <f>VLOOKUP(B5244,Consolidation!B:AA,12,TRUE)</f>
        <v>#VALUE!</v>
      </c>
      <c r="H5243" s="17" t="e">
        <f>VLOOKUP(B5244,Consolidation!B:AA,22,FALSE)</f>
        <v>#VALUE!</v>
      </c>
    </row>
    <row r="5244" spans="1:8" ht="29.5" customHeight="1" thickBot="1" x14ac:dyDescent="0.4">
      <c r="A5244" s="16" t="e">
        <f>IF(B5244&lt;&gt;"","IND"&amp;TEXT(COUNTA($B$2:B5244),"000"),"")</f>
        <v>#VALUE!</v>
      </c>
      <c r="B5244" s="17" t="e">
        <f>Consolication[[#This Row],[Nom et prénom 0 Name &amp; first name]]</f>
        <v>#VALUE!</v>
      </c>
      <c r="C5244" s="17" t="e">
        <f>VLOOKUP(B5244,Consolidation!B:AA,3,TRUE)</f>
        <v>#VALUE!</v>
      </c>
      <c r="D5244" s="17" t="e">
        <f>VLOOKUP(B5244,Consolidation!B:AA,5,TRUE)</f>
        <v>#VALUE!</v>
      </c>
      <c r="E5244" s="17" t="e">
        <f>VLOOKUP(B5245,Consolidation!B:AA,6,TRUE)</f>
        <v>#VALUE!</v>
      </c>
      <c r="F5244" s="17" t="e">
        <f>VLOOKUP(B5245,Consolidation!B:AA,7,TRUE)</f>
        <v>#VALUE!</v>
      </c>
      <c r="G5244" s="17" t="e">
        <f>VLOOKUP(B5245,Consolidation!B:AA,12,TRUE)</f>
        <v>#VALUE!</v>
      </c>
      <c r="H5244" s="17" t="e">
        <f>VLOOKUP(B5245,Consolidation!B:AA,22,FALSE)</f>
        <v>#VALUE!</v>
      </c>
    </row>
    <row r="5245" spans="1:8" ht="29.5" customHeight="1" thickBot="1" x14ac:dyDescent="0.4">
      <c r="A5245" s="16" t="e">
        <f>IF(B5245&lt;&gt;"","IND"&amp;TEXT(COUNTA($B$2:B5245),"000"),"")</f>
        <v>#VALUE!</v>
      </c>
      <c r="B5245" s="17" t="e">
        <f>Consolication[[#This Row],[Nom et prénom 0 Name &amp; first name]]</f>
        <v>#VALUE!</v>
      </c>
      <c r="C5245" s="17" t="e">
        <f>VLOOKUP(B5245,Consolidation!B:AA,3,TRUE)</f>
        <v>#VALUE!</v>
      </c>
      <c r="D5245" s="17" t="e">
        <f>VLOOKUP(B5245,Consolidation!B:AA,5,TRUE)</f>
        <v>#VALUE!</v>
      </c>
      <c r="E5245" s="17" t="e">
        <f>VLOOKUP(B5246,Consolidation!B:AA,6,TRUE)</f>
        <v>#VALUE!</v>
      </c>
      <c r="F5245" s="17" t="e">
        <f>VLOOKUP(B5246,Consolidation!B:AA,7,TRUE)</f>
        <v>#VALUE!</v>
      </c>
      <c r="G5245" s="17" t="e">
        <f>VLOOKUP(B5246,Consolidation!B:AA,12,TRUE)</f>
        <v>#VALUE!</v>
      </c>
      <c r="H5245" s="17" t="e">
        <f>VLOOKUP(B5246,Consolidation!B:AA,22,FALSE)</f>
        <v>#VALUE!</v>
      </c>
    </row>
    <row r="5246" spans="1:8" ht="29.5" customHeight="1" thickBot="1" x14ac:dyDescent="0.4">
      <c r="A5246" s="16" t="e">
        <f>IF(B5246&lt;&gt;"","IND"&amp;TEXT(COUNTA($B$2:B5246),"000"),"")</f>
        <v>#VALUE!</v>
      </c>
      <c r="B5246" s="17" t="e">
        <f>Consolication[[#This Row],[Nom et prénom 0 Name &amp; first name]]</f>
        <v>#VALUE!</v>
      </c>
      <c r="C5246" s="17" t="e">
        <f>VLOOKUP(B5246,Consolidation!B:AA,3,TRUE)</f>
        <v>#VALUE!</v>
      </c>
      <c r="D5246" s="17" t="e">
        <f>VLOOKUP(B5246,Consolidation!B:AA,5,TRUE)</f>
        <v>#VALUE!</v>
      </c>
      <c r="E5246" s="17" t="e">
        <f>VLOOKUP(B5247,Consolidation!B:AA,6,TRUE)</f>
        <v>#VALUE!</v>
      </c>
      <c r="F5246" s="17" t="e">
        <f>VLOOKUP(B5247,Consolidation!B:AA,7,TRUE)</f>
        <v>#VALUE!</v>
      </c>
      <c r="G5246" s="17" t="e">
        <f>VLOOKUP(B5247,Consolidation!B:AA,12,TRUE)</f>
        <v>#VALUE!</v>
      </c>
      <c r="H5246" s="17" t="e">
        <f>VLOOKUP(B5247,Consolidation!B:AA,22,FALSE)</f>
        <v>#VALUE!</v>
      </c>
    </row>
    <row r="5247" spans="1:8" ht="29.5" customHeight="1" thickBot="1" x14ac:dyDescent="0.4">
      <c r="A5247" s="16" t="e">
        <f>IF(B5247&lt;&gt;"","IND"&amp;TEXT(COUNTA($B$2:B5247),"000"),"")</f>
        <v>#VALUE!</v>
      </c>
      <c r="B5247" s="17" t="e">
        <f>Consolication[[#This Row],[Nom et prénom 0 Name &amp; first name]]</f>
        <v>#VALUE!</v>
      </c>
      <c r="C5247" s="17" t="e">
        <f>VLOOKUP(B5247,Consolidation!B:AA,3,TRUE)</f>
        <v>#VALUE!</v>
      </c>
      <c r="D5247" s="17" t="e">
        <f>VLOOKUP(B5247,Consolidation!B:AA,5,TRUE)</f>
        <v>#VALUE!</v>
      </c>
      <c r="E5247" s="17" t="e">
        <f>VLOOKUP(B5248,Consolidation!B:AA,6,TRUE)</f>
        <v>#VALUE!</v>
      </c>
      <c r="F5247" s="17" t="e">
        <f>VLOOKUP(B5248,Consolidation!B:AA,7,TRUE)</f>
        <v>#VALUE!</v>
      </c>
      <c r="G5247" s="17" t="e">
        <f>VLOOKUP(B5248,Consolidation!B:AA,12,TRUE)</f>
        <v>#VALUE!</v>
      </c>
      <c r="H5247" s="17" t="e">
        <f>VLOOKUP(B5248,Consolidation!B:AA,22,FALSE)</f>
        <v>#VALUE!</v>
      </c>
    </row>
    <row r="5248" spans="1:8" ht="29.5" customHeight="1" thickBot="1" x14ac:dyDescent="0.4">
      <c r="A5248" s="16" t="e">
        <f>IF(B5248&lt;&gt;"","IND"&amp;TEXT(COUNTA($B$2:B5248),"000"),"")</f>
        <v>#VALUE!</v>
      </c>
      <c r="B5248" s="17" t="e">
        <f>Consolication[[#This Row],[Nom et prénom 0 Name &amp; first name]]</f>
        <v>#VALUE!</v>
      </c>
      <c r="C5248" s="17" t="e">
        <f>VLOOKUP(B5248,Consolidation!B:AA,3,TRUE)</f>
        <v>#VALUE!</v>
      </c>
      <c r="D5248" s="17" t="e">
        <f>VLOOKUP(B5248,Consolidation!B:AA,5,TRUE)</f>
        <v>#VALUE!</v>
      </c>
      <c r="E5248" s="17" t="e">
        <f>VLOOKUP(B5249,Consolidation!B:AA,6,TRUE)</f>
        <v>#VALUE!</v>
      </c>
      <c r="F5248" s="17" t="e">
        <f>VLOOKUP(B5249,Consolidation!B:AA,7,TRUE)</f>
        <v>#VALUE!</v>
      </c>
      <c r="G5248" s="17" t="e">
        <f>VLOOKUP(B5249,Consolidation!B:AA,12,TRUE)</f>
        <v>#VALUE!</v>
      </c>
      <c r="H5248" s="17" t="e">
        <f>VLOOKUP(B5249,Consolidation!B:AA,22,FALSE)</f>
        <v>#VALUE!</v>
      </c>
    </row>
    <row r="5249" spans="1:8" ht="29.5" customHeight="1" thickBot="1" x14ac:dyDescent="0.4">
      <c r="A5249" s="16" t="e">
        <f>IF(B5249&lt;&gt;"","IND"&amp;TEXT(COUNTA($B$2:B5249),"000"),"")</f>
        <v>#VALUE!</v>
      </c>
      <c r="B5249" s="17" t="e">
        <f>Consolication[[#This Row],[Nom et prénom 0 Name &amp; first name]]</f>
        <v>#VALUE!</v>
      </c>
      <c r="C5249" s="17" t="e">
        <f>VLOOKUP(B5249,Consolidation!B:AA,3,TRUE)</f>
        <v>#VALUE!</v>
      </c>
      <c r="D5249" s="17" t="e">
        <f>VLOOKUP(B5249,Consolidation!B:AA,5,TRUE)</f>
        <v>#VALUE!</v>
      </c>
      <c r="E5249" s="17" t="e">
        <f>VLOOKUP(B5250,Consolidation!B:AA,6,TRUE)</f>
        <v>#VALUE!</v>
      </c>
      <c r="F5249" s="17" t="e">
        <f>VLOOKUP(B5250,Consolidation!B:AA,7,TRUE)</f>
        <v>#VALUE!</v>
      </c>
      <c r="G5249" s="17" t="e">
        <f>VLOOKUP(B5250,Consolidation!B:AA,12,TRUE)</f>
        <v>#VALUE!</v>
      </c>
      <c r="H5249" s="17" t="e">
        <f>VLOOKUP(B5250,Consolidation!B:AA,22,FALSE)</f>
        <v>#VALUE!</v>
      </c>
    </row>
    <row r="5250" spans="1:8" ht="29.5" customHeight="1" thickBot="1" x14ac:dyDescent="0.4">
      <c r="A5250" s="16" t="e">
        <f>IF(B5250&lt;&gt;"","IND"&amp;TEXT(COUNTA($B$2:B5250),"000"),"")</f>
        <v>#VALUE!</v>
      </c>
      <c r="B5250" s="17" t="e">
        <f>Consolication[[#This Row],[Nom et prénom 0 Name &amp; first name]]</f>
        <v>#VALUE!</v>
      </c>
      <c r="C5250" s="17" t="e">
        <f>VLOOKUP(B5250,Consolidation!B:AA,3,TRUE)</f>
        <v>#VALUE!</v>
      </c>
      <c r="D5250" s="17" t="e">
        <f>VLOOKUP(B5250,Consolidation!B:AA,5,TRUE)</f>
        <v>#VALUE!</v>
      </c>
      <c r="E5250" s="17" t="e">
        <f>VLOOKUP(B5251,Consolidation!B:AA,6,TRUE)</f>
        <v>#VALUE!</v>
      </c>
      <c r="F5250" s="17" t="e">
        <f>VLOOKUP(B5251,Consolidation!B:AA,7,TRUE)</f>
        <v>#VALUE!</v>
      </c>
      <c r="G5250" s="17" t="e">
        <f>VLOOKUP(B5251,Consolidation!B:AA,12,TRUE)</f>
        <v>#VALUE!</v>
      </c>
      <c r="H5250" s="17" t="e">
        <f>VLOOKUP(B5251,Consolidation!B:AA,22,FALSE)</f>
        <v>#VALUE!</v>
      </c>
    </row>
    <row r="5251" spans="1:8" ht="29.5" customHeight="1" thickBot="1" x14ac:dyDescent="0.4">
      <c r="A5251" s="16" t="e">
        <f>IF(B5251&lt;&gt;"","IND"&amp;TEXT(COUNTA($B$2:B5251),"000"),"")</f>
        <v>#VALUE!</v>
      </c>
      <c r="B5251" s="17" t="e">
        <f>Consolication[[#This Row],[Nom et prénom 0 Name &amp; first name]]</f>
        <v>#VALUE!</v>
      </c>
      <c r="C5251" s="17" t="e">
        <f>VLOOKUP(B5251,Consolidation!B:AA,3,TRUE)</f>
        <v>#VALUE!</v>
      </c>
      <c r="D5251" s="17" t="e">
        <f>VLOOKUP(B5251,Consolidation!B:AA,5,TRUE)</f>
        <v>#VALUE!</v>
      </c>
      <c r="E5251" s="17" t="e">
        <f>VLOOKUP(B5252,Consolidation!B:AA,6,TRUE)</f>
        <v>#VALUE!</v>
      </c>
      <c r="F5251" s="17" t="e">
        <f>VLOOKUP(B5252,Consolidation!B:AA,7,TRUE)</f>
        <v>#VALUE!</v>
      </c>
      <c r="G5251" s="17" t="e">
        <f>VLOOKUP(B5252,Consolidation!B:AA,12,TRUE)</f>
        <v>#VALUE!</v>
      </c>
      <c r="H5251" s="17" t="e">
        <f>VLOOKUP(B5252,Consolidation!B:AA,22,FALSE)</f>
        <v>#VALUE!</v>
      </c>
    </row>
    <row r="5252" spans="1:8" ht="29.5" customHeight="1" thickBot="1" x14ac:dyDescent="0.4">
      <c r="A5252" s="16" t="e">
        <f>IF(B5252&lt;&gt;"","IND"&amp;TEXT(COUNTA($B$2:B5252),"000"),"")</f>
        <v>#VALUE!</v>
      </c>
      <c r="B5252" s="17" t="e">
        <f>Consolication[[#This Row],[Nom et prénom 0 Name &amp; first name]]</f>
        <v>#VALUE!</v>
      </c>
      <c r="C5252" s="17" t="e">
        <f>VLOOKUP(B5252,Consolidation!B:AA,3,TRUE)</f>
        <v>#VALUE!</v>
      </c>
      <c r="D5252" s="17" t="e">
        <f>VLOOKUP(B5252,Consolidation!B:AA,5,TRUE)</f>
        <v>#VALUE!</v>
      </c>
      <c r="E5252" s="17" t="e">
        <f>VLOOKUP(B5253,Consolidation!B:AA,6,TRUE)</f>
        <v>#VALUE!</v>
      </c>
      <c r="F5252" s="17" t="e">
        <f>VLOOKUP(B5253,Consolidation!B:AA,7,TRUE)</f>
        <v>#VALUE!</v>
      </c>
      <c r="G5252" s="17" t="e">
        <f>VLOOKUP(B5253,Consolidation!B:AA,12,TRUE)</f>
        <v>#VALUE!</v>
      </c>
      <c r="H5252" s="17" t="e">
        <f>VLOOKUP(B5253,Consolidation!B:AA,22,FALSE)</f>
        <v>#VALUE!</v>
      </c>
    </row>
    <row r="5253" spans="1:8" ht="29.5" customHeight="1" thickBot="1" x14ac:dyDescent="0.4">
      <c r="A5253" s="16" t="e">
        <f>IF(B5253&lt;&gt;"","IND"&amp;TEXT(COUNTA($B$2:B5253),"000"),"")</f>
        <v>#VALUE!</v>
      </c>
      <c r="B5253" s="17" t="e">
        <f>Consolication[[#This Row],[Nom et prénom 0 Name &amp; first name]]</f>
        <v>#VALUE!</v>
      </c>
      <c r="C5253" s="17" t="e">
        <f>VLOOKUP(B5253,Consolidation!B:AA,3,TRUE)</f>
        <v>#VALUE!</v>
      </c>
      <c r="D5253" s="17" t="e">
        <f>VLOOKUP(B5253,Consolidation!B:AA,5,TRUE)</f>
        <v>#VALUE!</v>
      </c>
      <c r="E5253" s="17" t="e">
        <f>VLOOKUP(B5254,Consolidation!B:AA,6,TRUE)</f>
        <v>#VALUE!</v>
      </c>
      <c r="F5253" s="17" t="e">
        <f>VLOOKUP(B5254,Consolidation!B:AA,7,TRUE)</f>
        <v>#VALUE!</v>
      </c>
      <c r="G5253" s="17" t="e">
        <f>VLOOKUP(B5254,Consolidation!B:AA,12,TRUE)</f>
        <v>#VALUE!</v>
      </c>
      <c r="H5253" s="17" t="e">
        <f>VLOOKUP(B5254,Consolidation!B:AA,22,FALSE)</f>
        <v>#VALUE!</v>
      </c>
    </row>
    <row r="5254" spans="1:8" ht="29.5" customHeight="1" thickBot="1" x14ac:dyDescent="0.4">
      <c r="A5254" s="16" t="e">
        <f>IF(B5254&lt;&gt;"","IND"&amp;TEXT(COUNTA($B$2:B5254),"000"),"")</f>
        <v>#VALUE!</v>
      </c>
      <c r="B5254" s="17" t="e">
        <f>Consolication[[#This Row],[Nom et prénom 0 Name &amp; first name]]</f>
        <v>#VALUE!</v>
      </c>
      <c r="C5254" s="17" t="e">
        <f>VLOOKUP(B5254,Consolidation!B:AA,3,TRUE)</f>
        <v>#VALUE!</v>
      </c>
      <c r="D5254" s="17" t="e">
        <f>VLOOKUP(B5254,Consolidation!B:AA,5,TRUE)</f>
        <v>#VALUE!</v>
      </c>
      <c r="E5254" s="17" t="e">
        <f>VLOOKUP(B5255,Consolidation!B:AA,6,TRUE)</f>
        <v>#VALUE!</v>
      </c>
      <c r="F5254" s="17" t="e">
        <f>VLOOKUP(B5255,Consolidation!B:AA,7,TRUE)</f>
        <v>#VALUE!</v>
      </c>
      <c r="G5254" s="17" t="e">
        <f>VLOOKUP(B5255,Consolidation!B:AA,12,TRUE)</f>
        <v>#VALUE!</v>
      </c>
      <c r="H5254" s="17" t="e">
        <f>VLOOKUP(B5255,Consolidation!B:AA,22,FALSE)</f>
        <v>#VALUE!</v>
      </c>
    </row>
    <row r="5255" spans="1:8" ht="29.5" customHeight="1" thickBot="1" x14ac:dyDescent="0.4">
      <c r="A5255" s="16" t="e">
        <f>IF(B5255&lt;&gt;"","IND"&amp;TEXT(COUNTA($B$2:B5255),"000"),"")</f>
        <v>#VALUE!</v>
      </c>
      <c r="B5255" s="17" t="e">
        <f>Consolication[[#This Row],[Nom et prénom 0 Name &amp; first name]]</f>
        <v>#VALUE!</v>
      </c>
      <c r="C5255" s="17" t="e">
        <f>VLOOKUP(B5255,Consolidation!B:AA,3,TRUE)</f>
        <v>#VALUE!</v>
      </c>
      <c r="D5255" s="17" t="e">
        <f>VLOOKUP(B5255,Consolidation!B:AA,5,TRUE)</f>
        <v>#VALUE!</v>
      </c>
      <c r="E5255" s="17" t="e">
        <f>VLOOKUP(B5256,Consolidation!B:AA,6,TRUE)</f>
        <v>#VALUE!</v>
      </c>
      <c r="F5255" s="17" t="e">
        <f>VLOOKUP(B5256,Consolidation!B:AA,7,TRUE)</f>
        <v>#VALUE!</v>
      </c>
      <c r="G5255" s="17" t="e">
        <f>VLOOKUP(B5256,Consolidation!B:AA,12,TRUE)</f>
        <v>#VALUE!</v>
      </c>
      <c r="H5255" s="17" t="e">
        <f>VLOOKUP(B5256,Consolidation!B:AA,22,FALSE)</f>
        <v>#VALUE!</v>
      </c>
    </row>
    <row r="5256" spans="1:8" ht="29.5" customHeight="1" thickBot="1" x14ac:dyDescent="0.4">
      <c r="A5256" s="16" t="e">
        <f>IF(B5256&lt;&gt;"","IND"&amp;TEXT(COUNTA($B$2:B5256),"000"),"")</f>
        <v>#VALUE!</v>
      </c>
      <c r="B5256" s="17" t="e">
        <f>Consolication[[#This Row],[Nom et prénom 0 Name &amp; first name]]</f>
        <v>#VALUE!</v>
      </c>
      <c r="C5256" s="17" t="e">
        <f>VLOOKUP(B5256,Consolidation!B:AA,3,TRUE)</f>
        <v>#VALUE!</v>
      </c>
      <c r="D5256" s="17" t="e">
        <f>VLOOKUP(B5256,Consolidation!B:AA,5,TRUE)</f>
        <v>#VALUE!</v>
      </c>
      <c r="E5256" s="17" t="e">
        <f>VLOOKUP(B5257,Consolidation!B:AA,6,TRUE)</f>
        <v>#VALUE!</v>
      </c>
      <c r="F5256" s="17" t="e">
        <f>VLOOKUP(B5257,Consolidation!B:AA,7,TRUE)</f>
        <v>#VALUE!</v>
      </c>
      <c r="G5256" s="17" t="e">
        <f>VLOOKUP(B5257,Consolidation!B:AA,12,TRUE)</f>
        <v>#VALUE!</v>
      </c>
      <c r="H5256" s="17" t="e">
        <f>VLOOKUP(B5257,Consolidation!B:AA,22,FALSE)</f>
        <v>#VALUE!</v>
      </c>
    </row>
    <row r="5257" spans="1:8" ht="29.5" customHeight="1" thickBot="1" x14ac:dyDescent="0.4">
      <c r="A5257" s="16" t="e">
        <f>IF(B5257&lt;&gt;"","IND"&amp;TEXT(COUNTA($B$2:B5257),"000"),"")</f>
        <v>#VALUE!</v>
      </c>
      <c r="B5257" s="17" t="e">
        <f>Consolication[[#This Row],[Nom et prénom 0 Name &amp; first name]]</f>
        <v>#VALUE!</v>
      </c>
      <c r="C5257" s="17" t="e">
        <f>VLOOKUP(B5257,Consolidation!B:AA,3,TRUE)</f>
        <v>#VALUE!</v>
      </c>
      <c r="D5257" s="17" t="e">
        <f>VLOOKUP(B5257,Consolidation!B:AA,5,TRUE)</f>
        <v>#VALUE!</v>
      </c>
      <c r="E5257" s="17" t="e">
        <f>VLOOKUP(B5258,Consolidation!B:AA,6,TRUE)</f>
        <v>#VALUE!</v>
      </c>
      <c r="F5257" s="17" t="e">
        <f>VLOOKUP(B5258,Consolidation!B:AA,7,TRUE)</f>
        <v>#VALUE!</v>
      </c>
      <c r="G5257" s="17" t="e">
        <f>VLOOKUP(B5258,Consolidation!B:AA,12,TRUE)</f>
        <v>#VALUE!</v>
      </c>
      <c r="H5257" s="17" t="e">
        <f>VLOOKUP(B5258,Consolidation!B:AA,22,FALSE)</f>
        <v>#VALUE!</v>
      </c>
    </row>
    <row r="5258" spans="1:8" ht="29.5" customHeight="1" thickBot="1" x14ac:dyDescent="0.4">
      <c r="A5258" s="16" t="e">
        <f>IF(B5258&lt;&gt;"","IND"&amp;TEXT(COUNTA($B$2:B5258),"000"),"")</f>
        <v>#VALUE!</v>
      </c>
      <c r="B5258" s="17" t="e">
        <f>Consolication[[#This Row],[Nom et prénom 0 Name &amp; first name]]</f>
        <v>#VALUE!</v>
      </c>
      <c r="C5258" s="17" t="e">
        <f>VLOOKUP(B5258,Consolidation!B:AA,3,TRUE)</f>
        <v>#VALUE!</v>
      </c>
      <c r="D5258" s="17" t="e">
        <f>VLOOKUP(B5258,Consolidation!B:AA,5,TRUE)</f>
        <v>#VALUE!</v>
      </c>
      <c r="E5258" s="17" t="e">
        <f>VLOOKUP(B5259,Consolidation!B:AA,6,TRUE)</f>
        <v>#VALUE!</v>
      </c>
      <c r="F5258" s="17" t="e">
        <f>VLOOKUP(B5259,Consolidation!B:AA,7,TRUE)</f>
        <v>#VALUE!</v>
      </c>
      <c r="G5258" s="17" t="e">
        <f>VLOOKUP(B5259,Consolidation!B:AA,12,TRUE)</f>
        <v>#VALUE!</v>
      </c>
      <c r="H5258" s="17" t="e">
        <f>VLOOKUP(B5259,Consolidation!B:AA,22,FALSE)</f>
        <v>#VALUE!</v>
      </c>
    </row>
    <row r="5259" spans="1:8" ht="29.5" customHeight="1" thickBot="1" x14ac:dyDescent="0.4">
      <c r="A5259" s="16" t="e">
        <f>IF(B5259&lt;&gt;"","IND"&amp;TEXT(COUNTA($B$2:B5259),"000"),"")</f>
        <v>#VALUE!</v>
      </c>
      <c r="B5259" s="17" t="e">
        <f>Consolication[[#This Row],[Nom et prénom 0 Name &amp; first name]]</f>
        <v>#VALUE!</v>
      </c>
      <c r="C5259" s="17" t="e">
        <f>VLOOKUP(B5259,Consolidation!B:AA,3,TRUE)</f>
        <v>#VALUE!</v>
      </c>
      <c r="D5259" s="17" t="e">
        <f>VLOOKUP(B5259,Consolidation!B:AA,5,TRUE)</f>
        <v>#VALUE!</v>
      </c>
      <c r="E5259" s="17" t="e">
        <f>VLOOKUP(B5260,Consolidation!B:AA,6,TRUE)</f>
        <v>#VALUE!</v>
      </c>
      <c r="F5259" s="17" t="e">
        <f>VLOOKUP(B5260,Consolidation!B:AA,7,TRUE)</f>
        <v>#VALUE!</v>
      </c>
      <c r="G5259" s="17" t="e">
        <f>VLOOKUP(B5260,Consolidation!B:AA,12,TRUE)</f>
        <v>#VALUE!</v>
      </c>
      <c r="H5259" s="17" t="e">
        <f>VLOOKUP(B5260,Consolidation!B:AA,22,FALSE)</f>
        <v>#VALUE!</v>
      </c>
    </row>
    <row r="5260" spans="1:8" ht="29.5" customHeight="1" thickBot="1" x14ac:dyDescent="0.4">
      <c r="A5260" s="16" t="e">
        <f>IF(B5260&lt;&gt;"","IND"&amp;TEXT(COUNTA($B$2:B5260),"000"),"")</f>
        <v>#VALUE!</v>
      </c>
      <c r="B5260" s="17" t="e">
        <f>Consolication[[#This Row],[Nom et prénom 0 Name &amp; first name]]</f>
        <v>#VALUE!</v>
      </c>
      <c r="C5260" s="17" t="e">
        <f>VLOOKUP(B5260,Consolidation!B:AA,3,TRUE)</f>
        <v>#VALUE!</v>
      </c>
      <c r="D5260" s="17" t="e">
        <f>VLOOKUP(B5260,Consolidation!B:AA,5,TRUE)</f>
        <v>#VALUE!</v>
      </c>
      <c r="E5260" s="17" t="e">
        <f>VLOOKUP(B5261,Consolidation!B:AA,6,TRUE)</f>
        <v>#VALUE!</v>
      </c>
      <c r="F5260" s="17" t="e">
        <f>VLOOKUP(B5261,Consolidation!B:AA,7,TRUE)</f>
        <v>#VALUE!</v>
      </c>
      <c r="G5260" s="17" t="e">
        <f>VLOOKUP(B5261,Consolidation!B:AA,12,TRUE)</f>
        <v>#VALUE!</v>
      </c>
      <c r="H5260" s="17" t="e">
        <f>VLOOKUP(B5261,Consolidation!B:AA,22,FALSE)</f>
        <v>#VALUE!</v>
      </c>
    </row>
    <row r="5261" spans="1:8" ht="29.5" customHeight="1" thickBot="1" x14ac:dyDescent="0.4">
      <c r="A5261" s="16" t="e">
        <f>IF(B5261&lt;&gt;"","IND"&amp;TEXT(COUNTA($B$2:B5261),"000"),"")</f>
        <v>#VALUE!</v>
      </c>
      <c r="B5261" s="17" t="e">
        <f>Consolication[[#This Row],[Nom et prénom 0 Name &amp; first name]]</f>
        <v>#VALUE!</v>
      </c>
      <c r="C5261" s="17" t="e">
        <f>VLOOKUP(B5261,Consolidation!B:AA,3,TRUE)</f>
        <v>#VALUE!</v>
      </c>
      <c r="D5261" s="17" t="e">
        <f>VLOOKUP(B5261,Consolidation!B:AA,5,TRUE)</f>
        <v>#VALUE!</v>
      </c>
      <c r="E5261" s="17" t="e">
        <f>VLOOKUP(B5262,Consolidation!B:AA,6,TRUE)</f>
        <v>#VALUE!</v>
      </c>
      <c r="F5261" s="17" t="e">
        <f>VLOOKUP(B5262,Consolidation!B:AA,7,TRUE)</f>
        <v>#VALUE!</v>
      </c>
      <c r="G5261" s="17" t="e">
        <f>VLOOKUP(B5262,Consolidation!B:AA,12,TRUE)</f>
        <v>#VALUE!</v>
      </c>
      <c r="H5261" s="17" t="e">
        <f>VLOOKUP(B5262,Consolidation!B:AA,22,FALSE)</f>
        <v>#VALUE!</v>
      </c>
    </row>
    <row r="5262" spans="1:8" ht="29.5" customHeight="1" thickBot="1" x14ac:dyDescent="0.4">
      <c r="A5262" s="16" t="e">
        <f>IF(B5262&lt;&gt;"","IND"&amp;TEXT(COUNTA($B$2:B5262),"000"),"")</f>
        <v>#VALUE!</v>
      </c>
      <c r="B5262" s="17" t="e">
        <f>Consolication[[#This Row],[Nom et prénom 0 Name &amp; first name]]</f>
        <v>#VALUE!</v>
      </c>
      <c r="C5262" s="17" t="e">
        <f>VLOOKUP(B5262,Consolidation!B:AA,3,TRUE)</f>
        <v>#VALUE!</v>
      </c>
      <c r="D5262" s="17" t="e">
        <f>VLOOKUP(B5262,Consolidation!B:AA,5,TRUE)</f>
        <v>#VALUE!</v>
      </c>
      <c r="E5262" s="17" t="e">
        <f>VLOOKUP(B5263,Consolidation!B:AA,6,TRUE)</f>
        <v>#VALUE!</v>
      </c>
      <c r="F5262" s="17" t="e">
        <f>VLOOKUP(B5263,Consolidation!B:AA,7,TRUE)</f>
        <v>#VALUE!</v>
      </c>
      <c r="G5262" s="17" t="e">
        <f>VLOOKUP(B5263,Consolidation!B:AA,12,TRUE)</f>
        <v>#VALUE!</v>
      </c>
      <c r="H5262" s="17" t="e">
        <f>VLOOKUP(B5263,Consolidation!B:AA,22,FALSE)</f>
        <v>#VALUE!</v>
      </c>
    </row>
    <row r="5263" spans="1:8" ht="29.5" customHeight="1" thickBot="1" x14ac:dyDescent="0.4">
      <c r="A5263" s="16" t="e">
        <f>IF(B5263&lt;&gt;"","IND"&amp;TEXT(COUNTA($B$2:B5263),"000"),"")</f>
        <v>#VALUE!</v>
      </c>
      <c r="B5263" s="17" t="e">
        <f>Consolication[[#This Row],[Nom et prénom 0 Name &amp; first name]]</f>
        <v>#VALUE!</v>
      </c>
      <c r="C5263" s="17" t="e">
        <f>VLOOKUP(B5263,Consolidation!B:AA,3,TRUE)</f>
        <v>#VALUE!</v>
      </c>
      <c r="D5263" s="17" t="e">
        <f>VLOOKUP(B5263,Consolidation!B:AA,5,TRUE)</f>
        <v>#VALUE!</v>
      </c>
      <c r="E5263" s="17" t="e">
        <f>VLOOKUP(B5264,Consolidation!B:AA,6,TRUE)</f>
        <v>#VALUE!</v>
      </c>
      <c r="F5263" s="17" t="e">
        <f>VLOOKUP(B5264,Consolidation!B:AA,7,TRUE)</f>
        <v>#VALUE!</v>
      </c>
      <c r="G5263" s="17" t="e">
        <f>VLOOKUP(B5264,Consolidation!B:AA,12,TRUE)</f>
        <v>#VALUE!</v>
      </c>
      <c r="H5263" s="17" t="e">
        <f>VLOOKUP(B5264,Consolidation!B:AA,22,FALSE)</f>
        <v>#VALUE!</v>
      </c>
    </row>
    <row r="5264" spans="1:8" ht="29.5" customHeight="1" thickBot="1" x14ac:dyDescent="0.4">
      <c r="A5264" s="16" t="e">
        <f>IF(B5264&lt;&gt;"","IND"&amp;TEXT(COUNTA($B$2:B5264),"000"),"")</f>
        <v>#VALUE!</v>
      </c>
      <c r="B5264" s="17" t="e">
        <f>Consolication[[#This Row],[Nom et prénom 0 Name &amp; first name]]</f>
        <v>#VALUE!</v>
      </c>
      <c r="C5264" s="17" t="e">
        <f>VLOOKUP(B5264,Consolidation!B:AA,3,TRUE)</f>
        <v>#VALUE!</v>
      </c>
      <c r="D5264" s="17" t="e">
        <f>VLOOKUP(B5264,Consolidation!B:AA,5,TRUE)</f>
        <v>#VALUE!</v>
      </c>
      <c r="E5264" s="17" t="e">
        <f>VLOOKUP(B5265,Consolidation!B:AA,6,TRUE)</f>
        <v>#VALUE!</v>
      </c>
      <c r="F5264" s="17" t="e">
        <f>VLOOKUP(B5265,Consolidation!B:AA,7,TRUE)</f>
        <v>#VALUE!</v>
      </c>
      <c r="G5264" s="17" t="e">
        <f>VLOOKUP(B5265,Consolidation!B:AA,12,TRUE)</f>
        <v>#VALUE!</v>
      </c>
      <c r="H5264" s="17" t="e">
        <f>VLOOKUP(B5265,Consolidation!B:AA,22,FALSE)</f>
        <v>#VALUE!</v>
      </c>
    </row>
    <row r="5265" spans="1:8" ht="29.5" customHeight="1" thickBot="1" x14ac:dyDescent="0.4">
      <c r="A5265" s="16" t="e">
        <f>IF(B5265&lt;&gt;"","IND"&amp;TEXT(COUNTA($B$2:B5265),"000"),"")</f>
        <v>#VALUE!</v>
      </c>
      <c r="B5265" s="17" t="e">
        <f>Consolication[[#This Row],[Nom et prénom 0 Name &amp; first name]]</f>
        <v>#VALUE!</v>
      </c>
      <c r="C5265" s="17" t="e">
        <f>VLOOKUP(B5265,Consolidation!B:AA,3,TRUE)</f>
        <v>#VALUE!</v>
      </c>
      <c r="D5265" s="17" t="e">
        <f>VLOOKUP(B5265,Consolidation!B:AA,5,TRUE)</f>
        <v>#VALUE!</v>
      </c>
      <c r="E5265" s="17" t="e">
        <f>VLOOKUP(B5266,Consolidation!B:AA,6,TRUE)</f>
        <v>#VALUE!</v>
      </c>
      <c r="F5265" s="17" t="e">
        <f>VLOOKUP(B5266,Consolidation!B:AA,7,TRUE)</f>
        <v>#VALUE!</v>
      </c>
      <c r="G5265" s="17" t="e">
        <f>VLOOKUP(B5266,Consolidation!B:AA,12,TRUE)</f>
        <v>#VALUE!</v>
      </c>
      <c r="H5265" s="17" t="e">
        <f>VLOOKUP(B5266,Consolidation!B:AA,22,FALSE)</f>
        <v>#VALUE!</v>
      </c>
    </row>
    <row r="5266" spans="1:8" ht="29.5" customHeight="1" thickBot="1" x14ac:dyDescent="0.4">
      <c r="A5266" s="16" t="e">
        <f>IF(B5266&lt;&gt;"","IND"&amp;TEXT(COUNTA($B$2:B5266),"000"),"")</f>
        <v>#VALUE!</v>
      </c>
      <c r="B5266" s="17" t="e">
        <f>Consolication[[#This Row],[Nom et prénom 0 Name &amp; first name]]</f>
        <v>#VALUE!</v>
      </c>
      <c r="C5266" s="17" t="e">
        <f>VLOOKUP(B5266,Consolidation!B:AA,3,TRUE)</f>
        <v>#VALUE!</v>
      </c>
      <c r="D5266" s="17" t="e">
        <f>VLOOKUP(B5266,Consolidation!B:AA,5,TRUE)</f>
        <v>#VALUE!</v>
      </c>
      <c r="E5266" s="17" t="e">
        <f>VLOOKUP(B5267,Consolidation!B:AA,6,TRUE)</f>
        <v>#VALUE!</v>
      </c>
      <c r="F5266" s="17" t="e">
        <f>VLOOKUP(B5267,Consolidation!B:AA,7,TRUE)</f>
        <v>#VALUE!</v>
      </c>
      <c r="G5266" s="17" t="e">
        <f>VLOOKUP(B5267,Consolidation!B:AA,12,TRUE)</f>
        <v>#VALUE!</v>
      </c>
      <c r="H5266" s="17" t="e">
        <f>VLOOKUP(B5267,Consolidation!B:AA,22,FALSE)</f>
        <v>#VALUE!</v>
      </c>
    </row>
    <row r="5267" spans="1:8" ht="29.5" customHeight="1" thickBot="1" x14ac:dyDescent="0.4">
      <c r="A5267" s="16" t="e">
        <f>IF(B5267&lt;&gt;"","IND"&amp;TEXT(COUNTA($B$2:B5267),"000"),"")</f>
        <v>#VALUE!</v>
      </c>
      <c r="B5267" s="17" t="e">
        <f>Consolication[[#This Row],[Nom et prénom 0 Name &amp; first name]]</f>
        <v>#VALUE!</v>
      </c>
      <c r="C5267" s="17" t="e">
        <f>VLOOKUP(B5267,Consolidation!B:AA,3,TRUE)</f>
        <v>#VALUE!</v>
      </c>
      <c r="D5267" s="17" t="e">
        <f>VLOOKUP(B5267,Consolidation!B:AA,5,TRUE)</f>
        <v>#VALUE!</v>
      </c>
      <c r="E5267" s="17" t="e">
        <f>VLOOKUP(B5268,Consolidation!B:AA,6,TRUE)</f>
        <v>#VALUE!</v>
      </c>
      <c r="F5267" s="17" t="e">
        <f>VLOOKUP(B5268,Consolidation!B:AA,7,TRUE)</f>
        <v>#VALUE!</v>
      </c>
      <c r="G5267" s="17" t="e">
        <f>VLOOKUP(B5268,Consolidation!B:AA,12,TRUE)</f>
        <v>#VALUE!</v>
      </c>
      <c r="H5267" s="17" t="e">
        <f>VLOOKUP(B5268,Consolidation!B:AA,22,FALSE)</f>
        <v>#VALUE!</v>
      </c>
    </row>
    <row r="5268" spans="1:8" ht="29.5" customHeight="1" thickBot="1" x14ac:dyDescent="0.4">
      <c r="A5268" s="16" t="e">
        <f>IF(B5268&lt;&gt;"","IND"&amp;TEXT(COUNTA($B$2:B5268),"000"),"")</f>
        <v>#VALUE!</v>
      </c>
      <c r="B5268" s="17" t="e">
        <f>Consolication[[#This Row],[Nom et prénom 0 Name &amp; first name]]</f>
        <v>#VALUE!</v>
      </c>
      <c r="C5268" s="17" t="e">
        <f>VLOOKUP(B5268,Consolidation!B:AA,3,TRUE)</f>
        <v>#VALUE!</v>
      </c>
      <c r="D5268" s="17" t="e">
        <f>VLOOKUP(B5268,Consolidation!B:AA,5,TRUE)</f>
        <v>#VALUE!</v>
      </c>
      <c r="E5268" s="17" t="e">
        <f>VLOOKUP(B5269,Consolidation!B:AA,6,TRUE)</f>
        <v>#VALUE!</v>
      </c>
      <c r="F5268" s="17" t="e">
        <f>VLOOKUP(B5269,Consolidation!B:AA,7,TRUE)</f>
        <v>#VALUE!</v>
      </c>
      <c r="G5268" s="17" t="e">
        <f>VLOOKUP(B5269,Consolidation!B:AA,12,TRUE)</f>
        <v>#VALUE!</v>
      </c>
      <c r="H5268" s="17" t="e">
        <f>VLOOKUP(B5269,Consolidation!B:AA,22,FALSE)</f>
        <v>#VALUE!</v>
      </c>
    </row>
    <row r="5269" spans="1:8" ht="29.5" customHeight="1" thickBot="1" x14ac:dyDescent="0.4">
      <c r="A5269" s="16" t="e">
        <f>IF(B5269&lt;&gt;"","IND"&amp;TEXT(COUNTA($B$2:B5269),"000"),"")</f>
        <v>#VALUE!</v>
      </c>
      <c r="B5269" s="17" t="e">
        <f>Consolication[[#This Row],[Nom et prénom 0 Name &amp; first name]]</f>
        <v>#VALUE!</v>
      </c>
      <c r="C5269" s="17" t="e">
        <f>VLOOKUP(B5269,Consolidation!B:AA,3,TRUE)</f>
        <v>#VALUE!</v>
      </c>
      <c r="D5269" s="17" t="e">
        <f>VLOOKUP(B5269,Consolidation!B:AA,5,TRUE)</f>
        <v>#VALUE!</v>
      </c>
      <c r="E5269" s="17" t="e">
        <f>VLOOKUP(B5270,Consolidation!B:AA,6,TRUE)</f>
        <v>#VALUE!</v>
      </c>
      <c r="F5269" s="17" t="e">
        <f>VLOOKUP(B5270,Consolidation!B:AA,7,TRUE)</f>
        <v>#VALUE!</v>
      </c>
      <c r="G5269" s="17" t="e">
        <f>VLOOKUP(B5270,Consolidation!B:AA,12,TRUE)</f>
        <v>#VALUE!</v>
      </c>
      <c r="H5269" s="17" t="e">
        <f>VLOOKUP(B5270,Consolidation!B:AA,22,FALSE)</f>
        <v>#VALUE!</v>
      </c>
    </row>
    <row r="5270" spans="1:8" ht="29.5" customHeight="1" thickBot="1" x14ac:dyDescent="0.4">
      <c r="A5270" s="16" t="e">
        <f>IF(B5270&lt;&gt;"","IND"&amp;TEXT(COUNTA($B$2:B5270),"000"),"")</f>
        <v>#VALUE!</v>
      </c>
      <c r="B5270" s="17" t="e">
        <f>Consolication[[#This Row],[Nom et prénom 0 Name &amp; first name]]</f>
        <v>#VALUE!</v>
      </c>
      <c r="C5270" s="17" t="e">
        <f>VLOOKUP(B5270,Consolidation!B:AA,3,TRUE)</f>
        <v>#VALUE!</v>
      </c>
      <c r="D5270" s="17" t="e">
        <f>VLOOKUP(B5270,Consolidation!B:AA,5,TRUE)</f>
        <v>#VALUE!</v>
      </c>
      <c r="E5270" s="17" t="e">
        <f>VLOOKUP(B5271,Consolidation!B:AA,6,TRUE)</f>
        <v>#VALUE!</v>
      </c>
      <c r="F5270" s="17" t="e">
        <f>VLOOKUP(B5271,Consolidation!B:AA,7,TRUE)</f>
        <v>#VALUE!</v>
      </c>
      <c r="G5270" s="17" t="e">
        <f>VLOOKUP(B5271,Consolidation!B:AA,12,TRUE)</f>
        <v>#VALUE!</v>
      </c>
      <c r="H5270" s="17" t="e">
        <f>VLOOKUP(B5271,Consolidation!B:AA,22,FALSE)</f>
        <v>#VALUE!</v>
      </c>
    </row>
    <row r="5271" spans="1:8" ht="29.5" customHeight="1" thickBot="1" x14ac:dyDescent="0.4">
      <c r="A5271" s="16" t="e">
        <f>IF(B5271&lt;&gt;"","IND"&amp;TEXT(COUNTA($B$2:B5271),"000"),"")</f>
        <v>#VALUE!</v>
      </c>
      <c r="B5271" s="17" t="e">
        <f>Consolication[[#This Row],[Nom et prénom 0 Name &amp; first name]]</f>
        <v>#VALUE!</v>
      </c>
      <c r="C5271" s="17" t="e">
        <f>VLOOKUP(B5271,Consolidation!B:AA,3,TRUE)</f>
        <v>#VALUE!</v>
      </c>
      <c r="D5271" s="17" t="e">
        <f>VLOOKUP(B5271,Consolidation!B:AA,5,TRUE)</f>
        <v>#VALUE!</v>
      </c>
      <c r="E5271" s="17" t="e">
        <f>VLOOKUP(B5272,Consolidation!B:AA,6,TRUE)</f>
        <v>#VALUE!</v>
      </c>
      <c r="F5271" s="17" t="e">
        <f>VLOOKUP(B5272,Consolidation!B:AA,7,TRUE)</f>
        <v>#VALUE!</v>
      </c>
      <c r="G5271" s="17" t="e">
        <f>VLOOKUP(B5272,Consolidation!B:AA,12,TRUE)</f>
        <v>#VALUE!</v>
      </c>
      <c r="H5271" s="17" t="e">
        <f>VLOOKUP(B5272,Consolidation!B:AA,22,FALSE)</f>
        <v>#VALUE!</v>
      </c>
    </row>
    <row r="5272" spans="1:8" ht="29.5" customHeight="1" thickBot="1" x14ac:dyDescent="0.4">
      <c r="A5272" s="16" t="e">
        <f>IF(B5272&lt;&gt;"","IND"&amp;TEXT(COUNTA($B$2:B5272),"000"),"")</f>
        <v>#VALUE!</v>
      </c>
      <c r="B5272" s="17" t="e">
        <f>Consolication[[#This Row],[Nom et prénom 0 Name &amp; first name]]</f>
        <v>#VALUE!</v>
      </c>
      <c r="C5272" s="17" t="e">
        <f>VLOOKUP(B5272,Consolidation!B:AA,3,TRUE)</f>
        <v>#VALUE!</v>
      </c>
      <c r="D5272" s="17" t="e">
        <f>VLOOKUP(B5272,Consolidation!B:AA,5,TRUE)</f>
        <v>#VALUE!</v>
      </c>
      <c r="E5272" s="17" t="e">
        <f>VLOOKUP(B5273,Consolidation!B:AA,6,TRUE)</f>
        <v>#VALUE!</v>
      </c>
      <c r="F5272" s="17" t="e">
        <f>VLOOKUP(B5273,Consolidation!B:AA,7,TRUE)</f>
        <v>#VALUE!</v>
      </c>
      <c r="G5272" s="17" t="e">
        <f>VLOOKUP(B5273,Consolidation!B:AA,12,TRUE)</f>
        <v>#VALUE!</v>
      </c>
      <c r="H5272" s="17" t="e">
        <f>VLOOKUP(B5273,Consolidation!B:AA,22,FALSE)</f>
        <v>#VALUE!</v>
      </c>
    </row>
    <row r="5273" spans="1:8" ht="29.5" customHeight="1" thickBot="1" x14ac:dyDescent="0.4">
      <c r="A5273" s="16" t="e">
        <f>IF(B5273&lt;&gt;"","IND"&amp;TEXT(COUNTA($B$2:B5273),"000"),"")</f>
        <v>#VALUE!</v>
      </c>
      <c r="B5273" s="17" t="e">
        <f>Consolication[[#This Row],[Nom et prénom 0 Name &amp; first name]]</f>
        <v>#VALUE!</v>
      </c>
      <c r="C5273" s="17" t="e">
        <f>VLOOKUP(B5273,Consolidation!B:AA,3,TRUE)</f>
        <v>#VALUE!</v>
      </c>
      <c r="D5273" s="17" t="e">
        <f>VLOOKUP(B5273,Consolidation!B:AA,5,TRUE)</f>
        <v>#VALUE!</v>
      </c>
      <c r="E5273" s="17" t="e">
        <f>VLOOKUP(B5274,Consolidation!B:AA,6,TRUE)</f>
        <v>#VALUE!</v>
      </c>
      <c r="F5273" s="17" t="e">
        <f>VLOOKUP(B5274,Consolidation!B:AA,7,TRUE)</f>
        <v>#VALUE!</v>
      </c>
      <c r="G5273" s="17" t="e">
        <f>VLOOKUP(B5274,Consolidation!B:AA,12,TRUE)</f>
        <v>#VALUE!</v>
      </c>
      <c r="H5273" s="17" t="e">
        <f>VLOOKUP(B5274,Consolidation!B:AA,22,FALSE)</f>
        <v>#VALUE!</v>
      </c>
    </row>
    <row r="5274" spans="1:8" ht="29.5" customHeight="1" thickBot="1" x14ac:dyDescent="0.4">
      <c r="A5274" s="16" t="e">
        <f>IF(B5274&lt;&gt;"","IND"&amp;TEXT(COUNTA($B$2:B5274),"000"),"")</f>
        <v>#VALUE!</v>
      </c>
      <c r="B5274" s="17" t="e">
        <f>Consolication[[#This Row],[Nom et prénom 0 Name &amp; first name]]</f>
        <v>#VALUE!</v>
      </c>
      <c r="C5274" s="17" t="e">
        <f>VLOOKUP(B5274,Consolidation!B:AA,3,TRUE)</f>
        <v>#VALUE!</v>
      </c>
      <c r="D5274" s="17" t="e">
        <f>VLOOKUP(B5274,Consolidation!B:AA,5,TRUE)</f>
        <v>#VALUE!</v>
      </c>
      <c r="E5274" s="17" t="e">
        <f>VLOOKUP(B5275,Consolidation!B:AA,6,TRUE)</f>
        <v>#VALUE!</v>
      </c>
      <c r="F5274" s="17" t="e">
        <f>VLOOKUP(B5275,Consolidation!B:AA,7,TRUE)</f>
        <v>#VALUE!</v>
      </c>
      <c r="G5274" s="17" t="e">
        <f>VLOOKUP(B5275,Consolidation!B:AA,12,TRUE)</f>
        <v>#VALUE!</v>
      </c>
      <c r="H5274" s="17" t="e">
        <f>VLOOKUP(B5275,Consolidation!B:AA,22,FALSE)</f>
        <v>#VALUE!</v>
      </c>
    </row>
    <row r="5275" spans="1:8" ht="29.5" customHeight="1" thickBot="1" x14ac:dyDescent="0.4">
      <c r="A5275" s="16" t="e">
        <f>IF(B5275&lt;&gt;"","IND"&amp;TEXT(COUNTA($B$2:B5275),"000"),"")</f>
        <v>#VALUE!</v>
      </c>
      <c r="B5275" s="17" t="e">
        <f>Consolication[[#This Row],[Nom et prénom 0 Name &amp; first name]]</f>
        <v>#VALUE!</v>
      </c>
      <c r="C5275" s="17" t="e">
        <f>VLOOKUP(B5275,Consolidation!B:AA,3,TRUE)</f>
        <v>#VALUE!</v>
      </c>
      <c r="D5275" s="17" t="e">
        <f>VLOOKUP(B5275,Consolidation!B:AA,5,TRUE)</f>
        <v>#VALUE!</v>
      </c>
      <c r="E5275" s="17" t="e">
        <f>VLOOKUP(B5276,Consolidation!B:AA,6,TRUE)</f>
        <v>#VALUE!</v>
      </c>
      <c r="F5275" s="17" t="e">
        <f>VLOOKUP(B5276,Consolidation!B:AA,7,TRUE)</f>
        <v>#VALUE!</v>
      </c>
      <c r="G5275" s="17" t="e">
        <f>VLOOKUP(B5276,Consolidation!B:AA,12,TRUE)</f>
        <v>#VALUE!</v>
      </c>
      <c r="H5275" s="17" t="e">
        <f>VLOOKUP(B5276,Consolidation!B:AA,22,FALSE)</f>
        <v>#VALUE!</v>
      </c>
    </row>
    <row r="5276" spans="1:8" ht="29.5" customHeight="1" thickBot="1" x14ac:dyDescent="0.4">
      <c r="A5276" s="16" t="e">
        <f>IF(B5276&lt;&gt;"","IND"&amp;TEXT(COUNTA($B$2:B5276),"000"),"")</f>
        <v>#VALUE!</v>
      </c>
      <c r="B5276" s="17" t="e">
        <f>Consolication[[#This Row],[Nom et prénom 0 Name &amp; first name]]</f>
        <v>#VALUE!</v>
      </c>
      <c r="C5276" s="17" t="e">
        <f>VLOOKUP(B5276,Consolidation!B:AA,3,TRUE)</f>
        <v>#VALUE!</v>
      </c>
      <c r="D5276" s="17" t="e">
        <f>VLOOKUP(B5276,Consolidation!B:AA,5,TRUE)</f>
        <v>#VALUE!</v>
      </c>
      <c r="E5276" s="17" t="e">
        <f>VLOOKUP(B5277,Consolidation!B:AA,6,TRUE)</f>
        <v>#VALUE!</v>
      </c>
      <c r="F5276" s="17" t="e">
        <f>VLOOKUP(B5277,Consolidation!B:AA,7,TRUE)</f>
        <v>#VALUE!</v>
      </c>
      <c r="G5276" s="17" t="e">
        <f>VLOOKUP(B5277,Consolidation!B:AA,12,TRUE)</f>
        <v>#VALUE!</v>
      </c>
      <c r="H5276" s="17" t="e">
        <f>VLOOKUP(B5277,Consolidation!B:AA,22,FALSE)</f>
        <v>#VALUE!</v>
      </c>
    </row>
    <row r="5277" spans="1:8" ht="29.5" customHeight="1" thickBot="1" x14ac:dyDescent="0.4">
      <c r="A5277" s="16" t="e">
        <f>IF(B5277&lt;&gt;"","IND"&amp;TEXT(COUNTA($B$2:B5277),"000"),"")</f>
        <v>#VALUE!</v>
      </c>
      <c r="B5277" s="17" t="e">
        <f>Consolication[[#This Row],[Nom et prénom 0 Name &amp; first name]]</f>
        <v>#VALUE!</v>
      </c>
      <c r="C5277" s="17" t="e">
        <f>VLOOKUP(B5277,Consolidation!B:AA,3,TRUE)</f>
        <v>#VALUE!</v>
      </c>
      <c r="D5277" s="17" t="e">
        <f>VLOOKUP(B5277,Consolidation!B:AA,5,TRUE)</f>
        <v>#VALUE!</v>
      </c>
      <c r="E5277" s="17" t="e">
        <f>VLOOKUP(B5278,Consolidation!B:AA,6,TRUE)</f>
        <v>#VALUE!</v>
      </c>
      <c r="F5277" s="17" t="e">
        <f>VLOOKUP(B5278,Consolidation!B:AA,7,TRUE)</f>
        <v>#VALUE!</v>
      </c>
      <c r="G5277" s="17" t="e">
        <f>VLOOKUP(B5278,Consolidation!B:AA,12,TRUE)</f>
        <v>#VALUE!</v>
      </c>
      <c r="H5277" s="17" t="e">
        <f>VLOOKUP(B5278,Consolidation!B:AA,22,FALSE)</f>
        <v>#VALUE!</v>
      </c>
    </row>
    <row r="5278" spans="1:8" ht="29.5" customHeight="1" thickBot="1" x14ac:dyDescent="0.4">
      <c r="A5278" s="16" t="e">
        <f>IF(B5278&lt;&gt;"","IND"&amp;TEXT(COUNTA($B$2:B5278),"000"),"")</f>
        <v>#VALUE!</v>
      </c>
      <c r="B5278" s="17" t="e">
        <f>Consolication[[#This Row],[Nom et prénom 0 Name &amp; first name]]</f>
        <v>#VALUE!</v>
      </c>
      <c r="C5278" s="17" t="e">
        <f>VLOOKUP(B5278,Consolidation!B:AA,3,TRUE)</f>
        <v>#VALUE!</v>
      </c>
      <c r="D5278" s="17" t="e">
        <f>VLOOKUP(B5278,Consolidation!B:AA,5,TRUE)</f>
        <v>#VALUE!</v>
      </c>
      <c r="E5278" s="17" t="e">
        <f>VLOOKUP(B5279,Consolidation!B:AA,6,TRUE)</f>
        <v>#VALUE!</v>
      </c>
      <c r="F5278" s="17" t="e">
        <f>VLOOKUP(B5279,Consolidation!B:AA,7,TRUE)</f>
        <v>#VALUE!</v>
      </c>
      <c r="G5278" s="17" t="e">
        <f>VLOOKUP(B5279,Consolidation!B:AA,12,TRUE)</f>
        <v>#VALUE!</v>
      </c>
      <c r="H5278" s="17" t="e">
        <f>VLOOKUP(B5279,Consolidation!B:AA,22,FALSE)</f>
        <v>#VALUE!</v>
      </c>
    </row>
    <row r="5279" spans="1:8" ht="29.5" customHeight="1" thickBot="1" x14ac:dyDescent="0.4">
      <c r="A5279" s="16" t="e">
        <f>IF(B5279&lt;&gt;"","IND"&amp;TEXT(COUNTA($B$2:B5279),"000"),"")</f>
        <v>#VALUE!</v>
      </c>
      <c r="B5279" s="17" t="e">
        <f>Consolication[[#This Row],[Nom et prénom 0 Name &amp; first name]]</f>
        <v>#VALUE!</v>
      </c>
      <c r="C5279" s="17" t="e">
        <f>VLOOKUP(B5279,Consolidation!B:AA,3,TRUE)</f>
        <v>#VALUE!</v>
      </c>
      <c r="D5279" s="17" t="e">
        <f>VLOOKUP(B5279,Consolidation!B:AA,5,TRUE)</f>
        <v>#VALUE!</v>
      </c>
      <c r="E5279" s="17" t="e">
        <f>VLOOKUP(B5280,Consolidation!B:AA,6,TRUE)</f>
        <v>#VALUE!</v>
      </c>
      <c r="F5279" s="17" t="e">
        <f>VLOOKUP(B5280,Consolidation!B:AA,7,TRUE)</f>
        <v>#VALUE!</v>
      </c>
      <c r="G5279" s="17" t="e">
        <f>VLOOKUP(B5280,Consolidation!B:AA,12,TRUE)</f>
        <v>#VALUE!</v>
      </c>
      <c r="H5279" s="17" t="e">
        <f>VLOOKUP(B5280,Consolidation!B:AA,22,FALSE)</f>
        <v>#VALUE!</v>
      </c>
    </row>
    <row r="5280" spans="1:8" ht="29.5" customHeight="1" thickBot="1" x14ac:dyDescent="0.4">
      <c r="A5280" s="16" t="e">
        <f>IF(B5280&lt;&gt;"","IND"&amp;TEXT(COUNTA($B$2:B5280),"000"),"")</f>
        <v>#VALUE!</v>
      </c>
      <c r="B5280" s="17" t="e">
        <f>Consolication[[#This Row],[Nom et prénom 0 Name &amp; first name]]</f>
        <v>#VALUE!</v>
      </c>
      <c r="C5280" s="17" t="e">
        <f>VLOOKUP(B5280,Consolidation!B:AA,3,TRUE)</f>
        <v>#VALUE!</v>
      </c>
      <c r="D5280" s="17" t="e">
        <f>VLOOKUP(B5280,Consolidation!B:AA,5,TRUE)</f>
        <v>#VALUE!</v>
      </c>
      <c r="E5280" s="17" t="e">
        <f>VLOOKUP(B5281,Consolidation!B:AA,6,TRUE)</f>
        <v>#VALUE!</v>
      </c>
      <c r="F5280" s="17" t="e">
        <f>VLOOKUP(B5281,Consolidation!B:AA,7,TRUE)</f>
        <v>#VALUE!</v>
      </c>
      <c r="G5280" s="17" t="e">
        <f>VLOOKUP(B5281,Consolidation!B:AA,12,TRUE)</f>
        <v>#VALUE!</v>
      </c>
      <c r="H5280" s="17" t="e">
        <f>VLOOKUP(B5281,Consolidation!B:AA,22,FALSE)</f>
        <v>#VALUE!</v>
      </c>
    </row>
    <row r="5281" spans="1:8" ht="29.5" customHeight="1" thickBot="1" x14ac:dyDescent="0.4">
      <c r="A5281" s="16" t="e">
        <f>IF(B5281&lt;&gt;"","IND"&amp;TEXT(COUNTA($B$2:B5281),"000"),"")</f>
        <v>#VALUE!</v>
      </c>
      <c r="B5281" s="17" t="e">
        <f>Consolication[[#This Row],[Nom et prénom 0 Name &amp; first name]]</f>
        <v>#VALUE!</v>
      </c>
      <c r="C5281" s="17" t="e">
        <f>VLOOKUP(B5281,Consolidation!B:AA,3,TRUE)</f>
        <v>#VALUE!</v>
      </c>
      <c r="D5281" s="17" t="e">
        <f>VLOOKUP(B5281,Consolidation!B:AA,5,TRUE)</f>
        <v>#VALUE!</v>
      </c>
      <c r="E5281" s="17" t="e">
        <f>VLOOKUP(B5282,Consolidation!B:AA,6,TRUE)</f>
        <v>#VALUE!</v>
      </c>
      <c r="F5281" s="17" t="e">
        <f>VLOOKUP(B5282,Consolidation!B:AA,7,TRUE)</f>
        <v>#VALUE!</v>
      </c>
      <c r="G5281" s="17" t="e">
        <f>VLOOKUP(B5282,Consolidation!B:AA,12,TRUE)</f>
        <v>#VALUE!</v>
      </c>
      <c r="H5281" s="17" t="e">
        <f>VLOOKUP(B5282,Consolidation!B:AA,22,FALSE)</f>
        <v>#VALUE!</v>
      </c>
    </row>
    <row r="5282" spans="1:8" ht="29.5" customHeight="1" thickBot="1" x14ac:dyDescent="0.4">
      <c r="A5282" s="16" t="e">
        <f>IF(B5282&lt;&gt;"","IND"&amp;TEXT(COUNTA($B$2:B5282),"000"),"")</f>
        <v>#VALUE!</v>
      </c>
      <c r="B5282" s="17" t="e">
        <f>Consolication[[#This Row],[Nom et prénom 0 Name &amp; first name]]</f>
        <v>#VALUE!</v>
      </c>
      <c r="C5282" s="17" t="e">
        <f>VLOOKUP(B5282,Consolidation!B:AA,3,TRUE)</f>
        <v>#VALUE!</v>
      </c>
      <c r="D5282" s="17" t="e">
        <f>VLOOKUP(B5282,Consolidation!B:AA,5,TRUE)</f>
        <v>#VALUE!</v>
      </c>
      <c r="E5282" s="17" t="e">
        <f>VLOOKUP(B5283,Consolidation!B:AA,6,TRUE)</f>
        <v>#VALUE!</v>
      </c>
      <c r="F5282" s="17" t="e">
        <f>VLOOKUP(B5283,Consolidation!B:AA,7,TRUE)</f>
        <v>#VALUE!</v>
      </c>
      <c r="G5282" s="17" t="e">
        <f>VLOOKUP(B5283,Consolidation!B:AA,12,TRUE)</f>
        <v>#VALUE!</v>
      </c>
      <c r="H5282" s="17" t="e">
        <f>VLOOKUP(B5283,Consolidation!B:AA,22,FALSE)</f>
        <v>#VALUE!</v>
      </c>
    </row>
    <row r="5283" spans="1:8" ht="29.5" customHeight="1" thickBot="1" x14ac:dyDescent="0.4">
      <c r="A5283" s="16" t="e">
        <f>IF(B5283&lt;&gt;"","IND"&amp;TEXT(COUNTA($B$2:B5283),"000"),"")</f>
        <v>#VALUE!</v>
      </c>
      <c r="B5283" s="17" t="e">
        <f>Consolication[[#This Row],[Nom et prénom 0 Name &amp; first name]]</f>
        <v>#VALUE!</v>
      </c>
      <c r="C5283" s="17" t="e">
        <f>VLOOKUP(B5283,Consolidation!B:AA,3,TRUE)</f>
        <v>#VALUE!</v>
      </c>
      <c r="D5283" s="17" t="e">
        <f>VLOOKUP(B5283,Consolidation!B:AA,5,TRUE)</f>
        <v>#VALUE!</v>
      </c>
      <c r="E5283" s="17" t="e">
        <f>VLOOKUP(B5284,Consolidation!B:AA,6,TRUE)</f>
        <v>#VALUE!</v>
      </c>
      <c r="F5283" s="17" t="e">
        <f>VLOOKUP(B5284,Consolidation!B:AA,7,TRUE)</f>
        <v>#VALUE!</v>
      </c>
      <c r="G5283" s="17" t="e">
        <f>VLOOKUP(B5284,Consolidation!B:AA,12,TRUE)</f>
        <v>#VALUE!</v>
      </c>
      <c r="H5283" s="17" t="e">
        <f>VLOOKUP(B5284,Consolidation!B:AA,22,FALSE)</f>
        <v>#VALUE!</v>
      </c>
    </row>
    <row r="5284" spans="1:8" ht="29.5" customHeight="1" thickBot="1" x14ac:dyDescent="0.4">
      <c r="A5284" s="16" t="e">
        <f>IF(B5284&lt;&gt;"","IND"&amp;TEXT(COUNTA($B$2:B5284),"000"),"")</f>
        <v>#VALUE!</v>
      </c>
      <c r="B5284" s="17" t="e">
        <f>Consolication[[#This Row],[Nom et prénom 0 Name &amp; first name]]</f>
        <v>#VALUE!</v>
      </c>
      <c r="C5284" s="17" t="e">
        <f>VLOOKUP(B5284,Consolidation!B:AA,3,TRUE)</f>
        <v>#VALUE!</v>
      </c>
      <c r="D5284" s="17" t="e">
        <f>VLOOKUP(B5284,Consolidation!B:AA,5,TRUE)</f>
        <v>#VALUE!</v>
      </c>
      <c r="E5284" s="17" t="e">
        <f>VLOOKUP(B5285,Consolidation!B:AA,6,TRUE)</f>
        <v>#VALUE!</v>
      </c>
      <c r="F5284" s="17" t="e">
        <f>VLOOKUP(B5285,Consolidation!B:AA,7,TRUE)</f>
        <v>#VALUE!</v>
      </c>
      <c r="G5284" s="17" t="e">
        <f>VLOOKUP(B5285,Consolidation!B:AA,12,TRUE)</f>
        <v>#VALUE!</v>
      </c>
      <c r="H5284" s="17" t="e">
        <f>VLOOKUP(B5285,Consolidation!B:AA,22,FALSE)</f>
        <v>#VALUE!</v>
      </c>
    </row>
    <row r="5285" spans="1:8" ht="29.5" customHeight="1" thickBot="1" x14ac:dyDescent="0.4">
      <c r="A5285" s="16" t="e">
        <f>IF(B5285&lt;&gt;"","IND"&amp;TEXT(COUNTA($B$2:B5285),"000"),"")</f>
        <v>#VALUE!</v>
      </c>
      <c r="B5285" s="17" t="e">
        <f>Consolication[[#This Row],[Nom et prénom 0 Name &amp; first name]]</f>
        <v>#VALUE!</v>
      </c>
      <c r="C5285" s="17" t="e">
        <f>VLOOKUP(B5285,Consolidation!B:AA,3,TRUE)</f>
        <v>#VALUE!</v>
      </c>
      <c r="D5285" s="17" t="e">
        <f>VLOOKUP(B5285,Consolidation!B:AA,5,TRUE)</f>
        <v>#VALUE!</v>
      </c>
      <c r="E5285" s="17" t="e">
        <f>VLOOKUP(B5286,Consolidation!B:AA,6,TRUE)</f>
        <v>#VALUE!</v>
      </c>
      <c r="F5285" s="17" t="e">
        <f>VLOOKUP(B5286,Consolidation!B:AA,7,TRUE)</f>
        <v>#VALUE!</v>
      </c>
      <c r="G5285" s="17" t="e">
        <f>VLOOKUP(B5286,Consolidation!B:AA,12,TRUE)</f>
        <v>#VALUE!</v>
      </c>
      <c r="H5285" s="17" t="e">
        <f>VLOOKUP(B5286,Consolidation!B:AA,22,FALSE)</f>
        <v>#VALUE!</v>
      </c>
    </row>
    <row r="5286" spans="1:8" ht="29.5" customHeight="1" thickBot="1" x14ac:dyDescent="0.4">
      <c r="A5286" s="16" t="e">
        <f>IF(B5286&lt;&gt;"","IND"&amp;TEXT(COUNTA($B$2:B5286),"000"),"")</f>
        <v>#VALUE!</v>
      </c>
      <c r="B5286" s="17" t="e">
        <f>Consolication[[#This Row],[Nom et prénom 0 Name &amp; first name]]</f>
        <v>#VALUE!</v>
      </c>
      <c r="C5286" s="17" t="e">
        <f>VLOOKUP(B5286,Consolidation!B:AA,3,TRUE)</f>
        <v>#VALUE!</v>
      </c>
      <c r="D5286" s="17" t="e">
        <f>VLOOKUP(B5286,Consolidation!B:AA,5,TRUE)</f>
        <v>#VALUE!</v>
      </c>
      <c r="E5286" s="17" t="e">
        <f>VLOOKUP(B5287,Consolidation!B:AA,6,TRUE)</f>
        <v>#VALUE!</v>
      </c>
      <c r="F5286" s="17" t="e">
        <f>VLOOKUP(B5287,Consolidation!B:AA,7,TRUE)</f>
        <v>#VALUE!</v>
      </c>
      <c r="G5286" s="17" t="e">
        <f>VLOOKUP(B5287,Consolidation!B:AA,12,TRUE)</f>
        <v>#VALUE!</v>
      </c>
      <c r="H5286" s="17" t="e">
        <f>VLOOKUP(B5287,Consolidation!B:AA,22,FALSE)</f>
        <v>#VALUE!</v>
      </c>
    </row>
    <row r="5287" spans="1:8" ht="29.5" customHeight="1" thickBot="1" x14ac:dyDescent="0.4">
      <c r="A5287" s="16" t="e">
        <f>IF(B5287&lt;&gt;"","IND"&amp;TEXT(COUNTA($B$2:B5287),"000"),"")</f>
        <v>#VALUE!</v>
      </c>
      <c r="B5287" s="17" t="e">
        <f>Consolication[[#This Row],[Nom et prénom 0 Name &amp; first name]]</f>
        <v>#VALUE!</v>
      </c>
      <c r="C5287" s="17" t="e">
        <f>VLOOKUP(B5287,Consolidation!B:AA,3,TRUE)</f>
        <v>#VALUE!</v>
      </c>
      <c r="D5287" s="17" t="e">
        <f>VLOOKUP(B5287,Consolidation!B:AA,5,TRUE)</f>
        <v>#VALUE!</v>
      </c>
      <c r="E5287" s="17" t="e">
        <f>VLOOKUP(B5288,Consolidation!B:AA,6,TRUE)</f>
        <v>#VALUE!</v>
      </c>
      <c r="F5287" s="17" t="e">
        <f>VLOOKUP(B5288,Consolidation!B:AA,7,TRUE)</f>
        <v>#VALUE!</v>
      </c>
      <c r="G5287" s="17" t="e">
        <f>VLOOKUP(B5288,Consolidation!B:AA,12,TRUE)</f>
        <v>#VALUE!</v>
      </c>
      <c r="H5287" s="17" t="e">
        <f>VLOOKUP(B5288,Consolidation!B:AA,22,FALSE)</f>
        <v>#VALUE!</v>
      </c>
    </row>
    <row r="5288" spans="1:8" ht="29.5" customHeight="1" thickBot="1" x14ac:dyDescent="0.4">
      <c r="A5288" s="16" t="e">
        <f>IF(B5288&lt;&gt;"","IND"&amp;TEXT(COUNTA($B$2:B5288),"000"),"")</f>
        <v>#VALUE!</v>
      </c>
      <c r="B5288" s="17" t="e">
        <f>Consolication[[#This Row],[Nom et prénom 0 Name &amp; first name]]</f>
        <v>#VALUE!</v>
      </c>
      <c r="C5288" s="17" t="e">
        <f>VLOOKUP(B5288,Consolidation!B:AA,3,TRUE)</f>
        <v>#VALUE!</v>
      </c>
      <c r="D5288" s="17" t="e">
        <f>VLOOKUP(B5288,Consolidation!B:AA,5,TRUE)</f>
        <v>#VALUE!</v>
      </c>
      <c r="E5288" s="17" t="e">
        <f>VLOOKUP(B5289,Consolidation!B:AA,6,TRUE)</f>
        <v>#VALUE!</v>
      </c>
      <c r="F5288" s="17" t="e">
        <f>VLOOKUP(B5289,Consolidation!B:AA,7,TRUE)</f>
        <v>#VALUE!</v>
      </c>
      <c r="G5288" s="17" t="e">
        <f>VLOOKUP(B5289,Consolidation!B:AA,12,TRUE)</f>
        <v>#VALUE!</v>
      </c>
      <c r="H5288" s="17" t="e">
        <f>VLOOKUP(B5289,Consolidation!B:AA,22,FALSE)</f>
        <v>#VALUE!</v>
      </c>
    </row>
    <row r="5289" spans="1:8" ht="29.5" customHeight="1" thickBot="1" x14ac:dyDescent="0.4">
      <c r="A5289" s="16" t="e">
        <f>IF(B5289&lt;&gt;"","IND"&amp;TEXT(COUNTA($B$2:B5289),"000"),"")</f>
        <v>#VALUE!</v>
      </c>
      <c r="B5289" s="17" t="e">
        <f>Consolication[[#This Row],[Nom et prénom 0 Name &amp; first name]]</f>
        <v>#VALUE!</v>
      </c>
      <c r="C5289" s="17" t="e">
        <f>VLOOKUP(B5289,Consolidation!B:AA,3,TRUE)</f>
        <v>#VALUE!</v>
      </c>
      <c r="D5289" s="17" t="e">
        <f>VLOOKUP(B5289,Consolidation!B:AA,5,TRUE)</f>
        <v>#VALUE!</v>
      </c>
      <c r="E5289" s="17" t="e">
        <f>VLOOKUP(B5290,Consolidation!B:AA,6,TRUE)</f>
        <v>#VALUE!</v>
      </c>
      <c r="F5289" s="17" t="e">
        <f>VLOOKUP(B5290,Consolidation!B:AA,7,TRUE)</f>
        <v>#VALUE!</v>
      </c>
      <c r="G5289" s="17" t="e">
        <f>VLOOKUP(B5290,Consolidation!B:AA,12,TRUE)</f>
        <v>#VALUE!</v>
      </c>
      <c r="H5289" s="17" t="e">
        <f>VLOOKUP(B5290,Consolidation!B:AA,22,FALSE)</f>
        <v>#VALUE!</v>
      </c>
    </row>
    <row r="5290" spans="1:8" ht="29.5" customHeight="1" thickBot="1" x14ac:dyDescent="0.4">
      <c r="A5290" s="16" t="e">
        <f>IF(B5290&lt;&gt;"","IND"&amp;TEXT(COUNTA($B$2:B5290),"000"),"")</f>
        <v>#VALUE!</v>
      </c>
      <c r="B5290" s="17" t="e">
        <f>Consolication[[#This Row],[Nom et prénom 0 Name &amp; first name]]</f>
        <v>#VALUE!</v>
      </c>
      <c r="C5290" s="17" t="e">
        <f>VLOOKUP(B5290,Consolidation!B:AA,3,TRUE)</f>
        <v>#VALUE!</v>
      </c>
      <c r="D5290" s="17" t="e">
        <f>VLOOKUP(B5290,Consolidation!B:AA,5,TRUE)</f>
        <v>#VALUE!</v>
      </c>
      <c r="E5290" s="17" t="e">
        <f>VLOOKUP(B5291,Consolidation!B:AA,6,TRUE)</f>
        <v>#VALUE!</v>
      </c>
      <c r="F5290" s="17" t="e">
        <f>VLOOKUP(B5291,Consolidation!B:AA,7,TRUE)</f>
        <v>#VALUE!</v>
      </c>
      <c r="G5290" s="17" t="e">
        <f>VLOOKUP(B5291,Consolidation!B:AA,12,TRUE)</f>
        <v>#VALUE!</v>
      </c>
      <c r="H5290" s="17" t="e">
        <f>VLOOKUP(B5291,Consolidation!B:AA,22,FALSE)</f>
        <v>#VALUE!</v>
      </c>
    </row>
    <row r="5291" spans="1:8" ht="29.5" customHeight="1" thickBot="1" x14ac:dyDescent="0.4">
      <c r="A5291" s="16" t="e">
        <f>IF(B5291&lt;&gt;"","IND"&amp;TEXT(COUNTA($B$2:B5291),"000"),"")</f>
        <v>#VALUE!</v>
      </c>
      <c r="B5291" s="17" t="e">
        <f>Consolication[[#This Row],[Nom et prénom 0 Name &amp; first name]]</f>
        <v>#VALUE!</v>
      </c>
      <c r="C5291" s="17" t="e">
        <f>VLOOKUP(B5291,Consolidation!B:AA,3,TRUE)</f>
        <v>#VALUE!</v>
      </c>
      <c r="D5291" s="17" t="e">
        <f>VLOOKUP(B5291,Consolidation!B:AA,5,TRUE)</f>
        <v>#VALUE!</v>
      </c>
      <c r="E5291" s="17" t="e">
        <f>VLOOKUP(B5292,Consolidation!B:AA,6,TRUE)</f>
        <v>#VALUE!</v>
      </c>
      <c r="F5291" s="17" t="e">
        <f>VLOOKUP(B5292,Consolidation!B:AA,7,TRUE)</f>
        <v>#VALUE!</v>
      </c>
      <c r="G5291" s="17" t="e">
        <f>VLOOKUP(B5292,Consolidation!B:AA,12,TRUE)</f>
        <v>#VALUE!</v>
      </c>
      <c r="H5291" s="17" t="e">
        <f>VLOOKUP(B5292,Consolidation!B:AA,22,FALSE)</f>
        <v>#VALUE!</v>
      </c>
    </row>
    <row r="5292" spans="1:8" ht="29.5" customHeight="1" thickBot="1" x14ac:dyDescent="0.4">
      <c r="A5292" s="16" t="e">
        <f>IF(B5292&lt;&gt;"","IND"&amp;TEXT(COUNTA($B$2:B5292),"000"),"")</f>
        <v>#VALUE!</v>
      </c>
      <c r="B5292" s="17" t="e">
        <f>Consolication[[#This Row],[Nom et prénom 0 Name &amp; first name]]</f>
        <v>#VALUE!</v>
      </c>
      <c r="C5292" s="17" t="e">
        <f>VLOOKUP(B5292,Consolidation!B:AA,3,TRUE)</f>
        <v>#VALUE!</v>
      </c>
      <c r="D5292" s="17" t="e">
        <f>VLOOKUP(B5292,Consolidation!B:AA,5,TRUE)</f>
        <v>#VALUE!</v>
      </c>
      <c r="E5292" s="17" t="e">
        <f>VLOOKUP(B5293,Consolidation!B:AA,6,TRUE)</f>
        <v>#VALUE!</v>
      </c>
      <c r="F5292" s="17" t="e">
        <f>VLOOKUP(B5293,Consolidation!B:AA,7,TRUE)</f>
        <v>#VALUE!</v>
      </c>
      <c r="G5292" s="17" t="e">
        <f>VLOOKUP(B5293,Consolidation!B:AA,12,TRUE)</f>
        <v>#VALUE!</v>
      </c>
      <c r="H5292" s="17" t="e">
        <f>VLOOKUP(B5293,Consolidation!B:AA,22,FALSE)</f>
        <v>#VALUE!</v>
      </c>
    </row>
    <row r="5293" spans="1:8" ht="29.5" customHeight="1" thickBot="1" x14ac:dyDescent="0.4">
      <c r="A5293" s="16" t="e">
        <f>IF(B5293&lt;&gt;"","IND"&amp;TEXT(COUNTA($B$2:B5293),"000"),"")</f>
        <v>#VALUE!</v>
      </c>
      <c r="B5293" s="17" t="e">
        <f>Consolication[[#This Row],[Nom et prénom 0 Name &amp; first name]]</f>
        <v>#VALUE!</v>
      </c>
      <c r="C5293" s="17" t="e">
        <f>VLOOKUP(B5293,Consolidation!B:AA,3,TRUE)</f>
        <v>#VALUE!</v>
      </c>
      <c r="D5293" s="17" t="e">
        <f>VLOOKUP(B5293,Consolidation!B:AA,5,TRUE)</f>
        <v>#VALUE!</v>
      </c>
      <c r="E5293" s="17" t="e">
        <f>VLOOKUP(B5294,Consolidation!B:AA,6,TRUE)</f>
        <v>#VALUE!</v>
      </c>
      <c r="F5293" s="17" t="e">
        <f>VLOOKUP(B5294,Consolidation!B:AA,7,TRUE)</f>
        <v>#VALUE!</v>
      </c>
      <c r="G5293" s="17" t="e">
        <f>VLOOKUP(B5294,Consolidation!B:AA,12,TRUE)</f>
        <v>#VALUE!</v>
      </c>
      <c r="H5293" s="17" t="e">
        <f>VLOOKUP(B5294,Consolidation!B:AA,22,FALSE)</f>
        <v>#VALUE!</v>
      </c>
    </row>
    <row r="5294" spans="1:8" ht="29.5" customHeight="1" thickBot="1" x14ac:dyDescent="0.4">
      <c r="A5294" s="16" t="e">
        <f>IF(B5294&lt;&gt;"","IND"&amp;TEXT(COUNTA($B$2:B5294),"000"),"")</f>
        <v>#VALUE!</v>
      </c>
      <c r="B5294" s="17" t="e">
        <f>Consolication[[#This Row],[Nom et prénom 0 Name &amp; first name]]</f>
        <v>#VALUE!</v>
      </c>
      <c r="C5294" s="17" t="e">
        <f>VLOOKUP(B5294,Consolidation!B:AA,3,TRUE)</f>
        <v>#VALUE!</v>
      </c>
      <c r="D5294" s="17" t="e">
        <f>VLOOKUP(B5294,Consolidation!B:AA,5,TRUE)</f>
        <v>#VALUE!</v>
      </c>
      <c r="E5294" s="17" t="e">
        <f>VLOOKUP(B5295,Consolidation!B:AA,6,TRUE)</f>
        <v>#VALUE!</v>
      </c>
      <c r="F5294" s="17" t="e">
        <f>VLOOKUP(B5295,Consolidation!B:AA,7,TRUE)</f>
        <v>#VALUE!</v>
      </c>
      <c r="G5294" s="17" t="e">
        <f>VLOOKUP(B5295,Consolidation!B:AA,12,TRUE)</f>
        <v>#VALUE!</v>
      </c>
      <c r="H5294" s="17" t="e">
        <f>VLOOKUP(B5295,Consolidation!B:AA,22,FALSE)</f>
        <v>#VALUE!</v>
      </c>
    </row>
    <row r="5295" spans="1:8" ht="29.5" customHeight="1" thickBot="1" x14ac:dyDescent="0.4">
      <c r="A5295" s="16" t="e">
        <f>IF(B5295&lt;&gt;"","IND"&amp;TEXT(COUNTA($B$2:B5295),"000"),"")</f>
        <v>#VALUE!</v>
      </c>
      <c r="B5295" s="17" t="e">
        <f>Consolication[[#This Row],[Nom et prénom 0 Name &amp; first name]]</f>
        <v>#VALUE!</v>
      </c>
      <c r="C5295" s="17" t="e">
        <f>VLOOKUP(B5295,Consolidation!B:AA,3,TRUE)</f>
        <v>#VALUE!</v>
      </c>
      <c r="D5295" s="17" t="e">
        <f>VLOOKUP(B5295,Consolidation!B:AA,5,TRUE)</f>
        <v>#VALUE!</v>
      </c>
      <c r="E5295" s="17" t="e">
        <f>VLOOKUP(B5296,Consolidation!B:AA,6,TRUE)</f>
        <v>#VALUE!</v>
      </c>
      <c r="F5295" s="17" t="e">
        <f>VLOOKUP(B5296,Consolidation!B:AA,7,TRUE)</f>
        <v>#VALUE!</v>
      </c>
      <c r="G5295" s="17" t="e">
        <f>VLOOKUP(B5296,Consolidation!B:AA,12,TRUE)</f>
        <v>#VALUE!</v>
      </c>
      <c r="H5295" s="17" t="e">
        <f>VLOOKUP(B5296,Consolidation!B:AA,22,FALSE)</f>
        <v>#VALUE!</v>
      </c>
    </row>
    <row r="5296" spans="1:8" ht="29.5" customHeight="1" thickBot="1" x14ac:dyDescent="0.4">
      <c r="A5296" s="16" t="e">
        <f>IF(B5296&lt;&gt;"","IND"&amp;TEXT(COUNTA($B$2:B5296),"000"),"")</f>
        <v>#VALUE!</v>
      </c>
      <c r="B5296" s="17" t="e">
        <f>Consolication[[#This Row],[Nom et prénom 0 Name &amp; first name]]</f>
        <v>#VALUE!</v>
      </c>
      <c r="C5296" s="17" t="e">
        <f>VLOOKUP(B5296,Consolidation!B:AA,3,TRUE)</f>
        <v>#VALUE!</v>
      </c>
      <c r="D5296" s="17" t="e">
        <f>VLOOKUP(B5296,Consolidation!B:AA,5,TRUE)</f>
        <v>#VALUE!</v>
      </c>
      <c r="E5296" s="17" t="e">
        <f>VLOOKUP(B5297,Consolidation!B:AA,6,TRUE)</f>
        <v>#VALUE!</v>
      </c>
      <c r="F5296" s="17" t="e">
        <f>VLOOKUP(B5297,Consolidation!B:AA,7,TRUE)</f>
        <v>#VALUE!</v>
      </c>
      <c r="G5296" s="17" t="e">
        <f>VLOOKUP(B5297,Consolidation!B:AA,12,TRUE)</f>
        <v>#VALUE!</v>
      </c>
      <c r="H5296" s="17" t="e">
        <f>VLOOKUP(B5297,Consolidation!B:AA,22,FALSE)</f>
        <v>#VALUE!</v>
      </c>
    </row>
    <row r="5297" spans="1:8" ht="29.5" customHeight="1" thickBot="1" x14ac:dyDescent="0.4">
      <c r="A5297" s="16" t="e">
        <f>IF(B5297&lt;&gt;"","IND"&amp;TEXT(COUNTA($B$2:B5297),"000"),"")</f>
        <v>#VALUE!</v>
      </c>
      <c r="B5297" s="17" t="e">
        <f>Consolication[[#This Row],[Nom et prénom 0 Name &amp; first name]]</f>
        <v>#VALUE!</v>
      </c>
      <c r="C5297" s="17" t="e">
        <f>VLOOKUP(B5297,Consolidation!B:AA,3,TRUE)</f>
        <v>#VALUE!</v>
      </c>
      <c r="D5297" s="17" t="e">
        <f>VLOOKUP(B5297,Consolidation!B:AA,5,TRUE)</f>
        <v>#VALUE!</v>
      </c>
      <c r="E5297" s="17" t="e">
        <f>VLOOKUP(B5298,Consolidation!B:AA,6,TRUE)</f>
        <v>#VALUE!</v>
      </c>
      <c r="F5297" s="17" t="e">
        <f>VLOOKUP(B5298,Consolidation!B:AA,7,TRUE)</f>
        <v>#VALUE!</v>
      </c>
      <c r="G5297" s="17" t="e">
        <f>VLOOKUP(B5298,Consolidation!B:AA,12,TRUE)</f>
        <v>#VALUE!</v>
      </c>
      <c r="H5297" s="17" t="e">
        <f>VLOOKUP(B5298,Consolidation!B:AA,22,FALSE)</f>
        <v>#VALUE!</v>
      </c>
    </row>
    <row r="5298" spans="1:8" ht="29.5" customHeight="1" thickBot="1" x14ac:dyDescent="0.4">
      <c r="A5298" s="16" t="e">
        <f>IF(B5298&lt;&gt;"","IND"&amp;TEXT(COUNTA($B$2:B5298),"000"),"")</f>
        <v>#VALUE!</v>
      </c>
      <c r="B5298" s="17" t="e">
        <f>Consolication[[#This Row],[Nom et prénom 0 Name &amp; first name]]</f>
        <v>#VALUE!</v>
      </c>
      <c r="C5298" s="17" t="e">
        <f>VLOOKUP(B5298,Consolidation!B:AA,3,TRUE)</f>
        <v>#VALUE!</v>
      </c>
      <c r="D5298" s="17" t="e">
        <f>VLOOKUP(B5298,Consolidation!B:AA,5,TRUE)</f>
        <v>#VALUE!</v>
      </c>
      <c r="E5298" s="17" t="e">
        <f>VLOOKUP(B5299,Consolidation!B:AA,6,TRUE)</f>
        <v>#VALUE!</v>
      </c>
      <c r="F5298" s="17" t="e">
        <f>VLOOKUP(B5299,Consolidation!B:AA,7,TRUE)</f>
        <v>#VALUE!</v>
      </c>
      <c r="G5298" s="17" t="e">
        <f>VLOOKUP(B5299,Consolidation!B:AA,12,TRUE)</f>
        <v>#VALUE!</v>
      </c>
      <c r="H5298" s="17" t="e">
        <f>VLOOKUP(B5299,Consolidation!B:AA,22,FALSE)</f>
        <v>#VALUE!</v>
      </c>
    </row>
    <row r="5299" spans="1:8" ht="29.5" customHeight="1" thickBot="1" x14ac:dyDescent="0.4">
      <c r="A5299" s="16" t="e">
        <f>IF(B5299&lt;&gt;"","IND"&amp;TEXT(COUNTA($B$2:B5299),"000"),"")</f>
        <v>#VALUE!</v>
      </c>
      <c r="B5299" s="17" t="e">
        <f>Consolication[[#This Row],[Nom et prénom 0 Name &amp; first name]]</f>
        <v>#VALUE!</v>
      </c>
      <c r="C5299" s="17" t="e">
        <f>VLOOKUP(B5299,Consolidation!B:AA,3,TRUE)</f>
        <v>#VALUE!</v>
      </c>
      <c r="D5299" s="17" t="e">
        <f>VLOOKUP(B5299,Consolidation!B:AA,5,TRUE)</f>
        <v>#VALUE!</v>
      </c>
      <c r="E5299" s="17" t="e">
        <f>VLOOKUP(B5300,Consolidation!B:AA,6,TRUE)</f>
        <v>#VALUE!</v>
      </c>
      <c r="F5299" s="17" t="e">
        <f>VLOOKUP(B5300,Consolidation!B:AA,7,TRUE)</f>
        <v>#VALUE!</v>
      </c>
      <c r="G5299" s="17" t="e">
        <f>VLOOKUP(B5300,Consolidation!B:AA,12,TRUE)</f>
        <v>#VALUE!</v>
      </c>
      <c r="H5299" s="17" t="e">
        <f>VLOOKUP(B5300,Consolidation!B:AA,22,FALSE)</f>
        <v>#VALUE!</v>
      </c>
    </row>
    <row r="5300" spans="1:8" ht="29.5" customHeight="1" thickBot="1" x14ac:dyDescent="0.4">
      <c r="A5300" s="16" t="e">
        <f>IF(B5300&lt;&gt;"","IND"&amp;TEXT(COUNTA($B$2:B5300),"000"),"")</f>
        <v>#VALUE!</v>
      </c>
      <c r="B5300" s="17" t="e">
        <f>Consolication[[#This Row],[Nom et prénom 0 Name &amp; first name]]</f>
        <v>#VALUE!</v>
      </c>
      <c r="C5300" s="17" t="e">
        <f>VLOOKUP(B5300,Consolidation!B:AA,3,TRUE)</f>
        <v>#VALUE!</v>
      </c>
      <c r="D5300" s="17" t="e">
        <f>VLOOKUP(B5300,Consolidation!B:AA,5,TRUE)</f>
        <v>#VALUE!</v>
      </c>
      <c r="E5300" s="17" t="e">
        <f>VLOOKUP(B5301,Consolidation!B:AA,6,TRUE)</f>
        <v>#VALUE!</v>
      </c>
      <c r="F5300" s="17" t="e">
        <f>VLOOKUP(B5301,Consolidation!B:AA,7,TRUE)</f>
        <v>#VALUE!</v>
      </c>
      <c r="G5300" s="17" t="e">
        <f>VLOOKUP(B5301,Consolidation!B:AA,12,TRUE)</f>
        <v>#VALUE!</v>
      </c>
      <c r="H5300" s="17" t="e">
        <f>VLOOKUP(B5301,Consolidation!B:AA,22,FALSE)</f>
        <v>#VALUE!</v>
      </c>
    </row>
    <row r="5301" spans="1:8" ht="29.5" customHeight="1" thickBot="1" x14ac:dyDescent="0.4">
      <c r="A5301" s="16" t="e">
        <f>IF(B5301&lt;&gt;"","IND"&amp;TEXT(COUNTA($B$2:B5301),"000"),"")</f>
        <v>#VALUE!</v>
      </c>
      <c r="B5301" s="17" t="e">
        <f>Consolication[[#This Row],[Nom et prénom 0 Name &amp; first name]]</f>
        <v>#VALUE!</v>
      </c>
      <c r="C5301" s="17" t="e">
        <f>VLOOKUP(B5301,Consolidation!B:AA,3,TRUE)</f>
        <v>#VALUE!</v>
      </c>
      <c r="D5301" s="17" t="e">
        <f>VLOOKUP(B5301,Consolidation!B:AA,5,TRUE)</f>
        <v>#VALUE!</v>
      </c>
      <c r="E5301" s="17" t="e">
        <f>VLOOKUP(B5302,Consolidation!B:AA,6,TRUE)</f>
        <v>#VALUE!</v>
      </c>
      <c r="F5301" s="17" t="e">
        <f>VLOOKUP(B5302,Consolidation!B:AA,7,TRUE)</f>
        <v>#VALUE!</v>
      </c>
      <c r="G5301" s="17" t="e">
        <f>VLOOKUP(B5302,Consolidation!B:AA,12,TRUE)</f>
        <v>#VALUE!</v>
      </c>
      <c r="H5301" s="17" t="e">
        <f>VLOOKUP(B5302,Consolidation!B:AA,22,FALSE)</f>
        <v>#VALUE!</v>
      </c>
    </row>
    <row r="5302" spans="1:8" ht="29.5" customHeight="1" thickBot="1" x14ac:dyDescent="0.4">
      <c r="A5302" s="16" t="e">
        <f>IF(B5302&lt;&gt;"","IND"&amp;TEXT(COUNTA($B$2:B5302),"000"),"")</f>
        <v>#VALUE!</v>
      </c>
      <c r="B5302" s="17" t="e">
        <f>Consolication[[#This Row],[Nom et prénom 0 Name &amp; first name]]</f>
        <v>#VALUE!</v>
      </c>
      <c r="C5302" s="17" t="e">
        <f>VLOOKUP(B5302,Consolidation!B:AA,3,TRUE)</f>
        <v>#VALUE!</v>
      </c>
      <c r="D5302" s="17" t="e">
        <f>VLOOKUP(B5302,Consolidation!B:AA,5,TRUE)</f>
        <v>#VALUE!</v>
      </c>
      <c r="E5302" s="17" t="e">
        <f>VLOOKUP(B5303,Consolidation!B:AA,6,TRUE)</f>
        <v>#VALUE!</v>
      </c>
      <c r="F5302" s="17" t="e">
        <f>VLOOKUP(B5303,Consolidation!B:AA,7,TRUE)</f>
        <v>#VALUE!</v>
      </c>
      <c r="G5302" s="17" t="e">
        <f>VLOOKUP(B5303,Consolidation!B:AA,12,TRUE)</f>
        <v>#VALUE!</v>
      </c>
      <c r="H5302" s="17" t="e">
        <f>VLOOKUP(B5303,Consolidation!B:AA,22,FALSE)</f>
        <v>#VALUE!</v>
      </c>
    </row>
    <row r="5303" spans="1:8" ht="29.5" customHeight="1" thickBot="1" x14ac:dyDescent="0.4">
      <c r="A5303" s="16" t="e">
        <f>IF(B5303&lt;&gt;"","IND"&amp;TEXT(COUNTA($B$2:B5303),"000"),"")</f>
        <v>#VALUE!</v>
      </c>
      <c r="B5303" s="17" t="e">
        <f>Consolication[[#This Row],[Nom et prénom 0 Name &amp; first name]]</f>
        <v>#VALUE!</v>
      </c>
      <c r="C5303" s="17" t="e">
        <f>VLOOKUP(B5303,Consolidation!B:AA,3,TRUE)</f>
        <v>#VALUE!</v>
      </c>
      <c r="D5303" s="17" t="e">
        <f>VLOOKUP(B5303,Consolidation!B:AA,5,TRUE)</f>
        <v>#VALUE!</v>
      </c>
      <c r="E5303" s="17" t="e">
        <f>VLOOKUP(B5304,Consolidation!B:AA,6,TRUE)</f>
        <v>#VALUE!</v>
      </c>
      <c r="F5303" s="17" t="e">
        <f>VLOOKUP(B5304,Consolidation!B:AA,7,TRUE)</f>
        <v>#VALUE!</v>
      </c>
      <c r="G5303" s="17" t="e">
        <f>VLOOKUP(B5304,Consolidation!B:AA,12,TRUE)</f>
        <v>#VALUE!</v>
      </c>
      <c r="H5303" s="17" t="e">
        <f>VLOOKUP(B5304,Consolidation!B:AA,22,FALSE)</f>
        <v>#VALUE!</v>
      </c>
    </row>
    <row r="5304" spans="1:8" ht="29.5" customHeight="1" thickBot="1" x14ac:dyDescent="0.4">
      <c r="A5304" s="16" t="e">
        <f>IF(B5304&lt;&gt;"","IND"&amp;TEXT(COUNTA($B$2:B5304),"000"),"")</f>
        <v>#VALUE!</v>
      </c>
      <c r="B5304" s="17" t="e">
        <f>Consolication[[#This Row],[Nom et prénom 0 Name &amp; first name]]</f>
        <v>#VALUE!</v>
      </c>
      <c r="C5304" s="17" t="e">
        <f>VLOOKUP(B5304,Consolidation!B:AA,3,TRUE)</f>
        <v>#VALUE!</v>
      </c>
      <c r="D5304" s="17" t="e">
        <f>VLOOKUP(B5304,Consolidation!B:AA,5,TRUE)</f>
        <v>#VALUE!</v>
      </c>
      <c r="E5304" s="17" t="e">
        <f>VLOOKUP(B5305,Consolidation!B:AA,6,TRUE)</f>
        <v>#VALUE!</v>
      </c>
      <c r="F5304" s="17" t="e">
        <f>VLOOKUP(B5305,Consolidation!B:AA,7,TRUE)</f>
        <v>#VALUE!</v>
      </c>
      <c r="G5304" s="17" t="e">
        <f>VLOOKUP(B5305,Consolidation!B:AA,12,TRUE)</f>
        <v>#VALUE!</v>
      </c>
      <c r="H5304" s="17" t="e">
        <f>VLOOKUP(B5305,Consolidation!B:AA,22,FALSE)</f>
        <v>#VALUE!</v>
      </c>
    </row>
    <row r="5305" spans="1:8" ht="29.5" customHeight="1" thickBot="1" x14ac:dyDescent="0.4">
      <c r="A5305" s="16" t="e">
        <f>IF(B5305&lt;&gt;"","IND"&amp;TEXT(COUNTA($B$2:B5305),"000"),"")</f>
        <v>#VALUE!</v>
      </c>
      <c r="B5305" s="17" t="e">
        <f>Consolication[[#This Row],[Nom et prénom 0 Name &amp; first name]]</f>
        <v>#VALUE!</v>
      </c>
      <c r="C5305" s="17" t="e">
        <f>VLOOKUP(B5305,Consolidation!B:AA,3,TRUE)</f>
        <v>#VALUE!</v>
      </c>
      <c r="D5305" s="17" t="e">
        <f>VLOOKUP(B5305,Consolidation!B:AA,5,TRUE)</f>
        <v>#VALUE!</v>
      </c>
      <c r="E5305" s="17" t="e">
        <f>VLOOKUP(B5306,Consolidation!B:AA,6,TRUE)</f>
        <v>#VALUE!</v>
      </c>
      <c r="F5305" s="17" t="e">
        <f>VLOOKUP(B5306,Consolidation!B:AA,7,TRUE)</f>
        <v>#VALUE!</v>
      </c>
      <c r="G5305" s="17" t="e">
        <f>VLOOKUP(B5306,Consolidation!B:AA,12,TRUE)</f>
        <v>#VALUE!</v>
      </c>
      <c r="H5305" s="17" t="e">
        <f>VLOOKUP(B5306,Consolidation!B:AA,22,FALSE)</f>
        <v>#VALUE!</v>
      </c>
    </row>
    <row r="5306" spans="1:8" ht="29.5" customHeight="1" thickBot="1" x14ac:dyDescent="0.4">
      <c r="A5306" s="16" t="e">
        <f>IF(B5306&lt;&gt;"","IND"&amp;TEXT(COUNTA($B$2:B5306),"000"),"")</f>
        <v>#VALUE!</v>
      </c>
      <c r="B5306" s="17" t="e">
        <f>Consolication[[#This Row],[Nom et prénom 0 Name &amp; first name]]</f>
        <v>#VALUE!</v>
      </c>
      <c r="C5306" s="17" t="e">
        <f>VLOOKUP(B5306,Consolidation!B:AA,3,TRUE)</f>
        <v>#VALUE!</v>
      </c>
      <c r="D5306" s="17" t="e">
        <f>VLOOKUP(B5306,Consolidation!B:AA,5,TRUE)</f>
        <v>#VALUE!</v>
      </c>
      <c r="E5306" s="17" t="e">
        <f>VLOOKUP(B5307,Consolidation!B:AA,6,TRUE)</f>
        <v>#VALUE!</v>
      </c>
      <c r="F5306" s="17" t="e">
        <f>VLOOKUP(B5307,Consolidation!B:AA,7,TRUE)</f>
        <v>#VALUE!</v>
      </c>
      <c r="G5306" s="17" t="e">
        <f>VLOOKUP(B5307,Consolidation!B:AA,12,TRUE)</f>
        <v>#VALUE!</v>
      </c>
      <c r="H5306" s="17" t="e">
        <f>VLOOKUP(B5307,Consolidation!B:AA,22,FALSE)</f>
        <v>#VALUE!</v>
      </c>
    </row>
    <row r="5307" spans="1:8" ht="29.5" customHeight="1" thickBot="1" x14ac:dyDescent="0.4">
      <c r="A5307" s="16" t="e">
        <f>IF(B5307&lt;&gt;"","IND"&amp;TEXT(COUNTA($B$2:B5307),"000"),"")</f>
        <v>#VALUE!</v>
      </c>
      <c r="B5307" s="17" t="e">
        <f>Consolication[[#This Row],[Nom et prénom 0 Name &amp; first name]]</f>
        <v>#VALUE!</v>
      </c>
      <c r="C5307" s="17" t="e">
        <f>VLOOKUP(B5307,Consolidation!B:AA,3,TRUE)</f>
        <v>#VALUE!</v>
      </c>
      <c r="D5307" s="17" t="e">
        <f>VLOOKUP(B5307,Consolidation!B:AA,5,TRUE)</f>
        <v>#VALUE!</v>
      </c>
      <c r="E5307" s="17" t="e">
        <f>VLOOKUP(B5308,Consolidation!B:AA,6,TRUE)</f>
        <v>#VALUE!</v>
      </c>
      <c r="F5307" s="17" t="e">
        <f>VLOOKUP(B5308,Consolidation!B:AA,7,TRUE)</f>
        <v>#VALUE!</v>
      </c>
      <c r="G5307" s="17" t="e">
        <f>VLOOKUP(B5308,Consolidation!B:AA,12,TRUE)</f>
        <v>#VALUE!</v>
      </c>
      <c r="H5307" s="17" t="e">
        <f>VLOOKUP(B5308,Consolidation!B:AA,22,FALSE)</f>
        <v>#VALUE!</v>
      </c>
    </row>
    <row r="5308" spans="1:8" ht="29.5" customHeight="1" thickBot="1" x14ac:dyDescent="0.4">
      <c r="A5308" s="16" t="e">
        <f>IF(B5308&lt;&gt;"","IND"&amp;TEXT(COUNTA($B$2:B5308),"000"),"")</f>
        <v>#VALUE!</v>
      </c>
      <c r="B5308" s="17" t="e">
        <f>Consolication[[#This Row],[Nom et prénom 0 Name &amp; first name]]</f>
        <v>#VALUE!</v>
      </c>
      <c r="C5308" s="17" t="e">
        <f>VLOOKUP(B5308,Consolidation!B:AA,3,TRUE)</f>
        <v>#VALUE!</v>
      </c>
      <c r="D5308" s="17" t="e">
        <f>VLOOKUP(B5308,Consolidation!B:AA,5,TRUE)</f>
        <v>#VALUE!</v>
      </c>
      <c r="E5308" s="17" t="e">
        <f>VLOOKUP(B5309,Consolidation!B:AA,6,TRUE)</f>
        <v>#VALUE!</v>
      </c>
      <c r="F5308" s="17" t="e">
        <f>VLOOKUP(B5309,Consolidation!B:AA,7,TRUE)</f>
        <v>#VALUE!</v>
      </c>
      <c r="G5308" s="17" t="e">
        <f>VLOOKUP(B5309,Consolidation!B:AA,12,TRUE)</f>
        <v>#VALUE!</v>
      </c>
      <c r="H5308" s="17" t="e">
        <f>VLOOKUP(B5309,Consolidation!B:AA,22,FALSE)</f>
        <v>#VALUE!</v>
      </c>
    </row>
    <row r="5309" spans="1:8" ht="29.5" customHeight="1" thickBot="1" x14ac:dyDescent="0.4">
      <c r="A5309" s="16" t="e">
        <f>IF(B5309&lt;&gt;"","IND"&amp;TEXT(COUNTA($B$2:B5309),"000"),"")</f>
        <v>#VALUE!</v>
      </c>
      <c r="B5309" s="17" t="e">
        <f>Consolication[[#This Row],[Nom et prénom 0 Name &amp; first name]]</f>
        <v>#VALUE!</v>
      </c>
      <c r="C5309" s="17" t="e">
        <f>VLOOKUP(B5309,Consolidation!B:AA,3,TRUE)</f>
        <v>#VALUE!</v>
      </c>
      <c r="D5309" s="17" t="e">
        <f>VLOOKUP(B5309,Consolidation!B:AA,5,TRUE)</f>
        <v>#VALUE!</v>
      </c>
      <c r="E5309" s="17" t="e">
        <f>VLOOKUP(B5310,Consolidation!B:AA,6,TRUE)</f>
        <v>#VALUE!</v>
      </c>
      <c r="F5309" s="17" t="e">
        <f>VLOOKUP(B5310,Consolidation!B:AA,7,TRUE)</f>
        <v>#VALUE!</v>
      </c>
      <c r="G5309" s="17" t="e">
        <f>VLOOKUP(B5310,Consolidation!B:AA,12,TRUE)</f>
        <v>#VALUE!</v>
      </c>
      <c r="H5309" s="17" t="e">
        <f>VLOOKUP(B5310,Consolidation!B:AA,22,FALSE)</f>
        <v>#VALUE!</v>
      </c>
    </row>
    <row r="5310" spans="1:8" ht="29.5" customHeight="1" thickBot="1" x14ac:dyDescent="0.4">
      <c r="A5310" s="16" t="e">
        <f>IF(B5310&lt;&gt;"","IND"&amp;TEXT(COUNTA($B$2:B5310),"000"),"")</f>
        <v>#VALUE!</v>
      </c>
      <c r="B5310" s="17" t="e">
        <f>Consolication[[#This Row],[Nom et prénom 0 Name &amp; first name]]</f>
        <v>#VALUE!</v>
      </c>
      <c r="C5310" s="17" t="e">
        <f>VLOOKUP(B5310,Consolidation!B:AA,3,TRUE)</f>
        <v>#VALUE!</v>
      </c>
      <c r="D5310" s="17" t="e">
        <f>VLOOKUP(B5310,Consolidation!B:AA,5,TRUE)</f>
        <v>#VALUE!</v>
      </c>
      <c r="E5310" s="17" t="e">
        <f>VLOOKUP(B5311,Consolidation!B:AA,6,TRUE)</f>
        <v>#VALUE!</v>
      </c>
      <c r="F5310" s="17" t="e">
        <f>VLOOKUP(B5311,Consolidation!B:AA,7,TRUE)</f>
        <v>#VALUE!</v>
      </c>
      <c r="G5310" s="17" t="e">
        <f>VLOOKUP(B5311,Consolidation!B:AA,12,TRUE)</f>
        <v>#VALUE!</v>
      </c>
      <c r="H5310" s="17" t="e">
        <f>VLOOKUP(B5311,Consolidation!B:AA,22,FALSE)</f>
        <v>#VALUE!</v>
      </c>
    </row>
    <row r="5311" spans="1:8" ht="29.5" customHeight="1" thickBot="1" x14ac:dyDescent="0.4">
      <c r="A5311" s="16" t="e">
        <f>IF(B5311&lt;&gt;"","IND"&amp;TEXT(COUNTA($B$2:B5311),"000"),"")</f>
        <v>#VALUE!</v>
      </c>
      <c r="B5311" s="17" t="e">
        <f>Consolication[[#This Row],[Nom et prénom 0 Name &amp; first name]]</f>
        <v>#VALUE!</v>
      </c>
      <c r="C5311" s="17" t="e">
        <f>VLOOKUP(B5311,Consolidation!B:AA,3,TRUE)</f>
        <v>#VALUE!</v>
      </c>
      <c r="D5311" s="17" t="e">
        <f>VLOOKUP(B5311,Consolidation!B:AA,5,TRUE)</f>
        <v>#VALUE!</v>
      </c>
      <c r="E5311" s="17" t="e">
        <f>VLOOKUP(B5312,Consolidation!B:AA,6,TRUE)</f>
        <v>#VALUE!</v>
      </c>
      <c r="F5311" s="17" t="e">
        <f>VLOOKUP(B5312,Consolidation!B:AA,7,TRUE)</f>
        <v>#VALUE!</v>
      </c>
      <c r="G5311" s="17" t="e">
        <f>VLOOKUP(B5312,Consolidation!B:AA,12,TRUE)</f>
        <v>#VALUE!</v>
      </c>
      <c r="H5311" s="17" t="e">
        <f>VLOOKUP(B5312,Consolidation!B:AA,22,FALSE)</f>
        <v>#VALUE!</v>
      </c>
    </row>
    <row r="5312" spans="1:8" ht="29.5" customHeight="1" thickBot="1" x14ac:dyDescent="0.4">
      <c r="A5312" s="16" t="e">
        <f>IF(B5312&lt;&gt;"","IND"&amp;TEXT(COUNTA($B$2:B5312),"000"),"")</f>
        <v>#VALUE!</v>
      </c>
      <c r="B5312" s="17" t="e">
        <f>Consolication[[#This Row],[Nom et prénom 0 Name &amp; first name]]</f>
        <v>#VALUE!</v>
      </c>
      <c r="C5312" s="17" t="e">
        <f>VLOOKUP(B5312,Consolidation!B:AA,3,TRUE)</f>
        <v>#VALUE!</v>
      </c>
      <c r="D5312" s="17" t="e">
        <f>VLOOKUP(B5312,Consolidation!B:AA,5,TRUE)</f>
        <v>#VALUE!</v>
      </c>
      <c r="E5312" s="17" t="e">
        <f>VLOOKUP(B5313,Consolidation!B:AA,6,TRUE)</f>
        <v>#VALUE!</v>
      </c>
      <c r="F5312" s="17" t="e">
        <f>VLOOKUP(B5313,Consolidation!B:AA,7,TRUE)</f>
        <v>#VALUE!</v>
      </c>
      <c r="G5312" s="17" t="e">
        <f>VLOOKUP(B5313,Consolidation!B:AA,12,TRUE)</f>
        <v>#VALUE!</v>
      </c>
      <c r="H5312" s="17" t="e">
        <f>VLOOKUP(B5313,Consolidation!B:AA,22,FALSE)</f>
        <v>#VALUE!</v>
      </c>
    </row>
    <row r="5313" spans="1:8" ht="29.5" customHeight="1" thickBot="1" x14ac:dyDescent="0.4">
      <c r="A5313" s="16" t="e">
        <f>IF(B5313&lt;&gt;"","IND"&amp;TEXT(COUNTA($B$2:B5313),"000"),"")</f>
        <v>#VALUE!</v>
      </c>
      <c r="B5313" s="17" t="e">
        <f>Consolication[[#This Row],[Nom et prénom 0 Name &amp; first name]]</f>
        <v>#VALUE!</v>
      </c>
      <c r="C5313" s="17" t="e">
        <f>VLOOKUP(B5313,Consolidation!B:AA,3,TRUE)</f>
        <v>#VALUE!</v>
      </c>
      <c r="D5313" s="17" t="e">
        <f>VLOOKUP(B5313,Consolidation!B:AA,5,TRUE)</f>
        <v>#VALUE!</v>
      </c>
      <c r="E5313" s="17" t="e">
        <f>VLOOKUP(B5314,Consolidation!B:AA,6,TRUE)</f>
        <v>#VALUE!</v>
      </c>
      <c r="F5313" s="17" t="e">
        <f>VLOOKUP(B5314,Consolidation!B:AA,7,TRUE)</f>
        <v>#VALUE!</v>
      </c>
      <c r="G5313" s="17" t="e">
        <f>VLOOKUP(B5314,Consolidation!B:AA,12,TRUE)</f>
        <v>#VALUE!</v>
      </c>
      <c r="H5313" s="17" t="e">
        <f>VLOOKUP(B5314,Consolidation!B:AA,22,FALSE)</f>
        <v>#VALUE!</v>
      </c>
    </row>
    <row r="5314" spans="1:8" ht="29.5" customHeight="1" thickBot="1" x14ac:dyDescent="0.4">
      <c r="A5314" s="16" t="e">
        <f>IF(B5314&lt;&gt;"","IND"&amp;TEXT(COUNTA($B$2:B5314),"000"),"")</f>
        <v>#VALUE!</v>
      </c>
      <c r="B5314" s="17" t="e">
        <f>Consolication[[#This Row],[Nom et prénom 0 Name &amp; first name]]</f>
        <v>#VALUE!</v>
      </c>
      <c r="C5314" s="17" t="e">
        <f>VLOOKUP(B5314,Consolidation!B:AA,3,TRUE)</f>
        <v>#VALUE!</v>
      </c>
      <c r="D5314" s="17" t="e">
        <f>VLOOKUP(B5314,Consolidation!B:AA,5,TRUE)</f>
        <v>#VALUE!</v>
      </c>
      <c r="E5314" s="17" t="e">
        <f>VLOOKUP(B5315,Consolidation!B:AA,6,TRUE)</f>
        <v>#VALUE!</v>
      </c>
      <c r="F5314" s="17" t="e">
        <f>VLOOKUP(B5315,Consolidation!B:AA,7,TRUE)</f>
        <v>#VALUE!</v>
      </c>
      <c r="G5314" s="17" t="e">
        <f>VLOOKUP(B5315,Consolidation!B:AA,12,TRUE)</f>
        <v>#VALUE!</v>
      </c>
      <c r="H5314" s="17" t="e">
        <f>VLOOKUP(B5315,Consolidation!B:AA,22,FALSE)</f>
        <v>#VALUE!</v>
      </c>
    </row>
    <row r="5315" spans="1:8" ht="29.5" customHeight="1" thickBot="1" x14ac:dyDescent="0.4">
      <c r="A5315" s="16" t="e">
        <f>IF(B5315&lt;&gt;"","IND"&amp;TEXT(COUNTA($B$2:B5315),"000"),"")</f>
        <v>#VALUE!</v>
      </c>
      <c r="B5315" s="17" t="e">
        <f>Consolication[[#This Row],[Nom et prénom 0 Name &amp; first name]]</f>
        <v>#VALUE!</v>
      </c>
      <c r="C5315" s="17" t="e">
        <f>VLOOKUP(B5315,Consolidation!B:AA,3,TRUE)</f>
        <v>#VALUE!</v>
      </c>
      <c r="D5315" s="17" t="e">
        <f>VLOOKUP(B5315,Consolidation!B:AA,5,TRUE)</f>
        <v>#VALUE!</v>
      </c>
      <c r="E5315" s="17" t="e">
        <f>VLOOKUP(B5316,Consolidation!B:AA,6,TRUE)</f>
        <v>#VALUE!</v>
      </c>
      <c r="F5315" s="17" t="e">
        <f>VLOOKUP(B5316,Consolidation!B:AA,7,TRUE)</f>
        <v>#VALUE!</v>
      </c>
      <c r="G5315" s="17" t="e">
        <f>VLOOKUP(B5316,Consolidation!B:AA,12,TRUE)</f>
        <v>#VALUE!</v>
      </c>
      <c r="H5315" s="17" t="e">
        <f>VLOOKUP(B5316,Consolidation!B:AA,22,FALSE)</f>
        <v>#VALUE!</v>
      </c>
    </row>
    <row r="5316" spans="1:8" ht="29.5" customHeight="1" thickBot="1" x14ac:dyDescent="0.4">
      <c r="A5316" s="16" t="e">
        <f>IF(B5316&lt;&gt;"","IND"&amp;TEXT(COUNTA($B$2:B5316),"000"),"")</f>
        <v>#VALUE!</v>
      </c>
      <c r="B5316" s="17" t="e">
        <f>Consolication[[#This Row],[Nom et prénom 0 Name &amp; first name]]</f>
        <v>#VALUE!</v>
      </c>
      <c r="C5316" s="17" t="e">
        <f>VLOOKUP(B5316,Consolidation!B:AA,3,TRUE)</f>
        <v>#VALUE!</v>
      </c>
      <c r="D5316" s="17" t="e">
        <f>VLOOKUP(B5316,Consolidation!B:AA,5,TRUE)</f>
        <v>#VALUE!</v>
      </c>
      <c r="E5316" s="17" t="e">
        <f>VLOOKUP(B5317,Consolidation!B:AA,6,TRUE)</f>
        <v>#VALUE!</v>
      </c>
      <c r="F5316" s="17" t="e">
        <f>VLOOKUP(B5317,Consolidation!B:AA,7,TRUE)</f>
        <v>#VALUE!</v>
      </c>
      <c r="G5316" s="17" t="e">
        <f>VLOOKUP(B5317,Consolidation!B:AA,12,TRUE)</f>
        <v>#VALUE!</v>
      </c>
      <c r="H5316" s="17" t="e">
        <f>VLOOKUP(B5317,Consolidation!B:AA,22,FALSE)</f>
        <v>#VALUE!</v>
      </c>
    </row>
    <row r="5317" spans="1:8" ht="29.5" customHeight="1" thickBot="1" x14ac:dyDescent="0.4">
      <c r="A5317" s="16" t="e">
        <f>IF(B5317&lt;&gt;"","IND"&amp;TEXT(COUNTA($B$2:B5317),"000"),"")</f>
        <v>#VALUE!</v>
      </c>
      <c r="B5317" s="17" t="e">
        <f>Consolication[[#This Row],[Nom et prénom 0 Name &amp; first name]]</f>
        <v>#VALUE!</v>
      </c>
      <c r="C5317" s="17" t="e">
        <f>VLOOKUP(B5317,Consolidation!B:AA,3,TRUE)</f>
        <v>#VALUE!</v>
      </c>
      <c r="D5317" s="17" t="e">
        <f>VLOOKUP(B5317,Consolidation!B:AA,5,TRUE)</f>
        <v>#VALUE!</v>
      </c>
      <c r="E5317" s="17" t="e">
        <f>VLOOKUP(B5318,Consolidation!B:AA,6,TRUE)</f>
        <v>#VALUE!</v>
      </c>
      <c r="F5317" s="17" t="e">
        <f>VLOOKUP(B5318,Consolidation!B:AA,7,TRUE)</f>
        <v>#VALUE!</v>
      </c>
      <c r="G5317" s="17" t="e">
        <f>VLOOKUP(B5318,Consolidation!B:AA,12,TRUE)</f>
        <v>#VALUE!</v>
      </c>
      <c r="H5317" s="17" t="e">
        <f>VLOOKUP(B5318,Consolidation!B:AA,22,FALSE)</f>
        <v>#VALUE!</v>
      </c>
    </row>
    <row r="5318" spans="1:8" ht="29.5" customHeight="1" thickBot="1" x14ac:dyDescent="0.4">
      <c r="A5318" s="16" t="e">
        <f>IF(B5318&lt;&gt;"","IND"&amp;TEXT(COUNTA($B$2:B5318),"000"),"")</f>
        <v>#VALUE!</v>
      </c>
      <c r="B5318" s="17" t="e">
        <f>Consolication[[#This Row],[Nom et prénom 0 Name &amp; first name]]</f>
        <v>#VALUE!</v>
      </c>
      <c r="C5318" s="17" t="e">
        <f>VLOOKUP(B5318,Consolidation!B:AA,3,TRUE)</f>
        <v>#VALUE!</v>
      </c>
      <c r="D5318" s="17" t="e">
        <f>VLOOKUP(B5318,Consolidation!B:AA,5,TRUE)</f>
        <v>#VALUE!</v>
      </c>
      <c r="E5318" s="17" t="e">
        <f>VLOOKUP(B5319,Consolidation!B:AA,6,TRUE)</f>
        <v>#VALUE!</v>
      </c>
      <c r="F5318" s="17" t="e">
        <f>VLOOKUP(B5319,Consolidation!B:AA,7,TRUE)</f>
        <v>#VALUE!</v>
      </c>
      <c r="G5318" s="17" t="e">
        <f>VLOOKUP(B5319,Consolidation!B:AA,12,TRUE)</f>
        <v>#VALUE!</v>
      </c>
      <c r="H5318" s="17" t="e">
        <f>VLOOKUP(B5319,Consolidation!B:AA,22,FALSE)</f>
        <v>#VALUE!</v>
      </c>
    </row>
    <row r="5319" spans="1:8" ht="29.5" customHeight="1" thickBot="1" x14ac:dyDescent="0.4">
      <c r="A5319" s="16" t="e">
        <f>IF(B5319&lt;&gt;"","IND"&amp;TEXT(COUNTA($B$2:B5319),"000"),"")</f>
        <v>#VALUE!</v>
      </c>
      <c r="B5319" s="17" t="e">
        <f>Consolication[[#This Row],[Nom et prénom 0 Name &amp; first name]]</f>
        <v>#VALUE!</v>
      </c>
      <c r="C5319" s="17" t="e">
        <f>VLOOKUP(B5319,Consolidation!B:AA,3,TRUE)</f>
        <v>#VALUE!</v>
      </c>
      <c r="D5319" s="17" t="e">
        <f>VLOOKUP(B5319,Consolidation!B:AA,5,TRUE)</f>
        <v>#VALUE!</v>
      </c>
      <c r="E5319" s="17" t="e">
        <f>VLOOKUP(B5320,Consolidation!B:AA,6,TRUE)</f>
        <v>#VALUE!</v>
      </c>
      <c r="F5319" s="17" t="e">
        <f>VLOOKUP(B5320,Consolidation!B:AA,7,TRUE)</f>
        <v>#VALUE!</v>
      </c>
      <c r="G5319" s="17" t="e">
        <f>VLOOKUP(B5320,Consolidation!B:AA,12,TRUE)</f>
        <v>#VALUE!</v>
      </c>
      <c r="H5319" s="17" t="e">
        <f>VLOOKUP(B5320,Consolidation!B:AA,22,FALSE)</f>
        <v>#VALUE!</v>
      </c>
    </row>
    <row r="5320" spans="1:8" ht="29.5" customHeight="1" thickBot="1" x14ac:dyDescent="0.4">
      <c r="A5320" s="16" t="e">
        <f>IF(B5320&lt;&gt;"","IND"&amp;TEXT(COUNTA($B$2:B5320),"000"),"")</f>
        <v>#VALUE!</v>
      </c>
      <c r="B5320" s="17" t="e">
        <f>Consolication[[#This Row],[Nom et prénom 0 Name &amp; first name]]</f>
        <v>#VALUE!</v>
      </c>
      <c r="C5320" s="17" t="e">
        <f>VLOOKUP(B5320,Consolidation!B:AA,3,TRUE)</f>
        <v>#VALUE!</v>
      </c>
      <c r="D5320" s="17" t="e">
        <f>VLOOKUP(B5320,Consolidation!B:AA,5,TRUE)</f>
        <v>#VALUE!</v>
      </c>
      <c r="E5320" s="17" t="e">
        <f>VLOOKUP(B5321,Consolidation!B:AA,6,TRUE)</f>
        <v>#VALUE!</v>
      </c>
      <c r="F5320" s="17" t="e">
        <f>VLOOKUP(B5321,Consolidation!B:AA,7,TRUE)</f>
        <v>#VALUE!</v>
      </c>
      <c r="G5320" s="17" t="e">
        <f>VLOOKUP(B5321,Consolidation!B:AA,12,TRUE)</f>
        <v>#VALUE!</v>
      </c>
      <c r="H5320" s="17" t="e">
        <f>VLOOKUP(B5321,Consolidation!B:AA,22,FALSE)</f>
        <v>#VALUE!</v>
      </c>
    </row>
    <row r="5321" spans="1:8" ht="29.5" customHeight="1" thickBot="1" x14ac:dyDescent="0.4">
      <c r="A5321" s="16" t="e">
        <f>IF(B5321&lt;&gt;"","IND"&amp;TEXT(COUNTA($B$2:B5321),"000"),"")</f>
        <v>#VALUE!</v>
      </c>
      <c r="B5321" s="17" t="e">
        <f>Consolication[[#This Row],[Nom et prénom 0 Name &amp; first name]]</f>
        <v>#VALUE!</v>
      </c>
      <c r="C5321" s="17" t="e">
        <f>VLOOKUP(B5321,Consolidation!B:AA,3,TRUE)</f>
        <v>#VALUE!</v>
      </c>
      <c r="D5321" s="17" t="e">
        <f>VLOOKUP(B5321,Consolidation!B:AA,5,TRUE)</f>
        <v>#VALUE!</v>
      </c>
      <c r="E5321" s="17" t="e">
        <f>VLOOKUP(B5322,Consolidation!B:AA,6,TRUE)</f>
        <v>#VALUE!</v>
      </c>
      <c r="F5321" s="17" t="e">
        <f>VLOOKUP(B5322,Consolidation!B:AA,7,TRUE)</f>
        <v>#VALUE!</v>
      </c>
      <c r="G5321" s="17" t="e">
        <f>VLOOKUP(B5322,Consolidation!B:AA,12,TRUE)</f>
        <v>#VALUE!</v>
      </c>
      <c r="H5321" s="17" t="e">
        <f>VLOOKUP(B5322,Consolidation!B:AA,22,FALSE)</f>
        <v>#VALUE!</v>
      </c>
    </row>
    <row r="5322" spans="1:8" ht="29.5" customHeight="1" thickBot="1" x14ac:dyDescent="0.4">
      <c r="A5322" s="16" t="e">
        <f>IF(B5322&lt;&gt;"","IND"&amp;TEXT(COUNTA($B$2:B5322),"000"),"")</f>
        <v>#VALUE!</v>
      </c>
      <c r="B5322" s="17" t="e">
        <f>Consolication[[#This Row],[Nom et prénom 0 Name &amp; first name]]</f>
        <v>#VALUE!</v>
      </c>
      <c r="C5322" s="17" t="e">
        <f>VLOOKUP(B5322,Consolidation!B:AA,3,TRUE)</f>
        <v>#VALUE!</v>
      </c>
      <c r="D5322" s="17" t="e">
        <f>VLOOKUP(B5322,Consolidation!B:AA,5,TRUE)</f>
        <v>#VALUE!</v>
      </c>
      <c r="E5322" s="17" t="e">
        <f>VLOOKUP(B5323,Consolidation!B:AA,6,TRUE)</f>
        <v>#VALUE!</v>
      </c>
      <c r="F5322" s="17" t="e">
        <f>VLOOKUP(B5323,Consolidation!B:AA,7,TRUE)</f>
        <v>#VALUE!</v>
      </c>
      <c r="G5322" s="17" t="e">
        <f>VLOOKUP(B5323,Consolidation!B:AA,12,TRUE)</f>
        <v>#VALUE!</v>
      </c>
      <c r="H5322" s="17" t="e">
        <f>VLOOKUP(B5323,Consolidation!B:AA,22,FALSE)</f>
        <v>#VALUE!</v>
      </c>
    </row>
    <row r="5323" spans="1:8" ht="29.5" customHeight="1" thickBot="1" x14ac:dyDescent="0.4">
      <c r="A5323" s="16" t="e">
        <f>IF(B5323&lt;&gt;"","IND"&amp;TEXT(COUNTA($B$2:B5323),"000"),"")</f>
        <v>#VALUE!</v>
      </c>
      <c r="B5323" s="17" t="e">
        <f>Consolication[[#This Row],[Nom et prénom 0 Name &amp; first name]]</f>
        <v>#VALUE!</v>
      </c>
      <c r="C5323" s="17" t="e">
        <f>VLOOKUP(B5323,Consolidation!B:AA,3,TRUE)</f>
        <v>#VALUE!</v>
      </c>
      <c r="D5323" s="17" t="e">
        <f>VLOOKUP(B5323,Consolidation!B:AA,5,TRUE)</f>
        <v>#VALUE!</v>
      </c>
      <c r="E5323" s="17" t="e">
        <f>VLOOKUP(B5324,Consolidation!B:AA,6,TRUE)</f>
        <v>#VALUE!</v>
      </c>
      <c r="F5323" s="17" t="e">
        <f>VLOOKUP(B5324,Consolidation!B:AA,7,TRUE)</f>
        <v>#VALUE!</v>
      </c>
      <c r="G5323" s="17" t="e">
        <f>VLOOKUP(B5324,Consolidation!B:AA,12,TRUE)</f>
        <v>#VALUE!</v>
      </c>
      <c r="H5323" s="17" t="e">
        <f>VLOOKUP(B5324,Consolidation!B:AA,22,FALSE)</f>
        <v>#VALUE!</v>
      </c>
    </row>
    <row r="5324" spans="1:8" ht="29.5" customHeight="1" thickBot="1" x14ac:dyDescent="0.4">
      <c r="A5324" s="16" t="e">
        <f>IF(B5324&lt;&gt;"","IND"&amp;TEXT(COUNTA($B$2:B5324),"000"),"")</f>
        <v>#VALUE!</v>
      </c>
      <c r="B5324" s="17" t="e">
        <f>Consolication[[#This Row],[Nom et prénom 0 Name &amp; first name]]</f>
        <v>#VALUE!</v>
      </c>
      <c r="C5324" s="17" t="e">
        <f>VLOOKUP(B5324,Consolidation!B:AA,3,TRUE)</f>
        <v>#VALUE!</v>
      </c>
      <c r="D5324" s="17" t="e">
        <f>VLOOKUP(B5324,Consolidation!B:AA,5,TRUE)</f>
        <v>#VALUE!</v>
      </c>
      <c r="E5324" s="17" t="e">
        <f>VLOOKUP(B5325,Consolidation!B:AA,6,TRUE)</f>
        <v>#VALUE!</v>
      </c>
      <c r="F5324" s="17" t="e">
        <f>VLOOKUP(B5325,Consolidation!B:AA,7,TRUE)</f>
        <v>#VALUE!</v>
      </c>
      <c r="G5324" s="17" t="e">
        <f>VLOOKUP(B5325,Consolidation!B:AA,12,TRUE)</f>
        <v>#VALUE!</v>
      </c>
      <c r="H5324" s="17" t="e">
        <f>VLOOKUP(B5325,Consolidation!B:AA,22,FALSE)</f>
        <v>#VALUE!</v>
      </c>
    </row>
    <row r="5325" spans="1:8" ht="29.5" customHeight="1" thickBot="1" x14ac:dyDescent="0.4">
      <c r="A5325" s="16" t="e">
        <f>IF(B5325&lt;&gt;"","IND"&amp;TEXT(COUNTA($B$2:B5325),"000"),"")</f>
        <v>#VALUE!</v>
      </c>
      <c r="B5325" s="17" t="e">
        <f>Consolication[[#This Row],[Nom et prénom 0 Name &amp; first name]]</f>
        <v>#VALUE!</v>
      </c>
      <c r="C5325" s="17" t="e">
        <f>VLOOKUP(B5325,Consolidation!B:AA,3,TRUE)</f>
        <v>#VALUE!</v>
      </c>
      <c r="D5325" s="17" t="e">
        <f>VLOOKUP(B5325,Consolidation!B:AA,5,TRUE)</f>
        <v>#VALUE!</v>
      </c>
      <c r="E5325" s="17" t="e">
        <f>VLOOKUP(B5326,Consolidation!B:AA,6,TRUE)</f>
        <v>#VALUE!</v>
      </c>
      <c r="F5325" s="17" t="e">
        <f>VLOOKUP(B5326,Consolidation!B:AA,7,TRUE)</f>
        <v>#VALUE!</v>
      </c>
      <c r="G5325" s="17" t="e">
        <f>VLOOKUP(B5326,Consolidation!B:AA,12,TRUE)</f>
        <v>#VALUE!</v>
      </c>
      <c r="H5325" s="17" t="e">
        <f>VLOOKUP(B5326,Consolidation!B:AA,22,FALSE)</f>
        <v>#VALUE!</v>
      </c>
    </row>
    <row r="5326" spans="1:8" ht="29.5" customHeight="1" thickBot="1" x14ac:dyDescent="0.4">
      <c r="A5326" s="16" t="e">
        <f>IF(B5326&lt;&gt;"","IND"&amp;TEXT(COUNTA($B$2:B5326),"000"),"")</f>
        <v>#VALUE!</v>
      </c>
      <c r="B5326" s="17" t="e">
        <f>Consolication[[#This Row],[Nom et prénom 0 Name &amp; first name]]</f>
        <v>#VALUE!</v>
      </c>
      <c r="C5326" s="17" t="e">
        <f>VLOOKUP(B5326,Consolidation!B:AA,3,TRUE)</f>
        <v>#VALUE!</v>
      </c>
      <c r="D5326" s="17" t="e">
        <f>VLOOKUP(B5326,Consolidation!B:AA,5,TRUE)</f>
        <v>#VALUE!</v>
      </c>
      <c r="E5326" s="17" t="e">
        <f>VLOOKUP(B5327,Consolidation!B:AA,6,TRUE)</f>
        <v>#VALUE!</v>
      </c>
      <c r="F5326" s="17" t="e">
        <f>VLOOKUP(B5327,Consolidation!B:AA,7,TRUE)</f>
        <v>#VALUE!</v>
      </c>
      <c r="G5326" s="17" t="e">
        <f>VLOOKUP(B5327,Consolidation!B:AA,12,TRUE)</f>
        <v>#VALUE!</v>
      </c>
      <c r="H5326" s="17" t="e">
        <f>VLOOKUP(B5327,Consolidation!B:AA,22,FALSE)</f>
        <v>#VALUE!</v>
      </c>
    </row>
    <row r="5327" spans="1:8" ht="29.5" customHeight="1" thickBot="1" x14ac:dyDescent="0.4">
      <c r="A5327" s="16" t="e">
        <f>IF(B5327&lt;&gt;"","IND"&amp;TEXT(COUNTA($B$2:B5327),"000"),"")</f>
        <v>#VALUE!</v>
      </c>
      <c r="B5327" s="17" t="e">
        <f>Consolication[[#This Row],[Nom et prénom 0 Name &amp; first name]]</f>
        <v>#VALUE!</v>
      </c>
      <c r="C5327" s="17" t="e">
        <f>VLOOKUP(B5327,Consolidation!B:AA,3,TRUE)</f>
        <v>#VALUE!</v>
      </c>
      <c r="D5327" s="17" t="e">
        <f>VLOOKUP(B5327,Consolidation!B:AA,5,TRUE)</f>
        <v>#VALUE!</v>
      </c>
      <c r="E5327" s="17" t="e">
        <f>VLOOKUP(B5328,Consolidation!B:AA,6,TRUE)</f>
        <v>#VALUE!</v>
      </c>
      <c r="F5327" s="17" t="e">
        <f>VLOOKUP(B5328,Consolidation!B:AA,7,TRUE)</f>
        <v>#VALUE!</v>
      </c>
      <c r="G5327" s="17" t="e">
        <f>VLOOKUP(B5328,Consolidation!B:AA,12,TRUE)</f>
        <v>#VALUE!</v>
      </c>
      <c r="H5327" s="17" t="e">
        <f>VLOOKUP(B5328,Consolidation!B:AA,22,FALSE)</f>
        <v>#VALUE!</v>
      </c>
    </row>
    <row r="5328" spans="1:8" ht="29.5" customHeight="1" thickBot="1" x14ac:dyDescent="0.4">
      <c r="A5328" s="16" t="e">
        <f>IF(B5328&lt;&gt;"","IND"&amp;TEXT(COUNTA($B$2:B5328),"000"),"")</f>
        <v>#VALUE!</v>
      </c>
      <c r="B5328" s="17" t="e">
        <f>Consolication[[#This Row],[Nom et prénom 0 Name &amp; first name]]</f>
        <v>#VALUE!</v>
      </c>
      <c r="C5328" s="17" t="e">
        <f>VLOOKUP(B5328,Consolidation!B:AA,3,TRUE)</f>
        <v>#VALUE!</v>
      </c>
      <c r="D5328" s="17" t="e">
        <f>VLOOKUP(B5328,Consolidation!B:AA,5,TRUE)</f>
        <v>#VALUE!</v>
      </c>
      <c r="E5328" s="17" t="e">
        <f>VLOOKUP(B5329,Consolidation!B:AA,6,TRUE)</f>
        <v>#VALUE!</v>
      </c>
      <c r="F5328" s="17" t="e">
        <f>VLOOKUP(B5329,Consolidation!B:AA,7,TRUE)</f>
        <v>#VALUE!</v>
      </c>
      <c r="G5328" s="17" t="e">
        <f>VLOOKUP(B5329,Consolidation!B:AA,12,TRUE)</f>
        <v>#VALUE!</v>
      </c>
      <c r="H5328" s="17" t="e">
        <f>VLOOKUP(B5329,Consolidation!B:AA,22,FALSE)</f>
        <v>#VALUE!</v>
      </c>
    </row>
    <row r="5329" spans="1:8" ht="29.5" customHeight="1" thickBot="1" x14ac:dyDescent="0.4">
      <c r="A5329" s="16" t="e">
        <f>IF(B5329&lt;&gt;"","IND"&amp;TEXT(COUNTA($B$2:B5329),"000"),"")</f>
        <v>#VALUE!</v>
      </c>
      <c r="B5329" s="17" t="e">
        <f>Consolication[[#This Row],[Nom et prénom 0 Name &amp; first name]]</f>
        <v>#VALUE!</v>
      </c>
      <c r="C5329" s="17" t="e">
        <f>VLOOKUP(B5329,Consolidation!B:AA,3,TRUE)</f>
        <v>#VALUE!</v>
      </c>
      <c r="D5329" s="17" t="e">
        <f>VLOOKUP(B5329,Consolidation!B:AA,5,TRUE)</f>
        <v>#VALUE!</v>
      </c>
      <c r="E5329" s="17" t="e">
        <f>VLOOKUP(B5330,Consolidation!B:AA,6,TRUE)</f>
        <v>#VALUE!</v>
      </c>
      <c r="F5329" s="17" t="e">
        <f>VLOOKUP(B5330,Consolidation!B:AA,7,TRUE)</f>
        <v>#VALUE!</v>
      </c>
      <c r="G5329" s="17" t="e">
        <f>VLOOKUP(B5330,Consolidation!B:AA,12,TRUE)</f>
        <v>#VALUE!</v>
      </c>
      <c r="H5329" s="17" t="e">
        <f>VLOOKUP(B5330,Consolidation!B:AA,22,FALSE)</f>
        <v>#VALUE!</v>
      </c>
    </row>
    <row r="5330" spans="1:8" ht="29.5" customHeight="1" thickBot="1" x14ac:dyDescent="0.4">
      <c r="A5330" s="16" t="e">
        <f>IF(B5330&lt;&gt;"","IND"&amp;TEXT(COUNTA($B$2:B5330),"000"),"")</f>
        <v>#VALUE!</v>
      </c>
      <c r="B5330" s="17" t="e">
        <f>Consolication[[#This Row],[Nom et prénom 0 Name &amp; first name]]</f>
        <v>#VALUE!</v>
      </c>
      <c r="C5330" s="17" t="e">
        <f>VLOOKUP(B5330,Consolidation!B:AA,3,TRUE)</f>
        <v>#VALUE!</v>
      </c>
      <c r="D5330" s="17" t="e">
        <f>VLOOKUP(B5330,Consolidation!B:AA,5,TRUE)</f>
        <v>#VALUE!</v>
      </c>
      <c r="E5330" s="17" t="e">
        <f>VLOOKUP(B5331,Consolidation!B:AA,6,TRUE)</f>
        <v>#VALUE!</v>
      </c>
      <c r="F5330" s="17" t="e">
        <f>VLOOKUP(B5331,Consolidation!B:AA,7,TRUE)</f>
        <v>#VALUE!</v>
      </c>
      <c r="G5330" s="17" t="e">
        <f>VLOOKUP(B5331,Consolidation!B:AA,12,TRUE)</f>
        <v>#VALUE!</v>
      </c>
      <c r="H5330" s="17" t="e">
        <f>VLOOKUP(B5331,Consolidation!B:AA,22,FALSE)</f>
        <v>#VALUE!</v>
      </c>
    </row>
    <row r="5331" spans="1:8" ht="29.5" customHeight="1" thickBot="1" x14ac:dyDescent="0.4">
      <c r="A5331" s="16" t="e">
        <f>IF(B5331&lt;&gt;"","IND"&amp;TEXT(COUNTA($B$2:B5331),"000"),"")</f>
        <v>#VALUE!</v>
      </c>
      <c r="B5331" s="17" t="e">
        <f>Consolication[[#This Row],[Nom et prénom 0 Name &amp; first name]]</f>
        <v>#VALUE!</v>
      </c>
      <c r="C5331" s="17" t="e">
        <f>VLOOKUP(B5331,Consolidation!B:AA,3,TRUE)</f>
        <v>#VALUE!</v>
      </c>
      <c r="D5331" s="17" t="e">
        <f>VLOOKUP(B5331,Consolidation!B:AA,5,TRUE)</f>
        <v>#VALUE!</v>
      </c>
      <c r="E5331" s="17" t="e">
        <f>VLOOKUP(B5332,Consolidation!B:AA,6,TRUE)</f>
        <v>#VALUE!</v>
      </c>
      <c r="F5331" s="17" t="e">
        <f>VLOOKUP(B5332,Consolidation!B:AA,7,TRUE)</f>
        <v>#VALUE!</v>
      </c>
      <c r="G5331" s="17" t="e">
        <f>VLOOKUP(B5332,Consolidation!B:AA,12,TRUE)</f>
        <v>#VALUE!</v>
      </c>
      <c r="H5331" s="17" t="e">
        <f>VLOOKUP(B5332,Consolidation!B:AA,22,FALSE)</f>
        <v>#VALUE!</v>
      </c>
    </row>
    <row r="5332" spans="1:8" ht="29.5" customHeight="1" thickBot="1" x14ac:dyDescent="0.4">
      <c r="A5332" s="16" t="e">
        <f>IF(B5332&lt;&gt;"","IND"&amp;TEXT(COUNTA($B$2:B5332),"000"),"")</f>
        <v>#VALUE!</v>
      </c>
      <c r="B5332" s="17" t="e">
        <f>Consolication[[#This Row],[Nom et prénom 0 Name &amp; first name]]</f>
        <v>#VALUE!</v>
      </c>
      <c r="C5332" s="17" t="e">
        <f>VLOOKUP(B5332,Consolidation!B:AA,3,TRUE)</f>
        <v>#VALUE!</v>
      </c>
      <c r="D5332" s="17" t="e">
        <f>VLOOKUP(B5332,Consolidation!B:AA,5,TRUE)</f>
        <v>#VALUE!</v>
      </c>
      <c r="E5332" s="17" t="e">
        <f>VLOOKUP(B5333,Consolidation!B:AA,6,TRUE)</f>
        <v>#VALUE!</v>
      </c>
      <c r="F5332" s="17" t="e">
        <f>VLOOKUP(B5333,Consolidation!B:AA,7,TRUE)</f>
        <v>#VALUE!</v>
      </c>
      <c r="G5332" s="17" t="e">
        <f>VLOOKUP(B5333,Consolidation!B:AA,12,TRUE)</f>
        <v>#VALUE!</v>
      </c>
      <c r="H5332" s="17" t="e">
        <f>VLOOKUP(B5333,Consolidation!B:AA,22,FALSE)</f>
        <v>#VALUE!</v>
      </c>
    </row>
    <row r="5333" spans="1:8" ht="29.5" customHeight="1" thickBot="1" x14ac:dyDescent="0.4">
      <c r="A5333" s="16" t="e">
        <f>IF(B5333&lt;&gt;"","IND"&amp;TEXT(COUNTA($B$2:B5333),"000"),"")</f>
        <v>#VALUE!</v>
      </c>
      <c r="B5333" s="17" t="e">
        <f>Consolication[[#This Row],[Nom et prénom 0 Name &amp; first name]]</f>
        <v>#VALUE!</v>
      </c>
      <c r="C5333" s="17" t="e">
        <f>VLOOKUP(B5333,Consolidation!B:AA,3,TRUE)</f>
        <v>#VALUE!</v>
      </c>
      <c r="D5333" s="17" t="e">
        <f>VLOOKUP(B5333,Consolidation!B:AA,5,TRUE)</f>
        <v>#VALUE!</v>
      </c>
      <c r="E5333" s="17" t="e">
        <f>VLOOKUP(B5334,Consolidation!B:AA,6,TRUE)</f>
        <v>#VALUE!</v>
      </c>
      <c r="F5333" s="17" t="e">
        <f>VLOOKUP(B5334,Consolidation!B:AA,7,TRUE)</f>
        <v>#VALUE!</v>
      </c>
      <c r="G5333" s="17" t="e">
        <f>VLOOKUP(B5334,Consolidation!B:AA,12,TRUE)</f>
        <v>#VALUE!</v>
      </c>
      <c r="H5333" s="17" t="e">
        <f>VLOOKUP(B5334,Consolidation!B:AA,22,FALSE)</f>
        <v>#VALUE!</v>
      </c>
    </row>
    <row r="5334" spans="1:8" ht="29.5" customHeight="1" thickBot="1" x14ac:dyDescent="0.4">
      <c r="A5334" s="16" t="e">
        <f>IF(B5334&lt;&gt;"","IND"&amp;TEXT(COUNTA($B$2:B5334),"000"),"")</f>
        <v>#VALUE!</v>
      </c>
      <c r="B5334" s="17" t="e">
        <f>Consolication[[#This Row],[Nom et prénom 0 Name &amp; first name]]</f>
        <v>#VALUE!</v>
      </c>
      <c r="C5334" s="17" t="e">
        <f>VLOOKUP(B5334,Consolidation!B:AA,3,TRUE)</f>
        <v>#VALUE!</v>
      </c>
      <c r="D5334" s="17" t="e">
        <f>VLOOKUP(B5334,Consolidation!B:AA,5,TRUE)</f>
        <v>#VALUE!</v>
      </c>
      <c r="E5334" s="17" t="e">
        <f>VLOOKUP(B5335,Consolidation!B:AA,6,TRUE)</f>
        <v>#VALUE!</v>
      </c>
      <c r="F5334" s="17" t="e">
        <f>VLOOKUP(B5335,Consolidation!B:AA,7,TRUE)</f>
        <v>#VALUE!</v>
      </c>
      <c r="G5334" s="17" t="e">
        <f>VLOOKUP(B5335,Consolidation!B:AA,12,TRUE)</f>
        <v>#VALUE!</v>
      </c>
      <c r="H5334" s="17" t="e">
        <f>VLOOKUP(B5335,Consolidation!B:AA,22,FALSE)</f>
        <v>#VALUE!</v>
      </c>
    </row>
    <row r="5335" spans="1:8" ht="29.5" customHeight="1" thickBot="1" x14ac:dyDescent="0.4">
      <c r="A5335" s="16" t="e">
        <f>IF(B5335&lt;&gt;"","IND"&amp;TEXT(COUNTA($B$2:B5335),"000"),"")</f>
        <v>#VALUE!</v>
      </c>
      <c r="B5335" s="17" t="e">
        <f>Consolication[[#This Row],[Nom et prénom 0 Name &amp; first name]]</f>
        <v>#VALUE!</v>
      </c>
      <c r="C5335" s="17" t="e">
        <f>VLOOKUP(B5335,Consolidation!B:AA,3,TRUE)</f>
        <v>#VALUE!</v>
      </c>
      <c r="D5335" s="17" t="e">
        <f>VLOOKUP(B5335,Consolidation!B:AA,5,TRUE)</f>
        <v>#VALUE!</v>
      </c>
      <c r="E5335" s="17" t="e">
        <f>VLOOKUP(B5336,Consolidation!B:AA,6,TRUE)</f>
        <v>#VALUE!</v>
      </c>
      <c r="F5335" s="17" t="e">
        <f>VLOOKUP(B5336,Consolidation!B:AA,7,TRUE)</f>
        <v>#VALUE!</v>
      </c>
      <c r="G5335" s="17" t="e">
        <f>VLOOKUP(B5336,Consolidation!B:AA,12,TRUE)</f>
        <v>#VALUE!</v>
      </c>
      <c r="H5335" s="17" t="e">
        <f>VLOOKUP(B5336,Consolidation!B:AA,22,FALSE)</f>
        <v>#VALUE!</v>
      </c>
    </row>
    <row r="5336" spans="1:8" ht="29.5" customHeight="1" thickBot="1" x14ac:dyDescent="0.4">
      <c r="A5336" s="16" t="e">
        <f>IF(B5336&lt;&gt;"","IND"&amp;TEXT(COUNTA($B$2:B5336),"000"),"")</f>
        <v>#VALUE!</v>
      </c>
      <c r="B5336" s="17" t="e">
        <f>Consolication[[#This Row],[Nom et prénom 0 Name &amp; first name]]</f>
        <v>#VALUE!</v>
      </c>
      <c r="C5336" s="17" t="e">
        <f>VLOOKUP(B5336,Consolidation!B:AA,3,TRUE)</f>
        <v>#VALUE!</v>
      </c>
      <c r="D5336" s="17" t="e">
        <f>VLOOKUP(B5336,Consolidation!B:AA,5,TRUE)</f>
        <v>#VALUE!</v>
      </c>
      <c r="E5336" s="17" t="e">
        <f>VLOOKUP(B5337,Consolidation!B:AA,6,TRUE)</f>
        <v>#VALUE!</v>
      </c>
      <c r="F5336" s="17" t="e">
        <f>VLOOKUP(B5337,Consolidation!B:AA,7,TRUE)</f>
        <v>#VALUE!</v>
      </c>
      <c r="G5336" s="17" t="e">
        <f>VLOOKUP(B5337,Consolidation!B:AA,12,TRUE)</f>
        <v>#VALUE!</v>
      </c>
      <c r="H5336" s="17" t="e">
        <f>VLOOKUP(B5337,Consolidation!B:AA,22,FALSE)</f>
        <v>#VALUE!</v>
      </c>
    </row>
    <row r="5337" spans="1:8" ht="29.5" customHeight="1" thickBot="1" x14ac:dyDescent="0.4">
      <c r="A5337" s="16" t="e">
        <f>IF(B5337&lt;&gt;"","IND"&amp;TEXT(COUNTA($B$2:B5337),"000"),"")</f>
        <v>#VALUE!</v>
      </c>
      <c r="B5337" s="17" t="e">
        <f>Consolication[[#This Row],[Nom et prénom 0 Name &amp; first name]]</f>
        <v>#VALUE!</v>
      </c>
      <c r="C5337" s="17" t="e">
        <f>VLOOKUP(B5337,Consolidation!B:AA,3,TRUE)</f>
        <v>#VALUE!</v>
      </c>
      <c r="D5337" s="17" t="e">
        <f>VLOOKUP(B5337,Consolidation!B:AA,5,TRUE)</f>
        <v>#VALUE!</v>
      </c>
      <c r="E5337" s="17" t="e">
        <f>VLOOKUP(B5338,Consolidation!B:AA,6,TRUE)</f>
        <v>#VALUE!</v>
      </c>
      <c r="F5337" s="17" t="e">
        <f>VLOOKUP(B5338,Consolidation!B:AA,7,TRUE)</f>
        <v>#VALUE!</v>
      </c>
      <c r="G5337" s="17" t="e">
        <f>VLOOKUP(B5338,Consolidation!B:AA,12,TRUE)</f>
        <v>#VALUE!</v>
      </c>
      <c r="H5337" s="17" t="e">
        <f>VLOOKUP(B5338,Consolidation!B:AA,22,FALSE)</f>
        <v>#VALUE!</v>
      </c>
    </row>
    <row r="5338" spans="1:8" ht="29.5" customHeight="1" thickBot="1" x14ac:dyDescent="0.4">
      <c r="A5338" s="16" t="e">
        <f>IF(B5338&lt;&gt;"","IND"&amp;TEXT(COUNTA($B$2:B5338),"000"),"")</f>
        <v>#VALUE!</v>
      </c>
      <c r="B5338" s="17" t="e">
        <f>Consolication[[#This Row],[Nom et prénom 0 Name &amp; first name]]</f>
        <v>#VALUE!</v>
      </c>
      <c r="C5338" s="17" t="e">
        <f>VLOOKUP(B5338,Consolidation!B:AA,3,TRUE)</f>
        <v>#VALUE!</v>
      </c>
      <c r="D5338" s="17" t="e">
        <f>VLOOKUP(B5338,Consolidation!B:AA,5,TRUE)</f>
        <v>#VALUE!</v>
      </c>
      <c r="E5338" s="17" t="e">
        <f>VLOOKUP(B5339,Consolidation!B:AA,6,TRUE)</f>
        <v>#VALUE!</v>
      </c>
      <c r="F5338" s="17" t="e">
        <f>VLOOKUP(B5339,Consolidation!B:AA,7,TRUE)</f>
        <v>#VALUE!</v>
      </c>
      <c r="G5338" s="17" t="e">
        <f>VLOOKUP(B5339,Consolidation!B:AA,12,TRUE)</f>
        <v>#VALUE!</v>
      </c>
      <c r="H5338" s="17" t="e">
        <f>VLOOKUP(B5339,Consolidation!B:AA,22,FALSE)</f>
        <v>#VALUE!</v>
      </c>
    </row>
    <row r="5339" spans="1:8" ht="29.5" customHeight="1" thickBot="1" x14ac:dyDescent="0.4">
      <c r="A5339" s="16" t="e">
        <f>IF(B5339&lt;&gt;"","IND"&amp;TEXT(COUNTA($B$2:B5339),"000"),"")</f>
        <v>#VALUE!</v>
      </c>
      <c r="B5339" s="17" t="e">
        <f>Consolication[[#This Row],[Nom et prénom 0 Name &amp; first name]]</f>
        <v>#VALUE!</v>
      </c>
      <c r="C5339" s="17" t="e">
        <f>VLOOKUP(B5339,Consolidation!B:AA,3,TRUE)</f>
        <v>#VALUE!</v>
      </c>
      <c r="D5339" s="17" t="e">
        <f>VLOOKUP(B5339,Consolidation!B:AA,5,TRUE)</f>
        <v>#VALUE!</v>
      </c>
      <c r="E5339" s="17" t="e">
        <f>VLOOKUP(B5340,Consolidation!B:AA,6,TRUE)</f>
        <v>#VALUE!</v>
      </c>
      <c r="F5339" s="17" t="e">
        <f>VLOOKUP(B5340,Consolidation!B:AA,7,TRUE)</f>
        <v>#VALUE!</v>
      </c>
      <c r="G5339" s="17" t="e">
        <f>VLOOKUP(B5340,Consolidation!B:AA,12,TRUE)</f>
        <v>#VALUE!</v>
      </c>
      <c r="H5339" s="17" t="e">
        <f>VLOOKUP(B5340,Consolidation!B:AA,22,FALSE)</f>
        <v>#VALUE!</v>
      </c>
    </row>
    <row r="5340" spans="1:8" ht="29.5" customHeight="1" thickBot="1" x14ac:dyDescent="0.4">
      <c r="A5340" s="16" t="e">
        <f>IF(B5340&lt;&gt;"","IND"&amp;TEXT(COUNTA($B$2:B5340),"000"),"")</f>
        <v>#VALUE!</v>
      </c>
      <c r="B5340" s="17" t="e">
        <f>Consolication[[#This Row],[Nom et prénom 0 Name &amp; first name]]</f>
        <v>#VALUE!</v>
      </c>
      <c r="C5340" s="17" t="e">
        <f>VLOOKUP(B5340,Consolidation!B:AA,3,TRUE)</f>
        <v>#VALUE!</v>
      </c>
      <c r="D5340" s="17" t="e">
        <f>VLOOKUP(B5340,Consolidation!B:AA,5,TRUE)</f>
        <v>#VALUE!</v>
      </c>
      <c r="E5340" s="17" t="e">
        <f>VLOOKUP(B5341,Consolidation!B:AA,6,TRUE)</f>
        <v>#VALUE!</v>
      </c>
      <c r="F5340" s="17" t="e">
        <f>VLOOKUP(B5341,Consolidation!B:AA,7,TRUE)</f>
        <v>#VALUE!</v>
      </c>
      <c r="G5340" s="17" t="e">
        <f>VLOOKUP(B5341,Consolidation!B:AA,12,TRUE)</f>
        <v>#VALUE!</v>
      </c>
      <c r="H5340" s="17" t="e">
        <f>VLOOKUP(B5341,Consolidation!B:AA,22,FALSE)</f>
        <v>#VALUE!</v>
      </c>
    </row>
    <row r="5341" spans="1:8" ht="29.5" customHeight="1" thickBot="1" x14ac:dyDescent="0.4">
      <c r="A5341" s="16" t="e">
        <f>IF(B5341&lt;&gt;"","IND"&amp;TEXT(COUNTA($B$2:B5341),"000"),"")</f>
        <v>#VALUE!</v>
      </c>
      <c r="B5341" s="17" t="e">
        <f>Consolication[[#This Row],[Nom et prénom 0 Name &amp; first name]]</f>
        <v>#VALUE!</v>
      </c>
      <c r="C5341" s="17" t="e">
        <f>VLOOKUP(B5341,Consolidation!B:AA,3,TRUE)</f>
        <v>#VALUE!</v>
      </c>
      <c r="D5341" s="17" t="e">
        <f>VLOOKUP(B5341,Consolidation!B:AA,5,TRUE)</f>
        <v>#VALUE!</v>
      </c>
      <c r="E5341" s="17" t="e">
        <f>VLOOKUP(B5342,Consolidation!B:AA,6,TRUE)</f>
        <v>#VALUE!</v>
      </c>
      <c r="F5341" s="17" t="e">
        <f>VLOOKUP(B5342,Consolidation!B:AA,7,TRUE)</f>
        <v>#VALUE!</v>
      </c>
      <c r="G5341" s="17" t="e">
        <f>VLOOKUP(B5342,Consolidation!B:AA,12,TRUE)</f>
        <v>#VALUE!</v>
      </c>
      <c r="H5341" s="17" t="e">
        <f>VLOOKUP(B5342,Consolidation!B:AA,22,FALSE)</f>
        <v>#VALUE!</v>
      </c>
    </row>
    <row r="5342" spans="1:8" ht="29.5" customHeight="1" thickBot="1" x14ac:dyDescent="0.4">
      <c r="A5342" s="16" t="e">
        <f>IF(B5342&lt;&gt;"","IND"&amp;TEXT(COUNTA($B$2:B5342),"000"),"")</f>
        <v>#VALUE!</v>
      </c>
      <c r="B5342" s="17" t="e">
        <f>Consolication[[#This Row],[Nom et prénom 0 Name &amp; first name]]</f>
        <v>#VALUE!</v>
      </c>
      <c r="C5342" s="17" t="e">
        <f>VLOOKUP(B5342,Consolidation!B:AA,3,TRUE)</f>
        <v>#VALUE!</v>
      </c>
      <c r="D5342" s="17" t="e">
        <f>VLOOKUP(B5342,Consolidation!B:AA,5,TRUE)</f>
        <v>#VALUE!</v>
      </c>
      <c r="E5342" s="17" t="e">
        <f>VLOOKUP(B5343,Consolidation!B:AA,6,TRUE)</f>
        <v>#VALUE!</v>
      </c>
      <c r="F5342" s="17" t="e">
        <f>VLOOKUP(B5343,Consolidation!B:AA,7,TRUE)</f>
        <v>#VALUE!</v>
      </c>
      <c r="G5342" s="17" t="e">
        <f>VLOOKUP(B5343,Consolidation!B:AA,12,TRUE)</f>
        <v>#VALUE!</v>
      </c>
      <c r="H5342" s="17" t="e">
        <f>VLOOKUP(B5343,Consolidation!B:AA,22,FALSE)</f>
        <v>#VALUE!</v>
      </c>
    </row>
    <row r="5343" spans="1:8" ht="29.5" customHeight="1" thickBot="1" x14ac:dyDescent="0.4">
      <c r="A5343" s="16" t="e">
        <f>IF(B5343&lt;&gt;"","IND"&amp;TEXT(COUNTA($B$2:B5343),"000"),"")</f>
        <v>#VALUE!</v>
      </c>
      <c r="B5343" s="17" t="e">
        <f>Consolication[[#This Row],[Nom et prénom 0 Name &amp; first name]]</f>
        <v>#VALUE!</v>
      </c>
      <c r="C5343" s="17" t="e">
        <f>VLOOKUP(B5343,Consolidation!B:AA,3,TRUE)</f>
        <v>#VALUE!</v>
      </c>
      <c r="D5343" s="17" t="e">
        <f>VLOOKUP(B5343,Consolidation!B:AA,5,TRUE)</f>
        <v>#VALUE!</v>
      </c>
      <c r="E5343" s="17" t="e">
        <f>VLOOKUP(B5344,Consolidation!B:AA,6,TRUE)</f>
        <v>#VALUE!</v>
      </c>
      <c r="F5343" s="17" t="e">
        <f>VLOOKUP(B5344,Consolidation!B:AA,7,TRUE)</f>
        <v>#VALUE!</v>
      </c>
      <c r="G5343" s="17" t="e">
        <f>VLOOKUP(B5344,Consolidation!B:AA,12,TRUE)</f>
        <v>#VALUE!</v>
      </c>
      <c r="H5343" s="17" t="e">
        <f>VLOOKUP(B5344,Consolidation!B:AA,22,FALSE)</f>
        <v>#VALUE!</v>
      </c>
    </row>
    <row r="5344" spans="1:8" ht="29.5" customHeight="1" thickBot="1" x14ac:dyDescent="0.4">
      <c r="A5344" s="16" t="e">
        <f>IF(B5344&lt;&gt;"","IND"&amp;TEXT(COUNTA($B$2:B5344),"000"),"")</f>
        <v>#VALUE!</v>
      </c>
      <c r="B5344" s="17" t="e">
        <f>Consolication[[#This Row],[Nom et prénom 0 Name &amp; first name]]</f>
        <v>#VALUE!</v>
      </c>
      <c r="C5344" s="17" t="e">
        <f>VLOOKUP(B5344,Consolidation!B:AA,3,TRUE)</f>
        <v>#VALUE!</v>
      </c>
      <c r="D5344" s="17" t="e">
        <f>VLOOKUP(B5344,Consolidation!B:AA,5,TRUE)</f>
        <v>#VALUE!</v>
      </c>
      <c r="E5344" s="17" t="e">
        <f>VLOOKUP(B5345,Consolidation!B:AA,6,TRUE)</f>
        <v>#VALUE!</v>
      </c>
      <c r="F5344" s="17" t="e">
        <f>VLOOKUP(B5345,Consolidation!B:AA,7,TRUE)</f>
        <v>#VALUE!</v>
      </c>
      <c r="G5344" s="17" t="e">
        <f>VLOOKUP(B5345,Consolidation!B:AA,12,TRUE)</f>
        <v>#VALUE!</v>
      </c>
      <c r="H5344" s="17" t="e">
        <f>VLOOKUP(B5345,Consolidation!B:AA,22,FALSE)</f>
        <v>#VALUE!</v>
      </c>
    </row>
    <row r="5345" spans="1:8" ht="29.5" customHeight="1" thickBot="1" x14ac:dyDescent="0.4">
      <c r="A5345" s="16" t="e">
        <f>IF(B5345&lt;&gt;"","IND"&amp;TEXT(COUNTA($B$2:B5345),"000"),"")</f>
        <v>#VALUE!</v>
      </c>
      <c r="B5345" s="17" t="e">
        <f>Consolication[[#This Row],[Nom et prénom 0 Name &amp; first name]]</f>
        <v>#VALUE!</v>
      </c>
      <c r="C5345" s="17" t="e">
        <f>VLOOKUP(B5345,Consolidation!B:AA,3,TRUE)</f>
        <v>#VALUE!</v>
      </c>
      <c r="D5345" s="17" t="e">
        <f>VLOOKUP(B5345,Consolidation!B:AA,5,TRUE)</f>
        <v>#VALUE!</v>
      </c>
      <c r="E5345" s="17" t="e">
        <f>VLOOKUP(B5346,Consolidation!B:AA,6,TRUE)</f>
        <v>#VALUE!</v>
      </c>
      <c r="F5345" s="17" t="e">
        <f>VLOOKUP(B5346,Consolidation!B:AA,7,TRUE)</f>
        <v>#VALUE!</v>
      </c>
      <c r="G5345" s="17" t="e">
        <f>VLOOKUP(B5346,Consolidation!B:AA,12,TRUE)</f>
        <v>#VALUE!</v>
      </c>
      <c r="H5345" s="17" t="e">
        <f>VLOOKUP(B5346,Consolidation!B:AA,22,FALSE)</f>
        <v>#VALUE!</v>
      </c>
    </row>
    <row r="5346" spans="1:8" ht="29.5" customHeight="1" thickBot="1" x14ac:dyDescent="0.4">
      <c r="A5346" s="16" t="e">
        <f>IF(B5346&lt;&gt;"","IND"&amp;TEXT(COUNTA($B$2:B5346),"000"),"")</f>
        <v>#VALUE!</v>
      </c>
      <c r="B5346" s="17" t="e">
        <f>Consolication[[#This Row],[Nom et prénom 0 Name &amp; first name]]</f>
        <v>#VALUE!</v>
      </c>
      <c r="C5346" s="17" t="e">
        <f>VLOOKUP(B5346,Consolidation!B:AA,3,TRUE)</f>
        <v>#VALUE!</v>
      </c>
      <c r="D5346" s="17" t="e">
        <f>VLOOKUP(B5346,Consolidation!B:AA,5,TRUE)</f>
        <v>#VALUE!</v>
      </c>
      <c r="E5346" s="17" t="e">
        <f>VLOOKUP(B5347,Consolidation!B:AA,6,TRUE)</f>
        <v>#VALUE!</v>
      </c>
      <c r="F5346" s="17" t="e">
        <f>VLOOKUP(B5347,Consolidation!B:AA,7,TRUE)</f>
        <v>#VALUE!</v>
      </c>
      <c r="G5346" s="17" t="e">
        <f>VLOOKUP(B5347,Consolidation!B:AA,12,TRUE)</f>
        <v>#VALUE!</v>
      </c>
      <c r="H5346" s="17" t="e">
        <f>VLOOKUP(B5347,Consolidation!B:AA,22,FALSE)</f>
        <v>#VALUE!</v>
      </c>
    </row>
    <row r="5347" spans="1:8" ht="29.5" customHeight="1" thickBot="1" x14ac:dyDescent="0.4">
      <c r="A5347" s="16" t="e">
        <f>IF(B5347&lt;&gt;"","IND"&amp;TEXT(COUNTA($B$2:B5347),"000"),"")</f>
        <v>#VALUE!</v>
      </c>
      <c r="B5347" s="17" t="e">
        <f>Consolication[[#This Row],[Nom et prénom 0 Name &amp; first name]]</f>
        <v>#VALUE!</v>
      </c>
      <c r="C5347" s="17" t="e">
        <f>VLOOKUP(B5347,Consolidation!B:AA,3,TRUE)</f>
        <v>#VALUE!</v>
      </c>
      <c r="D5347" s="17" t="e">
        <f>VLOOKUP(B5347,Consolidation!B:AA,5,TRUE)</f>
        <v>#VALUE!</v>
      </c>
      <c r="E5347" s="17" t="e">
        <f>VLOOKUP(B5348,Consolidation!B:AA,6,TRUE)</f>
        <v>#VALUE!</v>
      </c>
      <c r="F5347" s="17" t="e">
        <f>VLOOKUP(B5348,Consolidation!B:AA,7,TRUE)</f>
        <v>#VALUE!</v>
      </c>
      <c r="G5347" s="17" t="e">
        <f>VLOOKUP(B5348,Consolidation!B:AA,12,TRUE)</f>
        <v>#VALUE!</v>
      </c>
      <c r="H5347" s="17" t="e">
        <f>VLOOKUP(B5348,Consolidation!B:AA,22,FALSE)</f>
        <v>#VALUE!</v>
      </c>
    </row>
    <row r="5348" spans="1:8" ht="29.5" customHeight="1" thickBot="1" x14ac:dyDescent="0.4">
      <c r="A5348" s="16" t="e">
        <f>IF(B5348&lt;&gt;"","IND"&amp;TEXT(COUNTA($B$2:B5348),"000"),"")</f>
        <v>#VALUE!</v>
      </c>
      <c r="B5348" s="17" t="e">
        <f>Consolication[[#This Row],[Nom et prénom 0 Name &amp; first name]]</f>
        <v>#VALUE!</v>
      </c>
      <c r="C5348" s="17" t="e">
        <f>VLOOKUP(B5348,Consolidation!B:AA,3,TRUE)</f>
        <v>#VALUE!</v>
      </c>
      <c r="D5348" s="17" t="e">
        <f>VLOOKUP(B5348,Consolidation!B:AA,5,TRUE)</f>
        <v>#VALUE!</v>
      </c>
      <c r="E5348" s="17" t="e">
        <f>VLOOKUP(B5349,Consolidation!B:AA,6,TRUE)</f>
        <v>#VALUE!</v>
      </c>
      <c r="F5348" s="17" t="e">
        <f>VLOOKUP(B5349,Consolidation!B:AA,7,TRUE)</f>
        <v>#VALUE!</v>
      </c>
      <c r="G5348" s="17" t="e">
        <f>VLOOKUP(B5349,Consolidation!B:AA,12,TRUE)</f>
        <v>#VALUE!</v>
      </c>
      <c r="H5348" s="17" t="e">
        <f>VLOOKUP(B5349,Consolidation!B:AA,22,FALSE)</f>
        <v>#VALUE!</v>
      </c>
    </row>
    <row r="5349" spans="1:8" ht="29.5" customHeight="1" thickBot="1" x14ac:dyDescent="0.4">
      <c r="A5349" s="16" t="e">
        <f>IF(B5349&lt;&gt;"","IND"&amp;TEXT(COUNTA($B$2:B5349),"000"),"")</f>
        <v>#VALUE!</v>
      </c>
      <c r="B5349" s="17" t="e">
        <f>Consolication[[#This Row],[Nom et prénom 0 Name &amp; first name]]</f>
        <v>#VALUE!</v>
      </c>
      <c r="C5349" s="17" t="e">
        <f>VLOOKUP(B5349,Consolidation!B:AA,3,TRUE)</f>
        <v>#VALUE!</v>
      </c>
      <c r="D5349" s="17" t="e">
        <f>VLOOKUP(B5349,Consolidation!B:AA,5,TRUE)</f>
        <v>#VALUE!</v>
      </c>
      <c r="E5349" s="17" t="e">
        <f>VLOOKUP(B5350,Consolidation!B:AA,6,TRUE)</f>
        <v>#VALUE!</v>
      </c>
      <c r="F5349" s="17" t="e">
        <f>VLOOKUP(B5350,Consolidation!B:AA,7,TRUE)</f>
        <v>#VALUE!</v>
      </c>
      <c r="G5349" s="17" t="e">
        <f>VLOOKUP(B5350,Consolidation!B:AA,12,TRUE)</f>
        <v>#VALUE!</v>
      </c>
      <c r="H5349" s="17" t="e">
        <f>VLOOKUP(B5350,Consolidation!B:AA,22,FALSE)</f>
        <v>#VALUE!</v>
      </c>
    </row>
    <row r="5350" spans="1:8" ht="29.5" customHeight="1" thickBot="1" x14ac:dyDescent="0.4">
      <c r="A5350" s="16" t="e">
        <f>IF(B5350&lt;&gt;"","IND"&amp;TEXT(COUNTA($B$2:B5350),"000"),"")</f>
        <v>#VALUE!</v>
      </c>
      <c r="B5350" s="17" t="e">
        <f>Consolication[[#This Row],[Nom et prénom 0 Name &amp; first name]]</f>
        <v>#VALUE!</v>
      </c>
      <c r="C5350" s="17" t="e">
        <f>VLOOKUP(B5350,Consolidation!B:AA,3,TRUE)</f>
        <v>#VALUE!</v>
      </c>
      <c r="D5350" s="17" t="e">
        <f>VLOOKUP(B5350,Consolidation!B:AA,5,TRUE)</f>
        <v>#VALUE!</v>
      </c>
      <c r="E5350" s="17" t="e">
        <f>VLOOKUP(B5351,Consolidation!B:AA,6,TRUE)</f>
        <v>#VALUE!</v>
      </c>
      <c r="F5350" s="17" t="e">
        <f>VLOOKUP(B5351,Consolidation!B:AA,7,TRUE)</f>
        <v>#VALUE!</v>
      </c>
      <c r="G5350" s="17" t="e">
        <f>VLOOKUP(B5351,Consolidation!B:AA,12,TRUE)</f>
        <v>#VALUE!</v>
      </c>
      <c r="H5350" s="17" t="e">
        <f>VLOOKUP(B5351,Consolidation!B:AA,22,FALSE)</f>
        <v>#VALUE!</v>
      </c>
    </row>
    <row r="5351" spans="1:8" ht="29.5" customHeight="1" thickBot="1" x14ac:dyDescent="0.4">
      <c r="A5351" s="16" t="e">
        <f>IF(B5351&lt;&gt;"","IND"&amp;TEXT(COUNTA($B$2:B5351),"000"),"")</f>
        <v>#VALUE!</v>
      </c>
      <c r="B5351" s="17" t="e">
        <f>Consolication[[#This Row],[Nom et prénom 0 Name &amp; first name]]</f>
        <v>#VALUE!</v>
      </c>
      <c r="C5351" s="17" t="e">
        <f>VLOOKUP(B5351,Consolidation!B:AA,3,TRUE)</f>
        <v>#VALUE!</v>
      </c>
      <c r="D5351" s="17" t="e">
        <f>VLOOKUP(B5351,Consolidation!B:AA,5,TRUE)</f>
        <v>#VALUE!</v>
      </c>
      <c r="E5351" s="17" t="e">
        <f>VLOOKUP(B5352,Consolidation!B:AA,6,TRUE)</f>
        <v>#VALUE!</v>
      </c>
      <c r="F5351" s="17" t="e">
        <f>VLOOKUP(B5352,Consolidation!B:AA,7,TRUE)</f>
        <v>#VALUE!</v>
      </c>
      <c r="G5351" s="17" t="e">
        <f>VLOOKUP(B5352,Consolidation!B:AA,12,TRUE)</f>
        <v>#VALUE!</v>
      </c>
      <c r="H5351" s="17" t="e">
        <f>VLOOKUP(B5352,Consolidation!B:AA,22,FALSE)</f>
        <v>#VALUE!</v>
      </c>
    </row>
    <row r="5352" spans="1:8" ht="29.5" customHeight="1" thickBot="1" x14ac:dyDescent="0.4">
      <c r="A5352" s="16" t="e">
        <f>IF(B5352&lt;&gt;"","IND"&amp;TEXT(COUNTA($B$2:B5352),"000"),"")</f>
        <v>#VALUE!</v>
      </c>
      <c r="B5352" s="17" t="e">
        <f>Consolication[[#This Row],[Nom et prénom 0 Name &amp; first name]]</f>
        <v>#VALUE!</v>
      </c>
      <c r="C5352" s="17" t="e">
        <f>VLOOKUP(B5352,Consolidation!B:AA,3,TRUE)</f>
        <v>#VALUE!</v>
      </c>
      <c r="D5352" s="17" t="e">
        <f>VLOOKUP(B5352,Consolidation!B:AA,5,TRUE)</f>
        <v>#VALUE!</v>
      </c>
      <c r="E5352" s="17" t="e">
        <f>VLOOKUP(B5353,Consolidation!B:AA,6,TRUE)</f>
        <v>#VALUE!</v>
      </c>
      <c r="F5352" s="17" t="e">
        <f>VLOOKUP(B5353,Consolidation!B:AA,7,TRUE)</f>
        <v>#VALUE!</v>
      </c>
      <c r="G5352" s="17" t="e">
        <f>VLOOKUP(B5353,Consolidation!B:AA,12,TRUE)</f>
        <v>#VALUE!</v>
      </c>
      <c r="H5352" s="17" t="e">
        <f>VLOOKUP(B5353,Consolidation!B:AA,22,FALSE)</f>
        <v>#VALUE!</v>
      </c>
    </row>
    <row r="5353" spans="1:8" ht="29.5" customHeight="1" thickBot="1" x14ac:dyDescent="0.4">
      <c r="A5353" s="16" t="e">
        <f>IF(B5353&lt;&gt;"","IND"&amp;TEXT(COUNTA($B$2:B5353),"000"),"")</f>
        <v>#VALUE!</v>
      </c>
      <c r="B5353" s="17" t="e">
        <f>Consolication[[#This Row],[Nom et prénom 0 Name &amp; first name]]</f>
        <v>#VALUE!</v>
      </c>
      <c r="C5353" s="17" t="e">
        <f>VLOOKUP(B5353,Consolidation!B:AA,3,TRUE)</f>
        <v>#VALUE!</v>
      </c>
      <c r="D5353" s="17" t="e">
        <f>VLOOKUP(B5353,Consolidation!B:AA,5,TRUE)</f>
        <v>#VALUE!</v>
      </c>
      <c r="E5353" s="17" t="e">
        <f>VLOOKUP(B5354,Consolidation!B:AA,6,TRUE)</f>
        <v>#VALUE!</v>
      </c>
      <c r="F5353" s="17" t="e">
        <f>VLOOKUP(B5354,Consolidation!B:AA,7,TRUE)</f>
        <v>#VALUE!</v>
      </c>
      <c r="G5353" s="17" t="e">
        <f>VLOOKUP(B5354,Consolidation!B:AA,12,TRUE)</f>
        <v>#VALUE!</v>
      </c>
      <c r="H5353" s="17" t="e">
        <f>VLOOKUP(B5354,Consolidation!B:AA,22,FALSE)</f>
        <v>#VALUE!</v>
      </c>
    </row>
    <row r="5354" spans="1:8" ht="29.5" customHeight="1" thickBot="1" x14ac:dyDescent="0.4">
      <c r="A5354" s="16" t="e">
        <f>IF(B5354&lt;&gt;"","IND"&amp;TEXT(COUNTA($B$2:B5354),"000"),"")</f>
        <v>#VALUE!</v>
      </c>
      <c r="B5354" s="17" t="e">
        <f>Consolication[[#This Row],[Nom et prénom 0 Name &amp; first name]]</f>
        <v>#VALUE!</v>
      </c>
      <c r="C5354" s="17" t="e">
        <f>VLOOKUP(B5354,Consolidation!B:AA,3,TRUE)</f>
        <v>#VALUE!</v>
      </c>
      <c r="D5354" s="17" t="e">
        <f>VLOOKUP(B5354,Consolidation!B:AA,5,TRUE)</f>
        <v>#VALUE!</v>
      </c>
      <c r="E5354" s="17" t="e">
        <f>VLOOKUP(B5355,Consolidation!B:AA,6,TRUE)</f>
        <v>#VALUE!</v>
      </c>
      <c r="F5354" s="17" t="e">
        <f>VLOOKUP(B5355,Consolidation!B:AA,7,TRUE)</f>
        <v>#VALUE!</v>
      </c>
      <c r="G5354" s="17" t="e">
        <f>VLOOKUP(B5355,Consolidation!B:AA,12,TRUE)</f>
        <v>#VALUE!</v>
      </c>
      <c r="H5354" s="17" t="e">
        <f>VLOOKUP(B5355,Consolidation!B:AA,22,FALSE)</f>
        <v>#VALUE!</v>
      </c>
    </row>
    <row r="5355" spans="1:8" ht="29.5" customHeight="1" thickBot="1" x14ac:dyDescent="0.4">
      <c r="A5355" s="16" t="e">
        <f>IF(B5355&lt;&gt;"","IND"&amp;TEXT(COUNTA($B$2:B5355),"000"),"")</f>
        <v>#VALUE!</v>
      </c>
      <c r="B5355" s="17" t="e">
        <f>Consolication[[#This Row],[Nom et prénom 0 Name &amp; first name]]</f>
        <v>#VALUE!</v>
      </c>
      <c r="C5355" s="17" t="e">
        <f>VLOOKUP(B5355,Consolidation!B:AA,3,TRUE)</f>
        <v>#VALUE!</v>
      </c>
      <c r="D5355" s="17" t="e">
        <f>VLOOKUP(B5355,Consolidation!B:AA,5,TRUE)</f>
        <v>#VALUE!</v>
      </c>
      <c r="E5355" s="17" t="e">
        <f>VLOOKUP(B5356,Consolidation!B:AA,6,TRUE)</f>
        <v>#VALUE!</v>
      </c>
      <c r="F5355" s="17" t="e">
        <f>VLOOKUP(B5356,Consolidation!B:AA,7,TRUE)</f>
        <v>#VALUE!</v>
      </c>
      <c r="G5355" s="17" t="e">
        <f>VLOOKUP(B5356,Consolidation!B:AA,12,TRUE)</f>
        <v>#VALUE!</v>
      </c>
      <c r="H5355" s="17" t="e">
        <f>VLOOKUP(B5356,Consolidation!B:AA,22,FALSE)</f>
        <v>#VALUE!</v>
      </c>
    </row>
    <row r="5356" spans="1:8" ht="29.5" customHeight="1" thickBot="1" x14ac:dyDescent="0.4">
      <c r="A5356" s="16" t="e">
        <f>IF(B5356&lt;&gt;"","IND"&amp;TEXT(COUNTA($B$2:B5356),"000"),"")</f>
        <v>#VALUE!</v>
      </c>
      <c r="B5356" s="17" t="e">
        <f>Consolication[[#This Row],[Nom et prénom 0 Name &amp; first name]]</f>
        <v>#VALUE!</v>
      </c>
      <c r="C5356" s="17" t="e">
        <f>VLOOKUP(B5356,Consolidation!B:AA,3,TRUE)</f>
        <v>#VALUE!</v>
      </c>
      <c r="D5356" s="17" t="e">
        <f>VLOOKUP(B5356,Consolidation!B:AA,5,TRUE)</f>
        <v>#VALUE!</v>
      </c>
      <c r="E5356" s="17" t="e">
        <f>VLOOKUP(B5357,Consolidation!B:AA,6,TRUE)</f>
        <v>#VALUE!</v>
      </c>
      <c r="F5356" s="17" t="e">
        <f>VLOOKUP(B5357,Consolidation!B:AA,7,TRUE)</f>
        <v>#VALUE!</v>
      </c>
      <c r="G5356" s="17" t="e">
        <f>VLOOKUP(B5357,Consolidation!B:AA,12,TRUE)</f>
        <v>#VALUE!</v>
      </c>
      <c r="H5356" s="17" t="e">
        <f>VLOOKUP(B5357,Consolidation!B:AA,22,FALSE)</f>
        <v>#VALUE!</v>
      </c>
    </row>
    <row r="5357" spans="1:8" ht="29.5" customHeight="1" thickBot="1" x14ac:dyDescent="0.4">
      <c r="A5357" s="16" t="e">
        <f>IF(B5357&lt;&gt;"","IND"&amp;TEXT(COUNTA($B$2:B5357),"000"),"")</f>
        <v>#VALUE!</v>
      </c>
      <c r="B5357" s="17" t="e">
        <f>Consolication[[#This Row],[Nom et prénom 0 Name &amp; first name]]</f>
        <v>#VALUE!</v>
      </c>
      <c r="C5357" s="17" t="e">
        <f>VLOOKUP(B5357,Consolidation!B:AA,3,TRUE)</f>
        <v>#VALUE!</v>
      </c>
      <c r="D5357" s="17" t="e">
        <f>VLOOKUP(B5357,Consolidation!B:AA,5,TRUE)</f>
        <v>#VALUE!</v>
      </c>
      <c r="E5357" s="17" t="e">
        <f>VLOOKUP(B5358,Consolidation!B:AA,6,TRUE)</f>
        <v>#VALUE!</v>
      </c>
      <c r="F5357" s="17" t="e">
        <f>VLOOKUP(B5358,Consolidation!B:AA,7,TRUE)</f>
        <v>#VALUE!</v>
      </c>
      <c r="G5357" s="17" t="e">
        <f>VLOOKUP(B5358,Consolidation!B:AA,12,TRUE)</f>
        <v>#VALUE!</v>
      </c>
      <c r="H5357" s="17" t="e">
        <f>VLOOKUP(B5358,Consolidation!B:AA,22,FALSE)</f>
        <v>#VALUE!</v>
      </c>
    </row>
    <row r="5358" spans="1:8" ht="29.5" customHeight="1" thickBot="1" x14ac:dyDescent="0.4">
      <c r="A5358" s="16" t="e">
        <f>IF(B5358&lt;&gt;"","IND"&amp;TEXT(COUNTA($B$2:B5358),"000"),"")</f>
        <v>#VALUE!</v>
      </c>
      <c r="B5358" s="17" t="e">
        <f>Consolication[[#This Row],[Nom et prénom 0 Name &amp; first name]]</f>
        <v>#VALUE!</v>
      </c>
      <c r="C5358" s="17" t="e">
        <f>VLOOKUP(B5358,Consolidation!B:AA,3,TRUE)</f>
        <v>#VALUE!</v>
      </c>
      <c r="D5358" s="17" t="e">
        <f>VLOOKUP(B5358,Consolidation!B:AA,5,TRUE)</f>
        <v>#VALUE!</v>
      </c>
      <c r="E5358" s="17" t="e">
        <f>VLOOKUP(B5359,Consolidation!B:AA,6,TRUE)</f>
        <v>#VALUE!</v>
      </c>
      <c r="F5358" s="17" t="e">
        <f>VLOOKUP(B5359,Consolidation!B:AA,7,TRUE)</f>
        <v>#VALUE!</v>
      </c>
      <c r="G5358" s="17" t="e">
        <f>VLOOKUP(B5359,Consolidation!B:AA,12,TRUE)</f>
        <v>#VALUE!</v>
      </c>
      <c r="H5358" s="17" t="e">
        <f>VLOOKUP(B5359,Consolidation!B:AA,22,FALSE)</f>
        <v>#VALUE!</v>
      </c>
    </row>
    <row r="5359" spans="1:8" ht="29.5" customHeight="1" thickBot="1" x14ac:dyDescent="0.4">
      <c r="A5359" s="16" t="e">
        <f>IF(B5359&lt;&gt;"","IND"&amp;TEXT(COUNTA($B$2:B5359),"000"),"")</f>
        <v>#VALUE!</v>
      </c>
      <c r="B5359" s="17" t="e">
        <f>Consolication[[#This Row],[Nom et prénom 0 Name &amp; first name]]</f>
        <v>#VALUE!</v>
      </c>
      <c r="C5359" s="17" t="e">
        <f>VLOOKUP(B5359,Consolidation!B:AA,3,TRUE)</f>
        <v>#VALUE!</v>
      </c>
      <c r="D5359" s="17" t="e">
        <f>VLOOKUP(B5359,Consolidation!B:AA,5,TRUE)</f>
        <v>#VALUE!</v>
      </c>
      <c r="E5359" s="17" t="e">
        <f>VLOOKUP(B5360,Consolidation!B:AA,6,TRUE)</f>
        <v>#VALUE!</v>
      </c>
      <c r="F5359" s="17" t="e">
        <f>VLOOKUP(B5360,Consolidation!B:AA,7,TRUE)</f>
        <v>#VALUE!</v>
      </c>
      <c r="G5359" s="17" t="e">
        <f>VLOOKUP(B5360,Consolidation!B:AA,12,TRUE)</f>
        <v>#VALUE!</v>
      </c>
      <c r="H5359" s="17" t="e">
        <f>VLOOKUP(B5360,Consolidation!B:AA,22,FALSE)</f>
        <v>#VALUE!</v>
      </c>
    </row>
    <row r="5360" spans="1:8" ht="29.5" customHeight="1" thickBot="1" x14ac:dyDescent="0.4">
      <c r="A5360" s="16" t="e">
        <f>IF(B5360&lt;&gt;"","IND"&amp;TEXT(COUNTA($B$2:B5360),"000"),"")</f>
        <v>#VALUE!</v>
      </c>
      <c r="B5360" s="17" t="e">
        <f>Consolication[[#This Row],[Nom et prénom 0 Name &amp; first name]]</f>
        <v>#VALUE!</v>
      </c>
      <c r="C5360" s="17" t="e">
        <f>VLOOKUP(B5360,Consolidation!B:AA,3,TRUE)</f>
        <v>#VALUE!</v>
      </c>
      <c r="D5360" s="17" t="e">
        <f>VLOOKUP(B5360,Consolidation!B:AA,5,TRUE)</f>
        <v>#VALUE!</v>
      </c>
      <c r="E5360" s="17" t="e">
        <f>VLOOKUP(B5361,Consolidation!B:AA,6,TRUE)</f>
        <v>#VALUE!</v>
      </c>
      <c r="F5360" s="17" t="e">
        <f>VLOOKUP(B5361,Consolidation!B:AA,7,TRUE)</f>
        <v>#VALUE!</v>
      </c>
      <c r="G5360" s="17" t="e">
        <f>VLOOKUP(B5361,Consolidation!B:AA,12,TRUE)</f>
        <v>#VALUE!</v>
      </c>
      <c r="H5360" s="17" t="e">
        <f>VLOOKUP(B5361,Consolidation!B:AA,22,FALSE)</f>
        <v>#VALUE!</v>
      </c>
    </row>
    <row r="5361" spans="1:8" ht="29.5" customHeight="1" thickBot="1" x14ac:dyDescent="0.4">
      <c r="A5361" s="16" t="e">
        <f>IF(B5361&lt;&gt;"","IND"&amp;TEXT(COUNTA($B$2:B5361),"000"),"")</f>
        <v>#VALUE!</v>
      </c>
      <c r="B5361" s="17" t="e">
        <f>Consolication[[#This Row],[Nom et prénom 0 Name &amp; first name]]</f>
        <v>#VALUE!</v>
      </c>
      <c r="C5361" s="17" t="e">
        <f>VLOOKUP(B5361,Consolidation!B:AA,3,TRUE)</f>
        <v>#VALUE!</v>
      </c>
      <c r="D5361" s="17" t="e">
        <f>VLOOKUP(B5361,Consolidation!B:AA,5,TRUE)</f>
        <v>#VALUE!</v>
      </c>
      <c r="E5361" s="17" t="e">
        <f>VLOOKUP(B5362,Consolidation!B:AA,6,TRUE)</f>
        <v>#VALUE!</v>
      </c>
      <c r="F5361" s="17" t="e">
        <f>VLOOKUP(B5362,Consolidation!B:AA,7,TRUE)</f>
        <v>#VALUE!</v>
      </c>
      <c r="G5361" s="17" t="e">
        <f>VLOOKUP(B5362,Consolidation!B:AA,12,TRUE)</f>
        <v>#VALUE!</v>
      </c>
      <c r="H5361" s="17" t="e">
        <f>VLOOKUP(B5362,Consolidation!B:AA,22,FALSE)</f>
        <v>#VALUE!</v>
      </c>
    </row>
    <row r="5362" spans="1:8" ht="29.5" customHeight="1" thickBot="1" x14ac:dyDescent="0.4">
      <c r="A5362" s="16" t="e">
        <f>IF(B5362&lt;&gt;"","IND"&amp;TEXT(COUNTA($B$2:B5362),"000"),"")</f>
        <v>#VALUE!</v>
      </c>
      <c r="B5362" s="17" t="e">
        <f>Consolication[[#This Row],[Nom et prénom 0 Name &amp; first name]]</f>
        <v>#VALUE!</v>
      </c>
      <c r="C5362" s="17" t="e">
        <f>VLOOKUP(B5362,Consolidation!B:AA,3,TRUE)</f>
        <v>#VALUE!</v>
      </c>
      <c r="D5362" s="17" t="e">
        <f>VLOOKUP(B5362,Consolidation!B:AA,5,TRUE)</f>
        <v>#VALUE!</v>
      </c>
      <c r="E5362" s="17" t="e">
        <f>VLOOKUP(B5363,Consolidation!B:AA,6,TRUE)</f>
        <v>#VALUE!</v>
      </c>
      <c r="F5362" s="17" t="e">
        <f>VLOOKUP(B5363,Consolidation!B:AA,7,TRUE)</f>
        <v>#VALUE!</v>
      </c>
      <c r="G5362" s="17" t="e">
        <f>VLOOKUP(B5363,Consolidation!B:AA,12,TRUE)</f>
        <v>#VALUE!</v>
      </c>
      <c r="H5362" s="17" t="e">
        <f>VLOOKUP(B5363,Consolidation!B:AA,22,FALSE)</f>
        <v>#VALUE!</v>
      </c>
    </row>
    <row r="5363" spans="1:8" ht="29.5" customHeight="1" thickBot="1" x14ac:dyDescent="0.4">
      <c r="A5363" s="16" t="e">
        <f>IF(B5363&lt;&gt;"","IND"&amp;TEXT(COUNTA($B$2:B5363),"000"),"")</f>
        <v>#VALUE!</v>
      </c>
      <c r="B5363" s="17" t="e">
        <f>Consolication[[#This Row],[Nom et prénom 0 Name &amp; first name]]</f>
        <v>#VALUE!</v>
      </c>
      <c r="C5363" s="17" t="e">
        <f>VLOOKUP(B5363,Consolidation!B:AA,3,TRUE)</f>
        <v>#VALUE!</v>
      </c>
      <c r="D5363" s="17" t="e">
        <f>VLOOKUP(B5363,Consolidation!B:AA,5,TRUE)</f>
        <v>#VALUE!</v>
      </c>
      <c r="E5363" s="17" t="e">
        <f>VLOOKUP(B5364,Consolidation!B:AA,6,TRUE)</f>
        <v>#VALUE!</v>
      </c>
      <c r="F5363" s="17" t="e">
        <f>VLOOKUP(B5364,Consolidation!B:AA,7,TRUE)</f>
        <v>#VALUE!</v>
      </c>
      <c r="G5363" s="17" t="e">
        <f>VLOOKUP(B5364,Consolidation!B:AA,12,TRUE)</f>
        <v>#VALUE!</v>
      </c>
      <c r="H5363" s="17" t="e">
        <f>VLOOKUP(B5364,Consolidation!B:AA,22,FALSE)</f>
        <v>#VALUE!</v>
      </c>
    </row>
    <row r="5364" spans="1:8" ht="29.5" customHeight="1" thickBot="1" x14ac:dyDescent="0.4">
      <c r="A5364" s="16" t="e">
        <f>IF(B5364&lt;&gt;"","IND"&amp;TEXT(COUNTA($B$2:B5364),"000"),"")</f>
        <v>#VALUE!</v>
      </c>
      <c r="B5364" s="17" t="e">
        <f>Consolication[[#This Row],[Nom et prénom 0 Name &amp; first name]]</f>
        <v>#VALUE!</v>
      </c>
      <c r="C5364" s="17" t="e">
        <f>VLOOKUP(B5364,Consolidation!B:AA,3,TRUE)</f>
        <v>#VALUE!</v>
      </c>
      <c r="D5364" s="17" t="e">
        <f>VLOOKUP(B5364,Consolidation!B:AA,5,TRUE)</f>
        <v>#VALUE!</v>
      </c>
      <c r="E5364" s="17" t="e">
        <f>VLOOKUP(B5365,Consolidation!B:AA,6,TRUE)</f>
        <v>#VALUE!</v>
      </c>
      <c r="F5364" s="17" t="e">
        <f>VLOOKUP(B5365,Consolidation!B:AA,7,TRUE)</f>
        <v>#VALUE!</v>
      </c>
      <c r="G5364" s="17" t="e">
        <f>VLOOKUP(B5365,Consolidation!B:AA,12,TRUE)</f>
        <v>#VALUE!</v>
      </c>
      <c r="H5364" s="17" t="e">
        <f>VLOOKUP(B5365,Consolidation!B:AA,22,FALSE)</f>
        <v>#VALUE!</v>
      </c>
    </row>
    <row r="5365" spans="1:8" ht="29.5" customHeight="1" thickBot="1" x14ac:dyDescent="0.4">
      <c r="A5365" s="16" t="e">
        <f>IF(B5365&lt;&gt;"","IND"&amp;TEXT(COUNTA($B$2:B5365),"000"),"")</f>
        <v>#VALUE!</v>
      </c>
      <c r="B5365" s="17" t="e">
        <f>Consolication[[#This Row],[Nom et prénom 0 Name &amp; first name]]</f>
        <v>#VALUE!</v>
      </c>
      <c r="C5365" s="17" t="e">
        <f>VLOOKUP(B5365,Consolidation!B:AA,3,TRUE)</f>
        <v>#VALUE!</v>
      </c>
      <c r="D5365" s="17" t="e">
        <f>VLOOKUP(B5365,Consolidation!B:AA,5,TRUE)</f>
        <v>#VALUE!</v>
      </c>
      <c r="E5365" s="17" t="e">
        <f>VLOOKUP(B5366,Consolidation!B:AA,6,TRUE)</f>
        <v>#VALUE!</v>
      </c>
      <c r="F5365" s="17" t="e">
        <f>VLOOKUP(B5366,Consolidation!B:AA,7,TRUE)</f>
        <v>#VALUE!</v>
      </c>
      <c r="G5365" s="17" t="e">
        <f>VLOOKUP(B5366,Consolidation!B:AA,12,TRUE)</f>
        <v>#VALUE!</v>
      </c>
      <c r="H5365" s="17" t="e">
        <f>VLOOKUP(B5366,Consolidation!B:AA,22,FALSE)</f>
        <v>#VALUE!</v>
      </c>
    </row>
    <row r="5366" spans="1:8" ht="29.5" customHeight="1" thickBot="1" x14ac:dyDescent="0.4">
      <c r="A5366" s="16" t="e">
        <f>IF(B5366&lt;&gt;"","IND"&amp;TEXT(COUNTA($B$2:B5366),"000"),"")</f>
        <v>#VALUE!</v>
      </c>
      <c r="B5366" s="17" t="e">
        <f>Consolication[[#This Row],[Nom et prénom 0 Name &amp; first name]]</f>
        <v>#VALUE!</v>
      </c>
      <c r="C5366" s="17" t="e">
        <f>VLOOKUP(B5366,Consolidation!B:AA,3,TRUE)</f>
        <v>#VALUE!</v>
      </c>
      <c r="D5366" s="17" t="e">
        <f>VLOOKUP(B5366,Consolidation!B:AA,5,TRUE)</f>
        <v>#VALUE!</v>
      </c>
      <c r="E5366" s="17" t="e">
        <f>VLOOKUP(B5367,Consolidation!B:AA,6,TRUE)</f>
        <v>#VALUE!</v>
      </c>
      <c r="F5366" s="17" t="e">
        <f>VLOOKUP(B5367,Consolidation!B:AA,7,TRUE)</f>
        <v>#VALUE!</v>
      </c>
      <c r="G5366" s="17" t="e">
        <f>VLOOKUP(B5367,Consolidation!B:AA,12,TRUE)</f>
        <v>#VALUE!</v>
      </c>
      <c r="H5366" s="17" t="e">
        <f>VLOOKUP(B5367,Consolidation!B:AA,22,FALSE)</f>
        <v>#VALUE!</v>
      </c>
    </row>
    <row r="5367" spans="1:8" ht="29.5" customHeight="1" thickBot="1" x14ac:dyDescent="0.4">
      <c r="A5367" s="16" t="e">
        <f>IF(B5367&lt;&gt;"","IND"&amp;TEXT(COUNTA($B$2:B5367),"000"),"")</f>
        <v>#VALUE!</v>
      </c>
      <c r="B5367" s="17" t="e">
        <f>Consolication[[#This Row],[Nom et prénom 0 Name &amp; first name]]</f>
        <v>#VALUE!</v>
      </c>
      <c r="C5367" s="17" t="e">
        <f>VLOOKUP(B5367,Consolidation!B:AA,3,TRUE)</f>
        <v>#VALUE!</v>
      </c>
      <c r="D5367" s="17" t="e">
        <f>VLOOKUP(B5367,Consolidation!B:AA,5,TRUE)</f>
        <v>#VALUE!</v>
      </c>
      <c r="E5367" s="17" t="e">
        <f>VLOOKUP(B5368,Consolidation!B:AA,6,TRUE)</f>
        <v>#VALUE!</v>
      </c>
      <c r="F5367" s="17" t="e">
        <f>VLOOKUP(B5368,Consolidation!B:AA,7,TRUE)</f>
        <v>#VALUE!</v>
      </c>
      <c r="G5367" s="17" t="e">
        <f>VLOOKUP(B5368,Consolidation!B:AA,12,TRUE)</f>
        <v>#VALUE!</v>
      </c>
      <c r="H5367" s="17" t="e">
        <f>VLOOKUP(B5368,Consolidation!B:AA,22,FALSE)</f>
        <v>#VALUE!</v>
      </c>
    </row>
    <row r="5368" spans="1:8" ht="29.5" customHeight="1" thickBot="1" x14ac:dyDescent="0.4">
      <c r="A5368" s="16" t="e">
        <f>IF(B5368&lt;&gt;"","IND"&amp;TEXT(COUNTA($B$2:B5368),"000"),"")</f>
        <v>#VALUE!</v>
      </c>
      <c r="B5368" s="17" t="e">
        <f>Consolication[[#This Row],[Nom et prénom 0 Name &amp; first name]]</f>
        <v>#VALUE!</v>
      </c>
      <c r="C5368" s="17" t="e">
        <f>VLOOKUP(B5368,Consolidation!B:AA,3,TRUE)</f>
        <v>#VALUE!</v>
      </c>
      <c r="D5368" s="17" t="e">
        <f>VLOOKUP(B5368,Consolidation!B:AA,5,TRUE)</f>
        <v>#VALUE!</v>
      </c>
      <c r="E5368" s="17" t="e">
        <f>VLOOKUP(B5369,Consolidation!B:AA,6,TRUE)</f>
        <v>#VALUE!</v>
      </c>
      <c r="F5368" s="17" t="e">
        <f>VLOOKUP(B5369,Consolidation!B:AA,7,TRUE)</f>
        <v>#VALUE!</v>
      </c>
      <c r="G5368" s="17" t="e">
        <f>VLOOKUP(B5369,Consolidation!B:AA,12,TRUE)</f>
        <v>#VALUE!</v>
      </c>
      <c r="H5368" s="17" t="e">
        <f>VLOOKUP(B5369,Consolidation!B:AA,22,FALSE)</f>
        <v>#VALUE!</v>
      </c>
    </row>
    <row r="5369" spans="1:8" ht="29.5" customHeight="1" thickBot="1" x14ac:dyDescent="0.4">
      <c r="A5369" s="16" t="e">
        <f>IF(B5369&lt;&gt;"","IND"&amp;TEXT(COUNTA($B$2:B5369),"000"),"")</f>
        <v>#VALUE!</v>
      </c>
      <c r="B5369" s="17" t="e">
        <f>Consolication[[#This Row],[Nom et prénom 0 Name &amp; first name]]</f>
        <v>#VALUE!</v>
      </c>
      <c r="C5369" s="17" t="e">
        <f>VLOOKUP(B5369,Consolidation!B:AA,3,TRUE)</f>
        <v>#VALUE!</v>
      </c>
      <c r="D5369" s="17" t="e">
        <f>VLOOKUP(B5369,Consolidation!B:AA,5,TRUE)</f>
        <v>#VALUE!</v>
      </c>
      <c r="E5369" s="17" t="e">
        <f>VLOOKUP(B5370,Consolidation!B:AA,6,TRUE)</f>
        <v>#VALUE!</v>
      </c>
      <c r="F5369" s="17" t="e">
        <f>VLOOKUP(B5370,Consolidation!B:AA,7,TRUE)</f>
        <v>#VALUE!</v>
      </c>
      <c r="G5369" s="17" t="e">
        <f>VLOOKUP(B5370,Consolidation!B:AA,12,TRUE)</f>
        <v>#VALUE!</v>
      </c>
      <c r="H5369" s="17" t="e">
        <f>VLOOKUP(B5370,Consolidation!B:AA,22,FALSE)</f>
        <v>#VALUE!</v>
      </c>
    </row>
    <row r="5370" spans="1:8" ht="29.5" customHeight="1" thickBot="1" x14ac:dyDescent="0.4">
      <c r="A5370" s="16" t="e">
        <f>IF(B5370&lt;&gt;"","IND"&amp;TEXT(COUNTA($B$2:B5370),"000"),"")</f>
        <v>#VALUE!</v>
      </c>
      <c r="B5370" s="17" t="e">
        <f>Consolication[[#This Row],[Nom et prénom 0 Name &amp; first name]]</f>
        <v>#VALUE!</v>
      </c>
      <c r="C5370" s="17" t="e">
        <f>VLOOKUP(B5370,Consolidation!B:AA,3,TRUE)</f>
        <v>#VALUE!</v>
      </c>
      <c r="D5370" s="17" t="e">
        <f>VLOOKUP(B5370,Consolidation!B:AA,5,TRUE)</f>
        <v>#VALUE!</v>
      </c>
      <c r="E5370" s="17" t="e">
        <f>VLOOKUP(B5371,Consolidation!B:AA,6,TRUE)</f>
        <v>#VALUE!</v>
      </c>
      <c r="F5370" s="17" t="e">
        <f>VLOOKUP(B5371,Consolidation!B:AA,7,TRUE)</f>
        <v>#VALUE!</v>
      </c>
      <c r="G5370" s="17" t="e">
        <f>VLOOKUP(B5371,Consolidation!B:AA,12,TRUE)</f>
        <v>#VALUE!</v>
      </c>
      <c r="H5370" s="17" t="e">
        <f>VLOOKUP(B5371,Consolidation!B:AA,22,FALSE)</f>
        <v>#VALUE!</v>
      </c>
    </row>
    <row r="5371" spans="1:8" ht="29.5" customHeight="1" thickBot="1" x14ac:dyDescent="0.4">
      <c r="A5371" s="16" t="e">
        <f>IF(B5371&lt;&gt;"","IND"&amp;TEXT(COUNTA($B$2:B5371),"000"),"")</f>
        <v>#VALUE!</v>
      </c>
      <c r="B5371" s="17" t="e">
        <f>Consolication[[#This Row],[Nom et prénom 0 Name &amp; first name]]</f>
        <v>#VALUE!</v>
      </c>
      <c r="C5371" s="17" t="e">
        <f>VLOOKUP(B5371,Consolidation!B:AA,3,TRUE)</f>
        <v>#VALUE!</v>
      </c>
      <c r="D5371" s="17" t="e">
        <f>VLOOKUP(B5371,Consolidation!B:AA,5,TRUE)</f>
        <v>#VALUE!</v>
      </c>
      <c r="E5371" s="17" t="e">
        <f>VLOOKUP(B5372,Consolidation!B:AA,6,TRUE)</f>
        <v>#VALUE!</v>
      </c>
      <c r="F5371" s="17" t="e">
        <f>VLOOKUP(B5372,Consolidation!B:AA,7,TRUE)</f>
        <v>#VALUE!</v>
      </c>
      <c r="G5371" s="17" t="e">
        <f>VLOOKUP(B5372,Consolidation!B:AA,12,TRUE)</f>
        <v>#VALUE!</v>
      </c>
      <c r="H5371" s="17" t="e">
        <f>VLOOKUP(B5372,Consolidation!B:AA,22,FALSE)</f>
        <v>#VALUE!</v>
      </c>
    </row>
    <row r="5372" spans="1:8" ht="29.5" customHeight="1" thickBot="1" x14ac:dyDescent="0.4">
      <c r="A5372" s="16" t="e">
        <f>IF(B5372&lt;&gt;"","IND"&amp;TEXT(COUNTA($B$2:B5372),"000"),"")</f>
        <v>#VALUE!</v>
      </c>
      <c r="B5372" s="17" t="e">
        <f>Consolication[[#This Row],[Nom et prénom 0 Name &amp; first name]]</f>
        <v>#VALUE!</v>
      </c>
      <c r="C5372" s="17" t="e">
        <f>VLOOKUP(B5372,Consolidation!B:AA,3,TRUE)</f>
        <v>#VALUE!</v>
      </c>
      <c r="D5372" s="17" t="e">
        <f>VLOOKUP(B5372,Consolidation!B:AA,5,TRUE)</f>
        <v>#VALUE!</v>
      </c>
      <c r="E5372" s="17" t="e">
        <f>VLOOKUP(B5373,Consolidation!B:AA,6,TRUE)</f>
        <v>#VALUE!</v>
      </c>
      <c r="F5372" s="17" t="e">
        <f>VLOOKUP(B5373,Consolidation!B:AA,7,TRUE)</f>
        <v>#VALUE!</v>
      </c>
      <c r="G5372" s="17" t="e">
        <f>VLOOKUP(B5373,Consolidation!B:AA,12,TRUE)</f>
        <v>#VALUE!</v>
      </c>
      <c r="H5372" s="17" t="e">
        <f>VLOOKUP(B5373,Consolidation!B:AA,22,FALSE)</f>
        <v>#VALUE!</v>
      </c>
    </row>
    <row r="5373" spans="1:8" ht="29.5" customHeight="1" thickBot="1" x14ac:dyDescent="0.4">
      <c r="A5373" s="16" t="e">
        <f>IF(B5373&lt;&gt;"","IND"&amp;TEXT(COUNTA($B$2:B5373),"000"),"")</f>
        <v>#VALUE!</v>
      </c>
      <c r="B5373" s="17" t="e">
        <f>Consolication[[#This Row],[Nom et prénom 0 Name &amp; first name]]</f>
        <v>#VALUE!</v>
      </c>
      <c r="C5373" s="17" t="e">
        <f>VLOOKUP(B5373,Consolidation!B:AA,3,TRUE)</f>
        <v>#VALUE!</v>
      </c>
      <c r="D5373" s="17" t="e">
        <f>VLOOKUP(B5373,Consolidation!B:AA,5,TRUE)</f>
        <v>#VALUE!</v>
      </c>
      <c r="E5373" s="17" t="e">
        <f>VLOOKUP(B5374,Consolidation!B:AA,6,TRUE)</f>
        <v>#VALUE!</v>
      </c>
      <c r="F5373" s="17" t="e">
        <f>VLOOKUP(B5374,Consolidation!B:AA,7,TRUE)</f>
        <v>#VALUE!</v>
      </c>
      <c r="G5373" s="17" t="e">
        <f>VLOOKUP(B5374,Consolidation!B:AA,12,TRUE)</f>
        <v>#VALUE!</v>
      </c>
      <c r="H5373" s="17" t="e">
        <f>VLOOKUP(B5374,Consolidation!B:AA,22,FALSE)</f>
        <v>#VALUE!</v>
      </c>
    </row>
    <row r="5374" spans="1:8" ht="29.5" customHeight="1" thickBot="1" x14ac:dyDescent="0.4">
      <c r="A5374" s="16" t="e">
        <f>IF(B5374&lt;&gt;"","IND"&amp;TEXT(COUNTA($B$2:B5374),"000"),"")</f>
        <v>#VALUE!</v>
      </c>
      <c r="B5374" s="17" t="e">
        <f>Consolication[[#This Row],[Nom et prénom 0 Name &amp; first name]]</f>
        <v>#VALUE!</v>
      </c>
      <c r="C5374" s="17" t="e">
        <f>VLOOKUP(B5374,Consolidation!B:AA,3,TRUE)</f>
        <v>#VALUE!</v>
      </c>
      <c r="D5374" s="17" t="e">
        <f>VLOOKUP(B5374,Consolidation!B:AA,5,TRUE)</f>
        <v>#VALUE!</v>
      </c>
      <c r="E5374" s="17" t="e">
        <f>VLOOKUP(B5375,Consolidation!B:AA,6,TRUE)</f>
        <v>#VALUE!</v>
      </c>
      <c r="F5374" s="17" t="e">
        <f>VLOOKUP(B5375,Consolidation!B:AA,7,TRUE)</f>
        <v>#VALUE!</v>
      </c>
      <c r="G5374" s="17" t="e">
        <f>VLOOKUP(B5375,Consolidation!B:AA,12,TRUE)</f>
        <v>#VALUE!</v>
      </c>
      <c r="H5374" s="17" t="e">
        <f>VLOOKUP(B5375,Consolidation!B:AA,22,FALSE)</f>
        <v>#VALUE!</v>
      </c>
    </row>
    <row r="5375" spans="1:8" ht="29.5" customHeight="1" thickBot="1" x14ac:dyDescent="0.4">
      <c r="A5375" s="16" t="e">
        <f>IF(B5375&lt;&gt;"","IND"&amp;TEXT(COUNTA($B$2:B5375),"000"),"")</f>
        <v>#VALUE!</v>
      </c>
      <c r="B5375" s="17" t="e">
        <f>Consolication[[#This Row],[Nom et prénom 0 Name &amp; first name]]</f>
        <v>#VALUE!</v>
      </c>
      <c r="C5375" s="17" t="e">
        <f>VLOOKUP(B5375,Consolidation!B:AA,3,TRUE)</f>
        <v>#VALUE!</v>
      </c>
      <c r="D5375" s="17" t="e">
        <f>VLOOKUP(B5375,Consolidation!B:AA,5,TRUE)</f>
        <v>#VALUE!</v>
      </c>
      <c r="E5375" s="17" t="e">
        <f>VLOOKUP(B5376,Consolidation!B:AA,6,TRUE)</f>
        <v>#VALUE!</v>
      </c>
      <c r="F5375" s="17" t="e">
        <f>VLOOKUP(B5376,Consolidation!B:AA,7,TRUE)</f>
        <v>#VALUE!</v>
      </c>
      <c r="G5375" s="17" t="e">
        <f>VLOOKUP(B5376,Consolidation!B:AA,12,TRUE)</f>
        <v>#VALUE!</v>
      </c>
      <c r="H5375" s="17" t="e">
        <f>VLOOKUP(B5376,Consolidation!B:AA,22,FALSE)</f>
        <v>#VALUE!</v>
      </c>
    </row>
    <row r="5376" spans="1:8" ht="29.5" customHeight="1" thickBot="1" x14ac:dyDescent="0.4">
      <c r="A5376" s="16" t="e">
        <f>IF(B5376&lt;&gt;"","IND"&amp;TEXT(COUNTA($B$2:B5376),"000"),"")</f>
        <v>#VALUE!</v>
      </c>
      <c r="B5376" s="17" t="e">
        <f>Consolication[[#This Row],[Nom et prénom 0 Name &amp; first name]]</f>
        <v>#VALUE!</v>
      </c>
      <c r="C5376" s="17" t="e">
        <f>VLOOKUP(B5376,Consolidation!B:AA,3,TRUE)</f>
        <v>#VALUE!</v>
      </c>
      <c r="D5376" s="17" t="e">
        <f>VLOOKUP(B5376,Consolidation!B:AA,5,TRUE)</f>
        <v>#VALUE!</v>
      </c>
      <c r="E5376" s="17" t="e">
        <f>VLOOKUP(B5377,Consolidation!B:AA,6,TRUE)</f>
        <v>#VALUE!</v>
      </c>
      <c r="F5376" s="17" t="e">
        <f>VLOOKUP(B5377,Consolidation!B:AA,7,TRUE)</f>
        <v>#VALUE!</v>
      </c>
      <c r="G5376" s="17" t="e">
        <f>VLOOKUP(B5377,Consolidation!B:AA,12,TRUE)</f>
        <v>#VALUE!</v>
      </c>
      <c r="H5376" s="17" t="e">
        <f>VLOOKUP(B5377,Consolidation!B:AA,22,FALSE)</f>
        <v>#VALUE!</v>
      </c>
    </row>
    <row r="5377" spans="1:8" ht="29.5" customHeight="1" thickBot="1" x14ac:dyDescent="0.4">
      <c r="A5377" s="16" t="e">
        <f>IF(B5377&lt;&gt;"","IND"&amp;TEXT(COUNTA($B$2:B5377),"000"),"")</f>
        <v>#VALUE!</v>
      </c>
      <c r="B5377" s="17" t="e">
        <f>Consolication[[#This Row],[Nom et prénom 0 Name &amp; first name]]</f>
        <v>#VALUE!</v>
      </c>
      <c r="C5377" s="17" t="e">
        <f>VLOOKUP(B5377,Consolidation!B:AA,3,TRUE)</f>
        <v>#VALUE!</v>
      </c>
      <c r="D5377" s="17" t="e">
        <f>VLOOKUP(B5377,Consolidation!B:AA,5,TRUE)</f>
        <v>#VALUE!</v>
      </c>
      <c r="E5377" s="17" t="e">
        <f>VLOOKUP(B5378,Consolidation!B:AA,6,TRUE)</f>
        <v>#VALUE!</v>
      </c>
      <c r="F5377" s="17" t="e">
        <f>VLOOKUP(B5378,Consolidation!B:AA,7,TRUE)</f>
        <v>#VALUE!</v>
      </c>
      <c r="G5377" s="17" t="e">
        <f>VLOOKUP(B5378,Consolidation!B:AA,12,TRUE)</f>
        <v>#VALUE!</v>
      </c>
      <c r="H5377" s="17" t="e">
        <f>VLOOKUP(B5378,Consolidation!B:AA,22,FALSE)</f>
        <v>#VALUE!</v>
      </c>
    </row>
    <row r="5378" spans="1:8" ht="29.5" customHeight="1" thickBot="1" x14ac:dyDescent="0.4">
      <c r="A5378" s="16" t="e">
        <f>IF(B5378&lt;&gt;"","IND"&amp;TEXT(COUNTA($B$2:B5378),"000"),"")</f>
        <v>#VALUE!</v>
      </c>
      <c r="B5378" s="17" t="e">
        <f>Consolication[[#This Row],[Nom et prénom 0 Name &amp; first name]]</f>
        <v>#VALUE!</v>
      </c>
      <c r="C5378" s="17" t="e">
        <f>VLOOKUP(B5378,Consolidation!B:AA,3,TRUE)</f>
        <v>#VALUE!</v>
      </c>
      <c r="D5378" s="17" t="e">
        <f>VLOOKUP(B5378,Consolidation!B:AA,5,TRUE)</f>
        <v>#VALUE!</v>
      </c>
      <c r="E5378" s="17" t="e">
        <f>VLOOKUP(B5379,Consolidation!B:AA,6,TRUE)</f>
        <v>#VALUE!</v>
      </c>
      <c r="F5378" s="17" t="e">
        <f>VLOOKUP(B5379,Consolidation!B:AA,7,TRUE)</f>
        <v>#VALUE!</v>
      </c>
      <c r="G5378" s="17" t="e">
        <f>VLOOKUP(B5379,Consolidation!B:AA,12,TRUE)</f>
        <v>#VALUE!</v>
      </c>
      <c r="H5378" s="17" t="e">
        <f>VLOOKUP(B5379,Consolidation!B:AA,22,FALSE)</f>
        <v>#VALUE!</v>
      </c>
    </row>
    <row r="5379" spans="1:8" ht="29.5" customHeight="1" thickBot="1" x14ac:dyDescent="0.4">
      <c r="A5379" s="16" t="e">
        <f>IF(B5379&lt;&gt;"","IND"&amp;TEXT(COUNTA($B$2:B5379),"000"),"")</f>
        <v>#VALUE!</v>
      </c>
      <c r="B5379" s="17" t="e">
        <f>Consolication[[#This Row],[Nom et prénom 0 Name &amp; first name]]</f>
        <v>#VALUE!</v>
      </c>
      <c r="C5379" s="17" t="e">
        <f>VLOOKUP(B5379,Consolidation!B:AA,3,TRUE)</f>
        <v>#VALUE!</v>
      </c>
      <c r="D5379" s="17" t="e">
        <f>VLOOKUP(B5379,Consolidation!B:AA,5,TRUE)</f>
        <v>#VALUE!</v>
      </c>
      <c r="E5379" s="17" t="e">
        <f>VLOOKUP(B5380,Consolidation!B:AA,6,TRUE)</f>
        <v>#VALUE!</v>
      </c>
      <c r="F5379" s="17" t="e">
        <f>VLOOKUP(B5380,Consolidation!B:AA,7,TRUE)</f>
        <v>#VALUE!</v>
      </c>
      <c r="G5379" s="17" t="e">
        <f>VLOOKUP(B5380,Consolidation!B:AA,12,TRUE)</f>
        <v>#VALUE!</v>
      </c>
      <c r="H5379" s="17" t="e">
        <f>VLOOKUP(B5380,Consolidation!B:AA,22,FALSE)</f>
        <v>#VALUE!</v>
      </c>
    </row>
    <row r="5380" spans="1:8" ht="29.5" customHeight="1" thickBot="1" x14ac:dyDescent="0.4">
      <c r="A5380" s="16" t="e">
        <f>IF(B5380&lt;&gt;"","IND"&amp;TEXT(COUNTA($B$2:B5380),"000"),"")</f>
        <v>#VALUE!</v>
      </c>
      <c r="B5380" s="17" t="e">
        <f>Consolication[[#This Row],[Nom et prénom 0 Name &amp; first name]]</f>
        <v>#VALUE!</v>
      </c>
      <c r="C5380" s="17" t="e">
        <f>VLOOKUP(B5380,Consolidation!B:AA,3,TRUE)</f>
        <v>#VALUE!</v>
      </c>
      <c r="D5380" s="17" t="e">
        <f>VLOOKUP(B5380,Consolidation!B:AA,5,TRUE)</f>
        <v>#VALUE!</v>
      </c>
      <c r="E5380" s="17" t="e">
        <f>VLOOKUP(B5381,Consolidation!B:AA,6,TRUE)</f>
        <v>#VALUE!</v>
      </c>
      <c r="F5380" s="17" t="e">
        <f>VLOOKUP(B5381,Consolidation!B:AA,7,TRUE)</f>
        <v>#VALUE!</v>
      </c>
      <c r="G5380" s="17" t="e">
        <f>VLOOKUP(B5381,Consolidation!B:AA,12,TRUE)</f>
        <v>#VALUE!</v>
      </c>
      <c r="H5380" s="17" t="e">
        <f>VLOOKUP(B5381,Consolidation!B:AA,22,FALSE)</f>
        <v>#VALUE!</v>
      </c>
    </row>
    <row r="5381" spans="1:8" ht="29.5" customHeight="1" thickBot="1" x14ac:dyDescent="0.4">
      <c r="A5381" s="16" t="e">
        <f>IF(B5381&lt;&gt;"","IND"&amp;TEXT(COUNTA($B$2:B5381),"000"),"")</f>
        <v>#VALUE!</v>
      </c>
      <c r="B5381" s="17" t="e">
        <f>Consolication[[#This Row],[Nom et prénom 0 Name &amp; first name]]</f>
        <v>#VALUE!</v>
      </c>
      <c r="C5381" s="17" t="e">
        <f>VLOOKUP(B5381,Consolidation!B:AA,3,TRUE)</f>
        <v>#VALUE!</v>
      </c>
      <c r="D5381" s="17" t="e">
        <f>VLOOKUP(B5381,Consolidation!B:AA,5,TRUE)</f>
        <v>#VALUE!</v>
      </c>
      <c r="E5381" s="17" t="e">
        <f>VLOOKUP(B5382,Consolidation!B:AA,6,TRUE)</f>
        <v>#VALUE!</v>
      </c>
      <c r="F5381" s="17" t="e">
        <f>VLOOKUP(B5382,Consolidation!B:AA,7,TRUE)</f>
        <v>#VALUE!</v>
      </c>
      <c r="G5381" s="17" t="e">
        <f>VLOOKUP(B5382,Consolidation!B:AA,12,TRUE)</f>
        <v>#VALUE!</v>
      </c>
      <c r="H5381" s="17" t="e">
        <f>VLOOKUP(B5382,Consolidation!B:AA,22,FALSE)</f>
        <v>#VALUE!</v>
      </c>
    </row>
    <row r="5382" spans="1:8" ht="29.5" customHeight="1" thickBot="1" x14ac:dyDescent="0.4">
      <c r="A5382" s="16" t="e">
        <f>IF(B5382&lt;&gt;"","IND"&amp;TEXT(COUNTA($B$2:B5382),"000"),"")</f>
        <v>#VALUE!</v>
      </c>
      <c r="B5382" s="17" t="e">
        <f>Consolication[[#This Row],[Nom et prénom 0 Name &amp; first name]]</f>
        <v>#VALUE!</v>
      </c>
      <c r="C5382" s="17" t="e">
        <f>VLOOKUP(B5382,Consolidation!B:AA,3,TRUE)</f>
        <v>#VALUE!</v>
      </c>
      <c r="D5382" s="17" t="e">
        <f>VLOOKUP(B5382,Consolidation!B:AA,5,TRUE)</f>
        <v>#VALUE!</v>
      </c>
      <c r="E5382" s="17" t="e">
        <f>VLOOKUP(B5383,Consolidation!B:AA,6,TRUE)</f>
        <v>#VALUE!</v>
      </c>
      <c r="F5382" s="17" t="e">
        <f>VLOOKUP(B5383,Consolidation!B:AA,7,TRUE)</f>
        <v>#VALUE!</v>
      </c>
      <c r="G5382" s="17" t="e">
        <f>VLOOKUP(B5383,Consolidation!B:AA,12,TRUE)</f>
        <v>#VALUE!</v>
      </c>
      <c r="H5382" s="17" t="e">
        <f>VLOOKUP(B5383,Consolidation!B:AA,22,FALSE)</f>
        <v>#VALUE!</v>
      </c>
    </row>
    <row r="5383" spans="1:8" ht="29.5" customHeight="1" thickBot="1" x14ac:dyDescent="0.4">
      <c r="A5383" s="16" t="e">
        <f>IF(B5383&lt;&gt;"","IND"&amp;TEXT(COUNTA($B$2:B5383),"000"),"")</f>
        <v>#VALUE!</v>
      </c>
      <c r="B5383" s="17" t="e">
        <f>Consolication[[#This Row],[Nom et prénom 0 Name &amp; first name]]</f>
        <v>#VALUE!</v>
      </c>
      <c r="C5383" s="17" t="e">
        <f>VLOOKUP(B5383,Consolidation!B:AA,3,TRUE)</f>
        <v>#VALUE!</v>
      </c>
      <c r="D5383" s="17" t="e">
        <f>VLOOKUP(B5383,Consolidation!B:AA,5,TRUE)</f>
        <v>#VALUE!</v>
      </c>
      <c r="E5383" s="17" t="e">
        <f>VLOOKUP(B5384,Consolidation!B:AA,6,TRUE)</f>
        <v>#VALUE!</v>
      </c>
      <c r="F5383" s="17" t="e">
        <f>VLOOKUP(B5384,Consolidation!B:AA,7,TRUE)</f>
        <v>#VALUE!</v>
      </c>
      <c r="G5383" s="17" t="e">
        <f>VLOOKUP(B5384,Consolidation!B:AA,12,TRUE)</f>
        <v>#VALUE!</v>
      </c>
      <c r="H5383" s="17" t="e">
        <f>VLOOKUP(B5384,Consolidation!B:AA,22,FALSE)</f>
        <v>#VALUE!</v>
      </c>
    </row>
    <row r="5384" spans="1:8" ht="29.5" customHeight="1" thickBot="1" x14ac:dyDescent="0.4">
      <c r="A5384" s="16" t="e">
        <f>IF(B5384&lt;&gt;"","IND"&amp;TEXT(COUNTA($B$2:B5384),"000"),"")</f>
        <v>#VALUE!</v>
      </c>
      <c r="B5384" s="17" t="e">
        <f>Consolication[[#This Row],[Nom et prénom 0 Name &amp; first name]]</f>
        <v>#VALUE!</v>
      </c>
      <c r="C5384" s="17" t="e">
        <f>VLOOKUP(B5384,Consolidation!B:AA,3,TRUE)</f>
        <v>#VALUE!</v>
      </c>
      <c r="D5384" s="17" t="e">
        <f>VLOOKUP(B5384,Consolidation!B:AA,5,TRUE)</f>
        <v>#VALUE!</v>
      </c>
      <c r="E5384" s="17" t="e">
        <f>VLOOKUP(B5385,Consolidation!B:AA,6,TRUE)</f>
        <v>#VALUE!</v>
      </c>
      <c r="F5384" s="17" t="e">
        <f>VLOOKUP(B5385,Consolidation!B:AA,7,TRUE)</f>
        <v>#VALUE!</v>
      </c>
      <c r="G5384" s="17" t="e">
        <f>VLOOKUP(B5385,Consolidation!B:AA,12,TRUE)</f>
        <v>#VALUE!</v>
      </c>
      <c r="H5384" s="17" t="e">
        <f>VLOOKUP(B5385,Consolidation!B:AA,22,FALSE)</f>
        <v>#VALUE!</v>
      </c>
    </row>
    <row r="5385" spans="1:8" ht="29.5" customHeight="1" thickBot="1" x14ac:dyDescent="0.4">
      <c r="A5385" s="16" t="e">
        <f>IF(B5385&lt;&gt;"","IND"&amp;TEXT(COUNTA($B$2:B5385),"000"),"")</f>
        <v>#VALUE!</v>
      </c>
      <c r="B5385" s="17" t="e">
        <f>Consolication[[#This Row],[Nom et prénom 0 Name &amp; first name]]</f>
        <v>#VALUE!</v>
      </c>
      <c r="C5385" s="17" t="e">
        <f>VLOOKUP(B5385,Consolidation!B:AA,3,TRUE)</f>
        <v>#VALUE!</v>
      </c>
      <c r="D5385" s="17" t="e">
        <f>VLOOKUP(B5385,Consolidation!B:AA,5,TRUE)</f>
        <v>#VALUE!</v>
      </c>
      <c r="E5385" s="17" t="e">
        <f>VLOOKUP(B5386,Consolidation!B:AA,6,TRUE)</f>
        <v>#VALUE!</v>
      </c>
      <c r="F5385" s="17" t="e">
        <f>VLOOKUP(B5386,Consolidation!B:AA,7,TRUE)</f>
        <v>#VALUE!</v>
      </c>
      <c r="G5385" s="17" t="e">
        <f>VLOOKUP(B5386,Consolidation!B:AA,12,TRUE)</f>
        <v>#VALUE!</v>
      </c>
      <c r="H5385" s="17" t="e">
        <f>VLOOKUP(B5386,Consolidation!B:AA,22,FALSE)</f>
        <v>#VALUE!</v>
      </c>
    </row>
    <row r="5386" spans="1:8" ht="29.5" customHeight="1" thickBot="1" x14ac:dyDescent="0.4">
      <c r="A5386" s="16" t="e">
        <f>IF(B5386&lt;&gt;"","IND"&amp;TEXT(COUNTA($B$2:B5386),"000"),"")</f>
        <v>#VALUE!</v>
      </c>
      <c r="B5386" s="17" t="e">
        <f>Consolication[[#This Row],[Nom et prénom 0 Name &amp; first name]]</f>
        <v>#VALUE!</v>
      </c>
      <c r="C5386" s="17" t="e">
        <f>VLOOKUP(B5386,Consolidation!B:AA,3,TRUE)</f>
        <v>#VALUE!</v>
      </c>
      <c r="D5386" s="17" t="e">
        <f>VLOOKUP(B5386,Consolidation!B:AA,5,TRUE)</f>
        <v>#VALUE!</v>
      </c>
      <c r="E5386" s="17" t="e">
        <f>VLOOKUP(B5387,Consolidation!B:AA,6,TRUE)</f>
        <v>#VALUE!</v>
      </c>
      <c r="F5386" s="17" t="e">
        <f>VLOOKUP(B5387,Consolidation!B:AA,7,TRUE)</f>
        <v>#VALUE!</v>
      </c>
      <c r="G5386" s="17" t="e">
        <f>VLOOKUP(B5387,Consolidation!B:AA,12,TRUE)</f>
        <v>#VALUE!</v>
      </c>
      <c r="H5386" s="17" t="e">
        <f>VLOOKUP(B5387,Consolidation!B:AA,22,FALSE)</f>
        <v>#VALUE!</v>
      </c>
    </row>
    <row r="5387" spans="1:8" ht="29.5" customHeight="1" thickBot="1" x14ac:dyDescent="0.4">
      <c r="A5387" s="16" t="e">
        <f>IF(B5387&lt;&gt;"","IND"&amp;TEXT(COUNTA($B$2:B5387),"000"),"")</f>
        <v>#VALUE!</v>
      </c>
      <c r="B5387" s="17" t="e">
        <f>Consolication[[#This Row],[Nom et prénom 0 Name &amp; first name]]</f>
        <v>#VALUE!</v>
      </c>
      <c r="C5387" s="17" t="e">
        <f>VLOOKUP(B5387,Consolidation!B:AA,3,TRUE)</f>
        <v>#VALUE!</v>
      </c>
      <c r="D5387" s="17" t="e">
        <f>VLOOKUP(B5387,Consolidation!B:AA,5,TRUE)</f>
        <v>#VALUE!</v>
      </c>
      <c r="E5387" s="17" t="e">
        <f>VLOOKUP(B5388,Consolidation!B:AA,6,TRUE)</f>
        <v>#VALUE!</v>
      </c>
      <c r="F5387" s="17" t="e">
        <f>VLOOKUP(B5388,Consolidation!B:AA,7,TRUE)</f>
        <v>#VALUE!</v>
      </c>
      <c r="G5387" s="17" t="e">
        <f>VLOOKUP(B5388,Consolidation!B:AA,12,TRUE)</f>
        <v>#VALUE!</v>
      </c>
      <c r="H5387" s="17" t="e">
        <f>VLOOKUP(B5388,Consolidation!B:AA,22,FALSE)</f>
        <v>#VALUE!</v>
      </c>
    </row>
    <row r="5388" spans="1:8" ht="29.5" customHeight="1" thickBot="1" x14ac:dyDescent="0.4">
      <c r="A5388" s="16" t="e">
        <f>IF(B5388&lt;&gt;"","IND"&amp;TEXT(COUNTA($B$2:B5388),"000"),"")</f>
        <v>#VALUE!</v>
      </c>
      <c r="B5388" s="17" t="e">
        <f>Consolication[[#This Row],[Nom et prénom 0 Name &amp; first name]]</f>
        <v>#VALUE!</v>
      </c>
      <c r="C5388" s="17" t="e">
        <f>VLOOKUP(B5388,Consolidation!B:AA,3,TRUE)</f>
        <v>#VALUE!</v>
      </c>
      <c r="D5388" s="17" t="e">
        <f>VLOOKUP(B5388,Consolidation!B:AA,5,TRUE)</f>
        <v>#VALUE!</v>
      </c>
      <c r="E5388" s="17" t="e">
        <f>VLOOKUP(B5389,Consolidation!B:AA,6,TRUE)</f>
        <v>#VALUE!</v>
      </c>
      <c r="F5388" s="17" t="e">
        <f>VLOOKUP(B5389,Consolidation!B:AA,7,TRUE)</f>
        <v>#VALUE!</v>
      </c>
      <c r="G5388" s="17" t="e">
        <f>VLOOKUP(B5389,Consolidation!B:AA,12,TRUE)</f>
        <v>#VALUE!</v>
      </c>
      <c r="H5388" s="17" t="e">
        <f>VLOOKUP(B5389,Consolidation!B:AA,22,FALSE)</f>
        <v>#VALUE!</v>
      </c>
    </row>
    <row r="5389" spans="1:8" ht="29.5" customHeight="1" thickBot="1" x14ac:dyDescent="0.4">
      <c r="A5389" s="16" t="e">
        <f>IF(B5389&lt;&gt;"","IND"&amp;TEXT(COUNTA($B$2:B5389),"000"),"")</f>
        <v>#VALUE!</v>
      </c>
      <c r="B5389" s="17" t="e">
        <f>Consolication[[#This Row],[Nom et prénom 0 Name &amp; first name]]</f>
        <v>#VALUE!</v>
      </c>
      <c r="C5389" s="17" t="e">
        <f>VLOOKUP(B5389,Consolidation!B:AA,3,TRUE)</f>
        <v>#VALUE!</v>
      </c>
      <c r="D5389" s="17" t="e">
        <f>VLOOKUP(B5389,Consolidation!B:AA,5,TRUE)</f>
        <v>#VALUE!</v>
      </c>
      <c r="E5389" s="17" t="e">
        <f>VLOOKUP(B5390,Consolidation!B:AA,6,TRUE)</f>
        <v>#VALUE!</v>
      </c>
      <c r="F5389" s="17" t="e">
        <f>VLOOKUP(B5390,Consolidation!B:AA,7,TRUE)</f>
        <v>#VALUE!</v>
      </c>
      <c r="G5389" s="17" t="e">
        <f>VLOOKUP(B5390,Consolidation!B:AA,12,TRUE)</f>
        <v>#VALUE!</v>
      </c>
      <c r="H5389" s="17" t="e">
        <f>VLOOKUP(B5390,Consolidation!B:AA,22,FALSE)</f>
        <v>#VALUE!</v>
      </c>
    </row>
    <row r="5390" spans="1:8" ht="29.5" customHeight="1" thickBot="1" x14ac:dyDescent="0.4">
      <c r="A5390" s="16" t="e">
        <f>IF(B5390&lt;&gt;"","IND"&amp;TEXT(COUNTA($B$2:B5390),"000"),"")</f>
        <v>#VALUE!</v>
      </c>
      <c r="B5390" s="17" t="e">
        <f>Consolication[[#This Row],[Nom et prénom 0 Name &amp; first name]]</f>
        <v>#VALUE!</v>
      </c>
      <c r="C5390" s="17" t="e">
        <f>VLOOKUP(B5390,Consolidation!B:AA,3,TRUE)</f>
        <v>#VALUE!</v>
      </c>
      <c r="D5390" s="17" t="e">
        <f>VLOOKUP(B5390,Consolidation!B:AA,5,TRUE)</f>
        <v>#VALUE!</v>
      </c>
      <c r="E5390" s="17" t="e">
        <f>VLOOKUP(B5391,Consolidation!B:AA,6,TRUE)</f>
        <v>#VALUE!</v>
      </c>
      <c r="F5390" s="17" t="e">
        <f>VLOOKUP(B5391,Consolidation!B:AA,7,TRUE)</f>
        <v>#VALUE!</v>
      </c>
      <c r="G5390" s="17" t="e">
        <f>VLOOKUP(B5391,Consolidation!B:AA,12,TRUE)</f>
        <v>#VALUE!</v>
      </c>
      <c r="H5390" s="17" t="e">
        <f>VLOOKUP(B5391,Consolidation!B:AA,22,FALSE)</f>
        <v>#VALUE!</v>
      </c>
    </row>
    <row r="5391" spans="1:8" ht="29.5" customHeight="1" thickBot="1" x14ac:dyDescent="0.4">
      <c r="A5391" s="16" t="e">
        <f>IF(B5391&lt;&gt;"","IND"&amp;TEXT(COUNTA($B$2:B5391),"000"),"")</f>
        <v>#VALUE!</v>
      </c>
      <c r="B5391" s="17" t="e">
        <f>Consolication[[#This Row],[Nom et prénom 0 Name &amp; first name]]</f>
        <v>#VALUE!</v>
      </c>
      <c r="C5391" s="17" t="e">
        <f>VLOOKUP(B5391,Consolidation!B:AA,3,TRUE)</f>
        <v>#VALUE!</v>
      </c>
      <c r="D5391" s="17" t="e">
        <f>VLOOKUP(B5391,Consolidation!B:AA,5,TRUE)</f>
        <v>#VALUE!</v>
      </c>
      <c r="E5391" s="17" t="e">
        <f>VLOOKUP(B5392,Consolidation!B:AA,6,TRUE)</f>
        <v>#VALUE!</v>
      </c>
      <c r="F5391" s="17" t="e">
        <f>VLOOKUP(B5392,Consolidation!B:AA,7,TRUE)</f>
        <v>#VALUE!</v>
      </c>
      <c r="G5391" s="17" t="e">
        <f>VLOOKUP(B5392,Consolidation!B:AA,12,TRUE)</f>
        <v>#VALUE!</v>
      </c>
      <c r="H5391" s="17" t="e">
        <f>VLOOKUP(B5392,Consolidation!B:AA,22,FALSE)</f>
        <v>#VALUE!</v>
      </c>
    </row>
    <row r="5392" spans="1:8" ht="29.5" customHeight="1" thickBot="1" x14ac:dyDescent="0.4">
      <c r="A5392" s="16" t="e">
        <f>IF(B5392&lt;&gt;"","IND"&amp;TEXT(COUNTA($B$2:B5392),"000"),"")</f>
        <v>#VALUE!</v>
      </c>
      <c r="B5392" s="17" t="e">
        <f>Consolication[[#This Row],[Nom et prénom 0 Name &amp; first name]]</f>
        <v>#VALUE!</v>
      </c>
      <c r="C5392" s="17" t="e">
        <f>VLOOKUP(B5392,Consolidation!B:AA,3,TRUE)</f>
        <v>#VALUE!</v>
      </c>
      <c r="D5392" s="17" t="e">
        <f>VLOOKUP(B5392,Consolidation!B:AA,5,TRUE)</f>
        <v>#VALUE!</v>
      </c>
      <c r="E5392" s="17" t="e">
        <f>VLOOKUP(B5393,Consolidation!B:AA,6,TRUE)</f>
        <v>#VALUE!</v>
      </c>
      <c r="F5392" s="17" t="e">
        <f>VLOOKUP(B5393,Consolidation!B:AA,7,TRUE)</f>
        <v>#VALUE!</v>
      </c>
      <c r="G5392" s="17" t="e">
        <f>VLOOKUP(B5393,Consolidation!B:AA,12,TRUE)</f>
        <v>#VALUE!</v>
      </c>
      <c r="H5392" s="17" t="e">
        <f>VLOOKUP(B5393,Consolidation!B:AA,22,FALSE)</f>
        <v>#VALUE!</v>
      </c>
    </row>
    <row r="5393" spans="1:8" ht="29.5" customHeight="1" thickBot="1" x14ac:dyDescent="0.4">
      <c r="A5393" s="16" t="e">
        <f>IF(B5393&lt;&gt;"","IND"&amp;TEXT(COUNTA($B$2:B5393),"000"),"")</f>
        <v>#VALUE!</v>
      </c>
      <c r="B5393" s="17" t="e">
        <f>Consolication[[#This Row],[Nom et prénom 0 Name &amp; first name]]</f>
        <v>#VALUE!</v>
      </c>
      <c r="C5393" s="17" t="e">
        <f>VLOOKUP(B5393,Consolidation!B:AA,3,TRUE)</f>
        <v>#VALUE!</v>
      </c>
      <c r="D5393" s="17" t="e">
        <f>VLOOKUP(B5393,Consolidation!B:AA,5,TRUE)</f>
        <v>#VALUE!</v>
      </c>
      <c r="E5393" s="17" t="e">
        <f>VLOOKUP(B5394,Consolidation!B:AA,6,TRUE)</f>
        <v>#VALUE!</v>
      </c>
      <c r="F5393" s="17" t="e">
        <f>VLOOKUP(B5394,Consolidation!B:AA,7,TRUE)</f>
        <v>#VALUE!</v>
      </c>
      <c r="G5393" s="17" t="e">
        <f>VLOOKUP(B5394,Consolidation!B:AA,12,TRUE)</f>
        <v>#VALUE!</v>
      </c>
      <c r="H5393" s="17" t="e">
        <f>VLOOKUP(B5394,Consolidation!B:AA,22,FALSE)</f>
        <v>#VALUE!</v>
      </c>
    </row>
    <row r="5394" spans="1:8" ht="29.5" customHeight="1" thickBot="1" x14ac:dyDescent="0.4">
      <c r="A5394" s="16" t="e">
        <f>IF(B5394&lt;&gt;"","IND"&amp;TEXT(COUNTA($B$2:B5394),"000"),"")</f>
        <v>#VALUE!</v>
      </c>
      <c r="B5394" s="17" t="e">
        <f>Consolication[[#This Row],[Nom et prénom 0 Name &amp; first name]]</f>
        <v>#VALUE!</v>
      </c>
      <c r="C5394" s="17" t="e">
        <f>VLOOKUP(B5394,Consolidation!B:AA,3,TRUE)</f>
        <v>#VALUE!</v>
      </c>
      <c r="D5394" s="17" t="e">
        <f>VLOOKUP(B5394,Consolidation!B:AA,5,TRUE)</f>
        <v>#VALUE!</v>
      </c>
      <c r="E5394" s="17" t="e">
        <f>VLOOKUP(B5395,Consolidation!B:AA,6,TRUE)</f>
        <v>#VALUE!</v>
      </c>
      <c r="F5394" s="17" t="e">
        <f>VLOOKUP(B5395,Consolidation!B:AA,7,TRUE)</f>
        <v>#VALUE!</v>
      </c>
      <c r="G5394" s="17" t="e">
        <f>VLOOKUP(B5395,Consolidation!B:AA,12,TRUE)</f>
        <v>#VALUE!</v>
      </c>
      <c r="H5394" s="17" t="e">
        <f>VLOOKUP(B5395,Consolidation!B:AA,22,FALSE)</f>
        <v>#VALUE!</v>
      </c>
    </row>
    <row r="5395" spans="1:8" ht="29.5" customHeight="1" thickBot="1" x14ac:dyDescent="0.4">
      <c r="A5395" s="16" t="e">
        <f>IF(B5395&lt;&gt;"","IND"&amp;TEXT(COUNTA($B$2:B5395),"000"),"")</f>
        <v>#VALUE!</v>
      </c>
      <c r="B5395" s="17" t="e">
        <f>Consolication[[#This Row],[Nom et prénom 0 Name &amp; first name]]</f>
        <v>#VALUE!</v>
      </c>
      <c r="C5395" s="17" t="e">
        <f>VLOOKUP(B5395,Consolidation!B:AA,3,TRUE)</f>
        <v>#VALUE!</v>
      </c>
      <c r="D5395" s="17" t="e">
        <f>VLOOKUP(B5395,Consolidation!B:AA,5,TRUE)</f>
        <v>#VALUE!</v>
      </c>
      <c r="E5395" s="17" t="e">
        <f>VLOOKUP(B5396,Consolidation!B:AA,6,TRUE)</f>
        <v>#VALUE!</v>
      </c>
      <c r="F5395" s="17" t="e">
        <f>VLOOKUP(B5396,Consolidation!B:AA,7,TRUE)</f>
        <v>#VALUE!</v>
      </c>
      <c r="G5395" s="17" t="e">
        <f>VLOOKUP(B5396,Consolidation!B:AA,12,TRUE)</f>
        <v>#VALUE!</v>
      </c>
      <c r="H5395" s="17" t="e">
        <f>VLOOKUP(B5396,Consolidation!B:AA,22,FALSE)</f>
        <v>#VALUE!</v>
      </c>
    </row>
    <row r="5396" spans="1:8" ht="29.5" customHeight="1" thickBot="1" x14ac:dyDescent="0.4">
      <c r="A5396" s="16" t="e">
        <f>IF(B5396&lt;&gt;"","IND"&amp;TEXT(COUNTA($B$2:B5396),"000"),"")</f>
        <v>#VALUE!</v>
      </c>
      <c r="B5396" s="17" t="e">
        <f>Consolication[[#This Row],[Nom et prénom 0 Name &amp; first name]]</f>
        <v>#VALUE!</v>
      </c>
      <c r="C5396" s="17" t="e">
        <f>VLOOKUP(B5396,Consolidation!B:AA,3,TRUE)</f>
        <v>#VALUE!</v>
      </c>
      <c r="D5396" s="17" t="e">
        <f>VLOOKUP(B5396,Consolidation!B:AA,5,TRUE)</f>
        <v>#VALUE!</v>
      </c>
      <c r="E5396" s="17" t="e">
        <f>VLOOKUP(B5397,Consolidation!B:AA,6,TRUE)</f>
        <v>#VALUE!</v>
      </c>
      <c r="F5396" s="17" t="e">
        <f>VLOOKUP(B5397,Consolidation!B:AA,7,TRUE)</f>
        <v>#VALUE!</v>
      </c>
      <c r="G5396" s="17" t="e">
        <f>VLOOKUP(B5397,Consolidation!B:AA,12,TRUE)</f>
        <v>#VALUE!</v>
      </c>
      <c r="H5396" s="17" t="e">
        <f>VLOOKUP(B5397,Consolidation!B:AA,22,FALSE)</f>
        <v>#VALUE!</v>
      </c>
    </row>
    <row r="5397" spans="1:8" ht="29.5" customHeight="1" thickBot="1" x14ac:dyDescent="0.4">
      <c r="A5397" s="16" t="e">
        <f>IF(B5397&lt;&gt;"","IND"&amp;TEXT(COUNTA($B$2:B5397),"000"),"")</f>
        <v>#VALUE!</v>
      </c>
      <c r="B5397" s="17" t="e">
        <f>Consolication[[#This Row],[Nom et prénom 0 Name &amp; first name]]</f>
        <v>#VALUE!</v>
      </c>
      <c r="C5397" s="17" t="e">
        <f>VLOOKUP(B5397,Consolidation!B:AA,3,TRUE)</f>
        <v>#VALUE!</v>
      </c>
      <c r="D5397" s="17" t="e">
        <f>VLOOKUP(B5397,Consolidation!B:AA,5,TRUE)</f>
        <v>#VALUE!</v>
      </c>
      <c r="E5397" s="17" t="e">
        <f>VLOOKUP(B5398,Consolidation!B:AA,6,TRUE)</f>
        <v>#VALUE!</v>
      </c>
      <c r="F5397" s="17" t="e">
        <f>VLOOKUP(B5398,Consolidation!B:AA,7,TRUE)</f>
        <v>#VALUE!</v>
      </c>
      <c r="G5397" s="17" t="e">
        <f>VLOOKUP(B5398,Consolidation!B:AA,12,TRUE)</f>
        <v>#VALUE!</v>
      </c>
      <c r="H5397" s="17" t="e">
        <f>VLOOKUP(B5398,Consolidation!B:AA,22,FALSE)</f>
        <v>#VALUE!</v>
      </c>
    </row>
    <row r="5398" spans="1:8" ht="29.5" customHeight="1" thickBot="1" x14ac:dyDescent="0.4">
      <c r="A5398" s="16" t="e">
        <f>IF(B5398&lt;&gt;"","IND"&amp;TEXT(COUNTA($B$2:B5398),"000"),"")</f>
        <v>#VALUE!</v>
      </c>
      <c r="B5398" s="17" t="e">
        <f>Consolication[[#This Row],[Nom et prénom 0 Name &amp; first name]]</f>
        <v>#VALUE!</v>
      </c>
      <c r="C5398" s="17" t="e">
        <f>VLOOKUP(B5398,Consolidation!B:AA,3,TRUE)</f>
        <v>#VALUE!</v>
      </c>
      <c r="D5398" s="17" t="e">
        <f>VLOOKUP(B5398,Consolidation!B:AA,5,TRUE)</f>
        <v>#VALUE!</v>
      </c>
      <c r="E5398" s="17" t="e">
        <f>VLOOKUP(B5399,Consolidation!B:AA,6,TRUE)</f>
        <v>#VALUE!</v>
      </c>
      <c r="F5398" s="17" t="e">
        <f>VLOOKUP(B5399,Consolidation!B:AA,7,TRUE)</f>
        <v>#VALUE!</v>
      </c>
      <c r="G5398" s="17" t="e">
        <f>VLOOKUP(B5399,Consolidation!B:AA,12,TRUE)</f>
        <v>#VALUE!</v>
      </c>
      <c r="H5398" s="17" t="e">
        <f>VLOOKUP(B5399,Consolidation!B:AA,22,FALSE)</f>
        <v>#VALUE!</v>
      </c>
    </row>
    <row r="5399" spans="1:8" ht="29.5" customHeight="1" thickBot="1" x14ac:dyDescent="0.4">
      <c r="A5399" s="16" t="e">
        <f>IF(B5399&lt;&gt;"","IND"&amp;TEXT(COUNTA($B$2:B5399),"000"),"")</f>
        <v>#VALUE!</v>
      </c>
      <c r="B5399" s="17" t="e">
        <f>Consolication[[#This Row],[Nom et prénom 0 Name &amp; first name]]</f>
        <v>#VALUE!</v>
      </c>
      <c r="C5399" s="17" t="e">
        <f>VLOOKUP(B5399,Consolidation!B:AA,3,TRUE)</f>
        <v>#VALUE!</v>
      </c>
      <c r="D5399" s="17" t="e">
        <f>VLOOKUP(B5399,Consolidation!B:AA,5,TRUE)</f>
        <v>#VALUE!</v>
      </c>
      <c r="E5399" s="17" t="e">
        <f>VLOOKUP(B5400,Consolidation!B:AA,6,TRUE)</f>
        <v>#VALUE!</v>
      </c>
      <c r="F5399" s="17" t="e">
        <f>VLOOKUP(B5400,Consolidation!B:AA,7,TRUE)</f>
        <v>#VALUE!</v>
      </c>
      <c r="G5399" s="17" t="e">
        <f>VLOOKUP(B5400,Consolidation!B:AA,12,TRUE)</f>
        <v>#VALUE!</v>
      </c>
      <c r="H5399" s="17" t="e">
        <f>VLOOKUP(B5400,Consolidation!B:AA,22,FALSE)</f>
        <v>#VALUE!</v>
      </c>
    </row>
    <row r="5400" spans="1:8" ht="29.5" customHeight="1" thickBot="1" x14ac:dyDescent="0.4">
      <c r="A5400" s="16" t="e">
        <f>IF(B5400&lt;&gt;"","IND"&amp;TEXT(COUNTA($B$2:B5400),"000"),"")</f>
        <v>#VALUE!</v>
      </c>
      <c r="B5400" s="17" t="e">
        <f>Consolication[[#This Row],[Nom et prénom 0 Name &amp; first name]]</f>
        <v>#VALUE!</v>
      </c>
      <c r="C5400" s="17" t="e">
        <f>VLOOKUP(B5400,Consolidation!B:AA,3,TRUE)</f>
        <v>#VALUE!</v>
      </c>
      <c r="D5400" s="17" t="e">
        <f>VLOOKUP(B5400,Consolidation!B:AA,5,TRUE)</f>
        <v>#VALUE!</v>
      </c>
      <c r="E5400" s="17" t="e">
        <f>VLOOKUP(B5401,Consolidation!B:AA,6,TRUE)</f>
        <v>#VALUE!</v>
      </c>
      <c r="F5400" s="17" t="e">
        <f>VLOOKUP(B5401,Consolidation!B:AA,7,TRUE)</f>
        <v>#VALUE!</v>
      </c>
      <c r="G5400" s="17" t="e">
        <f>VLOOKUP(B5401,Consolidation!B:AA,12,TRUE)</f>
        <v>#VALUE!</v>
      </c>
      <c r="H5400" s="17" t="e">
        <f>VLOOKUP(B5401,Consolidation!B:AA,22,FALSE)</f>
        <v>#VALUE!</v>
      </c>
    </row>
    <row r="5401" spans="1:8" ht="29.5" customHeight="1" thickBot="1" x14ac:dyDescent="0.4">
      <c r="A5401" s="16" t="e">
        <f>IF(B5401&lt;&gt;"","IND"&amp;TEXT(COUNTA($B$2:B5401),"000"),"")</f>
        <v>#VALUE!</v>
      </c>
      <c r="B5401" s="17" t="e">
        <f>Consolication[[#This Row],[Nom et prénom 0 Name &amp; first name]]</f>
        <v>#VALUE!</v>
      </c>
      <c r="C5401" s="17" t="e">
        <f>VLOOKUP(B5401,Consolidation!B:AA,3,TRUE)</f>
        <v>#VALUE!</v>
      </c>
      <c r="D5401" s="17" t="e">
        <f>VLOOKUP(B5401,Consolidation!B:AA,5,TRUE)</f>
        <v>#VALUE!</v>
      </c>
      <c r="E5401" s="17" t="e">
        <f>VLOOKUP(B5402,Consolidation!B:AA,6,TRUE)</f>
        <v>#VALUE!</v>
      </c>
      <c r="F5401" s="17" t="e">
        <f>VLOOKUP(B5402,Consolidation!B:AA,7,TRUE)</f>
        <v>#VALUE!</v>
      </c>
      <c r="G5401" s="17" t="e">
        <f>VLOOKUP(B5402,Consolidation!B:AA,12,TRUE)</f>
        <v>#VALUE!</v>
      </c>
      <c r="H5401" s="17" t="e">
        <f>VLOOKUP(B5402,Consolidation!B:AA,22,FALSE)</f>
        <v>#VALUE!</v>
      </c>
    </row>
    <row r="5402" spans="1:8" ht="29.5" customHeight="1" thickBot="1" x14ac:dyDescent="0.4">
      <c r="A5402" s="16" t="e">
        <f>IF(B5402&lt;&gt;"","IND"&amp;TEXT(COUNTA($B$2:B5402),"000"),"")</f>
        <v>#VALUE!</v>
      </c>
      <c r="B5402" s="17" t="e">
        <f>Consolication[[#This Row],[Nom et prénom 0 Name &amp; first name]]</f>
        <v>#VALUE!</v>
      </c>
      <c r="C5402" s="17" t="e">
        <f>VLOOKUP(B5402,Consolidation!B:AA,3,TRUE)</f>
        <v>#VALUE!</v>
      </c>
      <c r="D5402" s="17" t="e">
        <f>VLOOKUP(B5402,Consolidation!B:AA,5,TRUE)</f>
        <v>#VALUE!</v>
      </c>
      <c r="E5402" s="17" t="e">
        <f>VLOOKUP(B5403,Consolidation!B:AA,6,TRUE)</f>
        <v>#VALUE!</v>
      </c>
      <c r="F5402" s="17" t="e">
        <f>VLOOKUP(B5403,Consolidation!B:AA,7,TRUE)</f>
        <v>#VALUE!</v>
      </c>
      <c r="G5402" s="17" t="e">
        <f>VLOOKUP(B5403,Consolidation!B:AA,12,TRUE)</f>
        <v>#VALUE!</v>
      </c>
      <c r="H5402" s="17" t="e">
        <f>VLOOKUP(B5403,Consolidation!B:AA,22,FALSE)</f>
        <v>#VALUE!</v>
      </c>
    </row>
    <row r="5403" spans="1:8" ht="29.5" customHeight="1" thickBot="1" x14ac:dyDescent="0.4">
      <c r="A5403" s="16" t="e">
        <f>IF(B5403&lt;&gt;"","IND"&amp;TEXT(COUNTA($B$2:B5403),"000"),"")</f>
        <v>#VALUE!</v>
      </c>
      <c r="B5403" s="17" t="e">
        <f>Consolication[[#This Row],[Nom et prénom 0 Name &amp; first name]]</f>
        <v>#VALUE!</v>
      </c>
      <c r="C5403" s="17" t="e">
        <f>VLOOKUP(B5403,Consolidation!B:AA,3,TRUE)</f>
        <v>#VALUE!</v>
      </c>
      <c r="D5403" s="17" t="e">
        <f>VLOOKUP(B5403,Consolidation!B:AA,5,TRUE)</f>
        <v>#VALUE!</v>
      </c>
      <c r="E5403" s="17" t="e">
        <f>VLOOKUP(B5404,Consolidation!B:AA,6,TRUE)</f>
        <v>#VALUE!</v>
      </c>
      <c r="F5403" s="17" t="e">
        <f>VLOOKUP(B5404,Consolidation!B:AA,7,TRUE)</f>
        <v>#VALUE!</v>
      </c>
      <c r="G5403" s="17" t="e">
        <f>VLOOKUP(B5404,Consolidation!B:AA,12,TRUE)</f>
        <v>#VALUE!</v>
      </c>
      <c r="H5403" s="17" t="e">
        <f>VLOOKUP(B5404,Consolidation!B:AA,22,FALSE)</f>
        <v>#VALUE!</v>
      </c>
    </row>
    <row r="5404" spans="1:8" ht="29.5" customHeight="1" thickBot="1" x14ac:dyDescent="0.4">
      <c r="A5404" s="16" t="e">
        <f>IF(B5404&lt;&gt;"","IND"&amp;TEXT(COUNTA($B$2:B5404),"000"),"")</f>
        <v>#VALUE!</v>
      </c>
      <c r="B5404" s="17" t="e">
        <f>Consolication[[#This Row],[Nom et prénom 0 Name &amp; first name]]</f>
        <v>#VALUE!</v>
      </c>
      <c r="C5404" s="17" t="e">
        <f>VLOOKUP(B5404,Consolidation!B:AA,3,TRUE)</f>
        <v>#VALUE!</v>
      </c>
      <c r="D5404" s="17" t="e">
        <f>VLOOKUP(B5404,Consolidation!B:AA,5,TRUE)</f>
        <v>#VALUE!</v>
      </c>
      <c r="E5404" s="17" t="e">
        <f>VLOOKUP(B5405,Consolidation!B:AA,6,TRUE)</f>
        <v>#VALUE!</v>
      </c>
      <c r="F5404" s="17" t="e">
        <f>VLOOKUP(B5405,Consolidation!B:AA,7,TRUE)</f>
        <v>#VALUE!</v>
      </c>
      <c r="G5404" s="17" t="e">
        <f>VLOOKUP(B5405,Consolidation!B:AA,12,TRUE)</f>
        <v>#VALUE!</v>
      </c>
      <c r="H5404" s="17" t="e">
        <f>VLOOKUP(B5405,Consolidation!B:AA,22,FALSE)</f>
        <v>#VALUE!</v>
      </c>
    </row>
    <row r="5405" spans="1:8" ht="29.5" customHeight="1" thickBot="1" x14ac:dyDescent="0.4">
      <c r="A5405" s="16" t="e">
        <f>IF(B5405&lt;&gt;"","IND"&amp;TEXT(COUNTA($B$2:B5405),"000"),"")</f>
        <v>#VALUE!</v>
      </c>
      <c r="B5405" s="17" t="e">
        <f>Consolication[[#This Row],[Nom et prénom 0 Name &amp; first name]]</f>
        <v>#VALUE!</v>
      </c>
      <c r="C5405" s="17" t="e">
        <f>VLOOKUP(B5405,Consolidation!B:AA,3,TRUE)</f>
        <v>#VALUE!</v>
      </c>
      <c r="D5405" s="17" t="e">
        <f>VLOOKUP(B5405,Consolidation!B:AA,5,TRUE)</f>
        <v>#VALUE!</v>
      </c>
      <c r="E5405" s="17" t="e">
        <f>VLOOKUP(B5406,Consolidation!B:AA,6,TRUE)</f>
        <v>#VALUE!</v>
      </c>
      <c r="F5405" s="17" t="e">
        <f>VLOOKUP(B5406,Consolidation!B:AA,7,TRUE)</f>
        <v>#VALUE!</v>
      </c>
      <c r="G5405" s="17" t="e">
        <f>VLOOKUP(B5406,Consolidation!B:AA,12,TRUE)</f>
        <v>#VALUE!</v>
      </c>
      <c r="H5405" s="17" t="e">
        <f>VLOOKUP(B5406,Consolidation!B:AA,22,FALSE)</f>
        <v>#VALUE!</v>
      </c>
    </row>
    <row r="5406" spans="1:8" ht="29.5" customHeight="1" thickBot="1" x14ac:dyDescent="0.4">
      <c r="A5406" s="16" t="e">
        <f>IF(B5406&lt;&gt;"","IND"&amp;TEXT(COUNTA($B$2:B5406),"000"),"")</f>
        <v>#VALUE!</v>
      </c>
      <c r="B5406" s="17" t="e">
        <f>Consolication[[#This Row],[Nom et prénom 0 Name &amp; first name]]</f>
        <v>#VALUE!</v>
      </c>
      <c r="C5406" s="17" t="e">
        <f>VLOOKUP(B5406,Consolidation!B:AA,3,TRUE)</f>
        <v>#VALUE!</v>
      </c>
      <c r="D5406" s="17" t="e">
        <f>VLOOKUP(B5406,Consolidation!B:AA,5,TRUE)</f>
        <v>#VALUE!</v>
      </c>
      <c r="E5406" s="17" t="e">
        <f>VLOOKUP(B5407,Consolidation!B:AA,6,TRUE)</f>
        <v>#VALUE!</v>
      </c>
      <c r="F5406" s="17" t="e">
        <f>VLOOKUP(B5407,Consolidation!B:AA,7,TRUE)</f>
        <v>#VALUE!</v>
      </c>
      <c r="G5406" s="17" t="e">
        <f>VLOOKUP(B5407,Consolidation!B:AA,12,TRUE)</f>
        <v>#VALUE!</v>
      </c>
      <c r="H5406" s="17" t="e">
        <f>VLOOKUP(B5407,Consolidation!B:AA,22,FALSE)</f>
        <v>#VALUE!</v>
      </c>
    </row>
    <row r="5407" spans="1:8" ht="29.5" customHeight="1" thickBot="1" x14ac:dyDescent="0.4">
      <c r="A5407" s="16" t="e">
        <f>IF(B5407&lt;&gt;"","IND"&amp;TEXT(COUNTA($B$2:B5407),"000"),"")</f>
        <v>#VALUE!</v>
      </c>
      <c r="B5407" s="17" t="e">
        <f>Consolication[[#This Row],[Nom et prénom 0 Name &amp; first name]]</f>
        <v>#VALUE!</v>
      </c>
      <c r="C5407" s="17" t="e">
        <f>VLOOKUP(B5407,Consolidation!B:AA,3,TRUE)</f>
        <v>#VALUE!</v>
      </c>
      <c r="D5407" s="17" t="e">
        <f>VLOOKUP(B5407,Consolidation!B:AA,5,TRUE)</f>
        <v>#VALUE!</v>
      </c>
      <c r="E5407" s="17" t="e">
        <f>VLOOKUP(B5408,Consolidation!B:AA,6,TRUE)</f>
        <v>#VALUE!</v>
      </c>
      <c r="F5407" s="17" t="e">
        <f>VLOOKUP(B5408,Consolidation!B:AA,7,TRUE)</f>
        <v>#VALUE!</v>
      </c>
      <c r="G5407" s="17" t="e">
        <f>VLOOKUP(B5408,Consolidation!B:AA,12,TRUE)</f>
        <v>#VALUE!</v>
      </c>
      <c r="H5407" s="17" t="e">
        <f>VLOOKUP(B5408,Consolidation!B:AA,22,FALSE)</f>
        <v>#VALUE!</v>
      </c>
    </row>
    <row r="5408" spans="1:8" ht="29.5" customHeight="1" thickBot="1" x14ac:dyDescent="0.4">
      <c r="A5408" s="16" t="e">
        <f>IF(B5408&lt;&gt;"","IND"&amp;TEXT(COUNTA($B$2:B5408),"000"),"")</f>
        <v>#VALUE!</v>
      </c>
      <c r="B5408" s="17" t="e">
        <f>Consolication[[#This Row],[Nom et prénom 0 Name &amp; first name]]</f>
        <v>#VALUE!</v>
      </c>
      <c r="C5408" s="17" t="e">
        <f>VLOOKUP(B5408,Consolidation!B:AA,3,TRUE)</f>
        <v>#VALUE!</v>
      </c>
      <c r="D5408" s="17" t="e">
        <f>VLOOKUP(B5408,Consolidation!B:AA,5,TRUE)</f>
        <v>#VALUE!</v>
      </c>
      <c r="E5408" s="17" t="e">
        <f>VLOOKUP(B5409,Consolidation!B:AA,6,TRUE)</f>
        <v>#VALUE!</v>
      </c>
      <c r="F5408" s="17" t="e">
        <f>VLOOKUP(B5409,Consolidation!B:AA,7,TRUE)</f>
        <v>#VALUE!</v>
      </c>
      <c r="G5408" s="17" t="e">
        <f>VLOOKUP(B5409,Consolidation!B:AA,12,TRUE)</f>
        <v>#VALUE!</v>
      </c>
      <c r="H5408" s="17" t="e">
        <f>VLOOKUP(B5409,Consolidation!B:AA,22,FALSE)</f>
        <v>#VALUE!</v>
      </c>
    </row>
    <row r="5409" spans="1:8" ht="29.5" customHeight="1" thickBot="1" x14ac:dyDescent="0.4">
      <c r="A5409" s="16" t="e">
        <f>IF(B5409&lt;&gt;"","IND"&amp;TEXT(COUNTA($B$2:B5409),"000"),"")</f>
        <v>#VALUE!</v>
      </c>
      <c r="B5409" s="17" t="e">
        <f>Consolication[[#This Row],[Nom et prénom 0 Name &amp; first name]]</f>
        <v>#VALUE!</v>
      </c>
      <c r="C5409" s="17" t="e">
        <f>VLOOKUP(B5409,Consolidation!B:AA,3,TRUE)</f>
        <v>#VALUE!</v>
      </c>
      <c r="D5409" s="17" t="e">
        <f>VLOOKUP(B5409,Consolidation!B:AA,5,TRUE)</f>
        <v>#VALUE!</v>
      </c>
      <c r="E5409" s="17" t="e">
        <f>VLOOKUP(B5410,Consolidation!B:AA,6,TRUE)</f>
        <v>#VALUE!</v>
      </c>
      <c r="F5409" s="17" t="e">
        <f>VLOOKUP(B5410,Consolidation!B:AA,7,TRUE)</f>
        <v>#VALUE!</v>
      </c>
      <c r="G5409" s="17" t="e">
        <f>VLOOKUP(B5410,Consolidation!B:AA,12,TRUE)</f>
        <v>#VALUE!</v>
      </c>
      <c r="H5409" s="17" t="e">
        <f>VLOOKUP(B5410,Consolidation!B:AA,22,FALSE)</f>
        <v>#VALUE!</v>
      </c>
    </row>
    <row r="5410" spans="1:8" ht="29.5" customHeight="1" thickBot="1" x14ac:dyDescent="0.4">
      <c r="A5410" s="16" t="e">
        <f>IF(B5410&lt;&gt;"","IND"&amp;TEXT(COUNTA($B$2:B5410),"000"),"")</f>
        <v>#VALUE!</v>
      </c>
      <c r="B5410" s="17" t="e">
        <f>Consolication[[#This Row],[Nom et prénom 0 Name &amp; first name]]</f>
        <v>#VALUE!</v>
      </c>
      <c r="C5410" s="17" t="e">
        <f>VLOOKUP(B5410,Consolidation!B:AA,3,TRUE)</f>
        <v>#VALUE!</v>
      </c>
      <c r="D5410" s="17" t="e">
        <f>VLOOKUP(B5410,Consolidation!B:AA,5,TRUE)</f>
        <v>#VALUE!</v>
      </c>
      <c r="E5410" s="17" t="e">
        <f>VLOOKUP(B5411,Consolidation!B:AA,6,TRUE)</f>
        <v>#VALUE!</v>
      </c>
      <c r="F5410" s="17" t="e">
        <f>VLOOKUP(B5411,Consolidation!B:AA,7,TRUE)</f>
        <v>#VALUE!</v>
      </c>
      <c r="G5410" s="17" t="e">
        <f>VLOOKUP(B5411,Consolidation!B:AA,12,TRUE)</f>
        <v>#VALUE!</v>
      </c>
      <c r="H5410" s="17" t="e">
        <f>VLOOKUP(B5411,Consolidation!B:AA,22,FALSE)</f>
        <v>#VALUE!</v>
      </c>
    </row>
    <row r="5411" spans="1:8" ht="29.5" customHeight="1" thickBot="1" x14ac:dyDescent="0.4">
      <c r="A5411" s="16" t="e">
        <f>IF(B5411&lt;&gt;"","IND"&amp;TEXT(COUNTA($B$2:B5411),"000"),"")</f>
        <v>#VALUE!</v>
      </c>
      <c r="B5411" s="17" t="e">
        <f>Consolication[[#This Row],[Nom et prénom 0 Name &amp; first name]]</f>
        <v>#VALUE!</v>
      </c>
      <c r="C5411" s="17" t="e">
        <f>VLOOKUP(B5411,Consolidation!B:AA,3,TRUE)</f>
        <v>#VALUE!</v>
      </c>
      <c r="D5411" s="17" t="e">
        <f>VLOOKUP(B5411,Consolidation!B:AA,5,TRUE)</f>
        <v>#VALUE!</v>
      </c>
      <c r="E5411" s="17" t="e">
        <f>VLOOKUP(B5412,Consolidation!B:AA,6,TRUE)</f>
        <v>#VALUE!</v>
      </c>
      <c r="F5411" s="17" t="e">
        <f>VLOOKUP(B5412,Consolidation!B:AA,7,TRUE)</f>
        <v>#VALUE!</v>
      </c>
      <c r="G5411" s="17" t="e">
        <f>VLOOKUP(B5412,Consolidation!B:AA,12,TRUE)</f>
        <v>#VALUE!</v>
      </c>
      <c r="H5411" s="17" t="e">
        <f>VLOOKUP(B5412,Consolidation!B:AA,22,FALSE)</f>
        <v>#VALUE!</v>
      </c>
    </row>
    <row r="5412" spans="1:8" ht="29.5" customHeight="1" thickBot="1" x14ac:dyDescent="0.4">
      <c r="A5412" s="16" t="e">
        <f>IF(B5412&lt;&gt;"","IND"&amp;TEXT(COUNTA($B$2:B5412),"000"),"")</f>
        <v>#VALUE!</v>
      </c>
      <c r="B5412" s="17" t="e">
        <f>Consolication[[#This Row],[Nom et prénom 0 Name &amp; first name]]</f>
        <v>#VALUE!</v>
      </c>
      <c r="C5412" s="17" t="e">
        <f>VLOOKUP(B5412,Consolidation!B:AA,3,TRUE)</f>
        <v>#VALUE!</v>
      </c>
      <c r="D5412" s="17" t="e">
        <f>VLOOKUP(B5412,Consolidation!B:AA,5,TRUE)</f>
        <v>#VALUE!</v>
      </c>
      <c r="E5412" s="17" t="e">
        <f>VLOOKUP(B5413,Consolidation!B:AA,6,TRUE)</f>
        <v>#VALUE!</v>
      </c>
      <c r="F5412" s="17" t="e">
        <f>VLOOKUP(B5413,Consolidation!B:AA,7,TRUE)</f>
        <v>#VALUE!</v>
      </c>
      <c r="G5412" s="17" t="e">
        <f>VLOOKUP(B5413,Consolidation!B:AA,12,TRUE)</f>
        <v>#VALUE!</v>
      </c>
      <c r="H5412" s="17" t="e">
        <f>VLOOKUP(B5413,Consolidation!B:AA,22,FALSE)</f>
        <v>#VALUE!</v>
      </c>
    </row>
    <row r="5413" spans="1:8" ht="29.5" customHeight="1" thickBot="1" x14ac:dyDescent="0.4">
      <c r="A5413" s="16" t="e">
        <f>IF(B5413&lt;&gt;"","IND"&amp;TEXT(COUNTA($B$2:B5413),"000"),"")</f>
        <v>#VALUE!</v>
      </c>
      <c r="B5413" s="17" t="e">
        <f>Consolication[[#This Row],[Nom et prénom 0 Name &amp; first name]]</f>
        <v>#VALUE!</v>
      </c>
      <c r="C5413" s="17" t="e">
        <f>VLOOKUP(B5413,Consolidation!B:AA,3,TRUE)</f>
        <v>#VALUE!</v>
      </c>
      <c r="D5413" s="17" t="e">
        <f>VLOOKUP(B5413,Consolidation!B:AA,5,TRUE)</f>
        <v>#VALUE!</v>
      </c>
      <c r="E5413" s="17" t="e">
        <f>VLOOKUP(B5414,Consolidation!B:AA,6,TRUE)</f>
        <v>#VALUE!</v>
      </c>
      <c r="F5413" s="17" t="e">
        <f>VLOOKUP(B5414,Consolidation!B:AA,7,TRUE)</f>
        <v>#VALUE!</v>
      </c>
      <c r="G5413" s="17" t="e">
        <f>VLOOKUP(B5414,Consolidation!B:AA,12,TRUE)</f>
        <v>#VALUE!</v>
      </c>
      <c r="H5413" s="17" t="e">
        <f>VLOOKUP(B5414,Consolidation!B:AA,22,FALSE)</f>
        <v>#VALUE!</v>
      </c>
    </row>
    <row r="5414" spans="1:8" ht="29.5" customHeight="1" thickBot="1" x14ac:dyDescent="0.4">
      <c r="A5414" s="16" t="e">
        <f>IF(B5414&lt;&gt;"","IND"&amp;TEXT(COUNTA($B$2:B5414),"000"),"")</f>
        <v>#VALUE!</v>
      </c>
      <c r="B5414" s="17" t="e">
        <f>Consolication[[#This Row],[Nom et prénom 0 Name &amp; first name]]</f>
        <v>#VALUE!</v>
      </c>
      <c r="C5414" s="17" t="e">
        <f>VLOOKUP(B5414,Consolidation!B:AA,3,TRUE)</f>
        <v>#VALUE!</v>
      </c>
      <c r="D5414" s="17" t="e">
        <f>VLOOKUP(B5414,Consolidation!B:AA,5,TRUE)</f>
        <v>#VALUE!</v>
      </c>
      <c r="E5414" s="17" t="e">
        <f>VLOOKUP(B5415,Consolidation!B:AA,6,TRUE)</f>
        <v>#VALUE!</v>
      </c>
      <c r="F5414" s="17" t="e">
        <f>VLOOKUP(B5415,Consolidation!B:AA,7,TRUE)</f>
        <v>#VALUE!</v>
      </c>
      <c r="G5414" s="17" t="e">
        <f>VLOOKUP(B5415,Consolidation!B:AA,12,TRUE)</f>
        <v>#VALUE!</v>
      </c>
      <c r="H5414" s="17" t="e">
        <f>VLOOKUP(B5415,Consolidation!B:AA,22,FALSE)</f>
        <v>#VALUE!</v>
      </c>
    </row>
    <row r="5415" spans="1:8" ht="29.5" customHeight="1" thickBot="1" x14ac:dyDescent="0.4">
      <c r="A5415" s="16" t="e">
        <f>IF(B5415&lt;&gt;"","IND"&amp;TEXT(COUNTA($B$2:B5415),"000"),"")</f>
        <v>#VALUE!</v>
      </c>
      <c r="B5415" s="17" t="e">
        <f>Consolication[[#This Row],[Nom et prénom 0 Name &amp; first name]]</f>
        <v>#VALUE!</v>
      </c>
      <c r="C5415" s="17" t="e">
        <f>VLOOKUP(B5415,Consolidation!B:AA,3,TRUE)</f>
        <v>#VALUE!</v>
      </c>
      <c r="D5415" s="17" t="e">
        <f>VLOOKUP(B5415,Consolidation!B:AA,5,TRUE)</f>
        <v>#VALUE!</v>
      </c>
      <c r="E5415" s="17" t="e">
        <f>VLOOKUP(B5416,Consolidation!B:AA,6,TRUE)</f>
        <v>#VALUE!</v>
      </c>
      <c r="F5415" s="17" t="e">
        <f>VLOOKUP(B5416,Consolidation!B:AA,7,TRUE)</f>
        <v>#VALUE!</v>
      </c>
      <c r="G5415" s="17" t="e">
        <f>VLOOKUP(B5416,Consolidation!B:AA,12,TRUE)</f>
        <v>#VALUE!</v>
      </c>
      <c r="H5415" s="17" t="e">
        <f>VLOOKUP(B5416,Consolidation!B:AA,22,FALSE)</f>
        <v>#VALUE!</v>
      </c>
    </row>
    <row r="5416" spans="1:8" ht="29.5" customHeight="1" thickBot="1" x14ac:dyDescent="0.4">
      <c r="A5416" s="16" t="e">
        <f>IF(B5416&lt;&gt;"","IND"&amp;TEXT(COUNTA($B$2:B5416),"000"),"")</f>
        <v>#VALUE!</v>
      </c>
      <c r="B5416" s="17" t="e">
        <f>Consolication[[#This Row],[Nom et prénom 0 Name &amp; first name]]</f>
        <v>#VALUE!</v>
      </c>
      <c r="C5416" s="17" t="e">
        <f>VLOOKUP(B5416,Consolidation!B:AA,3,TRUE)</f>
        <v>#VALUE!</v>
      </c>
      <c r="D5416" s="17" t="e">
        <f>VLOOKUP(B5416,Consolidation!B:AA,5,TRUE)</f>
        <v>#VALUE!</v>
      </c>
      <c r="E5416" s="17" t="e">
        <f>VLOOKUP(B5417,Consolidation!B:AA,6,TRUE)</f>
        <v>#VALUE!</v>
      </c>
      <c r="F5416" s="17" t="e">
        <f>VLOOKUP(B5417,Consolidation!B:AA,7,TRUE)</f>
        <v>#VALUE!</v>
      </c>
      <c r="G5416" s="17" t="e">
        <f>VLOOKUP(B5417,Consolidation!B:AA,12,TRUE)</f>
        <v>#VALUE!</v>
      </c>
      <c r="H5416" s="17" t="e">
        <f>VLOOKUP(B5417,Consolidation!B:AA,22,FALSE)</f>
        <v>#VALUE!</v>
      </c>
    </row>
    <row r="5417" spans="1:8" ht="29.5" customHeight="1" thickBot="1" x14ac:dyDescent="0.4">
      <c r="A5417" s="16" t="e">
        <f>IF(B5417&lt;&gt;"","IND"&amp;TEXT(COUNTA($B$2:B5417),"000"),"")</f>
        <v>#VALUE!</v>
      </c>
      <c r="B5417" s="17" t="e">
        <f>Consolication[[#This Row],[Nom et prénom 0 Name &amp; first name]]</f>
        <v>#VALUE!</v>
      </c>
      <c r="C5417" s="17" t="e">
        <f>VLOOKUP(B5417,Consolidation!B:AA,3,TRUE)</f>
        <v>#VALUE!</v>
      </c>
      <c r="D5417" s="17" t="e">
        <f>VLOOKUP(B5417,Consolidation!B:AA,5,TRUE)</f>
        <v>#VALUE!</v>
      </c>
      <c r="E5417" s="17" t="e">
        <f>VLOOKUP(B5418,Consolidation!B:AA,6,TRUE)</f>
        <v>#VALUE!</v>
      </c>
      <c r="F5417" s="17" t="e">
        <f>VLOOKUP(B5418,Consolidation!B:AA,7,TRUE)</f>
        <v>#VALUE!</v>
      </c>
      <c r="G5417" s="17" t="e">
        <f>VLOOKUP(B5418,Consolidation!B:AA,12,TRUE)</f>
        <v>#VALUE!</v>
      </c>
      <c r="H5417" s="17" t="e">
        <f>VLOOKUP(B5418,Consolidation!B:AA,22,FALSE)</f>
        <v>#VALUE!</v>
      </c>
    </row>
    <row r="5418" spans="1:8" ht="29.5" customHeight="1" thickBot="1" x14ac:dyDescent="0.4">
      <c r="A5418" s="16" t="e">
        <f>IF(B5418&lt;&gt;"","IND"&amp;TEXT(COUNTA($B$2:B5418),"000"),"")</f>
        <v>#VALUE!</v>
      </c>
      <c r="B5418" s="17" t="e">
        <f>Consolication[[#This Row],[Nom et prénom 0 Name &amp; first name]]</f>
        <v>#VALUE!</v>
      </c>
      <c r="C5418" s="17" t="e">
        <f>VLOOKUP(B5418,Consolidation!B:AA,3,TRUE)</f>
        <v>#VALUE!</v>
      </c>
      <c r="D5418" s="17" t="e">
        <f>VLOOKUP(B5418,Consolidation!B:AA,5,TRUE)</f>
        <v>#VALUE!</v>
      </c>
      <c r="E5418" s="17" t="e">
        <f>VLOOKUP(B5419,Consolidation!B:AA,6,TRUE)</f>
        <v>#VALUE!</v>
      </c>
      <c r="F5418" s="17" t="e">
        <f>VLOOKUP(B5419,Consolidation!B:AA,7,TRUE)</f>
        <v>#VALUE!</v>
      </c>
      <c r="G5418" s="17" t="e">
        <f>VLOOKUP(B5419,Consolidation!B:AA,12,TRUE)</f>
        <v>#VALUE!</v>
      </c>
      <c r="H5418" s="17" t="e">
        <f>VLOOKUP(B5419,Consolidation!B:AA,22,FALSE)</f>
        <v>#VALUE!</v>
      </c>
    </row>
    <row r="5419" spans="1:8" ht="29.5" customHeight="1" thickBot="1" x14ac:dyDescent="0.4">
      <c r="A5419" s="16" t="e">
        <f>IF(B5419&lt;&gt;"","IND"&amp;TEXT(COUNTA($B$2:B5419),"000"),"")</f>
        <v>#VALUE!</v>
      </c>
      <c r="B5419" s="17" t="e">
        <f>Consolication[[#This Row],[Nom et prénom 0 Name &amp; first name]]</f>
        <v>#VALUE!</v>
      </c>
      <c r="C5419" s="17" t="e">
        <f>VLOOKUP(B5419,Consolidation!B:AA,3,TRUE)</f>
        <v>#VALUE!</v>
      </c>
      <c r="D5419" s="17" t="e">
        <f>VLOOKUP(B5419,Consolidation!B:AA,5,TRUE)</f>
        <v>#VALUE!</v>
      </c>
      <c r="E5419" s="17" t="e">
        <f>VLOOKUP(B5420,Consolidation!B:AA,6,TRUE)</f>
        <v>#VALUE!</v>
      </c>
      <c r="F5419" s="17" t="e">
        <f>VLOOKUP(B5420,Consolidation!B:AA,7,TRUE)</f>
        <v>#VALUE!</v>
      </c>
      <c r="G5419" s="17" t="e">
        <f>VLOOKUP(B5420,Consolidation!B:AA,12,TRUE)</f>
        <v>#VALUE!</v>
      </c>
      <c r="H5419" s="17" t="e">
        <f>VLOOKUP(B5420,Consolidation!B:AA,22,FALSE)</f>
        <v>#VALUE!</v>
      </c>
    </row>
    <row r="5420" spans="1:8" ht="29.5" customHeight="1" thickBot="1" x14ac:dyDescent="0.4">
      <c r="A5420" s="16" t="e">
        <f>IF(B5420&lt;&gt;"","IND"&amp;TEXT(COUNTA($B$2:B5420),"000"),"")</f>
        <v>#VALUE!</v>
      </c>
      <c r="B5420" s="17" t="e">
        <f>Consolication[[#This Row],[Nom et prénom 0 Name &amp; first name]]</f>
        <v>#VALUE!</v>
      </c>
      <c r="C5420" s="17" t="e">
        <f>VLOOKUP(B5420,Consolidation!B:AA,3,TRUE)</f>
        <v>#VALUE!</v>
      </c>
      <c r="D5420" s="17" t="e">
        <f>VLOOKUP(B5420,Consolidation!B:AA,5,TRUE)</f>
        <v>#VALUE!</v>
      </c>
      <c r="E5420" s="17" t="e">
        <f>VLOOKUP(B5421,Consolidation!B:AA,6,TRUE)</f>
        <v>#VALUE!</v>
      </c>
      <c r="F5420" s="17" t="e">
        <f>VLOOKUP(B5421,Consolidation!B:AA,7,TRUE)</f>
        <v>#VALUE!</v>
      </c>
      <c r="G5420" s="17" t="e">
        <f>VLOOKUP(B5421,Consolidation!B:AA,12,TRUE)</f>
        <v>#VALUE!</v>
      </c>
      <c r="H5420" s="17" t="e">
        <f>VLOOKUP(B5421,Consolidation!B:AA,22,FALSE)</f>
        <v>#VALUE!</v>
      </c>
    </row>
    <row r="5421" spans="1:8" ht="29.5" customHeight="1" thickBot="1" x14ac:dyDescent="0.4">
      <c r="A5421" s="16" t="e">
        <f>IF(B5421&lt;&gt;"","IND"&amp;TEXT(COUNTA($B$2:B5421),"000"),"")</f>
        <v>#VALUE!</v>
      </c>
      <c r="B5421" s="17" t="e">
        <f>Consolication[[#This Row],[Nom et prénom 0 Name &amp; first name]]</f>
        <v>#VALUE!</v>
      </c>
      <c r="C5421" s="17" t="e">
        <f>VLOOKUP(B5421,Consolidation!B:AA,3,TRUE)</f>
        <v>#VALUE!</v>
      </c>
      <c r="D5421" s="17" t="e">
        <f>VLOOKUP(B5421,Consolidation!B:AA,5,TRUE)</f>
        <v>#VALUE!</v>
      </c>
      <c r="E5421" s="17" t="e">
        <f>VLOOKUP(B5422,Consolidation!B:AA,6,TRUE)</f>
        <v>#VALUE!</v>
      </c>
      <c r="F5421" s="17" t="e">
        <f>VLOOKUP(B5422,Consolidation!B:AA,7,TRUE)</f>
        <v>#VALUE!</v>
      </c>
      <c r="G5421" s="17" t="e">
        <f>VLOOKUP(B5422,Consolidation!B:AA,12,TRUE)</f>
        <v>#VALUE!</v>
      </c>
      <c r="H5421" s="17" t="e">
        <f>VLOOKUP(B5422,Consolidation!B:AA,22,FALSE)</f>
        <v>#VALUE!</v>
      </c>
    </row>
    <row r="5422" spans="1:8" ht="29.5" customHeight="1" thickBot="1" x14ac:dyDescent="0.4">
      <c r="A5422" s="16" t="e">
        <f>IF(B5422&lt;&gt;"","IND"&amp;TEXT(COUNTA($B$2:B5422),"000"),"")</f>
        <v>#VALUE!</v>
      </c>
      <c r="B5422" s="17" t="e">
        <f>Consolication[[#This Row],[Nom et prénom 0 Name &amp; first name]]</f>
        <v>#VALUE!</v>
      </c>
      <c r="C5422" s="17" t="e">
        <f>VLOOKUP(B5422,Consolidation!B:AA,3,TRUE)</f>
        <v>#VALUE!</v>
      </c>
      <c r="D5422" s="17" t="e">
        <f>VLOOKUP(B5422,Consolidation!B:AA,5,TRUE)</f>
        <v>#VALUE!</v>
      </c>
      <c r="E5422" s="17" t="e">
        <f>VLOOKUP(B5423,Consolidation!B:AA,6,TRUE)</f>
        <v>#VALUE!</v>
      </c>
      <c r="F5422" s="17" t="e">
        <f>VLOOKUP(B5423,Consolidation!B:AA,7,TRUE)</f>
        <v>#VALUE!</v>
      </c>
      <c r="G5422" s="17" t="e">
        <f>VLOOKUP(B5423,Consolidation!B:AA,12,TRUE)</f>
        <v>#VALUE!</v>
      </c>
      <c r="H5422" s="17" t="e">
        <f>VLOOKUP(B5423,Consolidation!B:AA,22,FALSE)</f>
        <v>#VALUE!</v>
      </c>
    </row>
    <row r="5423" spans="1:8" ht="29.5" customHeight="1" thickBot="1" x14ac:dyDescent="0.4">
      <c r="A5423" s="16" t="e">
        <f>IF(B5423&lt;&gt;"","IND"&amp;TEXT(COUNTA($B$2:B5423),"000"),"")</f>
        <v>#VALUE!</v>
      </c>
      <c r="B5423" s="17" t="e">
        <f>Consolication[[#This Row],[Nom et prénom 0 Name &amp; first name]]</f>
        <v>#VALUE!</v>
      </c>
      <c r="C5423" s="17" t="e">
        <f>VLOOKUP(B5423,Consolidation!B:AA,3,TRUE)</f>
        <v>#VALUE!</v>
      </c>
      <c r="D5423" s="17" t="e">
        <f>VLOOKUP(B5423,Consolidation!B:AA,5,TRUE)</f>
        <v>#VALUE!</v>
      </c>
      <c r="E5423" s="17" t="e">
        <f>VLOOKUP(B5424,Consolidation!B:AA,6,TRUE)</f>
        <v>#VALUE!</v>
      </c>
      <c r="F5423" s="17" t="e">
        <f>VLOOKUP(B5424,Consolidation!B:AA,7,TRUE)</f>
        <v>#VALUE!</v>
      </c>
      <c r="G5423" s="17" t="e">
        <f>VLOOKUP(B5424,Consolidation!B:AA,12,TRUE)</f>
        <v>#VALUE!</v>
      </c>
      <c r="H5423" s="17" t="e">
        <f>VLOOKUP(B5424,Consolidation!B:AA,22,FALSE)</f>
        <v>#VALUE!</v>
      </c>
    </row>
    <row r="5424" spans="1:8" ht="29.5" customHeight="1" thickBot="1" x14ac:dyDescent="0.4">
      <c r="A5424" s="16" t="e">
        <f>IF(B5424&lt;&gt;"","IND"&amp;TEXT(COUNTA($B$2:B5424),"000"),"")</f>
        <v>#VALUE!</v>
      </c>
      <c r="B5424" s="17" t="e">
        <f>Consolication[[#This Row],[Nom et prénom 0 Name &amp; first name]]</f>
        <v>#VALUE!</v>
      </c>
      <c r="C5424" s="17" t="e">
        <f>VLOOKUP(B5424,Consolidation!B:AA,3,TRUE)</f>
        <v>#VALUE!</v>
      </c>
      <c r="D5424" s="17" t="e">
        <f>VLOOKUP(B5424,Consolidation!B:AA,5,TRUE)</f>
        <v>#VALUE!</v>
      </c>
      <c r="E5424" s="17" t="e">
        <f>VLOOKUP(B5425,Consolidation!B:AA,6,TRUE)</f>
        <v>#VALUE!</v>
      </c>
      <c r="F5424" s="17" t="e">
        <f>VLOOKUP(B5425,Consolidation!B:AA,7,TRUE)</f>
        <v>#VALUE!</v>
      </c>
      <c r="G5424" s="17" t="e">
        <f>VLOOKUP(B5425,Consolidation!B:AA,12,TRUE)</f>
        <v>#VALUE!</v>
      </c>
      <c r="H5424" s="17" t="e">
        <f>VLOOKUP(B5425,Consolidation!B:AA,22,FALSE)</f>
        <v>#VALUE!</v>
      </c>
    </row>
    <row r="5425" spans="1:8" ht="29.5" customHeight="1" thickBot="1" x14ac:dyDescent="0.4">
      <c r="A5425" s="16" t="e">
        <f>IF(B5425&lt;&gt;"","IND"&amp;TEXT(COUNTA($B$2:B5425),"000"),"")</f>
        <v>#VALUE!</v>
      </c>
      <c r="B5425" s="17" t="e">
        <f>Consolication[[#This Row],[Nom et prénom 0 Name &amp; first name]]</f>
        <v>#VALUE!</v>
      </c>
      <c r="C5425" s="17" t="e">
        <f>VLOOKUP(B5425,Consolidation!B:AA,3,TRUE)</f>
        <v>#VALUE!</v>
      </c>
      <c r="D5425" s="17" t="e">
        <f>VLOOKUP(B5425,Consolidation!B:AA,5,TRUE)</f>
        <v>#VALUE!</v>
      </c>
      <c r="E5425" s="17" t="e">
        <f>VLOOKUP(B5426,Consolidation!B:AA,6,TRUE)</f>
        <v>#VALUE!</v>
      </c>
      <c r="F5425" s="17" t="e">
        <f>VLOOKUP(B5426,Consolidation!B:AA,7,TRUE)</f>
        <v>#VALUE!</v>
      </c>
      <c r="G5425" s="17" t="e">
        <f>VLOOKUP(B5426,Consolidation!B:AA,12,TRUE)</f>
        <v>#VALUE!</v>
      </c>
      <c r="H5425" s="17" t="e">
        <f>VLOOKUP(B5426,Consolidation!B:AA,22,FALSE)</f>
        <v>#VALUE!</v>
      </c>
    </row>
    <row r="5426" spans="1:8" ht="29.5" customHeight="1" thickBot="1" x14ac:dyDescent="0.4">
      <c r="A5426" s="16" t="e">
        <f>IF(B5426&lt;&gt;"","IND"&amp;TEXT(COUNTA($B$2:B5426),"000"),"")</f>
        <v>#VALUE!</v>
      </c>
      <c r="B5426" s="17" t="e">
        <f>Consolication[[#This Row],[Nom et prénom 0 Name &amp; first name]]</f>
        <v>#VALUE!</v>
      </c>
      <c r="C5426" s="17" t="e">
        <f>VLOOKUP(B5426,Consolidation!B:AA,3,TRUE)</f>
        <v>#VALUE!</v>
      </c>
      <c r="D5426" s="17" t="e">
        <f>VLOOKUP(B5426,Consolidation!B:AA,5,TRUE)</f>
        <v>#VALUE!</v>
      </c>
      <c r="E5426" s="17" t="e">
        <f>VLOOKUP(B5427,Consolidation!B:AA,6,TRUE)</f>
        <v>#VALUE!</v>
      </c>
      <c r="F5426" s="17" t="e">
        <f>VLOOKUP(B5427,Consolidation!B:AA,7,TRUE)</f>
        <v>#VALUE!</v>
      </c>
      <c r="G5426" s="17" t="e">
        <f>VLOOKUP(B5427,Consolidation!B:AA,12,TRUE)</f>
        <v>#VALUE!</v>
      </c>
      <c r="H5426" s="17" t="e">
        <f>VLOOKUP(B5427,Consolidation!B:AA,22,FALSE)</f>
        <v>#VALUE!</v>
      </c>
    </row>
    <row r="5427" spans="1:8" ht="29.5" customHeight="1" thickBot="1" x14ac:dyDescent="0.4">
      <c r="A5427" s="16" t="e">
        <f>IF(B5427&lt;&gt;"","IND"&amp;TEXT(COUNTA($B$2:B5427),"000"),"")</f>
        <v>#VALUE!</v>
      </c>
      <c r="B5427" s="17" t="e">
        <f>Consolication[[#This Row],[Nom et prénom 0 Name &amp; first name]]</f>
        <v>#VALUE!</v>
      </c>
      <c r="C5427" s="17" t="e">
        <f>VLOOKUP(B5427,Consolidation!B:AA,3,TRUE)</f>
        <v>#VALUE!</v>
      </c>
      <c r="D5427" s="17" t="e">
        <f>VLOOKUP(B5427,Consolidation!B:AA,5,TRUE)</f>
        <v>#VALUE!</v>
      </c>
      <c r="E5427" s="17" t="e">
        <f>VLOOKUP(B5428,Consolidation!B:AA,6,TRUE)</f>
        <v>#VALUE!</v>
      </c>
      <c r="F5427" s="17" t="e">
        <f>VLOOKUP(B5428,Consolidation!B:AA,7,TRUE)</f>
        <v>#VALUE!</v>
      </c>
      <c r="G5427" s="17" t="e">
        <f>VLOOKUP(B5428,Consolidation!B:AA,12,TRUE)</f>
        <v>#VALUE!</v>
      </c>
      <c r="H5427" s="17" t="e">
        <f>VLOOKUP(B5428,Consolidation!B:AA,22,FALSE)</f>
        <v>#VALUE!</v>
      </c>
    </row>
    <row r="5428" spans="1:8" ht="29.5" customHeight="1" thickBot="1" x14ac:dyDescent="0.4">
      <c r="A5428" s="16" t="e">
        <f>IF(B5428&lt;&gt;"","IND"&amp;TEXT(COUNTA($B$2:B5428),"000"),"")</f>
        <v>#VALUE!</v>
      </c>
      <c r="B5428" s="17" t="e">
        <f>Consolication[[#This Row],[Nom et prénom 0 Name &amp; first name]]</f>
        <v>#VALUE!</v>
      </c>
      <c r="C5428" s="17" t="e">
        <f>VLOOKUP(B5428,Consolidation!B:AA,3,TRUE)</f>
        <v>#VALUE!</v>
      </c>
      <c r="D5428" s="17" t="e">
        <f>VLOOKUP(B5428,Consolidation!B:AA,5,TRUE)</f>
        <v>#VALUE!</v>
      </c>
      <c r="E5428" s="17" t="e">
        <f>VLOOKUP(B5429,Consolidation!B:AA,6,TRUE)</f>
        <v>#VALUE!</v>
      </c>
      <c r="F5428" s="17" t="e">
        <f>VLOOKUP(B5429,Consolidation!B:AA,7,TRUE)</f>
        <v>#VALUE!</v>
      </c>
      <c r="G5428" s="17" t="e">
        <f>VLOOKUP(B5429,Consolidation!B:AA,12,TRUE)</f>
        <v>#VALUE!</v>
      </c>
      <c r="H5428" s="17" t="e">
        <f>VLOOKUP(B5429,Consolidation!B:AA,22,FALSE)</f>
        <v>#VALUE!</v>
      </c>
    </row>
    <row r="5429" spans="1:8" ht="29.5" customHeight="1" thickBot="1" x14ac:dyDescent="0.4">
      <c r="A5429" s="16" t="e">
        <f>IF(B5429&lt;&gt;"","IND"&amp;TEXT(COUNTA($B$2:B5429),"000"),"")</f>
        <v>#VALUE!</v>
      </c>
      <c r="B5429" s="17" t="e">
        <f>Consolication[[#This Row],[Nom et prénom 0 Name &amp; first name]]</f>
        <v>#VALUE!</v>
      </c>
      <c r="C5429" s="17" t="e">
        <f>VLOOKUP(B5429,Consolidation!B:AA,3,TRUE)</f>
        <v>#VALUE!</v>
      </c>
      <c r="D5429" s="17" t="e">
        <f>VLOOKUP(B5429,Consolidation!B:AA,5,TRUE)</f>
        <v>#VALUE!</v>
      </c>
      <c r="E5429" s="17" t="e">
        <f>VLOOKUP(B5430,Consolidation!B:AA,6,TRUE)</f>
        <v>#VALUE!</v>
      </c>
      <c r="F5429" s="17" t="e">
        <f>VLOOKUP(B5430,Consolidation!B:AA,7,TRUE)</f>
        <v>#VALUE!</v>
      </c>
      <c r="G5429" s="17" t="e">
        <f>VLOOKUP(B5430,Consolidation!B:AA,12,TRUE)</f>
        <v>#VALUE!</v>
      </c>
      <c r="H5429" s="17" t="e">
        <f>VLOOKUP(B5430,Consolidation!B:AA,22,FALSE)</f>
        <v>#VALUE!</v>
      </c>
    </row>
    <row r="5430" spans="1:8" ht="29.5" customHeight="1" thickBot="1" x14ac:dyDescent="0.4">
      <c r="A5430" s="16" t="e">
        <f>IF(B5430&lt;&gt;"","IND"&amp;TEXT(COUNTA($B$2:B5430),"000"),"")</f>
        <v>#VALUE!</v>
      </c>
      <c r="B5430" s="17" t="e">
        <f>Consolication[[#This Row],[Nom et prénom 0 Name &amp; first name]]</f>
        <v>#VALUE!</v>
      </c>
      <c r="C5430" s="17" t="e">
        <f>VLOOKUP(B5430,Consolidation!B:AA,3,TRUE)</f>
        <v>#VALUE!</v>
      </c>
      <c r="D5430" s="17" t="e">
        <f>VLOOKUP(B5430,Consolidation!B:AA,5,TRUE)</f>
        <v>#VALUE!</v>
      </c>
      <c r="E5430" s="17" t="e">
        <f>VLOOKUP(B5431,Consolidation!B:AA,6,TRUE)</f>
        <v>#VALUE!</v>
      </c>
      <c r="F5430" s="17" t="e">
        <f>VLOOKUP(B5431,Consolidation!B:AA,7,TRUE)</f>
        <v>#VALUE!</v>
      </c>
      <c r="G5430" s="17" t="e">
        <f>VLOOKUP(B5431,Consolidation!B:AA,12,TRUE)</f>
        <v>#VALUE!</v>
      </c>
      <c r="H5430" s="17" t="e">
        <f>VLOOKUP(B5431,Consolidation!B:AA,22,FALSE)</f>
        <v>#VALUE!</v>
      </c>
    </row>
    <row r="5431" spans="1:8" ht="29.5" customHeight="1" thickBot="1" x14ac:dyDescent="0.4">
      <c r="A5431" s="16" t="e">
        <f>IF(B5431&lt;&gt;"","IND"&amp;TEXT(COUNTA($B$2:B5431),"000"),"")</f>
        <v>#VALUE!</v>
      </c>
      <c r="B5431" s="17" t="e">
        <f>Consolication[[#This Row],[Nom et prénom 0 Name &amp; first name]]</f>
        <v>#VALUE!</v>
      </c>
      <c r="C5431" s="17" t="e">
        <f>VLOOKUP(B5431,Consolidation!B:AA,3,TRUE)</f>
        <v>#VALUE!</v>
      </c>
      <c r="D5431" s="17" t="e">
        <f>VLOOKUP(B5431,Consolidation!B:AA,5,TRUE)</f>
        <v>#VALUE!</v>
      </c>
      <c r="E5431" s="17" t="e">
        <f>VLOOKUP(B5432,Consolidation!B:AA,6,TRUE)</f>
        <v>#VALUE!</v>
      </c>
      <c r="F5431" s="17" t="e">
        <f>VLOOKUP(B5432,Consolidation!B:AA,7,TRUE)</f>
        <v>#VALUE!</v>
      </c>
      <c r="G5431" s="17" t="e">
        <f>VLOOKUP(B5432,Consolidation!B:AA,12,TRUE)</f>
        <v>#VALUE!</v>
      </c>
      <c r="H5431" s="17" t="e">
        <f>VLOOKUP(B5432,Consolidation!B:AA,22,FALSE)</f>
        <v>#VALUE!</v>
      </c>
    </row>
    <row r="5432" spans="1:8" ht="29.5" customHeight="1" thickBot="1" x14ac:dyDescent="0.4">
      <c r="A5432" s="16" t="e">
        <f>IF(B5432&lt;&gt;"","IND"&amp;TEXT(COUNTA($B$2:B5432),"000"),"")</f>
        <v>#VALUE!</v>
      </c>
      <c r="B5432" s="17" t="e">
        <f>Consolication[[#This Row],[Nom et prénom 0 Name &amp; first name]]</f>
        <v>#VALUE!</v>
      </c>
      <c r="C5432" s="17" t="e">
        <f>VLOOKUP(B5432,Consolidation!B:AA,3,TRUE)</f>
        <v>#VALUE!</v>
      </c>
      <c r="D5432" s="17" t="e">
        <f>VLOOKUP(B5432,Consolidation!B:AA,5,TRUE)</f>
        <v>#VALUE!</v>
      </c>
      <c r="E5432" s="17" t="e">
        <f>VLOOKUP(B5433,Consolidation!B:AA,6,TRUE)</f>
        <v>#VALUE!</v>
      </c>
      <c r="F5432" s="17" t="e">
        <f>VLOOKUP(B5433,Consolidation!B:AA,7,TRUE)</f>
        <v>#VALUE!</v>
      </c>
      <c r="G5432" s="17" t="e">
        <f>VLOOKUP(B5433,Consolidation!B:AA,12,TRUE)</f>
        <v>#VALUE!</v>
      </c>
      <c r="H5432" s="17" t="e">
        <f>VLOOKUP(B5433,Consolidation!B:AA,22,FALSE)</f>
        <v>#VALUE!</v>
      </c>
    </row>
    <row r="5433" spans="1:8" ht="29.5" customHeight="1" thickBot="1" x14ac:dyDescent="0.4">
      <c r="A5433" s="16" t="e">
        <f>IF(B5433&lt;&gt;"","IND"&amp;TEXT(COUNTA($B$2:B5433),"000"),"")</f>
        <v>#VALUE!</v>
      </c>
      <c r="B5433" s="17" t="e">
        <f>Consolication[[#This Row],[Nom et prénom 0 Name &amp; first name]]</f>
        <v>#VALUE!</v>
      </c>
      <c r="C5433" s="17" t="e">
        <f>VLOOKUP(B5433,Consolidation!B:AA,3,TRUE)</f>
        <v>#VALUE!</v>
      </c>
      <c r="D5433" s="17" t="e">
        <f>VLOOKUP(B5433,Consolidation!B:AA,5,TRUE)</f>
        <v>#VALUE!</v>
      </c>
      <c r="E5433" s="17" t="e">
        <f>VLOOKUP(B5434,Consolidation!B:AA,6,TRUE)</f>
        <v>#VALUE!</v>
      </c>
      <c r="F5433" s="17" t="e">
        <f>VLOOKUP(B5434,Consolidation!B:AA,7,TRUE)</f>
        <v>#VALUE!</v>
      </c>
      <c r="G5433" s="17" t="e">
        <f>VLOOKUP(B5434,Consolidation!B:AA,12,TRUE)</f>
        <v>#VALUE!</v>
      </c>
      <c r="H5433" s="17" t="e">
        <f>VLOOKUP(B5434,Consolidation!B:AA,22,FALSE)</f>
        <v>#VALUE!</v>
      </c>
    </row>
    <row r="5434" spans="1:8" ht="29.5" customHeight="1" thickBot="1" x14ac:dyDescent="0.4">
      <c r="A5434" s="16" t="e">
        <f>IF(B5434&lt;&gt;"","IND"&amp;TEXT(COUNTA($B$2:B5434),"000"),"")</f>
        <v>#VALUE!</v>
      </c>
      <c r="B5434" s="17" t="e">
        <f>Consolication[[#This Row],[Nom et prénom 0 Name &amp; first name]]</f>
        <v>#VALUE!</v>
      </c>
      <c r="C5434" s="17" t="e">
        <f>VLOOKUP(B5434,Consolidation!B:AA,3,TRUE)</f>
        <v>#VALUE!</v>
      </c>
      <c r="D5434" s="17" t="e">
        <f>VLOOKUP(B5434,Consolidation!B:AA,5,TRUE)</f>
        <v>#VALUE!</v>
      </c>
      <c r="E5434" s="17" t="e">
        <f>VLOOKUP(B5435,Consolidation!B:AA,6,TRUE)</f>
        <v>#VALUE!</v>
      </c>
      <c r="F5434" s="17" t="e">
        <f>VLOOKUP(B5435,Consolidation!B:AA,7,TRUE)</f>
        <v>#VALUE!</v>
      </c>
      <c r="G5434" s="17" t="e">
        <f>VLOOKUP(B5435,Consolidation!B:AA,12,TRUE)</f>
        <v>#VALUE!</v>
      </c>
      <c r="H5434" s="17" t="e">
        <f>VLOOKUP(B5435,Consolidation!B:AA,22,FALSE)</f>
        <v>#VALUE!</v>
      </c>
    </row>
    <row r="5435" spans="1:8" ht="29.5" customHeight="1" thickBot="1" x14ac:dyDescent="0.4">
      <c r="A5435" s="16" t="e">
        <f>IF(B5435&lt;&gt;"","IND"&amp;TEXT(COUNTA($B$2:B5435),"000"),"")</f>
        <v>#VALUE!</v>
      </c>
      <c r="B5435" s="17" t="e">
        <f>Consolication[[#This Row],[Nom et prénom 0 Name &amp; first name]]</f>
        <v>#VALUE!</v>
      </c>
      <c r="C5435" s="17" t="e">
        <f>VLOOKUP(B5435,Consolidation!B:AA,3,TRUE)</f>
        <v>#VALUE!</v>
      </c>
      <c r="D5435" s="17" t="e">
        <f>VLOOKUP(B5435,Consolidation!B:AA,5,TRUE)</f>
        <v>#VALUE!</v>
      </c>
      <c r="E5435" s="17" t="e">
        <f>VLOOKUP(B5436,Consolidation!B:AA,6,TRUE)</f>
        <v>#VALUE!</v>
      </c>
      <c r="F5435" s="17" t="e">
        <f>VLOOKUP(B5436,Consolidation!B:AA,7,TRUE)</f>
        <v>#VALUE!</v>
      </c>
      <c r="G5435" s="17" t="e">
        <f>VLOOKUP(B5436,Consolidation!B:AA,12,TRUE)</f>
        <v>#VALUE!</v>
      </c>
      <c r="H5435" s="17" t="e">
        <f>VLOOKUP(B5436,Consolidation!B:AA,22,FALSE)</f>
        <v>#VALUE!</v>
      </c>
    </row>
    <row r="5436" spans="1:8" ht="29.5" customHeight="1" thickBot="1" x14ac:dyDescent="0.4">
      <c r="A5436" s="16" t="e">
        <f>IF(B5436&lt;&gt;"","IND"&amp;TEXT(COUNTA($B$2:B5436),"000"),"")</f>
        <v>#VALUE!</v>
      </c>
      <c r="B5436" s="17" t="e">
        <f>Consolication[[#This Row],[Nom et prénom 0 Name &amp; first name]]</f>
        <v>#VALUE!</v>
      </c>
      <c r="C5436" s="17" t="e">
        <f>VLOOKUP(B5436,Consolidation!B:AA,3,TRUE)</f>
        <v>#VALUE!</v>
      </c>
      <c r="D5436" s="17" t="e">
        <f>VLOOKUP(B5436,Consolidation!B:AA,5,TRUE)</f>
        <v>#VALUE!</v>
      </c>
      <c r="E5436" s="17" t="e">
        <f>VLOOKUP(B5437,Consolidation!B:AA,6,TRUE)</f>
        <v>#VALUE!</v>
      </c>
      <c r="F5436" s="17" t="e">
        <f>VLOOKUP(B5437,Consolidation!B:AA,7,TRUE)</f>
        <v>#VALUE!</v>
      </c>
      <c r="G5436" s="17" t="e">
        <f>VLOOKUP(B5437,Consolidation!B:AA,12,TRUE)</f>
        <v>#VALUE!</v>
      </c>
      <c r="H5436" s="17" t="e">
        <f>VLOOKUP(B5437,Consolidation!B:AA,22,FALSE)</f>
        <v>#VALUE!</v>
      </c>
    </row>
    <row r="5437" spans="1:8" ht="29.5" customHeight="1" thickBot="1" x14ac:dyDescent="0.4">
      <c r="A5437" s="16" t="e">
        <f>IF(B5437&lt;&gt;"","IND"&amp;TEXT(COUNTA($B$2:B5437),"000"),"")</f>
        <v>#VALUE!</v>
      </c>
      <c r="B5437" s="17" t="e">
        <f>Consolication[[#This Row],[Nom et prénom 0 Name &amp; first name]]</f>
        <v>#VALUE!</v>
      </c>
      <c r="C5437" s="17" t="e">
        <f>VLOOKUP(B5437,Consolidation!B:AA,3,TRUE)</f>
        <v>#VALUE!</v>
      </c>
      <c r="D5437" s="17" t="e">
        <f>VLOOKUP(B5437,Consolidation!B:AA,5,TRUE)</f>
        <v>#VALUE!</v>
      </c>
      <c r="E5437" s="17" t="e">
        <f>VLOOKUP(B5438,Consolidation!B:AA,6,TRUE)</f>
        <v>#VALUE!</v>
      </c>
      <c r="F5437" s="17" t="e">
        <f>VLOOKUP(B5438,Consolidation!B:AA,7,TRUE)</f>
        <v>#VALUE!</v>
      </c>
      <c r="G5437" s="17" t="e">
        <f>VLOOKUP(B5438,Consolidation!B:AA,12,TRUE)</f>
        <v>#VALUE!</v>
      </c>
      <c r="H5437" s="17" t="e">
        <f>VLOOKUP(B5438,Consolidation!B:AA,22,FALSE)</f>
        <v>#VALUE!</v>
      </c>
    </row>
    <row r="5438" spans="1:8" ht="29.5" customHeight="1" thickBot="1" x14ac:dyDescent="0.4">
      <c r="A5438" s="16" t="e">
        <f>IF(B5438&lt;&gt;"","IND"&amp;TEXT(COUNTA($B$2:B5438),"000"),"")</f>
        <v>#VALUE!</v>
      </c>
      <c r="B5438" s="17" t="e">
        <f>Consolication[[#This Row],[Nom et prénom 0 Name &amp; first name]]</f>
        <v>#VALUE!</v>
      </c>
      <c r="C5438" s="17" t="e">
        <f>VLOOKUP(B5438,Consolidation!B:AA,3,TRUE)</f>
        <v>#VALUE!</v>
      </c>
      <c r="D5438" s="17" t="e">
        <f>VLOOKUP(B5438,Consolidation!B:AA,5,TRUE)</f>
        <v>#VALUE!</v>
      </c>
      <c r="E5438" s="17" t="e">
        <f>VLOOKUP(B5439,Consolidation!B:AA,6,TRUE)</f>
        <v>#VALUE!</v>
      </c>
      <c r="F5438" s="17" t="e">
        <f>VLOOKUP(B5439,Consolidation!B:AA,7,TRUE)</f>
        <v>#VALUE!</v>
      </c>
      <c r="G5438" s="17" t="e">
        <f>VLOOKUP(B5439,Consolidation!B:AA,12,TRUE)</f>
        <v>#VALUE!</v>
      </c>
      <c r="H5438" s="17" t="e">
        <f>VLOOKUP(B5439,Consolidation!B:AA,22,FALSE)</f>
        <v>#VALUE!</v>
      </c>
    </row>
    <row r="5439" spans="1:8" ht="29.5" customHeight="1" thickBot="1" x14ac:dyDescent="0.4">
      <c r="A5439" s="16" t="e">
        <f>IF(B5439&lt;&gt;"","IND"&amp;TEXT(COUNTA($B$2:B5439),"000"),"")</f>
        <v>#VALUE!</v>
      </c>
      <c r="B5439" s="17" t="e">
        <f>Consolication[[#This Row],[Nom et prénom 0 Name &amp; first name]]</f>
        <v>#VALUE!</v>
      </c>
      <c r="C5439" s="17" t="e">
        <f>VLOOKUP(B5439,Consolidation!B:AA,3,TRUE)</f>
        <v>#VALUE!</v>
      </c>
      <c r="D5439" s="17" t="e">
        <f>VLOOKUP(B5439,Consolidation!B:AA,5,TRUE)</f>
        <v>#VALUE!</v>
      </c>
      <c r="E5439" s="17" t="e">
        <f>VLOOKUP(B5440,Consolidation!B:AA,6,TRUE)</f>
        <v>#VALUE!</v>
      </c>
      <c r="F5439" s="17" t="e">
        <f>VLOOKUP(B5440,Consolidation!B:AA,7,TRUE)</f>
        <v>#VALUE!</v>
      </c>
      <c r="G5439" s="17" t="e">
        <f>VLOOKUP(B5440,Consolidation!B:AA,12,TRUE)</f>
        <v>#VALUE!</v>
      </c>
      <c r="H5439" s="17" t="e">
        <f>VLOOKUP(B5440,Consolidation!B:AA,22,FALSE)</f>
        <v>#VALUE!</v>
      </c>
    </row>
    <row r="5440" spans="1:8" ht="29.5" customHeight="1" thickBot="1" x14ac:dyDescent="0.4">
      <c r="A5440" s="16" t="e">
        <f>IF(B5440&lt;&gt;"","IND"&amp;TEXT(COUNTA($B$2:B5440),"000"),"")</f>
        <v>#VALUE!</v>
      </c>
      <c r="B5440" s="17" t="e">
        <f>Consolication[[#This Row],[Nom et prénom 0 Name &amp; first name]]</f>
        <v>#VALUE!</v>
      </c>
      <c r="C5440" s="17" t="e">
        <f>VLOOKUP(B5440,Consolidation!B:AA,3,TRUE)</f>
        <v>#VALUE!</v>
      </c>
      <c r="D5440" s="17" t="e">
        <f>VLOOKUP(B5440,Consolidation!B:AA,5,TRUE)</f>
        <v>#VALUE!</v>
      </c>
      <c r="E5440" s="17" t="e">
        <f>VLOOKUP(B5441,Consolidation!B:AA,6,TRUE)</f>
        <v>#VALUE!</v>
      </c>
      <c r="F5440" s="17" t="e">
        <f>VLOOKUP(B5441,Consolidation!B:AA,7,TRUE)</f>
        <v>#VALUE!</v>
      </c>
      <c r="G5440" s="17" t="e">
        <f>VLOOKUP(B5441,Consolidation!B:AA,12,TRUE)</f>
        <v>#VALUE!</v>
      </c>
      <c r="H5440" s="17" t="e">
        <f>VLOOKUP(B5441,Consolidation!B:AA,22,FALSE)</f>
        <v>#VALUE!</v>
      </c>
    </row>
    <row r="5441" spans="1:8" ht="29.5" customHeight="1" thickBot="1" x14ac:dyDescent="0.4">
      <c r="A5441" s="16" t="e">
        <f>IF(B5441&lt;&gt;"","IND"&amp;TEXT(COUNTA($B$2:B5441),"000"),"")</f>
        <v>#VALUE!</v>
      </c>
      <c r="B5441" s="17" t="e">
        <f>Consolication[[#This Row],[Nom et prénom 0 Name &amp; first name]]</f>
        <v>#VALUE!</v>
      </c>
      <c r="C5441" s="17" t="e">
        <f>VLOOKUP(B5441,Consolidation!B:AA,3,TRUE)</f>
        <v>#VALUE!</v>
      </c>
      <c r="D5441" s="17" t="e">
        <f>VLOOKUP(B5441,Consolidation!B:AA,5,TRUE)</f>
        <v>#VALUE!</v>
      </c>
      <c r="E5441" s="17" t="e">
        <f>VLOOKUP(B5442,Consolidation!B:AA,6,TRUE)</f>
        <v>#VALUE!</v>
      </c>
      <c r="F5441" s="17" t="e">
        <f>VLOOKUP(B5442,Consolidation!B:AA,7,TRUE)</f>
        <v>#VALUE!</v>
      </c>
      <c r="G5441" s="17" t="e">
        <f>VLOOKUP(B5442,Consolidation!B:AA,12,TRUE)</f>
        <v>#VALUE!</v>
      </c>
      <c r="H5441" s="17" t="e">
        <f>VLOOKUP(B5442,Consolidation!B:AA,22,FALSE)</f>
        <v>#VALUE!</v>
      </c>
    </row>
    <row r="5442" spans="1:8" ht="29.5" customHeight="1" thickBot="1" x14ac:dyDescent="0.4">
      <c r="A5442" s="16" t="e">
        <f>IF(B5442&lt;&gt;"","IND"&amp;TEXT(COUNTA($B$2:B5442),"000"),"")</f>
        <v>#VALUE!</v>
      </c>
      <c r="B5442" s="17" t="e">
        <f>Consolication[[#This Row],[Nom et prénom 0 Name &amp; first name]]</f>
        <v>#VALUE!</v>
      </c>
      <c r="C5442" s="17" t="e">
        <f>VLOOKUP(B5442,Consolidation!B:AA,3,TRUE)</f>
        <v>#VALUE!</v>
      </c>
      <c r="D5442" s="17" t="e">
        <f>VLOOKUP(B5442,Consolidation!B:AA,5,TRUE)</f>
        <v>#VALUE!</v>
      </c>
      <c r="E5442" s="17" t="e">
        <f>VLOOKUP(B5443,Consolidation!B:AA,6,TRUE)</f>
        <v>#VALUE!</v>
      </c>
      <c r="F5442" s="17" t="e">
        <f>VLOOKUP(B5443,Consolidation!B:AA,7,TRUE)</f>
        <v>#VALUE!</v>
      </c>
      <c r="G5442" s="17" t="e">
        <f>VLOOKUP(B5443,Consolidation!B:AA,12,TRUE)</f>
        <v>#VALUE!</v>
      </c>
      <c r="H5442" s="17" t="e">
        <f>VLOOKUP(B5443,Consolidation!B:AA,22,FALSE)</f>
        <v>#VALUE!</v>
      </c>
    </row>
    <row r="5443" spans="1:8" ht="29.5" customHeight="1" thickBot="1" x14ac:dyDescent="0.4">
      <c r="A5443" s="16" t="e">
        <f>IF(B5443&lt;&gt;"","IND"&amp;TEXT(COUNTA($B$2:B5443),"000"),"")</f>
        <v>#VALUE!</v>
      </c>
      <c r="B5443" s="17" t="e">
        <f>Consolication[[#This Row],[Nom et prénom 0 Name &amp; first name]]</f>
        <v>#VALUE!</v>
      </c>
      <c r="C5443" s="17" t="e">
        <f>VLOOKUP(B5443,Consolidation!B:AA,3,TRUE)</f>
        <v>#VALUE!</v>
      </c>
      <c r="D5443" s="17" t="e">
        <f>VLOOKUP(B5443,Consolidation!B:AA,5,TRUE)</f>
        <v>#VALUE!</v>
      </c>
      <c r="E5443" s="17" t="e">
        <f>VLOOKUP(B5444,Consolidation!B:AA,6,TRUE)</f>
        <v>#VALUE!</v>
      </c>
      <c r="F5443" s="17" t="e">
        <f>VLOOKUP(B5444,Consolidation!B:AA,7,TRUE)</f>
        <v>#VALUE!</v>
      </c>
      <c r="G5443" s="17" t="e">
        <f>VLOOKUP(B5444,Consolidation!B:AA,12,TRUE)</f>
        <v>#VALUE!</v>
      </c>
      <c r="H5443" s="17" t="e">
        <f>VLOOKUP(B5444,Consolidation!B:AA,22,FALSE)</f>
        <v>#VALUE!</v>
      </c>
    </row>
    <row r="5444" spans="1:8" ht="29.5" customHeight="1" thickBot="1" x14ac:dyDescent="0.4">
      <c r="A5444" s="16" t="e">
        <f>IF(B5444&lt;&gt;"","IND"&amp;TEXT(COUNTA($B$2:B5444),"000"),"")</f>
        <v>#VALUE!</v>
      </c>
      <c r="B5444" s="17" t="e">
        <f>Consolication[[#This Row],[Nom et prénom 0 Name &amp; first name]]</f>
        <v>#VALUE!</v>
      </c>
      <c r="C5444" s="17" t="e">
        <f>VLOOKUP(B5444,Consolidation!B:AA,3,TRUE)</f>
        <v>#VALUE!</v>
      </c>
      <c r="D5444" s="17" t="e">
        <f>VLOOKUP(B5444,Consolidation!B:AA,5,TRUE)</f>
        <v>#VALUE!</v>
      </c>
      <c r="E5444" s="17" t="e">
        <f>VLOOKUP(B5445,Consolidation!B:AA,6,TRUE)</f>
        <v>#VALUE!</v>
      </c>
      <c r="F5444" s="17" t="e">
        <f>VLOOKUP(B5445,Consolidation!B:AA,7,TRUE)</f>
        <v>#VALUE!</v>
      </c>
      <c r="G5444" s="17" t="e">
        <f>VLOOKUP(B5445,Consolidation!B:AA,12,TRUE)</f>
        <v>#VALUE!</v>
      </c>
      <c r="H5444" s="17" t="e">
        <f>VLOOKUP(B5445,Consolidation!B:AA,22,FALSE)</f>
        <v>#VALUE!</v>
      </c>
    </row>
    <row r="5445" spans="1:8" ht="29.5" customHeight="1" thickBot="1" x14ac:dyDescent="0.4">
      <c r="A5445" s="16" t="e">
        <f>IF(B5445&lt;&gt;"","IND"&amp;TEXT(COUNTA($B$2:B5445),"000"),"")</f>
        <v>#VALUE!</v>
      </c>
      <c r="B5445" s="17" t="e">
        <f>Consolication[[#This Row],[Nom et prénom 0 Name &amp; first name]]</f>
        <v>#VALUE!</v>
      </c>
      <c r="C5445" s="17" t="e">
        <f>VLOOKUP(B5445,Consolidation!B:AA,3,TRUE)</f>
        <v>#VALUE!</v>
      </c>
      <c r="D5445" s="17" t="e">
        <f>VLOOKUP(B5445,Consolidation!B:AA,5,TRUE)</f>
        <v>#VALUE!</v>
      </c>
      <c r="E5445" s="17" t="e">
        <f>VLOOKUP(B5446,Consolidation!B:AA,6,TRUE)</f>
        <v>#VALUE!</v>
      </c>
      <c r="F5445" s="17" t="e">
        <f>VLOOKUP(B5446,Consolidation!B:AA,7,TRUE)</f>
        <v>#VALUE!</v>
      </c>
      <c r="G5445" s="17" t="e">
        <f>VLOOKUP(B5446,Consolidation!B:AA,12,TRUE)</f>
        <v>#VALUE!</v>
      </c>
      <c r="H5445" s="17" t="e">
        <f>VLOOKUP(B5446,Consolidation!B:AA,22,FALSE)</f>
        <v>#VALUE!</v>
      </c>
    </row>
    <row r="5446" spans="1:8" ht="29.5" customHeight="1" thickBot="1" x14ac:dyDescent="0.4">
      <c r="A5446" s="16" t="e">
        <f>IF(B5446&lt;&gt;"","IND"&amp;TEXT(COUNTA($B$2:B5446),"000"),"")</f>
        <v>#VALUE!</v>
      </c>
      <c r="B5446" s="17" t="e">
        <f>Consolication[[#This Row],[Nom et prénom 0 Name &amp; first name]]</f>
        <v>#VALUE!</v>
      </c>
      <c r="C5446" s="17" t="e">
        <f>VLOOKUP(B5446,Consolidation!B:AA,3,TRUE)</f>
        <v>#VALUE!</v>
      </c>
      <c r="D5446" s="17" t="e">
        <f>VLOOKUP(B5446,Consolidation!B:AA,5,TRUE)</f>
        <v>#VALUE!</v>
      </c>
      <c r="E5446" s="17" t="e">
        <f>VLOOKUP(B5447,Consolidation!B:AA,6,TRUE)</f>
        <v>#VALUE!</v>
      </c>
      <c r="F5446" s="17" t="e">
        <f>VLOOKUP(B5447,Consolidation!B:AA,7,TRUE)</f>
        <v>#VALUE!</v>
      </c>
      <c r="G5446" s="17" t="e">
        <f>VLOOKUP(B5447,Consolidation!B:AA,12,TRUE)</f>
        <v>#VALUE!</v>
      </c>
      <c r="H5446" s="17" t="e">
        <f>VLOOKUP(B5447,Consolidation!B:AA,22,FALSE)</f>
        <v>#VALUE!</v>
      </c>
    </row>
    <row r="5447" spans="1:8" ht="29.5" customHeight="1" thickBot="1" x14ac:dyDescent="0.4">
      <c r="A5447" s="16" t="e">
        <f>IF(B5447&lt;&gt;"","IND"&amp;TEXT(COUNTA($B$2:B5447),"000"),"")</f>
        <v>#VALUE!</v>
      </c>
      <c r="B5447" s="17" t="e">
        <f>Consolication[[#This Row],[Nom et prénom 0 Name &amp; first name]]</f>
        <v>#VALUE!</v>
      </c>
      <c r="C5447" s="17" t="e">
        <f>VLOOKUP(B5447,Consolidation!B:AA,3,TRUE)</f>
        <v>#VALUE!</v>
      </c>
      <c r="D5447" s="17" t="e">
        <f>VLOOKUP(B5447,Consolidation!B:AA,5,TRUE)</f>
        <v>#VALUE!</v>
      </c>
      <c r="E5447" s="17" t="e">
        <f>VLOOKUP(B5448,Consolidation!B:AA,6,TRUE)</f>
        <v>#VALUE!</v>
      </c>
      <c r="F5447" s="17" t="e">
        <f>VLOOKUP(B5448,Consolidation!B:AA,7,TRUE)</f>
        <v>#VALUE!</v>
      </c>
      <c r="G5447" s="17" t="e">
        <f>VLOOKUP(B5448,Consolidation!B:AA,12,TRUE)</f>
        <v>#VALUE!</v>
      </c>
      <c r="H5447" s="17" t="e">
        <f>VLOOKUP(B5448,Consolidation!B:AA,22,FALSE)</f>
        <v>#VALUE!</v>
      </c>
    </row>
    <row r="5448" spans="1:8" ht="29.5" customHeight="1" thickBot="1" x14ac:dyDescent="0.4">
      <c r="A5448" s="16" t="e">
        <f>IF(B5448&lt;&gt;"","IND"&amp;TEXT(COUNTA($B$2:B5448),"000"),"")</f>
        <v>#VALUE!</v>
      </c>
      <c r="B5448" s="17" t="e">
        <f>Consolication[[#This Row],[Nom et prénom 0 Name &amp; first name]]</f>
        <v>#VALUE!</v>
      </c>
      <c r="C5448" s="17" t="e">
        <f>VLOOKUP(B5448,Consolidation!B:AA,3,TRUE)</f>
        <v>#VALUE!</v>
      </c>
      <c r="D5448" s="17" t="e">
        <f>VLOOKUP(B5448,Consolidation!B:AA,5,TRUE)</f>
        <v>#VALUE!</v>
      </c>
      <c r="E5448" s="17" t="e">
        <f>VLOOKUP(B5449,Consolidation!B:AA,6,TRUE)</f>
        <v>#VALUE!</v>
      </c>
      <c r="F5448" s="17" t="e">
        <f>VLOOKUP(B5449,Consolidation!B:AA,7,TRUE)</f>
        <v>#VALUE!</v>
      </c>
      <c r="G5448" s="17" t="e">
        <f>VLOOKUP(B5449,Consolidation!B:AA,12,TRUE)</f>
        <v>#VALUE!</v>
      </c>
      <c r="H5448" s="17" t="e">
        <f>VLOOKUP(B5449,Consolidation!B:AA,22,FALSE)</f>
        <v>#VALUE!</v>
      </c>
    </row>
    <row r="5449" spans="1:8" ht="29.5" customHeight="1" thickBot="1" x14ac:dyDescent="0.4">
      <c r="A5449" s="16" t="e">
        <f>IF(B5449&lt;&gt;"","IND"&amp;TEXT(COUNTA($B$2:B5449),"000"),"")</f>
        <v>#VALUE!</v>
      </c>
      <c r="B5449" s="17" t="e">
        <f>Consolication[[#This Row],[Nom et prénom 0 Name &amp; first name]]</f>
        <v>#VALUE!</v>
      </c>
      <c r="C5449" s="17" t="e">
        <f>VLOOKUP(B5449,Consolidation!B:AA,3,TRUE)</f>
        <v>#VALUE!</v>
      </c>
      <c r="D5449" s="17" t="e">
        <f>VLOOKUP(B5449,Consolidation!B:AA,5,TRUE)</f>
        <v>#VALUE!</v>
      </c>
      <c r="E5449" s="17" t="e">
        <f>VLOOKUP(B5450,Consolidation!B:AA,6,TRUE)</f>
        <v>#VALUE!</v>
      </c>
      <c r="F5449" s="17" t="e">
        <f>VLOOKUP(B5450,Consolidation!B:AA,7,TRUE)</f>
        <v>#VALUE!</v>
      </c>
      <c r="G5449" s="17" t="e">
        <f>VLOOKUP(B5450,Consolidation!B:AA,12,TRUE)</f>
        <v>#VALUE!</v>
      </c>
      <c r="H5449" s="17" t="e">
        <f>VLOOKUP(B5450,Consolidation!B:AA,22,FALSE)</f>
        <v>#VALUE!</v>
      </c>
    </row>
    <row r="5450" spans="1:8" ht="29.5" customHeight="1" thickBot="1" x14ac:dyDescent="0.4">
      <c r="A5450" s="16" t="e">
        <f>IF(B5450&lt;&gt;"","IND"&amp;TEXT(COUNTA($B$2:B5450),"000"),"")</f>
        <v>#VALUE!</v>
      </c>
      <c r="B5450" s="17" t="e">
        <f>Consolication[[#This Row],[Nom et prénom 0 Name &amp; first name]]</f>
        <v>#VALUE!</v>
      </c>
      <c r="C5450" s="17" t="e">
        <f>VLOOKUP(B5450,Consolidation!B:AA,3,TRUE)</f>
        <v>#VALUE!</v>
      </c>
      <c r="D5450" s="17" t="e">
        <f>VLOOKUP(B5450,Consolidation!B:AA,5,TRUE)</f>
        <v>#VALUE!</v>
      </c>
      <c r="E5450" s="17" t="e">
        <f>VLOOKUP(B5451,Consolidation!B:AA,6,TRUE)</f>
        <v>#VALUE!</v>
      </c>
      <c r="F5450" s="17" t="e">
        <f>VLOOKUP(B5451,Consolidation!B:AA,7,TRUE)</f>
        <v>#VALUE!</v>
      </c>
      <c r="G5450" s="17" t="e">
        <f>VLOOKUP(B5451,Consolidation!B:AA,12,TRUE)</f>
        <v>#VALUE!</v>
      </c>
      <c r="H5450" s="17" t="e">
        <f>VLOOKUP(B5451,Consolidation!B:AA,22,FALSE)</f>
        <v>#VALUE!</v>
      </c>
    </row>
    <row r="5451" spans="1:8" ht="29.5" customHeight="1" thickBot="1" x14ac:dyDescent="0.4">
      <c r="A5451" s="16" t="e">
        <f>IF(B5451&lt;&gt;"","IND"&amp;TEXT(COUNTA($B$2:B5451),"000"),"")</f>
        <v>#VALUE!</v>
      </c>
      <c r="B5451" s="17" t="e">
        <f>Consolication[[#This Row],[Nom et prénom 0 Name &amp; first name]]</f>
        <v>#VALUE!</v>
      </c>
      <c r="C5451" s="17" t="e">
        <f>VLOOKUP(B5451,Consolidation!B:AA,3,TRUE)</f>
        <v>#VALUE!</v>
      </c>
      <c r="D5451" s="17" t="e">
        <f>VLOOKUP(B5451,Consolidation!B:AA,5,TRUE)</f>
        <v>#VALUE!</v>
      </c>
      <c r="E5451" s="17" t="e">
        <f>VLOOKUP(B5452,Consolidation!B:AA,6,TRUE)</f>
        <v>#VALUE!</v>
      </c>
      <c r="F5451" s="17" t="e">
        <f>VLOOKUP(B5452,Consolidation!B:AA,7,TRUE)</f>
        <v>#VALUE!</v>
      </c>
      <c r="G5451" s="17" t="e">
        <f>VLOOKUP(B5452,Consolidation!B:AA,12,TRUE)</f>
        <v>#VALUE!</v>
      </c>
      <c r="H5451" s="17" t="e">
        <f>VLOOKUP(B5452,Consolidation!B:AA,22,FALSE)</f>
        <v>#VALUE!</v>
      </c>
    </row>
    <row r="5452" spans="1:8" ht="29.5" customHeight="1" thickBot="1" x14ac:dyDescent="0.4">
      <c r="A5452" s="16" t="e">
        <f>IF(B5452&lt;&gt;"","IND"&amp;TEXT(COUNTA($B$2:B5452),"000"),"")</f>
        <v>#VALUE!</v>
      </c>
      <c r="B5452" s="17" t="e">
        <f>Consolication[[#This Row],[Nom et prénom 0 Name &amp; first name]]</f>
        <v>#VALUE!</v>
      </c>
      <c r="C5452" s="17" t="e">
        <f>VLOOKUP(B5452,Consolidation!B:AA,3,TRUE)</f>
        <v>#VALUE!</v>
      </c>
      <c r="D5452" s="17" t="e">
        <f>VLOOKUP(B5452,Consolidation!B:AA,5,TRUE)</f>
        <v>#VALUE!</v>
      </c>
      <c r="E5452" s="17" t="e">
        <f>VLOOKUP(B5453,Consolidation!B:AA,6,TRUE)</f>
        <v>#VALUE!</v>
      </c>
      <c r="F5452" s="17" t="e">
        <f>VLOOKUP(B5453,Consolidation!B:AA,7,TRUE)</f>
        <v>#VALUE!</v>
      </c>
      <c r="G5452" s="17" t="e">
        <f>VLOOKUP(B5453,Consolidation!B:AA,12,TRUE)</f>
        <v>#VALUE!</v>
      </c>
      <c r="H5452" s="17" t="e">
        <f>VLOOKUP(B5453,Consolidation!B:AA,22,FALSE)</f>
        <v>#VALUE!</v>
      </c>
    </row>
    <row r="5453" spans="1:8" ht="29.5" customHeight="1" thickBot="1" x14ac:dyDescent="0.4">
      <c r="A5453" s="16" t="e">
        <f>IF(B5453&lt;&gt;"","IND"&amp;TEXT(COUNTA($B$2:B5453),"000"),"")</f>
        <v>#VALUE!</v>
      </c>
      <c r="B5453" s="17" t="e">
        <f>Consolication[[#This Row],[Nom et prénom 0 Name &amp; first name]]</f>
        <v>#VALUE!</v>
      </c>
      <c r="C5453" s="17" t="e">
        <f>VLOOKUP(B5453,Consolidation!B:AA,3,TRUE)</f>
        <v>#VALUE!</v>
      </c>
      <c r="D5453" s="17" t="e">
        <f>VLOOKUP(B5453,Consolidation!B:AA,5,TRUE)</f>
        <v>#VALUE!</v>
      </c>
      <c r="E5453" s="17" t="e">
        <f>VLOOKUP(B5454,Consolidation!B:AA,6,TRUE)</f>
        <v>#VALUE!</v>
      </c>
      <c r="F5453" s="17" t="e">
        <f>VLOOKUP(B5454,Consolidation!B:AA,7,TRUE)</f>
        <v>#VALUE!</v>
      </c>
      <c r="G5453" s="17" t="e">
        <f>VLOOKUP(B5454,Consolidation!B:AA,12,TRUE)</f>
        <v>#VALUE!</v>
      </c>
      <c r="H5453" s="17" t="e">
        <f>VLOOKUP(B5454,Consolidation!B:AA,22,FALSE)</f>
        <v>#VALUE!</v>
      </c>
    </row>
    <row r="5454" spans="1:8" ht="29.5" customHeight="1" thickBot="1" x14ac:dyDescent="0.4">
      <c r="A5454" s="16" t="e">
        <f>IF(B5454&lt;&gt;"","IND"&amp;TEXT(COUNTA($B$2:B5454),"000"),"")</f>
        <v>#VALUE!</v>
      </c>
      <c r="B5454" s="17" t="e">
        <f>Consolication[[#This Row],[Nom et prénom 0 Name &amp; first name]]</f>
        <v>#VALUE!</v>
      </c>
      <c r="C5454" s="17" t="e">
        <f>VLOOKUP(B5454,Consolidation!B:AA,3,TRUE)</f>
        <v>#VALUE!</v>
      </c>
      <c r="D5454" s="17" t="e">
        <f>VLOOKUP(B5454,Consolidation!B:AA,5,TRUE)</f>
        <v>#VALUE!</v>
      </c>
      <c r="E5454" s="17" t="e">
        <f>VLOOKUP(B5455,Consolidation!B:AA,6,TRUE)</f>
        <v>#VALUE!</v>
      </c>
      <c r="F5454" s="17" t="e">
        <f>VLOOKUP(B5455,Consolidation!B:AA,7,TRUE)</f>
        <v>#VALUE!</v>
      </c>
      <c r="G5454" s="17" t="e">
        <f>VLOOKUP(B5455,Consolidation!B:AA,12,TRUE)</f>
        <v>#VALUE!</v>
      </c>
      <c r="H5454" s="17" t="e">
        <f>VLOOKUP(B5455,Consolidation!B:AA,22,FALSE)</f>
        <v>#VALUE!</v>
      </c>
    </row>
    <row r="5455" spans="1:8" ht="29.5" customHeight="1" thickBot="1" x14ac:dyDescent="0.4">
      <c r="A5455" s="16" t="e">
        <f>IF(B5455&lt;&gt;"","IND"&amp;TEXT(COUNTA($B$2:B5455),"000"),"")</f>
        <v>#VALUE!</v>
      </c>
      <c r="B5455" s="17" t="e">
        <f>Consolication[[#This Row],[Nom et prénom 0 Name &amp; first name]]</f>
        <v>#VALUE!</v>
      </c>
      <c r="C5455" s="17" t="e">
        <f>VLOOKUP(B5455,Consolidation!B:AA,3,TRUE)</f>
        <v>#VALUE!</v>
      </c>
      <c r="D5455" s="17" t="e">
        <f>VLOOKUP(B5455,Consolidation!B:AA,5,TRUE)</f>
        <v>#VALUE!</v>
      </c>
      <c r="E5455" s="17" t="e">
        <f>VLOOKUP(B5456,Consolidation!B:AA,6,TRUE)</f>
        <v>#VALUE!</v>
      </c>
      <c r="F5455" s="17" t="e">
        <f>VLOOKUP(B5456,Consolidation!B:AA,7,TRUE)</f>
        <v>#VALUE!</v>
      </c>
      <c r="G5455" s="17" t="e">
        <f>VLOOKUP(B5456,Consolidation!B:AA,12,TRUE)</f>
        <v>#VALUE!</v>
      </c>
      <c r="H5455" s="17" t="e">
        <f>VLOOKUP(B5456,Consolidation!B:AA,22,FALSE)</f>
        <v>#VALUE!</v>
      </c>
    </row>
    <row r="5456" spans="1:8" ht="29.5" customHeight="1" thickBot="1" x14ac:dyDescent="0.4">
      <c r="A5456" s="16" t="e">
        <f>IF(B5456&lt;&gt;"","IND"&amp;TEXT(COUNTA($B$2:B5456),"000"),"")</f>
        <v>#VALUE!</v>
      </c>
      <c r="B5456" s="17" t="e">
        <f>Consolication[[#This Row],[Nom et prénom 0 Name &amp; first name]]</f>
        <v>#VALUE!</v>
      </c>
      <c r="C5456" s="17" t="e">
        <f>VLOOKUP(B5456,Consolidation!B:AA,3,TRUE)</f>
        <v>#VALUE!</v>
      </c>
      <c r="D5456" s="17" t="e">
        <f>VLOOKUP(B5456,Consolidation!B:AA,5,TRUE)</f>
        <v>#VALUE!</v>
      </c>
      <c r="E5456" s="17" t="e">
        <f>VLOOKUP(B5457,Consolidation!B:AA,6,TRUE)</f>
        <v>#VALUE!</v>
      </c>
      <c r="F5456" s="17" t="e">
        <f>VLOOKUP(B5457,Consolidation!B:AA,7,TRUE)</f>
        <v>#VALUE!</v>
      </c>
      <c r="G5456" s="17" t="e">
        <f>VLOOKUP(B5457,Consolidation!B:AA,12,TRUE)</f>
        <v>#VALUE!</v>
      </c>
      <c r="H5456" s="17" t="e">
        <f>VLOOKUP(B5457,Consolidation!B:AA,22,FALSE)</f>
        <v>#VALUE!</v>
      </c>
    </row>
    <row r="5457" spans="1:8" ht="29.5" customHeight="1" thickBot="1" x14ac:dyDescent="0.4">
      <c r="A5457" s="16" t="e">
        <f>IF(B5457&lt;&gt;"","IND"&amp;TEXT(COUNTA($B$2:B5457),"000"),"")</f>
        <v>#VALUE!</v>
      </c>
      <c r="B5457" s="17" t="e">
        <f>Consolication[[#This Row],[Nom et prénom 0 Name &amp; first name]]</f>
        <v>#VALUE!</v>
      </c>
      <c r="C5457" s="17" t="e">
        <f>VLOOKUP(B5457,Consolidation!B:AA,3,TRUE)</f>
        <v>#VALUE!</v>
      </c>
      <c r="D5457" s="17" t="e">
        <f>VLOOKUP(B5457,Consolidation!B:AA,5,TRUE)</f>
        <v>#VALUE!</v>
      </c>
      <c r="E5457" s="17" t="e">
        <f>VLOOKUP(B5458,Consolidation!B:AA,6,TRUE)</f>
        <v>#VALUE!</v>
      </c>
      <c r="F5457" s="17" t="e">
        <f>VLOOKUP(B5458,Consolidation!B:AA,7,TRUE)</f>
        <v>#VALUE!</v>
      </c>
      <c r="G5457" s="17" t="e">
        <f>VLOOKUP(B5458,Consolidation!B:AA,12,TRUE)</f>
        <v>#VALUE!</v>
      </c>
      <c r="H5457" s="17" t="e">
        <f>VLOOKUP(B5458,Consolidation!B:AA,22,FALSE)</f>
        <v>#VALUE!</v>
      </c>
    </row>
    <row r="5458" spans="1:8" ht="29.5" customHeight="1" thickBot="1" x14ac:dyDescent="0.4">
      <c r="A5458" s="16" t="e">
        <f>IF(B5458&lt;&gt;"","IND"&amp;TEXT(COUNTA($B$2:B5458),"000"),"")</f>
        <v>#VALUE!</v>
      </c>
      <c r="B5458" s="17" t="e">
        <f>Consolication[[#This Row],[Nom et prénom 0 Name &amp; first name]]</f>
        <v>#VALUE!</v>
      </c>
      <c r="C5458" s="17" t="e">
        <f>VLOOKUP(B5458,Consolidation!B:AA,3,TRUE)</f>
        <v>#VALUE!</v>
      </c>
      <c r="D5458" s="17" t="e">
        <f>VLOOKUP(B5458,Consolidation!B:AA,5,TRUE)</f>
        <v>#VALUE!</v>
      </c>
      <c r="E5458" s="17" t="e">
        <f>VLOOKUP(B5459,Consolidation!B:AA,6,TRUE)</f>
        <v>#VALUE!</v>
      </c>
      <c r="F5458" s="17" t="e">
        <f>VLOOKUP(B5459,Consolidation!B:AA,7,TRUE)</f>
        <v>#VALUE!</v>
      </c>
      <c r="G5458" s="17" t="e">
        <f>VLOOKUP(B5459,Consolidation!B:AA,12,TRUE)</f>
        <v>#VALUE!</v>
      </c>
      <c r="H5458" s="17" t="e">
        <f>VLOOKUP(B5459,Consolidation!B:AA,22,FALSE)</f>
        <v>#VALUE!</v>
      </c>
    </row>
    <row r="5459" spans="1:8" ht="29.5" customHeight="1" thickBot="1" x14ac:dyDescent="0.4">
      <c r="A5459" s="16" t="e">
        <f>IF(B5459&lt;&gt;"","IND"&amp;TEXT(COUNTA($B$2:B5459),"000"),"")</f>
        <v>#VALUE!</v>
      </c>
      <c r="B5459" s="17" t="e">
        <f>Consolication[[#This Row],[Nom et prénom 0 Name &amp; first name]]</f>
        <v>#VALUE!</v>
      </c>
      <c r="C5459" s="17" t="e">
        <f>VLOOKUP(B5459,Consolidation!B:AA,3,TRUE)</f>
        <v>#VALUE!</v>
      </c>
      <c r="D5459" s="17" t="e">
        <f>VLOOKUP(B5459,Consolidation!B:AA,5,TRUE)</f>
        <v>#VALUE!</v>
      </c>
      <c r="E5459" s="17" t="e">
        <f>VLOOKUP(B5460,Consolidation!B:AA,6,TRUE)</f>
        <v>#VALUE!</v>
      </c>
      <c r="F5459" s="17" t="e">
        <f>VLOOKUP(B5460,Consolidation!B:AA,7,TRUE)</f>
        <v>#VALUE!</v>
      </c>
      <c r="G5459" s="17" t="e">
        <f>VLOOKUP(B5460,Consolidation!B:AA,12,TRUE)</f>
        <v>#VALUE!</v>
      </c>
      <c r="H5459" s="17" t="e">
        <f>VLOOKUP(B5460,Consolidation!B:AA,22,FALSE)</f>
        <v>#VALUE!</v>
      </c>
    </row>
    <row r="5460" spans="1:8" ht="29.5" customHeight="1" thickBot="1" x14ac:dyDescent="0.4">
      <c r="A5460" s="16" t="e">
        <f>IF(B5460&lt;&gt;"","IND"&amp;TEXT(COUNTA($B$2:B5460),"000"),"")</f>
        <v>#VALUE!</v>
      </c>
      <c r="B5460" s="17" t="e">
        <f>Consolication[[#This Row],[Nom et prénom 0 Name &amp; first name]]</f>
        <v>#VALUE!</v>
      </c>
      <c r="C5460" s="17" t="e">
        <f>VLOOKUP(B5460,Consolidation!B:AA,3,TRUE)</f>
        <v>#VALUE!</v>
      </c>
      <c r="D5460" s="17" t="e">
        <f>VLOOKUP(B5460,Consolidation!B:AA,5,TRUE)</f>
        <v>#VALUE!</v>
      </c>
      <c r="E5460" s="17" t="e">
        <f>VLOOKUP(B5461,Consolidation!B:AA,6,TRUE)</f>
        <v>#VALUE!</v>
      </c>
      <c r="F5460" s="17" t="e">
        <f>VLOOKUP(B5461,Consolidation!B:AA,7,TRUE)</f>
        <v>#VALUE!</v>
      </c>
      <c r="G5460" s="17" t="e">
        <f>VLOOKUP(B5461,Consolidation!B:AA,12,TRUE)</f>
        <v>#VALUE!</v>
      </c>
      <c r="H5460" s="17" t="e">
        <f>VLOOKUP(B5461,Consolidation!B:AA,22,FALSE)</f>
        <v>#VALUE!</v>
      </c>
    </row>
    <row r="5461" spans="1:8" ht="29.5" customHeight="1" thickBot="1" x14ac:dyDescent="0.4">
      <c r="A5461" s="16" t="e">
        <f>IF(B5461&lt;&gt;"","IND"&amp;TEXT(COUNTA($B$2:B5461),"000"),"")</f>
        <v>#VALUE!</v>
      </c>
      <c r="B5461" s="17" t="e">
        <f>Consolication[[#This Row],[Nom et prénom 0 Name &amp; first name]]</f>
        <v>#VALUE!</v>
      </c>
      <c r="C5461" s="17" t="e">
        <f>VLOOKUP(B5461,Consolidation!B:AA,3,TRUE)</f>
        <v>#VALUE!</v>
      </c>
      <c r="D5461" s="17" t="e">
        <f>VLOOKUP(B5461,Consolidation!B:AA,5,TRUE)</f>
        <v>#VALUE!</v>
      </c>
      <c r="E5461" s="17" t="e">
        <f>VLOOKUP(B5462,Consolidation!B:AA,6,TRUE)</f>
        <v>#VALUE!</v>
      </c>
      <c r="F5461" s="17" t="e">
        <f>VLOOKUP(B5462,Consolidation!B:AA,7,TRUE)</f>
        <v>#VALUE!</v>
      </c>
      <c r="G5461" s="17" t="e">
        <f>VLOOKUP(B5462,Consolidation!B:AA,12,TRUE)</f>
        <v>#VALUE!</v>
      </c>
      <c r="H5461" s="17" t="e">
        <f>VLOOKUP(B5462,Consolidation!B:AA,22,FALSE)</f>
        <v>#VALUE!</v>
      </c>
    </row>
    <row r="5462" spans="1:8" ht="29.5" customHeight="1" thickBot="1" x14ac:dyDescent="0.4">
      <c r="A5462" s="16" t="e">
        <f>IF(B5462&lt;&gt;"","IND"&amp;TEXT(COUNTA($B$2:B5462),"000"),"")</f>
        <v>#VALUE!</v>
      </c>
      <c r="B5462" s="17" t="e">
        <f>Consolication[[#This Row],[Nom et prénom 0 Name &amp; first name]]</f>
        <v>#VALUE!</v>
      </c>
      <c r="C5462" s="17" t="e">
        <f>VLOOKUP(B5462,Consolidation!B:AA,3,TRUE)</f>
        <v>#VALUE!</v>
      </c>
      <c r="D5462" s="17" t="e">
        <f>VLOOKUP(B5462,Consolidation!B:AA,5,TRUE)</f>
        <v>#VALUE!</v>
      </c>
      <c r="E5462" s="17" t="e">
        <f>VLOOKUP(B5463,Consolidation!B:AA,6,TRUE)</f>
        <v>#VALUE!</v>
      </c>
      <c r="F5462" s="17" t="e">
        <f>VLOOKUP(B5463,Consolidation!B:AA,7,TRUE)</f>
        <v>#VALUE!</v>
      </c>
      <c r="G5462" s="17" t="e">
        <f>VLOOKUP(B5463,Consolidation!B:AA,12,TRUE)</f>
        <v>#VALUE!</v>
      </c>
      <c r="H5462" s="17" t="e">
        <f>VLOOKUP(B5463,Consolidation!B:AA,22,FALSE)</f>
        <v>#VALUE!</v>
      </c>
    </row>
    <row r="5463" spans="1:8" ht="29.5" customHeight="1" thickBot="1" x14ac:dyDescent="0.4">
      <c r="A5463" s="16" t="e">
        <f>IF(B5463&lt;&gt;"","IND"&amp;TEXT(COUNTA($B$2:B5463),"000"),"")</f>
        <v>#VALUE!</v>
      </c>
      <c r="B5463" s="17" t="e">
        <f>Consolication[[#This Row],[Nom et prénom 0 Name &amp; first name]]</f>
        <v>#VALUE!</v>
      </c>
      <c r="C5463" s="17" t="e">
        <f>VLOOKUP(B5463,Consolidation!B:AA,3,TRUE)</f>
        <v>#VALUE!</v>
      </c>
      <c r="D5463" s="17" t="e">
        <f>VLOOKUP(B5463,Consolidation!B:AA,5,TRUE)</f>
        <v>#VALUE!</v>
      </c>
      <c r="E5463" s="17" t="e">
        <f>VLOOKUP(B5464,Consolidation!B:AA,6,TRUE)</f>
        <v>#VALUE!</v>
      </c>
      <c r="F5463" s="17" t="e">
        <f>VLOOKUP(B5464,Consolidation!B:AA,7,TRUE)</f>
        <v>#VALUE!</v>
      </c>
      <c r="G5463" s="17" t="e">
        <f>VLOOKUP(B5464,Consolidation!B:AA,12,TRUE)</f>
        <v>#VALUE!</v>
      </c>
      <c r="H5463" s="17" t="e">
        <f>VLOOKUP(B5464,Consolidation!B:AA,22,FALSE)</f>
        <v>#VALUE!</v>
      </c>
    </row>
    <row r="5464" spans="1:8" ht="29.5" customHeight="1" thickBot="1" x14ac:dyDescent="0.4">
      <c r="A5464" s="16" t="e">
        <f>IF(B5464&lt;&gt;"","IND"&amp;TEXT(COUNTA($B$2:B5464),"000"),"")</f>
        <v>#VALUE!</v>
      </c>
      <c r="B5464" s="17" t="e">
        <f>Consolication[[#This Row],[Nom et prénom 0 Name &amp; first name]]</f>
        <v>#VALUE!</v>
      </c>
      <c r="C5464" s="17" t="e">
        <f>VLOOKUP(B5464,Consolidation!B:AA,3,TRUE)</f>
        <v>#VALUE!</v>
      </c>
      <c r="D5464" s="17" t="e">
        <f>VLOOKUP(B5464,Consolidation!B:AA,5,TRUE)</f>
        <v>#VALUE!</v>
      </c>
      <c r="E5464" s="17" t="e">
        <f>VLOOKUP(B5465,Consolidation!B:AA,6,TRUE)</f>
        <v>#VALUE!</v>
      </c>
      <c r="F5464" s="17" t="e">
        <f>VLOOKUP(B5465,Consolidation!B:AA,7,TRUE)</f>
        <v>#VALUE!</v>
      </c>
      <c r="G5464" s="17" t="e">
        <f>VLOOKUP(B5465,Consolidation!B:AA,12,TRUE)</f>
        <v>#VALUE!</v>
      </c>
      <c r="H5464" s="17" t="e">
        <f>VLOOKUP(B5465,Consolidation!B:AA,22,FALSE)</f>
        <v>#VALUE!</v>
      </c>
    </row>
    <row r="5465" spans="1:8" ht="29.5" customHeight="1" thickBot="1" x14ac:dyDescent="0.4">
      <c r="A5465" s="16" t="e">
        <f>IF(B5465&lt;&gt;"","IND"&amp;TEXT(COUNTA($B$2:B5465),"000"),"")</f>
        <v>#VALUE!</v>
      </c>
      <c r="B5465" s="17" t="e">
        <f>Consolication[[#This Row],[Nom et prénom 0 Name &amp; first name]]</f>
        <v>#VALUE!</v>
      </c>
      <c r="C5465" s="17" t="e">
        <f>VLOOKUP(B5465,Consolidation!B:AA,3,TRUE)</f>
        <v>#VALUE!</v>
      </c>
      <c r="D5465" s="17" t="e">
        <f>VLOOKUP(B5465,Consolidation!B:AA,5,TRUE)</f>
        <v>#VALUE!</v>
      </c>
      <c r="E5465" s="17" t="e">
        <f>VLOOKUP(B5466,Consolidation!B:AA,6,TRUE)</f>
        <v>#VALUE!</v>
      </c>
      <c r="F5465" s="17" t="e">
        <f>VLOOKUP(B5466,Consolidation!B:AA,7,TRUE)</f>
        <v>#VALUE!</v>
      </c>
      <c r="G5465" s="17" t="e">
        <f>VLOOKUP(B5466,Consolidation!B:AA,12,TRUE)</f>
        <v>#VALUE!</v>
      </c>
      <c r="H5465" s="17" t="e">
        <f>VLOOKUP(B5466,Consolidation!B:AA,22,FALSE)</f>
        <v>#VALUE!</v>
      </c>
    </row>
    <row r="5466" spans="1:8" ht="29.5" customHeight="1" thickBot="1" x14ac:dyDescent="0.4">
      <c r="A5466" s="16" t="e">
        <f>IF(B5466&lt;&gt;"","IND"&amp;TEXT(COUNTA($B$2:B5466),"000"),"")</f>
        <v>#VALUE!</v>
      </c>
      <c r="B5466" s="17" t="e">
        <f>Consolication[[#This Row],[Nom et prénom 0 Name &amp; first name]]</f>
        <v>#VALUE!</v>
      </c>
      <c r="C5466" s="17" t="e">
        <f>VLOOKUP(B5466,Consolidation!B:AA,3,TRUE)</f>
        <v>#VALUE!</v>
      </c>
      <c r="D5466" s="17" t="e">
        <f>VLOOKUP(B5466,Consolidation!B:AA,5,TRUE)</f>
        <v>#VALUE!</v>
      </c>
      <c r="E5466" s="17" t="e">
        <f>VLOOKUP(B5467,Consolidation!B:AA,6,TRUE)</f>
        <v>#VALUE!</v>
      </c>
      <c r="F5466" s="17" t="e">
        <f>VLOOKUP(B5467,Consolidation!B:AA,7,TRUE)</f>
        <v>#VALUE!</v>
      </c>
      <c r="G5466" s="17" t="e">
        <f>VLOOKUP(B5467,Consolidation!B:AA,12,TRUE)</f>
        <v>#VALUE!</v>
      </c>
      <c r="H5466" s="17" t="e">
        <f>VLOOKUP(B5467,Consolidation!B:AA,22,FALSE)</f>
        <v>#VALUE!</v>
      </c>
    </row>
    <row r="5467" spans="1:8" ht="29.5" customHeight="1" thickBot="1" x14ac:dyDescent="0.4">
      <c r="A5467" s="16" t="e">
        <f>IF(B5467&lt;&gt;"","IND"&amp;TEXT(COUNTA($B$2:B5467),"000"),"")</f>
        <v>#VALUE!</v>
      </c>
      <c r="B5467" s="17" t="e">
        <f>Consolication[[#This Row],[Nom et prénom 0 Name &amp; first name]]</f>
        <v>#VALUE!</v>
      </c>
      <c r="C5467" s="17" t="e">
        <f>VLOOKUP(B5467,Consolidation!B:AA,3,TRUE)</f>
        <v>#VALUE!</v>
      </c>
      <c r="D5467" s="17" t="e">
        <f>VLOOKUP(B5467,Consolidation!B:AA,5,TRUE)</f>
        <v>#VALUE!</v>
      </c>
      <c r="E5467" s="17" t="e">
        <f>VLOOKUP(B5468,Consolidation!B:AA,6,TRUE)</f>
        <v>#VALUE!</v>
      </c>
      <c r="F5467" s="17" t="e">
        <f>VLOOKUP(B5468,Consolidation!B:AA,7,TRUE)</f>
        <v>#VALUE!</v>
      </c>
      <c r="G5467" s="17" t="e">
        <f>VLOOKUP(B5468,Consolidation!B:AA,12,TRUE)</f>
        <v>#VALUE!</v>
      </c>
      <c r="H5467" s="17" t="e">
        <f>VLOOKUP(B5468,Consolidation!B:AA,22,FALSE)</f>
        <v>#VALUE!</v>
      </c>
    </row>
    <row r="5468" spans="1:8" ht="29.5" customHeight="1" thickBot="1" x14ac:dyDescent="0.4">
      <c r="A5468" s="16" t="e">
        <f>IF(B5468&lt;&gt;"","IND"&amp;TEXT(COUNTA($B$2:B5468),"000"),"")</f>
        <v>#VALUE!</v>
      </c>
      <c r="B5468" s="17" t="e">
        <f>Consolication[[#This Row],[Nom et prénom 0 Name &amp; first name]]</f>
        <v>#VALUE!</v>
      </c>
      <c r="C5468" s="17" t="e">
        <f>VLOOKUP(B5468,Consolidation!B:AA,3,TRUE)</f>
        <v>#VALUE!</v>
      </c>
      <c r="D5468" s="17" t="e">
        <f>VLOOKUP(B5468,Consolidation!B:AA,5,TRUE)</f>
        <v>#VALUE!</v>
      </c>
      <c r="E5468" s="17" t="e">
        <f>VLOOKUP(B5469,Consolidation!B:AA,6,TRUE)</f>
        <v>#VALUE!</v>
      </c>
      <c r="F5468" s="17" t="e">
        <f>VLOOKUP(B5469,Consolidation!B:AA,7,TRUE)</f>
        <v>#VALUE!</v>
      </c>
      <c r="G5468" s="17" t="e">
        <f>VLOOKUP(B5469,Consolidation!B:AA,12,TRUE)</f>
        <v>#VALUE!</v>
      </c>
      <c r="H5468" s="17" t="e">
        <f>VLOOKUP(B5469,Consolidation!B:AA,22,FALSE)</f>
        <v>#VALUE!</v>
      </c>
    </row>
    <row r="5469" spans="1:8" ht="29.5" customHeight="1" thickBot="1" x14ac:dyDescent="0.4">
      <c r="A5469" s="16" t="e">
        <f>IF(B5469&lt;&gt;"","IND"&amp;TEXT(COUNTA($B$2:B5469),"000"),"")</f>
        <v>#VALUE!</v>
      </c>
      <c r="B5469" s="17" t="e">
        <f>Consolication[[#This Row],[Nom et prénom 0 Name &amp; first name]]</f>
        <v>#VALUE!</v>
      </c>
      <c r="C5469" s="17" t="e">
        <f>VLOOKUP(B5469,Consolidation!B:AA,3,TRUE)</f>
        <v>#VALUE!</v>
      </c>
      <c r="D5469" s="17" t="e">
        <f>VLOOKUP(B5469,Consolidation!B:AA,5,TRUE)</f>
        <v>#VALUE!</v>
      </c>
      <c r="E5469" s="17" t="e">
        <f>VLOOKUP(B5470,Consolidation!B:AA,6,TRUE)</f>
        <v>#VALUE!</v>
      </c>
      <c r="F5469" s="17" t="e">
        <f>VLOOKUP(B5470,Consolidation!B:AA,7,TRUE)</f>
        <v>#VALUE!</v>
      </c>
      <c r="G5469" s="17" t="e">
        <f>VLOOKUP(B5470,Consolidation!B:AA,12,TRUE)</f>
        <v>#VALUE!</v>
      </c>
      <c r="H5469" s="17" t="e">
        <f>VLOOKUP(B5470,Consolidation!B:AA,22,FALSE)</f>
        <v>#VALUE!</v>
      </c>
    </row>
    <row r="5470" spans="1:8" ht="29.5" customHeight="1" thickBot="1" x14ac:dyDescent="0.4">
      <c r="A5470" s="16" t="e">
        <f>IF(B5470&lt;&gt;"","IND"&amp;TEXT(COUNTA($B$2:B5470),"000"),"")</f>
        <v>#VALUE!</v>
      </c>
      <c r="B5470" s="17" t="e">
        <f>Consolication[[#This Row],[Nom et prénom 0 Name &amp; first name]]</f>
        <v>#VALUE!</v>
      </c>
      <c r="C5470" s="17" t="e">
        <f>VLOOKUP(B5470,Consolidation!B:AA,3,TRUE)</f>
        <v>#VALUE!</v>
      </c>
      <c r="D5470" s="17" t="e">
        <f>VLOOKUP(B5470,Consolidation!B:AA,5,TRUE)</f>
        <v>#VALUE!</v>
      </c>
      <c r="E5470" s="17" t="e">
        <f>VLOOKUP(B5471,Consolidation!B:AA,6,TRUE)</f>
        <v>#VALUE!</v>
      </c>
      <c r="F5470" s="17" t="e">
        <f>VLOOKUP(B5471,Consolidation!B:AA,7,TRUE)</f>
        <v>#VALUE!</v>
      </c>
      <c r="G5470" s="17" t="e">
        <f>VLOOKUP(B5471,Consolidation!B:AA,12,TRUE)</f>
        <v>#VALUE!</v>
      </c>
      <c r="H5470" s="17" t="e">
        <f>VLOOKUP(B5471,Consolidation!B:AA,22,FALSE)</f>
        <v>#VALUE!</v>
      </c>
    </row>
    <row r="5471" spans="1:8" ht="29.5" customHeight="1" thickBot="1" x14ac:dyDescent="0.4">
      <c r="A5471" s="16" t="e">
        <f>IF(B5471&lt;&gt;"","IND"&amp;TEXT(COUNTA($B$2:B5471),"000"),"")</f>
        <v>#VALUE!</v>
      </c>
      <c r="B5471" s="17" t="e">
        <f>Consolication[[#This Row],[Nom et prénom 0 Name &amp; first name]]</f>
        <v>#VALUE!</v>
      </c>
      <c r="C5471" s="17" t="e">
        <f>VLOOKUP(B5471,Consolidation!B:AA,3,TRUE)</f>
        <v>#VALUE!</v>
      </c>
      <c r="D5471" s="17" t="e">
        <f>VLOOKUP(B5471,Consolidation!B:AA,5,TRUE)</f>
        <v>#VALUE!</v>
      </c>
      <c r="E5471" s="17" t="e">
        <f>VLOOKUP(B5472,Consolidation!B:AA,6,TRUE)</f>
        <v>#VALUE!</v>
      </c>
      <c r="F5471" s="17" t="e">
        <f>VLOOKUP(B5472,Consolidation!B:AA,7,TRUE)</f>
        <v>#VALUE!</v>
      </c>
      <c r="G5471" s="17" t="e">
        <f>VLOOKUP(B5472,Consolidation!B:AA,12,TRUE)</f>
        <v>#VALUE!</v>
      </c>
      <c r="H5471" s="17" t="e">
        <f>VLOOKUP(B5472,Consolidation!B:AA,22,FALSE)</f>
        <v>#VALUE!</v>
      </c>
    </row>
    <row r="5472" spans="1:8" ht="29.5" customHeight="1" thickBot="1" x14ac:dyDescent="0.4">
      <c r="A5472" s="16" t="e">
        <f>IF(B5472&lt;&gt;"","IND"&amp;TEXT(COUNTA($B$2:B5472),"000"),"")</f>
        <v>#VALUE!</v>
      </c>
      <c r="B5472" s="17" t="e">
        <f>Consolication[[#This Row],[Nom et prénom 0 Name &amp; first name]]</f>
        <v>#VALUE!</v>
      </c>
      <c r="C5472" s="17" t="e">
        <f>VLOOKUP(B5472,Consolidation!B:AA,3,TRUE)</f>
        <v>#VALUE!</v>
      </c>
      <c r="D5472" s="17" t="e">
        <f>VLOOKUP(B5472,Consolidation!B:AA,5,TRUE)</f>
        <v>#VALUE!</v>
      </c>
      <c r="E5472" s="17" t="e">
        <f>VLOOKUP(B5473,Consolidation!B:AA,6,TRUE)</f>
        <v>#VALUE!</v>
      </c>
      <c r="F5472" s="17" t="e">
        <f>VLOOKUP(B5473,Consolidation!B:AA,7,TRUE)</f>
        <v>#VALUE!</v>
      </c>
      <c r="G5472" s="17" t="e">
        <f>VLOOKUP(B5473,Consolidation!B:AA,12,TRUE)</f>
        <v>#VALUE!</v>
      </c>
      <c r="H5472" s="17" t="e">
        <f>VLOOKUP(B5473,Consolidation!B:AA,22,FALSE)</f>
        <v>#VALUE!</v>
      </c>
    </row>
    <row r="5473" spans="1:8" ht="29.5" customHeight="1" thickBot="1" x14ac:dyDescent="0.4">
      <c r="A5473" s="16" t="e">
        <f>IF(B5473&lt;&gt;"","IND"&amp;TEXT(COUNTA($B$2:B5473),"000"),"")</f>
        <v>#VALUE!</v>
      </c>
      <c r="B5473" s="17" t="e">
        <f>Consolication[[#This Row],[Nom et prénom 0 Name &amp; first name]]</f>
        <v>#VALUE!</v>
      </c>
      <c r="C5473" s="17" t="e">
        <f>VLOOKUP(B5473,Consolidation!B:AA,3,TRUE)</f>
        <v>#VALUE!</v>
      </c>
      <c r="D5473" s="17" t="e">
        <f>VLOOKUP(B5473,Consolidation!B:AA,5,TRUE)</f>
        <v>#VALUE!</v>
      </c>
      <c r="E5473" s="17" t="e">
        <f>VLOOKUP(B5474,Consolidation!B:AA,6,TRUE)</f>
        <v>#VALUE!</v>
      </c>
      <c r="F5473" s="17" t="e">
        <f>VLOOKUP(B5474,Consolidation!B:AA,7,TRUE)</f>
        <v>#VALUE!</v>
      </c>
      <c r="G5473" s="17" t="e">
        <f>VLOOKUP(B5474,Consolidation!B:AA,12,TRUE)</f>
        <v>#VALUE!</v>
      </c>
      <c r="H5473" s="17" t="e">
        <f>VLOOKUP(B5474,Consolidation!B:AA,22,FALSE)</f>
        <v>#VALUE!</v>
      </c>
    </row>
    <row r="5474" spans="1:8" ht="29.5" customHeight="1" thickBot="1" x14ac:dyDescent="0.4">
      <c r="A5474" s="16" t="e">
        <f>IF(B5474&lt;&gt;"","IND"&amp;TEXT(COUNTA($B$2:B5474),"000"),"")</f>
        <v>#VALUE!</v>
      </c>
      <c r="B5474" s="17" t="e">
        <f>Consolication[[#This Row],[Nom et prénom 0 Name &amp; first name]]</f>
        <v>#VALUE!</v>
      </c>
      <c r="C5474" s="17" t="e">
        <f>VLOOKUP(B5474,Consolidation!B:AA,3,TRUE)</f>
        <v>#VALUE!</v>
      </c>
      <c r="D5474" s="17" t="e">
        <f>VLOOKUP(B5474,Consolidation!B:AA,5,TRUE)</f>
        <v>#VALUE!</v>
      </c>
      <c r="E5474" s="17" t="e">
        <f>VLOOKUP(B5475,Consolidation!B:AA,6,TRUE)</f>
        <v>#VALUE!</v>
      </c>
      <c r="F5474" s="17" t="e">
        <f>VLOOKUP(B5475,Consolidation!B:AA,7,TRUE)</f>
        <v>#VALUE!</v>
      </c>
      <c r="G5474" s="17" t="e">
        <f>VLOOKUP(B5475,Consolidation!B:AA,12,TRUE)</f>
        <v>#VALUE!</v>
      </c>
      <c r="H5474" s="17" t="e">
        <f>VLOOKUP(B5475,Consolidation!B:AA,22,FALSE)</f>
        <v>#VALUE!</v>
      </c>
    </row>
    <row r="5475" spans="1:8" ht="29.5" customHeight="1" thickBot="1" x14ac:dyDescent="0.4">
      <c r="A5475" s="16" t="e">
        <f>IF(B5475&lt;&gt;"","IND"&amp;TEXT(COUNTA($B$2:B5475),"000"),"")</f>
        <v>#VALUE!</v>
      </c>
      <c r="B5475" s="17" t="e">
        <f>Consolication[[#This Row],[Nom et prénom 0 Name &amp; first name]]</f>
        <v>#VALUE!</v>
      </c>
      <c r="C5475" s="17" t="e">
        <f>VLOOKUP(B5475,Consolidation!B:AA,3,TRUE)</f>
        <v>#VALUE!</v>
      </c>
      <c r="D5475" s="17" t="e">
        <f>VLOOKUP(B5475,Consolidation!B:AA,5,TRUE)</f>
        <v>#VALUE!</v>
      </c>
      <c r="E5475" s="17" t="e">
        <f>VLOOKUP(B5476,Consolidation!B:AA,6,TRUE)</f>
        <v>#VALUE!</v>
      </c>
      <c r="F5475" s="17" t="e">
        <f>VLOOKUP(B5476,Consolidation!B:AA,7,TRUE)</f>
        <v>#VALUE!</v>
      </c>
      <c r="G5475" s="17" t="e">
        <f>VLOOKUP(B5476,Consolidation!B:AA,12,TRUE)</f>
        <v>#VALUE!</v>
      </c>
      <c r="H5475" s="17" t="e">
        <f>VLOOKUP(B5476,Consolidation!B:AA,22,FALSE)</f>
        <v>#VALUE!</v>
      </c>
    </row>
    <row r="5476" spans="1:8" ht="29.5" customHeight="1" thickBot="1" x14ac:dyDescent="0.4">
      <c r="A5476" s="16" t="e">
        <f>IF(B5476&lt;&gt;"","IND"&amp;TEXT(COUNTA($B$2:B5476),"000"),"")</f>
        <v>#VALUE!</v>
      </c>
      <c r="B5476" s="17" t="e">
        <f>Consolication[[#This Row],[Nom et prénom 0 Name &amp; first name]]</f>
        <v>#VALUE!</v>
      </c>
      <c r="C5476" s="17" t="e">
        <f>VLOOKUP(B5476,Consolidation!B:AA,3,TRUE)</f>
        <v>#VALUE!</v>
      </c>
      <c r="D5476" s="17" t="e">
        <f>VLOOKUP(B5476,Consolidation!B:AA,5,TRUE)</f>
        <v>#VALUE!</v>
      </c>
      <c r="E5476" s="17" t="e">
        <f>VLOOKUP(B5477,Consolidation!B:AA,6,TRUE)</f>
        <v>#VALUE!</v>
      </c>
      <c r="F5476" s="17" t="e">
        <f>VLOOKUP(B5477,Consolidation!B:AA,7,TRUE)</f>
        <v>#VALUE!</v>
      </c>
      <c r="G5476" s="17" t="e">
        <f>VLOOKUP(B5477,Consolidation!B:AA,12,TRUE)</f>
        <v>#VALUE!</v>
      </c>
      <c r="H5476" s="17" t="e">
        <f>VLOOKUP(B5477,Consolidation!B:AA,22,FALSE)</f>
        <v>#VALUE!</v>
      </c>
    </row>
    <row r="5477" spans="1:8" ht="29.5" customHeight="1" thickBot="1" x14ac:dyDescent="0.4">
      <c r="A5477" s="16" t="e">
        <f>IF(B5477&lt;&gt;"","IND"&amp;TEXT(COUNTA($B$2:B5477),"000"),"")</f>
        <v>#VALUE!</v>
      </c>
      <c r="B5477" s="17" t="e">
        <f>Consolication[[#This Row],[Nom et prénom 0 Name &amp; first name]]</f>
        <v>#VALUE!</v>
      </c>
      <c r="C5477" s="17" t="e">
        <f>VLOOKUP(B5477,Consolidation!B:AA,3,TRUE)</f>
        <v>#VALUE!</v>
      </c>
      <c r="D5477" s="17" t="e">
        <f>VLOOKUP(B5477,Consolidation!B:AA,5,TRUE)</f>
        <v>#VALUE!</v>
      </c>
      <c r="E5477" s="17" t="e">
        <f>VLOOKUP(B5478,Consolidation!B:AA,6,TRUE)</f>
        <v>#VALUE!</v>
      </c>
      <c r="F5477" s="17" t="e">
        <f>VLOOKUP(B5478,Consolidation!B:AA,7,TRUE)</f>
        <v>#VALUE!</v>
      </c>
      <c r="G5477" s="17" t="e">
        <f>VLOOKUP(B5478,Consolidation!B:AA,12,TRUE)</f>
        <v>#VALUE!</v>
      </c>
      <c r="H5477" s="17" t="e">
        <f>VLOOKUP(B5478,Consolidation!B:AA,22,FALSE)</f>
        <v>#VALUE!</v>
      </c>
    </row>
    <row r="5478" spans="1:8" ht="29.5" customHeight="1" thickBot="1" x14ac:dyDescent="0.4">
      <c r="A5478" s="16" t="e">
        <f>IF(B5478&lt;&gt;"","IND"&amp;TEXT(COUNTA($B$2:B5478),"000"),"")</f>
        <v>#VALUE!</v>
      </c>
      <c r="B5478" s="17" t="e">
        <f>Consolication[[#This Row],[Nom et prénom 0 Name &amp; first name]]</f>
        <v>#VALUE!</v>
      </c>
      <c r="C5478" s="17" t="e">
        <f>VLOOKUP(B5478,Consolidation!B:AA,3,TRUE)</f>
        <v>#VALUE!</v>
      </c>
      <c r="D5478" s="17" t="e">
        <f>VLOOKUP(B5478,Consolidation!B:AA,5,TRUE)</f>
        <v>#VALUE!</v>
      </c>
      <c r="E5478" s="17" t="e">
        <f>VLOOKUP(B5479,Consolidation!B:AA,6,TRUE)</f>
        <v>#VALUE!</v>
      </c>
      <c r="F5478" s="17" t="e">
        <f>VLOOKUP(B5479,Consolidation!B:AA,7,TRUE)</f>
        <v>#VALUE!</v>
      </c>
      <c r="G5478" s="17" t="e">
        <f>VLOOKUP(B5479,Consolidation!B:AA,12,TRUE)</f>
        <v>#VALUE!</v>
      </c>
      <c r="H5478" s="17" t="e">
        <f>VLOOKUP(B5479,Consolidation!B:AA,22,FALSE)</f>
        <v>#VALUE!</v>
      </c>
    </row>
    <row r="5479" spans="1:8" ht="29.5" customHeight="1" thickBot="1" x14ac:dyDescent="0.4">
      <c r="A5479" s="16" t="e">
        <f>IF(B5479&lt;&gt;"","IND"&amp;TEXT(COUNTA($B$2:B5479),"000"),"")</f>
        <v>#VALUE!</v>
      </c>
      <c r="B5479" s="17" t="e">
        <f>Consolication[[#This Row],[Nom et prénom 0 Name &amp; first name]]</f>
        <v>#VALUE!</v>
      </c>
      <c r="C5479" s="17" t="e">
        <f>VLOOKUP(B5479,Consolidation!B:AA,3,TRUE)</f>
        <v>#VALUE!</v>
      </c>
      <c r="D5479" s="17" t="e">
        <f>VLOOKUP(B5479,Consolidation!B:AA,5,TRUE)</f>
        <v>#VALUE!</v>
      </c>
      <c r="E5479" s="17" t="e">
        <f>VLOOKUP(B5480,Consolidation!B:AA,6,TRUE)</f>
        <v>#VALUE!</v>
      </c>
      <c r="F5479" s="17" t="e">
        <f>VLOOKUP(B5480,Consolidation!B:AA,7,TRUE)</f>
        <v>#VALUE!</v>
      </c>
      <c r="G5479" s="17" t="e">
        <f>VLOOKUP(B5480,Consolidation!B:AA,12,TRUE)</f>
        <v>#VALUE!</v>
      </c>
      <c r="H5479" s="17" t="e">
        <f>VLOOKUP(B5480,Consolidation!B:AA,22,FALSE)</f>
        <v>#VALUE!</v>
      </c>
    </row>
    <row r="5480" spans="1:8" ht="29.5" customHeight="1" thickBot="1" x14ac:dyDescent="0.4">
      <c r="A5480" s="16" t="e">
        <f>IF(B5480&lt;&gt;"","IND"&amp;TEXT(COUNTA($B$2:B5480),"000"),"")</f>
        <v>#VALUE!</v>
      </c>
      <c r="B5480" s="17" t="e">
        <f>Consolication[[#This Row],[Nom et prénom 0 Name &amp; first name]]</f>
        <v>#VALUE!</v>
      </c>
      <c r="C5480" s="17" t="e">
        <f>VLOOKUP(B5480,Consolidation!B:AA,3,TRUE)</f>
        <v>#VALUE!</v>
      </c>
      <c r="D5480" s="17" t="e">
        <f>VLOOKUP(B5480,Consolidation!B:AA,5,TRUE)</f>
        <v>#VALUE!</v>
      </c>
      <c r="E5480" s="17" t="e">
        <f>VLOOKUP(B5481,Consolidation!B:AA,6,TRUE)</f>
        <v>#VALUE!</v>
      </c>
      <c r="F5480" s="17" t="e">
        <f>VLOOKUP(B5481,Consolidation!B:AA,7,TRUE)</f>
        <v>#VALUE!</v>
      </c>
      <c r="G5480" s="17" t="e">
        <f>VLOOKUP(B5481,Consolidation!B:AA,12,TRUE)</f>
        <v>#VALUE!</v>
      </c>
      <c r="H5480" s="17" t="e">
        <f>VLOOKUP(B5481,Consolidation!B:AA,22,FALSE)</f>
        <v>#VALUE!</v>
      </c>
    </row>
    <row r="5481" spans="1:8" ht="29.5" customHeight="1" thickBot="1" x14ac:dyDescent="0.4">
      <c r="A5481" s="16" t="e">
        <f>IF(B5481&lt;&gt;"","IND"&amp;TEXT(COUNTA($B$2:B5481),"000"),"")</f>
        <v>#VALUE!</v>
      </c>
      <c r="B5481" s="17" t="e">
        <f>Consolication[[#This Row],[Nom et prénom 0 Name &amp; first name]]</f>
        <v>#VALUE!</v>
      </c>
      <c r="C5481" s="17" t="e">
        <f>VLOOKUP(B5481,Consolidation!B:AA,3,TRUE)</f>
        <v>#VALUE!</v>
      </c>
      <c r="D5481" s="17" t="e">
        <f>VLOOKUP(B5481,Consolidation!B:AA,5,TRUE)</f>
        <v>#VALUE!</v>
      </c>
      <c r="E5481" s="17" t="e">
        <f>VLOOKUP(B5482,Consolidation!B:AA,6,TRUE)</f>
        <v>#VALUE!</v>
      </c>
      <c r="F5481" s="17" t="e">
        <f>VLOOKUP(B5482,Consolidation!B:AA,7,TRUE)</f>
        <v>#VALUE!</v>
      </c>
      <c r="G5481" s="17" t="e">
        <f>VLOOKUP(B5482,Consolidation!B:AA,12,TRUE)</f>
        <v>#VALUE!</v>
      </c>
      <c r="H5481" s="17" t="e">
        <f>VLOOKUP(B5482,Consolidation!B:AA,22,FALSE)</f>
        <v>#VALUE!</v>
      </c>
    </row>
    <row r="5482" spans="1:8" ht="29.5" customHeight="1" thickBot="1" x14ac:dyDescent="0.4">
      <c r="A5482" s="16" t="e">
        <f>IF(B5482&lt;&gt;"","IND"&amp;TEXT(COUNTA($B$2:B5482),"000"),"")</f>
        <v>#VALUE!</v>
      </c>
      <c r="B5482" s="17" t="e">
        <f>Consolication[[#This Row],[Nom et prénom 0 Name &amp; first name]]</f>
        <v>#VALUE!</v>
      </c>
      <c r="C5482" s="17" t="e">
        <f>VLOOKUP(B5482,Consolidation!B:AA,3,TRUE)</f>
        <v>#VALUE!</v>
      </c>
      <c r="D5482" s="17" t="e">
        <f>VLOOKUP(B5482,Consolidation!B:AA,5,TRUE)</f>
        <v>#VALUE!</v>
      </c>
      <c r="E5482" s="17" t="e">
        <f>VLOOKUP(B5483,Consolidation!B:AA,6,TRUE)</f>
        <v>#VALUE!</v>
      </c>
      <c r="F5482" s="17" t="e">
        <f>VLOOKUP(B5483,Consolidation!B:AA,7,TRUE)</f>
        <v>#VALUE!</v>
      </c>
      <c r="G5482" s="17" t="e">
        <f>VLOOKUP(B5483,Consolidation!B:AA,12,TRUE)</f>
        <v>#VALUE!</v>
      </c>
      <c r="H5482" s="17" t="e">
        <f>VLOOKUP(B5483,Consolidation!B:AA,22,FALSE)</f>
        <v>#VALUE!</v>
      </c>
    </row>
    <row r="5483" spans="1:8" ht="29.5" customHeight="1" thickBot="1" x14ac:dyDescent="0.4">
      <c r="A5483" s="16" t="e">
        <f>IF(B5483&lt;&gt;"","IND"&amp;TEXT(COUNTA($B$2:B5483),"000"),"")</f>
        <v>#VALUE!</v>
      </c>
      <c r="B5483" s="17" t="e">
        <f>Consolication[[#This Row],[Nom et prénom 0 Name &amp; first name]]</f>
        <v>#VALUE!</v>
      </c>
      <c r="C5483" s="17" t="e">
        <f>VLOOKUP(B5483,Consolidation!B:AA,3,TRUE)</f>
        <v>#VALUE!</v>
      </c>
      <c r="D5483" s="17" t="e">
        <f>VLOOKUP(B5483,Consolidation!B:AA,5,TRUE)</f>
        <v>#VALUE!</v>
      </c>
      <c r="E5483" s="17" t="e">
        <f>VLOOKUP(B5484,Consolidation!B:AA,6,TRUE)</f>
        <v>#VALUE!</v>
      </c>
      <c r="F5483" s="17" t="e">
        <f>VLOOKUP(B5484,Consolidation!B:AA,7,TRUE)</f>
        <v>#VALUE!</v>
      </c>
      <c r="G5483" s="17" t="e">
        <f>VLOOKUP(B5484,Consolidation!B:AA,12,TRUE)</f>
        <v>#VALUE!</v>
      </c>
      <c r="H5483" s="17" t="e">
        <f>VLOOKUP(B5484,Consolidation!B:AA,22,FALSE)</f>
        <v>#VALUE!</v>
      </c>
    </row>
    <row r="5484" spans="1:8" ht="29.5" customHeight="1" thickBot="1" x14ac:dyDescent="0.4">
      <c r="A5484" s="16" t="e">
        <f>IF(B5484&lt;&gt;"","IND"&amp;TEXT(COUNTA($B$2:B5484),"000"),"")</f>
        <v>#VALUE!</v>
      </c>
      <c r="B5484" s="17" t="e">
        <f>Consolication[[#This Row],[Nom et prénom 0 Name &amp; first name]]</f>
        <v>#VALUE!</v>
      </c>
      <c r="C5484" s="17" t="e">
        <f>VLOOKUP(B5484,Consolidation!B:AA,3,TRUE)</f>
        <v>#VALUE!</v>
      </c>
      <c r="D5484" s="17" t="e">
        <f>VLOOKUP(B5484,Consolidation!B:AA,5,TRUE)</f>
        <v>#VALUE!</v>
      </c>
      <c r="E5484" s="17" t="e">
        <f>VLOOKUP(B5485,Consolidation!B:AA,6,TRUE)</f>
        <v>#VALUE!</v>
      </c>
      <c r="F5484" s="17" t="e">
        <f>VLOOKUP(B5485,Consolidation!B:AA,7,TRUE)</f>
        <v>#VALUE!</v>
      </c>
      <c r="G5484" s="17" t="e">
        <f>VLOOKUP(B5485,Consolidation!B:AA,12,TRUE)</f>
        <v>#VALUE!</v>
      </c>
      <c r="H5484" s="17" t="e">
        <f>VLOOKUP(B5485,Consolidation!B:AA,22,FALSE)</f>
        <v>#VALUE!</v>
      </c>
    </row>
    <row r="5485" spans="1:8" ht="29.5" customHeight="1" thickBot="1" x14ac:dyDescent="0.4">
      <c r="A5485" s="16" t="e">
        <f>IF(B5485&lt;&gt;"","IND"&amp;TEXT(COUNTA($B$2:B5485),"000"),"")</f>
        <v>#VALUE!</v>
      </c>
      <c r="B5485" s="17" t="e">
        <f>Consolication[[#This Row],[Nom et prénom 0 Name &amp; first name]]</f>
        <v>#VALUE!</v>
      </c>
      <c r="C5485" s="17" t="e">
        <f>VLOOKUP(B5485,Consolidation!B:AA,3,TRUE)</f>
        <v>#VALUE!</v>
      </c>
      <c r="D5485" s="17" t="e">
        <f>VLOOKUP(B5485,Consolidation!B:AA,5,TRUE)</f>
        <v>#VALUE!</v>
      </c>
      <c r="E5485" s="17" t="e">
        <f>VLOOKUP(B5486,Consolidation!B:AA,6,TRUE)</f>
        <v>#VALUE!</v>
      </c>
      <c r="F5485" s="17" t="e">
        <f>VLOOKUP(B5486,Consolidation!B:AA,7,TRUE)</f>
        <v>#VALUE!</v>
      </c>
      <c r="G5485" s="17" t="e">
        <f>VLOOKUP(B5486,Consolidation!B:AA,12,TRUE)</f>
        <v>#VALUE!</v>
      </c>
      <c r="H5485" s="17" t="e">
        <f>VLOOKUP(B5486,Consolidation!B:AA,22,FALSE)</f>
        <v>#VALUE!</v>
      </c>
    </row>
    <row r="5486" spans="1:8" ht="29.5" customHeight="1" thickBot="1" x14ac:dyDescent="0.4">
      <c r="A5486" s="16" t="e">
        <f>IF(B5486&lt;&gt;"","IND"&amp;TEXT(COUNTA($B$2:B5486),"000"),"")</f>
        <v>#VALUE!</v>
      </c>
      <c r="B5486" s="17" t="e">
        <f>Consolication[[#This Row],[Nom et prénom 0 Name &amp; first name]]</f>
        <v>#VALUE!</v>
      </c>
      <c r="C5486" s="17" t="e">
        <f>VLOOKUP(B5486,Consolidation!B:AA,3,TRUE)</f>
        <v>#VALUE!</v>
      </c>
      <c r="D5486" s="17" t="e">
        <f>VLOOKUP(B5486,Consolidation!B:AA,5,TRUE)</f>
        <v>#VALUE!</v>
      </c>
      <c r="E5486" s="17" t="e">
        <f>VLOOKUP(B5487,Consolidation!B:AA,6,TRUE)</f>
        <v>#VALUE!</v>
      </c>
      <c r="F5486" s="17" t="e">
        <f>VLOOKUP(B5487,Consolidation!B:AA,7,TRUE)</f>
        <v>#VALUE!</v>
      </c>
      <c r="G5486" s="17" t="e">
        <f>VLOOKUP(B5487,Consolidation!B:AA,12,TRUE)</f>
        <v>#VALUE!</v>
      </c>
      <c r="H5486" s="17" t="e">
        <f>VLOOKUP(B5487,Consolidation!B:AA,22,FALSE)</f>
        <v>#VALUE!</v>
      </c>
    </row>
    <row r="5487" spans="1:8" ht="29.5" customHeight="1" thickBot="1" x14ac:dyDescent="0.4">
      <c r="A5487" s="16" t="e">
        <f>IF(B5487&lt;&gt;"","IND"&amp;TEXT(COUNTA($B$2:B5487),"000"),"")</f>
        <v>#VALUE!</v>
      </c>
      <c r="B5487" s="17" t="e">
        <f>Consolication[[#This Row],[Nom et prénom 0 Name &amp; first name]]</f>
        <v>#VALUE!</v>
      </c>
      <c r="C5487" s="17" t="e">
        <f>VLOOKUP(B5487,Consolidation!B:AA,3,TRUE)</f>
        <v>#VALUE!</v>
      </c>
      <c r="D5487" s="17" t="e">
        <f>VLOOKUP(B5487,Consolidation!B:AA,5,TRUE)</f>
        <v>#VALUE!</v>
      </c>
      <c r="E5487" s="17" t="e">
        <f>VLOOKUP(B5488,Consolidation!B:AA,6,TRUE)</f>
        <v>#VALUE!</v>
      </c>
      <c r="F5487" s="17" t="e">
        <f>VLOOKUP(B5488,Consolidation!B:AA,7,TRUE)</f>
        <v>#VALUE!</v>
      </c>
      <c r="G5487" s="17" t="e">
        <f>VLOOKUP(B5488,Consolidation!B:AA,12,TRUE)</f>
        <v>#VALUE!</v>
      </c>
      <c r="H5487" s="17" t="e">
        <f>VLOOKUP(B5488,Consolidation!B:AA,22,FALSE)</f>
        <v>#VALUE!</v>
      </c>
    </row>
    <row r="5488" spans="1:8" ht="29.5" customHeight="1" thickBot="1" x14ac:dyDescent="0.4">
      <c r="A5488" s="16" t="e">
        <f>IF(B5488&lt;&gt;"","IND"&amp;TEXT(COUNTA($B$2:B5488),"000"),"")</f>
        <v>#VALUE!</v>
      </c>
      <c r="B5488" s="17" t="e">
        <f>Consolication[[#This Row],[Nom et prénom 0 Name &amp; first name]]</f>
        <v>#VALUE!</v>
      </c>
      <c r="C5488" s="17" t="e">
        <f>VLOOKUP(B5488,Consolidation!B:AA,3,TRUE)</f>
        <v>#VALUE!</v>
      </c>
      <c r="D5488" s="17" t="e">
        <f>VLOOKUP(B5488,Consolidation!B:AA,5,TRUE)</f>
        <v>#VALUE!</v>
      </c>
      <c r="E5488" s="17" t="e">
        <f>VLOOKUP(B5489,Consolidation!B:AA,6,TRUE)</f>
        <v>#VALUE!</v>
      </c>
      <c r="F5488" s="17" t="e">
        <f>VLOOKUP(B5489,Consolidation!B:AA,7,TRUE)</f>
        <v>#VALUE!</v>
      </c>
      <c r="G5488" s="17" t="e">
        <f>VLOOKUP(B5489,Consolidation!B:AA,12,TRUE)</f>
        <v>#VALUE!</v>
      </c>
      <c r="H5488" s="17" t="e">
        <f>VLOOKUP(B5489,Consolidation!B:AA,22,FALSE)</f>
        <v>#VALUE!</v>
      </c>
    </row>
    <row r="5489" spans="1:8" ht="29.5" customHeight="1" thickBot="1" x14ac:dyDescent="0.4">
      <c r="A5489" s="16" t="e">
        <f>IF(B5489&lt;&gt;"","IND"&amp;TEXT(COUNTA($B$2:B5489),"000"),"")</f>
        <v>#VALUE!</v>
      </c>
      <c r="B5489" s="17" t="e">
        <f>Consolication[[#This Row],[Nom et prénom 0 Name &amp; first name]]</f>
        <v>#VALUE!</v>
      </c>
      <c r="C5489" s="17" t="e">
        <f>VLOOKUP(B5489,Consolidation!B:AA,3,TRUE)</f>
        <v>#VALUE!</v>
      </c>
      <c r="D5489" s="17" t="e">
        <f>VLOOKUP(B5489,Consolidation!B:AA,5,TRUE)</f>
        <v>#VALUE!</v>
      </c>
      <c r="E5489" s="17" t="e">
        <f>VLOOKUP(B5490,Consolidation!B:AA,6,TRUE)</f>
        <v>#VALUE!</v>
      </c>
      <c r="F5489" s="17" t="e">
        <f>VLOOKUP(B5490,Consolidation!B:AA,7,TRUE)</f>
        <v>#VALUE!</v>
      </c>
      <c r="G5489" s="17" t="e">
        <f>VLOOKUP(B5490,Consolidation!B:AA,12,TRUE)</f>
        <v>#VALUE!</v>
      </c>
      <c r="H5489" s="17" t="e">
        <f>VLOOKUP(B5490,Consolidation!B:AA,22,FALSE)</f>
        <v>#VALUE!</v>
      </c>
    </row>
    <row r="5490" spans="1:8" ht="29.5" customHeight="1" thickBot="1" x14ac:dyDescent="0.4">
      <c r="A5490" s="16" t="e">
        <f>IF(B5490&lt;&gt;"","IND"&amp;TEXT(COUNTA($B$2:B5490),"000"),"")</f>
        <v>#VALUE!</v>
      </c>
      <c r="B5490" s="17" t="e">
        <f>Consolication[[#This Row],[Nom et prénom 0 Name &amp; first name]]</f>
        <v>#VALUE!</v>
      </c>
      <c r="C5490" s="17" t="e">
        <f>VLOOKUP(B5490,Consolidation!B:AA,3,TRUE)</f>
        <v>#VALUE!</v>
      </c>
      <c r="D5490" s="17" t="e">
        <f>VLOOKUP(B5490,Consolidation!B:AA,5,TRUE)</f>
        <v>#VALUE!</v>
      </c>
      <c r="E5490" s="17" t="e">
        <f>VLOOKUP(B5491,Consolidation!B:AA,6,TRUE)</f>
        <v>#VALUE!</v>
      </c>
      <c r="F5490" s="17" t="e">
        <f>VLOOKUP(B5491,Consolidation!B:AA,7,TRUE)</f>
        <v>#VALUE!</v>
      </c>
      <c r="G5490" s="17" t="e">
        <f>VLOOKUP(B5491,Consolidation!B:AA,12,TRUE)</f>
        <v>#VALUE!</v>
      </c>
      <c r="H5490" s="17" t="e">
        <f>VLOOKUP(B5491,Consolidation!B:AA,22,FALSE)</f>
        <v>#VALUE!</v>
      </c>
    </row>
    <row r="5491" spans="1:8" ht="29.5" customHeight="1" thickBot="1" x14ac:dyDescent="0.4">
      <c r="A5491" s="16" t="e">
        <f>IF(B5491&lt;&gt;"","IND"&amp;TEXT(COUNTA($B$2:B5491),"000"),"")</f>
        <v>#VALUE!</v>
      </c>
      <c r="B5491" s="17" t="e">
        <f>Consolication[[#This Row],[Nom et prénom 0 Name &amp; first name]]</f>
        <v>#VALUE!</v>
      </c>
      <c r="C5491" s="17" t="e">
        <f>VLOOKUP(B5491,Consolidation!B:AA,3,TRUE)</f>
        <v>#VALUE!</v>
      </c>
      <c r="D5491" s="17" t="e">
        <f>VLOOKUP(B5491,Consolidation!B:AA,5,TRUE)</f>
        <v>#VALUE!</v>
      </c>
      <c r="E5491" s="17" t="e">
        <f>VLOOKUP(B5492,Consolidation!B:AA,6,TRUE)</f>
        <v>#VALUE!</v>
      </c>
      <c r="F5491" s="17" t="e">
        <f>VLOOKUP(B5492,Consolidation!B:AA,7,TRUE)</f>
        <v>#VALUE!</v>
      </c>
      <c r="G5491" s="17" t="e">
        <f>VLOOKUP(B5492,Consolidation!B:AA,12,TRUE)</f>
        <v>#VALUE!</v>
      </c>
      <c r="H5491" s="17" t="e">
        <f>VLOOKUP(B5492,Consolidation!B:AA,22,FALSE)</f>
        <v>#VALUE!</v>
      </c>
    </row>
    <row r="5492" spans="1:8" ht="29.5" customHeight="1" thickBot="1" x14ac:dyDescent="0.4">
      <c r="A5492" s="16" t="e">
        <f>IF(B5492&lt;&gt;"","IND"&amp;TEXT(COUNTA($B$2:B5492),"000"),"")</f>
        <v>#VALUE!</v>
      </c>
      <c r="B5492" s="17" t="e">
        <f>Consolication[[#This Row],[Nom et prénom 0 Name &amp; first name]]</f>
        <v>#VALUE!</v>
      </c>
      <c r="C5492" s="17" t="e">
        <f>VLOOKUP(B5492,Consolidation!B:AA,3,TRUE)</f>
        <v>#VALUE!</v>
      </c>
      <c r="D5492" s="17" t="e">
        <f>VLOOKUP(B5492,Consolidation!B:AA,5,TRUE)</f>
        <v>#VALUE!</v>
      </c>
      <c r="E5492" s="17" t="e">
        <f>VLOOKUP(B5493,Consolidation!B:AA,6,TRUE)</f>
        <v>#VALUE!</v>
      </c>
      <c r="F5492" s="17" t="e">
        <f>VLOOKUP(B5493,Consolidation!B:AA,7,TRUE)</f>
        <v>#VALUE!</v>
      </c>
      <c r="G5492" s="17" t="e">
        <f>VLOOKUP(B5493,Consolidation!B:AA,12,TRUE)</f>
        <v>#VALUE!</v>
      </c>
      <c r="H5492" s="17" t="e">
        <f>VLOOKUP(B5493,Consolidation!B:AA,22,FALSE)</f>
        <v>#VALUE!</v>
      </c>
    </row>
    <row r="5493" spans="1:8" ht="29.5" customHeight="1" thickBot="1" x14ac:dyDescent="0.4">
      <c r="A5493" s="16" t="e">
        <f>IF(B5493&lt;&gt;"","IND"&amp;TEXT(COUNTA($B$2:B5493),"000"),"")</f>
        <v>#VALUE!</v>
      </c>
      <c r="B5493" s="17" t="e">
        <f>Consolication[[#This Row],[Nom et prénom 0 Name &amp; first name]]</f>
        <v>#VALUE!</v>
      </c>
      <c r="C5493" s="17" t="e">
        <f>VLOOKUP(B5493,Consolidation!B:AA,3,TRUE)</f>
        <v>#VALUE!</v>
      </c>
      <c r="D5493" s="17" t="e">
        <f>VLOOKUP(B5493,Consolidation!B:AA,5,TRUE)</f>
        <v>#VALUE!</v>
      </c>
      <c r="E5493" s="17" t="e">
        <f>VLOOKUP(B5494,Consolidation!B:AA,6,TRUE)</f>
        <v>#VALUE!</v>
      </c>
      <c r="F5493" s="17" t="e">
        <f>VLOOKUP(B5494,Consolidation!B:AA,7,TRUE)</f>
        <v>#VALUE!</v>
      </c>
      <c r="G5493" s="17" t="e">
        <f>VLOOKUP(B5494,Consolidation!B:AA,12,TRUE)</f>
        <v>#VALUE!</v>
      </c>
      <c r="H5493" s="17" t="e">
        <f>VLOOKUP(B5494,Consolidation!B:AA,22,FALSE)</f>
        <v>#VALUE!</v>
      </c>
    </row>
    <row r="5494" spans="1:8" ht="29.5" customHeight="1" thickBot="1" x14ac:dyDescent="0.4">
      <c r="A5494" s="16" t="e">
        <f>IF(B5494&lt;&gt;"","IND"&amp;TEXT(COUNTA($B$2:B5494),"000"),"")</f>
        <v>#VALUE!</v>
      </c>
      <c r="B5494" s="17" t="e">
        <f>Consolication[[#This Row],[Nom et prénom 0 Name &amp; first name]]</f>
        <v>#VALUE!</v>
      </c>
      <c r="C5494" s="17" t="e">
        <f>VLOOKUP(B5494,Consolidation!B:AA,3,TRUE)</f>
        <v>#VALUE!</v>
      </c>
      <c r="D5494" s="17" t="e">
        <f>VLOOKUP(B5494,Consolidation!B:AA,5,TRUE)</f>
        <v>#VALUE!</v>
      </c>
      <c r="E5494" s="17" t="e">
        <f>VLOOKUP(B5495,Consolidation!B:AA,6,TRUE)</f>
        <v>#VALUE!</v>
      </c>
      <c r="F5494" s="17" t="e">
        <f>VLOOKUP(B5495,Consolidation!B:AA,7,TRUE)</f>
        <v>#VALUE!</v>
      </c>
      <c r="G5494" s="17" t="e">
        <f>VLOOKUP(B5495,Consolidation!B:AA,12,TRUE)</f>
        <v>#VALUE!</v>
      </c>
      <c r="H5494" s="17" t="e">
        <f>VLOOKUP(B5495,Consolidation!B:AA,22,FALSE)</f>
        <v>#VALUE!</v>
      </c>
    </row>
    <row r="5495" spans="1:8" ht="29.5" customHeight="1" thickBot="1" x14ac:dyDescent="0.4">
      <c r="A5495" s="16" t="e">
        <f>IF(B5495&lt;&gt;"","IND"&amp;TEXT(COUNTA($B$2:B5495),"000"),"")</f>
        <v>#VALUE!</v>
      </c>
      <c r="B5495" s="17" t="e">
        <f>Consolication[[#This Row],[Nom et prénom 0 Name &amp; first name]]</f>
        <v>#VALUE!</v>
      </c>
      <c r="C5495" s="17" t="e">
        <f>VLOOKUP(B5495,Consolidation!B:AA,3,TRUE)</f>
        <v>#VALUE!</v>
      </c>
      <c r="D5495" s="17" t="e">
        <f>VLOOKUP(B5495,Consolidation!B:AA,5,TRUE)</f>
        <v>#VALUE!</v>
      </c>
      <c r="E5495" s="17" t="e">
        <f>VLOOKUP(B5496,Consolidation!B:AA,6,TRUE)</f>
        <v>#VALUE!</v>
      </c>
      <c r="F5495" s="17" t="e">
        <f>VLOOKUP(B5496,Consolidation!B:AA,7,TRUE)</f>
        <v>#VALUE!</v>
      </c>
      <c r="G5495" s="17" t="e">
        <f>VLOOKUP(B5496,Consolidation!B:AA,12,TRUE)</f>
        <v>#VALUE!</v>
      </c>
      <c r="H5495" s="17" t="e">
        <f>VLOOKUP(B5496,Consolidation!B:AA,22,FALSE)</f>
        <v>#VALUE!</v>
      </c>
    </row>
    <row r="5496" spans="1:8" ht="29.5" customHeight="1" thickBot="1" x14ac:dyDescent="0.4">
      <c r="A5496" s="16" t="e">
        <f>IF(B5496&lt;&gt;"","IND"&amp;TEXT(COUNTA($B$2:B5496),"000"),"")</f>
        <v>#VALUE!</v>
      </c>
      <c r="B5496" s="17" t="e">
        <f>Consolication[[#This Row],[Nom et prénom 0 Name &amp; first name]]</f>
        <v>#VALUE!</v>
      </c>
      <c r="C5496" s="17" t="e">
        <f>VLOOKUP(B5496,Consolidation!B:AA,3,TRUE)</f>
        <v>#VALUE!</v>
      </c>
      <c r="D5496" s="17" t="e">
        <f>VLOOKUP(B5496,Consolidation!B:AA,5,TRUE)</f>
        <v>#VALUE!</v>
      </c>
      <c r="E5496" s="17" t="e">
        <f>VLOOKUP(B5497,Consolidation!B:AA,6,TRUE)</f>
        <v>#VALUE!</v>
      </c>
      <c r="F5496" s="17" t="e">
        <f>VLOOKUP(B5497,Consolidation!B:AA,7,TRUE)</f>
        <v>#VALUE!</v>
      </c>
      <c r="G5496" s="17" t="e">
        <f>VLOOKUP(B5497,Consolidation!B:AA,12,TRUE)</f>
        <v>#VALUE!</v>
      </c>
      <c r="H5496" s="17" t="e">
        <f>VLOOKUP(B5497,Consolidation!B:AA,22,FALSE)</f>
        <v>#VALUE!</v>
      </c>
    </row>
    <row r="5497" spans="1:8" ht="29.5" customHeight="1" thickBot="1" x14ac:dyDescent="0.4">
      <c r="A5497" s="16" t="e">
        <f>IF(B5497&lt;&gt;"","IND"&amp;TEXT(COUNTA($B$2:B5497),"000"),"")</f>
        <v>#VALUE!</v>
      </c>
      <c r="B5497" s="17" t="e">
        <f>Consolication[[#This Row],[Nom et prénom 0 Name &amp; first name]]</f>
        <v>#VALUE!</v>
      </c>
      <c r="C5497" s="17" t="e">
        <f>VLOOKUP(B5497,Consolidation!B:AA,3,TRUE)</f>
        <v>#VALUE!</v>
      </c>
      <c r="D5497" s="17" t="e">
        <f>VLOOKUP(B5497,Consolidation!B:AA,5,TRUE)</f>
        <v>#VALUE!</v>
      </c>
      <c r="E5497" s="17" t="e">
        <f>VLOOKUP(B5498,Consolidation!B:AA,6,TRUE)</f>
        <v>#VALUE!</v>
      </c>
      <c r="F5497" s="17" t="e">
        <f>VLOOKUP(B5498,Consolidation!B:AA,7,TRUE)</f>
        <v>#VALUE!</v>
      </c>
      <c r="G5497" s="17" t="e">
        <f>VLOOKUP(B5498,Consolidation!B:AA,12,TRUE)</f>
        <v>#VALUE!</v>
      </c>
      <c r="H5497" s="17" t="e">
        <f>VLOOKUP(B5498,Consolidation!B:AA,22,FALSE)</f>
        <v>#VALUE!</v>
      </c>
    </row>
    <row r="5498" spans="1:8" ht="29.5" customHeight="1" thickBot="1" x14ac:dyDescent="0.4">
      <c r="A5498" s="16" t="e">
        <f>IF(B5498&lt;&gt;"","IND"&amp;TEXT(COUNTA($B$2:B5498),"000"),"")</f>
        <v>#VALUE!</v>
      </c>
      <c r="B5498" s="17" t="e">
        <f>Consolication[[#This Row],[Nom et prénom 0 Name &amp; first name]]</f>
        <v>#VALUE!</v>
      </c>
      <c r="C5498" s="17" t="e">
        <f>VLOOKUP(B5498,Consolidation!B:AA,3,TRUE)</f>
        <v>#VALUE!</v>
      </c>
      <c r="D5498" s="17" t="e">
        <f>VLOOKUP(B5498,Consolidation!B:AA,5,TRUE)</f>
        <v>#VALUE!</v>
      </c>
      <c r="E5498" s="17" t="e">
        <f>VLOOKUP(B5499,Consolidation!B:AA,6,TRUE)</f>
        <v>#VALUE!</v>
      </c>
      <c r="F5498" s="17" t="e">
        <f>VLOOKUP(B5499,Consolidation!B:AA,7,TRUE)</f>
        <v>#VALUE!</v>
      </c>
      <c r="G5498" s="17" t="e">
        <f>VLOOKUP(B5499,Consolidation!B:AA,12,TRUE)</f>
        <v>#VALUE!</v>
      </c>
      <c r="H5498" s="17" t="e">
        <f>VLOOKUP(B5499,Consolidation!B:AA,22,FALSE)</f>
        <v>#VALUE!</v>
      </c>
    </row>
    <row r="5499" spans="1:8" ht="29.5" customHeight="1" thickBot="1" x14ac:dyDescent="0.4">
      <c r="A5499" s="16" t="e">
        <f>IF(B5499&lt;&gt;"","IND"&amp;TEXT(COUNTA($B$2:B5499),"000"),"")</f>
        <v>#VALUE!</v>
      </c>
      <c r="B5499" s="17" t="e">
        <f>Consolication[[#This Row],[Nom et prénom 0 Name &amp; first name]]</f>
        <v>#VALUE!</v>
      </c>
      <c r="C5499" s="17" t="e">
        <f>VLOOKUP(B5499,Consolidation!B:AA,3,TRUE)</f>
        <v>#VALUE!</v>
      </c>
      <c r="D5499" s="17" t="e">
        <f>VLOOKUP(B5499,Consolidation!B:AA,5,TRUE)</f>
        <v>#VALUE!</v>
      </c>
      <c r="E5499" s="17" t="e">
        <f>VLOOKUP(B5500,Consolidation!B:AA,6,TRUE)</f>
        <v>#VALUE!</v>
      </c>
      <c r="F5499" s="17" t="e">
        <f>VLOOKUP(B5500,Consolidation!B:AA,7,TRUE)</f>
        <v>#VALUE!</v>
      </c>
      <c r="G5499" s="17" t="e">
        <f>VLOOKUP(B5500,Consolidation!B:AA,12,TRUE)</f>
        <v>#VALUE!</v>
      </c>
      <c r="H5499" s="17" t="e">
        <f>VLOOKUP(B5500,Consolidation!B:AA,22,FALSE)</f>
        <v>#VALUE!</v>
      </c>
    </row>
    <row r="5500" spans="1:8" ht="29.5" customHeight="1" thickBot="1" x14ac:dyDescent="0.4">
      <c r="A5500" s="16" t="e">
        <f>IF(B5500&lt;&gt;"","IND"&amp;TEXT(COUNTA($B$2:B5500),"000"),"")</f>
        <v>#VALUE!</v>
      </c>
      <c r="B5500" s="17" t="e">
        <f>Consolication[[#This Row],[Nom et prénom 0 Name &amp; first name]]</f>
        <v>#VALUE!</v>
      </c>
      <c r="C5500" s="17" t="e">
        <f>VLOOKUP(B5500,Consolidation!B:AA,3,TRUE)</f>
        <v>#VALUE!</v>
      </c>
      <c r="D5500" s="17" t="e">
        <f>VLOOKUP(B5500,Consolidation!B:AA,5,TRUE)</f>
        <v>#VALUE!</v>
      </c>
      <c r="E5500" s="17" t="e">
        <f>VLOOKUP(B5501,Consolidation!B:AA,6,TRUE)</f>
        <v>#VALUE!</v>
      </c>
      <c r="F5500" s="17" t="e">
        <f>VLOOKUP(B5501,Consolidation!B:AA,7,TRUE)</f>
        <v>#VALUE!</v>
      </c>
      <c r="G5500" s="17" t="e">
        <f>VLOOKUP(B5501,Consolidation!B:AA,12,TRUE)</f>
        <v>#VALUE!</v>
      </c>
      <c r="H5500" s="17" t="e">
        <f>VLOOKUP(B5501,Consolidation!B:AA,22,FALSE)</f>
        <v>#VALUE!</v>
      </c>
    </row>
    <row r="5501" spans="1:8" ht="29.5" customHeight="1" thickBot="1" x14ac:dyDescent="0.4">
      <c r="A5501" s="16" t="e">
        <f>IF(B5501&lt;&gt;"","IND"&amp;TEXT(COUNTA($B$2:B5501),"000"),"")</f>
        <v>#VALUE!</v>
      </c>
      <c r="B5501" s="17" t="e">
        <f>Consolication[[#This Row],[Nom et prénom 0 Name &amp; first name]]</f>
        <v>#VALUE!</v>
      </c>
      <c r="C5501" s="17" t="e">
        <f>VLOOKUP(B5501,Consolidation!B:AA,3,TRUE)</f>
        <v>#VALUE!</v>
      </c>
      <c r="D5501" s="17" t="e">
        <f>VLOOKUP(B5501,Consolidation!B:AA,5,TRUE)</f>
        <v>#VALUE!</v>
      </c>
      <c r="E5501" s="17" t="e">
        <f>VLOOKUP(B5502,Consolidation!B:AA,6,TRUE)</f>
        <v>#VALUE!</v>
      </c>
      <c r="F5501" s="17" t="e">
        <f>VLOOKUP(B5502,Consolidation!B:AA,7,TRUE)</f>
        <v>#VALUE!</v>
      </c>
      <c r="G5501" s="17" t="e">
        <f>VLOOKUP(B5502,Consolidation!B:AA,12,TRUE)</f>
        <v>#VALUE!</v>
      </c>
      <c r="H5501" s="17" t="e">
        <f>VLOOKUP(B5502,Consolidation!B:AA,22,FALSE)</f>
        <v>#VALUE!</v>
      </c>
    </row>
    <row r="5502" spans="1:8" ht="29.5" customHeight="1" thickBot="1" x14ac:dyDescent="0.4">
      <c r="A5502" s="16" t="e">
        <f>IF(B5502&lt;&gt;"","IND"&amp;TEXT(COUNTA($B$2:B5502),"000"),"")</f>
        <v>#VALUE!</v>
      </c>
      <c r="B5502" s="17" t="e">
        <f>Consolication[[#This Row],[Nom et prénom 0 Name &amp; first name]]</f>
        <v>#VALUE!</v>
      </c>
      <c r="C5502" s="17" t="e">
        <f>VLOOKUP(B5502,Consolidation!B:AA,3,TRUE)</f>
        <v>#VALUE!</v>
      </c>
      <c r="D5502" s="17" t="e">
        <f>VLOOKUP(B5502,Consolidation!B:AA,5,TRUE)</f>
        <v>#VALUE!</v>
      </c>
      <c r="E5502" s="17" t="e">
        <f>VLOOKUP(B5503,Consolidation!B:AA,6,TRUE)</f>
        <v>#VALUE!</v>
      </c>
      <c r="F5502" s="17" t="e">
        <f>VLOOKUP(B5503,Consolidation!B:AA,7,TRUE)</f>
        <v>#VALUE!</v>
      </c>
      <c r="G5502" s="17" t="e">
        <f>VLOOKUP(B5503,Consolidation!B:AA,12,TRUE)</f>
        <v>#VALUE!</v>
      </c>
      <c r="H5502" s="17" t="e">
        <f>VLOOKUP(B5503,Consolidation!B:AA,22,FALSE)</f>
        <v>#VALUE!</v>
      </c>
    </row>
    <row r="5503" spans="1:8" ht="29.5" customHeight="1" thickBot="1" x14ac:dyDescent="0.4">
      <c r="A5503" s="16" t="e">
        <f>IF(B5503&lt;&gt;"","IND"&amp;TEXT(COUNTA($B$2:B5503),"000"),"")</f>
        <v>#VALUE!</v>
      </c>
      <c r="B5503" s="17" t="e">
        <f>Consolication[[#This Row],[Nom et prénom 0 Name &amp; first name]]</f>
        <v>#VALUE!</v>
      </c>
      <c r="C5503" s="17" t="e">
        <f>VLOOKUP(B5503,Consolidation!B:AA,3,TRUE)</f>
        <v>#VALUE!</v>
      </c>
      <c r="D5503" s="17" t="e">
        <f>VLOOKUP(B5503,Consolidation!B:AA,5,TRUE)</f>
        <v>#VALUE!</v>
      </c>
      <c r="E5503" s="17" t="e">
        <f>VLOOKUP(B5504,Consolidation!B:AA,6,TRUE)</f>
        <v>#VALUE!</v>
      </c>
      <c r="F5503" s="17" t="e">
        <f>VLOOKUP(B5504,Consolidation!B:AA,7,TRUE)</f>
        <v>#VALUE!</v>
      </c>
      <c r="G5503" s="17" t="e">
        <f>VLOOKUP(B5504,Consolidation!B:AA,12,TRUE)</f>
        <v>#VALUE!</v>
      </c>
      <c r="H5503" s="17" t="e">
        <f>VLOOKUP(B5504,Consolidation!B:AA,22,FALSE)</f>
        <v>#VALUE!</v>
      </c>
    </row>
    <row r="5504" spans="1:8" ht="29.5" customHeight="1" thickBot="1" x14ac:dyDescent="0.4">
      <c r="A5504" s="16" t="e">
        <f>IF(B5504&lt;&gt;"","IND"&amp;TEXT(COUNTA($B$2:B5504),"000"),"")</f>
        <v>#VALUE!</v>
      </c>
      <c r="B5504" s="17" t="e">
        <f>Consolication[[#This Row],[Nom et prénom 0 Name &amp; first name]]</f>
        <v>#VALUE!</v>
      </c>
      <c r="C5504" s="17" t="e">
        <f>VLOOKUP(B5504,Consolidation!B:AA,3,TRUE)</f>
        <v>#VALUE!</v>
      </c>
      <c r="D5504" s="17" t="e">
        <f>VLOOKUP(B5504,Consolidation!B:AA,5,TRUE)</f>
        <v>#VALUE!</v>
      </c>
      <c r="E5504" s="17" t="e">
        <f>VLOOKUP(B5505,Consolidation!B:AA,6,TRUE)</f>
        <v>#VALUE!</v>
      </c>
      <c r="F5504" s="17" t="e">
        <f>VLOOKUP(B5505,Consolidation!B:AA,7,TRUE)</f>
        <v>#VALUE!</v>
      </c>
      <c r="G5504" s="17" t="e">
        <f>VLOOKUP(B5505,Consolidation!B:AA,12,TRUE)</f>
        <v>#VALUE!</v>
      </c>
      <c r="H5504" s="17" t="e">
        <f>VLOOKUP(B5505,Consolidation!B:AA,22,FALSE)</f>
        <v>#VALUE!</v>
      </c>
    </row>
    <row r="5505" spans="1:8" ht="29.5" customHeight="1" thickBot="1" x14ac:dyDescent="0.4">
      <c r="A5505" s="16" t="e">
        <f>IF(B5505&lt;&gt;"","IND"&amp;TEXT(COUNTA($B$2:B5505),"000"),"")</f>
        <v>#VALUE!</v>
      </c>
      <c r="B5505" s="17" t="e">
        <f>Consolication[[#This Row],[Nom et prénom 0 Name &amp; first name]]</f>
        <v>#VALUE!</v>
      </c>
      <c r="C5505" s="17" t="e">
        <f>VLOOKUP(B5505,Consolidation!B:AA,3,TRUE)</f>
        <v>#VALUE!</v>
      </c>
      <c r="D5505" s="17" t="e">
        <f>VLOOKUP(B5505,Consolidation!B:AA,5,TRUE)</f>
        <v>#VALUE!</v>
      </c>
      <c r="E5505" s="17" t="e">
        <f>VLOOKUP(B5506,Consolidation!B:AA,6,TRUE)</f>
        <v>#VALUE!</v>
      </c>
      <c r="F5505" s="17" t="e">
        <f>VLOOKUP(B5506,Consolidation!B:AA,7,TRUE)</f>
        <v>#VALUE!</v>
      </c>
      <c r="G5505" s="17" t="e">
        <f>VLOOKUP(B5506,Consolidation!B:AA,12,TRUE)</f>
        <v>#VALUE!</v>
      </c>
      <c r="H5505" s="17" t="e">
        <f>VLOOKUP(B5506,Consolidation!B:AA,22,FALSE)</f>
        <v>#VALUE!</v>
      </c>
    </row>
    <row r="5506" spans="1:8" ht="29.5" customHeight="1" thickBot="1" x14ac:dyDescent="0.4">
      <c r="A5506" s="16" t="e">
        <f>IF(B5506&lt;&gt;"","IND"&amp;TEXT(COUNTA($B$2:B5506),"000"),"")</f>
        <v>#VALUE!</v>
      </c>
      <c r="B5506" s="17" t="e">
        <f>Consolication[[#This Row],[Nom et prénom 0 Name &amp; first name]]</f>
        <v>#VALUE!</v>
      </c>
      <c r="C5506" s="17" t="e">
        <f>VLOOKUP(B5506,Consolidation!B:AA,3,TRUE)</f>
        <v>#VALUE!</v>
      </c>
      <c r="D5506" s="17" t="e">
        <f>VLOOKUP(B5506,Consolidation!B:AA,5,TRUE)</f>
        <v>#VALUE!</v>
      </c>
      <c r="E5506" s="17" t="e">
        <f>VLOOKUP(B5507,Consolidation!B:AA,6,TRUE)</f>
        <v>#VALUE!</v>
      </c>
      <c r="F5506" s="17" t="e">
        <f>VLOOKUP(B5507,Consolidation!B:AA,7,TRUE)</f>
        <v>#VALUE!</v>
      </c>
      <c r="G5506" s="17" t="e">
        <f>VLOOKUP(B5507,Consolidation!B:AA,12,TRUE)</f>
        <v>#VALUE!</v>
      </c>
      <c r="H5506" s="17" t="e">
        <f>VLOOKUP(B5507,Consolidation!B:AA,22,FALSE)</f>
        <v>#VALUE!</v>
      </c>
    </row>
    <row r="5507" spans="1:8" ht="29.5" customHeight="1" thickBot="1" x14ac:dyDescent="0.4">
      <c r="A5507" s="16" t="e">
        <f>IF(B5507&lt;&gt;"","IND"&amp;TEXT(COUNTA($B$2:B5507),"000"),"")</f>
        <v>#VALUE!</v>
      </c>
      <c r="B5507" s="17" t="e">
        <f>Consolication[[#This Row],[Nom et prénom 0 Name &amp; first name]]</f>
        <v>#VALUE!</v>
      </c>
      <c r="C5507" s="17" t="e">
        <f>VLOOKUP(B5507,Consolidation!B:AA,3,TRUE)</f>
        <v>#VALUE!</v>
      </c>
      <c r="D5507" s="17" t="e">
        <f>VLOOKUP(B5507,Consolidation!B:AA,5,TRUE)</f>
        <v>#VALUE!</v>
      </c>
      <c r="E5507" s="17" t="e">
        <f>VLOOKUP(B5508,Consolidation!B:AA,6,TRUE)</f>
        <v>#VALUE!</v>
      </c>
      <c r="F5507" s="17" t="e">
        <f>VLOOKUP(B5508,Consolidation!B:AA,7,TRUE)</f>
        <v>#VALUE!</v>
      </c>
      <c r="G5507" s="17" t="e">
        <f>VLOOKUP(B5508,Consolidation!B:AA,12,TRUE)</f>
        <v>#VALUE!</v>
      </c>
      <c r="H5507" s="17" t="e">
        <f>VLOOKUP(B5508,Consolidation!B:AA,22,FALSE)</f>
        <v>#VALUE!</v>
      </c>
    </row>
    <row r="5508" spans="1:8" ht="29.5" customHeight="1" thickBot="1" x14ac:dyDescent="0.4">
      <c r="A5508" s="16" t="e">
        <f>IF(B5508&lt;&gt;"","IND"&amp;TEXT(COUNTA($B$2:B5508),"000"),"")</f>
        <v>#VALUE!</v>
      </c>
      <c r="B5508" s="17" t="e">
        <f>Consolication[[#This Row],[Nom et prénom 0 Name &amp; first name]]</f>
        <v>#VALUE!</v>
      </c>
      <c r="C5508" s="17" t="e">
        <f>VLOOKUP(B5508,Consolidation!B:AA,3,TRUE)</f>
        <v>#VALUE!</v>
      </c>
      <c r="D5508" s="17" t="e">
        <f>VLOOKUP(B5508,Consolidation!B:AA,5,TRUE)</f>
        <v>#VALUE!</v>
      </c>
      <c r="E5508" s="17" t="e">
        <f>VLOOKUP(B5509,Consolidation!B:AA,6,TRUE)</f>
        <v>#VALUE!</v>
      </c>
      <c r="F5508" s="17" t="e">
        <f>VLOOKUP(B5509,Consolidation!B:AA,7,TRUE)</f>
        <v>#VALUE!</v>
      </c>
      <c r="G5508" s="17" t="e">
        <f>VLOOKUP(B5509,Consolidation!B:AA,12,TRUE)</f>
        <v>#VALUE!</v>
      </c>
      <c r="H5508" s="17" t="e">
        <f>VLOOKUP(B5509,Consolidation!B:AA,22,FALSE)</f>
        <v>#VALUE!</v>
      </c>
    </row>
    <row r="5509" spans="1:8" ht="29.5" customHeight="1" thickBot="1" x14ac:dyDescent="0.4">
      <c r="A5509" s="16" t="e">
        <f>IF(B5509&lt;&gt;"","IND"&amp;TEXT(COUNTA($B$2:B5509),"000"),"")</f>
        <v>#VALUE!</v>
      </c>
      <c r="B5509" s="17" t="e">
        <f>Consolication[[#This Row],[Nom et prénom 0 Name &amp; first name]]</f>
        <v>#VALUE!</v>
      </c>
      <c r="C5509" s="17" t="e">
        <f>VLOOKUP(B5509,Consolidation!B:AA,3,TRUE)</f>
        <v>#VALUE!</v>
      </c>
      <c r="D5509" s="17" t="e">
        <f>VLOOKUP(B5509,Consolidation!B:AA,5,TRUE)</f>
        <v>#VALUE!</v>
      </c>
      <c r="E5509" s="17" t="e">
        <f>VLOOKUP(B5510,Consolidation!B:AA,6,TRUE)</f>
        <v>#VALUE!</v>
      </c>
      <c r="F5509" s="17" t="e">
        <f>VLOOKUP(B5510,Consolidation!B:AA,7,TRUE)</f>
        <v>#VALUE!</v>
      </c>
      <c r="G5509" s="17" t="e">
        <f>VLOOKUP(B5510,Consolidation!B:AA,12,TRUE)</f>
        <v>#VALUE!</v>
      </c>
      <c r="H5509" s="17" t="e">
        <f>VLOOKUP(B5510,Consolidation!B:AA,22,FALSE)</f>
        <v>#VALUE!</v>
      </c>
    </row>
    <row r="5510" spans="1:8" ht="29.5" customHeight="1" thickBot="1" x14ac:dyDescent="0.4">
      <c r="A5510" s="16" t="e">
        <f>IF(B5510&lt;&gt;"","IND"&amp;TEXT(COUNTA($B$2:B5510),"000"),"")</f>
        <v>#VALUE!</v>
      </c>
      <c r="B5510" s="17" t="e">
        <f>Consolication[[#This Row],[Nom et prénom 0 Name &amp; first name]]</f>
        <v>#VALUE!</v>
      </c>
      <c r="C5510" s="17" t="e">
        <f>VLOOKUP(B5510,Consolidation!B:AA,3,TRUE)</f>
        <v>#VALUE!</v>
      </c>
      <c r="D5510" s="17" t="e">
        <f>VLOOKUP(B5510,Consolidation!B:AA,5,TRUE)</f>
        <v>#VALUE!</v>
      </c>
      <c r="E5510" s="17" t="e">
        <f>VLOOKUP(B5511,Consolidation!B:AA,6,TRUE)</f>
        <v>#VALUE!</v>
      </c>
      <c r="F5510" s="17" t="e">
        <f>VLOOKUP(B5511,Consolidation!B:AA,7,TRUE)</f>
        <v>#VALUE!</v>
      </c>
      <c r="G5510" s="17" t="e">
        <f>VLOOKUP(B5511,Consolidation!B:AA,12,TRUE)</f>
        <v>#VALUE!</v>
      </c>
      <c r="H5510" s="17" t="e">
        <f>VLOOKUP(B5511,Consolidation!B:AA,22,FALSE)</f>
        <v>#VALUE!</v>
      </c>
    </row>
    <row r="5511" spans="1:8" ht="29.5" customHeight="1" thickBot="1" x14ac:dyDescent="0.4">
      <c r="A5511" s="16" t="e">
        <f>IF(B5511&lt;&gt;"","IND"&amp;TEXT(COUNTA($B$2:B5511),"000"),"")</f>
        <v>#VALUE!</v>
      </c>
      <c r="B5511" s="17" t="e">
        <f>Consolication[[#This Row],[Nom et prénom 0 Name &amp; first name]]</f>
        <v>#VALUE!</v>
      </c>
      <c r="C5511" s="17" t="e">
        <f>VLOOKUP(B5511,Consolidation!B:AA,3,TRUE)</f>
        <v>#VALUE!</v>
      </c>
      <c r="D5511" s="17" t="e">
        <f>VLOOKUP(B5511,Consolidation!B:AA,5,TRUE)</f>
        <v>#VALUE!</v>
      </c>
      <c r="E5511" s="17" t="e">
        <f>VLOOKUP(B5512,Consolidation!B:AA,6,TRUE)</f>
        <v>#VALUE!</v>
      </c>
      <c r="F5511" s="17" t="e">
        <f>VLOOKUP(B5512,Consolidation!B:AA,7,TRUE)</f>
        <v>#VALUE!</v>
      </c>
      <c r="G5511" s="17" t="e">
        <f>VLOOKUP(B5512,Consolidation!B:AA,12,TRUE)</f>
        <v>#VALUE!</v>
      </c>
      <c r="H5511" s="17" t="e">
        <f>VLOOKUP(B5512,Consolidation!B:AA,22,FALSE)</f>
        <v>#VALUE!</v>
      </c>
    </row>
    <row r="5512" spans="1:8" ht="29.5" customHeight="1" thickBot="1" x14ac:dyDescent="0.4">
      <c r="A5512" s="16" t="e">
        <f>IF(B5512&lt;&gt;"","IND"&amp;TEXT(COUNTA($B$2:B5512),"000"),"")</f>
        <v>#VALUE!</v>
      </c>
      <c r="B5512" s="17" t="e">
        <f>Consolication[[#This Row],[Nom et prénom 0 Name &amp; first name]]</f>
        <v>#VALUE!</v>
      </c>
      <c r="C5512" s="17" t="e">
        <f>VLOOKUP(B5512,Consolidation!B:AA,3,TRUE)</f>
        <v>#VALUE!</v>
      </c>
      <c r="D5512" s="17" t="e">
        <f>VLOOKUP(B5512,Consolidation!B:AA,5,TRUE)</f>
        <v>#VALUE!</v>
      </c>
      <c r="E5512" s="17" t="e">
        <f>VLOOKUP(B5513,Consolidation!B:AA,6,TRUE)</f>
        <v>#VALUE!</v>
      </c>
      <c r="F5512" s="17" t="e">
        <f>VLOOKUP(B5513,Consolidation!B:AA,7,TRUE)</f>
        <v>#VALUE!</v>
      </c>
      <c r="G5512" s="17" t="e">
        <f>VLOOKUP(B5513,Consolidation!B:AA,12,TRUE)</f>
        <v>#VALUE!</v>
      </c>
      <c r="H5512" s="17" t="e">
        <f>VLOOKUP(B5513,Consolidation!B:AA,22,FALSE)</f>
        <v>#VALUE!</v>
      </c>
    </row>
    <row r="5513" spans="1:8" ht="29.5" customHeight="1" thickBot="1" x14ac:dyDescent="0.4">
      <c r="A5513" s="16" t="e">
        <f>IF(B5513&lt;&gt;"","IND"&amp;TEXT(COUNTA($B$2:B5513),"000"),"")</f>
        <v>#VALUE!</v>
      </c>
      <c r="B5513" s="17" t="e">
        <f>Consolication[[#This Row],[Nom et prénom 0 Name &amp; first name]]</f>
        <v>#VALUE!</v>
      </c>
      <c r="C5513" s="17" t="e">
        <f>VLOOKUP(B5513,Consolidation!B:AA,3,TRUE)</f>
        <v>#VALUE!</v>
      </c>
      <c r="D5513" s="17" t="e">
        <f>VLOOKUP(B5513,Consolidation!B:AA,5,TRUE)</f>
        <v>#VALUE!</v>
      </c>
      <c r="E5513" s="17" t="e">
        <f>VLOOKUP(B5514,Consolidation!B:AA,6,TRUE)</f>
        <v>#VALUE!</v>
      </c>
      <c r="F5513" s="17" t="e">
        <f>VLOOKUP(B5514,Consolidation!B:AA,7,TRUE)</f>
        <v>#VALUE!</v>
      </c>
      <c r="G5513" s="17" t="e">
        <f>VLOOKUP(B5514,Consolidation!B:AA,12,TRUE)</f>
        <v>#VALUE!</v>
      </c>
      <c r="H5513" s="17" t="e">
        <f>VLOOKUP(B5514,Consolidation!B:AA,22,FALSE)</f>
        <v>#VALUE!</v>
      </c>
    </row>
    <row r="5514" spans="1:8" ht="29.5" customHeight="1" thickBot="1" x14ac:dyDescent="0.4">
      <c r="A5514" s="16" t="e">
        <f>IF(B5514&lt;&gt;"","IND"&amp;TEXT(COUNTA($B$2:B5514),"000"),"")</f>
        <v>#VALUE!</v>
      </c>
      <c r="B5514" s="17" t="e">
        <f>Consolication[[#This Row],[Nom et prénom 0 Name &amp; first name]]</f>
        <v>#VALUE!</v>
      </c>
      <c r="C5514" s="17" t="e">
        <f>VLOOKUP(B5514,Consolidation!B:AA,3,TRUE)</f>
        <v>#VALUE!</v>
      </c>
      <c r="D5514" s="17" t="e">
        <f>VLOOKUP(B5514,Consolidation!B:AA,5,TRUE)</f>
        <v>#VALUE!</v>
      </c>
      <c r="E5514" s="17" t="e">
        <f>VLOOKUP(B5515,Consolidation!B:AA,6,TRUE)</f>
        <v>#VALUE!</v>
      </c>
      <c r="F5514" s="17" t="e">
        <f>VLOOKUP(B5515,Consolidation!B:AA,7,TRUE)</f>
        <v>#VALUE!</v>
      </c>
      <c r="G5514" s="17" t="e">
        <f>VLOOKUP(B5515,Consolidation!B:AA,12,TRUE)</f>
        <v>#VALUE!</v>
      </c>
      <c r="H5514" s="17" t="e">
        <f>VLOOKUP(B5515,Consolidation!B:AA,22,FALSE)</f>
        <v>#VALUE!</v>
      </c>
    </row>
    <row r="5515" spans="1:8" ht="29.5" customHeight="1" thickBot="1" x14ac:dyDescent="0.4">
      <c r="A5515" s="16" t="e">
        <f>IF(B5515&lt;&gt;"","IND"&amp;TEXT(COUNTA($B$2:B5515),"000"),"")</f>
        <v>#VALUE!</v>
      </c>
      <c r="B5515" s="17" t="e">
        <f>Consolication[[#This Row],[Nom et prénom 0 Name &amp; first name]]</f>
        <v>#VALUE!</v>
      </c>
      <c r="C5515" s="17" t="e">
        <f>VLOOKUP(B5515,Consolidation!B:AA,3,TRUE)</f>
        <v>#VALUE!</v>
      </c>
      <c r="D5515" s="17" t="e">
        <f>VLOOKUP(B5515,Consolidation!B:AA,5,TRUE)</f>
        <v>#VALUE!</v>
      </c>
      <c r="E5515" s="17" t="e">
        <f>VLOOKUP(B5516,Consolidation!B:AA,6,TRUE)</f>
        <v>#VALUE!</v>
      </c>
      <c r="F5515" s="17" t="e">
        <f>VLOOKUP(B5516,Consolidation!B:AA,7,TRUE)</f>
        <v>#VALUE!</v>
      </c>
      <c r="G5515" s="17" t="e">
        <f>VLOOKUP(B5516,Consolidation!B:AA,12,TRUE)</f>
        <v>#VALUE!</v>
      </c>
      <c r="H5515" s="17" t="e">
        <f>VLOOKUP(B5516,Consolidation!B:AA,22,FALSE)</f>
        <v>#VALUE!</v>
      </c>
    </row>
    <row r="5516" spans="1:8" ht="29.5" customHeight="1" thickBot="1" x14ac:dyDescent="0.4">
      <c r="A5516" s="16" t="e">
        <f>IF(B5516&lt;&gt;"","IND"&amp;TEXT(COUNTA($B$2:B5516),"000"),"")</f>
        <v>#VALUE!</v>
      </c>
      <c r="B5516" s="17" t="e">
        <f>Consolication[[#This Row],[Nom et prénom 0 Name &amp; first name]]</f>
        <v>#VALUE!</v>
      </c>
      <c r="C5516" s="17" t="e">
        <f>VLOOKUP(B5516,Consolidation!B:AA,3,TRUE)</f>
        <v>#VALUE!</v>
      </c>
      <c r="D5516" s="17" t="e">
        <f>VLOOKUP(B5516,Consolidation!B:AA,5,TRUE)</f>
        <v>#VALUE!</v>
      </c>
      <c r="E5516" s="17" t="e">
        <f>VLOOKUP(B5517,Consolidation!B:AA,6,TRUE)</f>
        <v>#VALUE!</v>
      </c>
      <c r="F5516" s="17" t="e">
        <f>VLOOKUP(B5517,Consolidation!B:AA,7,TRUE)</f>
        <v>#VALUE!</v>
      </c>
      <c r="G5516" s="17" t="e">
        <f>VLOOKUP(B5517,Consolidation!B:AA,12,TRUE)</f>
        <v>#VALUE!</v>
      </c>
      <c r="H5516" s="17" t="e">
        <f>VLOOKUP(B5517,Consolidation!B:AA,22,FALSE)</f>
        <v>#VALUE!</v>
      </c>
    </row>
    <row r="5517" spans="1:8" ht="29.5" customHeight="1" thickBot="1" x14ac:dyDescent="0.4">
      <c r="A5517" s="16" t="e">
        <f>IF(B5517&lt;&gt;"","IND"&amp;TEXT(COUNTA($B$2:B5517),"000"),"")</f>
        <v>#VALUE!</v>
      </c>
      <c r="B5517" s="17" t="e">
        <f>Consolication[[#This Row],[Nom et prénom 0 Name &amp; first name]]</f>
        <v>#VALUE!</v>
      </c>
      <c r="C5517" s="17" t="e">
        <f>VLOOKUP(B5517,Consolidation!B:AA,3,TRUE)</f>
        <v>#VALUE!</v>
      </c>
      <c r="D5517" s="17" t="e">
        <f>VLOOKUP(B5517,Consolidation!B:AA,5,TRUE)</f>
        <v>#VALUE!</v>
      </c>
      <c r="E5517" s="17" t="e">
        <f>VLOOKUP(B5518,Consolidation!B:AA,6,TRUE)</f>
        <v>#VALUE!</v>
      </c>
      <c r="F5517" s="17" t="e">
        <f>VLOOKUP(B5518,Consolidation!B:AA,7,TRUE)</f>
        <v>#VALUE!</v>
      </c>
      <c r="G5517" s="17" t="e">
        <f>VLOOKUP(B5518,Consolidation!B:AA,12,TRUE)</f>
        <v>#VALUE!</v>
      </c>
      <c r="H5517" s="17" t="e">
        <f>VLOOKUP(B5518,Consolidation!B:AA,22,FALSE)</f>
        <v>#VALUE!</v>
      </c>
    </row>
    <row r="5518" spans="1:8" ht="29.5" customHeight="1" thickBot="1" x14ac:dyDescent="0.4">
      <c r="A5518" s="16" t="e">
        <f>IF(B5518&lt;&gt;"","IND"&amp;TEXT(COUNTA($B$2:B5518),"000"),"")</f>
        <v>#VALUE!</v>
      </c>
      <c r="B5518" s="17" t="e">
        <f>Consolication[[#This Row],[Nom et prénom 0 Name &amp; first name]]</f>
        <v>#VALUE!</v>
      </c>
      <c r="C5518" s="17" t="e">
        <f>VLOOKUP(B5518,Consolidation!B:AA,3,TRUE)</f>
        <v>#VALUE!</v>
      </c>
      <c r="D5518" s="17" t="e">
        <f>VLOOKUP(B5518,Consolidation!B:AA,5,TRUE)</f>
        <v>#VALUE!</v>
      </c>
      <c r="E5518" s="17" t="e">
        <f>VLOOKUP(B5519,Consolidation!B:AA,6,TRUE)</f>
        <v>#VALUE!</v>
      </c>
      <c r="F5518" s="17" t="e">
        <f>VLOOKUP(B5519,Consolidation!B:AA,7,TRUE)</f>
        <v>#VALUE!</v>
      </c>
      <c r="G5518" s="17" t="e">
        <f>VLOOKUP(B5519,Consolidation!B:AA,12,TRUE)</f>
        <v>#VALUE!</v>
      </c>
      <c r="H5518" s="17" t="e">
        <f>VLOOKUP(B5519,Consolidation!B:AA,22,FALSE)</f>
        <v>#VALUE!</v>
      </c>
    </row>
    <row r="5519" spans="1:8" ht="29.5" customHeight="1" thickBot="1" x14ac:dyDescent="0.4">
      <c r="A5519" s="16" t="e">
        <f>IF(B5519&lt;&gt;"","IND"&amp;TEXT(COUNTA($B$2:B5519),"000"),"")</f>
        <v>#VALUE!</v>
      </c>
      <c r="B5519" s="17" t="e">
        <f>Consolication[[#This Row],[Nom et prénom 0 Name &amp; first name]]</f>
        <v>#VALUE!</v>
      </c>
      <c r="C5519" s="17" t="e">
        <f>VLOOKUP(B5519,Consolidation!B:AA,3,TRUE)</f>
        <v>#VALUE!</v>
      </c>
      <c r="D5519" s="17" t="e">
        <f>VLOOKUP(B5519,Consolidation!B:AA,5,TRUE)</f>
        <v>#VALUE!</v>
      </c>
      <c r="E5519" s="17" t="e">
        <f>VLOOKUP(B5520,Consolidation!B:AA,6,TRUE)</f>
        <v>#VALUE!</v>
      </c>
      <c r="F5519" s="17" t="e">
        <f>VLOOKUP(B5520,Consolidation!B:AA,7,TRUE)</f>
        <v>#VALUE!</v>
      </c>
      <c r="G5519" s="17" t="e">
        <f>VLOOKUP(B5520,Consolidation!B:AA,12,TRUE)</f>
        <v>#VALUE!</v>
      </c>
      <c r="H5519" s="17" t="e">
        <f>VLOOKUP(B5520,Consolidation!B:AA,22,FALSE)</f>
        <v>#VALUE!</v>
      </c>
    </row>
    <row r="5520" spans="1:8" ht="29.5" customHeight="1" thickBot="1" x14ac:dyDescent="0.4">
      <c r="A5520" s="16" t="e">
        <f>IF(B5520&lt;&gt;"","IND"&amp;TEXT(COUNTA($B$2:B5520),"000"),"")</f>
        <v>#VALUE!</v>
      </c>
      <c r="B5520" s="17" t="e">
        <f>Consolication[[#This Row],[Nom et prénom 0 Name &amp; first name]]</f>
        <v>#VALUE!</v>
      </c>
      <c r="C5520" s="17" t="e">
        <f>VLOOKUP(B5520,Consolidation!B:AA,3,TRUE)</f>
        <v>#VALUE!</v>
      </c>
      <c r="D5520" s="17" t="e">
        <f>VLOOKUP(B5520,Consolidation!B:AA,5,TRUE)</f>
        <v>#VALUE!</v>
      </c>
      <c r="E5520" s="17" t="e">
        <f>VLOOKUP(B5521,Consolidation!B:AA,6,TRUE)</f>
        <v>#VALUE!</v>
      </c>
      <c r="F5520" s="17" t="e">
        <f>VLOOKUP(B5521,Consolidation!B:AA,7,TRUE)</f>
        <v>#VALUE!</v>
      </c>
      <c r="G5520" s="17" t="e">
        <f>VLOOKUP(B5521,Consolidation!B:AA,12,TRUE)</f>
        <v>#VALUE!</v>
      </c>
      <c r="H5520" s="17" t="e">
        <f>VLOOKUP(B5521,Consolidation!B:AA,22,FALSE)</f>
        <v>#VALUE!</v>
      </c>
    </row>
    <row r="5521" spans="1:8" ht="29.5" customHeight="1" thickBot="1" x14ac:dyDescent="0.4">
      <c r="A5521" s="16" t="e">
        <f>IF(B5521&lt;&gt;"","IND"&amp;TEXT(COUNTA($B$2:B5521),"000"),"")</f>
        <v>#VALUE!</v>
      </c>
      <c r="B5521" s="17" t="e">
        <f>Consolication[[#This Row],[Nom et prénom 0 Name &amp; first name]]</f>
        <v>#VALUE!</v>
      </c>
      <c r="C5521" s="17" t="e">
        <f>VLOOKUP(B5521,Consolidation!B:AA,3,TRUE)</f>
        <v>#VALUE!</v>
      </c>
      <c r="D5521" s="17" t="e">
        <f>VLOOKUP(B5521,Consolidation!B:AA,5,TRUE)</f>
        <v>#VALUE!</v>
      </c>
      <c r="E5521" s="17" t="e">
        <f>VLOOKUP(B5522,Consolidation!B:AA,6,TRUE)</f>
        <v>#VALUE!</v>
      </c>
      <c r="F5521" s="17" t="e">
        <f>VLOOKUP(B5522,Consolidation!B:AA,7,TRUE)</f>
        <v>#VALUE!</v>
      </c>
      <c r="G5521" s="17" t="e">
        <f>VLOOKUP(B5522,Consolidation!B:AA,12,TRUE)</f>
        <v>#VALUE!</v>
      </c>
      <c r="H5521" s="17" t="e">
        <f>VLOOKUP(B5522,Consolidation!B:AA,22,FALSE)</f>
        <v>#VALUE!</v>
      </c>
    </row>
    <row r="5522" spans="1:8" ht="29.5" customHeight="1" thickBot="1" x14ac:dyDescent="0.4">
      <c r="A5522" s="16" t="e">
        <f>IF(B5522&lt;&gt;"","IND"&amp;TEXT(COUNTA($B$2:B5522),"000"),"")</f>
        <v>#VALUE!</v>
      </c>
      <c r="B5522" s="17" t="e">
        <f>Consolication[[#This Row],[Nom et prénom 0 Name &amp; first name]]</f>
        <v>#VALUE!</v>
      </c>
      <c r="C5522" s="17" t="e">
        <f>VLOOKUP(B5522,Consolidation!B:AA,3,TRUE)</f>
        <v>#VALUE!</v>
      </c>
      <c r="D5522" s="17" t="e">
        <f>VLOOKUP(B5522,Consolidation!B:AA,5,TRUE)</f>
        <v>#VALUE!</v>
      </c>
      <c r="E5522" s="17" t="e">
        <f>VLOOKUP(B5523,Consolidation!B:AA,6,TRUE)</f>
        <v>#VALUE!</v>
      </c>
      <c r="F5522" s="17" t="e">
        <f>VLOOKUP(B5523,Consolidation!B:AA,7,TRUE)</f>
        <v>#VALUE!</v>
      </c>
      <c r="G5522" s="17" t="e">
        <f>VLOOKUP(B5523,Consolidation!B:AA,12,TRUE)</f>
        <v>#VALUE!</v>
      </c>
      <c r="H5522" s="17" t="e">
        <f>VLOOKUP(B5523,Consolidation!B:AA,22,FALSE)</f>
        <v>#VALUE!</v>
      </c>
    </row>
    <row r="5523" spans="1:8" ht="29.5" customHeight="1" thickBot="1" x14ac:dyDescent="0.4">
      <c r="A5523" s="16" t="e">
        <f>IF(B5523&lt;&gt;"","IND"&amp;TEXT(COUNTA($B$2:B5523),"000"),"")</f>
        <v>#VALUE!</v>
      </c>
      <c r="B5523" s="17" t="e">
        <f>Consolication[[#This Row],[Nom et prénom 0 Name &amp; first name]]</f>
        <v>#VALUE!</v>
      </c>
      <c r="C5523" s="17" t="e">
        <f>VLOOKUP(B5523,Consolidation!B:AA,3,TRUE)</f>
        <v>#VALUE!</v>
      </c>
      <c r="D5523" s="17" t="e">
        <f>VLOOKUP(B5523,Consolidation!B:AA,5,TRUE)</f>
        <v>#VALUE!</v>
      </c>
      <c r="E5523" s="17" t="e">
        <f>VLOOKUP(B5524,Consolidation!B:AA,6,TRUE)</f>
        <v>#VALUE!</v>
      </c>
      <c r="F5523" s="17" t="e">
        <f>VLOOKUP(B5524,Consolidation!B:AA,7,TRUE)</f>
        <v>#VALUE!</v>
      </c>
      <c r="G5523" s="17" t="e">
        <f>VLOOKUP(B5524,Consolidation!B:AA,12,TRUE)</f>
        <v>#VALUE!</v>
      </c>
      <c r="H5523" s="17" t="e">
        <f>VLOOKUP(B5524,Consolidation!B:AA,22,FALSE)</f>
        <v>#VALUE!</v>
      </c>
    </row>
    <row r="5524" spans="1:8" ht="29.5" customHeight="1" thickBot="1" x14ac:dyDescent="0.4">
      <c r="A5524" s="16" t="e">
        <f>IF(B5524&lt;&gt;"","IND"&amp;TEXT(COUNTA($B$2:B5524),"000"),"")</f>
        <v>#VALUE!</v>
      </c>
      <c r="B5524" s="17" t="e">
        <f>Consolication[[#This Row],[Nom et prénom 0 Name &amp; first name]]</f>
        <v>#VALUE!</v>
      </c>
      <c r="C5524" s="17" t="e">
        <f>VLOOKUP(B5524,Consolidation!B:AA,3,TRUE)</f>
        <v>#VALUE!</v>
      </c>
      <c r="D5524" s="17" t="e">
        <f>VLOOKUP(B5524,Consolidation!B:AA,5,TRUE)</f>
        <v>#VALUE!</v>
      </c>
      <c r="E5524" s="17" t="e">
        <f>VLOOKUP(B5525,Consolidation!B:AA,6,TRUE)</f>
        <v>#VALUE!</v>
      </c>
      <c r="F5524" s="17" t="e">
        <f>VLOOKUP(B5525,Consolidation!B:AA,7,TRUE)</f>
        <v>#VALUE!</v>
      </c>
      <c r="G5524" s="17" t="e">
        <f>VLOOKUP(B5525,Consolidation!B:AA,12,TRUE)</f>
        <v>#VALUE!</v>
      </c>
      <c r="H5524" s="17" t="e">
        <f>VLOOKUP(B5525,Consolidation!B:AA,22,FALSE)</f>
        <v>#VALUE!</v>
      </c>
    </row>
    <row r="5525" spans="1:8" ht="29.5" customHeight="1" thickBot="1" x14ac:dyDescent="0.4">
      <c r="A5525" s="16" t="e">
        <f>IF(B5525&lt;&gt;"","IND"&amp;TEXT(COUNTA($B$2:B5525),"000"),"")</f>
        <v>#VALUE!</v>
      </c>
      <c r="B5525" s="17" t="e">
        <f>Consolication[[#This Row],[Nom et prénom 0 Name &amp; first name]]</f>
        <v>#VALUE!</v>
      </c>
      <c r="C5525" s="17" t="e">
        <f>VLOOKUP(B5525,Consolidation!B:AA,3,TRUE)</f>
        <v>#VALUE!</v>
      </c>
      <c r="D5525" s="17" t="e">
        <f>VLOOKUP(B5525,Consolidation!B:AA,5,TRUE)</f>
        <v>#VALUE!</v>
      </c>
      <c r="E5525" s="17" t="e">
        <f>VLOOKUP(B5526,Consolidation!B:AA,6,TRUE)</f>
        <v>#VALUE!</v>
      </c>
      <c r="F5525" s="17" t="e">
        <f>VLOOKUP(B5526,Consolidation!B:AA,7,TRUE)</f>
        <v>#VALUE!</v>
      </c>
      <c r="G5525" s="17" t="e">
        <f>VLOOKUP(B5526,Consolidation!B:AA,12,TRUE)</f>
        <v>#VALUE!</v>
      </c>
      <c r="H5525" s="17" t="e">
        <f>VLOOKUP(B5526,Consolidation!B:AA,22,FALSE)</f>
        <v>#VALUE!</v>
      </c>
    </row>
    <row r="5526" spans="1:8" ht="29.5" customHeight="1" thickBot="1" x14ac:dyDescent="0.4">
      <c r="A5526" s="16" t="e">
        <f>IF(B5526&lt;&gt;"","IND"&amp;TEXT(COUNTA($B$2:B5526),"000"),"")</f>
        <v>#VALUE!</v>
      </c>
      <c r="B5526" s="17" t="e">
        <f>Consolication[[#This Row],[Nom et prénom 0 Name &amp; first name]]</f>
        <v>#VALUE!</v>
      </c>
      <c r="C5526" s="17" t="e">
        <f>VLOOKUP(B5526,Consolidation!B:AA,3,TRUE)</f>
        <v>#VALUE!</v>
      </c>
      <c r="D5526" s="17" t="e">
        <f>VLOOKUP(B5526,Consolidation!B:AA,5,TRUE)</f>
        <v>#VALUE!</v>
      </c>
      <c r="E5526" s="17" t="e">
        <f>VLOOKUP(B5527,Consolidation!B:AA,6,TRUE)</f>
        <v>#VALUE!</v>
      </c>
      <c r="F5526" s="17" t="e">
        <f>VLOOKUP(B5527,Consolidation!B:AA,7,TRUE)</f>
        <v>#VALUE!</v>
      </c>
      <c r="G5526" s="17" t="e">
        <f>VLOOKUP(B5527,Consolidation!B:AA,12,TRUE)</f>
        <v>#VALUE!</v>
      </c>
      <c r="H5526" s="17" t="e">
        <f>VLOOKUP(B5527,Consolidation!B:AA,22,FALSE)</f>
        <v>#VALUE!</v>
      </c>
    </row>
    <row r="5527" spans="1:8" ht="29.5" customHeight="1" thickBot="1" x14ac:dyDescent="0.4">
      <c r="A5527" s="16" t="e">
        <f>IF(B5527&lt;&gt;"","IND"&amp;TEXT(COUNTA($B$2:B5527),"000"),"")</f>
        <v>#VALUE!</v>
      </c>
      <c r="B5527" s="17" t="e">
        <f>Consolication[[#This Row],[Nom et prénom 0 Name &amp; first name]]</f>
        <v>#VALUE!</v>
      </c>
      <c r="C5527" s="17" t="e">
        <f>VLOOKUP(B5527,Consolidation!B:AA,3,TRUE)</f>
        <v>#VALUE!</v>
      </c>
      <c r="D5527" s="17" t="e">
        <f>VLOOKUP(B5527,Consolidation!B:AA,5,TRUE)</f>
        <v>#VALUE!</v>
      </c>
      <c r="E5527" s="17" t="e">
        <f>VLOOKUP(B5528,Consolidation!B:AA,6,TRUE)</f>
        <v>#VALUE!</v>
      </c>
      <c r="F5527" s="17" t="e">
        <f>VLOOKUP(B5528,Consolidation!B:AA,7,TRUE)</f>
        <v>#VALUE!</v>
      </c>
      <c r="G5527" s="17" t="e">
        <f>VLOOKUP(B5528,Consolidation!B:AA,12,TRUE)</f>
        <v>#VALUE!</v>
      </c>
      <c r="H5527" s="17" t="e">
        <f>VLOOKUP(B5528,Consolidation!B:AA,22,FALSE)</f>
        <v>#VALUE!</v>
      </c>
    </row>
    <row r="5528" spans="1:8" ht="29.5" customHeight="1" thickBot="1" x14ac:dyDescent="0.4">
      <c r="A5528" s="16" t="e">
        <f>IF(B5528&lt;&gt;"","IND"&amp;TEXT(COUNTA($B$2:B5528),"000"),"")</f>
        <v>#VALUE!</v>
      </c>
      <c r="B5528" s="17" t="e">
        <f>Consolication[[#This Row],[Nom et prénom 0 Name &amp; first name]]</f>
        <v>#VALUE!</v>
      </c>
      <c r="C5528" s="17" t="e">
        <f>VLOOKUP(B5528,Consolidation!B:AA,3,TRUE)</f>
        <v>#VALUE!</v>
      </c>
      <c r="D5528" s="17" t="e">
        <f>VLOOKUP(B5528,Consolidation!B:AA,5,TRUE)</f>
        <v>#VALUE!</v>
      </c>
      <c r="E5528" s="17" t="e">
        <f>VLOOKUP(B5529,Consolidation!B:AA,6,TRUE)</f>
        <v>#VALUE!</v>
      </c>
      <c r="F5528" s="17" t="e">
        <f>VLOOKUP(B5529,Consolidation!B:AA,7,TRUE)</f>
        <v>#VALUE!</v>
      </c>
      <c r="G5528" s="17" t="e">
        <f>VLOOKUP(B5529,Consolidation!B:AA,12,TRUE)</f>
        <v>#VALUE!</v>
      </c>
      <c r="H5528" s="17" t="e">
        <f>VLOOKUP(B5529,Consolidation!B:AA,22,FALSE)</f>
        <v>#VALUE!</v>
      </c>
    </row>
    <row r="5529" spans="1:8" ht="29.5" customHeight="1" thickBot="1" x14ac:dyDescent="0.4">
      <c r="A5529" s="16" t="e">
        <f>IF(B5529&lt;&gt;"","IND"&amp;TEXT(COUNTA($B$2:B5529),"000"),"")</f>
        <v>#VALUE!</v>
      </c>
      <c r="B5529" s="17" t="e">
        <f>Consolication[[#This Row],[Nom et prénom 0 Name &amp; first name]]</f>
        <v>#VALUE!</v>
      </c>
      <c r="C5529" s="17" t="e">
        <f>VLOOKUP(B5529,Consolidation!B:AA,3,TRUE)</f>
        <v>#VALUE!</v>
      </c>
      <c r="D5529" s="17" t="e">
        <f>VLOOKUP(B5529,Consolidation!B:AA,5,TRUE)</f>
        <v>#VALUE!</v>
      </c>
      <c r="E5529" s="17" t="e">
        <f>VLOOKUP(B5530,Consolidation!B:AA,6,TRUE)</f>
        <v>#VALUE!</v>
      </c>
      <c r="F5529" s="17" t="e">
        <f>VLOOKUP(B5530,Consolidation!B:AA,7,TRUE)</f>
        <v>#VALUE!</v>
      </c>
      <c r="G5529" s="17" t="e">
        <f>VLOOKUP(B5530,Consolidation!B:AA,12,TRUE)</f>
        <v>#VALUE!</v>
      </c>
      <c r="H5529" s="17" t="e">
        <f>VLOOKUP(B5530,Consolidation!B:AA,22,FALSE)</f>
        <v>#VALUE!</v>
      </c>
    </row>
    <row r="5530" spans="1:8" ht="29.5" customHeight="1" thickBot="1" x14ac:dyDescent="0.4">
      <c r="A5530" s="16" t="e">
        <f>IF(B5530&lt;&gt;"","IND"&amp;TEXT(COUNTA($B$2:B5530),"000"),"")</f>
        <v>#VALUE!</v>
      </c>
      <c r="B5530" s="17" t="e">
        <f>Consolication[[#This Row],[Nom et prénom 0 Name &amp; first name]]</f>
        <v>#VALUE!</v>
      </c>
      <c r="C5530" s="17" t="e">
        <f>VLOOKUP(B5530,Consolidation!B:AA,3,TRUE)</f>
        <v>#VALUE!</v>
      </c>
      <c r="D5530" s="17" t="e">
        <f>VLOOKUP(B5530,Consolidation!B:AA,5,TRUE)</f>
        <v>#VALUE!</v>
      </c>
      <c r="E5530" s="17" t="e">
        <f>VLOOKUP(B5531,Consolidation!B:AA,6,TRUE)</f>
        <v>#VALUE!</v>
      </c>
      <c r="F5530" s="17" t="e">
        <f>VLOOKUP(B5531,Consolidation!B:AA,7,TRUE)</f>
        <v>#VALUE!</v>
      </c>
      <c r="G5530" s="17" t="e">
        <f>VLOOKUP(B5531,Consolidation!B:AA,12,TRUE)</f>
        <v>#VALUE!</v>
      </c>
      <c r="H5530" s="17" t="e">
        <f>VLOOKUP(B5531,Consolidation!B:AA,22,FALSE)</f>
        <v>#VALUE!</v>
      </c>
    </row>
    <row r="5531" spans="1:8" ht="29.5" customHeight="1" thickBot="1" x14ac:dyDescent="0.4">
      <c r="A5531" s="16" t="e">
        <f>IF(B5531&lt;&gt;"","IND"&amp;TEXT(COUNTA($B$2:B5531),"000"),"")</f>
        <v>#VALUE!</v>
      </c>
      <c r="B5531" s="17" t="e">
        <f>Consolication[[#This Row],[Nom et prénom 0 Name &amp; first name]]</f>
        <v>#VALUE!</v>
      </c>
      <c r="C5531" s="17" t="e">
        <f>VLOOKUP(B5531,Consolidation!B:AA,3,TRUE)</f>
        <v>#VALUE!</v>
      </c>
      <c r="D5531" s="17" t="e">
        <f>VLOOKUP(B5531,Consolidation!B:AA,5,TRUE)</f>
        <v>#VALUE!</v>
      </c>
      <c r="E5531" s="17" t="e">
        <f>VLOOKUP(B5532,Consolidation!B:AA,6,TRUE)</f>
        <v>#VALUE!</v>
      </c>
      <c r="F5531" s="17" t="e">
        <f>VLOOKUP(B5532,Consolidation!B:AA,7,TRUE)</f>
        <v>#VALUE!</v>
      </c>
      <c r="G5531" s="17" t="e">
        <f>VLOOKUP(B5532,Consolidation!B:AA,12,TRUE)</f>
        <v>#VALUE!</v>
      </c>
      <c r="H5531" s="17" t="e">
        <f>VLOOKUP(B5532,Consolidation!B:AA,22,FALSE)</f>
        <v>#VALUE!</v>
      </c>
    </row>
    <row r="5532" spans="1:8" ht="29.5" customHeight="1" thickBot="1" x14ac:dyDescent="0.4">
      <c r="A5532" s="16" t="e">
        <f>IF(B5532&lt;&gt;"","IND"&amp;TEXT(COUNTA($B$2:B5532),"000"),"")</f>
        <v>#VALUE!</v>
      </c>
      <c r="B5532" s="17" t="e">
        <f>Consolication[[#This Row],[Nom et prénom 0 Name &amp; first name]]</f>
        <v>#VALUE!</v>
      </c>
      <c r="C5532" s="17" t="e">
        <f>VLOOKUP(B5532,Consolidation!B:AA,3,TRUE)</f>
        <v>#VALUE!</v>
      </c>
      <c r="D5532" s="17" t="e">
        <f>VLOOKUP(B5532,Consolidation!B:AA,5,TRUE)</f>
        <v>#VALUE!</v>
      </c>
      <c r="E5532" s="17" t="e">
        <f>VLOOKUP(B5533,Consolidation!B:AA,6,TRUE)</f>
        <v>#VALUE!</v>
      </c>
      <c r="F5532" s="17" t="e">
        <f>VLOOKUP(B5533,Consolidation!B:AA,7,TRUE)</f>
        <v>#VALUE!</v>
      </c>
      <c r="G5532" s="17" t="e">
        <f>VLOOKUP(B5533,Consolidation!B:AA,12,TRUE)</f>
        <v>#VALUE!</v>
      </c>
      <c r="H5532" s="17" t="e">
        <f>VLOOKUP(B5533,Consolidation!B:AA,22,FALSE)</f>
        <v>#VALUE!</v>
      </c>
    </row>
    <row r="5533" spans="1:8" ht="29.5" customHeight="1" thickBot="1" x14ac:dyDescent="0.4">
      <c r="A5533" s="16" t="e">
        <f>IF(B5533&lt;&gt;"","IND"&amp;TEXT(COUNTA($B$2:B5533),"000"),"")</f>
        <v>#VALUE!</v>
      </c>
      <c r="B5533" s="17" t="e">
        <f>Consolication[[#This Row],[Nom et prénom 0 Name &amp; first name]]</f>
        <v>#VALUE!</v>
      </c>
      <c r="C5533" s="17" t="e">
        <f>VLOOKUP(B5533,Consolidation!B:AA,3,TRUE)</f>
        <v>#VALUE!</v>
      </c>
      <c r="D5533" s="17" t="e">
        <f>VLOOKUP(B5533,Consolidation!B:AA,5,TRUE)</f>
        <v>#VALUE!</v>
      </c>
      <c r="E5533" s="17" t="e">
        <f>VLOOKUP(B5534,Consolidation!B:AA,6,TRUE)</f>
        <v>#VALUE!</v>
      </c>
      <c r="F5533" s="17" t="e">
        <f>VLOOKUP(B5534,Consolidation!B:AA,7,TRUE)</f>
        <v>#VALUE!</v>
      </c>
      <c r="G5533" s="17" t="e">
        <f>VLOOKUP(B5534,Consolidation!B:AA,12,TRUE)</f>
        <v>#VALUE!</v>
      </c>
      <c r="H5533" s="17" t="e">
        <f>VLOOKUP(B5534,Consolidation!B:AA,22,FALSE)</f>
        <v>#VALUE!</v>
      </c>
    </row>
    <row r="5534" spans="1:8" ht="29.5" customHeight="1" thickBot="1" x14ac:dyDescent="0.4">
      <c r="A5534" s="16" t="e">
        <f>IF(B5534&lt;&gt;"","IND"&amp;TEXT(COUNTA($B$2:B5534),"000"),"")</f>
        <v>#VALUE!</v>
      </c>
      <c r="B5534" s="17" t="e">
        <f>Consolication[[#This Row],[Nom et prénom 0 Name &amp; first name]]</f>
        <v>#VALUE!</v>
      </c>
      <c r="C5534" s="17" t="e">
        <f>VLOOKUP(B5534,Consolidation!B:AA,3,TRUE)</f>
        <v>#VALUE!</v>
      </c>
      <c r="D5534" s="17" t="e">
        <f>VLOOKUP(B5534,Consolidation!B:AA,5,TRUE)</f>
        <v>#VALUE!</v>
      </c>
      <c r="E5534" s="17" t="e">
        <f>VLOOKUP(B5535,Consolidation!B:AA,6,TRUE)</f>
        <v>#VALUE!</v>
      </c>
      <c r="F5534" s="17" t="e">
        <f>VLOOKUP(B5535,Consolidation!B:AA,7,TRUE)</f>
        <v>#VALUE!</v>
      </c>
      <c r="G5534" s="17" t="e">
        <f>VLOOKUP(B5535,Consolidation!B:AA,12,TRUE)</f>
        <v>#VALUE!</v>
      </c>
      <c r="H5534" s="17" t="e">
        <f>VLOOKUP(B5535,Consolidation!B:AA,22,FALSE)</f>
        <v>#VALUE!</v>
      </c>
    </row>
    <row r="5535" spans="1:8" ht="29.5" customHeight="1" thickBot="1" x14ac:dyDescent="0.4">
      <c r="A5535" s="16" t="e">
        <f>IF(B5535&lt;&gt;"","IND"&amp;TEXT(COUNTA($B$2:B5535),"000"),"")</f>
        <v>#VALUE!</v>
      </c>
      <c r="B5535" s="17" t="e">
        <f>Consolication[[#This Row],[Nom et prénom 0 Name &amp; first name]]</f>
        <v>#VALUE!</v>
      </c>
      <c r="C5535" s="17" t="e">
        <f>VLOOKUP(B5535,Consolidation!B:AA,3,TRUE)</f>
        <v>#VALUE!</v>
      </c>
      <c r="D5535" s="17" t="e">
        <f>VLOOKUP(B5535,Consolidation!B:AA,5,TRUE)</f>
        <v>#VALUE!</v>
      </c>
      <c r="E5535" s="17" t="e">
        <f>VLOOKUP(B5536,Consolidation!B:AA,6,TRUE)</f>
        <v>#VALUE!</v>
      </c>
      <c r="F5535" s="17" t="e">
        <f>VLOOKUP(B5536,Consolidation!B:AA,7,TRUE)</f>
        <v>#VALUE!</v>
      </c>
      <c r="G5535" s="17" t="e">
        <f>VLOOKUP(B5536,Consolidation!B:AA,12,TRUE)</f>
        <v>#VALUE!</v>
      </c>
      <c r="H5535" s="17" t="e">
        <f>VLOOKUP(B5536,Consolidation!B:AA,22,FALSE)</f>
        <v>#VALUE!</v>
      </c>
    </row>
    <row r="5536" spans="1:8" ht="29.5" customHeight="1" thickBot="1" x14ac:dyDescent="0.4">
      <c r="A5536" s="16" t="e">
        <f>IF(B5536&lt;&gt;"","IND"&amp;TEXT(COUNTA($B$2:B5536),"000"),"")</f>
        <v>#VALUE!</v>
      </c>
      <c r="B5536" s="17" t="e">
        <f>Consolication[[#This Row],[Nom et prénom 0 Name &amp; first name]]</f>
        <v>#VALUE!</v>
      </c>
      <c r="C5536" s="17" t="e">
        <f>VLOOKUP(B5536,Consolidation!B:AA,3,TRUE)</f>
        <v>#VALUE!</v>
      </c>
      <c r="D5536" s="17" t="e">
        <f>VLOOKUP(B5536,Consolidation!B:AA,5,TRUE)</f>
        <v>#VALUE!</v>
      </c>
      <c r="E5536" s="17" t="e">
        <f>VLOOKUP(B5537,Consolidation!B:AA,6,TRUE)</f>
        <v>#VALUE!</v>
      </c>
      <c r="F5536" s="17" t="e">
        <f>VLOOKUP(B5537,Consolidation!B:AA,7,TRUE)</f>
        <v>#VALUE!</v>
      </c>
      <c r="G5536" s="17" t="e">
        <f>VLOOKUP(B5537,Consolidation!B:AA,12,TRUE)</f>
        <v>#VALUE!</v>
      </c>
      <c r="H5536" s="17" t="e">
        <f>VLOOKUP(B5537,Consolidation!B:AA,22,FALSE)</f>
        <v>#VALUE!</v>
      </c>
    </row>
    <row r="5537" spans="1:8" ht="29.5" customHeight="1" thickBot="1" x14ac:dyDescent="0.4">
      <c r="A5537" s="16" t="e">
        <f>IF(B5537&lt;&gt;"","IND"&amp;TEXT(COUNTA($B$2:B5537),"000"),"")</f>
        <v>#VALUE!</v>
      </c>
      <c r="B5537" s="17" t="e">
        <f>Consolication[[#This Row],[Nom et prénom 0 Name &amp; first name]]</f>
        <v>#VALUE!</v>
      </c>
      <c r="C5537" s="17" t="e">
        <f>VLOOKUP(B5537,Consolidation!B:AA,3,TRUE)</f>
        <v>#VALUE!</v>
      </c>
      <c r="D5537" s="17" t="e">
        <f>VLOOKUP(B5537,Consolidation!B:AA,5,TRUE)</f>
        <v>#VALUE!</v>
      </c>
      <c r="E5537" s="17" t="e">
        <f>VLOOKUP(B5538,Consolidation!B:AA,6,TRUE)</f>
        <v>#VALUE!</v>
      </c>
      <c r="F5537" s="17" t="e">
        <f>VLOOKUP(B5538,Consolidation!B:AA,7,TRUE)</f>
        <v>#VALUE!</v>
      </c>
      <c r="G5537" s="17" t="e">
        <f>VLOOKUP(B5538,Consolidation!B:AA,12,TRUE)</f>
        <v>#VALUE!</v>
      </c>
      <c r="H5537" s="17" t="e">
        <f>VLOOKUP(B5538,Consolidation!B:AA,22,FALSE)</f>
        <v>#VALUE!</v>
      </c>
    </row>
    <row r="5538" spans="1:8" ht="29.5" customHeight="1" thickBot="1" x14ac:dyDescent="0.4">
      <c r="A5538" s="16" t="e">
        <f>IF(B5538&lt;&gt;"","IND"&amp;TEXT(COUNTA($B$2:B5538),"000"),"")</f>
        <v>#VALUE!</v>
      </c>
      <c r="B5538" s="17" t="e">
        <f>Consolication[[#This Row],[Nom et prénom 0 Name &amp; first name]]</f>
        <v>#VALUE!</v>
      </c>
      <c r="C5538" s="17" t="e">
        <f>VLOOKUP(B5538,Consolidation!B:AA,3,TRUE)</f>
        <v>#VALUE!</v>
      </c>
      <c r="D5538" s="17" t="e">
        <f>VLOOKUP(B5538,Consolidation!B:AA,5,TRUE)</f>
        <v>#VALUE!</v>
      </c>
      <c r="E5538" s="17" t="e">
        <f>VLOOKUP(B5539,Consolidation!B:AA,6,TRUE)</f>
        <v>#VALUE!</v>
      </c>
      <c r="F5538" s="17" t="e">
        <f>VLOOKUP(B5539,Consolidation!B:AA,7,TRUE)</f>
        <v>#VALUE!</v>
      </c>
      <c r="G5538" s="17" t="e">
        <f>VLOOKUP(B5539,Consolidation!B:AA,12,TRUE)</f>
        <v>#VALUE!</v>
      </c>
      <c r="H5538" s="17" t="e">
        <f>VLOOKUP(B5539,Consolidation!B:AA,22,FALSE)</f>
        <v>#VALUE!</v>
      </c>
    </row>
    <row r="5539" spans="1:8" ht="29.5" customHeight="1" thickBot="1" x14ac:dyDescent="0.4">
      <c r="A5539" s="16" t="e">
        <f>IF(B5539&lt;&gt;"","IND"&amp;TEXT(COUNTA($B$2:B5539),"000"),"")</f>
        <v>#VALUE!</v>
      </c>
      <c r="B5539" s="17" t="e">
        <f>Consolication[[#This Row],[Nom et prénom 0 Name &amp; first name]]</f>
        <v>#VALUE!</v>
      </c>
      <c r="C5539" s="17" t="e">
        <f>VLOOKUP(B5539,Consolidation!B:AA,3,TRUE)</f>
        <v>#VALUE!</v>
      </c>
      <c r="D5539" s="17" t="e">
        <f>VLOOKUP(B5539,Consolidation!B:AA,5,TRUE)</f>
        <v>#VALUE!</v>
      </c>
      <c r="E5539" s="17" t="e">
        <f>VLOOKUP(B5540,Consolidation!B:AA,6,TRUE)</f>
        <v>#VALUE!</v>
      </c>
      <c r="F5539" s="17" t="e">
        <f>VLOOKUP(B5540,Consolidation!B:AA,7,TRUE)</f>
        <v>#VALUE!</v>
      </c>
      <c r="G5539" s="17" t="e">
        <f>VLOOKUP(B5540,Consolidation!B:AA,12,TRUE)</f>
        <v>#VALUE!</v>
      </c>
      <c r="H5539" s="17" t="e">
        <f>VLOOKUP(B5540,Consolidation!B:AA,22,FALSE)</f>
        <v>#VALUE!</v>
      </c>
    </row>
    <row r="5540" spans="1:8" ht="29.5" customHeight="1" thickBot="1" x14ac:dyDescent="0.4">
      <c r="A5540" s="16" t="e">
        <f>IF(B5540&lt;&gt;"","IND"&amp;TEXT(COUNTA($B$2:B5540),"000"),"")</f>
        <v>#VALUE!</v>
      </c>
      <c r="B5540" s="17" t="e">
        <f>Consolication[[#This Row],[Nom et prénom 0 Name &amp; first name]]</f>
        <v>#VALUE!</v>
      </c>
      <c r="C5540" s="17" t="e">
        <f>VLOOKUP(B5540,Consolidation!B:AA,3,TRUE)</f>
        <v>#VALUE!</v>
      </c>
      <c r="D5540" s="17" t="e">
        <f>VLOOKUP(B5540,Consolidation!B:AA,5,TRUE)</f>
        <v>#VALUE!</v>
      </c>
      <c r="E5540" s="17" t="e">
        <f>VLOOKUP(B5541,Consolidation!B:AA,6,TRUE)</f>
        <v>#VALUE!</v>
      </c>
      <c r="F5540" s="17" t="e">
        <f>VLOOKUP(B5541,Consolidation!B:AA,7,TRUE)</f>
        <v>#VALUE!</v>
      </c>
      <c r="G5540" s="17" t="e">
        <f>VLOOKUP(B5541,Consolidation!B:AA,12,TRUE)</f>
        <v>#VALUE!</v>
      </c>
      <c r="H5540" s="17" t="e">
        <f>VLOOKUP(B5541,Consolidation!B:AA,22,FALSE)</f>
        <v>#VALUE!</v>
      </c>
    </row>
    <row r="5541" spans="1:8" ht="29.5" customHeight="1" thickBot="1" x14ac:dyDescent="0.4">
      <c r="A5541" s="16" t="e">
        <f>IF(B5541&lt;&gt;"","IND"&amp;TEXT(COUNTA($B$2:B5541),"000"),"")</f>
        <v>#VALUE!</v>
      </c>
      <c r="B5541" s="17" t="e">
        <f>Consolication[[#This Row],[Nom et prénom 0 Name &amp; first name]]</f>
        <v>#VALUE!</v>
      </c>
      <c r="C5541" s="17" t="e">
        <f>VLOOKUP(B5541,Consolidation!B:AA,3,TRUE)</f>
        <v>#VALUE!</v>
      </c>
      <c r="D5541" s="17" t="e">
        <f>VLOOKUP(B5541,Consolidation!B:AA,5,TRUE)</f>
        <v>#VALUE!</v>
      </c>
      <c r="E5541" s="17" t="e">
        <f>VLOOKUP(B5542,Consolidation!B:AA,6,TRUE)</f>
        <v>#VALUE!</v>
      </c>
      <c r="F5541" s="17" t="e">
        <f>VLOOKUP(B5542,Consolidation!B:AA,7,TRUE)</f>
        <v>#VALUE!</v>
      </c>
      <c r="G5541" s="17" t="e">
        <f>VLOOKUP(B5542,Consolidation!B:AA,12,TRUE)</f>
        <v>#VALUE!</v>
      </c>
      <c r="H5541" s="17" t="e">
        <f>VLOOKUP(B5542,Consolidation!B:AA,22,FALSE)</f>
        <v>#VALUE!</v>
      </c>
    </row>
    <row r="5542" spans="1:8" ht="29.5" customHeight="1" thickBot="1" x14ac:dyDescent="0.4">
      <c r="A5542" s="16" t="e">
        <f>IF(B5542&lt;&gt;"","IND"&amp;TEXT(COUNTA($B$2:B5542),"000"),"")</f>
        <v>#VALUE!</v>
      </c>
      <c r="B5542" s="17" t="e">
        <f>Consolication[[#This Row],[Nom et prénom 0 Name &amp; first name]]</f>
        <v>#VALUE!</v>
      </c>
      <c r="C5542" s="17" t="e">
        <f>VLOOKUP(B5542,Consolidation!B:AA,3,TRUE)</f>
        <v>#VALUE!</v>
      </c>
      <c r="D5542" s="17" t="e">
        <f>VLOOKUP(B5542,Consolidation!B:AA,5,TRUE)</f>
        <v>#VALUE!</v>
      </c>
      <c r="E5542" s="17" t="e">
        <f>VLOOKUP(B5543,Consolidation!B:AA,6,TRUE)</f>
        <v>#VALUE!</v>
      </c>
      <c r="F5542" s="17" t="e">
        <f>VLOOKUP(B5543,Consolidation!B:AA,7,TRUE)</f>
        <v>#VALUE!</v>
      </c>
      <c r="G5542" s="17" t="e">
        <f>VLOOKUP(B5543,Consolidation!B:AA,12,TRUE)</f>
        <v>#VALUE!</v>
      </c>
      <c r="H5542" s="17" t="e">
        <f>VLOOKUP(B5543,Consolidation!B:AA,22,FALSE)</f>
        <v>#VALUE!</v>
      </c>
    </row>
    <row r="5543" spans="1:8" ht="29.5" customHeight="1" thickBot="1" x14ac:dyDescent="0.4">
      <c r="A5543" s="16" t="e">
        <f>IF(B5543&lt;&gt;"","IND"&amp;TEXT(COUNTA($B$2:B5543),"000"),"")</f>
        <v>#VALUE!</v>
      </c>
      <c r="B5543" s="17" t="e">
        <f>Consolication[[#This Row],[Nom et prénom 0 Name &amp; first name]]</f>
        <v>#VALUE!</v>
      </c>
      <c r="C5543" s="17" t="e">
        <f>VLOOKUP(B5543,Consolidation!B:AA,3,TRUE)</f>
        <v>#VALUE!</v>
      </c>
      <c r="D5543" s="17" t="e">
        <f>VLOOKUP(B5543,Consolidation!B:AA,5,TRUE)</f>
        <v>#VALUE!</v>
      </c>
      <c r="E5543" s="17" t="e">
        <f>VLOOKUP(B5544,Consolidation!B:AA,6,TRUE)</f>
        <v>#VALUE!</v>
      </c>
      <c r="F5543" s="17" t="e">
        <f>VLOOKUP(B5544,Consolidation!B:AA,7,TRUE)</f>
        <v>#VALUE!</v>
      </c>
      <c r="G5543" s="17" t="e">
        <f>VLOOKUP(B5544,Consolidation!B:AA,12,TRUE)</f>
        <v>#VALUE!</v>
      </c>
      <c r="H5543" s="17" t="e">
        <f>VLOOKUP(B5544,Consolidation!B:AA,22,FALSE)</f>
        <v>#VALUE!</v>
      </c>
    </row>
    <row r="5544" spans="1:8" ht="29.5" customHeight="1" thickBot="1" x14ac:dyDescent="0.4">
      <c r="A5544" s="16" t="e">
        <f>IF(B5544&lt;&gt;"","IND"&amp;TEXT(COUNTA($B$2:B5544),"000"),"")</f>
        <v>#VALUE!</v>
      </c>
      <c r="B5544" s="17" t="e">
        <f>Consolication[[#This Row],[Nom et prénom 0 Name &amp; first name]]</f>
        <v>#VALUE!</v>
      </c>
      <c r="C5544" s="17" t="e">
        <f>VLOOKUP(B5544,Consolidation!B:AA,3,TRUE)</f>
        <v>#VALUE!</v>
      </c>
      <c r="D5544" s="17" t="e">
        <f>VLOOKUP(B5544,Consolidation!B:AA,5,TRUE)</f>
        <v>#VALUE!</v>
      </c>
      <c r="E5544" s="17" t="e">
        <f>VLOOKUP(B5545,Consolidation!B:AA,6,TRUE)</f>
        <v>#VALUE!</v>
      </c>
      <c r="F5544" s="17" t="e">
        <f>VLOOKUP(B5545,Consolidation!B:AA,7,TRUE)</f>
        <v>#VALUE!</v>
      </c>
      <c r="G5544" s="17" t="e">
        <f>VLOOKUP(B5545,Consolidation!B:AA,12,TRUE)</f>
        <v>#VALUE!</v>
      </c>
      <c r="H5544" s="17" t="e">
        <f>VLOOKUP(B5545,Consolidation!B:AA,22,FALSE)</f>
        <v>#VALUE!</v>
      </c>
    </row>
    <row r="5545" spans="1:8" ht="29.5" customHeight="1" thickBot="1" x14ac:dyDescent="0.4">
      <c r="A5545" s="16" t="e">
        <f>IF(B5545&lt;&gt;"","IND"&amp;TEXT(COUNTA($B$2:B5545),"000"),"")</f>
        <v>#VALUE!</v>
      </c>
      <c r="B5545" s="17" t="e">
        <f>Consolication[[#This Row],[Nom et prénom 0 Name &amp; first name]]</f>
        <v>#VALUE!</v>
      </c>
      <c r="C5545" s="17" t="e">
        <f>VLOOKUP(B5545,Consolidation!B:AA,3,TRUE)</f>
        <v>#VALUE!</v>
      </c>
      <c r="D5545" s="17" t="e">
        <f>VLOOKUP(B5545,Consolidation!B:AA,5,TRUE)</f>
        <v>#VALUE!</v>
      </c>
      <c r="E5545" s="17" t="e">
        <f>VLOOKUP(B5546,Consolidation!B:AA,6,TRUE)</f>
        <v>#VALUE!</v>
      </c>
      <c r="F5545" s="17" t="e">
        <f>VLOOKUP(B5546,Consolidation!B:AA,7,TRUE)</f>
        <v>#VALUE!</v>
      </c>
      <c r="G5545" s="17" t="e">
        <f>VLOOKUP(B5546,Consolidation!B:AA,12,TRUE)</f>
        <v>#VALUE!</v>
      </c>
      <c r="H5545" s="17" t="e">
        <f>VLOOKUP(B5546,Consolidation!B:AA,22,FALSE)</f>
        <v>#VALUE!</v>
      </c>
    </row>
    <row r="5546" spans="1:8" ht="29.5" customHeight="1" thickBot="1" x14ac:dyDescent="0.4">
      <c r="A5546" s="16" t="e">
        <f>IF(B5546&lt;&gt;"","IND"&amp;TEXT(COUNTA($B$2:B5546),"000"),"")</f>
        <v>#VALUE!</v>
      </c>
      <c r="B5546" s="17" t="e">
        <f>Consolication[[#This Row],[Nom et prénom 0 Name &amp; first name]]</f>
        <v>#VALUE!</v>
      </c>
      <c r="C5546" s="17" t="e">
        <f>VLOOKUP(B5546,Consolidation!B:AA,3,TRUE)</f>
        <v>#VALUE!</v>
      </c>
      <c r="D5546" s="17" t="e">
        <f>VLOOKUP(B5546,Consolidation!B:AA,5,TRUE)</f>
        <v>#VALUE!</v>
      </c>
      <c r="E5546" s="17" t="e">
        <f>VLOOKUP(B5547,Consolidation!B:AA,6,TRUE)</f>
        <v>#VALUE!</v>
      </c>
      <c r="F5546" s="17" t="e">
        <f>VLOOKUP(B5547,Consolidation!B:AA,7,TRUE)</f>
        <v>#VALUE!</v>
      </c>
      <c r="G5546" s="17" t="e">
        <f>VLOOKUP(B5547,Consolidation!B:AA,12,TRUE)</f>
        <v>#VALUE!</v>
      </c>
      <c r="H5546" s="17" t="e">
        <f>VLOOKUP(B5547,Consolidation!B:AA,22,FALSE)</f>
        <v>#VALUE!</v>
      </c>
    </row>
    <row r="5547" spans="1:8" ht="29.5" customHeight="1" thickBot="1" x14ac:dyDescent="0.4">
      <c r="A5547" s="16" t="e">
        <f>IF(B5547&lt;&gt;"","IND"&amp;TEXT(COUNTA($B$2:B5547),"000"),"")</f>
        <v>#VALUE!</v>
      </c>
      <c r="B5547" s="17" t="e">
        <f>Consolication[[#This Row],[Nom et prénom 0 Name &amp; first name]]</f>
        <v>#VALUE!</v>
      </c>
      <c r="C5547" s="17" t="e">
        <f>VLOOKUP(B5547,Consolidation!B:AA,3,TRUE)</f>
        <v>#VALUE!</v>
      </c>
      <c r="D5547" s="17" t="e">
        <f>VLOOKUP(B5547,Consolidation!B:AA,5,TRUE)</f>
        <v>#VALUE!</v>
      </c>
      <c r="E5547" s="17" t="e">
        <f>VLOOKUP(B5548,Consolidation!B:AA,6,TRUE)</f>
        <v>#VALUE!</v>
      </c>
      <c r="F5547" s="17" t="e">
        <f>VLOOKUP(B5548,Consolidation!B:AA,7,TRUE)</f>
        <v>#VALUE!</v>
      </c>
      <c r="G5547" s="17" t="e">
        <f>VLOOKUP(B5548,Consolidation!B:AA,12,TRUE)</f>
        <v>#VALUE!</v>
      </c>
      <c r="H5547" s="17" t="e">
        <f>VLOOKUP(B5548,Consolidation!B:AA,22,FALSE)</f>
        <v>#VALUE!</v>
      </c>
    </row>
    <row r="5548" spans="1:8" ht="29.5" customHeight="1" thickBot="1" x14ac:dyDescent="0.4">
      <c r="A5548" s="16" t="e">
        <f>IF(B5548&lt;&gt;"","IND"&amp;TEXT(COUNTA($B$2:B5548),"000"),"")</f>
        <v>#VALUE!</v>
      </c>
      <c r="B5548" s="17" t="e">
        <f>Consolication[[#This Row],[Nom et prénom 0 Name &amp; first name]]</f>
        <v>#VALUE!</v>
      </c>
      <c r="C5548" s="17" t="e">
        <f>VLOOKUP(B5548,Consolidation!B:AA,3,TRUE)</f>
        <v>#VALUE!</v>
      </c>
      <c r="D5548" s="17" t="e">
        <f>VLOOKUP(B5548,Consolidation!B:AA,5,TRUE)</f>
        <v>#VALUE!</v>
      </c>
      <c r="E5548" s="17" t="e">
        <f>VLOOKUP(B5549,Consolidation!B:AA,6,TRUE)</f>
        <v>#VALUE!</v>
      </c>
      <c r="F5548" s="17" t="e">
        <f>VLOOKUP(B5549,Consolidation!B:AA,7,TRUE)</f>
        <v>#VALUE!</v>
      </c>
      <c r="G5548" s="17" t="e">
        <f>VLOOKUP(B5549,Consolidation!B:AA,12,TRUE)</f>
        <v>#VALUE!</v>
      </c>
      <c r="H5548" s="17" t="e">
        <f>VLOOKUP(B5549,Consolidation!B:AA,22,FALSE)</f>
        <v>#VALUE!</v>
      </c>
    </row>
    <row r="5549" spans="1:8" ht="29.5" customHeight="1" thickBot="1" x14ac:dyDescent="0.4">
      <c r="A5549" s="16" t="e">
        <f>IF(B5549&lt;&gt;"","IND"&amp;TEXT(COUNTA($B$2:B5549),"000"),"")</f>
        <v>#VALUE!</v>
      </c>
      <c r="B5549" s="17" t="e">
        <f>Consolication[[#This Row],[Nom et prénom 0 Name &amp; first name]]</f>
        <v>#VALUE!</v>
      </c>
      <c r="C5549" s="17" t="e">
        <f>VLOOKUP(B5549,Consolidation!B:AA,3,TRUE)</f>
        <v>#VALUE!</v>
      </c>
      <c r="D5549" s="17" t="e">
        <f>VLOOKUP(B5549,Consolidation!B:AA,5,TRUE)</f>
        <v>#VALUE!</v>
      </c>
      <c r="E5549" s="17" t="e">
        <f>VLOOKUP(B5550,Consolidation!B:AA,6,TRUE)</f>
        <v>#VALUE!</v>
      </c>
      <c r="F5549" s="17" t="e">
        <f>VLOOKUP(B5550,Consolidation!B:AA,7,TRUE)</f>
        <v>#VALUE!</v>
      </c>
      <c r="G5549" s="17" t="e">
        <f>VLOOKUP(B5550,Consolidation!B:AA,12,TRUE)</f>
        <v>#VALUE!</v>
      </c>
      <c r="H5549" s="17" t="e">
        <f>VLOOKUP(B5550,Consolidation!B:AA,22,FALSE)</f>
        <v>#VALUE!</v>
      </c>
    </row>
    <row r="5550" spans="1:8" ht="29.5" customHeight="1" thickBot="1" x14ac:dyDescent="0.4">
      <c r="A5550" s="16" t="e">
        <f>IF(B5550&lt;&gt;"","IND"&amp;TEXT(COUNTA($B$2:B5550),"000"),"")</f>
        <v>#VALUE!</v>
      </c>
      <c r="B5550" s="17" t="e">
        <f>Consolication[[#This Row],[Nom et prénom 0 Name &amp; first name]]</f>
        <v>#VALUE!</v>
      </c>
      <c r="C5550" s="17" t="e">
        <f>VLOOKUP(B5550,Consolidation!B:AA,3,TRUE)</f>
        <v>#VALUE!</v>
      </c>
      <c r="D5550" s="17" t="e">
        <f>VLOOKUP(B5550,Consolidation!B:AA,5,TRUE)</f>
        <v>#VALUE!</v>
      </c>
      <c r="E5550" s="17" t="e">
        <f>VLOOKUP(B5551,Consolidation!B:AA,6,TRUE)</f>
        <v>#VALUE!</v>
      </c>
      <c r="F5550" s="17" t="e">
        <f>VLOOKUP(B5551,Consolidation!B:AA,7,TRUE)</f>
        <v>#VALUE!</v>
      </c>
      <c r="G5550" s="17" t="e">
        <f>VLOOKUP(B5551,Consolidation!B:AA,12,TRUE)</f>
        <v>#VALUE!</v>
      </c>
      <c r="H5550" s="17" t="e">
        <f>VLOOKUP(B5551,Consolidation!B:AA,22,FALSE)</f>
        <v>#VALUE!</v>
      </c>
    </row>
    <row r="5551" spans="1:8" ht="29.5" customHeight="1" thickBot="1" x14ac:dyDescent="0.4">
      <c r="A5551" s="16" t="e">
        <f>IF(B5551&lt;&gt;"","IND"&amp;TEXT(COUNTA($B$2:B5551),"000"),"")</f>
        <v>#VALUE!</v>
      </c>
      <c r="B5551" s="17" t="e">
        <f>Consolication[[#This Row],[Nom et prénom 0 Name &amp; first name]]</f>
        <v>#VALUE!</v>
      </c>
      <c r="C5551" s="17" t="e">
        <f>VLOOKUP(B5551,Consolidation!B:AA,3,TRUE)</f>
        <v>#VALUE!</v>
      </c>
      <c r="D5551" s="17" t="e">
        <f>VLOOKUP(B5551,Consolidation!B:AA,5,TRUE)</f>
        <v>#VALUE!</v>
      </c>
      <c r="E5551" s="17" t="e">
        <f>VLOOKUP(B5552,Consolidation!B:AA,6,TRUE)</f>
        <v>#VALUE!</v>
      </c>
      <c r="F5551" s="17" t="e">
        <f>VLOOKUP(B5552,Consolidation!B:AA,7,TRUE)</f>
        <v>#VALUE!</v>
      </c>
      <c r="G5551" s="17" t="e">
        <f>VLOOKUP(B5552,Consolidation!B:AA,12,TRUE)</f>
        <v>#VALUE!</v>
      </c>
      <c r="H5551" s="17" t="e">
        <f>VLOOKUP(B5552,Consolidation!B:AA,22,FALSE)</f>
        <v>#VALUE!</v>
      </c>
    </row>
    <row r="5552" spans="1:8" ht="29.5" customHeight="1" thickBot="1" x14ac:dyDescent="0.4">
      <c r="A5552" s="16" t="e">
        <f>IF(B5552&lt;&gt;"","IND"&amp;TEXT(COUNTA($B$2:B5552),"000"),"")</f>
        <v>#VALUE!</v>
      </c>
      <c r="B5552" s="17" t="e">
        <f>Consolication[[#This Row],[Nom et prénom 0 Name &amp; first name]]</f>
        <v>#VALUE!</v>
      </c>
      <c r="C5552" s="17" t="e">
        <f>VLOOKUP(B5552,Consolidation!B:AA,3,TRUE)</f>
        <v>#VALUE!</v>
      </c>
      <c r="D5552" s="17" t="e">
        <f>VLOOKUP(B5552,Consolidation!B:AA,5,TRUE)</f>
        <v>#VALUE!</v>
      </c>
      <c r="E5552" s="17" t="e">
        <f>VLOOKUP(B5553,Consolidation!B:AA,6,TRUE)</f>
        <v>#VALUE!</v>
      </c>
      <c r="F5552" s="17" t="e">
        <f>VLOOKUP(B5553,Consolidation!B:AA,7,TRUE)</f>
        <v>#VALUE!</v>
      </c>
      <c r="G5552" s="17" t="e">
        <f>VLOOKUP(B5553,Consolidation!B:AA,12,TRUE)</f>
        <v>#VALUE!</v>
      </c>
      <c r="H5552" s="17" t="e">
        <f>VLOOKUP(B5553,Consolidation!B:AA,22,FALSE)</f>
        <v>#VALUE!</v>
      </c>
    </row>
    <row r="5553" spans="1:8" ht="29.5" customHeight="1" thickBot="1" x14ac:dyDescent="0.4">
      <c r="A5553" s="16" t="e">
        <f>IF(B5553&lt;&gt;"","IND"&amp;TEXT(COUNTA($B$2:B5553),"000"),"")</f>
        <v>#VALUE!</v>
      </c>
      <c r="B5553" s="17" t="e">
        <f>Consolication[[#This Row],[Nom et prénom 0 Name &amp; first name]]</f>
        <v>#VALUE!</v>
      </c>
      <c r="C5553" s="17" t="e">
        <f>VLOOKUP(B5553,Consolidation!B:AA,3,TRUE)</f>
        <v>#VALUE!</v>
      </c>
      <c r="D5553" s="17" t="e">
        <f>VLOOKUP(B5553,Consolidation!B:AA,5,TRUE)</f>
        <v>#VALUE!</v>
      </c>
      <c r="E5553" s="17" t="e">
        <f>VLOOKUP(B5554,Consolidation!B:AA,6,TRUE)</f>
        <v>#VALUE!</v>
      </c>
      <c r="F5553" s="17" t="e">
        <f>VLOOKUP(B5554,Consolidation!B:AA,7,TRUE)</f>
        <v>#VALUE!</v>
      </c>
      <c r="G5553" s="17" t="e">
        <f>VLOOKUP(B5554,Consolidation!B:AA,12,TRUE)</f>
        <v>#VALUE!</v>
      </c>
      <c r="H5553" s="17" t="e">
        <f>VLOOKUP(B5554,Consolidation!B:AA,22,FALSE)</f>
        <v>#VALUE!</v>
      </c>
    </row>
    <row r="5554" spans="1:8" ht="29.5" customHeight="1" thickBot="1" x14ac:dyDescent="0.4">
      <c r="A5554" s="16" t="e">
        <f>IF(B5554&lt;&gt;"","IND"&amp;TEXT(COUNTA($B$2:B5554),"000"),"")</f>
        <v>#VALUE!</v>
      </c>
      <c r="B5554" s="17" t="e">
        <f>Consolication[[#This Row],[Nom et prénom 0 Name &amp; first name]]</f>
        <v>#VALUE!</v>
      </c>
      <c r="C5554" s="17" t="e">
        <f>VLOOKUP(B5554,Consolidation!B:AA,3,TRUE)</f>
        <v>#VALUE!</v>
      </c>
      <c r="D5554" s="17" t="e">
        <f>VLOOKUP(B5554,Consolidation!B:AA,5,TRUE)</f>
        <v>#VALUE!</v>
      </c>
      <c r="E5554" s="17" t="e">
        <f>VLOOKUP(B5555,Consolidation!B:AA,6,TRUE)</f>
        <v>#VALUE!</v>
      </c>
      <c r="F5554" s="17" t="e">
        <f>VLOOKUP(B5555,Consolidation!B:AA,7,TRUE)</f>
        <v>#VALUE!</v>
      </c>
      <c r="G5554" s="17" t="e">
        <f>VLOOKUP(B5555,Consolidation!B:AA,12,TRUE)</f>
        <v>#VALUE!</v>
      </c>
      <c r="H5554" s="17" t="e">
        <f>VLOOKUP(B5555,Consolidation!B:AA,22,FALSE)</f>
        <v>#VALUE!</v>
      </c>
    </row>
    <row r="5555" spans="1:8" ht="29.5" customHeight="1" thickBot="1" x14ac:dyDescent="0.4">
      <c r="A5555" s="16" t="e">
        <f>IF(B5555&lt;&gt;"","IND"&amp;TEXT(COUNTA($B$2:B5555),"000"),"")</f>
        <v>#VALUE!</v>
      </c>
      <c r="B5555" s="17" t="e">
        <f>Consolication[[#This Row],[Nom et prénom 0 Name &amp; first name]]</f>
        <v>#VALUE!</v>
      </c>
      <c r="C5555" s="17" t="e">
        <f>VLOOKUP(B5555,Consolidation!B:AA,3,TRUE)</f>
        <v>#VALUE!</v>
      </c>
      <c r="D5555" s="17" t="e">
        <f>VLOOKUP(B5555,Consolidation!B:AA,5,TRUE)</f>
        <v>#VALUE!</v>
      </c>
      <c r="E5555" s="17" t="e">
        <f>VLOOKUP(B5556,Consolidation!B:AA,6,TRUE)</f>
        <v>#VALUE!</v>
      </c>
      <c r="F5555" s="17" t="e">
        <f>VLOOKUP(B5556,Consolidation!B:AA,7,TRUE)</f>
        <v>#VALUE!</v>
      </c>
      <c r="G5555" s="17" t="e">
        <f>VLOOKUP(B5556,Consolidation!B:AA,12,TRUE)</f>
        <v>#VALUE!</v>
      </c>
      <c r="H5555" s="17" t="e">
        <f>VLOOKUP(B5556,Consolidation!B:AA,22,FALSE)</f>
        <v>#VALUE!</v>
      </c>
    </row>
    <row r="5556" spans="1:8" ht="29.5" customHeight="1" thickBot="1" x14ac:dyDescent="0.4">
      <c r="A5556" s="16" t="e">
        <f>IF(B5556&lt;&gt;"","IND"&amp;TEXT(COUNTA($B$2:B5556),"000"),"")</f>
        <v>#VALUE!</v>
      </c>
      <c r="B5556" s="17" t="e">
        <f>Consolication[[#This Row],[Nom et prénom 0 Name &amp; first name]]</f>
        <v>#VALUE!</v>
      </c>
      <c r="C5556" s="17" t="e">
        <f>VLOOKUP(B5556,Consolidation!B:AA,3,TRUE)</f>
        <v>#VALUE!</v>
      </c>
      <c r="D5556" s="17" t="e">
        <f>VLOOKUP(B5556,Consolidation!B:AA,5,TRUE)</f>
        <v>#VALUE!</v>
      </c>
      <c r="E5556" s="17" t="e">
        <f>VLOOKUP(B5557,Consolidation!B:AA,6,TRUE)</f>
        <v>#VALUE!</v>
      </c>
      <c r="F5556" s="17" t="e">
        <f>VLOOKUP(B5557,Consolidation!B:AA,7,TRUE)</f>
        <v>#VALUE!</v>
      </c>
      <c r="G5556" s="17" t="e">
        <f>VLOOKUP(B5557,Consolidation!B:AA,12,TRUE)</f>
        <v>#VALUE!</v>
      </c>
      <c r="H5556" s="17" t="e">
        <f>VLOOKUP(B5557,Consolidation!B:AA,22,FALSE)</f>
        <v>#VALUE!</v>
      </c>
    </row>
    <row r="5557" spans="1:8" ht="29.5" customHeight="1" thickBot="1" x14ac:dyDescent="0.4">
      <c r="A5557" s="16" t="e">
        <f>IF(B5557&lt;&gt;"","IND"&amp;TEXT(COUNTA($B$2:B5557),"000"),"")</f>
        <v>#VALUE!</v>
      </c>
      <c r="B5557" s="17" t="e">
        <f>Consolication[[#This Row],[Nom et prénom 0 Name &amp; first name]]</f>
        <v>#VALUE!</v>
      </c>
      <c r="C5557" s="17" t="e">
        <f>VLOOKUP(B5557,Consolidation!B:AA,3,TRUE)</f>
        <v>#VALUE!</v>
      </c>
      <c r="D5557" s="17" t="e">
        <f>VLOOKUP(B5557,Consolidation!B:AA,5,TRUE)</f>
        <v>#VALUE!</v>
      </c>
      <c r="E5557" s="17" t="e">
        <f>VLOOKUP(B5558,Consolidation!B:AA,6,TRUE)</f>
        <v>#VALUE!</v>
      </c>
      <c r="F5557" s="17" t="e">
        <f>VLOOKUP(B5558,Consolidation!B:AA,7,TRUE)</f>
        <v>#VALUE!</v>
      </c>
      <c r="G5557" s="17" t="e">
        <f>VLOOKUP(B5558,Consolidation!B:AA,12,TRUE)</f>
        <v>#VALUE!</v>
      </c>
      <c r="H5557" s="17" t="e">
        <f>VLOOKUP(B5558,Consolidation!B:AA,22,FALSE)</f>
        <v>#VALUE!</v>
      </c>
    </row>
    <row r="5558" spans="1:8" ht="29.5" customHeight="1" thickBot="1" x14ac:dyDescent="0.4">
      <c r="A5558" s="16" t="e">
        <f>IF(B5558&lt;&gt;"","IND"&amp;TEXT(COUNTA($B$2:B5558),"000"),"")</f>
        <v>#VALUE!</v>
      </c>
      <c r="B5558" s="17" t="e">
        <f>Consolication[[#This Row],[Nom et prénom 0 Name &amp; first name]]</f>
        <v>#VALUE!</v>
      </c>
      <c r="C5558" s="17" t="e">
        <f>VLOOKUP(B5558,Consolidation!B:AA,3,TRUE)</f>
        <v>#VALUE!</v>
      </c>
      <c r="D5558" s="17" t="e">
        <f>VLOOKUP(B5558,Consolidation!B:AA,5,TRUE)</f>
        <v>#VALUE!</v>
      </c>
      <c r="E5558" s="17" t="e">
        <f>VLOOKUP(B5559,Consolidation!B:AA,6,TRUE)</f>
        <v>#VALUE!</v>
      </c>
      <c r="F5558" s="17" t="e">
        <f>VLOOKUP(B5559,Consolidation!B:AA,7,TRUE)</f>
        <v>#VALUE!</v>
      </c>
      <c r="G5558" s="17" t="e">
        <f>VLOOKUP(B5559,Consolidation!B:AA,12,TRUE)</f>
        <v>#VALUE!</v>
      </c>
      <c r="H5558" s="17" t="e">
        <f>VLOOKUP(B5559,Consolidation!B:AA,22,FALSE)</f>
        <v>#VALUE!</v>
      </c>
    </row>
    <row r="5559" spans="1:8" ht="29.5" customHeight="1" thickBot="1" x14ac:dyDescent="0.4">
      <c r="A5559" s="16" t="e">
        <f>IF(B5559&lt;&gt;"","IND"&amp;TEXT(COUNTA($B$2:B5559),"000"),"")</f>
        <v>#VALUE!</v>
      </c>
      <c r="B5559" s="17" t="e">
        <f>Consolication[[#This Row],[Nom et prénom 0 Name &amp; first name]]</f>
        <v>#VALUE!</v>
      </c>
      <c r="C5559" s="17" t="e">
        <f>VLOOKUP(B5559,Consolidation!B:AA,3,TRUE)</f>
        <v>#VALUE!</v>
      </c>
      <c r="D5559" s="17" t="e">
        <f>VLOOKUP(B5559,Consolidation!B:AA,5,TRUE)</f>
        <v>#VALUE!</v>
      </c>
      <c r="E5559" s="17" t="e">
        <f>VLOOKUP(B5560,Consolidation!B:AA,6,TRUE)</f>
        <v>#VALUE!</v>
      </c>
      <c r="F5559" s="17" t="e">
        <f>VLOOKUP(B5560,Consolidation!B:AA,7,TRUE)</f>
        <v>#VALUE!</v>
      </c>
      <c r="G5559" s="17" t="e">
        <f>VLOOKUP(B5560,Consolidation!B:AA,12,TRUE)</f>
        <v>#VALUE!</v>
      </c>
      <c r="H5559" s="17" t="e">
        <f>VLOOKUP(B5560,Consolidation!B:AA,22,FALSE)</f>
        <v>#VALUE!</v>
      </c>
    </row>
    <row r="5560" spans="1:8" ht="29.5" customHeight="1" thickBot="1" x14ac:dyDescent="0.4">
      <c r="A5560" s="16" t="e">
        <f>IF(B5560&lt;&gt;"","IND"&amp;TEXT(COUNTA($B$2:B5560),"000"),"")</f>
        <v>#VALUE!</v>
      </c>
      <c r="B5560" s="17" t="e">
        <f>Consolication[[#This Row],[Nom et prénom 0 Name &amp; first name]]</f>
        <v>#VALUE!</v>
      </c>
      <c r="C5560" s="17" t="e">
        <f>VLOOKUP(B5560,Consolidation!B:AA,3,TRUE)</f>
        <v>#VALUE!</v>
      </c>
      <c r="D5560" s="17" t="e">
        <f>VLOOKUP(B5560,Consolidation!B:AA,5,TRUE)</f>
        <v>#VALUE!</v>
      </c>
      <c r="E5560" s="17" t="e">
        <f>VLOOKUP(B5561,Consolidation!B:AA,6,TRUE)</f>
        <v>#VALUE!</v>
      </c>
      <c r="F5560" s="17" t="e">
        <f>VLOOKUP(B5561,Consolidation!B:AA,7,TRUE)</f>
        <v>#VALUE!</v>
      </c>
      <c r="G5560" s="17" t="e">
        <f>VLOOKUP(B5561,Consolidation!B:AA,12,TRUE)</f>
        <v>#VALUE!</v>
      </c>
      <c r="H5560" s="17" t="e">
        <f>VLOOKUP(B5561,Consolidation!B:AA,22,FALSE)</f>
        <v>#VALUE!</v>
      </c>
    </row>
    <row r="5561" spans="1:8" ht="29.5" customHeight="1" thickBot="1" x14ac:dyDescent="0.4">
      <c r="A5561" s="16" t="e">
        <f>IF(B5561&lt;&gt;"","IND"&amp;TEXT(COUNTA($B$2:B5561),"000"),"")</f>
        <v>#VALUE!</v>
      </c>
      <c r="B5561" s="17" t="e">
        <f>Consolication[[#This Row],[Nom et prénom 0 Name &amp; first name]]</f>
        <v>#VALUE!</v>
      </c>
      <c r="C5561" s="17" t="e">
        <f>VLOOKUP(B5561,Consolidation!B:AA,3,TRUE)</f>
        <v>#VALUE!</v>
      </c>
      <c r="D5561" s="17" t="e">
        <f>VLOOKUP(B5561,Consolidation!B:AA,5,TRUE)</f>
        <v>#VALUE!</v>
      </c>
      <c r="E5561" s="17" t="e">
        <f>VLOOKUP(B5562,Consolidation!B:AA,6,TRUE)</f>
        <v>#VALUE!</v>
      </c>
      <c r="F5561" s="17" t="e">
        <f>VLOOKUP(B5562,Consolidation!B:AA,7,TRUE)</f>
        <v>#VALUE!</v>
      </c>
      <c r="G5561" s="17" t="e">
        <f>VLOOKUP(B5562,Consolidation!B:AA,12,TRUE)</f>
        <v>#VALUE!</v>
      </c>
      <c r="H5561" s="17" t="e">
        <f>VLOOKUP(B5562,Consolidation!B:AA,22,FALSE)</f>
        <v>#VALUE!</v>
      </c>
    </row>
    <row r="5562" spans="1:8" ht="29.5" customHeight="1" thickBot="1" x14ac:dyDescent="0.4">
      <c r="A5562" s="16" t="e">
        <f>IF(B5562&lt;&gt;"","IND"&amp;TEXT(COUNTA($B$2:B5562),"000"),"")</f>
        <v>#VALUE!</v>
      </c>
      <c r="B5562" s="17" t="e">
        <f>Consolication[[#This Row],[Nom et prénom 0 Name &amp; first name]]</f>
        <v>#VALUE!</v>
      </c>
      <c r="C5562" s="17" t="e">
        <f>VLOOKUP(B5562,Consolidation!B:AA,3,TRUE)</f>
        <v>#VALUE!</v>
      </c>
      <c r="D5562" s="17" t="e">
        <f>VLOOKUP(B5562,Consolidation!B:AA,5,TRUE)</f>
        <v>#VALUE!</v>
      </c>
      <c r="E5562" s="17" t="e">
        <f>VLOOKUP(B5563,Consolidation!B:AA,6,TRUE)</f>
        <v>#VALUE!</v>
      </c>
      <c r="F5562" s="17" t="e">
        <f>VLOOKUP(B5563,Consolidation!B:AA,7,TRUE)</f>
        <v>#VALUE!</v>
      </c>
      <c r="G5562" s="17" t="e">
        <f>VLOOKUP(B5563,Consolidation!B:AA,12,TRUE)</f>
        <v>#VALUE!</v>
      </c>
      <c r="H5562" s="17" t="e">
        <f>VLOOKUP(B5563,Consolidation!B:AA,22,FALSE)</f>
        <v>#VALUE!</v>
      </c>
    </row>
    <row r="5563" spans="1:8" ht="29.5" customHeight="1" thickBot="1" x14ac:dyDescent="0.4">
      <c r="A5563" s="16" t="e">
        <f>IF(B5563&lt;&gt;"","IND"&amp;TEXT(COUNTA($B$2:B5563),"000"),"")</f>
        <v>#VALUE!</v>
      </c>
      <c r="B5563" s="17" t="e">
        <f>Consolication[[#This Row],[Nom et prénom 0 Name &amp; first name]]</f>
        <v>#VALUE!</v>
      </c>
      <c r="C5563" s="17" t="e">
        <f>VLOOKUP(B5563,Consolidation!B:AA,3,TRUE)</f>
        <v>#VALUE!</v>
      </c>
      <c r="D5563" s="17" t="e">
        <f>VLOOKUP(B5563,Consolidation!B:AA,5,TRUE)</f>
        <v>#VALUE!</v>
      </c>
      <c r="E5563" s="17" t="e">
        <f>VLOOKUP(B5564,Consolidation!B:AA,6,TRUE)</f>
        <v>#VALUE!</v>
      </c>
      <c r="F5563" s="17" t="e">
        <f>VLOOKUP(B5564,Consolidation!B:AA,7,TRUE)</f>
        <v>#VALUE!</v>
      </c>
      <c r="G5563" s="17" t="e">
        <f>VLOOKUP(B5564,Consolidation!B:AA,12,TRUE)</f>
        <v>#VALUE!</v>
      </c>
      <c r="H5563" s="17" t="e">
        <f>VLOOKUP(B5564,Consolidation!B:AA,22,FALSE)</f>
        <v>#VALUE!</v>
      </c>
    </row>
    <row r="5564" spans="1:8" ht="29.5" customHeight="1" thickBot="1" x14ac:dyDescent="0.4">
      <c r="A5564" s="16" t="e">
        <f>IF(B5564&lt;&gt;"","IND"&amp;TEXT(COUNTA($B$2:B5564),"000"),"")</f>
        <v>#VALUE!</v>
      </c>
      <c r="B5564" s="17" t="e">
        <f>Consolication[[#This Row],[Nom et prénom 0 Name &amp; first name]]</f>
        <v>#VALUE!</v>
      </c>
      <c r="C5564" s="17" t="e">
        <f>VLOOKUP(B5564,Consolidation!B:AA,3,TRUE)</f>
        <v>#VALUE!</v>
      </c>
      <c r="D5564" s="17" t="e">
        <f>VLOOKUP(B5564,Consolidation!B:AA,5,TRUE)</f>
        <v>#VALUE!</v>
      </c>
      <c r="E5564" s="17" t="e">
        <f>VLOOKUP(B5565,Consolidation!B:AA,6,TRUE)</f>
        <v>#VALUE!</v>
      </c>
      <c r="F5564" s="17" t="e">
        <f>VLOOKUP(B5565,Consolidation!B:AA,7,TRUE)</f>
        <v>#VALUE!</v>
      </c>
      <c r="G5564" s="17" t="e">
        <f>VLOOKUP(B5565,Consolidation!B:AA,12,TRUE)</f>
        <v>#VALUE!</v>
      </c>
      <c r="H5564" s="17" t="e">
        <f>VLOOKUP(B5565,Consolidation!B:AA,22,FALSE)</f>
        <v>#VALUE!</v>
      </c>
    </row>
    <row r="5565" spans="1:8" ht="29.5" customHeight="1" thickBot="1" x14ac:dyDescent="0.4">
      <c r="A5565" s="16" t="e">
        <f>IF(B5565&lt;&gt;"","IND"&amp;TEXT(COUNTA($B$2:B5565),"000"),"")</f>
        <v>#VALUE!</v>
      </c>
      <c r="B5565" s="17" t="e">
        <f>Consolication[[#This Row],[Nom et prénom 0 Name &amp; first name]]</f>
        <v>#VALUE!</v>
      </c>
      <c r="C5565" s="17" t="e">
        <f>VLOOKUP(B5565,Consolidation!B:AA,3,TRUE)</f>
        <v>#VALUE!</v>
      </c>
      <c r="D5565" s="17" t="e">
        <f>VLOOKUP(B5565,Consolidation!B:AA,5,TRUE)</f>
        <v>#VALUE!</v>
      </c>
      <c r="E5565" s="17" t="e">
        <f>VLOOKUP(B5566,Consolidation!B:AA,6,TRUE)</f>
        <v>#VALUE!</v>
      </c>
      <c r="F5565" s="17" t="e">
        <f>VLOOKUP(B5566,Consolidation!B:AA,7,TRUE)</f>
        <v>#VALUE!</v>
      </c>
      <c r="G5565" s="17" t="e">
        <f>VLOOKUP(B5566,Consolidation!B:AA,12,TRUE)</f>
        <v>#VALUE!</v>
      </c>
      <c r="H5565" s="17" t="e">
        <f>VLOOKUP(B5566,Consolidation!B:AA,22,FALSE)</f>
        <v>#VALUE!</v>
      </c>
    </row>
    <row r="5566" spans="1:8" ht="29.5" customHeight="1" thickBot="1" x14ac:dyDescent="0.4">
      <c r="A5566" s="16" t="e">
        <f>IF(B5566&lt;&gt;"","IND"&amp;TEXT(COUNTA($B$2:B5566),"000"),"")</f>
        <v>#VALUE!</v>
      </c>
      <c r="B5566" s="17" t="e">
        <f>Consolication[[#This Row],[Nom et prénom 0 Name &amp; first name]]</f>
        <v>#VALUE!</v>
      </c>
      <c r="C5566" s="17" t="e">
        <f>VLOOKUP(B5566,Consolidation!B:AA,3,TRUE)</f>
        <v>#VALUE!</v>
      </c>
      <c r="D5566" s="17" t="e">
        <f>VLOOKUP(B5566,Consolidation!B:AA,5,TRUE)</f>
        <v>#VALUE!</v>
      </c>
      <c r="E5566" s="17" t="e">
        <f>VLOOKUP(B5567,Consolidation!B:AA,6,TRUE)</f>
        <v>#VALUE!</v>
      </c>
      <c r="F5566" s="17" t="e">
        <f>VLOOKUP(B5567,Consolidation!B:AA,7,TRUE)</f>
        <v>#VALUE!</v>
      </c>
      <c r="G5566" s="17" t="e">
        <f>VLOOKUP(B5567,Consolidation!B:AA,12,TRUE)</f>
        <v>#VALUE!</v>
      </c>
      <c r="H5566" s="17" t="e">
        <f>VLOOKUP(B5567,Consolidation!B:AA,22,FALSE)</f>
        <v>#VALUE!</v>
      </c>
    </row>
    <row r="5567" spans="1:8" ht="29.5" customHeight="1" thickBot="1" x14ac:dyDescent="0.4">
      <c r="A5567" s="16" t="e">
        <f>IF(B5567&lt;&gt;"","IND"&amp;TEXT(COUNTA($B$2:B5567),"000"),"")</f>
        <v>#VALUE!</v>
      </c>
      <c r="B5567" s="17" t="e">
        <f>Consolication[[#This Row],[Nom et prénom 0 Name &amp; first name]]</f>
        <v>#VALUE!</v>
      </c>
      <c r="C5567" s="17" t="e">
        <f>VLOOKUP(B5567,Consolidation!B:AA,3,TRUE)</f>
        <v>#VALUE!</v>
      </c>
      <c r="D5567" s="17" t="e">
        <f>VLOOKUP(B5567,Consolidation!B:AA,5,TRUE)</f>
        <v>#VALUE!</v>
      </c>
      <c r="E5567" s="17" t="e">
        <f>VLOOKUP(B5568,Consolidation!B:AA,6,TRUE)</f>
        <v>#VALUE!</v>
      </c>
      <c r="F5567" s="17" t="e">
        <f>VLOOKUP(B5568,Consolidation!B:AA,7,TRUE)</f>
        <v>#VALUE!</v>
      </c>
      <c r="G5567" s="17" t="e">
        <f>VLOOKUP(B5568,Consolidation!B:AA,12,TRUE)</f>
        <v>#VALUE!</v>
      </c>
      <c r="H5567" s="17" t="e">
        <f>VLOOKUP(B5568,Consolidation!B:AA,22,FALSE)</f>
        <v>#VALUE!</v>
      </c>
    </row>
    <row r="5568" spans="1:8" ht="29.5" customHeight="1" thickBot="1" x14ac:dyDescent="0.4">
      <c r="A5568" s="16" t="e">
        <f>IF(B5568&lt;&gt;"","IND"&amp;TEXT(COUNTA($B$2:B5568),"000"),"")</f>
        <v>#VALUE!</v>
      </c>
      <c r="B5568" s="17" t="e">
        <f>Consolication[[#This Row],[Nom et prénom 0 Name &amp; first name]]</f>
        <v>#VALUE!</v>
      </c>
      <c r="C5568" s="17" t="e">
        <f>VLOOKUP(B5568,Consolidation!B:AA,3,TRUE)</f>
        <v>#VALUE!</v>
      </c>
      <c r="D5568" s="17" t="e">
        <f>VLOOKUP(B5568,Consolidation!B:AA,5,TRUE)</f>
        <v>#VALUE!</v>
      </c>
      <c r="E5568" s="17" t="e">
        <f>VLOOKUP(B5569,Consolidation!B:AA,6,TRUE)</f>
        <v>#VALUE!</v>
      </c>
      <c r="F5568" s="17" t="e">
        <f>VLOOKUP(B5569,Consolidation!B:AA,7,TRUE)</f>
        <v>#VALUE!</v>
      </c>
      <c r="G5568" s="17" t="e">
        <f>VLOOKUP(B5569,Consolidation!B:AA,12,TRUE)</f>
        <v>#VALUE!</v>
      </c>
      <c r="H5568" s="17" t="e">
        <f>VLOOKUP(B5569,Consolidation!B:AA,22,FALSE)</f>
        <v>#VALUE!</v>
      </c>
    </row>
    <row r="5569" spans="1:8" ht="29.5" customHeight="1" thickBot="1" x14ac:dyDescent="0.4">
      <c r="A5569" s="16" t="e">
        <f>IF(B5569&lt;&gt;"","IND"&amp;TEXT(COUNTA($B$2:B5569),"000"),"")</f>
        <v>#VALUE!</v>
      </c>
      <c r="B5569" s="17" t="e">
        <f>Consolication[[#This Row],[Nom et prénom 0 Name &amp; first name]]</f>
        <v>#VALUE!</v>
      </c>
      <c r="C5569" s="17" t="e">
        <f>VLOOKUP(B5569,Consolidation!B:AA,3,TRUE)</f>
        <v>#VALUE!</v>
      </c>
      <c r="D5569" s="17" t="e">
        <f>VLOOKUP(B5569,Consolidation!B:AA,5,TRUE)</f>
        <v>#VALUE!</v>
      </c>
      <c r="E5569" s="17" t="e">
        <f>VLOOKUP(B5570,Consolidation!B:AA,6,TRUE)</f>
        <v>#VALUE!</v>
      </c>
      <c r="F5569" s="17" t="e">
        <f>VLOOKUP(B5570,Consolidation!B:AA,7,TRUE)</f>
        <v>#VALUE!</v>
      </c>
      <c r="G5569" s="17" t="e">
        <f>VLOOKUP(B5570,Consolidation!B:AA,12,TRUE)</f>
        <v>#VALUE!</v>
      </c>
      <c r="H5569" s="17" t="e">
        <f>VLOOKUP(B5570,Consolidation!B:AA,22,FALSE)</f>
        <v>#VALUE!</v>
      </c>
    </row>
    <row r="5570" spans="1:8" ht="29.5" customHeight="1" thickBot="1" x14ac:dyDescent="0.4">
      <c r="A5570" s="16" t="e">
        <f>IF(B5570&lt;&gt;"","IND"&amp;TEXT(COUNTA($B$2:B5570),"000"),"")</f>
        <v>#VALUE!</v>
      </c>
      <c r="B5570" s="17" t="e">
        <f>Consolication[[#This Row],[Nom et prénom 0 Name &amp; first name]]</f>
        <v>#VALUE!</v>
      </c>
      <c r="C5570" s="17" t="e">
        <f>VLOOKUP(B5570,Consolidation!B:AA,3,TRUE)</f>
        <v>#VALUE!</v>
      </c>
      <c r="D5570" s="17" t="e">
        <f>VLOOKUP(B5570,Consolidation!B:AA,5,TRUE)</f>
        <v>#VALUE!</v>
      </c>
      <c r="E5570" s="17" t="e">
        <f>VLOOKUP(B5571,Consolidation!B:AA,6,TRUE)</f>
        <v>#VALUE!</v>
      </c>
      <c r="F5570" s="17" t="e">
        <f>VLOOKUP(B5571,Consolidation!B:AA,7,TRUE)</f>
        <v>#VALUE!</v>
      </c>
      <c r="G5570" s="17" t="e">
        <f>VLOOKUP(B5571,Consolidation!B:AA,12,TRUE)</f>
        <v>#VALUE!</v>
      </c>
      <c r="H5570" s="17" t="e">
        <f>VLOOKUP(B5571,Consolidation!B:AA,22,FALSE)</f>
        <v>#VALUE!</v>
      </c>
    </row>
    <row r="5571" spans="1:8" ht="29.5" customHeight="1" thickBot="1" x14ac:dyDescent="0.4">
      <c r="A5571" s="16" t="e">
        <f>IF(B5571&lt;&gt;"","IND"&amp;TEXT(COUNTA($B$2:B5571),"000"),"")</f>
        <v>#VALUE!</v>
      </c>
      <c r="B5571" s="17" t="e">
        <f>Consolication[[#This Row],[Nom et prénom 0 Name &amp; first name]]</f>
        <v>#VALUE!</v>
      </c>
      <c r="C5571" s="17" t="e">
        <f>VLOOKUP(B5571,Consolidation!B:AA,3,TRUE)</f>
        <v>#VALUE!</v>
      </c>
      <c r="D5571" s="17" t="e">
        <f>VLOOKUP(B5571,Consolidation!B:AA,5,TRUE)</f>
        <v>#VALUE!</v>
      </c>
      <c r="E5571" s="17" t="e">
        <f>VLOOKUP(B5572,Consolidation!B:AA,6,TRUE)</f>
        <v>#VALUE!</v>
      </c>
      <c r="F5571" s="17" t="e">
        <f>VLOOKUP(B5572,Consolidation!B:AA,7,TRUE)</f>
        <v>#VALUE!</v>
      </c>
      <c r="G5571" s="17" t="e">
        <f>VLOOKUP(B5572,Consolidation!B:AA,12,TRUE)</f>
        <v>#VALUE!</v>
      </c>
      <c r="H5571" s="17" t="e">
        <f>VLOOKUP(B5572,Consolidation!B:AA,22,FALSE)</f>
        <v>#VALUE!</v>
      </c>
    </row>
    <row r="5572" spans="1:8" ht="29.5" customHeight="1" thickBot="1" x14ac:dyDescent="0.4">
      <c r="A5572" s="16" t="e">
        <f>IF(B5572&lt;&gt;"","IND"&amp;TEXT(COUNTA($B$2:B5572),"000"),"")</f>
        <v>#VALUE!</v>
      </c>
      <c r="B5572" s="17" t="e">
        <f>Consolication[[#This Row],[Nom et prénom 0 Name &amp; first name]]</f>
        <v>#VALUE!</v>
      </c>
      <c r="C5572" s="17" t="e">
        <f>VLOOKUP(B5572,Consolidation!B:AA,3,TRUE)</f>
        <v>#VALUE!</v>
      </c>
      <c r="D5572" s="17" t="e">
        <f>VLOOKUP(B5572,Consolidation!B:AA,5,TRUE)</f>
        <v>#VALUE!</v>
      </c>
      <c r="E5572" s="17" t="e">
        <f>VLOOKUP(B5573,Consolidation!B:AA,6,TRUE)</f>
        <v>#VALUE!</v>
      </c>
      <c r="F5572" s="17" t="e">
        <f>VLOOKUP(B5573,Consolidation!B:AA,7,TRUE)</f>
        <v>#VALUE!</v>
      </c>
      <c r="G5572" s="17" t="e">
        <f>VLOOKUP(B5573,Consolidation!B:AA,12,TRUE)</f>
        <v>#VALUE!</v>
      </c>
      <c r="H5572" s="17" t="e">
        <f>VLOOKUP(B5573,Consolidation!B:AA,22,FALSE)</f>
        <v>#VALUE!</v>
      </c>
    </row>
    <row r="5573" spans="1:8" ht="29.5" customHeight="1" thickBot="1" x14ac:dyDescent="0.4">
      <c r="A5573" s="16" t="e">
        <f>IF(B5573&lt;&gt;"","IND"&amp;TEXT(COUNTA($B$2:B5573),"000"),"")</f>
        <v>#VALUE!</v>
      </c>
      <c r="B5573" s="17" t="e">
        <f>Consolication[[#This Row],[Nom et prénom 0 Name &amp; first name]]</f>
        <v>#VALUE!</v>
      </c>
      <c r="C5573" s="17" t="e">
        <f>VLOOKUP(B5573,Consolidation!B:AA,3,TRUE)</f>
        <v>#VALUE!</v>
      </c>
      <c r="D5573" s="17" t="e">
        <f>VLOOKUP(B5573,Consolidation!B:AA,5,TRUE)</f>
        <v>#VALUE!</v>
      </c>
      <c r="E5573" s="17" t="e">
        <f>VLOOKUP(B5574,Consolidation!B:AA,6,TRUE)</f>
        <v>#VALUE!</v>
      </c>
      <c r="F5573" s="17" t="e">
        <f>VLOOKUP(B5574,Consolidation!B:AA,7,TRUE)</f>
        <v>#VALUE!</v>
      </c>
      <c r="G5573" s="17" t="e">
        <f>VLOOKUP(B5574,Consolidation!B:AA,12,TRUE)</f>
        <v>#VALUE!</v>
      </c>
      <c r="H5573" s="17" t="e">
        <f>VLOOKUP(B5574,Consolidation!B:AA,22,FALSE)</f>
        <v>#VALUE!</v>
      </c>
    </row>
    <row r="5574" spans="1:8" ht="29.5" customHeight="1" thickBot="1" x14ac:dyDescent="0.4">
      <c r="A5574" s="16" t="e">
        <f>IF(B5574&lt;&gt;"","IND"&amp;TEXT(COUNTA($B$2:B5574),"000"),"")</f>
        <v>#VALUE!</v>
      </c>
      <c r="B5574" s="17" t="e">
        <f>Consolication[[#This Row],[Nom et prénom 0 Name &amp; first name]]</f>
        <v>#VALUE!</v>
      </c>
      <c r="C5574" s="17" t="e">
        <f>VLOOKUP(B5574,Consolidation!B:AA,3,TRUE)</f>
        <v>#VALUE!</v>
      </c>
      <c r="D5574" s="17" t="e">
        <f>VLOOKUP(B5574,Consolidation!B:AA,5,TRUE)</f>
        <v>#VALUE!</v>
      </c>
      <c r="E5574" s="17" t="e">
        <f>VLOOKUP(B5575,Consolidation!B:AA,6,TRUE)</f>
        <v>#VALUE!</v>
      </c>
      <c r="F5574" s="17" t="e">
        <f>VLOOKUP(B5575,Consolidation!B:AA,7,TRUE)</f>
        <v>#VALUE!</v>
      </c>
      <c r="G5574" s="17" t="e">
        <f>VLOOKUP(B5575,Consolidation!B:AA,12,TRUE)</f>
        <v>#VALUE!</v>
      </c>
      <c r="H5574" s="17" t="e">
        <f>VLOOKUP(B5575,Consolidation!B:AA,22,FALSE)</f>
        <v>#VALUE!</v>
      </c>
    </row>
    <row r="5575" spans="1:8" ht="29.5" customHeight="1" thickBot="1" x14ac:dyDescent="0.4">
      <c r="A5575" s="16" t="e">
        <f>IF(B5575&lt;&gt;"","IND"&amp;TEXT(COUNTA($B$2:B5575),"000"),"")</f>
        <v>#VALUE!</v>
      </c>
      <c r="B5575" s="17" t="e">
        <f>Consolication[[#This Row],[Nom et prénom 0 Name &amp; first name]]</f>
        <v>#VALUE!</v>
      </c>
      <c r="C5575" s="17" t="e">
        <f>VLOOKUP(B5575,Consolidation!B:AA,3,TRUE)</f>
        <v>#VALUE!</v>
      </c>
      <c r="D5575" s="17" t="e">
        <f>VLOOKUP(B5575,Consolidation!B:AA,5,TRUE)</f>
        <v>#VALUE!</v>
      </c>
      <c r="E5575" s="17" t="e">
        <f>VLOOKUP(B5576,Consolidation!B:AA,6,TRUE)</f>
        <v>#VALUE!</v>
      </c>
      <c r="F5575" s="17" t="e">
        <f>VLOOKUP(B5576,Consolidation!B:AA,7,TRUE)</f>
        <v>#VALUE!</v>
      </c>
      <c r="G5575" s="17" t="e">
        <f>VLOOKUP(B5576,Consolidation!B:AA,12,TRUE)</f>
        <v>#VALUE!</v>
      </c>
      <c r="H5575" s="17" t="e">
        <f>VLOOKUP(B5576,Consolidation!B:AA,22,FALSE)</f>
        <v>#VALUE!</v>
      </c>
    </row>
    <row r="5576" spans="1:8" ht="29.5" customHeight="1" thickBot="1" x14ac:dyDescent="0.4">
      <c r="A5576" s="16" t="e">
        <f>IF(B5576&lt;&gt;"","IND"&amp;TEXT(COUNTA($B$2:B5576),"000"),"")</f>
        <v>#VALUE!</v>
      </c>
      <c r="B5576" s="17" t="e">
        <f>Consolication[[#This Row],[Nom et prénom 0 Name &amp; first name]]</f>
        <v>#VALUE!</v>
      </c>
      <c r="C5576" s="17" t="e">
        <f>VLOOKUP(B5576,Consolidation!B:AA,3,TRUE)</f>
        <v>#VALUE!</v>
      </c>
      <c r="D5576" s="17" t="e">
        <f>VLOOKUP(B5576,Consolidation!B:AA,5,TRUE)</f>
        <v>#VALUE!</v>
      </c>
      <c r="E5576" s="17" t="e">
        <f>VLOOKUP(B5577,Consolidation!B:AA,6,TRUE)</f>
        <v>#VALUE!</v>
      </c>
      <c r="F5576" s="17" t="e">
        <f>VLOOKUP(B5577,Consolidation!B:AA,7,TRUE)</f>
        <v>#VALUE!</v>
      </c>
      <c r="G5576" s="17" t="e">
        <f>VLOOKUP(B5577,Consolidation!B:AA,12,TRUE)</f>
        <v>#VALUE!</v>
      </c>
      <c r="H5576" s="17" t="e">
        <f>VLOOKUP(B5577,Consolidation!B:AA,22,FALSE)</f>
        <v>#VALUE!</v>
      </c>
    </row>
    <row r="5577" spans="1:8" ht="29.5" customHeight="1" thickBot="1" x14ac:dyDescent="0.4">
      <c r="A5577" s="16" t="e">
        <f>IF(B5577&lt;&gt;"","IND"&amp;TEXT(COUNTA($B$2:B5577),"000"),"")</f>
        <v>#VALUE!</v>
      </c>
      <c r="B5577" s="17" t="e">
        <f>Consolication[[#This Row],[Nom et prénom 0 Name &amp; first name]]</f>
        <v>#VALUE!</v>
      </c>
      <c r="C5577" s="17" t="e">
        <f>VLOOKUP(B5577,Consolidation!B:AA,3,TRUE)</f>
        <v>#VALUE!</v>
      </c>
      <c r="D5577" s="17" t="e">
        <f>VLOOKUP(B5577,Consolidation!B:AA,5,TRUE)</f>
        <v>#VALUE!</v>
      </c>
      <c r="E5577" s="17" t="e">
        <f>VLOOKUP(B5578,Consolidation!B:AA,6,TRUE)</f>
        <v>#VALUE!</v>
      </c>
      <c r="F5577" s="17" t="e">
        <f>VLOOKUP(B5578,Consolidation!B:AA,7,TRUE)</f>
        <v>#VALUE!</v>
      </c>
      <c r="G5577" s="17" t="e">
        <f>VLOOKUP(B5578,Consolidation!B:AA,12,TRUE)</f>
        <v>#VALUE!</v>
      </c>
      <c r="H5577" s="17" t="e">
        <f>VLOOKUP(B5578,Consolidation!B:AA,22,FALSE)</f>
        <v>#VALUE!</v>
      </c>
    </row>
    <row r="5578" spans="1:8" ht="29.5" customHeight="1" thickBot="1" x14ac:dyDescent="0.4">
      <c r="A5578" s="16" t="e">
        <f>IF(B5578&lt;&gt;"","IND"&amp;TEXT(COUNTA($B$2:B5578),"000"),"")</f>
        <v>#VALUE!</v>
      </c>
      <c r="B5578" s="17" t="e">
        <f>Consolication[[#This Row],[Nom et prénom 0 Name &amp; first name]]</f>
        <v>#VALUE!</v>
      </c>
      <c r="C5578" s="17" t="e">
        <f>VLOOKUP(B5578,Consolidation!B:AA,3,TRUE)</f>
        <v>#VALUE!</v>
      </c>
      <c r="D5578" s="17" t="e">
        <f>VLOOKUP(B5578,Consolidation!B:AA,5,TRUE)</f>
        <v>#VALUE!</v>
      </c>
      <c r="E5578" s="17" t="e">
        <f>VLOOKUP(B5579,Consolidation!B:AA,6,TRUE)</f>
        <v>#VALUE!</v>
      </c>
      <c r="F5578" s="17" t="e">
        <f>VLOOKUP(B5579,Consolidation!B:AA,7,TRUE)</f>
        <v>#VALUE!</v>
      </c>
      <c r="G5578" s="17" t="e">
        <f>VLOOKUP(B5579,Consolidation!B:AA,12,TRUE)</f>
        <v>#VALUE!</v>
      </c>
      <c r="H5578" s="17" t="e">
        <f>VLOOKUP(B5579,Consolidation!B:AA,22,FALSE)</f>
        <v>#VALUE!</v>
      </c>
    </row>
    <row r="5579" spans="1:8" ht="29.5" customHeight="1" thickBot="1" x14ac:dyDescent="0.4">
      <c r="A5579" s="16" t="e">
        <f>IF(B5579&lt;&gt;"","IND"&amp;TEXT(COUNTA($B$2:B5579),"000"),"")</f>
        <v>#VALUE!</v>
      </c>
      <c r="B5579" s="17" t="e">
        <f>Consolication[[#This Row],[Nom et prénom 0 Name &amp; first name]]</f>
        <v>#VALUE!</v>
      </c>
      <c r="C5579" s="17" t="e">
        <f>VLOOKUP(B5579,Consolidation!B:AA,3,TRUE)</f>
        <v>#VALUE!</v>
      </c>
      <c r="D5579" s="17" t="e">
        <f>VLOOKUP(B5579,Consolidation!B:AA,5,TRUE)</f>
        <v>#VALUE!</v>
      </c>
      <c r="E5579" s="17" t="e">
        <f>VLOOKUP(B5580,Consolidation!B:AA,6,TRUE)</f>
        <v>#VALUE!</v>
      </c>
      <c r="F5579" s="17" t="e">
        <f>VLOOKUP(B5580,Consolidation!B:AA,7,TRUE)</f>
        <v>#VALUE!</v>
      </c>
      <c r="G5579" s="17" t="e">
        <f>VLOOKUP(B5580,Consolidation!B:AA,12,TRUE)</f>
        <v>#VALUE!</v>
      </c>
      <c r="H5579" s="17" t="e">
        <f>VLOOKUP(B5580,Consolidation!B:AA,22,FALSE)</f>
        <v>#VALUE!</v>
      </c>
    </row>
    <row r="5580" spans="1:8" ht="29.5" customHeight="1" thickBot="1" x14ac:dyDescent="0.4">
      <c r="A5580" s="16" t="e">
        <f>IF(B5580&lt;&gt;"","IND"&amp;TEXT(COUNTA($B$2:B5580),"000"),"")</f>
        <v>#VALUE!</v>
      </c>
      <c r="B5580" s="17" t="e">
        <f>Consolication[[#This Row],[Nom et prénom 0 Name &amp; first name]]</f>
        <v>#VALUE!</v>
      </c>
      <c r="C5580" s="17" t="e">
        <f>VLOOKUP(B5580,Consolidation!B:AA,3,TRUE)</f>
        <v>#VALUE!</v>
      </c>
      <c r="D5580" s="17" t="e">
        <f>VLOOKUP(B5580,Consolidation!B:AA,5,TRUE)</f>
        <v>#VALUE!</v>
      </c>
      <c r="E5580" s="17" t="e">
        <f>VLOOKUP(B5581,Consolidation!B:AA,6,TRUE)</f>
        <v>#VALUE!</v>
      </c>
      <c r="F5580" s="17" t="e">
        <f>VLOOKUP(B5581,Consolidation!B:AA,7,TRUE)</f>
        <v>#VALUE!</v>
      </c>
      <c r="G5580" s="17" t="e">
        <f>VLOOKUP(B5581,Consolidation!B:AA,12,TRUE)</f>
        <v>#VALUE!</v>
      </c>
      <c r="H5580" s="17" t="e">
        <f>VLOOKUP(B5581,Consolidation!B:AA,22,FALSE)</f>
        <v>#VALUE!</v>
      </c>
    </row>
    <row r="5581" spans="1:8" ht="29.5" customHeight="1" thickBot="1" x14ac:dyDescent="0.4">
      <c r="A5581" s="16" t="e">
        <f>IF(B5581&lt;&gt;"","IND"&amp;TEXT(COUNTA($B$2:B5581),"000"),"")</f>
        <v>#VALUE!</v>
      </c>
      <c r="B5581" s="17" t="e">
        <f>Consolication[[#This Row],[Nom et prénom 0 Name &amp; first name]]</f>
        <v>#VALUE!</v>
      </c>
      <c r="C5581" s="17" t="e">
        <f>VLOOKUP(B5581,Consolidation!B:AA,3,TRUE)</f>
        <v>#VALUE!</v>
      </c>
      <c r="D5581" s="17" t="e">
        <f>VLOOKUP(B5581,Consolidation!B:AA,5,TRUE)</f>
        <v>#VALUE!</v>
      </c>
      <c r="E5581" s="17" t="e">
        <f>VLOOKUP(B5582,Consolidation!B:AA,6,TRUE)</f>
        <v>#VALUE!</v>
      </c>
      <c r="F5581" s="17" t="e">
        <f>VLOOKUP(B5582,Consolidation!B:AA,7,TRUE)</f>
        <v>#VALUE!</v>
      </c>
      <c r="G5581" s="17" t="e">
        <f>VLOOKUP(B5582,Consolidation!B:AA,12,TRUE)</f>
        <v>#VALUE!</v>
      </c>
      <c r="H5581" s="17" t="e">
        <f>VLOOKUP(B5582,Consolidation!B:AA,22,FALSE)</f>
        <v>#VALUE!</v>
      </c>
    </row>
    <row r="5582" spans="1:8" ht="29.5" customHeight="1" thickBot="1" x14ac:dyDescent="0.4">
      <c r="A5582" s="16" t="e">
        <f>IF(B5582&lt;&gt;"","IND"&amp;TEXT(COUNTA($B$2:B5582),"000"),"")</f>
        <v>#VALUE!</v>
      </c>
      <c r="B5582" s="17" t="e">
        <f>Consolication[[#This Row],[Nom et prénom 0 Name &amp; first name]]</f>
        <v>#VALUE!</v>
      </c>
      <c r="C5582" s="17" t="e">
        <f>VLOOKUP(B5582,Consolidation!B:AA,3,TRUE)</f>
        <v>#VALUE!</v>
      </c>
      <c r="D5582" s="17" t="e">
        <f>VLOOKUP(B5582,Consolidation!B:AA,5,TRUE)</f>
        <v>#VALUE!</v>
      </c>
      <c r="E5582" s="17" t="e">
        <f>VLOOKUP(B5583,Consolidation!B:AA,6,TRUE)</f>
        <v>#VALUE!</v>
      </c>
      <c r="F5582" s="17" t="e">
        <f>VLOOKUP(B5583,Consolidation!B:AA,7,TRUE)</f>
        <v>#VALUE!</v>
      </c>
      <c r="G5582" s="17" t="e">
        <f>VLOOKUP(B5583,Consolidation!B:AA,12,TRUE)</f>
        <v>#VALUE!</v>
      </c>
      <c r="H5582" s="17" t="e">
        <f>VLOOKUP(B5583,Consolidation!B:AA,22,FALSE)</f>
        <v>#VALUE!</v>
      </c>
    </row>
    <row r="5583" spans="1:8" ht="29.5" customHeight="1" thickBot="1" x14ac:dyDescent="0.4">
      <c r="A5583" s="16" t="e">
        <f>IF(B5583&lt;&gt;"","IND"&amp;TEXT(COUNTA($B$2:B5583),"000"),"")</f>
        <v>#VALUE!</v>
      </c>
      <c r="B5583" s="17" t="e">
        <f>Consolication[[#This Row],[Nom et prénom 0 Name &amp; first name]]</f>
        <v>#VALUE!</v>
      </c>
      <c r="C5583" s="17" t="e">
        <f>VLOOKUP(B5583,Consolidation!B:AA,3,TRUE)</f>
        <v>#VALUE!</v>
      </c>
      <c r="D5583" s="17" t="e">
        <f>VLOOKUP(B5583,Consolidation!B:AA,5,TRUE)</f>
        <v>#VALUE!</v>
      </c>
      <c r="E5583" s="17" t="e">
        <f>VLOOKUP(B5584,Consolidation!B:AA,6,TRUE)</f>
        <v>#VALUE!</v>
      </c>
      <c r="F5583" s="17" t="e">
        <f>VLOOKUP(B5584,Consolidation!B:AA,7,TRUE)</f>
        <v>#VALUE!</v>
      </c>
      <c r="G5583" s="17" t="e">
        <f>VLOOKUP(B5584,Consolidation!B:AA,12,TRUE)</f>
        <v>#VALUE!</v>
      </c>
      <c r="H5583" s="17" t="e">
        <f>VLOOKUP(B5584,Consolidation!B:AA,22,FALSE)</f>
        <v>#VALUE!</v>
      </c>
    </row>
    <row r="5584" spans="1:8" ht="29.5" customHeight="1" thickBot="1" x14ac:dyDescent="0.4">
      <c r="A5584" s="16" t="e">
        <f>IF(B5584&lt;&gt;"","IND"&amp;TEXT(COUNTA($B$2:B5584),"000"),"")</f>
        <v>#VALUE!</v>
      </c>
      <c r="B5584" s="17" t="e">
        <f>Consolication[[#This Row],[Nom et prénom 0 Name &amp; first name]]</f>
        <v>#VALUE!</v>
      </c>
      <c r="C5584" s="17" t="e">
        <f>VLOOKUP(B5584,Consolidation!B:AA,3,TRUE)</f>
        <v>#VALUE!</v>
      </c>
      <c r="D5584" s="17" t="e">
        <f>VLOOKUP(B5584,Consolidation!B:AA,5,TRUE)</f>
        <v>#VALUE!</v>
      </c>
      <c r="E5584" s="17" t="e">
        <f>VLOOKUP(B5585,Consolidation!B:AA,6,TRUE)</f>
        <v>#VALUE!</v>
      </c>
      <c r="F5584" s="17" t="e">
        <f>VLOOKUP(B5585,Consolidation!B:AA,7,TRUE)</f>
        <v>#VALUE!</v>
      </c>
      <c r="G5584" s="17" t="e">
        <f>VLOOKUP(B5585,Consolidation!B:AA,12,TRUE)</f>
        <v>#VALUE!</v>
      </c>
      <c r="H5584" s="17" t="e">
        <f>VLOOKUP(B5585,Consolidation!B:AA,22,FALSE)</f>
        <v>#VALUE!</v>
      </c>
    </row>
    <row r="5585" spans="1:8" ht="29.5" customHeight="1" thickBot="1" x14ac:dyDescent="0.4">
      <c r="A5585" s="16" t="e">
        <f>IF(B5585&lt;&gt;"","IND"&amp;TEXT(COUNTA($B$2:B5585),"000"),"")</f>
        <v>#VALUE!</v>
      </c>
      <c r="B5585" s="17" t="e">
        <f>Consolication[[#This Row],[Nom et prénom 0 Name &amp; first name]]</f>
        <v>#VALUE!</v>
      </c>
      <c r="C5585" s="17" t="e">
        <f>VLOOKUP(B5585,Consolidation!B:AA,3,TRUE)</f>
        <v>#VALUE!</v>
      </c>
      <c r="D5585" s="17" t="e">
        <f>VLOOKUP(B5585,Consolidation!B:AA,5,TRUE)</f>
        <v>#VALUE!</v>
      </c>
      <c r="E5585" s="17" t="e">
        <f>VLOOKUP(B5586,Consolidation!B:AA,6,TRUE)</f>
        <v>#VALUE!</v>
      </c>
      <c r="F5585" s="17" t="e">
        <f>VLOOKUP(B5586,Consolidation!B:AA,7,TRUE)</f>
        <v>#VALUE!</v>
      </c>
      <c r="G5585" s="17" t="e">
        <f>VLOOKUP(B5586,Consolidation!B:AA,12,TRUE)</f>
        <v>#VALUE!</v>
      </c>
      <c r="H5585" s="17" t="e">
        <f>VLOOKUP(B5586,Consolidation!B:AA,22,FALSE)</f>
        <v>#VALUE!</v>
      </c>
    </row>
    <row r="5586" spans="1:8" ht="29.5" customHeight="1" thickBot="1" x14ac:dyDescent="0.4">
      <c r="A5586" s="16" t="e">
        <f>IF(B5586&lt;&gt;"","IND"&amp;TEXT(COUNTA($B$2:B5586),"000"),"")</f>
        <v>#VALUE!</v>
      </c>
      <c r="B5586" s="17" t="e">
        <f>Consolication[[#This Row],[Nom et prénom 0 Name &amp; first name]]</f>
        <v>#VALUE!</v>
      </c>
      <c r="C5586" s="17" t="e">
        <f>VLOOKUP(B5586,Consolidation!B:AA,3,TRUE)</f>
        <v>#VALUE!</v>
      </c>
      <c r="D5586" s="17" t="e">
        <f>VLOOKUP(B5586,Consolidation!B:AA,5,TRUE)</f>
        <v>#VALUE!</v>
      </c>
      <c r="E5586" s="17" t="e">
        <f>VLOOKUP(B5587,Consolidation!B:AA,6,TRUE)</f>
        <v>#VALUE!</v>
      </c>
      <c r="F5586" s="17" t="e">
        <f>VLOOKUP(B5587,Consolidation!B:AA,7,TRUE)</f>
        <v>#VALUE!</v>
      </c>
      <c r="G5586" s="17" t="e">
        <f>VLOOKUP(B5587,Consolidation!B:AA,12,TRUE)</f>
        <v>#VALUE!</v>
      </c>
      <c r="H5586" s="17" t="e">
        <f>VLOOKUP(B5587,Consolidation!B:AA,22,FALSE)</f>
        <v>#VALUE!</v>
      </c>
    </row>
    <row r="5587" spans="1:8" ht="29.5" customHeight="1" thickBot="1" x14ac:dyDescent="0.4">
      <c r="A5587" s="16" t="e">
        <f>IF(B5587&lt;&gt;"","IND"&amp;TEXT(COUNTA($B$2:B5587),"000"),"")</f>
        <v>#VALUE!</v>
      </c>
      <c r="B5587" s="17" t="e">
        <f>Consolication[[#This Row],[Nom et prénom 0 Name &amp; first name]]</f>
        <v>#VALUE!</v>
      </c>
      <c r="C5587" s="17" t="e">
        <f>VLOOKUP(B5587,Consolidation!B:AA,3,TRUE)</f>
        <v>#VALUE!</v>
      </c>
      <c r="D5587" s="17" t="e">
        <f>VLOOKUP(B5587,Consolidation!B:AA,5,TRUE)</f>
        <v>#VALUE!</v>
      </c>
      <c r="E5587" s="17" t="e">
        <f>VLOOKUP(B5588,Consolidation!B:AA,6,TRUE)</f>
        <v>#VALUE!</v>
      </c>
      <c r="F5587" s="17" t="e">
        <f>VLOOKUP(B5588,Consolidation!B:AA,7,TRUE)</f>
        <v>#VALUE!</v>
      </c>
      <c r="G5587" s="17" t="e">
        <f>VLOOKUP(B5588,Consolidation!B:AA,12,TRUE)</f>
        <v>#VALUE!</v>
      </c>
      <c r="H5587" s="17" t="e">
        <f>VLOOKUP(B5588,Consolidation!B:AA,22,FALSE)</f>
        <v>#VALUE!</v>
      </c>
    </row>
    <row r="5588" spans="1:8" ht="29.5" customHeight="1" thickBot="1" x14ac:dyDescent="0.4">
      <c r="A5588" s="16" t="e">
        <f>IF(B5588&lt;&gt;"","IND"&amp;TEXT(COUNTA($B$2:B5588),"000"),"")</f>
        <v>#VALUE!</v>
      </c>
      <c r="B5588" s="17" t="e">
        <f>Consolication[[#This Row],[Nom et prénom 0 Name &amp; first name]]</f>
        <v>#VALUE!</v>
      </c>
      <c r="C5588" s="17" t="e">
        <f>VLOOKUP(B5588,Consolidation!B:AA,3,TRUE)</f>
        <v>#VALUE!</v>
      </c>
      <c r="D5588" s="17" t="e">
        <f>VLOOKUP(B5588,Consolidation!B:AA,5,TRUE)</f>
        <v>#VALUE!</v>
      </c>
      <c r="E5588" s="17" t="e">
        <f>VLOOKUP(B5589,Consolidation!B:AA,6,TRUE)</f>
        <v>#VALUE!</v>
      </c>
      <c r="F5588" s="17" t="e">
        <f>VLOOKUP(B5589,Consolidation!B:AA,7,TRUE)</f>
        <v>#VALUE!</v>
      </c>
      <c r="G5588" s="17" t="e">
        <f>VLOOKUP(B5589,Consolidation!B:AA,12,TRUE)</f>
        <v>#VALUE!</v>
      </c>
      <c r="H5588" s="17" t="e">
        <f>VLOOKUP(B5589,Consolidation!B:AA,22,FALSE)</f>
        <v>#VALUE!</v>
      </c>
    </row>
    <row r="5589" spans="1:8" ht="29.5" customHeight="1" thickBot="1" x14ac:dyDescent="0.4">
      <c r="A5589" s="16" t="e">
        <f>IF(B5589&lt;&gt;"","IND"&amp;TEXT(COUNTA($B$2:B5589),"000"),"")</f>
        <v>#VALUE!</v>
      </c>
      <c r="B5589" s="17" t="e">
        <f>Consolication[[#This Row],[Nom et prénom 0 Name &amp; first name]]</f>
        <v>#VALUE!</v>
      </c>
      <c r="C5589" s="17" t="e">
        <f>VLOOKUP(B5589,Consolidation!B:AA,3,TRUE)</f>
        <v>#VALUE!</v>
      </c>
      <c r="D5589" s="17" t="e">
        <f>VLOOKUP(B5589,Consolidation!B:AA,5,TRUE)</f>
        <v>#VALUE!</v>
      </c>
      <c r="E5589" s="17" t="e">
        <f>VLOOKUP(B5590,Consolidation!B:AA,6,TRUE)</f>
        <v>#VALUE!</v>
      </c>
      <c r="F5589" s="17" t="e">
        <f>VLOOKUP(B5590,Consolidation!B:AA,7,TRUE)</f>
        <v>#VALUE!</v>
      </c>
      <c r="G5589" s="17" t="e">
        <f>VLOOKUP(B5590,Consolidation!B:AA,12,TRUE)</f>
        <v>#VALUE!</v>
      </c>
      <c r="H5589" s="17" t="e">
        <f>VLOOKUP(B5590,Consolidation!B:AA,22,FALSE)</f>
        <v>#VALUE!</v>
      </c>
    </row>
    <row r="5590" spans="1:8" ht="29.5" customHeight="1" thickBot="1" x14ac:dyDescent="0.4">
      <c r="A5590" s="16" t="e">
        <f>IF(B5590&lt;&gt;"","IND"&amp;TEXT(COUNTA($B$2:B5590),"000"),"")</f>
        <v>#VALUE!</v>
      </c>
      <c r="B5590" s="17" t="e">
        <f>Consolication[[#This Row],[Nom et prénom 0 Name &amp; first name]]</f>
        <v>#VALUE!</v>
      </c>
      <c r="C5590" s="17" t="e">
        <f>VLOOKUP(B5590,Consolidation!B:AA,3,TRUE)</f>
        <v>#VALUE!</v>
      </c>
      <c r="D5590" s="17" t="e">
        <f>VLOOKUP(B5590,Consolidation!B:AA,5,TRUE)</f>
        <v>#VALUE!</v>
      </c>
      <c r="E5590" s="17" t="e">
        <f>VLOOKUP(B5591,Consolidation!B:AA,6,TRUE)</f>
        <v>#VALUE!</v>
      </c>
      <c r="F5590" s="17" t="e">
        <f>VLOOKUP(B5591,Consolidation!B:AA,7,TRUE)</f>
        <v>#VALUE!</v>
      </c>
      <c r="G5590" s="17" t="e">
        <f>VLOOKUP(B5591,Consolidation!B:AA,12,TRUE)</f>
        <v>#VALUE!</v>
      </c>
      <c r="H5590" s="17" t="e">
        <f>VLOOKUP(B5591,Consolidation!B:AA,22,FALSE)</f>
        <v>#VALUE!</v>
      </c>
    </row>
    <row r="5591" spans="1:8" ht="29.5" customHeight="1" thickBot="1" x14ac:dyDescent="0.4">
      <c r="A5591" s="16" t="e">
        <f>IF(B5591&lt;&gt;"","IND"&amp;TEXT(COUNTA($B$2:B5591),"000"),"")</f>
        <v>#VALUE!</v>
      </c>
      <c r="B5591" s="17" t="e">
        <f>Consolication[[#This Row],[Nom et prénom 0 Name &amp; first name]]</f>
        <v>#VALUE!</v>
      </c>
      <c r="C5591" s="17" t="e">
        <f>VLOOKUP(B5591,Consolidation!B:AA,3,TRUE)</f>
        <v>#VALUE!</v>
      </c>
      <c r="D5591" s="17" t="e">
        <f>VLOOKUP(B5591,Consolidation!B:AA,5,TRUE)</f>
        <v>#VALUE!</v>
      </c>
      <c r="E5591" s="17" t="e">
        <f>VLOOKUP(B5592,Consolidation!B:AA,6,TRUE)</f>
        <v>#VALUE!</v>
      </c>
      <c r="F5591" s="17" t="e">
        <f>VLOOKUP(B5592,Consolidation!B:AA,7,TRUE)</f>
        <v>#VALUE!</v>
      </c>
      <c r="G5591" s="17" t="e">
        <f>VLOOKUP(B5592,Consolidation!B:AA,12,TRUE)</f>
        <v>#VALUE!</v>
      </c>
      <c r="H5591" s="17" t="e">
        <f>VLOOKUP(B5592,Consolidation!B:AA,22,FALSE)</f>
        <v>#VALUE!</v>
      </c>
    </row>
    <row r="5592" spans="1:8" ht="29.5" customHeight="1" thickBot="1" x14ac:dyDescent="0.4">
      <c r="A5592" s="16" t="e">
        <f>IF(B5592&lt;&gt;"","IND"&amp;TEXT(COUNTA($B$2:B5592),"000"),"")</f>
        <v>#VALUE!</v>
      </c>
      <c r="B5592" s="17" t="e">
        <f>Consolication[[#This Row],[Nom et prénom 0 Name &amp; first name]]</f>
        <v>#VALUE!</v>
      </c>
      <c r="C5592" s="17" t="e">
        <f>VLOOKUP(B5592,Consolidation!B:AA,3,TRUE)</f>
        <v>#VALUE!</v>
      </c>
      <c r="D5592" s="17" t="e">
        <f>VLOOKUP(B5592,Consolidation!B:AA,5,TRUE)</f>
        <v>#VALUE!</v>
      </c>
      <c r="E5592" s="17" t="e">
        <f>VLOOKUP(B5593,Consolidation!B:AA,6,TRUE)</f>
        <v>#VALUE!</v>
      </c>
      <c r="F5592" s="17" t="e">
        <f>VLOOKUP(B5593,Consolidation!B:AA,7,TRUE)</f>
        <v>#VALUE!</v>
      </c>
      <c r="G5592" s="17" t="e">
        <f>VLOOKUP(B5593,Consolidation!B:AA,12,TRUE)</f>
        <v>#VALUE!</v>
      </c>
      <c r="H5592" s="17" t="e">
        <f>VLOOKUP(B5593,Consolidation!B:AA,22,FALSE)</f>
        <v>#VALUE!</v>
      </c>
    </row>
    <row r="5593" spans="1:8" ht="29.5" customHeight="1" thickBot="1" x14ac:dyDescent="0.4">
      <c r="A5593" s="16" t="e">
        <f>IF(B5593&lt;&gt;"","IND"&amp;TEXT(COUNTA($B$2:B5593),"000"),"")</f>
        <v>#VALUE!</v>
      </c>
      <c r="B5593" s="17" t="e">
        <f>Consolication[[#This Row],[Nom et prénom 0 Name &amp; first name]]</f>
        <v>#VALUE!</v>
      </c>
      <c r="C5593" s="17" t="e">
        <f>VLOOKUP(B5593,Consolidation!B:AA,3,TRUE)</f>
        <v>#VALUE!</v>
      </c>
      <c r="D5593" s="17" t="e">
        <f>VLOOKUP(B5593,Consolidation!B:AA,5,TRUE)</f>
        <v>#VALUE!</v>
      </c>
      <c r="E5593" s="17" t="e">
        <f>VLOOKUP(B5594,Consolidation!B:AA,6,TRUE)</f>
        <v>#VALUE!</v>
      </c>
      <c r="F5593" s="17" t="e">
        <f>VLOOKUP(B5594,Consolidation!B:AA,7,TRUE)</f>
        <v>#VALUE!</v>
      </c>
      <c r="G5593" s="17" t="e">
        <f>VLOOKUP(B5594,Consolidation!B:AA,12,TRUE)</f>
        <v>#VALUE!</v>
      </c>
      <c r="H5593" s="17" t="e">
        <f>VLOOKUP(B5594,Consolidation!B:AA,22,FALSE)</f>
        <v>#VALUE!</v>
      </c>
    </row>
    <row r="5594" spans="1:8" ht="29.5" customHeight="1" thickBot="1" x14ac:dyDescent="0.4">
      <c r="A5594" s="16" t="e">
        <f>IF(B5594&lt;&gt;"","IND"&amp;TEXT(COUNTA($B$2:B5594),"000"),"")</f>
        <v>#VALUE!</v>
      </c>
      <c r="B5594" s="17" t="e">
        <f>Consolication[[#This Row],[Nom et prénom 0 Name &amp; first name]]</f>
        <v>#VALUE!</v>
      </c>
      <c r="C5594" s="17" t="e">
        <f>VLOOKUP(B5594,Consolidation!B:AA,3,TRUE)</f>
        <v>#VALUE!</v>
      </c>
      <c r="D5594" s="17" t="e">
        <f>VLOOKUP(B5594,Consolidation!B:AA,5,TRUE)</f>
        <v>#VALUE!</v>
      </c>
      <c r="E5594" s="17" t="e">
        <f>VLOOKUP(B5595,Consolidation!B:AA,6,TRUE)</f>
        <v>#VALUE!</v>
      </c>
      <c r="F5594" s="17" t="e">
        <f>VLOOKUP(B5595,Consolidation!B:AA,7,TRUE)</f>
        <v>#VALUE!</v>
      </c>
      <c r="G5594" s="17" t="e">
        <f>VLOOKUP(B5595,Consolidation!B:AA,12,TRUE)</f>
        <v>#VALUE!</v>
      </c>
      <c r="H5594" s="17" t="e">
        <f>VLOOKUP(B5595,Consolidation!B:AA,22,FALSE)</f>
        <v>#VALUE!</v>
      </c>
    </row>
    <row r="5595" spans="1:8" ht="29.5" customHeight="1" thickBot="1" x14ac:dyDescent="0.4">
      <c r="A5595" s="16" t="e">
        <f>IF(B5595&lt;&gt;"","IND"&amp;TEXT(COUNTA($B$2:B5595),"000"),"")</f>
        <v>#VALUE!</v>
      </c>
      <c r="B5595" s="17" t="e">
        <f>Consolication[[#This Row],[Nom et prénom 0 Name &amp; first name]]</f>
        <v>#VALUE!</v>
      </c>
      <c r="C5595" s="17" t="e">
        <f>VLOOKUP(B5595,Consolidation!B:AA,3,TRUE)</f>
        <v>#VALUE!</v>
      </c>
      <c r="D5595" s="17" t="e">
        <f>VLOOKUP(B5595,Consolidation!B:AA,5,TRUE)</f>
        <v>#VALUE!</v>
      </c>
      <c r="E5595" s="17" t="e">
        <f>VLOOKUP(B5596,Consolidation!B:AA,6,TRUE)</f>
        <v>#VALUE!</v>
      </c>
      <c r="F5595" s="17" t="e">
        <f>VLOOKUP(B5596,Consolidation!B:AA,7,TRUE)</f>
        <v>#VALUE!</v>
      </c>
      <c r="G5595" s="17" t="e">
        <f>VLOOKUP(B5596,Consolidation!B:AA,12,TRUE)</f>
        <v>#VALUE!</v>
      </c>
      <c r="H5595" s="17" t="e">
        <f>VLOOKUP(B5596,Consolidation!B:AA,22,FALSE)</f>
        <v>#VALUE!</v>
      </c>
    </row>
    <row r="5596" spans="1:8" ht="29.5" customHeight="1" thickBot="1" x14ac:dyDescent="0.4">
      <c r="A5596" s="16" t="e">
        <f>IF(B5596&lt;&gt;"","IND"&amp;TEXT(COUNTA($B$2:B5596),"000"),"")</f>
        <v>#VALUE!</v>
      </c>
      <c r="B5596" s="17" t="e">
        <f>Consolication[[#This Row],[Nom et prénom 0 Name &amp; first name]]</f>
        <v>#VALUE!</v>
      </c>
      <c r="C5596" s="17" t="e">
        <f>VLOOKUP(B5596,Consolidation!B:AA,3,TRUE)</f>
        <v>#VALUE!</v>
      </c>
      <c r="D5596" s="17" t="e">
        <f>VLOOKUP(B5596,Consolidation!B:AA,5,TRUE)</f>
        <v>#VALUE!</v>
      </c>
      <c r="E5596" s="17" t="e">
        <f>VLOOKUP(B5597,Consolidation!B:AA,6,TRUE)</f>
        <v>#VALUE!</v>
      </c>
      <c r="F5596" s="17" t="e">
        <f>VLOOKUP(B5597,Consolidation!B:AA,7,TRUE)</f>
        <v>#VALUE!</v>
      </c>
      <c r="G5596" s="17" t="e">
        <f>VLOOKUP(B5597,Consolidation!B:AA,12,TRUE)</f>
        <v>#VALUE!</v>
      </c>
      <c r="H5596" s="17" t="e">
        <f>VLOOKUP(B5597,Consolidation!B:AA,22,FALSE)</f>
        <v>#VALUE!</v>
      </c>
    </row>
    <row r="5597" spans="1:8" ht="29.5" customHeight="1" thickBot="1" x14ac:dyDescent="0.4">
      <c r="A5597" s="16" t="e">
        <f>IF(B5597&lt;&gt;"","IND"&amp;TEXT(COUNTA($B$2:B5597),"000"),"")</f>
        <v>#VALUE!</v>
      </c>
      <c r="B5597" s="17" t="e">
        <f>Consolication[[#This Row],[Nom et prénom 0 Name &amp; first name]]</f>
        <v>#VALUE!</v>
      </c>
      <c r="C5597" s="17" t="e">
        <f>VLOOKUP(B5597,Consolidation!B:AA,3,TRUE)</f>
        <v>#VALUE!</v>
      </c>
      <c r="D5597" s="17" t="e">
        <f>VLOOKUP(B5597,Consolidation!B:AA,5,TRUE)</f>
        <v>#VALUE!</v>
      </c>
      <c r="E5597" s="17" t="e">
        <f>VLOOKUP(B5598,Consolidation!B:AA,6,TRUE)</f>
        <v>#VALUE!</v>
      </c>
      <c r="F5597" s="17" t="e">
        <f>VLOOKUP(B5598,Consolidation!B:AA,7,TRUE)</f>
        <v>#VALUE!</v>
      </c>
      <c r="G5597" s="17" t="e">
        <f>VLOOKUP(B5598,Consolidation!B:AA,12,TRUE)</f>
        <v>#VALUE!</v>
      </c>
      <c r="H5597" s="17" t="e">
        <f>VLOOKUP(B5598,Consolidation!B:AA,22,FALSE)</f>
        <v>#VALUE!</v>
      </c>
    </row>
    <row r="5598" spans="1:8" ht="29.5" customHeight="1" thickBot="1" x14ac:dyDescent="0.4">
      <c r="A5598" s="16" t="e">
        <f>IF(B5598&lt;&gt;"","IND"&amp;TEXT(COUNTA($B$2:B5598),"000"),"")</f>
        <v>#VALUE!</v>
      </c>
      <c r="B5598" s="17" t="e">
        <f>Consolication[[#This Row],[Nom et prénom 0 Name &amp; first name]]</f>
        <v>#VALUE!</v>
      </c>
      <c r="C5598" s="17" t="e">
        <f>VLOOKUP(B5598,Consolidation!B:AA,3,TRUE)</f>
        <v>#VALUE!</v>
      </c>
      <c r="D5598" s="17" t="e">
        <f>VLOOKUP(B5598,Consolidation!B:AA,5,TRUE)</f>
        <v>#VALUE!</v>
      </c>
      <c r="E5598" s="17" t="e">
        <f>VLOOKUP(B5599,Consolidation!B:AA,6,TRUE)</f>
        <v>#VALUE!</v>
      </c>
      <c r="F5598" s="17" t="e">
        <f>VLOOKUP(B5599,Consolidation!B:AA,7,TRUE)</f>
        <v>#VALUE!</v>
      </c>
      <c r="G5598" s="17" t="e">
        <f>VLOOKUP(B5599,Consolidation!B:AA,12,TRUE)</f>
        <v>#VALUE!</v>
      </c>
      <c r="H5598" s="17" t="e">
        <f>VLOOKUP(B5599,Consolidation!B:AA,22,FALSE)</f>
        <v>#VALUE!</v>
      </c>
    </row>
    <row r="5599" spans="1:8" ht="29.5" customHeight="1" thickBot="1" x14ac:dyDescent="0.4">
      <c r="A5599" s="16" t="e">
        <f>IF(B5599&lt;&gt;"","IND"&amp;TEXT(COUNTA($B$2:B5599),"000"),"")</f>
        <v>#VALUE!</v>
      </c>
      <c r="B5599" s="17" t="e">
        <f>Consolication[[#This Row],[Nom et prénom 0 Name &amp; first name]]</f>
        <v>#VALUE!</v>
      </c>
      <c r="C5599" s="17" t="e">
        <f>VLOOKUP(B5599,Consolidation!B:AA,3,TRUE)</f>
        <v>#VALUE!</v>
      </c>
      <c r="D5599" s="17" t="e">
        <f>VLOOKUP(B5599,Consolidation!B:AA,5,TRUE)</f>
        <v>#VALUE!</v>
      </c>
      <c r="E5599" s="17" t="e">
        <f>VLOOKUP(B5600,Consolidation!B:AA,6,TRUE)</f>
        <v>#VALUE!</v>
      </c>
      <c r="F5599" s="17" t="e">
        <f>VLOOKUP(B5600,Consolidation!B:AA,7,TRUE)</f>
        <v>#VALUE!</v>
      </c>
      <c r="G5599" s="17" t="e">
        <f>VLOOKUP(B5600,Consolidation!B:AA,12,TRUE)</f>
        <v>#VALUE!</v>
      </c>
      <c r="H5599" s="17" t="e">
        <f>VLOOKUP(B5600,Consolidation!B:AA,22,FALSE)</f>
        <v>#VALUE!</v>
      </c>
    </row>
    <row r="5600" spans="1:8" ht="29.5" customHeight="1" thickBot="1" x14ac:dyDescent="0.4">
      <c r="A5600" s="16" t="e">
        <f>IF(B5600&lt;&gt;"","IND"&amp;TEXT(COUNTA($B$2:B5600),"000"),"")</f>
        <v>#VALUE!</v>
      </c>
      <c r="B5600" s="17" t="e">
        <f>Consolication[[#This Row],[Nom et prénom 0 Name &amp; first name]]</f>
        <v>#VALUE!</v>
      </c>
      <c r="C5600" s="17" t="e">
        <f>VLOOKUP(B5600,Consolidation!B:AA,3,TRUE)</f>
        <v>#VALUE!</v>
      </c>
      <c r="D5600" s="17" t="e">
        <f>VLOOKUP(B5600,Consolidation!B:AA,5,TRUE)</f>
        <v>#VALUE!</v>
      </c>
      <c r="E5600" s="17" t="e">
        <f>VLOOKUP(B5601,Consolidation!B:AA,6,TRUE)</f>
        <v>#VALUE!</v>
      </c>
      <c r="F5600" s="17" t="e">
        <f>VLOOKUP(B5601,Consolidation!B:AA,7,TRUE)</f>
        <v>#VALUE!</v>
      </c>
      <c r="G5600" s="17" t="e">
        <f>VLOOKUP(B5601,Consolidation!B:AA,12,TRUE)</f>
        <v>#VALUE!</v>
      </c>
      <c r="H5600" s="17" t="e">
        <f>VLOOKUP(B5601,Consolidation!B:AA,22,FALSE)</f>
        <v>#VALUE!</v>
      </c>
    </row>
    <row r="5601" spans="1:8" ht="29.5" customHeight="1" thickBot="1" x14ac:dyDescent="0.4">
      <c r="A5601" s="16" t="e">
        <f>IF(B5601&lt;&gt;"","IND"&amp;TEXT(COUNTA($B$2:B5601),"000"),"")</f>
        <v>#VALUE!</v>
      </c>
      <c r="B5601" s="17" t="e">
        <f>Consolication[[#This Row],[Nom et prénom 0 Name &amp; first name]]</f>
        <v>#VALUE!</v>
      </c>
      <c r="C5601" s="17" t="e">
        <f>VLOOKUP(B5601,Consolidation!B:AA,3,TRUE)</f>
        <v>#VALUE!</v>
      </c>
      <c r="D5601" s="17" t="e">
        <f>VLOOKUP(B5601,Consolidation!B:AA,5,TRUE)</f>
        <v>#VALUE!</v>
      </c>
      <c r="E5601" s="17" t="e">
        <f>VLOOKUP(B5602,Consolidation!B:AA,6,TRUE)</f>
        <v>#VALUE!</v>
      </c>
      <c r="F5601" s="17" t="e">
        <f>VLOOKUP(B5602,Consolidation!B:AA,7,TRUE)</f>
        <v>#VALUE!</v>
      </c>
      <c r="G5601" s="17" t="e">
        <f>VLOOKUP(B5602,Consolidation!B:AA,12,TRUE)</f>
        <v>#VALUE!</v>
      </c>
      <c r="H5601" s="17" t="e">
        <f>VLOOKUP(B5602,Consolidation!B:AA,22,FALSE)</f>
        <v>#VALUE!</v>
      </c>
    </row>
    <row r="5602" spans="1:8" ht="29.5" customHeight="1" thickBot="1" x14ac:dyDescent="0.4">
      <c r="A5602" s="16" t="e">
        <f>IF(B5602&lt;&gt;"","IND"&amp;TEXT(COUNTA($B$2:B5602),"000"),"")</f>
        <v>#VALUE!</v>
      </c>
      <c r="B5602" s="17" t="e">
        <f>Consolication[[#This Row],[Nom et prénom 0 Name &amp; first name]]</f>
        <v>#VALUE!</v>
      </c>
      <c r="C5602" s="17" t="e">
        <f>VLOOKUP(B5602,Consolidation!B:AA,3,TRUE)</f>
        <v>#VALUE!</v>
      </c>
      <c r="D5602" s="17" t="e">
        <f>VLOOKUP(B5602,Consolidation!B:AA,5,TRUE)</f>
        <v>#VALUE!</v>
      </c>
      <c r="E5602" s="17" t="e">
        <f>VLOOKUP(B5603,Consolidation!B:AA,6,TRUE)</f>
        <v>#VALUE!</v>
      </c>
      <c r="F5602" s="17" t="e">
        <f>VLOOKUP(B5603,Consolidation!B:AA,7,TRUE)</f>
        <v>#VALUE!</v>
      </c>
      <c r="G5602" s="17" t="e">
        <f>VLOOKUP(B5603,Consolidation!B:AA,12,TRUE)</f>
        <v>#VALUE!</v>
      </c>
      <c r="H5602" s="17" t="e">
        <f>VLOOKUP(B5603,Consolidation!B:AA,22,FALSE)</f>
        <v>#VALUE!</v>
      </c>
    </row>
    <row r="5603" spans="1:8" ht="29.5" customHeight="1" thickBot="1" x14ac:dyDescent="0.4">
      <c r="A5603" s="16" t="e">
        <f>IF(B5603&lt;&gt;"","IND"&amp;TEXT(COUNTA($B$2:B5603),"000"),"")</f>
        <v>#VALUE!</v>
      </c>
      <c r="B5603" s="17" t="e">
        <f>Consolication[[#This Row],[Nom et prénom 0 Name &amp; first name]]</f>
        <v>#VALUE!</v>
      </c>
      <c r="C5603" s="17" t="e">
        <f>VLOOKUP(B5603,Consolidation!B:AA,3,TRUE)</f>
        <v>#VALUE!</v>
      </c>
      <c r="D5603" s="17" t="e">
        <f>VLOOKUP(B5603,Consolidation!B:AA,5,TRUE)</f>
        <v>#VALUE!</v>
      </c>
      <c r="E5603" s="17" t="e">
        <f>VLOOKUP(B5604,Consolidation!B:AA,6,TRUE)</f>
        <v>#VALUE!</v>
      </c>
      <c r="F5603" s="17" t="e">
        <f>VLOOKUP(B5604,Consolidation!B:AA,7,TRUE)</f>
        <v>#VALUE!</v>
      </c>
      <c r="G5603" s="17" t="e">
        <f>VLOOKUP(B5604,Consolidation!B:AA,12,TRUE)</f>
        <v>#VALUE!</v>
      </c>
      <c r="H5603" s="17" t="e">
        <f>VLOOKUP(B5604,Consolidation!B:AA,22,FALSE)</f>
        <v>#VALUE!</v>
      </c>
    </row>
    <row r="5604" spans="1:8" ht="29.5" customHeight="1" thickBot="1" x14ac:dyDescent="0.4">
      <c r="A5604" s="16" t="e">
        <f>IF(B5604&lt;&gt;"","IND"&amp;TEXT(COUNTA($B$2:B5604),"000"),"")</f>
        <v>#VALUE!</v>
      </c>
      <c r="B5604" s="17" t="e">
        <f>Consolication[[#This Row],[Nom et prénom 0 Name &amp; first name]]</f>
        <v>#VALUE!</v>
      </c>
      <c r="C5604" s="17" t="e">
        <f>VLOOKUP(B5604,Consolidation!B:AA,3,TRUE)</f>
        <v>#VALUE!</v>
      </c>
      <c r="D5604" s="17" t="e">
        <f>VLOOKUP(B5604,Consolidation!B:AA,5,TRUE)</f>
        <v>#VALUE!</v>
      </c>
      <c r="E5604" s="17" t="e">
        <f>VLOOKUP(B5605,Consolidation!B:AA,6,TRUE)</f>
        <v>#VALUE!</v>
      </c>
      <c r="F5604" s="17" t="e">
        <f>VLOOKUP(B5605,Consolidation!B:AA,7,TRUE)</f>
        <v>#VALUE!</v>
      </c>
      <c r="G5604" s="17" t="e">
        <f>VLOOKUP(B5605,Consolidation!B:AA,12,TRUE)</f>
        <v>#VALUE!</v>
      </c>
      <c r="H5604" s="17" t="e">
        <f>VLOOKUP(B5605,Consolidation!B:AA,22,FALSE)</f>
        <v>#VALUE!</v>
      </c>
    </row>
    <row r="5605" spans="1:8" ht="29.5" customHeight="1" thickBot="1" x14ac:dyDescent="0.4">
      <c r="A5605" s="16" t="e">
        <f>IF(B5605&lt;&gt;"","IND"&amp;TEXT(COUNTA($B$2:B5605),"000"),"")</f>
        <v>#VALUE!</v>
      </c>
      <c r="B5605" s="17" t="e">
        <f>Consolication[[#This Row],[Nom et prénom 0 Name &amp; first name]]</f>
        <v>#VALUE!</v>
      </c>
      <c r="C5605" s="17" t="e">
        <f>VLOOKUP(B5605,Consolidation!B:AA,3,TRUE)</f>
        <v>#VALUE!</v>
      </c>
      <c r="D5605" s="17" t="e">
        <f>VLOOKUP(B5605,Consolidation!B:AA,5,TRUE)</f>
        <v>#VALUE!</v>
      </c>
      <c r="E5605" s="17" t="e">
        <f>VLOOKUP(B5606,Consolidation!B:AA,6,TRUE)</f>
        <v>#VALUE!</v>
      </c>
      <c r="F5605" s="17" t="e">
        <f>VLOOKUP(B5606,Consolidation!B:AA,7,TRUE)</f>
        <v>#VALUE!</v>
      </c>
      <c r="G5605" s="17" t="e">
        <f>VLOOKUP(B5606,Consolidation!B:AA,12,TRUE)</f>
        <v>#VALUE!</v>
      </c>
      <c r="H5605" s="17" t="e">
        <f>VLOOKUP(B5606,Consolidation!B:AA,22,FALSE)</f>
        <v>#VALUE!</v>
      </c>
    </row>
    <row r="5606" spans="1:8" ht="29.5" customHeight="1" thickBot="1" x14ac:dyDescent="0.4">
      <c r="A5606" s="16" t="e">
        <f>IF(B5606&lt;&gt;"","IND"&amp;TEXT(COUNTA($B$2:B5606),"000"),"")</f>
        <v>#VALUE!</v>
      </c>
      <c r="B5606" s="17" t="e">
        <f>Consolication[[#This Row],[Nom et prénom 0 Name &amp; first name]]</f>
        <v>#VALUE!</v>
      </c>
      <c r="C5606" s="17" t="e">
        <f>VLOOKUP(B5606,Consolidation!B:AA,3,TRUE)</f>
        <v>#VALUE!</v>
      </c>
      <c r="D5606" s="17" t="e">
        <f>VLOOKUP(B5606,Consolidation!B:AA,5,TRUE)</f>
        <v>#VALUE!</v>
      </c>
      <c r="E5606" s="17" t="e">
        <f>VLOOKUP(B5607,Consolidation!B:AA,6,TRUE)</f>
        <v>#VALUE!</v>
      </c>
      <c r="F5606" s="17" t="e">
        <f>VLOOKUP(B5607,Consolidation!B:AA,7,TRUE)</f>
        <v>#VALUE!</v>
      </c>
      <c r="G5606" s="17" t="e">
        <f>VLOOKUP(B5607,Consolidation!B:AA,12,TRUE)</f>
        <v>#VALUE!</v>
      </c>
      <c r="H5606" s="17" t="e">
        <f>VLOOKUP(B5607,Consolidation!B:AA,22,FALSE)</f>
        <v>#VALUE!</v>
      </c>
    </row>
    <row r="5607" spans="1:8" ht="29.5" customHeight="1" thickBot="1" x14ac:dyDescent="0.4">
      <c r="A5607" s="16" t="e">
        <f>IF(B5607&lt;&gt;"","IND"&amp;TEXT(COUNTA($B$2:B5607),"000"),"")</f>
        <v>#VALUE!</v>
      </c>
      <c r="B5607" s="17" t="e">
        <f>Consolication[[#This Row],[Nom et prénom 0 Name &amp; first name]]</f>
        <v>#VALUE!</v>
      </c>
      <c r="C5607" s="17" t="e">
        <f>VLOOKUP(B5607,Consolidation!B:AA,3,TRUE)</f>
        <v>#VALUE!</v>
      </c>
      <c r="D5607" s="17" t="e">
        <f>VLOOKUP(B5607,Consolidation!B:AA,5,TRUE)</f>
        <v>#VALUE!</v>
      </c>
      <c r="E5607" s="17" t="e">
        <f>VLOOKUP(B5608,Consolidation!B:AA,6,TRUE)</f>
        <v>#VALUE!</v>
      </c>
      <c r="F5607" s="17" t="e">
        <f>VLOOKUP(B5608,Consolidation!B:AA,7,TRUE)</f>
        <v>#VALUE!</v>
      </c>
      <c r="G5607" s="17" t="e">
        <f>VLOOKUP(B5608,Consolidation!B:AA,12,TRUE)</f>
        <v>#VALUE!</v>
      </c>
      <c r="H5607" s="17" t="e">
        <f>VLOOKUP(B5608,Consolidation!B:AA,22,FALSE)</f>
        <v>#VALUE!</v>
      </c>
    </row>
    <row r="5608" spans="1:8" ht="29.5" customHeight="1" thickBot="1" x14ac:dyDescent="0.4">
      <c r="A5608" s="16" t="e">
        <f>IF(B5608&lt;&gt;"","IND"&amp;TEXT(COUNTA($B$2:B5608),"000"),"")</f>
        <v>#VALUE!</v>
      </c>
      <c r="B5608" s="17" t="e">
        <f>Consolication[[#This Row],[Nom et prénom 0 Name &amp; first name]]</f>
        <v>#VALUE!</v>
      </c>
      <c r="C5608" s="17" t="e">
        <f>VLOOKUP(B5608,Consolidation!B:AA,3,TRUE)</f>
        <v>#VALUE!</v>
      </c>
      <c r="D5608" s="17" t="e">
        <f>VLOOKUP(B5608,Consolidation!B:AA,5,TRUE)</f>
        <v>#VALUE!</v>
      </c>
      <c r="E5608" s="17" t="e">
        <f>VLOOKUP(B5609,Consolidation!B:AA,6,TRUE)</f>
        <v>#VALUE!</v>
      </c>
      <c r="F5608" s="17" t="e">
        <f>VLOOKUP(B5609,Consolidation!B:AA,7,TRUE)</f>
        <v>#VALUE!</v>
      </c>
      <c r="G5608" s="17" t="e">
        <f>VLOOKUP(B5609,Consolidation!B:AA,12,TRUE)</f>
        <v>#VALUE!</v>
      </c>
      <c r="H5608" s="17" t="e">
        <f>VLOOKUP(B5609,Consolidation!B:AA,22,FALSE)</f>
        <v>#VALUE!</v>
      </c>
    </row>
    <row r="5609" spans="1:8" ht="29.5" customHeight="1" thickBot="1" x14ac:dyDescent="0.4">
      <c r="A5609" s="16" t="e">
        <f>IF(B5609&lt;&gt;"","IND"&amp;TEXT(COUNTA($B$2:B5609),"000"),"")</f>
        <v>#VALUE!</v>
      </c>
      <c r="B5609" s="17" t="e">
        <f>Consolication[[#This Row],[Nom et prénom 0 Name &amp; first name]]</f>
        <v>#VALUE!</v>
      </c>
      <c r="C5609" s="17" t="e">
        <f>VLOOKUP(B5609,Consolidation!B:AA,3,TRUE)</f>
        <v>#VALUE!</v>
      </c>
      <c r="D5609" s="17" t="e">
        <f>VLOOKUP(B5609,Consolidation!B:AA,5,TRUE)</f>
        <v>#VALUE!</v>
      </c>
      <c r="E5609" s="17" t="e">
        <f>VLOOKUP(B5610,Consolidation!B:AA,6,TRUE)</f>
        <v>#VALUE!</v>
      </c>
      <c r="F5609" s="17" t="e">
        <f>VLOOKUP(B5610,Consolidation!B:AA,7,TRUE)</f>
        <v>#VALUE!</v>
      </c>
      <c r="G5609" s="17" t="e">
        <f>VLOOKUP(B5610,Consolidation!B:AA,12,TRUE)</f>
        <v>#VALUE!</v>
      </c>
      <c r="H5609" s="17" t="e">
        <f>VLOOKUP(B5610,Consolidation!B:AA,22,FALSE)</f>
        <v>#VALUE!</v>
      </c>
    </row>
    <row r="5610" spans="1:8" ht="29.5" customHeight="1" thickBot="1" x14ac:dyDescent="0.4">
      <c r="A5610" s="16" t="e">
        <f>IF(B5610&lt;&gt;"","IND"&amp;TEXT(COUNTA($B$2:B5610),"000"),"")</f>
        <v>#VALUE!</v>
      </c>
      <c r="B5610" s="17" t="e">
        <f>Consolication[[#This Row],[Nom et prénom 0 Name &amp; first name]]</f>
        <v>#VALUE!</v>
      </c>
      <c r="C5610" s="17" t="e">
        <f>VLOOKUP(B5610,Consolidation!B:AA,3,TRUE)</f>
        <v>#VALUE!</v>
      </c>
      <c r="D5610" s="17" t="e">
        <f>VLOOKUP(B5610,Consolidation!B:AA,5,TRUE)</f>
        <v>#VALUE!</v>
      </c>
      <c r="E5610" s="17" t="e">
        <f>VLOOKUP(B5611,Consolidation!B:AA,6,TRUE)</f>
        <v>#VALUE!</v>
      </c>
      <c r="F5610" s="17" t="e">
        <f>VLOOKUP(B5611,Consolidation!B:AA,7,TRUE)</f>
        <v>#VALUE!</v>
      </c>
      <c r="G5610" s="17" t="e">
        <f>VLOOKUP(B5611,Consolidation!B:AA,12,TRUE)</f>
        <v>#VALUE!</v>
      </c>
      <c r="H5610" s="17" t="e">
        <f>VLOOKUP(B5611,Consolidation!B:AA,22,FALSE)</f>
        <v>#VALUE!</v>
      </c>
    </row>
    <row r="5611" spans="1:8" ht="29.5" customHeight="1" thickBot="1" x14ac:dyDescent="0.4">
      <c r="A5611" s="16" t="e">
        <f>IF(B5611&lt;&gt;"","IND"&amp;TEXT(COUNTA($B$2:B5611),"000"),"")</f>
        <v>#VALUE!</v>
      </c>
      <c r="B5611" s="17" t="e">
        <f>Consolication[[#This Row],[Nom et prénom 0 Name &amp; first name]]</f>
        <v>#VALUE!</v>
      </c>
      <c r="C5611" s="17" t="e">
        <f>VLOOKUP(B5611,Consolidation!B:AA,3,TRUE)</f>
        <v>#VALUE!</v>
      </c>
      <c r="D5611" s="17" t="e">
        <f>VLOOKUP(B5611,Consolidation!B:AA,5,TRUE)</f>
        <v>#VALUE!</v>
      </c>
      <c r="E5611" s="17" t="e">
        <f>VLOOKUP(B5612,Consolidation!B:AA,6,TRUE)</f>
        <v>#VALUE!</v>
      </c>
      <c r="F5611" s="17" t="e">
        <f>VLOOKUP(B5612,Consolidation!B:AA,7,TRUE)</f>
        <v>#VALUE!</v>
      </c>
      <c r="G5611" s="17" t="e">
        <f>VLOOKUP(B5612,Consolidation!B:AA,12,TRUE)</f>
        <v>#VALUE!</v>
      </c>
      <c r="H5611" s="17" t="e">
        <f>VLOOKUP(B5612,Consolidation!B:AA,22,FALSE)</f>
        <v>#VALUE!</v>
      </c>
    </row>
    <row r="5612" spans="1:8" ht="29.5" customHeight="1" thickBot="1" x14ac:dyDescent="0.4">
      <c r="A5612" s="16" t="e">
        <f>IF(B5612&lt;&gt;"","IND"&amp;TEXT(COUNTA($B$2:B5612),"000"),"")</f>
        <v>#VALUE!</v>
      </c>
      <c r="B5612" s="17" t="e">
        <f>Consolication[[#This Row],[Nom et prénom 0 Name &amp; first name]]</f>
        <v>#VALUE!</v>
      </c>
      <c r="C5612" s="17" t="e">
        <f>VLOOKUP(B5612,Consolidation!B:AA,3,TRUE)</f>
        <v>#VALUE!</v>
      </c>
      <c r="D5612" s="17" t="e">
        <f>VLOOKUP(B5612,Consolidation!B:AA,5,TRUE)</f>
        <v>#VALUE!</v>
      </c>
      <c r="E5612" s="17" t="e">
        <f>VLOOKUP(B5613,Consolidation!B:AA,6,TRUE)</f>
        <v>#VALUE!</v>
      </c>
      <c r="F5612" s="17" t="e">
        <f>VLOOKUP(B5613,Consolidation!B:AA,7,TRUE)</f>
        <v>#VALUE!</v>
      </c>
      <c r="G5612" s="17" t="e">
        <f>VLOOKUP(B5613,Consolidation!B:AA,12,TRUE)</f>
        <v>#VALUE!</v>
      </c>
      <c r="H5612" s="17" t="e">
        <f>VLOOKUP(B5613,Consolidation!B:AA,22,FALSE)</f>
        <v>#VALUE!</v>
      </c>
    </row>
    <row r="5613" spans="1:8" ht="29.5" customHeight="1" thickBot="1" x14ac:dyDescent="0.4">
      <c r="A5613" s="16" t="e">
        <f>IF(B5613&lt;&gt;"","IND"&amp;TEXT(COUNTA($B$2:B5613),"000"),"")</f>
        <v>#VALUE!</v>
      </c>
      <c r="B5613" s="17" t="e">
        <f>Consolication[[#This Row],[Nom et prénom 0 Name &amp; first name]]</f>
        <v>#VALUE!</v>
      </c>
      <c r="C5613" s="17" t="e">
        <f>VLOOKUP(B5613,Consolidation!B:AA,3,TRUE)</f>
        <v>#VALUE!</v>
      </c>
      <c r="D5613" s="17" t="e">
        <f>VLOOKUP(B5613,Consolidation!B:AA,5,TRUE)</f>
        <v>#VALUE!</v>
      </c>
      <c r="E5613" s="17" t="e">
        <f>VLOOKUP(B5614,Consolidation!B:AA,6,TRUE)</f>
        <v>#VALUE!</v>
      </c>
      <c r="F5613" s="17" t="e">
        <f>VLOOKUP(B5614,Consolidation!B:AA,7,TRUE)</f>
        <v>#VALUE!</v>
      </c>
      <c r="G5613" s="17" t="e">
        <f>VLOOKUP(B5614,Consolidation!B:AA,12,TRUE)</f>
        <v>#VALUE!</v>
      </c>
      <c r="H5613" s="17" t="e">
        <f>VLOOKUP(B5614,Consolidation!B:AA,22,FALSE)</f>
        <v>#VALUE!</v>
      </c>
    </row>
    <row r="5614" spans="1:8" ht="29.5" customHeight="1" thickBot="1" x14ac:dyDescent="0.4">
      <c r="A5614" s="16" t="e">
        <f>IF(B5614&lt;&gt;"","IND"&amp;TEXT(COUNTA($B$2:B5614),"000"),"")</f>
        <v>#VALUE!</v>
      </c>
      <c r="B5614" s="17" t="e">
        <f>Consolication[[#This Row],[Nom et prénom 0 Name &amp; first name]]</f>
        <v>#VALUE!</v>
      </c>
      <c r="C5614" s="17" t="e">
        <f>VLOOKUP(B5614,Consolidation!B:AA,3,TRUE)</f>
        <v>#VALUE!</v>
      </c>
      <c r="D5614" s="17" t="e">
        <f>VLOOKUP(B5614,Consolidation!B:AA,5,TRUE)</f>
        <v>#VALUE!</v>
      </c>
      <c r="E5614" s="17" t="e">
        <f>VLOOKUP(B5615,Consolidation!B:AA,6,TRUE)</f>
        <v>#VALUE!</v>
      </c>
      <c r="F5614" s="17" t="e">
        <f>VLOOKUP(B5615,Consolidation!B:AA,7,TRUE)</f>
        <v>#VALUE!</v>
      </c>
      <c r="G5614" s="17" t="e">
        <f>VLOOKUP(B5615,Consolidation!B:AA,12,TRUE)</f>
        <v>#VALUE!</v>
      </c>
      <c r="H5614" s="17" t="e">
        <f>VLOOKUP(B5615,Consolidation!B:AA,22,FALSE)</f>
        <v>#VALUE!</v>
      </c>
    </row>
    <row r="5615" spans="1:8" ht="29.5" customHeight="1" thickBot="1" x14ac:dyDescent="0.4">
      <c r="A5615" s="16" t="e">
        <f>IF(B5615&lt;&gt;"","IND"&amp;TEXT(COUNTA($B$2:B5615),"000"),"")</f>
        <v>#VALUE!</v>
      </c>
      <c r="B5615" s="17" t="e">
        <f>Consolication[[#This Row],[Nom et prénom 0 Name &amp; first name]]</f>
        <v>#VALUE!</v>
      </c>
      <c r="C5615" s="17" t="e">
        <f>VLOOKUP(B5615,Consolidation!B:AA,3,TRUE)</f>
        <v>#VALUE!</v>
      </c>
      <c r="D5615" s="17" t="e">
        <f>VLOOKUP(B5615,Consolidation!B:AA,5,TRUE)</f>
        <v>#VALUE!</v>
      </c>
      <c r="E5615" s="17" t="e">
        <f>VLOOKUP(B5616,Consolidation!B:AA,6,TRUE)</f>
        <v>#VALUE!</v>
      </c>
      <c r="F5615" s="17" t="e">
        <f>VLOOKUP(B5616,Consolidation!B:AA,7,TRUE)</f>
        <v>#VALUE!</v>
      </c>
      <c r="G5615" s="17" t="e">
        <f>VLOOKUP(B5616,Consolidation!B:AA,12,TRUE)</f>
        <v>#VALUE!</v>
      </c>
      <c r="H5615" s="17" t="e">
        <f>VLOOKUP(B5616,Consolidation!B:AA,22,FALSE)</f>
        <v>#VALUE!</v>
      </c>
    </row>
    <row r="5616" spans="1:8" ht="29.5" customHeight="1" thickBot="1" x14ac:dyDescent="0.4">
      <c r="A5616" s="16" t="e">
        <f>IF(B5616&lt;&gt;"","IND"&amp;TEXT(COUNTA($B$2:B5616),"000"),"")</f>
        <v>#VALUE!</v>
      </c>
      <c r="B5616" s="17" t="e">
        <f>Consolication[[#This Row],[Nom et prénom 0 Name &amp; first name]]</f>
        <v>#VALUE!</v>
      </c>
      <c r="C5616" s="17" t="e">
        <f>VLOOKUP(B5616,Consolidation!B:AA,3,TRUE)</f>
        <v>#VALUE!</v>
      </c>
      <c r="D5616" s="17" t="e">
        <f>VLOOKUP(B5616,Consolidation!B:AA,5,TRUE)</f>
        <v>#VALUE!</v>
      </c>
      <c r="E5616" s="17" t="e">
        <f>VLOOKUP(B5617,Consolidation!B:AA,6,TRUE)</f>
        <v>#VALUE!</v>
      </c>
      <c r="F5616" s="17" t="e">
        <f>VLOOKUP(B5617,Consolidation!B:AA,7,TRUE)</f>
        <v>#VALUE!</v>
      </c>
      <c r="G5616" s="17" t="e">
        <f>VLOOKUP(B5617,Consolidation!B:AA,12,TRUE)</f>
        <v>#VALUE!</v>
      </c>
      <c r="H5616" s="17" t="e">
        <f>VLOOKUP(B5617,Consolidation!B:AA,22,FALSE)</f>
        <v>#VALUE!</v>
      </c>
    </row>
    <row r="5617" spans="1:8" ht="29.5" customHeight="1" thickBot="1" x14ac:dyDescent="0.4">
      <c r="A5617" s="16" t="e">
        <f>IF(B5617&lt;&gt;"","IND"&amp;TEXT(COUNTA($B$2:B5617),"000"),"")</f>
        <v>#VALUE!</v>
      </c>
      <c r="B5617" s="17" t="e">
        <f>Consolication[[#This Row],[Nom et prénom 0 Name &amp; first name]]</f>
        <v>#VALUE!</v>
      </c>
      <c r="C5617" s="17" t="e">
        <f>VLOOKUP(B5617,Consolidation!B:AA,3,TRUE)</f>
        <v>#VALUE!</v>
      </c>
      <c r="D5617" s="17" t="e">
        <f>VLOOKUP(B5617,Consolidation!B:AA,5,TRUE)</f>
        <v>#VALUE!</v>
      </c>
      <c r="E5617" s="17" t="e">
        <f>VLOOKUP(B5618,Consolidation!B:AA,6,TRUE)</f>
        <v>#VALUE!</v>
      </c>
      <c r="F5617" s="17" t="e">
        <f>VLOOKUP(B5618,Consolidation!B:AA,7,TRUE)</f>
        <v>#VALUE!</v>
      </c>
      <c r="G5617" s="17" t="e">
        <f>VLOOKUP(B5618,Consolidation!B:AA,12,TRUE)</f>
        <v>#VALUE!</v>
      </c>
      <c r="H5617" s="17" t="e">
        <f>VLOOKUP(B5618,Consolidation!B:AA,22,FALSE)</f>
        <v>#VALUE!</v>
      </c>
    </row>
    <row r="5618" spans="1:8" ht="29.5" customHeight="1" thickBot="1" x14ac:dyDescent="0.4">
      <c r="A5618" s="16" t="e">
        <f>IF(B5618&lt;&gt;"","IND"&amp;TEXT(COUNTA($B$2:B5618),"000"),"")</f>
        <v>#VALUE!</v>
      </c>
      <c r="B5618" s="17" t="e">
        <f>Consolication[[#This Row],[Nom et prénom 0 Name &amp; first name]]</f>
        <v>#VALUE!</v>
      </c>
      <c r="C5618" s="17" t="e">
        <f>VLOOKUP(B5618,Consolidation!B:AA,3,TRUE)</f>
        <v>#VALUE!</v>
      </c>
      <c r="D5618" s="17" t="e">
        <f>VLOOKUP(B5618,Consolidation!B:AA,5,TRUE)</f>
        <v>#VALUE!</v>
      </c>
      <c r="E5618" s="17" t="e">
        <f>VLOOKUP(B5619,Consolidation!B:AA,6,TRUE)</f>
        <v>#VALUE!</v>
      </c>
      <c r="F5618" s="17" t="e">
        <f>VLOOKUP(B5619,Consolidation!B:AA,7,TRUE)</f>
        <v>#VALUE!</v>
      </c>
      <c r="G5618" s="17" t="e">
        <f>VLOOKUP(B5619,Consolidation!B:AA,12,TRUE)</f>
        <v>#VALUE!</v>
      </c>
      <c r="H5618" s="17" t="e">
        <f>VLOOKUP(B5619,Consolidation!B:AA,22,FALSE)</f>
        <v>#VALUE!</v>
      </c>
    </row>
    <row r="5619" spans="1:8" ht="29.5" customHeight="1" thickBot="1" x14ac:dyDescent="0.4">
      <c r="A5619" s="16" t="e">
        <f>IF(B5619&lt;&gt;"","IND"&amp;TEXT(COUNTA($B$2:B5619),"000"),"")</f>
        <v>#VALUE!</v>
      </c>
      <c r="B5619" s="17" t="e">
        <f>Consolication[[#This Row],[Nom et prénom 0 Name &amp; first name]]</f>
        <v>#VALUE!</v>
      </c>
      <c r="C5619" s="17" t="e">
        <f>VLOOKUP(B5619,Consolidation!B:AA,3,TRUE)</f>
        <v>#VALUE!</v>
      </c>
      <c r="D5619" s="17" t="e">
        <f>VLOOKUP(B5619,Consolidation!B:AA,5,TRUE)</f>
        <v>#VALUE!</v>
      </c>
      <c r="E5619" s="17" t="e">
        <f>VLOOKUP(B5620,Consolidation!B:AA,6,TRUE)</f>
        <v>#VALUE!</v>
      </c>
      <c r="F5619" s="17" t="e">
        <f>VLOOKUP(B5620,Consolidation!B:AA,7,TRUE)</f>
        <v>#VALUE!</v>
      </c>
      <c r="G5619" s="17" t="e">
        <f>VLOOKUP(B5620,Consolidation!B:AA,12,TRUE)</f>
        <v>#VALUE!</v>
      </c>
      <c r="H5619" s="17" t="e">
        <f>VLOOKUP(B5620,Consolidation!B:AA,22,FALSE)</f>
        <v>#VALUE!</v>
      </c>
    </row>
    <row r="5620" spans="1:8" ht="29.5" customHeight="1" thickBot="1" x14ac:dyDescent="0.4">
      <c r="A5620" s="16" t="e">
        <f>IF(B5620&lt;&gt;"","IND"&amp;TEXT(COUNTA($B$2:B5620),"000"),"")</f>
        <v>#VALUE!</v>
      </c>
      <c r="B5620" s="17" t="e">
        <f>Consolication[[#This Row],[Nom et prénom 0 Name &amp; first name]]</f>
        <v>#VALUE!</v>
      </c>
      <c r="C5620" s="17" t="e">
        <f>VLOOKUP(B5620,Consolidation!B:AA,3,TRUE)</f>
        <v>#VALUE!</v>
      </c>
      <c r="D5620" s="17" t="e">
        <f>VLOOKUP(B5620,Consolidation!B:AA,5,TRUE)</f>
        <v>#VALUE!</v>
      </c>
      <c r="E5620" s="17" t="e">
        <f>VLOOKUP(B5621,Consolidation!B:AA,6,TRUE)</f>
        <v>#VALUE!</v>
      </c>
      <c r="F5620" s="17" t="e">
        <f>VLOOKUP(B5621,Consolidation!B:AA,7,TRUE)</f>
        <v>#VALUE!</v>
      </c>
      <c r="G5620" s="17" t="e">
        <f>VLOOKUP(B5621,Consolidation!B:AA,12,TRUE)</f>
        <v>#VALUE!</v>
      </c>
      <c r="H5620" s="17" t="e">
        <f>VLOOKUP(B5621,Consolidation!B:AA,22,FALSE)</f>
        <v>#VALUE!</v>
      </c>
    </row>
    <row r="5621" spans="1:8" ht="29.5" customHeight="1" thickBot="1" x14ac:dyDescent="0.4">
      <c r="A5621" s="16" t="e">
        <f>IF(B5621&lt;&gt;"","IND"&amp;TEXT(COUNTA($B$2:B5621),"000"),"")</f>
        <v>#VALUE!</v>
      </c>
      <c r="B5621" s="17" t="e">
        <f>Consolication[[#This Row],[Nom et prénom 0 Name &amp; first name]]</f>
        <v>#VALUE!</v>
      </c>
      <c r="C5621" s="17" t="e">
        <f>VLOOKUP(B5621,Consolidation!B:AA,3,TRUE)</f>
        <v>#VALUE!</v>
      </c>
      <c r="D5621" s="17" t="e">
        <f>VLOOKUP(B5621,Consolidation!B:AA,5,TRUE)</f>
        <v>#VALUE!</v>
      </c>
      <c r="E5621" s="17" t="e">
        <f>VLOOKUP(B5622,Consolidation!B:AA,6,TRUE)</f>
        <v>#VALUE!</v>
      </c>
      <c r="F5621" s="17" t="e">
        <f>VLOOKUP(B5622,Consolidation!B:AA,7,TRUE)</f>
        <v>#VALUE!</v>
      </c>
      <c r="G5621" s="17" t="e">
        <f>VLOOKUP(B5622,Consolidation!B:AA,12,TRUE)</f>
        <v>#VALUE!</v>
      </c>
      <c r="H5621" s="17" t="e">
        <f>VLOOKUP(B5622,Consolidation!B:AA,22,FALSE)</f>
        <v>#VALUE!</v>
      </c>
    </row>
    <row r="5622" spans="1:8" ht="29.5" customHeight="1" thickBot="1" x14ac:dyDescent="0.4">
      <c r="A5622" s="16" t="e">
        <f>IF(B5622&lt;&gt;"","IND"&amp;TEXT(COUNTA($B$2:B5622),"000"),"")</f>
        <v>#VALUE!</v>
      </c>
      <c r="B5622" s="17" t="e">
        <f>Consolication[[#This Row],[Nom et prénom 0 Name &amp; first name]]</f>
        <v>#VALUE!</v>
      </c>
      <c r="C5622" s="17" t="e">
        <f>VLOOKUP(B5622,Consolidation!B:AA,3,TRUE)</f>
        <v>#VALUE!</v>
      </c>
      <c r="D5622" s="17" t="e">
        <f>VLOOKUP(B5622,Consolidation!B:AA,5,TRUE)</f>
        <v>#VALUE!</v>
      </c>
      <c r="E5622" s="17" t="e">
        <f>VLOOKUP(B5623,Consolidation!B:AA,6,TRUE)</f>
        <v>#VALUE!</v>
      </c>
      <c r="F5622" s="17" t="e">
        <f>VLOOKUP(B5623,Consolidation!B:AA,7,TRUE)</f>
        <v>#VALUE!</v>
      </c>
      <c r="G5622" s="17" t="e">
        <f>VLOOKUP(B5623,Consolidation!B:AA,12,TRUE)</f>
        <v>#VALUE!</v>
      </c>
      <c r="H5622" s="17" t="e">
        <f>VLOOKUP(B5623,Consolidation!B:AA,22,FALSE)</f>
        <v>#VALUE!</v>
      </c>
    </row>
    <row r="5623" spans="1:8" ht="29.5" customHeight="1" thickBot="1" x14ac:dyDescent="0.4">
      <c r="A5623" s="16" t="e">
        <f>IF(B5623&lt;&gt;"","IND"&amp;TEXT(COUNTA($B$2:B5623),"000"),"")</f>
        <v>#VALUE!</v>
      </c>
      <c r="B5623" s="17" t="e">
        <f>Consolication[[#This Row],[Nom et prénom 0 Name &amp; first name]]</f>
        <v>#VALUE!</v>
      </c>
      <c r="C5623" s="17" t="e">
        <f>VLOOKUP(B5623,Consolidation!B:AA,3,TRUE)</f>
        <v>#VALUE!</v>
      </c>
      <c r="D5623" s="17" t="e">
        <f>VLOOKUP(B5623,Consolidation!B:AA,5,TRUE)</f>
        <v>#VALUE!</v>
      </c>
      <c r="E5623" s="17" t="e">
        <f>VLOOKUP(B5624,Consolidation!B:AA,6,TRUE)</f>
        <v>#VALUE!</v>
      </c>
      <c r="F5623" s="17" t="e">
        <f>VLOOKUP(B5624,Consolidation!B:AA,7,TRUE)</f>
        <v>#VALUE!</v>
      </c>
      <c r="G5623" s="17" t="e">
        <f>VLOOKUP(B5624,Consolidation!B:AA,12,TRUE)</f>
        <v>#VALUE!</v>
      </c>
      <c r="H5623" s="17" t="e">
        <f>VLOOKUP(B5624,Consolidation!B:AA,22,FALSE)</f>
        <v>#VALUE!</v>
      </c>
    </row>
    <row r="5624" spans="1:8" ht="29.5" customHeight="1" thickBot="1" x14ac:dyDescent="0.4">
      <c r="A5624" s="16" t="e">
        <f>IF(B5624&lt;&gt;"","IND"&amp;TEXT(COUNTA($B$2:B5624),"000"),"")</f>
        <v>#VALUE!</v>
      </c>
      <c r="B5624" s="17" t="e">
        <f>Consolication[[#This Row],[Nom et prénom 0 Name &amp; first name]]</f>
        <v>#VALUE!</v>
      </c>
      <c r="C5624" s="17" t="e">
        <f>VLOOKUP(B5624,Consolidation!B:AA,3,TRUE)</f>
        <v>#VALUE!</v>
      </c>
      <c r="D5624" s="17" t="e">
        <f>VLOOKUP(B5624,Consolidation!B:AA,5,TRUE)</f>
        <v>#VALUE!</v>
      </c>
      <c r="E5624" s="17" t="e">
        <f>VLOOKUP(B5625,Consolidation!B:AA,6,TRUE)</f>
        <v>#VALUE!</v>
      </c>
      <c r="F5624" s="17" t="e">
        <f>VLOOKUP(B5625,Consolidation!B:AA,7,TRUE)</f>
        <v>#VALUE!</v>
      </c>
      <c r="G5624" s="17" t="e">
        <f>VLOOKUP(B5625,Consolidation!B:AA,12,TRUE)</f>
        <v>#VALUE!</v>
      </c>
      <c r="H5624" s="17" t="e">
        <f>VLOOKUP(B5625,Consolidation!B:AA,22,FALSE)</f>
        <v>#VALUE!</v>
      </c>
    </row>
    <row r="5625" spans="1:8" ht="29.5" customHeight="1" thickBot="1" x14ac:dyDescent="0.4">
      <c r="A5625" s="16" t="e">
        <f>IF(B5625&lt;&gt;"","IND"&amp;TEXT(COUNTA($B$2:B5625),"000"),"")</f>
        <v>#VALUE!</v>
      </c>
      <c r="B5625" s="17" t="e">
        <f>Consolication[[#This Row],[Nom et prénom 0 Name &amp; first name]]</f>
        <v>#VALUE!</v>
      </c>
      <c r="C5625" s="17" t="e">
        <f>VLOOKUP(B5625,Consolidation!B:AA,3,TRUE)</f>
        <v>#VALUE!</v>
      </c>
      <c r="D5625" s="17" t="e">
        <f>VLOOKUP(B5625,Consolidation!B:AA,5,TRUE)</f>
        <v>#VALUE!</v>
      </c>
      <c r="E5625" s="17" t="e">
        <f>VLOOKUP(B5626,Consolidation!B:AA,6,TRUE)</f>
        <v>#VALUE!</v>
      </c>
      <c r="F5625" s="17" t="e">
        <f>VLOOKUP(B5626,Consolidation!B:AA,7,TRUE)</f>
        <v>#VALUE!</v>
      </c>
      <c r="G5625" s="17" t="e">
        <f>VLOOKUP(B5626,Consolidation!B:AA,12,TRUE)</f>
        <v>#VALUE!</v>
      </c>
      <c r="H5625" s="17" t="e">
        <f>VLOOKUP(B5626,Consolidation!B:AA,22,FALSE)</f>
        <v>#VALUE!</v>
      </c>
    </row>
    <row r="5626" spans="1:8" ht="29.5" customHeight="1" thickBot="1" x14ac:dyDescent="0.4">
      <c r="A5626" s="16" t="e">
        <f>IF(B5626&lt;&gt;"","IND"&amp;TEXT(COUNTA($B$2:B5626),"000"),"")</f>
        <v>#VALUE!</v>
      </c>
      <c r="B5626" s="17" t="e">
        <f>Consolication[[#This Row],[Nom et prénom 0 Name &amp; first name]]</f>
        <v>#VALUE!</v>
      </c>
      <c r="C5626" s="17" t="e">
        <f>VLOOKUP(B5626,Consolidation!B:AA,3,TRUE)</f>
        <v>#VALUE!</v>
      </c>
      <c r="D5626" s="17" t="e">
        <f>VLOOKUP(B5626,Consolidation!B:AA,5,TRUE)</f>
        <v>#VALUE!</v>
      </c>
      <c r="E5626" s="17" t="e">
        <f>VLOOKUP(B5627,Consolidation!B:AA,6,TRUE)</f>
        <v>#VALUE!</v>
      </c>
      <c r="F5626" s="17" t="e">
        <f>VLOOKUP(B5627,Consolidation!B:AA,7,TRUE)</f>
        <v>#VALUE!</v>
      </c>
      <c r="G5626" s="17" t="e">
        <f>VLOOKUP(B5627,Consolidation!B:AA,12,TRUE)</f>
        <v>#VALUE!</v>
      </c>
      <c r="H5626" s="17" t="e">
        <f>VLOOKUP(B5627,Consolidation!B:AA,22,FALSE)</f>
        <v>#VALUE!</v>
      </c>
    </row>
    <row r="5627" spans="1:8" ht="29.5" customHeight="1" thickBot="1" x14ac:dyDescent="0.4">
      <c r="A5627" s="16" t="e">
        <f>IF(B5627&lt;&gt;"","IND"&amp;TEXT(COUNTA($B$2:B5627),"000"),"")</f>
        <v>#VALUE!</v>
      </c>
      <c r="B5627" s="17" t="e">
        <f>Consolication[[#This Row],[Nom et prénom 0 Name &amp; first name]]</f>
        <v>#VALUE!</v>
      </c>
      <c r="C5627" s="17" t="e">
        <f>VLOOKUP(B5627,Consolidation!B:AA,3,TRUE)</f>
        <v>#VALUE!</v>
      </c>
      <c r="D5627" s="17" t="e">
        <f>VLOOKUP(B5627,Consolidation!B:AA,5,TRUE)</f>
        <v>#VALUE!</v>
      </c>
      <c r="E5627" s="17" t="e">
        <f>VLOOKUP(B5628,Consolidation!B:AA,6,TRUE)</f>
        <v>#VALUE!</v>
      </c>
      <c r="F5627" s="17" t="e">
        <f>VLOOKUP(B5628,Consolidation!B:AA,7,TRUE)</f>
        <v>#VALUE!</v>
      </c>
      <c r="G5627" s="17" t="e">
        <f>VLOOKUP(B5628,Consolidation!B:AA,12,TRUE)</f>
        <v>#VALUE!</v>
      </c>
      <c r="H5627" s="17" t="e">
        <f>VLOOKUP(B5628,Consolidation!B:AA,22,FALSE)</f>
        <v>#VALUE!</v>
      </c>
    </row>
    <row r="5628" spans="1:8" ht="29.5" customHeight="1" thickBot="1" x14ac:dyDescent="0.4">
      <c r="A5628" s="16" t="e">
        <f>IF(B5628&lt;&gt;"","IND"&amp;TEXT(COUNTA($B$2:B5628),"000"),"")</f>
        <v>#VALUE!</v>
      </c>
      <c r="B5628" s="17" t="e">
        <f>Consolication[[#This Row],[Nom et prénom 0 Name &amp; first name]]</f>
        <v>#VALUE!</v>
      </c>
      <c r="C5628" s="17" t="e">
        <f>VLOOKUP(B5628,Consolidation!B:AA,3,TRUE)</f>
        <v>#VALUE!</v>
      </c>
      <c r="D5628" s="17" t="e">
        <f>VLOOKUP(B5628,Consolidation!B:AA,5,TRUE)</f>
        <v>#VALUE!</v>
      </c>
      <c r="E5628" s="17" t="e">
        <f>VLOOKUP(B5629,Consolidation!B:AA,6,TRUE)</f>
        <v>#VALUE!</v>
      </c>
      <c r="F5628" s="17" t="e">
        <f>VLOOKUP(B5629,Consolidation!B:AA,7,TRUE)</f>
        <v>#VALUE!</v>
      </c>
      <c r="G5628" s="17" t="e">
        <f>VLOOKUP(B5629,Consolidation!B:AA,12,TRUE)</f>
        <v>#VALUE!</v>
      </c>
      <c r="H5628" s="17" t="e">
        <f>VLOOKUP(B5629,Consolidation!B:AA,22,FALSE)</f>
        <v>#VALUE!</v>
      </c>
    </row>
    <row r="5629" spans="1:8" ht="29.5" customHeight="1" thickBot="1" x14ac:dyDescent="0.4">
      <c r="A5629" s="16" t="e">
        <f>IF(B5629&lt;&gt;"","IND"&amp;TEXT(COUNTA($B$2:B5629),"000"),"")</f>
        <v>#VALUE!</v>
      </c>
      <c r="B5629" s="17" t="e">
        <f>Consolication[[#This Row],[Nom et prénom 0 Name &amp; first name]]</f>
        <v>#VALUE!</v>
      </c>
      <c r="C5629" s="17" t="e">
        <f>VLOOKUP(B5629,Consolidation!B:AA,3,TRUE)</f>
        <v>#VALUE!</v>
      </c>
      <c r="D5629" s="17" t="e">
        <f>VLOOKUP(B5629,Consolidation!B:AA,5,TRUE)</f>
        <v>#VALUE!</v>
      </c>
      <c r="E5629" s="17" t="e">
        <f>VLOOKUP(B5630,Consolidation!B:AA,6,TRUE)</f>
        <v>#VALUE!</v>
      </c>
      <c r="F5629" s="17" t="e">
        <f>VLOOKUP(B5630,Consolidation!B:AA,7,TRUE)</f>
        <v>#VALUE!</v>
      </c>
      <c r="G5629" s="17" t="e">
        <f>VLOOKUP(B5630,Consolidation!B:AA,12,TRUE)</f>
        <v>#VALUE!</v>
      </c>
      <c r="H5629" s="17" t="e">
        <f>VLOOKUP(B5630,Consolidation!B:AA,22,FALSE)</f>
        <v>#VALUE!</v>
      </c>
    </row>
    <row r="5630" spans="1:8" ht="29.5" customHeight="1" thickBot="1" x14ac:dyDescent="0.4">
      <c r="A5630" s="16" t="e">
        <f>IF(B5630&lt;&gt;"","IND"&amp;TEXT(COUNTA($B$2:B5630),"000"),"")</f>
        <v>#VALUE!</v>
      </c>
      <c r="B5630" s="17" t="e">
        <f>Consolication[[#This Row],[Nom et prénom 0 Name &amp; first name]]</f>
        <v>#VALUE!</v>
      </c>
      <c r="C5630" s="17" t="e">
        <f>VLOOKUP(B5630,Consolidation!B:AA,3,TRUE)</f>
        <v>#VALUE!</v>
      </c>
      <c r="D5630" s="17" t="e">
        <f>VLOOKUP(B5630,Consolidation!B:AA,5,TRUE)</f>
        <v>#VALUE!</v>
      </c>
      <c r="E5630" s="17" t="e">
        <f>VLOOKUP(B5631,Consolidation!B:AA,6,TRUE)</f>
        <v>#VALUE!</v>
      </c>
      <c r="F5630" s="17" t="e">
        <f>VLOOKUP(B5631,Consolidation!B:AA,7,TRUE)</f>
        <v>#VALUE!</v>
      </c>
      <c r="G5630" s="17" t="e">
        <f>VLOOKUP(B5631,Consolidation!B:AA,12,TRUE)</f>
        <v>#VALUE!</v>
      </c>
      <c r="H5630" s="17" t="e">
        <f>VLOOKUP(B5631,Consolidation!B:AA,22,FALSE)</f>
        <v>#VALUE!</v>
      </c>
    </row>
    <row r="5631" spans="1:8" ht="29.5" customHeight="1" thickBot="1" x14ac:dyDescent="0.4">
      <c r="A5631" s="16" t="e">
        <f>IF(B5631&lt;&gt;"","IND"&amp;TEXT(COUNTA($B$2:B5631),"000"),"")</f>
        <v>#VALUE!</v>
      </c>
      <c r="B5631" s="17" t="e">
        <f>Consolication[[#This Row],[Nom et prénom 0 Name &amp; first name]]</f>
        <v>#VALUE!</v>
      </c>
      <c r="C5631" s="17" t="e">
        <f>VLOOKUP(B5631,Consolidation!B:AA,3,TRUE)</f>
        <v>#VALUE!</v>
      </c>
      <c r="D5631" s="17" t="e">
        <f>VLOOKUP(B5631,Consolidation!B:AA,5,TRUE)</f>
        <v>#VALUE!</v>
      </c>
      <c r="E5631" s="17" t="e">
        <f>VLOOKUP(B5632,Consolidation!B:AA,6,TRUE)</f>
        <v>#VALUE!</v>
      </c>
      <c r="F5631" s="17" t="e">
        <f>VLOOKUP(B5632,Consolidation!B:AA,7,TRUE)</f>
        <v>#VALUE!</v>
      </c>
      <c r="G5631" s="17" t="e">
        <f>VLOOKUP(B5632,Consolidation!B:AA,12,TRUE)</f>
        <v>#VALUE!</v>
      </c>
      <c r="H5631" s="17" t="e">
        <f>VLOOKUP(B5632,Consolidation!B:AA,22,FALSE)</f>
        <v>#VALUE!</v>
      </c>
    </row>
    <row r="5632" spans="1:8" ht="29.5" customHeight="1" thickBot="1" x14ac:dyDescent="0.4">
      <c r="A5632" s="16" t="e">
        <f>IF(B5632&lt;&gt;"","IND"&amp;TEXT(COUNTA($B$2:B5632),"000"),"")</f>
        <v>#VALUE!</v>
      </c>
      <c r="B5632" s="17" t="e">
        <f>Consolication[[#This Row],[Nom et prénom 0 Name &amp; first name]]</f>
        <v>#VALUE!</v>
      </c>
      <c r="C5632" s="17" t="e">
        <f>VLOOKUP(B5632,Consolidation!B:AA,3,TRUE)</f>
        <v>#VALUE!</v>
      </c>
      <c r="D5632" s="17" t="e">
        <f>VLOOKUP(B5632,Consolidation!B:AA,5,TRUE)</f>
        <v>#VALUE!</v>
      </c>
      <c r="E5632" s="17" t="e">
        <f>VLOOKUP(B5633,Consolidation!B:AA,6,TRUE)</f>
        <v>#VALUE!</v>
      </c>
      <c r="F5632" s="17" t="e">
        <f>VLOOKUP(B5633,Consolidation!B:AA,7,TRUE)</f>
        <v>#VALUE!</v>
      </c>
      <c r="G5632" s="17" t="e">
        <f>VLOOKUP(B5633,Consolidation!B:AA,12,TRUE)</f>
        <v>#VALUE!</v>
      </c>
      <c r="H5632" s="17" t="e">
        <f>VLOOKUP(B5633,Consolidation!B:AA,22,FALSE)</f>
        <v>#VALUE!</v>
      </c>
    </row>
    <row r="5633" spans="1:8" ht="29.5" customHeight="1" thickBot="1" x14ac:dyDescent="0.4">
      <c r="A5633" s="16" t="e">
        <f>IF(B5633&lt;&gt;"","IND"&amp;TEXT(COUNTA($B$2:B5633),"000"),"")</f>
        <v>#VALUE!</v>
      </c>
      <c r="B5633" s="17" t="e">
        <f>Consolication[[#This Row],[Nom et prénom 0 Name &amp; first name]]</f>
        <v>#VALUE!</v>
      </c>
      <c r="C5633" s="17" t="e">
        <f>VLOOKUP(B5633,Consolidation!B:AA,3,TRUE)</f>
        <v>#VALUE!</v>
      </c>
      <c r="D5633" s="17" t="e">
        <f>VLOOKUP(B5633,Consolidation!B:AA,5,TRUE)</f>
        <v>#VALUE!</v>
      </c>
      <c r="E5633" s="17" t="e">
        <f>VLOOKUP(B5634,Consolidation!B:AA,6,TRUE)</f>
        <v>#VALUE!</v>
      </c>
      <c r="F5633" s="17" t="e">
        <f>VLOOKUP(B5634,Consolidation!B:AA,7,TRUE)</f>
        <v>#VALUE!</v>
      </c>
      <c r="G5633" s="17" t="e">
        <f>VLOOKUP(B5634,Consolidation!B:AA,12,TRUE)</f>
        <v>#VALUE!</v>
      </c>
      <c r="H5633" s="17" t="e">
        <f>VLOOKUP(B5634,Consolidation!B:AA,22,FALSE)</f>
        <v>#VALUE!</v>
      </c>
    </row>
    <row r="5634" spans="1:8" ht="29.5" customHeight="1" thickBot="1" x14ac:dyDescent="0.4">
      <c r="A5634" s="16" t="e">
        <f>IF(B5634&lt;&gt;"","IND"&amp;TEXT(COUNTA($B$2:B5634),"000"),"")</f>
        <v>#VALUE!</v>
      </c>
      <c r="B5634" s="17" t="e">
        <f>Consolication[[#This Row],[Nom et prénom 0 Name &amp; first name]]</f>
        <v>#VALUE!</v>
      </c>
      <c r="C5634" s="17" t="e">
        <f>VLOOKUP(B5634,Consolidation!B:AA,3,TRUE)</f>
        <v>#VALUE!</v>
      </c>
      <c r="D5634" s="17" t="e">
        <f>VLOOKUP(B5634,Consolidation!B:AA,5,TRUE)</f>
        <v>#VALUE!</v>
      </c>
      <c r="E5634" s="17" t="e">
        <f>VLOOKUP(B5635,Consolidation!B:AA,6,TRUE)</f>
        <v>#VALUE!</v>
      </c>
      <c r="F5634" s="17" t="e">
        <f>VLOOKUP(B5635,Consolidation!B:AA,7,TRUE)</f>
        <v>#VALUE!</v>
      </c>
      <c r="G5634" s="17" t="e">
        <f>VLOOKUP(B5635,Consolidation!B:AA,12,TRUE)</f>
        <v>#VALUE!</v>
      </c>
      <c r="H5634" s="17" t="e">
        <f>VLOOKUP(B5635,Consolidation!B:AA,22,FALSE)</f>
        <v>#VALUE!</v>
      </c>
    </row>
    <row r="5635" spans="1:8" ht="29.5" customHeight="1" thickBot="1" x14ac:dyDescent="0.4">
      <c r="A5635" s="16" t="e">
        <f>IF(B5635&lt;&gt;"","IND"&amp;TEXT(COUNTA($B$2:B5635),"000"),"")</f>
        <v>#VALUE!</v>
      </c>
      <c r="B5635" s="17" t="e">
        <f>Consolication[[#This Row],[Nom et prénom 0 Name &amp; first name]]</f>
        <v>#VALUE!</v>
      </c>
      <c r="C5635" s="17" t="e">
        <f>VLOOKUP(B5635,Consolidation!B:AA,3,TRUE)</f>
        <v>#VALUE!</v>
      </c>
      <c r="D5635" s="17" t="e">
        <f>VLOOKUP(B5635,Consolidation!B:AA,5,TRUE)</f>
        <v>#VALUE!</v>
      </c>
      <c r="E5635" s="17" t="e">
        <f>VLOOKUP(B5636,Consolidation!B:AA,6,TRUE)</f>
        <v>#VALUE!</v>
      </c>
      <c r="F5635" s="17" t="e">
        <f>VLOOKUP(B5636,Consolidation!B:AA,7,TRUE)</f>
        <v>#VALUE!</v>
      </c>
      <c r="G5635" s="17" t="e">
        <f>VLOOKUP(B5636,Consolidation!B:AA,12,TRUE)</f>
        <v>#VALUE!</v>
      </c>
      <c r="H5635" s="17" t="e">
        <f>VLOOKUP(B5636,Consolidation!B:AA,22,FALSE)</f>
        <v>#VALUE!</v>
      </c>
    </row>
    <row r="5636" spans="1:8" ht="29.5" customHeight="1" thickBot="1" x14ac:dyDescent="0.4">
      <c r="A5636" s="16" t="e">
        <f>IF(B5636&lt;&gt;"","IND"&amp;TEXT(COUNTA($B$2:B5636),"000"),"")</f>
        <v>#VALUE!</v>
      </c>
      <c r="B5636" s="17" t="e">
        <f>Consolication[[#This Row],[Nom et prénom 0 Name &amp; first name]]</f>
        <v>#VALUE!</v>
      </c>
      <c r="C5636" s="17" t="e">
        <f>VLOOKUP(B5636,Consolidation!B:AA,3,TRUE)</f>
        <v>#VALUE!</v>
      </c>
      <c r="D5636" s="17" t="e">
        <f>VLOOKUP(B5636,Consolidation!B:AA,5,TRUE)</f>
        <v>#VALUE!</v>
      </c>
      <c r="E5636" s="17" t="e">
        <f>VLOOKUP(B5637,Consolidation!B:AA,6,TRUE)</f>
        <v>#VALUE!</v>
      </c>
      <c r="F5636" s="17" t="e">
        <f>VLOOKUP(B5637,Consolidation!B:AA,7,TRUE)</f>
        <v>#VALUE!</v>
      </c>
      <c r="G5636" s="17" t="e">
        <f>VLOOKUP(B5637,Consolidation!B:AA,12,TRUE)</f>
        <v>#VALUE!</v>
      </c>
      <c r="H5636" s="17" t="e">
        <f>VLOOKUP(B5637,Consolidation!B:AA,22,FALSE)</f>
        <v>#VALUE!</v>
      </c>
    </row>
    <row r="5637" spans="1:8" ht="29.5" customHeight="1" thickBot="1" x14ac:dyDescent="0.4">
      <c r="A5637" s="16" t="e">
        <f>IF(B5637&lt;&gt;"","IND"&amp;TEXT(COUNTA($B$2:B5637),"000"),"")</f>
        <v>#VALUE!</v>
      </c>
      <c r="B5637" s="17" t="e">
        <f>Consolication[[#This Row],[Nom et prénom 0 Name &amp; first name]]</f>
        <v>#VALUE!</v>
      </c>
      <c r="C5637" s="17" t="e">
        <f>VLOOKUP(B5637,Consolidation!B:AA,3,TRUE)</f>
        <v>#VALUE!</v>
      </c>
      <c r="D5637" s="17" t="e">
        <f>VLOOKUP(B5637,Consolidation!B:AA,5,TRUE)</f>
        <v>#VALUE!</v>
      </c>
      <c r="E5637" s="17" t="e">
        <f>VLOOKUP(B5638,Consolidation!B:AA,6,TRUE)</f>
        <v>#VALUE!</v>
      </c>
      <c r="F5637" s="17" t="e">
        <f>VLOOKUP(B5638,Consolidation!B:AA,7,TRUE)</f>
        <v>#VALUE!</v>
      </c>
      <c r="G5637" s="17" t="e">
        <f>VLOOKUP(B5638,Consolidation!B:AA,12,TRUE)</f>
        <v>#VALUE!</v>
      </c>
      <c r="H5637" s="17" t="e">
        <f>VLOOKUP(B5638,Consolidation!B:AA,22,FALSE)</f>
        <v>#VALUE!</v>
      </c>
    </row>
    <row r="5638" spans="1:8" ht="29.5" customHeight="1" thickBot="1" x14ac:dyDescent="0.4">
      <c r="A5638" s="16" t="e">
        <f>IF(B5638&lt;&gt;"","IND"&amp;TEXT(COUNTA($B$2:B5638),"000"),"")</f>
        <v>#VALUE!</v>
      </c>
      <c r="B5638" s="17" t="e">
        <f>Consolication[[#This Row],[Nom et prénom 0 Name &amp; first name]]</f>
        <v>#VALUE!</v>
      </c>
      <c r="C5638" s="17" t="e">
        <f>VLOOKUP(B5638,Consolidation!B:AA,3,TRUE)</f>
        <v>#VALUE!</v>
      </c>
      <c r="D5638" s="17" t="e">
        <f>VLOOKUP(B5638,Consolidation!B:AA,5,TRUE)</f>
        <v>#VALUE!</v>
      </c>
      <c r="E5638" s="17" t="e">
        <f>VLOOKUP(B5639,Consolidation!B:AA,6,TRUE)</f>
        <v>#VALUE!</v>
      </c>
      <c r="F5638" s="17" t="e">
        <f>VLOOKUP(B5639,Consolidation!B:AA,7,TRUE)</f>
        <v>#VALUE!</v>
      </c>
      <c r="G5638" s="17" t="e">
        <f>VLOOKUP(B5639,Consolidation!B:AA,12,TRUE)</f>
        <v>#VALUE!</v>
      </c>
      <c r="H5638" s="17" t="e">
        <f>VLOOKUP(B5639,Consolidation!B:AA,22,FALSE)</f>
        <v>#VALUE!</v>
      </c>
    </row>
    <row r="5639" spans="1:8" ht="29.5" customHeight="1" thickBot="1" x14ac:dyDescent="0.4">
      <c r="A5639" s="16" t="e">
        <f>IF(B5639&lt;&gt;"","IND"&amp;TEXT(COUNTA($B$2:B5639),"000"),"")</f>
        <v>#VALUE!</v>
      </c>
      <c r="B5639" s="17" t="e">
        <f>Consolication[[#This Row],[Nom et prénom 0 Name &amp; first name]]</f>
        <v>#VALUE!</v>
      </c>
      <c r="C5639" s="17" t="e">
        <f>VLOOKUP(B5639,Consolidation!B:AA,3,TRUE)</f>
        <v>#VALUE!</v>
      </c>
      <c r="D5639" s="17" t="e">
        <f>VLOOKUP(B5639,Consolidation!B:AA,5,TRUE)</f>
        <v>#VALUE!</v>
      </c>
      <c r="E5639" s="17" t="e">
        <f>VLOOKUP(B5640,Consolidation!B:AA,6,TRUE)</f>
        <v>#VALUE!</v>
      </c>
      <c r="F5639" s="17" t="e">
        <f>VLOOKUP(B5640,Consolidation!B:AA,7,TRUE)</f>
        <v>#VALUE!</v>
      </c>
      <c r="G5639" s="17" t="e">
        <f>VLOOKUP(B5640,Consolidation!B:AA,12,TRUE)</f>
        <v>#VALUE!</v>
      </c>
      <c r="H5639" s="17" t="e">
        <f>VLOOKUP(B5640,Consolidation!B:AA,22,FALSE)</f>
        <v>#VALUE!</v>
      </c>
    </row>
    <row r="5640" spans="1:8" ht="29.5" customHeight="1" thickBot="1" x14ac:dyDescent="0.4">
      <c r="A5640" s="16" t="e">
        <f>IF(B5640&lt;&gt;"","IND"&amp;TEXT(COUNTA($B$2:B5640),"000"),"")</f>
        <v>#VALUE!</v>
      </c>
      <c r="B5640" s="17" t="e">
        <f>Consolication[[#This Row],[Nom et prénom 0 Name &amp; first name]]</f>
        <v>#VALUE!</v>
      </c>
      <c r="C5640" s="17" t="e">
        <f>VLOOKUP(B5640,Consolidation!B:AA,3,TRUE)</f>
        <v>#VALUE!</v>
      </c>
      <c r="D5640" s="17" t="e">
        <f>VLOOKUP(B5640,Consolidation!B:AA,5,TRUE)</f>
        <v>#VALUE!</v>
      </c>
      <c r="E5640" s="17" t="e">
        <f>VLOOKUP(B5641,Consolidation!B:AA,6,TRUE)</f>
        <v>#VALUE!</v>
      </c>
      <c r="F5640" s="17" t="e">
        <f>VLOOKUP(B5641,Consolidation!B:AA,7,TRUE)</f>
        <v>#VALUE!</v>
      </c>
      <c r="G5640" s="17" t="e">
        <f>VLOOKUP(B5641,Consolidation!B:AA,12,TRUE)</f>
        <v>#VALUE!</v>
      </c>
      <c r="H5640" s="17" t="e">
        <f>VLOOKUP(B5641,Consolidation!B:AA,22,FALSE)</f>
        <v>#VALUE!</v>
      </c>
    </row>
    <row r="5641" spans="1:8" ht="29.5" customHeight="1" thickBot="1" x14ac:dyDescent="0.4">
      <c r="A5641" s="16" t="e">
        <f>IF(B5641&lt;&gt;"","IND"&amp;TEXT(COUNTA($B$2:B5641),"000"),"")</f>
        <v>#VALUE!</v>
      </c>
      <c r="B5641" s="17" t="e">
        <f>Consolication[[#This Row],[Nom et prénom 0 Name &amp; first name]]</f>
        <v>#VALUE!</v>
      </c>
      <c r="C5641" s="17" t="e">
        <f>VLOOKUP(B5641,Consolidation!B:AA,3,TRUE)</f>
        <v>#VALUE!</v>
      </c>
      <c r="D5641" s="17" t="e">
        <f>VLOOKUP(B5641,Consolidation!B:AA,5,TRUE)</f>
        <v>#VALUE!</v>
      </c>
      <c r="E5641" s="17" t="e">
        <f>VLOOKUP(B5642,Consolidation!B:AA,6,TRUE)</f>
        <v>#VALUE!</v>
      </c>
      <c r="F5641" s="17" t="e">
        <f>VLOOKUP(B5642,Consolidation!B:AA,7,TRUE)</f>
        <v>#VALUE!</v>
      </c>
      <c r="G5641" s="17" t="e">
        <f>VLOOKUP(B5642,Consolidation!B:AA,12,TRUE)</f>
        <v>#VALUE!</v>
      </c>
      <c r="H5641" s="17" t="e">
        <f>VLOOKUP(B5642,Consolidation!B:AA,22,FALSE)</f>
        <v>#VALUE!</v>
      </c>
    </row>
    <row r="5642" spans="1:8" ht="29.5" customHeight="1" thickBot="1" x14ac:dyDescent="0.4">
      <c r="A5642" s="16" t="e">
        <f>IF(B5642&lt;&gt;"","IND"&amp;TEXT(COUNTA($B$2:B5642),"000"),"")</f>
        <v>#VALUE!</v>
      </c>
      <c r="B5642" s="17" t="e">
        <f>Consolication[[#This Row],[Nom et prénom 0 Name &amp; first name]]</f>
        <v>#VALUE!</v>
      </c>
      <c r="C5642" s="17" t="e">
        <f>VLOOKUP(B5642,Consolidation!B:AA,3,TRUE)</f>
        <v>#VALUE!</v>
      </c>
      <c r="D5642" s="17" t="e">
        <f>VLOOKUP(B5642,Consolidation!B:AA,5,TRUE)</f>
        <v>#VALUE!</v>
      </c>
      <c r="E5642" s="17" t="e">
        <f>VLOOKUP(B5643,Consolidation!B:AA,6,TRUE)</f>
        <v>#VALUE!</v>
      </c>
      <c r="F5642" s="17" t="e">
        <f>VLOOKUP(B5643,Consolidation!B:AA,7,TRUE)</f>
        <v>#VALUE!</v>
      </c>
      <c r="G5642" s="17" t="e">
        <f>VLOOKUP(B5643,Consolidation!B:AA,12,TRUE)</f>
        <v>#VALUE!</v>
      </c>
      <c r="H5642" s="17" t="e">
        <f>VLOOKUP(B5643,Consolidation!B:AA,22,FALSE)</f>
        <v>#VALUE!</v>
      </c>
    </row>
    <row r="5643" spans="1:8" ht="29.5" customHeight="1" thickBot="1" x14ac:dyDescent="0.4">
      <c r="A5643" s="16" t="e">
        <f>IF(B5643&lt;&gt;"","IND"&amp;TEXT(COUNTA($B$2:B5643),"000"),"")</f>
        <v>#VALUE!</v>
      </c>
      <c r="B5643" s="17" t="e">
        <f>Consolication[[#This Row],[Nom et prénom 0 Name &amp; first name]]</f>
        <v>#VALUE!</v>
      </c>
      <c r="C5643" s="17" t="e">
        <f>VLOOKUP(B5643,Consolidation!B:AA,3,TRUE)</f>
        <v>#VALUE!</v>
      </c>
      <c r="D5643" s="17" t="e">
        <f>VLOOKUP(B5643,Consolidation!B:AA,5,TRUE)</f>
        <v>#VALUE!</v>
      </c>
      <c r="E5643" s="17" t="e">
        <f>VLOOKUP(B5644,Consolidation!B:AA,6,TRUE)</f>
        <v>#VALUE!</v>
      </c>
      <c r="F5643" s="17" t="e">
        <f>VLOOKUP(B5644,Consolidation!B:AA,7,TRUE)</f>
        <v>#VALUE!</v>
      </c>
      <c r="G5643" s="17" t="e">
        <f>VLOOKUP(B5644,Consolidation!B:AA,12,TRUE)</f>
        <v>#VALUE!</v>
      </c>
      <c r="H5643" s="17" t="e">
        <f>VLOOKUP(B5644,Consolidation!B:AA,22,FALSE)</f>
        <v>#VALUE!</v>
      </c>
    </row>
    <row r="5644" spans="1:8" ht="29.5" customHeight="1" thickBot="1" x14ac:dyDescent="0.4">
      <c r="A5644" s="16" t="e">
        <f>IF(B5644&lt;&gt;"","IND"&amp;TEXT(COUNTA($B$2:B5644),"000"),"")</f>
        <v>#VALUE!</v>
      </c>
      <c r="B5644" s="17" t="e">
        <f>Consolication[[#This Row],[Nom et prénom 0 Name &amp; first name]]</f>
        <v>#VALUE!</v>
      </c>
      <c r="C5644" s="17" t="e">
        <f>VLOOKUP(B5644,Consolidation!B:AA,3,TRUE)</f>
        <v>#VALUE!</v>
      </c>
      <c r="D5644" s="17" t="e">
        <f>VLOOKUP(B5644,Consolidation!B:AA,5,TRUE)</f>
        <v>#VALUE!</v>
      </c>
      <c r="E5644" s="17" t="e">
        <f>VLOOKUP(B5645,Consolidation!B:AA,6,TRUE)</f>
        <v>#VALUE!</v>
      </c>
      <c r="F5644" s="17" t="e">
        <f>VLOOKUP(B5645,Consolidation!B:AA,7,TRUE)</f>
        <v>#VALUE!</v>
      </c>
      <c r="G5644" s="17" t="e">
        <f>VLOOKUP(B5645,Consolidation!B:AA,12,TRUE)</f>
        <v>#VALUE!</v>
      </c>
      <c r="H5644" s="17" t="e">
        <f>VLOOKUP(B5645,Consolidation!B:AA,22,FALSE)</f>
        <v>#VALUE!</v>
      </c>
    </row>
    <row r="5645" spans="1:8" ht="29.5" customHeight="1" thickBot="1" x14ac:dyDescent="0.4">
      <c r="A5645" s="16" t="e">
        <f>IF(B5645&lt;&gt;"","IND"&amp;TEXT(COUNTA($B$2:B5645),"000"),"")</f>
        <v>#VALUE!</v>
      </c>
      <c r="B5645" s="17" t="e">
        <f>Consolication[[#This Row],[Nom et prénom 0 Name &amp; first name]]</f>
        <v>#VALUE!</v>
      </c>
      <c r="C5645" s="17" t="e">
        <f>VLOOKUP(B5645,Consolidation!B:AA,3,TRUE)</f>
        <v>#VALUE!</v>
      </c>
      <c r="D5645" s="17" t="e">
        <f>VLOOKUP(B5645,Consolidation!B:AA,5,TRUE)</f>
        <v>#VALUE!</v>
      </c>
      <c r="E5645" s="17" t="e">
        <f>VLOOKUP(B5646,Consolidation!B:AA,6,TRUE)</f>
        <v>#VALUE!</v>
      </c>
      <c r="F5645" s="17" t="e">
        <f>VLOOKUP(B5646,Consolidation!B:AA,7,TRUE)</f>
        <v>#VALUE!</v>
      </c>
      <c r="G5645" s="17" t="e">
        <f>VLOOKUP(B5646,Consolidation!B:AA,12,TRUE)</f>
        <v>#VALUE!</v>
      </c>
      <c r="H5645" s="17" t="e">
        <f>VLOOKUP(B5646,Consolidation!B:AA,22,FALSE)</f>
        <v>#VALUE!</v>
      </c>
    </row>
    <row r="5646" spans="1:8" ht="29.5" customHeight="1" thickBot="1" x14ac:dyDescent="0.4">
      <c r="A5646" s="16" t="e">
        <f>IF(B5646&lt;&gt;"","IND"&amp;TEXT(COUNTA($B$2:B5646),"000"),"")</f>
        <v>#VALUE!</v>
      </c>
      <c r="B5646" s="17" t="e">
        <f>Consolication[[#This Row],[Nom et prénom 0 Name &amp; first name]]</f>
        <v>#VALUE!</v>
      </c>
      <c r="C5646" s="17" t="e">
        <f>VLOOKUP(B5646,Consolidation!B:AA,3,TRUE)</f>
        <v>#VALUE!</v>
      </c>
      <c r="D5646" s="17" t="e">
        <f>VLOOKUP(B5646,Consolidation!B:AA,5,TRUE)</f>
        <v>#VALUE!</v>
      </c>
      <c r="E5646" s="17" t="e">
        <f>VLOOKUP(B5647,Consolidation!B:AA,6,TRUE)</f>
        <v>#VALUE!</v>
      </c>
      <c r="F5646" s="17" t="e">
        <f>VLOOKUP(B5647,Consolidation!B:AA,7,TRUE)</f>
        <v>#VALUE!</v>
      </c>
      <c r="G5646" s="17" t="e">
        <f>VLOOKUP(B5647,Consolidation!B:AA,12,TRUE)</f>
        <v>#VALUE!</v>
      </c>
      <c r="H5646" s="17" t="e">
        <f>VLOOKUP(B5647,Consolidation!B:AA,22,FALSE)</f>
        <v>#VALUE!</v>
      </c>
    </row>
    <row r="5647" spans="1:8" ht="29.5" customHeight="1" thickBot="1" x14ac:dyDescent="0.4">
      <c r="A5647" s="16" t="e">
        <f>IF(B5647&lt;&gt;"","IND"&amp;TEXT(COUNTA($B$2:B5647),"000"),"")</f>
        <v>#VALUE!</v>
      </c>
      <c r="B5647" s="17" t="e">
        <f>Consolication[[#This Row],[Nom et prénom 0 Name &amp; first name]]</f>
        <v>#VALUE!</v>
      </c>
      <c r="C5647" s="17" t="e">
        <f>VLOOKUP(B5647,Consolidation!B:AA,3,TRUE)</f>
        <v>#VALUE!</v>
      </c>
      <c r="D5647" s="17" t="e">
        <f>VLOOKUP(B5647,Consolidation!B:AA,5,TRUE)</f>
        <v>#VALUE!</v>
      </c>
      <c r="E5647" s="17" t="e">
        <f>VLOOKUP(B5648,Consolidation!B:AA,6,TRUE)</f>
        <v>#VALUE!</v>
      </c>
      <c r="F5647" s="17" t="e">
        <f>VLOOKUP(B5648,Consolidation!B:AA,7,TRUE)</f>
        <v>#VALUE!</v>
      </c>
      <c r="G5647" s="17" t="e">
        <f>VLOOKUP(B5648,Consolidation!B:AA,12,TRUE)</f>
        <v>#VALUE!</v>
      </c>
      <c r="H5647" s="17" t="e">
        <f>VLOOKUP(B5648,Consolidation!B:AA,22,FALSE)</f>
        <v>#VALUE!</v>
      </c>
    </row>
    <row r="5648" spans="1:8" ht="29.5" customHeight="1" thickBot="1" x14ac:dyDescent="0.4">
      <c r="A5648" s="16" t="e">
        <f>IF(B5648&lt;&gt;"","IND"&amp;TEXT(COUNTA($B$2:B5648),"000"),"")</f>
        <v>#VALUE!</v>
      </c>
      <c r="B5648" s="17" t="e">
        <f>Consolication[[#This Row],[Nom et prénom 0 Name &amp; first name]]</f>
        <v>#VALUE!</v>
      </c>
      <c r="C5648" s="17" t="e">
        <f>VLOOKUP(B5648,Consolidation!B:AA,3,TRUE)</f>
        <v>#VALUE!</v>
      </c>
      <c r="D5648" s="17" t="e">
        <f>VLOOKUP(B5648,Consolidation!B:AA,5,TRUE)</f>
        <v>#VALUE!</v>
      </c>
      <c r="E5648" s="17" t="e">
        <f>VLOOKUP(B5649,Consolidation!B:AA,6,TRUE)</f>
        <v>#VALUE!</v>
      </c>
      <c r="F5648" s="17" t="e">
        <f>VLOOKUP(B5649,Consolidation!B:AA,7,TRUE)</f>
        <v>#VALUE!</v>
      </c>
      <c r="G5648" s="17" t="e">
        <f>VLOOKUP(B5649,Consolidation!B:AA,12,TRUE)</f>
        <v>#VALUE!</v>
      </c>
      <c r="H5648" s="17" t="e">
        <f>VLOOKUP(B5649,Consolidation!B:AA,22,FALSE)</f>
        <v>#VALUE!</v>
      </c>
    </row>
    <row r="5649" spans="1:8" ht="29.5" customHeight="1" thickBot="1" x14ac:dyDescent="0.4">
      <c r="A5649" s="16" t="e">
        <f>IF(B5649&lt;&gt;"","IND"&amp;TEXT(COUNTA($B$2:B5649),"000"),"")</f>
        <v>#VALUE!</v>
      </c>
      <c r="B5649" s="17" t="e">
        <f>Consolication[[#This Row],[Nom et prénom 0 Name &amp; first name]]</f>
        <v>#VALUE!</v>
      </c>
      <c r="C5649" s="17" t="e">
        <f>VLOOKUP(B5649,Consolidation!B:AA,3,TRUE)</f>
        <v>#VALUE!</v>
      </c>
      <c r="D5649" s="17" t="e">
        <f>VLOOKUP(B5649,Consolidation!B:AA,5,TRUE)</f>
        <v>#VALUE!</v>
      </c>
      <c r="E5649" s="17" t="e">
        <f>VLOOKUP(B5650,Consolidation!B:AA,6,TRUE)</f>
        <v>#VALUE!</v>
      </c>
      <c r="F5649" s="17" t="e">
        <f>VLOOKUP(B5650,Consolidation!B:AA,7,TRUE)</f>
        <v>#VALUE!</v>
      </c>
      <c r="G5649" s="17" t="e">
        <f>VLOOKUP(B5650,Consolidation!B:AA,12,TRUE)</f>
        <v>#VALUE!</v>
      </c>
      <c r="H5649" s="17" t="e">
        <f>VLOOKUP(B5650,Consolidation!B:AA,22,FALSE)</f>
        <v>#VALUE!</v>
      </c>
    </row>
    <row r="5650" spans="1:8" ht="29.5" customHeight="1" thickBot="1" x14ac:dyDescent="0.4">
      <c r="A5650" s="16" t="e">
        <f>IF(B5650&lt;&gt;"","IND"&amp;TEXT(COUNTA($B$2:B5650),"000"),"")</f>
        <v>#VALUE!</v>
      </c>
      <c r="B5650" s="17" t="e">
        <f>Consolication[[#This Row],[Nom et prénom 0 Name &amp; first name]]</f>
        <v>#VALUE!</v>
      </c>
      <c r="C5650" s="17" t="e">
        <f>VLOOKUP(B5650,Consolidation!B:AA,3,TRUE)</f>
        <v>#VALUE!</v>
      </c>
      <c r="D5650" s="17" t="e">
        <f>VLOOKUP(B5650,Consolidation!B:AA,5,TRUE)</f>
        <v>#VALUE!</v>
      </c>
      <c r="E5650" s="17" t="e">
        <f>VLOOKUP(B5651,Consolidation!B:AA,6,TRUE)</f>
        <v>#VALUE!</v>
      </c>
      <c r="F5650" s="17" t="e">
        <f>VLOOKUP(B5651,Consolidation!B:AA,7,TRUE)</f>
        <v>#VALUE!</v>
      </c>
      <c r="G5650" s="17" t="e">
        <f>VLOOKUP(B5651,Consolidation!B:AA,12,TRUE)</f>
        <v>#VALUE!</v>
      </c>
      <c r="H5650" s="17" t="e">
        <f>VLOOKUP(B5651,Consolidation!B:AA,22,FALSE)</f>
        <v>#VALUE!</v>
      </c>
    </row>
    <row r="5651" spans="1:8" ht="29.5" customHeight="1" thickBot="1" x14ac:dyDescent="0.4">
      <c r="A5651" s="16" t="e">
        <f>IF(B5651&lt;&gt;"","IND"&amp;TEXT(COUNTA($B$2:B5651),"000"),"")</f>
        <v>#VALUE!</v>
      </c>
      <c r="B5651" s="17" t="e">
        <f>Consolication[[#This Row],[Nom et prénom 0 Name &amp; first name]]</f>
        <v>#VALUE!</v>
      </c>
      <c r="C5651" s="17" t="e">
        <f>VLOOKUP(B5651,Consolidation!B:AA,3,TRUE)</f>
        <v>#VALUE!</v>
      </c>
      <c r="D5651" s="17" t="e">
        <f>VLOOKUP(B5651,Consolidation!B:AA,5,TRUE)</f>
        <v>#VALUE!</v>
      </c>
      <c r="E5651" s="17" t="e">
        <f>VLOOKUP(B5652,Consolidation!B:AA,6,TRUE)</f>
        <v>#VALUE!</v>
      </c>
      <c r="F5651" s="17" t="e">
        <f>VLOOKUP(B5652,Consolidation!B:AA,7,TRUE)</f>
        <v>#VALUE!</v>
      </c>
      <c r="G5651" s="17" t="e">
        <f>VLOOKUP(B5652,Consolidation!B:AA,12,TRUE)</f>
        <v>#VALUE!</v>
      </c>
      <c r="H5651" s="17" t="e">
        <f>VLOOKUP(B5652,Consolidation!B:AA,22,FALSE)</f>
        <v>#VALUE!</v>
      </c>
    </row>
    <row r="5652" spans="1:8" ht="29.5" customHeight="1" thickBot="1" x14ac:dyDescent="0.4">
      <c r="A5652" s="16" t="e">
        <f>IF(B5652&lt;&gt;"","IND"&amp;TEXT(COUNTA($B$2:B5652),"000"),"")</f>
        <v>#VALUE!</v>
      </c>
      <c r="B5652" s="17" t="e">
        <f>Consolication[[#This Row],[Nom et prénom 0 Name &amp; first name]]</f>
        <v>#VALUE!</v>
      </c>
      <c r="C5652" s="17" t="e">
        <f>VLOOKUP(B5652,Consolidation!B:AA,3,TRUE)</f>
        <v>#VALUE!</v>
      </c>
      <c r="D5652" s="17" t="e">
        <f>VLOOKUP(B5652,Consolidation!B:AA,5,TRUE)</f>
        <v>#VALUE!</v>
      </c>
      <c r="E5652" s="17" t="e">
        <f>VLOOKUP(B5653,Consolidation!B:AA,6,TRUE)</f>
        <v>#VALUE!</v>
      </c>
      <c r="F5652" s="17" t="e">
        <f>VLOOKUP(B5653,Consolidation!B:AA,7,TRUE)</f>
        <v>#VALUE!</v>
      </c>
      <c r="G5652" s="17" t="e">
        <f>VLOOKUP(B5653,Consolidation!B:AA,12,TRUE)</f>
        <v>#VALUE!</v>
      </c>
      <c r="H5652" s="17" t="e">
        <f>VLOOKUP(B5653,Consolidation!B:AA,22,FALSE)</f>
        <v>#VALUE!</v>
      </c>
    </row>
    <row r="5653" spans="1:8" ht="29.5" customHeight="1" thickBot="1" x14ac:dyDescent="0.4">
      <c r="A5653" s="16" t="e">
        <f>IF(B5653&lt;&gt;"","IND"&amp;TEXT(COUNTA($B$2:B5653),"000"),"")</f>
        <v>#VALUE!</v>
      </c>
      <c r="B5653" s="17" t="e">
        <f>Consolication[[#This Row],[Nom et prénom 0 Name &amp; first name]]</f>
        <v>#VALUE!</v>
      </c>
      <c r="C5653" s="17" t="e">
        <f>VLOOKUP(B5653,Consolidation!B:AA,3,TRUE)</f>
        <v>#VALUE!</v>
      </c>
      <c r="D5653" s="17" t="e">
        <f>VLOOKUP(B5653,Consolidation!B:AA,5,TRUE)</f>
        <v>#VALUE!</v>
      </c>
      <c r="E5653" s="17" t="e">
        <f>VLOOKUP(B5654,Consolidation!B:AA,6,TRUE)</f>
        <v>#VALUE!</v>
      </c>
      <c r="F5653" s="17" t="e">
        <f>VLOOKUP(B5654,Consolidation!B:AA,7,TRUE)</f>
        <v>#VALUE!</v>
      </c>
      <c r="G5653" s="17" t="e">
        <f>VLOOKUP(B5654,Consolidation!B:AA,12,TRUE)</f>
        <v>#VALUE!</v>
      </c>
      <c r="H5653" s="17" t="e">
        <f>VLOOKUP(B5654,Consolidation!B:AA,22,FALSE)</f>
        <v>#VALUE!</v>
      </c>
    </row>
    <row r="5654" spans="1:8" ht="29.5" customHeight="1" thickBot="1" x14ac:dyDescent="0.4">
      <c r="A5654" s="16" t="e">
        <f>IF(B5654&lt;&gt;"","IND"&amp;TEXT(COUNTA($B$2:B5654),"000"),"")</f>
        <v>#VALUE!</v>
      </c>
      <c r="B5654" s="17" t="e">
        <f>Consolication[[#This Row],[Nom et prénom 0 Name &amp; first name]]</f>
        <v>#VALUE!</v>
      </c>
      <c r="C5654" s="17" t="e">
        <f>VLOOKUP(B5654,Consolidation!B:AA,3,TRUE)</f>
        <v>#VALUE!</v>
      </c>
      <c r="D5654" s="17" t="e">
        <f>VLOOKUP(B5654,Consolidation!B:AA,5,TRUE)</f>
        <v>#VALUE!</v>
      </c>
      <c r="E5654" s="17" t="e">
        <f>VLOOKUP(B5655,Consolidation!B:AA,6,TRUE)</f>
        <v>#VALUE!</v>
      </c>
      <c r="F5654" s="17" t="e">
        <f>VLOOKUP(B5655,Consolidation!B:AA,7,TRUE)</f>
        <v>#VALUE!</v>
      </c>
      <c r="G5654" s="17" t="e">
        <f>VLOOKUP(B5655,Consolidation!B:AA,12,TRUE)</f>
        <v>#VALUE!</v>
      </c>
      <c r="H5654" s="17" t="e">
        <f>VLOOKUP(B5655,Consolidation!B:AA,22,FALSE)</f>
        <v>#VALUE!</v>
      </c>
    </row>
    <row r="5655" spans="1:8" ht="29.5" customHeight="1" thickBot="1" x14ac:dyDescent="0.4">
      <c r="A5655" s="16" t="e">
        <f>IF(B5655&lt;&gt;"","IND"&amp;TEXT(COUNTA($B$2:B5655),"000"),"")</f>
        <v>#VALUE!</v>
      </c>
      <c r="B5655" s="17" t="e">
        <f>Consolication[[#This Row],[Nom et prénom 0 Name &amp; first name]]</f>
        <v>#VALUE!</v>
      </c>
      <c r="C5655" s="17" t="e">
        <f>VLOOKUP(B5655,Consolidation!B:AA,3,TRUE)</f>
        <v>#VALUE!</v>
      </c>
      <c r="D5655" s="17" t="e">
        <f>VLOOKUP(B5655,Consolidation!B:AA,5,TRUE)</f>
        <v>#VALUE!</v>
      </c>
      <c r="E5655" s="17" t="e">
        <f>VLOOKUP(B5656,Consolidation!B:AA,6,TRUE)</f>
        <v>#VALUE!</v>
      </c>
      <c r="F5655" s="17" t="e">
        <f>VLOOKUP(B5656,Consolidation!B:AA,7,TRUE)</f>
        <v>#VALUE!</v>
      </c>
      <c r="G5655" s="17" t="e">
        <f>VLOOKUP(B5656,Consolidation!B:AA,12,TRUE)</f>
        <v>#VALUE!</v>
      </c>
      <c r="H5655" s="17" t="e">
        <f>VLOOKUP(B5656,Consolidation!B:AA,22,FALSE)</f>
        <v>#VALUE!</v>
      </c>
    </row>
    <row r="5656" spans="1:8" ht="29.5" customHeight="1" thickBot="1" x14ac:dyDescent="0.4">
      <c r="A5656" s="16" t="e">
        <f>IF(B5656&lt;&gt;"","IND"&amp;TEXT(COUNTA($B$2:B5656),"000"),"")</f>
        <v>#VALUE!</v>
      </c>
      <c r="B5656" s="17" t="e">
        <f>Consolication[[#This Row],[Nom et prénom 0 Name &amp; first name]]</f>
        <v>#VALUE!</v>
      </c>
      <c r="C5656" s="17" t="e">
        <f>VLOOKUP(B5656,Consolidation!B:AA,3,TRUE)</f>
        <v>#VALUE!</v>
      </c>
      <c r="D5656" s="17" t="e">
        <f>VLOOKUP(B5656,Consolidation!B:AA,5,TRUE)</f>
        <v>#VALUE!</v>
      </c>
      <c r="E5656" s="17" t="e">
        <f>VLOOKUP(B5657,Consolidation!B:AA,6,TRUE)</f>
        <v>#VALUE!</v>
      </c>
      <c r="F5656" s="17" t="e">
        <f>VLOOKUP(B5657,Consolidation!B:AA,7,TRUE)</f>
        <v>#VALUE!</v>
      </c>
      <c r="G5656" s="17" t="e">
        <f>VLOOKUP(B5657,Consolidation!B:AA,12,TRUE)</f>
        <v>#VALUE!</v>
      </c>
      <c r="H5656" s="17" t="e">
        <f>VLOOKUP(B5657,Consolidation!B:AA,22,FALSE)</f>
        <v>#VALUE!</v>
      </c>
    </row>
    <row r="5657" spans="1:8" ht="29.5" customHeight="1" thickBot="1" x14ac:dyDescent="0.4">
      <c r="A5657" s="16" t="e">
        <f>IF(B5657&lt;&gt;"","IND"&amp;TEXT(COUNTA($B$2:B5657),"000"),"")</f>
        <v>#VALUE!</v>
      </c>
      <c r="B5657" s="17" t="e">
        <f>Consolication[[#This Row],[Nom et prénom 0 Name &amp; first name]]</f>
        <v>#VALUE!</v>
      </c>
      <c r="C5657" s="17" t="e">
        <f>VLOOKUP(B5657,Consolidation!B:AA,3,TRUE)</f>
        <v>#VALUE!</v>
      </c>
      <c r="D5657" s="17" t="e">
        <f>VLOOKUP(B5657,Consolidation!B:AA,5,TRUE)</f>
        <v>#VALUE!</v>
      </c>
      <c r="E5657" s="17" t="e">
        <f>VLOOKUP(B5658,Consolidation!B:AA,6,TRUE)</f>
        <v>#VALUE!</v>
      </c>
      <c r="F5657" s="17" t="e">
        <f>VLOOKUP(B5658,Consolidation!B:AA,7,TRUE)</f>
        <v>#VALUE!</v>
      </c>
      <c r="G5657" s="17" t="e">
        <f>VLOOKUP(B5658,Consolidation!B:AA,12,TRUE)</f>
        <v>#VALUE!</v>
      </c>
      <c r="H5657" s="17" t="e">
        <f>VLOOKUP(B5658,Consolidation!B:AA,22,FALSE)</f>
        <v>#VALUE!</v>
      </c>
    </row>
    <row r="5658" spans="1:8" ht="29.5" customHeight="1" thickBot="1" x14ac:dyDescent="0.4">
      <c r="A5658" s="16" t="e">
        <f>IF(B5658&lt;&gt;"","IND"&amp;TEXT(COUNTA($B$2:B5658),"000"),"")</f>
        <v>#VALUE!</v>
      </c>
      <c r="B5658" s="17" t="e">
        <f>Consolication[[#This Row],[Nom et prénom 0 Name &amp; first name]]</f>
        <v>#VALUE!</v>
      </c>
      <c r="C5658" s="17" t="e">
        <f>VLOOKUP(B5658,Consolidation!B:AA,3,TRUE)</f>
        <v>#VALUE!</v>
      </c>
      <c r="D5658" s="17" t="e">
        <f>VLOOKUP(B5658,Consolidation!B:AA,5,TRUE)</f>
        <v>#VALUE!</v>
      </c>
      <c r="E5658" s="17" t="e">
        <f>VLOOKUP(B5659,Consolidation!B:AA,6,TRUE)</f>
        <v>#VALUE!</v>
      </c>
      <c r="F5658" s="17" t="e">
        <f>VLOOKUP(B5659,Consolidation!B:AA,7,TRUE)</f>
        <v>#VALUE!</v>
      </c>
      <c r="G5658" s="17" t="e">
        <f>VLOOKUP(B5659,Consolidation!B:AA,12,TRUE)</f>
        <v>#VALUE!</v>
      </c>
      <c r="H5658" s="17" t="e">
        <f>VLOOKUP(B5659,Consolidation!B:AA,22,FALSE)</f>
        <v>#VALUE!</v>
      </c>
    </row>
    <row r="5659" spans="1:8" ht="29.5" customHeight="1" thickBot="1" x14ac:dyDescent="0.4">
      <c r="A5659" s="16" t="e">
        <f>IF(B5659&lt;&gt;"","IND"&amp;TEXT(COUNTA($B$2:B5659),"000"),"")</f>
        <v>#VALUE!</v>
      </c>
      <c r="B5659" s="17" t="e">
        <f>Consolication[[#This Row],[Nom et prénom 0 Name &amp; first name]]</f>
        <v>#VALUE!</v>
      </c>
      <c r="C5659" s="17" t="e">
        <f>VLOOKUP(B5659,Consolidation!B:AA,3,TRUE)</f>
        <v>#VALUE!</v>
      </c>
      <c r="D5659" s="17" t="e">
        <f>VLOOKUP(B5659,Consolidation!B:AA,5,TRUE)</f>
        <v>#VALUE!</v>
      </c>
      <c r="E5659" s="17" t="e">
        <f>VLOOKUP(B5660,Consolidation!B:AA,6,TRUE)</f>
        <v>#VALUE!</v>
      </c>
      <c r="F5659" s="17" t="e">
        <f>VLOOKUP(B5660,Consolidation!B:AA,7,TRUE)</f>
        <v>#VALUE!</v>
      </c>
      <c r="G5659" s="17" t="e">
        <f>VLOOKUP(B5660,Consolidation!B:AA,12,TRUE)</f>
        <v>#VALUE!</v>
      </c>
      <c r="H5659" s="17" t="e">
        <f>VLOOKUP(B5660,Consolidation!B:AA,22,FALSE)</f>
        <v>#VALUE!</v>
      </c>
    </row>
    <row r="5660" spans="1:8" ht="29.5" customHeight="1" thickBot="1" x14ac:dyDescent="0.4">
      <c r="A5660" s="16" t="e">
        <f>IF(B5660&lt;&gt;"","IND"&amp;TEXT(COUNTA($B$2:B5660),"000"),"")</f>
        <v>#VALUE!</v>
      </c>
      <c r="B5660" s="17" t="e">
        <f>Consolication[[#This Row],[Nom et prénom 0 Name &amp; first name]]</f>
        <v>#VALUE!</v>
      </c>
      <c r="C5660" s="17" t="e">
        <f>VLOOKUP(B5660,Consolidation!B:AA,3,TRUE)</f>
        <v>#VALUE!</v>
      </c>
      <c r="D5660" s="17" t="e">
        <f>VLOOKUP(B5660,Consolidation!B:AA,5,TRUE)</f>
        <v>#VALUE!</v>
      </c>
      <c r="E5660" s="17" t="e">
        <f>VLOOKUP(B5661,Consolidation!B:AA,6,TRUE)</f>
        <v>#VALUE!</v>
      </c>
      <c r="F5660" s="17" t="e">
        <f>VLOOKUP(B5661,Consolidation!B:AA,7,TRUE)</f>
        <v>#VALUE!</v>
      </c>
      <c r="G5660" s="17" t="e">
        <f>VLOOKUP(B5661,Consolidation!B:AA,12,TRUE)</f>
        <v>#VALUE!</v>
      </c>
      <c r="H5660" s="17" t="e">
        <f>VLOOKUP(B5661,Consolidation!B:AA,22,FALSE)</f>
        <v>#VALUE!</v>
      </c>
    </row>
    <row r="5661" spans="1:8" ht="29.5" customHeight="1" thickBot="1" x14ac:dyDescent="0.4">
      <c r="A5661" s="16" t="e">
        <f>IF(B5661&lt;&gt;"","IND"&amp;TEXT(COUNTA($B$2:B5661),"000"),"")</f>
        <v>#VALUE!</v>
      </c>
      <c r="B5661" s="17" t="e">
        <f>Consolication[[#This Row],[Nom et prénom 0 Name &amp; first name]]</f>
        <v>#VALUE!</v>
      </c>
      <c r="C5661" s="17" t="e">
        <f>VLOOKUP(B5661,Consolidation!B:AA,3,TRUE)</f>
        <v>#VALUE!</v>
      </c>
      <c r="D5661" s="17" t="e">
        <f>VLOOKUP(B5661,Consolidation!B:AA,5,TRUE)</f>
        <v>#VALUE!</v>
      </c>
      <c r="E5661" s="17" t="e">
        <f>VLOOKUP(B5662,Consolidation!B:AA,6,TRUE)</f>
        <v>#VALUE!</v>
      </c>
      <c r="F5661" s="17" t="e">
        <f>VLOOKUP(B5662,Consolidation!B:AA,7,TRUE)</f>
        <v>#VALUE!</v>
      </c>
      <c r="G5661" s="17" t="e">
        <f>VLOOKUP(B5662,Consolidation!B:AA,12,TRUE)</f>
        <v>#VALUE!</v>
      </c>
      <c r="H5661" s="17" t="e">
        <f>VLOOKUP(B5662,Consolidation!B:AA,22,FALSE)</f>
        <v>#VALUE!</v>
      </c>
    </row>
    <row r="5662" spans="1:8" ht="29.5" customHeight="1" thickBot="1" x14ac:dyDescent="0.4">
      <c r="A5662" s="16" t="e">
        <f>IF(B5662&lt;&gt;"","IND"&amp;TEXT(COUNTA($B$2:B5662),"000"),"")</f>
        <v>#VALUE!</v>
      </c>
      <c r="B5662" s="17" t="e">
        <f>Consolication[[#This Row],[Nom et prénom 0 Name &amp; first name]]</f>
        <v>#VALUE!</v>
      </c>
      <c r="C5662" s="17" t="e">
        <f>VLOOKUP(B5662,Consolidation!B:AA,3,TRUE)</f>
        <v>#VALUE!</v>
      </c>
      <c r="D5662" s="17" t="e">
        <f>VLOOKUP(B5662,Consolidation!B:AA,5,TRUE)</f>
        <v>#VALUE!</v>
      </c>
      <c r="E5662" s="17" t="e">
        <f>VLOOKUP(B5663,Consolidation!B:AA,6,TRUE)</f>
        <v>#VALUE!</v>
      </c>
      <c r="F5662" s="17" t="e">
        <f>VLOOKUP(B5663,Consolidation!B:AA,7,TRUE)</f>
        <v>#VALUE!</v>
      </c>
      <c r="G5662" s="17" t="e">
        <f>VLOOKUP(B5663,Consolidation!B:AA,12,TRUE)</f>
        <v>#VALUE!</v>
      </c>
      <c r="H5662" s="17" t="e">
        <f>VLOOKUP(B5663,Consolidation!B:AA,22,FALSE)</f>
        <v>#VALUE!</v>
      </c>
    </row>
    <row r="5663" spans="1:8" ht="29.5" customHeight="1" thickBot="1" x14ac:dyDescent="0.4">
      <c r="A5663" s="16" t="e">
        <f>IF(B5663&lt;&gt;"","IND"&amp;TEXT(COUNTA($B$2:B5663),"000"),"")</f>
        <v>#VALUE!</v>
      </c>
      <c r="B5663" s="17" t="e">
        <f>Consolication[[#This Row],[Nom et prénom 0 Name &amp; first name]]</f>
        <v>#VALUE!</v>
      </c>
      <c r="C5663" s="17" t="e">
        <f>VLOOKUP(B5663,Consolidation!B:AA,3,TRUE)</f>
        <v>#VALUE!</v>
      </c>
      <c r="D5663" s="17" t="e">
        <f>VLOOKUP(B5663,Consolidation!B:AA,5,TRUE)</f>
        <v>#VALUE!</v>
      </c>
      <c r="E5663" s="17" t="e">
        <f>VLOOKUP(B5664,Consolidation!B:AA,6,TRUE)</f>
        <v>#VALUE!</v>
      </c>
      <c r="F5663" s="17" t="e">
        <f>VLOOKUP(B5664,Consolidation!B:AA,7,TRUE)</f>
        <v>#VALUE!</v>
      </c>
      <c r="G5663" s="17" t="e">
        <f>VLOOKUP(B5664,Consolidation!B:AA,12,TRUE)</f>
        <v>#VALUE!</v>
      </c>
      <c r="H5663" s="17" t="e">
        <f>VLOOKUP(B5664,Consolidation!B:AA,22,FALSE)</f>
        <v>#VALUE!</v>
      </c>
    </row>
    <row r="5664" spans="1:8" ht="29.5" customHeight="1" thickBot="1" x14ac:dyDescent="0.4">
      <c r="A5664" s="16" t="e">
        <f>IF(B5664&lt;&gt;"","IND"&amp;TEXT(COUNTA($B$2:B5664),"000"),"")</f>
        <v>#VALUE!</v>
      </c>
      <c r="B5664" s="17" t="e">
        <f>Consolication[[#This Row],[Nom et prénom 0 Name &amp; first name]]</f>
        <v>#VALUE!</v>
      </c>
      <c r="C5664" s="17" t="e">
        <f>VLOOKUP(B5664,Consolidation!B:AA,3,TRUE)</f>
        <v>#VALUE!</v>
      </c>
      <c r="D5664" s="17" t="e">
        <f>VLOOKUP(B5664,Consolidation!B:AA,5,TRUE)</f>
        <v>#VALUE!</v>
      </c>
      <c r="E5664" s="17" t="e">
        <f>VLOOKUP(B5665,Consolidation!B:AA,6,TRUE)</f>
        <v>#VALUE!</v>
      </c>
      <c r="F5664" s="17" t="e">
        <f>VLOOKUP(B5665,Consolidation!B:AA,7,TRUE)</f>
        <v>#VALUE!</v>
      </c>
      <c r="G5664" s="17" t="e">
        <f>VLOOKUP(B5665,Consolidation!B:AA,12,TRUE)</f>
        <v>#VALUE!</v>
      </c>
      <c r="H5664" s="17" t="e">
        <f>VLOOKUP(B5665,Consolidation!B:AA,22,FALSE)</f>
        <v>#VALUE!</v>
      </c>
    </row>
    <row r="5665" spans="1:8" ht="29.5" customHeight="1" thickBot="1" x14ac:dyDescent="0.4">
      <c r="A5665" s="16" t="e">
        <f>IF(B5665&lt;&gt;"","IND"&amp;TEXT(COUNTA($B$2:B5665),"000"),"")</f>
        <v>#VALUE!</v>
      </c>
      <c r="B5665" s="17" t="e">
        <f>Consolication[[#This Row],[Nom et prénom 0 Name &amp; first name]]</f>
        <v>#VALUE!</v>
      </c>
      <c r="C5665" s="17" t="e">
        <f>VLOOKUP(B5665,Consolidation!B:AA,3,TRUE)</f>
        <v>#VALUE!</v>
      </c>
      <c r="D5665" s="17" t="e">
        <f>VLOOKUP(B5665,Consolidation!B:AA,5,TRUE)</f>
        <v>#VALUE!</v>
      </c>
      <c r="E5665" s="17" t="e">
        <f>VLOOKUP(B5666,Consolidation!B:AA,6,TRUE)</f>
        <v>#VALUE!</v>
      </c>
      <c r="F5665" s="17" t="e">
        <f>VLOOKUP(B5666,Consolidation!B:AA,7,TRUE)</f>
        <v>#VALUE!</v>
      </c>
      <c r="G5665" s="17" t="e">
        <f>VLOOKUP(B5666,Consolidation!B:AA,12,TRUE)</f>
        <v>#VALUE!</v>
      </c>
      <c r="H5665" s="17" t="e">
        <f>VLOOKUP(B5666,Consolidation!B:AA,22,FALSE)</f>
        <v>#VALUE!</v>
      </c>
    </row>
    <row r="5666" spans="1:8" ht="29.5" customHeight="1" thickBot="1" x14ac:dyDescent="0.4">
      <c r="A5666" s="16" t="e">
        <f>IF(B5666&lt;&gt;"","IND"&amp;TEXT(COUNTA($B$2:B5666),"000"),"")</f>
        <v>#VALUE!</v>
      </c>
      <c r="B5666" s="17" t="e">
        <f>Consolication[[#This Row],[Nom et prénom 0 Name &amp; first name]]</f>
        <v>#VALUE!</v>
      </c>
      <c r="C5666" s="17" t="e">
        <f>VLOOKUP(B5666,Consolidation!B:AA,3,TRUE)</f>
        <v>#VALUE!</v>
      </c>
      <c r="D5666" s="17" t="e">
        <f>VLOOKUP(B5666,Consolidation!B:AA,5,TRUE)</f>
        <v>#VALUE!</v>
      </c>
      <c r="E5666" s="17" t="e">
        <f>VLOOKUP(B5667,Consolidation!B:AA,6,TRUE)</f>
        <v>#VALUE!</v>
      </c>
      <c r="F5666" s="17" t="e">
        <f>VLOOKUP(B5667,Consolidation!B:AA,7,TRUE)</f>
        <v>#VALUE!</v>
      </c>
      <c r="G5666" s="17" t="e">
        <f>VLOOKUP(B5667,Consolidation!B:AA,12,TRUE)</f>
        <v>#VALUE!</v>
      </c>
      <c r="H5666" s="17" t="e">
        <f>VLOOKUP(B5667,Consolidation!B:AA,22,FALSE)</f>
        <v>#VALUE!</v>
      </c>
    </row>
    <row r="5667" spans="1:8" ht="29.5" customHeight="1" thickBot="1" x14ac:dyDescent="0.4">
      <c r="A5667" s="16" t="e">
        <f>IF(B5667&lt;&gt;"","IND"&amp;TEXT(COUNTA($B$2:B5667),"000"),"")</f>
        <v>#VALUE!</v>
      </c>
      <c r="B5667" s="17" t="e">
        <f>Consolication[[#This Row],[Nom et prénom 0 Name &amp; first name]]</f>
        <v>#VALUE!</v>
      </c>
      <c r="C5667" s="17" t="e">
        <f>VLOOKUP(B5667,Consolidation!B:AA,3,TRUE)</f>
        <v>#VALUE!</v>
      </c>
      <c r="D5667" s="17" t="e">
        <f>VLOOKUP(B5667,Consolidation!B:AA,5,TRUE)</f>
        <v>#VALUE!</v>
      </c>
      <c r="E5667" s="17" t="e">
        <f>VLOOKUP(B5668,Consolidation!B:AA,6,TRUE)</f>
        <v>#VALUE!</v>
      </c>
      <c r="F5667" s="17" t="e">
        <f>VLOOKUP(B5668,Consolidation!B:AA,7,TRUE)</f>
        <v>#VALUE!</v>
      </c>
      <c r="G5667" s="17" t="e">
        <f>VLOOKUP(B5668,Consolidation!B:AA,12,TRUE)</f>
        <v>#VALUE!</v>
      </c>
      <c r="H5667" s="17" t="e">
        <f>VLOOKUP(B5668,Consolidation!B:AA,22,FALSE)</f>
        <v>#VALUE!</v>
      </c>
    </row>
    <row r="5668" spans="1:8" ht="29.5" customHeight="1" thickBot="1" x14ac:dyDescent="0.4">
      <c r="A5668" s="16" t="e">
        <f>IF(B5668&lt;&gt;"","IND"&amp;TEXT(COUNTA($B$2:B5668),"000"),"")</f>
        <v>#VALUE!</v>
      </c>
      <c r="B5668" s="17" t="e">
        <f>Consolication[[#This Row],[Nom et prénom 0 Name &amp; first name]]</f>
        <v>#VALUE!</v>
      </c>
      <c r="C5668" s="17" t="e">
        <f>VLOOKUP(B5668,Consolidation!B:AA,3,TRUE)</f>
        <v>#VALUE!</v>
      </c>
      <c r="D5668" s="17" t="e">
        <f>VLOOKUP(B5668,Consolidation!B:AA,5,TRUE)</f>
        <v>#VALUE!</v>
      </c>
      <c r="E5668" s="17" t="e">
        <f>VLOOKUP(B5669,Consolidation!B:AA,6,TRUE)</f>
        <v>#VALUE!</v>
      </c>
      <c r="F5668" s="17" t="e">
        <f>VLOOKUP(B5669,Consolidation!B:AA,7,TRUE)</f>
        <v>#VALUE!</v>
      </c>
      <c r="G5668" s="17" t="e">
        <f>VLOOKUP(B5669,Consolidation!B:AA,12,TRUE)</f>
        <v>#VALUE!</v>
      </c>
      <c r="H5668" s="17" t="e">
        <f>VLOOKUP(B5669,Consolidation!B:AA,22,FALSE)</f>
        <v>#VALUE!</v>
      </c>
    </row>
    <row r="5669" spans="1:8" ht="29.5" customHeight="1" thickBot="1" x14ac:dyDescent="0.4">
      <c r="A5669" s="16" t="e">
        <f>IF(B5669&lt;&gt;"","IND"&amp;TEXT(COUNTA($B$2:B5669),"000"),"")</f>
        <v>#VALUE!</v>
      </c>
      <c r="B5669" s="17" t="e">
        <f>Consolication[[#This Row],[Nom et prénom 0 Name &amp; first name]]</f>
        <v>#VALUE!</v>
      </c>
      <c r="C5669" s="17" t="e">
        <f>VLOOKUP(B5669,Consolidation!B:AA,3,TRUE)</f>
        <v>#VALUE!</v>
      </c>
      <c r="D5669" s="17" t="e">
        <f>VLOOKUP(B5669,Consolidation!B:AA,5,TRUE)</f>
        <v>#VALUE!</v>
      </c>
      <c r="E5669" s="17" t="e">
        <f>VLOOKUP(B5670,Consolidation!B:AA,6,TRUE)</f>
        <v>#VALUE!</v>
      </c>
      <c r="F5669" s="17" t="e">
        <f>VLOOKUP(B5670,Consolidation!B:AA,7,TRUE)</f>
        <v>#VALUE!</v>
      </c>
      <c r="G5669" s="17" t="e">
        <f>VLOOKUP(B5670,Consolidation!B:AA,12,TRUE)</f>
        <v>#VALUE!</v>
      </c>
      <c r="H5669" s="17" t="e">
        <f>VLOOKUP(B5670,Consolidation!B:AA,22,FALSE)</f>
        <v>#VALUE!</v>
      </c>
    </row>
    <row r="5670" spans="1:8" ht="29.5" customHeight="1" thickBot="1" x14ac:dyDescent="0.4">
      <c r="A5670" s="16" t="e">
        <f>IF(B5670&lt;&gt;"","IND"&amp;TEXT(COUNTA($B$2:B5670),"000"),"")</f>
        <v>#VALUE!</v>
      </c>
      <c r="B5670" s="17" t="e">
        <f>Consolication[[#This Row],[Nom et prénom 0 Name &amp; first name]]</f>
        <v>#VALUE!</v>
      </c>
      <c r="C5670" s="17" t="e">
        <f>VLOOKUP(B5670,Consolidation!B:AA,3,TRUE)</f>
        <v>#VALUE!</v>
      </c>
      <c r="D5670" s="17" t="e">
        <f>VLOOKUP(B5670,Consolidation!B:AA,5,TRUE)</f>
        <v>#VALUE!</v>
      </c>
      <c r="E5670" s="17" t="e">
        <f>VLOOKUP(B5671,Consolidation!B:AA,6,TRUE)</f>
        <v>#VALUE!</v>
      </c>
      <c r="F5670" s="17" t="e">
        <f>VLOOKUP(B5671,Consolidation!B:AA,7,TRUE)</f>
        <v>#VALUE!</v>
      </c>
      <c r="G5670" s="17" t="e">
        <f>VLOOKUP(B5671,Consolidation!B:AA,12,TRUE)</f>
        <v>#VALUE!</v>
      </c>
      <c r="H5670" s="17" t="e">
        <f>VLOOKUP(B5671,Consolidation!B:AA,22,FALSE)</f>
        <v>#VALUE!</v>
      </c>
    </row>
    <row r="5671" spans="1:8" ht="29.5" customHeight="1" thickBot="1" x14ac:dyDescent="0.4">
      <c r="A5671" s="16" t="e">
        <f>IF(B5671&lt;&gt;"","IND"&amp;TEXT(COUNTA($B$2:B5671),"000"),"")</f>
        <v>#VALUE!</v>
      </c>
      <c r="B5671" s="17" t="e">
        <f>Consolication[[#This Row],[Nom et prénom 0 Name &amp; first name]]</f>
        <v>#VALUE!</v>
      </c>
      <c r="C5671" s="17" t="e">
        <f>VLOOKUP(B5671,Consolidation!B:AA,3,TRUE)</f>
        <v>#VALUE!</v>
      </c>
      <c r="D5671" s="17" t="e">
        <f>VLOOKUP(B5671,Consolidation!B:AA,5,TRUE)</f>
        <v>#VALUE!</v>
      </c>
      <c r="E5671" s="17" t="e">
        <f>VLOOKUP(B5672,Consolidation!B:AA,6,TRUE)</f>
        <v>#VALUE!</v>
      </c>
      <c r="F5671" s="17" t="e">
        <f>VLOOKUP(B5672,Consolidation!B:AA,7,TRUE)</f>
        <v>#VALUE!</v>
      </c>
      <c r="G5671" s="17" t="e">
        <f>VLOOKUP(B5672,Consolidation!B:AA,12,TRUE)</f>
        <v>#VALUE!</v>
      </c>
      <c r="H5671" s="17" t="e">
        <f>VLOOKUP(B5672,Consolidation!B:AA,22,FALSE)</f>
        <v>#VALUE!</v>
      </c>
    </row>
    <row r="5672" spans="1:8" ht="29.5" customHeight="1" thickBot="1" x14ac:dyDescent="0.4">
      <c r="A5672" s="16" t="e">
        <f>IF(B5672&lt;&gt;"","IND"&amp;TEXT(COUNTA($B$2:B5672),"000"),"")</f>
        <v>#VALUE!</v>
      </c>
      <c r="B5672" s="17" t="e">
        <f>Consolication[[#This Row],[Nom et prénom 0 Name &amp; first name]]</f>
        <v>#VALUE!</v>
      </c>
      <c r="C5672" s="17" t="e">
        <f>VLOOKUP(B5672,Consolidation!B:AA,3,TRUE)</f>
        <v>#VALUE!</v>
      </c>
      <c r="D5672" s="17" t="e">
        <f>VLOOKUP(B5672,Consolidation!B:AA,5,TRUE)</f>
        <v>#VALUE!</v>
      </c>
      <c r="E5672" s="17" t="e">
        <f>VLOOKUP(B5673,Consolidation!B:AA,6,TRUE)</f>
        <v>#VALUE!</v>
      </c>
      <c r="F5672" s="17" t="e">
        <f>VLOOKUP(B5673,Consolidation!B:AA,7,TRUE)</f>
        <v>#VALUE!</v>
      </c>
      <c r="G5672" s="17" t="e">
        <f>VLOOKUP(B5673,Consolidation!B:AA,12,TRUE)</f>
        <v>#VALUE!</v>
      </c>
      <c r="H5672" s="17" t="e">
        <f>VLOOKUP(B5673,Consolidation!B:AA,22,FALSE)</f>
        <v>#VALUE!</v>
      </c>
    </row>
    <row r="5673" spans="1:8" ht="29.5" customHeight="1" thickBot="1" x14ac:dyDescent="0.4">
      <c r="A5673" s="16" t="e">
        <f>IF(B5673&lt;&gt;"","IND"&amp;TEXT(COUNTA($B$2:B5673),"000"),"")</f>
        <v>#VALUE!</v>
      </c>
      <c r="B5673" s="17" t="e">
        <f>Consolication[[#This Row],[Nom et prénom 0 Name &amp; first name]]</f>
        <v>#VALUE!</v>
      </c>
      <c r="C5673" s="17" t="e">
        <f>VLOOKUP(B5673,Consolidation!B:AA,3,TRUE)</f>
        <v>#VALUE!</v>
      </c>
      <c r="D5673" s="17" t="e">
        <f>VLOOKUP(B5673,Consolidation!B:AA,5,TRUE)</f>
        <v>#VALUE!</v>
      </c>
      <c r="E5673" s="17" t="e">
        <f>VLOOKUP(B5674,Consolidation!B:AA,6,TRUE)</f>
        <v>#VALUE!</v>
      </c>
      <c r="F5673" s="17" t="e">
        <f>VLOOKUP(B5674,Consolidation!B:AA,7,TRUE)</f>
        <v>#VALUE!</v>
      </c>
      <c r="G5673" s="17" t="e">
        <f>VLOOKUP(B5674,Consolidation!B:AA,12,TRUE)</f>
        <v>#VALUE!</v>
      </c>
      <c r="H5673" s="17" t="e">
        <f>VLOOKUP(B5674,Consolidation!B:AA,22,FALSE)</f>
        <v>#VALUE!</v>
      </c>
    </row>
    <row r="5674" spans="1:8" ht="29.5" customHeight="1" thickBot="1" x14ac:dyDescent="0.4">
      <c r="A5674" s="16" t="e">
        <f>IF(B5674&lt;&gt;"","IND"&amp;TEXT(COUNTA($B$2:B5674),"000"),"")</f>
        <v>#VALUE!</v>
      </c>
      <c r="B5674" s="17" t="e">
        <f>Consolication[[#This Row],[Nom et prénom 0 Name &amp; first name]]</f>
        <v>#VALUE!</v>
      </c>
      <c r="C5674" s="17" t="e">
        <f>VLOOKUP(B5674,Consolidation!B:AA,3,TRUE)</f>
        <v>#VALUE!</v>
      </c>
      <c r="D5674" s="17" t="e">
        <f>VLOOKUP(B5674,Consolidation!B:AA,5,TRUE)</f>
        <v>#VALUE!</v>
      </c>
      <c r="E5674" s="17" t="e">
        <f>VLOOKUP(B5675,Consolidation!B:AA,6,TRUE)</f>
        <v>#VALUE!</v>
      </c>
      <c r="F5674" s="17" t="e">
        <f>VLOOKUP(B5675,Consolidation!B:AA,7,TRUE)</f>
        <v>#VALUE!</v>
      </c>
      <c r="G5674" s="17" t="e">
        <f>VLOOKUP(B5675,Consolidation!B:AA,12,TRUE)</f>
        <v>#VALUE!</v>
      </c>
      <c r="H5674" s="17" t="e">
        <f>VLOOKUP(B5675,Consolidation!B:AA,22,FALSE)</f>
        <v>#VALUE!</v>
      </c>
    </row>
    <row r="5675" spans="1:8" ht="29.5" customHeight="1" thickBot="1" x14ac:dyDescent="0.4">
      <c r="A5675" s="16" t="e">
        <f>IF(B5675&lt;&gt;"","IND"&amp;TEXT(COUNTA($B$2:B5675),"000"),"")</f>
        <v>#VALUE!</v>
      </c>
      <c r="B5675" s="17" t="e">
        <f>Consolication[[#This Row],[Nom et prénom 0 Name &amp; first name]]</f>
        <v>#VALUE!</v>
      </c>
      <c r="C5675" s="17" t="e">
        <f>VLOOKUP(B5675,Consolidation!B:AA,3,TRUE)</f>
        <v>#VALUE!</v>
      </c>
      <c r="D5675" s="17" t="e">
        <f>VLOOKUP(B5675,Consolidation!B:AA,5,TRUE)</f>
        <v>#VALUE!</v>
      </c>
      <c r="E5675" s="17" t="e">
        <f>VLOOKUP(B5676,Consolidation!B:AA,6,TRUE)</f>
        <v>#VALUE!</v>
      </c>
      <c r="F5675" s="17" t="e">
        <f>VLOOKUP(B5676,Consolidation!B:AA,7,TRUE)</f>
        <v>#VALUE!</v>
      </c>
      <c r="G5675" s="17" t="e">
        <f>VLOOKUP(B5676,Consolidation!B:AA,12,TRUE)</f>
        <v>#VALUE!</v>
      </c>
      <c r="H5675" s="17" t="e">
        <f>VLOOKUP(B5676,Consolidation!B:AA,22,FALSE)</f>
        <v>#VALUE!</v>
      </c>
    </row>
    <row r="5676" spans="1:8" ht="29.5" customHeight="1" thickBot="1" x14ac:dyDescent="0.4">
      <c r="A5676" s="16" t="e">
        <f>IF(B5676&lt;&gt;"","IND"&amp;TEXT(COUNTA($B$2:B5676),"000"),"")</f>
        <v>#VALUE!</v>
      </c>
      <c r="B5676" s="17" t="e">
        <f>Consolication[[#This Row],[Nom et prénom 0 Name &amp; first name]]</f>
        <v>#VALUE!</v>
      </c>
      <c r="C5676" s="17" t="e">
        <f>VLOOKUP(B5676,Consolidation!B:AA,3,TRUE)</f>
        <v>#VALUE!</v>
      </c>
      <c r="D5676" s="17" t="e">
        <f>VLOOKUP(B5676,Consolidation!B:AA,5,TRUE)</f>
        <v>#VALUE!</v>
      </c>
      <c r="E5676" s="17" t="e">
        <f>VLOOKUP(B5677,Consolidation!B:AA,6,TRUE)</f>
        <v>#VALUE!</v>
      </c>
      <c r="F5676" s="17" t="e">
        <f>VLOOKUP(B5677,Consolidation!B:AA,7,TRUE)</f>
        <v>#VALUE!</v>
      </c>
      <c r="G5676" s="17" t="e">
        <f>VLOOKUP(B5677,Consolidation!B:AA,12,TRUE)</f>
        <v>#VALUE!</v>
      </c>
      <c r="H5676" s="17" t="e">
        <f>VLOOKUP(B5677,Consolidation!B:AA,22,FALSE)</f>
        <v>#VALUE!</v>
      </c>
    </row>
    <row r="5677" spans="1:8" ht="29.5" customHeight="1" thickBot="1" x14ac:dyDescent="0.4">
      <c r="A5677" s="16" t="e">
        <f>IF(B5677&lt;&gt;"","IND"&amp;TEXT(COUNTA($B$2:B5677),"000"),"")</f>
        <v>#VALUE!</v>
      </c>
      <c r="B5677" s="17" t="e">
        <f>Consolication[[#This Row],[Nom et prénom 0 Name &amp; first name]]</f>
        <v>#VALUE!</v>
      </c>
      <c r="C5677" s="17" t="e">
        <f>VLOOKUP(B5677,Consolidation!B:AA,3,TRUE)</f>
        <v>#VALUE!</v>
      </c>
      <c r="D5677" s="17" t="e">
        <f>VLOOKUP(B5677,Consolidation!B:AA,5,TRUE)</f>
        <v>#VALUE!</v>
      </c>
      <c r="E5677" s="17" t="e">
        <f>VLOOKUP(B5678,Consolidation!B:AA,6,TRUE)</f>
        <v>#VALUE!</v>
      </c>
      <c r="F5677" s="17" t="e">
        <f>VLOOKUP(B5678,Consolidation!B:AA,7,TRUE)</f>
        <v>#VALUE!</v>
      </c>
      <c r="G5677" s="17" t="e">
        <f>VLOOKUP(B5678,Consolidation!B:AA,12,TRUE)</f>
        <v>#VALUE!</v>
      </c>
      <c r="H5677" s="17" t="e">
        <f>VLOOKUP(B5678,Consolidation!B:AA,22,FALSE)</f>
        <v>#VALUE!</v>
      </c>
    </row>
    <row r="5678" spans="1:8" ht="29.5" customHeight="1" thickBot="1" x14ac:dyDescent="0.4">
      <c r="A5678" s="16" t="e">
        <f>IF(B5678&lt;&gt;"","IND"&amp;TEXT(COUNTA($B$2:B5678),"000"),"")</f>
        <v>#VALUE!</v>
      </c>
      <c r="B5678" s="17" t="e">
        <f>Consolication[[#This Row],[Nom et prénom 0 Name &amp; first name]]</f>
        <v>#VALUE!</v>
      </c>
      <c r="C5678" s="17" t="e">
        <f>VLOOKUP(B5678,Consolidation!B:AA,3,TRUE)</f>
        <v>#VALUE!</v>
      </c>
      <c r="D5678" s="17" t="e">
        <f>VLOOKUP(B5678,Consolidation!B:AA,5,TRUE)</f>
        <v>#VALUE!</v>
      </c>
      <c r="E5678" s="17" t="e">
        <f>VLOOKUP(B5679,Consolidation!B:AA,6,TRUE)</f>
        <v>#VALUE!</v>
      </c>
      <c r="F5678" s="17" t="e">
        <f>VLOOKUP(B5679,Consolidation!B:AA,7,TRUE)</f>
        <v>#VALUE!</v>
      </c>
      <c r="G5678" s="17" t="e">
        <f>VLOOKUP(B5679,Consolidation!B:AA,12,TRUE)</f>
        <v>#VALUE!</v>
      </c>
      <c r="H5678" s="17" t="e">
        <f>VLOOKUP(B5679,Consolidation!B:AA,22,FALSE)</f>
        <v>#VALUE!</v>
      </c>
    </row>
    <row r="5679" spans="1:8" ht="29.5" customHeight="1" thickBot="1" x14ac:dyDescent="0.4">
      <c r="A5679" s="16" t="e">
        <f>IF(B5679&lt;&gt;"","IND"&amp;TEXT(COUNTA($B$2:B5679),"000"),"")</f>
        <v>#VALUE!</v>
      </c>
      <c r="B5679" s="17" t="e">
        <f>Consolication[[#This Row],[Nom et prénom 0 Name &amp; first name]]</f>
        <v>#VALUE!</v>
      </c>
      <c r="C5679" s="17" t="e">
        <f>VLOOKUP(B5679,Consolidation!B:AA,3,TRUE)</f>
        <v>#VALUE!</v>
      </c>
      <c r="D5679" s="17" t="e">
        <f>VLOOKUP(B5679,Consolidation!B:AA,5,TRUE)</f>
        <v>#VALUE!</v>
      </c>
      <c r="E5679" s="17" t="e">
        <f>VLOOKUP(B5680,Consolidation!B:AA,6,TRUE)</f>
        <v>#VALUE!</v>
      </c>
      <c r="F5679" s="17" t="e">
        <f>VLOOKUP(B5680,Consolidation!B:AA,7,TRUE)</f>
        <v>#VALUE!</v>
      </c>
      <c r="G5679" s="17" t="e">
        <f>VLOOKUP(B5680,Consolidation!B:AA,12,TRUE)</f>
        <v>#VALUE!</v>
      </c>
      <c r="H5679" s="17" t="e">
        <f>VLOOKUP(B5680,Consolidation!B:AA,22,FALSE)</f>
        <v>#VALUE!</v>
      </c>
    </row>
    <row r="5680" spans="1:8" ht="29.5" customHeight="1" thickBot="1" x14ac:dyDescent="0.4">
      <c r="A5680" s="16" t="e">
        <f>IF(B5680&lt;&gt;"","IND"&amp;TEXT(COUNTA($B$2:B5680),"000"),"")</f>
        <v>#VALUE!</v>
      </c>
      <c r="B5680" s="17" t="e">
        <f>Consolication[[#This Row],[Nom et prénom 0 Name &amp; first name]]</f>
        <v>#VALUE!</v>
      </c>
      <c r="C5680" s="17" t="e">
        <f>VLOOKUP(B5680,Consolidation!B:AA,3,TRUE)</f>
        <v>#VALUE!</v>
      </c>
      <c r="D5680" s="17" t="e">
        <f>VLOOKUP(B5680,Consolidation!B:AA,5,TRUE)</f>
        <v>#VALUE!</v>
      </c>
      <c r="E5680" s="17" t="e">
        <f>VLOOKUP(B5681,Consolidation!B:AA,6,TRUE)</f>
        <v>#VALUE!</v>
      </c>
      <c r="F5680" s="17" t="e">
        <f>VLOOKUP(B5681,Consolidation!B:AA,7,TRUE)</f>
        <v>#VALUE!</v>
      </c>
      <c r="G5680" s="17" t="e">
        <f>VLOOKUP(B5681,Consolidation!B:AA,12,TRUE)</f>
        <v>#VALUE!</v>
      </c>
      <c r="H5680" s="17" t="e">
        <f>VLOOKUP(B5681,Consolidation!B:AA,22,FALSE)</f>
        <v>#VALUE!</v>
      </c>
    </row>
    <row r="5681" spans="1:8" ht="29.5" customHeight="1" thickBot="1" x14ac:dyDescent="0.4">
      <c r="A5681" s="16" t="e">
        <f>IF(B5681&lt;&gt;"","IND"&amp;TEXT(COUNTA($B$2:B5681),"000"),"")</f>
        <v>#VALUE!</v>
      </c>
      <c r="B5681" s="17" t="e">
        <f>Consolication[[#This Row],[Nom et prénom 0 Name &amp; first name]]</f>
        <v>#VALUE!</v>
      </c>
      <c r="C5681" s="17" t="e">
        <f>VLOOKUP(B5681,Consolidation!B:AA,3,TRUE)</f>
        <v>#VALUE!</v>
      </c>
      <c r="D5681" s="17" t="e">
        <f>VLOOKUP(B5681,Consolidation!B:AA,5,TRUE)</f>
        <v>#VALUE!</v>
      </c>
      <c r="E5681" s="17" t="e">
        <f>VLOOKUP(B5682,Consolidation!B:AA,6,TRUE)</f>
        <v>#VALUE!</v>
      </c>
      <c r="F5681" s="17" t="e">
        <f>VLOOKUP(B5682,Consolidation!B:AA,7,TRUE)</f>
        <v>#VALUE!</v>
      </c>
      <c r="G5681" s="17" t="e">
        <f>VLOOKUP(B5682,Consolidation!B:AA,12,TRUE)</f>
        <v>#VALUE!</v>
      </c>
      <c r="H5681" s="17" t="e">
        <f>VLOOKUP(B5682,Consolidation!B:AA,22,FALSE)</f>
        <v>#VALUE!</v>
      </c>
    </row>
    <row r="5682" spans="1:8" ht="29.5" customHeight="1" thickBot="1" x14ac:dyDescent="0.4">
      <c r="A5682" s="16" t="e">
        <f>IF(B5682&lt;&gt;"","IND"&amp;TEXT(COUNTA($B$2:B5682),"000"),"")</f>
        <v>#VALUE!</v>
      </c>
      <c r="B5682" s="17" t="e">
        <f>Consolication[[#This Row],[Nom et prénom 0 Name &amp; first name]]</f>
        <v>#VALUE!</v>
      </c>
      <c r="C5682" s="17" t="e">
        <f>VLOOKUP(B5682,Consolidation!B:AA,3,TRUE)</f>
        <v>#VALUE!</v>
      </c>
      <c r="D5682" s="17" t="e">
        <f>VLOOKUP(B5682,Consolidation!B:AA,5,TRUE)</f>
        <v>#VALUE!</v>
      </c>
      <c r="E5682" s="17" t="e">
        <f>VLOOKUP(B5683,Consolidation!B:AA,6,TRUE)</f>
        <v>#VALUE!</v>
      </c>
      <c r="F5682" s="17" t="e">
        <f>VLOOKUP(B5683,Consolidation!B:AA,7,TRUE)</f>
        <v>#VALUE!</v>
      </c>
      <c r="G5682" s="17" t="e">
        <f>VLOOKUP(B5683,Consolidation!B:AA,12,TRUE)</f>
        <v>#VALUE!</v>
      </c>
      <c r="H5682" s="17" t="e">
        <f>VLOOKUP(B5683,Consolidation!B:AA,22,FALSE)</f>
        <v>#VALUE!</v>
      </c>
    </row>
    <row r="5683" spans="1:8" ht="29.5" customHeight="1" thickBot="1" x14ac:dyDescent="0.4">
      <c r="A5683" s="16" t="e">
        <f>IF(B5683&lt;&gt;"","IND"&amp;TEXT(COUNTA($B$2:B5683),"000"),"")</f>
        <v>#VALUE!</v>
      </c>
      <c r="B5683" s="17" t="e">
        <f>Consolication[[#This Row],[Nom et prénom 0 Name &amp; first name]]</f>
        <v>#VALUE!</v>
      </c>
      <c r="C5683" s="17" t="e">
        <f>VLOOKUP(B5683,Consolidation!B:AA,3,TRUE)</f>
        <v>#VALUE!</v>
      </c>
      <c r="D5683" s="17" t="e">
        <f>VLOOKUP(B5683,Consolidation!B:AA,5,TRUE)</f>
        <v>#VALUE!</v>
      </c>
      <c r="E5683" s="17" t="e">
        <f>VLOOKUP(B5684,Consolidation!B:AA,6,TRUE)</f>
        <v>#VALUE!</v>
      </c>
      <c r="F5683" s="17" t="e">
        <f>VLOOKUP(B5684,Consolidation!B:AA,7,TRUE)</f>
        <v>#VALUE!</v>
      </c>
      <c r="G5683" s="17" t="e">
        <f>VLOOKUP(B5684,Consolidation!B:AA,12,TRUE)</f>
        <v>#VALUE!</v>
      </c>
      <c r="H5683" s="17" t="e">
        <f>VLOOKUP(B5684,Consolidation!B:AA,22,FALSE)</f>
        <v>#VALUE!</v>
      </c>
    </row>
    <row r="5684" spans="1:8" ht="29.5" customHeight="1" thickBot="1" x14ac:dyDescent="0.4">
      <c r="A5684" s="16" t="e">
        <f>IF(B5684&lt;&gt;"","IND"&amp;TEXT(COUNTA($B$2:B5684),"000"),"")</f>
        <v>#VALUE!</v>
      </c>
      <c r="B5684" s="17" t="e">
        <f>Consolication[[#This Row],[Nom et prénom 0 Name &amp; first name]]</f>
        <v>#VALUE!</v>
      </c>
      <c r="C5684" s="17" t="e">
        <f>VLOOKUP(B5684,Consolidation!B:AA,3,TRUE)</f>
        <v>#VALUE!</v>
      </c>
      <c r="D5684" s="17" t="e">
        <f>VLOOKUP(B5684,Consolidation!B:AA,5,TRUE)</f>
        <v>#VALUE!</v>
      </c>
      <c r="E5684" s="17" t="e">
        <f>VLOOKUP(B5685,Consolidation!B:AA,6,TRUE)</f>
        <v>#VALUE!</v>
      </c>
      <c r="F5684" s="17" t="e">
        <f>VLOOKUP(B5685,Consolidation!B:AA,7,TRUE)</f>
        <v>#VALUE!</v>
      </c>
      <c r="G5684" s="17" t="e">
        <f>VLOOKUP(B5685,Consolidation!B:AA,12,TRUE)</f>
        <v>#VALUE!</v>
      </c>
      <c r="H5684" s="17" t="e">
        <f>VLOOKUP(B5685,Consolidation!B:AA,22,FALSE)</f>
        <v>#VALUE!</v>
      </c>
    </row>
    <row r="5685" spans="1:8" ht="29.5" customHeight="1" thickBot="1" x14ac:dyDescent="0.4">
      <c r="A5685" s="16" t="e">
        <f>IF(B5685&lt;&gt;"","IND"&amp;TEXT(COUNTA($B$2:B5685),"000"),"")</f>
        <v>#VALUE!</v>
      </c>
      <c r="B5685" s="17" t="e">
        <f>Consolication[[#This Row],[Nom et prénom 0 Name &amp; first name]]</f>
        <v>#VALUE!</v>
      </c>
      <c r="C5685" s="17" t="e">
        <f>VLOOKUP(B5685,Consolidation!B:AA,3,TRUE)</f>
        <v>#VALUE!</v>
      </c>
      <c r="D5685" s="17" t="e">
        <f>VLOOKUP(B5685,Consolidation!B:AA,5,TRUE)</f>
        <v>#VALUE!</v>
      </c>
      <c r="E5685" s="17" t="e">
        <f>VLOOKUP(B5686,Consolidation!B:AA,6,TRUE)</f>
        <v>#VALUE!</v>
      </c>
      <c r="F5685" s="17" t="e">
        <f>VLOOKUP(B5686,Consolidation!B:AA,7,TRUE)</f>
        <v>#VALUE!</v>
      </c>
      <c r="G5685" s="17" t="e">
        <f>VLOOKUP(B5686,Consolidation!B:AA,12,TRUE)</f>
        <v>#VALUE!</v>
      </c>
      <c r="H5685" s="17" t="e">
        <f>VLOOKUP(B5686,Consolidation!B:AA,22,FALSE)</f>
        <v>#VALUE!</v>
      </c>
    </row>
    <row r="5686" spans="1:8" ht="29.5" customHeight="1" thickBot="1" x14ac:dyDescent="0.4">
      <c r="A5686" s="16" t="e">
        <f>IF(B5686&lt;&gt;"","IND"&amp;TEXT(COUNTA($B$2:B5686),"000"),"")</f>
        <v>#VALUE!</v>
      </c>
      <c r="B5686" s="17" t="e">
        <f>Consolication[[#This Row],[Nom et prénom 0 Name &amp; first name]]</f>
        <v>#VALUE!</v>
      </c>
      <c r="C5686" s="17" t="e">
        <f>VLOOKUP(B5686,Consolidation!B:AA,3,TRUE)</f>
        <v>#VALUE!</v>
      </c>
      <c r="D5686" s="17" t="e">
        <f>VLOOKUP(B5686,Consolidation!B:AA,5,TRUE)</f>
        <v>#VALUE!</v>
      </c>
      <c r="E5686" s="17" t="e">
        <f>VLOOKUP(B5687,Consolidation!B:AA,6,TRUE)</f>
        <v>#VALUE!</v>
      </c>
      <c r="F5686" s="17" t="e">
        <f>VLOOKUP(B5687,Consolidation!B:AA,7,TRUE)</f>
        <v>#VALUE!</v>
      </c>
      <c r="G5686" s="17" t="e">
        <f>VLOOKUP(B5687,Consolidation!B:AA,12,TRUE)</f>
        <v>#VALUE!</v>
      </c>
      <c r="H5686" s="17" t="e">
        <f>VLOOKUP(B5687,Consolidation!B:AA,22,FALSE)</f>
        <v>#VALUE!</v>
      </c>
    </row>
    <row r="5687" spans="1:8" ht="29.5" customHeight="1" thickBot="1" x14ac:dyDescent="0.4">
      <c r="A5687" s="16" t="e">
        <f>IF(B5687&lt;&gt;"","IND"&amp;TEXT(COUNTA($B$2:B5687),"000"),"")</f>
        <v>#VALUE!</v>
      </c>
      <c r="B5687" s="17" t="e">
        <f>Consolication[[#This Row],[Nom et prénom 0 Name &amp; first name]]</f>
        <v>#VALUE!</v>
      </c>
      <c r="C5687" s="17" t="e">
        <f>VLOOKUP(B5687,Consolidation!B:AA,3,TRUE)</f>
        <v>#VALUE!</v>
      </c>
      <c r="D5687" s="17" t="e">
        <f>VLOOKUP(B5687,Consolidation!B:AA,5,TRUE)</f>
        <v>#VALUE!</v>
      </c>
      <c r="E5687" s="17" t="e">
        <f>VLOOKUP(B5688,Consolidation!B:AA,6,TRUE)</f>
        <v>#VALUE!</v>
      </c>
      <c r="F5687" s="17" t="e">
        <f>VLOOKUP(B5688,Consolidation!B:AA,7,TRUE)</f>
        <v>#VALUE!</v>
      </c>
      <c r="G5687" s="17" t="e">
        <f>VLOOKUP(B5688,Consolidation!B:AA,12,TRUE)</f>
        <v>#VALUE!</v>
      </c>
      <c r="H5687" s="17" t="e">
        <f>VLOOKUP(B5688,Consolidation!B:AA,22,FALSE)</f>
        <v>#VALUE!</v>
      </c>
    </row>
    <row r="5688" spans="1:8" ht="29.5" customHeight="1" thickBot="1" x14ac:dyDescent="0.4">
      <c r="A5688" s="16" t="e">
        <f>IF(B5688&lt;&gt;"","IND"&amp;TEXT(COUNTA($B$2:B5688),"000"),"")</f>
        <v>#VALUE!</v>
      </c>
      <c r="B5688" s="17" t="e">
        <f>Consolication[[#This Row],[Nom et prénom 0 Name &amp; first name]]</f>
        <v>#VALUE!</v>
      </c>
      <c r="C5688" s="17" t="e">
        <f>VLOOKUP(B5688,Consolidation!B:AA,3,TRUE)</f>
        <v>#VALUE!</v>
      </c>
      <c r="D5688" s="17" t="e">
        <f>VLOOKUP(B5688,Consolidation!B:AA,5,TRUE)</f>
        <v>#VALUE!</v>
      </c>
      <c r="E5688" s="17" t="e">
        <f>VLOOKUP(B5689,Consolidation!B:AA,6,TRUE)</f>
        <v>#VALUE!</v>
      </c>
      <c r="F5688" s="17" t="e">
        <f>VLOOKUP(B5689,Consolidation!B:AA,7,TRUE)</f>
        <v>#VALUE!</v>
      </c>
      <c r="G5688" s="17" t="e">
        <f>VLOOKUP(B5689,Consolidation!B:AA,12,TRUE)</f>
        <v>#VALUE!</v>
      </c>
      <c r="H5688" s="17" t="e">
        <f>VLOOKUP(B5689,Consolidation!B:AA,22,FALSE)</f>
        <v>#VALUE!</v>
      </c>
    </row>
    <row r="5689" spans="1:8" ht="29.5" customHeight="1" thickBot="1" x14ac:dyDescent="0.4">
      <c r="A5689" s="16" t="e">
        <f>IF(B5689&lt;&gt;"","IND"&amp;TEXT(COUNTA($B$2:B5689),"000"),"")</f>
        <v>#VALUE!</v>
      </c>
      <c r="B5689" s="17" t="e">
        <f>Consolication[[#This Row],[Nom et prénom 0 Name &amp; first name]]</f>
        <v>#VALUE!</v>
      </c>
      <c r="C5689" s="17" t="e">
        <f>VLOOKUP(B5689,Consolidation!B:AA,3,TRUE)</f>
        <v>#VALUE!</v>
      </c>
      <c r="D5689" s="17" t="e">
        <f>VLOOKUP(B5689,Consolidation!B:AA,5,TRUE)</f>
        <v>#VALUE!</v>
      </c>
      <c r="E5689" s="17" t="e">
        <f>VLOOKUP(B5690,Consolidation!B:AA,6,TRUE)</f>
        <v>#VALUE!</v>
      </c>
      <c r="F5689" s="17" t="e">
        <f>VLOOKUP(B5690,Consolidation!B:AA,7,TRUE)</f>
        <v>#VALUE!</v>
      </c>
      <c r="G5689" s="17" t="e">
        <f>VLOOKUP(B5690,Consolidation!B:AA,12,TRUE)</f>
        <v>#VALUE!</v>
      </c>
      <c r="H5689" s="17" t="e">
        <f>VLOOKUP(B5690,Consolidation!B:AA,22,FALSE)</f>
        <v>#VALUE!</v>
      </c>
    </row>
    <row r="5690" spans="1:8" ht="29.5" customHeight="1" thickBot="1" x14ac:dyDescent="0.4">
      <c r="A5690" s="16" t="e">
        <f>IF(B5690&lt;&gt;"","IND"&amp;TEXT(COUNTA($B$2:B5690),"000"),"")</f>
        <v>#VALUE!</v>
      </c>
      <c r="B5690" s="17" t="e">
        <f>Consolication[[#This Row],[Nom et prénom 0 Name &amp; first name]]</f>
        <v>#VALUE!</v>
      </c>
      <c r="C5690" s="17" t="e">
        <f>VLOOKUP(B5690,Consolidation!B:AA,3,TRUE)</f>
        <v>#VALUE!</v>
      </c>
      <c r="D5690" s="17" t="e">
        <f>VLOOKUP(B5690,Consolidation!B:AA,5,TRUE)</f>
        <v>#VALUE!</v>
      </c>
      <c r="E5690" s="17" t="e">
        <f>VLOOKUP(B5691,Consolidation!B:AA,6,TRUE)</f>
        <v>#VALUE!</v>
      </c>
      <c r="F5690" s="17" t="e">
        <f>VLOOKUP(B5691,Consolidation!B:AA,7,TRUE)</f>
        <v>#VALUE!</v>
      </c>
      <c r="G5690" s="17" t="e">
        <f>VLOOKUP(B5691,Consolidation!B:AA,12,TRUE)</f>
        <v>#VALUE!</v>
      </c>
      <c r="H5690" s="17" t="e">
        <f>VLOOKUP(B5691,Consolidation!B:AA,22,FALSE)</f>
        <v>#VALUE!</v>
      </c>
    </row>
    <row r="5691" spans="1:8" ht="29.5" customHeight="1" thickBot="1" x14ac:dyDescent="0.4">
      <c r="A5691" s="16" t="e">
        <f>IF(B5691&lt;&gt;"","IND"&amp;TEXT(COUNTA($B$2:B5691),"000"),"")</f>
        <v>#VALUE!</v>
      </c>
      <c r="B5691" s="17" t="e">
        <f>Consolication[[#This Row],[Nom et prénom 0 Name &amp; first name]]</f>
        <v>#VALUE!</v>
      </c>
      <c r="C5691" s="17" t="e">
        <f>VLOOKUP(B5691,Consolidation!B:AA,3,TRUE)</f>
        <v>#VALUE!</v>
      </c>
      <c r="D5691" s="17" t="e">
        <f>VLOOKUP(B5691,Consolidation!B:AA,5,TRUE)</f>
        <v>#VALUE!</v>
      </c>
      <c r="E5691" s="17" t="e">
        <f>VLOOKUP(B5692,Consolidation!B:AA,6,TRUE)</f>
        <v>#VALUE!</v>
      </c>
      <c r="F5691" s="17" t="e">
        <f>VLOOKUP(B5692,Consolidation!B:AA,7,TRUE)</f>
        <v>#VALUE!</v>
      </c>
      <c r="G5691" s="17" t="e">
        <f>VLOOKUP(B5692,Consolidation!B:AA,12,TRUE)</f>
        <v>#VALUE!</v>
      </c>
      <c r="H5691" s="17" t="e">
        <f>VLOOKUP(B5692,Consolidation!B:AA,22,FALSE)</f>
        <v>#VALUE!</v>
      </c>
    </row>
    <row r="5692" spans="1:8" ht="29.5" customHeight="1" thickBot="1" x14ac:dyDescent="0.4">
      <c r="A5692" s="16" t="e">
        <f>IF(B5692&lt;&gt;"","IND"&amp;TEXT(COUNTA($B$2:B5692),"000"),"")</f>
        <v>#VALUE!</v>
      </c>
      <c r="B5692" s="17" t="e">
        <f>Consolication[[#This Row],[Nom et prénom 0 Name &amp; first name]]</f>
        <v>#VALUE!</v>
      </c>
      <c r="C5692" s="17" t="e">
        <f>VLOOKUP(B5692,Consolidation!B:AA,3,TRUE)</f>
        <v>#VALUE!</v>
      </c>
      <c r="D5692" s="17" t="e">
        <f>VLOOKUP(B5692,Consolidation!B:AA,5,TRUE)</f>
        <v>#VALUE!</v>
      </c>
      <c r="E5692" s="17" t="e">
        <f>VLOOKUP(B5693,Consolidation!B:AA,6,TRUE)</f>
        <v>#VALUE!</v>
      </c>
      <c r="F5692" s="17" t="e">
        <f>VLOOKUP(B5693,Consolidation!B:AA,7,TRUE)</f>
        <v>#VALUE!</v>
      </c>
      <c r="G5692" s="17" t="e">
        <f>VLOOKUP(B5693,Consolidation!B:AA,12,TRUE)</f>
        <v>#VALUE!</v>
      </c>
      <c r="H5692" s="17" t="e">
        <f>VLOOKUP(B5693,Consolidation!B:AA,22,FALSE)</f>
        <v>#VALUE!</v>
      </c>
    </row>
    <row r="5693" spans="1:8" ht="29.5" customHeight="1" thickBot="1" x14ac:dyDescent="0.4">
      <c r="A5693" s="16" t="e">
        <f>IF(B5693&lt;&gt;"","IND"&amp;TEXT(COUNTA($B$2:B5693),"000"),"")</f>
        <v>#VALUE!</v>
      </c>
      <c r="B5693" s="17" t="e">
        <f>Consolication[[#This Row],[Nom et prénom 0 Name &amp; first name]]</f>
        <v>#VALUE!</v>
      </c>
      <c r="C5693" s="17" t="e">
        <f>VLOOKUP(B5693,Consolidation!B:AA,3,TRUE)</f>
        <v>#VALUE!</v>
      </c>
      <c r="D5693" s="17" t="e">
        <f>VLOOKUP(B5693,Consolidation!B:AA,5,TRUE)</f>
        <v>#VALUE!</v>
      </c>
      <c r="E5693" s="17" t="e">
        <f>VLOOKUP(B5694,Consolidation!B:AA,6,TRUE)</f>
        <v>#VALUE!</v>
      </c>
      <c r="F5693" s="17" t="e">
        <f>VLOOKUP(B5694,Consolidation!B:AA,7,TRUE)</f>
        <v>#VALUE!</v>
      </c>
      <c r="G5693" s="17" t="e">
        <f>VLOOKUP(B5694,Consolidation!B:AA,12,TRUE)</f>
        <v>#VALUE!</v>
      </c>
      <c r="H5693" s="17" t="e">
        <f>VLOOKUP(B5694,Consolidation!B:AA,22,FALSE)</f>
        <v>#VALUE!</v>
      </c>
    </row>
    <row r="5694" spans="1:8" ht="29.5" customHeight="1" thickBot="1" x14ac:dyDescent="0.4">
      <c r="A5694" s="16" t="e">
        <f>IF(B5694&lt;&gt;"","IND"&amp;TEXT(COUNTA($B$2:B5694),"000"),"")</f>
        <v>#VALUE!</v>
      </c>
      <c r="B5694" s="17" t="e">
        <f>Consolication[[#This Row],[Nom et prénom 0 Name &amp; first name]]</f>
        <v>#VALUE!</v>
      </c>
      <c r="C5694" s="17" t="e">
        <f>VLOOKUP(B5694,Consolidation!B:AA,3,TRUE)</f>
        <v>#VALUE!</v>
      </c>
      <c r="D5694" s="17" t="e">
        <f>VLOOKUP(B5694,Consolidation!B:AA,5,TRUE)</f>
        <v>#VALUE!</v>
      </c>
      <c r="E5694" s="17" t="e">
        <f>VLOOKUP(B5695,Consolidation!B:AA,6,TRUE)</f>
        <v>#VALUE!</v>
      </c>
      <c r="F5694" s="17" t="e">
        <f>VLOOKUP(B5695,Consolidation!B:AA,7,TRUE)</f>
        <v>#VALUE!</v>
      </c>
      <c r="G5694" s="17" t="e">
        <f>VLOOKUP(B5695,Consolidation!B:AA,12,TRUE)</f>
        <v>#VALUE!</v>
      </c>
      <c r="H5694" s="17" t="e">
        <f>VLOOKUP(B5695,Consolidation!B:AA,22,FALSE)</f>
        <v>#VALUE!</v>
      </c>
    </row>
    <row r="5695" spans="1:8" ht="29.5" customHeight="1" thickBot="1" x14ac:dyDescent="0.4">
      <c r="A5695" s="16" t="e">
        <f>IF(B5695&lt;&gt;"","IND"&amp;TEXT(COUNTA($B$2:B5695),"000"),"")</f>
        <v>#VALUE!</v>
      </c>
      <c r="B5695" s="17" t="e">
        <f>Consolication[[#This Row],[Nom et prénom 0 Name &amp; first name]]</f>
        <v>#VALUE!</v>
      </c>
      <c r="C5695" s="17" t="e">
        <f>VLOOKUP(B5695,Consolidation!B:AA,3,TRUE)</f>
        <v>#VALUE!</v>
      </c>
      <c r="D5695" s="17" t="e">
        <f>VLOOKUP(B5695,Consolidation!B:AA,5,TRUE)</f>
        <v>#VALUE!</v>
      </c>
      <c r="E5695" s="17" t="e">
        <f>VLOOKUP(B5696,Consolidation!B:AA,6,TRUE)</f>
        <v>#VALUE!</v>
      </c>
      <c r="F5695" s="17" t="e">
        <f>VLOOKUP(B5696,Consolidation!B:AA,7,TRUE)</f>
        <v>#VALUE!</v>
      </c>
      <c r="G5695" s="17" t="e">
        <f>VLOOKUP(B5696,Consolidation!B:AA,12,TRUE)</f>
        <v>#VALUE!</v>
      </c>
      <c r="H5695" s="17" t="e">
        <f>VLOOKUP(B5696,Consolidation!B:AA,22,FALSE)</f>
        <v>#VALUE!</v>
      </c>
    </row>
    <row r="5696" spans="1:8" ht="29.5" customHeight="1" thickBot="1" x14ac:dyDescent="0.4">
      <c r="A5696" s="16" t="e">
        <f>IF(B5696&lt;&gt;"","IND"&amp;TEXT(COUNTA($B$2:B5696),"000"),"")</f>
        <v>#VALUE!</v>
      </c>
      <c r="B5696" s="17" t="e">
        <f>Consolication[[#This Row],[Nom et prénom 0 Name &amp; first name]]</f>
        <v>#VALUE!</v>
      </c>
      <c r="C5696" s="17" t="e">
        <f>VLOOKUP(B5696,Consolidation!B:AA,3,TRUE)</f>
        <v>#VALUE!</v>
      </c>
      <c r="D5696" s="17" t="e">
        <f>VLOOKUP(B5696,Consolidation!B:AA,5,TRUE)</f>
        <v>#VALUE!</v>
      </c>
      <c r="E5696" s="17" t="e">
        <f>VLOOKUP(B5697,Consolidation!B:AA,6,TRUE)</f>
        <v>#VALUE!</v>
      </c>
      <c r="F5696" s="17" t="e">
        <f>VLOOKUP(B5697,Consolidation!B:AA,7,TRUE)</f>
        <v>#VALUE!</v>
      </c>
      <c r="G5696" s="17" t="e">
        <f>VLOOKUP(B5697,Consolidation!B:AA,12,TRUE)</f>
        <v>#VALUE!</v>
      </c>
      <c r="H5696" s="17" t="e">
        <f>VLOOKUP(B5697,Consolidation!B:AA,22,FALSE)</f>
        <v>#VALUE!</v>
      </c>
    </row>
    <row r="5697" spans="1:8" ht="29.5" customHeight="1" thickBot="1" x14ac:dyDescent="0.4">
      <c r="A5697" s="16" t="e">
        <f>IF(B5697&lt;&gt;"","IND"&amp;TEXT(COUNTA($B$2:B5697),"000"),"")</f>
        <v>#VALUE!</v>
      </c>
      <c r="B5697" s="17" t="e">
        <f>Consolication[[#This Row],[Nom et prénom 0 Name &amp; first name]]</f>
        <v>#VALUE!</v>
      </c>
      <c r="C5697" s="17" t="e">
        <f>VLOOKUP(B5697,Consolidation!B:AA,3,TRUE)</f>
        <v>#VALUE!</v>
      </c>
      <c r="D5697" s="17" t="e">
        <f>VLOOKUP(B5697,Consolidation!B:AA,5,TRUE)</f>
        <v>#VALUE!</v>
      </c>
      <c r="E5697" s="17" t="e">
        <f>VLOOKUP(B5698,Consolidation!B:AA,6,TRUE)</f>
        <v>#VALUE!</v>
      </c>
      <c r="F5697" s="17" t="e">
        <f>VLOOKUP(B5698,Consolidation!B:AA,7,TRUE)</f>
        <v>#VALUE!</v>
      </c>
      <c r="G5697" s="17" t="e">
        <f>VLOOKUP(B5698,Consolidation!B:AA,12,TRUE)</f>
        <v>#VALUE!</v>
      </c>
      <c r="H5697" s="17" t="e">
        <f>VLOOKUP(B5698,Consolidation!B:AA,22,FALSE)</f>
        <v>#VALUE!</v>
      </c>
    </row>
    <row r="5698" spans="1:8" ht="29.5" customHeight="1" thickBot="1" x14ac:dyDescent="0.4">
      <c r="A5698" s="16" t="e">
        <f>IF(B5698&lt;&gt;"","IND"&amp;TEXT(COUNTA($B$2:B5698),"000"),"")</f>
        <v>#VALUE!</v>
      </c>
      <c r="B5698" s="17" t="e">
        <f>Consolication[[#This Row],[Nom et prénom 0 Name &amp; first name]]</f>
        <v>#VALUE!</v>
      </c>
      <c r="C5698" s="17" t="e">
        <f>VLOOKUP(B5698,Consolidation!B:AA,3,TRUE)</f>
        <v>#VALUE!</v>
      </c>
      <c r="D5698" s="17" t="e">
        <f>VLOOKUP(B5698,Consolidation!B:AA,5,TRUE)</f>
        <v>#VALUE!</v>
      </c>
      <c r="E5698" s="17" t="e">
        <f>VLOOKUP(B5699,Consolidation!B:AA,6,TRUE)</f>
        <v>#VALUE!</v>
      </c>
      <c r="F5698" s="17" t="e">
        <f>VLOOKUP(B5699,Consolidation!B:AA,7,TRUE)</f>
        <v>#VALUE!</v>
      </c>
      <c r="G5698" s="17" t="e">
        <f>VLOOKUP(B5699,Consolidation!B:AA,12,TRUE)</f>
        <v>#VALUE!</v>
      </c>
      <c r="H5698" s="17" t="e">
        <f>VLOOKUP(B5699,Consolidation!B:AA,22,FALSE)</f>
        <v>#VALUE!</v>
      </c>
    </row>
    <row r="5699" spans="1:8" ht="29.5" customHeight="1" thickBot="1" x14ac:dyDescent="0.4">
      <c r="A5699" s="16" t="e">
        <f>IF(B5699&lt;&gt;"","IND"&amp;TEXT(COUNTA($B$2:B5699),"000"),"")</f>
        <v>#VALUE!</v>
      </c>
      <c r="B5699" s="17" t="e">
        <f>Consolication[[#This Row],[Nom et prénom 0 Name &amp; first name]]</f>
        <v>#VALUE!</v>
      </c>
      <c r="C5699" s="17" t="e">
        <f>VLOOKUP(B5699,Consolidation!B:AA,3,TRUE)</f>
        <v>#VALUE!</v>
      </c>
      <c r="D5699" s="17" t="e">
        <f>VLOOKUP(B5699,Consolidation!B:AA,5,TRUE)</f>
        <v>#VALUE!</v>
      </c>
      <c r="E5699" s="17" t="e">
        <f>VLOOKUP(B5700,Consolidation!B:AA,6,TRUE)</f>
        <v>#VALUE!</v>
      </c>
      <c r="F5699" s="17" t="e">
        <f>VLOOKUP(B5700,Consolidation!B:AA,7,TRUE)</f>
        <v>#VALUE!</v>
      </c>
      <c r="G5699" s="17" t="e">
        <f>VLOOKUP(B5700,Consolidation!B:AA,12,TRUE)</f>
        <v>#VALUE!</v>
      </c>
      <c r="H5699" s="17" t="e">
        <f>VLOOKUP(B5700,Consolidation!B:AA,22,FALSE)</f>
        <v>#VALUE!</v>
      </c>
    </row>
    <row r="5700" spans="1:8" ht="29.5" customHeight="1" thickBot="1" x14ac:dyDescent="0.4">
      <c r="A5700" s="16" t="e">
        <f>IF(B5700&lt;&gt;"","IND"&amp;TEXT(COUNTA($B$2:B5700),"000"),"")</f>
        <v>#VALUE!</v>
      </c>
      <c r="B5700" s="17" t="e">
        <f>Consolication[[#This Row],[Nom et prénom 0 Name &amp; first name]]</f>
        <v>#VALUE!</v>
      </c>
      <c r="C5700" s="17" t="e">
        <f>VLOOKUP(B5700,Consolidation!B:AA,3,TRUE)</f>
        <v>#VALUE!</v>
      </c>
      <c r="D5700" s="17" t="e">
        <f>VLOOKUP(B5700,Consolidation!B:AA,5,TRUE)</f>
        <v>#VALUE!</v>
      </c>
      <c r="E5700" s="17" t="e">
        <f>VLOOKUP(B5701,Consolidation!B:AA,6,TRUE)</f>
        <v>#VALUE!</v>
      </c>
      <c r="F5700" s="17" t="e">
        <f>VLOOKUP(B5701,Consolidation!B:AA,7,TRUE)</f>
        <v>#VALUE!</v>
      </c>
      <c r="G5700" s="17" t="e">
        <f>VLOOKUP(B5701,Consolidation!B:AA,12,TRUE)</f>
        <v>#VALUE!</v>
      </c>
      <c r="H5700" s="17" t="e">
        <f>VLOOKUP(B5701,Consolidation!B:AA,22,FALSE)</f>
        <v>#VALUE!</v>
      </c>
    </row>
    <row r="5701" spans="1:8" ht="29.5" customHeight="1" thickBot="1" x14ac:dyDescent="0.4">
      <c r="A5701" s="16" t="e">
        <f>IF(B5701&lt;&gt;"","IND"&amp;TEXT(COUNTA($B$2:B5701),"000"),"")</f>
        <v>#VALUE!</v>
      </c>
      <c r="B5701" s="17" t="e">
        <f>Consolication[[#This Row],[Nom et prénom 0 Name &amp; first name]]</f>
        <v>#VALUE!</v>
      </c>
      <c r="C5701" s="17" t="e">
        <f>VLOOKUP(B5701,Consolidation!B:AA,3,TRUE)</f>
        <v>#VALUE!</v>
      </c>
      <c r="D5701" s="17" t="e">
        <f>VLOOKUP(B5701,Consolidation!B:AA,5,TRUE)</f>
        <v>#VALUE!</v>
      </c>
      <c r="E5701" s="17" t="e">
        <f>VLOOKUP(B5702,Consolidation!B:AA,6,TRUE)</f>
        <v>#VALUE!</v>
      </c>
      <c r="F5701" s="17" t="e">
        <f>VLOOKUP(B5702,Consolidation!B:AA,7,TRUE)</f>
        <v>#VALUE!</v>
      </c>
      <c r="G5701" s="17" t="e">
        <f>VLOOKUP(B5702,Consolidation!B:AA,12,TRUE)</f>
        <v>#VALUE!</v>
      </c>
      <c r="H5701" s="17" t="e">
        <f>VLOOKUP(B5702,Consolidation!B:AA,22,FALSE)</f>
        <v>#VALUE!</v>
      </c>
    </row>
    <row r="5702" spans="1:8" ht="29.5" customHeight="1" thickBot="1" x14ac:dyDescent="0.4">
      <c r="A5702" s="16" t="e">
        <f>IF(B5702&lt;&gt;"","IND"&amp;TEXT(COUNTA($B$2:B5702),"000"),"")</f>
        <v>#VALUE!</v>
      </c>
      <c r="B5702" s="17" t="e">
        <f>Consolication[[#This Row],[Nom et prénom 0 Name &amp; first name]]</f>
        <v>#VALUE!</v>
      </c>
      <c r="C5702" s="17" t="e">
        <f>VLOOKUP(B5702,Consolidation!B:AA,3,TRUE)</f>
        <v>#VALUE!</v>
      </c>
      <c r="D5702" s="17" t="e">
        <f>VLOOKUP(B5702,Consolidation!B:AA,5,TRUE)</f>
        <v>#VALUE!</v>
      </c>
      <c r="E5702" s="17" t="e">
        <f>VLOOKUP(B5703,Consolidation!B:AA,6,TRUE)</f>
        <v>#VALUE!</v>
      </c>
      <c r="F5702" s="17" t="e">
        <f>VLOOKUP(B5703,Consolidation!B:AA,7,TRUE)</f>
        <v>#VALUE!</v>
      </c>
      <c r="G5702" s="17" t="e">
        <f>VLOOKUP(B5703,Consolidation!B:AA,12,TRUE)</f>
        <v>#VALUE!</v>
      </c>
      <c r="H5702" s="17" t="e">
        <f>VLOOKUP(B5703,Consolidation!B:AA,22,FALSE)</f>
        <v>#VALUE!</v>
      </c>
    </row>
    <row r="5703" spans="1:8" ht="29.5" customHeight="1" thickBot="1" x14ac:dyDescent="0.4">
      <c r="A5703" s="16" t="e">
        <f>IF(B5703&lt;&gt;"","IND"&amp;TEXT(COUNTA($B$2:B5703),"000"),"")</f>
        <v>#VALUE!</v>
      </c>
      <c r="B5703" s="17" t="e">
        <f>Consolication[[#This Row],[Nom et prénom 0 Name &amp; first name]]</f>
        <v>#VALUE!</v>
      </c>
      <c r="C5703" s="17" t="e">
        <f>VLOOKUP(B5703,Consolidation!B:AA,3,TRUE)</f>
        <v>#VALUE!</v>
      </c>
      <c r="D5703" s="17" t="e">
        <f>VLOOKUP(B5703,Consolidation!B:AA,5,TRUE)</f>
        <v>#VALUE!</v>
      </c>
      <c r="E5703" s="17" t="e">
        <f>VLOOKUP(B5704,Consolidation!B:AA,6,TRUE)</f>
        <v>#VALUE!</v>
      </c>
      <c r="F5703" s="17" t="e">
        <f>VLOOKUP(B5704,Consolidation!B:AA,7,TRUE)</f>
        <v>#VALUE!</v>
      </c>
      <c r="G5703" s="17" t="e">
        <f>VLOOKUP(B5704,Consolidation!B:AA,12,TRUE)</f>
        <v>#VALUE!</v>
      </c>
      <c r="H5703" s="17" t="e">
        <f>VLOOKUP(B5704,Consolidation!B:AA,22,FALSE)</f>
        <v>#VALUE!</v>
      </c>
    </row>
    <row r="5704" spans="1:8" ht="29.5" customHeight="1" thickBot="1" x14ac:dyDescent="0.4">
      <c r="A5704" s="16" t="e">
        <f>IF(B5704&lt;&gt;"","IND"&amp;TEXT(COUNTA($B$2:B5704),"000"),"")</f>
        <v>#VALUE!</v>
      </c>
      <c r="B5704" s="17" t="e">
        <f>Consolication[[#This Row],[Nom et prénom 0 Name &amp; first name]]</f>
        <v>#VALUE!</v>
      </c>
      <c r="C5704" s="17" t="e">
        <f>VLOOKUP(B5704,Consolidation!B:AA,3,TRUE)</f>
        <v>#VALUE!</v>
      </c>
      <c r="D5704" s="17" t="e">
        <f>VLOOKUP(B5704,Consolidation!B:AA,5,TRUE)</f>
        <v>#VALUE!</v>
      </c>
      <c r="E5704" s="17" t="e">
        <f>VLOOKUP(B5705,Consolidation!B:AA,6,TRUE)</f>
        <v>#VALUE!</v>
      </c>
      <c r="F5704" s="17" t="e">
        <f>VLOOKUP(B5705,Consolidation!B:AA,7,TRUE)</f>
        <v>#VALUE!</v>
      </c>
      <c r="G5704" s="17" t="e">
        <f>VLOOKUP(B5705,Consolidation!B:AA,12,TRUE)</f>
        <v>#VALUE!</v>
      </c>
      <c r="H5704" s="17" t="e">
        <f>VLOOKUP(B5705,Consolidation!B:AA,22,FALSE)</f>
        <v>#VALUE!</v>
      </c>
    </row>
    <row r="5705" spans="1:8" ht="29.5" customHeight="1" thickBot="1" x14ac:dyDescent="0.4">
      <c r="A5705" s="16" t="e">
        <f>IF(B5705&lt;&gt;"","IND"&amp;TEXT(COUNTA($B$2:B5705),"000"),"")</f>
        <v>#VALUE!</v>
      </c>
      <c r="B5705" s="17" t="e">
        <f>Consolication[[#This Row],[Nom et prénom 0 Name &amp; first name]]</f>
        <v>#VALUE!</v>
      </c>
      <c r="C5705" s="17" t="e">
        <f>VLOOKUP(B5705,Consolidation!B:AA,3,TRUE)</f>
        <v>#VALUE!</v>
      </c>
      <c r="D5705" s="17" t="e">
        <f>VLOOKUP(B5705,Consolidation!B:AA,5,TRUE)</f>
        <v>#VALUE!</v>
      </c>
      <c r="E5705" s="17" t="e">
        <f>VLOOKUP(B5706,Consolidation!B:AA,6,TRUE)</f>
        <v>#VALUE!</v>
      </c>
      <c r="F5705" s="17" t="e">
        <f>VLOOKUP(B5706,Consolidation!B:AA,7,TRUE)</f>
        <v>#VALUE!</v>
      </c>
      <c r="G5705" s="17" t="e">
        <f>VLOOKUP(B5706,Consolidation!B:AA,12,TRUE)</f>
        <v>#VALUE!</v>
      </c>
      <c r="H5705" s="17" t="e">
        <f>VLOOKUP(B5706,Consolidation!B:AA,22,FALSE)</f>
        <v>#VALUE!</v>
      </c>
    </row>
    <row r="5706" spans="1:8" ht="29.5" customHeight="1" thickBot="1" x14ac:dyDescent="0.4">
      <c r="A5706" s="16" t="e">
        <f>IF(B5706&lt;&gt;"","IND"&amp;TEXT(COUNTA($B$2:B5706),"000"),"")</f>
        <v>#VALUE!</v>
      </c>
      <c r="B5706" s="17" t="e">
        <f>Consolication[[#This Row],[Nom et prénom 0 Name &amp; first name]]</f>
        <v>#VALUE!</v>
      </c>
      <c r="C5706" s="17" t="e">
        <f>VLOOKUP(B5706,Consolidation!B:AA,3,TRUE)</f>
        <v>#VALUE!</v>
      </c>
      <c r="D5706" s="17" t="e">
        <f>VLOOKUP(B5706,Consolidation!B:AA,5,TRUE)</f>
        <v>#VALUE!</v>
      </c>
      <c r="E5706" s="17" t="e">
        <f>VLOOKUP(B5707,Consolidation!B:AA,6,TRUE)</f>
        <v>#VALUE!</v>
      </c>
      <c r="F5706" s="17" t="e">
        <f>VLOOKUP(B5707,Consolidation!B:AA,7,TRUE)</f>
        <v>#VALUE!</v>
      </c>
      <c r="G5706" s="17" t="e">
        <f>VLOOKUP(B5707,Consolidation!B:AA,12,TRUE)</f>
        <v>#VALUE!</v>
      </c>
      <c r="H5706" s="17" t="e">
        <f>VLOOKUP(B5707,Consolidation!B:AA,22,FALSE)</f>
        <v>#VALUE!</v>
      </c>
    </row>
    <row r="5707" spans="1:8" ht="29.5" customHeight="1" thickBot="1" x14ac:dyDescent="0.4">
      <c r="A5707" s="16" t="e">
        <f>IF(B5707&lt;&gt;"","IND"&amp;TEXT(COUNTA($B$2:B5707),"000"),"")</f>
        <v>#VALUE!</v>
      </c>
      <c r="B5707" s="17" t="e">
        <f>Consolication[[#This Row],[Nom et prénom 0 Name &amp; first name]]</f>
        <v>#VALUE!</v>
      </c>
      <c r="C5707" s="17" t="e">
        <f>VLOOKUP(B5707,Consolidation!B:AA,3,TRUE)</f>
        <v>#VALUE!</v>
      </c>
      <c r="D5707" s="17" t="e">
        <f>VLOOKUP(B5707,Consolidation!B:AA,5,TRUE)</f>
        <v>#VALUE!</v>
      </c>
      <c r="E5707" s="17" t="e">
        <f>VLOOKUP(B5708,Consolidation!B:AA,6,TRUE)</f>
        <v>#VALUE!</v>
      </c>
      <c r="F5707" s="17" t="e">
        <f>VLOOKUP(B5708,Consolidation!B:AA,7,TRUE)</f>
        <v>#VALUE!</v>
      </c>
      <c r="G5707" s="17" t="e">
        <f>VLOOKUP(B5708,Consolidation!B:AA,12,TRUE)</f>
        <v>#VALUE!</v>
      </c>
      <c r="H5707" s="17" t="e">
        <f>VLOOKUP(B5708,Consolidation!B:AA,22,FALSE)</f>
        <v>#VALUE!</v>
      </c>
    </row>
    <row r="5708" spans="1:8" ht="29.5" customHeight="1" thickBot="1" x14ac:dyDescent="0.4">
      <c r="A5708" s="16" t="e">
        <f>IF(B5708&lt;&gt;"","IND"&amp;TEXT(COUNTA($B$2:B5708),"000"),"")</f>
        <v>#VALUE!</v>
      </c>
      <c r="B5708" s="17" t="e">
        <f>Consolication[[#This Row],[Nom et prénom 0 Name &amp; first name]]</f>
        <v>#VALUE!</v>
      </c>
      <c r="C5708" s="17" t="e">
        <f>VLOOKUP(B5708,Consolidation!B:AA,3,TRUE)</f>
        <v>#VALUE!</v>
      </c>
      <c r="D5708" s="17" t="e">
        <f>VLOOKUP(B5708,Consolidation!B:AA,5,TRUE)</f>
        <v>#VALUE!</v>
      </c>
      <c r="E5708" s="17" t="e">
        <f>VLOOKUP(B5709,Consolidation!B:AA,6,TRUE)</f>
        <v>#VALUE!</v>
      </c>
      <c r="F5708" s="17" t="e">
        <f>VLOOKUP(B5709,Consolidation!B:AA,7,TRUE)</f>
        <v>#VALUE!</v>
      </c>
      <c r="G5708" s="17" t="e">
        <f>VLOOKUP(B5709,Consolidation!B:AA,12,TRUE)</f>
        <v>#VALUE!</v>
      </c>
      <c r="H5708" s="17" t="e">
        <f>VLOOKUP(B5709,Consolidation!B:AA,22,FALSE)</f>
        <v>#VALUE!</v>
      </c>
    </row>
    <row r="5709" spans="1:8" ht="29.5" customHeight="1" thickBot="1" x14ac:dyDescent="0.4">
      <c r="A5709" s="16" t="e">
        <f>IF(B5709&lt;&gt;"","IND"&amp;TEXT(COUNTA($B$2:B5709),"000"),"")</f>
        <v>#VALUE!</v>
      </c>
      <c r="B5709" s="17" t="e">
        <f>Consolication[[#This Row],[Nom et prénom 0 Name &amp; first name]]</f>
        <v>#VALUE!</v>
      </c>
      <c r="C5709" s="17" t="e">
        <f>VLOOKUP(B5709,Consolidation!B:AA,3,TRUE)</f>
        <v>#VALUE!</v>
      </c>
      <c r="D5709" s="17" t="e">
        <f>VLOOKUP(B5709,Consolidation!B:AA,5,TRUE)</f>
        <v>#VALUE!</v>
      </c>
      <c r="E5709" s="17" t="e">
        <f>VLOOKUP(B5710,Consolidation!B:AA,6,TRUE)</f>
        <v>#VALUE!</v>
      </c>
      <c r="F5709" s="17" t="e">
        <f>VLOOKUP(B5710,Consolidation!B:AA,7,TRUE)</f>
        <v>#VALUE!</v>
      </c>
      <c r="G5709" s="17" t="e">
        <f>VLOOKUP(B5710,Consolidation!B:AA,12,TRUE)</f>
        <v>#VALUE!</v>
      </c>
      <c r="H5709" s="17" t="e">
        <f>VLOOKUP(B5710,Consolidation!B:AA,22,FALSE)</f>
        <v>#VALUE!</v>
      </c>
    </row>
    <row r="5710" spans="1:8" ht="29.5" customHeight="1" thickBot="1" x14ac:dyDescent="0.4">
      <c r="A5710" s="16" t="e">
        <f>IF(B5710&lt;&gt;"","IND"&amp;TEXT(COUNTA($B$2:B5710),"000"),"")</f>
        <v>#VALUE!</v>
      </c>
      <c r="B5710" s="17" t="e">
        <f>Consolication[[#This Row],[Nom et prénom 0 Name &amp; first name]]</f>
        <v>#VALUE!</v>
      </c>
      <c r="C5710" s="17" t="e">
        <f>VLOOKUP(B5710,Consolidation!B:AA,3,TRUE)</f>
        <v>#VALUE!</v>
      </c>
      <c r="D5710" s="17" t="e">
        <f>VLOOKUP(B5710,Consolidation!B:AA,5,TRUE)</f>
        <v>#VALUE!</v>
      </c>
      <c r="E5710" s="17" t="e">
        <f>VLOOKUP(B5711,Consolidation!B:AA,6,TRUE)</f>
        <v>#VALUE!</v>
      </c>
      <c r="F5710" s="17" t="e">
        <f>VLOOKUP(B5711,Consolidation!B:AA,7,TRUE)</f>
        <v>#VALUE!</v>
      </c>
      <c r="G5710" s="17" t="e">
        <f>VLOOKUP(B5711,Consolidation!B:AA,12,TRUE)</f>
        <v>#VALUE!</v>
      </c>
      <c r="H5710" s="17" t="e">
        <f>VLOOKUP(B5711,Consolidation!B:AA,22,FALSE)</f>
        <v>#VALUE!</v>
      </c>
    </row>
    <row r="5711" spans="1:8" ht="29.5" customHeight="1" thickBot="1" x14ac:dyDescent="0.4">
      <c r="A5711" s="16" t="e">
        <f>IF(B5711&lt;&gt;"","IND"&amp;TEXT(COUNTA($B$2:B5711),"000"),"")</f>
        <v>#VALUE!</v>
      </c>
      <c r="B5711" s="17" t="e">
        <f>Consolication[[#This Row],[Nom et prénom 0 Name &amp; first name]]</f>
        <v>#VALUE!</v>
      </c>
      <c r="C5711" s="17" t="e">
        <f>VLOOKUP(B5711,Consolidation!B:AA,3,TRUE)</f>
        <v>#VALUE!</v>
      </c>
      <c r="D5711" s="17" t="e">
        <f>VLOOKUP(B5711,Consolidation!B:AA,5,TRUE)</f>
        <v>#VALUE!</v>
      </c>
      <c r="E5711" s="17" t="e">
        <f>VLOOKUP(B5712,Consolidation!B:AA,6,TRUE)</f>
        <v>#VALUE!</v>
      </c>
      <c r="F5711" s="17" t="e">
        <f>VLOOKUP(B5712,Consolidation!B:AA,7,TRUE)</f>
        <v>#VALUE!</v>
      </c>
      <c r="G5711" s="17" t="e">
        <f>VLOOKUP(B5712,Consolidation!B:AA,12,TRUE)</f>
        <v>#VALUE!</v>
      </c>
      <c r="H5711" s="17" t="e">
        <f>VLOOKUP(B5712,Consolidation!B:AA,22,FALSE)</f>
        <v>#VALUE!</v>
      </c>
    </row>
    <row r="5712" spans="1:8" ht="29.5" customHeight="1" thickBot="1" x14ac:dyDescent="0.4">
      <c r="A5712" s="16" t="e">
        <f>IF(B5712&lt;&gt;"","IND"&amp;TEXT(COUNTA($B$2:B5712),"000"),"")</f>
        <v>#VALUE!</v>
      </c>
      <c r="B5712" s="17" t="e">
        <f>Consolication[[#This Row],[Nom et prénom 0 Name &amp; first name]]</f>
        <v>#VALUE!</v>
      </c>
      <c r="C5712" s="17" t="e">
        <f>VLOOKUP(B5712,Consolidation!B:AA,3,TRUE)</f>
        <v>#VALUE!</v>
      </c>
      <c r="D5712" s="17" t="e">
        <f>VLOOKUP(B5712,Consolidation!B:AA,5,TRUE)</f>
        <v>#VALUE!</v>
      </c>
      <c r="E5712" s="17" t="e">
        <f>VLOOKUP(B5713,Consolidation!B:AA,6,TRUE)</f>
        <v>#VALUE!</v>
      </c>
      <c r="F5712" s="17" t="e">
        <f>VLOOKUP(B5713,Consolidation!B:AA,7,TRUE)</f>
        <v>#VALUE!</v>
      </c>
      <c r="G5712" s="17" t="e">
        <f>VLOOKUP(B5713,Consolidation!B:AA,12,TRUE)</f>
        <v>#VALUE!</v>
      </c>
      <c r="H5712" s="17" t="e">
        <f>VLOOKUP(B5713,Consolidation!B:AA,22,FALSE)</f>
        <v>#VALUE!</v>
      </c>
    </row>
    <row r="5713" spans="1:8" ht="29.5" customHeight="1" thickBot="1" x14ac:dyDescent="0.4">
      <c r="A5713" s="16" t="e">
        <f>IF(B5713&lt;&gt;"","IND"&amp;TEXT(COUNTA($B$2:B5713),"000"),"")</f>
        <v>#VALUE!</v>
      </c>
      <c r="B5713" s="17" t="e">
        <f>Consolication[[#This Row],[Nom et prénom 0 Name &amp; first name]]</f>
        <v>#VALUE!</v>
      </c>
      <c r="C5713" s="17" t="e">
        <f>VLOOKUP(B5713,Consolidation!B:AA,3,TRUE)</f>
        <v>#VALUE!</v>
      </c>
      <c r="D5713" s="17" t="e">
        <f>VLOOKUP(B5713,Consolidation!B:AA,5,TRUE)</f>
        <v>#VALUE!</v>
      </c>
      <c r="E5713" s="17" t="e">
        <f>VLOOKUP(B5714,Consolidation!B:AA,6,TRUE)</f>
        <v>#VALUE!</v>
      </c>
      <c r="F5713" s="17" t="e">
        <f>VLOOKUP(B5714,Consolidation!B:AA,7,TRUE)</f>
        <v>#VALUE!</v>
      </c>
      <c r="G5713" s="17" t="e">
        <f>VLOOKUP(B5714,Consolidation!B:AA,12,TRUE)</f>
        <v>#VALUE!</v>
      </c>
      <c r="H5713" s="17" t="e">
        <f>VLOOKUP(B5714,Consolidation!B:AA,22,FALSE)</f>
        <v>#VALUE!</v>
      </c>
    </row>
    <row r="5714" spans="1:8" ht="29.5" customHeight="1" thickBot="1" x14ac:dyDescent="0.4">
      <c r="A5714" s="16" t="e">
        <f>IF(B5714&lt;&gt;"","IND"&amp;TEXT(COUNTA($B$2:B5714),"000"),"")</f>
        <v>#VALUE!</v>
      </c>
      <c r="B5714" s="17" t="e">
        <f>Consolication[[#This Row],[Nom et prénom 0 Name &amp; first name]]</f>
        <v>#VALUE!</v>
      </c>
      <c r="C5714" s="17" t="e">
        <f>VLOOKUP(B5714,Consolidation!B:AA,3,TRUE)</f>
        <v>#VALUE!</v>
      </c>
      <c r="D5714" s="17" t="e">
        <f>VLOOKUP(B5714,Consolidation!B:AA,5,TRUE)</f>
        <v>#VALUE!</v>
      </c>
      <c r="E5714" s="17" t="e">
        <f>VLOOKUP(B5715,Consolidation!B:AA,6,TRUE)</f>
        <v>#VALUE!</v>
      </c>
      <c r="F5714" s="17" t="e">
        <f>VLOOKUP(B5715,Consolidation!B:AA,7,TRUE)</f>
        <v>#VALUE!</v>
      </c>
      <c r="G5714" s="17" t="e">
        <f>VLOOKUP(B5715,Consolidation!B:AA,12,TRUE)</f>
        <v>#VALUE!</v>
      </c>
      <c r="H5714" s="17" t="e">
        <f>VLOOKUP(B5715,Consolidation!B:AA,22,FALSE)</f>
        <v>#VALUE!</v>
      </c>
    </row>
    <row r="5715" spans="1:8" ht="29.5" customHeight="1" thickBot="1" x14ac:dyDescent="0.4">
      <c r="A5715" s="16" t="e">
        <f>IF(B5715&lt;&gt;"","IND"&amp;TEXT(COUNTA($B$2:B5715),"000"),"")</f>
        <v>#VALUE!</v>
      </c>
      <c r="B5715" s="17" t="e">
        <f>Consolication[[#This Row],[Nom et prénom 0 Name &amp; first name]]</f>
        <v>#VALUE!</v>
      </c>
      <c r="C5715" s="17" t="e">
        <f>VLOOKUP(B5715,Consolidation!B:AA,3,TRUE)</f>
        <v>#VALUE!</v>
      </c>
      <c r="D5715" s="17" t="e">
        <f>VLOOKUP(B5715,Consolidation!B:AA,5,TRUE)</f>
        <v>#VALUE!</v>
      </c>
      <c r="E5715" s="17" t="e">
        <f>VLOOKUP(B5716,Consolidation!B:AA,6,TRUE)</f>
        <v>#VALUE!</v>
      </c>
      <c r="F5715" s="17" t="e">
        <f>VLOOKUP(B5716,Consolidation!B:AA,7,TRUE)</f>
        <v>#VALUE!</v>
      </c>
      <c r="G5715" s="17" t="e">
        <f>VLOOKUP(B5716,Consolidation!B:AA,12,TRUE)</f>
        <v>#VALUE!</v>
      </c>
      <c r="H5715" s="17" t="e">
        <f>VLOOKUP(B5716,Consolidation!B:AA,22,FALSE)</f>
        <v>#VALUE!</v>
      </c>
    </row>
    <row r="5716" spans="1:8" ht="29.5" customHeight="1" thickBot="1" x14ac:dyDescent="0.4">
      <c r="A5716" s="16" t="e">
        <f>IF(B5716&lt;&gt;"","IND"&amp;TEXT(COUNTA($B$2:B5716),"000"),"")</f>
        <v>#VALUE!</v>
      </c>
      <c r="B5716" s="17" t="e">
        <f>Consolication[[#This Row],[Nom et prénom 0 Name &amp; first name]]</f>
        <v>#VALUE!</v>
      </c>
      <c r="C5716" s="17" t="e">
        <f>VLOOKUP(B5716,Consolidation!B:AA,3,TRUE)</f>
        <v>#VALUE!</v>
      </c>
      <c r="D5716" s="17" t="e">
        <f>VLOOKUP(B5716,Consolidation!B:AA,5,TRUE)</f>
        <v>#VALUE!</v>
      </c>
      <c r="E5716" s="17" t="e">
        <f>VLOOKUP(B5717,Consolidation!B:AA,6,TRUE)</f>
        <v>#VALUE!</v>
      </c>
      <c r="F5716" s="17" t="e">
        <f>VLOOKUP(B5717,Consolidation!B:AA,7,TRUE)</f>
        <v>#VALUE!</v>
      </c>
      <c r="G5716" s="17" t="e">
        <f>VLOOKUP(B5717,Consolidation!B:AA,12,TRUE)</f>
        <v>#VALUE!</v>
      </c>
      <c r="H5716" s="17" t="e">
        <f>VLOOKUP(B5717,Consolidation!B:AA,22,FALSE)</f>
        <v>#VALUE!</v>
      </c>
    </row>
    <row r="5717" spans="1:8" ht="29.5" customHeight="1" thickBot="1" x14ac:dyDescent="0.4">
      <c r="A5717" s="16" t="e">
        <f>IF(B5717&lt;&gt;"","IND"&amp;TEXT(COUNTA($B$2:B5717),"000"),"")</f>
        <v>#VALUE!</v>
      </c>
      <c r="B5717" s="17" t="e">
        <f>Consolication[[#This Row],[Nom et prénom 0 Name &amp; first name]]</f>
        <v>#VALUE!</v>
      </c>
      <c r="C5717" s="17" t="e">
        <f>VLOOKUP(B5717,Consolidation!B:AA,3,TRUE)</f>
        <v>#VALUE!</v>
      </c>
      <c r="D5717" s="17" t="e">
        <f>VLOOKUP(B5717,Consolidation!B:AA,5,TRUE)</f>
        <v>#VALUE!</v>
      </c>
      <c r="E5717" s="17" t="e">
        <f>VLOOKUP(B5718,Consolidation!B:AA,6,TRUE)</f>
        <v>#VALUE!</v>
      </c>
      <c r="F5717" s="17" t="e">
        <f>VLOOKUP(B5718,Consolidation!B:AA,7,TRUE)</f>
        <v>#VALUE!</v>
      </c>
      <c r="G5717" s="17" t="e">
        <f>VLOOKUP(B5718,Consolidation!B:AA,12,TRUE)</f>
        <v>#VALUE!</v>
      </c>
      <c r="H5717" s="17" t="e">
        <f>VLOOKUP(B5718,Consolidation!B:AA,22,FALSE)</f>
        <v>#VALUE!</v>
      </c>
    </row>
    <row r="5718" spans="1:8" ht="29.5" customHeight="1" thickBot="1" x14ac:dyDescent="0.4">
      <c r="A5718" s="16" t="e">
        <f>IF(B5718&lt;&gt;"","IND"&amp;TEXT(COUNTA($B$2:B5718),"000"),"")</f>
        <v>#VALUE!</v>
      </c>
      <c r="B5718" s="17" t="e">
        <f>Consolication[[#This Row],[Nom et prénom 0 Name &amp; first name]]</f>
        <v>#VALUE!</v>
      </c>
      <c r="C5718" s="17" t="e">
        <f>VLOOKUP(B5718,Consolidation!B:AA,3,TRUE)</f>
        <v>#VALUE!</v>
      </c>
      <c r="D5718" s="17" t="e">
        <f>VLOOKUP(B5718,Consolidation!B:AA,5,TRUE)</f>
        <v>#VALUE!</v>
      </c>
      <c r="E5718" s="17" t="e">
        <f>VLOOKUP(B5719,Consolidation!B:AA,6,TRUE)</f>
        <v>#VALUE!</v>
      </c>
      <c r="F5718" s="17" t="e">
        <f>VLOOKUP(B5719,Consolidation!B:AA,7,TRUE)</f>
        <v>#VALUE!</v>
      </c>
      <c r="G5718" s="17" t="e">
        <f>VLOOKUP(B5719,Consolidation!B:AA,12,TRUE)</f>
        <v>#VALUE!</v>
      </c>
      <c r="H5718" s="17" t="e">
        <f>VLOOKUP(B5719,Consolidation!B:AA,22,FALSE)</f>
        <v>#VALUE!</v>
      </c>
    </row>
    <row r="5719" spans="1:8" ht="29.5" customHeight="1" thickBot="1" x14ac:dyDescent="0.4">
      <c r="A5719" s="16" t="e">
        <f>IF(B5719&lt;&gt;"","IND"&amp;TEXT(COUNTA($B$2:B5719),"000"),"")</f>
        <v>#VALUE!</v>
      </c>
      <c r="B5719" s="17" t="e">
        <f>Consolication[[#This Row],[Nom et prénom 0 Name &amp; first name]]</f>
        <v>#VALUE!</v>
      </c>
      <c r="C5719" s="17" t="e">
        <f>VLOOKUP(B5719,Consolidation!B:AA,3,TRUE)</f>
        <v>#VALUE!</v>
      </c>
      <c r="D5719" s="17" t="e">
        <f>VLOOKUP(B5719,Consolidation!B:AA,5,TRUE)</f>
        <v>#VALUE!</v>
      </c>
      <c r="E5719" s="17" t="e">
        <f>VLOOKUP(B5720,Consolidation!B:AA,6,TRUE)</f>
        <v>#VALUE!</v>
      </c>
      <c r="F5719" s="17" t="e">
        <f>VLOOKUP(B5720,Consolidation!B:AA,7,TRUE)</f>
        <v>#VALUE!</v>
      </c>
      <c r="G5719" s="17" t="e">
        <f>VLOOKUP(B5720,Consolidation!B:AA,12,TRUE)</f>
        <v>#VALUE!</v>
      </c>
      <c r="H5719" s="17" t="e">
        <f>VLOOKUP(B5720,Consolidation!B:AA,22,FALSE)</f>
        <v>#VALUE!</v>
      </c>
    </row>
    <row r="5720" spans="1:8" ht="29.5" customHeight="1" thickBot="1" x14ac:dyDescent="0.4">
      <c r="A5720" s="16" t="e">
        <f>IF(B5720&lt;&gt;"","IND"&amp;TEXT(COUNTA($B$2:B5720),"000"),"")</f>
        <v>#VALUE!</v>
      </c>
      <c r="B5720" s="17" t="e">
        <f>Consolication[[#This Row],[Nom et prénom 0 Name &amp; first name]]</f>
        <v>#VALUE!</v>
      </c>
      <c r="C5720" s="17" t="e">
        <f>VLOOKUP(B5720,Consolidation!B:AA,3,TRUE)</f>
        <v>#VALUE!</v>
      </c>
      <c r="D5720" s="17" t="e">
        <f>VLOOKUP(B5720,Consolidation!B:AA,5,TRUE)</f>
        <v>#VALUE!</v>
      </c>
      <c r="E5720" s="17" t="e">
        <f>VLOOKUP(B5721,Consolidation!B:AA,6,TRUE)</f>
        <v>#VALUE!</v>
      </c>
      <c r="F5720" s="17" t="e">
        <f>VLOOKUP(B5721,Consolidation!B:AA,7,TRUE)</f>
        <v>#VALUE!</v>
      </c>
      <c r="G5720" s="17" t="e">
        <f>VLOOKUP(B5721,Consolidation!B:AA,12,TRUE)</f>
        <v>#VALUE!</v>
      </c>
      <c r="H5720" s="17" t="e">
        <f>VLOOKUP(B5721,Consolidation!B:AA,22,FALSE)</f>
        <v>#VALUE!</v>
      </c>
    </row>
    <row r="5721" spans="1:8" ht="29.5" customHeight="1" thickBot="1" x14ac:dyDescent="0.4">
      <c r="A5721" s="16" t="e">
        <f>IF(B5721&lt;&gt;"","IND"&amp;TEXT(COUNTA($B$2:B5721),"000"),"")</f>
        <v>#VALUE!</v>
      </c>
      <c r="B5721" s="17" t="e">
        <f>Consolication[[#This Row],[Nom et prénom 0 Name &amp; first name]]</f>
        <v>#VALUE!</v>
      </c>
      <c r="C5721" s="17" t="e">
        <f>VLOOKUP(B5721,Consolidation!B:AA,3,TRUE)</f>
        <v>#VALUE!</v>
      </c>
      <c r="D5721" s="17" t="e">
        <f>VLOOKUP(B5721,Consolidation!B:AA,5,TRUE)</f>
        <v>#VALUE!</v>
      </c>
      <c r="E5721" s="17" t="e">
        <f>VLOOKUP(B5722,Consolidation!B:AA,6,TRUE)</f>
        <v>#VALUE!</v>
      </c>
      <c r="F5721" s="17" t="e">
        <f>VLOOKUP(B5722,Consolidation!B:AA,7,TRUE)</f>
        <v>#VALUE!</v>
      </c>
      <c r="G5721" s="17" t="e">
        <f>VLOOKUP(B5722,Consolidation!B:AA,12,TRUE)</f>
        <v>#VALUE!</v>
      </c>
      <c r="H5721" s="17" t="e">
        <f>VLOOKUP(B5722,Consolidation!B:AA,22,FALSE)</f>
        <v>#VALUE!</v>
      </c>
    </row>
    <row r="5722" spans="1:8" ht="29.5" customHeight="1" thickBot="1" x14ac:dyDescent="0.4">
      <c r="A5722" s="16" t="e">
        <f>IF(B5722&lt;&gt;"","IND"&amp;TEXT(COUNTA($B$2:B5722),"000"),"")</f>
        <v>#VALUE!</v>
      </c>
      <c r="B5722" s="17" t="e">
        <f>Consolication[[#This Row],[Nom et prénom 0 Name &amp; first name]]</f>
        <v>#VALUE!</v>
      </c>
      <c r="C5722" s="17" t="e">
        <f>VLOOKUP(B5722,Consolidation!B:AA,3,TRUE)</f>
        <v>#VALUE!</v>
      </c>
      <c r="D5722" s="17" t="e">
        <f>VLOOKUP(B5722,Consolidation!B:AA,5,TRUE)</f>
        <v>#VALUE!</v>
      </c>
      <c r="E5722" s="17" t="e">
        <f>VLOOKUP(B5723,Consolidation!B:AA,6,TRUE)</f>
        <v>#VALUE!</v>
      </c>
      <c r="F5722" s="17" t="e">
        <f>VLOOKUP(B5723,Consolidation!B:AA,7,TRUE)</f>
        <v>#VALUE!</v>
      </c>
      <c r="G5722" s="17" t="e">
        <f>VLOOKUP(B5723,Consolidation!B:AA,12,TRUE)</f>
        <v>#VALUE!</v>
      </c>
      <c r="H5722" s="17" t="e">
        <f>VLOOKUP(B5723,Consolidation!B:AA,22,FALSE)</f>
        <v>#VALUE!</v>
      </c>
    </row>
    <row r="5723" spans="1:8" ht="29.5" customHeight="1" thickBot="1" x14ac:dyDescent="0.4">
      <c r="A5723" s="16" t="e">
        <f>IF(B5723&lt;&gt;"","IND"&amp;TEXT(COUNTA($B$2:B5723),"000"),"")</f>
        <v>#VALUE!</v>
      </c>
      <c r="B5723" s="17" t="e">
        <f>Consolication[[#This Row],[Nom et prénom 0 Name &amp; first name]]</f>
        <v>#VALUE!</v>
      </c>
      <c r="C5723" s="17" t="e">
        <f>VLOOKUP(B5723,Consolidation!B:AA,3,TRUE)</f>
        <v>#VALUE!</v>
      </c>
      <c r="D5723" s="17" t="e">
        <f>VLOOKUP(B5723,Consolidation!B:AA,5,TRUE)</f>
        <v>#VALUE!</v>
      </c>
      <c r="E5723" s="17" t="e">
        <f>VLOOKUP(B5724,Consolidation!B:AA,6,TRUE)</f>
        <v>#VALUE!</v>
      </c>
      <c r="F5723" s="17" t="e">
        <f>VLOOKUP(B5724,Consolidation!B:AA,7,TRUE)</f>
        <v>#VALUE!</v>
      </c>
      <c r="G5723" s="17" t="e">
        <f>VLOOKUP(B5724,Consolidation!B:AA,12,TRUE)</f>
        <v>#VALUE!</v>
      </c>
      <c r="H5723" s="17" t="e">
        <f>VLOOKUP(B5724,Consolidation!B:AA,22,FALSE)</f>
        <v>#VALUE!</v>
      </c>
    </row>
    <row r="5724" spans="1:8" ht="29.5" customHeight="1" thickBot="1" x14ac:dyDescent="0.4">
      <c r="A5724" s="16" t="e">
        <f>IF(B5724&lt;&gt;"","IND"&amp;TEXT(COUNTA($B$2:B5724),"000"),"")</f>
        <v>#VALUE!</v>
      </c>
      <c r="B5724" s="17" t="e">
        <f>Consolication[[#This Row],[Nom et prénom 0 Name &amp; first name]]</f>
        <v>#VALUE!</v>
      </c>
      <c r="C5724" s="17" t="e">
        <f>VLOOKUP(B5724,Consolidation!B:AA,3,TRUE)</f>
        <v>#VALUE!</v>
      </c>
      <c r="D5724" s="17" t="e">
        <f>VLOOKUP(B5724,Consolidation!B:AA,5,TRUE)</f>
        <v>#VALUE!</v>
      </c>
      <c r="E5724" s="17" t="e">
        <f>VLOOKUP(B5725,Consolidation!B:AA,6,TRUE)</f>
        <v>#VALUE!</v>
      </c>
      <c r="F5724" s="17" t="e">
        <f>VLOOKUP(B5725,Consolidation!B:AA,7,TRUE)</f>
        <v>#VALUE!</v>
      </c>
      <c r="G5724" s="17" t="e">
        <f>VLOOKUP(B5725,Consolidation!B:AA,12,TRUE)</f>
        <v>#VALUE!</v>
      </c>
      <c r="H5724" s="17" t="e">
        <f>VLOOKUP(B5725,Consolidation!B:AA,22,FALSE)</f>
        <v>#VALUE!</v>
      </c>
    </row>
    <row r="5725" spans="1:8" ht="29.5" customHeight="1" thickBot="1" x14ac:dyDescent="0.4">
      <c r="A5725" s="16" t="e">
        <f>IF(B5725&lt;&gt;"","IND"&amp;TEXT(COUNTA($B$2:B5725),"000"),"")</f>
        <v>#VALUE!</v>
      </c>
      <c r="B5725" s="17" t="e">
        <f>Consolication[[#This Row],[Nom et prénom 0 Name &amp; first name]]</f>
        <v>#VALUE!</v>
      </c>
      <c r="C5725" s="17" t="e">
        <f>VLOOKUP(B5725,Consolidation!B:AA,3,TRUE)</f>
        <v>#VALUE!</v>
      </c>
      <c r="D5725" s="17" t="e">
        <f>VLOOKUP(B5725,Consolidation!B:AA,5,TRUE)</f>
        <v>#VALUE!</v>
      </c>
      <c r="E5725" s="17" t="e">
        <f>VLOOKUP(B5726,Consolidation!B:AA,6,TRUE)</f>
        <v>#VALUE!</v>
      </c>
      <c r="F5725" s="17" t="e">
        <f>VLOOKUP(B5726,Consolidation!B:AA,7,TRUE)</f>
        <v>#VALUE!</v>
      </c>
      <c r="G5725" s="17" t="e">
        <f>VLOOKUP(B5726,Consolidation!B:AA,12,TRUE)</f>
        <v>#VALUE!</v>
      </c>
      <c r="H5725" s="17" t="e">
        <f>VLOOKUP(B5726,Consolidation!B:AA,22,FALSE)</f>
        <v>#VALUE!</v>
      </c>
    </row>
    <row r="5726" spans="1:8" ht="29.5" customHeight="1" thickBot="1" x14ac:dyDescent="0.4">
      <c r="A5726" s="16" t="e">
        <f>IF(B5726&lt;&gt;"","IND"&amp;TEXT(COUNTA($B$2:B5726),"000"),"")</f>
        <v>#VALUE!</v>
      </c>
      <c r="B5726" s="17" t="e">
        <f>Consolication[[#This Row],[Nom et prénom 0 Name &amp; first name]]</f>
        <v>#VALUE!</v>
      </c>
      <c r="C5726" s="17" t="e">
        <f>VLOOKUP(B5726,Consolidation!B:AA,3,TRUE)</f>
        <v>#VALUE!</v>
      </c>
      <c r="D5726" s="17" t="e">
        <f>VLOOKUP(B5726,Consolidation!B:AA,5,TRUE)</f>
        <v>#VALUE!</v>
      </c>
      <c r="E5726" s="17" t="e">
        <f>VLOOKUP(B5727,Consolidation!B:AA,6,TRUE)</f>
        <v>#VALUE!</v>
      </c>
      <c r="F5726" s="17" t="e">
        <f>VLOOKUP(B5727,Consolidation!B:AA,7,TRUE)</f>
        <v>#VALUE!</v>
      </c>
      <c r="G5726" s="17" t="e">
        <f>VLOOKUP(B5727,Consolidation!B:AA,12,TRUE)</f>
        <v>#VALUE!</v>
      </c>
      <c r="H5726" s="17" t="e">
        <f>VLOOKUP(B5727,Consolidation!B:AA,22,FALSE)</f>
        <v>#VALUE!</v>
      </c>
    </row>
    <row r="5727" spans="1:8" ht="29.5" customHeight="1" thickBot="1" x14ac:dyDescent="0.4">
      <c r="A5727" s="16" t="e">
        <f>IF(B5727&lt;&gt;"","IND"&amp;TEXT(COUNTA($B$2:B5727),"000"),"")</f>
        <v>#VALUE!</v>
      </c>
      <c r="B5727" s="17" t="e">
        <f>Consolication[[#This Row],[Nom et prénom 0 Name &amp; first name]]</f>
        <v>#VALUE!</v>
      </c>
      <c r="C5727" s="17" t="e">
        <f>VLOOKUP(B5727,Consolidation!B:AA,3,TRUE)</f>
        <v>#VALUE!</v>
      </c>
      <c r="D5727" s="17" t="e">
        <f>VLOOKUP(B5727,Consolidation!B:AA,5,TRUE)</f>
        <v>#VALUE!</v>
      </c>
      <c r="E5727" s="17" t="e">
        <f>VLOOKUP(B5728,Consolidation!B:AA,6,TRUE)</f>
        <v>#VALUE!</v>
      </c>
      <c r="F5727" s="17" t="e">
        <f>VLOOKUP(B5728,Consolidation!B:AA,7,TRUE)</f>
        <v>#VALUE!</v>
      </c>
      <c r="G5727" s="17" t="e">
        <f>VLOOKUP(B5728,Consolidation!B:AA,12,TRUE)</f>
        <v>#VALUE!</v>
      </c>
      <c r="H5727" s="17" t="e">
        <f>VLOOKUP(B5728,Consolidation!B:AA,22,FALSE)</f>
        <v>#VALUE!</v>
      </c>
    </row>
    <row r="5728" spans="1:8" ht="29.5" customHeight="1" thickBot="1" x14ac:dyDescent="0.4">
      <c r="A5728" s="16" t="e">
        <f>IF(B5728&lt;&gt;"","IND"&amp;TEXT(COUNTA($B$2:B5728),"000"),"")</f>
        <v>#VALUE!</v>
      </c>
      <c r="B5728" s="17" t="e">
        <f>Consolication[[#This Row],[Nom et prénom 0 Name &amp; first name]]</f>
        <v>#VALUE!</v>
      </c>
      <c r="C5728" s="17" t="e">
        <f>VLOOKUP(B5728,Consolidation!B:AA,3,TRUE)</f>
        <v>#VALUE!</v>
      </c>
      <c r="D5728" s="17" t="e">
        <f>VLOOKUP(B5728,Consolidation!B:AA,5,TRUE)</f>
        <v>#VALUE!</v>
      </c>
      <c r="E5728" s="17" t="e">
        <f>VLOOKUP(B5729,Consolidation!B:AA,6,TRUE)</f>
        <v>#VALUE!</v>
      </c>
      <c r="F5728" s="17" t="e">
        <f>VLOOKUP(B5729,Consolidation!B:AA,7,TRUE)</f>
        <v>#VALUE!</v>
      </c>
      <c r="G5728" s="17" t="e">
        <f>VLOOKUP(B5729,Consolidation!B:AA,12,TRUE)</f>
        <v>#VALUE!</v>
      </c>
      <c r="H5728" s="17" t="e">
        <f>VLOOKUP(B5729,Consolidation!B:AA,22,FALSE)</f>
        <v>#VALUE!</v>
      </c>
    </row>
    <row r="5729" spans="1:8" ht="29.5" customHeight="1" thickBot="1" x14ac:dyDescent="0.4">
      <c r="A5729" s="16" t="e">
        <f>IF(B5729&lt;&gt;"","IND"&amp;TEXT(COUNTA($B$2:B5729),"000"),"")</f>
        <v>#VALUE!</v>
      </c>
      <c r="B5729" s="17" t="e">
        <f>Consolication[[#This Row],[Nom et prénom 0 Name &amp; first name]]</f>
        <v>#VALUE!</v>
      </c>
      <c r="C5729" s="17" t="e">
        <f>VLOOKUP(B5729,Consolidation!B:AA,3,TRUE)</f>
        <v>#VALUE!</v>
      </c>
      <c r="D5729" s="17" t="e">
        <f>VLOOKUP(B5729,Consolidation!B:AA,5,TRUE)</f>
        <v>#VALUE!</v>
      </c>
      <c r="E5729" s="17" t="e">
        <f>VLOOKUP(B5730,Consolidation!B:AA,6,TRUE)</f>
        <v>#VALUE!</v>
      </c>
      <c r="F5729" s="17" t="e">
        <f>VLOOKUP(B5730,Consolidation!B:AA,7,TRUE)</f>
        <v>#VALUE!</v>
      </c>
      <c r="G5729" s="17" t="e">
        <f>VLOOKUP(B5730,Consolidation!B:AA,12,TRUE)</f>
        <v>#VALUE!</v>
      </c>
      <c r="H5729" s="17" t="e">
        <f>VLOOKUP(B5730,Consolidation!B:AA,22,FALSE)</f>
        <v>#VALUE!</v>
      </c>
    </row>
    <row r="5730" spans="1:8" ht="29.5" customHeight="1" thickBot="1" x14ac:dyDescent="0.4">
      <c r="A5730" s="16" t="e">
        <f>IF(B5730&lt;&gt;"","IND"&amp;TEXT(COUNTA($B$2:B5730),"000"),"")</f>
        <v>#VALUE!</v>
      </c>
      <c r="B5730" s="17" t="e">
        <f>Consolication[[#This Row],[Nom et prénom 0 Name &amp; first name]]</f>
        <v>#VALUE!</v>
      </c>
      <c r="C5730" s="17" t="e">
        <f>VLOOKUP(B5730,Consolidation!B:AA,3,TRUE)</f>
        <v>#VALUE!</v>
      </c>
      <c r="D5730" s="17" t="e">
        <f>VLOOKUP(B5730,Consolidation!B:AA,5,TRUE)</f>
        <v>#VALUE!</v>
      </c>
      <c r="E5730" s="17" t="e">
        <f>VLOOKUP(B5731,Consolidation!B:AA,6,TRUE)</f>
        <v>#VALUE!</v>
      </c>
      <c r="F5730" s="17" t="e">
        <f>VLOOKUP(B5731,Consolidation!B:AA,7,TRUE)</f>
        <v>#VALUE!</v>
      </c>
      <c r="G5730" s="17" t="e">
        <f>VLOOKUP(B5731,Consolidation!B:AA,12,TRUE)</f>
        <v>#VALUE!</v>
      </c>
      <c r="H5730" s="17" t="e">
        <f>VLOOKUP(B5731,Consolidation!B:AA,22,FALSE)</f>
        <v>#VALUE!</v>
      </c>
    </row>
    <row r="5731" spans="1:8" ht="29.5" customHeight="1" thickBot="1" x14ac:dyDescent="0.4">
      <c r="A5731" s="16" t="e">
        <f>IF(B5731&lt;&gt;"","IND"&amp;TEXT(COUNTA($B$2:B5731),"000"),"")</f>
        <v>#VALUE!</v>
      </c>
      <c r="B5731" s="17" t="e">
        <f>Consolication[[#This Row],[Nom et prénom 0 Name &amp; first name]]</f>
        <v>#VALUE!</v>
      </c>
      <c r="C5731" s="17" t="e">
        <f>VLOOKUP(B5731,Consolidation!B:AA,3,TRUE)</f>
        <v>#VALUE!</v>
      </c>
      <c r="D5731" s="17" t="e">
        <f>VLOOKUP(B5731,Consolidation!B:AA,5,TRUE)</f>
        <v>#VALUE!</v>
      </c>
      <c r="E5731" s="17" t="e">
        <f>VLOOKUP(B5732,Consolidation!B:AA,6,TRUE)</f>
        <v>#VALUE!</v>
      </c>
      <c r="F5731" s="17" t="e">
        <f>VLOOKUP(B5732,Consolidation!B:AA,7,TRUE)</f>
        <v>#VALUE!</v>
      </c>
      <c r="G5731" s="17" t="e">
        <f>VLOOKUP(B5732,Consolidation!B:AA,12,TRUE)</f>
        <v>#VALUE!</v>
      </c>
      <c r="H5731" s="17" t="e">
        <f>VLOOKUP(B5732,Consolidation!B:AA,22,FALSE)</f>
        <v>#VALUE!</v>
      </c>
    </row>
    <row r="5732" spans="1:8" ht="29.5" customHeight="1" thickBot="1" x14ac:dyDescent="0.4">
      <c r="A5732" s="16" t="e">
        <f>IF(B5732&lt;&gt;"","IND"&amp;TEXT(COUNTA($B$2:B5732),"000"),"")</f>
        <v>#VALUE!</v>
      </c>
      <c r="B5732" s="17" t="e">
        <f>Consolication[[#This Row],[Nom et prénom 0 Name &amp; first name]]</f>
        <v>#VALUE!</v>
      </c>
      <c r="C5732" s="17" t="e">
        <f>VLOOKUP(B5732,Consolidation!B:AA,3,TRUE)</f>
        <v>#VALUE!</v>
      </c>
      <c r="D5732" s="17" t="e">
        <f>VLOOKUP(B5732,Consolidation!B:AA,5,TRUE)</f>
        <v>#VALUE!</v>
      </c>
      <c r="E5732" s="17" t="e">
        <f>VLOOKUP(B5733,Consolidation!B:AA,6,TRUE)</f>
        <v>#VALUE!</v>
      </c>
      <c r="F5732" s="17" t="e">
        <f>VLOOKUP(B5733,Consolidation!B:AA,7,TRUE)</f>
        <v>#VALUE!</v>
      </c>
      <c r="G5732" s="17" t="e">
        <f>VLOOKUP(B5733,Consolidation!B:AA,12,TRUE)</f>
        <v>#VALUE!</v>
      </c>
      <c r="H5732" s="17" t="e">
        <f>VLOOKUP(B5733,Consolidation!B:AA,22,FALSE)</f>
        <v>#VALUE!</v>
      </c>
    </row>
    <row r="5733" spans="1:8" ht="29.5" customHeight="1" thickBot="1" x14ac:dyDescent="0.4">
      <c r="A5733" s="16" t="e">
        <f>IF(B5733&lt;&gt;"","IND"&amp;TEXT(COUNTA($B$2:B5733),"000"),"")</f>
        <v>#VALUE!</v>
      </c>
      <c r="B5733" s="17" t="e">
        <f>Consolication[[#This Row],[Nom et prénom 0 Name &amp; first name]]</f>
        <v>#VALUE!</v>
      </c>
      <c r="C5733" s="17" t="e">
        <f>VLOOKUP(B5733,Consolidation!B:AA,3,TRUE)</f>
        <v>#VALUE!</v>
      </c>
      <c r="D5733" s="17" t="e">
        <f>VLOOKUP(B5733,Consolidation!B:AA,5,TRUE)</f>
        <v>#VALUE!</v>
      </c>
      <c r="E5733" s="17" t="e">
        <f>VLOOKUP(B5734,Consolidation!B:AA,6,TRUE)</f>
        <v>#VALUE!</v>
      </c>
      <c r="F5733" s="17" t="e">
        <f>VLOOKUP(B5734,Consolidation!B:AA,7,TRUE)</f>
        <v>#VALUE!</v>
      </c>
      <c r="G5733" s="17" t="e">
        <f>VLOOKUP(B5734,Consolidation!B:AA,12,TRUE)</f>
        <v>#VALUE!</v>
      </c>
      <c r="H5733" s="17" t="e">
        <f>VLOOKUP(B5734,Consolidation!B:AA,22,FALSE)</f>
        <v>#VALUE!</v>
      </c>
    </row>
    <row r="5734" spans="1:8" ht="29.5" customHeight="1" thickBot="1" x14ac:dyDescent="0.4">
      <c r="A5734" s="16" t="e">
        <f>IF(B5734&lt;&gt;"","IND"&amp;TEXT(COUNTA($B$2:B5734),"000"),"")</f>
        <v>#VALUE!</v>
      </c>
      <c r="B5734" s="17" t="e">
        <f>Consolication[[#This Row],[Nom et prénom 0 Name &amp; first name]]</f>
        <v>#VALUE!</v>
      </c>
      <c r="C5734" s="17" t="e">
        <f>VLOOKUP(B5734,Consolidation!B:AA,3,TRUE)</f>
        <v>#VALUE!</v>
      </c>
      <c r="D5734" s="17" t="e">
        <f>VLOOKUP(B5734,Consolidation!B:AA,5,TRUE)</f>
        <v>#VALUE!</v>
      </c>
      <c r="E5734" s="17" t="e">
        <f>VLOOKUP(B5735,Consolidation!B:AA,6,TRUE)</f>
        <v>#VALUE!</v>
      </c>
      <c r="F5734" s="17" t="e">
        <f>VLOOKUP(B5735,Consolidation!B:AA,7,TRUE)</f>
        <v>#VALUE!</v>
      </c>
      <c r="G5734" s="17" t="e">
        <f>VLOOKUP(B5735,Consolidation!B:AA,12,TRUE)</f>
        <v>#VALUE!</v>
      </c>
      <c r="H5734" s="17" t="e">
        <f>VLOOKUP(B5735,Consolidation!B:AA,22,FALSE)</f>
        <v>#VALUE!</v>
      </c>
    </row>
    <row r="5735" spans="1:8" ht="29.5" customHeight="1" thickBot="1" x14ac:dyDescent="0.4">
      <c r="A5735" s="16" t="e">
        <f>IF(B5735&lt;&gt;"","IND"&amp;TEXT(COUNTA($B$2:B5735),"000"),"")</f>
        <v>#VALUE!</v>
      </c>
      <c r="B5735" s="17" t="e">
        <f>Consolication[[#This Row],[Nom et prénom 0 Name &amp; first name]]</f>
        <v>#VALUE!</v>
      </c>
      <c r="C5735" s="17" t="e">
        <f>VLOOKUP(B5735,Consolidation!B:AA,3,TRUE)</f>
        <v>#VALUE!</v>
      </c>
      <c r="D5735" s="17" t="e">
        <f>VLOOKUP(B5735,Consolidation!B:AA,5,TRUE)</f>
        <v>#VALUE!</v>
      </c>
      <c r="E5735" s="17" t="e">
        <f>VLOOKUP(B5736,Consolidation!B:AA,6,TRUE)</f>
        <v>#VALUE!</v>
      </c>
      <c r="F5735" s="17" t="e">
        <f>VLOOKUP(B5736,Consolidation!B:AA,7,TRUE)</f>
        <v>#VALUE!</v>
      </c>
      <c r="G5735" s="17" t="e">
        <f>VLOOKUP(B5736,Consolidation!B:AA,12,TRUE)</f>
        <v>#VALUE!</v>
      </c>
      <c r="H5735" s="17" t="e">
        <f>VLOOKUP(B5736,Consolidation!B:AA,22,FALSE)</f>
        <v>#VALUE!</v>
      </c>
    </row>
    <row r="5736" spans="1:8" ht="29.5" customHeight="1" thickBot="1" x14ac:dyDescent="0.4">
      <c r="A5736" s="16" t="e">
        <f>IF(B5736&lt;&gt;"","IND"&amp;TEXT(COUNTA($B$2:B5736),"000"),"")</f>
        <v>#VALUE!</v>
      </c>
      <c r="B5736" s="17" t="e">
        <f>Consolication[[#This Row],[Nom et prénom 0 Name &amp; first name]]</f>
        <v>#VALUE!</v>
      </c>
      <c r="C5736" s="17" t="e">
        <f>VLOOKUP(B5736,Consolidation!B:AA,3,TRUE)</f>
        <v>#VALUE!</v>
      </c>
      <c r="D5736" s="17" t="e">
        <f>VLOOKUP(B5736,Consolidation!B:AA,5,TRUE)</f>
        <v>#VALUE!</v>
      </c>
      <c r="E5736" s="17" t="e">
        <f>VLOOKUP(B5737,Consolidation!B:AA,6,TRUE)</f>
        <v>#VALUE!</v>
      </c>
      <c r="F5736" s="17" t="e">
        <f>VLOOKUP(B5737,Consolidation!B:AA,7,TRUE)</f>
        <v>#VALUE!</v>
      </c>
      <c r="G5736" s="17" t="e">
        <f>VLOOKUP(B5737,Consolidation!B:AA,12,TRUE)</f>
        <v>#VALUE!</v>
      </c>
      <c r="H5736" s="17" t="e">
        <f>VLOOKUP(B5737,Consolidation!B:AA,22,FALSE)</f>
        <v>#VALUE!</v>
      </c>
    </row>
    <row r="5737" spans="1:8" ht="29.5" customHeight="1" thickBot="1" x14ac:dyDescent="0.4">
      <c r="A5737" s="16" t="e">
        <f>IF(B5737&lt;&gt;"","IND"&amp;TEXT(COUNTA($B$2:B5737),"000"),"")</f>
        <v>#VALUE!</v>
      </c>
      <c r="B5737" s="17" t="e">
        <f>Consolication[[#This Row],[Nom et prénom 0 Name &amp; first name]]</f>
        <v>#VALUE!</v>
      </c>
      <c r="C5737" s="17" t="e">
        <f>VLOOKUP(B5737,Consolidation!B:AA,3,TRUE)</f>
        <v>#VALUE!</v>
      </c>
      <c r="D5737" s="17" t="e">
        <f>VLOOKUP(B5737,Consolidation!B:AA,5,TRUE)</f>
        <v>#VALUE!</v>
      </c>
      <c r="E5737" s="17" t="e">
        <f>VLOOKUP(B5738,Consolidation!B:AA,6,TRUE)</f>
        <v>#VALUE!</v>
      </c>
      <c r="F5737" s="17" t="e">
        <f>VLOOKUP(B5738,Consolidation!B:AA,7,TRUE)</f>
        <v>#VALUE!</v>
      </c>
      <c r="G5737" s="17" t="e">
        <f>VLOOKUP(B5738,Consolidation!B:AA,12,TRUE)</f>
        <v>#VALUE!</v>
      </c>
      <c r="H5737" s="17" t="e">
        <f>VLOOKUP(B5738,Consolidation!B:AA,22,FALSE)</f>
        <v>#VALUE!</v>
      </c>
    </row>
    <row r="5738" spans="1:8" ht="29.5" customHeight="1" thickBot="1" x14ac:dyDescent="0.4">
      <c r="A5738" s="16" t="e">
        <f>IF(B5738&lt;&gt;"","IND"&amp;TEXT(COUNTA($B$2:B5738),"000"),"")</f>
        <v>#VALUE!</v>
      </c>
      <c r="B5738" s="17" t="e">
        <f>Consolication[[#This Row],[Nom et prénom 0 Name &amp; first name]]</f>
        <v>#VALUE!</v>
      </c>
      <c r="C5738" s="17" t="e">
        <f>VLOOKUP(B5738,Consolidation!B:AA,3,TRUE)</f>
        <v>#VALUE!</v>
      </c>
      <c r="D5738" s="17" t="e">
        <f>VLOOKUP(B5738,Consolidation!B:AA,5,TRUE)</f>
        <v>#VALUE!</v>
      </c>
      <c r="E5738" s="17" t="e">
        <f>VLOOKUP(B5739,Consolidation!B:AA,6,TRUE)</f>
        <v>#VALUE!</v>
      </c>
      <c r="F5738" s="17" t="e">
        <f>VLOOKUP(B5739,Consolidation!B:AA,7,TRUE)</f>
        <v>#VALUE!</v>
      </c>
      <c r="G5738" s="17" t="e">
        <f>VLOOKUP(B5739,Consolidation!B:AA,12,TRUE)</f>
        <v>#VALUE!</v>
      </c>
      <c r="H5738" s="17" t="e">
        <f>VLOOKUP(B5739,Consolidation!B:AA,22,FALSE)</f>
        <v>#VALUE!</v>
      </c>
    </row>
    <row r="5739" spans="1:8" ht="29.5" customHeight="1" thickBot="1" x14ac:dyDescent="0.4">
      <c r="A5739" s="16" t="e">
        <f>IF(B5739&lt;&gt;"","IND"&amp;TEXT(COUNTA($B$2:B5739),"000"),"")</f>
        <v>#VALUE!</v>
      </c>
      <c r="B5739" s="17" t="e">
        <f>Consolication[[#This Row],[Nom et prénom 0 Name &amp; first name]]</f>
        <v>#VALUE!</v>
      </c>
      <c r="C5739" s="17" t="e">
        <f>VLOOKUP(B5739,Consolidation!B:AA,3,TRUE)</f>
        <v>#VALUE!</v>
      </c>
      <c r="D5739" s="17" t="e">
        <f>VLOOKUP(B5739,Consolidation!B:AA,5,TRUE)</f>
        <v>#VALUE!</v>
      </c>
      <c r="E5739" s="17" t="e">
        <f>VLOOKUP(B5740,Consolidation!B:AA,6,TRUE)</f>
        <v>#VALUE!</v>
      </c>
      <c r="F5739" s="17" t="e">
        <f>VLOOKUP(B5740,Consolidation!B:AA,7,TRUE)</f>
        <v>#VALUE!</v>
      </c>
      <c r="G5739" s="17" t="e">
        <f>VLOOKUP(B5740,Consolidation!B:AA,12,TRUE)</f>
        <v>#VALUE!</v>
      </c>
      <c r="H5739" s="17" t="e">
        <f>VLOOKUP(B5740,Consolidation!B:AA,22,FALSE)</f>
        <v>#VALUE!</v>
      </c>
    </row>
    <row r="5740" spans="1:8" ht="29.5" customHeight="1" thickBot="1" x14ac:dyDescent="0.4">
      <c r="A5740" s="16" t="e">
        <f>IF(B5740&lt;&gt;"","IND"&amp;TEXT(COUNTA($B$2:B5740),"000"),"")</f>
        <v>#VALUE!</v>
      </c>
      <c r="B5740" s="17" t="e">
        <f>Consolication[[#This Row],[Nom et prénom 0 Name &amp; first name]]</f>
        <v>#VALUE!</v>
      </c>
      <c r="C5740" s="17" t="e">
        <f>VLOOKUP(B5740,Consolidation!B:AA,3,TRUE)</f>
        <v>#VALUE!</v>
      </c>
      <c r="D5740" s="17" t="e">
        <f>VLOOKUP(B5740,Consolidation!B:AA,5,TRUE)</f>
        <v>#VALUE!</v>
      </c>
      <c r="E5740" s="17" t="e">
        <f>VLOOKUP(B5741,Consolidation!B:AA,6,TRUE)</f>
        <v>#VALUE!</v>
      </c>
      <c r="F5740" s="17" t="e">
        <f>VLOOKUP(B5741,Consolidation!B:AA,7,TRUE)</f>
        <v>#VALUE!</v>
      </c>
      <c r="G5740" s="17" t="e">
        <f>VLOOKUP(B5741,Consolidation!B:AA,12,TRUE)</f>
        <v>#VALUE!</v>
      </c>
      <c r="H5740" s="17" t="e">
        <f>VLOOKUP(B5741,Consolidation!B:AA,22,FALSE)</f>
        <v>#VALUE!</v>
      </c>
    </row>
    <row r="5741" spans="1:8" ht="29.5" customHeight="1" thickBot="1" x14ac:dyDescent="0.4">
      <c r="A5741" s="16" t="e">
        <f>IF(B5741&lt;&gt;"","IND"&amp;TEXT(COUNTA($B$2:B5741),"000"),"")</f>
        <v>#VALUE!</v>
      </c>
      <c r="B5741" s="17" t="e">
        <f>Consolication[[#This Row],[Nom et prénom 0 Name &amp; first name]]</f>
        <v>#VALUE!</v>
      </c>
      <c r="C5741" s="17" t="e">
        <f>VLOOKUP(B5741,Consolidation!B:AA,3,TRUE)</f>
        <v>#VALUE!</v>
      </c>
      <c r="D5741" s="17" t="e">
        <f>VLOOKUP(B5741,Consolidation!B:AA,5,TRUE)</f>
        <v>#VALUE!</v>
      </c>
      <c r="E5741" s="17" t="e">
        <f>VLOOKUP(B5742,Consolidation!B:AA,6,TRUE)</f>
        <v>#VALUE!</v>
      </c>
      <c r="F5741" s="17" t="e">
        <f>VLOOKUP(B5742,Consolidation!B:AA,7,TRUE)</f>
        <v>#VALUE!</v>
      </c>
      <c r="G5741" s="17" t="e">
        <f>VLOOKUP(B5742,Consolidation!B:AA,12,TRUE)</f>
        <v>#VALUE!</v>
      </c>
      <c r="H5741" s="17" t="e">
        <f>VLOOKUP(B5742,Consolidation!B:AA,22,FALSE)</f>
        <v>#VALUE!</v>
      </c>
    </row>
    <row r="5742" spans="1:8" ht="29.5" customHeight="1" thickBot="1" x14ac:dyDescent="0.4">
      <c r="A5742" s="16" t="e">
        <f>IF(B5742&lt;&gt;"","IND"&amp;TEXT(COUNTA($B$2:B5742),"000"),"")</f>
        <v>#VALUE!</v>
      </c>
      <c r="B5742" s="17" t="e">
        <f>Consolication[[#This Row],[Nom et prénom 0 Name &amp; first name]]</f>
        <v>#VALUE!</v>
      </c>
      <c r="C5742" s="17" t="e">
        <f>VLOOKUP(B5742,Consolidation!B:AA,3,TRUE)</f>
        <v>#VALUE!</v>
      </c>
      <c r="D5742" s="17" t="e">
        <f>VLOOKUP(B5742,Consolidation!B:AA,5,TRUE)</f>
        <v>#VALUE!</v>
      </c>
      <c r="E5742" s="17" t="e">
        <f>VLOOKUP(B5743,Consolidation!B:AA,6,TRUE)</f>
        <v>#VALUE!</v>
      </c>
      <c r="F5742" s="17" t="e">
        <f>VLOOKUP(B5743,Consolidation!B:AA,7,TRUE)</f>
        <v>#VALUE!</v>
      </c>
      <c r="G5742" s="17" t="e">
        <f>VLOOKUP(B5743,Consolidation!B:AA,12,TRUE)</f>
        <v>#VALUE!</v>
      </c>
      <c r="H5742" s="17" t="e">
        <f>VLOOKUP(B5743,Consolidation!B:AA,22,FALSE)</f>
        <v>#VALUE!</v>
      </c>
    </row>
    <row r="5743" spans="1:8" ht="29.5" customHeight="1" thickBot="1" x14ac:dyDescent="0.4">
      <c r="A5743" s="16" t="e">
        <f>IF(B5743&lt;&gt;"","IND"&amp;TEXT(COUNTA($B$2:B5743),"000"),"")</f>
        <v>#VALUE!</v>
      </c>
      <c r="B5743" s="17" t="e">
        <f>Consolication[[#This Row],[Nom et prénom 0 Name &amp; first name]]</f>
        <v>#VALUE!</v>
      </c>
      <c r="C5743" s="17" t="e">
        <f>VLOOKUP(B5743,Consolidation!B:AA,3,TRUE)</f>
        <v>#VALUE!</v>
      </c>
      <c r="D5743" s="17" t="e">
        <f>VLOOKUP(B5743,Consolidation!B:AA,5,TRUE)</f>
        <v>#VALUE!</v>
      </c>
      <c r="E5743" s="17" t="e">
        <f>VLOOKUP(B5744,Consolidation!B:AA,6,TRUE)</f>
        <v>#VALUE!</v>
      </c>
      <c r="F5743" s="17" t="e">
        <f>VLOOKUP(B5744,Consolidation!B:AA,7,TRUE)</f>
        <v>#VALUE!</v>
      </c>
      <c r="G5743" s="17" t="e">
        <f>VLOOKUP(B5744,Consolidation!B:AA,12,TRUE)</f>
        <v>#VALUE!</v>
      </c>
      <c r="H5743" s="17" t="e">
        <f>VLOOKUP(B5744,Consolidation!B:AA,22,FALSE)</f>
        <v>#VALUE!</v>
      </c>
    </row>
    <row r="5744" spans="1:8" ht="29.5" customHeight="1" thickBot="1" x14ac:dyDescent="0.4">
      <c r="A5744" s="16" t="e">
        <f>IF(B5744&lt;&gt;"","IND"&amp;TEXT(COUNTA($B$2:B5744),"000"),"")</f>
        <v>#VALUE!</v>
      </c>
      <c r="B5744" s="17" t="e">
        <f>Consolication[[#This Row],[Nom et prénom 0 Name &amp; first name]]</f>
        <v>#VALUE!</v>
      </c>
      <c r="C5744" s="17" t="e">
        <f>VLOOKUP(B5744,Consolidation!B:AA,3,TRUE)</f>
        <v>#VALUE!</v>
      </c>
      <c r="D5744" s="17" t="e">
        <f>VLOOKUP(B5744,Consolidation!B:AA,5,TRUE)</f>
        <v>#VALUE!</v>
      </c>
      <c r="E5744" s="17" t="e">
        <f>VLOOKUP(B5745,Consolidation!B:AA,6,TRUE)</f>
        <v>#VALUE!</v>
      </c>
      <c r="F5744" s="17" t="e">
        <f>VLOOKUP(B5745,Consolidation!B:AA,7,TRUE)</f>
        <v>#VALUE!</v>
      </c>
      <c r="G5744" s="17" t="e">
        <f>VLOOKUP(B5745,Consolidation!B:AA,12,TRUE)</f>
        <v>#VALUE!</v>
      </c>
      <c r="H5744" s="17" t="e">
        <f>VLOOKUP(B5745,Consolidation!B:AA,22,FALSE)</f>
        <v>#VALUE!</v>
      </c>
    </row>
    <row r="5745" spans="1:8" ht="29.5" customHeight="1" thickBot="1" x14ac:dyDescent="0.4">
      <c r="A5745" s="16" t="e">
        <f>IF(B5745&lt;&gt;"","IND"&amp;TEXT(COUNTA($B$2:B5745),"000"),"")</f>
        <v>#VALUE!</v>
      </c>
      <c r="B5745" s="17" t="e">
        <f>Consolication[[#This Row],[Nom et prénom 0 Name &amp; first name]]</f>
        <v>#VALUE!</v>
      </c>
      <c r="C5745" s="17" t="e">
        <f>VLOOKUP(B5745,Consolidation!B:AA,3,TRUE)</f>
        <v>#VALUE!</v>
      </c>
      <c r="D5745" s="17" t="e">
        <f>VLOOKUP(B5745,Consolidation!B:AA,5,TRUE)</f>
        <v>#VALUE!</v>
      </c>
      <c r="E5745" s="17" t="e">
        <f>VLOOKUP(B5746,Consolidation!B:AA,6,TRUE)</f>
        <v>#VALUE!</v>
      </c>
      <c r="F5745" s="17" t="e">
        <f>VLOOKUP(B5746,Consolidation!B:AA,7,TRUE)</f>
        <v>#VALUE!</v>
      </c>
      <c r="G5745" s="17" t="e">
        <f>VLOOKUP(B5746,Consolidation!B:AA,12,TRUE)</f>
        <v>#VALUE!</v>
      </c>
      <c r="H5745" s="17" t="e">
        <f>VLOOKUP(B5746,Consolidation!B:AA,22,FALSE)</f>
        <v>#VALUE!</v>
      </c>
    </row>
    <row r="5746" spans="1:8" ht="29.5" customHeight="1" thickBot="1" x14ac:dyDescent="0.4">
      <c r="A5746" s="16" t="e">
        <f>IF(B5746&lt;&gt;"","IND"&amp;TEXT(COUNTA($B$2:B5746),"000"),"")</f>
        <v>#VALUE!</v>
      </c>
      <c r="B5746" s="17" t="e">
        <f>Consolication[[#This Row],[Nom et prénom 0 Name &amp; first name]]</f>
        <v>#VALUE!</v>
      </c>
      <c r="C5746" s="17" t="e">
        <f>VLOOKUP(B5746,Consolidation!B:AA,3,TRUE)</f>
        <v>#VALUE!</v>
      </c>
      <c r="D5746" s="17" t="e">
        <f>VLOOKUP(B5746,Consolidation!B:AA,5,TRUE)</f>
        <v>#VALUE!</v>
      </c>
      <c r="E5746" s="17" t="e">
        <f>VLOOKUP(B5747,Consolidation!B:AA,6,TRUE)</f>
        <v>#VALUE!</v>
      </c>
      <c r="F5746" s="17" t="e">
        <f>VLOOKUP(B5747,Consolidation!B:AA,7,TRUE)</f>
        <v>#VALUE!</v>
      </c>
      <c r="G5746" s="17" t="e">
        <f>VLOOKUP(B5747,Consolidation!B:AA,12,TRUE)</f>
        <v>#VALUE!</v>
      </c>
      <c r="H5746" s="17" t="e">
        <f>VLOOKUP(B5747,Consolidation!B:AA,22,FALSE)</f>
        <v>#VALUE!</v>
      </c>
    </row>
    <row r="5747" spans="1:8" ht="29.5" customHeight="1" thickBot="1" x14ac:dyDescent="0.4">
      <c r="A5747" s="16" t="e">
        <f>IF(B5747&lt;&gt;"","IND"&amp;TEXT(COUNTA($B$2:B5747),"000"),"")</f>
        <v>#VALUE!</v>
      </c>
      <c r="B5747" s="17" t="e">
        <f>Consolication[[#This Row],[Nom et prénom 0 Name &amp; first name]]</f>
        <v>#VALUE!</v>
      </c>
      <c r="C5747" s="17" t="e">
        <f>VLOOKUP(B5747,Consolidation!B:AA,3,TRUE)</f>
        <v>#VALUE!</v>
      </c>
      <c r="D5747" s="17" t="e">
        <f>VLOOKUP(B5747,Consolidation!B:AA,5,TRUE)</f>
        <v>#VALUE!</v>
      </c>
      <c r="E5747" s="17" t="e">
        <f>VLOOKUP(B5748,Consolidation!B:AA,6,TRUE)</f>
        <v>#VALUE!</v>
      </c>
      <c r="F5747" s="17" t="e">
        <f>VLOOKUP(B5748,Consolidation!B:AA,7,TRUE)</f>
        <v>#VALUE!</v>
      </c>
      <c r="G5747" s="17" t="e">
        <f>VLOOKUP(B5748,Consolidation!B:AA,12,TRUE)</f>
        <v>#VALUE!</v>
      </c>
      <c r="H5747" s="17" t="e">
        <f>VLOOKUP(B5748,Consolidation!B:AA,22,FALSE)</f>
        <v>#VALUE!</v>
      </c>
    </row>
    <row r="5748" spans="1:8" ht="29.5" customHeight="1" thickBot="1" x14ac:dyDescent="0.4">
      <c r="A5748" s="16" t="e">
        <f>IF(B5748&lt;&gt;"","IND"&amp;TEXT(COUNTA($B$2:B5748),"000"),"")</f>
        <v>#VALUE!</v>
      </c>
      <c r="B5748" s="17" t="e">
        <f>Consolication[[#This Row],[Nom et prénom 0 Name &amp; first name]]</f>
        <v>#VALUE!</v>
      </c>
      <c r="C5748" s="17" t="e">
        <f>VLOOKUP(B5748,Consolidation!B:AA,3,TRUE)</f>
        <v>#VALUE!</v>
      </c>
      <c r="D5748" s="17" t="e">
        <f>VLOOKUP(B5748,Consolidation!B:AA,5,TRUE)</f>
        <v>#VALUE!</v>
      </c>
      <c r="E5748" s="17" t="e">
        <f>VLOOKUP(B5749,Consolidation!B:AA,6,TRUE)</f>
        <v>#VALUE!</v>
      </c>
      <c r="F5748" s="17" t="e">
        <f>VLOOKUP(B5749,Consolidation!B:AA,7,TRUE)</f>
        <v>#VALUE!</v>
      </c>
      <c r="G5748" s="17" t="e">
        <f>VLOOKUP(B5749,Consolidation!B:AA,12,TRUE)</f>
        <v>#VALUE!</v>
      </c>
      <c r="H5748" s="17" t="e">
        <f>VLOOKUP(B5749,Consolidation!B:AA,22,FALSE)</f>
        <v>#VALUE!</v>
      </c>
    </row>
    <row r="5749" spans="1:8" ht="29.5" customHeight="1" thickBot="1" x14ac:dyDescent="0.4">
      <c r="A5749" s="16" t="e">
        <f>IF(B5749&lt;&gt;"","IND"&amp;TEXT(COUNTA($B$2:B5749),"000"),"")</f>
        <v>#VALUE!</v>
      </c>
      <c r="B5749" s="17" t="e">
        <f>Consolication[[#This Row],[Nom et prénom 0 Name &amp; first name]]</f>
        <v>#VALUE!</v>
      </c>
      <c r="C5749" s="17" t="e">
        <f>VLOOKUP(B5749,Consolidation!B:AA,3,TRUE)</f>
        <v>#VALUE!</v>
      </c>
      <c r="D5749" s="17" t="e">
        <f>VLOOKUP(B5749,Consolidation!B:AA,5,TRUE)</f>
        <v>#VALUE!</v>
      </c>
      <c r="E5749" s="17" t="e">
        <f>VLOOKUP(B5750,Consolidation!B:AA,6,TRUE)</f>
        <v>#VALUE!</v>
      </c>
      <c r="F5749" s="17" t="e">
        <f>VLOOKUP(B5750,Consolidation!B:AA,7,TRUE)</f>
        <v>#VALUE!</v>
      </c>
      <c r="G5749" s="17" t="e">
        <f>VLOOKUP(B5750,Consolidation!B:AA,12,TRUE)</f>
        <v>#VALUE!</v>
      </c>
      <c r="H5749" s="17" t="e">
        <f>VLOOKUP(B5750,Consolidation!B:AA,22,FALSE)</f>
        <v>#VALUE!</v>
      </c>
    </row>
    <row r="5750" spans="1:8" ht="29.5" customHeight="1" thickBot="1" x14ac:dyDescent="0.4">
      <c r="A5750" s="16" t="e">
        <f>IF(B5750&lt;&gt;"","IND"&amp;TEXT(COUNTA($B$2:B5750),"000"),"")</f>
        <v>#VALUE!</v>
      </c>
      <c r="B5750" s="17" t="e">
        <f>Consolication[[#This Row],[Nom et prénom 0 Name &amp; first name]]</f>
        <v>#VALUE!</v>
      </c>
      <c r="C5750" s="17" t="e">
        <f>VLOOKUP(B5750,Consolidation!B:AA,3,TRUE)</f>
        <v>#VALUE!</v>
      </c>
      <c r="D5750" s="17" t="e">
        <f>VLOOKUP(B5750,Consolidation!B:AA,5,TRUE)</f>
        <v>#VALUE!</v>
      </c>
      <c r="E5750" s="17" t="e">
        <f>VLOOKUP(B5751,Consolidation!B:AA,6,TRUE)</f>
        <v>#VALUE!</v>
      </c>
      <c r="F5750" s="17" t="e">
        <f>VLOOKUP(B5751,Consolidation!B:AA,7,TRUE)</f>
        <v>#VALUE!</v>
      </c>
      <c r="G5750" s="17" t="e">
        <f>VLOOKUP(B5751,Consolidation!B:AA,12,TRUE)</f>
        <v>#VALUE!</v>
      </c>
      <c r="H5750" s="17" t="e">
        <f>VLOOKUP(B5751,Consolidation!B:AA,22,FALSE)</f>
        <v>#VALUE!</v>
      </c>
    </row>
    <row r="5751" spans="1:8" ht="29.5" customHeight="1" thickBot="1" x14ac:dyDescent="0.4">
      <c r="A5751" s="16" t="e">
        <f>IF(B5751&lt;&gt;"","IND"&amp;TEXT(COUNTA($B$2:B5751),"000"),"")</f>
        <v>#VALUE!</v>
      </c>
      <c r="B5751" s="17" t="e">
        <f>Consolication[[#This Row],[Nom et prénom 0 Name &amp; first name]]</f>
        <v>#VALUE!</v>
      </c>
      <c r="C5751" s="17" t="e">
        <f>VLOOKUP(B5751,Consolidation!B:AA,3,TRUE)</f>
        <v>#VALUE!</v>
      </c>
      <c r="D5751" s="17" t="e">
        <f>VLOOKUP(B5751,Consolidation!B:AA,5,TRUE)</f>
        <v>#VALUE!</v>
      </c>
      <c r="E5751" s="17" t="e">
        <f>VLOOKUP(B5752,Consolidation!B:AA,6,TRUE)</f>
        <v>#VALUE!</v>
      </c>
      <c r="F5751" s="17" t="e">
        <f>VLOOKUP(B5752,Consolidation!B:AA,7,TRUE)</f>
        <v>#VALUE!</v>
      </c>
      <c r="G5751" s="17" t="e">
        <f>VLOOKUP(B5752,Consolidation!B:AA,12,TRUE)</f>
        <v>#VALUE!</v>
      </c>
      <c r="H5751" s="17" t="e">
        <f>VLOOKUP(B5752,Consolidation!B:AA,22,FALSE)</f>
        <v>#VALUE!</v>
      </c>
    </row>
    <row r="5752" spans="1:8" ht="29.5" customHeight="1" thickBot="1" x14ac:dyDescent="0.4">
      <c r="A5752" s="16" t="e">
        <f>IF(B5752&lt;&gt;"","IND"&amp;TEXT(COUNTA($B$2:B5752),"000"),"")</f>
        <v>#VALUE!</v>
      </c>
      <c r="B5752" s="17" t="e">
        <f>Consolication[[#This Row],[Nom et prénom 0 Name &amp; first name]]</f>
        <v>#VALUE!</v>
      </c>
      <c r="C5752" s="17" t="e">
        <f>VLOOKUP(B5752,Consolidation!B:AA,3,TRUE)</f>
        <v>#VALUE!</v>
      </c>
      <c r="D5752" s="17" t="e">
        <f>VLOOKUP(B5752,Consolidation!B:AA,5,TRUE)</f>
        <v>#VALUE!</v>
      </c>
      <c r="E5752" s="17" t="e">
        <f>VLOOKUP(B5753,Consolidation!B:AA,6,TRUE)</f>
        <v>#VALUE!</v>
      </c>
      <c r="F5752" s="17" t="e">
        <f>VLOOKUP(B5753,Consolidation!B:AA,7,TRUE)</f>
        <v>#VALUE!</v>
      </c>
      <c r="G5752" s="17" t="e">
        <f>VLOOKUP(B5753,Consolidation!B:AA,12,TRUE)</f>
        <v>#VALUE!</v>
      </c>
      <c r="H5752" s="17" t="e">
        <f>VLOOKUP(B5753,Consolidation!B:AA,22,FALSE)</f>
        <v>#VALUE!</v>
      </c>
    </row>
    <row r="5753" spans="1:8" ht="29.5" customHeight="1" thickBot="1" x14ac:dyDescent="0.4">
      <c r="A5753" s="16" t="e">
        <f>IF(B5753&lt;&gt;"","IND"&amp;TEXT(COUNTA($B$2:B5753),"000"),"")</f>
        <v>#VALUE!</v>
      </c>
      <c r="B5753" s="17" t="e">
        <f>Consolication[[#This Row],[Nom et prénom 0 Name &amp; first name]]</f>
        <v>#VALUE!</v>
      </c>
      <c r="C5753" s="17" t="e">
        <f>VLOOKUP(B5753,Consolidation!B:AA,3,TRUE)</f>
        <v>#VALUE!</v>
      </c>
      <c r="D5753" s="17" t="e">
        <f>VLOOKUP(B5753,Consolidation!B:AA,5,TRUE)</f>
        <v>#VALUE!</v>
      </c>
      <c r="E5753" s="17" t="e">
        <f>VLOOKUP(B5754,Consolidation!B:AA,6,TRUE)</f>
        <v>#VALUE!</v>
      </c>
      <c r="F5753" s="17" t="e">
        <f>VLOOKUP(B5754,Consolidation!B:AA,7,TRUE)</f>
        <v>#VALUE!</v>
      </c>
      <c r="G5753" s="17" t="e">
        <f>VLOOKUP(B5754,Consolidation!B:AA,12,TRUE)</f>
        <v>#VALUE!</v>
      </c>
      <c r="H5753" s="17" t="e">
        <f>VLOOKUP(B5754,Consolidation!B:AA,22,FALSE)</f>
        <v>#VALUE!</v>
      </c>
    </row>
    <row r="5754" spans="1:8" ht="29.5" customHeight="1" thickBot="1" x14ac:dyDescent="0.4">
      <c r="A5754" s="16" t="e">
        <f>IF(B5754&lt;&gt;"","IND"&amp;TEXT(COUNTA($B$2:B5754),"000"),"")</f>
        <v>#VALUE!</v>
      </c>
      <c r="B5754" s="17" t="e">
        <f>Consolication[[#This Row],[Nom et prénom 0 Name &amp; first name]]</f>
        <v>#VALUE!</v>
      </c>
      <c r="C5754" s="17" t="e">
        <f>VLOOKUP(B5754,Consolidation!B:AA,3,TRUE)</f>
        <v>#VALUE!</v>
      </c>
      <c r="D5754" s="17" t="e">
        <f>VLOOKUP(B5754,Consolidation!B:AA,5,TRUE)</f>
        <v>#VALUE!</v>
      </c>
      <c r="E5754" s="17" t="e">
        <f>VLOOKUP(B5755,Consolidation!B:AA,6,TRUE)</f>
        <v>#VALUE!</v>
      </c>
      <c r="F5754" s="17" t="e">
        <f>VLOOKUP(B5755,Consolidation!B:AA,7,TRUE)</f>
        <v>#VALUE!</v>
      </c>
      <c r="G5754" s="17" t="e">
        <f>VLOOKUP(B5755,Consolidation!B:AA,12,TRUE)</f>
        <v>#VALUE!</v>
      </c>
      <c r="H5754" s="17" t="e">
        <f>VLOOKUP(B5755,Consolidation!B:AA,22,FALSE)</f>
        <v>#VALUE!</v>
      </c>
    </row>
    <row r="5755" spans="1:8" ht="29.5" customHeight="1" thickBot="1" x14ac:dyDescent="0.4">
      <c r="A5755" s="16" t="e">
        <f>IF(B5755&lt;&gt;"","IND"&amp;TEXT(COUNTA($B$2:B5755),"000"),"")</f>
        <v>#VALUE!</v>
      </c>
      <c r="B5755" s="17" t="e">
        <f>Consolication[[#This Row],[Nom et prénom 0 Name &amp; first name]]</f>
        <v>#VALUE!</v>
      </c>
      <c r="C5755" s="17" t="e">
        <f>VLOOKUP(B5755,Consolidation!B:AA,3,TRUE)</f>
        <v>#VALUE!</v>
      </c>
      <c r="D5755" s="17" t="e">
        <f>VLOOKUP(B5755,Consolidation!B:AA,5,TRUE)</f>
        <v>#VALUE!</v>
      </c>
      <c r="E5755" s="17" t="e">
        <f>VLOOKUP(B5756,Consolidation!B:AA,6,TRUE)</f>
        <v>#VALUE!</v>
      </c>
      <c r="F5755" s="17" t="e">
        <f>VLOOKUP(B5756,Consolidation!B:AA,7,TRUE)</f>
        <v>#VALUE!</v>
      </c>
      <c r="G5755" s="17" t="e">
        <f>VLOOKUP(B5756,Consolidation!B:AA,12,TRUE)</f>
        <v>#VALUE!</v>
      </c>
      <c r="H5755" s="17" t="e">
        <f>VLOOKUP(B5756,Consolidation!B:AA,22,FALSE)</f>
        <v>#VALUE!</v>
      </c>
    </row>
    <row r="5756" spans="1:8" ht="29.5" customHeight="1" thickBot="1" x14ac:dyDescent="0.4">
      <c r="A5756" s="16" t="e">
        <f>IF(B5756&lt;&gt;"","IND"&amp;TEXT(COUNTA($B$2:B5756),"000"),"")</f>
        <v>#VALUE!</v>
      </c>
      <c r="B5756" s="17" t="e">
        <f>Consolication[[#This Row],[Nom et prénom 0 Name &amp; first name]]</f>
        <v>#VALUE!</v>
      </c>
      <c r="C5756" s="17" t="e">
        <f>VLOOKUP(B5756,Consolidation!B:AA,3,TRUE)</f>
        <v>#VALUE!</v>
      </c>
      <c r="D5756" s="17" t="e">
        <f>VLOOKUP(B5756,Consolidation!B:AA,5,TRUE)</f>
        <v>#VALUE!</v>
      </c>
      <c r="E5756" s="17" t="e">
        <f>VLOOKUP(B5757,Consolidation!B:AA,6,TRUE)</f>
        <v>#VALUE!</v>
      </c>
      <c r="F5756" s="17" t="e">
        <f>VLOOKUP(B5757,Consolidation!B:AA,7,TRUE)</f>
        <v>#VALUE!</v>
      </c>
      <c r="G5756" s="17" t="e">
        <f>VLOOKUP(B5757,Consolidation!B:AA,12,TRUE)</f>
        <v>#VALUE!</v>
      </c>
      <c r="H5756" s="17" t="e">
        <f>VLOOKUP(B5757,Consolidation!B:AA,22,FALSE)</f>
        <v>#VALUE!</v>
      </c>
    </row>
    <row r="5757" spans="1:8" ht="29.5" customHeight="1" thickBot="1" x14ac:dyDescent="0.4">
      <c r="A5757" s="16" t="e">
        <f>IF(B5757&lt;&gt;"","IND"&amp;TEXT(COUNTA($B$2:B5757),"000"),"")</f>
        <v>#VALUE!</v>
      </c>
      <c r="B5757" s="17" t="e">
        <f>Consolication[[#This Row],[Nom et prénom 0 Name &amp; first name]]</f>
        <v>#VALUE!</v>
      </c>
      <c r="C5757" s="17" t="e">
        <f>VLOOKUP(B5757,Consolidation!B:AA,3,TRUE)</f>
        <v>#VALUE!</v>
      </c>
      <c r="D5757" s="17" t="e">
        <f>VLOOKUP(B5757,Consolidation!B:AA,5,TRUE)</f>
        <v>#VALUE!</v>
      </c>
      <c r="E5757" s="17" t="e">
        <f>VLOOKUP(B5758,Consolidation!B:AA,6,TRUE)</f>
        <v>#VALUE!</v>
      </c>
      <c r="F5757" s="17" t="e">
        <f>VLOOKUP(B5758,Consolidation!B:AA,7,TRUE)</f>
        <v>#VALUE!</v>
      </c>
      <c r="G5757" s="17" t="e">
        <f>VLOOKUP(B5758,Consolidation!B:AA,12,TRUE)</f>
        <v>#VALUE!</v>
      </c>
      <c r="H5757" s="17" t="e">
        <f>VLOOKUP(B5758,Consolidation!B:AA,22,FALSE)</f>
        <v>#VALUE!</v>
      </c>
    </row>
    <row r="5758" spans="1:8" ht="29.5" customHeight="1" thickBot="1" x14ac:dyDescent="0.4">
      <c r="A5758" s="16" t="e">
        <f>IF(B5758&lt;&gt;"","IND"&amp;TEXT(COUNTA($B$2:B5758),"000"),"")</f>
        <v>#VALUE!</v>
      </c>
      <c r="B5758" s="17" t="e">
        <f>Consolication[[#This Row],[Nom et prénom 0 Name &amp; first name]]</f>
        <v>#VALUE!</v>
      </c>
      <c r="C5758" s="17" t="e">
        <f>VLOOKUP(B5758,Consolidation!B:AA,3,TRUE)</f>
        <v>#VALUE!</v>
      </c>
      <c r="D5758" s="17" t="e">
        <f>VLOOKUP(B5758,Consolidation!B:AA,5,TRUE)</f>
        <v>#VALUE!</v>
      </c>
      <c r="E5758" s="17" t="e">
        <f>VLOOKUP(B5759,Consolidation!B:AA,6,TRUE)</f>
        <v>#VALUE!</v>
      </c>
      <c r="F5758" s="17" t="e">
        <f>VLOOKUP(B5759,Consolidation!B:AA,7,TRUE)</f>
        <v>#VALUE!</v>
      </c>
      <c r="G5758" s="17" t="e">
        <f>VLOOKUP(B5759,Consolidation!B:AA,12,TRUE)</f>
        <v>#VALUE!</v>
      </c>
      <c r="H5758" s="17" t="e">
        <f>VLOOKUP(B5759,Consolidation!B:AA,22,FALSE)</f>
        <v>#VALUE!</v>
      </c>
    </row>
    <row r="5759" spans="1:8" ht="29.5" customHeight="1" thickBot="1" x14ac:dyDescent="0.4">
      <c r="A5759" s="16" t="e">
        <f>IF(B5759&lt;&gt;"","IND"&amp;TEXT(COUNTA($B$2:B5759),"000"),"")</f>
        <v>#VALUE!</v>
      </c>
      <c r="B5759" s="17" t="e">
        <f>Consolication[[#This Row],[Nom et prénom 0 Name &amp; first name]]</f>
        <v>#VALUE!</v>
      </c>
      <c r="C5759" s="17" t="e">
        <f>VLOOKUP(B5759,Consolidation!B:AA,3,TRUE)</f>
        <v>#VALUE!</v>
      </c>
      <c r="D5759" s="17" t="e">
        <f>VLOOKUP(B5759,Consolidation!B:AA,5,TRUE)</f>
        <v>#VALUE!</v>
      </c>
      <c r="E5759" s="17" t="e">
        <f>VLOOKUP(B5760,Consolidation!B:AA,6,TRUE)</f>
        <v>#VALUE!</v>
      </c>
      <c r="F5759" s="17" t="e">
        <f>VLOOKUP(B5760,Consolidation!B:AA,7,TRUE)</f>
        <v>#VALUE!</v>
      </c>
      <c r="G5759" s="17" t="e">
        <f>VLOOKUP(B5760,Consolidation!B:AA,12,TRUE)</f>
        <v>#VALUE!</v>
      </c>
      <c r="H5759" s="17" t="e">
        <f>VLOOKUP(B5760,Consolidation!B:AA,22,FALSE)</f>
        <v>#VALUE!</v>
      </c>
    </row>
    <row r="5760" spans="1:8" ht="29.5" customHeight="1" thickBot="1" x14ac:dyDescent="0.4">
      <c r="A5760" s="16" t="e">
        <f>IF(B5760&lt;&gt;"","IND"&amp;TEXT(COUNTA($B$2:B5760),"000"),"")</f>
        <v>#VALUE!</v>
      </c>
      <c r="B5760" s="17" t="e">
        <f>Consolication[[#This Row],[Nom et prénom 0 Name &amp; first name]]</f>
        <v>#VALUE!</v>
      </c>
      <c r="C5760" s="17" t="e">
        <f>VLOOKUP(B5760,Consolidation!B:AA,3,TRUE)</f>
        <v>#VALUE!</v>
      </c>
      <c r="D5760" s="17" t="e">
        <f>VLOOKUP(B5760,Consolidation!B:AA,5,TRUE)</f>
        <v>#VALUE!</v>
      </c>
      <c r="E5760" s="17" t="e">
        <f>VLOOKUP(B5761,Consolidation!B:AA,6,TRUE)</f>
        <v>#VALUE!</v>
      </c>
      <c r="F5760" s="17" t="e">
        <f>VLOOKUP(B5761,Consolidation!B:AA,7,TRUE)</f>
        <v>#VALUE!</v>
      </c>
      <c r="G5760" s="17" t="e">
        <f>VLOOKUP(B5761,Consolidation!B:AA,12,TRUE)</f>
        <v>#VALUE!</v>
      </c>
      <c r="H5760" s="17" t="e">
        <f>VLOOKUP(B5761,Consolidation!B:AA,22,FALSE)</f>
        <v>#VALUE!</v>
      </c>
    </row>
    <row r="5761" spans="1:8" ht="29.5" customHeight="1" thickBot="1" x14ac:dyDescent="0.4">
      <c r="A5761" s="16" t="e">
        <f>IF(B5761&lt;&gt;"","IND"&amp;TEXT(COUNTA($B$2:B5761),"000"),"")</f>
        <v>#VALUE!</v>
      </c>
      <c r="B5761" s="17" t="e">
        <f>Consolication[[#This Row],[Nom et prénom 0 Name &amp; first name]]</f>
        <v>#VALUE!</v>
      </c>
      <c r="C5761" s="17" t="e">
        <f>VLOOKUP(B5761,Consolidation!B:AA,3,TRUE)</f>
        <v>#VALUE!</v>
      </c>
      <c r="D5761" s="17" t="e">
        <f>VLOOKUP(B5761,Consolidation!B:AA,5,TRUE)</f>
        <v>#VALUE!</v>
      </c>
      <c r="E5761" s="17" t="e">
        <f>VLOOKUP(B5762,Consolidation!B:AA,6,TRUE)</f>
        <v>#VALUE!</v>
      </c>
      <c r="F5761" s="17" t="e">
        <f>VLOOKUP(B5762,Consolidation!B:AA,7,TRUE)</f>
        <v>#VALUE!</v>
      </c>
      <c r="G5761" s="17" t="e">
        <f>VLOOKUP(B5762,Consolidation!B:AA,12,TRUE)</f>
        <v>#VALUE!</v>
      </c>
      <c r="H5761" s="17" t="e">
        <f>VLOOKUP(B5762,Consolidation!B:AA,22,FALSE)</f>
        <v>#VALUE!</v>
      </c>
    </row>
    <row r="5762" spans="1:8" ht="29.5" customHeight="1" thickBot="1" x14ac:dyDescent="0.4">
      <c r="A5762" s="16" t="e">
        <f>IF(B5762&lt;&gt;"","IND"&amp;TEXT(COUNTA($B$2:B5762),"000"),"")</f>
        <v>#VALUE!</v>
      </c>
      <c r="B5762" s="17" t="e">
        <f>Consolication[[#This Row],[Nom et prénom 0 Name &amp; first name]]</f>
        <v>#VALUE!</v>
      </c>
      <c r="C5762" s="17" t="e">
        <f>VLOOKUP(B5762,Consolidation!B:AA,3,TRUE)</f>
        <v>#VALUE!</v>
      </c>
      <c r="D5762" s="17" t="e">
        <f>VLOOKUP(B5762,Consolidation!B:AA,5,TRUE)</f>
        <v>#VALUE!</v>
      </c>
      <c r="E5762" s="17" t="e">
        <f>VLOOKUP(B5763,Consolidation!B:AA,6,TRUE)</f>
        <v>#VALUE!</v>
      </c>
      <c r="F5762" s="17" t="e">
        <f>VLOOKUP(B5763,Consolidation!B:AA,7,TRUE)</f>
        <v>#VALUE!</v>
      </c>
      <c r="G5762" s="17" t="e">
        <f>VLOOKUP(B5763,Consolidation!B:AA,12,TRUE)</f>
        <v>#VALUE!</v>
      </c>
      <c r="H5762" s="17" t="e">
        <f>VLOOKUP(B5763,Consolidation!B:AA,22,FALSE)</f>
        <v>#VALUE!</v>
      </c>
    </row>
    <row r="5763" spans="1:8" ht="29.5" customHeight="1" thickBot="1" x14ac:dyDescent="0.4">
      <c r="A5763" s="16" t="e">
        <f>IF(B5763&lt;&gt;"","IND"&amp;TEXT(COUNTA($B$2:B5763),"000"),"")</f>
        <v>#VALUE!</v>
      </c>
      <c r="B5763" s="17" t="e">
        <f>Consolication[[#This Row],[Nom et prénom 0 Name &amp; first name]]</f>
        <v>#VALUE!</v>
      </c>
      <c r="C5763" s="17" t="e">
        <f>VLOOKUP(B5763,Consolidation!B:AA,3,TRUE)</f>
        <v>#VALUE!</v>
      </c>
      <c r="D5763" s="17" t="e">
        <f>VLOOKUP(B5763,Consolidation!B:AA,5,TRUE)</f>
        <v>#VALUE!</v>
      </c>
      <c r="E5763" s="17" t="e">
        <f>VLOOKUP(B5764,Consolidation!B:AA,6,TRUE)</f>
        <v>#VALUE!</v>
      </c>
      <c r="F5763" s="17" t="e">
        <f>VLOOKUP(B5764,Consolidation!B:AA,7,TRUE)</f>
        <v>#VALUE!</v>
      </c>
      <c r="G5763" s="17" t="e">
        <f>VLOOKUP(B5764,Consolidation!B:AA,12,TRUE)</f>
        <v>#VALUE!</v>
      </c>
      <c r="H5763" s="17" t="e">
        <f>VLOOKUP(B5764,Consolidation!B:AA,22,FALSE)</f>
        <v>#VALUE!</v>
      </c>
    </row>
    <row r="5764" spans="1:8" ht="29.5" customHeight="1" thickBot="1" x14ac:dyDescent="0.4">
      <c r="A5764" s="16" t="e">
        <f>IF(B5764&lt;&gt;"","IND"&amp;TEXT(COUNTA($B$2:B5764),"000"),"")</f>
        <v>#VALUE!</v>
      </c>
      <c r="B5764" s="17" t="e">
        <f>Consolication[[#This Row],[Nom et prénom 0 Name &amp; first name]]</f>
        <v>#VALUE!</v>
      </c>
      <c r="C5764" s="17" t="e">
        <f>VLOOKUP(B5764,Consolidation!B:AA,3,TRUE)</f>
        <v>#VALUE!</v>
      </c>
      <c r="D5764" s="17" t="e">
        <f>VLOOKUP(B5764,Consolidation!B:AA,5,TRUE)</f>
        <v>#VALUE!</v>
      </c>
      <c r="E5764" s="17" t="e">
        <f>VLOOKUP(B5765,Consolidation!B:AA,6,TRUE)</f>
        <v>#VALUE!</v>
      </c>
      <c r="F5764" s="17" t="e">
        <f>VLOOKUP(B5765,Consolidation!B:AA,7,TRUE)</f>
        <v>#VALUE!</v>
      </c>
      <c r="G5764" s="17" t="e">
        <f>VLOOKUP(B5765,Consolidation!B:AA,12,TRUE)</f>
        <v>#VALUE!</v>
      </c>
      <c r="H5764" s="17" t="e">
        <f>VLOOKUP(B5765,Consolidation!B:AA,22,FALSE)</f>
        <v>#VALUE!</v>
      </c>
    </row>
    <row r="5765" spans="1:8" ht="29.5" customHeight="1" thickBot="1" x14ac:dyDescent="0.4">
      <c r="A5765" s="16" t="e">
        <f>IF(B5765&lt;&gt;"","IND"&amp;TEXT(COUNTA($B$2:B5765),"000"),"")</f>
        <v>#VALUE!</v>
      </c>
      <c r="B5765" s="17" t="e">
        <f>Consolication[[#This Row],[Nom et prénom 0 Name &amp; first name]]</f>
        <v>#VALUE!</v>
      </c>
      <c r="C5765" s="17" t="e">
        <f>VLOOKUP(B5765,Consolidation!B:AA,3,TRUE)</f>
        <v>#VALUE!</v>
      </c>
      <c r="D5765" s="17" t="e">
        <f>VLOOKUP(B5765,Consolidation!B:AA,5,TRUE)</f>
        <v>#VALUE!</v>
      </c>
      <c r="E5765" s="17" t="e">
        <f>VLOOKUP(B5766,Consolidation!B:AA,6,TRUE)</f>
        <v>#VALUE!</v>
      </c>
      <c r="F5765" s="17" t="e">
        <f>VLOOKUP(B5766,Consolidation!B:AA,7,TRUE)</f>
        <v>#VALUE!</v>
      </c>
      <c r="G5765" s="17" t="e">
        <f>VLOOKUP(B5766,Consolidation!B:AA,12,TRUE)</f>
        <v>#VALUE!</v>
      </c>
      <c r="H5765" s="17" t="e">
        <f>VLOOKUP(B5766,Consolidation!B:AA,22,FALSE)</f>
        <v>#VALUE!</v>
      </c>
    </row>
    <row r="5766" spans="1:8" ht="29.5" customHeight="1" thickBot="1" x14ac:dyDescent="0.4">
      <c r="A5766" s="16" t="e">
        <f>IF(B5766&lt;&gt;"","IND"&amp;TEXT(COUNTA($B$2:B5766),"000"),"")</f>
        <v>#VALUE!</v>
      </c>
      <c r="B5766" s="17" t="e">
        <f>Consolication[[#This Row],[Nom et prénom 0 Name &amp; first name]]</f>
        <v>#VALUE!</v>
      </c>
      <c r="C5766" s="17" t="e">
        <f>VLOOKUP(B5766,Consolidation!B:AA,3,TRUE)</f>
        <v>#VALUE!</v>
      </c>
      <c r="D5766" s="17" t="e">
        <f>VLOOKUP(B5766,Consolidation!B:AA,5,TRUE)</f>
        <v>#VALUE!</v>
      </c>
      <c r="E5766" s="17" t="e">
        <f>VLOOKUP(B5767,Consolidation!B:AA,6,TRUE)</f>
        <v>#VALUE!</v>
      </c>
      <c r="F5766" s="17" t="e">
        <f>VLOOKUP(B5767,Consolidation!B:AA,7,TRUE)</f>
        <v>#VALUE!</v>
      </c>
      <c r="G5766" s="17" t="e">
        <f>VLOOKUP(B5767,Consolidation!B:AA,12,TRUE)</f>
        <v>#VALUE!</v>
      </c>
      <c r="H5766" s="17" t="e">
        <f>VLOOKUP(B5767,Consolidation!B:AA,22,FALSE)</f>
        <v>#VALUE!</v>
      </c>
    </row>
    <row r="5767" spans="1:8" ht="29.5" customHeight="1" thickBot="1" x14ac:dyDescent="0.4">
      <c r="A5767" s="16" t="e">
        <f>IF(B5767&lt;&gt;"","IND"&amp;TEXT(COUNTA($B$2:B5767),"000"),"")</f>
        <v>#VALUE!</v>
      </c>
      <c r="B5767" s="17" t="e">
        <f>Consolication[[#This Row],[Nom et prénom 0 Name &amp; first name]]</f>
        <v>#VALUE!</v>
      </c>
      <c r="C5767" s="17" t="e">
        <f>VLOOKUP(B5767,Consolidation!B:AA,3,TRUE)</f>
        <v>#VALUE!</v>
      </c>
      <c r="D5767" s="17" t="e">
        <f>VLOOKUP(B5767,Consolidation!B:AA,5,TRUE)</f>
        <v>#VALUE!</v>
      </c>
      <c r="E5767" s="17" t="e">
        <f>VLOOKUP(B5768,Consolidation!B:AA,6,TRUE)</f>
        <v>#VALUE!</v>
      </c>
      <c r="F5767" s="17" t="e">
        <f>VLOOKUP(B5768,Consolidation!B:AA,7,TRUE)</f>
        <v>#VALUE!</v>
      </c>
      <c r="G5767" s="17" t="e">
        <f>VLOOKUP(B5768,Consolidation!B:AA,12,TRUE)</f>
        <v>#VALUE!</v>
      </c>
      <c r="H5767" s="17" t="e">
        <f>VLOOKUP(B5768,Consolidation!B:AA,22,FALSE)</f>
        <v>#VALUE!</v>
      </c>
    </row>
    <row r="5768" spans="1:8" ht="29.5" customHeight="1" thickBot="1" x14ac:dyDescent="0.4">
      <c r="A5768" s="16" t="e">
        <f>IF(B5768&lt;&gt;"","IND"&amp;TEXT(COUNTA($B$2:B5768),"000"),"")</f>
        <v>#VALUE!</v>
      </c>
      <c r="B5768" s="17" t="e">
        <f>Consolication[[#This Row],[Nom et prénom 0 Name &amp; first name]]</f>
        <v>#VALUE!</v>
      </c>
      <c r="C5768" s="17" t="e">
        <f>VLOOKUP(B5768,Consolidation!B:AA,3,TRUE)</f>
        <v>#VALUE!</v>
      </c>
      <c r="D5768" s="17" t="e">
        <f>VLOOKUP(B5768,Consolidation!B:AA,5,TRUE)</f>
        <v>#VALUE!</v>
      </c>
      <c r="E5768" s="17" t="e">
        <f>VLOOKUP(B5769,Consolidation!B:AA,6,TRUE)</f>
        <v>#VALUE!</v>
      </c>
      <c r="F5768" s="17" t="e">
        <f>VLOOKUP(B5769,Consolidation!B:AA,7,TRUE)</f>
        <v>#VALUE!</v>
      </c>
      <c r="G5768" s="17" t="e">
        <f>VLOOKUP(B5769,Consolidation!B:AA,12,TRUE)</f>
        <v>#VALUE!</v>
      </c>
      <c r="H5768" s="17" t="e">
        <f>VLOOKUP(B5769,Consolidation!B:AA,22,FALSE)</f>
        <v>#VALUE!</v>
      </c>
    </row>
    <row r="5769" spans="1:8" ht="29.5" customHeight="1" thickBot="1" x14ac:dyDescent="0.4">
      <c r="A5769" s="16" t="e">
        <f>IF(B5769&lt;&gt;"","IND"&amp;TEXT(COUNTA($B$2:B5769),"000"),"")</f>
        <v>#VALUE!</v>
      </c>
      <c r="B5769" s="17" t="e">
        <f>Consolication[[#This Row],[Nom et prénom 0 Name &amp; first name]]</f>
        <v>#VALUE!</v>
      </c>
      <c r="C5769" s="17" t="e">
        <f>VLOOKUP(B5769,Consolidation!B:AA,3,TRUE)</f>
        <v>#VALUE!</v>
      </c>
      <c r="D5769" s="17" t="e">
        <f>VLOOKUP(B5769,Consolidation!B:AA,5,TRUE)</f>
        <v>#VALUE!</v>
      </c>
      <c r="E5769" s="17" t="e">
        <f>VLOOKUP(B5770,Consolidation!B:AA,6,TRUE)</f>
        <v>#VALUE!</v>
      </c>
      <c r="F5769" s="17" t="e">
        <f>VLOOKUP(B5770,Consolidation!B:AA,7,TRUE)</f>
        <v>#VALUE!</v>
      </c>
      <c r="G5769" s="17" t="e">
        <f>VLOOKUP(B5770,Consolidation!B:AA,12,TRUE)</f>
        <v>#VALUE!</v>
      </c>
      <c r="H5769" s="17" t="e">
        <f>VLOOKUP(B5770,Consolidation!B:AA,22,FALSE)</f>
        <v>#VALUE!</v>
      </c>
    </row>
    <row r="5770" spans="1:8" ht="29.5" customHeight="1" thickBot="1" x14ac:dyDescent="0.4">
      <c r="A5770" s="16" t="e">
        <f>IF(B5770&lt;&gt;"","IND"&amp;TEXT(COUNTA($B$2:B5770),"000"),"")</f>
        <v>#VALUE!</v>
      </c>
      <c r="B5770" s="17" t="e">
        <f>Consolication[[#This Row],[Nom et prénom 0 Name &amp; first name]]</f>
        <v>#VALUE!</v>
      </c>
      <c r="C5770" s="17" t="e">
        <f>VLOOKUP(B5770,Consolidation!B:AA,3,TRUE)</f>
        <v>#VALUE!</v>
      </c>
      <c r="D5770" s="17" t="e">
        <f>VLOOKUP(B5770,Consolidation!B:AA,5,TRUE)</f>
        <v>#VALUE!</v>
      </c>
      <c r="E5770" s="17" t="e">
        <f>VLOOKUP(B5771,Consolidation!B:AA,6,TRUE)</f>
        <v>#VALUE!</v>
      </c>
      <c r="F5770" s="17" t="e">
        <f>VLOOKUP(B5771,Consolidation!B:AA,7,TRUE)</f>
        <v>#VALUE!</v>
      </c>
      <c r="G5770" s="17" t="e">
        <f>VLOOKUP(B5771,Consolidation!B:AA,12,TRUE)</f>
        <v>#VALUE!</v>
      </c>
      <c r="H5770" s="17" t="e">
        <f>VLOOKUP(B5771,Consolidation!B:AA,22,FALSE)</f>
        <v>#VALUE!</v>
      </c>
    </row>
    <row r="5771" spans="1:8" ht="29.5" customHeight="1" thickBot="1" x14ac:dyDescent="0.4">
      <c r="A5771" s="16" t="e">
        <f>IF(B5771&lt;&gt;"","IND"&amp;TEXT(COUNTA($B$2:B5771),"000"),"")</f>
        <v>#VALUE!</v>
      </c>
      <c r="B5771" s="17" t="e">
        <f>Consolication[[#This Row],[Nom et prénom 0 Name &amp; first name]]</f>
        <v>#VALUE!</v>
      </c>
      <c r="C5771" s="17" t="e">
        <f>VLOOKUP(B5771,Consolidation!B:AA,3,TRUE)</f>
        <v>#VALUE!</v>
      </c>
      <c r="D5771" s="17" t="e">
        <f>VLOOKUP(B5771,Consolidation!B:AA,5,TRUE)</f>
        <v>#VALUE!</v>
      </c>
      <c r="E5771" s="17" t="e">
        <f>VLOOKUP(B5772,Consolidation!B:AA,6,TRUE)</f>
        <v>#VALUE!</v>
      </c>
      <c r="F5771" s="17" t="e">
        <f>VLOOKUP(B5772,Consolidation!B:AA,7,TRUE)</f>
        <v>#VALUE!</v>
      </c>
      <c r="G5771" s="17" t="e">
        <f>VLOOKUP(B5772,Consolidation!B:AA,12,TRUE)</f>
        <v>#VALUE!</v>
      </c>
      <c r="H5771" s="17" t="e">
        <f>VLOOKUP(B5772,Consolidation!B:AA,22,FALSE)</f>
        <v>#VALUE!</v>
      </c>
    </row>
    <row r="5772" spans="1:8" ht="29.5" customHeight="1" thickBot="1" x14ac:dyDescent="0.4">
      <c r="A5772" s="16" t="e">
        <f>IF(B5772&lt;&gt;"","IND"&amp;TEXT(COUNTA($B$2:B5772),"000"),"")</f>
        <v>#VALUE!</v>
      </c>
      <c r="B5772" s="17" t="e">
        <f>Consolication[[#This Row],[Nom et prénom 0 Name &amp; first name]]</f>
        <v>#VALUE!</v>
      </c>
      <c r="C5772" s="17" t="e">
        <f>VLOOKUP(B5772,Consolidation!B:AA,3,TRUE)</f>
        <v>#VALUE!</v>
      </c>
      <c r="D5772" s="17" t="e">
        <f>VLOOKUP(B5772,Consolidation!B:AA,5,TRUE)</f>
        <v>#VALUE!</v>
      </c>
      <c r="E5772" s="17" t="e">
        <f>VLOOKUP(B5773,Consolidation!B:AA,6,TRUE)</f>
        <v>#VALUE!</v>
      </c>
      <c r="F5772" s="17" t="e">
        <f>VLOOKUP(B5773,Consolidation!B:AA,7,TRUE)</f>
        <v>#VALUE!</v>
      </c>
      <c r="G5772" s="17" t="e">
        <f>VLOOKUP(B5773,Consolidation!B:AA,12,TRUE)</f>
        <v>#VALUE!</v>
      </c>
      <c r="H5772" s="17" t="e">
        <f>VLOOKUP(B5773,Consolidation!B:AA,22,FALSE)</f>
        <v>#VALUE!</v>
      </c>
    </row>
    <row r="5773" spans="1:8" ht="29.5" customHeight="1" thickBot="1" x14ac:dyDescent="0.4">
      <c r="A5773" s="16" t="e">
        <f>IF(B5773&lt;&gt;"","IND"&amp;TEXT(COUNTA($B$2:B5773),"000"),"")</f>
        <v>#VALUE!</v>
      </c>
      <c r="B5773" s="17" t="e">
        <f>Consolication[[#This Row],[Nom et prénom 0 Name &amp; first name]]</f>
        <v>#VALUE!</v>
      </c>
      <c r="C5773" s="17" t="e">
        <f>VLOOKUP(B5773,Consolidation!B:AA,3,TRUE)</f>
        <v>#VALUE!</v>
      </c>
      <c r="D5773" s="17" t="e">
        <f>VLOOKUP(B5773,Consolidation!B:AA,5,TRUE)</f>
        <v>#VALUE!</v>
      </c>
      <c r="E5773" s="17" t="e">
        <f>VLOOKUP(B5774,Consolidation!B:AA,6,TRUE)</f>
        <v>#VALUE!</v>
      </c>
      <c r="F5773" s="17" t="e">
        <f>VLOOKUP(B5774,Consolidation!B:AA,7,TRUE)</f>
        <v>#VALUE!</v>
      </c>
      <c r="G5773" s="17" t="e">
        <f>VLOOKUP(B5774,Consolidation!B:AA,12,TRUE)</f>
        <v>#VALUE!</v>
      </c>
      <c r="H5773" s="17" t="e">
        <f>VLOOKUP(B5774,Consolidation!B:AA,22,FALSE)</f>
        <v>#VALUE!</v>
      </c>
    </row>
    <row r="5774" spans="1:8" ht="29.5" customHeight="1" thickBot="1" x14ac:dyDescent="0.4">
      <c r="A5774" s="16" t="e">
        <f>IF(B5774&lt;&gt;"","IND"&amp;TEXT(COUNTA($B$2:B5774),"000"),"")</f>
        <v>#VALUE!</v>
      </c>
      <c r="B5774" s="17" t="e">
        <f>Consolication[[#This Row],[Nom et prénom 0 Name &amp; first name]]</f>
        <v>#VALUE!</v>
      </c>
      <c r="C5774" s="17" t="e">
        <f>VLOOKUP(B5774,Consolidation!B:AA,3,TRUE)</f>
        <v>#VALUE!</v>
      </c>
      <c r="D5774" s="17" t="e">
        <f>VLOOKUP(B5774,Consolidation!B:AA,5,TRUE)</f>
        <v>#VALUE!</v>
      </c>
      <c r="E5774" s="17" t="e">
        <f>VLOOKUP(B5775,Consolidation!B:AA,6,TRUE)</f>
        <v>#VALUE!</v>
      </c>
      <c r="F5774" s="17" t="e">
        <f>VLOOKUP(B5775,Consolidation!B:AA,7,TRUE)</f>
        <v>#VALUE!</v>
      </c>
      <c r="G5774" s="17" t="e">
        <f>VLOOKUP(B5775,Consolidation!B:AA,12,TRUE)</f>
        <v>#VALUE!</v>
      </c>
      <c r="H5774" s="17" t="e">
        <f>VLOOKUP(B5775,Consolidation!B:AA,22,FALSE)</f>
        <v>#VALUE!</v>
      </c>
    </row>
    <row r="5775" spans="1:8" ht="29.5" customHeight="1" thickBot="1" x14ac:dyDescent="0.4">
      <c r="A5775" s="16" t="e">
        <f>IF(B5775&lt;&gt;"","IND"&amp;TEXT(COUNTA($B$2:B5775),"000"),"")</f>
        <v>#VALUE!</v>
      </c>
      <c r="B5775" s="17" t="e">
        <f>Consolication[[#This Row],[Nom et prénom 0 Name &amp; first name]]</f>
        <v>#VALUE!</v>
      </c>
      <c r="C5775" s="17" t="e">
        <f>VLOOKUP(B5775,Consolidation!B:AA,3,TRUE)</f>
        <v>#VALUE!</v>
      </c>
      <c r="D5775" s="17" t="e">
        <f>VLOOKUP(B5775,Consolidation!B:AA,5,TRUE)</f>
        <v>#VALUE!</v>
      </c>
      <c r="E5775" s="17" t="e">
        <f>VLOOKUP(B5776,Consolidation!B:AA,6,TRUE)</f>
        <v>#VALUE!</v>
      </c>
      <c r="F5775" s="17" t="e">
        <f>VLOOKUP(B5776,Consolidation!B:AA,7,TRUE)</f>
        <v>#VALUE!</v>
      </c>
      <c r="G5775" s="17" t="e">
        <f>VLOOKUP(B5776,Consolidation!B:AA,12,TRUE)</f>
        <v>#VALUE!</v>
      </c>
      <c r="H5775" s="17" t="e">
        <f>VLOOKUP(B5776,Consolidation!B:AA,22,FALSE)</f>
        <v>#VALUE!</v>
      </c>
    </row>
    <row r="5776" spans="1:8" ht="29.5" customHeight="1" thickBot="1" x14ac:dyDescent="0.4">
      <c r="A5776" s="16" t="e">
        <f>IF(B5776&lt;&gt;"","IND"&amp;TEXT(COUNTA($B$2:B5776),"000"),"")</f>
        <v>#VALUE!</v>
      </c>
      <c r="B5776" s="17" t="e">
        <f>Consolication[[#This Row],[Nom et prénom 0 Name &amp; first name]]</f>
        <v>#VALUE!</v>
      </c>
      <c r="C5776" s="17" t="e">
        <f>VLOOKUP(B5776,Consolidation!B:AA,3,TRUE)</f>
        <v>#VALUE!</v>
      </c>
      <c r="D5776" s="17" t="e">
        <f>VLOOKUP(B5776,Consolidation!B:AA,5,TRUE)</f>
        <v>#VALUE!</v>
      </c>
      <c r="E5776" s="17" t="e">
        <f>VLOOKUP(B5777,Consolidation!B:AA,6,TRUE)</f>
        <v>#VALUE!</v>
      </c>
      <c r="F5776" s="17" t="e">
        <f>VLOOKUP(B5777,Consolidation!B:AA,7,TRUE)</f>
        <v>#VALUE!</v>
      </c>
      <c r="G5776" s="17" t="e">
        <f>VLOOKUP(B5777,Consolidation!B:AA,12,TRUE)</f>
        <v>#VALUE!</v>
      </c>
      <c r="H5776" s="17" t="e">
        <f>VLOOKUP(B5777,Consolidation!B:AA,22,FALSE)</f>
        <v>#VALUE!</v>
      </c>
    </row>
    <row r="5777" spans="1:8" ht="29.5" customHeight="1" thickBot="1" x14ac:dyDescent="0.4">
      <c r="A5777" s="16" t="e">
        <f>IF(B5777&lt;&gt;"","IND"&amp;TEXT(COUNTA($B$2:B5777),"000"),"")</f>
        <v>#VALUE!</v>
      </c>
      <c r="B5777" s="17" t="e">
        <f>Consolication[[#This Row],[Nom et prénom 0 Name &amp; first name]]</f>
        <v>#VALUE!</v>
      </c>
      <c r="C5777" s="17" t="e">
        <f>VLOOKUP(B5777,Consolidation!B:AA,3,TRUE)</f>
        <v>#VALUE!</v>
      </c>
      <c r="D5777" s="17" t="e">
        <f>VLOOKUP(B5777,Consolidation!B:AA,5,TRUE)</f>
        <v>#VALUE!</v>
      </c>
      <c r="E5777" s="17" t="e">
        <f>VLOOKUP(B5778,Consolidation!B:AA,6,TRUE)</f>
        <v>#VALUE!</v>
      </c>
      <c r="F5777" s="17" t="e">
        <f>VLOOKUP(B5778,Consolidation!B:AA,7,TRUE)</f>
        <v>#VALUE!</v>
      </c>
      <c r="G5777" s="17" t="e">
        <f>VLOOKUP(B5778,Consolidation!B:AA,12,TRUE)</f>
        <v>#VALUE!</v>
      </c>
      <c r="H5777" s="17" t="e">
        <f>VLOOKUP(B5778,Consolidation!B:AA,22,FALSE)</f>
        <v>#VALUE!</v>
      </c>
    </row>
    <row r="5778" spans="1:8" ht="29.5" customHeight="1" thickBot="1" x14ac:dyDescent="0.4">
      <c r="A5778" s="16" t="e">
        <f>IF(B5778&lt;&gt;"","IND"&amp;TEXT(COUNTA($B$2:B5778),"000"),"")</f>
        <v>#VALUE!</v>
      </c>
      <c r="B5778" s="17" t="e">
        <f>Consolication[[#This Row],[Nom et prénom 0 Name &amp; first name]]</f>
        <v>#VALUE!</v>
      </c>
      <c r="C5778" s="17" t="e">
        <f>VLOOKUP(B5778,Consolidation!B:AA,3,TRUE)</f>
        <v>#VALUE!</v>
      </c>
      <c r="D5778" s="17" t="e">
        <f>VLOOKUP(B5778,Consolidation!B:AA,5,TRUE)</f>
        <v>#VALUE!</v>
      </c>
      <c r="E5778" s="17" t="e">
        <f>VLOOKUP(B5779,Consolidation!B:AA,6,TRUE)</f>
        <v>#VALUE!</v>
      </c>
      <c r="F5778" s="17" t="e">
        <f>VLOOKUP(B5779,Consolidation!B:AA,7,TRUE)</f>
        <v>#VALUE!</v>
      </c>
      <c r="G5778" s="17" t="e">
        <f>VLOOKUP(B5779,Consolidation!B:AA,12,TRUE)</f>
        <v>#VALUE!</v>
      </c>
      <c r="H5778" s="17" t="e">
        <f>VLOOKUP(B5779,Consolidation!B:AA,22,FALSE)</f>
        <v>#VALUE!</v>
      </c>
    </row>
    <row r="5779" spans="1:8" ht="29.5" customHeight="1" thickBot="1" x14ac:dyDescent="0.4">
      <c r="A5779" s="16" t="e">
        <f>IF(B5779&lt;&gt;"","IND"&amp;TEXT(COUNTA($B$2:B5779),"000"),"")</f>
        <v>#VALUE!</v>
      </c>
      <c r="B5779" s="17" t="e">
        <f>Consolication[[#This Row],[Nom et prénom 0 Name &amp; first name]]</f>
        <v>#VALUE!</v>
      </c>
      <c r="C5779" s="17" t="e">
        <f>VLOOKUP(B5779,Consolidation!B:AA,3,TRUE)</f>
        <v>#VALUE!</v>
      </c>
      <c r="D5779" s="17" t="e">
        <f>VLOOKUP(B5779,Consolidation!B:AA,5,TRUE)</f>
        <v>#VALUE!</v>
      </c>
      <c r="E5779" s="17" t="e">
        <f>VLOOKUP(B5780,Consolidation!B:AA,6,TRUE)</f>
        <v>#VALUE!</v>
      </c>
      <c r="F5779" s="17" t="e">
        <f>VLOOKUP(B5780,Consolidation!B:AA,7,TRUE)</f>
        <v>#VALUE!</v>
      </c>
      <c r="G5779" s="17" t="e">
        <f>VLOOKUP(B5780,Consolidation!B:AA,12,TRUE)</f>
        <v>#VALUE!</v>
      </c>
      <c r="H5779" s="17" t="e">
        <f>VLOOKUP(B5780,Consolidation!B:AA,22,FALSE)</f>
        <v>#VALUE!</v>
      </c>
    </row>
    <row r="5780" spans="1:8" ht="29.5" customHeight="1" thickBot="1" x14ac:dyDescent="0.4">
      <c r="A5780" s="16" t="e">
        <f>IF(B5780&lt;&gt;"","IND"&amp;TEXT(COUNTA($B$2:B5780),"000"),"")</f>
        <v>#VALUE!</v>
      </c>
      <c r="B5780" s="17" t="e">
        <f>Consolication[[#This Row],[Nom et prénom 0 Name &amp; first name]]</f>
        <v>#VALUE!</v>
      </c>
      <c r="C5780" s="17" t="e">
        <f>VLOOKUP(B5780,Consolidation!B:AA,3,TRUE)</f>
        <v>#VALUE!</v>
      </c>
      <c r="D5780" s="17" t="e">
        <f>VLOOKUP(B5780,Consolidation!B:AA,5,TRUE)</f>
        <v>#VALUE!</v>
      </c>
      <c r="E5780" s="17" t="e">
        <f>VLOOKUP(B5781,Consolidation!B:AA,6,TRUE)</f>
        <v>#VALUE!</v>
      </c>
      <c r="F5780" s="17" t="e">
        <f>VLOOKUP(B5781,Consolidation!B:AA,7,TRUE)</f>
        <v>#VALUE!</v>
      </c>
      <c r="G5780" s="17" t="e">
        <f>VLOOKUP(B5781,Consolidation!B:AA,12,TRUE)</f>
        <v>#VALUE!</v>
      </c>
      <c r="H5780" s="17" t="e">
        <f>VLOOKUP(B5781,Consolidation!B:AA,22,FALSE)</f>
        <v>#VALUE!</v>
      </c>
    </row>
    <row r="5781" spans="1:8" ht="29.5" customHeight="1" thickBot="1" x14ac:dyDescent="0.4">
      <c r="A5781" s="16" t="e">
        <f>IF(B5781&lt;&gt;"","IND"&amp;TEXT(COUNTA($B$2:B5781),"000"),"")</f>
        <v>#VALUE!</v>
      </c>
      <c r="B5781" s="17" t="e">
        <f>Consolication[[#This Row],[Nom et prénom 0 Name &amp; first name]]</f>
        <v>#VALUE!</v>
      </c>
      <c r="C5781" s="17" t="e">
        <f>VLOOKUP(B5781,Consolidation!B:AA,3,TRUE)</f>
        <v>#VALUE!</v>
      </c>
      <c r="D5781" s="17" t="e">
        <f>VLOOKUP(B5781,Consolidation!B:AA,5,TRUE)</f>
        <v>#VALUE!</v>
      </c>
      <c r="E5781" s="17" t="e">
        <f>VLOOKUP(B5782,Consolidation!B:AA,6,TRUE)</f>
        <v>#VALUE!</v>
      </c>
      <c r="F5781" s="17" t="e">
        <f>VLOOKUP(B5782,Consolidation!B:AA,7,TRUE)</f>
        <v>#VALUE!</v>
      </c>
      <c r="G5781" s="17" t="e">
        <f>VLOOKUP(B5782,Consolidation!B:AA,12,TRUE)</f>
        <v>#VALUE!</v>
      </c>
      <c r="H5781" s="17" t="e">
        <f>VLOOKUP(B5782,Consolidation!B:AA,22,FALSE)</f>
        <v>#VALUE!</v>
      </c>
    </row>
    <row r="5782" spans="1:8" ht="29.5" customHeight="1" thickBot="1" x14ac:dyDescent="0.4">
      <c r="A5782" s="16" t="e">
        <f>IF(B5782&lt;&gt;"","IND"&amp;TEXT(COUNTA($B$2:B5782),"000"),"")</f>
        <v>#VALUE!</v>
      </c>
      <c r="B5782" s="17" t="e">
        <f>Consolication[[#This Row],[Nom et prénom 0 Name &amp; first name]]</f>
        <v>#VALUE!</v>
      </c>
      <c r="C5782" s="17" t="e">
        <f>VLOOKUP(B5782,Consolidation!B:AA,3,TRUE)</f>
        <v>#VALUE!</v>
      </c>
      <c r="D5782" s="17" t="e">
        <f>VLOOKUP(B5782,Consolidation!B:AA,5,TRUE)</f>
        <v>#VALUE!</v>
      </c>
      <c r="E5782" s="17" t="e">
        <f>VLOOKUP(B5783,Consolidation!B:AA,6,TRUE)</f>
        <v>#VALUE!</v>
      </c>
      <c r="F5782" s="17" t="e">
        <f>VLOOKUP(B5783,Consolidation!B:AA,7,TRUE)</f>
        <v>#VALUE!</v>
      </c>
      <c r="G5782" s="17" t="e">
        <f>VLOOKUP(B5783,Consolidation!B:AA,12,TRUE)</f>
        <v>#VALUE!</v>
      </c>
      <c r="H5782" s="17" t="e">
        <f>VLOOKUP(B5783,Consolidation!B:AA,22,FALSE)</f>
        <v>#VALUE!</v>
      </c>
    </row>
    <row r="5783" spans="1:8" ht="29.5" customHeight="1" thickBot="1" x14ac:dyDescent="0.4">
      <c r="A5783" s="16" t="e">
        <f>IF(B5783&lt;&gt;"","IND"&amp;TEXT(COUNTA($B$2:B5783),"000"),"")</f>
        <v>#VALUE!</v>
      </c>
      <c r="B5783" s="17" t="e">
        <f>Consolication[[#This Row],[Nom et prénom 0 Name &amp; first name]]</f>
        <v>#VALUE!</v>
      </c>
      <c r="C5783" s="17" t="e">
        <f>VLOOKUP(B5783,Consolidation!B:AA,3,TRUE)</f>
        <v>#VALUE!</v>
      </c>
      <c r="D5783" s="17" t="e">
        <f>VLOOKUP(B5783,Consolidation!B:AA,5,TRUE)</f>
        <v>#VALUE!</v>
      </c>
      <c r="E5783" s="17" t="e">
        <f>VLOOKUP(B5784,Consolidation!B:AA,6,TRUE)</f>
        <v>#VALUE!</v>
      </c>
      <c r="F5783" s="17" t="e">
        <f>VLOOKUP(B5784,Consolidation!B:AA,7,TRUE)</f>
        <v>#VALUE!</v>
      </c>
      <c r="G5783" s="17" t="e">
        <f>VLOOKUP(B5784,Consolidation!B:AA,12,TRUE)</f>
        <v>#VALUE!</v>
      </c>
      <c r="H5783" s="17" t="e">
        <f>VLOOKUP(B5784,Consolidation!B:AA,22,FALSE)</f>
        <v>#VALUE!</v>
      </c>
    </row>
    <row r="5784" spans="1:8" ht="29.5" customHeight="1" thickBot="1" x14ac:dyDescent="0.4">
      <c r="A5784" s="16" t="e">
        <f>IF(B5784&lt;&gt;"","IND"&amp;TEXT(COUNTA($B$2:B5784),"000"),"")</f>
        <v>#VALUE!</v>
      </c>
      <c r="B5784" s="17" t="e">
        <f>Consolication[[#This Row],[Nom et prénom 0 Name &amp; first name]]</f>
        <v>#VALUE!</v>
      </c>
      <c r="C5784" s="17" t="e">
        <f>VLOOKUP(B5784,Consolidation!B:AA,3,TRUE)</f>
        <v>#VALUE!</v>
      </c>
      <c r="D5784" s="17" t="e">
        <f>VLOOKUP(B5784,Consolidation!B:AA,5,TRUE)</f>
        <v>#VALUE!</v>
      </c>
      <c r="E5784" s="17" t="e">
        <f>VLOOKUP(B5785,Consolidation!B:AA,6,TRUE)</f>
        <v>#VALUE!</v>
      </c>
      <c r="F5784" s="17" t="e">
        <f>VLOOKUP(B5785,Consolidation!B:AA,7,TRUE)</f>
        <v>#VALUE!</v>
      </c>
      <c r="G5784" s="17" t="e">
        <f>VLOOKUP(B5785,Consolidation!B:AA,12,TRUE)</f>
        <v>#VALUE!</v>
      </c>
      <c r="H5784" s="17" t="e">
        <f>VLOOKUP(B5785,Consolidation!B:AA,22,FALSE)</f>
        <v>#VALUE!</v>
      </c>
    </row>
    <row r="5785" spans="1:8" ht="29.5" customHeight="1" thickBot="1" x14ac:dyDescent="0.4">
      <c r="A5785" s="16" t="e">
        <f>IF(B5785&lt;&gt;"","IND"&amp;TEXT(COUNTA($B$2:B5785),"000"),"")</f>
        <v>#VALUE!</v>
      </c>
      <c r="B5785" s="17" t="e">
        <f>Consolication[[#This Row],[Nom et prénom 0 Name &amp; first name]]</f>
        <v>#VALUE!</v>
      </c>
      <c r="C5785" s="17" t="e">
        <f>VLOOKUP(B5785,Consolidation!B:AA,3,TRUE)</f>
        <v>#VALUE!</v>
      </c>
      <c r="D5785" s="17" t="e">
        <f>VLOOKUP(B5785,Consolidation!B:AA,5,TRUE)</f>
        <v>#VALUE!</v>
      </c>
      <c r="E5785" s="17" t="e">
        <f>VLOOKUP(B5786,Consolidation!B:AA,6,TRUE)</f>
        <v>#VALUE!</v>
      </c>
      <c r="F5785" s="17" t="e">
        <f>VLOOKUP(B5786,Consolidation!B:AA,7,TRUE)</f>
        <v>#VALUE!</v>
      </c>
      <c r="G5785" s="17" t="e">
        <f>VLOOKUP(B5786,Consolidation!B:AA,12,TRUE)</f>
        <v>#VALUE!</v>
      </c>
      <c r="H5785" s="17" t="e">
        <f>VLOOKUP(B5786,Consolidation!B:AA,22,FALSE)</f>
        <v>#VALUE!</v>
      </c>
    </row>
    <row r="5786" spans="1:8" ht="29.5" customHeight="1" thickBot="1" x14ac:dyDescent="0.4">
      <c r="A5786" s="16" t="e">
        <f>IF(B5786&lt;&gt;"","IND"&amp;TEXT(COUNTA($B$2:B5786),"000"),"")</f>
        <v>#VALUE!</v>
      </c>
      <c r="B5786" s="17" t="e">
        <f>Consolication[[#This Row],[Nom et prénom 0 Name &amp; first name]]</f>
        <v>#VALUE!</v>
      </c>
      <c r="C5786" s="17" t="e">
        <f>VLOOKUP(B5786,Consolidation!B:AA,3,TRUE)</f>
        <v>#VALUE!</v>
      </c>
      <c r="D5786" s="17" t="e">
        <f>VLOOKUP(B5786,Consolidation!B:AA,5,TRUE)</f>
        <v>#VALUE!</v>
      </c>
      <c r="E5786" s="17" t="e">
        <f>VLOOKUP(B5787,Consolidation!B:AA,6,TRUE)</f>
        <v>#VALUE!</v>
      </c>
      <c r="F5786" s="17" t="e">
        <f>VLOOKUP(B5787,Consolidation!B:AA,7,TRUE)</f>
        <v>#VALUE!</v>
      </c>
      <c r="G5786" s="17" t="e">
        <f>VLOOKUP(B5787,Consolidation!B:AA,12,TRUE)</f>
        <v>#VALUE!</v>
      </c>
      <c r="H5786" s="17" t="e">
        <f>VLOOKUP(B5787,Consolidation!B:AA,22,FALSE)</f>
        <v>#VALUE!</v>
      </c>
    </row>
    <row r="5787" spans="1:8" ht="29.5" customHeight="1" thickBot="1" x14ac:dyDescent="0.4">
      <c r="A5787" s="16" t="e">
        <f>IF(B5787&lt;&gt;"","IND"&amp;TEXT(COUNTA($B$2:B5787),"000"),"")</f>
        <v>#VALUE!</v>
      </c>
      <c r="B5787" s="17" t="e">
        <f>Consolication[[#This Row],[Nom et prénom 0 Name &amp; first name]]</f>
        <v>#VALUE!</v>
      </c>
      <c r="C5787" s="17" t="e">
        <f>VLOOKUP(B5787,Consolidation!B:AA,3,TRUE)</f>
        <v>#VALUE!</v>
      </c>
      <c r="D5787" s="17" t="e">
        <f>VLOOKUP(B5787,Consolidation!B:AA,5,TRUE)</f>
        <v>#VALUE!</v>
      </c>
      <c r="E5787" s="17" t="e">
        <f>VLOOKUP(B5788,Consolidation!B:AA,6,TRUE)</f>
        <v>#VALUE!</v>
      </c>
      <c r="F5787" s="17" t="e">
        <f>VLOOKUP(B5788,Consolidation!B:AA,7,TRUE)</f>
        <v>#VALUE!</v>
      </c>
      <c r="G5787" s="17" t="e">
        <f>VLOOKUP(B5788,Consolidation!B:AA,12,TRUE)</f>
        <v>#VALUE!</v>
      </c>
      <c r="H5787" s="17" t="e">
        <f>VLOOKUP(B5788,Consolidation!B:AA,22,FALSE)</f>
        <v>#VALUE!</v>
      </c>
    </row>
    <row r="5788" spans="1:8" ht="29.5" customHeight="1" thickBot="1" x14ac:dyDescent="0.4">
      <c r="A5788" s="16" t="e">
        <f>IF(B5788&lt;&gt;"","IND"&amp;TEXT(COUNTA($B$2:B5788),"000"),"")</f>
        <v>#VALUE!</v>
      </c>
      <c r="B5788" s="17" t="e">
        <f>Consolication[[#This Row],[Nom et prénom 0 Name &amp; first name]]</f>
        <v>#VALUE!</v>
      </c>
      <c r="C5788" s="17" t="e">
        <f>VLOOKUP(B5788,Consolidation!B:AA,3,TRUE)</f>
        <v>#VALUE!</v>
      </c>
      <c r="D5788" s="17" t="e">
        <f>VLOOKUP(B5788,Consolidation!B:AA,5,TRUE)</f>
        <v>#VALUE!</v>
      </c>
      <c r="E5788" s="17" t="e">
        <f>VLOOKUP(B5789,Consolidation!B:AA,6,TRUE)</f>
        <v>#VALUE!</v>
      </c>
      <c r="F5788" s="17" t="e">
        <f>VLOOKUP(B5789,Consolidation!B:AA,7,TRUE)</f>
        <v>#VALUE!</v>
      </c>
      <c r="G5788" s="17" t="e">
        <f>VLOOKUP(B5789,Consolidation!B:AA,12,TRUE)</f>
        <v>#VALUE!</v>
      </c>
      <c r="H5788" s="17" t="e">
        <f>VLOOKUP(B5789,Consolidation!B:AA,22,FALSE)</f>
        <v>#VALUE!</v>
      </c>
    </row>
    <row r="5789" spans="1:8" ht="29.5" customHeight="1" thickBot="1" x14ac:dyDescent="0.4">
      <c r="A5789" s="16" t="e">
        <f>IF(B5789&lt;&gt;"","IND"&amp;TEXT(COUNTA($B$2:B5789),"000"),"")</f>
        <v>#VALUE!</v>
      </c>
      <c r="B5789" s="17" t="e">
        <f>Consolication[[#This Row],[Nom et prénom 0 Name &amp; first name]]</f>
        <v>#VALUE!</v>
      </c>
      <c r="C5789" s="17" t="e">
        <f>VLOOKUP(B5789,Consolidation!B:AA,3,TRUE)</f>
        <v>#VALUE!</v>
      </c>
      <c r="D5789" s="17" t="e">
        <f>VLOOKUP(B5789,Consolidation!B:AA,5,TRUE)</f>
        <v>#VALUE!</v>
      </c>
      <c r="E5789" s="17" t="e">
        <f>VLOOKUP(B5790,Consolidation!B:AA,6,TRUE)</f>
        <v>#VALUE!</v>
      </c>
      <c r="F5789" s="17" t="e">
        <f>VLOOKUP(B5790,Consolidation!B:AA,7,TRUE)</f>
        <v>#VALUE!</v>
      </c>
      <c r="G5789" s="17" t="e">
        <f>VLOOKUP(B5790,Consolidation!B:AA,12,TRUE)</f>
        <v>#VALUE!</v>
      </c>
      <c r="H5789" s="17" t="e">
        <f>VLOOKUP(B5790,Consolidation!B:AA,22,FALSE)</f>
        <v>#VALUE!</v>
      </c>
    </row>
    <row r="5790" spans="1:8" ht="29.5" customHeight="1" thickBot="1" x14ac:dyDescent="0.4">
      <c r="A5790" s="16" t="e">
        <f>IF(B5790&lt;&gt;"","IND"&amp;TEXT(COUNTA($B$2:B5790),"000"),"")</f>
        <v>#VALUE!</v>
      </c>
      <c r="B5790" s="17" t="e">
        <f>Consolication[[#This Row],[Nom et prénom 0 Name &amp; first name]]</f>
        <v>#VALUE!</v>
      </c>
      <c r="C5790" s="17" t="e">
        <f>VLOOKUP(B5790,Consolidation!B:AA,3,TRUE)</f>
        <v>#VALUE!</v>
      </c>
      <c r="D5790" s="17" t="e">
        <f>VLOOKUP(B5790,Consolidation!B:AA,5,TRUE)</f>
        <v>#VALUE!</v>
      </c>
      <c r="E5790" s="17" t="e">
        <f>VLOOKUP(B5791,Consolidation!B:AA,6,TRUE)</f>
        <v>#VALUE!</v>
      </c>
      <c r="F5790" s="17" t="e">
        <f>VLOOKUP(B5791,Consolidation!B:AA,7,TRUE)</f>
        <v>#VALUE!</v>
      </c>
      <c r="G5790" s="17" t="e">
        <f>VLOOKUP(B5791,Consolidation!B:AA,12,TRUE)</f>
        <v>#VALUE!</v>
      </c>
      <c r="H5790" s="17" t="e">
        <f>VLOOKUP(B5791,Consolidation!B:AA,22,FALSE)</f>
        <v>#VALUE!</v>
      </c>
    </row>
    <row r="5791" spans="1:8" ht="29.5" customHeight="1" thickBot="1" x14ac:dyDescent="0.4">
      <c r="A5791" s="16" t="e">
        <f>IF(B5791&lt;&gt;"","IND"&amp;TEXT(COUNTA($B$2:B5791),"000"),"")</f>
        <v>#VALUE!</v>
      </c>
      <c r="B5791" s="17" t="e">
        <f>Consolication[[#This Row],[Nom et prénom 0 Name &amp; first name]]</f>
        <v>#VALUE!</v>
      </c>
      <c r="C5791" s="17" t="e">
        <f>VLOOKUP(B5791,Consolidation!B:AA,3,TRUE)</f>
        <v>#VALUE!</v>
      </c>
      <c r="D5791" s="17" t="e">
        <f>VLOOKUP(B5791,Consolidation!B:AA,5,TRUE)</f>
        <v>#VALUE!</v>
      </c>
      <c r="E5791" s="17" t="e">
        <f>VLOOKUP(B5792,Consolidation!B:AA,6,TRUE)</f>
        <v>#VALUE!</v>
      </c>
      <c r="F5791" s="17" t="e">
        <f>VLOOKUP(B5792,Consolidation!B:AA,7,TRUE)</f>
        <v>#VALUE!</v>
      </c>
      <c r="G5791" s="17" t="e">
        <f>VLOOKUP(B5792,Consolidation!B:AA,12,TRUE)</f>
        <v>#VALUE!</v>
      </c>
      <c r="H5791" s="17" t="e">
        <f>VLOOKUP(B5792,Consolidation!B:AA,22,FALSE)</f>
        <v>#VALUE!</v>
      </c>
    </row>
    <row r="5792" spans="1:8" ht="29.5" customHeight="1" thickBot="1" x14ac:dyDescent="0.4">
      <c r="A5792" s="16" t="e">
        <f>IF(B5792&lt;&gt;"","IND"&amp;TEXT(COUNTA($B$2:B5792),"000"),"")</f>
        <v>#VALUE!</v>
      </c>
      <c r="B5792" s="17" t="e">
        <f>Consolication[[#This Row],[Nom et prénom 0 Name &amp; first name]]</f>
        <v>#VALUE!</v>
      </c>
      <c r="C5792" s="17" t="e">
        <f>VLOOKUP(B5792,Consolidation!B:AA,3,TRUE)</f>
        <v>#VALUE!</v>
      </c>
      <c r="D5792" s="17" t="e">
        <f>VLOOKUP(B5792,Consolidation!B:AA,5,TRUE)</f>
        <v>#VALUE!</v>
      </c>
      <c r="E5792" s="17" t="e">
        <f>VLOOKUP(B5793,Consolidation!B:AA,6,TRUE)</f>
        <v>#VALUE!</v>
      </c>
      <c r="F5792" s="17" t="e">
        <f>VLOOKUP(B5793,Consolidation!B:AA,7,TRUE)</f>
        <v>#VALUE!</v>
      </c>
      <c r="G5792" s="17" t="e">
        <f>VLOOKUP(B5793,Consolidation!B:AA,12,TRUE)</f>
        <v>#VALUE!</v>
      </c>
      <c r="H5792" s="17" t="e">
        <f>VLOOKUP(B5793,Consolidation!B:AA,22,FALSE)</f>
        <v>#VALUE!</v>
      </c>
    </row>
    <row r="5793" spans="1:8" ht="29.5" customHeight="1" thickBot="1" x14ac:dyDescent="0.4">
      <c r="A5793" s="16" t="e">
        <f>IF(B5793&lt;&gt;"","IND"&amp;TEXT(COUNTA($B$2:B5793),"000"),"")</f>
        <v>#VALUE!</v>
      </c>
      <c r="B5793" s="17" t="e">
        <f>Consolication[[#This Row],[Nom et prénom 0 Name &amp; first name]]</f>
        <v>#VALUE!</v>
      </c>
      <c r="C5793" s="17" t="e">
        <f>VLOOKUP(B5793,Consolidation!B:AA,3,TRUE)</f>
        <v>#VALUE!</v>
      </c>
      <c r="D5793" s="17" t="e">
        <f>VLOOKUP(B5793,Consolidation!B:AA,5,TRUE)</f>
        <v>#VALUE!</v>
      </c>
      <c r="E5793" s="17" t="e">
        <f>VLOOKUP(B5794,Consolidation!B:AA,6,TRUE)</f>
        <v>#VALUE!</v>
      </c>
      <c r="F5793" s="17" t="e">
        <f>VLOOKUP(B5794,Consolidation!B:AA,7,TRUE)</f>
        <v>#VALUE!</v>
      </c>
      <c r="G5793" s="17" t="e">
        <f>VLOOKUP(B5794,Consolidation!B:AA,12,TRUE)</f>
        <v>#VALUE!</v>
      </c>
      <c r="H5793" s="17" t="e">
        <f>VLOOKUP(B5794,Consolidation!B:AA,22,FALSE)</f>
        <v>#VALUE!</v>
      </c>
    </row>
    <row r="5794" spans="1:8" ht="29.5" customHeight="1" thickBot="1" x14ac:dyDescent="0.4">
      <c r="A5794" s="16" t="e">
        <f>IF(B5794&lt;&gt;"","IND"&amp;TEXT(COUNTA($B$2:B5794),"000"),"")</f>
        <v>#VALUE!</v>
      </c>
      <c r="B5794" s="17" t="e">
        <f>Consolication[[#This Row],[Nom et prénom 0 Name &amp; first name]]</f>
        <v>#VALUE!</v>
      </c>
      <c r="C5794" s="17" t="e">
        <f>VLOOKUP(B5794,Consolidation!B:AA,3,TRUE)</f>
        <v>#VALUE!</v>
      </c>
      <c r="D5794" s="17" t="e">
        <f>VLOOKUP(B5794,Consolidation!B:AA,5,TRUE)</f>
        <v>#VALUE!</v>
      </c>
      <c r="E5794" s="17" t="e">
        <f>VLOOKUP(B5795,Consolidation!B:AA,6,TRUE)</f>
        <v>#VALUE!</v>
      </c>
      <c r="F5794" s="17" t="e">
        <f>VLOOKUP(B5795,Consolidation!B:AA,7,TRUE)</f>
        <v>#VALUE!</v>
      </c>
      <c r="G5794" s="17" t="e">
        <f>VLOOKUP(B5795,Consolidation!B:AA,12,TRUE)</f>
        <v>#VALUE!</v>
      </c>
      <c r="H5794" s="17" t="e">
        <f>VLOOKUP(B5795,Consolidation!B:AA,22,FALSE)</f>
        <v>#VALUE!</v>
      </c>
    </row>
    <row r="5795" spans="1:8" ht="29.5" customHeight="1" thickBot="1" x14ac:dyDescent="0.4">
      <c r="A5795" s="16" t="e">
        <f>IF(B5795&lt;&gt;"","IND"&amp;TEXT(COUNTA($B$2:B5795),"000"),"")</f>
        <v>#VALUE!</v>
      </c>
      <c r="B5795" s="17" t="e">
        <f>Consolication[[#This Row],[Nom et prénom 0 Name &amp; first name]]</f>
        <v>#VALUE!</v>
      </c>
      <c r="C5795" s="17" t="e">
        <f>VLOOKUP(B5795,Consolidation!B:AA,3,TRUE)</f>
        <v>#VALUE!</v>
      </c>
      <c r="D5795" s="17" t="e">
        <f>VLOOKUP(B5795,Consolidation!B:AA,5,TRUE)</f>
        <v>#VALUE!</v>
      </c>
      <c r="E5795" s="17" t="e">
        <f>VLOOKUP(B5796,Consolidation!B:AA,6,TRUE)</f>
        <v>#VALUE!</v>
      </c>
      <c r="F5795" s="17" t="e">
        <f>VLOOKUP(B5796,Consolidation!B:AA,7,TRUE)</f>
        <v>#VALUE!</v>
      </c>
      <c r="G5795" s="17" t="e">
        <f>VLOOKUP(B5796,Consolidation!B:AA,12,TRUE)</f>
        <v>#VALUE!</v>
      </c>
      <c r="H5795" s="17" t="e">
        <f>VLOOKUP(B5796,Consolidation!B:AA,22,FALSE)</f>
        <v>#VALUE!</v>
      </c>
    </row>
    <row r="5796" spans="1:8" ht="29.5" customHeight="1" thickBot="1" x14ac:dyDescent="0.4">
      <c r="A5796" s="16" t="e">
        <f>IF(B5796&lt;&gt;"","IND"&amp;TEXT(COUNTA($B$2:B5796),"000"),"")</f>
        <v>#VALUE!</v>
      </c>
      <c r="B5796" s="17" t="e">
        <f>Consolication[[#This Row],[Nom et prénom 0 Name &amp; first name]]</f>
        <v>#VALUE!</v>
      </c>
      <c r="C5796" s="17" t="e">
        <f>VLOOKUP(B5796,Consolidation!B:AA,3,TRUE)</f>
        <v>#VALUE!</v>
      </c>
      <c r="D5796" s="17" t="e">
        <f>VLOOKUP(B5796,Consolidation!B:AA,5,TRUE)</f>
        <v>#VALUE!</v>
      </c>
      <c r="E5796" s="17" t="e">
        <f>VLOOKUP(B5797,Consolidation!B:AA,6,TRUE)</f>
        <v>#VALUE!</v>
      </c>
      <c r="F5796" s="17" t="e">
        <f>VLOOKUP(B5797,Consolidation!B:AA,7,TRUE)</f>
        <v>#VALUE!</v>
      </c>
      <c r="G5796" s="17" t="e">
        <f>VLOOKUP(B5797,Consolidation!B:AA,12,TRUE)</f>
        <v>#VALUE!</v>
      </c>
      <c r="H5796" s="17" t="e">
        <f>VLOOKUP(B5797,Consolidation!B:AA,22,FALSE)</f>
        <v>#VALUE!</v>
      </c>
    </row>
    <row r="5797" spans="1:8" ht="29.5" customHeight="1" thickBot="1" x14ac:dyDescent="0.4">
      <c r="A5797" s="16" t="e">
        <f>IF(B5797&lt;&gt;"","IND"&amp;TEXT(COUNTA($B$2:B5797),"000"),"")</f>
        <v>#VALUE!</v>
      </c>
      <c r="B5797" s="17" t="e">
        <f>Consolication[[#This Row],[Nom et prénom 0 Name &amp; first name]]</f>
        <v>#VALUE!</v>
      </c>
      <c r="C5797" s="17" t="e">
        <f>VLOOKUP(B5797,Consolidation!B:AA,3,TRUE)</f>
        <v>#VALUE!</v>
      </c>
      <c r="D5797" s="17" t="e">
        <f>VLOOKUP(B5797,Consolidation!B:AA,5,TRUE)</f>
        <v>#VALUE!</v>
      </c>
      <c r="E5797" s="17" t="e">
        <f>VLOOKUP(B5798,Consolidation!B:AA,6,TRUE)</f>
        <v>#VALUE!</v>
      </c>
      <c r="F5797" s="17" t="e">
        <f>VLOOKUP(B5798,Consolidation!B:AA,7,TRUE)</f>
        <v>#VALUE!</v>
      </c>
      <c r="G5797" s="17" t="e">
        <f>VLOOKUP(B5798,Consolidation!B:AA,12,TRUE)</f>
        <v>#VALUE!</v>
      </c>
      <c r="H5797" s="17" t="e">
        <f>VLOOKUP(B5798,Consolidation!B:AA,22,FALSE)</f>
        <v>#VALUE!</v>
      </c>
    </row>
    <row r="5798" spans="1:8" ht="29.5" customHeight="1" thickBot="1" x14ac:dyDescent="0.4">
      <c r="A5798" s="16" t="e">
        <f>IF(B5798&lt;&gt;"","IND"&amp;TEXT(COUNTA($B$2:B5798),"000"),"")</f>
        <v>#VALUE!</v>
      </c>
      <c r="B5798" s="17" t="e">
        <f>Consolication[[#This Row],[Nom et prénom 0 Name &amp; first name]]</f>
        <v>#VALUE!</v>
      </c>
      <c r="C5798" s="17" t="e">
        <f>VLOOKUP(B5798,Consolidation!B:AA,3,TRUE)</f>
        <v>#VALUE!</v>
      </c>
      <c r="D5798" s="17" t="e">
        <f>VLOOKUP(B5798,Consolidation!B:AA,5,TRUE)</f>
        <v>#VALUE!</v>
      </c>
      <c r="E5798" s="17" t="e">
        <f>VLOOKUP(B5799,Consolidation!B:AA,6,TRUE)</f>
        <v>#VALUE!</v>
      </c>
      <c r="F5798" s="17" t="e">
        <f>VLOOKUP(B5799,Consolidation!B:AA,7,TRUE)</f>
        <v>#VALUE!</v>
      </c>
      <c r="G5798" s="17" t="e">
        <f>VLOOKUP(B5799,Consolidation!B:AA,12,TRUE)</f>
        <v>#VALUE!</v>
      </c>
      <c r="H5798" s="17" t="e">
        <f>VLOOKUP(B5799,Consolidation!B:AA,22,FALSE)</f>
        <v>#VALUE!</v>
      </c>
    </row>
    <row r="5799" spans="1:8" ht="29.5" customHeight="1" thickBot="1" x14ac:dyDescent="0.4">
      <c r="A5799" s="16" t="e">
        <f>IF(B5799&lt;&gt;"","IND"&amp;TEXT(COUNTA($B$2:B5799),"000"),"")</f>
        <v>#VALUE!</v>
      </c>
      <c r="B5799" s="17" t="e">
        <f>Consolication[[#This Row],[Nom et prénom 0 Name &amp; first name]]</f>
        <v>#VALUE!</v>
      </c>
      <c r="C5799" s="17" t="e">
        <f>VLOOKUP(B5799,Consolidation!B:AA,3,TRUE)</f>
        <v>#VALUE!</v>
      </c>
      <c r="D5799" s="17" t="e">
        <f>VLOOKUP(B5799,Consolidation!B:AA,5,TRUE)</f>
        <v>#VALUE!</v>
      </c>
      <c r="E5799" s="17" t="e">
        <f>VLOOKUP(B5800,Consolidation!B:AA,6,TRUE)</f>
        <v>#VALUE!</v>
      </c>
      <c r="F5799" s="17" t="e">
        <f>VLOOKUP(B5800,Consolidation!B:AA,7,TRUE)</f>
        <v>#VALUE!</v>
      </c>
      <c r="G5799" s="17" t="e">
        <f>VLOOKUP(B5800,Consolidation!B:AA,12,TRUE)</f>
        <v>#VALUE!</v>
      </c>
      <c r="H5799" s="17" t="e">
        <f>VLOOKUP(B5800,Consolidation!B:AA,22,FALSE)</f>
        <v>#VALUE!</v>
      </c>
    </row>
    <row r="5800" spans="1:8" ht="29.5" customHeight="1" thickBot="1" x14ac:dyDescent="0.4">
      <c r="A5800" s="16" t="e">
        <f>IF(B5800&lt;&gt;"","IND"&amp;TEXT(COUNTA($B$2:B5800),"000"),"")</f>
        <v>#VALUE!</v>
      </c>
      <c r="B5800" s="17" t="e">
        <f>Consolication[[#This Row],[Nom et prénom 0 Name &amp; first name]]</f>
        <v>#VALUE!</v>
      </c>
      <c r="C5800" s="17" t="e">
        <f>VLOOKUP(B5800,Consolidation!B:AA,3,TRUE)</f>
        <v>#VALUE!</v>
      </c>
      <c r="D5800" s="17" t="e">
        <f>VLOOKUP(B5800,Consolidation!B:AA,5,TRUE)</f>
        <v>#VALUE!</v>
      </c>
      <c r="E5800" s="17" t="e">
        <f>VLOOKUP(B5801,Consolidation!B:AA,6,TRUE)</f>
        <v>#VALUE!</v>
      </c>
      <c r="F5800" s="17" t="e">
        <f>VLOOKUP(B5801,Consolidation!B:AA,7,TRUE)</f>
        <v>#VALUE!</v>
      </c>
      <c r="G5800" s="17" t="e">
        <f>VLOOKUP(B5801,Consolidation!B:AA,12,TRUE)</f>
        <v>#VALUE!</v>
      </c>
      <c r="H5800" s="17" t="e">
        <f>VLOOKUP(B5801,Consolidation!B:AA,22,FALSE)</f>
        <v>#VALUE!</v>
      </c>
    </row>
    <row r="5801" spans="1:8" ht="29.5" customHeight="1" thickBot="1" x14ac:dyDescent="0.4">
      <c r="A5801" s="16" t="e">
        <f>IF(B5801&lt;&gt;"","IND"&amp;TEXT(COUNTA($B$2:B5801),"000"),"")</f>
        <v>#VALUE!</v>
      </c>
      <c r="B5801" s="17" t="e">
        <f>Consolication[[#This Row],[Nom et prénom 0 Name &amp; first name]]</f>
        <v>#VALUE!</v>
      </c>
      <c r="C5801" s="17" t="e">
        <f>VLOOKUP(B5801,Consolidation!B:AA,3,TRUE)</f>
        <v>#VALUE!</v>
      </c>
      <c r="D5801" s="17" t="e">
        <f>VLOOKUP(B5801,Consolidation!B:AA,5,TRUE)</f>
        <v>#VALUE!</v>
      </c>
      <c r="E5801" s="17" t="e">
        <f>VLOOKUP(B5802,Consolidation!B:AA,6,TRUE)</f>
        <v>#VALUE!</v>
      </c>
      <c r="F5801" s="17" t="e">
        <f>VLOOKUP(B5802,Consolidation!B:AA,7,TRUE)</f>
        <v>#VALUE!</v>
      </c>
      <c r="G5801" s="17" t="e">
        <f>VLOOKUP(B5802,Consolidation!B:AA,12,TRUE)</f>
        <v>#VALUE!</v>
      </c>
      <c r="H5801" s="17" t="e">
        <f>VLOOKUP(B5802,Consolidation!B:AA,22,FALSE)</f>
        <v>#VALUE!</v>
      </c>
    </row>
    <row r="5802" spans="1:8" ht="29.5" customHeight="1" thickBot="1" x14ac:dyDescent="0.4">
      <c r="A5802" s="16" t="e">
        <f>IF(B5802&lt;&gt;"","IND"&amp;TEXT(COUNTA($B$2:B5802),"000"),"")</f>
        <v>#VALUE!</v>
      </c>
      <c r="B5802" s="17" t="e">
        <f>Consolication[[#This Row],[Nom et prénom 0 Name &amp; first name]]</f>
        <v>#VALUE!</v>
      </c>
      <c r="C5802" s="17" t="e">
        <f>VLOOKUP(B5802,Consolidation!B:AA,3,TRUE)</f>
        <v>#VALUE!</v>
      </c>
      <c r="D5802" s="17" t="e">
        <f>VLOOKUP(B5802,Consolidation!B:AA,5,TRUE)</f>
        <v>#VALUE!</v>
      </c>
      <c r="E5802" s="17" t="e">
        <f>VLOOKUP(B5803,Consolidation!B:AA,6,TRUE)</f>
        <v>#VALUE!</v>
      </c>
      <c r="F5802" s="17" t="e">
        <f>VLOOKUP(B5803,Consolidation!B:AA,7,TRUE)</f>
        <v>#VALUE!</v>
      </c>
      <c r="G5802" s="17" t="e">
        <f>VLOOKUP(B5803,Consolidation!B:AA,12,TRUE)</f>
        <v>#VALUE!</v>
      </c>
      <c r="H5802" s="17" t="e">
        <f>VLOOKUP(B5803,Consolidation!B:AA,22,FALSE)</f>
        <v>#VALUE!</v>
      </c>
    </row>
    <row r="5803" spans="1:8" ht="29.5" customHeight="1" thickBot="1" x14ac:dyDescent="0.4">
      <c r="A5803" s="16" t="e">
        <f>IF(B5803&lt;&gt;"","IND"&amp;TEXT(COUNTA($B$2:B5803),"000"),"")</f>
        <v>#VALUE!</v>
      </c>
      <c r="B5803" s="17" t="e">
        <f>Consolication[[#This Row],[Nom et prénom 0 Name &amp; first name]]</f>
        <v>#VALUE!</v>
      </c>
      <c r="C5803" s="17" t="e">
        <f>VLOOKUP(B5803,Consolidation!B:AA,3,TRUE)</f>
        <v>#VALUE!</v>
      </c>
      <c r="D5803" s="17" t="e">
        <f>VLOOKUP(B5803,Consolidation!B:AA,5,TRUE)</f>
        <v>#VALUE!</v>
      </c>
      <c r="E5803" s="17" t="e">
        <f>VLOOKUP(B5804,Consolidation!B:AA,6,TRUE)</f>
        <v>#VALUE!</v>
      </c>
      <c r="F5803" s="17" t="e">
        <f>VLOOKUP(B5804,Consolidation!B:AA,7,TRUE)</f>
        <v>#VALUE!</v>
      </c>
      <c r="G5803" s="17" t="e">
        <f>VLOOKUP(B5804,Consolidation!B:AA,12,TRUE)</f>
        <v>#VALUE!</v>
      </c>
      <c r="H5803" s="17" t="e">
        <f>VLOOKUP(B5804,Consolidation!B:AA,22,FALSE)</f>
        <v>#VALUE!</v>
      </c>
    </row>
    <row r="5804" spans="1:8" ht="29.5" customHeight="1" thickBot="1" x14ac:dyDescent="0.4">
      <c r="A5804" s="16" t="e">
        <f>IF(B5804&lt;&gt;"","IND"&amp;TEXT(COUNTA($B$2:B5804),"000"),"")</f>
        <v>#VALUE!</v>
      </c>
      <c r="B5804" s="17" t="e">
        <f>Consolication[[#This Row],[Nom et prénom 0 Name &amp; first name]]</f>
        <v>#VALUE!</v>
      </c>
      <c r="C5804" s="17" t="e">
        <f>VLOOKUP(B5804,Consolidation!B:AA,3,TRUE)</f>
        <v>#VALUE!</v>
      </c>
      <c r="D5804" s="17" t="e">
        <f>VLOOKUP(B5804,Consolidation!B:AA,5,TRUE)</f>
        <v>#VALUE!</v>
      </c>
      <c r="E5804" s="17" t="e">
        <f>VLOOKUP(B5805,Consolidation!B:AA,6,TRUE)</f>
        <v>#VALUE!</v>
      </c>
      <c r="F5804" s="17" t="e">
        <f>VLOOKUP(B5805,Consolidation!B:AA,7,TRUE)</f>
        <v>#VALUE!</v>
      </c>
      <c r="G5804" s="17" t="e">
        <f>VLOOKUP(B5805,Consolidation!B:AA,12,TRUE)</f>
        <v>#VALUE!</v>
      </c>
      <c r="H5804" s="17" t="e">
        <f>VLOOKUP(B5805,Consolidation!B:AA,22,FALSE)</f>
        <v>#VALUE!</v>
      </c>
    </row>
    <row r="5805" spans="1:8" ht="29.5" customHeight="1" thickBot="1" x14ac:dyDescent="0.4">
      <c r="A5805" s="16" t="e">
        <f>IF(B5805&lt;&gt;"","IND"&amp;TEXT(COUNTA($B$2:B5805),"000"),"")</f>
        <v>#VALUE!</v>
      </c>
      <c r="B5805" s="17" t="e">
        <f>Consolication[[#This Row],[Nom et prénom 0 Name &amp; first name]]</f>
        <v>#VALUE!</v>
      </c>
      <c r="C5805" s="17" t="e">
        <f>VLOOKUP(B5805,Consolidation!B:AA,3,TRUE)</f>
        <v>#VALUE!</v>
      </c>
      <c r="D5805" s="17" t="e">
        <f>VLOOKUP(B5805,Consolidation!B:AA,5,TRUE)</f>
        <v>#VALUE!</v>
      </c>
      <c r="E5805" s="17" t="e">
        <f>VLOOKUP(B5806,Consolidation!B:AA,6,TRUE)</f>
        <v>#VALUE!</v>
      </c>
      <c r="F5805" s="17" t="e">
        <f>VLOOKUP(B5806,Consolidation!B:AA,7,TRUE)</f>
        <v>#VALUE!</v>
      </c>
      <c r="G5805" s="17" t="e">
        <f>VLOOKUP(B5806,Consolidation!B:AA,12,TRUE)</f>
        <v>#VALUE!</v>
      </c>
      <c r="H5805" s="17" t="e">
        <f>VLOOKUP(B5806,Consolidation!B:AA,22,FALSE)</f>
        <v>#VALUE!</v>
      </c>
    </row>
    <row r="5806" spans="1:8" ht="29.5" customHeight="1" thickBot="1" x14ac:dyDescent="0.4">
      <c r="A5806" s="16" t="e">
        <f>IF(B5806&lt;&gt;"","IND"&amp;TEXT(COUNTA($B$2:B5806),"000"),"")</f>
        <v>#VALUE!</v>
      </c>
      <c r="B5806" s="17" t="e">
        <f>Consolication[[#This Row],[Nom et prénom 0 Name &amp; first name]]</f>
        <v>#VALUE!</v>
      </c>
      <c r="C5806" s="17" t="e">
        <f>VLOOKUP(B5806,Consolidation!B:AA,3,TRUE)</f>
        <v>#VALUE!</v>
      </c>
      <c r="D5806" s="17" t="e">
        <f>VLOOKUP(B5806,Consolidation!B:AA,5,TRUE)</f>
        <v>#VALUE!</v>
      </c>
      <c r="E5806" s="17" t="e">
        <f>VLOOKUP(B5807,Consolidation!B:AA,6,TRUE)</f>
        <v>#VALUE!</v>
      </c>
      <c r="F5806" s="17" t="e">
        <f>VLOOKUP(B5807,Consolidation!B:AA,7,TRUE)</f>
        <v>#VALUE!</v>
      </c>
      <c r="G5806" s="17" t="e">
        <f>VLOOKUP(B5807,Consolidation!B:AA,12,TRUE)</f>
        <v>#VALUE!</v>
      </c>
      <c r="H5806" s="17" t="e">
        <f>VLOOKUP(B5807,Consolidation!B:AA,22,FALSE)</f>
        <v>#VALUE!</v>
      </c>
    </row>
    <row r="5807" spans="1:8" ht="29.5" customHeight="1" thickBot="1" x14ac:dyDescent="0.4">
      <c r="A5807" s="16" t="e">
        <f>IF(B5807&lt;&gt;"","IND"&amp;TEXT(COUNTA($B$2:B5807),"000"),"")</f>
        <v>#VALUE!</v>
      </c>
      <c r="B5807" s="17" t="e">
        <f>Consolication[[#This Row],[Nom et prénom 0 Name &amp; first name]]</f>
        <v>#VALUE!</v>
      </c>
      <c r="C5807" s="17" t="e">
        <f>VLOOKUP(B5807,Consolidation!B:AA,3,TRUE)</f>
        <v>#VALUE!</v>
      </c>
      <c r="D5807" s="17" t="e">
        <f>VLOOKUP(B5807,Consolidation!B:AA,5,TRUE)</f>
        <v>#VALUE!</v>
      </c>
      <c r="E5807" s="17" t="e">
        <f>VLOOKUP(B5808,Consolidation!B:AA,6,TRUE)</f>
        <v>#VALUE!</v>
      </c>
      <c r="F5807" s="17" t="e">
        <f>VLOOKUP(B5808,Consolidation!B:AA,7,TRUE)</f>
        <v>#VALUE!</v>
      </c>
      <c r="G5807" s="17" t="e">
        <f>VLOOKUP(B5808,Consolidation!B:AA,12,TRUE)</f>
        <v>#VALUE!</v>
      </c>
      <c r="H5807" s="17" t="e">
        <f>VLOOKUP(B5808,Consolidation!B:AA,22,FALSE)</f>
        <v>#VALUE!</v>
      </c>
    </row>
    <row r="5808" spans="1:8" ht="29.5" customHeight="1" thickBot="1" x14ac:dyDescent="0.4">
      <c r="A5808" s="16" t="e">
        <f>IF(B5808&lt;&gt;"","IND"&amp;TEXT(COUNTA($B$2:B5808),"000"),"")</f>
        <v>#VALUE!</v>
      </c>
      <c r="B5808" s="17" t="e">
        <f>Consolication[[#This Row],[Nom et prénom 0 Name &amp; first name]]</f>
        <v>#VALUE!</v>
      </c>
      <c r="C5808" s="17" t="e">
        <f>VLOOKUP(B5808,Consolidation!B:AA,3,TRUE)</f>
        <v>#VALUE!</v>
      </c>
      <c r="D5808" s="17" t="e">
        <f>VLOOKUP(B5808,Consolidation!B:AA,5,TRUE)</f>
        <v>#VALUE!</v>
      </c>
      <c r="E5808" s="17" t="e">
        <f>VLOOKUP(B5809,Consolidation!B:AA,6,TRUE)</f>
        <v>#VALUE!</v>
      </c>
      <c r="F5808" s="17" t="e">
        <f>VLOOKUP(B5809,Consolidation!B:AA,7,TRUE)</f>
        <v>#VALUE!</v>
      </c>
      <c r="G5808" s="17" t="e">
        <f>VLOOKUP(B5809,Consolidation!B:AA,12,TRUE)</f>
        <v>#VALUE!</v>
      </c>
      <c r="H5808" s="17" t="e">
        <f>VLOOKUP(B5809,Consolidation!B:AA,22,FALSE)</f>
        <v>#VALUE!</v>
      </c>
    </row>
    <row r="5809" spans="1:8" ht="29.5" customHeight="1" thickBot="1" x14ac:dyDescent="0.4">
      <c r="A5809" s="16" t="e">
        <f>IF(B5809&lt;&gt;"","IND"&amp;TEXT(COUNTA($B$2:B5809),"000"),"")</f>
        <v>#VALUE!</v>
      </c>
      <c r="B5809" s="17" t="e">
        <f>Consolication[[#This Row],[Nom et prénom 0 Name &amp; first name]]</f>
        <v>#VALUE!</v>
      </c>
      <c r="C5809" s="17" t="e">
        <f>VLOOKUP(B5809,Consolidation!B:AA,3,TRUE)</f>
        <v>#VALUE!</v>
      </c>
      <c r="D5809" s="17" t="e">
        <f>VLOOKUP(B5809,Consolidation!B:AA,5,TRUE)</f>
        <v>#VALUE!</v>
      </c>
      <c r="E5809" s="17" t="e">
        <f>VLOOKUP(B5810,Consolidation!B:AA,6,TRUE)</f>
        <v>#VALUE!</v>
      </c>
      <c r="F5809" s="17" t="e">
        <f>VLOOKUP(B5810,Consolidation!B:AA,7,TRUE)</f>
        <v>#VALUE!</v>
      </c>
      <c r="G5809" s="17" t="e">
        <f>VLOOKUP(B5810,Consolidation!B:AA,12,TRUE)</f>
        <v>#VALUE!</v>
      </c>
      <c r="H5809" s="17" t="e">
        <f>VLOOKUP(B5810,Consolidation!B:AA,22,FALSE)</f>
        <v>#VALUE!</v>
      </c>
    </row>
    <row r="5810" spans="1:8" ht="29.5" customHeight="1" thickBot="1" x14ac:dyDescent="0.4">
      <c r="A5810" s="16" t="e">
        <f>IF(B5810&lt;&gt;"","IND"&amp;TEXT(COUNTA($B$2:B5810),"000"),"")</f>
        <v>#VALUE!</v>
      </c>
      <c r="B5810" s="17" t="e">
        <f>Consolication[[#This Row],[Nom et prénom 0 Name &amp; first name]]</f>
        <v>#VALUE!</v>
      </c>
      <c r="C5810" s="17" t="e">
        <f>VLOOKUP(B5810,Consolidation!B:AA,3,TRUE)</f>
        <v>#VALUE!</v>
      </c>
      <c r="D5810" s="17" t="e">
        <f>VLOOKUP(B5810,Consolidation!B:AA,5,TRUE)</f>
        <v>#VALUE!</v>
      </c>
      <c r="E5810" s="17" t="e">
        <f>VLOOKUP(B5811,Consolidation!B:AA,6,TRUE)</f>
        <v>#VALUE!</v>
      </c>
      <c r="F5810" s="17" t="e">
        <f>VLOOKUP(B5811,Consolidation!B:AA,7,TRUE)</f>
        <v>#VALUE!</v>
      </c>
      <c r="G5810" s="17" t="e">
        <f>VLOOKUP(B5811,Consolidation!B:AA,12,TRUE)</f>
        <v>#VALUE!</v>
      </c>
      <c r="H5810" s="17" t="e">
        <f>VLOOKUP(B5811,Consolidation!B:AA,22,FALSE)</f>
        <v>#VALUE!</v>
      </c>
    </row>
    <row r="5811" spans="1:8" ht="29.5" customHeight="1" thickBot="1" x14ac:dyDescent="0.4">
      <c r="A5811" s="16" t="e">
        <f>IF(B5811&lt;&gt;"","IND"&amp;TEXT(COUNTA($B$2:B5811),"000"),"")</f>
        <v>#VALUE!</v>
      </c>
      <c r="B5811" s="17" t="e">
        <f>Consolication[[#This Row],[Nom et prénom 0 Name &amp; first name]]</f>
        <v>#VALUE!</v>
      </c>
      <c r="C5811" s="17" t="e">
        <f>VLOOKUP(B5811,Consolidation!B:AA,3,TRUE)</f>
        <v>#VALUE!</v>
      </c>
      <c r="D5811" s="17" t="e">
        <f>VLOOKUP(B5811,Consolidation!B:AA,5,TRUE)</f>
        <v>#VALUE!</v>
      </c>
      <c r="E5811" s="17" t="e">
        <f>VLOOKUP(B5812,Consolidation!B:AA,6,TRUE)</f>
        <v>#VALUE!</v>
      </c>
      <c r="F5811" s="17" t="e">
        <f>VLOOKUP(B5812,Consolidation!B:AA,7,TRUE)</f>
        <v>#VALUE!</v>
      </c>
      <c r="G5811" s="17" t="e">
        <f>VLOOKUP(B5812,Consolidation!B:AA,12,TRUE)</f>
        <v>#VALUE!</v>
      </c>
      <c r="H5811" s="17" t="e">
        <f>VLOOKUP(B5812,Consolidation!B:AA,22,FALSE)</f>
        <v>#VALUE!</v>
      </c>
    </row>
    <row r="5812" spans="1:8" ht="29.5" customHeight="1" thickBot="1" x14ac:dyDescent="0.4">
      <c r="A5812" s="16" t="e">
        <f>IF(B5812&lt;&gt;"","IND"&amp;TEXT(COUNTA($B$2:B5812),"000"),"")</f>
        <v>#VALUE!</v>
      </c>
      <c r="B5812" s="17" t="e">
        <f>Consolication[[#This Row],[Nom et prénom 0 Name &amp; first name]]</f>
        <v>#VALUE!</v>
      </c>
      <c r="C5812" s="17" t="e">
        <f>VLOOKUP(B5812,Consolidation!B:AA,3,TRUE)</f>
        <v>#VALUE!</v>
      </c>
      <c r="D5812" s="17" t="e">
        <f>VLOOKUP(B5812,Consolidation!B:AA,5,TRUE)</f>
        <v>#VALUE!</v>
      </c>
      <c r="E5812" s="17" t="e">
        <f>VLOOKUP(B5813,Consolidation!B:AA,6,TRUE)</f>
        <v>#VALUE!</v>
      </c>
      <c r="F5812" s="17" t="e">
        <f>VLOOKUP(B5813,Consolidation!B:AA,7,TRUE)</f>
        <v>#VALUE!</v>
      </c>
      <c r="G5812" s="17" t="e">
        <f>VLOOKUP(B5813,Consolidation!B:AA,12,TRUE)</f>
        <v>#VALUE!</v>
      </c>
      <c r="H5812" s="17" t="e">
        <f>VLOOKUP(B5813,Consolidation!B:AA,22,FALSE)</f>
        <v>#VALUE!</v>
      </c>
    </row>
    <row r="5813" spans="1:8" ht="29.5" customHeight="1" thickBot="1" x14ac:dyDescent="0.4">
      <c r="A5813" s="16" t="e">
        <f>IF(B5813&lt;&gt;"","IND"&amp;TEXT(COUNTA($B$2:B5813),"000"),"")</f>
        <v>#VALUE!</v>
      </c>
      <c r="B5813" s="17" t="e">
        <f>Consolication[[#This Row],[Nom et prénom 0 Name &amp; first name]]</f>
        <v>#VALUE!</v>
      </c>
      <c r="C5813" s="17" t="e">
        <f>VLOOKUP(B5813,Consolidation!B:AA,3,TRUE)</f>
        <v>#VALUE!</v>
      </c>
      <c r="D5813" s="17" t="e">
        <f>VLOOKUP(B5813,Consolidation!B:AA,5,TRUE)</f>
        <v>#VALUE!</v>
      </c>
      <c r="E5813" s="17" t="e">
        <f>VLOOKUP(B5814,Consolidation!B:AA,6,TRUE)</f>
        <v>#VALUE!</v>
      </c>
      <c r="F5813" s="17" t="e">
        <f>VLOOKUP(B5814,Consolidation!B:AA,7,TRUE)</f>
        <v>#VALUE!</v>
      </c>
      <c r="G5813" s="17" t="e">
        <f>VLOOKUP(B5814,Consolidation!B:AA,12,TRUE)</f>
        <v>#VALUE!</v>
      </c>
      <c r="H5813" s="17" t="e">
        <f>VLOOKUP(B5814,Consolidation!B:AA,22,FALSE)</f>
        <v>#VALUE!</v>
      </c>
    </row>
    <row r="5814" spans="1:8" ht="29.5" customHeight="1" thickBot="1" x14ac:dyDescent="0.4">
      <c r="A5814" s="16" t="e">
        <f>IF(B5814&lt;&gt;"","IND"&amp;TEXT(COUNTA($B$2:B5814),"000"),"")</f>
        <v>#VALUE!</v>
      </c>
      <c r="B5814" s="17" t="e">
        <f>Consolication[[#This Row],[Nom et prénom 0 Name &amp; first name]]</f>
        <v>#VALUE!</v>
      </c>
      <c r="C5814" s="17" t="e">
        <f>VLOOKUP(B5814,Consolidation!B:AA,3,TRUE)</f>
        <v>#VALUE!</v>
      </c>
      <c r="D5814" s="17" t="e">
        <f>VLOOKUP(B5814,Consolidation!B:AA,5,TRUE)</f>
        <v>#VALUE!</v>
      </c>
      <c r="E5814" s="17" t="e">
        <f>VLOOKUP(B5815,Consolidation!B:AA,6,TRUE)</f>
        <v>#VALUE!</v>
      </c>
      <c r="F5814" s="17" t="e">
        <f>VLOOKUP(B5815,Consolidation!B:AA,7,TRUE)</f>
        <v>#VALUE!</v>
      </c>
      <c r="G5814" s="17" t="e">
        <f>VLOOKUP(B5815,Consolidation!B:AA,12,TRUE)</f>
        <v>#VALUE!</v>
      </c>
      <c r="H5814" s="17" t="e">
        <f>VLOOKUP(B5815,Consolidation!B:AA,22,FALSE)</f>
        <v>#VALUE!</v>
      </c>
    </row>
    <row r="5815" spans="1:8" ht="29.5" customHeight="1" thickBot="1" x14ac:dyDescent="0.4">
      <c r="A5815" s="16" t="e">
        <f>IF(B5815&lt;&gt;"","IND"&amp;TEXT(COUNTA($B$2:B5815),"000"),"")</f>
        <v>#VALUE!</v>
      </c>
      <c r="B5815" s="17" t="e">
        <f>Consolication[[#This Row],[Nom et prénom 0 Name &amp; first name]]</f>
        <v>#VALUE!</v>
      </c>
      <c r="C5815" s="17" t="e">
        <f>VLOOKUP(B5815,Consolidation!B:AA,3,TRUE)</f>
        <v>#VALUE!</v>
      </c>
      <c r="D5815" s="17" t="e">
        <f>VLOOKUP(B5815,Consolidation!B:AA,5,TRUE)</f>
        <v>#VALUE!</v>
      </c>
      <c r="E5815" s="17" t="e">
        <f>VLOOKUP(B5816,Consolidation!B:AA,6,TRUE)</f>
        <v>#VALUE!</v>
      </c>
      <c r="F5815" s="17" t="e">
        <f>VLOOKUP(B5816,Consolidation!B:AA,7,TRUE)</f>
        <v>#VALUE!</v>
      </c>
      <c r="G5815" s="17" t="e">
        <f>VLOOKUP(B5816,Consolidation!B:AA,12,TRUE)</f>
        <v>#VALUE!</v>
      </c>
      <c r="H5815" s="17" t="e">
        <f>VLOOKUP(B5816,Consolidation!B:AA,22,FALSE)</f>
        <v>#VALUE!</v>
      </c>
    </row>
    <row r="5816" spans="1:8" ht="29.5" customHeight="1" thickBot="1" x14ac:dyDescent="0.4">
      <c r="A5816" s="16" t="e">
        <f>IF(B5816&lt;&gt;"","IND"&amp;TEXT(COUNTA($B$2:B5816),"000"),"")</f>
        <v>#VALUE!</v>
      </c>
      <c r="B5816" s="17" t="e">
        <f>Consolication[[#This Row],[Nom et prénom 0 Name &amp; first name]]</f>
        <v>#VALUE!</v>
      </c>
      <c r="C5816" s="17" t="e">
        <f>VLOOKUP(B5816,Consolidation!B:AA,3,TRUE)</f>
        <v>#VALUE!</v>
      </c>
      <c r="D5816" s="17" t="e">
        <f>VLOOKUP(B5816,Consolidation!B:AA,5,TRUE)</f>
        <v>#VALUE!</v>
      </c>
      <c r="E5816" s="17" t="e">
        <f>VLOOKUP(B5817,Consolidation!B:AA,6,TRUE)</f>
        <v>#VALUE!</v>
      </c>
      <c r="F5816" s="17" t="e">
        <f>VLOOKUP(B5817,Consolidation!B:AA,7,TRUE)</f>
        <v>#VALUE!</v>
      </c>
      <c r="G5816" s="17" t="e">
        <f>VLOOKUP(B5817,Consolidation!B:AA,12,TRUE)</f>
        <v>#VALUE!</v>
      </c>
      <c r="H5816" s="17" t="e">
        <f>VLOOKUP(B5817,Consolidation!B:AA,22,FALSE)</f>
        <v>#VALUE!</v>
      </c>
    </row>
    <row r="5817" spans="1:8" ht="29.5" customHeight="1" thickBot="1" x14ac:dyDescent="0.4">
      <c r="A5817" s="16" t="e">
        <f>IF(B5817&lt;&gt;"","IND"&amp;TEXT(COUNTA($B$2:B5817),"000"),"")</f>
        <v>#VALUE!</v>
      </c>
      <c r="B5817" s="17" t="e">
        <f>Consolication[[#This Row],[Nom et prénom 0 Name &amp; first name]]</f>
        <v>#VALUE!</v>
      </c>
      <c r="C5817" s="17" t="e">
        <f>VLOOKUP(B5817,Consolidation!B:AA,3,TRUE)</f>
        <v>#VALUE!</v>
      </c>
      <c r="D5817" s="17" t="e">
        <f>VLOOKUP(B5817,Consolidation!B:AA,5,TRUE)</f>
        <v>#VALUE!</v>
      </c>
      <c r="E5817" s="17" t="e">
        <f>VLOOKUP(B5818,Consolidation!B:AA,6,TRUE)</f>
        <v>#VALUE!</v>
      </c>
      <c r="F5817" s="17" t="e">
        <f>VLOOKUP(B5818,Consolidation!B:AA,7,TRUE)</f>
        <v>#VALUE!</v>
      </c>
      <c r="G5817" s="17" t="e">
        <f>VLOOKUP(B5818,Consolidation!B:AA,12,TRUE)</f>
        <v>#VALUE!</v>
      </c>
      <c r="H5817" s="17" t="e">
        <f>VLOOKUP(B5818,Consolidation!B:AA,22,FALSE)</f>
        <v>#VALUE!</v>
      </c>
    </row>
    <row r="5818" spans="1:8" ht="29.5" customHeight="1" thickBot="1" x14ac:dyDescent="0.4">
      <c r="A5818" s="16" t="e">
        <f>IF(B5818&lt;&gt;"","IND"&amp;TEXT(COUNTA($B$2:B5818),"000"),"")</f>
        <v>#VALUE!</v>
      </c>
      <c r="B5818" s="17" t="e">
        <f>Consolication[[#This Row],[Nom et prénom 0 Name &amp; first name]]</f>
        <v>#VALUE!</v>
      </c>
      <c r="C5818" s="17" t="e">
        <f>VLOOKUP(B5818,Consolidation!B:AA,3,TRUE)</f>
        <v>#VALUE!</v>
      </c>
      <c r="D5818" s="17" t="e">
        <f>VLOOKUP(B5818,Consolidation!B:AA,5,TRUE)</f>
        <v>#VALUE!</v>
      </c>
      <c r="E5818" s="17" t="e">
        <f>VLOOKUP(B5819,Consolidation!B:AA,6,TRUE)</f>
        <v>#VALUE!</v>
      </c>
      <c r="F5818" s="17" t="e">
        <f>VLOOKUP(B5819,Consolidation!B:AA,7,TRUE)</f>
        <v>#VALUE!</v>
      </c>
      <c r="G5818" s="17" t="e">
        <f>VLOOKUP(B5819,Consolidation!B:AA,12,TRUE)</f>
        <v>#VALUE!</v>
      </c>
      <c r="H5818" s="17" t="e">
        <f>VLOOKUP(B5819,Consolidation!B:AA,22,FALSE)</f>
        <v>#VALUE!</v>
      </c>
    </row>
    <row r="5819" spans="1:8" ht="29.5" customHeight="1" thickBot="1" x14ac:dyDescent="0.4">
      <c r="A5819" s="16" t="e">
        <f>IF(B5819&lt;&gt;"","IND"&amp;TEXT(COUNTA($B$2:B5819),"000"),"")</f>
        <v>#VALUE!</v>
      </c>
      <c r="B5819" s="17" t="e">
        <f>Consolication[[#This Row],[Nom et prénom 0 Name &amp; first name]]</f>
        <v>#VALUE!</v>
      </c>
      <c r="C5819" s="17" t="e">
        <f>VLOOKUP(B5819,Consolidation!B:AA,3,TRUE)</f>
        <v>#VALUE!</v>
      </c>
      <c r="D5819" s="17" t="e">
        <f>VLOOKUP(B5819,Consolidation!B:AA,5,TRUE)</f>
        <v>#VALUE!</v>
      </c>
      <c r="E5819" s="17" t="e">
        <f>VLOOKUP(B5820,Consolidation!B:AA,6,TRUE)</f>
        <v>#VALUE!</v>
      </c>
      <c r="F5819" s="17" t="e">
        <f>VLOOKUP(B5820,Consolidation!B:AA,7,TRUE)</f>
        <v>#VALUE!</v>
      </c>
      <c r="G5819" s="17" t="e">
        <f>VLOOKUP(B5820,Consolidation!B:AA,12,TRUE)</f>
        <v>#VALUE!</v>
      </c>
      <c r="H5819" s="17" t="e">
        <f>VLOOKUP(B5820,Consolidation!B:AA,22,FALSE)</f>
        <v>#VALUE!</v>
      </c>
    </row>
    <row r="5820" spans="1:8" ht="29.5" customHeight="1" thickBot="1" x14ac:dyDescent="0.4">
      <c r="A5820" s="16" t="e">
        <f>IF(B5820&lt;&gt;"","IND"&amp;TEXT(COUNTA($B$2:B5820),"000"),"")</f>
        <v>#VALUE!</v>
      </c>
      <c r="B5820" s="17" t="e">
        <f>Consolication[[#This Row],[Nom et prénom 0 Name &amp; first name]]</f>
        <v>#VALUE!</v>
      </c>
      <c r="C5820" s="17" t="e">
        <f>VLOOKUP(B5820,Consolidation!B:AA,3,TRUE)</f>
        <v>#VALUE!</v>
      </c>
      <c r="D5820" s="17" t="e">
        <f>VLOOKUP(B5820,Consolidation!B:AA,5,TRUE)</f>
        <v>#VALUE!</v>
      </c>
      <c r="E5820" s="17" t="e">
        <f>VLOOKUP(B5821,Consolidation!B:AA,6,TRUE)</f>
        <v>#VALUE!</v>
      </c>
      <c r="F5820" s="17" t="e">
        <f>VLOOKUP(B5821,Consolidation!B:AA,7,TRUE)</f>
        <v>#VALUE!</v>
      </c>
      <c r="G5820" s="17" t="e">
        <f>VLOOKUP(B5821,Consolidation!B:AA,12,TRUE)</f>
        <v>#VALUE!</v>
      </c>
      <c r="H5820" s="17" t="e">
        <f>VLOOKUP(B5821,Consolidation!B:AA,22,FALSE)</f>
        <v>#VALUE!</v>
      </c>
    </row>
    <row r="5821" spans="1:8" ht="29.5" customHeight="1" thickBot="1" x14ac:dyDescent="0.4">
      <c r="A5821" s="16" t="e">
        <f>IF(B5821&lt;&gt;"","IND"&amp;TEXT(COUNTA($B$2:B5821),"000"),"")</f>
        <v>#VALUE!</v>
      </c>
      <c r="B5821" s="17" t="e">
        <f>Consolication[[#This Row],[Nom et prénom 0 Name &amp; first name]]</f>
        <v>#VALUE!</v>
      </c>
      <c r="C5821" s="17" t="e">
        <f>VLOOKUP(B5821,Consolidation!B:AA,3,TRUE)</f>
        <v>#VALUE!</v>
      </c>
      <c r="D5821" s="17" t="e">
        <f>VLOOKUP(B5821,Consolidation!B:AA,5,TRUE)</f>
        <v>#VALUE!</v>
      </c>
      <c r="E5821" s="17" t="e">
        <f>VLOOKUP(B5822,Consolidation!B:AA,6,TRUE)</f>
        <v>#VALUE!</v>
      </c>
      <c r="F5821" s="17" t="e">
        <f>VLOOKUP(B5822,Consolidation!B:AA,7,TRUE)</f>
        <v>#VALUE!</v>
      </c>
      <c r="G5821" s="17" t="e">
        <f>VLOOKUP(B5822,Consolidation!B:AA,12,TRUE)</f>
        <v>#VALUE!</v>
      </c>
      <c r="H5821" s="17" t="e">
        <f>VLOOKUP(B5822,Consolidation!B:AA,22,FALSE)</f>
        <v>#VALUE!</v>
      </c>
    </row>
    <row r="5822" spans="1:8" ht="29.5" customHeight="1" thickBot="1" x14ac:dyDescent="0.4">
      <c r="A5822" s="16" t="e">
        <f>IF(B5822&lt;&gt;"","IND"&amp;TEXT(COUNTA($B$2:B5822),"000"),"")</f>
        <v>#VALUE!</v>
      </c>
      <c r="B5822" s="17" t="e">
        <f>Consolication[[#This Row],[Nom et prénom 0 Name &amp; first name]]</f>
        <v>#VALUE!</v>
      </c>
      <c r="C5822" s="17" t="e">
        <f>VLOOKUP(B5822,Consolidation!B:AA,3,TRUE)</f>
        <v>#VALUE!</v>
      </c>
      <c r="D5822" s="17" t="e">
        <f>VLOOKUP(B5822,Consolidation!B:AA,5,TRUE)</f>
        <v>#VALUE!</v>
      </c>
      <c r="E5822" s="17" t="e">
        <f>VLOOKUP(B5823,Consolidation!B:AA,6,TRUE)</f>
        <v>#VALUE!</v>
      </c>
      <c r="F5822" s="17" t="e">
        <f>VLOOKUP(B5823,Consolidation!B:AA,7,TRUE)</f>
        <v>#VALUE!</v>
      </c>
      <c r="G5822" s="17" t="e">
        <f>VLOOKUP(B5823,Consolidation!B:AA,12,TRUE)</f>
        <v>#VALUE!</v>
      </c>
      <c r="H5822" s="17" t="e">
        <f>VLOOKUP(B5823,Consolidation!B:AA,22,FALSE)</f>
        <v>#VALUE!</v>
      </c>
    </row>
    <row r="5823" spans="1:8" ht="29.5" customHeight="1" thickBot="1" x14ac:dyDescent="0.4">
      <c r="A5823" s="16" t="e">
        <f>IF(B5823&lt;&gt;"","IND"&amp;TEXT(COUNTA($B$2:B5823),"000"),"")</f>
        <v>#VALUE!</v>
      </c>
      <c r="B5823" s="17" t="e">
        <f>Consolication[[#This Row],[Nom et prénom 0 Name &amp; first name]]</f>
        <v>#VALUE!</v>
      </c>
      <c r="C5823" s="17" t="e">
        <f>VLOOKUP(B5823,Consolidation!B:AA,3,TRUE)</f>
        <v>#VALUE!</v>
      </c>
      <c r="D5823" s="17" t="e">
        <f>VLOOKUP(B5823,Consolidation!B:AA,5,TRUE)</f>
        <v>#VALUE!</v>
      </c>
      <c r="E5823" s="17" t="e">
        <f>VLOOKUP(B5824,Consolidation!B:AA,6,TRUE)</f>
        <v>#VALUE!</v>
      </c>
      <c r="F5823" s="17" t="e">
        <f>VLOOKUP(B5824,Consolidation!B:AA,7,TRUE)</f>
        <v>#VALUE!</v>
      </c>
      <c r="G5823" s="17" t="e">
        <f>VLOOKUP(B5824,Consolidation!B:AA,12,TRUE)</f>
        <v>#VALUE!</v>
      </c>
      <c r="H5823" s="17" t="e">
        <f>VLOOKUP(B5824,Consolidation!B:AA,22,FALSE)</f>
        <v>#VALUE!</v>
      </c>
    </row>
    <row r="5824" spans="1:8" ht="29.5" customHeight="1" thickBot="1" x14ac:dyDescent="0.4">
      <c r="A5824" s="16" t="e">
        <f>IF(B5824&lt;&gt;"","IND"&amp;TEXT(COUNTA($B$2:B5824),"000"),"")</f>
        <v>#VALUE!</v>
      </c>
      <c r="B5824" s="17" t="e">
        <f>Consolication[[#This Row],[Nom et prénom 0 Name &amp; first name]]</f>
        <v>#VALUE!</v>
      </c>
      <c r="C5824" s="17" t="e">
        <f>VLOOKUP(B5824,Consolidation!B:AA,3,TRUE)</f>
        <v>#VALUE!</v>
      </c>
      <c r="D5824" s="17" t="e">
        <f>VLOOKUP(B5824,Consolidation!B:AA,5,TRUE)</f>
        <v>#VALUE!</v>
      </c>
      <c r="E5824" s="17" t="e">
        <f>VLOOKUP(B5825,Consolidation!B:AA,6,TRUE)</f>
        <v>#VALUE!</v>
      </c>
      <c r="F5824" s="17" t="e">
        <f>VLOOKUP(B5825,Consolidation!B:AA,7,TRUE)</f>
        <v>#VALUE!</v>
      </c>
      <c r="G5824" s="17" t="e">
        <f>VLOOKUP(B5825,Consolidation!B:AA,12,TRUE)</f>
        <v>#VALUE!</v>
      </c>
      <c r="H5824" s="17" t="e">
        <f>VLOOKUP(B5825,Consolidation!B:AA,22,FALSE)</f>
        <v>#VALUE!</v>
      </c>
    </row>
    <row r="5825" spans="1:8" ht="29.5" customHeight="1" thickBot="1" x14ac:dyDescent="0.4">
      <c r="A5825" s="16" t="e">
        <f>IF(B5825&lt;&gt;"","IND"&amp;TEXT(COUNTA($B$2:B5825),"000"),"")</f>
        <v>#VALUE!</v>
      </c>
      <c r="B5825" s="17" t="e">
        <f>Consolication[[#This Row],[Nom et prénom 0 Name &amp; first name]]</f>
        <v>#VALUE!</v>
      </c>
      <c r="C5825" s="17" t="e">
        <f>VLOOKUP(B5825,Consolidation!B:AA,3,TRUE)</f>
        <v>#VALUE!</v>
      </c>
      <c r="D5825" s="17" t="e">
        <f>VLOOKUP(B5825,Consolidation!B:AA,5,TRUE)</f>
        <v>#VALUE!</v>
      </c>
      <c r="E5825" s="17" t="e">
        <f>VLOOKUP(B5826,Consolidation!B:AA,6,TRUE)</f>
        <v>#VALUE!</v>
      </c>
      <c r="F5825" s="17" t="e">
        <f>VLOOKUP(B5826,Consolidation!B:AA,7,TRUE)</f>
        <v>#VALUE!</v>
      </c>
      <c r="G5825" s="17" t="e">
        <f>VLOOKUP(B5826,Consolidation!B:AA,12,TRUE)</f>
        <v>#VALUE!</v>
      </c>
      <c r="H5825" s="17" t="e">
        <f>VLOOKUP(B5826,Consolidation!B:AA,22,FALSE)</f>
        <v>#VALUE!</v>
      </c>
    </row>
    <row r="5826" spans="1:8" ht="29.5" customHeight="1" thickBot="1" x14ac:dyDescent="0.4">
      <c r="A5826" s="16" t="e">
        <f>IF(B5826&lt;&gt;"","IND"&amp;TEXT(COUNTA($B$2:B5826),"000"),"")</f>
        <v>#VALUE!</v>
      </c>
      <c r="B5826" s="17" t="e">
        <f>Consolication[[#This Row],[Nom et prénom 0 Name &amp; first name]]</f>
        <v>#VALUE!</v>
      </c>
      <c r="C5826" s="17" t="e">
        <f>VLOOKUP(B5826,Consolidation!B:AA,3,TRUE)</f>
        <v>#VALUE!</v>
      </c>
      <c r="D5826" s="17" t="e">
        <f>VLOOKUP(B5826,Consolidation!B:AA,5,TRUE)</f>
        <v>#VALUE!</v>
      </c>
      <c r="E5826" s="17" t="e">
        <f>VLOOKUP(B5827,Consolidation!B:AA,6,TRUE)</f>
        <v>#VALUE!</v>
      </c>
      <c r="F5826" s="17" t="e">
        <f>VLOOKUP(B5827,Consolidation!B:AA,7,TRUE)</f>
        <v>#VALUE!</v>
      </c>
      <c r="G5826" s="17" t="e">
        <f>VLOOKUP(B5827,Consolidation!B:AA,12,TRUE)</f>
        <v>#VALUE!</v>
      </c>
      <c r="H5826" s="17" t="e">
        <f>VLOOKUP(B5827,Consolidation!B:AA,22,FALSE)</f>
        <v>#VALUE!</v>
      </c>
    </row>
    <row r="5827" spans="1:8" ht="29.5" customHeight="1" thickBot="1" x14ac:dyDescent="0.4">
      <c r="A5827" s="16" t="e">
        <f>IF(B5827&lt;&gt;"","IND"&amp;TEXT(COUNTA($B$2:B5827),"000"),"")</f>
        <v>#VALUE!</v>
      </c>
      <c r="B5827" s="17" t="e">
        <f>Consolication[[#This Row],[Nom et prénom 0 Name &amp; first name]]</f>
        <v>#VALUE!</v>
      </c>
      <c r="C5827" s="17" t="e">
        <f>VLOOKUP(B5827,Consolidation!B:AA,3,TRUE)</f>
        <v>#VALUE!</v>
      </c>
      <c r="D5827" s="17" t="e">
        <f>VLOOKUP(B5827,Consolidation!B:AA,5,TRUE)</f>
        <v>#VALUE!</v>
      </c>
      <c r="E5827" s="17" t="e">
        <f>VLOOKUP(B5828,Consolidation!B:AA,6,TRUE)</f>
        <v>#VALUE!</v>
      </c>
      <c r="F5827" s="17" t="e">
        <f>VLOOKUP(B5828,Consolidation!B:AA,7,TRUE)</f>
        <v>#VALUE!</v>
      </c>
      <c r="G5827" s="17" t="e">
        <f>VLOOKUP(B5828,Consolidation!B:AA,12,TRUE)</f>
        <v>#VALUE!</v>
      </c>
      <c r="H5827" s="17" t="e">
        <f>VLOOKUP(B5828,Consolidation!B:AA,22,FALSE)</f>
        <v>#VALUE!</v>
      </c>
    </row>
    <row r="5828" spans="1:8" ht="29.5" customHeight="1" thickBot="1" x14ac:dyDescent="0.4">
      <c r="A5828" s="16" t="e">
        <f>IF(B5828&lt;&gt;"","IND"&amp;TEXT(COUNTA($B$2:B5828),"000"),"")</f>
        <v>#VALUE!</v>
      </c>
      <c r="B5828" s="17" t="e">
        <f>Consolication[[#This Row],[Nom et prénom 0 Name &amp; first name]]</f>
        <v>#VALUE!</v>
      </c>
      <c r="C5828" s="17" t="e">
        <f>VLOOKUP(B5828,Consolidation!B:AA,3,TRUE)</f>
        <v>#VALUE!</v>
      </c>
      <c r="D5828" s="17" t="e">
        <f>VLOOKUP(B5828,Consolidation!B:AA,5,TRUE)</f>
        <v>#VALUE!</v>
      </c>
      <c r="E5828" s="17" t="e">
        <f>VLOOKUP(B5829,Consolidation!B:AA,6,TRUE)</f>
        <v>#VALUE!</v>
      </c>
      <c r="F5828" s="17" t="e">
        <f>VLOOKUP(B5829,Consolidation!B:AA,7,TRUE)</f>
        <v>#VALUE!</v>
      </c>
      <c r="G5828" s="17" t="e">
        <f>VLOOKUP(B5829,Consolidation!B:AA,12,TRUE)</f>
        <v>#VALUE!</v>
      </c>
      <c r="H5828" s="17" t="e">
        <f>VLOOKUP(B5829,Consolidation!B:AA,22,FALSE)</f>
        <v>#VALUE!</v>
      </c>
    </row>
    <row r="5829" spans="1:8" ht="29.5" customHeight="1" thickBot="1" x14ac:dyDescent="0.4">
      <c r="A5829" s="16" t="e">
        <f>IF(B5829&lt;&gt;"","IND"&amp;TEXT(COUNTA($B$2:B5829),"000"),"")</f>
        <v>#VALUE!</v>
      </c>
      <c r="B5829" s="17" t="e">
        <f>Consolication[[#This Row],[Nom et prénom 0 Name &amp; first name]]</f>
        <v>#VALUE!</v>
      </c>
      <c r="C5829" s="17" t="e">
        <f>VLOOKUP(B5829,Consolidation!B:AA,3,TRUE)</f>
        <v>#VALUE!</v>
      </c>
      <c r="D5829" s="17" t="e">
        <f>VLOOKUP(B5829,Consolidation!B:AA,5,TRUE)</f>
        <v>#VALUE!</v>
      </c>
      <c r="E5829" s="17" t="e">
        <f>VLOOKUP(B5830,Consolidation!B:AA,6,TRUE)</f>
        <v>#VALUE!</v>
      </c>
      <c r="F5829" s="17" t="e">
        <f>VLOOKUP(B5830,Consolidation!B:AA,7,TRUE)</f>
        <v>#VALUE!</v>
      </c>
      <c r="G5829" s="17" t="e">
        <f>VLOOKUP(B5830,Consolidation!B:AA,12,TRUE)</f>
        <v>#VALUE!</v>
      </c>
      <c r="H5829" s="17" t="e">
        <f>VLOOKUP(B5830,Consolidation!B:AA,22,FALSE)</f>
        <v>#VALUE!</v>
      </c>
    </row>
    <row r="5830" spans="1:8" ht="29.5" customHeight="1" thickBot="1" x14ac:dyDescent="0.4">
      <c r="A5830" s="16" t="e">
        <f>IF(B5830&lt;&gt;"","IND"&amp;TEXT(COUNTA($B$2:B5830),"000"),"")</f>
        <v>#VALUE!</v>
      </c>
      <c r="B5830" s="17" t="e">
        <f>Consolication[[#This Row],[Nom et prénom 0 Name &amp; first name]]</f>
        <v>#VALUE!</v>
      </c>
      <c r="C5830" s="17" t="e">
        <f>VLOOKUP(B5830,Consolidation!B:AA,3,TRUE)</f>
        <v>#VALUE!</v>
      </c>
      <c r="D5830" s="17" t="e">
        <f>VLOOKUP(B5830,Consolidation!B:AA,5,TRUE)</f>
        <v>#VALUE!</v>
      </c>
      <c r="E5830" s="17" t="e">
        <f>VLOOKUP(B5831,Consolidation!B:AA,6,TRUE)</f>
        <v>#VALUE!</v>
      </c>
      <c r="F5830" s="17" t="e">
        <f>VLOOKUP(B5831,Consolidation!B:AA,7,TRUE)</f>
        <v>#VALUE!</v>
      </c>
      <c r="G5830" s="17" t="e">
        <f>VLOOKUP(B5831,Consolidation!B:AA,12,TRUE)</f>
        <v>#VALUE!</v>
      </c>
      <c r="H5830" s="17" t="e">
        <f>VLOOKUP(B5831,Consolidation!B:AA,22,FALSE)</f>
        <v>#VALUE!</v>
      </c>
    </row>
    <row r="5831" spans="1:8" ht="29.5" customHeight="1" thickBot="1" x14ac:dyDescent="0.4">
      <c r="A5831" s="16" t="e">
        <f>IF(B5831&lt;&gt;"","IND"&amp;TEXT(COUNTA($B$2:B5831),"000"),"")</f>
        <v>#VALUE!</v>
      </c>
      <c r="B5831" s="17" t="e">
        <f>Consolication[[#This Row],[Nom et prénom 0 Name &amp; first name]]</f>
        <v>#VALUE!</v>
      </c>
      <c r="C5831" s="17" t="e">
        <f>VLOOKUP(B5831,Consolidation!B:AA,3,TRUE)</f>
        <v>#VALUE!</v>
      </c>
      <c r="D5831" s="17" t="e">
        <f>VLOOKUP(B5831,Consolidation!B:AA,5,TRUE)</f>
        <v>#VALUE!</v>
      </c>
      <c r="E5831" s="17" t="e">
        <f>VLOOKUP(B5832,Consolidation!B:AA,6,TRUE)</f>
        <v>#VALUE!</v>
      </c>
      <c r="F5831" s="17" t="e">
        <f>VLOOKUP(B5832,Consolidation!B:AA,7,TRUE)</f>
        <v>#VALUE!</v>
      </c>
      <c r="G5831" s="17" t="e">
        <f>VLOOKUP(B5832,Consolidation!B:AA,12,TRUE)</f>
        <v>#VALUE!</v>
      </c>
      <c r="H5831" s="17" t="e">
        <f>VLOOKUP(B5832,Consolidation!B:AA,22,FALSE)</f>
        <v>#VALUE!</v>
      </c>
    </row>
    <row r="5832" spans="1:8" ht="29.5" customHeight="1" thickBot="1" x14ac:dyDescent="0.4">
      <c r="A5832" s="16" t="e">
        <f>IF(B5832&lt;&gt;"","IND"&amp;TEXT(COUNTA($B$2:B5832),"000"),"")</f>
        <v>#VALUE!</v>
      </c>
      <c r="B5832" s="17" t="e">
        <f>Consolication[[#This Row],[Nom et prénom 0 Name &amp; first name]]</f>
        <v>#VALUE!</v>
      </c>
      <c r="C5832" s="17" t="e">
        <f>VLOOKUP(B5832,Consolidation!B:AA,3,TRUE)</f>
        <v>#VALUE!</v>
      </c>
      <c r="D5832" s="17" t="e">
        <f>VLOOKUP(B5832,Consolidation!B:AA,5,TRUE)</f>
        <v>#VALUE!</v>
      </c>
      <c r="E5832" s="17" t="e">
        <f>VLOOKUP(B5833,Consolidation!B:AA,6,TRUE)</f>
        <v>#VALUE!</v>
      </c>
      <c r="F5832" s="17" t="e">
        <f>VLOOKUP(B5833,Consolidation!B:AA,7,TRUE)</f>
        <v>#VALUE!</v>
      </c>
      <c r="G5832" s="17" t="e">
        <f>VLOOKUP(B5833,Consolidation!B:AA,12,TRUE)</f>
        <v>#VALUE!</v>
      </c>
      <c r="H5832" s="17" t="e">
        <f>VLOOKUP(B5833,Consolidation!B:AA,22,FALSE)</f>
        <v>#VALUE!</v>
      </c>
    </row>
    <row r="5833" spans="1:8" ht="29.5" customHeight="1" thickBot="1" x14ac:dyDescent="0.4">
      <c r="A5833" s="16" t="e">
        <f>IF(B5833&lt;&gt;"","IND"&amp;TEXT(COUNTA($B$2:B5833),"000"),"")</f>
        <v>#VALUE!</v>
      </c>
      <c r="B5833" s="17" t="e">
        <f>Consolication[[#This Row],[Nom et prénom 0 Name &amp; first name]]</f>
        <v>#VALUE!</v>
      </c>
      <c r="C5833" s="17" t="e">
        <f>VLOOKUP(B5833,Consolidation!B:AA,3,TRUE)</f>
        <v>#VALUE!</v>
      </c>
      <c r="D5833" s="17" t="e">
        <f>VLOOKUP(B5833,Consolidation!B:AA,5,TRUE)</f>
        <v>#VALUE!</v>
      </c>
      <c r="E5833" s="17" t="e">
        <f>VLOOKUP(B5834,Consolidation!B:AA,6,TRUE)</f>
        <v>#VALUE!</v>
      </c>
      <c r="F5833" s="17" t="e">
        <f>VLOOKUP(B5834,Consolidation!B:AA,7,TRUE)</f>
        <v>#VALUE!</v>
      </c>
      <c r="G5833" s="17" t="e">
        <f>VLOOKUP(B5834,Consolidation!B:AA,12,TRUE)</f>
        <v>#VALUE!</v>
      </c>
      <c r="H5833" s="17" t="e">
        <f>VLOOKUP(B5834,Consolidation!B:AA,22,FALSE)</f>
        <v>#VALUE!</v>
      </c>
    </row>
    <row r="5834" spans="1:8" ht="29.5" customHeight="1" thickBot="1" x14ac:dyDescent="0.4">
      <c r="A5834" s="16" t="e">
        <f>IF(B5834&lt;&gt;"","IND"&amp;TEXT(COUNTA($B$2:B5834),"000"),"")</f>
        <v>#VALUE!</v>
      </c>
      <c r="B5834" s="17" t="e">
        <f>Consolication[[#This Row],[Nom et prénom 0 Name &amp; first name]]</f>
        <v>#VALUE!</v>
      </c>
      <c r="C5834" s="17" t="e">
        <f>VLOOKUP(B5834,Consolidation!B:AA,3,TRUE)</f>
        <v>#VALUE!</v>
      </c>
      <c r="D5834" s="17" t="e">
        <f>VLOOKUP(B5834,Consolidation!B:AA,5,TRUE)</f>
        <v>#VALUE!</v>
      </c>
      <c r="E5834" s="17" t="e">
        <f>VLOOKUP(B5835,Consolidation!B:AA,6,TRUE)</f>
        <v>#VALUE!</v>
      </c>
      <c r="F5834" s="17" t="e">
        <f>VLOOKUP(B5835,Consolidation!B:AA,7,TRUE)</f>
        <v>#VALUE!</v>
      </c>
      <c r="G5834" s="17" t="e">
        <f>VLOOKUP(B5835,Consolidation!B:AA,12,TRUE)</f>
        <v>#VALUE!</v>
      </c>
      <c r="H5834" s="17" t="e">
        <f>VLOOKUP(B5835,Consolidation!B:AA,22,FALSE)</f>
        <v>#VALUE!</v>
      </c>
    </row>
    <row r="5835" spans="1:8" ht="29.5" customHeight="1" thickBot="1" x14ac:dyDescent="0.4">
      <c r="A5835" s="16" t="e">
        <f>IF(B5835&lt;&gt;"","IND"&amp;TEXT(COUNTA($B$2:B5835),"000"),"")</f>
        <v>#VALUE!</v>
      </c>
      <c r="B5835" s="17" t="e">
        <f>Consolication[[#This Row],[Nom et prénom 0 Name &amp; first name]]</f>
        <v>#VALUE!</v>
      </c>
      <c r="C5835" s="17" t="e">
        <f>VLOOKUP(B5835,Consolidation!B:AA,3,TRUE)</f>
        <v>#VALUE!</v>
      </c>
      <c r="D5835" s="17" t="e">
        <f>VLOOKUP(B5835,Consolidation!B:AA,5,TRUE)</f>
        <v>#VALUE!</v>
      </c>
      <c r="E5835" s="17" t="e">
        <f>VLOOKUP(B5836,Consolidation!B:AA,6,TRUE)</f>
        <v>#VALUE!</v>
      </c>
      <c r="F5835" s="17" t="e">
        <f>VLOOKUP(B5836,Consolidation!B:AA,7,TRUE)</f>
        <v>#VALUE!</v>
      </c>
      <c r="G5835" s="17" t="e">
        <f>VLOOKUP(B5836,Consolidation!B:AA,12,TRUE)</f>
        <v>#VALUE!</v>
      </c>
      <c r="H5835" s="17" t="e">
        <f>VLOOKUP(B5836,Consolidation!B:AA,22,FALSE)</f>
        <v>#VALUE!</v>
      </c>
    </row>
    <row r="5836" spans="1:8" ht="29.5" customHeight="1" thickBot="1" x14ac:dyDescent="0.4">
      <c r="A5836" s="16" t="e">
        <f>IF(B5836&lt;&gt;"","IND"&amp;TEXT(COUNTA($B$2:B5836),"000"),"")</f>
        <v>#VALUE!</v>
      </c>
      <c r="B5836" s="17" t="e">
        <f>Consolication[[#This Row],[Nom et prénom 0 Name &amp; first name]]</f>
        <v>#VALUE!</v>
      </c>
      <c r="C5836" s="17" t="e">
        <f>VLOOKUP(B5836,Consolidation!B:AA,3,TRUE)</f>
        <v>#VALUE!</v>
      </c>
      <c r="D5836" s="17" t="e">
        <f>VLOOKUP(B5836,Consolidation!B:AA,5,TRUE)</f>
        <v>#VALUE!</v>
      </c>
      <c r="E5836" s="17" t="e">
        <f>VLOOKUP(B5837,Consolidation!B:AA,6,TRUE)</f>
        <v>#VALUE!</v>
      </c>
      <c r="F5836" s="17" t="e">
        <f>VLOOKUP(B5837,Consolidation!B:AA,7,TRUE)</f>
        <v>#VALUE!</v>
      </c>
      <c r="G5836" s="17" t="e">
        <f>VLOOKUP(B5837,Consolidation!B:AA,12,TRUE)</f>
        <v>#VALUE!</v>
      </c>
      <c r="H5836" s="17" t="e">
        <f>VLOOKUP(B5837,Consolidation!B:AA,22,FALSE)</f>
        <v>#VALUE!</v>
      </c>
    </row>
    <row r="5837" spans="1:8" ht="29.5" customHeight="1" thickBot="1" x14ac:dyDescent="0.4">
      <c r="A5837" s="16" t="e">
        <f>IF(B5837&lt;&gt;"","IND"&amp;TEXT(COUNTA($B$2:B5837),"000"),"")</f>
        <v>#VALUE!</v>
      </c>
      <c r="B5837" s="17" t="e">
        <f>Consolication[[#This Row],[Nom et prénom 0 Name &amp; first name]]</f>
        <v>#VALUE!</v>
      </c>
      <c r="C5837" s="17" t="e">
        <f>VLOOKUP(B5837,Consolidation!B:AA,3,TRUE)</f>
        <v>#VALUE!</v>
      </c>
      <c r="D5837" s="17" t="e">
        <f>VLOOKUP(B5837,Consolidation!B:AA,5,TRUE)</f>
        <v>#VALUE!</v>
      </c>
      <c r="E5837" s="17" t="e">
        <f>VLOOKUP(B5838,Consolidation!B:AA,6,TRUE)</f>
        <v>#VALUE!</v>
      </c>
      <c r="F5837" s="17" t="e">
        <f>VLOOKUP(B5838,Consolidation!B:AA,7,TRUE)</f>
        <v>#VALUE!</v>
      </c>
      <c r="G5837" s="17" t="e">
        <f>VLOOKUP(B5838,Consolidation!B:AA,12,TRUE)</f>
        <v>#VALUE!</v>
      </c>
      <c r="H5837" s="17" t="e">
        <f>VLOOKUP(B5838,Consolidation!B:AA,22,FALSE)</f>
        <v>#VALUE!</v>
      </c>
    </row>
    <row r="5838" spans="1:8" ht="29.5" customHeight="1" thickBot="1" x14ac:dyDescent="0.4">
      <c r="A5838" s="16" t="e">
        <f>IF(B5838&lt;&gt;"","IND"&amp;TEXT(COUNTA($B$2:B5838),"000"),"")</f>
        <v>#VALUE!</v>
      </c>
      <c r="B5838" s="17" t="e">
        <f>Consolication[[#This Row],[Nom et prénom 0 Name &amp; first name]]</f>
        <v>#VALUE!</v>
      </c>
      <c r="C5838" s="17" t="e">
        <f>VLOOKUP(B5838,Consolidation!B:AA,3,TRUE)</f>
        <v>#VALUE!</v>
      </c>
      <c r="D5838" s="17" t="e">
        <f>VLOOKUP(B5838,Consolidation!B:AA,5,TRUE)</f>
        <v>#VALUE!</v>
      </c>
      <c r="E5838" s="17" t="e">
        <f>VLOOKUP(B5839,Consolidation!B:AA,6,TRUE)</f>
        <v>#VALUE!</v>
      </c>
      <c r="F5838" s="17" t="e">
        <f>VLOOKUP(B5839,Consolidation!B:AA,7,TRUE)</f>
        <v>#VALUE!</v>
      </c>
      <c r="G5838" s="17" t="e">
        <f>VLOOKUP(B5839,Consolidation!B:AA,12,TRUE)</f>
        <v>#VALUE!</v>
      </c>
      <c r="H5838" s="17" t="e">
        <f>VLOOKUP(B5839,Consolidation!B:AA,22,FALSE)</f>
        <v>#VALUE!</v>
      </c>
    </row>
    <row r="5839" spans="1:8" ht="29.5" customHeight="1" thickBot="1" x14ac:dyDescent="0.4">
      <c r="A5839" s="16" t="e">
        <f>IF(B5839&lt;&gt;"","IND"&amp;TEXT(COUNTA($B$2:B5839),"000"),"")</f>
        <v>#VALUE!</v>
      </c>
      <c r="B5839" s="17" t="e">
        <f>Consolication[[#This Row],[Nom et prénom 0 Name &amp; first name]]</f>
        <v>#VALUE!</v>
      </c>
      <c r="C5839" s="17" t="e">
        <f>VLOOKUP(B5839,Consolidation!B:AA,3,TRUE)</f>
        <v>#VALUE!</v>
      </c>
      <c r="D5839" s="17" t="e">
        <f>VLOOKUP(B5839,Consolidation!B:AA,5,TRUE)</f>
        <v>#VALUE!</v>
      </c>
      <c r="E5839" s="17" t="e">
        <f>VLOOKUP(B5840,Consolidation!B:AA,6,TRUE)</f>
        <v>#VALUE!</v>
      </c>
      <c r="F5839" s="17" t="e">
        <f>VLOOKUP(B5840,Consolidation!B:AA,7,TRUE)</f>
        <v>#VALUE!</v>
      </c>
      <c r="G5839" s="17" t="e">
        <f>VLOOKUP(B5840,Consolidation!B:AA,12,TRUE)</f>
        <v>#VALUE!</v>
      </c>
      <c r="H5839" s="17" t="e">
        <f>VLOOKUP(B5840,Consolidation!B:AA,22,FALSE)</f>
        <v>#VALUE!</v>
      </c>
    </row>
    <row r="5840" spans="1:8" ht="29.5" customHeight="1" thickBot="1" x14ac:dyDescent="0.4">
      <c r="A5840" s="16" t="e">
        <f>IF(B5840&lt;&gt;"","IND"&amp;TEXT(COUNTA($B$2:B5840),"000"),"")</f>
        <v>#VALUE!</v>
      </c>
      <c r="B5840" s="17" t="e">
        <f>Consolication[[#This Row],[Nom et prénom 0 Name &amp; first name]]</f>
        <v>#VALUE!</v>
      </c>
      <c r="C5840" s="17" t="e">
        <f>VLOOKUP(B5840,Consolidation!B:AA,3,TRUE)</f>
        <v>#VALUE!</v>
      </c>
      <c r="D5840" s="17" t="e">
        <f>VLOOKUP(B5840,Consolidation!B:AA,5,TRUE)</f>
        <v>#VALUE!</v>
      </c>
      <c r="E5840" s="17" t="e">
        <f>VLOOKUP(B5841,Consolidation!B:AA,6,TRUE)</f>
        <v>#VALUE!</v>
      </c>
      <c r="F5840" s="17" t="e">
        <f>VLOOKUP(B5841,Consolidation!B:AA,7,TRUE)</f>
        <v>#VALUE!</v>
      </c>
      <c r="G5840" s="17" t="e">
        <f>VLOOKUP(B5841,Consolidation!B:AA,12,TRUE)</f>
        <v>#VALUE!</v>
      </c>
      <c r="H5840" s="17" t="e">
        <f>VLOOKUP(B5841,Consolidation!B:AA,22,FALSE)</f>
        <v>#VALUE!</v>
      </c>
    </row>
    <row r="5841" spans="1:8" ht="29.5" customHeight="1" thickBot="1" x14ac:dyDescent="0.4">
      <c r="A5841" s="16" t="e">
        <f>IF(B5841&lt;&gt;"","IND"&amp;TEXT(COUNTA($B$2:B5841),"000"),"")</f>
        <v>#VALUE!</v>
      </c>
      <c r="B5841" s="17" t="e">
        <f>Consolication[[#This Row],[Nom et prénom 0 Name &amp; first name]]</f>
        <v>#VALUE!</v>
      </c>
      <c r="C5841" s="17" t="e">
        <f>VLOOKUP(B5841,Consolidation!B:AA,3,TRUE)</f>
        <v>#VALUE!</v>
      </c>
      <c r="D5841" s="17" t="e">
        <f>VLOOKUP(B5841,Consolidation!B:AA,5,TRUE)</f>
        <v>#VALUE!</v>
      </c>
      <c r="E5841" s="17" t="e">
        <f>VLOOKUP(B5842,Consolidation!B:AA,6,TRUE)</f>
        <v>#VALUE!</v>
      </c>
      <c r="F5841" s="17" t="e">
        <f>VLOOKUP(B5842,Consolidation!B:AA,7,TRUE)</f>
        <v>#VALUE!</v>
      </c>
      <c r="G5841" s="17" t="e">
        <f>VLOOKUP(B5842,Consolidation!B:AA,12,TRUE)</f>
        <v>#VALUE!</v>
      </c>
      <c r="H5841" s="17" t="e">
        <f>VLOOKUP(B5842,Consolidation!B:AA,22,FALSE)</f>
        <v>#VALUE!</v>
      </c>
    </row>
    <row r="5842" spans="1:8" ht="29.5" customHeight="1" thickBot="1" x14ac:dyDescent="0.4">
      <c r="A5842" s="16" t="e">
        <f>IF(B5842&lt;&gt;"","IND"&amp;TEXT(COUNTA($B$2:B5842),"000"),"")</f>
        <v>#VALUE!</v>
      </c>
      <c r="B5842" s="17" t="e">
        <f>Consolication[[#This Row],[Nom et prénom 0 Name &amp; first name]]</f>
        <v>#VALUE!</v>
      </c>
      <c r="C5842" s="17" t="e">
        <f>VLOOKUP(B5842,Consolidation!B:AA,3,TRUE)</f>
        <v>#VALUE!</v>
      </c>
      <c r="D5842" s="17" t="e">
        <f>VLOOKUP(B5842,Consolidation!B:AA,5,TRUE)</f>
        <v>#VALUE!</v>
      </c>
      <c r="E5842" s="17" t="e">
        <f>VLOOKUP(B5843,Consolidation!B:AA,6,TRUE)</f>
        <v>#VALUE!</v>
      </c>
      <c r="F5842" s="17" t="e">
        <f>VLOOKUP(B5843,Consolidation!B:AA,7,TRUE)</f>
        <v>#VALUE!</v>
      </c>
      <c r="G5842" s="17" t="e">
        <f>VLOOKUP(B5843,Consolidation!B:AA,12,TRUE)</f>
        <v>#VALUE!</v>
      </c>
      <c r="H5842" s="17" t="e">
        <f>VLOOKUP(B5843,Consolidation!B:AA,22,FALSE)</f>
        <v>#VALUE!</v>
      </c>
    </row>
    <row r="5843" spans="1:8" ht="29.5" customHeight="1" thickBot="1" x14ac:dyDescent="0.4">
      <c r="A5843" s="16" t="e">
        <f>IF(B5843&lt;&gt;"","IND"&amp;TEXT(COUNTA($B$2:B5843),"000"),"")</f>
        <v>#VALUE!</v>
      </c>
      <c r="B5843" s="17" t="e">
        <f>Consolication[[#This Row],[Nom et prénom 0 Name &amp; first name]]</f>
        <v>#VALUE!</v>
      </c>
      <c r="C5843" s="17" t="e">
        <f>VLOOKUP(B5843,Consolidation!B:AA,3,TRUE)</f>
        <v>#VALUE!</v>
      </c>
      <c r="D5843" s="17" t="e">
        <f>VLOOKUP(B5843,Consolidation!B:AA,5,TRUE)</f>
        <v>#VALUE!</v>
      </c>
      <c r="E5843" s="17" t="e">
        <f>VLOOKUP(B5844,Consolidation!B:AA,6,TRUE)</f>
        <v>#VALUE!</v>
      </c>
      <c r="F5843" s="17" t="e">
        <f>VLOOKUP(B5844,Consolidation!B:AA,7,TRUE)</f>
        <v>#VALUE!</v>
      </c>
      <c r="G5843" s="17" t="e">
        <f>VLOOKUP(B5844,Consolidation!B:AA,12,TRUE)</f>
        <v>#VALUE!</v>
      </c>
      <c r="H5843" s="17" t="e">
        <f>VLOOKUP(B5844,Consolidation!B:AA,22,FALSE)</f>
        <v>#VALUE!</v>
      </c>
    </row>
    <row r="5844" spans="1:8" ht="29.5" customHeight="1" thickBot="1" x14ac:dyDescent="0.4">
      <c r="A5844" s="16" t="e">
        <f>IF(B5844&lt;&gt;"","IND"&amp;TEXT(COUNTA($B$2:B5844),"000"),"")</f>
        <v>#VALUE!</v>
      </c>
      <c r="B5844" s="17" t="e">
        <f>Consolication[[#This Row],[Nom et prénom 0 Name &amp; first name]]</f>
        <v>#VALUE!</v>
      </c>
      <c r="C5844" s="17" t="e">
        <f>VLOOKUP(B5844,Consolidation!B:AA,3,TRUE)</f>
        <v>#VALUE!</v>
      </c>
      <c r="D5844" s="17" t="e">
        <f>VLOOKUP(B5844,Consolidation!B:AA,5,TRUE)</f>
        <v>#VALUE!</v>
      </c>
      <c r="E5844" s="17" t="e">
        <f>VLOOKUP(B5845,Consolidation!B:AA,6,TRUE)</f>
        <v>#VALUE!</v>
      </c>
      <c r="F5844" s="17" t="e">
        <f>VLOOKUP(B5845,Consolidation!B:AA,7,TRUE)</f>
        <v>#VALUE!</v>
      </c>
      <c r="G5844" s="17" t="e">
        <f>VLOOKUP(B5845,Consolidation!B:AA,12,TRUE)</f>
        <v>#VALUE!</v>
      </c>
      <c r="H5844" s="17" t="e">
        <f>VLOOKUP(B5845,Consolidation!B:AA,22,FALSE)</f>
        <v>#VALUE!</v>
      </c>
    </row>
    <row r="5845" spans="1:8" ht="29.5" customHeight="1" thickBot="1" x14ac:dyDescent="0.4">
      <c r="A5845" s="16" t="e">
        <f>IF(B5845&lt;&gt;"","IND"&amp;TEXT(COUNTA($B$2:B5845),"000"),"")</f>
        <v>#VALUE!</v>
      </c>
      <c r="B5845" s="17" t="e">
        <f>Consolication[[#This Row],[Nom et prénom 0 Name &amp; first name]]</f>
        <v>#VALUE!</v>
      </c>
      <c r="C5845" s="17" t="e">
        <f>VLOOKUP(B5845,Consolidation!B:AA,3,TRUE)</f>
        <v>#VALUE!</v>
      </c>
      <c r="D5845" s="17" t="e">
        <f>VLOOKUP(B5845,Consolidation!B:AA,5,TRUE)</f>
        <v>#VALUE!</v>
      </c>
      <c r="E5845" s="17" t="e">
        <f>VLOOKUP(B5846,Consolidation!B:AA,6,TRUE)</f>
        <v>#VALUE!</v>
      </c>
      <c r="F5845" s="17" t="e">
        <f>VLOOKUP(B5846,Consolidation!B:AA,7,TRUE)</f>
        <v>#VALUE!</v>
      </c>
      <c r="G5845" s="17" t="e">
        <f>VLOOKUP(B5846,Consolidation!B:AA,12,TRUE)</f>
        <v>#VALUE!</v>
      </c>
      <c r="H5845" s="17" t="e">
        <f>VLOOKUP(B5846,Consolidation!B:AA,22,FALSE)</f>
        <v>#VALUE!</v>
      </c>
    </row>
    <row r="5846" spans="1:8" ht="29.5" customHeight="1" thickBot="1" x14ac:dyDescent="0.4">
      <c r="A5846" s="16" t="e">
        <f>IF(B5846&lt;&gt;"","IND"&amp;TEXT(COUNTA($B$2:B5846),"000"),"")</f>
        <v>#VALUE!</v>
      </c>
      <c r="B5846" s="17" t="e">
        <f>Consolication[[#This Row],[Nom et prénom 0 Name &amp; first name]]</f>
        <v>#VALUE!</v>
      </c>
      <c r="C5846" s="17" t="e">
        <f>VLOOKUP(B5846,Consolidation!B:AA,3,TRUE)</f>
        <v>#VALUE!</v>
      </c>
      <c r="D5846" s="17" t="e">
        <f>VLOOKUP(B5846,Consolidation!B:AA,5,TRUE)</f>
        <v>#VALUE!</v>
      </c>
      <c r="E5846" s="17" t="e">
        <f>VLOOKUP(B5847,Consolidation!B:AA,6,TRUE)</f>
        <v>#VALUE!</v>
      </c>
      <c r="F5846" s="17" t="e">
        <f>VLOOKUP(B5847,Consolidation!B:AA,7,TRUE)</f>
        <v>#VALUE!</v>
      </c>
      <c r="G5846" s="17" t="e">
        <f>VLOOKUP(B5847,Consolidation!B:AA,12,TRUE)</f>
        <v>#VALUE!</v>
      </c>
      <c r="H5846" s="17" t="e">
        <f>VLOOKUP(B5847,Consolidation!B:AA,22,FALSE)</f>
        <v>#VALUE!</v>
      </c>
    </row>
    <row r="5847" spans="1:8" ht="29.5" customHeight="1" thickBot="1" x14ac:dyDescent="0.4">
      <c r="A5847" s="16" t="e">
        <f>IF(B5847&lt;&gt;"","IND"&amp;TEXT(COUNTA($B$2:B5847),"000"),"")</f>
        <v>#VALUE!</v>
      </c>
      <c r="B5847" s="17" t="e">
        <f>Consolication[[#This Row],[Nom et prénom 0 Name &amp; first name]]</f>
        <v>#VALUE!</v>
      </c>
      <c r="C5847" s="17" t="e">
        <f>VLOOKUP(B5847,Consolidation!B:AA,3,TRUE)</f>
        <v>#VALUE!</v>
      </c>
      <c r="D5847" s="17" t="e">
        <f>VLOOKUP(B5847,Consolidation!B:AA,5,TRUE)</f>
        <v>#VALUE!</v>
      </c>
      <c r="E5847" s="17" t="e">
        <f>VLOOKUP(B5848,Consolidation!B:AA,6,TRUE)</f>
        <v>#VALUE!</v>
      </c>
      <c r="F5847" s="17" t="e">
        <f>VLOOKUP(B5848,Consolidation!B:AA,7,TRUE)</f>
        <v>#VALUE!</v>
      </c>
      <c r="G5847" s="17" t="e">
        <f>VLOOKUP(B5848,Consolidation!B:AA,12,TRUE)</f>
        <v>#VALUE!</v>
      </c>
      <c r="H5847" s="17" t="e">
        <f>VLOOKUP(B5848,Consolidation!B:AA,22,FALSE)</f>
        <v>#VALUE!</v>
      </c>
    </row>
    <row r="5848" spans="1:8" ht="29.5" customHeight="1" thickBot="1" x14ac:dyDescent="0.4">
      <c r="A5848" s="16" t="e">
        <f>IF(B5848&lt;&gt;"","IND"&amp;TEXT(COUNTA($B$2:B5848),"000"),"")</f>
        <v>#VALUE!</v>
      </c>
      <c r="B5848" s="17" t="e">
        <f>Consolication[[#This Row],[Nom et prénom 0 Name &amp; first name]]</f>
        <v>#VALUE!</v>
      </c>
      <c r="C5848" s="17" t="e">
        <f>VLOOKUP(B5848,Consolidation!B:AA,3,TRUE)</f>
        <v>#VALUE!</v>
      </c>
      <c r="D5848" s="17" t="e">
        <f>VLOOKUP(B5848,Consolidation!B:AA,5,TRUE)</f>
        <v>#VALUE!</v>
      </c>
      <c r="E5848" s="17" t="e">
        <f>VLOOKUP(B5849,Consolidation!B:AA,6,TRUE)</f>
        <v>#VALUE!</v>
      </c>
      <c r="F5848" s="17" t="e">
        <f>VLOOKUP(B5849,Consolidation!B:AA,7,TRUE)</f>
        <v>#VALUE!</v>
      </c>
      <c r="G5848" s="17" t="e">
        <f>VLOOKUP(B5849,Consolidation!B:AA,12,TRUE)</f>
        <v>#VALUE!</v>
      </c>
      <c r="H5848" s="17" t="e">
        <f>VLOOKUP(B5849,Consolidation!B:AA,22,FALSE)</f>
        <v>#VALUE!</v>
      </c>
    </row>
    <row r="5849" spans="1:8" ht="29.5" customHeight="1" thickBot="1" x14ac:dyDescent="0.4">
      <c r="A5849" s="16" t="e">
        <f>IF(B5849&lt;&gt;"","IND"&amp;TEXT(COUNTA($B$2:B5849),"000"),"")</f>
        <v>#VALUE!</v>
      </c>
      <c r="B5849" s="17" t="e">
        <f>Consolication[[#This Row],[Nom et prénom 0 Name &amp; first name]]</f>
        <v>#VALUE!</v>
      </c>
      <c r="C5849" s="17" t="e">
        <f>VLOOKUP(B5849,Consolidation!B:AA,3,TRUE)</f>
        <v>#VALUE!</v>
      </c>
      <c r="D5849" s="17" t="e">
        <f>VLOOKUP(B5849,Consolidation!B:AA,5,TRUE)</f>
        <v>#VALUE!</v>
      </c>
      <c r="E5849" s="17" t="e">
        <f>VLOOKUP(B5850,Consolidation!B:AA,6,TRUE)</f>
        <v>#VALUE!</v>
      </c>
      <c r="F5849" s="17" t="e">
        <f>VLOOKUP(B5850,Consolidation!B:AA,7,TRUE)</f>
        <v>#VALUE!</v>
      </c>
      <c r="G5849" s="17" t="e">
        <f>VLOOKUP(B5850,Consolidation!B:AA,12,TRUE)</f>
        <v>#VALUE!</v>
      </c>
      <c r="H5849" s="17" t="e">
        <f>VLOOKUP(B5850,Consolidation!B:AA,22,FALSE)</f>
        <v>#VALUE!</v>
      </c>
    </row>
    <row r="5850" spans="1:8" ht="29.5" customHeight="1" thickBot="1" x14ac:dyDescent="0.4">
      <c r="A5850" s="16" t="e">
        <f>IF(B5850&lt;&gt;"","IND"&amp;TEXT(COUNTA($B$2:B5850),"000"),"")</f>
        <v>#VALUE!</v>
      </c>
      <c r="B5850" s="17" t="e">
        <f>Consolication[[#This Row],[Nom et prénom 0 Name &amp; first name]]</f>
        <v>#VALUE!</v>
      </c>
      <c r="C5850" s="17" t="e">
        <f>VLOOKUP(B5850,Consolidation!B:AA,3,TRUE)</f>
        <v>#VALUE!</v>
      </c>
      <c r="D5850" s="17" t="e">
        <f>VLOOKUP(B5850,Consolidation!B:AA,5,TRUE)</f>
        <v>#VALUE!</v>
      </c>
      <c r="E5850" s="17" t="e">
        <f>VLOOKUP(B5851,Consolidation!B:AA,6,TRUE)</f>
        <v>#VALUE!</v>
      </c>
      <c r="F5850" s="17" t="e">
        <f>VLOOKUP(B5851,Consolidation!B:AA,7,TRUE)</f>
        <v>#VALUE!</v>
      </c>
      <c r="G5850" s="17" t="e">
        <f>VLOOKUP(B5851,Consolidation!B:AA,12,TRUE)</f>
        <v>#VALUE!</v>
      </c>
      <c r="H5850" s="17" t="e">
        <f>VLOOKUP(B5851,Consolidation!B:AA,22,FALSE)</f>
        <v>#VALUE!</v>
      </c>
    </row>
    <row r="5851" spans="1:8" ht="29.5" customHeight="1" thickBot="1" x14ac:dyDescent="0.4">
      <c r="A5851" s="16" t="e">
        <f>IF(B5851&lt;&gt;"","IND"&amp;TEXT(COUNTA($B$2:B5851),"000"),"")</f>
        <v>#VALUE!</v>
      </c>
      <c r="B5851" s="17" t="e">
        <f>Consolication[[#This Row],[Nom et prénom 0 Name &amp; first name]]</f>
        <v>#VALUE!</v>
      </c>
      <c r="C5851" s="17" t="e">
        <f>VLOOKUP(B5851,Consolidation!B:AA,3,TRUE)</f>
        <v>#VALUE!</v>
      </c>
      <c r="D5851" s="17" t="e">
        <f>VLOOKUP(B5851,Consolidation!B:AA,5,TRUE)</f>
        <v>#VALUE!</v>
      </c>
      <c r="E5851" s="17" t="e">
        <f>VLOOKUP(B5852,Consolidation!B:AA,6,TRUE)</f>
        <v>#VALUE!</v>
      </c>
      <c r="F5851" s="17" t="e">
        <f>VLOOKUP(B5852,Consolidation!B:AA,7,TRUE)</f>
        <v>#VALUE!</v>
      </c>
      <c r="G5851" s="17" t="e">
        <f>VLOOKUP(B5852,Consolidation!B:AA,12,TRUE)</f>
        <v>#VALUE!</v>
      </c>
      <c r="H5851" s="17" t="e">
        <f>VLOOKUP(B5852,Consolidation!B:AA,22,FALSE)</f>
        <v>#VALUE!</v>
      </c>
    </row>
    <row r="5852" spans="1:8" ht="29.5" customHeight="1" thickBot="1" x14ac:dyDescent="0.4">
      <c r="A5852" s="16" t="e">
        <f>IF(B5852&lt;&gt;"","IND"&amp;TEXT(COUNTA($B$2:B5852),"000"),"")</f>
        <v>#VALUE!</v>
      </c>
      <c r="B5852" s="17" t="e">
        <f>Consolication[[#This Row],[Nom et prénom 0 Name &amp; first name]]</f>
        <v>#VALUE!</v>
      </c>
      <c r="C5852" s="17" t="e">
        <f>VLOOKUP(B5852,Consolidation!B:AA,3,TRUE)</f>
        <v>#VALUE!</v>
      </c>
      <c r="D5852" s="17" t="e">
        <f>VLOOKUP(B5852,Consolidation!B:AA,5,TRUE)</f>
        <v>#VALUE!</v>
      </c>
      <c r="E5852" s="17" t="e">
        <f>VLOOKUP(B5853,Consolidation!B:AA,6,TRUE)</f>
        <v>#VALUE!</v>
      </c>
      <c r="F5852" s="17" t="e">
        <f>VLOOKUP(B5853,Consolidation!B:AA,7,TRUE)</f>
        <v>#VALUE!</v>
      </c>
      <c r="G5852" s="17" t="e">
        <f>VLOOKUP(B5853,Consolidation!B:AA,12,TRUE)</f>
        <v>#VALUE!</v>
      </c>
      <c r="H5852" s="17" t="e">
        <f>VLOOKUP(B5853,Consolidation!B:AA,22,FALSE)</f>
        <v>#VALUE!</v>
      </c>
    </row>
    <row r="5853" spans="1:8" ht="29.5" customHeight="1" thickBot="1" x14ac:dyDescent="0.4">
      <c r="A5853" s="16" t="e">
        <f>IF(B5853&lt;&gt;"","IND"&amp;TEXT(COUNTA($B$2:B5853),"000"),"")</f>
        <v>#VALUE!</v>
      </c>
      <c r="B5853" s="17" t="e">
        <f>Consolication[[#This Row],[Nom et prénom 0 Name &amp; first name]]</f>
        <v>#VALUE!</v>
      </c>
      <c r="C5853" s="17" t="e">
        <f>VLOOKUP(B5853,Consolidation!B:AA,3,TRUE)</f>
        <v>#VALUE!</v>
      </c>
      <c r="D5853" s="17" t="e">
        <f>VLOOKUP(B5853,Consolidation!B:AA,5,TRUE)</f>
        <v>#VALUE!</v>
      </c>
      <c r="E5853" s="17" t="e">
        <f>VLOOKUP(B5854,Consolidation!B:AA,6,TRUE)</f>
        <v>#VALUE!</v>
      </c>
      <c r="F5853" s="17" t="e">
        <f>VLOOKUP(B5854,Consolidation!B:AA,7,TRUE)</f>
        <v>#VALUE!</v>
      </c>
      <c r="G5853" s="17" t="e">
        <f>VLOOKUP(B5854,Consolidation!B:AA,12,TRUE)</f>
        <v>#VALUE!</v>
      </c>
      <c r="H5853" s="17" t="e">
        <f>VLOOKUP(B5854,Consolidation!B:AA,22,FALSE)</f>
        <v>#VALUE!</v>
      </c>
    </row>
    <row r="5854" spans="1:8" ht="29.5" customHeight="1" thickBot="1" x14ac:dyDescent="0.4">
      <c r="A5854" s="16" t="e">
        <f>IF(B5854&lt;&gt;"","IND"&amp;TEXT(COUNTA($B$2:B5854),"000"),"")</f>
        <v>#VALUE!</v>
      </c>
      <c r="B5854" s="17" t="e">
        <f>Consolication[[#This Row],[Nom et prénom 0 Name &amp; first name]]</f>
        <v>#VALUE!</v>
      </c>
      <c r="C5854" s="17" t="e">
        <f>VLOOKUP(B5854,Consolidation!B:AA,3,TRUE)</f>
        <v>#VALUE!</v>
      </c>
      <c r="D5854" s="17" t="e">
        <f>VLOOKUP(B5854,Consolidation!B:AA,5,TRUE)</f>
        <v>#VALUE!</v>
      </c>
      <c r="E5854" s="17" t="e">
        <f>VLOOKUP(B5855,Consolidation!B:AA,6,TRUE)</f>
        <v>#VALUE!</v>
      </c>
      <c r="F5854" s="17" t="e">
        <f>VLOOKUP(B5855,Consolidation!B:AA,7,TRUE)</f>
        <v>#VALUE!</v>
      </c>
      <c r="G5854" s="17" t="e">
        <f>VLOOKUP(B5855,Consolidation!B:AA,12,TRUE)</f>
        <v>#VALUE!</v>
      </c>
      <c r="H5854" s="17" t="e">
        <f>VLOOKUP(B5855,Consolidation!B:AA,22,FALSE)</f>
        <v>#VALUE!</v>
      </c>
    </row>
    <row r="5855" spans="1:8" ht="29.5" customHeight="1" thickBot="1" x14ac:dyDescent="0.4">
      <c r="A5855" s="16" t="e">
        <f>IF(B5855&lt;&gt;"","IND"&amp;TEXT(COUNTA($B$2:B5855),"000"),"")</f>
        <v>#VALUE!</v>
      </c>
      <c r="B5855" s="17" t="e">
        <f>Consolication[[#This Row],[Nom et prénom 0 Name &amp; first name]]</f>
        <v>#VALUE!</v>
      </c>
      <c r="C5855" s="17" t="e">
        <f>VLOOKUP(B5855,Consolidation!B:AA,3,TRUE)</f>
        <v>#VALUE!</v>
      </c>
      <c r="D5855" s="17" t="e">
        <f>VLOOKUP(B5855,Consolidation!B:AA,5,TRUE)</f>
        <v>#VALUE!</v>
      </c>
      <c r="E5855" s="17" t="e">
        <f>VLOOKUP(B5856,Consolidation!B:AA,6,TRUE)</f>
        <v>#VALUE!</v>
      </c>
      <c r="F5855" s="17" t="e">
        <f>VLOOKUP(B5856,Consolidation!B:AA,7,TRUE)</f>
        <v>#VALUE!</v>
      </c>
      <c r="G5855" s="17" t="e">
        <f>VLOOKUP(B5856,Consolidation!B:AA,12,TRUE)</f>
        <v>#VALUE!</v>
      </c>
      <c r="H5855" s="17" t="e">
        <f>VLOOKUP(B5856,Consolidation!B:AA,22,FALSE)</f>
        <v>#VALUE!</v>
      </c>
    </row>
    <row r="5856" spans="1:8" ht="29.5" customHeight="1" thickBot="1" x14ac:dyDescent="0.4">
      <c r="A5856" s="16" t="e">
        <f>IF(B5856&lt;&gt;"","IND"&amp;TEXT(COUNTA($B$2:B5856),"000"),"")</f>
        <v>#VALUE!</v>
      </c>
      <c r="B5856" s="17" t="e">
        <f>Consolication[[#This Row],[Nom et prénom 0 Name &amp; first name]]</f>
        <v>#VALUE!</v>
      </c>
      <c r="C5856" s="17" t="e">
        <f>VLOOKUP(B5856,Consolidation!B:AA,3,TRUE)</f>
        <v>#VALUE!</v>
      </c>
      <c r="D5856" s="17" t="e">
        <f>VLOOKUP(B5856,Consolidation!B:AA,5,TRUE)</f>
        <v>#VALUE!</v>
      </c>
      <c r="E5856" s="17" t="e">
        <f>VLOOKUP(B5857,Consolidation!B:AA,6,TRUE)</f>
        <v>#VALUE!</v>
      </c>
      <c r="F5856" s="17" t="e">
        <f>VLOOKUP(B5857,Consolidation!B:AA,7,TRUE)</f>
        <v>#VALUE!</v>
      </c>
      <c r="G5856" s="17" t="e">
        <f>VLOOKUP(B5857,Consolidation!B:AA,12,TRUE)</f>
        <v>#VALUE!</v>
      </c>
      <c r="H5856" s="17" t="e">
        <f>VLOOKUP(B5857,Consolidation!B:AA,22,FALSE)</f>
        <v>#VALUE!</v>
      </c>
    </row>
    <row r="5857" spans="1:8" ht="29.5" customHeight="1" thickBot="1" x14ac:dyDescent="0.4">
      <c r="A5857" s="16" t="e">
        <f>IF(B5857&lt;&gt;"","IND"&amp;TEXT(COUNTA($B$2:B5857),"000"),"")</f>
        <v>#VALUE!</v>
      </c>
      <c r="B5857" s="17" t="e">
        <f>Consolication[[#This Row],[Nom et prénom 0 Name &amp; first name]]</f>
        <v>#VALUE!</v>
      </c>
      <c r="C5857" s="17" t="e">
        <f>VLOOKUP(B5857,Consolidation!B:AA,3,TRUE)</f>
        <v>#VALUE!</v>
      </c>
      <c r="D5857" s="17" t="e">
        <f>VLOOKUP(B5857,Consolidation!B:AA,5,TRUE)</f>
        <v>#VALUE!</v>
      </c>
      <c r="E5857" s="17" t="e">
        <f>VLOOKUP(B5858,Consolidation!B:AA,6,TRUE)</f>
        <v>#VALUE!</v>
      </c>
      <c r="F5857" s="17" t="e">
        <f>VLOOKUP(B5858,Consolidation!B:AA,7,TRUE)</f>
        <v>#VALUE!</v>
      </c>
      <c r="G5857" s="17" t="e">
        <f>VLOOKUP(B5858,Consolidation!B:AA,12,TRUE)</f>
        <v>#VALUE!</v>
      </c>
      <c r="H5857" s="17" t="e">
        <f>VLOOKUP(B5858,Consolidation!B:AA,22,FALSE)</f>
        <v>#VALUE!</v>
      </c>
    </row>
    <row r="5858" spans="1:8" ht="29.5" customHeight="1" thickBot="1" x14ac:dyDescent="0.4">
      <c r="A5858" s="16" t="e">
        <f>IF(B5858&lt;&gt;"","IND"&amp;TEXT(COUNTA($B$2:B5858),"000"),"")</f>
        <v>#VALUE!</v>
      </c>
      <c r="B5858" s="17" t="e">
        <f>Consolication[[#This Row],[Nom et prénom 0 Name &amp; first name]]</f>
        <v>#VALUE!</v>
      </c>
      <c r="C5858" s="17" t="e">
        <f>VLOOKUP(B5858,Consolidation!B:AA,3,TRUE)</f>
        <v>#VALUE!</v>
      </c>
      <c r="D5858" s="17" t="e">
        <f>VLOOKUP(B5858,Consolidation!B:AA,5,TRUE)</f>
        <v>#VALUE!</v>
      </c>
      <c r="E5858" s="17" t="e">
        <f>VLOOKUP(B5859,Consolidation!B:AA,6,TRUE)</f>
        <v>#VALUE!</v>
      </c>
      <c r="F5858" s="17" t="e">
        <f>VLOOKUP(B5859,Consolidation!B:AA,7,TRUE)</f>
        <v>#VALUE!</v>
      </c>
      <c r="G5858" s="17" t="e">
        <f>VLOOKUP(B5859,Consolidation!B:AA,12,TRUE)</f>
        <v>#VALUE!</v>
      </c>
      <c r="H5858" s="17" t="e">
        <f>VLOOKUP(B5859,Consolidation!B:AA,22,FALSE)</f>
        <v>#VALUE!</v>
      </c>
    </row>
    <row r="5859" spans="1:8" ht="29.5" customHeight="1" thickBot="1" x14ac:dyDescent="0.4">
      <c r="A5859" s="16" t="e">
        <f>IF(B5859&lt;&gt;"","IND"&amp;TEXT(COUNTA($B$2:B5859),"000"),"")</f>
        <v>#VALUE!</v>
      </c>
      <c r="B5859" s="17" t="e">
        <f>Consolication[[#This Row],[Nom et prénom 0 Name &amp; first name]]</f>
        <v>#VALUE!</v>
      </c>
      <c r="C5859" s="17" t="e">
        <f>VLOOKUP(B5859,Consolidation!B:AA,3,TRUE)</f>
        <v>#VALUE!</v>
      </c>
      <c r="D5859" s="17" t="e">
        <f>VLOOKUP(B5859,Consolidation!B:AA,5,TRUE)</f>
        <v>#VALUE!</v>
      </c>
      <c r="E5859" s="17" t="e">
        <f>VLOOKUP(B5860,Consolidation!B:AA,6,TRUE)</f>
        <v>#VALUE!</v>
      </c>
      <c r="F5859" s="17" t="e">
        <f>VLOOKUP(B5860,Consolidation!B:AA,7,TRUE)</f>
        <v>#VALUE!</v>
      </c>
      <c r="G5859" s="17" t="e">
        <f>VLOOKUP(B5860,Consolidation!B:AA,12,TRUE)</f>
        <v>#VALUE!</v>
      </c>
      <c r="H5859" s="17" t="e">
        <f>VLOOKUP(B5860,Consolidation!B:AA,22,FALSE)</f>
        <v>#VALUE!</v>
      </c>
    </row>
    <row r="5860" spans="1:8" ht="29.5" customHeight="1" thickBot="1" x14ac:dyDescent="0.4">
      <c r="A5860" s="16" t="e">
        <f>IF(B5860&lt;&gt;"","IND"&amp;TEXT(COUNTA($B$2:B5860),"000"),"")</f>
        <v>#VALUE!</v>
      </c>
      <c r="B5860" s="17" t="e">
        <f>Consolication[[#This Row],[Nom et prénom 0 Name &amp; first name]]</f>
        <v>#VALUE!</v>
      </c>
      <c r="C5860" s="17" t="e">
        <f>VLOOKUP(B5860,Consolidation!B:AA,3,TRUE)</f>
        <v>#VALUE!</v>
      </c>
      <c r="D5860" s="17" t="e">
        <f>VLOOKUP(B5860,Consolidation!B:AA,5,TRUE)</f>
        <v>#VALUE!</v>
      </c>
      <c r="E5860" s="17" t="e">
        <f>VLOOKUP(B5861,Consolidation!B:AA,6,TRUE)</f>
        <v>#VALUE!</v>
      </c>
      <c r="F5860" s="17" t="e">
        <f>VLOOKUP(B5861,Consolidation!B:AA,7,TRUE)</f>
        <v>#VALUE!</v>
      </c>
      <c r="G5860" s="17" t="e">
        <f>VLOOKUP(B5861,Consolidation!B:AA,12,TRUE)</f>
        <v>#VALUE!</v>
      </c>
      <c r="H5860" s="17" t="e">
        <f>VLOOKUP(B5861,Consolidation!B:AA,22,FALSE)</f>
        <v>#VALUE!</v>
      </c>
    </row>
    <row r="5861" spans="1:8" ht="29.5" customHeight="1" thickBot="1" x14ac:dyDescent="0.4">
      <c r="A5861" s="16" t="e">
        <f>IF(B5861&lt;&gt;"","IND"&amp;TEXT(COUNTA($B$2:B5861),"000"),"")</f>
        <v>#VALUE!</v>
      </c>
      <c r="B5861" s="17" t="e">
        <f>Consolication[[#This Row],[Nom et prénom 0 Name &amp; first name]]</f>
        <v>#VALUE!</v>
      </c>
      <c r="C5861" s="17" t="e">
        <f>VLOOKUP(B5861,Consolidation!B:AA,3,TRUE)</f>
        <v>#VALUE!</v>
      </c>
      <c r="D5861" s="17" t="e">
        <f>VLOOKUP(B5861,Consolidation!B:AA,5,TRUE)</f>
        <v>#VALUE!</v>
      </c>
      <c r="E5861" s="17" t="e">
        <f>VLOOKUP(B5862,Consolidation!B:AA,6,TRUE)</f>
        <v>#VALUE!</v>
      </c>
      <c r="F5861" s="17" t="e">
        <f>VLOOKUP(B5862,Consolidation!B:AA,7,TRUE)</f>
        <v>#VALUE!</v>
      </c>
      <c r="G5861" s="17" t="e">
        <f>VLOOKUP(B5862,Consolidation!B:AA,12,TRUE)</f>
        <v>#VALUE!</v>
      </c>
      <c r="H5861" s="17" t="e">
        <f>VLOOKUP(B5862,Consolidation!B:AA,22,FALSE)</f>
        <v>#VALUE!</v>
      </c>
    </row>
    <row r="5862" spans="1:8" ht="29.5" customHeight="1" thickBot="1" x14ac:dyDescent="0.4">
      <c r="A5862" s="16" t="e">
        <f>IF(B5862&lt;&gt;"","IND"&amp;TEXT(COUNTA($B$2:B5862),"000"),"")</f>
        <v>#VALUE!</v>
      </c>
      <c r="B5862" s="17" t="e">
        <f>Consolication[[#This Row],[Nom et prénom 0 Name &amp; first name]]</f>
        <v>#VALUE!</v>
      </c>
      <c r="C5862" s="17" t="e">
        <f>VLOOKUP(B5862,Consolidation!B:AA,3,TRUE)</f>
        <v>#VALUE!</v>
      </c>
      <c r="D5862" s="17" t="e">
        <f>VLOOKUP(B5862,Consolidation!B:AA,5,TRUE)</f>
        <v>#VALUE!</v>
      </c>
      <c r="E5862" s="17" t="e">
        <f>VLOOKUP(B5863,Consolidation!B:AA,6,TRUE)</f>
        <v>#VALUE!</v>
      </c>
      <c r="F5862" s="17" t="e">
        <f>VLOOKUP(B5863,Consolidation!B:AA,7,TRUE)</f>
        <v>#VALUE!</v>
      </c>
      <c r="G5862" s="17" t="e">
        <f>VLOOKUP(B5863,Consolidation!B:AA,12,TRUE)</f>
        <v>#VALUE!</v>
      </c>
      <c r="H5862" s="17" t="e">
        <f>VLOOKUP(B5863,Consolidation!B:AA,22,FALSE)</f>
        <v>#VALUE!</v>
      </c>
    </row>
    <row r="5863" spans="1:8" ht="29.5" customHeight="1" thickBot="1" x14ac:dyDescent="0.4">
      <c r="A5863" s="16" t="e">
        <f>IF(B5863&lt;&gt;"","IND"&amp;TEXT(COUNTA($B$2:B5863),"000"),"")</f>
        <v>#VALUE!</v>
      </c>
      <c r="B5863" s="17" t="e">
        <f>Consolication[[#This Row],[Nom et prénom 0 Name &amp; first name]]</f>
        <v>#VALUE!</v>
      </c>
      <c r="C5863" s="17" t="e">
        <f>VLOOKUP(B5863,Consolidation!B:AA,3,TRUE)</f>
        <v>#VALUE!</v>
      </c>
      <c r="D5863" s="17" t="e">
        <f>VLOOKUP(B5863,Consolidation!B:AA,5,TRUE)</f>
        <v>#VALUE!</v>
      </c>
      <c r="E5863" s="17" t="e">
        <f>VLOOKUP(B5864,Consolidation!B:AA,6,TRUE)</f>
        <v>#VALUE!</v>
      </c>
      <c r="F5863" s="17" t="e">
        <f>VLOOKUP(B5864,Consolidation!B:AA,7,TRUE)</f>
        <v>#VALUE!</v>
      </c>
      <c r="G5863" s="17" t="e">
        <f>VLOOKUP(B5864,Consolidation!B:AA,12,TRUE)</f>
        <v>#VALUE!</v>
      </c>
      <c r="H5863" s="17" t="e">
        <f>VLOOKUP(B5864,Consolidation!B:AA,22,FALSE)</f>
        <v>#VALUE!</v>
      </c>
    </row>
    <row r="5864" spans="1:8" ht="29.5" customHeight="1" thickBot="1" x14ac:dyDescent="0.4">
      <c r="A5864" s="16" t="e">
        <f>IF(B5864&lt;&gt;"","IND"&amp;TEXT(COUNTA($B$2:B5864),"000"),"")</f>
        <v>#VALUE!</v>
      </c>
      <c r="B5864" s="17" t="e">
        <f>Consolication[[#This Row],[Nom et prénom 0 Name &amp; first name]]</f>
        <v>#VALUE!</v>
      </c>
      <c r="C5864" s="17" t="e">
        <f>VLOOKUP(B5864,Consolidation!B:AA,3,TRUE)</f>
        <v>#VALUE!</v>
      </c>
      <c r="D5864" s="17" t="e">
        <f>VLOOKUP(B5864,Consolidation!B:AA,5,TRUE)</f>
        <v>#VALUE!</v>
      </c>
      <c r="E5864" s="17" t="e">
        <f>VLOOKUP(B5865,Consolidation!B:AA,6,TRUE)</f>
        <v>#VALUE!</v>
      </c>
      <c r="F5864" s="17" t="e">
        <f>VLOOKUP(B5865,Consolidation!B:AA,7,TRUE)</f>
        <v>#VALUE!</v>
      </c>
      <c r="G5864" s="17" t="e">
        <f>VLOOKUP(B5865,Consolidation!B:AA,12,TRUE)</f>
        <v>#VALUE!</v>
      </c>
      <c r="H5864" s="17" t="e">
        <f>VLOOKUP(B5865,Consolidation!B:AA,22,FALSE)</f>
        <v>#VALUE!</v>
      </c>
    </row>
    <row r="5865" spans="1:8" ht="29.5" customHeight="1" thickBot="1" x14ac:dyDescent="0.4">
      <c r="A5865" s="16" t="e">
        <f>IF(B5865&lt;&gt;"","IND"&amp;TEXT(COUNTA($B$2:B5865),"000"),"")</f>
        <v>#VALUE!</v>
      </c>
      <c r="B5865" s="17" t="e">
        <f>Consolication[[#This Row],[Nom et prénom 0 Name &amp; first name]]</f>
        <v>#VALUE!</v>
      </c>
      <c r="C5865" s="17" t="e">
        <f>VLOOKUP(B5865,Consolidation!B:AA,3,TRUE)</f>
        <v>#VALUE!</v>
      </c>
      <c r="D5865" s="17" t="e">
        <f>VLOOKUP(B5865,Consolidation!B:AA,5,TRUE)</f>
        <v>#VALUE!</v>
      </c>
      <c r="E5865" s="17" t="e">
        <f>VLOOKUP(B5866,Consolidation!B:AA,6,TRUE)</f>
        <v>#VALUE!</v>
      </c>
      <c r="F5865" s="17" t="e">
        <f>VLOOKUP(B5866,Consolidation!B:AA,7,TRUE)</f>
        <v>#VALUE!</v>
      </c>
      <c r="G5865" s="17" t="e">
        <f>VLOOKUP(B5866,Consolidation!B:AA,12,TRUE)</f>
        <v>#VALUE!</v>
      </c>
      <c r="H5865" s="17" t="e">
        <f>VLOOKUP(B5866,Consolidation!B:AA,22,FALSE)</f>
        <v>#VALUE!</v>
      </c>
    </row>
    <row r="5866" spans="1:8" ht="29.5" customHeight="1" thickBot="1" x14ac:dyDescent="0.4">
      <c r="A5866" s="16" t="e">
        <f>IF(B5866&lt;&gt;"","IND"&amp;TEXT(COUNTA($B$2:B5866),"000"),"")</f>
        <v>#VALUE!</v>
      </c>
      <c r="B5866" s="17" t="e">
        <f>Consolication[[#This Row],[Nom et prénom 0 Name &amp; first name]]</f>
        <v>#VALUE!</v>
      </c>
      <c r="C5866" s="17" t="e">
        <f>VLOOKUP(B5866,Consolidation!B:AA,3,TRUE)</f>
        <v>#VALUE!</v>
      </c>
      <c r="D5866" s="17" t="e">
        <f>VLOOKUP(B5866,Consolidation!B:AA,5,TRUE)</f>
        <v>#VALUE!</v>
      </c>
      <c r="E5866" s="17" t="e">
        <f>VLOOKUP(B5867,Consolidation!B:AA,6,TRUE)</f>
        <v>#VALUE!</v>
      </c>
      <c r="F5866" s="17" t="e">
        <f>VLOOKUP(B5867,Consolidation!B:AA,7,TRUE)</f>
        <v>#VALUE!</v>
      </c>
      <c r="G5866" s="17" t="e">
        <f>VLOOKUP(B5867,Consolidation!B:AA,12,TRUE)</f>
        <v>#VALUE!</v>
      </c>
      <c r="H5866" s="17" t="e">
        <f>VLOOKUP(B5867,Consolidation!B:AA,22,FALSE)</f>
        <v>#VALUE!</v>
      </c>
    </row>
    <row r="5867" spans="1:8" ht="29.5" customHeight="1" thickBot="1" x14ac:dyDescent="0.4">
      <c r="A5867" s="16" t="e">
        <f>IF(B5867&lt;&gt;"","IND"&amp;TEXT(COUNTA($B$2:B5867),"000"),"")</f>
        <v>#VALUE!</v>
      </c>
      <c r="B5867" s="17" t="e">
        <f>Consolication[[#This Row],[Nom et prénom 0 Name &amp; first name]]</f>
        <v>#VALUE!</v>
      </c>
      <c r="C5867" s="17" t="e">
        <f>VLOOKUP(B5867,Consolidation!B:AA,3,TRUE)</f>
        <v>#VALUE!</v>
      </c>
      <c r="D5867" s="17" t="e">
        <f>VLOOKUP(B5867,Consolidation!B:AA,5,TRUE)</f>
        <v>#VALUE!</v>
      </c>
      <c r="E5867" s="17" t="e">
        <f>VLOOKUP(B5868,Consolidation!B:AA,6,TRUE)</f>
        <v>#VALUE!</v>
      </c>
      <c r="F5867" s="17" t="e">
        <f>VLOOKUP(B5868,Consolidation!B:AA,7,TRUE)</f>
        <v>#VALUE!</v>
      </c>
      <c r="G5867" s="17" t="e">
        <f>VLOOKUP(B5868,Consolidation!B:AA,12,TRUE)</f>
        <v>#VALUE!</v>
      </c>
      <c r="H5867" s="17" t="e">
        <f>VLOOKUP(B5868,Consolidation!B:AA,22,FALSE)</f>
        <v>#VALUE!</v>
      </c>
    </row>
    <row r="5868" spans="1:8" ht="29.5" customHeight="1" thickBot="1" x14ac:dyDescent="0.4">
      <c r="A5868" s="16" t="e">
        <f>IF(B5868&lt;&gt;"","IND"&amp;TEXT(COUNTA($B$2:B5868),"000"),"")</f>
        <v>#VALUE!</v>
      </c>
      <c r="B5868" s="17" t="e">
        <f>Consolication[[#This Row],[Nom et prénom 0 Name &amp; first name]]</f>
        <v>#VALUE!</v>
      </c>
      <c r="C5868" s="17" t="e">
        <f>VLOOKUP(B5868,Consolidation!B:AA,3,TRUE)</f>
        <v>#VALUE!</v>
      </c>
      <c r="D5868" s="17" t="e">
        <f>VLOOKUP(B5868,Consolidation!B:AA,5,TRUE)</f>
        <v>#VALUE!</v>
      </c>
      <c r="E5868" s="17" t="e">
        <f>VLOOKUP(B5869,Consolidation!B:AA,6,TRUE)</f>
        <v>#VALUE!</v>
      </c>
      <c r="F5868" s="17" t="e">
        <f>VLOOKUP(B5869,Consolidation!B:AA,7,TRUE)</f>
        <v>#VALUE!</v>
      </c>
      <c r="G5868" s="17" t="e">
        <f>VLOOKUP(B5869,Consolidation!B:AA,12,TRUE)</f>
        <v>#VALUE!</v>
      </c>
      <c r="H5868" s="17" t="e">
        <f>VLOOKUP(B5869,Consolidation!B:AA,22,FALSE)</f>
        <v>#VALUE!</v>
      </c>
    </row>
    <row r="5869" spans="1:8" ht="29.5" customHeight="1" thickBot="1" x14ac:dyDescent="0.4">
      <c r="A5869" s="16" t="e">
        <f>IF(B5869&lt;&gt;"","IND"&amp;TEXT(COUNTA($B$2:B5869),"000"),"")</f>
        <v>#VALUE!</v>
      </c>
      <c r="B5869" s="17" t="e">
        <f>Consolication[[#This Row],[Nom et prénom 0 Name &amp; first name]]</f>
        <v>#VALUE!</v>
      </c>
      <c r="C5869" s="17" t="e">
        <f>VLOOKUP(B5869,Consolidation!B:AA,3,TRUE)</f>
        <v>#VALUE!</v>
      </c>
      <c r="D5869" s="17" t="e">
        <f>VLOOKUP(B5869,Consolidation!B:AA,5,TRUE)</f>
        <v>#VALUE!</v>
      </c>
      <c r="E5869" s="17" t="e">
        <f>VLOOKUP(B5870,Consolidation!B:AA,6,TRUE)</f>
        <v>#VALUE!</v>
      </c>
      <c r="F5869" s="17" t="e">
        <f>VLOOKUP(B5870,Consolidation!B:AA,7,TRUE)</f>
        <v>#VALUE!</v>
      </c>
      <c r="G5869" s="17" t="e">
        <f>VLOOKUP(B5870,Consolidation!B:AA,12,TRUE)</f>
        <v>#VALUE!</v>
      </c>
      <c r="H5869" s="17" t="e">
        <f>VLOOKUP(B5870,Consolidation!B:AA,22,FALSE)</f>
        <v>#VALUE!</v>
      </c>
    </row>
    <row r="5870" spans="1:8" ht="29.5" customHeight="1" thickBot="1" x14ac:dyDescent="0.4">
      <c r="A5870" s="16" t="e">
        <f>IF(B5870&lt;&gt;"","IND"&amp;TEXT(COUNTA($B$2:B5870),"000"),"")</f>
        <v>#VALUE!</v>
      </c>
      <c r="B5870" s="17" t="e">
        <f>Consolication[[#This Row],[Nom et prénom 0 Name &amp; first name]]</f>
        <v>#VALUE!</v>
      </c>
      <c r="C5870" s="17" t="e">
        <f>VLOOKUP(B5870,Consolidation!B:AA,3,TRUE)</f>
        <v>#VALUE!</v>
      </c>
      <c r="D5870" s="17" t="e">
        <f>VLOOKUP(B5870,Consolidation!B:AA,5,TRUE)</f>
        <v>#VALUE!</v>
      </c>
      <c r="E5870" s="17" t="e">
        <f>VLOOKUP(B5871,Consolidation!B:AA,6,TRUE)</f>
        <v>#VALUE!</v>
      </c>
      <c r="F5870" s="17" t="e">
        <f>VLOOKUP(B5871,Consolidation!B:AA,7,TRUE)</f>
        <v>#VALUE!</v>
      </c>
      <c r="G5870" s="17" t="e">
        <f>VLOOKUP(B5871,Consolidation!B:AA,12,TRUE)</f>
        <v>#VALUE!</v>
      </c>
      <c r="H5870" s="17" t="e">
        <f>VLOOKUP(B5871,Consolidation!B:AA,22,FALSE)</f>
        <v>#VALUE!</v>
      </c>
    </row>
    <row r="5871" spans="1:8" ht="29.5" customHeight="1" thickBot="1" x14ac:dyDescent="0.4">
      <c r="A5871" s="16" t="e">
        <f>IF(B5871&lt;&gt;"","IND"&amp;TEXT(COUNTA($B$2:B5871),"000"),"")</f>
        <v>#VALUE!</v>
      </c>
      <c r="B5871" s="17" t="e">
        <f>Consolication[[#This Row],[Nom et prénom 0 Name &amp; first name]]</f>
        <v>#VALUE!</v>
      </c>
      <c r="C5871" s="17" t="e">
        <f>VLOOKUP(B5871,Consolidation!B:AA,3,TRUE)</f>
        <v>#VALUE!</v>
      </c>
      <c r="D5871" s="17" t="e">
        <f>VLOOKUP(B5871,Consolidation!B:AA,5,TRUE)</f>
        <v>#VALUE!</v>
      </c>
      <c r="E5871" s="17" t="e">
        <f>VLOOKUP(B5872,Consolidation!B:AA,6,TRUE)</f>
        <v>#VALUE!</v>
      </c>
      <c r="F5871" s="17" t="e">
        <f>VLOOKUP(B5872,Consolidation!B:AA,7,TRUE)</f>
        <v>#VALUE!</v>
      </c>
      <c r="G5871" s="17" t="e">
        <f>VLOOKUP(B5872,Consolidation!B:AA,12,TRUE)</f>
        <v>#VALUE!</v>
      </c>
      <c r="H5871" s="17" t="e">
        <f>VLOOKUP(B5872,Consolidation!B:AA,22,FALSE)</f>
        <v>#VALUE!</v>
      </c>
    </row>
    <row r="5872" spans="1:8" ht="29.5" customHeight="1" thickBot="1" x14ac:dyDescent="0.4">
      <c r="A5872" s="16" t="e">
        <f>IF(B5872&lt;&gt;"","IND"&amp;TEXT(COUNTA($B$2:B5872),"000"),"")</f>
        <v>#VALUE!</v>
      </c>
      <c r="B5872" s="17" t="e">
        <f>Consolication[[#This Row],[Nom et prénom 0 Name &amp; first name]]</f>
        <v>#VALUE!</v>
      </c>
      <c r="C5872" s="17" t="e">
        <f>VLOOKUP(B5872,Consolidation!B:AA,3,TRUE)</f>
        <v>#VALUE!</v>
      </c>
      <c r="D5872" s="17" t="e">
        <f>VLOOKUP(B5872,Consolidation!B:AA,5,TRUE)</f>
        <v>#VALUE!</v>
      </c>
      <c r="E5872" s="17" t="e">
        <f>VLOOKUP(B5873,Consolidation!B:AA,6,TRUE)</f>
        <v>#VALUE!</v>
      </c>
      <c r="F5872" s="17" t="e">
        <f>VLOOKUP(B5873,Consolidation!B:AA,7,TRUE)</f>
        <v>#VALUE!</v>
      </c>
      <c r="G5872" s="17" t="e">
        <f>VLOOKUP(B5873,Consolidation!B:AA,12,TRUE)</f>
        <v>#VALUE!</v>
      </c>
      <c r="H5872" s="17" t="e">
        <f>VLOOKUP(B5873,Consolidation!B:AA,22,FALSE)</f>
        <v>#VALUE!</v>
      </c>
    </row>
    <row r="5873" spans="1:8" ht="29.5" customHeight="1" thickBot="1" x14ac:dyDescent="0.4">
      <c r="A5873" s="16" t="e">
        <f>IF(B5873&lt;&gt;"","IND"&amp;TEXT(COUNTA($B$2:B5873),"000"),"")</f>
        <v>#VALUE!</v>
      </c>
      <c r="B5873" s="17" t="e">
        <f>Consolication[[#This Row],[Nom et prénom 0 Name &amp; first name]]</f>
        <v>#VALUE!</v>
      </c>
      <c r="C5873" s="17" t="e">
        <f>VLOOKUP(B5873,Consolidation!B:AA,3,TRUE)</f>
        <v>#VALUE!</v>
      </c>
      <c r="D5873" s="17" t="e">
        <f>VLOOKUP(B5873,Consolidation!B:AA,5,TRUE)</f>
        <v>#VALUE!</v>
      </c>
      <c r="E5873" s="17" t="e">
        <f>VLOOKUP(B5874,Consolidation!B:AA,6,TRUE)</f>
        <v>#VALUE!</v>
      </c>
      <c r="F5873" s="17" t="e">
        <f>VLOOKUP(B5874,Consolidation!B:AA,7,TRUE)</f>
        <v>#VALUE!</v>
      </c>
      <c r="G5873" s="17" t="e">
        <f>VLOOKUP(B5874,Consolidation!B:AA,12,TRUE)</f>
        <v>#VALUE!</v>
      </c>
      <c r="H5873" s="17" t="e">
        <f>VLOOKUP(B5874,Consolidation!B:AA,22,FALSE)</f>
        <v>#VALUE!</v>
      </c>
    </row>
    <row r="5874" spans="1:8" ht="29.5" customHeight="1" thickBot="1" x14ac:dyDescent="0.4">
      <c r="A5874" s="16" t="e">
        <f>IF(B5874&lt;&gt;"","IND"&amp;TEXT(COUNTA($B$2:B5874),"000"),"")</f>
        <v>#VALUE!</v>
      </c>
      <c r="B5874" s="17" t="e">
        <f>Consolication[[#This Row],[Nom et prénom 0 Name &amp; first name]]</f>
        <v>#VALUE!</v>
      </c>
      <c r="C5874" s="17" t="e">
        <f>VLOOKUP(B5874,Consolidation!B:AA,3,TRUE)</f>
        <v>#VALUE!</v>
      </c>
      <c r="D5874" s="17" t="e">
        <f>VLOOKUP(B5874,Consolidation!B:AA,5,TRUE)</f>
        <v>#VALUE!</v>
      </c>
      <c r="E5874" s="17" t="e">
        <f>VLOOKUP(B5875,Consolidation!B:AA,6,TRUE)</f>
        <v>#VALUE!</v>
      </c>
      <c r="F5874" s="17" t="e">
        <f>VLOOKUP(B5875,Consolidation!B:AA,7,TRUE)</f>
        <v>#VALUE!</v>
      </c>
      <c r="G5874" s="17" t="e">
        <f>VLOOKUP(B5875,Consolidation!B:AA,12,TRUE)</f>
        <v>#VALUE!</v>
      </c>
      <c r="H5874" s="17" t="e">
        <f>VLOOKUP(B5875,Consolidation!B:AA,22,FALSE)</f>
        <v>#VALUE!</v>
      </c>
    </row>
    <row r="5875" spans="1:8" ht="29.5" customHeight="1" thickBot="1" x14ac:dyDescent="0.4">
      <c r="A5875" s="16" t="e">
        <f>IF(B5875&lt;&gt;"","IND"&amp;TEXT(COUNTA($B$2:B5875),"000"),"")</f>
        <v>#VALUE!</v>
      </c>
      <c r="B5875" s="17" t="e">
        <f>Consolication[[#This Row],[Nom et prénom 0 Name &amp; first name]]</f>
        <v>#VALUE!</v>
      </c>
      <c r="C5875" s="17" t="e">
        <f>VLOOKUP(B5875,Consolidation!B:AA,3,TRUE)</f>
        <v>#VALUE!</v>
      </c>
      <c r="D5875" s="17" t="e">
        <f>VLOOKUP(B5875,Consolidation!B:AA,5,TRUE)</f>
        <v>#VALUE!</v>
      </c>
      <c r="E5875" s="17" t="e">
        <f>VLOOKUP(B5876,Consolidation!B:AA,6,TRUE)</f>
        <v>#VALUE!</v>
      </c>
      <c r="F5875" s="17" t="e">
        <f>VLOOKUP(B5876,Consolidation!B:AA,7,TRUE)</f>
        <v>#VALUE!</v>
      </c>
      <c r="G5875" s="17" t="e">
        <f>VLOOKUP(B5876,Consolidation!B:AA,12,TRUE)</f>
        <v>#VALUE!</v>
      </c>
      <c r="H5875" s="17" t="e">
        <f>VLOOKUP(B5876,Consolidation!B:AA,22,FALSE)</f>
        <v>#VALUE!</v>
      </c>
    </row>
    <row r="5876" spans="1:8" ht="29.5" customHeight="1" thickBot="1" x14ac:dyDescent="0.4">
      <c r="A5876" s="16" t="e">
        <f>IF(B5876&lt;&gt;"","IND"&amp;TEXT(COUNTA($B$2:B5876),"000"),"")</f>
        <v>#VALUE!</v>
      </c>
      <c r="B5876" s="17" t="e">
        <f>Consolication[[#This Row],[Nom et prénom 0 Name &amp; first name]]</f>
        <v>#VALUE!</v>
      </c>
      <c r="C5876" s="17" t="e">
        <f>VLOOKUP(B5876,Consolidation!B:AA,3,TRUE)</f>
        <v>#VALUE!</v>
      </c>
      <c r="D5876" s="17" t="e">
        <f>VLOOKUP(B5876,Consolidation!B:AA,5,TRUE)</f>
        <v>#VALUE!</v>
      </c>
      <c r="E5876" s="17" t="e">
        <f>VLOOKUP(B5877,Consolidation!B:AA,6,TRUE)</f>
        <v>#VALUE!</v>
      </c>
      <c r="F5876" s="17" t="e">
        <f>VLOOKUP(B5877,Consolidation!B:AA,7,TRUE)</f>
        <v>#VALUE!</v>
      </c>
      <c r="G5876" s="17" t="e">
        <f>VLOOKUP(B5877,Consolidation!B:AA,12,TRUE)</f>
        <v>#VALUE!</v>
      </c>
      <c r="H5876" s="17" t="e">
        <f>VLOOKUP(B5877,Consolidation!B:AA,22,FALSE)</f>
        <v>#VALUE!</v>
      </c>
    </row>
    <row r="5877" spans="1:8" ht="29.5" customHeight="1" thickBot="1" x14ac:dyDescent="0.4">
      <c r="A5877" s="16" t="e">
        <f>IF(B5877&lt;&gt;"","IND"&amp;TEXT(COUNTA($B$2:B5877),"000"),"")</f>
        <v>#VALUE!</v>
      </c>
      <c r="B5877" s="17" t="e">
        <f>Consolication[[#This Row],[Nom et prénom 0 Name &amp; first name]]</f>
        <v>#VALUE!</v>
      </c>
      <c r="C5877" s="17" t="e">
        <f>VLOOKUP(B5877,Consolidation!B:AA,3,TRUE)</f>
        <v>#VALUE!</v>
      </c>
      <c r="D5877" s="17" t="e">
        <f>VLOOKUP(B5877,Consolidation!B:AA,5,TRUE)</f>
        <v>#VALUE!</v>
      </c>
      <c r="E5877" s="17" t="e">
        <f>VLOOKUP(B5878,Consolidation!B:AA,6,TRUE)</f>
        <v>#VALUE!</v>
      </c>
      <c r="F5877" s="17" t="e">
        <f>VLOOKUP(B5878,Consolidation!B:AA,7,TRUE)</f>
        <v>#VALUE!</v>
      </c>
      <c r="G5877" s="17" t="e">
        <f>VLOOKUP(B5878,Consolidation!B:AA,12,TRUE)</f>
        <v>#VALUE!</v>
      </c>
      <c r="H5877" s="17" t="e">
        <f>VLOOKUP(B5878,Consolidation!B:AA,22,FALSE)</f>
        <v>#VALUE!</v>
      </c>
    </row>
    <row r="5878" spans="1:8" ht="29.5" customHeight="1" thickBot="1" x14ac:dyDescent="0.4">
      <c r="A5878" s="16" t="e">
        <f>IF(B5878&lt;&gt;"","IND"&amp;TEXT(COUNTA($B$2:B5878),"000"),"")</f>
        <v>#VALUE!</v>
      </c>
      <c r="B5878" s="17" t="e">
        <f>Consolication[[#This Row],[Nom et prénom 0 Name &amp; first name]]</f>
        <v>#VALUE!</v>
      </c>
      <c r="C5878" s="17" t="e">
        <f>VLOOKUP(B5878,Consolidation!B:AA,3,TRUE)</f>
        <v>#VALUE!</v>
      </c>
      <c r="D5878" s="17" t="e">
        <f>VLOOKUP(B5878,Consolidation!B:AA,5,TRUE)</f>
        <v>#VALUE!</v>
      </c>
      <c r="E5878" s="17" t="e">
        <f>VLOOKUP(B5879,Consolidation!B:AA,6,TRUE)</f>
        <v>#VALUE!</v>
      </c>
      <c r="F5878" s="17" t="e">
        <f>VLOOKUP(B5879,Consolidation!B:AA,7,TRUE)</f>
        <v>#VALUE!</v>
      </c>
      <c r="G5878" s="17" t="e">
        <f>VLOOKUP(B5879,Consolidation!B:AA,12,TRUE)</f>
        <v>#VALUE!</v>
      </c>
      <c r="H5878" s="17" t="e">
        <f>VLOOKUP(B5879,Consolidation!B:AA,22,FALSE)</f>
        <v>#VALUE!</v>
      </c>
    </row>
    <row r="5879" spans="1:8" ht="29.5" customHeight="1" thickBot="1" x14ac:dyDescent="0.4">
      <c r="A5879" s="16" t="e">
        <f>IF(B5879&lt;&gt;"","IND"&amp;TEXT(COUNTA($B$2:B5879),"000"),"")</f>
        <v>#VALUE!</v>
      </c>
      <c r="B5879" s="17" t="e">
        <f>Consolication[[#This Row],[Nom et prénom 0 Name &amp; first name]]</f>
        <v>#VALUE!</v>
      </c>
      <c r="C5879" s="17" t="e">
        <f>VLOOKUP(B5879,Consolidation!B:AA,3,TRUE)</f>
        <v>#VALUE!</v>
      </c>
      <c r="D5879" s="17" t="e">
        <f>VLOOKUP(B5879,Consolidation!B:AA,5,TRUE)</f>
        <v>#VALUE!</v>
      </c>
      <c r="E5879" s="17" t="e">
        <f>VLOOKUP(B5880,Consolidation!B:AA,6,TRUE)</f>
        <v>#VALUE!</v>
      </c>
      <c r="F5879" s="17" t="e">
        <f>VLOOKUP(B5880,Consolidation!B:AA,7,TRUE)</f>
        <v>#VALUE!</v>
      </c>
      <c r="G5879" s="17" t="e">
        <f>VLOOKUP(B5880,Consolidation!B:AA,12,TRUE)</f>
        <v>#VALUE!</v>
      </c>
      <c r="H5879" s="17" t="e">
        <f>VLOOKUP(B5880,Consolidation!B:AA,22,FALSE)</f>
        <v>#VALUE!</v>
      </c>
    </row>
    <row r="5880" spans="1:8" ht="29.5" customHeight="1" thickBot="1" x14ac:dyDescent="0.4">
      <c r="A5880" s="16" t="e">
        <f>IF(B5880&lt;&gt;"","IND"&amp;TEXT(COUNTA($B$2:B5880),"000"),"")</f>
        <v>#VALUE!</v>
      </c>
      <c r="B5880" s="17" t="e">
        <f>Consolication[[#This Row],[Nom et prénom 0 Name &amp; first name]]</f>
        <v>#VALUE!</v>
      </c>
      <c r="C5880" s="17" t="e">
        <f>VLOOKUP(B5880,Consolidation!B:AA,3,TRUE)</f>
        <v>#VALUE!</v>
      </c>
      <c r="D5880" s="17" t="e">
        <f>VLOOKUP(B5880,Consolidation!B:AA,5,TRUE)</f>
        <v>#VALUE!</v>
      </c>
      <c r="E5880" s="17" t="e">
        <f>VLOOKUP(B5881,Consolidation!B:AA,6,TRUE)</f>
        <v>#VALUE!</v>
      </c>
      <c r="F5880" s="17" t="e">
        <f>VLOOKUP(B5881,Consolidation!B:AA,7,TRUE)</f>
        <v>#VALUE!</v>
      </c>
      <c r="G5880" s="17" t="e">
        <f>VLOOKUP(B5881,Consolidation!B:AA,12,TRUE)</f>
        <v>#VALUE!</v>
      </c>
      <c r="H5880" s="17" t="e">
        <f>VLOOKUP(B5881,Consolidation!B:AA,22,FALSE)</f>
        <v>#VALUE!</v>
      </c>
    </row>
    <row r="5881" spans="1:8" ht="29.5" customHeight="1" thickBot="1" x14ac:dyDescent="0.4">
      <c r="A5881" s="16" t="e">
        <f>IF(B5881&lt;&gt;"","IND"&amp;TEXT(COUNTA($B$2:B5881),"000"),"")</f>
        <v>#VALUE!</v>
      </c>
      <c r="B5881" s="17" t="e">
        <f>Consolication[[#This Row],[Nom et prénom 0 Name &amp; first name]]</f>
        <v>#VALUE!</v>
      </c>
      <c r="C5881" s="17" t="e">
        <f>VLOOKUP(B5881,Consolidation!B:AA,3,TRUE)</f>
        <v>#VALUE!</v>
      </c>
      <c r="D5881" s="17" t="e">
        <f>VLOOKUP(B5881,Consolidation!B:AA,5,TRUE)</f>
        <v>#VALUE!</v>
      </c>
      <c r="E5881" s="17" t="e">
        <f>VLOOKUP(B5882,Consolidation!B:AA,6,TRUE)</f>
        <v>#VALUE!</v>
      </c>
      <c r="F5881" s="17" t="e">
        <f>VLOOKUP(B5882,Consolidation!B:AA,7,TRUE)</f>
        <v>#VALUE!</v>
      </c>
      <c r="G5881" s="17" t="e">
        <f>VLOOKUP(B5882,Consolidation!B:AA,12,TRUE)</f>
        <v>#VALUE!</v>
      </c>
      <c r="H5881" s="17" t="e">
        <f>VLOOKUP(B5882,Consolidation!B:AA,22,FALSE)</f>
        <v>#VALUE!</v>
      </c>
    </row>
    <row r="5882" spans="1:8" ht="29.5" customHeight="1" thickBot="1" x14ac:dyDescent="0.4">
      <c r="A5882" s="16" t="e">
        <f>IF(B5882&lt;&gt;"","IND"&amp;TEXT(COUNTA($B$2:B5882),"000"),"")</f>
        <v>#VALUE!</v>
      </c>
      <c r="B5882" s="17" t="e">
        <f>Consolication[[#This Row],[Nom et prénom 0 Name &amp; first name]]</f>
        <v>#VALUE!</v>
      </c>
      <c r="C5882" s="17" t="e">
        <f>VLOOKUP(B5882,Consolidation!B:AA,3,TRUE)</f>
        <v>#VALUE!</v>
      </c>
      <c r="D5882" s="17" t="e">
        <f>VLOOKUP(B5882,Consolidation!B:AA,5,TRUE)</f>
        <v>#VALUE!</v>
      </c>
      <c r="E5882" s="17" t="e">
        <f>VLOOKUP(B5883,Consolidation!B:AA,6,TRUE)</f>
        <v>#VALUE!</v>
      </c>
      <c r="F5882" s="17" t="e">
        <f>VLOOKUP(B5883,Consolidation!B:AA,7,TRUE)</f>
        <v>#VALUE!</v>
      </c>
      <c r="G5882" s="17" t="e">
        <f>VLOOKUP(B5883,Consolidation!B:AA,12,TRUE)</f>
        <v>#VALUE!</v>
      </c>
      <c r="H5882" s="17" t="e">
        <f>VLOOKUP(B5883,Consolidation!B:AA,22,FALSE)</f>
        <v>#VALUE!</v>
      </c>
    </row>
    <row r="5883" spans="1:8" ht="29.5" customHeight="1" thickBot="1" x14ac:dyDescent="0.4">
      <c r="A5883" s="16" t="e">
        <f>IF(B5883&lt;&gt;"","IND"&amp;TEXT(COUNTA($B$2:B5883),"000"),"")</f>
        <v>#VALUE!</v>
      </c>
      <c r="B5883" s="17" t="e">
        <f>Consolication[[#This Row],[Nom et prénom 0 Name &amp; first name]]</f>
        <v>#VALUE!</v>
      </c>
      <c r="C5883" s="17" t="e">
        <f>VLOOKUP(B5883,Consolidation!B:AA,3,TRUE)</f>
        <v>#VALUE!</v>
      </c>
      <c r="D5883" s="17" t="e">
        <f>VLOOKUP(B5883,Consolidation!B:AA,5,TRUE)</f>
        <v>#VALUE!</v>
      </c>
      <c r="E5883" s="17" t="e">
        <f>VLOOKUP(B5884,Consolidation!B:AA,6,TRUE)</f>
        <v>#VALUE!</v>
      </c>
      <c r="F5883" s="17" t="e">
        <f>VLOOKUP(B5884,Consolidation!B:AA,7,TRUE)</f>
        <v>#VALUE!</v>
      </c>
      <c r="G5883" s="17" t="e">
        <f>VLOOKUP(B5884,Consolidation!B:AA,12,TRUE)</f>
        <v>#VALUE!</v>
      </c>
      <c r="H5883" s="17" t="e">
        <f>VLOOKUP(B5884,Consolidation!B:AA,22,FALSE)</f>
        <v>#VALUE!</v>
      </c>
    </row>
    <row r="5884" spans="1:8" ht="29.5" customHeight="1" thickBot="1" x14ac:dyDescent="0.4">
      <c r="A5884" s="16" t="e">
        <f>IF(B5884&lt;&gt;"","IND"&amp;TEXT(COUNTA($B$2:B5884),"000"),"")</f>
        <v>#VALUE!</v>
      </c>
      <c r="B5884" s="17" t="e">
        <f>Consolication[[#This Row],[Nom et prénom 0 Name &amp; first name]]</f>
        <v>#VALUE!</v>
      </c>
      <c r="C5884" s="17" t="e">
        <f>VLOOKUP(B5884,Consolidation!B:AA,3,TRUE)</f>
        <v>#VALUE!</v>
      </c>
      <c r="D5884" s="17" t="e">
        <f>VLOOKUP(B5884,Consolidation!B:AA,5,TRUE)</f>
        <v>#VALUE!</v>
      </c>
      <c r="E5884" s="17" t="e">
        <f>VLOOKUP(B5885,Consolidation!B:AA,6,TRUE)</f>
        <v>#VALUE!</v>
      </c>
      <c r="F5884" s="17" t="e">
        <f>VLOOKUP(B5885,Consolidation!B:AA,7,TRUE)</f>
        <v>#VALUE!</v>
      </c>
      <c r="G5884" s="17" t="e">
        <f>VLOOKUP(B5885,Consolidation!B:AA,12,TRUE)</f>
        <v>#VALUE!</v>
      </c>
      <c r="H5884" s="17" t="e">
        <f>VLOOKUP(B5885,Consolidation!B:AA,22,FALSE)</f>
        <v>#VALUE!</v>
      </c>
    </row>
    <row r="5885" spans="1:8" ht="29.5" customHeight="1" thickBot="1" x14ac:dyDescent="0.4">
      <c r="A5885" s="16" t="e">
        <f>IF(B5885&lt;&gt;"","IND"&amp;TEXT(COUNTA($B$2:B5885),"000"),"")</f>
        <v>#VALUE!</v>
      </c>
      <c r="B5885" s="17" t="e">
        <f>Consolication[[#This Row],[Nom et prénom 0 Name &amp; first name]]</f>
        <v>#VALUE!</v>
      </c>
      <c r="C5885" s="17" t="e">
        <f>VLOOKUP(B5885,Consolidation!B:AA,3,TRUE)</f>
        <v>#VALUE!</v>
      </c>
      <c r="D5885" s="17" t="e">
        <f>VLOOKUP(B5885,Consolidation!B:AA,5,TRUE)</f>
        <v>#VALUE!</v>
      </c>
      <c r="E5885" s="17" t="e">
        <f>VLOOKUP(B5886,Consolidation!B:AA,6,TRUE)</f>
        <v>#VALUE!</v>
      </c>
      <c r="F5885" s="17" t="e">
        <f>VLOOKUP(B5886,Consolidation!B:AA,7,TRUE)</f>
        <v>#VALUE!</v>
      </c>
      <c r="G5885" s="17" t="e">
        <f>VLOOKUP(B5886,Consolidation!B:AA,12,TRUE)</f>
        <v>#VALUE!</v>
      </c>
      <c r="H5885" s="17" t="e">
        <f>VLOOKUP(B5886,Consolidation!B:AA,22,FALSE)</f>
        <v>#VALUE!</v>
      </c>
    </row>
    <row r="5886" spans="1:8" ht="29.5" customHeight="1" thickBot="1" x14ac:dyDescent="0.4">
      <c r="A5886" s="16" t="e">
        <f>IF(B5886&lt;&gt;"","IND"&amp;TEXT(COUNTA($B$2:B5886),"000"),"")</f>
        <v>#VALUE!</v>
      </c>
      <c r="B5886" s="17" t="e">
        <f>Consolication[[#This Row],[Nom et prénom 0 Name &amp; first name]]</f>
        <v>#VALUE!</v>
      </c>
      <c r="C5886" s="17" t="e">
        <f>VLOOKUP(B5886,Consolidation!B:AA,3,TRUE)</f>
        <v>#VALUE!</v>
      </c>
      <c r="D5886" s="17" t="e">
        <f>VLOOKUP(B5886,Consolidation!B:AA,5,TRUE)</f>
        <v>#VALUE!</v>
      </c>
      <c r="E5886" s="17" t="e">
        <f>VLOOKUP(B5887,Consolidation!B:AA,6,TRUE)</f>
        <v>#VALUE!</v>
      </c>
      <c r="F5886" s="17" t="e">
        <f>VLOOKUP(B5887,Consolidation!B:AA,7,TRUE)</f>
        <v>#VALUE!</v>
      </c>
      <c r="G5886" s="17" t="e">
        <f>VLOOKUP(B5887,Consolidation!B:AA,12,TRUE)</f>
        <v>#VALUE!</v>
      </c>
      <c r="H5886" s="17" t="e">
        <f>VLOOKUP(B5887,Consolidation!B:AA,22,FALSE)</f>
        <v>#VALUE!</v>
      </c>
    </row>
    <row r="5887" spans="1:8" ht="29.5" customHeight="1" thickBot="1" x14ac:dyDescent="0.4">
      <c r="A5887" s="16" t="e">
        <f>IF(B5887&lt;&gt;"","IND"&amp;TEXT(COUNTA($B$2:B5887),"000"),"")</f>
        <v>#VALUE!</v>
      </c>
      <c r="B5887" s="17" t="e">
        <f>Consolication[[#This Row],[Nom et prénom 0 Name &amp; first name]]</f>
        <v>#VALUE!</v>
      </c>
      <c r="C5887" s="17" t="e">
        <f>VLOOKUP(B5887,Consolidation!B:AA,3,TRUE)</f>
        <v>#VALUE!</v>
      </c>
      <c r="D5887" s="17" t="e">
        <f>VLOOKUP(B5887,Consolidation!B:AA,5,TRUE)</f>
        <v>#VALUE!</v>
      </c>
      <c r="E5887" s="17" t="e">
        <f>VLOOKUP(B5888,Consolidation!B:AA,6,TRUE)</f>
        <v>#VALUE!</v>
      </c>
      <c r="F5887" s="17" t="e">
        <f>VLOOKUP(B5888,Consolidation!B:AA,7,TRUE)</f>
        <v>#VALUE!</v>
      </c>
      <c r="G5887" s="17" t="e">
        <f>VLOOKUP(B5888,Consolidation!B:AA,12,TRUE)</f>
        <v>#VALUE!</v>
      </c>
      <c r="H5887" s="17" t="e">
        <f>VLOOKUP(B5888,Consolidation!B:AA,22,FALSE)</f>
        <v>#VALUE!</v>
      </c>
    </row>
    <row r="5888" spans="1:8" ht="29.5" customHeight="1" thickBot="1" x14ac:dyDescent="0.4">
      <c r="A5888" s="16" t="e">
        <f>IF(B5888&lt;&gt;"","IND"&amp;TEXT(COUNTA($B$2:B5888),"000"),"")</f>
        <v>#VALUE!</v>
      </c>
      <c r="B5888" s="17" t="e">
        <f>Consolication[[#This Row],[Nom et prénom 0 Name &amp; first name]]</f>
        <v>#VALUE!</v>
      </c>
      <c r="C5888" s="17" t="e">
        <f>VLOOKUP(B5888,Consolidation!B:AA,3,TRUE)</f>
        <v>#VALUE!</v>
      </c>
      <c r="D5888" s="17" t="e">
        <f>VLOOKUP(B5888,Consolidation!B:AA,5,TRUE)</f>
        <v>#VALUE!</v>
      </c>
      <c r="E5888" s="17" t="e">
        <f>VLOOKUP(B5889,Consolidation!B:AA,6,TRUE)</f>
        <v>#VALUE!</v>
      </c>
      <c r="F5888" s="17" t="e">
        <f>VLOOKUP(B5889,Consolidation!B:AA,7,TRUE)</f>
        <v>#VALUE!</v>
      </c>
      <c r="G5888" s="17" t="e">
        <f>VLOOKUP(B5889,Consolidation!B:AA,12,TRUE)</f>
        <v>#VALUE!</v>
      </c>
      <c r="H5888" s="17" t="e">
        <f>VLOOKUP(B5889,Consolidation!B:AA,22,FALSE)</f>
        <v>#VALUE!</v>
      </c>
    </row>
    <row r="5889" spans="1:8" ht="29.5" customHeight="1" thickBot="1" x14ac:dyDescent="0.4">
      <c r="A5889" s="16" t="e">
        <f>IF(B5889&lt;&gt;"","IND"&amp;TEXT(COUNTA($B$2:B5889),"000"),"")</f>
        <v>#VALUE!</v>
      </c>
      <c r="B5889" s="17" t="e">
        <f>Consolication[[#This Row],[Nom et prénom 0 Name &amp; first name]]</f>
        <v>#VALUE!</v>
      </c>
      <c r="C5889" s="17" t="e">
        <f>VLOOKUP(B5889,Consolidation!B:AA,3,TRUE)</f>
        <v>#VALUE!</v>
      </c>
      <c r="D5889" s="17" t="e">
        <f>VLOOKUP(B5889,Consolidation!B:AA,5,TRUE)</f>
        <v>#VALUE!</v>
      </c>
      <c r="E5889" s="17" t="e">
        <f>VLOOKUP(B5890,Consolidation!B:AA,6,TRUE)</f>
        <v>#VALUE!</v>
      </c>
      <c r="F5889" s="17" t="e">
        <f>VLOOKUP(B5890,Consolidation!B:AA,7,TRUE)</f>
        <v>#VALUE!</v>
      </c>
      <c r="G5889" s="17" t="e">
        <f>VLOOKUP(B5890,Consolidation!B:AA,12,TRUE)</f>
        <v>#VALUE!</v>
      </c>
      <c r="H5889" s="17" t="e">
        <f>VLOOKUP(B5890,Consolidation!B:AA,22,FALSE)</f>
        <v>#VALUE!</v>
      </c>
    </row>
    <row r="5890" spans="1:8" ht="29.5" customHeight="1" thickBot="1" x14ac:dyDescent="0.4">
      <c r="A5890" s="16" t="e">
        <f>IF(B5890&lt;&gt;"","IND"&amp;TEXT(COUNTA($B$2:B5890),"000"),"")</f>
        <v>#VALUE!</v>
      </c>
      <c r="B5890" s="17" t="e">
        <f>Consolication[[#This Row],[Nom et prénom 0 Name &amp; first name]]</f>
        <v>#VALUE!</v>
      </c>
      <c r="C5890" s="17" t="e">
        <f>VLOOKUP(B5890,Consolidation!B:AA,3,TRUE)</f>
        <v>#VALUE!</v>
      </c>
      <c r="D5890" s="17" t="e">
        <f>VLOOKUP(B5890,Consolidation!B:AA,5,TRUE)</f>
        <v>#VALUE!</v>
      </c>
      <c r="E5890" s="17" t="e">
        <f>VLOOKUP(B5891,Consolidation!B:AA,6,TRUE)</f>
        <v>#VALUE!</v>
      </c>
      <c r="F5890" s="17" t="e">
        <f>VLOOKUP(B5891,Consolidation!B:AA,7,TRUE)</f>
        <v>#VALUE!</v>
      </c>
      <c r="G5890" s="17" t="e">
        <f>VLOOKUP(B5891,Consolidation!B:AA,12,TRUE)</f>
        <v>#VALUE!</v>
      </c>
      <c r="H5890" s="17" t="e">
        <f>VLOOKUP(B5891,Consolidation!B:AA,22,FALSE)</f>
        <v>#VALUE!</v>
      </c>
    </row>
    <row r="5891" spans="1:8" ht="29.5" customHeight="1" thickBot="1" x14ac:dyDescent="0.4">
      <c r="A5891" s="16" t="e">
        <f>IF(B5891&lt;&gt;"","IND"&amp;TEXT(COUNTA($B$2:B5891),"000"),"")</f>
        <v>#VALUE!</v>
      </c>
      <c r="B5891" s="17" t="e">
        <f>Consolication[[#This Row],[Nom et prénom 0 Name &amp; first name]]</f>
        <v>#VALUE!</v>
      </c>
      <c r="C5891" s="17" t="e">
        <f>VLOOKUP(B5891,Consolidation!B:AA,3,TRUE)</f>
        <v>#VALUE!</v>
      </c>
      <c r="D5891" s="17" t="e">
        <f>VLOOKUP(B5891,Consolidation!B:AA,5,TRUE)</f>
        <v>#VALUE!</v>
      </c>
      <c r="E5891" s="17" t="e">
        <f>VLOOKUP(B5892,Consolidation!B:AA,6,TRUE)</f>
        <v>#VALUE!</v>
      </c>
      <c r="F5891" s="17" t="e">
        <f>VLOOKUP(B5892,Consolidation!B:AA,7,TRUE)</f>
        <v>#VALUE!</v>
      </c>
      <c r="G5891" s="17" t="e">
        <f>VLOOKUP(B5892,Consolidation!B:AA,12,TRUE)</f>
        <v>#VALUE!</v>
      </c>
      <c r="H5891" s="17" t="e">
        <f>VLOOKUP(B5892,Consolidation!B:AA,22,FALSE)</f>
        <v>#VALUE!</v>
      </c>
    </row>
    <row r="5892" spans="1:8" ht="29.5" customHeight="1" thickBot="1" x14ac:dyDescent="0.4">
      <c r="A5892" s="16" t="e">
        <f>IF(B5892&lt;&gt;"","IND"&amp;TEXT(COUNTA($B$2:B5892),"000"),"")</f>
        <v>#VALUE!</v>
      </c>
      <c r="B5892" s="17" t="e">
        <f>Consolication[[#This Row],[Nom et prénom 0 Name &amp; first name]]</f>
        <v>#VALUE!</v>
      </c>
      <c r="C5892" s="17" t="e">
        <f>VLOOKUP(B5892,Consolidation!B:AA,3,TRUE)</f>
        <v>#VALUE!</v>
      </c>
      <c r="D5892" s="17" t="e">
        <f>VLOOKUP(B5892,Consolidation!B:AA,5,TRUE)</f>
        <v>#VALUE!</v>
      </c>
      <c r="E5892" s="17" t="e">
        <f>VLOOKUP(B5893,Consolidation!B:AA,6,TRUE)</f>
        <v>#VALUE!</v>
      </c>
      <c r="F5892" s="17" t="e">
        <f>VLOOKUP(B5893,Consolidation!B:AA,7,TRUE)</f>
        <v>#VALUE!</v>
      </c>
      <c r="G5892" s="17" t="e">
        <f>VLOOKUP(B5893,Consolidation!B:AA,12,TRUE)</f>
        <v>#VALUE!</v>
      </c>
      <c r="H5892" s="17" t="e">
        <f>VLOOKUP(B5893,Consolidation!B:AA,22,FALSE)</f>
        <v>#VALUE!</v>
      </c>
    </row>
    <row r="5893" spans="1:8" ht="29.5" customHeight="1" thickBot="1" x14ac:dyDescent="0.4">
      <c r="A5893" s="16" t="e">
        <f>IF(B5893&lt;&gt;"","IND"&amp;TEXT(COUNTA($B$2:B5893),"000"),"")</f>
        <v>#VALUE!</v>
      </c>
      <c r="B5893" s="17" t="e">
        <f>Consolication[[#This Row],[Nom et prénom 0 Name &amp; first name]]</f>
        <v>#VALUE!</v>
      </c>
      <c r="C5893" s="17" t="e">
        <f>VLOOKUP(B5893,Consolidation!B:AA,3,TRUE)</f>
        <v>#VALUE!</v>
      </c>
      <c r="D5893" s="17" t="e">
        <f>VLOOKUP(B5893,Consolidation!B:AA,5,TRUE)</f>
        <v>#VALUE!</v>
      </c>
      <c r="E5893" s="17" t="e">
        <f>VLOOKUP(B5894,Consolidation!B:AA,6,TRUE)</f>
        <v>#VALUE!</v>
      </c>
      <c r="F5893" s="17" t="e">
        <f>VLOOKUP(B5894,Consolidation!B:AA,7,TRUE)</f>
        <v>#VALUE!</v>
      </c>
      <c r="G5893" s="17" t="e">
        <f>VLOOKUP(B5894,Consolidation!B:AA,12,TRUE)</f>
        <v>#VALUE!</v>
      </c>
      <c r="H5893" s="17" t="e">
        <f>VLOOKUP(B5894,Consolidation!B:AA,22,FALSE)</f>
        <v>#VALUE!</v>
      </c>
    </row>
    <row r="5894" spans="1:8" ht="29.5" customHeight="1" thickBot="1" x14ac:dyDescent="0.4">
      <c r="A5894" s="16" t="e">
        <f>IF(B5894&lt;&gt;"","IND"&amp;TEXT(COUNTA($B$2:B5894),"000"),"")</f>
        <v>#VALUE!</v>
      </c>
      <c r="B5894" s="17" t="e">
        <f>Consolication[[#This Row],[Nom et prénom 0 Name &amp; first name]]</f>
        <v>#VALUE!</v>
      </c>
      <c r="C5894" s="17" t="e">
        <f>VLOOKUP(B5894,Consolidation!B:AA,3,TRUE)</f>
        <v>#VALUE!</v>
      </c>
      <c r="D5894" s="17" t="e">
        <f>VLOOKUP(B5894,Consolidation!B:AA,5,TRUE)</f>
        <v>#VALUE!</v>
      </c>
      <c r="E5894" s="17" t="e">
        <f>VLOOKUP(B5895,Consolidation!B:AA,6,TRUE)</f>
        <v>#VALUE!</v>
      </c>
      <c r="F5894" s="17" t="e">
        <f>VLOOKUP(B5895,Consolidation!B:AA,7,TRUE)</f>
        <v>#VALUE!</v>
      </c>
      <c r="G5894" s="17" t="e">
        <f>VLOOKUP(B5895,Consolidation!B:AA,12,TRUE)</f>
        <v>#VALUE!</v>
      </c>
      <c r="H5894" s="17" t="e">
        <f>VLOOKUP(B5895,Consolidation!B:AA,22,FALSE)</f>
        <v>#VALUE!</v>
      </c>
    </row>
    <row r="5895" spans="1:8" ht="29.5" customHeight="1" thickBot="1" x14ac:dyDescent="0.4">
      <c r="A5895" s="16" t="e">
        <f>IF(B5895&lt;&gt;"","IND"&amp;TEXT(COUNTA($B$2:B5895),"000"),"")</f>
        <v>#VALUE!</v>
      </c>
      <c r="B5895" s="17" t="e">
        <f>Consolication[[#This Row],[Nom et prénom 0 Name &amp; first name]]</f>
        <v>#VALUE!</v>
      </c>
      <c r="C5895" s="17" t="e">
        <f>VLOOKUP(B5895,Consolidation!B:AA,3,TRUE)</f>
        <v>#VALUE!</v>
      </c>
      <c r="D5895" s="17" t="e">
        <f>VLOOKUP(B5895,Consolidation!B:AA,5,TRUE)</f>
        <v>#VALUE!</v>
      </c>
      <c r="E5895" s="17" t="e">
        <f>VLOOKUP(B5896,Consolidation!B:AA,6,TRUE)</f>
        <v>#VALUE!</v>
      </c>
      <c r="F5895" s="17" t="e">
        <f>VLOOKUP(B5896,Consolidation!B:AA,7,TRUE)</f>
        <v>#VALUE!</v>
      </c>
      <c r="G5895" s="17" t="e">
        <f>VLOOKUP(B5896,Consolidation!B:AA,12,TRUE)</f>
        <v>#VALUE!</v>
      </c>
      <c r="H5895" s="17" t="e">
        <f>VLOOKUP(B5896,Consolidation!B:AA,22,FALSE)</f>
        <v>#VALUE!</v>
      </c>
    </row>
    <row r="5896" spans="1:8" ht="29.5" customHeight="1" thickBot="1" x14ac:dyDescent="0.4">
      <c r="A5896" s="16" t="e">
        <f>IF(B5896&lt;&gt;"","IND"&amp;TEXT(COUNTA($B$2:B5896),"000"),"")</f>
        <v>#VALUE!</v>
      </c>
      <c r="B5896" s="17" t="e">
        <f>Consolication[[#This Row],[Nom et prénom 0 Name &amp; first name]]</f>
        <v>#VALUE!</v>
      </c>
      <c r="C5896" s="17" t="e">
        <f>VLOOKUP(B5896,Consolidation!B:AA,3,TRUE)</f>
        <v>#VALUE!</v>
      </c>
      <c r="D5896" s="17" t="e">
        <f>VLOOKUP(B5896,Consolidation!B:AA,5,TRUE)</f>
        <v>#VALUE!</v>
      </c>
      <c r="E5896" s="17" t="e">
        <f>VLOOKUP(B5897,Consolidation!B:AA,6,TRUE)</f>
        <v>#VALUE!</v>
      </c>
      <c r="F5896" s="17" t="e">
        <f>VLOOKUP(B5897,Consolidation!B:AA,7,TRUE)</f>
        <v>#VALUE!</v>
      </c>
      <c r="G5896" s="17" t="e">
        <f>VLOOKUP(B5897,Consolidation!B:AA,12,TRUE)</f>
        <v>#VALUE!</v>
      </c>
      <c r="H5896" s="17" t="e">
        <f>VLOOKUP(B5897,Consolidation!B:AA,22,FALSE)</f>
        <v>#VALUE!</v>
      </c>
    </row>
    <row r="5897" spans="1:8" ht="29.5" customHeight="1" thickBot="1" x14ac:dyDescent="0.4">
      <c r="A5897" s="16" t="e">
        <f>IF(B5897&lt;&gt;"","IND"&amp;TEXT(COUNTA($B$2:B5897),"000"),"")</f>
        <v>#VALUE!</v>
      </c>
      <c r="B5897" s="17" t="e">
        <f>Consolication[[#This Row],[Nom et prénom 0 Name &amp; first name]]</f>
        <v>#VALUE!</v>
      </c>
      <c r="C5897" s="17" t="e">
        <f>VLOOKUP(B5897,Consolidation!B:AA,3,TRUE)</f>
        <v>#VALUE!</v>
      </c>
      <c r="D5897" s="17" t="e">
        <f>VLOOKUP(B5897,Consolidation!B:AA,5,TRUE)</f>
        <v>#VALUE!</v>
      </c>
      <c r="E5897" s="17" t="e">
        <f>VLOOKUP(B5898,Consolidation!B:AA,6,TRUE)</f>
        <v>#VALUE!</v>
      </c>
      <c r="F5897" s="17" t="e">
        <f>VLOOKUP(B5898,Consolidation!B:AA,7,TRUE)</f>
        <v>#VALUE!</v>
      </c>
      <c r="G5897" s="17" t="e">
        <f>VLOOKUP(B5898,Consolidation!B:AA,12,TRUE)</f>
        <v>#VALUE!</v>
      </c>
      <c r="H5897" s="17" t="e">
        <f>VLOOKUP(B5898,Consolidation!B:AA,22,FALSE)</f>
        <v>#VALUE!</v>
      </c>
    </row>
    <row r="5898" spans="1:8" ht="29.5" customHeight="1" thickBot="1" x14ac:dyDescent="0.4">
      <c r="A5898" s="16" t="e">
        <f>IF(B5898&lt;&gt;"","IND"&amp;TEXT(COUNTA($B$2:B5898),"000"),"")</f>
        <v>#VALUE!</v>
      </c>
      <c r="B5898" s="17" t="e">
        <f>Consolication[[#This Row],[Nom et prénom 0 Name &amp; first name]]</f>
        <v>#VALUE!</v>
      </c>
      <c r="C5898" s="17" t="e">
        <f>VLOOKUP(B5898,Consolidation!B:AA,3,TRUE)</f>
        <v>#VALUE!</v>
      </c>
      <c r="D5898" s="17" t="e">
        <f>VLOOKUP(B5898,Consolidation!B:AA,5,TRUE)</f>
        <v>#VALUE!</v>
      </c>
      <c r="E5898" s="17" t="e">
        <f>VLOOKUP(B5899,Consolidation!B:AA,6,TRUE)</f>
        <v>#VALUE!</v>
      </c>
      <c r="F5898" s="17" t="e">
        <f>VLOOKUP(B5899,Consolidation!B:AA,7,TRUE)</f>
        <v>#VALUE!</v>
      </c>
      <c r="G5898" s="17" t="e">
        <f>VLOOKUP(B5899,Consolidation!B:AA,12,TRUE)</f>
        <v>#VALUE!</v>
      </c>
      <c r="H5898" s="17" t="e">
        <f>VLOOKUP(B5899,Consolidation!B:AA,22,FALSE)</f>
        <v>#VALUE!</v>
      </c>
    </row>
    <row r="5899" spans="1:8" ht="29.5" customHeight="1" thickBot="1" x14ac:dyDescent="0.4">
      <c r="A5899" s="16" t="e">
        <f>IF(B5899&lt;&gt;"","IND"&amp;TEXT(COUNTA($B$2:B5899),"000"),"")</f>
        <v>#VALUE!</v>
      </c>
      <c r="B5899" s="17" t="e">
        <f>Consolication[[#This Row],[Nom et prénom 0 Name &amp; first name]]</f>
        <v>#VALUE!</v>
      </c>
      <c r="C5899" s="17" t="e">
        <f>VLOOKUP(B5899,Consolidation!B:AA,3,TRUE)</f>
        <v>#VALUE!</v>
      </c>
      <c r="D5899" s="17" t="e">
        <f>VLOOKUP(B5899,Consolidation!B:AA,5,TRUE)</f>
        <v>#VALUE!</v>
      </c>
      <c r="E5899" s="17" t="e">
        <f>VLOOKUP(B5900,Consolidation!B:AA,6,TRUE)</f>
        <v>#VALUE!</v>
      </c>
      <c r="F5899" s="17" t="e">
        <f>VLOOKUP(B5900,Consolidation!B:AA,7,TRUE)</f>
        <v>#VALUE!</v>
      </c>
      <c r="G5899" s="17" t="e">
        <f>VLOOKUP(B5900,Consolidation!B:AA,12,TRUE)</f>
        <v>#VALUE!</v>
      </c>
      <c r="H5899" s="17" t="e">
        <f>VLOOKUP(B5900,Consolidation!B:AA,22,FALSE)</f>
        <v>#VALUE!</v>
      </c>
    </row>
    <row r="5900" spans="1:8" ht="29.5" customHeight="1" thickBot="1" x14ac:dyDescent="0.4">
      <c r="A5900" s="16" t="e">
        <f>IF(B5900&lt;&gt;"","IND"&amp;TEXT(COUNTA($B$2:B5900),"000"),"")</f>
        <v>#VALUE!</v>
      </c>
      <c r="B5900" s="17" t="e">
        <f>Consolication[[#This Row],[Nom et prénom 0 Name &amp; first name]]</f>
        <v>#VALUE!</v>
      </c>
      <c r="C5900" s="17" t="e">
        <f>VLOOKUP(B5900,Consolidation!B:AA,3,TRUE)</f>
        <v>#VALUE!</v>
      </c>
      <c r="D5900" s="17" t="e">
        <f>VLOOKUP(B5900,Consolidation!B:AA,5,TRUE)</f>
        <v>#VALUE!</v>
      </c>
      <c r="E5900" s="17" t="e">
        <f>VLOOKUP(B5901,Consolidation!B:AA,6,TRUE)</f>
        <v>#VALUE!</v>
      </c>
      <c r="F5900" s="17" t="e">
        <f>VLOOKUP(B5901,Consolidation!B:AA,7,TRUE)</f>
        <v>#VALUE!</v>
      </c>
      <c r="G5900" s="17" t="e">
        <f>VLOOKUP(B5901,Consolidation!B:AA,12,TRUE)</f>
        <v>#VALUE!</v>
      </c>
      <c r="H5900" s="17" t="e">
        <f>VLOOKUP(B5901,Consolidation!B:AA,22,FALSE)</f>
        <v>#VALUE!</v>
      </c>
    </row>
    <row r="5901" spans="1:8" ht="29.5" customHeight="1" thickBot="1" x14ac:dyDescent="0.4">
      <c r="A5901" s="16" t="e">
        <f>IF(B5901&lt;&gt;"","IND"&amp;TEXT(COUNTA($B$2:B5901),"000"),"")</f>
        <v>#VALUE!</v>
      </c>
      <c r="B5901" s="17" t="e">
        <f>Consolication[[#This Row],[Nom et prénom 0 Name &amp; first name]]</f>
        <v>#VALUE!</v>
      </c>
      <c r="C5901" s="17" t="e">
        <f>VLOOKUP(B5901,Consolidation!B:AA,3,TRUE)</f>
        <v>#VALUE!</v>
      </c>
      <c r="D5901" s="17" t="e">
        <f>VLOOKUP(B5901,Consolidation!B:AA,5,TRUE)</f>
        <v>#VALUE!</v>
      </c>
      <c r="E5901" s="17" t="e">
        <f>VLOOKUP(B5902,Consolidation!B:AA,6,TRUE)</f>
        <v>#VALUE!</v>
      </c>
      <c r="F5901" s="17" t="e">
        <f>VLOOKUP(B5902,Consolidation!B:AA,7,TRUE)</f>
        <v>#VALUE!</v>
      </c>
      <c r="G5901" s="17" t="e">
        <f>VLOOKUP(B5902,Consolidation!B:AA,12,TRUE)</f>
        <v>#VALUE!</v>
      </c>
      <c r="H5901" s="17" t="e">
        <f>VLOOKUP(B5902,Consolidation!B:AA,22,FALSE)</f>
        <v>#VALUE!</v>
      </c>
    </row>
    <row r="5902" spans="1:8" ht="29.5" customHeight="1" thickBot="1" x14ac:dyDescent="0.4">
      <c r="A5902" s="16" t="e">
        <f>IF(B5902&lt;&gt;"","IND"&amp;TEXT(COUNTA($B$2:B5902),"000"),"")</f>
        <v>#VALUE!</v>
      </c>
      <c r="B5902" s="17" t="e">
        <f>Consolication[[#This Row],[Nom et prénom 0 Name &amp; first name]]</f>
        <v>#VALUE!</v>
      </c>
      <c r="C5902" s="17" t="e">
        <f>VLOOKUP(B5902,Consolidation!B:AA,3,TRUE)</f>
        <v>#VALUE!</v>
      </c>
      <c r="D5902" s="17" t="e">
        <f>VLOOKUP(B5902,Consolidation!B:AA,5,TRUE)</f>
        <v>#VALUE!</v>
      </c>
      <c r="E5902" s="17" t="e">
        <f>VLOOKUP(B5903,Consolidation!B:AA,6,TRUE)</f>
        <v>#VALUE!</v>
      </c>
      <c r="F5902" s="17" t="e">
        <f>VLOOKUP(B5903,Consolidation!B:AA,7,TRUE)</f>
        <v>#VALUE!</v>
      </c>
      <c r="G5902" s="17" t="e">
        <f>VLOOKUP(B5903,Consolidation!B:AA,12,TRUE)</f>
        <v>#VALUE!</v>
      </c>
      <c r="H5902" s="17" t="e">
        <f>VLOOKUP(B5903,Consolidation!B:AA,22,FALSE)</f>
        <v>#VALUE!</v>
      </c>
    </row>
    <row r="5903" spans="1:8" ht="29.5" customHeight="1" thickBot="1" x14ac:dyDescent="0.4">
      <c r="A5903" s="16" t="e">
        <f>IF(B5903&lt;&gt;"","IND"&amp;TEXT(COUNTA($B$2:B5903),"000"),"")</f>
        <v>#VALUE!</v>
      </c>
      <c r="B5903" s="17" t="e">
        <f>Consolication[[#This Row],[Nom et prénom 0 Name &amp; first name]]</f>
        <v>#VALUE!</v>
      </c>
      <c r="C5903" s="17" t="e">
        <f>VLOOKUP(B5903,Consolidation!B:AA,3,TRUE)</f>
        <v>#VALUE!</v>
      </c>
      <c r="D5903" s="17" t="e">
        <f>VLOOKUP(B5903,Consolidation!B:AA,5,TRUE)</f>
        <v>#VALUE!</v>
      </c>
      <c r="E5903" s="17" t="e">
        <f>VLOOKUP(B5904,Consolidation!B:AA,6,TRUE)</f>
        <v>#VALUE!</v>
      </c>
      <c r="F5903" s="17" t="e">
        <f>VLOOKUP(B5904,Consolidation!B:AA,7,TRUE)</f>
        <v>#VALUE!</v>
      </c>
      <c r="G5903" s="17" t="e">
        <f>VLOOKUP(B5904,Consolidation!B:AA,12,TRUE)</f>
        <v>#VALUE!</v>
      </c>
      <c r="H5903" s="17" t="e">
        <f>VLOOKUP(B5904,Consolidation!B:AA,22,FALSE)</f>
        <v>#VALUE!</v>
      </c>
    </row>
    <row r="5904" spans="1:8" ht="29.5" customHeight="1" thickBot="1" x14ac:dyDescent="0.4">
      <c r="A5904" s="16" t="e">
        <f>IF(B5904&lt;&gt;"","IND"&amp;TEXT(COUNTA($B$2:B5904),"000"),"")</f>
        <v>#VALUE!</v>
      </c>
      <c r="B5904" s="17" t="e">
        <f>Consolication[[#This Row],[Nom et prénom 0 Name &amp; first name]]</f>
        <v>#VALUE!</v>
      </c>
      <c r="C5904" s="17" t="e">
        <f>VLOOKUP(B5904,Consolidation!B:AA,3,TRUE)</f>
        <v>#VALUE!</v>
      </c>
      <c r="D5904" s="17" t="e">
        <f>VLOOKUP(B5904,Consolidation!B:AA,5,TRUE)</f>
        <v>#VALUE!</v>
      </c>
      <c r="E5904" s="17" t="e">
        <f>VLOOKUP(B5905,Consolidation!B:AA,6,TRUE)</f>
        <v>#VALUE!</v>
      </c>
      <c r="F5904" s="17" t="e">
        <f>VLOOKUP(B5905,Consolidation!B:AA,7,TRUE)</f>
        <v>#VALUE!</v>
      </c>
      <c r="G5904" s="17" t="e">
        <f>VLOOKUP(B5905,Consolidation!B:AA,12,TRUE)</f>
        <v>#VALUE!</v>
      </c>
      <c r="H5904" s="17" t="e">
        <f>VLOOKUP(B5905,Consolidation!B:AA,22,FALSE)</f>
        <v>#VALUE!</v>
      </c>
    </row>
    <row r="5905" spans="1:8" ht="29.5" customHeight="1" thickBot="1" x14ac:dyDescent="0.4">
      <c r="A5905" s="16" t="e">
        <f>IF(B5905&lt;&gt;"","IND"&amp;TEXT(COUNTA($B$2:B5905),"000"),"")</f>
        <v>#VALUE!</v>
      </c>
      <c r="B5905" s="17" t="e">
        <f>Consolication[[#This Row],[Nom et prénom 0 Name &amp; first name]]</f>
        <v>#VALUE!</v>
      </c>
      <c r="C5905" s="17" t="e">
        <f>VLOOKUP(B5905,Consolidation!B:AA,3,TRUE)</f>
        <v>#VALUE!</v>
      </c>
      <c r="D5905" s="17" t="e">
        <f>VLOOKUP(B5905,Consolidation!B:AA,5,TRUE)</f>
        <v>#VALUE!</v>
      </c>
      <c r="E5905" s="17" t="e">
        <f>VLOOKUP(B5906,Consolidation!B:AA,6,TRUE)</f>
        <v>#VALUE!</v>
      </c>
      <c r="F5905" s="17" t="e">
        <f>VLOOKUP(B5906,Consolidation!B:AA,7,TRUE)</f>
        <v>#VALUE!</v>
      </c>
      <c r="G5905" s="17" t="e">
        <f>VLOOKUP(B5906,Consolidation!B:AA,12,TRUE)</f>
        <v>#VALUE!</v>
      </c>
      <c r="H5905" s="17" t="e">
        <f>VLOOKUP(B5906,Consolidation!B:AA,22,FALSE)</f>
        <v>#VALUE!</v>
      </c>
    </row>
    <row r="5906" spans="1:8" ht="29.5" customHeight="1" thickBot="1" x14ac:dyDescent="0.4">
      <c r="A5906" s="16" t="e">
        <f>IF(B5906&lt;&gt;"","IND"&amp;TEXT(COUNTA($B$2:B5906),"000"),"")</f>
        <v>#VALUE!</v>
      </c>
      <c r="B5906" s="17" t="e">
        <f>Consolication[[#This Row],[Nom et prénom 0 Name &amp; first name]]</f>
        <v>#VALUE!</v>
      </c>
      <c r="C5906" s="17" t="e">
        <f>VLOOKUP(B5906,Consolidation!B:AA,3,TRUE)</f>
        <v>#VALUE!</v>
      </c>
      <c r="D5906" s="17" t="e">
        <f>VLOOKUP(B5906,Consolidation!B:AA,5,TRUE)</f>
        <v>#VALUE!</v>
      </c>
      <c r="E5906" s="17" t="e">
        <f>VLOOKUP(B5907,Consolidation!B:AA,6,TRUE)</f>
        <v>#VALUE!</v>
      </c>
      <c r="F5906" s="17" t="e">
        <f>VLOOKUP(B5907,Consolidation!B:AA,7,TRUE)</f>
        <v>#VALUE!</v>
      </c>
      <c r="G5906" s="17" t="e">
        <f>VLOOKUP(B5907,Consolidation!B:AA,12,TRUE)</f>
        <v>#VALUE!</v>
      </c>
      <c r="H5906" s="17" t="e">
        <f>VLOOKUP(B5907,Consolidation!B:AA,22,FALSE)</f>
        <v>#VALUE!</v>
      </c>
    </row>
    <row r="5907" spans="1:8" ht="29.5" customHeight="1" thickBot="1" x14ac:dyDescent="0.4">
      <c r="A5907" s="16" t="e">
        <f>IF(B5907&lt;&gt;"","IND"&amp;TEXT(COUNTA($B$2:B5907),"000"),"")</f>
        <v>#VALUE!</v>
      </c>
      <c r="B5907" s="17" t="e">
        <f>Consolication[[#This Row],[Nom et prénom 0 Name &amp; first name]]</f>
        <v>#VALUE!</v>
      </c>
      <c r="C5907" s="17" t="e">
        <f>VLOOKUP(B5907,Consolidation!B:AA,3,TRUE)</f>
        <v>#VALUE!</v>
      </c>
      <c r="D5907" s="17" t="e">
        <f>VLOOKUP(B5907,Consolidation!B:AA,5,TRUE)</f>
        <v>#VALUE!</v>
      </c>
      <c r="E5907" s="17" t="e">
        <f>VLOOKUP(B5908,Consolidation!B:AA,6,TRUE)</f>
        <v>#VALUE!</v>
      </c>
      <c r="F5907" s="17" t="e">
        <f>VLOOKUP(B5908,Consolidation!B:AA,7,TRUE)</f>
        <v>#VALUE!</v>
      </c>
      <c r="G5907" s="17" t="e">
        <f>VLOOKUP(B5908,Consolidation!B:AA,12,TRUE)</f>
        <v>#VALUE!</v>
      </c>
      <c r="H5907" s="17" t="e">
        <f>VLOOKUP(B5908,Consolidation!B:AA,22,FALSE)</f>
        <v>#VALUE!</v>
      </c>
    </row>
    <row r="5908" spans="1:8" ht="29.5" customHeight="1" thickBot="1" x14ac:dyDescent="0.4">
      <c r="A5908" s="16" t="e">
        <f>IF(B5908&lt;&gt;"","IND"&amp;TEXT(COUNTA($B$2:B5908),"000"),"")</f>
        <v>#VALUE!</v>
      </c>
      <c r="B5908" s="17" t="e">
        <f>Consolication[[#This Row],[Nom et prénom 0 Name &amp; first name]]</f>
        <v>#VALUE!</v>
      </c>
      <c r="C5908" s="17" t="e">
        <f>VLOOKUP(B5908,Consolidation!B:AA,3,TRUE)</f>
        <v>#VALUE!</v>
      </c>
      <c r="D5908" s="17" t="e">
        <f>VLOOKUP(B5908,Consolidation!B:AA,5,TRUE)</f>
        <v>#VALUE!</v>
      </c>
      <c r="E5908" s="17" t="e">
        <f>VLOOKUP(B5909,Consolidation!B:AA,6,TRUE)</f>
        <v>#VALUE!</v>
      </c>
      <c r="F5908" s="17" t="e">
        <f>VLOOKUP(B5909,Consolidation!B:AA,7,TRUE)</f>
        <v>#VALUE!</v>
      </c>
      <c r="G5908" s="17" t="e">
        <f>VLOOKUP(B5909,Consolidation!B:AA,12,TRUE)</f>
        <v>#VALUE!</v>
      </c>
      <c r="H5908" s="17" t="e">
        <f>VLOOKUP(B5909,Consolidation!B:AA,22,FALSE)</f>
        <v>#VALUE!</v>
      </c>
    </row>
    <row r="5909" spans="1:8" ht="29.5" customHeight="1" thickBot="1" x14ac:dyDescent="0.4">
      <c r="A5909" s="16" t="e">
        <f>IF(B5909&lt;&gt;"","IND"&amp;TEXT(COUNTA($B$2:B5909),"000"),"")</f>
        <v>#VALUE!</v>
      </c>
      <c r="B5909" s="17" t="e">
        <f>Consolication[[#This Row],[Nom et prénom 0 Name &amp; first name]]</f>
        <v>#VALUE!</v>
      </c>
      <c r="C5909" s="17" t="e">
        <f>VLOOKUP(B5909,Consolidation!B:AA,3,TRUE)</f>
        <v>#VALUE!</v>
      </c>
      <c r="D5909" s="17" t="e">
        <f>VLOOKUP(B5909,Consolidation!B:AA,5,TRUE)</f>
        <v>#VALUE!</v>
      </c>
      <c r="E5909" s="17" t="e">
        <f>VLOOKUP(B5910,Consolidation!B:AA,6,TRUE)</f>
        <v>#VALUE!</v>
      </c>
      <c r="F5909" s="17" t="e">
        <f>VLOOKUP(B5910,Consolidation!B:AA,7,TRUE)</f>
        <v>#VALUE!</v>
      </c>
      <c r="G5909" s="17" t="e">
        <f>VLOOKUP(B5910,Consolidation!B:AA,12,TRUE)</f>
        <v>#VALUE!</v>
      </c>
      <c r="H5909" s="17" t="e">
        <f>VLOOKUP(B5910,Consolidation!B:AA,22,FALSE)</f>
        <v>#VALUE!</v>
      </c>
    </row>
    <row r="5910" spans="1:8" ht="29.5" customHeight="1" thickBot="1" x14ac:dyDescent="0.4">
      <c r="A5910" s="16" t="e">
        <f>IF(B5910&lt;&gt;"","IND"&amp;TEXT(COUNTA($B$2:B5910),"000"),"")</f>
        <v>#VALUE!</v>
      </c>
      <c r="B5910" s="17" t="e">
        <f>Consolication[[#This Row],[Nom et prénom 0 Name &amp; first name]]</f>
        <v>#VALUE!</v>
      </c>
      <c r="C5910" s="17" t="e">
        <f>VLOOKUP(B5910,Consolidation!B:AA,3,TRUE)</f>
        <v>#VALUE!</v>
      </c>
      <c r="D5910" s="17" t="e">
        <f>VLOOKUP(B5910,Consolidation!B:AA,5,TRUE)</f>
        <v>#VALUE!</v>
      </c>
      <c r="E5910" s="17" t="e">
        <f>VLOOKUP(B5911,Consolidation!B:AA,6,TRUE)</f>
        <v>#VALUE!</v>
      </c>
      <c r="F5910" s="17" t="e">
        <f>VLOOKUP(B5911,Consolidation!B:AA,7,TRUE)</f>
        <v>#VALUE!</v>
      </c>
      <c r="G5910" s="17" t="e">
        <f>VLOOKUP(B5911,Consolidation!B:AA,12,TRUE)</f>
        <v>#VALUE!</v>
      </c>
      <c r="H5910" s="17" t="e">
        <f>VLOOKUP(B5911,Consolidation!B:AA,22,FALSE)</f>
        <v>#VALUE!</v>
      </c>
    </row>
    <row r="5911" spans="1:8" ht="29.5" customHeight="1" thickBot="1" x14ac:dyDescent="0.4">
      <c r="A5911" s="16" t="e">
        <f>IF(B5911&lt;&gt;"","IND"&amp;TEXT(COUNTA($B$2:B5911),"000"),"")</f>
        <v>#VALUE!</v>
      </c>
      <c r="B5911" s="17" t="e">
        <f>Consolication[[#This Row],[Nom et prénom 0 Name &amp; first name]]</f>
        <v>#VALUE!</v>
      </c>
      <c r="C5911" s="17" t="e">
        <f>VLOOKUP(B5911,Consolidation!B:AA,3,TRUE)</f>
        <v>#VALUE!</v>
      </c>
      <c r="D5911" s="17" t="e">
        <f>VLOOKUP(B5911,Consolidation!B:AA,5,TRUE)</f>
        <v>#VALUE!</v>
      </c>
      <c r="E5911" s="17" t="e">
        <f>VLOOKUP(B5912,Consolidation!B:AA,6,TRUE)</f>
        <v>#VALUE!</v>
      </c>
      <c r="F5911" s="17" t="e">
        <f>VLOOKUP(B5912,Consolidation!B:AA,7,TRUE)</f>
        <v>#VALUE!</v>
      </c>
      <c r="G5911" s="17" t="e">
        <f>VLOOKUP(B5912,Consolidation!B:AA,12,TRUE)</f>
        <v>#VALUE!</v>
      </c>
      <c r="H5911" s="17" t="e">
        <f>VLOOKUP(B5912,Consolidation!B:AA,22,FALSE)</f>
        <v>#VALUE!</v>
      </c>
    </row>
    <row r="5912" spans="1:8" ht="29.5" customHeight="1" thickBot="1" x14ac:dyDescent="0.4">
      <c r="A5912" s="16" t="e">
        <f>IF(B5912&lt;&gt;"","IND"&amp;TEXT(COUNTA($B$2:B5912),"000"),"")</f>
        <v>#VALUE!</v>
      </c>
      <c r="B5912" s="17" t="e">
        <f>Consolication[[#This Row],[Nom et prénom 0 Name &amp; first name]]</f>
        <v>#VALUE!</v>
      </c>
      <c r="C5912" s="17" t="e">
        <f>VLOOKUP(B5912,Consolidation!B:AA,3,TRUE)</f>
        <v>#VALUE!</v>
      </c>
      <c r="D5912" s="17" t="e">
        <f>VLOOKUP(B5912,Consolidation!B:AA,5,TRUE)</f>
        <v>#VALUE!</v>
      </c>
      <c r="E5912" s="17" t="e">
        <f>VLOOKUP(B5913,Consolidation!B:AA,6,TRUE)</f>
        <v>#VALUE!</v>
      </c>
      <c r="F5912" s="17" t="e">
        <f>VLOOKUP(B5913,Consolidation!B:AA,7,TRUE)</f>
        <v>#VALUE!</v>
      </c>
      <c r="G5912" s="17" t="e">
        <f>VLOOKUP(B5913,Consolidation!B:AA,12,TRUE)</f>
        <v>#VALUE!</v>
      </c>
      <c r="H5912" s="17" t="e">
        <f>VLOOKUP(B5913,Consolidation!B:AA,22,FALSE)</f>
        <v>#VALUE!</v>
      </c>
    </row>
    <row r="5913" spans="1:8" ht="29.5" customHeight="1" thickBot="1" x14ac:dyDescent="0.4">
      <c r="A5913" s="16" t="e">
        <f>IF(B5913&lt;&gt;"","IND"&amp;TEXT(COUNTA($B$2:B5913),"000"),"")</f>
        <v>#VALUE!</v>
      </c>
      <c r="B5913" s="17" t="e">
        <f>Consolication[[#This Row],[Nom et prénom 0 Name &amp; first name]]</f>
        <v>#VALUE!</v>
      </c>
      <c r="C5913" s="17" t="e">
        <f>VLOOKUP(B5913,Consolidation!B:AA,3,TRUE)</f>
        <v>#VALUE!</v>
      </c>
      <c r="D5913" s="17" t="e">
        <f>VLOOKUP(B5913,Consolidation!B:AA,5,TRUE)</f>
        <v>#VALUE!</v>
      </c>
      <c r="E5913" s="17" t="e">
        <f>VLOOKUP(B5914,Consolidation!B:AA,6,TRUE)</f>
        <v>#VALUE!</v>
      </c>
      <c r="F5913" s="17" t="e">
        <f>VLOOKUP(B5914,Consolidation!B:AA,7,TRUE)</f>
        <v>#VALUE!</v>
      </c>
      <c r="G5913" s="17" t="e">
        <f>VLOOKUP(B5914,Consolidation!B:AA,12,TRUE)</f>
        <v>#VALUE!</v>
      </c>
      <c r="H5913" s="17" t="e">
        <f>VLOOKUP(B5914,Consolidation!B:AA,22,FALSE)</f>
        <v>#VALUE!</v>
      </c>
    </row>
    <row r="5914" spans="1:8" ht="29.5" customHeight="1" thickBot="1" x14ac:dyDescent="0.4">
      <c r="A5914" s="16" t="e">
        <f>IF(B5914&lt;&gt;"","IND"&amp;TEXT(COUNTA($B$2:B5914),"000"),"")</f>
        <v>#VALUE!</v>
      </c>
      <c r="B5914" s="17" t="e">
        <f>Consolication[[#This Row],[Nom et prénom 0 Name &amp; first name]]</f>
        <v>#VALUE!</v>
      </c>
      <c r="C5914" s="17" t="e">
        <f>VLOOKUP(B5914,Consolidation!B:AA,3,TRUE)</f>
        <v>#VALUE!</v>
      </c>
      <c r="D5914" s="17" t="e">
        <f>VLOOKUP(B5914,Consolidation!B:AA,5,TRUE)</f>
        <v>#VALUE!</v>
      </c>
      <c r="E5914" s="17" t="e">
        <f>VLOOKUP(B5915,Consolidation!B:AA,6,TRUE)</f>
        <v>#VALUE!</v>
      </c>
      <c r="F5914" s="17" t="e">
        <f>VLOOKUP(B5915,Consolidation!B:AA,7,TRUE)</f>
        <v>#VALUE!</v>
      </c>
      <c r="G5914" s="17" t="e">
        <f>VLOOKUP(B5915,Consolidation!B:AA,12,TRUE)</f>
        <v>#VALUE!</v>
      </c>
      <c r="H5914" s="17" t="e">
        <f>VLOOKUP(B5915,Consolidation!B:AA,22,FALSE)</f>
        <v>#VALUE!</v>
      </c>
    </row>
    <row r="5915" spans="1:8" ht="29.5" customHeight="1" thickBot="1" x14ac:dyDescent="0.4">
      <c r="A5915" s="16" t="e">
        <f>IF(B5915&lt;&gt;"","IND"&amp;TEXT(COUNTA($B$2:B5915),"000"),"")</f>
        <v>#VALUE!</v>
      </c>
      <c r="B5915" s="17" t="e">
        <f>Consolication[[#This Row],[Nom et prénom 0 Name &amp; first name]]</f>
        <v>#VALUE!</v>
      </c>
      <c r="C5915" s="17" t="e">
        <f>VLOOKUP(B5915,Consolidation!B:AA,3,TRUE)</f>
        <v>#VALUE!</v>
      </c>
      <c r="D5915" s="17" t="e">
        <f>VLOOKUP(B5915,Consolidation!B:AA,5,TRUE)</f>
        <v>#VALUE!</v>
      </c>
      <c r="E5915" s="17" t="e">
        <f>VLOOKUP(B5916,Consolidation!B:AA,6,TRUE)</f>
        <v>#VALUE!</v>
      </c>
      <c r="F5915" s="17" t="e">
        <f>VLOOKUP(B5916,Consolidation!B:AA,7,TRUE)</f>
        <v>#VALUE!</v>
      </c>
      <c r="G5915" s="17" t="e">
        <f>VLOOKUP(B5916,Consolidation!B:AA,12,TRUE)</f>
        <v>#VALUE!</v>
      </c>
      <c r="H5915" s="17" t="e">
        <f>VLOOKUP(B5916,Consolidation!B:AA,22,FALSE)</f>
        <v>#VALUE!</v>
      </c>
    </row>
    <row r="5916" spans="1:8" ht="29.5" customHeight="1" thickBot="1" x14ac:dyDescent="0.4">
      <c r="A5916" s="16" t="e">
        <f>IF(B5916&lt;&gt;"","IND"&amp;TEXT(COUNTA($B$2:B5916),"000"),"")</f>
        <v>#VALUE!</v>
      </c>
      <c r="B5916" s="17" t="e">
        <f>Consolication[[#This Row],[Nom et prénom 0 Name &amp; first name]]</f>
        <v>#VALUE!</v>
      </c>
      <c r="C5916" s="17" t="e">
        <f>VLOOKUP(B5916,Consolidation!B:AA,3,TRUE)</f>
        <v>#VALUE!</v>
      </c>
      <c r="D5916" s="17" t="e">
        <f>VLOOKUP(B5916,Consolidation!B:AA,5,TRUE)</f>
        <v>#VALUE!</v>
      </c>
      <c r="E5916" s="17" t="e">
        <f>VLOOKUP(B5917,Consolidation!B:AA,6,TRUE)</f>
        <v>#VALUE!</v>
      </c>
      <c r="F5916" s="17" t="e">
        <f>VLOOKUP(B5917,Consolidation!B:AA,7,TRUE)</f>
        <v>#VALUE!</v>
      </c>
      <c r="G5916" s="17" t="e">
        <f>VLOOKUP(B5917,Consolidation!B:AA,12,TRUE)</f>
        <v>#VALUE!</v>
      </c>
      <c r="H5916" s="17" t="e">
        <f>VLOOKUP(B5917,Consolidation!B:AA,22,FALSE)</f>
        <v>#VALUE!</v>
      </c>
    </row>
    <row r="5917" spans="1:8" ht="29.5" customHeight="1" thickBot="1" x14ac:dyDescent="0.4">
      <c r="A5917" s="16" t="e">
        <f>IF(B5917&lt;&gt;"","IND"&amp;TEXT(COUNTA($B$2:B5917),"000"),"")</f>
        <v>#VALUE!</v>
      </c>
      <c r="B5917" s="17" t="e">
        <f>Consolication[[#This Row],[Nom et prénom 0 Name &amp; first name]]</f>
        <v>#VALUE!</v>
      </c>
      <c r="C5917" s="17" t="e">
        <f>VLOOKUP(B5917,Consolidation!B:AA,3,TRUE)</f>
        <v>#VALUE!</v>
      </c>
      <c r="D5917" s="17" t="e">
        <f>VLOOKUP(B5917,Consolidation!B:AA,5,TRUE)</f>
        <v>#VALUE!</v>
      </c>
      <c r="E5917" s="17" t="e">
        <f>VLOOKUP(B5918,Consolidation!B:AA,6,TRUE)</f>
        <v>#VALUE!</v>
      </c>
      <c r="F5917" s="17" t="e">
        <f>VLOOKUP(B5918,Consolidation!B:AA,7,TRUE)</f>
        <v>#VALUE!</v>
      </c>
      <c r="G5917" s="17" t="e">
        <f>VLOOKUP(B5918,Consolidation!B:AA,12,TRUE)</f>
        <v>#VALUE!</v>
      </c>
      <c r="H5917" s="17" t="e">
        <f>VLOOKUP(B5918,Consolidation!B:AA,22,FALSE)</f>
        <v>#VALUE!</v>
      </c>
    </row>
    <row r="5918" spans="1:8" ht="29.5" customHeight="1" thickBot="1" x14ac:dyDescent="0.4">
      <c r="A5918" s="16" t="e">
        <f>IF(B5918&lt;&gt;"","IND"&amp;TEXT(COUNTA($B$2:B5918),"000"),"")</f>
        <v>#VALUE!</v>
      </c>
      <c r="B5918" s="17" t="e">
        <f>Consolication[[#This Row],[Nom et prénom 0 Name &amp; first name]]</f>
        <v>#VALUE!</v>
      </c>
      <c r="C5918" s="17" t="e">
        <f>VLOOKUP(B5918,Consolidation!B:AA,3,TRUE)</f>
        <v>#VALUE!</v>
      </c>
      <c r="D5918" s="17" t="e">
        <f>VLOOKUP(B5918,Consolidation!B:AA,5,TRUE)</f>
        <v>#VALUE!</v>
      </c>
      <c r="E5918" s="17" t="e">
        <f>VLOOKUP(B5919,Consolidation!B:AA,6,TRUE)</f>
        <v>#VALUE!</v>
      </c>
      <c r="F5918" s="17" t="e">
        <f>VLOOKUP(B5919,Consolidation!B:AA,7,TRUE)</f>
        <v>#VALUE!</v>
      </c>
      <c r="G5918" s="17" t="e">
        <f>VLOOKUP(B5919,Consolidation!B:AA,12,TRUE)</f>
        <v>#VALUE!</v>
      </c>
      <c r="H5918" s="17" t="e">
        <f>VLOOKUP(B5919,Consolidation!B:AA,22,FALSE)</f>
        <v>#VALUE!</v>
      </c>
    </row>
    <row r="5919" spans="1:8" ht="29.5" customHeight="1" thickBot="1" x14ac:dyDescent="0.4">
      <c r="A5919" s="16" t="e">
        <f>IF(B5919&lt;&gt;"","IND"&amp;TEXT(COUNTA($B$2:B5919),"000"),"")</f>
        <v>#VALUE!</v>
      </c>
      <c r="B5919" s="17" t="e">
        <f>Consolication[[#This Row],[Nom et prénom 0 Name &amp; first name]]</f>
        <v>#VALUE!</v>
      </c>
      <c r="C5919" s="17" t="e">
        <f>VLOOKUP(B5919,Consolidation!B:AA,3,TRUE)</f>
        <v>#VALUE!</v>
      </c>
      <c r="D5919" s="17" t="e">
        <f>VLOOKUP(B5919,Consolidation!B:AA,5,TRUE)</f>
        <v>#VALUE!</v>
      </c>
      <c r="E5919" s="17" t="e">
        <f>VLOOKUP(B5920,Consolidation!B:AA,6,TRUE)</f>
        <v>#VALUE!</v>
      </c>
      <c r="F5919" s="17" t="e">
        <f>VLOOKUP(B5920,Consolidation!B:AA,7,TRUE)</f>
        <v>#VALUE!</v>
      </c>
      <c r="G5919" s="17" t="e">
        <f>VLOOKUP(B5920,Consolidation!B:AA,12,TRUE)</f>
        <v>#VALUE!</v>
      </c>
      <c r="H5919" s="17" t="e">
        <f>VLOOKUP(B5920,Consolidation!B:AA,22,FALSE)</f>
        <v>#VALUE!</v>
      </c>
    </row>
    <row r="5920" spans="1:8" ht="29.5" customHeight="1" thickBot="1" x14ac:dyDescent="0.4">
      <c r="A5920" s="16" t="e">
        <f>IF(B5920&lt;&gt;"","IND"&amp;TEXT(COUNTA($B$2:B5920),"000"),"")</f>
        <v>#VALUE!</v>
      </c>
      <c r="B5920" s="17" t="e">
        <f>Consolication[[#This Row],[Nom et prénom 0 Name &amp; first name]]</f>
        <v>#VALUE!</v>
      </c>
      <c r="C5920" s="17" t="e">
        <f>VLOOKUP(B5920,Consolidation!B:AA,3,TRUE)</f>
        <v>#VALUE!</v>
      </c>
      <c r="D5920" s="17" t="e">
        <f>VLOOKUP(B5920,Consolidation!B:AA,5,TRUE)</f>
        <v>#VALUE!</v>
      </c>
      <c r="E5920" s="17" t="e">
        <f>VLOOKUP(B5921,Consolidation!B:AA,6,TRUE)</f>
        <v>#VALUE!</v>
      </c>
      <c r="F5920" s="17" t="e">
        <f>VLOOKUP(B5921,Consolidation!B:AA,7,TRUE)</f>
        <v>#VALUE!</v>
      </c>
      <c r="G5920" s="17" t="e">
        <f>VLOOKUP(B5921,Consolidation!B:AA,12,TRUE)</f>
        <v>#VALUE!</v>
      </c>
      <c r="H5920" s="17" t="e">
        <f>VLOOKUP(B5921,Consolidation!B:AA,22,FALSE)</f>
        <v>#VALUE!</v>
      </c>
    </row>
    <row r="5921" spans="1:8" ht="29.5" customHeight="1" thickBot="1" x14ac:dyDescent="0.4">
      <c r="A5921" s="16" t="e">
        <f>IF(B5921&lt;&gt;"","IND"&amp;TEXT(COUNTA($B$2:B5921),"000"),"")</f>
        <v>#VALUE!</v>
      </c>
      <c r="B5921" s="17" t="e">
        <f>Consolication[[#This Row],[Nom et prénom 0 Name &amp; first name]]</f>
        <v>#VALUE!</v>
      </c>
      <c r="C5921" s="17" t="e">
        <f>VLOOKUP(B5921,Consolidation!B:AA,3,TRUE)</f>
        <v>#VALUE!</v>
      </c>
      <c r="D5921" s="17" t="e">
        <f>VLOOKUP(B5921,Consolidation!B:AA,5,TRUE)</f>
        <v>#VALUE!</v>
      </c>
      <c r="E5921" s="17" t="e">
        <f>VLOOKUP(B5922,Consolidation!B:AA,6,TRUE)</f>
        <v>#VALUE!</v>
      </c>
      <c r="F5921" s="17" t="e">
        <f>VLOOKUP(B5922,Consolidation!B:AA,7,TRUE)</f>
        <v>#VALUE!</v>
      </c>
      <c r="G5921" s="17" t="e">
        <f>VLOOKUP(B5922,Consolidation!B:AA,12,TRUE)</f>
        <v>#VALUE!</v>
      </c>
      <c r="H5921" s="17" t="e">
        <f>VLOOKUP(B5922,Consolidation!B:AA,22,FALSE)</f>
        <v>#VALUE!</v>
      </c>
    </row>
    <row r="5922" spans="1:8" ht="29.5" customHeight="1" thickBot="1" x14ac:dyDescent="0.4">
      <c r="A5922" s="16" t="e">
        <f>IF(B5922&lt;&gt;"","IND"&amp;TEXT(COUNTA($B$2:B5922),"000"),"")</f>
        <v>#VALUE!</v>
      </c>
      <c r="B5922" s="17" t="e">
        <f>Consolication[[#This Row],[Nom et prénom 0 Name &amp; first name]]</f>
        <v>#VALUE!</v>
      </c>
      <c r="C5922" s="17" t="e">
        <f>VLOOKUP(B5922,Consolidation!B:AA,3,TRUE)</f>
        <v>#VALUE!</v>
      </c>
      <c r="D5922" s="17" t="e">
        <f>VLOOKUP(B5922,Consolidation!B:AA,5,TRUE)</f>
        <v>#VALUE!</v>
      </c>
      <c r="E5922" s="17" t="e">
        <f>VLOOKUP(B5923,Consolidation!B:AA,6,TRUE)</f>
        <v>#VALUE!</v>
      </c>
      <c r="F5922" s="17" t="e">
        <f>VLOOKUP(B5923,Consolidation!B:AA,7,TRUE)</f>
        <v>#VALUE!</v>
      </c>
      <c r="G5922" s="17" t="e">
        <f>VLOOKUP(B5923,Consolidation!B:AA,12,TRUE)</f>
        <v>#VALUE!</v>
      </c>
      <c r="H5922" s="17" t="e">
        <f>VLOOKUP(B5923,Consolidation!B:AA,22,FALSE)</f>
        <v>#VALUE!</v>
      </c>
    </row>
    <row r="5923" spans="1:8" ht="29.5" customHeight="1" thickBot="1" x14ac:dyDescent="0.4">
      <c r="A5923" s="16" t="e">
        <f>IF(B5923&lt;&gt;"","IND"&amp;TEXT(COUNTA($B$2:B5923),"000"),"")</f>
        <v>#VALUE!</v>
      </c>
      <c r="B5923" s="17" t="e">
        <f>Consolication[[#This Row],[Nom et prénom 0 Name &amp; first name]]</f>
        <v>#VALUE!</v>
      </c>
      <c r="C5923" s="17" t="e">
        <f>VLOOKUP(B5923,Consolidation!B:AA,3,TRUE)</f>
        <v>#VALUE!</v>
      </c>
      <c r="D5923" s="17" t="e">
        <f>VLOOKUP(B5923,Consolidation!B:AA,5,TRUE)</f>
        <v>#VALUE!</v>
      </c>
      <c r="E5923" s="17" t="e">
        <f>VLOOKUP(B5924,Consolidation!B:AA,6,TRUE)</f>
        <v>#VALUE!</v>
      </c>
      <c r="F5923" s="17" t="e">
        <f>VLOOKUP(B5924,Consolidation!B:AA,7,TRUE)</f>
        <v>#VALUE!</v>
      </c>
      <c r="G5923" s="17" t="e">
        <f>VLOOKUP(B5924,Consolidation!B:AA,12,TRUE)</f>
        <v>#VALUE!</v>
      </c>
      <c r="H5923" s="17" t="e">
        <f>VLOOKUP(B5924,Consolidation!B:AA,22,FALSE)</f>
        <v>#VALUE!</v>
      </c>
    </row>
    <row r="5924" spans="1:8" ht="29.5" customHeight="1" thickBot="1" x14ac:dyDescent="0.4">
      <c r="A5924" s="16" t="e">
        <f>IF(B5924&lt;&gt;"","IND"&amp;TEXT(COUNTA($B$2:B5924),"000"),"")</f>
        <v>#VALUE!</v>
      </c>
      <c r="B5924" s="17" t="e">
        <f>Consolication[[#This Row],[Nom et prénom 0 Name &amp; first name]]</f>
        <v>#VALUE!</v>
      </c>
      <c r="C5924" s="17" t="e">
        <f>VLOOKUP(B5924,Consolidation!B:AA,3,TRUE)</f>
        <v>#VALUE!</v>
      </c>
      <c r="D5924" s="17" t="e">
        <f>VLOOKUP(B5924,Consolidation!B:AA,5,TRUE)</f>
        <v>#VALUE!</v>
      </c>
      <c r="E5924" s="17" t="e">
        <f>VLOOKUP(B5925,Consolidation!B:AA,6,TRUE)</f>
        <v>#VALUE!</v>
      </c>
      <c r="F5924" s="17" t="e">
        <f>VLOOKUP(B5925,Consolidation!B:AA,7,TRUE)</f>
        <v>#VALUE!</v>
      </c>
      <c r="G5924" s="17" t="e">
        <f>VLOOKUP(B5925,Consolidation!B:AA,12,TRUE)</f>
        <v>#VALUE!</v>
      </c>
      <c r="H5924" s="17" t="e">
        <f>VLOOKUP(B5925,Consolidation!B:AA,22,FALSE)</f>
        <v>#VALUE!</v>
      </c>
    </row>
    <row r="5925" spans="1:8" ht="29.5" customHeight="1" thickBot="1" x14ac:dyDescent="0.4">
      <c r="A5925" s="16" t="e">
        <f>IF(B5925&lt;&gt;"","IND"&amp;TEXT(COUNTA($B$2:B5925),"000"),"")</f>
        <v>#VALUE!</v>
      </c>
      <c r="B5925" s="17" t="e">
        <f>Consolication[[#This Row],[Nom et prénom 0 Name &amp; first name]]</f>
        <v>#VALUE!</v>
      </c>
      <c r="C5925" s="17" t="e">
        <f>VLOOKUP(B5925,Consolidation!B:AA,3,TRUE)</f>
        <v>#VALUE!</v>
      </c>
      <c r="D5925" s="17" t="e">
        <f>VLOOKUP(B5925,Consolidation!B:AA,5,TRUE)</f>
        <v>#VALUE!</v>
      </c>
      <c r="E5925" s="17" t="e">
        <f>VLOOKUP(B5926,Consolidation!B:AA,6,TRUE)</f>
        <v>#VALUE!</v>
      </c>
      <c r="F5925" s="17" t="e">
        <f>VLOOKUP(B5926,Consolidation!B:AA,7,TRUE)</f>
        <v>#VALUE!</v>
      </c>
      <c r="G5925" s="17" t="e">
        <f>VLOOKUP(B5926,Consolidation!B:AA,12,TRUE)</f>
        <v>#VALUE!</v>
      </c>
      <c r="H5925" s="17" t="e">
        <f>VLOOKUP(B5926,Consolidation!B:AA,22,FALSE)</f>
        <v>#VALUE!</v>
      </c>
    </row>
    <row r="5926" spans="1:8" ht="29.5" customHeight="1" thickBot="1" x14ac:dyDescent="0.4">
      <c r="A5926" s="16" t="e">
        <f>IF(B5926&lt;&gt;"","IND"&amp;TEXT(COUNTA($B$2:B5926),"000"),"")</f>
        <v>#VALUE!</v>
      </c>
      <c r="B5926" s="17" t="e">
        <f>Consolication[[#This Row],[Nom et prénom 0 Name &amp; first name]]</f>
        <v>#VALUE!</v>
      </c>
      <c r="C5926" s="17" t="e">
        <f>VLOOKUP(B5926,Consolidation!B:AA,3,TRUE)</f>
        <v>#VALUE!</v>
      </c>
      <c r="D5926" s="17" t="e">
        <f>VLOOKUP(B5926,Consolidation!B:AA,5,TRUE)</f>
        <v>#VALUE!</v>
      </c>
      <c r="E5926" s="17" t="e">
        <f>VLOOKUP(B5927,Consolidation!B:AA,6,TRUE)</f>
        <v>#VALUE!</v>
      </c>
      <c r="F5926" s="17" t="e">
        <f>VLOOKUP(B5927,Consolidation!B:AA,7,TRUE)</f>
        <v>#VALUE!</v>
      </c>
      <c r="G5926" s="17" t="e">
        <f>VLOOKUP(B5927,Consolidation!B:AA,12,TRUE)</f>
        <v>#VALUE!</v>
      </c>
      <c r="H5926" s="17" t="e">
        <f>VLOOKUP(B5927,Consolidation!B:AA,22,FALSE)</f>
        <v>#VALUE!</v>
      </c>
    </row>
    <row r="5927" spans="1:8" ht="29.5" customHeight="1" thickBot="1" x14ac:dyDescent="0.4">
      <c r="A5927" s="16" t="e">
        <f>IF(B5927&lt;&gt;"","IND"&amp;TEXT(COUNTA($B$2:B5927),"000"),"")</f>
        <v>#VALUE!</v>
      </c>
      <c r="B5927" s="17" t="e">
        <f>Consolication[[#This Row],[Nom et prénom 0 Name &amp; first name]]</f>
        <v>#VALUE!</v>
      </c>
      <c r="C5927" s="17" t="e">
        <f>VLOOKUP(B5927,Consolidation!B:AA,3,TRUE)</f>
        <v>#VALUE!</v>
      </c>
      <c r="D5927" s="17" t="e">
        <f>VLOOKUP(B5927,Consolidation!B:AA,5,TRUE)</f>
        <v>#VALUE!</v>
      </c>
      <c r="E5927" s="17" t="e">
        <f>VLOOKUP(B5928,Consolidation!B:AA,6,TRUE)</f>
        <v>#VALUE!</v>
      </c>
      <c r="F5927" s="17" t="e">
        <f>VLOOKUP(B5928,Consolidation!B:AA,7,TRUE)</f>
        <v>#VALUE!</v>
      </c>
      <c r="G5927" s="17" t="e">
        <f>VLOOKUP(B5928,Consolidation!B:AA,12,TRUE)</f>
        <v>#VALUE!</v>
      </c>
      <c r="H5927" s="17" t="e">
        <f>VLOOKUP(B5928,Consolidation!B:AA,22,FALSE)</f>
        <v>#VALUE!</v>
      </c>
    </row>
    <row r="5928" spans="1:8" ht="29.5" customHeight="1" thickBot="1" x14ac:dyDescent="0.4">
      <c r="A5928" s="16" t="e">
        <f>IF(B5928&lt;&gt;"","IND"&amp;TEXT(COUNTA($B$2:B5928),"000"),"")</f>
        <v>#VALUE!</v>
      </c>
      <c r="B5928" s="17" t="e">
        <f>Consolication[[#This Row],[Nom et prénom 0 Name &amp; first name]]</f>
        <v>#VALUE!</v>
      </c>
      <c r="C5928" s="17" t="e">
        <f>VLOOKUP(B5928,Consolidation!B:AA,3,TRUE)</f>
        <v>#VALUE!</v>
      </c>
      <c r="D5928" s="17" t="e">
        <f>VLOOKUP(B5928,Consolidation!B:AA,5,TRUE)</f>
        <v>#VALUE!</v>
      </c>
      <c r="E5928" s="17" t="e">
        <f>VLOOKUP(B5929,Consolidation!B:AA,6,TRUE)</f>
        <v>#VALUE!</v>
      </c>
      <c r="F5928" s="17" t="e">
        <f>VLOOKUP(B5929,Consolidation!B:AA,7,TRUE)</f>
        <v>#VALUE!</v>
      </c>
      <c r="G5928" s="17" t="e">
        <f>VLOOKUP(B5929,Consolidation!B:AA,12,TRUE)</f>
        <v>#VALUE!</v>
      </c>
      <c r="H5928" s="17" t="e">
        <f>VLOOKUP(B5929,Consolidation!B:AA,22,FALSE)</f>
        <v>#VALUE!</v>
      </c>
    </row>
    <row r="5929" spans="1:8" ht="29.5" customHeight="1" thickBot="1" x14ac:dyDescent="0.4">
      <c r="A5929" s="16" t="e">
        <f>IF(B5929&lt;&gt;"","IND"&amp;TEXT(COUNTA($B$2:B5929),"000"),"")</f>
        <v>#VALUE!</v>
      </c>
      <c r="B5929" s="17" t="e">
        <f>Consolication[[#This Row],[Nom et prénom 0 Name &amp; first name]]</f>
        <v>#VALUE!</v>
      </c>
      <c r="C5929" s="17" t="e">
        <f>VLOOKUP(B5929,Consolidation!B:AA,3,TRUE)</f>
        <v>#VALUE!</v>
      </c>
      <c r="D5929" s="17" t="e">
        <f>VLOOKUP(B5929,Consolidation!B:AA,5,TRUE)</f>
        <v>#VALUE!</v>
      </c>
      <c r="E5929" s="17" t="e">
        <f>VLOOKUP(B5930,Consolidation!B:AA,6,TRUE)</f>
        <v>#VALUE!</v>
      </c>
      <c r="F5929" s="17" t="e">
        <f>VLOOKUP(B5930,Consolidation!B:AA,7,TRUE)</f>
        <v>#VALUE!</v>
      </c>
      <c r="G5929" s="17" t="e">
        <f>VLOOKUP(B5930,Consolidation!B:AA,12,TRUE)</f>
        <v>#VALUE!</v>
      </c>
      <c r="H5929" s="17" t="e">
        <f>VLOOKUP(B5930,Consolidation!B:AA,22,FALSE)</f>
        <v>#VALUE!</v>
      </c>
    </row>
    <row r="5930" spans="1:8" ht="29.5" customHeight="1" thickBot="1" x14ac:dyDescent="0.4">
      <c r="A5930" s="16" t="e">
        <f>IF(B5930&lt;&gt;"","IND"&amp;TEXT(COUNTA($B$2:B5930),"000"),"")</f>
        <v>#VALUE!</v>
      </c>
      <c r="B5930" s="17" t="e">
        <f>Consolication[[#This Row],[Nom et prénom 0 Name &amp; first name]]</f>
        <v>#VALUE!</v>
      </c>
      <c r="C5930" s="17" t="e">
        <f>VLOOKUP(B5930,Consolidation!B:AA,3,TRUE)</f>
        <v>#VALUE!</v>
      </c>
      <c r="D5930" s="17" t="e">
        <f>VLOOKUP(B5930,Consolidation!B:AA,5,TRUE)</f>
        <v>#VALUE!</v>
      </c>
      <c r="E5930" s="17" t="e">
        <f>VLOOKUP(B5931,Consolidation!B:AA,6,TRUE)</f>
        <v>#VALUE!</v>
      </c>
      <c r="F5930" s="17" t="e">
        <f>VLOOKUP(B5931,Consolidation!B:AA,7,TRUE)</f>
        <v>#VALUE!</v>
      </c>
      <c r="G5930" s="17" t="e">
        <f>VLOOKUP(B5931,Consolidation!B:AA,12,TRUE)</f>
        <v>#VALUE!</v>
      </c>
      <c r="H5930" s="17" t="e">
        <f>VLOOKUP(B5931,Consolidation!B:AA,22,FALSE)</f>
        <v>#VALUE!</v>
      </c>
    </row>
    <row r="5931" spans="1:8" ht="29.5" customHeight="1" thickBot="1" x14ac:dyDescent="0.4">
      <c r="A5931" s="16" t="e">
        <f>IF(B5931&lt;&gt;"","IND"&amp;TEXT(COUNTA($B$2:B5931),"000"),"")</f>
        <v>#VALUE!</v>
      </c>
      <c r="B5931" s="17" t="e">
        <f>Consolication[[#This Row],[Nom et prénom 0 Name &amp; first name]]</f>
        <v>#VALUE!</v>
      </c>
      <c r="C5931" s="17" t="e">
        <f>VLOOKUP(B5931,Consolidation!B:AA,3,TRUE)</f>
        <v>#VALUE!</v>
      </c>
      <c r="D5931" s="17" t="e">
        <f>VLOOKUP(B5931,Consolidation!B:AA,5,TRUE)</f>
        <v>#VALUE!</v>
      </c>
      <c r="E5931" s="17" t="e">
        <f>VLOOKUP(B5932,Consolidation!B:AA,6,TRUE)</f>
        <v>#VALUE!</v>
      </c>
      <c r="F5931" s="17" t="e">
        <f>VLOOKUP(B5932,Consolidation!B:AA,7,TRUE)</f>
        <v>#VALUE!</v>
      </c>
      <c r="G5931" s="17" t="e">
        <f>VLOOKUP(B5932,Consolidation!B:AA,12,TRUE)</f>
        <v>#VALUE!</v>
      </c>
      <c r="H5931" s="17" t="e">
        <f>VLOOKUP(B5932,Consolidation!B:AA,22,FALSE)</f>
        <v>#VALUE!</v>
      </c>
    </row>
    <row r="5932" spans="1:8" ht="29.5" customHeight="1" thickBot="1" x14ac:dyDescent="0.4">
      <c r="A5932" s="16" t="e">
        <f>IF(B5932&lt;&gt;"","IND"&amp;TEXT(COUNTA($B$2:B5932),"000"),"")</f>
        <v>#VALUE!</v>
      </c>
      <c r="B5932" s="17" t="e">
        <f>Consolication[[#This Row],[Nom et prénom 0 Name &amp; first name]]</f>
        <v>#VALUE!</v>
      </c>
      <c r="C5932" s="17" t="e">
        <f>VLOOKUP(B5932,Consolidation!B:AA,3,TRUE)</f>
        <v>#VALUE!</v>
      </c>
      <c r="D5932" s="17" t="e">
        <f>VLOOKUP(B5932,Consolidation!B:AA,5,TRUE)</f>
        <v>#VALUE!</v>
      </c>
      <c r="E5932" s="17" t="e">
        <f>VLOOKUP(B5933,Consolidation!B:AA,6,TRUE)</f>
        <v>#VALUE!</v>
      </c>
      <c r="F5932" s="17" t="e">
        <f>VLOOKUP(B5933,Consolidation!B:AA,7,TRUE)</f>
        <v>#VALUE!</v>
      </c>
      <c r="G5932" s="17" t="e">
        <f>VLOOKUP(B5933,Consolidation!B:AA,12,TRUE)</f>
        <v>#VALUE!</v>
      </c>
      <c r="H5932" s="17" t="e">
        <f>VLOOKUP(B5933,Consolidation!B:AA,22,FALSE)</f>
        <v>#VALUE!</v>
      </c>
    </row>
    <row r="5933" spans="1:8" ht="29.5" customHeight="1" thickBot="1" x14ac:dyDescent="0.4">
      <c r="A5933" s="16" t="e">
        <f>IF(B5933&lt;&gt;"","IND"&amp;TEXT(COUNTA($B$2:B5933),"000"),"")</f>
        <v>#VALUE!</v>
      </c>
      <c r="B5933" s="17" t="e">
        <f>Consolication[[#This Row],[Nom et prénom 0 Name &amp; first name]]</f>
        <v>#VALUE!</v>
      </c>
      <c r="C5933" s="17" t="e">
        <f>VLOOKUP(B5933,Consolidation!B:AA,3,TRUE)</f>
        <v>#VALUE!</v>
      </c>
      <c r="D5933" s="17" t="e">
        <f>VLOOKUP(B5933,Consolidation!B:AA,5,TRUE)</f>
        <v>#VALUE!</v>
      </c>
      <c r="E5933" s="17" t="e">
        <f>VLOOKUP(B5934,Consolidation!B:AA,6,TRUE)</f>
        <v>#VALUE!</v>
      </c>
      <c r="F5933" s="17" t="e">
        <f>VLOOKUP(B5934,Consolidation!B:AA,7,TRUE)</f>
        <v>#VALUE!</v>
      </c>
      <c r="G5933" s="17" t="e">
        <f>VLOOKUP(B5934,Consolidation!B:AA,12,TRUE)</f>
        <v>#VALUE!</v>
      </c>
      <c r="H5933" s="17" t="e">
        <f>VLOOKUP(B5934,Consolidation!B:AA,22,FALSE)</f>
        <v>#VALUE!</v>
      </c>
    </row>
    <row r="5934" spans="1:8" ht="29.5" customHeight="1" thickBot="1" x14ac:dyDescent="0.4">
      <c r="A5934" s="16" t="e">
        <f>IF(B5934&lt;&gt;"","IND"&amp;TEXT(COUNTA($B$2:B5934),"000"),"")</f>
        <v>#VALUE!</v>
      </c>
      <c r="B5934" s="17" t="e">
        <f>Consolication[[#This Row],[Nom et prénom 0 Name &amp; first name]]</f>
        <v>#VALUE!</v>
      </c>
      <c r="C5934" s="17" t="e">
        <f>VLOOKUP(B5934,Consolidation!B:AA,3,TRUE)</f>
        <v>#VALUE!</v>
      </c>
      <c r="D5934" s="17" t="e">
        <f>VLOOKUP(B5934,Consolidation!B:AA,5,TRUE)</f>
        <v>#VALUE!</v>
      </c>
      <c r="E5934" s="17" t="e">
        <f>VLOOKUP(B5935,Consolidation!B:AA,6,TRUE)</f>
        <v>#VALUE!</v>
      </c>
      <c r="F5934" s="17" t="e">
        <f>VLOOKUP(B5935,Consolidation!B:AA,7,TRUE)</f>
        <v>#VALUE!</v>
      </c>
      <c r="G5934" s="17" t="e">
        <f>VLOOKUP(B5935,Consolidation!B:AA,12,TRUE)</f>
        <v>#VALUE!</v>
      </c>
      <c r="H5934" s="17" t="e">
        <f>VLOOKUP(B5935,Consolidation!B:AA,22,FALSE)</f>
        <v>#VALUE!</v>
      </c>
    </row>
    <row r="5935" spans="1:8" ht="29.5" customHeight="1" thickBot="1" x14ac:dyDescent="0.4">
      <c r="A5935" s="16" t="e">
        <f>IF(B5935&lt;&gt;"","IND"&amp;TEXT(COUNTA($B$2:B5935),"000"),"")</f>
        <v>#VALUE!</v>
      </c>
      <c r="B5935" s="17" t="e">
        <f>Consolication[[#This Row],[Nom et prénom 0 Name &amp; first name]]</f>
        <v>#VALUE!</v>
      </c>
      <c r="C5935" s="17" t="e">
        <f>VLOOKUP(B5935,Consolidation!B:AA,3,TRUE)</f>
        <v>#VALUE!</v>
      </c>
      <c r="D5935" s="17" t="e">
        <f>VLOOKUP(B5935,Consolidation!B:AA,5,TRUE)</f>
        <v>#VALUE!</v>
      </c>
      <c r="E5935" s="17" t="e">
        <f>VLOOKUP(B5936,Consolidation!B:AA,6,TRUE)</f>
        <v>#VALUE!</v>
      </c>
      <c r="F5935" s="17" t="e">
        <f>VLOOKUP(B5936,Consolidation!B:AA,7,TRUE)</f>
        <v>#VALUE!</v>
      </c>
      <c r="G5935" s="17" t="e">
        <f>VLOOKUP(B5936,Consolidation!B:AA,12,TRUE)</f>
        <v>#VALUE!</v>
      </c>
      <c r="H5935" s="17" t="e">
        <f>VLOOKUP(B5936,Consolidation!B:AA,22,FALSE)</f>
        <v>#VALUE!</v>
      </c>
    </row>
    <row r="5936" spans="1:8" ht="29.5" customHeight="1" thickBot="1" x14ac:dyDescent="0.4">
      <c r="A5936" s="16" t="e">
        <f>IF(B5936&lt;&gt;"","IND"&amp;TEXT(COUNTA($B$2:B5936),"000"),"")</f>
        <v>#VALUE!</v>
      </c>
      <c r="B5936" s="17" t="e">
        <f>Consolication[[#This Row],[Nom et prénom 0 Name &amp; first name]]</f>
        <v>#VALUE!</v>
      </c>
      <c r="C5936" s="17" t="e">
        <f>VLOOKUP(B5936,Consolidation!B:AA,3,TRUE)</f>
        <v>#VALUE!</v>
      </c>
      <c r="D5936" s="17" t="e">
        <f>VLOOKUP(B5936,Consolidation!B:AA,5,TRUE)</f>
        <v>#VALUE!</v>
      </c>
      <c r="E5936" s="17" t="e">
        <f>VLOOKUP(B5937,Consolidation!B:AA,6,TRUE)</f>
        <v>#VALUE!</v>
      </c>
      <c r="F5936" s="17" t="e">
        <f>VLOOKUP(B5937,Consolidation!B:AA,7,TRUE)</f>
        <v>#VALUE!</v>
      </c>
      <c r="G5936" s="17" t="e">
        <f>VLOOKUP(B5937,Consolidation!B:AA,12,TRUE)</f>
        <v>#VALUE!</v>
      </c>
      <c r="H5936" s="17" t="e">
        <f>VLOOKUP(B5937,Consolidation!B:AA,22,FALSE)</f>
        <v>#VALUE!</v>
      </c>
    </row>
    <row r="5937" spans="1:8" ht="29.5" customHeight="1" thickBot="1" x14ac:dyDescent="0.4">
      <c r="A5937" s="16" t="e">
        <f>IF(B5937&lt;&gt;"","IND"&amp;TEXT(COUNTA($B$2:B5937),"000"),"")</f>
        <v>#VALUE!</v>
      </c>
      <c r="B5937" s="17" t="e">
        <f>Consolication[[#This Row],[Nom et prénom 0 Name &amp; first name]]</f>
        <v>#VALUE!</v>
      </c>
      <c r="C5937" s="17" t="e">
        <f>VLOOKUP(B5937,Consolidation!B:AA,3,TRUE)</f>
        <v>#VALUE!</v>
      </c>
      <c r="D5937" s="17" t="e">
        <f>VLOOKUP(B5937,Consolidation!B:AA,5,TRUE)</f>
        <v>#VALUE!</v>
      </c>
      <c r="E5937" s="17" t="e">
        <f>VLOOKUP(B5938,Consolidation!B:AA,6,TRUE)</f>
        <v>#VALUE!</v>
      </c>
      <c r="F5937" s="17" t="e">
        <f>VLOOKUP(B5938,Consolidation!B:AA,7,TRUE)</f>
        <v>#VALUE!</v>
      </c>
      <c r="G5937" s="17" t="e">
        <f>VLOOKUP(B5938,Consolidation!B:AA,12,TRUE)</f>
        <v>#VALUE!</v>
      </c>
      <c r="H5937" s="17" t="e">
        <f>VLOOKUP(B5938,Consolidation!B:AA,22,FALSE)</f>
        <v>#VALUE!</v>
      </c>
    </row>
    <row r="5938" spans="1:8" ht="29.5" customHeight="1" thickBot="1" x14ac:dyDescent="0.4">
      <c r="A5938" s="16" t="e">
        <f>IF(B5938&lt;&gt;"","IND"&amp;TEXT(COUNTA($B$2:B5938),"000"),"")</f>
        <v>#VALUE!</v>
      </c>
      <c r="B5938" s="17" t="e">
        <f>Consolication[[#This Row],[Nom et prénom 0 Name &amp; first name]]</f>
        <v>#VALUE!</v>
      </c>
      <c r="C5938" s="17" t="e">
        <f>VLOOKUP(B5938,Consolidation!B:AA,3,TRUE)</f>
        <v>#VALUE!</v>
      </c>
      <c r="D5938" s="17" t="e">
        <f>VLOOKUP(B5938,Consolidation!B:AA,5,TRUE)</f>
        <v>#VALUE!</v>
      </c>
      <c r="E5938" s="17" t="e">
        <f>VLOOKUP(B5939,Consolidation!B:AA,6,TRUE)</f>
        <v>#VALUE!</v>
      </c>
      <c r="F5938" s="17" t="e">
        <f>VLOOKUP(B5939,Consolidation!B:AA,7,TRUE)</f>
        <v>#VALUE!</v>
      </c>
      <c r="G5938" s="17" t="e">
        <f>VLOOKUP(B5939,Consolidation!B:AA,12,TRUE)</f>
        <v>#VALUE!</v>
      </c>
      <c r="H5938" s="17" t="e">
        <f>VLOOKUP(B5939,Consolidation!B:AA,22,FALSE)</f>
        <v>#VALUE!</v>
      </c>
    </row>
    <row r="5939" spans="1:8" ht="29.5" customHeight="1" thickBot="1" x14ac:dyDescent="0.4">
      <c r="A5939" s="16" t="e">
        <f>IF(B5939&lt;&gt;"","IND"&amp;TEXT(COUNTA($B$2:B5939),"000"),"")</f>
        <v>#VALUE!</v>
      </c>
      <c r="B5939" s="17" t="e">
        <f>Consolication[[#This Row],[Nom et prénom 0 Name &amp; first name]]</f>
        <v>#VALUE!</v>
      </c>
      <c r="C5939" s="17" t="e">
        <f>VLOOKUP(B5939,Consolidation!B:AA,3,TRUE)</f>
        <v>#VALUE!</v>
      </c>
      <c r="D5939" s="17" t="e">
        <f>VLOOKUP(B5939,Consolidation!B:AA,5,TRUE)</f>
        <v>#VALUE!</v>
      </c>
      <c r="E5939" s="17" t="e">
        <f>VLOOKUP(B5940,Consolidation!B:AA,6,TRUE)</f>
        <v>#VALUE!</v>
      </c>
      <c r="F5939" s="17" t="e">
        <f>VLOOKUP(B5940,Consolidation!B:AA,7,TRUE)</f>
        <v>#VALUE!</v>
      </c>
      <c r="G5939" s="17" t="e">
        <f>VLOOKUP(B5940,Consolidation!B:AA,12,TRUE)</f>
        <v>#VALUE!</v>
      </c>
      <c r="H5939" s="17" t="e">
        <f>VLOOKUP(B5940,Consolidation!B:AA,22,FALSE)</f>
        <v>#VALUE!</v>
      </c>
    </row>
    <row r="5940" spans="1:8" ht="29.5" customHeight="1" thickBot="1" x14ac:dyDescent="0.4">
      <c r="A5940" s="16" t="e">
        <f>IF(B5940&lt;&gt;"","IND"&amp;TEXT(COUNTA($B$2:B5940),"000"),"")</f>
        <v>#VALUE!</v>
      </c>
      <c r="B5940" s="17" t="e">
        <f>Consolication[[#This Row],[Nom et prénom 0 Name &amp; first name]]</f>
        <v>#VALUE!</v>
      </c>
      <c r="C5940" s="17" t="e">
        <f>VLOOKUP(B5940,Consolidation!B:AA,3,TRUE)</f>
        <v>#VALUE!</v>
      </c>
      <c r="D5940" s="17" t="e">
        <f>VLOOKUP(B5940,Consolidation!B:AA,5,TRUE)</f>
        <v>#VALUE!</v>
      </c>
      <c r="E5940" s="17" t="e">
        <f>VLOOKUP(B5941,Consolidation!B:AA,6,TRUE)</f>
        <v>#VALUE!</v>
      </c>
      <c r="F5940" s="17" t="e">
        <f>VLOOKUP(B5941,Consolidation!B:AA,7,TRUE)</f>
        <v>#VALUE!</v>
      </c>
      <c r="G5940" s="17" t="e">
        <f>VLOOKUP(B5941,Consolidation!B:AA,12,TRUE)</f>
        <v>#VALUE!</v>
      </c>
      <c r="H5940" s="17" t="e">
        <f>VLOOKUP(B5941,Consolidation!B:AA,22,FALSE)</f>
        <v>#VALUE!</v>
      </c>
    </row>
    <row r="5941" spans="1:8" ht="29.5" customHeight="1" thickBot="1" x14ac:dyDescent="0.4">
      <c r="A5941" s="16" t="e">
        <f>IF(B5941&lt;&gt;"","IND"&amp;TEXT(COUNTA($B$2:B5941),"000"),"")</f>
        <v>#VALUE!</v>
      </c>
      <c r="B5941" s="17" t="e">
        <f>Consolication[[#This Row],[Nom et prénom 0 Name &amp; first name]]</f>
        <v>#VALUE!</v>
      </c>
      <c r="C5941" s="17" t="e">
        <f>VLOOKUP(B5941,Consolidation!B:AA,3,TRUE)</f>
        <v>#VALUE!</v>
      </c>
      <c r="D5941" s="17" t="e">
        <f>VLOOKUP(B5941,Consolidation!B:AA,5,TRUE)</f>
        <v>#VALUE!</v>
      </c>
      <c r="E5941" s="17" t="e">
        <f>VLOOKUP(B5942,Consolidation!B:AA,6,TRUE)</f>
        <v>#VALUE!</v>
      </c>
      <c r="F5941" s="17" t="e">
        <f>VLOOKUP(B5942,Consolidation!B:AA,7,TRUE)</f>
        <v>#VALUE!</v>
      </c>
      <c r="G5941" s="17" t="e">
        <f>VLOOKUP(B5942,Consolidation!B:AA,12,TRUE)</f>
        <v>#VALUE!</v>
      </c>
      <c r="H5941" s="17" t="e">
        <f>VLOOKUP(B5942,Consolidation!B:AA,22,FALSE)</f>
        <v>#VALUE!</v>
      </c>
    </row>
    <row r="5942" spans="1:8" ht="29.5" customHeight="1" thickBot="1" x14ac:dyDescent="0.4">
      <c r="A5942" s="16" t="e">
        <f>IF(B5942&lt;&gt;"","IND"&amp;TEXT(COUNTA($B$2:B5942),"000"),"")</f>
        <v>#VALUE!</v>
      </c>
      <c r="B5942" s="17" t="e">
        <f>Consolication[[#This Row],[Nom et prénom 0 Name &amp; first name]]</f>
        <v>#VALUE!</v>
      </c>
      <c r="C5942" s="17" t="e">
        <f>VLOOKUP(B5942,Consolidation!B:AA,3,TRUE)</f>
        <v>#VALUE!</v>
      </c>
      <c r="D5942" s="17" t="e">
        <f>VLOOKUP(B5942,Consolidation!B:AA,5,TRUE)</f>
        <v>#VALUE!</v>
      </c>
      <c r="E5942" s="17" t="e">
        <f>VLOOKUP(B5943,Consolidation!B:AA,6,TRUE)</f>
        <v>#VALUE!</v>
      </c>
      <c r="F5942" s="17" t="e">
        <f>VLOOKUP(B5943,Consolidation!B:AA,7,TRUE)</f>
        <v>#VALUE!</v>
      </c>
      <c r="G5942" s="17" t="e">
        <f>VLOOKUP(B5943,Consolidation!B:AA,12,TRUE)</f>
        <v>#VALUE!</v>
      </c>
      <c r="H5942" s="17" t="e">
        <f>VLOOKUP(B5943,Consolidation!B:AA,22,FALSE)</f>
        <v>#VALUE!</v>
      </c>
    </row>
    <row r="5943" spans="1:8" ht="29.5" customHeight="1" thickBot="1" x14ac:dyDescent="0.4">
      <c r="A5943" s="16" t="e">
        <f>IF(B5943&lt;&gt;"","IND"&amp;TEXT(COUNTA($B$2:B5943),"000"),"")</f>
        <v>#VALUE!</v>
      </c>
      <c r="B5943" s="17" t="e">
        <f>Consolication[[#This Row],[Nom et prénom 0 Name &amp; first name]]</f>
        <v>#VALUE!</v>
      </c>
      <c r="C5943" s="17" t="e">
        <f>VLOOKUP(B5943,Consolidation!B:AA,3,TRUE)</f>
        <v>#VALUE!</v>
      </c>
      <c r="D5943" s="17" t="e">
        <f>VLOOKUP(B5943,Consolidation!B:AA,5,TRUE)</f>
        <v>#VALUE!</v>
      </c>
      <c r="E5943" s="17" t="e">
        <f>VLOOKUP(B5944,Consolidation!B:AA,6,TRUE)</f>
        <v>#VALUE!</v>
      </c>
      <c r="F5943" s="17" t="e">
        <f>VLOOKUP(B5944,Consolidation!B:AA,7,TRUE)</f>
        <v>#VALUE!</v>
      </c>
      <c r="G5943" s="17" t="e">
        <f>VLOOKUP(B5944,Consolidation!B:AA,12,TRUE)</f>
        <v>#VALUE!</v>
      </c>
      <c r="H5943" s="17" t="e">
        <f>VLOOKUP(B5944,Consolidation!B:AA,22,FALSE)</f>
        <v>#VALUE!</v>
      </c>
    </row>
    <row r="5944" spans="1:8" ht="29.5" customHeight="1" thickBot="1" x14ac:dyDescent="0.4">
      <c r="A5944" s="16" t="e">
        <f>IF(B5944&lt;&gt;"","IND"&amp;TEXT(COUNTA($B$2:B5944),"000"),"")</f>
        <v>#VALUE!</v>
      </c>
      <c r="B5944" s="17" t="e">
        <f>Consolication[[#This Row],[Nom et prénom 0 Name &amp; first name]]</f>
        <v>#VALUE!</v>
      </c>
      <c r="C5944" s="17" t="e">
        <f>VLOOKUP(B5944,Consolidation!B:AA,3,TRUE)</f>
        <v>#VALUE!</v>
      </c>
      <c r="D5944" s="17" t="e">
        <f>VLOOKUP(B5944,Consolidation!B:AA,5,TRUE)</f>
        <v>#VALUE!</v>
      </c>
      <c r="E5944" s="17" t="e">
        <f>VLOOKUP(B5945,Consolidation!B:AA,6,TRUE)</f>
        <v>#VALUE!</v>
      </c>
      <c r="F5944" s="17" t="e">
        <f>VLOOKUP(B5945,Consolidation!B:AA,7,TRUE)</f>
        <v>#VALUE!</v>
      </c>
      <c r="G5944" s="17" t="e">
        <f>VLOOKUP(B5945,Consolidation!B:AA,12,TRUE)</f>
        <v>#VALUE!</v>
      </c>
      <c r="H5944" s="17" t="e">
        <f>VLOOKUP(B5945,Consolidation!B:AA,22,FALSE)</f>
        <v>#VALUE!</v>
      </c>
    </row>
    <row r="5945" spans="1:8" ht="29.5" customHeight="1" thickBot="1" x14ac:dyDescent="0.4">
      <c r="A5945" s="16" t="e">
        <f>IF(B5945&lt;&gt;"","IND"&amp;TEXT(COUNTA($B$2:B5945),"000"),"")</f>
        <v>#VALUE!</v>
      </c>
      <c r="B5945" s="17" t="e">
        <f>Consolication[[#This Row],[Nom et prénom 0 Name &amp; first name]]</f>
        <v>#VALUE!</v>
      </c>
      <c r="C5945" s="17" t="e">
        <f>VLOOKUP(B5945,Consolidation!B:AA,3,TRUE)</f>
        <v>#VALUE!</v>
      </c>
      <c r="D5945" s="17" t="e">
        <f>VLOOKUP(B5945,Consolidation!B:AA,5,TRUE)</f>
        <v>#VALUE!</v>
      </c>
      <c r="E5945" s="17" t="e">
        <f>VLOOKUP(B5946,Consolidation!B:AA,6,TRUE)</f>
        <v>#VALUE!</v>
      </c>
      <c r="F5945" s="17" t="e">
        <f>VLOOKUP(B5946,Consolidation!B:AA,7,TRUE)</f>
        <v>#VALUE!</v>
      </c>
      <c r="G5945" s="17" t="e">
        <f>VLOOKUP(B5946,Consolidation!B:AA,12,TRUE)</f>
        <v>#VALUE!</v>
      </c>
      <c r="H5945" s="17" t="e">
        <f>VLOOKUP(B5946,Consolidation!B:AA,22,FALSE)</f>
        <v>#VALUE!</v>
      </c>
    </row>
    <row r="5946" spans="1:8" ht="29.5" customHeight="1" thickBot="1" x14ac:dyDescent="0.4">
      <c r="A5946" s="16" t="e">
        <f>IF(B5946&lt;&gt;"","IND"&amp;TEXT(COUNTA($B$2:B5946),"000"),"")</f>
        <v>#VALUE!</v>
      </c>
      <c r="B5946" s="17" t="e">
        <f>Consolication[[#This Row],[Nom et prénom 0 Name &amp; first name]]</f>
        <v>#VALUE!</v>
      </c>
      <c r="C5946" s="17" t="e">
        <f>VLOOKUP(B5946,Consolidation!B:AA,3,TRUE)</f>
        <v>#VALUE!</v>
      </c>
      <c r="D5946" s="17" t="e">
        <f>VLOOKUP(B5946,Consolidation!B:AA,5,TRUE)</f>
        <v>#VALUE!</v>
      </c>
      <c r="E5946" s="17" t="e">
        <f>VLOOKUP(B5947,Consolidation!B:AA,6,TRUE)</f>
        <v>#VALUE!</v>
      </c>
      <c r="F5946" s="17" t="e">
        <f>VLOOKUP(B5947,Consolidation!B:AA,7,TRUE)</f>
        <v>#VALUE!</v>
      </c>
      <c r="G5946" s="17" t="e">
        <f>VLOOKUP(B5947,Consolidation!B:AA,12,TRUE)</f>
        <v>#VALUE!</v>
      </c>
      <c r="H5946" s="17" t="e">
        <f>VLOOKUP(B5947,Consolidation!B:AA,22,FALSE)</f>
        <v>#VALUE!</v>
      </c>
    </row>
    <row r="5947" spans="1:8" ht="29.5" customHeight="1" thickBot="1" x14ac:dyDescent="0.4">
      <c r="A5947" s="16" t="e">
        <f>IF(B5947&lt;&gt;"","IND"&amp;TEXT(COUNTA($B$2:B5947),"000"),"")</f>
        <v>#VALUE!</v>
      </c>
      <c r="B5947" s="17" t="e">
        <f>Consolication[[#This Row],[Nom et prénom 0 Name &amp; first name]]</f>
        <v>#VALUE!</v>
      </c>
      <c r="C5947" s="17" t="e">
        <f>VLOOKUP(B5947,Consolidation!B:AA,3,TRUE)</f>
        <v>#VALUE!</v>
      </c>
      <c r="D5947" s="17" t="e">
        <f>VLOOKUP(B5947,Consolidation!B:AA,5,TRUE)</f>
        <v>#VALUE!</v>
      </c>
      <c r="E5947" s="17" t="e">
        <f>VLOOKUP(B5948,Consolidation!B:AA,6,TRUE)</f>
        <v>#VALUE!</v>
      </c>
      <c r="F5947" s="17" t="e">
        <f>VLOOKUP(B5948,Consolidation!B:AA,7,TRUE)</f>
        <v>#VALUE!</v>
      </c>
      <c r="G5947" s="17" t="e">
        <f>VLOOKUP(B5948,Consolidation!B:AA,12,TRUE)</f>
        <v>#VALUE!</v>
      </c>
      <c r="H5947" s="17" t="e">
        <f>VLOOKUP(B5948,Consolidation!B:AA,22,FALSE)</f>
        <v>#VALUE!</v>
      </c>
    </row>
    <row r="5948" spans="1:8" ht="29.5" customHeight="1" thickBot="1" x14ac:dyDescent="0.4">
      <c r="A5948" s="16" t="e">
        <f>IF(B5948&lt;&gt;"","IND"&amp;TEXT(COUNTA($B$2:B5948),"000"),"")</f>
        <v>#VALUE!</v>
      </c>
      <c r="B5948" s="17" t="e">
        <f>Consolication[[#This Row],[Nom et prénom 0 Name &amp; first name]]</f>
        <v>#VALUE!</v>
      </c>
      <c r="C5948" s="17" t="e">
        <f>VLOOKUP(B5948,Consolidation!B:AA,3,TRUE)</f>
        <v>#VALUE!</v>
      </c>
      <c r="D5948" s="17" t="e">
        <f>VLOOKUP(B5948,Consolidation!B:AA,5,TRUE)</f>
        <v>#VALUE!</v>
      </c>
      <c r="E5948" s="17" t="e">
        <f>VLOOKUP(B5949,Consolidation!B:AA,6,TRUE)</f>
        <v>#VALUE!</v>
      </c>
      <c r="F5948" s="17" t="e">
        <f>VLOOKUP(B5949,Consolidation!B:AA,7,TRUE)</f>
        <v>#VALUE!</v>
      </c>
      <c r="G5948" s="17" t="e">
        <f>VLOOKUP(B5949,Consolidation!B:AA,12,TRUE)</f>
        <v>#VALUE!</v>
      </c>
      <c r="H5948" s="17" t="e">
        <f>VLOOKUP(B5949,Consolidation!B:AA,22,FALSE)</f>
        <v>#VALUE!</v>
      </c>
    </row>
    <row r="5949" spans="1:8" ht="29.5" customHeight="1" thickBot="1" x14ac:dyDescent="0.4">
      <c r="A5949" s="16" t="e">
        <f>IF(B5949&lt;&gt;"","IND"&amp;TEXT(COUNTA($B$2:B5949),"000"),"")</f>
        <v>#VALUE!</v>
      </c>
      <c r="B5949" s="17" t="e">
        <f>Consolication[[#This Row],[Nom et prénom 0 Name &amp; first name]]</f>
        <v>#VALUE!</v>
      </c>
      <c r="C5949" s="17" t="e">
        <f>VLOOKUP(B5949,Consolidation!B:AA,3,TRUE)</f>
        <v>#VALUE!</v>
      </c>
      <c r="D5949" s="17" t="e">
        <f>VLOOKUP(B5949,Consolidation!B:AA,5,TRUE)</f>
        <v>#VALUE!</v>
      </c>
      <c r="E5949" s="17" t="e">
        <f>VLOOKUP(B5950,Consolidation!B:AA,6,TRUE)</f>
        <v>#VALUE!</v>
      </c>
      <c r="F5949" s="17" t="e">
        <f>VLOOKUP(B5950,Consolidation!B:AA,7,TRUE)</f>
        <v>#VALUE!</v>
      </c>
      <c r="G5949" s="17" t="e">
        <f>VLOOKUP(B5950,Consolidation!B:AA,12,TRUE)</f>
        <v>#VALUE!</v>
      </c>
      <c r="H5949" s="17" t="e">
        <f>VLOOKUP(B5950,Consolidation!B:AA,22,FALSE)</f>
        <v>#VALUE!</v>
      </c>
    </row>
    <row r="5950" spans="1:8" ht="29.5" customHeight="1" thickBot="1" x14ac:dyDescent="0.4">
      <c r="A5950" s="16" t="e">
        <f>IF(B5950&lt;&gt;"","IND"&amp;TEXT(COUNTA($B$2:B5950),"000"),"")</f>
        <v>#VALUE!</v>
      </c>
      <c r="B5950" s="17" t="e">
        <f>Consolication[[#This Row],[Nom et prénom 0 Name &amp; first name]]</f>
        <v>#VALUE!</v>
      </c>
      <c r="C5950" s="17" t="e">
        <f>VLOOKUP(B5950,Consolidation!B:AA,3,TRUE)</f>
        <v>#VALUE!</v>
      </c>
      <c r="D5950" s="17" t="e">
        <f>VLOOKUP(B5950,Consolidation!B:AA,5,TRUE)</f>
        <v>#VALUE!</v>
      </c>
      <c r="E5950" s="17" t="e">
        <f>VLOOKUP(B5951,Consolidation!B:AA,6,TRUE)</f>
        <v>#VALUE!</v>
      </c>
      <c r="F5950" s="17" t="e">
        <f>VLOOKUP(B5951,Consolidation!B:AA,7,TRUE)</f>
        <v>#VALUE!</v>
      </c>
      <c r="G5950" s="17" t="e">
        <f>VLOOKUP(B5951,Consolidation!B:AA,12,TRUE)</f>
        <v>#VALUE!</v>
      </c>
      <c r="H5950" s="17" t="e">
        <f>VLOOKUP(B5951,Consolidation!B:AA,22,FALSE)</f>
        <v>#VALUE!</v>
      </c>
    </row>
    <row r="5951" spans="1:8" ht="29.5" customHeight="1" thickBot="1" x14ac:dyDescent="0.4">
      <c r="A5951" s="16" t="e">
        <f>IF(B5951&lt;&gt;"","IND"&amp;TEXT(COUNTA($B$2:B5951),"000"),"")</f>
        <v>#VALUE!</v>
      </c>
      <c r="B5951" s="17" t="e">
        <f>Consolication[[#This Row],[Nom et prénom 0 Name &amp; first name]]</f>
        <v>#VALUE!</v>
      </c>
      <c r="C5951" s="17" t="e">
        <f>VLOOKUP(B5951,Consolidation!B:AA,3,TRUE)</f>
        <v>#VALUE!</v>
      </c>
      <c r="D5951" s="17" t="e">
        <f>VLOOKUP(B5951,Consolidation!B:AA,5,TRUE)</f>
        <v>#VALUE!</v>
      </c>
      <c r="E5951" s="17" t="e">
        <f>VLOOKUP(B5952,Consolidation!B:AA,6,TRUE)</f>
        <v>#VALUE!</v>
      </c>
      <c r="F5951" s="17" t="e">
        <f>VLOOKUP(B5952,Consolidation!B:AA,7,TRUE)</f>
        <v>#VALUE!</v>
      </c>
      <c r="G5951" s="17" t="e">
        <f>VLOOKUP(B5952,Consolidation!B:AA,12,TRUE)</f>
        <v>#VALUE!</v>
      </c>
      <c r="H5951" s="17" t="e">
        <f>VLOOKUP(B5952,Consolidation!B:AA,22,FALSE)</f>
        <v>#VALUE!</v>
      </c>
    </row>
    <row r="5952" spans="1:8" ht="29.5" customHeight="1" thickBot="1" x14ac:dyDescent="0.4">
      <c r="A5952" s="16" t="e">
        <f>IF(B5952&lt;&gt;"","IND"&amp;TEXT(COUNTA($B$2:B5952),"000"),"")</f>
        <v>#VALUE!</v>
      </c>
      <c r="B5952" s="17" t="e">
        <f>Consolication[[#This Row],[Nom et prénom 0 Name &amp; first name]]</f>
        <v>#VALUE!</v>
      </c>
      <c r="C5952" s="17" t="e">
        <f>VLOOKUP(B5952,Consolidation!B:AA,3,TRUE)</f>
        <v>#VALUE!</v>
      </c>
      <c r="D5952" s="17" t="e">
        <f>VLOOKUP(B5952,Consolidation!B:AA,5,TRUE)</f>
        <v>#VALUE!</v>
      </c>
      <c r="E5952" s="17" t="e">
        <f>VLOOKUP(B5953,Consolidation!B:AA,6,TRUE)</f>
        <v>#VALUE!</v>
      </c>
      <c r="F5952" s="17" t="e">
        <f>VLOOKUP(B5953,Consolidation!B:AA,7,TRUE)</f>
        <v>#VALUE!</v>
      </c>
      <c r="G5952" s="17" t="e">
        <f>VLOOKUP(B5953,Consolidation!B:AA,12,TRUE)</f>
        <v>#VALUE!</v>
      </c>
      <c r="H5952" s="17" t="e">
        <f>VLOOKUP(B5953,Consolidation!B:AA,22,FALSE)</f>
        <v>#VALUE!</v>
      </c>
    </row>
    <row r="5953" spans="1:8" ht="29.5" customHeight="1" thickBot="1" x14ac:dyDescent="0.4">
      <c r="A5953" s="16" t="e">
        <f>IF(B5953&lt;&gt;"","IND"&amp;TEXT(COUNTA($B$2:B5953),"000"),"")</f>
        <v>#VALUE!</v>
      </c>
      <c r="B5953" s="17" t="e">
        <f>Consolication[[#This Row],[Nom et prénom 0 Name &amp; first name]]</f>
        <v>#VALUE!</v>
      </c>
      <c r="C5953" s="17" t="e">
        <f>VLOOKUP(B5953,Consolidation!B:AA,3,TRUE)</f>
        <v>#VALUE!</v>
      </c>
      <c r="D5953" s="17" t="e">
        <f>VLOOKUP(B5953,Consolidation!B:AA,5,TRUE)</f>
        <v>#VALUE!</v>
      </c>
      <c r="E5953" s="17" t="e">
        <f>VLOOKUP(B5954,Consolidation!B:AA,6,TRUE)</f>
        <v>#VALUE!</v>
      </c>
      <c r="F5953" s="17" t="e">
        <f>VLOOKUP(B5954,Consolidation!B:AA,7,TRUE)</f>
        <v>#VALUE!</v>
      </c>
      <c r="G5953" s="17" t="e">
        <f>VLOOKUP(B5954,Consolidation!B:AA,12,TRUE)</f>
        <v>#VALUE!</v>
      </c>
      <c r="H5953" s="17" t="e">
        <f>VLOOKUP(B5954,Consolidation!B:AA,22,FALSE)</f>
        <v>#VALUE!</v>
      </c>
    </row>
    <row r="5954" spans="1:8" ht="29.5" customHeight="1" thickBot="1" x14ac:dyDescent="0.4">
      <c r="A5954" s="16" t="e">
        <f>IF(B5954&lt;&gt;"","IND"&amp;TEXT(COUNTA($B$2:B5954),"000"),"")</f>
        <v>#VALUE!</v>
      </c>
      <c r="B5954" s="17" t="e">
        <f>Consolication[[#This Row],[Nom et prénom 0 Name &amp; first name]]</f>
        <v>#VALUE!</v>
      </c>
      <c r="C5954" s="17" t="e">
        <f>VLOOKUP(B5954,Consolidation!B:AA,3,TRUE)</f>
        <v>#VALUE!</v>
      </c>
      <c r="D5954" s="17" t="e">
        <f>VLOOKUP(B5954,Consolidation!B:AA,5,TRUE)</f>
        <v>#VALUE!</v>
      </c>
      <c r="E5954" s="17" t="e">
        <f>VLOOKUP(B5955,Consolidation!B:AA,6,TRUE)</f>
        <v>#VALUE!</v>
      </c>
      <c r="F5954" s="17" t="e">
        <f>VLOOKUP(B5955,Consolidation!B:AA,7,TRUE)</f>
        <v>#VALUE!</v>
      </c>
      <c r="G5954" s="17" t="e">
        <f>VLOOKUP(B5955,Consolidation!B:AA,12,TRUE)</f>
        <v>#VALUE!</v>
      </c>
      <c r="H5954" s="17" t="e">
        <f>VLOOKUP(B5955,Consolidation!B:AA,22,FALSE)</f>
        <v>#VALUE!</v>
      </c>
    </row>
    <row r="5955" spans="1:8" ht="29.5" customHeight="1" thickBot="1" x14ac:dyDescent="0.4">
      <c r="A5955" s="16" t="e">
        <f>IF(B5955&lt;&gt;"","IND"&amp;TEXT(COUNTA($B$2:B5955),"000"),"")</f>
        <v>#VALUE!</v>
      </c>
      <c r="B5955" s="17" t="e">
        <f>Consolication[[#This Row],[Nom et prénom 0 Name &amp; first name]]</f>
        <v>#VALUE!</v>
      </c>
      <c r="C5955" s="17" t="e">
        <f>VLOOKUP(B5955,Consolidation!B:AA,3,TRUE)</f>
        <v>#VALUE!</v>
      </c>
      <c r="D5955" s="17" t="e">
        <f>VLOOKUP(B5955,Consolidation!B:AA,5,TRUE)</f>
        <v>#VALUE!</v>
      </c>
      <c r="E5955" s="17" t="e">
        <f>VLOOKUP(B5956,Consolidation!B:AA,6,TRUE)</f>
        <v>#VALUE!</v>
      </c>
      <c r="F5955" s="17" t="e">
        <f>VLOOKUP(B5956,Consolidation!B:AA,7,TRUE)</f>
        <v>#VALUE!</v>
      </c>
      <c r="G5955" s="17" t="e">
        <f>VLOOKUP(B5956,Consolidation!B:AA,12,TRUE)</f>
        <v>#VALUE!</v>
      </c>
      <c r="H5955" s="17" t="e">
        <f>VLOOKUP(B5956,Consolidation!B:AA,22,FALSE)</f>
        <v>#VALUE!</v>
      </c>
    </row>
    <row r="5956" spans="1:8" ht="29.5" customHeight="1" thickBot="1" x14ac:dyDescent="0.4">
      <c r="A5956" s="16" t="e">
        <f>IF(B5956&lt;&gt;"","IND"&amp;TEXT(COUNTA($B$2:B5956),"000"),"")</f>
        <v>#VALUE!</v>
      </c>
      <c r="B5956" s="17" t="e">
        <f>Consolication[[#This Row],[Nom et prénom 0 Name &amp; first name]]</f>
        <v>#VALUE!</v>
      </c>
      <c r="C5956" s="17" t="e">
        <f>VLOOKUP(B5956,Consolidation!B:AA,3,TRUE)</f>
        <v>#VALUE!</v>
      </c>
      <c r="D5956" s="17" t="e">
        <f>VLOOKUP(B5956,Consolidation!B:AA,5,TRUE)</f>
        <v>#VALUE!</v>
      </c>
      <c r="E5956" s="17" t="e">
        <f>VLOOKUP(B5957,Consolidation!B:AA,6,TRUE)</f>
        <v>#VALUE!</v>
      </c>
      <c r="F5956" s="17" t="e">
        <f>VLOOKUP(B5957,Consolidation!B:AA,7,TRUE)</f>
        <v>#VALUE!</v>
      </c>
      <c r="G5956" s="17" t="e">
        <f>VLOOKUP(B5957,Consolidation!B:AA,12,TRUE)</f>
        <v>#VALUE!</v>
      </c>
      <c r="H5956" s="17" t="e">
        <f>VLOOKUP(B5957,Consolidation!B:AA,22,FALSE)</f>
        <v>#VALUE!</v>
      </c>
    </row>
    <row r="5957" spans="1:8" ht="29.5" customHeight="1" thickBot="1" x14ac:dyDescent="0.4">
      <c r="A5957" s="16" t="e">
        <f>IF(B5957&lt;&gt;"","IND"&amp;TEXT(COUNTA($B$2:B5957),"000"),"")</f>
        <v>#VALUE!</v>
      </c>
      <c r="B5957" s="17" t="e">
        <f>Consolication[[#This Row],[Nom et prénom 0 Name &amp; first name]]</f>
        <v>#VALUE!</v>
      </c>
      <c r="C5957" s="17" t="e">
        <f>VLOOKUP(B5957,Consolidation!B:AA,3,TRUE)</f>
        <v>#VALUE!</v>
      </c>
      <c r="D5957" s="17" t="e">
        <f>VLOOKUP(B5957,Consolidation!B:AA,5,TRUE)</f>
        <v>#VALUE!</v>
      </c>
      <c r="E5957" s="17" t="e">
        <f>VLOOKUP(B5958,Consolidation!B:AA,6,TRUE)</f>
        <v>#VALUE!</v>
      </c>
      <c r="F5957" s="17" t="e">
        <f>VLOOKUP(B5958,Consolidation!B:AA,7,TRUE)</f>
        <v>#VALUE!</v>
      </c>
      <c r="G5957" s="17" t="e">
        <f>VLOOKUP(B5958,Consolidation!B:AA,12,TRUE)</f>
        <v>#VALUE!</v>
      </c>
      <c r="H5957" s="17" t="e">
        <f>VLOOKUP(B5958,Consolidation!B:AA,22,FALSE)</f>
        <v>#VALUE!</v>
      </c>
    </row>
    <row r="5958" spans="1:8" ht="29.5" customHeight="1" thickBot="1" x14ac:dyDescent="0.4">
      <c r="A5958" s="16" t="e">
        <f>IF(B5958&lt;&gt;"","IND"&amp;TEXT(COUNTA($B$2:B5958),"000"),"")</f>
        <v>#VALUE!</v>
      </c>
      <c r="B5958" s="17" t="e">
        <f>Consolication[[#This Row],[Nom et prénom 0 Name &amp; first name]]</f>
        <v>#VALUE!</v>
      </c>
      <c r="C5958" s="17" t="e">
        <f>VLOOKUP(B5958,Consolidation!B:AA,3,TRUE)</f>
        <v>#VALUE!</v>
      </c>
      <c r="D5958" s="17" t="e">
        <f>VLOOKUP(B5958,Consolidation!B:AA,5,TRUE)</f>
        <v>#VALUE!</v>
      </c>
      <c r="E5958" s="17" t="e">
        <f>VLOOKUP(B5959,Consolidation!B:AA,6,TRUE)</f>
        <v>#VALUE!</v>
      </c>
      <c r="F5958" s="17" t="e">
        <f>VLOOKUP(B5959,Consolidation!B:AA,7,TRUE)</f>
        <v>#VALUE!</v>
      </c>
      <c r="G5958" s="17" t="e">
        <f>VLOOKUP(B5959,Consolidation!B:AA,12,TRUE)</f>
        <v>#VALUE!</v>
      </c>
      <c r="H5958" s="17" t="e">
        <f>VLOOKUP(B5959,Consolidation!B:AA,22,FALSE)</f>
        <v>#VALUE!</v>
      </c>
    </row>
    <row r="5959" spans="1:8" ht="29.5" customHeight="1" thickBot="1" x14ac:dyDescent="0.4">
      <c r="A5959" s="16" t="e">
        <f>IF(B5959&lt;&gt;"","IND"&amp;TEXT(COUNTA($B$2:B5959),"000"),"")</f>
        <v>#VALUE!</v>
      </c>
      <c r="B5959" s="17" t="e">
        <f>Consolication[[#This Row],[Nom et prénom 0 Name &amp; first name]]</f>
        <v>#VALUE!</v>
      </c>
      <c r="C5959" s="17" t="e">
        <f>VLOOKUP(B5959,Consolidation!B:AA,3,TRUE)</f>
        <v>#VALUE!</v>
      </c>
      <c r="D5959" s="17" t="e">
        <f>VLOOKUP(B5959,Consolidation!B:AA,5,TRUE)</f>
        <v>#VALUE!</v>
      </c>
      <c r="E5959" s="17" t="e">
        <f>VLOOKUP(B5960,Consolidation!B:AA,6,TRUE)</f>
        <v>#VALUE!</v>
      </c>
      <c r="F5959" s="17" t="e">
        <f>VLOOKUP(B5960,Consolidation!B:AA,7,TRUE)</f>
        <v>#VALUE!</v>
      </c>
      <c r="G5959" s="17" t="e">
        <f>VLOOKUP(B5960,Consolidation!B:AA,12,TRUE)</f>
        <v>#VALUE!</v>
      </c>
      <c r="H5959" s="17" t="e">
        <f>VLOOKUP(B5960,Consolidation!B:AA,22,FALSE)</f>
        <v>#VALUE!</v>
      </c>
    </row>
    <row r="5960" spans="1:8" ht="29.5" customHeight="1" thickBot="1" x14ac:dyDescent="0.4">
      <c r="A5960" s="16" t="e">
        <f>IF(B5960&lt;&gt;"","IND"&amp;TEXT(COUNTA($B$2:B5960),"000"),"")</f>
        <v>#VALUE!</v>
      </c>
      <c r="B5960" s="17" t="e">
        <f>Consolication[[#This Row],[Nom et prénom 0 Name &amp; first name]]</f>
        <v>#VALUE!</v>
      </c>
      <c r="C5960" s="17" t="e">
        <f>VLOOKUP(B5960,Consolidation!B:AA,3,TRUE)</f>
        <v>#VALUE!</v>
      </c>
      <c r="D5960" s="17" t="e">
        <f>VLOOKUP(B5960,Consolidation!B:AA,5,TRUE)</f>
        <v>#VALUE!</v>
      </c>
      <c r="E5960" s="17" t="e">
        <f>VLOOKUP(B5961,Consolidation!B:AA,6,TRUE)</f>
        <v>#VALUE!</v>
      </c>
      <c r="F5960" s="17" t="e">
        <f>VLOOKUP(B5961,Consolidation!B:AA,7,TRUE)</f>
        <v>#VALUE!</v>
      </c>
      <c r="G5960" s="17" t="e">
        <f>VLOOKUP(B5961,Consolidation!B:AA,12,TRUE)</f>
        <v>#VALUE!</v>
      </c>
      <c r="H5960" s="17" t="e">
        <f>VLOOKUP(B5961,Consolidation!B:AA,22,FALSE)</f>
        <v>#VALUE!</v>
      </c>
    </row>
    <row r="5961" spans="1:8" ht="29.5" customHeight="1" thickBot="1" x14ac:dyDescent="0.4">
      <c r="A5961" s="16" t="e">
        <f>IF(B5961&lt;&gt;"","IND"&amp;TEXT(COUNTA($B$2:B5961),"000"),"")</f>
        <v>#VALUE!</v>
      </c>
      <c r="B5961" s="17" t="e">
        <f>Consolication[[#This Row],[Nom et prénom 0 Name &amp; first name]]</f>
        <v>#VALUE!</v>
      </c>
      <c r="C5961" s="17" t="e">
        <f>VLOOKUP(B5961,Consolidation!B:AA,3,TRUE)</f>
        <v>#VALUE!</v>
      </c>
      <c r="D5961" s="17" t="e">
        <f>VLOOKUP(B5961,Consolidation!B:AA,5,TRUE)</f>
        <v>#VALUE!</v>
      </c>
      <c r="E5961" s="17" t="e">
        <f>VLOOKUP(B5962,Consolidation!B:AA,6,TRUE)</f>
        <v>#VALUE!</v>
      </c>
      <c r="F5961" s="17" t="e">
        <f>VLOOKUP(B5962,Consolidation!B:AA,7,TRUE)</f>
        <v>#VALUE!</v>
      </c>
      <c r="G5961" s="17" t="e">
        <f>VLOOKUP(B5962,Consolidation!B:AA,12,TRUE)</f>
        <v>#VALUE!</v>
      </c>
      <c r="H5961" s="17" t="e">
        <f>VLOOKUP(B5962,Consolidation!B:AA,22,FALSE)</f>
        <v>#VALUE!</v>
      </c>
    </row>
    <row r="5962" spans="1:8" ht="29.5" customHeight="1" thickBot="1" x14ac:dyDescent="0.4">
      <c r="A5962" s="16" t="e">
        <f>IF(B5962&lt;&gt;"","IND"&amp;TEXT(COUNTA($B$2:B5962),"000"),"")</f>
        <v>#VALUE!</v>
      </c>
      <c r="B5962" s="17" t="e">
        <f>Consolication[[#This Row],[Nom et prénom 0 Name &amp; first name]]</f>
        <v>#VALUE!</v>
      </c>
      <c r="C5962" s="17" t="e">
        <f>VLOOKUP(B5962,Consolidation!B:AA,3,TRUE)</f>
        <v>#VALUE!</v>
      </c>
      <c r="D5962" s="17" t="e">
        <f>VLOOKUP(B5962,Consolidation!B:AA,5,TRUE)</f>
        <v>#VALUE!</v>
      </c>
      <c r="E5962" s="17" t="e">
        <f>VLOOKUP(B5963,Consolidation!B:AA,6,TRUE)</f>
        <v>#VALUE!</v>
      </c>
      <c r="F5962" s="17" t="e">
        <f>VLOOKUP(B5963,Consolidation!B:AA,7,TRUE)</f>
        <v>#VALUE!</v>
      </c>
      <c r="G5962" s="17" t="e">
        <f>VLOOKUP(B5963,Consolidation!B:AA,12,TRUE)</f>
        <v>#VALUE!</v>
      </c>
      <c r="H5962" s="17" t="e">
        <f>VLOOKUP(B5963,Consolidation!B:AA,22,FALSE)</f>
        <v>#VALUE!</v>
      </c>
    </row>
    <row r="5963" spans="1:8" ht="29.5" customHeight="1" thickBot="1" x14ac:dyDescent="0.4">
      <c r="A5963" s="16" t="e">
        <f>IF(B5963&lt;&gt;"","IND"&amp;TEXT(COUNTA($B$2:B5963),"000"),"")</f>
        <v>#VALUE!</v>
      </c>
      <c r="B5963" s="17" t="e">
        <f>Consolication[[#This Row],[Nom et prénom 0 Name &amp; first name]]</f>
        <v>#VALUE!</v>
      </c>
      <c r="C5963" s="17" t="e">
        <f>VLOOKUP(B5963,Consolidation!B:AA,3,TRUE)</f>
        <v>#VALUE!</v>
      </c>
      <c r="D5963" s="17" t="e">
        <f>VLOOKUP(B5963,Consolidation!B:AA,5,TRUE)</f>
        <v>#VALUE!</v>
      </c>
      <c r="E5963" s="17" t="e">
        <f>VLOOKUP(B5964,Consolidation!B:AA,6,TRUE)</f>
        <v>#VALUE!</v>
      </c>
      <c r="F5963" s="17" t="e">
        <f>VLOOKUP(B5964,Consolidation!B:AA,7,TRUE)</f>
        <v>#VALUE!</v>
      </c>
      <c r="G5963" s="17" t="e">
        <f>VLOOKUP(B5964,Consolidation!B:AA,12,TRUE)</f>
        <v>#VALUE!</v>
      </c>
      <c r="H5963" s="17" t="e">
        <f>VLOOKUP(B5964,Consolidation!B:AA,22,FALSE)</f>
        <v>#VALUE!</v>
      </c>
    </row>
    <row r="5964" spans="1:8" ht="29.5" customHeight="1" thickBot="1" x14ac:dyDescent="0.4">
      <c r="A5964" s="16" t="e">
        <f>IF(B5964&lt;&gt;"","IND"&amp;TEXT(COUNTA($B$2:B5964),"000"),"")</f>
        <v>#VALUE!</v>
      </c>
      <c r="B5964" s="17" t="e">
        <f>Consolication[[#This Row],[Nom et prénom 0 Name &amp; first name]]</f>
        <v>#VALUE!</v>
      </c>
      <c r="C5964" s="17" t="e">
        <f>VLOOKUP(B5964,Consolidation!B:AA,3,TRUE)</f>
        <v>#VALUE!</v>
      </c>
      <c r="D5964" s="17" t="e">
        <f>VLOOKUP(B5964,Consolidation!B:AA,5,TRUE)</f>
        <v>#VALUE!</v>
      </c>
      <c r="E5964" s="17" t="e">
        <f>VLOOKUP(B5965,Consolidation!B:AA,6,TRUE)</f>
        <v>#VALUE!</v>
      </c>
      <c r="F5964" s="17" t="e">
        <f>VLOOKUP(B5965,Consolidation!B:AA,7,TRUE)</f>
        <v>#VALUE!</v>
      </c>
      <c r="G5964" s="17" t="e">
        <f>VLOOKUP(B5965,Consolidation!B:AA,12,TRUE)</f>
        <v>#VALUE!</v>
      </c>
      <c r="H5964" s="17" t="e">
        <f>VLOOKUP(B5965,Consolidation!B:AA,22,FALSE)</f>
        <v>#VALUE!</v>
      </c>
    </row>
    <row r="5965" spans="1:8" ht="29.5" customHeight="1" thickBot="1" x14ac:dyDescent="0.4">
      <c r="A5965" s="16" t="e">
        <f>IF(B5965&lt;&gt;"","IND"&amp;TEXT(COUNTA($B$2:B5965),"000"),"")</f>
        <v>#VALUE!</v>
      </c>
      <c r="B5965" s="17" t="e">
        <f>Consolication[[#This Row],[Nom et prénom 0 Name &amp; first name]]</f>
        <v>#VALUE!</v>
      </c>
      <c r="C5965" s="17" t="e">
        <f>VLOOKUP(B5965,Consolidation!B:AA,3,TRUE)</f>
        <v>#VALUE!</v>
      </c>
      <c r="D5965" s="17" t="e">
        <f>VLOOKUP(B5965,Consolidation!B:AA,5,TRUE)</f>
        <v>#VALUE!</v>
      </c>
      <c r="E5965" s="17" t="e">
        <f>VLOOKUP(B5966,Consolidation!B:AA,6,TRUE)</f>
        <v>#VALUE!</v>
      </c>
      <c r="F5965" s="17" t="e">
        <f>VLOOKUP(B5966,Consolidation!B:AA,7,TRUE)</f>
        <v>#VALUE!</v>
      </c>
      <c r="G5965" s="17" t="e">
        <f>VLOOKUP(B5966,Consolidation!B:AA,12,TRUE)</f>
        <v>#VALUE!</v>
      </c>
      <c r="H5965" s="17" t="e">
        <f>VLOOKUP(B5966,Consolidation!B:AA,22,FALSE)</f>
        <v>#VALUE!</v>
      </c>
    </row>
    <row r="5966" spans="1:8" ht="29.5" customHeight="1" thickBot="1" x14ac:dyDescent="0.4">
      <c r="A5966" s="16" t="e">
        <f>IF(B5966&lt;&gt;"","IND"&amp;TEXT(COUNTA($B$2:B5966),"000"),"")</f>
        <v>#VALUE!</v>
      </c>
      <c r="B5966" s="17" t="e">
        <f>Consolication[[#This Row],[Nom et prénom 0 Name &amp; first name]]</f>
        <v>#VALUE!</v>
      </c>
      <c r="C5966" s="17" t="e">
        <f>VLOOKUP(B5966,Consolidation!B:AA,3,TRUE)</f>
        <v>#VALUE!</v>
      </c>
      <c r="D5966" s="17" t="e">
        <f>VLOOKUP(B5966,Consolidation!B:AA,5,TRUE)</f>
        <v>#VALUE!</v>
      </c>
      <c r="E5966" s="17" t="e">
        <f>VLOOKUP(B5967,Consolidation!B:AA,6,TRUE)</f>
        <v>#VALUE!</v>
      </c>
      <c r="F5966" s="17" t="e">
        <f>VLOOKUP(B5967,Consolidation!B:AA,7,TRUE)</f>
        <v>#VALUE!</v>
      </c>
      <c r="G5966" s="17" t="e">
        <f>VLOOKUP(B5967,Consolidation!B:AA,12,TRUE)</f>
        <v>#VALUE!</v>
      </c>
      <c r="H5966" s="17" t="e">
        <f>VLOOKUP(B5967,Consolidation!B:AA,22,FALSE)</f>
        <v>#VALUE!</v>
      </c>
    </row>
    <row r="5967" spans="1:8" ht="29.5" customHeight="1" thickBot="1" x14ac:dyDescent="0.4">
      <c r="A5967" s="16" t="e">
        <f>IF(B5967&lt;&gt;"","IND"&amp;TEXT(COUNTA($B$2:B5967),"000"),"")</f>
        <v>#VALUE!</v>
      </c>
      <c r="B5967" s="17" t="e">
        <f>Consolication[[#This Row],[Nom et prénom 0 Name &amp; first name]]</f>
        <v>#VALUE!</v>
      </c>
      <c r="C5967" s="17" t="e">
        <f>VLOOKUP(B5967,Consolidation!B:AA,3,TRUE)</f>
        <v>#VALUE!</v>
      </c>
      <c r="D5967" s="17" t="e">
        <f>VLOOKUP(B5967,Consolidation!B:AA,5,TRUE)</f>
        <v>#VALUE!</v>
      </c>
      <c r="E5967" s="17" t="e">
        <f>VLOOKUP(B5968,Consolidation!B:AA,6,TRUE)</f>
        <v>#VALUE!</v>
      </c>
      <c r="F5967" s="17" t="e">
        <f>VLOOKUP(B5968,Consolidation!B:AA,7,TRUE)</f>
        <v>#VALUE!</v>
      </c>
      <c r="G5967" s="17" t="e">
        <f>VLOOKUP(B5968,Consolidation!B:AA,12,TRUE)</f>
        <v>#VALUE!</v>
      </c>
      <c r="H5967" s="17" t="e">
        <f>VLOOKUP(B5968,Consolidation!B:AA,22,FALSE)</f>
        <v>#VALUE!</v>
      </c>
    </row>
    <row r="5968" spans="1:8" ht="29.5" customHeight="1" thickBot="1" x14ac:dyDescent="0.4">
      <c r="A5968" s="16" t="e">
        <f>IF(B5968&lt;&gt;"","IND"&amp;TEXT(COUNTA($B$2:B5968),"000"),"")</f>
        <v>#VALUE!</v>
      </c>
      <c r="B5968" s="17" t="e">
        <f>Consolication[[#This Row],[Nom et prénom 0 Name &amp; first name]]</f>
        <v>#VALUE!</v>
      </c>
      <c r="C5968" s="17" t="e">
        <f>VLOOKUP(B5968,Consolidation!B:AA,3,TRUE)</f>
        <v>#VALUE!</v>
      </c>
      <c r="D5968" s="17" t="e">
        <f>VLOOKUP(B5968,Consolidation!B:AA,5,TRUE)</f>
        <v>#VALUE!</v>
      </c>
      <c r="E5968" s="17" t="e">
        <f>VLOOKUP(B5969,Consolidation!B:AA,6,TRUE)</f>
        <v>#VALUE!</v>
      </c>
      <c r="F5968" s="17" t="e">
        <f>VLOOKUP(B5969,Consolidation!B:AA,7,TRUE)</f>
        <v>#VALUE!</v>
      </c>
      <c r="G5968" s="17" t="e">
        <f>VLOOKUP(B5969,Consolidation!B:AA,12,TRUE)</f>
        <v>#VALUE!</v>
      </c>
      <c r="H5968" s="17" t="e">
        <f>VLOOKUP(B5969,Consolidation!B:AA,22,FALSE)</f>
        <v>#VALUE!</v>
      </c>
    </row>
    <row r="5969" spans="1:8" ht="29.5" customHeight="1" thickBot="1" x14ac:dyDescent="0.4">
      <c r="A5969" s="16" t="e">
        <f>IF(B5969&lt;&gt;"","IND"&amp;TEXT(COUNTA($B$2:B5969),"000"),"")</f>
        <v>#VALUE!</v>
      </c>
      <c r="B5969" s="17" t="e">
        <f>Consolication[[#This Row],[Nom et prénom 0 Name &amp; first name]]</f>
        <v>#VALUE!</v>
      </c>
      <c r="C5969" s="17" t="e">
        <f>VLOOKUP(B5969,Consolidation!B:AA,3,TRUE)</f>
        <v>#VALUE!</v>
      </c>
      <c r="D5969" s="17" t="e">
        <f>VLOOKUP(B5969,Consolidation!B:AA,5,TRUE)</f>
        <v>#VALUE!</v>
      </c>
      <c r="E5969" s="17" t="e">
        <f>VLOOKUP(B5970,Consolidation!B:AA,6,TRUE)</f>
        <v>#VALUE!</v>
      </c>
      <c r="F5969" s="17" t="e">
        <f>VLOOKUP(B5970,Consolidation!B:AA,7,TRUE)</f>
        <v>#VALUE!</v>
      </c>
      <c r="G5969" s="17" t="e">
        <f>VLOOKUP(B5970,Consolidation!B:AA,12,TRUE)</f>
        <v>#VALUE!</v>
      </c>
      <c r="H5969" s="17" t="e">
        <f>VLOOKUP(B5970,Consolidation!B:AA,22,FALSE)</f>
        <v>#VALUE!</v>
      </c>
    </row>
    <row r="5970" spans="1:8" ht="29.5" customHeight="1" thickBot="1" x14ac:dyDescent="0.4">
      <c r="A5970" s="16" t="e">
        <f>IF(B5970&lt;&gt;"","IND"&amp;TEXT(COUNTA($B$2:B5970),"000"),"")</f>
        <v>#VALUE!</v>
      </c>
      <c r="B5970" s="17" t="e">
        <f>Consolication[[#This Row],[Nom et prénom 0 Name &amp; first name]]</f>
        <v>#VALUE!</v>
      </c>
      <c r="C5970" s="17" t="e">
        <f>VLOOKUP(B5970,Consolidation!B:AA,3,TRUE)</f>
        <v>#VALUE!</v>
      </c>
      <c r="D5970" s="17" t="e">
        <f>VLOOKUP(B5970,Consolidation!B:AA,5,TRUE)</f>
        <v>#VALUE!</v>
      </c>
      <c r="E5970" s="17" t="e">
        <f>VLOOKUP(B5971,Consolidation!B:AA,6,TRUE)</f>
        <v>#VALUE!</v>
      </c>
      <c r="F5970" s="17" t="e">
        <f>VLOOKUP(B5971,Consolidation!B:AA,7,TRUE)</f>
        <v>#VALUE!</v>
      </c>
      <c r="G5970" s="17" t="e">
        <f>VLOOKUP(B5971,Consolidation!B:AA,12,TRUE)</f>
        <v>#VALUE!</v>
      </c>
      <c r="H5970" s="17" t="e">
        <f>VLOOKUP(B5971,Consolidation!B:AA,22,FALSE)</f>
        <v>#VALUE!</v>
      </c>
    </row>
    <row r="5971" spans="1:8" ht="29.5" customHeight="1" thickBot="1" x14ac:dyDescent="0.4">
      <c r="A5971" s="16" t="e">
        <f>IF(B5971&lt;&gt;"","IND"&amp;TEXT(COUNTA($B$2:B5971),"000"),"")</f>
        <v>#VALUE!</v>
      </c>
      <c r="B5971" s="17" t="e">
        <f>Consolication[[#This Row],[Nom et prénom 0 Name &amp; first name]]</f>
        <v>#VALUE!</v>
      </c>
      <c r="C5971" s="17" t="e">
        <f>VLOOKUP(B5971,Consolidation!B:AA,3,TRUE)</f>
        <v>#VALUE!</v>
      </c>
      <c r="D5971" s="17" t="e">
        <f>VLOOKUP(B5971,Consolidation!B:AA,5,TRUE)</f>
        <v>#VALUE!</v>
      </c>
      <c r="E5971" s="17" t="e">
        <f>VLOOKUP(B5972,Consolidation!B:AA,6,TRUE)</f>
        <v>#VALUE!</v>
      </c>
      <c r="F5971" s="17" t="e">
        <f>VLOOKUP(B5972,Consolidation!B:AA,7,TRUE)</f>
        <v>#VALUE!</v>
      </c>
      <c r="G5971" s="17" t="e">
        <f>VLOOKUP(B5972,Consolidation!B:AA,12,TRUE)</f>
        <v>#VALUE!</v>
      </c>
      <c r="H5971" s="17" t="e">
        <f>VLOOKUP(B5972,Consolidation!B:AA,22,FALSE)</f>
        <v>#VALUE!</v>
      </c>
    </row>
    <row r="5972" spans="1:8" ht="29.5" customHeight="1" thickBot="1" x14ac:dyDescent="0.4">
      <c r="A5972" s="16" t="e">
        <f>IF(B5972&lt;&gt;"","IND"&amp;TEXT(COUNTA($B$2:B5972),"000"),"")</f>
        <v>#VALUE!</v>
      </c>
      <c r="B5972" s="17" t="e">
        <f>Consolication[[#This Row],[Nom et prénom 0 Name &amp; first name]]</f>
        <v>#VALUE!</v>
      </c>
      <c r="C5972" s="17" t="e">
        <f>VLOOKUP(B5972,Consolidation!B:AA,3,TRUE)</f>
        <v>#VALUE!</v>
      </c>
      <c r="D5972" s="17" t="e">
        <f>VLOOKUP(B5972,Consolidation!B:AA,5,TRUE)</f>
        <v>#VALUE!</v>
      </c>
      <c r="E5972" s="17" t="e">
        <f>VLOOKUP(B5973,Consolidation!B:AA,6,TRUE)</f>
        <v>#VALUE!</v>
      </c>
      <c r="F5972" s="17" t="e">
        <f>VLOOKUP(B5973,Consolidation!B:AA,7,TRUE)</f>
        <v>#VALUE!</v>
      </c>
      <c r="G5972" s="17" t="e">
        <f>VLOOKUP(B5973,Consolidation!B:AA,12,TRUE)</f>
        <v>#VALUE!</v>
      </c>
      <c r="H5972" s="17" t="e">
        <f>VLOOKUP(B5973,Consolidation!B:AA,22,FALSE)</f>
        <v>#VALUE!</v>
      </c>
    </row>
    <row r="5973" spans="1:8" ht="29.5" customHeight="1" thickBot="1" x14ac:dyDescent="0.4">
      <c r="A5973" s="16" t="e">
        <f>IF(B5973&lt;&gt;"","IND"&amp;TEXT(COUNTA($B$2:B5973),"000"),"")</f>
        <v>#VALUE!</v>
      </c>
      <c r="B5973" s="17" t="e">
        <f>Consolication[[#This Row],[Nom et prénom 0 Name &amp; first name]]</f>
        <v>#VALUE!</v>
      </c>
      <c r="C5973" s="17" t="e">
        <f>VLOOKUP(B5973,Consolidation!B:AA,3,TRUE)</f>
        <v>#VALUE!</v>
      </c>
      <c r="D5973" s="17" t="e">
        <f>VLOOKUP(B5973,Consolidation!B:AA,5,TRUE)</f>
        <v>#VALUE!</v>
      </c>
      <c r="E5973" s="17" t="e">
        <f>VLOOKUP(B5974,Consolidation!B:AA,6,TRUE)</f>
        <v>#VALUE!</v>
      </c>
      <c r="F5973" s="17" t="e">
        <f>VLOOKUP(B5974,Consolidation!B:AA,7,TRUE)</f>
        <v>#VALUE!</v>
      </c>
      <c r="G5973" s="17" t="e">
        <f>VLOOKUP(B5974,Consolidation!B:AA,12,TRUE)</f>
        <v>#VALUE!</v>
      </c>
      <c r="H5973" s="17" t="e">
        <f>VLOOKUP(B5974,Consolidation!B:AA,22,FALSE)</f>
        <v>#VALUE!</v>
      </c>
    </row>
    <row r="5974" spans="1:8" ht="29.5" customHeight="1" thickBot="1" x14ac:dyDescent="0.4">
      <c r="A5974" s="16" t="e">
        <f>IF(B5974&lt;&gt;"","IND"&amp;TEXT(COUNTA($B$2:B5974),"000"),"")</f>
        <v>#VALUE!</v>
      </c>
      <c r="B5974" s="17" t="e">
        <f>Consolication[[#This Row],[Nom et prénom 0 Name &amp; first name]]</f>
        <v>#VALUE!</v>
      </c>
      <c r="C5974" s="17" t="e">
        <f>VLOOKUP(B5974,Consolidation!B:AA,3,TRUE)</f>
        <v>#VALUE!</v>
      </c>
      <c r="D5974" s="17" t="e">
        <f>VLOOKUP(B5974,Consolidation!B:AA,5,TRUE)</f>
        <v>#VALUE!</v>
      </c>
      <c r="E5974" s="17" t="e">
        <f>VLOOKUP(B5975,Consolidation!B:AA,6,TRUE)</f>
        <v>#VALUE!</v>
      </c>
      <c r="F5974" s="17" t="e">
        <f>VLOOKUP(B5975,Consolidation!B:AA,7,TRUE)</f>
        <v>#VALUE!</v>
      </c>
      <c r="G5974" s="17" t="e">
        <f>VLOOKUP(B5975,Consolidation!B:AA,12,TRUE)</f>
        <v>#VALUE!</v>
      </c>
      <c r="H5974" s="17" t="e">
        <f>VLOOKUP(B5975,Consolidation!B:AA,22,FALSE)</f>
        <v>#VALUE!</v>
      </c>
    </row>
    <row r="5975" spans="1:8" ht="29.5" customHeight="1" thickBot="1" x14ac:dyDescent="0.4">
      <c r="A5975" s="16" t="e">
        <f>IF(B5975&lt;&gt;"","IND"&amp;TEXT(COUNTA($B$2:B5975),"000"),"")</f>
        <v>#VALUE!</v>
      </c>
      <c r="B5975" s="17" t="e">
        <f>Consolication[[#This Row],[Nom et prénom 0 Name &amp; first name]]</f>
        <v>#VALUE!</v>
      </c>
      <c r="C5975" s="17" t="e">
        <f>VLOOKUP(B5975,Consolidation!B:AA,3,TRUE)</f>
        <v>#VALUE!</v>
      </c>
      <c r="D5975" s="17" t="e">
        <f>VLOOKUP(B5975,Consolidation!B:AA,5,TRUE)</f>
        <v>#VALUE!</v>
      </c>
      <c r="E5975" s="17" t="e">
        <f>VLOOKUP(B5976,Consolidation!B:AA,6,TRUE)</f>
        <v>#VALUE!</v>
      </c>
      <c r="F5975" s="17" t="e">
        <f>VLOOKUP(B5976,Consolidation!B:AA,7,TRUE)</f>
        <v>#VALUE!</v>
      </c>
      <c r="G5975" s="17" t="e">
        <f>VLOOKUP(B5976,Consolidation!B:AA,12,TRUE)</f>
        <v>#VALUE!</v>
      </c>
      <c r="H5975" s="17" t="e">
        <f>VLOOKUP(B5976,Consolidation!B:AA,22,FALSE)</f>
        <v>#VALUE!</v>
      </c>
    </row>
    <row r="5976" spans="1:8" ht="29.5" customHeight="1" thickBot="1" x14ac:dyDescent="0.4">
      <c r="A5976" s="16" t="e">
        <f>IF(B5976&lt;&gt;"","IND"&amp;TEXT(COUNTA($B$2:B5976),"000"),"")</f>
        <v>#VALUE!</v>
      </c>
      <c r="B5976" s="17" t="e">
        <f>Consolication[[#This Row],[Nom et prénom 0 Name &amp; first name]]</f>
        <v>#VALUE!</v>
      </c>
      <c r="C5976" s="17" t="e">
        <f>VLOOKUP(B5976,Consolidation!B:AA,3,TRUE)</f>
        <v>#VALUE!</v>
      </c>
      <c r="D5976" s="17" t="e">
        <f>VLOOKUP(B5976,Consolidation!B:AA,5,TRUE)</f>
        <v>#VALUE!</v>
      </c>
      <c r="E5976" s="17" t="e">
        <f>VLOOKUP(B5977,Consolidation!B:AA,6,TRUE)</f>
        <v>#VALUE!</v>
      </c>
      <c r="F5976" s="17" t="e">
        <f>VLOOKUP(B5977,Consolidation!B:AA,7,TRUE)</f>
        <v>#VALUE!</v>
      </c>
      <c r="G5976" s="17" t="e">
        <f>VLOOKUP(B5977,Consolidation!B:AA,12,TRUE)</f>
        <v>#VALUE!</v>
      </c>
      <c r="H5976" s="17" t="e">
        <f>VLOOKUP(B5977,Consolidation!B:AA,22,FALSE)</f>
        <v>#VALUE!</v>
      </c>
    </row>
    <row r="5977" spans="1:8" ht="29.5" customHeight="1" thickBot="1" x14ac:dyDescent="0.4">
      <c r="A5977" s="16" t="e">
        <f>IF(B5977&lt;&gt;"","IND"&amp;TEXT(COUNTA($B$2:B5977),"000"),"")</f>
        <v>#VALUE!</v>
      </c>
      <c r="B5977" s="17" t="e">
        <f>Consolication[[#This Row],[Nom et prénom 0 Name &amp; first name]]</f>
        <v>#VALUE!</v>
      </c>
      <c r="C5977" s="17" t="e">
        <f>VLOOKUP(B5977,Consolidation!B:AA,3,TRUE)</f>
        <v>#VALUE!</v>
      </c>
      <c r="D5977" s="17" t="e">
        <f>VLOOKUP(B5977,Consolidation!B:AA,5,TRUE)</f>
        <v>#VALUE!</v>
      </c>
      <c r="E5977" s="17" t="e">
        <f>VLOOKUP(B5978,Consolidation!B:AA,6,TRUE)</f>
        <v>#VALUE!</v>
      </c>
      <c r="F5977" s="17" t="e">
        <f>VLOOKUP(B5978,Consolidation!B:AA,7,TRUE)</f>
        <v>#VALUE!</v>
      </c>
      <c r="G5977" s="17" t="e">
        <f>VLOOKUP(B5978,Consolidation!B:AA,12,TRUE)</f>
        <v>#VALUE!</v>
      </c>
      <c r="H5977" s="17" t="e">
        <f>VLOOKUP(B5978,Consolidation!B:AA,22,FALSE)</f>
        <v>#VALUE!</v>
      </c>
    </row>
    <row r="5978" spans="1:8" ht="29.5" customHeight="1" thickBot="1" x14ac:dyDescent="0.4">
      <c r="A5978" s="16" t="e">
        <f>IF(B5978&lt;&gt;"","IND"&amp;TEXT(COUNTA($B$2:B5978),"000"),"")</f>
        <v>#VALUE!</v>
      </c>
      <c r="B5978" s="17" t="e">
        <f>Consolication[[#This Row],[Nom et prénom 0 Name &amp; first name]]</f>
        <v>#VALUE!</v>
      </c>
      <c r="C5978" s="17" t="e">
        <f>VLOOKUP(B5978,Consolidation!B:AA,3,TRUE)</f>
        <v>#VALUE!</v>
      </c>
      <c r="D5978" s="17" t="e">
        <f>VLOOKUP(B5978,Consolidation!B:AA,5,TRUE)</f>
        <v>#VALUE!</v>
      </c>
      <c r="E5978" s="17" t="e">
        <f>VLOOKUP(B5979,Consolidation!B:AA,6,TRUE)</f>
        <v>#VALUE!</v>
      </c>
      <c r="F5978" s="17" t="e">
        <f>VLOOKUP(B5979,Consolidation!B:AA,7,TRUE)</f>
        <v>#VALUE!</v>
      </c>
      <c r="G5978" s="17" t="e">
        <f>VLOOKUP(B5979,Consolidation!B:AA,12,TRUE)</f>
        <v>#VALUE!</v>
      </c>
      <c r="H5978" s="17" t="e">
        <f>VLOOKUP(B5979,Consolidation!B:AA,22,FALSE)</f>
        <v>#VALUE!</v>
      </c>
    </row>
    <row r="5979" spans="1:8" ht="29.5" customHeight="1" thickBot="1" x14ac:dyDescent="0.4">
      <c r="A5979" s="16" t="e">
        <f>IF(B5979&lt;&gt;"","IND"&amp;TEXT(COUNTA($B$2:B5979),"000"),"")</f>
        <v>#VALUE!</v>
      </c>
      <c r="B5979" s="17" t="e">
        <f>Consolication[[#This Row],[Nom et prénom 0 Name &amp; first name]]</f>
        <v>#VALUE!</v>
      </c>
      <c r="C5979" s="17" t="e">
        <f>VLOOKUP(B5979,Consolidation!B:AA,3,TRUE)</f>
        <v>#VALUE!</v>
      </c>
      <c r="D5979" s="17" t="e">
        <f>VLOOKUP(B5979,Consolidation!B:AA,5,TRUE)</f>
        <v>#VALUE!</v>
      </c>
      <c r="E5979" s="17" t="e">
        <f>VLOOKUP(B5980,Consolidation!B:AA,6,TRUE)</f>
        <v>#VALUE!</v>
      </c>
      <c r="F5979" s="17" t="e">
        <f>VLOOKUP(B5980,Consolidation!B:AA,7,TRUE)</f>
        <v>#VALUE!</v>
      </c>
      <c r="G5979" s="17" t="e">
        <f>VLOOKUP(B5980,Consolidation!B:AA,12,TRUE)</f>
        <v>#VALUE!</v>
      </c>
      <c r="H5979" s="17" t="e">
        <f>VLOOKUP(B5980,Consolidation!B:AA,22,FALSE)</f>
        <v>#VALUE!</v>
      </c>
    </row>
    <row r="5980" spans="1:8" ht="29.5" customHeight="1" thickBot="1" x14ac:dyDescent="0.4">
      <c r="A5980" s="16" t="e">
        <f>IF(B5980&lt;&gt;"","IND"&amp;TEXT(COUNTA($B$2:B5980),"000"),"")</f>
        <v>#VALUE!</v>
      </c>
      <c r="B5980" s="17" t="e">
        <f>Consolication[[#This Row],[Nom et prénom 0 Name &amp; first name]]</f>
        <v>#VALUE!</v>
      </c>
      <c r="C5980" s="17" t="e">
        <f>VLOOKUP(B5980,Consolidation!B:AA,3,TRUE)</f>
        <v>#VALUE!</v>
      </c>
      <c r="D5980" s="17" t="e">
        <f>VLOOKUP(B5980,Consolidation!B:AA,5,TRUE)</f>
        <v>#VALUE!</v>
      </c>
      <c r="E5980" s="17" t="e">
        <f>VLOOKUP(B5981,Consolidation!B:AA,6,TRUE)</f>
        <v>#VALUE!</v>
      </c>
      <c r="F5980" s="17" t="e">
        <f>VLOOKUP(B5981,Consolidation!B:AA,7,TRUE)</f>
        <v>#VALUE!</v>
      </c>
      <c r="G5980" s="17" t="e">
        <f>VLOOKUP(B5981,Consolidation!B:AA,12,TRUE)</f>
        <v>#VALUE!</v>
      </c>
      <c r="H5980" s="17" t="e">
        <f>VLOOKUP(B5981,Consolidation!B:AA,22,FALSE)</f>
        <v>#VALUE!</v>
      </c>
    </row>
    <row r="5981" spans="1:8" ht="29.5" customHeight="1" thickBot="1" x14ac:dyDescent="0.4">
      <c r="A5981" s="16" t="e">
        <f>IF(B5981&lt;&gt;"","IND"&amp;TEXT(COUNTA($B$2:B5981),"000"),"")</f>
        <v>#VALUE!</v>
      </c>
      <c r="B5981" s="17" t="e">
        <f>Consolication[[#This Row],[Nom et prénom 0 Name &amp; first name]]</f>
        <v>#VALUE!</v>
      </c>
      <c r="C5981" s="17" t="e">
        <f>VLOOKUP(B5981,Consolidation!B:AA,3,TRUE)</f>
        <v>#VALUE!</v>
      </c>
      <c r="D5981" s="17" t="e">
        <f>VLOOKUP(B5981,Consolidation!B:AA,5,TRUE)</f>
        <v>#VALUE!</v>
      </c>
      <c r="E5981" s="17" t="e">
        <f>VLOOKUP(B5982,Consolidation!B:AA,6,TRUE)</f>
        <v>#VALUE!</v>
      </c>
      <c r="F5981" s="17" t="e">
        <f>VLOOKUP(B5982,Consolidation!B:AA,7,TRUE)</f>
        <v>#VALUE!</v>
      </c>
      <c r="G5981" s="17" t="e">
        <f>VLOOKUP(B5982,Consolidation!B:AA,12,TRUE)</f>
        <v>#VALUE!</v>
      </c>
      <c r="H5981" s="17" t="e">
        <f>VLOOKUP(B5982,Consolidation!B:AA,22,FALSE)</f>
        <v>#VALUE!</v>
      </c>
    </row>
    <row r="5982" spans="1:8" ht="29.5" customHeight="1" thickBot="1" x14ac:dyDescent="0.4">
      <c r="A5982" s="16" t="e">
        <f>IF(B5982&lt;&gt;"","IND"&amp;TEXT(COUNTA($B$2:B5982),"000"),"")</f>
        <v>#VALUE!</v>
      </c>
      <c r="B5982" s="17" t="e">
        <f>Consolication[[#This Row],[Nom et prénom 0 Name &amp; first name]]</f>
        <v>#VALUE!</v>
      </c>
      <c r="C5982" s="17" t="e">
        <f>VLOOKUP(B5982,Consolidation!B:AA,3,TRUE)</f>
        <v>#VALUE!</v>
      </c>
      <c r="D5982" s="17" t="e">
        <f>VLOOKUP(B5982,Consolidation!B:AA,5,TRUE)</f>
        <v>#VALUE!</v>
      </c>
      <c r="E5982" s="17" t="e">
        <f>VLOOKUP(B5983,Consolidation!B:AA,6,TRUE)</f>
        <v>#VALUE!</v>
      </c>
      <c r="F5982" s="17" t="e">
        <f>VLOOKUP(B5983,Consolidation!B:AA,7,TRUE)</f>
        <v>#VALUE!</v>
      </c>
      <c r="G5982" s="17" t="e">
        <f>VLOOKUP(B5983,Consolidation!B:AA,12,TRUE)</f>
        <v>#VALUE!</v>
      </c>
      <c r="H5982" s="17" t="e">
        <f>VLOOKUP(B5983,Consolidation!B:AA,22,FALSE)</f>
        <v>#VALUE!</v>
      </c>
    </row>
    <row r="5983" spans="1:8" ht="29.5" customHeight="1" thickBot="1" x14ac:dyDescent="0.4">
      <c r="A5983" s="16" t="e">
        <f>IF(B5983&lt;&gt;"","IND"&amp;TEXT(COUNTA($B$2:B5983),"000"),"")</f>
        <v>#VALUE!</v>
      </c>
      <c r="B5983" s="17" t="e">
        <f>Consolication[[#This Row],[Nom et prénom 0 Name &amp; first name]]</f>
        <v>#VALUE!</v>
      </c>
      <c r="C5983" s="17" t="e">
        <f>VLOOKUP(B5983,Consolidation!B:AA,3,TRUE)</f>
        <v>#VALUE!</v>
      </c>
      <c r="D5983" s="17" t="e">
        <f>VLOOKUP(B5983,Consolidation!B:AA,5,TRUE)</f>
        <v>#VALUE!</v>
      </c>
      <c r="E5983" s="17" t="e">
        <f>VLOOKUP(B5984,Consolidation!B:AA,6,TRUE)</f>
        <v>#VALUE!</v>
      </c>
      <c r="F5983" s="17" t="e">
        <f>VLOOKUP(B5984,Consolidation!B:AA,7,TRUE)</f>
        <v>#VALUE!</v>
      </c>
      <c r="G5983" s="17" t="e">
        <f>VLOOKUP(B5984,Consolidation!B:AA,12,TRUE)</f>
        <v>#VALUE!</v>
      </c>
      <c r="H5983" s="17" t="e">
        <f>VLOOKUP(B5984,Consolidation!B:AA,22,FALSE)</f>
        <v>#VALUE!</v>
      </c>
    </row>
    <row r="5984" spans="1:8" ht="29.5" customHeight="1" thickBot="1" x14ac:dyDescent="0.4">
      <c r="A5984" s="16" t="e">
        <f>IF(B5984&lt;&gt;"","IND"&amp;TEXT(COUNTA($B$2:B5984),"000"),"")</f>
        <v>#VALUE!</v>
      </c>
      <c r="B5984" s="17" t="e">
        <f>Consolication[[#This Row],[Nom et prénom 0 Name &amp; first name]]</f>
        <v>#VALUE!</v>
      </c>
      <c r="C5984" s="17" t="e">
        <f>VLOOKUP(B5984,Consolidation!B:AA,3,TRUE)</f>
        <v>#VALUE!</v>
      </c>
      <c r="D5984" s="17" t="e">
        <f>VLOOKUP(B5984,Consolidation!B:AA,5,TRUE)</f>
        <v>#VALUE!</v>
      </c>
      <c r="E5984" s="17" t="e">
        <f>VLOOKUP(B5985,Consolidation!B:AA,6,TRUE)</f>
        <v>#VALUE!</v>
      </c>
      <c r="F5984" s="17" t="e">
        <f>VLOOKUP(B5985,Consolidation!B:AA,7,TRUE)</f>
        <v>#VALUE!</v>
      </c>
      <c r="G5984" s="17" t="e">
        <f>VLOOKUP(B5985,Consolidation!B:AA,12,TRUE)</f>
        <v>#VALUE!</v>
      </c>
      <c r="H5984" s="17" t="e">
        <f>VLOOKUP(B5985,Consolidation!B:AA,22,FALSE)</f>
        <v>#VALUE!</v>
      </c>
    </row>
    <row r="5985" spans="1:8" ht="29.5" customHeight="1" thickBot="1" x14ac:dyDescent="0.4">
      <c r="A5985" s="16" t="e">
        <f>IF(B5985&lt;&gt;"","IND"&amp;TEXT(COUNTA($B$2:B5985),"000"),"")</f>
        <v>#VALUE!</v>
      </c>
      <c r="B5985" s="17" t="e">
        <f>Consolication[[#This Row],[Nom et prénom 0 Name &amp; first name]]</f>
        <v>#VALUE!</v>
      </c>
      <c r="C5985" s="17" t="e">
        <f>VLOOKUP(B5985,Consolidation!B:AA,3,TRUE)</f>
        <v>#VALUE!</v>
      </c>
      <c r="D5985" s="17" t="e">
        <f>VLOOKUP(B5985,Consolidation!B:AA,5,TRUE)</f>
        <v>#VALUE!</v>
      </c>
      <c r="E5985" s="17" t="e">
        <f>VLOOKUP(B5986,Consolidation!B:AA,6,TRUE)</f>
        <v>#VALUE!</v>
      </c>
      <c r="F5985" s="17" t="e">
        <f>VLOOKUP(B5986,Consolidation!B:AA,7,TRUE)</f>
        <v>#VALUE!</v>
      </c>
      <c r="G5985" s="17" t="e">
        <f>VLOOKUP(B5986,Consolidation!B:AA,12,TRUE)</f>
        <v>#VALUE!</v>
      </c>
      <c r="H5985" s="17" t="e">
        <f>VLOOKUP(B5986,Consolidation!B:AA,22,FALSE)</f>
        <v>#VALUE!</v>
      </c>
    </row>
    <row r="5986" spans="1:8" ht="29.5" customHeight="1" thickBot="1" x14ac:dyDescent="0.4">
      <c r="A5986" s="16" t="e">
        <f>IF(B5986&lt;&gt;"","IND"&amp;TEXT(COUNTA($B$2:B5986),"000"),"")</f>
        <v>#VALUE!</v>
      </c>
      <c r="B5986" s="17" t="e">
        <f>Consolication[[#This Row],[Nom et prénom 0 Name &amp; first name]]</f>
        <v>#VALUE!</v>
      </c>
      <c r="C5986" s="17" t="e">
        <f>VLOOKUP(B5986,Consolidation!B:AA,3,TRUE)</f>
        <v>#VALUE!</v>
      </c>
      <c r="D5986" s="17" t="e">
        <f>VLOOKUP(B5986,Consolidation!B:AA,5,TRUE)</f>
        <v>#VALUE!</v>
      </c>
      <c r="E5986" s="17" t="e">
        <f>VLOOKUP(B5987,Consolidation!B:AA,6,TRUE)</f>
        <v>#VALUE!</v>
      </c>
      <c r="F5986" s="17" t="e">
        <f>VLOOKUP(B5987,Consolidation!B:AA,7,TRUE)</f>
        <v>#VALUE!</v>
      </c>
      <c r="G5986" s="17" t="e">
        <f>VLOOKUP(B5987,Consolidation!B:AA,12,TRUE)</f>
        <v>#VALUE!</v>
      </c>
      <c r="H5986" s="17" t="e">
        <f>VLOOKUP(B5987,Consolidation!B:AA,22,FALSE)</f>
        <v>#VALUE!</v>
      </c>
    </row>
    <row r="5987" spans="1:8" ht="29.5" customHeight="1" thickBot="1" x14ac:dyDescent="0.4">
      <c r="A5987" s="16" t="e">
        <f>IF(B5987&lt;&gt;"","IND"&amp;TEXT(COUNTA($B$2:B5987),"000"),"")</f>
        <v>#VALUE!</v>
      </c>
      <c r="B5987" s="17" t="e">
        <f>Consolication[[#This Row],[Nom et prénom 0 Name &amp; first name]]</f>
        <v>#VALUE!</v>
      </c>
      <c r="C5987" s="17" t="e">
        <f>VLOOKUP(B5987,Consolidation!B:AA,3,TRUE)</f>
        <v>#VALUE!</v>
      </c>
      <c r="D5987" s="17" t="e">
        <f>VLOOKUP(B5987,Consolidation!B:AA,5,TRUE)</f>
        <v>#VALUE!</v>
      </c>
      <c r="E5987" s="17" t="e">
        <f>VLOOKUP(B5988,Consolidation!B:AA,6,TRUE)</f>
        <v>#VALUE!</v>
      </c>
      <c r="F5987" s="17" t="e">
        <f>VLOOKUP(B5988,Consolidation!B:AA,7,TRUE)</f>
        <v>#VALUE!</v>
      </c>
      <c r="G5987" s="17" t="e">
        <f>VLOOKUP(B5988,Consolidation!B:AA,12,TRUE)</f>
        <v>#VALUE!</v>
      </c>
      <c r="H5987" s="17" t="e">
        <f>VLOOKUP(B5988,Consolidation!B:AA,22,FALSE)</f>
        <v>#VALUE!</v>
      </c>
    </row>
    <row r="5988" spans="1:8" ht="29.5" customHeight="1" thickBot="1" x14ac:dyDescent="0.4">
      <c r="A5988" s="16" t="e">
        <f>IF(B5988&lt;&gt;"","IND"&amp;TEXT(COUNTA($B$2:B5988),"000"),"")</f>
        <v>#VALUE!</v>
      </c>
      <c r="B5988" s="17" t="e">
        <f>Consolication[[#This Row],[Nom et prénom 0 Name &amp; first name]]</f>
        <v>#VALUE!</v>
      </c>
      <c r="C5988" s="17" t="e">
        <f>VLOOKUP(B5988,Consolidation!B:AA,3,TRUE)</f>
        <v>#VALUE!</v>
      </c>
      <c r="D5988" s="17" t="e">
        <f>VLOOKUP(B5988,Consolidation!B:AA,5,TRUE)</f>
        <v>#VALUE!</v>
      </c>
      <c r="E5988" s="17" t="e">
        <f>VLOOKUP(B5989,Consolidation!B:AA,6,TRUE)</f>
        <v>#VALUE!</v>
      </c>
      <c r="F5988" s="17" t="e">
        <f>VLOOKUP(B5989,Consolidation!B:AA,7,TRUE)</f>
        <v>#VALUE!</v>
      </c>
      <c r="G5988" s="17" t="e">
        <f>VLOOKUP(B5989,Consolidation!B:AA,12,TRUE)</f>
        <v>#VALUE!</v>
      </c>
      <c r="H5988" s="17" t="e">
        <f>VLOOKUP(B5989,Consolidation!B:AA,22,FALSE)</f>
        <v>#VALUE!</v>
      </c>
    </row>
    <row r="5989" spans="1:8" ht="29.5" customHeight="1" thickBot="1" x14ac:dyDescent="0.4">
      <c r="A5989" s="16" t="e">
        <f>IF(B5989&lt;&gt;"","IND"&amp;TEXT(COUNTA($B$2:B5989),"000"),"")</f>
        <v>#VALUE!</v>
      </c>
      <c r="B5989" s="17" t="e">
        <f>Consolication[[#This Row],[Nom et prénom 0 Name &amp; first name]]</f>
        <v>#VALUE!</v>
      </c>
      <c r="C5989" s="17" t="e">
        <f>VLOOKUP(B5989,Consolidation!B:AA,3,TRUE)</f>
        <v>#VALUE!</v>
      </c>
      <c r="D5989" s="17" t="e">
        <f>VLOOKUP(B5989,Consolidation!B:AA,5,TRUE)</f>
        <v>#VALUE!</v>
      </c>
      <c r="E5989" s="17" t="e">
        <f>VLOOKUP(B5990,Consolidation!B:AA,6,TRUE)</f>
        <v>#VALUE!</v>
      </c>
      <c r="F5989" s="17" t="e">
        <f>VLOOKUP(B5990,Consolidation!B:AA,7,TRUE)</f>
        <v>#VALUE!</v>
      </c>
      <c r="G5989" s="17" t="e">
        <f>VLOOKUP(B5990,Consolidation!B:AA,12,TRUE)</f>
        <v>#VALUE!</v>
      </c>
      <c r="H5989" s="17" t="e">
        <f>VLOOKUP(B5990,Consolidation!B:AA,22,FALSE)</f>
        <v>#VALUE!</v>
      </c>
    </row>
    <row r="5990" spans="1:8" ht="29.5" customHeight="1" thickBot="1" x14ac:dyDescent="0.4">
      <c r="A5990" s="16" t="e">
        <f>IF(B5990&lt;&gt;"","IND"&amp;TEXT(COUNTA($B$2:B5990),"000"),"")</f>
        <v>#VALUE!</v>
      </c>
      <c r="B5990" s="17" t="e">
        <f>Consolication[[#This Row],[Nom et prénom 0 Name &amp; first name]]</f>
        <v>#VALUE!</v>
      </c>
      <c r="C5990" s="17" t="e">
        <f>VLOOKUP(B5990,Consolidation!B:AA,3,TRUE)</f>
        <v>#VALUE!</v>
      </c>
      <c r="D5990" s="17" t="e">
        <f>VLOOKUP(B5990,Consolidation!B:AA,5,TRUE)</f>
        <v>#VALUE!</v>
      </c>
      <c r="E5990" s="17" t="e">
        <f>VLOOKUP(B5991,Consolidation!B:AA,6,TRUE)</f>
        <v>#VALUE!</v>
      </c>
      <c r="F5990" s="17" t="e">
        <f>VLOOKUP(B5991,Consolidation!B:AA,7,TRUE)</f>
        <v>#VALUE!</v>
      </c>
      <c r="G5990" s="17" t="e">
        <f>VLOOKUP(B5991,Consolidation!B:AA,12,TRUE)</f>
        <v>#VALUE!</v>
      </c>
      <c r="H5990" s="17" t="e">
        <f>VLOOKUP(B5991,Consolidation!B:AA,22,FALSE)</f>
        <v>#VALUE!</v>
      </c>
    </row>
    <row r="5991" spans="1:8" ht="29.5" customHeight="1" thickBot="1" x14ac:dyDescent="0.4">
      <c r="A5991" s="16" t="e">
        <f>IF(B5991&lt;&gt;"","IND"&amp;TEXT(COUNTA($B$2:B5991),"000"),"")</f>
        <v>#VALUE!</v>
      </c>
      <c r="B5991" s="17" t="e">
        <f>Consolication[[#This Row],[Nom et prénom 0 Name &amp; first name]]</f>
        <v>#VALUE!</v>
      </c>
      <c r="C5991" s="17" t="e">
        <f>VLOOKUP(B5991,Consolidation!B:AA,3,TRUE)</f>
        <v>#VALUE!</v>
      </c>
      <c r="D5991" s="17" t="e">
        <f>VLOOKUP(B5991,Consolidation!B:AA,5,TRUE)</f>
        <v>#VALUE!</v>
      </c>
      <c r="E5991" s="17" t="e">
        <f>VLOOKUP(B5992,Consolidation!B:AA,6,TRUE)</f>
        <v>#VALUE!</v>
      </c>
      <c r="F5991" s="17" t="e">
        <f>VLOOKUP(B5992,Consolidation!B:AA,7,TRUE)</f>
        <v>#VALUE!</v>
      </c>
      <c r="G5991" s="17" t="e">
        <f>VLOOKUP(B5992,Consolidation!B:AA,12,TRUE)</f>
        <v>#VALUE!</v>
      </c>
      <c r="H5991" s="17" t="e">
        <f>VLOOKUP(B5992,Consolidation!B:AA,22,FALSE)</f>
        <v>#VALUE!</v>
      </c>
    </row>
    <row r="5992" spans="1:8" ht="29.5" customHeight="1" thickBot="1" x14ac:dyDescent="0.4">
      <c r="A5992" s="16" t="e">
        <f>IF(B5992&lt;&gt;"","IND"&amp;TEXT(COUNTA($B$2:B5992),"000"),"")</f>
        <v>#VALUE!</v>
      </c>
      <c r="B5992" s="17" t="e">
        <f>Consolication[[#This Row],[Nom et prénom 0 Name &amp; first name]]</f>
        <v>#VALUE!</v>
      </c>
      <c r="C5992" s="17" t="e">
        <f>VLOOKUP(B5992,Consolidation!B:AA,3,TRUE)</f>
        <v>#VALUE!</v>
      </c>
      <c r="D5992" s="17" t="e">
        <f>VLOOKUP(B5992,Consolidation!B:AA,5,TRUE)</f>
        <v>#VALUE!</v>
      </c>
      <c r="E5992" s="17" t="e">
        <f>VLOOKUP(B5993,Consolidation!B:AA,6,TRUE)</f>
        <v>#VALUE!</v>
      </c>
      <c r="F5992" s="17" t="e">
        <f>VLOOKUP(B5993,Consolidation!B:AA,7,TRUE)</f>
        <v>#VALUE!</v>
      </c>
      <c r="G5992" s="17" t="e">
        <f>VLOOKUP(B5993,Consolidation!B:AA,12,TRUE)</f>
        <v>#VALUE!</v>
      </c>
      <c r="H5992" s="17" t="e">
        <f>VLOOKUP(B5993,Consolidation!B:AA,22,FALSE)</f>
        <v>#VALUE!</v>
      </c>
    </row>
    <row r="5993" spans="1:8" ht="29.5" customHeight="1" thickBot="1" x14ac:dyDescent="0.4">
      <c r="A5993" s="16" t="e">
        <f>IF(B5993&lt;&gt;"","IND"&amp;TEXT(COUNTA($B$2:B5993),"000"),"")</f>
        <v>#VALUE!</v>
      </c>
      <c r="B5993" s="17" t="e">
        <f>Consolication[[#This Row],[Nom et prénom 0 Name &amp; first name]]</f>
        <v>#VALUE!</v>
      </c>
      <c r="C5993" s="17" t="e">
        <f>VLOOKUP(B5993,Consolidation!B:AA,3,TRUE)</f>
        <v>#VALUE!</v>
      </c>
      <c r="D5993" s="17" t="e">
        <f>VLOOKUP(B5993,Consolidation!B:AA,5,TRUE)</f>
        <v>#VALUE!</v>
      </c>
      <c r="E5993" s="17" t="e">
        <f>VLOOKUP(B5994,Consolidation!B:AA,6,TRUE)</f>
        <v>#VALUE!</v>
      </c>
      <c r="F5993" s="17" t="e">
        <f>VLOOKUP(B5994,Consolidation!B:AA,7,TRUE)</f>
        <v>#VALUE!</v>
      </c>
      <c r="G5993" s="17" t="e">
        <f>VLOOKUP(B5994,Consolidation!B:AA,12,TRUE)</f>
        <v>#VALUE!</v>
      </c>
      <c r="H5993" s="17" t="e">
        <f>VLOOKUP(B5994,Consolidation!B:AA,22,FALSE)</f>
        <v>#VALUE!</v>
      </c>
    </row>
    <row r="5994" spans="1:8" ht="29.5" customHeight="1" thickBot="1" x14ac:dyDescent="0.4">
      <c r="A5994" s="16" t="e">
        <f>IF(B5994&lt;&gt;"","IND"&amp;TEXT(COUNTA($B$2:B5994),"000"),"")</f>
        <v>#VALUE!</v>
      </c>
      <c r="B5994" s="17" t="e">
        <f>Consolication[[#This Row],[Nom et prénom 0 Name &amp; first name]]</f>
        <v>#VALUE!</v>
      </c>
      <c r="C5994" s="17" t="e">
        <f>VLOOKUP(B5994,Consolidation!B:AA,3,TRUE)</f>
        <v>#VALUE!</v>
      </c>
      <c r="D5994" s="17" t="e">
        <f>VLOOKUP(B5994,Consolidation!B:AA,5,TRUE)</f>
        <v>#VALUE!</v>
      </c>
      <c r="E5994" s="17" t="e">
        <f>VLOOKUP(B5995,Consolidation!B:AA,6,TRUE)</f>
        <v>#VALUE!</v>
      </c>
      <c r="F5994" s="17" t="e">
        <f>VLOOKUP(B5995,Consolidation!B:AA,7,TRUE)</f>
        <v>#VALUE!</v>
      </c>
      <c r="G5994" s="17" t="e">
        <f>VLOOKUP(B5995,Consolidation!B:AA,12,TRUE)</f>
        <v>#VALUE!</v>
      </c>
      <c r="H5994" s="17" t="e">
        <f>VLOOKUP(B5995,Consolidation!B:AA,22,FALSE)</f>
        <v>#VALUE!</v>
      </c>
    </row>
    <row r="5995" spans="1:8" ht="29.5" customHeight="1" thickBot="1" x14ac:dyDescent="0.4">
      <c r="A5995" s="16" t="e">
        <f>IF(B5995&lt;&gt;"","IND"&amp;TEXT(COUNTA($B$2:B5995),"000"),"")</f>
        <v>#VALUE!</v>
      </c>
      <c r="B5995" s="17" t="e">
        <f>Consolication[[#This Row],[Nom et prénom 0 Name &amp; first name]]</f>
        <v>#VALUE!</v>
      </c>
      <c r="C5995" s="17" t="e">
        <f>VLOOKUP(B5995,Consolidation!B:AA,3,TRUE)</f>
        <v>#VALUE!</v>
      </c>
      <c r="D5995" s="17" t="e">
        <f>VLOOKUP(B5995,Consolidation!B:AA,5,TRUE)</f>
        <v>#VALUE!</v>
      </c>
      <c r="E5995" s="17" t="e">
        <f>VLOOKUP(B5996,Consolidation!B:AA,6,TRUE)</f>
        <v>#VALUE!</v>
      </c>
      <c r="F5995" s="17" t="e">
        <f>VLOOKUP(B5996,Consolidation!B:AA,7,TRUE)</f>
        <v>#VALUE!</v>
      </c>
      <c r="G5995" s="17" t="e">
        <f>VLOOKUP(B5996,Consolidation!B:AA,12,TRUE)</f>
        <v>#VALUE!</v>
      </c>
      <c r="H5995" s="17" t="e">
        <f>VLOOKUP(B5996,Consolidation!B:AA,22,FALSE)</f>
        <v>#VALUE!</v>
      </c>
    </row>
    <row r="5996" spans="1:8" ht="29.5" customHeight="1" thickBot="1" x14ac:dyDescent="0.4">
      <c r="A5996" s="16" t="e">
        <f>IF(B5996&lt;&gt;"","IND"&amp;TEXT(COUNTA($B$2:B5996),"000"),"")</f>
        <v>#VALUE!</v>
      </c>
      <c r="B5996" s="17" t="e">
        <f>Consolication[[#This Row],[Nom et prénom 0 Name &amp; first name]]</f>
        <v>#VALUE!</v>
      </c>
      <c r="C5996" s="17" t="e">
        <f>VLOOKUP(B5996,Consolidation!B:AA,3,TRUE)</f>
        <v>#VALUE!</v>
      </c>
      <c r="D5996" s="17" t="e">
        <f>VLOOKUP(B5996,Consolidation!B:AA,5,TRUE)</f>
        <v>#VALUE!</v>
      </c>
      <c r="E5996" s="17" t="e">
        <f>VLOOKUP(B5997,Consolidation!B:AA,6,TRUE)</f>
        <v>#VALUE!</v>
      </c>
      <c r="F5996" s="17" t="e">
        <f>VLOOKUP(B5997,Consolidation!B:AA,7,TRUE)</f>
        <v>#VALUE!</v>
      </c>
      <c r="G5996" s="17" t="e">
        <f>VLOOKUP(B5997,Consolidation!B:AA,12,TRUE)</f>
        <v>#VALUE!</v>
      </c>
      <c r="H5996" s="17" t="e">
        <f>VLOOKUP(B5997,Consolidation!B:AA,22,FALSE)</f>
        <v>#VALUE!</v>
      </c>
    </row>
    <row r="5997" spans="1:8" ht="29.5" customHeight="1" thickBot="1" x14ac:dyDescent="0.4">
      <c r="A5997" s="16" t="e">
        <f>IF(B5997&lt;&gt;"","IND"&amp;TEXT(COUNTA($B$2:B5997),"000"),"")</f>
        <v>#VALUE!</v>
      </c>
      <c r="B5997" s="17" t="e">
        <f>Consolication[[#This Row],[Nom et prénom 0 Name &amp; first name]]</f>
        <v>#VALUE!</v>
      </c>
      <c r="C5997" s="17" t="e">
        <f>VLOOKUP(B5997,Consolidation!B:AA,3,TRUE)</f>
        <v>#VALUE!</v>
      </c>
      <c r="D5997" s="17" t="e">
        <f>VLOOKUP(B5997,Consolidation!B:AA,5,TRUE)</f>
        <v>#VALUE!</v>
      </c>
      <c r="E5997" s="17" t="e">
        <f>VLOOKUP(B5998,Consolidation!B:AA,6,TRUE)</f>
        <v>#VALUE!</v>
      </c>
      <c r="F5997" s="17" t="e">
        <f>VLOOKUP(B5998,Consolidation!B:AA,7,TRUE)</f>
        <v>#VALUE!</v>
      </c>
      <c r="G5997" s="17" t="e">
        <f>VLOOKUP(B5998,Consolidation!B:AA,12,TRUE)</f>
        <v>#VALUE!</v>
      </c>
      <c r="H5997" s="17" t="e">
        <f>VLOOKUP(B5998,Consolidation!B:AA,22,FALSE)</f>
        <v>#VALUE!</v>
      </c>
    </row>
    <row r="5998" spans="1:8" ht="29.5" customHeight="1" thickBot="1" x14ac:dyDescent="0.4">
      <c r="A5998" s="16" t="e">
        <f>IF(B5998&lt;&gt;"","IND"&amp;TEXT(COUNTA($B$2:B5998),"000"),"")</f>
        <v>#VALUE!</v>
      </c>
      <c r="B5998" s="17" t="e">
        <f>Consolication[[#This Row],[Nom et prénom 0 Name &amp; first name]]</f>
        <v>#VALUE!</v>
      </c>
      <c r="C5998" s="17" t="e">
        <f>VLOOKUP(B5998,Consolidation!B:AA,3,TRUE)</f>
        <v>#VALUE!</v>
      </c>
      <c r="D5998" s="17" t="e">
        <f>VLOOKUP(B5998,Consolidation!B:AA,5,TRUE)</f>
        <v>#VALUE!</v>
      </c>
      <c r="E5998" s="17" t="e">
        <f>VLOOKUP(B5999,Consolidation!B:AA,6,TRUE)</f>
        <v>#VALUE!</v>
      </c>
      <c r="F5998" s="17" t="e">
        <f>VLOOKUP(B5999,Consolidation!B:AA,7,TRUE)</f>
        <v>#VALUE!</v>
      </c>
      <c r="G5998" s="17" t="e">
        <f>VLOOKUP(B5999,Consolidation!B:AA,12,TRUE)</f>
        <v>#VALUE!</v>
      </c>
      <c r="H5998" s="17" t="e">
        <f>VLOOKUP(B5999,Consolidation!B:AA,22,FALSE)</f>
        <v>#VALUE!</v>
      </c>
    </row>
    <row r="5999" spans="1:8" ht="29.5" customHeight="1" thickBot="1" x14ac:dyDescent="0.4">
      <c r="A5999" s="16" t="e">
        <f>IF(B5999&lt;&gt;"","IND"&amp;TEXT(COUNTA($B$2:B5999),"000"),"")</f>
        <v>#VALUE!</v>
      </c>
      <c r="B5999" s="17" t="e">
        <f>Consolication[[#This Row],[Nom et prénom 0 Name &amp; first name]]</f>
        <v>#VALUE!</v>
      </c>
      <c r="C5999" s="17" t="e">
        <f>VLOOKUP(B5999,Consolidation!B:AA,3,TRUE)</f>
        <v>#VALUE!</v>
      </c>
      <c r="D5999" s="17" t="e">
        <f>VLOOKUP(B5999,Consolidation!B:AA,5,TRUE)</f>
        <v>#VALUE!</v>
      </c>
      <c r="E5999" s="17" t="e">
        <f>VLOOKUP(B6000,Consolidation!B:AA,6,TRUE)</f>
        <v>#VALUE!</v>
      </c>
      <c r="F5999" s="17" t="e">
        <f>VLOOKUP(B6000,Consolidation!B:AA,7,TRUE)</f>
        <v>#VALUE!</v>
      </c>
      <c r="G5999" s="17" t="e">
        <f>VLOOKUP(B6000,Consolidation!B:AA,12,TRUE)</f>
        <v>#VALUE!</v>
      </c>
      <c r="H5999" s="17" t="e">
        <f>VLOOKUP(B6000,Consolidation!B:AA,22,FALSE)</f>
        <v>#VALUE!</v>
      </c>
    </row>
    <row r="6000" spans="1:8" ht="29.5" customHeight="1" thickBot="1" x14ac:dyDescent="0.4">
      <c r="A6000" s="16" t="e">
        <f>IF(B6000&lt;&gt;"","IND"&amp;TEXT(COUNTA($B$2:B6000),"000"),"")</f>
        <v>#VALUE!</v>
      </c>
      <c r="B6000" s="17" t="e">
        <f>Consolication[[#This Row],[Nom et prénom 0 Name &amp; first name]]</f>
        <v>#VALUE!</v>
      </c>
      <c r="C6000" s="17" t="e">
        <f>VLOOKUP(B6000,Consolidation!B:AA,3,TRUE)</f>
        <v>#VALUE!</v>
      </c>
      <c r="D6000" s="17" t="e">
        <f>VLOOKUP(B6000,Consolidation!B:AA,5,TRUE)</f>
        <v>#VALUE!</v>
      </c>
      <c r="E6000" s="17" t="e">
        <f>VLOOKUP(B6001,Consolidation!B:AA,6,TRUE)</f>
        <v>#VALUE!</v>
      </c>
      <c r="F6000" s="17" t="e">
        <f>VLOOKUP(B6001,Consolidation!B:AA,7,TRUE)</f>
        <v>#VALUE!</v>
      </c>
      <c r="G6000" s="17" t="e">
        <f>VLOOKUP(B6001,Consolidation!B:AA,12,TRUE)</f>
        <v>#VALUE!</v>
      </c>
      <c r="H6000" s="17" t="e">
        <f>VLOOKUP(B6001,Consolidation!B:AA,22,FALSE)</f>
        <v>#VALUE!</v>
      </c>
    </row>
    <row r="6001" spans="1:8" ht="29.5" customHeight="1" thickBot="1" x14ac:dyDescent="0.4">
      <c r="A6001" s="16" t="e">
        <f>IF(B6001&lt;&gt;"","IND"&amp;TEXT(COUNTA($B$2:B6001),"000"),"")</f>
        <v>#VALUE!</v>
      </c>
      <c r="B6001" s="17" t="e">
        <f>Consolication[[#This Row],[Nom et prénom 0 Name &amp; first name]]</f>
        <v>#VALUE!</v>
      </c>
      <c r="C6001" s="17" t="e">
        <f>VLOOKUP(B6001,Consolidation!B:AA,3,TRUE)</f>
        <v>#VALUE!</v>
      </c>
      <c r="D6001" s="17" t="e">
        <f>VLOOKUP(B6001,Consolidation!B:AA,5,TRUE)</f>
        <v>#VALUE!</v>
      </c>
      <c r="E6001" s="17" t="e">
        <f>VLOOKUP(B6002,Consolidation!B:AA,6,TRUE)</f>
        <v>#VALUE!</v>
      </c>
      <c r="F6001" s="17" t="e">
        <f>VLOOKUP(B6002,Consolidation!B:AA,7,TRUE)</f>
        <v>#VALUE!</v>
      </c>
      <c r="G6001" s="17" t="e">
        <f>VLOOKUP(B6002,Consolidation!B:AA,12,TRUE)</f>
        <v>#VALUE!</v>
      </c>
      <c r="H6001" s="17" t="e">
        <f>VLOOKUP(B6002,Consolidation!B:AA,22,FALSE)</f>
        <v>#VALUE!</v>
      </c>
    </row>
    <row r="6002" spans="1:8" ht="29.5" customHeight="1" thickBot="1" x14ac:dyDescent="0.4">
      <c r="A6002" s="16" t="e">
        <f>IF(B6002&lt;&gt;"","IND"&amp;TEXT(COUNTA($B$2:B6002),"000"),"")</f>
        <v>#VALUE!</v>
      </c>
      <c r="B6002" s="17" t="e">
        <f>Consolication[[#This Row],[Nom et prénom 0 Name &amp; first name]]</f>
        <v>#VALUE!</v>
      </c>
      <c r="C6002" s="17" t="e">
        <f>VLOOKUP(B6002,Consolidation!B:AA,3,TRUE)</f>
        <v>#VALUE!</v>
      </c>
      <c r="D6002" s="17" t="e">
        <f>VLOOKUP(B6002,Consolidation!B:AA,5,TRUE)</f>
        <v>#VALUE!</v>
      </c>
      <c r="E6002" s="17" t="e">
        <f>VLOOKUP(B6003,Consolidation!B:AA,6,TRUE)</f>
        <v>#VALUE!</v>
      </c>
      <c r="F6002" s="17" t="e">
        <f>VLOOKUP(B6003,Consolidation!B:AA,7,TRUE)</f>
        <v>#VALUE!</v>
      </c>
      <c r="G6002" s="17" t="e">
        <f>VLOOKUP(B6003,Consolidation!B:AA,12,TRUE)</f>
        <v>#VALUE!</v>
      </c>
      <c r="H6002" s="17" t="e">
        <f>VLOOKUP(B6003,Consolidation!B:AA,22,FALSE)</f>
        <v>#VALUE!</v>
      </c>
    </row>
    <row r="6003" spans="1:8" ht="29.5" customHeight="1" thickBot="1" x14ac:dyDescent="0.4">
      <c r="A6003" s="16" t="e">
        <f>IF(B6003&lt;&gt;"","IND"&amp;TEXT(COUNTA($B$2:B6003),"000"),"")</f>
        <v>#VALUE!</v>
      </c>
      <c r="B6003" s="17" t="e">
        <f>Consolication[[#This Row],[Nom et prénom 0 Name &amp; first name]]</f>
        <v>#VALUE!</v>
      </c>
      <c r="C6003" s="17" t="e">
        <f>VLOOKUP(B6003,Consolidation!B:AA,3,TRUE)</f>
        <v>#VALUE!</v>
      </c>
      <c r="D6003" s="17" t="e">
        <f>VLOOKUP(B6003,Consolidation!B:AA,5,TRUE)</f>
        <v>#VALUE!</v>
      </c>
      <c r="E6003" s="17" t="e">
        <f>VLOOKUP(B6004,Consolidation!B:AA,6,TRUE)</f>
        <v>#VALUE!</v>
      </c>
      <c r="F6003" s="17" t="e">
        <f>VLOOKUP(B6004,Consolidation!B:AA,7,TRUE)</f>
        <v>#VALUE!</v>
      </c>
      <c r="G6003" s="17" t="e">
        <f>VLOOKUP(B6004,Consolidation!B:AA,12,TRUE)</f>
        <v>#VALUE!</v>
      </c>
      <c r="H6003" s="17" t="e">
        <f>VLOOKUP(B6004,Consolidation!B:AA,22,FALSE)</f>
        <v>#VALUE!</v>
      </c>
    </row>
    <row r="6004" spans="1:8" ht="29.5" customHeight="1" thickBot="1" x14ac:dyDescent="0.4">
      <c r="A6004" s="16" t="e">
        <f>IF(B6004&lt;&gt;"","IND"&amp;TEXT(COUNTA($B$2:B6004),"000"),"")</f>
        <v>#VALUE!</v>
      </c>
      <c r="B6004" s="17" t="e">
        <f>Consolication[[#This Row],[Nom et prénom 0 Name &amp; first name]]</f>
        <v>#VALUE!</v>
      </c>
      <c r="C6004" s="17" t="e">
        <f>VLOOKUP(B6004,Consolidation!B:AA,3,TRUE)</f>
        <v>#VALUE!</v>
      </c>
      <c r="D6004" s="17" t="e">
        <f>VLOOKUP(B6004,Consolidation!B:AA,5,TRUE)</f>
        <v>#VALUE!</v>
      </c>
      <c r="E6004" s="17" t="e">
        <f>VLOOKUP(B6005,Consolidation!B:AA,6,TRUE)</f>
        <v>#VALUE!</v>
      </c>
      <c r="F6004" s="17" t="e">
        <f>VLOOKUP(B6005,Consolidation!B:AA,7,TRUE)</f>
        <v>#VALUE!</v>
      </c>
      <c r="G6004" s="17" t="e">
        <f>VLOOKUP(B6005,Consolidation!B:AA,12,TRUE)</f>
        <v>#VALUE!</v>
      </c>
      <c r="H6004" s="17" t="e">
        <f>VLOOKUP(B6005,Consolidation!B:AA,22,FALSE)</f>
        <v>#VALUE!</v>
      </c>
    </row>
    <row r="6005" spans="1:8" ht="29.5" customHeight="1" thickBot="1" x14ac:dyDescent="0.4">
      <c r="A6005" s="16" t="e">
        <f>IF(B6005&lt;&gt;"","IND"&amp;TEXT(COUNTA($B$2:B6005),"000"),"")</f>
        <v>#VALUE!</v>
      </c>
      <c r="B6005" s="17" t="e">
        <f>Consolication[[#This Row],[Nom et prénom 0 Name &amp; first name]]</f>
        <v>#VALUE!</v>
      </c>
      <c r="C6005" s="17" t="e">
        <f>VLOOKUP(B6005,Consolidation!B:AA,3,TRUE)</f>
        <v>#VALUE!</v>
      </c>
      <c r="D6005" s="17" t="e">
        <f>VLOOKUP(B6005,Consolidation!B:AA,5,TRUE)</f>
        <v>#VALUE!</v>
      </c>
      <c r="E6005" s="17" t="e">
        <f>VLOOKUP(B6006,Consolidation!B:AA,6,TRUE)</f>
        <v>#VALUE!</v>
      </c>
      <c r="F6005" s="17" t="e">
        <f>VLOOKUP(B6006,Consolidation!B:AA,7,TRUE)</f>
        <v>#VALUE!</v>
      </c>
      <c r="G6005" s="17" t="e">
        <f>VLOOKUP(B6006,Consolidation!B:AA,12,TRUE)</f>
        <v>#VALUE!</v>
      </c>
      <c r="H6005" s="17" t="e">
        <f>VLOOKUP(B6006,Consolidation!B:AA,22,FALSE)</f>
        <v>#VALUE!</v>
      </c>
    </row>
    <row r="6006" spans="1:8" ht="29.5" customHeight="1" thickBot="1" x14ac:dyDescent="0.4">
      <c r="A6006" s="16" t="e">
        <f>IF(B6006&lt;&gt;"","IND"&amp;TEXT(COUNTA($B$2:B6006),"000"),"")</f>
        <v>#VALUE!</v>
      </c>
      <c r="B6006" s="17" t="e">
        <f>Consolication[[#This Row],[Nom et prénom 0 Name &amp; first name]]</f>
        <v>#VALUE!</v>
      </c>
      <c r="C6006" s="17" t="e">
        <f>VLOOKUP(B6006,Consolidation!B:AA,3,TRUE)</f>
        <v>#VALUE!</v>
      </c>
      <c r="D6006" s="17" t="e">
        <f>VLOOKUP(B6006,Consolidation!B:AA,5,TRUE)</f>
        <v>#VALUE!</v>
      </c>
      <c r="E6006" s="17" t="e">
        <f>VLOOKUP(B6007,Consolidation!B:AA,6,TRUE)</f>
        <v>#VALUE!</v>
      </c>
      <c r="F6006" s="17" t="e">
        <f>VLOOKUP(B6007,Consolidation!B:AA,7,TRUE)</f>
        <v>#VALUE!</v>
      </c>
      <c r="G6006" s="17" t="e">
        <f>VLOOKUP(B6007,Consolidation!B:AA,12,TRUE)</f>
        <v>#VALUE!</v>
      </c>
      <c r="H6006" s="17" t="e">
        <f>VLOOKUP(B6007,Consolidation!B:AA,22,FALSE)</f>
        <v>#VALUE!</v>
      </c>
    </row>
    <row r="6007" spans="1:8" ht="29.5" customHeight="1" thickBot="1" x14ac:dyDescent="0.4">
      <c r="A6007" s="16" t="e">
        <f>IF(B6007&lt;&gt;"","IND"&amp;TEXT(COUNTA($B$2:B6007),"000"),"")</f>
        <v>#VALUE!</v>
      </c>
      <c r="B6007" s="17" t="e">
        <f>Consolication[[#This Row],[Nom et prénom 0 Name &amp; first name]]</f>
        <v>#VALUE!</v>
      </c>
      <c r="C6007" s="17" t="e">
        <f>VLOOKUP(B6007,Consolidation!B:AA,3,TRUE)</f>
        <v>#VALUE!</v>
      </c>
      <c r="D6007" s="17" t="e">
        <f>VLOOKUP(B6007,Consolidation!B:AA,5,TRUE)</f>
        <v>#VALUE!</v>
      </c>
      <c r="E6007" s="17" t="e">
        <f>VLOOKUP(B6008,Consolidation!B:AA,6,TRUE)</f>
        <v>#VALUE!</v>
      </c>
      <c r="F6007" s="17" t="e">
        <f>VLOOKUP(B6008,Consolidation!B:AA,7,TRUE)</f>
        <v>#VALUE!</v>
      </c>
      <c r="G6007" s="17" t="e">
        <f>VLOOKUP(B6008,Consolidation!B:AA,12,TRUE)</f>
        <v>#VALUE!</v>
      </c>
      <c r="H6007" s="17" t="e">
        <f>VLOOKUP(B6008,Consolidation!B:AA,22,FALSE)</f>
        <v>#VALUE!</v>
      </c>
    </row>
    <row r="6008" spans="1:8" ht="29.5" customHeight="1" thickBot="1" x14ac:dyDescent="0.4">
      <c r="A6008" s="16" t="e">
        <f>IF(B6008&lt;&gt;"","IND"&amp;TEXT(COUNTA($B$2:B6008),"000"),"")</f>
        <v>#VALUE!</v>
      </c>
      <c r="B6008" s="17" t="e">
        <f>Consolication[[#This Row],[Nom et prénom 0 Name &amp; first name]]</f>
        <v>#VALUE!</v>
      </c>
      <c r="C6008" s="17" t="e">
        <f>VLOOKUP(B6008,Consolidation!B:AA,3,TRUE)</f>
        <v>#VALUE!</v>
      </c>
      <c r="D6008" s="17" t="e">
        <f>VLOOKUP(B6008,Consolidation!B:AA,5,TRUE)</f>
        <v>#VALUE!</v>
      </c>
      <c r="E6008" s="17" t="e">
        <f>VLOOKUP(B6009,Consolidation!B:AA,6,TRUE)</f>
        <v>#VALUE!</v>
      </c>
      <c r="F6008" s="17" t="e">
        <f>VLOOKUP(B6009,Consolidation!B:AA,7,TRUE)</f>
        <v>#VALUE!</v>
      </c>
      <c r="G6008" s="17" t="e">
        <f>VLOOKUP(B6009,Consolidation!B:AA,12,TRUE)</f>
        <v>#VALUE!</v>
      </c>
      <c r="H6008" s="17" t="e">
        <f>VLOOKUP(B6009,Consolidation!B:AA,22,FALSE)</f>
        <v>#VALUE!</v>
      </c>
    </row>
    <row r="6009" spans="1:8" ht="29.5" customHeight="1" thickBot="1" x14ac:dyDescent="0.4">
      <c r="A6009" s="16" t="e">
        <f>IF(B6009&lt;&gt;"","IND"&amp;TEXT(COUNTA($B$2:B6009),"000"),"")</f>
        <v>#VALUE!</v>
      </c>
      <c r="B6009" s="17" t="e">
        <f>Consolication[[#This Row],[Nom et prénom 0 Name &amp; first name]]</f>
        <v>#VALUE!</v>
      </c>
      <c r="C6009" s="17" t="e">
        <f>VLOOKUP(B6009,Consolidation!B:AA,3,TRUE)</f>
        <v>#VALUE!</v>
      </c>
      <c r="D6009" s="17" t="e">
        <f>VLOOKUP(B6009,Consolidation!B:AA,5,TRUE)</f>
        <v>#VALUE!</v>
      </c>
      <c r="E6009" s="17" t="e">
        <f>VLOOKUP(B6010,Consolidation!B:AA,6,TRUE)</f>
        <v>#VALUE!</v>
      </c>
      <c r="F6009" s="17" t="e">
        <f>VLOOKUP(B6010,Consolidation!B:AA,7,TRUE)</f>
        <v>#VALUE!</v>
      </c>
      <c r="G6009" s="17" t="e">
        <f>VLOOKUP(B6010,Consolidation!B:AA,12,TRUE)</f>
        <v>#VALUE!</v>
      </c>
      <c r="H6009" s="17" t="e">
        <f>VLOOKUP(B6010,Consolidation!B:AA,22,FALSE)</f>
        <v>#VALUE!</v>
      </c>
    </row>
    <row r="6010" spans="1:8" ht="29.5" customHeight="1" thickBot="1" x14ac:dyDescent="0.4">
      <c r="A6010" s="16" t="e">
        <f>IF(B6010&lt;&gt;"","IND"&amp;TEXT(COUNTA($B$2:B6010),"000"),"")</f>
        <v>#VALUE!</v>
      </c>
      <c r="B6010" s="17" t="e">
        <f>Consolication[[#This Row],[Nom et prénom 0 Name &amp; first name]]</f>
        <v>#VALUE!</v>
      </c>
      <c r="C6010" s="17" t="e">
        <f>VLOOKUP(B6010,Consolidation!B:AA,3,TRUE)</f>
        <v>#VALUE!</v>
      </c>
      <c r="D6010" s="17" t="e">
        <f>VLOOKUP(B6010,Consolidation!B:AA,5,TRUE)</f>
        <v>#VALUE!</v>
      </c>
      <c r="E6010" s="17" t="e">
        <f>VLOOKUP(B6011,Consolidation!B:AA,6,TRUE)</f>
        <v>#VALUE!</v>
      </c>
      <c r="F6010" s="17" t="e">
        <f>VLOOKUP(B6011,Consolidation!B:AA,7,TRUE)</f>
        <v>#VALUE!</v>
      </c>
      <c r="G6010" s="17" t="e">
        <f>VLOOKUP(B6011,Consolidation!B:AA,12,TRUE)</f>
        <v>#VALUE!</v>
      </c>
      <c r="H6010" s="17" t="e">
        <f>VLOOKUP(B6011,Consolidation!B:AA,22,FALSE)</f>
        <v>#VALUE!</v>
      </c>
    </row>
    <row r="6011" spans="1:8" ht="29.5" customHeight="1" thickBot="1" x14ac:dyDescent="0.4">
      <c r="A6011" s="16" t="e">
        <f>IF(B6011&lt;&gt;"","IND"&amp;TEXT(COUNTA($B$2:B6011),"000"),"")</f>
        <v>#VALUE!</v>
      </c>
      <c r="B6011" s="17" t="e">
        <f>Consolication[[#This Row],[Nom et prénom 0 Name &amp; first name]]</f>
        <v>#VALUE!</v>
      </c>
      <c r="C6011" s="17" t="e">
        <f>VLOOKUP(B6011,Consolidation!B:AA,3,TRUE)</f>
        <v>#VALUE!</v>
      </c>
      <c r="D6011" s="17" t="e">
        <f>VLOOKUP(B6011,Consolidation!B:AA,5,TRUE)</f>
        <v>#VALUE!</v>
      </c>
      <c r="E6011" s="17" t="e">
        <f>VLOOKUP(B6012,Consolidation!B:AA,6,TRUE)</f>
        <v>#VALUE!</v>
      </c>
      <c r="F6011" s="17" t="e">
        <f>VLOOKUP(B6012,Consolidation!B:AA,7,TRUE)</f>
        <v>#VALUE!</v>
      </c>
      <c r="G6011" s="17" t="e">
        <f>VLOOKUP(B6012,Consolidation!B:AA,12,TRUE)</f>
        <v>#VALUE!</v>
      </c>
      <c r="H6011" s="17" t="e">
        <f>VLOOKUP(B6012,Consolidation!B:AA,22,FALSE)</f>
        <v>#VALUE!</v>
      </c>
    </row>
    <row r="6012" spans="1:8" ht="29.5" customHeight="1" thickBot="1" x14ac:dyDescent="0.4">
      <c r="A6012" s="16" t="e">
        <f>IF(B6012&lt;&gt;"","IND"&amp;TEXT(COUNTA($B$2:B6012),"000"),"")</f>
        <v>#VALUE!</v>
      </c>
      <c r="B6012" s="17" t="e">
        <f>Consolication[[#This Row],[Nom et prénom 0 Name &amp; first name]]</f>
        <v>#VALUE!</v>
      </c>
      <c r="C6012" s="17" t="e">
        <f>VLOOKUP(B6012,Consolidation!B:AA,3,TRUE)</f>
        <v>#VALUE!</v>
      </c>
      <c r="D6012" s="17" t="e">
        <f>VLOOKUP(B6012,Consolidation!B:AA,5,TRUE)</f>
        <v>#VALUE!</v>
      </c>
      <c r="E6012" s="17" t="e">
        <f>VLOOKUP(B6013,Consolidation!B:AA,6,TRUE)</f>
        <v>#VALUE!</v>
      </c>
      <c r="F6012" s="17" t="e">
        <f>VLOOKUP(B6013,Consolidation!B:AA,7,TRUE)</f>
        <v>#VALUE!</v>
      </c>
      <c r="G6012" s="17" t="e">
        <f>VLOOKUP(B6013,Consolidation!B:AA,12,TRUE)</f>
        <v>#VALUE!</v>
      </c>
      <c r="H6012" s="17" t="e">
        <f>VLOOKUP(B6013,Consolidation!B:AA,22,FALSE)</f>
        <v>#VALUE!</v>
      </c>
    </row>
    <row r="6013" spans="1:8" ht="29.5" customHeight="1" thickBot="1" x14ac:dyDescent="0.4">
      <c r="A6013" s="16" t="e">
        <f>IF(B6013&lt;&gt;"","IND"&amp;TEXT(COUNTA($B$2:B6013),"000"),"")</f>
        <v>#VALUE!</v>
      </c>
      <c r="B6013" s="17" t="e">
        <f>Consolication[[#This Row],[Nom et prénom 0 Name &amp; first name]]</f>
        <v>#VALUE!</v>
      </c>
      <c r="C6013" s="17" t="e">
        <f>VLOOKUP(B6013,Consolidation!B:AA,3,TRUE)</f>
        <v>#VALUE!</v>
      </c>
      <c r="D6013" s="17" t="e">
        <f>VLOOKUP(B6013,Consolidation!B:AA,5,TRUE)</f>
        <v>#VALUE!</v>
      </c>
      <c r="E6013" s="17" t="e">
        <f>VLOOKUP(B6014,Consolidation!B:AA,6,TRUE)</f>
        <v>#VALUE!</v>
      </c>
      <c r="F6013" s="17" t="e">
        <f>VLOOKUP(B6014,Consolidation!B:AA,7,TRUE)</f>
        <v>#VALUE!</v>
      </c>
      <c r="G6013" s="17" t="e">
        <f>VLOOKUP(B6014,Consolidation!B:AA,12,TRUE)</f>
        <v>#VALUE!</v>
      </c>
      <c r="H6013" s="17" t="e">
        <f>VLOOKUP(B6014,Consolidation!B:AA,22,FALSE)</f>
        <v>#VALUE!</v>
      </c>
    </row>
    <row r="6014" spans="1:8" ht="29.5" customHeight="1" thickBot="1" x14ac:dyDescent="0.4">
      <c r="A6014" s="16" t="e">
        <f>IF(B6014&lt;&gt;"","IND"&amp;TEXT(COUNTA($B$2:B6014),"000"),"")</f>
        <v>#VALUE!</v>
      </c>
      <c r="B6014" s="17" t="e">
        <f>Consolication[[#This Row],[Nom et prénom 0 Name &amp; first name]]</f>
        <v>#VALUE!</v>
      </c>
      <c r="C6014" s="17" t="e">
        <f>VLOOKUP(B6014,Consolidation!B:AA,3,TRUE)</f>
        <v>#VALUE!</v>
      </c>
      <c r="D6014" s="17" t="e">
        <f>VLOOKUP(B6014,Consolidation!B:AA,5,TRUE)</f>
        <v>#VALUE!</v>
      </c>
      <c r="E6014" s="17" t="e">
        <f>VLOOKUP(B6015,Consolidation!B:AA,6,TRUE)</f>
        <v>#VALUE!</v>
      </c>
      <c r="F6014" s="17" t="e">
        <f>VLOOKUP(B6015,Consolidation!B:AA,7,TRUE)</f>
        <v>#VALUE!</v>
      </c>
      <c r="G6014" s="17" t="e">
        <f>VLOOKUP(B6015,Consolidation!B:AA,12,TRUE)</f>
        <v>#VALUE!</v>
      </c>
      <c r="H6014" s="17" t="e">
        <f>VLOOKUP(B6015,Consolidation!B:AA,22,FALSE)</f>
        <v>#VALUE!</v>
      </c>
    </row>
    <row r="6015" spans="1:8" ht="29.5" customHeight="1" thickBot="1" x14ac:dyDescent="0.4">
      <c r="A6015" s="16" t="e">
        <f>IF(B6015&lt;&gt;"","IND"&amp;TEXT(COUNTA($B$2:B6015),"000"),"")</f>
        <v>#VALUE!</v>
      </c>
      <c r="B6015" s="17" t="e">
        <f>Consolication[[#This Row],[Nom et prénom 0 Name &amp; first name]]</f>
        <v>#VALUE!</v>
      </c>
      <c r="C6015" s="17" t="e">
        <f>VLOOKUP(B6015,Consolidation!B:AA,3,TRUE)</f>
        <v>#VALUE!</v>
      </c>
      <c r="D6015" s="17" t="e">
        <f>VLOOKUP(B6015,Consolidation!B:AA,5,TRUE)</f>
        <v>#VALUE!</v>
      </c>
      <c r="E6015" s="17" t="e">
        <f>VLOOKUP(B6016,Consolidation!B:AA,6,TRUE)</f>
        <v>#VALUE!</v>
      </c>
      <c r="F6015" s="17" t="e">
        <f>VLOOKUP(B6016,Consolidation!B:AA,7,TRUE)</f>
        <v>#VALUE!</v>
      </c>
      <c r="G6015" s="17" t="e">
        <f>VLOOKUP(B6016,Consolidation!B:AA,12,TRUE)</f>
        <v>#VALUE!</v>
      </c>
      <c r="H6015" s="17" t="e">
        <f>VLOOKUP(B6016,Consolidation!B:AA,22,FALSE)</f>
        <v>#VALUE!</v>
      </c>
    </row>
    <row r="6016" spans="1:8" ht="29.5" customHeight="1" thickBot="1" x14ac:dyDescent="0.4">
      <c r="A6016" s="16" t="e">
        <f>IF(B6016&lt;&gt;"","IND"&amp;TEXT(COUNTA($B$2:B6016),"000"),"")</f>
        <v>#VALUE!</v>
      </c>
      <c r="B6016" s="17" t="e">
        <f>Consolication[[#This Row],[Nom et prénom 0 Name &amp; first name]]</f>
        <v>#VALUE!</v>
      </c>
      <c r="C6016" s="17" t="e">
        <f>VLOOKUP(B6016,Consolidation!B:AA,3,TRUE)</f>
        <v>#VALUE!</v>
      </c>
      <c r="D6016" s="17" t="e">
        <f>VLOOKUP(B6016,Consolidation!B:AA,5,TRUE)</f>
        <v>#VALUE!</v>
      </c>
      <c r="E6016" s="17" t="e">
        <f>VLOOKUP(B6017,Consolidation!B:AA,6,TRUE)</f>
        <v>#VALUE!</v>
      </c>
      <c r="F6016" s="17" t="e">
        <f>VLOOKUP(B6017,Consolidation!B:AA,7,TRUE)</f>
        <v>#VALUE!</v>
      </c>
      <c r="G6016" s="17" t="e">
        <f>VLOOKUP(B6017,Consolidation!B:AA,12,TRUE)</f>
        <v>#VALUE!</v>
      </c>
      <c r="H6016" s="17" t="e">
        <f>VLOOKUP(B6017,Consolidation!B:AA,22,FALSE)</f>
        <v>#VALUE!</v>
      </c>
    </row>
    <row r="6017" spans="1:8" ht="29.5" customHeight="1" thickBot="1" x14ac:dyDescent="0.4">
      <c r="A6017" s="16" t="e">
        <f>IF(B6017&lt;&gt;"","IND"&amp;TEXT(COUNTA($B$2:B6017),"000"),"")</f>
        <v>#VALUE!</v>
      </c>
      <c r="B6017" s="17" t="e">
        <f>Consolication[[#This Row],[Nom et prénom 0 Name &amp; first name]]</f>
        <v>#VALUE!</v>
      </c>
      <c r="C6017" s="17" t="e">
        <f>VLOOKUP(B6017,Consolidation!B:AA,3,TRUE)</f>
        <v>#VALUE!</v>
      </c>
      <c r="D6017" s="17" t="e">
        <f>VLOOKUP(B6017,Consolidation!B:AA,5,TRUE)</f>
        <v>#VALUE!</v>
      </c>
      <c r="E6017" s="17" t="e">
        <f>VLOOKUP(B6018,Consolidation!B:AA,6,TRUE)</f>
        <v>#VALUE!</v>
      </c>
      <c r="F6017" s="17" t="e">
        <f>VLOOKUP(B6018,Consolidation!B:AA,7,TRUE)</f>
        <v>#VALUE!</v>
      </c>
      <c r="G6017" s="17" t="e">
        <f>VLOOKUP(B6018,Consolidation!B:AA,12,TRUE)</f>
        <v>#VALUE!</v>
      </c>
      <c r="H6017" s="17" t="e">
        <f>VLOOKUP(B6018,Consolidation!B:AA,22,FALSE)</f>
        <v>#VALUE!</v>
      </c>
    </row>
    <row r="6018" spans="1:8" ht="29.5" customHeight="1" thickBot="1" x14ac:dyDescent="0.4">
      <c r="A6018" s="16" t="e">
        <f>IF(B6018&lt;&gt;"","IND"&amp;TEXT(COUNTA($B$2:B6018),"000"),"")</f>
        <v>#VALUE!</v>
      </c>
      <c r="B6018" s="17" t="e">
        <f>Consolication[[#This Row],[Nom et prénom 0 Name &amp; first name]]</f>
        <v>#VALUE!</v>
      </c>
      <c r="C6018" s="17" t="e">
        <f>VLOOKUP(B6018,Consolidation!B:AA,3,TRUE)</f>
        <v>#VALUE!</v>
      </c>
      <c r="D6018" s="17" t="e">
        <f>VLOOKUP(B6018,Consolidation!B:AA,5,TRUE)</f>
        <v>#VALUE!</v>
      </c>
      <c r="E6018" s="17" t="e">
        <f>VLOOKUP(B6019,Consolidation!B:AA,6,TRUE)</f>
        <v>#VALUE!</v>
      </c>
      <c r="F6018" s="17" t="e">
        <f>VLOOKUP(B6019,Consolidation!B:AA,7,TRUE)</f>
        <v>#VALUE!</v>
      </c>
      <c r="G6018" s="17" t="e">
        <f>VLOOKUP(B6019,Consolidation!B:AA,12,TRUE)</f>
        <v>#VALUE!</v>
      </c>
      <c r="H6018" s="17" t="e">
        <f>VLOOKUP(B6019,Consolidation!B:AA,22,FALSE)</f>
        <v>#VALUE!</v>
      </c>
    </row>
    <row r="6019" spans="1:8" ht="29.5" customHeight="1" thickBot="1" x14ac:dyDescent="0.4">
      <c r="A6019" s="16" t="e">
        <f>IF(B6019&lt;&gt;"","IND"&amp;TEXT(COUNTA($B$2:B6019),"000"),"")</f>
        <v>#VALUE!</v>
      </c>
      <c r="B6019" s="17" t="e">
        <f>Consolication[[#This Row],[Nom et prénom 0 Name &amp; first name]]</f>
        <v>#VALUE!</v>
      </c>
      <c r="C6019" s="17" t="e">
        <f>VLOOKUP(B6019,Consolidation!B:AA,3,TRUE)</f>
        <v>#VALUE!</v>
      </c>
      <c r="D6019" s="17" t="e">
        <f>VLOOKUP(B6019,Consolidation!B:AA,5,TRUE)</f>
        <v>#VALUE!</v>
      </c>
      <c r="E6019" s="17" t="e">
        <f>VLOOKUP(B6020,Consolidation!B:AA,6,TRUE)</f>
        <v>#VALUE!</v>
      </c>
      <c r="F6019" s="17" t="e">
        <f>VLOOKUP(B6020,Consolidation!B:AA,7,TRUE)</f>
        <v>#VALUE!</v>
      </c>
      <c r="G6019" s="17" t="e">
        <f>VLOOKUP(B6020,Consolidation!B:AA,12,TRUE)</f>
        <v>#VALUE!</v>
      </c>
      <c r="H6019" s="17" t="e">
        <f>VLOOKUP(B6020,Consolidation!B:AA,22,FALSE)</f>
        <v>#VALUE!</v>
      </c>
    </row>
    <row r="6020" spans="1:8" ht="29.5" customHeight="1" thickBot="1" x14ac:dyDescent="0.4">
      <c r="A6020" s="16" t="e">
        <f>IF(B6020&lt;&gt;"","IND"&amp;TEXT(COUNTA($B$2:B6020),"000"),"")</f>
        <v>#VALUE!</v>
      </c>
      <c r="B6020" s="17" t="e">
        <f>Consolication[[#This Row],[Nom et prénom 0 Name &amp; first name]]</f>
        <v>#VALUE!</v>
      </c>
      <c r="C6020" s="17" t="e">
        <f>VLOOKUP(B6020,Consolidation!B:AA,3,TRUE)</f>
        <v>#VALUE!</v>
      </c>
      <c r="D6020" s="17" t="e">
        <f>VLOOKUP(B6020,Consolidation!B:AA,5,TRUE)</f>
        <v>#VALUE!</v>
      </c>
      <c r="E6020" s="17" t="e">
        <f>VLOOKUP(B6021,Consolidation!B:AA,6,TRUE)</f>
        <v>#VALUE!</v>
      </c>
      <c r="F6020" s="17" t="e">
        <f>VLOOKUP(B6021,Consolidation!B:AA,7,TRUE)</f>
        <v>#VALUE!</v>
      </c>
      <c r="G6020" s="17" t="e">
        <f>VLOOKUP(B6021,Consolidation!B:AA,12,TRUE)</f>
        <v>#VALUE!</v>
      </c>
      <c r="H6020" s="17" t="e">
        <f>VLOOKUP(B6021,Consolidation!B:AA,22,FALSE)</f>
        <v>#VALUE!</v>
      </c>
    </row>
    <row r="6021" spans="1:8" ht="29.5" customHeight="1" thickBot="1" x14ac:dyDescent="0.4">
      <c r="A6021" s="16" t="e">
        <f>IF(B6021&lt;&gt;"","IND"&amp;TEXT(COUNTA($B$2:B6021),"000"),"")</f>
        <v>#VALUE!</v>
      </c>
      <c r="B6021" s="17" t="e">
        <f>Consolication[[#This Row],[Nom et prénom 0 Name &amp; first name]]</f>
        <v>#VALUE!</v>
      </c>
      <c r="C6021" s="17" t="e">
        <f>VLOOKUP(B6021,Consolidation!B:AA,3,TRUE)</f>
        <v>#VALUE!</v>
      </c>
      <c r="D6021" s="17" t="e">
        <f>VLOOKUP(B6021,Consolidation!B:AA,5,TRUE)</f>
        <v>#VALUE!</v>
      </c>
      <c r="E6021" s="17" t="e">
        <f>VLOOKUP(B6022,Consolidation!B:AA,6,TRUE)</f>
        <v>#VALUE!</v>
      </c>
      <c r="F6021" s="17" t="e">
        <f>VLOOKUP(B6022,Consolidation!B:AA,7,TRUE)</f>
        <v>#VALUE!</v>
      </c>
      <c r="G6021" s="17" t="e">
        <f>VLOOKUP(B6022,Consolidation!B:AA,12,TRUE)</f>
        <v>#VALUE!</v>
      </c>
      <c r="H6021" s="17" t="e">
        <f>VLOOKUP(B6022,Consolidation!B:AA,22,FALSE)</f>
        <v>#VALUE!</v>
      </c>
    </row>
    <row r="6022" spans="1:8" ht="29.5" customHeight="1" thickBot="1" x14ac:dyDescent="0.4">
      <c r="A6022" s="16" t="e">
        <f>IF(B6022&lt;&gt;"","IND"&amp;TEXT(COUNTA($B$2:B6022),"000"),"")</f>
        <v>#VALUE!</v>
      </c>
      <c r="B6022" s="17" t="e">
        <f>Consolication[[#This Row],[Nom et prénom 0 Name &amp; first name]]</f>
        <v>#VALUE!</v>
      </c>
      <c r="C6022" s="17" t="e">
        <f>VLOOKUP(B6022,Consolidation!B:AA,3,TRUE)</f>
        <v>#VALUE!</v>
      </c>
      <c r="D6022" s="17" t="e">
        <f>VLOOKUP(B6022,Consolidation!B:AA,5,TRUE)</f>
        <v>#VALUE!</v>
      </c>
      <c r="E6022" s="17" t="e">
        <f>VLOOKUP(B6023,Consolidation!B:AA,6,TRUE)</f>
        <v>#VALUE!</v>
      </c>
      <c r="F6022" s="17" t="e">
        <f>VLOOKUP(B6023,Consolidation!B:AA,7,TRUE)</f>
        <v>#VALUE!</v>
      </c>
      <c r="G6022" s="17" t="e">
        <f>VLOOKUP(B6023,Consolidation!B:AA,12,TRUE)</f>
        <v>#VALUE!</v>
      </c>
      <c r="H6022" s="17" t="e">
        <f>VLOOKUP(B6023,Consolidation!B:AA,22,FALSE)</f>
        <v>#VALUE!</v>
      </c>
    </row>
    <row r="6023" spans="1:8" ht="29.5" customHeight="1" thickBot="1" x14ac:dyDescent="0.4">
      <c r="A6023" s="16" t="e">
        <f>IF(B6023&lt;&gt;"","IND"&amp;TEXT(COUNTA($B$2:B6023),"000"),"")</f>
        <v>#VALUE!</v>
      </c>
      <c r="B6023" s="17" t="e">
        <f>Consolication[[#This Row],[Nom et prénom 0 Name &amp; first name]]</f>
        <v>#VALUE!</v>
      </c>
      <c r="C6023" s="17" t="e">
        <f>VLOOKUP(B6023,Consolidation!B:AA,3,TRUE)</f>
        <v>#VALUE!</v>
      </c>
      <c r="D6023" s="17" t="e">
        <f>VLOOKUP(B6023,Consolidation!B:AA,5,TRUE)</f>
        <v>#VALUE!</v>
      </c>
      <c r="E6023" s="17" t="e">
        <f>VLOOKUP(B6024,Consolidation!B:AA,6,TRUE)</f>
        <v>#VALUE!</v>
      </c>
      <c r="F6023" s="17" t="e">
        <f>VLOOKUP(B6024,Consolidation!B:AA,7,TRUE)</f>
        <v>#VALUE!</v>
      </c>
      <c r="G6023" s="17" t="e">
        <f>VLOOKUP(B6024,Consolidation!B:AA,12,TRUE)</f>
        <v>#VALUE!</v>
      </c>
      <c r="H6023" s="17" t="e">
        <f>VLOOKUP(B6024,Consolidation!B:AA,22,FALSE)</f>
        <v>#VALUE!</v>
      </c>
    </row>
    <row r="6024" spans="1:8" ht="29.5" customHeight="1" thickBot="1" x14ac:dyDescent="0.4">
      <c r="A6024" s="16" t="e">
        <f>IF(B6024&lt;&gt;"","IND"&amp;TEXT(COUNTA($B$2:B6024),"000"),"")</f>
        <v>#VALUE!</v>
      </c>
      <c r="B6024" s="17" t="e">
        <f>Consolication[[#This Row],[Nom et prénom 0 Name &amp; first name]]</f>
        <v>#VALUE!</v>
      </c>
      <c r="C6024" s="17" t="e">
        <f>VLOOKUP(B6024,Consolidation!B:AA,3,TRUE)</f>
        <v>#VALUE!</v>
      </c>
      <c r="D6024" s="17" t="e">
        <f>VLOOKUP(B6024,Consolidation!B:AA,5,TRUE)</f>
        <v>#VALUE!</v>
      </c>
      <c r="E6024" s="17" t="e">
        <f>VLOOKUP(B6025,Consolidation!B:AA,6,TRUE)</f>
        <v>#VALUE!</v>
      </c>
      <c r="F6024" s="17" t="e">
        <f>VLOOKUP(B6025,Consolidation!B:AA,7,TRUE)</f>
        <v>#VALUE!</v>
      </c>
      <c r="G6024" s="17" t="e">
        <f>VLOOKUP(B6025,Consolidation!B:AA,12,TRUE)</f>
        <v>#VALUE!</v>
      </c>
      <c r="H6024" s="17" t="e">
        <f>VLOOKUP(B6025,Consolidation!B:AA,22,FALSE)</f>
        <v>#VALUE!</v>
      </c>
    </row>
    <row r="6025" spans="1:8" ht="29.5" customHeight="1" thickBot="1" x14ac:dyDescent="0.4">
      <c r="A6025" s="16" t="e">
        <f>IF(B6025&lt;&gt;"","IND"&amp;TEXT(COUNTA($B$2:B6025),"000"),"")</f>
        <v>#VALUE!</v>
      </c>
      <c r="B6025" s="17" t="e">
        <f>Consolication[[#This Row],[Nom et prénom 0 Name &amp; first name]]</f>
        <v>#VALUE!</v>
      </c>
      <c r="C6025" s="17" t="e">
        <f>VLOOKUP(B6025,Consolidation!B:AA,3,TRUE)</f>
        <v>#VALUE!</v>
      </c>
      <c r="D6025" s="17" t="e">
        <f>VLOOKUP(B6025,Consolidation!B:AA,5,TRUE)</f>
        <v>#VALUE!</v>
      </c>
      <c r="E6025" s="17" t="e">
        <f>VLOOKUP(B6026,Consolidation!B:AA,6,TRUE)</f>
        <v>#VALUE!</v>
      </c>
      <c r="F6025" s="17" t="e">
        <f>VLOOKUP(B6026,Consolidation!B:AA,7,TRUE)</f>
        <v>#VALUE!</v>
      </c>
      <c r="G6025" s="17" t="e">
        <f>VLOOKUP(B6026,Consolidation!B:AA,12,TRUE)</f>
        <v>#VALUE!</v>
      </c>
      <c r="H6025" s="17" t="e">
        <f>VLOOKUP(B6026,Consolidation!B:AA,22,FALSE)</f>
        <v>#VALUE!</v>
      </c>
    </row>
    <row r="6026" spans="1:8" ht="29.5" customHeight="1" thickBot="1" x14ac:dyDescent="0.4">
      <c r="A6026" s="16" t="e">
        <f>IF(B6026&lt;&gt;"","IND"&amp;TEXT(COUNTA($B$2:B6026),"000"),"")</f>
        <v>#VALUE!</v>
      </c>
      <c r="B6026" s="17" t="e">
        <f>Consolication[[#This Row],[Nom et prénom 0 Name &amp; first name]]</f>
        <v>#VALUE!</v>
      </c>
      <c r="C6026" s="17" t="e">
        <f>VLOOKUP(B6026,Consolidation!B:AA,3,TRUE)</f>
        <v>#VALUE!</v>
      </c>
      <c r="D6026" s="17" t="e">
        <f>VLOOKUP(B6026,Consolidation!B:AA,5,TRUE)</f>
        <v>#VALUE!</v>
      </c>
      <c r="E6026" s="17" t="e">
        <f>VLOOKUP(B6027,Consolidation!B:AA,6,TRUE)</f>
        <v>#VALUE!</v>
      </c>
      <c r="F6026" s="17" t="e">
        <f>VLOOKUP(B6027,Consolidation!B:AA,7,TRUE)</f>
        <v>#VALUE!</v>
      </c>
      <c r="G6026" s="17" t="e">
        <f>VLOOKUP(B6027,Consolidation!B:AA,12,TRUE)</f>
        <v>#VALUE!</v>
      </c>
      <c r="H6026" s="17" t="e">
        <f>VLOOKUP(B6027,Consolidation!B:AA,22,FALSE)</f>
        <v>#VALUE!</v>
      </c>
    </row>
    <row r="6027" spans="1:8" ht="29.5" customHeight="1" thickBot="1" x14ac:dyDescent="0.4">
      <c r="A6027" s="16" t="e">
        <f>IF(B6027&lt;&gt;"","IND"&amp;TEXT(COUNTA($B$2:B6027),"000"),"")</f>
        <v>#VALUE!</v>
      </c>
      <c r="B6027" s="17" t="e">
        <f>Consolication[[#This Row],[Nom et prénom 0 Name &amp; first name]]</f>
        <v>#VALUE!</v>
      </c>
      <c r="C6027" s="17" t="e">
        <f>VLOOKUP(B6027,Consolidation!B:AA,3,TRUE)</f>
        <v>#VALUE!</v>
      </c>
      <c r="D6027" s="17" t="e">
        <f>VLOOKUP(B6027,Consolidation!B:AA,5,TRUE)</f>
        <v>#VALUE!</v>
      </c>
      <c r="E6027" s="17" t="e">
        <f>VLOOKUP(B6028,Consolidation!B:AA,6,TRUE)</f>
        <v>#VALUE!</v>
      </c>
      <c r="F6027" s="17" t="e">
        <f>VLOOKUP(B6028,Consolidation!B:AA,7,TRUE)</f>
        <v>#VALUE!</v>
      </c>
      <c r="G6027" s="17" t="e">
        <f>VLOOKUP(B6028,Consolidation!B:AA,12,TRUE)</f>
        <v>#VALUE!</v>
      </c>
      <c r="H6027" s="17" t="e">
        <f>VLOOKUP(B6028,Consolidation!B:AA,22,FALSE)</f>
        <v>#VALUE!</v>
      </c>
    </row>
    <row r="6028" spans="1:8" ht="29.5" customHeight="1" thickBot="1" x14ac:dyDescent="0.4">
      <c r="A6028" s="16" t="e">
        <f>IF(B6028&lt;&gt;"","IND"&amp;TEXT(COUNTA($B$2:B6028),"000"),"")</f>
        <v>#VALUE!</v>
      </c>
      <c r="B6028" s="17" t="e">
        <f>Consolication[[#This Row],[Nom et prénom 0 Name &amp; first name]]</f>
        <v>#VALUE!</v>
      </c>
      <c r="C6028" s="17" t="e">
        <f>VLOOKUP(B6028,Consolidation!B:AA,3,TRUE)</f>
        <v>#VALUE!</v>
      </c>
      <c r="D6028" s="17" t="e">
        <f>VLOOKUP(B6028,Consolidation!B:AA,5,TRUE)</f>
        <v>#VALUE!</v>
      </c>
      <c r="E6028" s="17" t="e">
        <f>VLOOKUP(B6029,Consolidation!B:AA,6,TRUE)</f>
        <v>#VALUE!</v>
      </c>
      <c r="F6028" s="17" t="e">
        <f>VLOOKUP(B6029,Consolidation!B:AA,7,TRUE)</f>
        <v>#VALUE!</v>
      </c>
      <c r="G6028" s="17" t="e">
        <f>VLOOKUP(B6029,Consolidation!B:AA,12,TRUE)</f>
        <v>#VALUE!</v>
      </c>
      <c r="H6028" s="17" t="e">
        <f>VLOOKUP(B6029,Consolidation!B:AA,22,FALSE)</f>
        <v>#VALUE!</v>
      </c>
    </row>
    <row r="6029" spans="1:8" ht="29.5" customHeight="1" thickBot="1" x14ac:dyDescent="0.4">
      <c r="A6029" s="16" t="e">
        <f>IF(B6029&lt;&gt;"","IND"&amp;TEXT(COUNTA($B$2:B6029),"000"),"")</f>
        <v>#VALUE!</v>
      </c>
      <c r="B6029" s="17" t="e">
        <f>Consolication[[#This Row],[Nom et prénom 0 Name &amp; first name]]</f>
        <v>#VALUE!</v>
      </c>
      <c r="C6029" s="17" t="e">
        <f>VLOOKUP(B6029,Consolidation!B:AA,3,TRUE)</f>
        <v>#VALUE!</v>
      </c>
      <c r="D6029" s="17" t="e">
        <f>VLOOKUP(B6029,Consolidation!B:AA,5,TRUE)</f>
        <v>#VALUE!</v>
      </c>
      <c r="E6029" s="17" t="e">
        <f>VLOOKUP(B6030,Consolidation!B:AA,6,TRUE)</f>
        <v>#VALUE!</v>
      </c>
      <c r="F6029" s="17" t="e">
        <f>VLOOKUP(B6030,Consolidation!B:AA,7,TRUE)</f>
        <v>#VALUE!</v>
      </c>
      <c r="G6029" s="17" t="e">
        <f>VLOOKUP(B6030,Consolidation!B:AA,12,TRUE)</f>
        <v>#VALUE!</v>
      </c>
      <c r="H6029" s="17" t="e">
        <f>VLOOKUP(B6030,Consolidation!B:AA,22,FALSE)</f>
        <v>#VALUE!</v>
      </c>
    </row>
    <row r="6030" spans="1:8" ht="29.5" customHeight="1" thickBot="1" x14ac:dyDescent="0.4">
      <c r="A6030" s="16" t="e">
        <f>IF(B6030&lt;&gt;"","IND"&amp;TEXT(COUNTA($B$2:B6030),"000"),"")</f>
        <v>#VALUE!</v>
      </c>
      <c r="B6030" s="17" t="e">
        <f>Consolication[[#This Row],[Nom et prénom 0 Name &amp; first name]]</f>
        <v>#VALUE!</v>
      </c>
      <c r="C6030" s="17" t="e">
        <f>VLOOKUP(B6030,Consolidation!B:AA,3,TRUE)</f>
        <v>#VALUE!</v>
      </c>
      <c r="D6030" s="17" t="e">
        <f>VLOOKUP(B6030,Consolidation!B:AA,5,TRUE)</f>
        <v>#VALUE!</v>
      </c>
      <c r="E6030" s="17" t="e">
        <f>VLOOKUP(B6031,Consolidation!B:AA,6,TRUE)</f>
        <v>#VALUE!</v>
      </c>
      <c r="F6030" s="17" t="e">
        <f>VLOOKUP(B6031,Consolidation!B:AA,7,TRUE)</f>
        <v>#VALUE!</v>
      </c>
      <c r="G6030" s="17" t="e">
        <f>VLOOKUP(B6031,Consolidation!B:AA,12,TRUE)</f>
        <v>#VALUE!</v>
      </c>
      <c r="H6030" s="17" t="e">
        <f>VLOOKUP(B6031,Consolidation!B:AA,22,FALSE)</f>
        <v>#VALUE!</v>
      </c>
    </row>
    <row r="6031" spans="1:8" ht="29.5" customHeight="1" thickBot="1" x14ac:dyDescent="0.4">
      <c r="A6031" s="16" t="e">
        <f>IF(B6031&lt;&gt;"","IND"&amp;TEXT(COUNTA($B$2:B6031),"000"),"")</f>
        <v>#VALUE!</v>
      </c>
      <c r="B6031" s="17" t="e">
        <f>Consolication[[#This Row],[Nom et prénom 0 Name &amp; first name]]</f>
        <v>#VALUE!</v>
      </c>
      <c r="C6031" s="17" t="e">
        <f>VLOOKUP(B6031,Consolidation!B:AA,3,TRUE)</f>
        <v>#VALUE!</v>
      </c>
      <c r="D6031" s="17" t="e">
        <f>VLOOKUP(B6031,Consolidation!B:AA,5,TRUE)</f>
        <v>#VALUE!</v>
      </c>
      <c r="E6031" s="17" t="e">
        <f>VLOOKUP(B6032,Consolidation!B:AA,6,TRUE)</f>
        <v>#VALUE!</v>
      </c>
      <c r="F6031" s="17" t="e">
        <f>VLOOKUP(B6032,Consolidation!B:AA,7,TRUE)</f>
        <v>#VALUE!</v>
      </c>
      <c r="G6031" s="17" t="e">
        <f>VLOOKUP(B6032,Consolidation!B:AA,12,TRUE)</f>
        <v>#VALUE!</v>
      </c>
      <c r="H6031" s="17" t="e">
        <f>VLOOKUP(B6032,Consolidation!B:AA,22,FALSE)</f>
        <v>#VALUE!</v>
      </c>
    </row>
    <row r="6032" spans="1:8" ht="29.5" customHeight="1" thickBot="1" x14ac:dyDescent="0.4">
      <c r="A6032" s="16" t="e">
        <f>IF(B6032&lt;&gt;"","IND"&amp;TEXT(COUNTA($B$2:B6032),"000"),"")</f>
        <v>#VALUE!</v>
      </c>
      <c r="B6032" s="17" t="e">
        <f>Consolication[[#This Row],[Nom et prénom 0 Name &amp; first name]]</f>
        <v>#VALUE!</v>
      </c>
      <c r="C6032" s="17" t="e">
        <f>VLOOKUP(B6032,Consolidation!B:AA,3,TRUE)</f>
        <v>#VALUE!</v>
      </c>
      <c r="D6032" s="17" t="e">
        <f>VLOOKUP(B6032,Consolidation!B:AA,5,TRUE)</f>
        <v>#VALUE!</v>
      </c>
      <c r="E6032" s="17" t="e">
        <f>VLOOKUP(B6033,Consolidation!B:AA,6,TRUE)</f>
        <v>#VALUE!</v>
      </c>
      <c r="F6032" s="17" t="e">
        <f>VLOOKUP(B6033,Consolidation!B:AA,7,TRUE)</f>
        <v>#VALUE!</v>
      </c>
      <c r="G6032" s="17" t="e">
        <f>VLOOKUP(B6033,Consolidation!B:AA,12,TRUE)</f>
        <v>#VALUE!</v>
      </c>
      <c r="H6032" s="17" t="e">
        <f>VLOOKUP(B6033,Consolidation!B:AA,22,FALSE)</f>
        <v>#VALUE!</v>
      </c>
    </row>
    <row r="6033" spans="1:8" ht="29.5" customHeight="1" thickBot="1" x14ac:dyDescent="0.4">
      <c r="A6033" s="16" t="e">
        <f>IF(B6033&lt;&gt;"","IND"&amp;TEXT(COUNTA($B$2:B6033),"000"),"")</f>
        <v>#VALUE!</v>
      </c>
      <c r="B6033" s="17" t="e">
        <f>Consolication[[#This Row],[Nom et prénom 0 Name &amp; first name]]</f>
        <v>#VALUE!</v>
      </c>
      <c r="C6033" s="17" t="e">
        <f>VLOOKUP(B6033,Consolidation!B:AA,3,TRUE)</f>
        <v>#VALUE!</v>
      </c>
      <c r="D6033" s="17" t="e">
        <f>VLOOKUP(B6033,Consolidation!B:AA,5,TRUE)</f>
        <v>#VALUE!</v>
      </c>
      <c r="E6033" s="17" t="e">
        <f>VLOOKUP(B6034,Consolidation!B:AA,6,TRUE)</f>
        <v>#VALUE!</v>
      </c>
      <c r="F6033" s="17" t="e">
        <f>VLOOKUP(B6034,Consolidation!B:AA,7,TRUE)</f>
        <v>#VALUE!</v>
      </c>
      <c r="G6033" s="17" t="e">
        <f>VLOOKUP(B6034,Consolidation!B:AA,12,TRUE)</f>
        <v>#VALUE!</v>
      </c>
      <c r="H6033" s="17" t="e">
        <f>VLOOKUP(B6034,Consolidation!B:AA,22,FALSE)</f>
        <v>#VALUE!</v>
      </c>
    </row>
    <row r="6034" spans="1:8" ht="29.5" customHeight="1" thickBot="1" x14ac:dyDescent="0.4">
      <c r="A6034" s="16" t="e">
        <f>IF(B6034&lt;&gt;"","IND"&amp;TEXT(COUNTA($B$2:B6034),"000"),"")</f>
        <v>#VALUE!</v>
      </c>
      <c r="B6034" s="17" t="e">
        <f>Consolication[[#This Row],[Nom et prénom 0 Name &amp; first name]]</f>
        <v>#VALUE!</v>
      </c>
      <c r="C6034" s="17" t="e">
        <f>VLOOKUP(B6034,Consolidation!B:AA,3,TRUE)</f>
        <v>#VALUE!</v>
      </c>
      <c r="D6034" s="17" t="e">
        <f>VLOOKUP(B6034,Consolidation!B:AA,5,TRUE)</f>
        <v>#VALUE!</v>
      </c>
      <c r="E6034" s="17" t="e">
        <f>VLOOKUP(B6035,Consolidation!B:AA,6,TRUE)</f>
        <v>#VALUE!</v>
      </c>
      <c r="F6034" s="17" t="e">
        <f>VLOOKUP(B6035,Consolidation!B:AA,7,TRUE)</f>
        <v>#VALUE!</v>
      </c>
      <c r="G6034" s="17" t="e">
        <f>VLOOKUP(B6035,Consolidation!B:AA,12,TRUE)</f>
        <v>#VALUE!</v>
      </c>
      <c r="H6034" s="17" t="e">
        <f>VLOOKUP(B6035,Consolidation!B:AA,22,FALSE)</f>
        <v>#VALUE!</v>
      </c>
    </row>
    <row r="6035" spans="1:8" ht="29.5" customHeight="1" thickBot="1" x14ac:dyDescent="0.4">
      <c r="A6035" s="16" t="e">
        <f>IF(B6035&lt;&gt;"","IND"&amp;TEXT(COUNTA($B$2:B6035),"000"),"")</f>
        <v>#VALUE!</v>
      </c>
      <c r="B6035" s="17" t="e">
        <f>Consolication[[#This Row],[Nom et prénom 0 Name &amp; first name]]</f>
        <v>#VALUE!</v>
      </c>
      <c r="C6035" s="17" t="e">
        <f>VLOOKUP(B6035,Consolidation!B:AA,3,TRUE)</f>
        <v>#VALUE!</v>
      </c>
      <c r="D6035" s="17" t="e">
        <f>VLOOKUP(B6035,Consolidation!B:AA,5,TRUE)</f>
        <v>#VALUE!</v>
      </c>
      <c r="E6035" s="17" t="e">
        <f>VLOOKUP(B6036,Consolidation!B:AA,6,TRUE)</f>
        <v>#VALUE!</v>
      </c>
      <c r="F6035" s="17" t="e">
        <f>VLOOKUP(B6036,Consolidation!B:AA,7,TRUE)</f>
        <v>#VALUE!</v>
      </c>
      <c r="G6035" s="17" t="e">
        <f>VLOOKUP(B6036,Consolidation!B:AA,12,TRUE)</f>
        <v>#VALUE!</v>
      </c>
      <c r="H6035" s="17" t="e">
        <f>VLOOKUP(B6036,Consolidation!B:AA,22,FALSE)</f>
        <v>#VALUE!</v>
      </c>
    </row>
    <row r="6036" spans="1:8" ht="29.5" customHeight="1" thickBot="1" x14ac:dyDescent="0.4">
      <c r="A6036" s="16" t="e">
        <f>IF(B6036&lt;&gt;"","IND"&amp;TEXT(COUNTA($B$2:B6036),"000"),"")</f>
        <v>#VALUE!</v>
      </c>
      <c r="B6036" s="17" t="e">
        <f>Consolication[[#This Row],[Nom et prénom 0 Name &amp; first name]]</f>
        <v>#VALUE!</v>
      </c>
      <c r="C6036" s="17" t="e">
        <f>VLOOKUP(B6036,Consolidation!B:AA,3,TRUE)</f>
        <v>#VALUE!</v>
      </c>
      <c r="D6036" s="17" t="e">
        <f>VLOOKUP(B6036,Consolidation!B:AA,5,TRUE)</f>
        <v>#VALUE!</v>
      </c>
      <c r="E6036" s="17" t="e">
        <f>VLOOKUP(B6037,Consolidation!B:AA,6,TRUE)</f>
        <v>#VALUE!</v>
      </c>
      <c r="F6036" s="17" t="e">
        <f>VLOOKUP(B6037,Consolidation!B:AA,7,TRUE)</f>
        <v>#VALUE!</v>
      </c>
      <c r="G6036" s="17" t="e">
        <f>VLOOKUP(B6037,Consolidation!B:AA,12,TRUE)</f>
        <v>#VALUE!</v>
      </c>
      <c r="H6036" s="17" t="e">
        <f>VLOOKUP(B6037,Consolidation!B:AA,22,FALSE)</f>
        <v>#VALUE!</v>
      </c>
    </row>
    <row r="6037" spans="1:8" ht="29.5" customHeight="1" thickBot="1" x14ac:dyDescent="0.4">
      <c r="A6037" s="16" t="e">
        <f>IF(B6037&lt;&gt;"","IND"&amp;TEXT(COUNTA($B$2:B6037),"000"),"")</f>
        <v>#VALUE!</v>
      </c>
      <c r="B6037" s="17" t="e">
        <f>Consolication[[#This Row],[Nom et prénom 0 Name &amp; first name]]</f>
        <v>#VALUE!</v>
      </c>
      <c r="C6037" s="17" t="e">
        <f>VLOOKUP(B6037,Consolidation!B:AA,3,TRUE)</f>
        <v>#VALUE!</v>
      </c>
      <c r="D6037" s="17" t="e">
        <f>VLOOKUP(B6037,Consolidation!B:AA,5,TRUE)</f>
        <v>#VALUE!</v>
      </c>
      <c r="E6037" s="17" t="e">
        <f>VLOOKUP(B6038,Consolidation!B:AA,6,TRUE)</f>
        <v>#VALUE!</v>
      </c>
      <c r="F6037" s="17" t="e">
        <f>VLOOKUP(B6038,Consolidation!B:AA,7,TRUE)</f>
        <v>#VALUE!</v>
      </c>
      <c r="G6037" s="17" t="e">
        <f>VLOOKUP(B6038,Consolidation!B:AA,12,TRUE)</f>
        <v>#VALUE!</v>
      </c>
      <c r="H6037" s="17" t="e">
        <f>VLOOKUP(B6038,Consolidation!B:AA,22,FALSE)</f>
        <v>#VALUE!</v>
      </c>
    </row>
    <row r="6038" spans="1:8" ht="29.5" customHeight="1" thickBot="1" x14ac:dyDescent="0.4">
      <c r="A6038" s="16" t="e">
        <f>IF(B6038&lt;&gt;"","IND"&amp;TEXT(COUNTA($B$2:B6038),"000"),"")</f>
        <v>#VALUE!</v>
      </c>
      <c r="B6038" s="17" t="e">
        <f>Consolication[[#This Row],[Nom et prénom 0 Name &amp; first name]]</f>
        <v>#VALUE!</v>
      </c>
      <c r="C6038" s="17" t="e">
        <f>VLOOKUP(B6038,Consolidation!B:AA,3,TRUE)</f>
        <v>#VALUE!</v>
      </c>
      <c r="D6038" s="17" t="e">
        <f>VLOOKUP(B6038,Consolidation!B:AA,5,TRUE)</f>
        <v>#VALUE!</v>
      </c>
      <c r="E6038" s="17" t="e">
        <f>VLOOKUP(B6039,Consolidation!B:AA,6,TRUE)</f>
        <v>#VALUE!</v>
      </c>
      <c r="F6038" s="17" t="e">
        <f>VLOOKUP(B6039,Consolidation!B:AA,7,TRUE)</f>
        <v>#VALUE!</v>
      </c>
      <c r="G6038" s="17" t="e">
        <f>VLOOKUP(B6039,Consolidation!B:AA,12,TRUE)</f>
        <v>#VALUE!</v>
      </c>
      <c r="H6038" s="17" t="e">
        <f>VLOOKUP(B6039,Consolidation!B:AA,22,FALSE)</f>
        <v>#VALUE!</v>
      </c>
    </row>
    <row r="6039" spans="1:8" ht="29.5" customHeight="1" thickBot="1" x14ac:dyDescent="0.4">
      <c r="A6039" s="16" t="e">
        <f>IF(B6039&lt;&gt;"","IND"&amp;TEXT(COUNTA($B$2:B6039),"000"),"")</f>
        <v>#VALUE!</v>
      </c>
      <c r="B6039" s="17" t="e">
        <f>Consolication[[#This Row],[Nom et prénom 0 Name &amp; first name]]</f>
        <v>#VALUE!</v>
      </c>
      <c r="C6039" s="17" t="e">
        <f>VLOOKUP(B6039,Consolidation!B:AA,3,TRUE)</f>
        <v>#VALUE!</v>
      </c>
      <c r="D6039" s="17" t="e">
        <f>VLOOKUP(B6039,Consolidation!B:AA,5,TRUE)</f>
        <v>#VALUE!</v>
      </c>
      <c r="E6039" s="17" t="e">
        <f>VLOOKUP(B6040,Consolidation!B:AA,6,TRUE)</f>
        <v>#VALUE!</v>
      </c>
      <c r="F6039" s="17" t="e">
        <f>VLOOKUP(B6040,Consolidation!B:AA,7,TRUE)</f>
        <v>#VALUE!</v>
      </c>
      <c r="G6039" s="17" t="e">
        <f>VLOOKUP(B6040,Consolidation!B:AA,12,TRUE)</f>
        <v>#VALUE!</v>
      </c>
      <c r="H6039" s="17" t="e">
        <f>VLOOKUP(B6040,Consolidation!B:AA,22,FALSE)</f>
        <v>#VALUE!</v>
      </c>
    </row>
    <row r="6040" spans="1:8" ht="29.5" customHeight="1" thickBot="1" x14ac:dyDescent="0.4">
      <c r="A6040" s="16" t="e">
        <f>IF(B6040&lt;&gt;"","IND"&amp;TEXT(COUNTA($B$2:B6040),"000"),"")</f>
        <v>#VALUE!</v>
      </c>
      <c r="B6040" s="17" t="e">
        <f>Consolication[[#This Row],[Nom et prénom 0 Name &amp; first name]]</f>
        <v>#VALUE!</v>
      </c>
      <c r="C6040" s="17" t="e">
        <f>VLOOKUP(B6040,Consolidation!B:AA,3,TRUE)</f>
        <v>#VALUE!</v>
      </c>
      <c r="D6040" s="17" t="e">
        <f>VLOOKUP(B6040,Consolidation!B:AA,5,TRUE)</f>
        <v>#VALUE!</v>
      </c>
      <c r="E6040" s="17" t="e">
        <f>VLOOKUP(B6041,Consolidation!B:AA,6,TRUE)</f>
        <v>#VALUE!</v>
      </c>
      <c r="F6040" s="17" t="e">
        <f>VLOOKUP(B6041,Consolidation!B:AA,7,TRUE)</f>
        <v>#VALUE!</v>
      </c>
      <c r="G6040" s="17" t="e">
        <f>VLOOKUP(B6041,Consolidation!B:AA,12,TRUE)</f>
        <v>#VALUE!</v>
      </c>
      <c r="H6040" s="17" t="e">
        <f>VLOOKUP(B6041,Consolidation!B:AA,22,FALSE)</f>
        <v>#VALUE!</v>
      </c>
    </row>
    <row r="6041" spans="1:8" ht="29.5" customHeight="1" thickBot="1" x14ac:dyDescent="0.4">
      <c r="A6041" s="16" t="e">
        <f>IF(B6041&lt;&gt;"","IND"&amp;TEXT(COUNTA($B$2:B6041),"000"),"")</f>
        <v>#VALUE!</v>
      </c>
      <c r="B6041" s="17" t="e">
        <f>Consolication[[#This Row],[Nom et prénom 0 Name &amp; first name]]</f>
        <v>#VALUE!</v>
      </c>
      <c r="C6041" s="17" t="e">
        <f>VLOOKUP(B6041,Consolidation!B:AA,3,TRUE)</f>
        <v>#VALUE!</v>
      </c>
      <c r="D6041" s="17" t="e">
        <f>VLOOKUP(B6041,Consolidation!B:AA,5,TRUE)</f>
        <v>#VALUE!</v>
      </c>
      <c r="E6041" s="17" t="e">
        <f>VLOOKUP(B6042,Consolidation!B:AA,6,TRUE)</f>
        <v>#VALUE!</v>
      </c>
      <c r="F6041" s="17" t="e">
        <f>VLOOKUP(B6042,Consolidation!B:AA,7,TRUE)</f>
        <v>#VALUE!</v>
      </c>
      <c r="G6041" s="17" t="e">
        <f>VLOOKUP(B6042,Consolidation!B:AA,12,TRUE)</f>
        <v>#VALUE!</v>
      </c>
      <c r="H6041" s="17" t="e">
        <f>VLOOKUP(B6042,Consolidation!B:AA,22,FALSE)</f>
        <v>#VALUE!</v>
      </c>
    </row>
    <row r="6042" spans="1:8" ht="29.5" customHeight="1" thickBot="1" x14ac:dyDescent="0.4">
      <c r="A6042" s="16" t="e">
        <f>IF(B6042&lt;&gt;"","IND"&amp;TEXT(COUNTA($B$2:B6042),"000"),"")</f>
        <v>#VALUE!</v>
      </c>
      <c r="B6042" s="17" t="e">
        <f>Consolication[[#This Row],[Nom et prénom 0 Name &amp; first name]]</f>
        <v>#VALUE!</v>
      </c>
      <c r="C6042" s="17" t="e">
        <f>VLOOKUP(B6042,Consolidation!B:AA,3,TRUE)</f>
        <v>#VALUE!</v>
      </c>
      <c r="D6042" s="17" t="e">
        <f>VLOOKUP(B6042,Consolidation!B:AA,5,TRUE)</f>
        <v>#VALUE!</v>
      </c>
      <c r="E6042" s="17" t="e">
        <f>VLOOKUP(B6043,Consolidation!B:AA,6,TRUE)</f>
        <v>#VALUE!</v>
      </c>
      <c r="F6042" s="17" t="e">
        <f>VLOOKUP(B6043,Consolidation!B:AA,7,TRUE)</f>
        <v>#VALUE!</v>
      </c>
      <c r="G6042" s="17" t="e">
        <f>VLOOKUP(B6043,Consolidation!B:AA,12,TRUE)</f>
        <v>#VALUE!</v>
      </c>
      <c r="H6042" s="17" t="e">
        <f>VLOOKUP(B6043,Consolidation!B:AA,22,FALSE)</f>
        <v>#VALUE!</v>
      </c>
    </row>
    <row r="6043" spans="1:8" ht="29.5" customHeight="1" thickBot="1" x14ac:dyDescent="0.4">
      <c r="A6043" s="16" t="e">
        <f>IF(B6043&lt;&gt;"","IND"&amp;TEXT(COUNTA($B$2:B6043),"000"),"")</f>
        <v>#VALUE!</v>
      </c>
      <c r="B6043" s="17" t="e">
        <f>Consolication[[#This Row],[Nom et prénom 0 Name &amp; first name]]</f>
        <v>#VALUE!</v>
      </c>
      <c r="C6043" s="17" t="e">
        <f>VLOOKUP(B6043,Consolidation!B:AA,3,TRUE)</f>
        <v>#VALUE!</v>
      </c>
      <c r="D6043" s="17" t="e">
        <f>VLOOKUP(B6043,Consolidation!B:AA,5,TRUE)</f>
        <v>#VALUE!</v>
      </c>
      <c r="E6043" s="17" t="e">
        <f>VLOOKUP(B6044,Consolidation!B:AA,6,TRUE)</f>
        <v>#VALUE!</v>
      </c>
      <c r="F6043" s="17" t="e">
        <f>VLOOKUP(B6044,Consolidation!B:AA,7,TRUE)</f>
        <v>#VALUE!</v>
      </c>
      <c r="G6043" s="17" t="e">
        <f>VLOOKUP(B6044,Consolidation!B:AA,12,TRUE)</f>
        <v>#VALUE!</v>
      </c>
      <c r="H6043" s="17" t="e">
        <f>VLOOKUP(B6044,Consolidation!B:AA,22,FALSE)</f>
        <v>#VALUE!</v>
      </c>
    </row>
    <row r="6044" spans="1:8" ht="29.5" customHeight="1" thickBot="1" x14ac:dyDescent="0.4">
      <c r="A6044" s="16" t="e">
        <f>IF(B6044&lt;&gt;"","IND"&amp;TEXT(COUNTA($B$2:B6044),"000"),"")</f>
        <v>#VALUE!</v>
      </c>
      <c r="B6044" s="17" t="e">
        <f>Consolication[[#This Row],[Nom et prénom 0 Name &amp; first name]]</f>
        <v>#VALUE!</v>
      </c>
      <c r="C6044" s="17" t="e">
        <f>VLOOKUP(B6044,Consolidation!B:AA,3,TRUE)</f>
        <v>#VALUE!</v>
      </c>
      <c r="D6044" s="17" t="e">
        <f>VLOOKUP(B6044,Consolidation!B:AA,5,TRUE)</f>
        <v>#VALUE!</v>
      </c>
      <c r="E6044" s="17" t="e">
        <f>VLOOKUP(B6045,Consolidation!B:AA,6,TRUE)</f>
        <v>#VALUE!</v>
      </c>
      <c r="F6044" s="17" t="e">
        <f>VLOOKUP(B6045,Consolidation!B:AA,7,TRUE)</f>
        <v>#VALUE!</v>
      </c>
      <c r="G6044" s="17" t="e">
        <f>VLOOKUP(B6045,Consolidation!B:AA,12,TRUE)</f>
        <v>#VALUE!</v>
      </c>
      <c r="H6044" s="17" t="e">
        <f>VLOOKUP(B6045,Consolidation!B:AA,22,FALSE)</f>
        <v>#VALUE!</v>
      </c>
    </row>
    <row r="6045" spans="1:8" ht="29.5" customHeight="1" thickBot="1" x14ac:dyDescent="0.4">
      <c r="A6045" s="16" t="e">
        <f>IF(B6045&lt;&gt;"","IND"&amp;TEXT(COUNTA($B$2:B6045),"000"),"")</f>
        <v>#VALUE!</v>
      </c>
      <c r="B6045" s="17" t="e">
        <f>Consolication[[#This Row],[Nom et prénom 0 Name &amp; first name]]</f>
        <v>#VALUE!</v>
      </c>
      <c r="C6045" s="17" t="e">
        <f>VLOOKUP(B6045,Consolidation!B:AA,3,TRUE)</f>
        <v>#VALUE!</v>
      </c>
      <c r="D6045" s="17" t="e">
        <f>VLOOKUP(B6045,Consolidation!B:AA,5,TRUE)</f>
        <v>#VALUE!</v>
      </c>
      <c r="E6045" s="17" t="e">
        <f>VLOOKUP(B6046,Consolidation!B:AA,6,TRUE)</f>
        <v>#VALUE!</v>
      </c>
      <c r="F6045" s="17" t="e">
        <f>VLOOKUP(B6046,Consolidation!B:AA,7,TRUE)</f>
        <v>#VALUE!</v>
      </c>
      <c r="G6045" s="17" t="e">
        <f>VLOOKUP(B6046,Consolidation!B:AA,12,TRUE)</f>
        <v>#VALUE!</v>
      </c>
      <c r="H6045" s="17" t="e">
        <f>VLOOKUP(B6046,Consolidation!B:AA,22,FALSE)</f>
        <v>#VALUE!</v>
      </c>
    </row>
    <row r="6046" spans="1:8" ht="29.5" customHeight="1" thickBot="1" x14ac:dyDescent="0.4">
      <c r="A6046" s="16" t="e">
        <f>IF(B6046&lt;&gt;"","IND"&amp;TEXT(COUNTA($B$2:B6046),"000"),"")</f>
        <v>#VALUE!</v>
      </c>
      <c r="B6046" s="17" t="e">
        <f>Consolication[[#This Row],[Nom et prénom 0 Name &amp; first name]]</f>
        <v>#VALUE!</v>
      </c>
      <c r="C6046" s="17" t="e">
        <f>VLOOKUP(B6046,Consolidation!B:AA,3,TRUE)</f>
        <v>#VALUE!</v>
      </c>
      <c r="D6046" s="17" t="e">
        <f>VLOOKUP(B6046,Consolidation!B:AA,5,TRUE)</f>
        <v>#VALUE!</v>
      </c>
      <c r="E6046" s="17" t="e">
        <f>VLOOKUP(B6047,Consolidation!B:AA,6,TRUE)</f>
        <v>#VALUE!</v>
      </c>
      <c r="F6046" s="17" t="e">
        <f>VLOOKUP(B6047,Consolidation!B:AA,7,TRUE)</f>
        <v>#VALUE!</v>
      </c>
      <c r="G6046" s="17" t="e">
        <f>VLOOKUP(B6047,Consolidation!B:AA,12,TRUE)</f>
        <v>#VALUE!</v>
      </c>
      <c r="H6046" s="17" t="e">
        <f>VLOOKUP(B6047,Consolidation!B:AA,22,FALSE)</f>
        <v>#VALUE!</v>
      </c>
    </row>
    <row r="6047" spans="1:8" ht="29.5" customHeight="1" thickBot="1" x14ac:dyDescent="0.4">
      <c r="A6047" s="16" t="e">
        <f>IF(B6047&lt;&gt;"","IND"&amp;TEXT(COUNTA($B$2:B6047),"000"),"")</f>
        <v>#VALUE!</v>
      </c>
      <c r="B6047" s="17" t="e">
        <f>Consolication[[#This Row],[Nom et prénom 0 Name &amp; first name]]</f>
        <v>#VALUE!</v>
      </c>
      <c r="C6047" s="17" t="e">
        <f>VLOOKUP(B6047,Consolidation!B:AA,3,TRUE)</f>
        <v>#VALUE!</v>
      </c>
      <c r="D6047" s="17" t="e">
        <f>VLOOKUP(B6047,Consolidation!B:AA,5,TRUE)</f>
        <v>#VALUE!</v>
      </c>
      <c r="E6047" s="17" t="e">
        <f>VLOOKUP(B6048,Consolidation!B:AA,6,TRUE)</f>
        <v>#VALUE!</v>
      </c>
      <c r="F6047" s="17" t="e">
        <f>VLOOKUP(B6048,Consolidation!B:AA,7,TRUE)</f>
        <v>#VALUE!</v>
      </c>
      <c r="G6047" s="17" t="e">
        <f>VLOOKUP(B6048,Consolidation!B:AA,12,TRUE)</f>
        <v>#VALUE!</v>
      </c>
      <c r="H6047" s="17" t="e">
        <f>VLOOKUP(B6048,Consolidation!B:AA,22,FALSE)</f>
        <v>#VALUE!</v>
      </c>
    </row>
    <row r="6048" spans="1:8" ht="29.5" customHeight="1" thickBot="1" x14ac:dyDescent="0.4">
      <c r="A6048" s="16" t="e">
        <f>IF(B6048&lt;&gt;"","IND"&amp;TEXT(COUNTA($B$2:B6048),"000"),"")</f>
        <v>#VALUE!</v>
      </c>
      <c r="B6048" s="17" t="e">
        <f>Consolication[[#This Row],[Nom et prénom 0 Name &amp; first name]]</f>
        <v>#VALUE!</v>
      </c>
      <c r="C6048" s="17" t="e">
        <f>VLOOKUP(B6048,Consolidation!B:AA,3,TRUE)</f>
        <v>#VALUE!</v>
      </c>
      <c r="D6048" s="17" t="e">
        <f>VLOOKUP(B6048,Consolidation!B:AA,5,TRUE)</f>
        <v>#VALUE!</v>
      </c>
      <c r="E6048" s="17" t="e">
        <f>VLOOKUP(B6049,Consolidation!B:AA,6,TRUE)</f>
        <v>#VALUE!</v>
      </c>
      <c r="F6048" s="17" t="e">
        <f>VLOOKUP(B6049,Consolidation!B:AA,7,TRUE)</f>
        <v>#VALUE!</v>
      </c>
      <c r="G6048" s="17" t="e">
        <f>VLOOKUP(B6049,Consolidation!B:AA,12,TRUE)</f>
        <v>#VALUE!</v>
      </c>
      <c r="H6048" s="17" t="e">
        <f>VLOOKUP(B6049,Consolidation!B:AA,22,FALSE)</f>
        <v>#VALUE!</v>
      </c>
    </row>
    <row r="6049" spans="1:8" ht="29.5" customHeight="1" thickBot="1" x14ac:dyDescent="0.4">
      <c r="A6049" s="16" t="e">
        <f>IF(B6049&lt;&gt;"","IND"&amp;TEXT(COUNTA($B$2:B6049),"000"),"")</f>
        <v>#VALUE!</v>
      </c>
      <c r="B6049" s="17" t="e">
        <f>Consolication[[#This Row],[Nom et prénom 0 Name &amp; first name]]</f>
        <v>#VALUE!</v>
      </c>
      <c r="C6049" s="17" t="e">
        <f>VLOOKUP(B6049,Consolidation!B:AA,3,TRUE)</f>
        <v>#VALUE!</v>
      </c>
      <c r="D6049" s="17" t="e">
        <f>VLOOKUP(B6049,Consolidation!B:AA,5,TRUE)</f>
        <v>#VALUE!</v>
      </c>
      <c r="E6049" s="17" t="e">
        <f>VLOOKUP(B6050,Consolidation!B:AA,6,TRUE)</f>
        <v>#VALUE!</v>
      </c>
      <c r="F6049" s="17" t="e">
        <f>VLOOKUP(B6050,Consolidation!B:AA,7,TRUE)</f>
        <v>#VALUE!</v>
      </c>
      <c r="G6049" s="17" t="e">
        <f>VLOOKUP(B6050,Consolidation!B:AA,12,TRUE)</f>
        <v>#VALUE!</v>
      </c>
      <c r="H6049" s="17" t="e">
        <f>VLOOKUP(B6050,Consolidation!B:AA,22,FALSE)</f>
        <v>#VALUE!</v>
      </c>
    </row>
    <row r="6050" spans="1:8" ht="29.5" customHeight="1" thickBot="1" x14ac:dyDescent="0.4">
      <c r="A6050" s="16" t="e">
        <f>IF(B6050&lt;&gt;"","IND"&amp;TEXT(COUNTA($B$2:B6050),"000"),"")</f>
        <v>#VALUE!</v>
      </c>
      <c r="B6050" s="17" t="e">
        <f>Consolication[[#This Row],[Nom et prénom 0 Name &amp; first name]]</f>
        <v>#VALUE!</v>
      </c>
      <c r="C6050" s="17" t="e">
        <f>VLOOKUP(B6050,Consolidation!B:AA,3,TRUE)</f>
        <v>#VALUE!</v>
      </c>
      <c r="D6050" s="17" t="e">
        <f>VLOOKUP(B6050,Consolidation!B:AA,5,TRUE)</f>
        <v>#VALUE!</v>
      </c>
      <c r="E6050" s="17" t="e">
        <f>VLOOKUP(B6051,Consolidation!B:AA,6,TRUE)</f>
        <v>#VALUE!</v>
      </c>
      <c r="F6050" s="17" t="e">
        <f>VLOOKUP(B6051,Consolidation!B:AA,7,TRUE)</f>
        <v>#VALUE!</v>
      </c>
      <c r="G6050" s="17" t="e">
        <f>VLOOKUP(B6051,Consolidation!B:AA,12,TRUE)</f>
        <v>#VALUE!</v>
      </c>
      <c r="H6050" s="17" t="e">
        <f>VLOOKUP(B6051,Consolidation!B:AA,22,FALSE)</f>
        <v>#VALUE!</v>
      </c>
    </row>
    <row r="6051" spans="1:8" ht="29.5" customHeight="1" thickBot="1" x14ac:dyDescent="0.4">
      <c r="A6051" s="16" t="e">
        <f>IF(B6051&lt;&gt;"","IND"&amp;TEXT(COUNTA($B$2:B6051),"000"),"")</f>
        <v>#VALUE!</v>
      </c>
      <c r="B6051" s="17" t="e">
        <f>Consolication[[#This Row],[Nom et prénom 0 Name &amp; first name]]</f>
        <v>#VALUE!</v>
      </c>
      <c r="C6051" s="17" t="e">
        <f>VLOOKUP(B6051,Consolidation!B:AA,3,TRUE)</f>
        <v>#VALUE!</v>
      </c>
      <c r="D6051" s="17" t="e">
        <f>VLOOKUP(B6051,Consolidation!B:AA,5,TRUE)</f>
        <v>#VALUE!</v>
      </c>
      <c r="E6051" s="17" t="e">
        <f>VLOOKUP(B6052,Consolidation!B:AA,6,TRUE)</f>
        <v>#VALUE!</v>
      </c>
      <c r="F6051" s="17" t="e">
        <f>VLOOKUP(B6052,Consolidation!B:AA,7,TRUE)</f>
        <v>#VALUE!</v>
      </c>
      <c r="G6051" s="17" t="e">
        <f>VLOOKUP(B6052,Consolidation!B:AA,12,TRUE)</f>
        <v>#VALUE!</v>
      </c>
      <c r="H6051" s="17" t="e">
        <f>VLOOKUP(B6052,Consolidation!B:AA,22,FALSE)</f>
        <v>#VALUE!</v>
      </c>
    </row>
    <row r="6052" spans="1:8" ht="29.5" customHeight="1" thickBot="1" x14ac:dyDescent="0.4">
      <c r="A6052" s="16" t="e">
        <f>IF(B6052&lt;&gt;"","IND"&amp;TEXT(COUNTA($B$2:B6052),"000"),"")</f>
        <v>#VALUE!</v>
      </c>
      <c r="B6052" s="17" t="e">
        <f>Consolication[[#This Row],[Nom et prénom 0 Name &amp; first name]]</f>
        <v>#VALUE!</v>
      </c>
      <c r="C6052" s="17" t="e">
        <f>VLOOKUP(B6052,Consolidation!B:AA,3,TRUE)</f>
        <v>#VALUE!</v>
      </c>
      <c r="D6052" s="17" t="e">
        <f>VLOOKUP(B6052,Consolidation!B:AA,5,TRUE)</f>
        <v>#VALUE!</v>
      </c>
      <c r="E6052" s="17" t="e">
        <f>VLOOKUP(B6053,Consolidation!B:AA,6,TRUE)</f>
        <v>#VALUE!</v>
      </c>
      <c r="F6052" s="17" t="e">
        <f>VLOOKUP(B6053,Consolidation!B:AA,7,TRUE)</f>
        <v>#VALUE!</v>
      </c>
      <c r="G6052" s="17" t="e">
        <f>VLOOKUP(B6053,Consolidation!B:AA,12,TRUE)</f>
        <v>#VALUE!</v>
      </c>
      <c r="H6052" s="17" t="e">
        <f>VLOOKUP(B6053,Consolidation!B:AA,22,FALSE)</f>
        <v>#VALUE!</v>
      </c>
    </row>
    <row r="6053" spans="1:8" ht="29.5" customHeight="1" thickBot="1" x14ac:dyDescent="0.4">
      <c r="A6053" s="16" t="e">
        <f>IF(B6053&lt;&gt;"","IND"&amp;TEXT(COUNTA($B$2:B6053),"000"),"")</f>
        <v>#VALUE!</v>
      </c>
      <c r="B6053" s="17" t="e">
        <f>Consolication[[#This Row],[Nom et prénom 0 Name &amp; first name]]</f>
        <v>#VALUE!</v>
      </c>
      <c r="C6053" s="17" t="e">
        <f>VLOOKUP(B6053,Consolidation!B:AA,3,TRUE)</f>
        <v>#VALUE!</v>
      </c>
      <c r="D6053" s="17" t="e">
        <f>VLOOKUP(B6053,Consolidation!B:AA,5,TRUE)</f>
        <v>#VALUE!</v>
      </c>
      <c r="E6053" s="17" t="e">
        <f>VLOOKUP(B6054,Consolidation!B:AA,6,TRUE)</f>
        <v>#VALUE!</v>
      </c>
      <c r="F6053" s="17" t="e">
        <f>VLOOKUP(B6054,Consolidation!B:AA,7,TRUE)</f>
        <v>#VALUE!</v>
      </c>
      <c r="G6053" s="17" t="e">
        <f>VLOOKUP(B6054,Consolidation!B:AA,12,TRUE)</f>
        <v>#VALUE!</v>
      </c>
      <c r="H6053" s="17" t="e">
        <f>VLOOKUP(B6054,Consolidation!B:AA,22,FALSE)</f>
        <v>#VALUE!</v>
      </c>
    </row>
    <row r="6054" spans="1:8" ht="29.5" customHeight="1" thickBot="1" x14ac:dyDescent="0.4">
      <c r="A6054" s="16" t="e">
        <f>IF(B6054&lt;&gt;"","IND"&amp;TEXT(COUNTA($B$2:B6054),"000"),"")</f>
        <v>#VALUE!</v>
      </c>
      <c r="B6054" s="17" t="e">
        <f>Consolication[[#This Row],[Nom et prénom 0 Name &amp; first name]]</f>
        <v>#VALUE!</v>
      </c>
      <c r="C6054" s="17" t="e">
        <f>VLOOKUP(B6054,Consolidation!B:AA,3,TRUE)</f>
        <v>#VALUE!</v>
      </c>
      <c r="D6054" s="17" t="e">
        <f>VLOOKUP(B6054,Consolidation!B:AA,5,TRUE)</f>
        <v>#VALUE!</v>
      </c>
      <c r="E6054" s="17" t="e">
        <f>VLOOKUP(B6055,Consolidation!B:AA,6,TRUE)</f>
        <v>#VALUE!</v>
      </c>
      <c r="F6054" s="17" t="e">
        <f>VLOOKUP(B6055,Consolidation!B:AA,7,TRUE)</f>
        <v>#VALUE!</v>
      </c>
      <c r="G6054" s="17" t="e">
        <f>VLOOKUP(B6055,Consolidation!B:AA,12,TRUE)</f>
        <v>#VALUE!</v>
      </c>
      <c r="H6054" s="17" t="e">
        <f>VLOOKUP(B6055,Consolidation!B:AA,22,FALSE)</f>
        <v>#VALUE!</v>
      </c>
    </row>
    <row r="6055" spans="1:8" ht="29.5" customHeight="1" thickBot="1" x14ac:dyDescent="0.4">
      <c r="A6055" s="16" t="e">
        <f>IF(B6055&lt;&gt;"","IND"&amp;TEXT(COUNTA($B$2:B6055),"000"),"")</f>
        <v>#VALUE!</v>
      </c>
      <c r="B6055" s="17" t="e">
        <f>Consolication[[#This Row],[Nom et prénom 0 Name &amp; first name]]</f>
        <v>#VALUE!</v>
      </c>
      <c r="C6055" s="17" t="e">
        <f>VLOOKUP(B6055,Consolidation!B:AA,3,TRUE)</f>
        <v>#VALUE!</v>
      </c>
      <c r="D6055" s="17" t="e">
        <f>VLOOKUP(B6055,Consolidation!B:AA,5,TRUE)</f>
        <v>#VALUE!</v>
      </c>
      <c r="E6055" s="17" t="e">
        <f>VLOOKUP(B6056,Consolidation!B:AA,6,TRUE)</f>
        <v>#VALUE!</v>
      </c>
      <c r="F6055" s="17" t="e">
        <f>VLOOKUP(B6056,Consolidation!B:AA,7,TRUE)</f>
        <v>#VALUE!</v>
      </c>
      <c r="G6055" s="17" t="e">
        <f>VLOOKUP(B6056,Consolidation!B:AA,12,TRUE)</f>
        <v>#VALUE!</v>
      </c>
      <c r="H6055" s="17" t="e">
        <f>VLOOKUP(B6056,Consolidation!B:AA,22,FALSE)</f>
        <v>#VALUE!</v>
      </c>
    </row>
    <row r="6056" spans="1:8" ht="29.5" customHeight="1" thickBot="1" x14ac:dyDescent="0.4">
      <c r="A6056" s="16" t="e">
        <f>IF(B6056&lt;&gt;"","IND"&amp;TEXT(COUNTA($B$2:B6056),"000"),"")</f>
        <v>#VALUE!</v>
      </c>
      <c r="B6056" s="17" t="e">
        <f>Consolication[[#This Row],[Nom et prénom 0 Name &amp; first name]]</f>
        <v>#VALUE!</v>
      </c>
      <c r="C6056" s="17" t="e">
        <f>VLOOKUP(B6056,Consolidation!B:AA,3,TRUE)</f>
        <v>#VALUE!</v>
      </c>
      <c r="D6056" s="17" t="e">
        <f>VLOOKUP(B6056,Consolidation!B:AA,5,TRUE)</f>
        <v>#VALUE!</v>
      </c>
      <c r="E6056" s="17" t="e">
        <f>VLOOKUP(B6057,Consolidation!B:AA,6,TRUE)</f>
        <v>#VALUE!</v>
      </c>
      <c r="F6056" s="17" t="e">
        <f>VLOOKUP(B6057,Consolidation!B:AA,7,TRUE)</f>
        <v>#VALUE!</v>
      </c>
      <c r="G6056" s="17" t="e">
        <f>VLOOKUP(B6057,Consolidation!B:AA,12,TRUE)</f>
        <v>#VALUE!</v>
      </c>
      <c r="H6056" s="17" t="e">
        <f>VLOOKUP(B6057,Consolidation!B:AA,22,FALSE)</f>
        <v>#VALUE!</v>
      </c>
    </row>
    <row r="6057" spans="1:8" ht="29.5" customHeight="1" thickBot="1" x14ac:dyDescent="0.4">
      <c r="A6057" s="16" t="e">
        <f>IF(B6057&lt;&gt;"","IND"&amp;TEXT(COUNTA($B$2:B6057),"000"),"")</f>
        <v>#VALUE!</v>
      </c>
      <c r="B6057" s="17" t="e">
        <f>Consolication[[#This Row],[Nom et prénom 0 Name &amp; first name]]</f>
        <v>#VALUE!</v>
      </c>
      <c r="C6057" s="17" t="e">
        <f>VLOOKUP(B6057,Consolidation!B:AA,3,TRUE)</f>
        <v>#VALUE!</v>
      </c>
      <c r="D6057" s="17" t="e">
        <f>VLOOKUP(B6057,Consolidation!B:AA,5,TRUE)</f>
        <v>#VALUE!</v>
      </c>
      <c r="E6057" s="17" t="e">
        <f>VLOOKUP(B6058,Consolidation!B:AA,6,TRUE)</f>
        <v>#VALUE!</v>
      </c>
      <c r="F6057" s="17" t="e">
        <f>VLOOKUP(B6058,Consolidation!B:AA,7,TRUE)</f>
        <v>#VALUE!</v>
      </c>
      <c r="G6057" s="17" t="e">
        <f>VLOOKUP(B6058,Consolidation!B:AA,12,TRUE)</f>
        <v>#VALUE!</v>
      </c>
      <c r="H6057" s="17" t="e">
        <f>VLOOKUP(B6058,Consolidation!B:AA,22,FALSE)</f>
        <v>#VALUE!</v>
      </c>
    </row>
    <row r="6058" spans="1:8" ht="29.5" customHeight="1" thickBot="1" x14ac:dyDescent="0.4">
      <c r="A6058" s="16" t="e">
        <f>IF(B6058&lt;&gt;"","IND"&amp;TEXT(COUNTA($B$2:B6058),"000"),"")</f>
        <v>#VALUE!</v>
      </c>
      <c r="B6058" s="17" t="e">
        <f>Consolication[[#This Row],[Nom et prénom 0 Name &amp; first name]]</f>
        <v>#VALUE!</v>
      </c>
      <c r="C6058" s="17" t="e">
        <f>VLOOKUP(B6058,Consolidation!B:AA,3,TRUE)</f>
        <v>#VALUE!</v>
      </c>
      <c r="D6058" s="17" t="e">
        <f>VLOOKUP(B6058,Consolidation!B:AA,5,TRUE)</f>
        <v>#VALUE!</v>
      </c>
      <c r="E6058" s="17" t="e">
        <f>VLOOKUP(B6059,Consolidation!B:AA,6,TRUE)</f>
        <v>#VALUE!</v>
      </c>
      <c r="F6058" s="17" t="e">
        <f>VLOOKUP(B6059,Consolidation!B:AA,7,TRUE)</f>
        <v>#VALUE!</v>
      </c>
      <c r="G6058" s="17" t="e">
        <f>VLOOKUP(B6059,Consolidation!B:AA,12,TRUE)</f>
        <v>#VALUE!</v>
      </c>
      <c r="H6058" s="17" t="e">
        <f>VLOOKUP(B6059,Consolidation!B:AA,22,FALSE)</f>
        <v>#VALUE!</v>
      </c>
    </row>
    <row r="6059" spans="1:8" ht="29.5" customHeight="1" thickBot="1" x14ac:dyDescent="0.4">
      <c r="A6059" s="16" t="e">
        <f>IF(B6059&lt;&gt;"","IND"&amp;TEXT(COUNTA($B$2:B6059),"000"),"")</f>
        <v>#VALUE!</v>
      </c>
      <c r="B6059" s="17" t="e">
        <f>Consolication[[#This Row],[Nom et prénom 0 Name &amp; first name]]</f>
        <v>#VALUE!</v>
      </c>
      <c r="C6059" s="17" t="e">
        <f>VLOOKUP(B6059,Consolidation!B:AA,3,TRUE)</f>
        <v>#VALUE!</v>
      </c>
      <c r="D6059" s="17" t="e">
        <f>VLOOKUP(B6059,Consolidation!B:AA,5,TRUE)</f>
        <v>#VALUE!</v>
      </c>
      <c r="E6059" s="17" t="e">
        <f>VLOOKUP(B6060,Consolidation!B:AA,6,TRUE)</f>
        <v>#VALUE!</v>
      </c>
      <c r="F6059" s="17" t="e">
        <f>VLOOKUP(B6060,Consolidation!B:AA,7,TRUE)</f>
        <v>#VALUE!</v>
      </c>
      <c r="G6059" s="17" t="e">
        <f>VLOOKUP(B6060,Consolidation!B:AA,12,TRUE)</f>
        <v>#VALUE!</v>
      </c>
      <c r="H6059" s="17" t="e">
        <f>VLOOKUP(B6060,Consolidation!B:AA,22,FALSE)</f>
        <v>#VALUE!</v>
      </c>
    </row>
    <row r="6060" spans="1:8" ht="29.5" customHeight="1" thickBot="1" x14ac:dyDescent="0.4">
      <c r="A6060" s="16" t="e">
        <f>IF(B6060&lt;&gt;"","IND"&amp;TEXT(COUNTA($B$2:B6060),"000"),"")</f>
        <v>#VALUE!</v>
      </c>
      <c r="B6060" s="17" t="e">
        <f>Consolication[[#This Row],[Nom et prénom 0 Name &amp; first name]]</f>
        <v>#VALUE!</v>
      </c>
      <c r="C6060" s="17" t="e">
        <f>VLOOKUP(B6060,Consolidation!B:AA,3,TRUE)</f>
        <v>#VALUE!</v>
      </c>
      <c r="D6060" s="17" t="e">
        <f>VLOOKUP(B6060,Consolidation!B:AA,5,TRUE)</f>
        <v>#VALUE!</v>
      </c>
      <c r="E6060" s="17" t="e">
        <f>VLOOKUP(B6061,Consolidation!B:AA,6,TRUE)</f>
        <v>#VALUE!</v>
      </c>
      <c r="F6060" s="17" t="e">
        <f>VLOOKUP(B6061,Consolidation!B:AA,7,TRUE)</f>
        <v>#VALUE!</v>
      </c>
      <c r="G6060" s="17" t="e">
        <f>VLOOKUP(B6061,Consolidation!B:AA,12,TRUE)</f>
        <v>#VALUE!</v>
      </c>
      <c r="H6060" s="17" t="e">
        <f>VLOOKUP(B6061,Consolidation!B:AA,22,FALSE)</f>
        <v>#VALUE!</v>
      </c>
    </row>
    <row r="6061" spans="1:8" ht="29.5" customHeight="1" thickBot="1" x14ac:dyDescent="0.4">
      <c r="A6061" s="16" t="e">
        <f>IF(B6061&lt;&gt;"","IND"&amp;TEXT(COUNTA($B$2:B6061),"000"),"")</f>
        <v>#VALUE!</v>
      </c>
      <c r="B6061" s="17" t="e">
        <f>Consolication[[#This Row],[Nom et prénom 0 Name &amp; first name]]</f>
        <v>#VALUE!</v>
      </c>
      <c r="C6061" s="17" t="e">
        <f>VLOOKUP(B6061,Consolidation!B:AA,3,TRUE)</f>
        <v>#VALUE!</v>
      </c>
      <c r="D6061" s="17" t="e">
        <f>VLOOKUP(B6061,Consolidation!B:AA,5,TRUE)</f>
        <v>#VALUE!</v>
      </c>
      <c r="E6061" s="17" t="e">
        <f>VLOOKUP(B6062,Consolidation!B:AA,6,TRUE)</f>
        <v>#VALUE!</v>
      </c>
      <c r="F6061" s="17" t="e">
        <f>VLOOKUP(B6062,Consolidation!B:AA,7,TRUE)</f>
        <v>#VALUE!</v>
      </c>
      <c r="G6061" s="17" t="e">
        <f>VLOOKUP(B6062,Consolidation!B:AA,12,TRUE)</f>
        <v>#VALUE!</v>
      </c>
      <c r="H6061" s="17" t="e">
        <f>VLOOKUP(B6062,Consolidation!B:AA,22,FALSE)</f>
        <v>#VALUE!</v>
      </c>
    </row>
    <row r="6062" spans="1:8" ht="29.5" customHeight="1" thickBot="1" x14ac:dyDescent="0.4">
      <c r="A6062" s="16" t="e">
        <f>IF(B6062&lt;&gt;"","IND"&amp;TEXT(COUNTA($B$2:B6062),"000"),"")</f>
        <v>#VALUE!</v>
      </c>
      <c r="B6062" s="17" t="e">
        <f>Consolication[[#This Row],[Nom et prénom 0 Name &amp; first name]]</f>
        <v>#VALUE!</v>
      </c>
      <c r="C6062" s="17" t="e">
        <f>VLOOKUP(B6062,Consolidation!B:AA,3,TRUE)</f>
        <v>#VALUE!</v>
      </c>
      <c r="D6062" s="17" t="e">
        <f>VLOOKUP(B6062,Consolidation!B:AA,5,TRUE)</f>
        <v>#VALUE!</v>
      </c>
      <c r="E6062" s="17" t="e">
        <f>VLOOKUP(B6063,Consolidation!B:AA,6,TRUE)</f>
        <v>#VALUE!</v>
      </c>
      <c r="F6062" s="17" t="e">
        <f>VLOOKUP(B6063,Consolidation!B:AA,7,TRUE)</f>
        <v>#VALUE!</v>
      </c>
      <c r="G6062" s="17" t="e">
        <f>VLOOKUP(B6063,Consolidation!B:AA,12,TRUE)</f>
        <v>#VALUE!</v>
      </c>
      <c r="H6062" s="17" t="e">
        <f>VLOOKUP(B6063,Consolidation!B:AA,22,FALSE)</f>
        <v>#VALUE!</v>
      </c>
    </row>
    <row r="6063" spans="1:8" ht="29.5" customHeight="1" thickBot="1" x14ac:dyDescent="0.4">
      <c r="A6063" s="16" t="e">
        <f>IF(B6063&lt;&gt;"","IND"&amp;TEXT(COUNTA($B$2:B6063),"000"),"")</f>
        <v>#VALUE!</v>
      </c>
      <c r="B6063" s="17" t="e">
        <f>Consolication[[#This Row],[Nom et prénom 0 Name &amp; first name]]</f>
        <v>#VALUE!</v>
      </c>
      <c r="C6063" s="17" t="e">
        <f>VLOOKUP(B6063,Consolidation!B:AA,3,TRUE)</f>
        <v>#VALUE!</v>
      </c>
      <c r="D6063" s="17" t="e">
        <f>VLOOKUP(B6063,Consolidation!B:AA,5,TRUE)</f>
        <v>#VALUE!</v>
      </c>
      <c r="E6063" s="17" t="e">
        <f>VLOOKUP(B6064,Consolidation!B:AA,6,TRUE)</f>
        <v>#VALUE!</v>
      </c>
      <c r="F6063" s="17" t="e">
        <f>VLOOKUP(B6064,Consolidation!B:AA,7,TRUE)</f>
        <v>#VALUE!</v>
      </c>
      <c r="G6063" s="17" t="e">
        <f>VLOOKUP(B6064,Consolidation!B:AA,12,TRUE)</f>
        <v>#VALUE!</v>
      </c>
      <c r="H6063" s="17" t="e">
        <f>VLOOKUP(B6064,Consolidation!B:AA,22,FALSE)</f>
        <v>#VALUE!</v>
      </c>
    </row>
    <row r="6064" spans="1:8" ht="29.5" customHeight="1" thickBot="1" x14ac:dyDescent="0.4">
      <c r="A6064" s="16" t="e">
        <f>IF(B6064&lt;&gt;"","IND"&amp;TEXT(COUNTA($B$2:B6064),"000"),"")</f>
        <v>#VALUE!</v>
      </c>
      <c r="B6064" s="17" t="e">
        <f>Consolication[[#This Row],[Nom et prénom 0 Name &amp; first name]]</f>
        <v>#VALUE!</v>
      </c>
      <c r="C6064" s="17" t="e">
        <f>VLOOKUP(B6064,Consolidation!B:AA,3,TRUE)</f>
        <v>#VALUE!</v>
      </c>
      <c r="D6064" s="17" t="e">
        <f>VLOOKUP(B6064,Consolidation!B:AA,5,TRUE)</f>
        <v>#VALUE!</v>
      </c>
      <c r="E6064" s="17" t="e">
        <f>VLOOKUP(B6065,Consolidation!B:AA,6,TRUE)</f>
        <v>#VALUE!</v>
      </c>
      <c r="F6064" s="17" t="e">
        <f>VLOOKUP(B6065,Consolidation!B:AA,7,TRUE)</f>
        <v>#VALUE!</v>
      </c>
      <c r="G6064" s="17" t="e">
        <f>VLOOKUP(B6065,Consolidation!B:AA,12,TRUE)</f>
        <v>#VALUE!</v>
      </c>
      <c r="H6064" s="17" t="e">
        <f>VLOOKUP(B6065,Consolidation!B:AA,22,FALSE)</f>
        <v>#VALUE!</v>
      </c>
    </row>
    <row r="6065" spans="1:8" ht="29.5" customHeight="1" thickBot="1" x14ac:dyDescent="0.4">
      <c r="A6065" s="16" t="e">
        <f>IF(B6065&lt;&gt;"","IND"&amp;TEXT(COUNTA($B$2:B6065),"000"),"")</f>
        <v>#VALUE!</v>
      </c>
      <c r="B6065" s="17" t="e">
        <f>Consolication[[#This Row],[Nom et prénom 0 Name &amp; first name]]</f>
        <v>#VALUE!</v>
      </c>
      <c r="C6065" s="17" t="e">
        <f>VLOOKUP(B6065,Consolidation!B:AA,3,TRUE)</f>
        <v>#VALUE!</v>
      </c>
      <c r="D6065" s="17" t="e">
        <f>VLOOKUP(B6065,Consolidation!B:AA,5,TRUE)</f>
        <v>#VALUE!</v>
      </c>
      <c r="E6065" s="17" t="e">
        <f>VLOOKUP(B6066,Consolidation!B:AA,6,TRUE)</f>
        <v>#VALUE!</v>
      </c>
      <c r="F6065" s="17" t="e">
        <f>VLOOKUP(B6066,Consolidation!B:AA,7,TRUE)</f>
        <v>#VALUE!</v>
      </c>
      <c r="G6065" s="17" t="e">
        <f>VLOOKUP(B6066,Consolidation!B:AA,12,TRUE)</f>
        <v>#VALUE!</v>
      </c>
      <c r="H6065" s="17" t="e">
        <f>VLOOKUP(B6066,Consolidation!B:AA,22,FALSE)</f>
        <v>#VALUE!</v>
      </c>
    </row>
    <row r="6066" spans="1:8" ht="29.5" customHeight="1" thickBot="1" x14ac:dyDescent="0.4">
      <c r="A6066" s="16" t="e">
        <f>IF(B6066&lt;&gt;"","IND"&amp;TEXT(COUNTA($B$2:B6066),"000"),"")</f>
        <v>#VALUE!</v>
      </c>
      <c r="B6066" s="17" t="e">
        <f>Consolication[[#This Row],[Nom et prénom 0 Name &amp; first name]]</f>
        <v>#VALUE!</v>
      </c>
      <c r="C6066" s="17" t="e">
        <f>VLOOKUP(B6066,Consolidation!B:AA,3,TRUE)</f>
        <v>#VALUE!</v>
      </c>
      <c r="D6066" s="17" t="e">
        <f>VLOOKUP(B6066,Consolidation!B:AA,5,TRUE)</f>
        <v>#VALUE!</v>
      </c>
      <c r="E6066" s="17" t="e">
        <f>VLOOKUP(B6067,Consolidation!B:AA,6,TRUE)</f>
        <v>#VALUE!</v>
      </c>
      <c r="F6066" s="17" t="e">
        <f>VLOOKUP(B6067,Consolidation!B:AA,7,TRUE)</f>
        <v>#VALUE!</v>
      </c>
      <c r="G6066" s="17" t="e">
        <f>VLOOKUP(B6067,Consolidation!B:AA,12,TRUE)</f>
        <v>#VALUE!</v>
      </c>
      <c r="H6066" s="17" t="e">
        <f>VLOOKUP(B6067,Consolidation!B:AA,22,FALSE)</f>
        <v>#VALUE!</v>
      </c>
    </row>
    <row r="6067" spans="1:8" ht="29.5" customHeight="1" thickBot="1" x14ac:dyDescent="0.4">
      <c r="A6067" s="16" t="e">
        <f>IF(B6067&lt;&gt;"","IND"&amp;TEXT(COUNTA($B$2:B6067),"000"),"")</f>
        <v>#VALUE!</v>
      </c>
      <c r="B6067" s="17" t="e">
        <f>Consolication[[#This Row],[Nom et prénom 0 Name &amp; first name]]</f>
        <v>#VALUE!</v>
      </c>
      <c r="C6067" s="17" t="e">
        <f>VLOOKUP(B6067,Consolidation!B:AA,3,TRUE)</f>
        <v>#VALUE!</v>
      </c>
      <c r="D6067" s="17" t="e">
        <f>VLOOKUP(B6067,Consolidation!B:AA,5,TRUE)</f>
        <v>#VALUE!</v>
      </c>
      <c r="E6067" s="17" t="e">
        <f>VLOOKUP(B6068,Consolidation!B:AA,6,TRUE)</f>
        <v>#VALUE!</v>
      </c>
      <c r="F6067" s="17" t="e">
        <f>VLOOKUP(B6068,Consolidation!B:AA,7,TRUE)</f>
        <v>#VALUE!</v>
      </c>
      <c r="G6067" s="17" t="e">
        <f>VLOOKUP(B6068,Consolidation!B:AA,12,TRUE)</f>
        <v>#VALUE!</v>
      </c>
      <c r="H6067" s="17" t="e">
        <f>VLOOKUP(B6068,Consolidation!B:AA,22,FALSE)</f>
        <v>#VALUE!</v>
      </c>
    </row>
    <row r="6068" spans="1:8" ht="29.5" customHeight="1" thickBot="1" x14ac:dyDescent="0.4">
      <c r="A6068" s="16" t="e">
        <f>IF(B6068&lt;&gt;"","IND"&amp;TEXT(COUNTA($B$2:B6068),"000"),"")</f>
        <v>#VALUE!</v>
      </c>
      <c r="B6068" s="17" t="e">
        <f>Consolication[[#This Row],[Nom et prénom 0 Name &amp; first name]]</f>
        <v>#VALUE!</v>
      </c>
      <c r="C6068" s="17" t="e">
        <f>VLOOKUP(B6068,Consolidation!B:AA,3,TRUE)</f>
        <v>#VALUE!</v>
      </c>
      <c r="D6068" s="17" t="e">
        <f>VLOOKUP(B6068,Consolidation!B:AA,5,TRUE)</f>
        <v>#VALUE!</v>
      </c>
      <c r="E6068" s="17" t="e">
        <f>VLOOKUP(B6069,Consolidation!B:AA,6,TRUE)</f>
        <v>#VALUE!</v>
      </c>
      <c r="F6068" s="17" t="e">
        <f>VLOOKUP(B6069,Consolidation!B:AA,7,TRUE)</f>
        <v>#VALUE!</v>
      </c>
      <c r="G6068" s="17" t="e">
        <f>VLOOKUP(B6069,Consolidation!B:AA,12,TRUE)</f>
        <v>#VALUE!</v>
      </c>
      <c r="H6068" s="17" t="e">
        <f>VLOOKUP(B6069,Consolidation!B:AA,22,FALSE)</f>
        <v>#VALUE!</v>
      </c>
    </row>
    <row r="6069" spans="1:8" ht="29.5" customHeight="1" thickBot="1" x14ac:dyDescent="0.4">
      <c r="A6069" s="16" t="e">
        <f>IF(B6069&lt;&gt;"","IND"&amp;TEXT(COUNTA($B$2:B6069),"000"),"")</f>
        <v>#VALUE!</v>
      </c>
      <c r="B6069" s="17" t="e">
        <f>Consolication[[#This Row],[Nom et prénom 0 Name &amp; first name]]</f>
        <v>#VALUE!</v>
      </c>
      <c r="C6069" s="17" t="e">
        <f>VLOOKUP(B6069,Consolidation!B:AA,3,TRUE)</f>
        <v>#VALUE!</v>
      </c>
      <c r="D6069" s="17" t="e">
        <f>VLOOKUP(B6069,Consolidation!B:AA,5,TRUE)</f>
        <v>#VALUE!</v>
      </c>
      <c r="E6069" s="17" t="e">
        <f>VLOOKUP(B6070,Consolidation!B:AA,6,TRUE)</f>
        <v>#VALUE!</v>
      </c>
      <c r="F6069" s="17" t="e">
        <f>VLOOKUP(B6070,Consolidation!B:AA,7,TRUE)</f>
        <v>#VALUE!</v>
      </c>
      <c r="G6069" s="17" t="e">
        <f>VLOOKUP(B6070,Consolidation!B:AA,12,TRUE)</f>
        <v>#VALUE!</v>
      </c>
      <c r="H6069" s="17" t="e">
        <f>VLOOKUP(B6070,Consolidation!B:AA,22,FALSE)</f>
        <v>#VALUE!</v>
      </c>
    </row>
    <row r="6070" spans="1:8" ht="29.5" customHeight="1" thickBot="1" x14ac:dyDescent="0.4">
      <c r="A6070" s="16" t="e">
        <f>IF(B6070&lt;&gt;"","IND"&amp;TEXT(COUNTA($B$2:B6070),"000"),"")</f>
        <v>#VALUE!</v>
      </c>
      <c r="B6070" s="17" t="e">
        <f>Consolication[[#This Row],[Nom et prénom 0 Name &amp; first name]]</f>
        <v>#VALUE!</v>
      </c>
      <c r="C6070" s="17" t="e">
        <f>VLOOKUP(B6070,Consolidation!B:AA,3,TRUE)</f>
        <v>#VALUE!</v>
      </c>
      <c r="D6070" s="17" t="e">
        <f>VLOOKUP(B6070,Consolidation!B:AA,5,TRUE)</f>
        <v>#VALUE!</v>
      </c>
      <c r="E6070" s="17" t="e">
        <f>VLOOKUP(B6071,Consolidation!B:AA,6,TRUE)</f>
        <v>#VALUE!</v>
      </c>
      <c r="F6070" s="17" t="e">
        <f>VLOOKUP(B6071,Consolidation!B:AA,7,TRUE)</f>
        <v>#VALUE!</v>
      </c>
      <c r="G6070" s="17" t="e">
        <f>VLOOKUP(B6071,Consolidation!B:AA,12,TRUE)</f>
        <v>#VALUE!</v>
      </c>
      <c r="H6070" s="17" t="e">
        <f>VLOOKUP(B6071,Consolidation!B:AA,22,FALSE)</f>
        <v>#VALUE!</v>
      </c>
    </row>
    <row r="6071" spans="1:8" ht="29.5" customHeight="1" thickBot="1" x14ac:dyDescent="0.4">
      <c r="A6071" s="16" t="e">
        <f>IF(B6071&lt;&gt;"","IND"&amp;TEXT(COUNTA($B$2:B6071),"000"),"")</f>
        <v>#VALUE!</v>
      </c>
      <c r="B6071" s="17" t="e">
        <f>Consolication[[#This Row],[Nom et prénom 0 Name &amp; first name]]</f>
        <v>#VALUE!</v>
      </c>
      <c r="C6071" s="17" t="e">
        <f>VLOOKUP(B6071,Consolidation!B:AA,3,TRUE)</f>
        <v>#VALUE!</v>
      </c>
      <c r="D6071" s="17" t="e">
        <f>VLOOKUP(B6071,Consolidation!B:AA,5,TRUE)</f>
        <v>#VALUE!</v>
      </c>
      <c r="E6071" s="17" t="e">
        <f>VLOOKUP(B6072,Consolidation!B:AA,6,TRUE)</f>
        <v>#VALUE!</v>
      </c>
      <c r="F6071" s="17" t="e">
        <f>VLOOKUP(B6072,Consolidation!B:AA,7,TRUE)</f>
        <v>#VALUE!</v>
      </c>
      <c r="G6071" s="17" t="e">
        <f>VLOOKUP(B6072,Consolidation!B:AA,12,TRUE)</f>
        <v>#VALUE!</v>
      </c>
      <c r="H6071" s="17" t="e">
        <f>VLOOKUP(B6072,Consolidation!B:AA,22,FALSE)</f>
        <v>#VALUE!</v>
      </c>
    </row>
    <row r="6072" spans="1:8" ht="29.5" customHeight="1" thickBot="1" x14ac:dyDescent="0.4">
      <c r="A6072" s="16" t="e">
        <f>IF(B6072&lt;&gt;"","IND"&amp;TEXT(COUNTA($B$2:B6072),"000"),"")</f>
        <v>#VALUE!</v>
      </c>
      <c r="B6072" s="17" t="e">
        <f>Consolication[[#This Row],[Nom et prénom 0 Name &amp; first name]]</f>
        <v>#VALUE!</v>
      </c>
      <c r="C6072" s="17" t="e">
        <f>VLOOKUP(B6072,Consolidation!B:AA,3,TRUE)</f>
        <v>#VALUE!</v>
      </c>
      <c r="D6072" s="17" t="e">
        <f>VLOOKUP(B6072,Consolidation!B:AA,5,TRUE)</f>
        <v>#VALUE!</v>
      </c>
      <c r="E6072" s="17" t="e">
        <f>VLOOKUP(B6073,Consolidation!B:AA,6,TRUE)</f>
        <v>#VALUE!</v>
      </c>
      <c r="F6072" s="17" t="e">
        <f>VLOOKUP(B6073,Consolidation!B:AA,7,TRUE)</f>
        <v>#VALUE!</v>
      </c>
      <c r="G6072" s="17" t="e">
        <f>VLOOKUP(B6073,Consolidation!B:AA,12,TRUE)</f>
        <v>#VALUE!</v>
      </c>
      <c r="H6072" s="17" t="e">
        <f>VLOOKUP(B6073,Consolidation!B:AA,22,FALSE)</f>
        <v>#VALUE!</v>
      </c>
    </row>
    <row r="6073" spans="1:8" ht="29.5" customHeight="1" thickBot="1" x14ac:dyDescent="0.4">
      <c r="A6073" s="16" t="e">
        <f>IF(B6073&lt;&gt;"","IND"&amp;TEXT(COUNTA($B$2:B6073),"000"),"")</f>
        <v>#VALUE!</v>
      </c>
      <c r="B6073" s="17" t="e">
        <f>Consolication[[#This Row],[Nom et prénom 0 Name &amp; first name]]</f>
        <v>#VALUE!</v>
      </c>
      <c r="C6073" s="17" t="e">
        <f>VLOOKUP(B6073,Consolidation!B:AA,3,TRUE)</f>
        <v>#VALUE!</v>
      </c>
      <c r="D6073" s="17" t="e">
        <f>VLOOKUP(B6073,Consolidation!B:AA,5,TRUE)</f>
        <v>#VALUE!</v>
      </c>
      <c r="E6073" s="17" t="e">
        <f>VLOOKUP(B6074,Consolidation!B:AA,6,TRUE)</f>
        <v>#VALUE!</v>
      </c>
      <c r="F6073" s="17" t="e">
        <f>VLOOKUP(B6074,Consolidation!B:AA,7,TRUE)</f>
        <v>#VALUE!</v>
      </c>
      <c r="G6073" s="17" t="e">
        <f>VLOOKUP(B6074,Consolidation!B:AA,12,TRUE)</f>
        <v>#VALUE!</v>
      </c>
      <c r="H6073" s="17" t="e">
        <f>VLOOKUP(B6074,Consolidation!B:AA,22,FALSE)</f>
        <v>#VALUE!</v>
      </c>
    </row>
    <row r="6074" spans="1:8" ht="29.5" customHeight="1" thickBot="1" x14ac:dyDescent="0.4">
      <c r="A6074" s="16" t="e">
        <f>IF(B6074&lt;&gt;"","IND"&amp;TEXT(COUNTA($B$2:B6074),"000"),"")</f>
        <v>#VALUE!</v>
      </c>
      <c r="B6074" s="17" t="e">
        <f>Consolication[[#This Row],[Nom et prénom 0 Name &amp; first name]]</f>
        <v>#VALUE!</v>
      </c>
      <c r="C6074" s="17" t="e">
        <f>VLOOKUP(B6074,Consolidation!B:AA,3,TRUE)</f>
        <v>#VALUE!</v>
      </c>
      <c r="D6074" s="17" t="e">
        <f>VLOOKUP(B6074,Consolidation!B:AA,5,TRUE)</f>
        <v>#VALUE!</v>
      </c>
      <c r="E6074" s="17" t="e">
        <f>VLOOKUP(B6075,Consolidation!B:AA,6,TRUE)</f>
        <v>#VALUE!</v>
      </c>
      <c r="F6074" s="17" t="e">
        <f>VLOOKUP(B6075,Consolidation!B:AA,7,TRUE)</f>
        <v>#VALUE!</v>
      </c>
      <c r="G6074" s="17" t="e">
        <f>VLOOKUP(B6075,Consolidation!B:AA,12,TRUE)</f>
        <v>#VALUE!</v>
      </c>
      <c r="H6074" s="17" t="e">
        <f>VLOOKUP(B6075,Consolidation!B:AA,22,FALSE)</f>
        <v>#VALUE!</v>
      </c>
    </row>
    <row r="6075" spans="1:8" ht="29.5" customHeight="1" thickBot="1" x14ac:dyDescent="0.4">
      <c r="A6075" s="16" t="e">
        <f>IF(B6075&lt;&gt;"","IND"&amp;TEXT(COUNTA($B$2:B6075),"000"),"")</f>
        <v>#VALUE!</v>
      </c>
      <c r="B6075" s="17" t="e">
        <f>Consolication[[#This Row],[Nom et prénom 0 Name &amp; first name]]</f>
        <v>#VALUE!</v>
      </c>
      <c r="C6075" s="17" t="e">
        <f>VLOOKUP(B6075,Consolidation!B:AA,3,TRUE)</f>
        <v>#VALUE!</v>
      </c>
      <c r="D6075" s="17" t="e">
        <f>VLOOKUP(B6075,Consolidation!B:AA,5,TRUE)</f>
        <v>#VALUE!</v>
      </c>
      <c r="E6075" s="17" t="e">
        <f>VLOOKUP(B6076,Consolidation!B:AA,6,TRUE)</f>
        <v>#VALUE!</v>
      </c>
      <c r="F6075" s="17" t="e">
        <f>VLOOKUP(B6076,Consolidation!B:AA,7,TRUE)</f>
        <v>#VALUE!</v>
      </c>
      <c r="G6075" s="17" t="e">
        <f>VLOOKUP(B6076,Consolidation!B:AA,12,TRUE)</f>
        <v>#VALUE!</v>
      </c>
      <c r="H6075" s="17" t="e">
        <f>VLOOKUP(B6076,Consolidation!B:AA,22,FALSE)</f>
        <v>#VALUE!</v>
      </c>
    </row>
    <row r="6076" spans="1:8" ht="29.5" customHeight="1" thickBot="1" x14ac:dyDescent="0.4">
      <c r="A6076" s="16" t="e">
        <f>IF(B6076&lt;&gt;"","IND"&amp;TEXT(COUNTA($B$2:B6076),"000"),"")</f>
        <v>#VALUE!</v>
      </c>
      <c r="B6076" s="17" t="e">
        <f>Consolication[[#This Row],[Nom et prénom 0 Name &amp; first name]]</f>
        <v>#VALUE!</v>
      </c>
      <c r="C6076" s="17" t="e">
        <f>VLOOKUP(B6076,Consolidation!B:AA,3,TRUE)</f>
        <v>#VALUE!</v>
      </c>
      <c r="D6076" s="17" t="e">
        <f>VLOOKUP(B6076,Consolidation!B:AA,5,TRUE)</f>
        <v>#VALUE!</v>
      </c>
      <c r="E6076" s="17" t="e">
        <f>VLOOKUP(B6077,Consolidation!B:AA,6,TRUE)</f>
        <v>#VALUE!</v>
      </c>
      <c r="F6076" s="17" t="e">
        <f>VLOOKUP(B6077,Consolidation!B:AA,7,TRUE)</f>
        <v>#VALUE!</v>
      </c>
      <c r="G6076" s="17" t="e">
        <f>VLOOKUP(B6077,Consolidation!B:AA,12,TRUE)</f>
        <v>#VALUE!</v>
      </c>
      <c r="H6076" s="17" t="e">
        <f>VLOOKUP(B6077,Consolidation!B:AA,22,FALSE)</f>
        <v>#VALUE!</v>
      </c>
    </row>
    <row r="6077" spans="1:8" ht="29.5" customHeight="1" thickBot="1" x14ac:dyDescent="0.4">
      <c r="A6077" s="16" t="e">
        <f>IF(B6077&lt;&gt;"","IND"&amp;TEXT(COUNTA($B$2:B6077),"000"),"")</f>
        <v>#VALUE!</v>
      </c>
      <c r="B6077" s="17" t="e">
        <f>Consolication[[#This Row],[Nom et prénom 0 Name &amp; first name]]</f>
        <v>#VALUE!</v>
      </c>
      <c r="C6077" s="17" t="e">
        <f>VLOOKUP(B6077,Consolidation!B:AA,3,TRUE)</f>
        <v>#VALUE!</v>
      </c>
      <c r="D6077" s="17" t="e">
        <f>VLOOKUP(B6077,Consolidation!B:AA,5,TRUE)</f>
        <v>#VALUE!</v>
      </c>
      <c r="E6077" s="17" t="e">
        <f>VLOOKUP(B6078,Consolidation!B:AA,6,TRUE)</f>
        <v>#VALUE!</v>
      </c>
      <c r="F6077" s="17" t="e">
        <f>VLOOKUP(B6078,Consolidation!B:AA,7,TRUE)</f>
        <v>#VALUE!</v>
      </c>
      <c r="G6077" s="17" t="e">
        <f>VLOOKUP(B6078,Consolidation!B:AA,12,TRUE)</f>
        <v>#VALUE!</v>
      </c>
      <c r="H6077" s="17" t="e">
        <f>VLOOKUP(B6078,Consolidation!B:AA,22,FALSE)</f>
        <v>#VALUE!</v>
      </c>
    </row>
    <row r="6078" spans="1:8" ht="29.5" customHeight="1" thickBot="1" x14ac:dyDescent="0.4">
      <c r="A6078" s="16" t="e">
        <f>IF(B6078&lt;&gt;"","IND"&amp;TEXT(COUNTA($B$2:B6078),"000"),"")</f>
        <v>#VALUE!</v>
      </c>
      <c r="B6078" s="17" t="e">
        <f>Consolication[[#This Row],[Nom et prénom 0 Name &amp; first name]]</f>
        <v>#VALUE!</v>
      </c>
      <c r="C6078" s="17" t="e">
        <f>VLOOKUP(B6078,Consolidation!B:AA,3,TRUE)</f>
        <v>#VALUE!</v>
      </c>
      <c r="D6078" s="17" t="e">
        <f>VLOOKUP(B6078,Consolidation!B:AA,5,TRUE)</f>
        <v>#VALUE!</v>
      </c>
      <c r="E6078" s="17" t="e">
        <f>VLOOKUP(B6079,Consolidation!B:AA,6,TRUE)</f>
        <v>#VALUE!</v>
      </c>
      <c r="F6078" s="17" t="e">
        <f>VLOOKUP(B6079,Consolidation!B:AA,7,TRUE)</f>
        <v>#VALUE!</v>
      </c>
      <c r="G6078" s="17" t="e">
        <f>VLOOKUP(B6079,Consolidation!B:AA,12,TRUE)</f>
        <v>#VALUE!</v>
      </c>
      <c r="H6078" s="17" t="e">
        <f>VLOOKUP(B6079,Consolidation!B:AA,22,FALSE)</f>
        <v>#VALUE!</v>
      </c>
    </row>
    <row r="6079" spans="1:8" ht="29.5" customHeight="1" thickBot="1" x14ac:dyDescent="0.4">
      <c r="A6079" s="16" t="e">
        <f>IF(B6079&lt;&gt;"","IND"&amp;TEXT(COUNTA($B$2:B6079),"000"),"")</f>
        <v>#VALUE!</v>
      </c>
      <c r="B6079" s="17" t="e">
        <f>Consolication[[#This Row],[Nom et prénom 0 Name &amp; first name]]</f>
        <v>#VALUE!</v>
      </c>
      <c r="C6079" s="17" t="e">
        <f>VLOOKUP(B6079,Consolidation!B:AA,3,TRUE)</f>
        <v>#VALUE!</v>
      </c>
      <c r="D6079" s="17" t="e">
        <f>VLOOKUP(B6079,Consolidation!B:AA,5,TRUE)</f>
        <v>#VALUE!</v>
      </c>
      <c r="E6079" s="17" t="e">
        <f>VLOOKUP(B6080,Consolidation!B:AA,6,TRUE)</f>
        <v>#VALUE!</v>
      </c>
      <c r="F6079" s="17" t="e">
        <f>VLOOKUP(B6080,Consolidation!B:AA,7,TRUE)</f>
        <v>#VALUE!</v>
      </c>
      <c r="G6079" s="17" t="e">
        <f>VLOOKUP(B6080,Consolidation!B:AA,12,TRUE)</f>
        <v>#VALUE!</v>
      </c>
      <c r="H6079" s="17" t="e">
        <f>VLOOKUP(B6080,Consolidation!B:AA,22,FALSE)</f>
        <v>#VALUE!</v>
      </c>
    </row>
    <row r="6080" spans="1:8" ht="29.5" customHeight="1" thickBot="1" x14ac:dyDescent="0.4">
      <c r="A6080" s="16" t="e">
        <f>IF(B6080&lt;&gt;"","IND"&amp;TEXT(COUNTA($B$2:B6080),"000"),"")</f>
        <v>#VALUE!</v>
      </c>
      <c r="B6080" s="17" t="e">
        <f>Consolication[[#This Row],[Nom et prénom 0 Name &amp; first name]]</f>
        <v>#VALUE!</v>
      </c>
      <c r="C6080" s="17" t="e">
        <f>VLOOKUP(B6080,Consolidation!B:AA,3,TRUE)</f>
        <v>#VALUE!</v>
      </c>
      <c r="D6080" s="17" t="e">
        <f>VLOOKUP(B6080,Consolidation!B:AA,5,TRUE)</f>
        <v>#VALUE!</v>
      </c>
      <c r="E6080" s="17" t="e">
        <f>VLOOKUP(B6081,Consolidation!B:AA,6,TRUE)</f>
        <v>#VALUE!</v>
      </c>
      <c r="F6080" s="17" t="e">
        <f>VLOOKUP(B6081,Consolidation!B:AA,7,TRUE)</f>
        <v>#VALUE!</v>
      </c>
      <c r="G6080" s="17" t="e">
        <f>VLOOKUP(B6081,Consolidation!B:AA,12,TRUE)</f>
        <v>#VALUE!</v>
      </c>
      <c r="H6080" s="17" t="e">
        <f>VLOOKUP(B6081,Consolidation!B:AA,22,FALSE)</f>
        <v>#VALUE!</v>
      </c>
    </row>
    <row r="6081" spans="1:8" ht="29.5" customHeight="1" thickBot="1" x14ac:dyDescent="0.4">
      <c r="A6081" s="16" t="e">
        <f>IF(B6081&lt;&gt;"","IND"&amp;TEXT(COUNTA($B$2:B6081),"000"),"")</f>
        <v>#VALUE!</v>
      </c>
      <c r="B6081" s="17" t="e">
        <f>Consolication[[#This Row],[Nom et prénom 0 Name &amp; first name]]</f>
        <v>#VALUE!</v>
      </c>
      <c r="C6081" s="17" t="e">
        <f>VLOOKUP(B6081,Consolidation!B:AA,3,TRUE)</f>
        <v>#VALUE!</v>
      </c>
      <c r="D6081" s="17" t="e">
        <f>VLOOKUP(B6081,Consolidation!B:AA,5,TRUE)</f>
        <v>#VALUE!</v>
      </c>
      <c r="E6081" s="17" t="e">
        <f>VLOOKUP(B6082,Consolidation!B:AA,6,TRUE)</f>
        <v>#VALUE!</v>
      </c>
      <c r="F6081" s="17" t="e">
        <f>VLOOKUP(B6082,Consolidation!B:AA,7,TRUE)</f>
        <v>#VALUE!</v>
      </c>
      <c r="G6081" s="17" t="e">
        <f>VLOOKUP(B6082,Consolidation!B:AA,12,TRUE)</f>
        <v>#VALUE!</v>
      </c>
      <c r="H6081" s="17" t="e">
        <f>VLOOKUP(B6082,Consolidation!B:AA,22,FALSE)</f>
        <v>#VALUE!</v>
      </c>
    </row>
    <row r="6082" spans="1:8" ht="29.5" customHeight="1" thickBot="1" x14ac:dyDescent="0.4">
      <c r="A6082" s="16" t="e">
        <f>IF(B6082&lt;&gt;"","IND"&amp;TEXT(COUNTA($B$2:B6082),"000"),"")</f>
        <v>#VALUE!</v>
      </c>
      <c r="B6082" s="17" t="e">
        <f>Consolication[[#This Row],[Nom et prénom 0 Name &amp; first name]]</f>
        <v>#VALUE!</v>
      </c>
      <c r="C6082" s="17" t="e">
        <f>VLOOKUP(B6082,Consolidation!B:AA,3,TRUE)</f>
        <v>#VALUE!</v>
      </c>
      <c r="D6082" s="17" t="e">
        <f>VLOOKUP(B6082,Consolidation!B:AA,5,TRUE)</f>
        <v>#VALUE!</v>
      </c>
      <c r="E6082" s="17" t="e">
        <f>VLOOKUP(B6083,Consolidation!B:AA,6,TRUE)</f>
        <v>#VALUE!</v>
      </c>
      <c r="F6082" s="17" t="e">
        <f>VLOOKUP(B6083,Consolidation!B:AA,7,TRUE)</f>
        <v>#VALUE!</v>
      </c>
      <c r="G6082" s="17" t="e">
        <f>VLOOKUP(B6083,Consolidation!B:AA,12,TRUE)</f>
        <v>#VALUE!</v>
      </c>
      <c r="H6082" s="17" t="e">
        <f>VLOOKUP(B6083,Consolidation!B:AA,22,FALSE)</f>
        <v>#VALUE!</v>
      </c>
    </row>
    <row r="6083" spans="1:8" ht="29.5" customHeight="1" thickBot="1" x14ac:dyDescent="0.4">
      <c r="A6083" s="16" t="e">
        <f>IF(B6083&lt;&gt;"","IND"&amp;TEXT(COUNTA($B$2:B6083),"000"),"")</f>
        <v>#VALUE!</v>
      </c>
      <c r="B6083" s="17" t="e">
        <f>Consolication[[#This Row],[Nom et prénom 0 Name &amp; first name]]</f>
        <v>#VALUE!</v>
      </c>
      <c r="C6083" s="17" t="e">
        <f>VLOOKUP(B6083,Consolidation!B:AA,3,TRUE)</f>
        <v>#VALUE!</v>
      </c>
      <c r="D6083" s="17" t="e">
        <f>VLOOKUP(B6083,Consolidation!B:AA,5,TRUE)</f>
        <v>#VALUE!</v>
      </c>
      <c r="E6083" s="17" t="e">
        <f>VLOOKUP(B6084,Consolidation!B:AA,6,TRUE)</f>
        <v>#VALUE!</v>
      </c>
      <c r="F6083" s="17" t="e">
        <f>VLOOKUP(B6084,Consolidation!B:AA,7,TRUE)</f>
        <v>#VALUE!</v>
      </c>
      <c r="G6083" s="17" t="e">
        <f>VLOOKUP(B6084,Consolidation!B:AA,12,TRUE)</f>
        <v>#VALUE!</v>
      </c>
      <c r="H6083" s="17" t="e">
        <f>VLOOKUP(B6084,Consolidation!B:AA,22,FALSE)</f>
        <v>#VALUE!</v>
      </c>
    </row>
    <row r="6084" spans="1:8" ht="29.5" customHeight="1" thickBot="1" x14ac:dyDescent="0.4">
      <c r="A6084" s="16" t="e">
        <f>IF(B6084&lt;&gt;"","IND"&amp;TEXT(COUNTA($B$2:B6084),"000"),"")</f>
        <v>#VALUE!</v>
      </c>
      <c r="B6084" s="17" t="e">
        <f>Consolication[[#This Row],[Nom et prénom 0 Name &amp; first name]]</f>
        <v>#VALUE!</v>
      </c>
      <c r="C6084" s="17" t="e">
        <f>VLOOKUP(B6084,Consolidation!B:AA,3,TRUE)</f>
        <v>#VALUE!</v>
      </c>
      <c r="D6084" s="17" t="e">
        <f>VLOOKUP(B6084,Consolidation!B:AA,5,TRUE)</f>
        <v>#VALUE!</v>
      </c>
      <c r="E6084" s="17" t="e">
        <f>VLOOKUP(B6085,Consolidation!B:AA,6,TRUE)</f>
        <v>#VALUE!</v>
      </c>
      <c r="F6084" s="17" t="e">
        <f>VLOOKUP(B6085,Consolidation!B:AA,7,TRUE)</f>
        <v>#VALUE!</v>
      </c>
      <c r="G6084" s="17" t="e">
        <f>VLOOKUP(B6085,Consolidation!B:AA,12,TRUE)</f>
        <v>#VALUE!</v>
      </c>
      <c r="H6084" s="17" t="e">
        <f>VLOOKUP(B6085,Consolidation!B:AA,22,FALSE)</f>
        <v>#VALUE!</v>
      </c>
    </row>
    <row r="6085" spans="1:8" ht="29.5" customHeight="1" thickBot="1" x14ac:dyDescent="0.4">
      <c r="A6085" s="16" t="e">
        <f>IF(B6085&lt;&gt;"","IND"&amp;TEXT(COUNTA($B$2:B6085),"000"),"")</f>
        <v>#VALUE!</v>
      </c>
      <c r="B6085" s="17" t="e">
        <f>Consolication[[#This Row],[Nom et prénom 0 Name &amp; first name]]</f>
        <v>#VALUE!</v>
      </c>
      <c r="C6085" s="17" t="e">
        <f>VLOOKUP(B6085,Consolidation!B:AA,3,TRUE)</f>
        <v>#VALUE!</v>
      </c>
      <c r="D6085" s="17" t="e">
        <f>VLOOKUP(B6085,Consolidation!B:AA,5,TRUE)</f>
        <v>#VALUE!</v>
      </c>
      <c r="E6085" s="17" t="e">
        <f>VLOOKUP(B6086,Consolidation!B:AA,6,TRUE)</f>
        <v>#VALUE!</v>
      </c>
      <c r="F6085" s="17" t="e">
        <f>VLOOKUP(B6086,Consolidation!B:AA,7,TRUE)</f>
        <v>#VALUE!</v>
      </c>
      <c r="G6085" s="17" t="e">
        <f>VLOOKUP(B6086,Consolidation!B:AA,12,TRUE)</f>
        <v>#VALUE!</v>
      </c>
      <c r="H6085" s="17" t="e">
        <f>VLOOKUP(B6086,Consolidation!B:AA,22,FALSE)</f>
        <v>#VALUE!</v>
      </c>
    </row>
    <row r="6086" spans="1:8" ht="29.5" customHeight="1" thickBot="1" x14ac:dyDescent="0.4">
      <c r="A6086" s="16" t="e">
        <f>IF(B6086&lt;&gt;"","IND"&amp;TEXT(COUNTA($B$2:B6086),"000"),"")</f>
        <v>#VALUE!</v>
      </c>
      <c r="B6086" s="17" t="e">
        <f>Consolication[[#This Row],[Nom et prénom 0 Name &amp; first name]]</f>
        <v>#VALUE!</v>
      </c>
      <c r="C6086" s="17" t="e">
        <f>VLOOKUP(B6086,Consolidation!B:AA,3,TRUE)</f>
        <v>#VALUE!</v>
      </c>
      <c r="D6086" s="17" t="e">
        <f>VLOOKUP(B6086,Consolidation!B:AA,5,TRUE)</f>
        <v>#VALUE!</v>
      </c>
      <c r="E6086" s="17" t="e">
        <f>VLOOKUP(B6087,Consolidation!B:AA,6,TRUE)</f>
        <v>#VALUE!</v>
      </c>
      <c r="F6086" s="17" t="e">
        <f>VLOOKUP(B6087,Consolidation!B:AA,7,TRUE)</f>
        <v>#VALUE!</v>
      </c>
      <c r="G6086" s="17" t="e">
        <f>VLOOKUP(B6087,Consolidation!B:AA,12,TRUE)</f>
        <v>#VALUE!</v>
      </c>
      <c r="H6086" s="17" t="e">
        <f>VLOOKUP(B6087,Consolidation!B:AA,22,FALSE)</f>
        <v>#VALUE!</v>
      </c>
    </row>
    <row r="6087" spans="1:8" ht="29.5" customHeight="1" thickBot="1" x14ac:dyDescent="0.4">
      <c r="A6087" s="16" t="e">
        <f>IF(B6087&lt;&gt;"","IND"&amp;TEXT(COUNTA($B$2:B6087),"000"),"")</f>
        <v>#VALUE!</v>
      </c>
      <c r="B6087" s="17" t="e">
        <f>Consolication[[#This Row],[Nom et prénom 0 Name &amp; first name]]</f>
        <v>#VALUE!</v>
      </c>
      <c r="C6087" s="17" t="e">
        <f>VLOOKUP(B6087,Consolidation!B:AA,3,TRUE)</f>
        <v>#VALUE!</v>
      </c>
      <c r="D6087" s="17" t="e">
        <f>VLOOKUP(B6087,Consolidation!B:AA,5,TRUE)</f>
        <v>#VALUE!</v>
      </c>
      <c r="E6087" s="17" t="e">
        <f>VLOOKUP(B6088,Consolidation!B:AA,6,TRUE)</f>
        <v>#N/A</v>
      </c>
      <c r="F6087" s="17" t="e">
        <f>VLOOKUP(B6088,Consolidation!B:AA,7,TRUE)</f>
        <v>#N/A</v>
      </c>
      <c r="G6087" s="17" t="e">
        <f>VLOOKUP(B6088,Consolidation!B:AA,12,TRUE)</f>
        <v>#N/A</v>
      </c>
      <c r="H6087" s="17" t="e">
        <f>VLOOKUP(B6088,Consolidation!B:AA,22,FALSE)</f>
        <v>#N/A</v>
      </c>
    </row>
  </sheetData>
  <phoneticPr fontId="9"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F781A-B4D6-41F2-A582-32005E76160A}">
  <sheetPr codeName="Feuil14"/>
  <dimension ref="A1:O176"/>
  <sheetViews>
    <sheetView zoomScale="135" workbookViewId="0">
      <pane xSplit="1" ySplit="1" topLeftCell="B2" activePane="bottomRight" state="frozen"/>
      <selection pane="topRight" activeCell="B1" sqref="B1"/>
      <selection pane="bottomLeft" activeCell="A2" sqref="A2"/>
      <selection pane="bottomRight" activeCell="C185" sqref="C185"/>
    </sheetView>
  </sheetViews>
  <sheetFormatPr defaultColWidth="11.453125" defaultRowHeight="14.5" x14ac:dyDescent="0.35"/>
  <cols>
    <col min="2" max="2" width="44.81640625" customWidth="1"/>
    <col min="8" max="8" width="15.7265625" bestFit="1" customWidth="1"/>
    <col min="9" max="9" width="15.81640625" bestFit="1" customWidth="1"/>
    <col min="10" max="10" width="15.7265625" bestFit="1" customWidth="1"/>
    <col min="11" max="11" width="14.54296875" bestFit="1" customWidth="1"/>
  </cols>
  <sheetData>
    <row r="1" spans="1:15" ht="42" x14ac:dyDescent="0.35">
      <c r="A1" s="53" t="s">
        <v>0</v>
      </c>
      <c r="B1" s="1" t="s">
        <v>2758</v>
      </c>
      <c r="C1" s="2" t="s">
        <v>2759</v>
      </c>
      <c r="D1" s="1" t="s">
        <v>2760</v>
      </c>
      <c r="E1" s="1" t="s">
        <v>2761</v>
      </c>
      <c r="F1" s="1" t="s">
        <v>2762</v>
      </c>
      <c r="G1" s="3" t="s">
        <v>2763</v>
      </c>
      <c r="H1" s="3" t="s">
        <v>2594</v>
      </c>
      <c r="I1" s="3" t="s">
        <v>2595</v>
      </c>
      <c r="J1" s="3" t="s">
        <v>26</v>
      </c>
      <c r="K1" s="3" t="s">
        <v>27</v>
      </c>
      <c r="L1" s="3" t="s">
        <v>2764</v>
      </c>
      <c r="M1" s="1" t="s">
        <v>2765</v>
      </c>
      <c r="N1" s="1" t="s">
        <v>2766</v>
      </c>
      <c r="O1" s="1" t="s">
        <v>2767</v>
      </c>
    </row>
    <row r="2" spans="1:15" ht="21" x14ac:dyDescent="0.35">
      <c r="A2">
        <v>1</v>
      </c>
      <c r="B2" s="4" t="s">
        <v>2665</v>
      </c>
      <c r="C2" s="5" t="s">
        <v>2768</v>
      </c>
      <c r="D2" s="5">
        <v>18</v>
      </c>
      <c r="E2" s="5">
        <v>8</v>
      </c>
      <c r="F2" s="6" t="s">
        <v>2769</v>
      </c>
      <c r="G2" s="5" t="s">
        <v>2770</v>
      </c>
      <c r="H2" s="7">
        <v>185617.88</v>
      </c>
      <c r="I2" s="7">
        <v>3341121.84</v>
      </c>
      <c r="J2" s="7">
        <v>167056.092</v>
      </c>
      <c r="K2" s="7">
        <v>3007009.656</v>
      </c>
      <c r="L2" s="7"/>
      <c r="M2" s="4">
        <v>3</v>
      </c>
      <c r="N2" s="4"/>
      <c r="O2" s="4" t="s">
        <v>2771</v>
      </c>
    </row>
    <row r="3" spans="1:15" ht="29" x14ac:dyDescent="0.35">
      <c r="A3">
        <v>2</v>
      </c>
      <c r="B3" s="4" t="s">
        <v>2672</v>
      </c>
      <c r="C3" s="5" t="s">
        <v>2768</v>
      </c>
      <c r="D3" s="5">
        <v>10</v>
      </c>
      <c r="E3" s="5">
        <v>5</v>
      </c>
      <c r="F3" s="6" t="s">
        <v>2772</v>
      </c>
      <c r="G3" s="5" t="s">
        <v>2770</v>
      </c>
      <c r="H3" s="7">
        <v>395080</v>
      </c>
      <c r="I3" s="7">
        <v>3950800</v>
      </c>
      <c r="J3" s="7">
        <v>355572</v>
      </c>
      <c r="K3" s="7">
        <v>3555720</v>
      </c>
      <c r="L3" s="7"/>
      <c r="M3" s="4">
        <v>3</v>
      </c>
      <c r="N3" s="4"/>
      <c r="O3" s="4" t="s">
        <v>2773</v>
      </c>
    </row>
    <row r="4" spans="1:15" ht="42" x14ac:dyDescent="0.35">
      <c r="A4">
        <v>3</v>
      </c>
      <c r="B4" s="4" t="s">
        <v>226</v>
      </c>
      <c r="C4" s="5" t="s">
        <v>228</v>
      </c>
      <c r="D4" s="5">
        <v>30</v>
      </c>
      <c r="E4" s="5">
        <v>8</v>
      </c>
      <c r="F4" s="6" t="s">
        <v>33</v>
      </c>
      <c r="G4" s="5" t="s">
        <v>2770</v>
      </c>
      <c r="H4" s="7">
        <v>395080</v>
      </c>
      <c r="I4" s="7">
        <v>11852400</v>
      </c>
      <c r="J4" s="7">
        <v>355572</v>
      </c>
      <c r="K4" s="7">
        <v>10667160</v>
      </c>
      <c r="L4" s="7"/>
      <c r="M4" s="4">
        <v>3</v>
      </c>
      <c r="N4" s="4" t="s">
        <v>2774</v>
      </c>
      <c r="O4" s="8" t="s">
        <v>2775</v>
      </c>
    </row>
    <row r="5" spans="1:15" ht="29" x14ac:dyDescent="0.35">
      <c r="A5">
        <v>4</v>
      </c>
      <c r="B5" s="4" t="s">
        <v>2726</v>
      </c>
      <c r="C5" s="5" t="s">
        <v>2776</v>
      </c>
      <c r="D5" s="5">
        <v>20</v>
      </c>
      <c r="E5" s="5">
        <v>13</v>
      </c>
      <c r="F5" s="6" t="s">
        <v>2777</v>
      </c>
      <c r="G5" s="5" t="s">
        <v>2770</v>
      </c>
      <c r="H5" s="7">
        <v>395080</v>
      </c>
      <c r="I5" s="7">
        <v>7901600</v>
      </c>
      <c r="J5" s="7">
        <v>355572</v>
      </c>
      <c r="K5" s="7">
        <v>7111440</v>
      </c>
      <c r="L5" s="7"/>
      <c r="M5" s="4">
        <v>3</v>
      </c>
      <c r="N5" s="4"/>
      <c r="O5" s="4" t="s">
        <v>2778</v>
      </c>
    </row>
    <row r="6" spans="1:15" ht="29" x14ac:dyDescent="0.35">
      <c r="A6">
        <v>5</v>
      </c>
      <c r="B6" s="4" t="s">
        <v>598</v>
      </c>
      <c r="C6" s="10" t="s">
        <v>2779</v>
      </c>
      <c r="D6" s="5">
        <v>67</v>
      </c>
      <c r="E6" s="5">
        <v>38</v>
      </c>
      <c r="F6" s="6" t="s">
        <v>2780</v>
      </c>
      <c r="G6" s="5" t="s">
        <v>2770</v>
      </c>
      <c r="H6" s="7">
        <v>426620</v>
      </c>
      <c r="I6" s="7">
        <v>28583540</v>
      </c>
      <c r="J6" s="7">
        <v>383958</v>
      </c>
      <c r="K6" s="7">
        <v>25725186</v>
      </c>
      <c r="L6" s="7"/>
      <c r="M6" s="4">
        <v>3</v>
      </c>
      <c r="N6" s="4" t="s">
        <v>2774</v>
      </c>
      <c r="O6" s="9" t="s">
        <v>2781</v>
      </c>
    </row>
    <row r="7" spans="1:15" ht="31.5" x14ac:dyDescent="0.35">
      <c r="A7">
        <v>6</v>
      </c>
      <c r="B7" s="4" t="s">
        <v>2639</v>
      </c>
      <c r="C7" s="10" t="s">
        <v>2782</v>
      </c>
      <c r="D7" s="5">
        <v>8</v>
      </c>
      <c r="E7" s="5">
        <v>1</v>
      </c>
      <c r="F7" s="12" t="s">
        <v>2780</v>
      </c>
      <c r="G7" s="5" t="s">
        <v>2783</v>
      </c>
      <c r="H7" s="7">
        <v>426620</v>
      </c>
      <c r="I7" s="7">
        <v>3412960</v>
      </c>
      <c r="J7" s="7">
        <v>383958</v>
      </c>
      <c r="K7" s="7">
        <v>3071664</v>
      </c>
      <c r="L7" s="7"/>
      <c r="M7" s="4">
        <v>3</v>
      </c>
      <c r="N7" s="4" t="s">
        <v>2774</v>
      </c>
      <c r="O7" s="11" t="s">
        <v>2784</v>
      </c>
    </row>
    <row r="8" spans="1:15" ht="31.5" x14ac:dyDescent="0.35">
      <c r="A8">
        <v>7</v>
      </c>
      <c r="B8" s="4" t="s">
        <v>2685</v>
      </c>
      <c r="C8" s="5" t="s">
        <v>2785</v>
      </c>
      <c r="D8" s="5">
        <v>13</v>
      </c>
      <c r="E8" s="5">
        <v>9</v>
      </c>
      <c r="F8" s="6" t="s">
        <v>1178</v>
      </c>
      <c r="G8" s="5" t="s">
        <v>2783</v>
      </c>
      <c r="H8" s="7">
        <v>395080</v>
      </c>
      <c r="I8" s="7">
        <v>5136040</v>
      </c>
      <c r="J8" s="7">
        <v>355572</v>
      </c>
      <c r="K8" s="7">
        <v>4622436</v>
      </c>
      <c r="L8" s="26"/>
      <c r="M8" s="4">
        <v>3</v>
      </c>
      <c r="N8" s="4"/>
      <c r="O8" s="4" t="s">
        <v>2786</v>
      </c>
    </row>
    <row r="9" spans="1:15" ht="52.5" x14ac:dyDescent="0.35">
      <c r="A9">
        <v>8</v>
      </c>
      <c r="B9" s="4" t="s">
        <v>2660</v>
      </c>
      <c r="C9" s="5" t="s">
        <v>2787</v>
      </c>
      <c r="D9" s="5">
        <v>100</v>
      </c>
      <c r="E9" s="5"/>
      <c r="F9" s="6" t="s">
        <v>2788</v>
      </c>
      <c r="G9" s="5" t="s">
        <v>2770</v>
      </c>
      <c r="H9" s="7">
        <v>300000</v>
      </c>
      <c r="I9" s="7">
        <v>30000000</v>
      </c>
      <c r="J9" s="7">
        <v>210000</v>
      </c>
      <c r="K9" s="7">
        <v>21000000</v>
      </c>
      <c r="L9" s="7"/>
      <c r="M9" s="4">
        <v>2</v>
      </c>
      <c r="N9" s="4"/>
      <c r="O9" s="4" t="s">
        <v>2789</v>
      </c>
    </row>
    <row r="10" spans="1:15" ht="43.5" x14ac:dyDescent="0.35">
      <c r="A10">
        <v>9</v>
      </c>
      <c r="B10" s="4" t="s">
        <v>2636</v>
      </c>
      <c r="C10" s="5" t="s">
        <v>2790</v>
      </c>
      <c r="D10" s="5">
        <v>300</v>
      </c>
      <c r="E10" s="5">
        <v>150</v>
      </c>
      <c r="F10" s="6" t="s">
        <v>2791</v>
      </c>
      <c r="G10" s="5" t="s">
        <v>2770</v>
      </c>
      <c r="H10" s="7">
        <v>395080</v>
      </c>
      <c r="I10" s="7">
        <v>118524000</v>
      </c>
      <c r="J10" s="7">
        <v>355572</v>
      </c>
      <c r="K10" s="7">
        <v>106671600</v>
      </c>
      <c r="L10" s="7"/>
      <c r="M10" s="4">
        <v>3</v>
      </c>
      <c r="N10" s="4" t="s">
        <v>2774</v>
      </c>
      <c r="O10" s="8" t="s">
        <v>2792</v>
      </c>
    </row>
    <row r="11" spans="1:15" ht="21" x14ac:dyDescent="0.35">
      <c r="A11">
        <v>10</v>
      </c>
      <c r="B11" s="4" t="s">
        <v>2740</v>
      </c>
      <c r="C11" s="5" t="s">
        <v>2793</v>
      </c>
      <c r="D11" s="5">
        <v>15</v>
      </c>
      <c r="E11" s="5">
        <v>10</v>
      </c>
      <c r="F11" s="6" t="s">
        <v>2558</v>
      </c>
      <c r="G11" s="5" t="s">
        <v>2770</v>
      </c>
      <c r="H11" s="7">
        <v>395080</v>
      </c>
      <c r="I11" s="7">
        <v>5926200</v>
      </c>
      <c r="J11" s="7">
        <v>355572</v>
      </c>
      <c r="K11" s="7">
        <v>5333580</v>
      </c>
      <c r="L11" s="7"/>
      <c r="M11" s="4">
        <v>3</v>
      </c>
      <c r="N11" s="4"/>
      <c r="O11" s="4" t="s">
        <v>2794</v>
      </c>
    </row>
    <row r="12" spans="1:15" ht="31.5" x14ac:dyDescent="0.35">
      <c r="A12">
        <v>11</v>
      </c>
      <c r="B12" s="4" t="s">
        <v>2680</v>
      </c>
      <c r="C12" s="5" t="s">
        <v>2795</v>
      </c>
      <c r="D12" s="5">
        <v>60</v>
      </c>
      <c r="E12" s="5">
        <v>35</v>
      </c>
      <c r="F12" s="6" t="s">
        <v>2796</v>
      </c>
      <c r="G12" s="5" t="s">
        <v>2770</v>
      </c>
      <c r="H12" s="7">
        <v>395080</v>
      </c>
      <c r="I12" s="7">
        <v>23704800</v>
      </c>
      <c r="J12" s="7">
        <v>355572</v>
      </c>
      <c r="K12" s="7">
        <v>21334320</v>
      </c>
      <c r="L12" s="7"/>
      <c r="M12" s="4">
        <v>3</v>
      </c>
      <c r="N12" s="4" t="s">
        <v>2774</v>
      </c>
      <c r="O12" s="8" t="s">
        <v>2797</v>
      </c>
    </row>
    <row r="13" spans="1:15" ht="52.5" x14ac:dyDescent="0.35">
      <c r="A13">
        <v>12</v>
      </c>
      <c r="B13" s="4" t="s">
        <v>2708</v>
      </c>
      <c r="C13" s="5" t="s">
        <v>2798</v>
      </c>
      <c r="D13" s="5">
        <v>30</v>
      </c>
      <c r="E13" s="5">
        <v>30</v>
      </c>
      <c r="F13" s="6" t="s">
        <v>2799</v>
      </c>
      <c r="G13" s="5" t="s">
        <v>2770</v>
      </c>
      <c r="H13" s="7">
        <v>307288</v>
      </c>
      <c r="I13" s="7">
        <v>9218640</v>
      </c>
      <c r="J13" s="7">
        <v>276559.2</v>
      </c>
      <c r="K13" s="7">
        <v>8296776</v>
      </c>
      <c r="L13" s="7"/>
      <c r="M13" s="4">
        <v>3</v>
      </c>
      <c r="N13" s="4"/>
      <c r="O13" s="4" t="s">
        <v>2800</v>
      </c>
    </row>
    <row r="14" spans="1:15" ht="31.5" x14ac:dyDescent="0.35">
      <c r="A14">
        <v>13</v>
      </c>
      <c r="B14" s="4" t="s">
        <v>2659</v>
      </c>
      <c r="C14" s="5" t="s">
        <v>2801</v>
      </c>
      <c r="D14" s="5">
        <v>45</v>
      </c>
      <c r="E14" s="5"/>
      <c r="F14" s="6" t="s">
        <v>2802</v>
      </c>
      <c r="G14" s="5" t="s">
        <v>2783</v>
      </c>
      <c r="H14" s="7">
        <v>410286</v>
      </c>
      <c r="I14" s="7">
        <v>18462870</v>
      </c>
      <c r="J14" s="7">
        <v>287200.2</v>
      </c>
      <c r="K14" s="7">
        <v>12924009</v>
      </c>
      <c r="L14" s="7"/>
      <c r="M14" s="4">
        <v>2</v>
      </c>
      <c r="N14" s="4"/>
      <c r="O14" s="4" t="s">
        <v>2803</v>
      </c>
    </row>
    <row r="15" spans="1:15" ht="21" x14ac:dyDescent="0.35">
      <c r="A15">
        <v>14</v>
      </c>
      <c r="B15" s="4" t="s">
        <v>2737</v>
      </c>
      <c r="C15" s="5" t="s">
        <v>2804</v>
      </c>
      <c r="D15" s="5">
        <v>5</v>
      </c>
      <c r="E15" s="5">
        <v>2</v>
      </c>
      <c r="F15" s="6" t="s">
        <v>2805</v>
      </c>
      <c r="G15" s="5" t="s">
        <v>2770</v>
      </c>
      <c r="H15" s="7">
        <v>426217.45</v>
      </c>
      <c r="I15" s="7">
        <v>2131087.25</v>
      </c>
      <c r="J15" s="7">
        <v>383595.70500000002</v>
      </c>
      <c r="K15" s="7">
        <v>1917978.5249999999</v>
      </c>
      <c r="L15" s="26"/>
      <c r="M15" s="4">
        <v>3</v>
      </c>
      <c r="N15" s="4"/>
      <c r="O15" s="4" t="s">
        <v>2806</v>
      </c>
    </row>
    <row r="16" spans="1:15" ht="29" x14ac:dyDescent="0.35">
      <c r="A16">
        <v>15</v>
      </c>
      <c r="B16" s="4" t="s">
        <v>598</v>
      </c>
      <c r="C16" s="5" t="s">
        <v>601</v>
      </c>
      <c r="D16" s="5">
        <v>30</v>
      </c>
      <c r="E16" s="5">
        <v>38</v>
      </c>
      <c r="F16" s="6" t="s">
        <v>599</v>
      </c>
      <c r="G16" s="5" t="s">
        <v>2770</v>
      </c>
      <c r="H16" s="7">
        <v>426620</v>
      </c>
      <c r="I16" s="7">
        <v>12798600</v>
      </c>
      <c r="J16" s="7">
        <v>383958</v>
      </c>
      <c r="K16" s="7">
        <v>11518740</v>
      </c>
      <c r="L16" s="7"/>
      <c r="M16" s="4">
        <v>3</v>
      </c>
      <c r="N16" s="4"/>
      <c r="O16" s="4" t="s">
        <v>2781</v>
      </c>
    </row>
    <row r="17" spans="1:15" x14ac:dyDescent="0.35">
      <c r="A17">
        <v>16</v>
      </c>
      <c r="B17" s="4" t="s">
        <v>2702</v>
      </c>
      <c r="C17" s="5" t="s">
        <v>2807</v>
      </c>
      <c r="D17" s="5">
        <v>236</v>
      </c>
      <c r="E17" s="5">
        <v>128</v>
      </c>
      <c r="F17" s="6" t="s">
        <v>2808</v>
      </c>
      <c r="G17" s="5" t="s">
        <v>2770</v>
      </c>
      <c r="H17" s="7">
        <v>395080</v>
      </c>
      <c r="I17" s="7">
        <v>93238880</v>
      </c>
      <c r="J17" s="7">
        <v>355572</v>
      </c>
      <c r="K17" s="7">
        <v>83914992</v>
      </c>
      <c r="L17" s="7"/>
      <c r="M17" s="4">
        <v>3</v>
      </c>
      <c r="N17" s="4"/>
      <c r="O17" s="4" t="s">
        <v>2809</v>
      </c>
    </row>
    <row r="18" spans="1:15" x14ac:dyDescent="0.35">
      <c r="A18">
        <v>17</v>
      </c>
      <c r="B18" s="4" t="s">
        <v>2703</v>
      </c>
      <c r="C18" s="5" t="s">
        <v>2807</v>
      </c>
      <c r="D18" s="5">
        <v>25</v>
      </c>
      <c r="E18" s="5">
        <v>18</v>
      </c>
      <c r="F18" s="6" t="s">
        <v>2808</v>
      </c>
      <c r="G18" s="5" t="s">
        <v>2770</v>
      </c>
      <c r="H18" s="7">
        <v>307287.58</v>
      </c>
      <c r="I18" s="7">
        <v>7682189.4999999991</v>
      </c>
      <c r="J18" s="7">
        <v>276558.82199999999</v>
      </c>
      <c r="K18" s="7">
        <v>6913970.5499999998</v>
      </c>
      <c r="L18" s="7"/>
      <c r="M18" s="4">
        <v>3</v>
      </c>
      <c r="N18" s="4"/>
      <c r="O18" s="4" t="s">
        <v>2810</v>
      </c>
    </row>
    <row r="19" spans="1:15" ht="21" x14ac:dyDescent="0.35">
      <c r="A19">
        <v>18</v>
      </c>
      <c r="B19" s="4" t="s">
        <v>2556</v>
      </c>
      <c r="C19" s="5" t="s">
        <v>2560</v>
      </c>
      <c r="D19" s="5">
        <v>10</v>
      </c>
      <c r="E19" s="5">
        <v>6</v>
      </c>
      <c r="F19" s="6" t="s">
        <v>2558</v>
      </c>
      <c r="G19" s="5" t="s">
        <v>2770</v>
      </c>
      <c r="H19" s="7">
        <v>395080</v>
      </c>
      <c r="I19" s="7">
        <v>3950800</v>
      </c>
      <c r="J19" s="7">
        <v>355572</v>
      </c>
      <c r="K19" s="7">
        <v>3555720</v>
      </c>
      <c r="L19" s="7"/>
      <c r="M19" s="4">
        <v>3</v>
      </c>
      <c r="N19" s="4"/>
      <c r="O19" s="4" t="s">
        <v>2811</v>
      </c>
    </row>
    <row r="20" spans="1:15" ht="84" x14ac:dyDescent="0.35">
      <c r="A20">
        <v>19</v>
      </c>
      <c r="B20" s="4" t="s">
        <v>2720</v>
      </c>
      <c r="C20" s="5" t="s">
        <v>2812</v>
      </c>
      <c r="D20" s="5">
        <v>42</v>
      </c>
      <c r="E20" s="5">
        <v>25</v>
      </c>
      <c r="F20" s="6" t="s">
        <v>2813</v>
      </c>
      <c r="G20" s="5" t="s">
        <v>2770</v>
      </c>
      <c r="H20" s="7">
        <v>392599.96</v>
      </c>
      <c r="I20" s="7">
        <v>16489198.32</v>
      </c>
      <c r="J20" s="7">
        <v>353339.96399999998</v>
      </c>
      <c r="K20" s="7">
        <v>14840278.488</v>
      </c>
      <c r="L20" s="7"/>
      <c r="M20" s="4">
        <v>3</v>
      </c>
      <c r="N20" s="4"/>
      <c r="O20" s="4" t="s">
        <v>2814</v>
      </c>
    </row>
    <row r="21" spans="1:15" ht="31.5" x14ac:dyDescent="0.35">
      <c r="A21">
        <v>20</v>
      </c>
      <c r="B21" s="4" t="s">
        <v>2732</v>
      </c>
      <c r="C21" s="5" t="s">
        <v>2815</v>
      </c>
      <c r="D21" s="5">
        <v>10</v>
      </c>
      <c r="E21" s="5">
        <v>6</v>
      </c>
      <c r="F21" s="6" t="s">
        <v>2816</v>
      </c>
      <c r="G21" s="5" t="s">
        <v>2783</v>
      </c>
      <c r="H21" s="7">
        <v>395080</v>
      </c>
      <c r="I21" s="7">
        <v>3950800</v>
      </c>
      <c r="J21" s="7">
        <v>355572</v>
      </c>
      <c r="K21" s="7">
        <v>3555720</v>
      </c>
      <c r="L21" s="7"/>
      <c r="M21" s="4">
        <v>3</v>
      </c>
      <c r="N21" s="4"/>
      <c r="O21" s="4" t="s">
        <v>2817</v>
      </c>
    </row>
    <row r="22" spans="1:15" ht="43.5" x14ac:dyDescent="0.35">
      <c r="A22">
        <v>21</v>
      </c>
      <c r="B22" s="4" t="s">
        <v>2683</v>
      </c>
      <c r="C22" s="5" t="s">
        <v>2818</v>
      </c>
      <c r="D22" s="5">
        <v>200</v>
      </c>
      <c r="E22" s="5">
        <v>60</v>
      </c>
      <c r="F22" s="6" t="s">
        <v>2819</v>
      </c>
      <c r="G22" s="5" t="s">
        <v>2770</v>
      </c>
      <c r="H22" s="7">
        <v>395080</v>
      </c>
      <c r="I22" s="7">
        <v>79016000</v>
      </c>
      <c r="J22" s="7">
        <v>355572</v>
      </c>
      <c r="K22" s="7">
        <v>71114400</v>
      </c>
      <c r="L22" s="7"/>
      <c r="M22" s="4">
        <v>3</v>
      </c>
      <c r="N22" s="4"/>
      <c r="O22" s="4" t="s">
        <v>2820</v>
      </c>
    </row>
    <row r="23" spans="1:15" ht="84" x14ac:dyDescent="0.35">
      <c r="A23">
        <v>22</v>
      </c>
      <c r="B23" s="4" t="s">
        <v>158</v>
      </c>
      <c r="C23" s="5" t="s">
        <v>161</v>
      </c>
      <c r="D23" s="5">
        <v>300</v>
      </c>
      <c r="E23" s="5">
        <v>300</v>
      </c>
      <c r="F23" s="6" t="s">
        <v>33</v>
      </c>
      <c r="G23" s="5" t="s">
        <v>2770</v>
      </c>
      <c r="H23" s="7">
        <v>395080</v>
      </c>
      <c r="I23" s="7">
        <v>118524000</v>
      </c>
      <c r="J23" s="7">
        <v>355572</v>
      </c>
      <c r="K23" s="7">
        <v>106671600</v>
      </c>
      <c r="L23" s="7"/>
      <c r="M23" s="4">
        <v>3</v>
      </c>
      <c r="N23" s="4" t="s">
        <v>2774</v>
      </c>
      <c r="O23" s="8" t="s">
        <v>2821</v>
      </c>
    </row>
    <row r="24" spans="1:15" ht="52.5" x14ac:dyDescent="0.35">
      <c r="A24">
        <v>23</v>
      </c>
      <c r="B24" s="4" t="s">
        <v>2684</v>
      </c>
      <c r="C24" s="5" t="s">
        <v>2822</v>
      </c>
      <c r="D24" s="5">
        <v>25</v>
      </c>
      <c r="E24" s="5">
        <v>4</v>
      </c>
      <c r="F24" s="6" t="s">
        <v>2823</v>
      </c>
      <c r="G24" s="5" t="s">
        <v>2783</v>
      </c>
      <c r="H24" s="7">
        <v>395080</v>
      </c>
      <c r="I24" s="7">
        <v>9877000</v>
      </c>
      <c r="J24" s="7">
        <v>355572</v>
      </c>
      <c r="K24" s="7">
        <v>8889300</v>
      </c>
      <c r="L24" s="26"/>
      <c r="M24" s="4">
        <v>3</v>
      </c>
      <c r="N24" s="4"/>
      <c r="O24" s="4" t="s">
        <v>2824</v>
      </c>
    </row>
    <row r="25" spans="1:15" ht="52.5" x14ac:dyDescent="0.35">
      <c r="A25">
        <v>24</v>
      </c>
      <c r="B25" s="4" t="s">
        <v>2713</v>
      </c>
      <c r="C25" s="5" t="s">
        <v>2825</v>
      </c>
      <c r="D25" s="5">
        <v>105</v>
      </c>
      <c r="E25" s="5">
        <v>5</v>
      </c>
      <c r="F25" s="6" t="s">
        <v>2826</v>
      </c>
      <c r="G25" s="5" t="s">
        <v>2770</v>
      </c>
      <c r="H25" s="7">
        <v>395080</v>
      </c>
      <c r="I25" s="7">
        <v>41483400</v>
      </c>
      <c r="J25" s="7">
        <v>355572</v>
      </c>
      <c r="K25" s="7">
        <v>37335060</v>
      </c>
      <c r="L25" s="26" t="s">
        <v>2827</v>
      </c>
      <c r="M25" s="4">
        <v>3</v>
      </c>
      <c r="N25" s="4"/>
      <c r="O25" s="4" t="s">
        <v>2828</v>
      </c>
    </row>
    <row r="26" spans="1:15" ht="126" x14ac:dyDescent="0.35">
      <c r="A26">
        <v>25</v>
      </c>
      <c r="B26" s="4" t="s">
        <v>2655</v>
      </c>
      <c r="C26" s="5" t="s">
        <v>2829</v>
      </c>
      <c r="D26" s="5">
        <v>45</v>
      </c>
      <c r="E26" s="5"/>
      <c r="F26" s="6" t="s">
        <v>2830</v>
      </c>
      <c r="G26" s="5" t="s">
        <v>2770</v>
      </c>
      <c r="H26" s="7">
        <v>500000</v>
      </c>
      <c r="I26" s="7">
        <v>22500000</v>
      </c>
      <c r="J26" s="7">
        <v>350000</v>
      </c>
      <c r="K26" s="7">
        <v>15750000</v>
      </c>
      <c r="L26" s="7" t="s">
        <v>2827</v>
      </c>
      <c r="M26" s="4">
        <v>2</v>
      </c>
      <c r="N26" s="4"/>
      <c r="O26" s="4" t="s">
        <v>2831</v>
      </c>
    </row>
    <row r="27" spans="1:15" ht="29" x14ac:dyDescent="0.35">
      <c r="A27">
        <v>26</v>
      </c>
      <c r="B27" s="4" t="s">
        <v>1014</v>
      </c>
      <c r="C27" s="5" t="s">
        <v>1018</v>
      </c>
      <c r="D27" s="5">
        <v>500</v>
      </c>
      <c r="E27" s="5">
        <v>200</v>
      </c>
      <c r="F27" s="6" t="s">
        <v>1016</v>
      </c>
      <c r="G27" s="5" t="s">
        <v>2770</v>
      </c>
      <c r="H27" s="7">
        <v>289346</v>
      </c>
      <c r="I27" s="7">
        <v>144673000</v>
      </c>
      <c r="J27" s="7">
        <v>260411.4</v>
      </c>
      <c r="K27" s="7">
        <v>130205700</v>
      </c>
      <c r="L27" s="7"/>
      <c r="M27" s="4">
        <v>3</v>
      </c>
      <c r="N27" s="4" t="s">
        <v>2774</v>
      </c>
      <c r="O27" s="8" t="s">
        <v>2832</v>
      </c>
    </row>
    <row r="28" spans="1:15" ht="43.5" x14ac:dyDescent="0.35">
      <c r="A28">
        <v>27</v>
      </c>
      <c r="B28" s="4" t="s">
        <v>2724</v>
      </c>
      <c r="C28" s="5" t="s">
        <v>2833</v>
      </c>
      <c r="D28" s="5">
        <v>15</v>
      </c>
      <c r="E28" s="5">
        <v>6</v>
      </c>
      <c r="F28" s="6" t="s">
        <v>2834</v>
      </c>
      <c r="G28" s="5" t="s">
        <v>2770</v>
      </c>
      <c r="H28" s="7">
        <v>395080</v>
      </c>
      <c r="I28" s="7">
        <v>5926200</v>
      </c>
      <c r="J28" s="7">
        <v>355572</v>
      </c>
      <c r="K28" s="7">
        <v>5333580</v>
      </c>
      <c r="L28" s="7"/>
      <c r="M28" s="4">
        <v>3</v>
      </c>
      <c r="N28" s="4"/>
      <c r="O28" s="4" t="s">
        <v>2835</v>
      </c>
    </row>
    <row r="29" spans="1:15" ht="21" x14ac:dyDescent="0.35">
      <c r="A29">
        <v>28</v>
      </c>
      <c r="B29" s="4" t="s">
        <v>2666</v>
      </c>
      <c r="C29" s="5" t="s">
        <v>2836</v>
      </c>
      <c r="D29" s="5">
        <v>9</v>
      </c>
      <c r="E29" s="5">
        <v>6</v>
      </c>
      <c r="F29" s="6" t="s">
        <v>2837</v>
      </c>
      <c r="G29" s="5" t="s">
        <v>2770</v>
      </c>
      <c r="H29" s="7">
        <v>395080</v>
      </c>
      <c r="I29" s="7">
        <v>3555720</v>
      </c>
      <c r="J29" s="7">
        <v>355572</v>
      </c>
      <c r="K29" s="7">
        <v>3200148</v>
      </c>
      <c r="L29" s="7"/>
      <c r="M29" s="4">
        <v>3</v>
      </c>
      <c r="N29" s="4"/>
      <c r="O29" s="4" t="s">
        <v>2838</v>
      </c>
    </row>
    <row r="30" spans="1:15" ht="31.5" x14ac:dyDescent="0.35">
      <c r="A30">
        <v>29</v>
      </c>
      <c r="B30" s="4" t="s">
        <v>2733</v>
      </c>
      <c r="C30" s="5" t="s">
        <v>2839</v>
      </c>
      <c r="D30" s="5">
        <v>26</v>
      </c>
      <c r="E30" s="5">
        <v>10</v>
      </c>
      <c r="F30" s="6" t="s">
        <v>2840</v>
      </c>
      <c r="G30" s="5" t="s">
        <v>2783</v>
      </c>
      <c r="H30" s="7">
        <v>395080</v>
      </c>
      <c r="I30" s="7">
        <v>10272080</v>
      </c>
      <c r="J30" s="7">
        <v>355572</v>
      </c>
      <c r="K30" s="7">
        <v>9244872</v>
      </c>
      <c r="L30" s="7"/>
      <c r="M30" s="4">
        <v>3</v>
      </c>
      <c r="N30" s="4"/>
      <c r="O30" s="4" t="s">
        <v>2841</v>
      </c>
    </row>
    <row r="31" spans="1:15" ht="21" x14ac:dyDescent="0.35">
      <c r="A31">
        <v>30</v>
      </c>
      <c r="B31" s="4" t="s">
        <v>2614</v>
      </c>
      <c r="C31" s="5" t="s">
        <v>2842</v>
      </c>
      <c r="D31" s="5">
        <v>9</v>
      </c>
      <c r="E31" s="5">
        <v>4</v>
      </c>
      <c r="F31" s="6" t="s">
        <v>1016</v>
      </c>
      <c r="G31" s="5" t="s">
        <v>2770</v>
      </c>
      <c r="H31" s="7">
        <v>395080</v>
      </c>
      <c r="I31" s="7">
        <v>3555720</v>
      </c>
      <c r="J31" s="7">
        <v>355572</v>
      </c>
      <c r="K31" s="7">
        <v>3200148</v>
      </c>
      <c r="L31" s="7"/>
      <c r="M31" s="4">
        <v>3</v>
      </c>
      <c r="N31" s="4" t="s">
        <v>2774</v>
      </c>
      <c r="O31" s="8" t="s">
        <v>2843</v>
      </c>
    </row>
    <row r="32" spans="1:15" ht="21" x14ac:dyDescent="0.35">
      <c r="A32">
        <v>31</v>
      </c>
      <c r="B32" s="4" t="s">
        <v>2700</v>
      </c>
      <c r="C32" s="5" t="s">
        <v>2844</v>
      </c>
      <c r="D32" s="5">
        <v>13</v>
      </c>
      <c r="E32" s="5">
        <v>9</v>
      </c>
      <c r="F32" s="6" t="s">
        <v>2808</v>
      </c>
      <c r="G32" s="5" t="s">
        <v>2770</v>
      </c>
      <c r="H32" s="7">
        <v>297452.90999999997</v>
      </c>
      <c r="I32" s="7">
        <v>3866887.83</v>
      </c>
      <c r="J32" s="7">
        <v>267707.61900000001</v>
      </c>
      <c r="K32" s="7">
        <v>3480199.0469999998</v>
      </c>
      <c r="L32" s="7"/>
      <c r="M32" s="4">
        <v>3</v>
      </c>
      <c r="N32" s="4"/>
      <c r="O32" s="4" t="s">
        <v>2845</v>
      </c>
    </row>
    <row r="33" spans="1:15" ht="31.5" x14ac:dyDescent="0.35">
      <c r="A33">
        <v>32</v>
      </c>
      <c r="B33" s="4" t="s">
        <v>2687</v>
      </c>
      <c r="C33" s="5" t="s">
        <v>2846</v>
      </c>
      <c r="D33" s="5">
        <v>40</v>
      </c>
      <c r="E33" s="5">
        <v>40</v>
      </c>
      <c r="F33" s="6" t="s">
        <v>665</v>
      </c>
      <c r="G33" s="5" t="s">
        <v>2783</v>
      </c>
      <c r="H33" s="7">
        <v>395080</v>
      </c>
      <c r="I33" s="7">
        <v>15803200</v>
      </c>
      <c r="J33" s="7">
        <v>355572</v>
      </c>
      <c r="K33" s="7">
        <v>14222880</v>
      </c>
      <c r="L33" s="7"/>
      <c r="M33" s="4">
        <v>3</v>
      </c>
      <c r="N33" s="4"/>
      <c r="O33" s="4" t="s">
        <v>2847</v>
      </c>
    </row>
    <row r="34" spans="1:15" ht="21" x14ac:dyDescent="0.35">
      <c r="A34">
        <v>33</v>
      </c>
      <c r="B34" s="4" t="s">
        <v>2729</v>
      </c>
      <c r="C34" s="5" t="s">
        <v>2846</v>
      </c>
      <c r="D34" s="5">
        <v>30</v>
      </c>
      <c r="E34" s="5">
        <v>18</v>
      </c>
      <c r="F34" s="6" t="s">
        <v>2816</v>
      </c>
      <c r="G34" s="5" t="s">
        <v>2770</v>
      </c>
      <c r="H34" s="7">
        <v>395080</v>
      </c>
      <c r="I34" s="7">
        <v>11852400</v>
      </c>
      <c r="J34" s="7">
        <v>355572</v>
      </c>
      <c r="K34" s="7">
        <v>10667160</v>
      </c>
      <c r="L34" s="7"/>
      <c r="M34" s="4">
        <v>3</v>
      </c>
      <c r="N34" s="4"/>
      <c r="O34" s="4" t="s">
        <v>2848</v>
      </c>
    </row>
    <row r="35" spans="1:15" x14ac:dyDescent="0.35">
      <c r="A35">
        <v>34</v>
      </c>
      <c r="B35" s="4" t="s">
        <v>2698</v>
      </c>
      <c r="C35" s="5" t="s">
        <v>2849</v>
      </c>
      <c r="D35" s="5">
        <v>20</v>
      </c>
      <c r="E35" s="5">
        <v>8</v>
      </c>
      <c r="F35" s="6" t="s">
        <v>2808</v>
      </c>
      <c r="G35" s="5" t="s">
        <v>2770</v>
      </c>
      <c r="H35" s="7">
        <v>320253.84000000003</v>
      </c>
      <c r="I35" s="7">
        <v>6405076.7999999989</v>
      </c>
      <c r="J35" s="7">
        <v>288228.45600000001</v>
      </c>
      <c r="K35" s="7">
        <v>5764569.1200000001</v>
      </c>
      <c r="L35" s="7"/>
      <c r="M35" s="4">
        <v>3</v>
      </c>
      <c r="N35" s="4"/>
      <c r="O35" s="4" t="s">
        <v>2850</v>
      </c>
    </row>
    <row r="36" spans="1:15" ht="21" x14ac:dyDescent="0.35">
      <c r="A36">
        <v>35</v>
      </c>
      <c r="B36" s="4" t="s">
        <v>2697</v>
      </c>
      <c r="C36" s="5" t="s">
        <v>2851</v>
      </c>
      <c r="D36" s="5">
        <v>15</v>
      </c>
      <c r="E36" s="5">
        <v>5</v>
      </c>
      <c r="F36" s="6" t="s">
        <v>2808</v>
      </c>
      <c r="G36" s="5" t="s">
        <v>2770</v>
      </c>
      <c r="H36" s="7">
        <v>326356.83</v>
      </c>
      <c r="I36" s="7">
        <v>4895352.4499999993</v>
      </c>
      <c r="J36" s="7">
        <v>293721.147</v>
      </c>
      <c r="K36" s="7">
        <v>4405817.2050000001</v>
      </c>
      <c r="L36" s="7"/>
      <c r="M36" s="4">
        <v>3</v>
      </c>
      <c r="N36" s="4"/>
      <c r="O36" s="4" t="s">
        <v>2852</v>
      </c>
    </row>
    <row r="37" spans="1:15" ht="21" x14ac:dyDescent="0.35">
      <c r="A37">
        <v>36</v>
      </c>
      <c r="B37" s="4" t="s">
        <v>2667</v>
      </c>
      <c r="C37" s="5" t="s">
        <v>2853</v>
      </c>
      <c r="D37" s="5">
        <v>14</v>
      </c>
      <c r="E37" s="5">
        <v>2</v>
      </c>
      <c r="F37" s="6" t="s">
        <v>2837</v>
      </c>
      <c r="G37" s="5" t="s">
        <v>2770</v>
      </c>
      <c r="H37" s="7">
        <v>395080</v>
      </c>
      <c r="I37" s="7">
        <v>5531120</v>
      </c>
      <c r="J37" s="7">
        <v>355572</v>
      </c>
      <c r="K37" s="7">
        <v>4978008</v>
      </c>
      <c r="L37" s="7"/>
      <c r="M37" s="4">
        <v>3</v>
      </c>
      <c r="N37" s="4"/>
      <c r="O37" s="4" t="s">
        <v>2854</v>
      </c>
    </row>
    <row r="38" spans="1:15" ht="29" x14ac:dyDescent="0.35">
      <c r="A38">
        <v>37</v>
      </c>
      <c r="B38" s="4" t="s">
        <v>2669</v>
      </c>
      <c r="C38" s="5" t="s">
        <v>2853</v>
      </c>
      <c r="D38" s="5">
        <v>10</v>
      </c>
      <c r="E38" s="5">
        <v>3</v>
      </c>
      <c r="F38" s="6" t="s">
        <v>2837</v>
      </c>
      <c r="G38" s="5" t="s">
        <v>2770</v>
      </c>
      <c r="H38" s="7">
        <v>395080</v>
      </c>
      <c r="I38" s="7">
        <v>3950800</v>
      </c>
      <c r="J38" s="7">
        <v>355572</v>
      </c>
      <c r="K38" s="7">
        <v>3555720</v>
      </c>
      <c r="L38" s="7"/>
      <c r="M38" s="4">
        <v>3</v>
      </c>
      <c r="N38" s="4"/>
      <c r="O38" s="4" t="s">
        <v>2855</v>
      </c>
    </row>
    <row r="39" spans="1:15" ht="43.5" x14ac:dyDescent="0.35">
      <c r="A39">
        <v>38</v>
      </c>
      <c r="B39" s="4" t="s">
        <v>2670</v>
      </c>
      <c r="C39" s="5" t="s">
        <v>2853</v>
      </c>
      <c r="D39" s="5">
        <v>9</v>
      </c>
      <c r="E39" s="5">
        <v>3</v>
      </c>
      <c r="F39" s="6" t="s">
        <v>2837</v>
      </c>
      <c r="G39" s="5" t="s">
        <v>2770</v>
      </c>
      <c r="H39" s="7">
        <v>395080</v>
      </c>
      <c r="I39" s="7">
        <v>3555720</v>
      </c>
      <c r="J39" s="7">
        <v>355572</v>
      </c>
      <c r="K39" s="7">
        <v>3200148</v>
      </c>
      <c r="L39" s="7"/>
      <c r="M39" s="4">
        <v>3</v>
      </c>
      <c r="N39" s="4"/>
      <c r="O39" s="4" t="s">
        <v>2856</v>
      </c>
    </row>
    <row r="40" spans="1:15" ht="21" x14ac:dyDescent="0.35">
      <c r="A40">
        <v>39</v>
      </c>
      <c r="B40" s="4" t="s">
        <v>2674</v>
      </c>
      <c r="C40" s="5" t="s">
        <v>2853</v>
      </c>
      <c r="D40" s="5">
        <v>9</v>
      </c>
      <c r="E40" s="5">
        <v>3</v>
      </c>
      <c r="F40" s="6" t="s">
        <v>2837</v>
      </c>
      <c r="G40" s="5" t="s">
        <v>2770</v>
      </c>
      <c r="H40" s="7">
        <v>395080</v>
      </c>
      <c r="I40" s="7">
        <v>3555720</v>
      </c>
      <c r="J40" s="7">
        <v>355572</v>
      </c>
      <c r="K40" s="7">
        <v>3200148</v>
      </c>
      <c r="L40" s="7"/>
      <c r="M40" s="4">
        <v>3</v>
      </c>
      <c r="N40" s="4"/>
      <c r="O40" s="4" t="s">
        <v>2857</v>
      </c>
    </row>
    <row r="41" spans="1:15" ht="21" x14ac:dyDescent="0.35">
      <c r="A41">
        <v>40</v>
      </c>
      <c r="B41" s="4" t="s">
        <v>2676</v>
      </c>
      <c r="C41" s="5" t="s">
        <v>2853</v>
      </c>
      <c r="D41" s="5">
        <v>10</v>
      </c>
      <c r="E41" s="5">
        <v>3</v>
      </c>
      <c r="F41" s="6" t="s">
        <v>2837</v>
      </c>
      <c r="G41" s="5" t="s">
        <v>2770</v>
      </c>
      <c r="H41" s="7">
        <v>395080</v>
      </c>
      <c r="I41" s="7">
        <v>3950800</v>
      </c>
      <c r="J41" s="7">
        <v>355572</v>
      </c>
      <c r="K41" s="7">
        <v>3555720</v>
      </c>
      <c r="L41" s="7"/>
      <c r="M41" s="4">
        <v>3</v>
      </c>
      <c r="N41" s="4"/>
      <c r="O41" s="4" t="s">
        <v>2858</v>
      </c>
    </row>
    <row r="42" spans="1:15" ht="94" customHeight="1" x14ac:dyDescent="0.35">
      <c r="A42">
        <v>41</v>
      </c>
      <c r="B42" s="4" t="s">
        <v>2656</v>
      </c>
      <c r="C42" s="5" t="s">
        <v>2859</v>
      </c>
      <c r="D42" s="5">
        <v>8</v>
      </c>
      <c r="E42" s="5"/>
      <c r="F42" s="6" t="s">
        <v>2830</v>
      </c>
      <c r="G42" s="5" t="s">
        <v>2783</v>
      </c>
      <c r="H42" s="7">
        <v>500000</v>
      </c>
      <c r="I42" s="7">
        <v>4000000</v>
      </c>
      <c r="J42" s="7">
        <v>350000</v>
      </c>
      <c r="K42" s="7">
        <v>2800000</v>
      </c>
      <c r="L42" s="25" t="s">
        <v>2860</v>
      </c>
      <c r="M42" s="4">
        <v>2</v>
      </c>
      <c r="N42" s="4"/>
      <c r="O42" s="4" t="s">
        <v>2861</v>
      </c>
    </row>
    <row r="43" spans="1:15" ht="21" x14ac:dyDescent="0.35">
      <c r="A43">
        <v>42</v>
      </c>
      <c r="B43" s="4" t="s">
        <v>2662</v>
      </c>
      <c r="C43" s="5" t="s">
        <v>2862</v>
      </c>
      <c r="D43" s="5">
        <v>50</v>
      </c>
      <c r="E43" s="5">
        <v>6</v>
      </c>
      <c r="F43" s="6" t="s">
        <v>2769</v>
      </c>
      <c r="G43" s="5" t="s">
        <v>2770</v>
      </c>
      <c r="H43" s="7">
        <v>278527.25</v>
      </c>
      <c r="I43" s="7">
        <v>13926362.5</v>
      </c>
      <c r="J43" s="7">
        <v>250674.52499999999</v>
      </c>
      <c r="K43" s="7">
        <v>12533726.25</v>
      </c>
      <c r="L43" s="7"/>
      <c r="M43" s="4">
        <v>3</v>
      </c>
      <c r="N43" s="4"/>
      <c r="O43" s="4" t="s">
        <v>2863</v>
      </c>
    </row>
    <row r="44" spans="1:15" ht="29" x14ac:dyDescent="0.35">
      <c r="A44">
        <v>43</v>
      </c>
      <c r="B44" s="4" t="s">
        <v>2663</v>
      </c>
      <c r="C44" s="5" t="s">
        <v>2864</v>
      </c>
      <c r="D44" s="5">
        <v>15</v>
      </c>
      <c r="E44" s="5">
        <v>3</v>
      </c>
      <c r="F44" s="6" t="s">
        <v>2769</v>
      </c>
      <c r="G44" s="5" t="s">
        <v>2770</v>
      </c>
      <c r="H44" s="7">
        <v>395080</v>
      </c>
      <c r="I44" s="7">
        <v>5926200</v>
      </c>
      <c r="J44" s="7">
        <v>355572</v>
      </c>
      <c r="K44" s="7">
        <v>5333580</v>
      </c>
      <c r="L44" s="7"/>
      <c r="M44" s="4">
        <v>3</v>
      </c>
      <c r="N44" s="4"/>
      <c r="O44" s="4" t="s">
        <v>2865</v>
      </c>
    </row>
    <row r="45" spans="1:15" ht="73.5" x14ac:dyDescent="0.35">
      <c r="A45">
        <v>44</v>
      </c>
      <c r="B45" s="4" t="s">
        <v>2642</v>
      </c>
      <c r="C45" s="5" t="s">
        <v>2866</v>
      </c>
      <c r="D45" s="5">
        <v>30</v>
      </c>
      <c r="E45" s="5"/>
      <c r="F45" s="6" t="s">
        <v>2867</v>
      </c>
      <c r="G45" s="5" t="s">
        <v>2770</v>
      </c>
      <c r="H45" s="7">
        <v>630000</v>
      </c>
      <c r="I45" s="7">
        <v>18900000</v>
      </c>
      <c r="J45" s="7">
        <v>441000</v>
      </c>
      <c r="K45" s="7">
        <v>13230000</v>
      </c>
      <c r="L45" s="7" t="s">
        <v>2827</v>
      </c>
      <c r="M45" s="4">
        <v>2</v>
      </c>
      <c r="N45" s="4"/>
      <c r="O45" s="4" t="s">
        <v>2868</v>
      </c>
    </row>
    <row r="46" spans="1:15" ht="21" x14ac:dyDescent="0.35">
      <c r="A46">
        <v>45</v>
      </c>
      <c r="B46" s="4" t="s">
        <v>2707</v>
      </c>
      <c r="C46" s="5" t="s">
        <v>2869</v>
      </c>
      <c r="D46" s="5">
        <v>20</v>
      </c>
      <c r="E46" s="5">
        <v>20</v>
      </c>
      <c r="F46" s="6" t="s">
        <v>2870</v>
      </c>
      <c r="G46" s="5" t="s">
        <v>2770</v>
      </c>
      <c r="H46" s="7">
        <v>233835.9</v>
      </c>
      <c r="I46" s="7">
        <v>4676718</v>
      </c>
      <c r="J46" s="7">
        <v>210452.31</v>
      </c>
      <c r="K46" s="7">
        <v>4209046.2</v>
      </c>
      <c r="L46" s="7"/>
      <c r="M46" s="4">
        <v>3</v>
      </c>
      <c r="N46" s="4"/>
      <c r="O46" s="4" t="s">
        <v>2871</v>
      </c>
    </row>
    <row r="47" spans="1:15" ht="73.5" x14ac:dyDescent="0.35">
      <c r="A47">
        <v>46</v>
      </c>
      <c r="B47" s="4" t="s">
        <v>2522</v>
      </c>
      <c r="C47" s="5" t="s">
        <v>2872</v>
      </c>
      <c r="D47" s="5">
        <v>9</v>
      </c>
      <c r="E47" s="5">
        <v>6</v>
      </c>
      <c r="F47" s="6" t="s">
        <v>2473</v>
      </c>
      <c r="G47" s="5" t="s">
        <v>2770</v>
      </c>
      <c r="H47" s="7">
        <v>395080</v>
      </c>
      <c r="I47" s="7">
        <v>3555720</v>
      </c>
      <c r="J47" s="7">
        <v>355572</v>
      </c>
      <c r="K47" s="7">
        <v>3200148</v>
      </c>
      <c r="L47" s="7"/>
      <c r="M47" s="4">
        <v>3</v>
      </c>
      <c r="N47" s="4"/>
      <c r="O47" s="4" t="s">
        <v>2873</v>
      </c>
    </row>
    <row r="48" spans="1:15" ht="52.5" x14ac:dyDescent="0.35">
      <c r="A48">
        <v>47</v>
      </c>
      <c r="B48" s="4" t="s">
        <v>2734</v>
      </c>
      <c r="C48" s="5" t="s">
        <v>227</v>
      </c>
      <c r="D48" s="5">
        <v>13</v>
      </c>
      <c r="E48" s="5">
        <v>8</v>
      </c>
      <c r="F48" s="6" t="s">
        <v>2816</v>
      </c>
      <c r="G48" s="5" t="s">
        <v>2770</v>
      </c>
      <c r="H48" s="7">
        <v>426620</v>
      </c>
      <c r="I48" s="7">
        <v>5546060</v>
      </c>
      <c r="J48" s="7">
        <v>383958</v>
      </c>
      <c r="K48" s="7">
        <v>4991454</v>
      </c>
      <c r="L48" s="7"/>
      <c r="M48" s="4">
        <v>3</v>
      </c>
      <c r="N48" s="4"/>
      <c r="O48" s="4" t="s">
        <v>2874</v>
      </c>
    </row>
    <row r="49" spans="1:15" ht="31.5" x14ac:dyDescent="0.35">
      <c r="A49">
        <v>48</v>
      </c>
      <c r="B49" s="4" t="s">
        <v>2711</v>
      </c>
      <c r="C49" s="5" t="s">
        <v>2875</v>
      </c>
      <c r="D49" s="5">
        <v>16</v>
      </c>
      <c r="E49" s="5">
        <v>12</v>
      </c>
      <c r="F49" s="6" t="s">
        <v>2876</v>
      </c>
      <c r="G49" s="5" t="s">
        <v>2770</v>
      </c>
      <c r="H49" s="7">
        <v>399438</v>
      </c>
      <c r="I49" s="7">
        <v>6391008</v>
      </c>
      <c r="J49" s="7">
        <v>359494.2</v>
      </c>
      <c r="K49" s="7">
        <v>5751907.2000000002</v>
      </c>
      <c r="L49" s="7"/>
      <c r="M49" s="4">
        <v>3</v>
      </c>
      <c r="N49" s="4"/>
      <c r="O49" s="4" t="s">
        <v>2877</v>
      </c>
    </row>
    <row r="50" spans="1:15" ht="31.5" x14ac:dyDescent="0.35">
      <c r="A50">
        <v>49</v>
      </c>
      <c r="B50" s="4" t="s">
        <v>2712</v>
      </c>
      <c r="C50" s="5" t="s">
        <v>2875</v>
      </c>
      <c r="D50" s="5">
        <v>93</v>
      </c>
      <c r="E50" s="5">
        <v>6</v>
      </c>
      <c r="F50" s="6" t="s">
        <v>2878</v>
      </c>
      <c r="G50" s="5" t="s">
        <v>2783</v>
      </c>
      <c r="H50" s="7">
        <v>395080</v>
      </c>
      <c r="I50" s="7">
        <v>36742440</v>
      </c>
      <c r="J50" s="7">
        <v>355572</v>
      </c>
      <c r="K50" s="7">
        <v>33068196</v>
      </c>
      <c r="L50" s="7"/>
      <c r="M50" s="4">
        <v>3</v>
      </c>
      <c r="N50" s="4"/>
      <c r="O50" s="4" t="s">
        <v>2879</v>
      </c>
    </row>
    <row r="51" spans="1:15" ht="31.5" x14ac:dyDescent="0.35">
      <c r="A51">
        <v>50</v>
      </c>
      <c r="B51" s="4" t="s">
        <v>2675</v>
      </c>
      <c r="C51" s="5" t="s">
        <v>2880</v>
      </c>
      <c r="D51" s="5">
        <v>10</v>
      </c>
      <c r="E51" s="5">
        <v>4</v>
      </c>
      <c r="F51" s="6" t="s">
        <v>2837</v>
      </c>
      <c r="G51" s="5" t="s">
        <v>2770</v>
      </c>
      <c r="H51" s="7">
        <v>426620</v>
      </c>
      <c r="I51" s="7">
        <v>4266200</v>
      </c>
      <c r="J51" s="7">
        <v>383958</v>
      </c>
      <c r="K51" s="7">
        <v>3839580</v>
      </c>
      <c r="L51" s="7"/>
      <c r="M51" s="4">
        <v>3</v>
      </c>
      <c r="N51" s="4"/>
      <c r="O51" s="4" t="s">
        <v>2881</v>
      </c>
    </row>
    <row r="52" spans="1:15" ht="273" x14ac:dyDescent="0.35">
      <c r="A52">
        <v>51</v>
      </c>
      <c r="B52" s="4" t="s">
        <v>2645</v>
      </c>
      <c r="C52" s="5" t="s">
        <v>2882</v>
      </c>
      <c r="D52" s="5">
        <v>30</v>
      </c>
      <c r="E52" s="5"/>
      <c r="F52" s="6" t="s">
        <v>2883</v>
      </c>
      <c r="G52" s="5" t="s">
        <v>2770</v>
      </c>
      <c r="H52" s="7">
        <v>630000</v>
      </c>
      <c r="I52" s="7">
        <v>18900000</v>
      </c>
      <c r="J52" s="7">
        <v>441000</v>
      </c>
      <c r="K52" s="7">
        <v>13230000</v>
      </c>
      <c r="L52" s="27" t="s">
        <v>2884</v>
      </c>
      <c r="M52" s="4">
        <v>2</v>
      </c>
      <c r="N52" s="4"/>
      <c r="O52" s="4" t="s">
        <v>2885</v>
      </c>
    </row>
    <row r="53" spans="1:15" ht="52.5" x14ac:dyDescent="0.35">
      <c r="A53">
        <v>52</v>
      </c>
      <c r="B53" s="4" t="s">
        <v>1102</v>
      </c>
      <c r="C53" s="5" t="s">
        <v>1105</v>
      </c>
      <c r="D53" s="5">
        <v>300</v>
      </c>
      <c r="E53" s="5"/>
      <c r="F53" s="6" t="s">
        <v>1103</v>
      </c>
      <c r="G53" s="5" t="s">
        <v>2770</v>
      </c>
      <c r="H53" s="7">
        <v>500000</v>
      </c>
      <c r="I53" s="7">
        <v>150000000</v>
      </c>
      <c r="J53" s="7">
        <v>350000</v>
      </c>
      <c r="K53" s="7">
        <v>105000000</v>
      </c>
      <c r="L53" s="7" t="s">
        <v>2827</v>
      </c>
      <c r="M53" s="4">
        <v>2</v>
      </c>
      <c r="N53" s="4" t="s">
        <v>2774</v>
      </c>
      <c r="O53" s="8" t="s">
        <v>2886</v>
      </c>
    </row>
    <row r="54" spans="1:15" ht="220.5" x14ac:dyDescent="0.35">
      <c r="A54">
        <v>53</v>
      </c>
      <c r="B54" s="4" t="s">
        <v>2657</v>
      </c>
      <c r="C54" s="5" t="s">
        <v>2887</v>
      </c>
      <c r="D54" s="5">
        <v>30</v>
      </c>
      <c r="E54" s="5"/>
      <c r="F54" s="6" t="s">
        <v>2888</v>
      </c>
      <c r="G54" s="5" t="s">
        <v>2770</v>
      </c>
      <c r="H54" s="7">
        <v>550000</v>
      </c>
      <c r="I54" s="7">
        <v>16500000</v>
      </c>
      <c r="J54" s="7">
        <v>385000</v>
      </c>
      <c r="K54" s="7">
        <v>11550000</v>
      </c>
      <c r="L54" s="25" t="s">
        <v>2889</v>
      </c>
      <c r="M54" s="4">
        <v>2</v>
      </c>
      <c r="N54" s="4"/>
      <c r="O54" s="4" t="s">
        <v>2890</v>
      </c>
    </row>
    <row r="55" spans="1:15" ht="42" x14ac:dyDescent="0.35">
      <c r="A55">
        <v>54</v>
      </c>
      <c r="B55" s="4" t="s">
        <v>2649</v>
      </c>
      <c r="C55" s="5" t="s">
        <v>2891</v>
      </c>
      <c r="D55" s="5">
        <v>60</v>
      </c>
      <c r="E55" s="5"/>
      <c r="F55" s="6" t="s">
        <v>2826</v>
      </c>
      <c r="G55" s="5" t="s">
        <v>2770</v>
      </c>
      <c r="H55" s="7">
        <v>630000</v>
      </c>
      <c r="I55" s="7">
        <v>37800000</v>
      </c>
      <c r="J55" s="7">
        <v>441000</v>
      </c>
      <c r="K55" s="7">
        <v>26460000</v>
      </c>
      <c r="L55" s="7" t="s">
        <v>2827</v>
      </c>
      <c r="M55" s="4">
        <v>2</v>
      </c>
      <c r="N55" s="4"/>
      <c r="O55" s="4" t="s">
        <v>2892</v>
      </c>
    </row>
    <row r="56" spans="1:15" ht="189" x14ac:dyDescent="0.35">
      <c r="A56">
        <v>55</v>
      </c>
      <c r="B56" s="4" t="s">
        <v>2654</v>
      </c>
      <c r="C56" s="5" t="s">
        <v>2893</v>
      </c>
      <c r="D56" s="5">
        <v>30</v>
      </c>
      <c r="E56" s="5"/>
      <c r="F56" s="6" t="s">
        <v>2888</v>
      </c>
      <c r="G56" s="5" t="s">
        <v>2770</v>
      </c>
      <c r="H56" s="7">
        <v>550000</v>
      </c>
      <c r="I56" s="7">
        <v>16500000</v>
      </c>
      <c r="J56" s="7">
        <v>385000</v>
      </c>
      <c r="K56" s="7">
        <v>11550000</v>
      </c>
      <c r="L56" s="7" t="s">
        <v>2894</v>
      </c>
      <c r="M56" s="4">
        <v>2</v>
      </c>
      <c r="N56" s="4"/>
      <c r="O56" s="4" t="s">
        <v>2895</v>
      </c>
    </row>
    <row r="57" spans="1:15" ht="31.5" x14ac:dyDescent="0.35">
      <c r="A57">
        <v>56</v>
      </c>
      <c r="B57" s="4" t="s">
        <v>2640</v>
      </c>
      <c r="C57" s="5" t="s">
        <v>2896</v>
      </c>
      <c r="D57" s="5">
        <v>21</v>
      </c>
      <c r="E57" s="5">
        <v>20</v>
      </c>
      <c r="F57" s="6" t="s">
        <v>2780</v>
      </c>
      <c r="G57" s="5" t="s">
        <v>2770</v>
      </c>
      <c r="H57" s="7">
        <v>426620</v>
      </c>
      <c r="I57" s="7">
        <v>8959020</v>
      </c>
      <c r="J57" s="7">
        <v>383958</v>
      </c>
      <c r="K57" s="7">
        <v>8063118</v>
      </c>
      <c r="L57" s="7"/>
      <c r="M57" s="4">
        <v>3</v>
      </c>
      <c r="N57" s="4" t="s">
        <v>2774</v>
      </c>
      <c r="O57" s="8" t="s">
        <v>2897</v>
      </c>
    </row>
    <row r="58" spans="1:15" ht="52.5" x14ac:dyDescent="0.35">
      <c r="A58">
        <v>57</v>
      </c>
      <c r="B58" s="4" t="s">
        <v>2653</v>
      </c>
      <c r="C58" s="5" t="s">
        <v>2898</v>
      </c>
      <c r="D58" s="5">
        <v>30</v>
      </c>
      <c r="E58" s="5"/>
      <c r="F58" s="6" t="s">
        <v>2899</v>
      </c>
      <c r="G58" s="5" t="s">
        <v>2770</v>
      </c>
      <c r="H58" s="7">
        <v>500000</v>
      </c>
      <c r="I58" s="7">
        <v>15000000</v>
      </c>
      <c r="J58" s="7">
        <v>350000</v>
      </c>
      <c r="K58" s="7">
        <v>10500000</v>
      </c>
      <c r="L58" s="7" t="s">
        <v>2827</v>
      </c>
      <c r="M58" s="4">
        <v>2</v>
      </c>
      <c r="N58" s="4"/>
      <c r="O58" s="4" t="s">
        <v>2900</v>
      </c>
    </row>
    <row r="59" spans="1:15" ht="21" x14ac:dyDescent="0.35">
      <c r="A59">
        <v>58</v>
      </c>
      <c r="B59" s="4" t="s">
        <v>664</v>
      </c>
      <c r="C59" s="5" t="s">
        <v>666</v>
      </c>
      <c r="D59" s="5">
        <v>150</v>
      </c>
      <c r="E59" s="5">
        <v>53</v>
      </c>
      <c r="F59" s="6" t="s">
        <v>665</v>
      </c>
      <c r="G59" s="5" t="s">
        <v>2770</v>
      </c>
      <c r="H59" s="7">
        <v>395080</v>
      </c>
      <c r="I59" s="7">
        <v>59262000</v>
      </c>
      <c r="J59" s="7">
        <v>355572</v>
      </c>
      <c r="K59" s="7">
        <v>53335800</v>
      </c>
      <c r="L59" s="7"/>
      <c r="M59" s="4">
        <v>3</v>
      </c>
      <c r="N59" s="4" t="s">
        <v>2774</v>
      </c>
      <c r="O59" s="8" t="s">
        <v>2901</v>
      </c>
    </row>
    <row r="60" spans="1:15" ht="43.5" x14ac:dyDescent="0.35">
      <c r="A60">
        <v>59</v>
      </c>
      <c r="B60" s="4" t="s">
        <v>2642</v>
      </c>
      <c r="C60" s="5" t="s">
        <v>2902</v>
      </c>
      <c r="D60" s="5">
        <v>30</v>
      </c>
      <c r="E60" s="5"/>
      <c r="F60" s="6" t="s">
        <v>2903</v>
      </c>
      <c r="G60" s="5" t="s">
        <v>2770</v>
      </c>
      <c r="H60" s="7">
        <v>500000</v>
      </c>
      <c r="I60" s="7">
        <v>15000000</v>
      </c>
      <c r="J60" s="7">
        <v>350000</v>
      </c>
      <c r="K60" s="7">
        <v>10500000</v>
      </c>
      <c r="L60" s="7" t="s">
        <v>2904</v>
      </c>
      <c r="M60" s="4">
        <v>2</v>
      </c>
      <c r="N60" s="4"/>
      <c r="O60" s="4" t="s">
        <v>2868</v>
      </c>
    </row>
    <row r="61" spans="1:15" ht="42" x14ac:dyDescent="0.35">
      <c r="A61">
        <v>60</v>
      </c>
      <c r="B61" s="4" t="s">
        <v>2728</v>
      </c>
      <c r="C61" s="5" t="s">
        <v>2905</v>
      </c>
      <c r="D61" s="5">
        <v>15</v>
      </c>
      <c r="E61" s="5">
        <v>9</v>
      </c>
      <c r="F61" s="6" t="s">
        <v>2906</v>
      </c>
      <c r="G61" s="5" t="s">
        <v>2770</v>
      </c>
      <c r="H61" s="7">
        <v>426620</v>
      </c>
      <c r="I61" s="7">
        <v>6399300</v>
      </c>
      <c r="J61" s="7">
        <v>383958</v>
      </c>
      <c r="K61" s="7">
        <v>5759370</v>
      </c>
      <c r="L61" s="7"/>
      <c r="M61" s="4">
        <v>3</v>
      </c>
      <c r="N61" s="4"/>
      <c r="O61" s="4" t="s">
        <v>2907</v>
      </c>
    </row>
    <row r="62" spans="1:15" ht="42" x14ac:dyDescent="0.35">
      <c r="A62">
        <v>61</v>
      </c>
      <c r="B62" s="4" t="s">
        <v>2725</v>
      </c>
      <c r="C62" s="5" t="s">
        <v>2908</v>
      </c>
      <c r="D62" s="5">
        <v>32</v>
      </c>
      <c r="E62" s="5">
        <v>10</v>
      </c>
      <c r="F62" s="6" t="s">
        <v>2909</v>
      </c>
      <c r="G62" s="5" t="s">
        <v>2770</v>
      </c>
      <c r="H62" s="7">
        <v>395080</v>
      </c>
      <c r="I62" s="7">
        <v>12642560</v>
      </c>
      <c r="J62" s="7">
        <v>355572</v>
      </c>
      <c r="K62" s="7">
        <v>11378304</v>
      </c>
      <c r="L62" s="7" t="s">
        <v>2827</v>
      </c>
      <c r="M62" s="4">
        <v>3</v>
      </c>
      <c r="N62" s="4"/>
      <c r="O62" s="4" t="s">
        <v>2910</v>
      </c>
    </row>
    <row r="63" spans="1:15" ht="31.5" x14ac:dyDescent="0.35">
      <c r="A63">
        <v>62</v>
      </c>
      <c r="B63" s="4" t="s">
        <v>2641</v>
      </c>
      <c r="C63" s="5" t="s">
        <v>2911</v>
      </c>
      <c r="D63" s="5">
        <v>30</v>
      </c>
      <c r="E63" s="5">
        <v>7</v>
      </c>
      <c r="F63" s="6" t="s">
        <v>2912</v>
      </c>
      <c r="G63" s="5" t="s">
        <v>2770</v>
      </c>
      <c r="H63" s="7">
        <v>426620</v>
      </c>
      <c r="I63" s="7">
        <v>12798600</v>
      </c>
      <c r="J63" s="7">
        <v>383958</v>
      </c>
      <c r="K63" s="7">
        <v>11518740</v>
      </c>
      <c r="L63" s="7"/>
      <c r="M63" s="4">
        <v>3</v>
      </c>
      <c r="N63" s="4"/>
      <c r="O63" s="4" t="s">
        <v>2913</v>
      </c>
    </row>
    <row r="64" spans="1:15" ht="42" x14ac:dyDescent="0.35">
      <c r="A64">
        <v>63</v>
      </c>
      <c r="B64" s="4" t="s">
        <v>2658</v>
      </c>
      <c r="C64" s="5" t="s">
        <v>2914</v>
      </c>
      <c r="D64" s="5">
        <v>30</v>
      </c>
      <c r="E64" s="5"/>
      <c r="F64" s="6" t="s">
        <v>2915</v>
      </c>
      <c r="G64" s="5" t="s">
        <v>2770</v>
      </c>
      <c r="H64" s="7">
        <v>242714</v>
      </c>
      <c r="I64" s="7">
        <v>7281420</v>
      </c>
      <c r="J64" s="7">
        <v>169899.8</v>
      </c>
      <c r="K64" s="7">
        <v>5096994</v>
      </c>
      <c r="L64" s="7"/>
      <c r="M64" s="4">
        <v>2</v>
      </c>
      <c r="N64" s="4"/>
      <c r="O64" s="4" t="s">
        <v>2916</v>
      </c>
    </row>
    <row r="65" spans="1:15" ht="63" x14ac:dyDescent="0.35">
      <c r="A65">
        <v>64</v>
      </c>
      <c r="B65" s="4" t="s">
        <v>2644</v>
      </c>
      <c r="C65" s="5" t="s">
        <v>2917</v>
      </c>
      <c r="D65" s="5">
        <v>500</v>
      </c>
      <c r="E65" s="5"/>
      <c r="F65" s="6" t="s">
        <v>2918</v>
      </c>
      <c r="G65" s="5" t="s">
        <v>2770</v>
      </c>
      <c r="H65" s="7">
        <v>630000</v>
      </c>
      <c r="I65" s="7">
        <v>315000000</v>
      </c>
      <c r="J65" s="7">
        <v>441000</v>
      </c>
      <c r="K65" s="7">
        <v>220500000</v>
      </c>
      <c r="L65" s="7" t="s">
        <v>2919</v>
      </c>
      <c r="M65" s="4">
        <v>2</v>
      </c>
      <c r="N65" s="4"/>
      <c r="O65" s="4" t="s">
        <v>2920</v>
      </c>
    </row>
    <row r="66" spans="1:15" ht="63" x14ac:dyDescent="0.35">
      <c r="A66">
        <v>65</v>
      </c>
      <c r="B66" s="4" t="s">
        <v>2706</v>
      </c>
      <c r="C66" s="5" t="s">
        <v>2921</v>
      </c>
      <c r="D66" s="5">
        <v>60</v>
      </c>
      <c r="E66" s="5">
        <v>20</v>
      </c>
      <c r="F66" s="6" t="s">
        <v>2834</v>
      </c>
      <c r="G66" s="5" t="s">
        <v>2770</v>
      </c>
      <c r="H66" s="7">
        <v>395080</v>
      </c>
      <c r="I66" s="7">
        <v>23704800</v>
      </c>
      <c r="J66" s="7">
        <v>355572</v>
      </c>
      <c r="K66" s="7">
        <v>21334320</v>
      </c>
      <c r="L66" s="7"/>
      <c r="M66" s="4">
        <v>3</v>
      </c>
      <c r="N66" s="4"/>
      <c r="O66" s="4" t="s">
        <v>2922</v>
      </c>
    </row>
    <row r="67" spans="1:15" ht="42" x14ac:dyDescent="0.35">
      <c r="A67">
        <v>66</v>
      </c>
      <c r="B67" s="4" t="s">
        <v>2718</v>
      </c>
      <c r="C67" s="5" t="s">
        <v>2923</v>
      </c>
      <c r="D67" s="5">
        <v>600</v>
      </c>
      <c r="E67" s="5">
        <v>200</v>
      </c>
      <c r="F67" s="6" t="s">
        <v>2826</v>
      </c>
      <c r="G67" s="5" t="s">
        <v>2770</v>
      </c>
      <c r="H67" s="7">
        <v>395080</v>
      </c>
      <c r="I67" s="7">
        <v>237048000</v>
      </c>
      <c r="J67" s="7">
        <v>355572</v>
      </c>
      <c r="K67" s="7">
        <v>213343200</v>
      </c>
      <c r="L67" s="7" t="s">
        <v>2827</v>
      </c>
      <c r="M67" s="4">
        <v>3</v>
      </c>
      <c r="N67" s="4"/>
      <c r="O67" s="4" t="s">
        <v>2924</v>
      </c>
    </row>
    <row r="68" spans="1:15" ht="52.5" x14ac:dyDescent="0.35">
      <c r="A68">
        <v>67</v>
      </c>
      <c r="B68" s="4" t="s">
        <v>2727</v>
      </c>
      <c r="C68" s="5" t="s">
        <v>2925</v>
      </c>
      <c r="D68" s="5">
        <v>20</v>
      </c>
      <c r="E68" s="5">
        <v>6</v>
      </c>
      <c r="F68" s="6" t="s">
        <v>2926</v>
      </c>
      <c r="G68" s="5" t="s">
        <v>2783</v>
      </c>
      <c r="H68" s="7">
        <v>395080</v>
      </c>
      <c r="I68" s="7">
        <v>7901600</v>
      </c>
      <c r="J68" s="7">
        <v>355572</v>
      </c>
      <c r="K68" s="7">
        <v>7111440</v>
      </c>
      <c r="L68" s="7"/>
      <c r="M68" s="4">
        <v>3</v>
      </c>
      <c r="N68" s="4"/>
      <c r="O68" s="4" t="s">
        <v>2927</v>
      </c>
    </row>
    <row r="69" spans="1:15" ht="52.5" x14ac:dyDescent="0.35">
      <c r="A69">
        <v>68</v>
      </c>
      <c r="B69" s="4" t="s">
        <v>2630</v>
      </c>
      <c r="C69" s="5" t="s">
        <v>2928</v>
      </c>
      <c r="D69" s="5">
        <v>40</v>
      </c>
      <c r="E69" s="5">
        <v>15</v>
      </c>
      <c r="F69" s="6" t="s">
        <v>2878</v>
      </c>
      <c r="G69" s="5" t="s">
        <v>2770</v>
      </c>
      <c r="H69" s="7">
        <v>395080</v>
      </c>
      <c r="I69" s="7">
        <v>15803200</v>
      </c>
      <c r="J69" s="7">
        <v>355572</v>
      </c>
      <c r="K69" s="7">
        <v>14222880</v>
      </c>
      <c r="L69" s="7"/>
      <c r="M69" s="4">
        <v>3</v>
      </c>
      <c r="N69" s="4" t="s">
        <v>2774</v>
      </c>
      <c r="O69" s="8" t="s">
        <v>2929</v>
      </c>
    </row>
    <row r="70" spans="1:15" ht="52.5" x14ac:dyDescent="0.35">
      <c r="A70">
        <v>69</v>
      </c>
      <c r="B70" s="4" t="s">
        <v>2634</v>
      </c>
      <c r="C70" s="5" t="s">
        <v>2928</v>
      </c>
      <c r="D70" s="5">
        <v>17</v>
      </c>
      <c r="E70" s="5">
        <v>7</v>
      </c>
      <c r="F70" s="6" t="s">
        <v>2878</v>
      </c>
      <c r="G70" s="5" t="s">
        <v>2770</v>
      </c>
      <c r="H70" s="7">
        <v>395080</v>
      </c>
      <c r="I70" s="7">
        <v>6716360</v>
      </c>
      <c r="J70" s="7">
        <v>355572</v>
      </c>
      <c r="K70" s="7">
        <v>6044724</v>
      </c>
      <c r="L70" s="7"/>
      <c r="M70" s="4">
        <v>3</v>
      </c>
      <c r="N70" s="4" t="s">
        <v>2774</v>
      </c>
      <c r="O70" s="8" t="s">
        <v>2930</v>
      </c>
    </row>
    <row r="71" spans="1:15" ht="52.5" x14ac:dyDescent="0.35">
      <c r="A71">
        <v>70</v>
      </c>
      <c r="B71" s="4" t="s">
        <v>2648</v>
      </c>
      <c r="C71" s="5" t="s">
        <v>2931</v>
      </c>
      <c r="D71" s="5">
        <v>20</v>
      </c>
      <c r="E71" s="5"/>
      <c r="F71" s="6" t="s">
        <v>2932</v>
      </c>
      <c r="G71" s="5" t="s">
        <v>2783</v>
      </c>
      <c r="H71" s="7">
        <v>260000</v>
      </c>
      <c r="I71" s="7">
        <v>5200000</v>
      </c>
      <c r="J71" s="7">
        <v>182000</v>
      </c>
      <c r="K71" s="7">
        <v>3640000</v>
      </c>
      <c r="L71" s="7" t="s">
        <v>2933</v>
      </c>
      <c r="M71" s="4">
        <v>2</v>
      </c>
      <c r="N71" s="4"/>
      <c r="O71" s="4" t="s">
        <v>2934</v>
      </c>
    </row>
    <row r="72" spans="1:15" ht="73.5" x14ac:dyDescent="0.35">
      <c r="A72">
        <v>71</v>
      </c>
      <c r="B72" s="4" t="s">
        <v>2652</v>
      </c>
      <c r="C72" s="5" t="s">
        <v>2935</v>
      </c>
      <c r="D72" s="5">
        <v>135</v>
      </c>
      <c r="E72" s="5"/>
      <c r="F72" s="6" t="s">
        <v>2936</v>
      </c>
      <c r="G72" s="5" t="s">
        <v>2770</v>
      </c>
      <c r="H72" s="7">
        <v>500000</v>
      </c>
      <c r="I72" s="7">
        <v>67500000</v>
      </c>
      <c r="J72" s="7">
        <v>350000</v>
      </c>
      <c r="K72" s="7">
        <v>47250000</v>
      </c>
      <c r="L72" s="7" t="s">
        <v>2937</v>
      </c>
      <c r="M72" s="4">
        <v>2</v>
      </c>
      <c r="N72" s="4"/>
      <c r="O72" s="4" t="s">
        <v>2938</v>
      </c>
    </row>
    <row r="73" spans="1:15" ht="31.5" x14ac:dyDescent="0.35">
      <c r="A73">
        <v>72</v>
      </c>
      <c r="B73" s="4" t="s">
        <v>2748</v>
      </c>
      <c r="C73" s="5" t="s">
        <v>2939</v>
      </c>
      <c r="D73" s="5">
        <v>60</v>
      </c>
      <c r="E73" s="5">
        <v>28</v>
      </c>
      <c r="F73" s="6" t="s">
        <v>2940</v>
      </c>
      <c r="G73" s="5" t="s">
        <v>2770</v>
      </c>
      <c r="H73" s="7">
        <v>426620</v>
      </c>
      <c r="I73" s="7">
        <v>25597200</v>
      </c>
      <c r="J73" s="7">
        <v>383958</v>
      </c>
      <c r="K73" s="7">
        <v>23037480</v>
      </c>
      <c r="L73" s="7"/>
      <c r="M73" s="4">
        <v>3</v>
      </c>
      <c r="N73" s="4"/>
      <c r="O73" s="4" t="s">
        <v>2941</v>
      </c>
    </row>
    <row r="74" spans="1:15" ht="63" x14ac:dyDescent="0.35">
      <c r="A74">
        <v>73</v>
      </c>
      <c r="B74" s="4" t="s">
        <v>2664</v>
      </c>
      <c r="C74" s="5" t="s">
        <v>2942</v>
      </c>
      <c r="D74" s="5">
        <v>18</v>
      </c>
      <c r="E74" s="5">
        <v>3</v>
      </c>
      <c r="F74" s="6" t="s">
        <v>2943</v>
      </c>
      <c r="G74" s="5" t="s">
        <v>2770</v>
      </c>
      <c r="H74" s="7">
        <v>395080</v>
      </c>
      <c r="I74" s="7">
        <v>7111440</v>
      </c>
      <c r="J74" s="7">
        <v>355572</v>
      </c>
      <c r="K74" s="7">
        <v>6400296</v>
      </c>
      <c r="L74" s="7"/>
      <c r="M74" s="4">
        <v>3</v>
      </c>
      <c r="N74" s="4"/>
      <c r="O74" s="4" t="s">
        <v>2944</v>
      </c>
    </row>
    <row r="75" spans="1:15" ht="29" x14ac:dyDescent="0.35">
      <c r="A75">
        <v>74</v>
      </c>
      <c r="B75" s="4" t="s">
        <v>2682</v>
      </c>
      <c r="C75" s="5" t="s">
        <v>2942</v>
      </c>
      <c r="D75" s="5">
        <v>15</v>
      </c>
      <c r="E75" s="5">
        <v>6</v>
      </c>
      <c r="F75" s="6" t="s">
        <v>2945</v>
      </c>
      <c r="G75" s="5" t="s">
        <v>2770</v>
      </c>
      <c r="H75" s="7">
        <v>395080</v>
      </c>
      <c r="I75" s="7">
        <v>5926200</v>
      </c>
      <c r="J75" s="7">
        <v>355572</v>
      </c>
      <c r="K75" s="7">
        <v>5333580</v>
      </c>
      <c r="L75" s="7"/>
      <c r="M75" s="4">
        <v>3</v>
      </c>
      <c r="N75" s="4"/>
      <c r="O75" s="4" t="s">
        <v>2946</v>
      </c>
    </row>
    <row r="76" spans="1:15" ht="63" x14ac:dyDescent="0.35">
      <c r="A76">
        <v>75</v>
      </c>
      <c r="B76" s="4" t="s">
        <v>2673</v>
      </c>
      <c r="C76" s="5" t="s">
        <v>2947</v>
      </c>
      <c r="D76" s="5">
        <v>8</v>
      </c>
      <c r="E76" s="5">
        <v>4</v>
      </c>
      <c r="F76" s="6" t="s">
        <v>2948</v>
      </c>
      <c r="G76" s="5" t="s">
        <v>2770</v>
      </c>
      <c r="H76" s="7">
        <v>395080</v>
      </c>
      <c r="I76" s="7">
        <v>3160640</v>
      </c>
      <c r="J76" s="7">
        <v>355572</v>
      </c>
      <c r="K76" s="7">
        <v>2844576</v>
      </c>
      <c r="L76" s="7"/>
      <c r="M76" s="4">
        <v>3</v>
      </c>
      <c r="N76" s="4"/>
      <c r="O76" s="4" t="s">
        <v>2949</v>
      </c>
    </row>
    <row r="77" spans="1:15" ht="43.5" x14ac:dyDescent="0.35">
      <c r="A77">
        <v>76</v>
      </c>
      <c r="B77" s="4" t="s">
        <v>1383</v>
      </c>
      <c r="C77" s="5" t="s">
        <v>1386</v>
      </c>
      <c r="D77" s="5">
        <v>15</v>
      </c>
      <c r="E77" s="5">
        <v>6</v>
      </c>
      <c r="F77" s="6" t="s">
        <v>1348</v>
      </c>
      <c r="G77" s="5" t="s">
        <v>2770</v>
      </c>
      <c r="H77" s="7">
        <v>426620</v>
      </c>
      <c r="I77" s="7">
        <v>6399300</v>
      </c>
      <c r="J77" s="7">
        <v>383958</v>
      </c>
      <c r="K77" s="7">
        <v>5759370</v>
      </c>
      <c r="L77" s="7"/>
      <c r="M77" s="4">
        <v>3</v>
      </c>
      <c r="N77" s="4" t="s">
        <v>2774</v>
      </c>
      <c r="O77" s="8" t="s">
        <v>2950</v>
      </c>
    </row>
    <row r="78" spans="1:15" ht="73.5" x14ac:dyDescent="0.35">
      <c r="A78">
        <v>77</v>
      </c>
      <c r="B78" s="4" t="s">
        <v>2710</v>
      </c>
      <c r="C78" s="5" t="s">
        <v>2951</v>
      </c>
      <c r="D78" s="5">
        <v>20</v>
      </c>
      <c r="E78" s="5">
        <v>8</v>
      </c>
      <c r="F78" s="6" t="s">
        <v>2952</v>
      </c>
      <c r="G78" s="5" t="s">
        <v>2783</v>
      </c>
      <c r="H78" s="7">
        <v>395080</v>
      </c>
      <c r="I78" s="7">
        <v>7901600</v>
      </c>
      <c r="J78" s="7">
        <v>355572</v>
      </c>
      <c r="K78" s="7">
        <v>7111440</v>
      </c>
      <c r="L78" s="7" t="s">
        <v>2953</v>
      </c>
      <c r="M78" s="4">
        <v>3</v>
      </c>
      <c r="N78" s="4"/>
      <c r="O78" s="4" t="s">
        <v>2954</v>
      </c>
    </row>
    <row r="79" spans="1:15" ht="42" x14ac:dyDescent="0.35">
      <c r="A79">
        <v>78</v>
      </c>
      <c r="B79" s="4" t="s">
        <v>2747</v>
      </c>
      <c r="C79" s="5" t="s">
        <v>2955</v>
      </c>
      <c r="D79" s="5">
        <v>6</v>
      </c>
      <c r="E79" s="5">
        <v>3</v>
      </c>
      <c r="F79" s="6" t="s">
        <v>2956</v>
      </c>
      <c r="G79" s="5" t="s">
        <v>2770</v>
      </c>
      <c r="H79" s="7">
        <v>395080</v>
      </c>
      <c r="I79" s="7">
        <v>2370480</v>
      </c>
      <c r="J79" s="7">
        <v>355572</v>
      </c>
      <c r="K79" s="7">
        <v>2133432</v>
      </c>
      <c r="L79" s="7"/>
      <c r="M79" s="4">
        <v>3</v>
      </c>
      <c r="N79" s="4"/>
      <c r="O79" s="4" t="s">
        <v>2957</v>
      </c>
    </row>
    <row r="80" spans="1:15" ht="52.5" x14ac:dyDescent="0.35">
      <c r="A80">
        <v>79</v>
      </c>
      <c r="B80" s="4" t="s">
        <v>2739</v>
      </c>
      <c r="C80" s="5" t="s">
        <v>2958</v>
      </c>
      <c r="D80" s="5">
        <v>21</v>
      </c>
      <c r="E80" s="5">
        <v>9</v>
      </c>
      <c r="F80" s="6" t="s">
        <v>2940</v>
      </c>
      <c r="G80" s="5" t="s">
        <v>2770</v>
      </c>
      <c r="H80" s="7">
        <v>395080</v>
      </c>
      <c r="I80" s="7">
        <v>8296680</v>
      </c>
      <c r="J80" s="7">
        <v>355572</v>
      </c>
      <c r="K80" s="7">
        <v>7467012</v>
      </c>
      <c r="L80" s="7"/>
      <c r="M80" s="4">
        <v>3</v>
      </c>
      <c r="N80" s="4"/>
      <c r="O80" s="4" t="s">
        <v>2959</v>
      </c>
    </row>
    <row r="81" spans="1:15" ht="105" x14ac:dyDescent="0.35">
      <c r="A81">
        <v>80</v>
      </c>
      <c r="B81" s="4" t="s">
        <v>2671</v>
      </c>
      <c r="C81" s="5" t="s">
        <v>2960</v>
      </c>
      <c r="D81" s="5">
        <v>30</v>
      </c>
      <c r="E81" s="5">
        <v>10</v>
      </c>
      <c r="F81" s="6" t="s">
        <v>2961</v>
      </c>
      <c r="G81" s="5" t="s">
        <v>2770</v>
      </c>
      <c r="H81" s="7">
        <v>395080</v>
      </c>
      <c r="I81" s="7">
        <v>11852400</v>
      </c>
      <c r="J81" s="7">
        <v>355572</v>
      </c>
      <c r="K81" s="7">
        <v>10667160</v>
      </c>
      <c r="L81" s="7"/>
      <c r="M81" s="4">
        <v>3</v>
      </c>
      <c r="N81" s="4"/>
      <c r="O81" s="4" t="s">
        <v>2962</v>
      </c>
    </row>
    <row r="82" spans="1:15" ht="136.5" x14ac:dyDescent="0.35">
      <c r="A82">
        <v>81</v>
      </c>
      <c r="B82" s="4" t="s">
        <v>2626</v>
      </c>
      <c r="C82" s="5" t="s">
        <v>2963</v>
      </c>
      <c r="D82" s="5">
        <v>30</v>
      </c>
      <c r="E82" s="5"/>
      <c r="F82" s="6" t="s">
        <v>2964</v>
      </c>
      <c r="G82" s="5" t="s">
        <v>2770</v>
      </c>
      <c r="H82" s="7">
        <v>630000</v>
      </c>
      <c r="I82" s="7">
        <v>18900000</v>
      </c>
      <c r="J82" s="7">
        <v>441000</v>
      </c>
      <c r="K82" s="7">
        <v>13230000</v>
      </c>
      <c r="L82" s="7" t="s">
        <v>2965</v>
      </c>
      <c r="M82" s="4">
        <v>2</v>
      </c>
      <c r="N82" s="4" t="s">
        <v>2774</v>
      </c>
      <c r="O82" s="8" t="s">
        <v>2966</v>
      </c>
    </row>
    <row r="83" spans="1:15" ht="21" x14ac:dyDescent="0.35">
      <c r="A83">
        <v>82</v>
      </c>
      <c r="B83" s="4" t="s">
        <v>2678</v>
      </c>
      <c r="C83" s="5" t="s">
        <v>2967</v>
      </c>
      <c r="D83" s="5">
        <v>50</v>
      </c>
      <c r="E83" s="5">
        <v>20</v>
      </c>
      <c r="F83" s="6" t="s">
        <v>2968</v>
      </c>
      <c r="G83" s="5" t="s">
        <v>2770</v>
      </c>
      <c r="H83" s="7">
        <v>328929</v>
      </c>
      <c r="I83" s="7">
        <v>16446450</v>
      </c>
      <c r="J83" s="7">
        <v>296036.09999999998</v>
      </c>
      <c r="K83" s="7">
        <v>14801805</v>
      </c>
      <c r="L83" s="7"/>
      <c r="M83" s="4">
        <v>3</v>
      </c>
      <c r="N83" s="4"/>
      <c r="O83" s="4" t="s">
        <v>2969</v>
      </c>
    </row>
    <row r="84" spans="1:15" ht="31.5" x14ac:dyDescent="0.35">
      <c r="A84">
        <v>83</v>
      </c>
      <c r="B84" s="4" t="s">
        <v>2699</v>
      </c>
      <c r="C84" s="5" t="s">
        <v>2970</v>
      </c>
      <c r="D84" s="5">
        <v>10</v>
      </c>
      <c r="E84" s="5">
        <v>5</v>
      </c>
      <c r="F84" s="6" t="s">
        <v>2808</v>
      </c>
      <c r="G84" s="5" t="s">
        <v>2770</v>
      </c>
      <c r="H84" s="7">
        <v>395080</v>
      </c>
      <c r="I84" s="7">
        <v>3950800</v>
      </c>
      <c r="J84" s="7">
        <v>355572</v>
      </c>
      <c r="K84" s="7">
        <v>3555720</v>
      </c>
      <c r="L84" s="7"/>
      <c r="M84" s="4">
        <v>3</v>
      </c>
      <c r="N84" s="4"/>
      <c r="O84" s="4" t="s">
        <v>2971</v>
      </c>
    </row>
    <row r="85" spans="1:15" ht="29" x14ac:dyDescent="0.35">
      <c r="A85">
        <v>84</v>
      </c>
      <c r="B85" s="4" t="s">
        <v>1014</v>
      </c>
      <c r="C85" s="5" t="s">
        <v>1517</v>
      </c>
      <c r="D85" s="5">
        <v>100</v>
      </c>
      <c r="E85" s="5">
        <v>200</v>
      </c>
      <c r="F85" s="6" t="s">
        <v>1515</v>
      </c>
      <c r="G85" s="5" t="s">
        <v>2770</v>
      </c>
      <c r="H85" s="7">
        <v>289346</v>
      </c>
      <c r="I85" s="7">
        <v>28934600</v>
      </c>
      <c r="J85" s="7">
        <v>260411.4</v>
      </c>
      <c r="K85" s="7">
        <v>26041140</v>
      </c>
      <c r="L85" s="7"/>
      <c r="M85" s="4">
        <v>3</v>
      </c>
      <c r="N85" s="4"/>
      <c r="O85" s="4" t="s">
        <v>2832</v>
      </c>
    </row>
    <row r="86" spans="1:15" ht="29" x14ac:dyDescent="0.35">
      <c r="A86">
        <v>85</v>
      </c>
      <c r="B86" s="4" t="s">
        <v>2628</v>
      </c>
      <c r="C86" s="5" t="s">
        <v>2972</v>
      </c>
      <c r="D86" s="5">
        <v>25</v>
      </c>
      <c r="E86" s="5">
        <v>13</v>
      </c>
      <c r="F86" s="6" t="s">
        <v>2973</v>
      </c>
      <c r="G86" s="5" t="s">
        <v>2770</v>
      </c>
      <c r="H86" s="7">
        <v>395080</v>
      </c>
      <c r="I86" s="7">
        <v>9877000</v>
      </c>
      <c r="J86" s="7">
        <v>355572</v>
      </c>
      <c r="K86" s="7">
        <v>8889300</v>
      </c>
      <c r="L86" s="7"/>
      <c r="M86" s="4">
        <v>3</v>
      </c>
      <c r="N86" s="4" t="s">
        <v>2774</v>
      </c>
      <c r="O86" s="8" t="s">
        <v>2974</v>
      </c>
    </row>
    <row r="87" spans="1:15" ht="94.5" x14ac:dyDescent="0.35">
      <c r="A87">
        <v>86</v>
      </c>
      <c r="B87" s="4" t="s">
        <v>2652</v>
      </c>
      <c r="C87" s="5" t="s">
        <v>2975</v>
      </c>
      <c r="D87" s="5">
        <v>160</v>
      </c>
      <c r="E87" s="5"/>
      <c r="F87" s="6" t="s">
        <v>2976</v>
      </c>
      <c r="G87" s="5" t="s">
        <v>2770</v>
      </c>
      <c r="H87" s="7">
        <v>400000</v>
      </c>
      <c r="I87" s="7">
        <v>64000000</v>
      </c>
      <c r="J87" s="7">
        <v>280000</v>
      </c>
      <c r="K87" s="7">
        <v>44800000</v>
      </c>
      <c r="L87" s="7" t="s">
        <v>2977</v>
      </c>
      <c r="M87" s="4">
        <v>2</v>
      </c>
      <c r="N87" s="4"/>
      <c r="O87" s="4" t="s">
        <v>2938</v>
      </c>
    </row>
    <row r="88" spans="1:15" ht="21" x14ac:dyDescent="0.35">
      <c r="A88">
        <v>87</v>
      </c>
      <c r="B88" s="4" t="s">
        <v>2690</v>
      </c>
      <c r="C88" s="5" t="s">
        <v>2978</v>
      </c>
      <c r="D88" s="5">
        <v>60</v>
      </c>
      <c r="E88" s="5">
        <v>15</v>
      </c>
      <c r="F88" s="6" t="s">
        <v>2979</v>
      </c>
      <c r="G88" s="5" t="s">
        <v>2770</v>
      </c>
      <c r="H88" s="7">
        <v>426620</v>
      </c>
      <c r="I88" s="7">
        <v>25597200</v>
      </c>
      <c r="J88" s="7">
        <v>383958</v>
      </c>
      <c r="K88" s="7">
        <v>23037480</v>
      </c>
      <c r="L88" s="7"/>
      <c r="M88" s="4">
        <v>3</v>
      </c>
      <c r="N88" s="4"/>
      <c r="O88" s="4" t="s">
        <v>2980</v>
      </c>
    </row>
    <row r="89" spans="1:15" x14ac:dyDescent="0.35">
      <c r="A89">
        <v>88</v>
      </c>
      <c r="B89" s="4" t="s">
        <v>2693</v>
      </c>
      <c r="C89" s="5" t="s">
        <v>2978</v>
      </c>
      <c r="D89" s="5">
        <v>22</v>
      </c>
      <c r="E89" s="5">
        <v>7</v>
      </c>
      <c r="F89" s="6" t="s">
        <v>2808</v>
      </c>
      <c r="G89" s="5" t="s">
        <v>2770</v>
      </c>
      <c r="H89" s="7">
        <v>329877.69</v>
      </c>
      <c r="I89" s="7">
        <v>7257309.1799999997</v>
      </c>
      <c r="J89" s="7">
        <v>296889.92099999997</v>
      </c>
      <c r="K89" s="7">
        <v>6531578.262000001</v>
      </c>
      <c r="L89" s="7"/>
      <c r="M89" s="4">
        <v>3</v>
      </c>
      <c r="N89" s="4"/>
      <c r="O89" s="4" t="s">
        <v>2981</v>
      </c>
    </row>
    <row r="90" spans="1:15" ht="31.5" x14ac:dyDescent="0.35">
      <c r="A90">
        <v>89</v>
      </c>
      <c r="B90" s="4" t="s">
        <v>2696</v>
      </c>
      <c r="C90" s="5" t="s">
        <v>2978</v>
      </c>
      <c r="D90" s="5">
        <v>60</v>
      </c>
      <c r="E90" s="5">
        <v>30</v>
      </c>
      <c r="F90" s="6" t="s">
        <v>2982</v>
      </c>
      <c r="G90" s="5" t="s">
        <v>2770</v>
      </c>
      <c r="H90" s="7">
        <v>395080</v>
      </c>
      <c r="I90" s="7">
        <v>23704800</v>
      </c>
      <c r="J90" s="7">
        <v>355572</v>
      </c>
      <c r="K90" s="7">
        <v>21334320</v>
      </c>
      <c r="L90" s="7"/>
      <c r="M90" s="4">
        <v>3</v>
      </c>
      <c r="N90" s="4"/>
      <c r="O90" s="4" t="s">
        <v>2983</v>
      </c>
    </row>
    <row r="91" spans="1:15" ht="63" x14ac:dyDescent="0.35">
      <c r="A91">
        <v>90</v>
      </c>
      <c r="B91" s="4" t="s">
        <v>2714</v>
      </c>
      <c r="C91" s="5" t="s">
        <v>2978</v>
      </c>
      <c r="D91" s="5">
        <v>23</v>
      </c>
      <c r="E91" s="5">
        <v>13</v>
      </c>
      <c r="F91" s="6" t="s">
        <v>2631</v>
      </c>
      <c r="G91" s="5" t="s">
        <v>2770</v>
      </c>
      <c r="H91" s="7">
        <v>395080</v>
      </c>
      <c r="I91" s="7">
        <v>9086840</v>
      </c>
      <c r="J91" s="7">
        <v>355572</v>
      </c>
      <c r="K91" s="7">
        <v>8178156</v>
      </c>
      <c r="L91" s="7"/>
      <c r="M91" s="4">
        <v>3</v>
      </c>
      <c r="N91" s="4"/>
      <c r="O91" s="4" t="s">
        <v>2984</v>
      </c>
    </row>
    <row r="92" spans="1:15" ht="21" x14ac:dyDescent="0.35">
      <c r="A92">
        <v>91</v>
      </c>
      <c r="B92" s="4" t="s">
        <v>2619</v>
      </c>
      <c r="C92" s="5" t="s">
        <v>2985</v>
      </c>
      <c r="D92" s="5">
        <v>60</v>
      </c>
      <c r="E92" s="5">
        <v>30</v>
      </c>
      <c r="F92" s="6" t="s">
        <v>665</v>
      </c>
      <c r="G92" s="5" t="s">
        <v>2770</v>
      </c>
      <c r="H92" s="7">
        <v>426620</v>
      </c>
      <c r="I92" s="7">
        <v>25597200</v>
      </c>
      <c r="J92" s="7">
        <v>383958</v>
      </c>
      <c r="K92" s="7">
        <v>23037480</v>
      </c>
      <c r="L92" s="7"/>
      <c r="M92" s="4">
        <v>3</v>
      </c>
      <c r="N92" s="4" t="s">
        <v>2774</v>
      </c>
      <c r="O92" s="8" t="s">
        <v>2986</v>
      </c>
    </row>
    <row r="93" spans="1:15" ht="31.5" x14ac:dyDescent="0.35">
      <c r="A93">
        <v>92</v>
      </c>
      <c r="B93" s="4" t="s">
        <v>2616</v>
      </c>
      <c r="C93" s="5" t="s">
        <v>2987</v>
      </c>
      <c r="D93" s="5">
        <v>28</v>
      </c>
      <c r="E93" s="5">
        <v>11</v>
      </c>
      <c r="F93" s="6" t="s">
        <v>1016</v>
      </c>
      <c r="G93" s="5" t="s">
        <v>2783</v>
      </c>
      <c r="H93" s="7">
        <v>377872</v>
      </c>
      <c r="I93" s="7">
        <v>10580416</v>
      </c>
      <c r="J93" s="7">
        <v>340084.8</v>
      </c>
      <c r="K93" s="7">
        <v>9522374.4000000004</v>
      </c>
      <c r="L93" s="7"/>
      <c r="M93" s="4">
        <v>3</v>
      </c>
      <c r="N93" s="4" t="s">
        <v>2774</v>
      </c>
      <c r="O93" s="8" t="s">
        <v>2988</v>
      </c>
    </row>
    <row r="94" spans="1:15" ht="31.5" x14ac:dyDescent="0.35">
      <c r="A94">
        <v>93</v>
      </c>
      <c r="B94" s="4" t="s">
        <v>2736</v>
      </c>
      <c r="C94" s="5" t="s">
        <v>2989</v>
      </c>
      <c r="D94" s="5">
        <v>28</v>
      </c>
      <c r="E94" s="5">
        <v>11</v>
      </c>
      <c r="F94" s="6" t="s">
        <v>2990</v>
      </c>
      <c r="G94" s="5" t="s">
        <v>2770</v>
      </c>
      <c r="H94" s="7">
        <v>395080</v>
      </c>
      <c r="I94" s="7">
        <v>11062240</v>
      </c>
      <c r="J94" s="7">
        <v>355572</v>
      </c>
      <c r="K94" s="7">
        <v>9956016</v>
      </c>
      <c r="L94" s="7"/>
      <c r="M94" s="4">
        <v>3</v>
      </c>
      <c r="N94" s="4"/>
      <c r="O94" s="4" t="s">
        <v>2991</v>
      </c>
    </row>
    <row r="95" spans="1:15" ht="63" x14ac:dyDescent="0.35">
      <c r="A95">
        <v>94</v>
      </c>
      <c r="B95" s="4" t="s">
        <v>973</v>
      </c>
      <c r="C95" s="5" t="s">
        <v>977</v>
      </c>
      <c r="D95" s="5">
        <v>15</v>
      </c>
      <c r="E95" s="5"/>
      <c r="F95" s="6" t="s">
        <v>976</v>
      </c>
      <c r="G95" s="5" t="s">
        <v>2783</v>
      </c>
      <c r="H95" s="7">
        <v>630000</v>
      </c>
      <c r="I95" s="7">
        <v>9450000</v>
      </c>
      <c r="J95" s="7">
        <v>441000</v>
      </c>
      <c r="K95" s="7">
        <v>6615000</v>
      </c>
      <c r="L95" s="7" t="s">
        <v>2992</v>
      </c>
      <c r="M95" s="4">
        <v>2</v>
      </c>
      <c r="N95" s="4"/>
      <c r="O95" s="4" t="s">
        <v>2993</v>
      </c>
    </row>
    <row r="96" spans="1:15" ht="21" x14ac:dyDescent="0.35">
      <c r="A96">
        <v>95</v>
      </c>
      <c r="B96" s="4" t="s">
        <v>2689</v>
      </c>
      <c r="C96" s="5" t="s">
        <v>2994</v>
      </c>
      <c r="D96" s="5">
        <v>30</v>
      </c>
      <c r="E96" s="5">
        <v>19</v>
      </c>
      <c r="F96" s="6" t="s">
        <v>2995</v>
      </c>
      <c r="G96" s="5" t="s">
        <v>2770</v>
      </c>
      <c r="H96" s="7">
        <v>395080</v>
      </c>
      <c r="I96" s="7">
        <v>11852400</v>
      </c>
      <c r="J96" s="7">
        <v>355572</v>
      </c>
      <c r="K96" s="7">
        <v>10667160</v>
      </c>
      <c r="L96" s="7"/>
      <c r="M96" s="4">
        <v>3</v>
      </c>
      <c r="N96" s="4"/>
      <c r="O96" s="4" t="s">
        <v>2996</v>
      </c>
    </row>
    <row r="97" spans="1:15" x14ac:dyDescent="0.35">
      <c r="A97">
        <v>96</v>
      </c>
      <c r="B97" s="4" t="s">
        <v>2695</v>
      </c>
      <c r="C97" s="5" t="s">
        <v>2994</v>
      </c>
      <c r="D97" s="5">
        <v>3</v>
      </c>
      <c r="E97" s="5">
        <v>1</v>
      </c>
      <c r="F97" s="6" t="s">
        <v>2808</v>
      </c>
      <c r="G97" s="5" t="s">
        <v>2770</v>
      </c>
      <c r="H97" s="7">
        <v>310603.43</v>
      </c>
      <c r="I97" s="7">
        <v>931810.29</v>
      </c>
      <c r="J97" s="7">
        <v>279543.087</v>
      </c>
      <c r="K97" s="7">
        <v>838629.26099999994</v>
      </c>
      <c r="L97" s="7"/>
      <c r="M97" s="4">
        <v>3</v>
      </c>
      <c r="N97" s="4"/>
      <c r="O97" s="4" t="s">
        <v>2997</v>
      </c>
    </row>
    <row r="98" spans="1:15" x14ac:dyDescent="0.35">
      <c r="A98">
        <v>97</v>
      </c>
      <c r="B98" s="4" t="s">
        <v>2701</v>
      </c>
      <c r="C98" s="5" t="s">
        <v>2994</v>
      </c>
      <c r="D98" s="5">
        <v>30</v>
      </c>
      <c r="E98" s="5">
        <v>14</v>
      </c>
      <c r="F98" s="6" t="s">
        <v>2808</v>
      </c>
      <c r="G98" s="5" t="s">
        <v>2770</v>
      </c>
      <c r="H98" s="7">
        <v>426620</v>
      </c>
      <c r="I98" s="7">
        <v>12798600</v>
      </c>
      <c r="J98" s="7">
        <v>383958</v>
      </c>
      <c r="K98" s="7">
        <v>11518740</v>
      </c>
      <c r="L98" s="7"/>
      <c r="M98" s="4">
        <v>3</v>
      </c>
      <c r="N98" s="4"/>
      <c r="O98" s="4" t="s">
        <v>2998</v>
      </c>
    </row>
    <row r="99" spans="1:15" ht="241.5" x14ac:dyDescent="0.35">
      <c r="A99">
        <v>98</v>
      </c>
      <c r="B99" s="4" t="s">
        <v>2651</v>
      </c>
      <c r="C99" s="5" t="s">
        <v>2999</v>
      </c>
      <c r="D99" s="5">
        <v>30</v>
      </c>
      <c r="E99" s="5"/>
      <c r="F99" s="6" t="s">
        <v>2888</v>
      </c>
      <c r="G99" s="5" t="s">
        <v>2770</v>
      </c>
      <c r="H99" s="7">
        <v>630000</v>
      </c>
      <c r="I99" s="7">
        <v>18900000</v>
      </c>
      <c r="J99" s="7">
        <v>441000</v>
      </c>
      <c r="K99" s="7">
        <v>13230000</v>
      </c>
      <c r="L99" s="25" t="s">
        <v>3000</v>
      </c>
      <c r="M99" s="4">
        <v>2</v>
      </c>
      <c r="N99" s="4"/>
      <c r="O99" s="4" t="s">
        <v>3001</v>
      </c>
    </row>
    <row r="100" spans="1:15" ht="52.5" x14ac:dyDescent="0.35">
      <c r="A100">
        <v>99</v>
      </c>
      <c r="B100" s="4" t="s">
        <v>2650</v>
      </c>
      <c r="C100" s="5" t="s">
        <v>3002</v>
      </c>
      <c r="D100" s="5">
        <v>90</v>
      </c>
      <c r="E100" s="5"/>
      <c r="F100" s="6" t="s">
        <v>2826</v>
      </c>
      <c r="G100" s="5" t="s">
        <v>2770</v>
      </c>
      <c r="H100" s="7">
        <v>630000</v>
      </c>
      <c r="I100" s="7">
        <v>56700000</v>
      </c>
      <c r="J100" s="7">
        <v>441000</v>
      </c>
      <c r="K100" s="7">
        <v>39690000</v>
      </c>
      <c r="L100" s="7" t="s">
        <v>2827</v>
      </c>
      <c r="M100" s="4">
        <v>2</v>
      </c>
      <c r="N100" s="4"/>
      <c r="O100" s="4" t="s">
        <v>3003</v>
      </c>
    </row>
    <row r="101" spans="1:15" ht="29" x14ac:dyDescent="0.35">
      <c r="A101">
        <v>100</v>
      </c>
      <c r="B101" s="4" t="s">
        <v>2613</v>
      </c>
      <c r="C101" s="5" t="s">
        <v>3004</v>
      </c>
      <c r="D101" s="5">
        <v>240</v>
      </c>
      <c r="E101" s="5">
        <v>240</v>
      </c>
      <c r="F101" s="6" t="s">
        <v>3005</v>
      </c>
      <c r="G101" s="5" t="s">
        <v>2770</v>
      </c>
      <c r="H101" s="7">
        <v>207500</v>
      </c>
      <c r="I101" s="7">
        <v>49800000</v>
      </c>
      <c r="J101" s="7">
        <v>186750</v>
      </c>
      <c r="K101" s="7">
        <v>44820000</v>
      </c>
      <c r="L101" s="7"/>
      <c r="M101" s="4">
        <v>3</v>
      </c>
      <c r="N101" s="4" t="s">
        <v>2774</v>
      </c>
      <c r="O101" s="8" t="s">
        <v>3006</v>
      </c>
    </row>
    <row r="102" spans="1:15" ht="29" x14ac:dyDescent="0.35">
      <c r="A102">
        <v>101</v>
      </c>
      <c r="B102" s="4" t="s">
        <v>2625</v>
      </c>
      <c r="C102" s="5" t="s">
        <v>3007</v>
      </c>
      <c r="D102" s="5">
        <v>50</v>
      </c>
      <c r="E102" s="5">
        <v>50</v>
      </c>
      <c r="F102" s="6" t="s">
        <v>3008</v>
      </c>
      <c r="G102" s="5" t="s">
        <v>2770</v>
      </c>
      <c r="H102" s="7">
        <v>395080</v>
      </c>
      <c r="I102" s="7">
        <v>19754000</v>
      </c>
      <c r="J102" s="7">
        <v>355572</v>
      </c>
      <c r="K102" s="7">
        <v>17778600</v>
      </c>
      <c r="L102" s="7"/>
      <c r="M102" s="4">
        <v>3</v>
      </c>
      <c r="N102" s="4" t="s">
        <v>2774</v>
      </c>
      <c r="O102" s="8" t="s">
        <v>3009</v>
      </c>
    </row>
    <row r="103" spans="1:15" x14ac:dyDescent="0.35">
      <c r="A103">
        <v>102</v>
      </c>
      <c r="B103" s="4" t="s">
        <v>1214</v>
      </c>
      <c r="C103" s="5" t="s">
        <v>1218</v>
      </c>
      <c r="D103" s="5">
        <v>60</v>
      </c>
      <c r="E103" s="5">
        <v>55</v>
      </c>
      <c r="F103" s="6" t="s">
        <v>1216</v>
      </c>
      <c r="G103" s="5" t="s">
        <v>2770</v>
      </c>
      <c r="H103" s="7">
        <v>395080</v>
      </c>
      <c r="I103" s="7">
        <v>23704800</v>
      </c>
      <c r="J103" s="7">
        <v>355572</v>
      </c>
      <c r="K103" s="7">
        <v>21334320</v>
      </c>
      <c r="L103" s="7"/>
      <c r="M103" s="4">
        <v>3</v>
      </c>
      <c r="N103" s="4"/>
      <c r="O103" s="4" t="s">
        <v>3010</v>
      </c>
    </row>
    <row r="104" spans="1:15" ht="63" x14ac:dyDescent="0.35">
      <c r="A104">
        <v>103</v>
      </c>
      <c r="B104" s="4" t="s">
        <v>2715</v>
      </c>
      <c r="C104" s="5" t="s">
        <v>3011</v>
      </c>
      <c r="D104" s="5">
        <v>30</v>
      </c>
      <c r="E104" s="5">
        <v>16</v>
      </c>
      <c r="F104" s="6" t="s">
        <v>3012</v>
      </c>
      <c r="G104" s="5" t="s">
        <v>2783</v>
      </c>
      <c r="H104" s="7">
        <v>395080</v>
      </c>
      <c r="I104" s="7">
        <v>11852400</v>
      </c>
      <c r="J104" s="7">
        <v>355572</v>
      </c>
      <c r="K104" s="7">
        <v>10667160</v>
      </c>
      <c r="L104" s="7" t="s">
        <v>2953</v>
      </c>
      <c r="M104" s="4">
        <v>3</v>
      </c>
      <c r="N104" s="4"/>
      <c r="O104" s="4" t="s">
        <v>3013</v>
      </c>
    </row>
    <row r="105" spans="1:15" ht="42" x14ac:dyDescent="0.35">
      <c r="A105">
        <v>104</v>
      </c>
      <c r="B105" s="4" t="s">
        <v>2719</v>
      </c>
      <c r="C105" s="5" t="s">
        <v>3014</v>
      </c>
      <c r="D105" s="5">
        <v>100</v>
      </c>
      <c r="E105" s="5">
        <v>40</v>
      </c>
      <c r="F105" s="6" t="s">
        <v>3015</v>
      </c>
      <c r="G105" s="5" t="s">
        <v>2783</v>
      </c>
      <c r="H105" s="7">
        <v>289346</v>
      </c>
      <c r="I105" s="7">
        <v>28934600</v>
      </c>
      <c r="J105" s="7">
        <v>260411.4</v>
      </c>
      <c r="K105" s="7">
        <v>26041140</v>
      </c>
      <c r="L105" s="7" t="s">
        <v>2827</v>
      </c>
      <c r="M105" s="4">
        <v>3</v>
      </c>
      <c r="N105" s="4"/>
      <c r="O105" s="4" t="s">
        <v>3016</v>
      </c>
    </row>
    <row r="106" spans="1:15" ht="42" x14ac:dyDescent="0.35">
      <c r="A106">
        <v>105</v>
      </c>
      <c r="B106" s="4" t="s">
        <v>2717</v>
      </c>
      <c r="C106" s="5" t="s">
        <v>3017</v>
      </c>
      <c r="D106" s="5">
        <v>90</v>
      </c>
      <c r="E106" s="5">
        <v>90</v>
      </c>
      <c r="F106" s="6" t="s">
        <v>2826</v>
      </c>
      <c r="G106" s="5" t="s">
        <v>2770</v>
      </c>
      <c r="H106" s="7">
        <v>395080</v>
      </c>
      <c r="I106" s="7">
        <v>35557200</v>
      </c>
      <c r="J106" s="7">
        <v>355572</v>
      </c>
      <c r="K106" s="7">
        <v>32001480</v>
      </c>
      <c r="L106" s="7" t="s">
        <v>2827</v>
      </c>
      <c r="M106" s="4">
        <v>3</v>
      </c>
      <c r="N106" s="4"/>
      <c r="O106" s="4" t="s">
        <v>3018</v>
      </c>
    </row>
    <row r="107" spans="1:15" ht="31.5" x14ac:dyDescent="0.35">
      <c r="A107">
        <v>106</v>
      </c>
      <c r="B107" s="4" t="s">
        <v>2635</v>
      </c>
      <c r="C107" s="5" t="s">
        <v>3019</v>
      </c>
      <c r="D107" s="5">
        <v>30</v>
      </c>
      <c r="E107" s="5">
        <v>15</v>
      </c>
      <c r="F107" s="6" t="s">
        <v>2878</v>
      </c>
      <c r="G107" s="5" t="s">
        <v>2770</v>
      </c>
      <c r="H107" s="7">
        <v>395080</v>
      </c>
      <c r="I107" s="7">
        <v>11852400</v>
      </c>
      <c r="J107" s="7">
        <v>355572</v>
      </c>
      <c r="K107" s="7">
        <v>10667160</v>
      </c>
      <c r="L107" s="7"/>
      <c r="M107" s="4">
        <v>3</v>
      </c>
      <c r="N107" s="4" t="s">
        <v>2774</v>
      </c>
      <c r="O107" s="8" t="s">
        <v>3020</v>
      </c>
    </row>
    <row r="108" spans="1:15" ht="21" x14ac:dyDescent="0.35">
      <c r="A108">
        <v>107</v>
      </c>
      <c r="B108" s="4" t="s">
        <v>2704</v>
      </c>
      <c r="C108" s="5" t="s">
        <v>3021</v>
      </c>
      <c r="D108" s="5">
        <v>21</v>
      </c>
      <c r="E108" s="5">
        <v>3</v>
      </c>
      <c r="F108" s="6" t="s">
        <v>2808</v>
      </c>
      <c r="G108" s="5" t="s">
        <v>2770</v>
      </c>
      <c r="H108" s="7">
        <v>314889.55</v>
      </c>
      <c r="I108" s="7">
        <v>6612680.5499999998</v>
      </c>
      <c r="J108" s="7">
        <v>283400.59499999997</v>
      </c>
      <c r="K108" s="7">
        <v>5951412.4949999992</v>
      </c>
      <c r="L108" s="7"/>
      <c r="M108" s="4">
        <v>3</v>
      </c>
      <c r="N108" s="4"/>
      <c r="O108" s="4" t="s">
        <v>3022</v>
      </c>
    </row>
    <row r="109" spans="1:15" ht="94.5" x14ac:dyDescent="0.35">
      <c r="A109">
        <v>108</v>
      </c>
      <c r="B109" s="4" t="s">
        <v>1041</v>
      </c>
      <c r="C109" s="5" t="s">
        <v>1045</v>
      </c>
      <c r="D109" s="5">
        <v>30</v>
      </c>
      <c r="E109" s="5"/>
      <c r="F109" s="6" t="s">
        <v>1044</v>
      </c>
      <c r="G109" s="5" t="s">
        <v>2770</v>
      </c>
      <c r="H109" s="7">
        <v>300000</v>
      </c>
      <c r="I109" s="7">
        <v>9000000</v>
      </c>
      <c r="J109" s="7">
        <v>210000</v>
      </c>
      <c r="K109" s="7">
        <v>6300000</v>
      </c>
      <c r="L109" s="7" t="s">
        <v>3023</v>
      </c>
      <c r="M109" s="4">
        <v>2</v>
      </c>
      <c r="N109" s="4"/>
      <c r="O109" s="4" t="s">
        <v>3024</v>
      </c>
    </row>
    <row r="110" spans="1:15" ht="73.5" x14ac:dyDescent="0.35">
      <c r="A110">
        <v>109</v>
      </c>
      <c r="B110" s="4" t="s">
        <v>2677</v>
      </c>
      <c r="C110" s="5" t="s">
        <v>3025</v>
      </c>
      <c r="D110" s="5">
        <v>24</v>
      </c>
      <c r="E110" s="5">
        <v>2</v>
      </c>
      <c r="F110" s="6" t="s">
        <v>3026</v>
      </c>
      <c r="G110" s="5" t="s">
        <v>2770</v>
      </c>
      <c r="H110" s="7">
        <v>395080</v>
      </c>
      <c r="I110" s="7">
        <v>9481920</v>
      </c>
      <c r="J110" s="7">
        <v>355572</v>
      </c>
      <c r="K110" s="7">
        <v>8533728</v>
      </c>
      <c r="L110" s="7"/>
      <c r="M110" s="4">
        <v>3</v>
      </c>
      <c r="N110" s="4"/>
      <c r="O110" s="4" t="s">
        <v>3027</v>
      </c>
    </row>
    <row r="111" spans="1:15" ht="21" x14ac:dyDescent="0.35">
      <c r="A111">
        <v>110</v>
      </c>
      <c r="B111" s="4" t="s">
        <v>2688</v>
      </c>
      <c r="C111" s="5" t="s">
        <v>3028</v>
      </c>
      <c r="D111" s="5">
        <v>50</v>
      </c>
      <c r="E111" s="5">
        <v>25</v>
      </c>
      <c r="F111" s="6" t="s">
        <v>665</v>
      </c>
      <c r="G111" s="5" t="s">
        <v>2770</v>
      </c>
      <c r="H111" s="7">
        <v>426620</v>
      </c>
      <c r="I111" s="7">
        <v>21331000</v>
      </c>
      <c r="J111" s="7">
        <v>383958</v>
      </c>
      <c r="K111" s="7">
        <v>19197900</v>
      </c>
      <c r="L111" s="7"/>
      <c r="M111" s="4">
        <v>3</v>
      </c>
      <c r="N111" s="4"/>
      <c r="O111" s="4" t="s">
        <v>3029</v>
      </c>
    </row>
    <row r="112" spans="1:15" ht="21" x14ac:dyDescent="0.35">
      <c r="A112">
        <v>111</v>
      </c>
      <c r="B112" s="4" t="s">
        <v>2691</v>
      </c>
      <c r="C112" s="5" t="s">
        <v>3028</v>
      </c>
      <c r="D112" s="5">
        <v>9</v>
      </c>
      <c r="E112" s="5">
        <v>3</v>
      </c>
      <c r="F112" s="6" t="s">
        <v>2808</v>
      </c>
      <c r="G112" s="5" t="s">
        <v>2770</v>
      </c>
      <c r="H112" s="7">
        <v>324267.71999999997</v>
      </c>
      <c r="I112" s="7">
        <v>2918409.48</v>
      </c>
      <c r="J112" s="7">
        <v>291840.94799999997</v>
      </c>
      <c r="K112" s="7">
        <v>2626568.5320000001</v>
      </c>
      <c r="L112" s="7"/>
      <c r="M112" s="4">
        <v>3</v>
      </c>
      <c r="N112" s="4"/>
      <c r="O112" s="4" t="s">
        <v>3030</v>
      </c>
    </row>
    <row r="113" spans="1:15" ht="52.5" x14ac:dyDescent="0.35">
      <c r="A113">
        <v>112</v>
      </c>
      <c r="B113" s="4" t="s">
        <v>2618</v>
      </c>
      <c r="C113" s="5" t="s">
        <v>3031</v>
      </c>
      <c r="D113" s="5">
        <v>63</v>
      </c>
      <c r="E113" s="5">
        <v>40</v>
      </c>
      <c r="F113" s="6" t="s">
        <v>665</v>
      </c>
      <c r="G113" s="5" t="s">
        <v>2783</v>
      </c>
      <c r="H113" s="7">
        <v>395080</v>
      </c>
      <c r="I113" s="7">
        <v>24890040</v>
      </c>
      <c r="J113" s="7">
        <v>355572</v>
      </c>
      <c r="K113" s="7">
        <v>22401036</v>
      </c>
      <c r="L113" s="7" t="s">
        <v>3032</v>
      </c>
      <c r="M113" s="4">
        <v>3</v>
      </c>
      <c r="N113" s="4" t="s">
        <v>2774</v>
      </c>
      <c r="O113" s="8" t="s">
        <v>2934</v>
      </c>
    </row>
    <row r="114" spans="1:15" ht="31.5" x14ac:dyDescent="0.35">
      <c r="A114">
        <v>113</v>
      </c>
      <c r="B114" s="4" t="s">
        <v>2746</v>
      </c>
      <c r="C114" s="5" t="s">
        <v>3033</v>
      </c>
      <c r="D114" s="5">
        <v>64</v>
      </c>
      <c r="E114" s="5">
        <v>25</v>
      </c>
      <c r="F114" s="6" t="s">
        <v>2940</v>
      </c>
      <c r="G114" s="5" t="s">
        <v>2770</v>
      </c>
      <c r="H114" s="7">
        <v>426620</v>
      </c>
      <c r="I114" s="7">
        <v>27303680</v>
      </c>
      <c r="J114" s="7">
        <v>383958</v>
      </c>
      <c r="K114" s="7">
        <v>24573312</v>
      </c>
      <c r="L114" s="7"/>
      <c r="M114" s="4">
        <v>3</v>
      </c>
      <c r="N114" s="4"/>
      <c r="O114" s="4" t="s">
        <v>3034</v>
      </c>
    </row>
    <row r="115" spans="1:15" ht="52.5" x14ac:dyDescent="0.35">
      <c r="A115">
        <v>114</v>
      </c>
      <c r="B115" s="4" t="s">
        <v>2742</v>
      </c>
      <c r="C115" s="5" t="s">
        <v>3035</v>
      </c>
      <c r="D115" s="5">
        <v>71</v>
      </c>
      <c r="E115" s="5">
        <v>29</v>
      </c>
      <c r="F115" s="6" t="s">
        <v>2940</v>
      </c>
      <c r="G115" s="5" t="s">
        <v>2770</v>
      </c>
      <c r="H115" s="7">
        <v>0</v>
      </c>
      <c r="I115" s="7">
        <v>0</v>
      </c>
      <c r="J115" s="7">
        <v>0</v>
      </c>
      <c r="K115" s="7">
        <v>0</v>
      </c>
      <c r="L115" s="7"/>
      <c r="M115" s="4">
        <v>3</v>
      </c>
      <c r="N115" s="4"/>
      <c r="O115" s="4" t="s">
        <v>3036</v>
      </c>
    </row>
    <row r="116" spans="1:15" ht="29" x14ac:dyDescent="0.35">
      <c r="A116">
        <v>115</v>
      </c>
      <c r="B116" s="4" t="s">
        <v>2742</v>
      </c>
      <c r="C116" s="5" t="s">
        <v>3037</v>
      </c>
      <c r="D116" s="5">
        <v>71</v>
      </c>
      <c r="E116" s="5">
        <v>29</v>
      </c>
      <c r="F116" s="6" t="s">
        <v>2940</v>
      </c>
      <c r="G116" s="5" t="s">
        <v>2770</v>
      </c>
      <c r="H116" s="7">
        <v>426620</v>
      </c>
      <c r="I116" s="7">
        <v>30290020</v>
      </c>
      <c r="J116" s="7">
        <v>383958</v>
      </c>
      <c r="K116" s="7">
        <v>27261018</v>
      </c>
      <c r="L116" s="7"/>
      <c r="M116" s="4">
        <v>3</v>
      </c>
      <c r="N116" s="4"/>
      <c r="O116" s="4" t="s">
        <v>3036</v>
      </c>
    </row>
    <row r="117" spans="1:15" ht="52.5" x14ac:dyDescent="0.35">
      <c r="A117">
        <v>116</v>
      </c>
      <c r="B117" s="4" t="s">
        <v>2627</v>
      </c>
      <c r="C117" s="5" t="s">
        <v>3038</v>
      </c>
      <c r="D117" s="5">
        <v>155</v>
      </c>
      <c r="E117" s="5">
        <v>62</v>
      </c>
      <c r="F117" s="6" t="s">
        <v>2973</v>
      </c>
      <c r="G117" s="5" t="s">
        <v>2770</v>
      </c>
      <c r="H117" s="7">
        <v>395080</v>
      </c>
      <c r="I117" s="7">
        <v>61237400</v>
      </c>
      <c r="J117" s="7">
        <v>355572</v>
      </c>
      <c r="K117" s="7">
        <v>55113660</v>
      </c>
      <c r="L117" s="7"/>
      <c r="M117" s="4">
        <v>3</v>
      </c>
      <c r="N117" s="4" t="s">
        <v>2774</v>
      </c>
      <c r="O117" s="8" t="s">
        <v>3039</v>
      </c>
    </row>
    <row r="118" spans="1:15" ht="42" x14ac:dyDescent="0.35">
      <c r="A118">
        <v>117</v>
      </c>
      <c r="B118" s="4" t="s">
        <v>2751</v>
      </c>
      <c r="C118" s="5" t="s">
        <v>3040</v>
      </c>
      <c r="D118" s="5">
        <v>31</v>
      </c>
      <c r="E118" s="5">
        <v>11</v>
      </c>
      <c r="F118" s="6" t="s">
        <v>3041</v>
      </c>
      <c r="G118" s="5" t="s">
        <v>2770</v>
      </c>
      <c r="H118" s="7">
        <v>500000</v>
      </c>
      <c r="I118" s="7">
        <v>15500000</v>
      </c>
      <c r="J118" s="7">
        <v>450000</v>
      </c>
      <c r="K118" s="7">
        <v>13950000</v>
      </c>
      <c r="L118" s="7"/>
      <c r="M118" s="4">
        <v>3</v>
      </c>
      <c r="N118" s="4"/>
      <c r="O118" s="4" t="s">
        <v>3042</v>
      </c>
    </row>
    <row r="119" spans="1:15" ht="63" x14ac:dyDescent="0.35">
      <c r="A119">
        <v>118</v>
      </c>
      <c r="B119" s="4" t="s">
        <v>2652</v>
      </c>
      <c r="C119" s="5" t="s">
        <v>3043</v>
      </c>
      <c r="D119" s="5">
        <v>135</v>
      </c>
      <c r="E119" s="5"/>
      <c r="F119" s="6" t="s">
        <v>3044</v>
      </c>
      <c r="G119" s="5" t="s">
        <v>2770</v>
      </c>
      <c r="H119" s="7">
        <v>500000</v>
      </c>
      <c r="I119" s="7">
        <v>67500000</v>
      </c>
      <c r="J119" s="7">
        <v>350000</v>
      </c>
      <c r="K119" s="7">
        <v>47250000</v>
      </c>
      <c r="L119" s="7" t="s">
        <v>2937</v>
      </c>
      <c r="M119" s="4">
        <v>2</v>
      </c>
      <c r="N119" s="4"/>
      <c r="O119" s="4" t="s">
        <v>2938</v>
      </c>
    </row>
    <row r="120" spans="1:15" ht="52.5" x14ac:dyDescent="0.35">
      <c r="A120">
        <v>119</v>
      </c>
      <c r="B120" s="4" t="s">
        <v>973</v>
      </c>
      <c r="C120" s="5" t="s">
        <v>3045</v>
      </c>
      <c r="D120" s="5">
        <v>10</v>
      </c>
      <c r="E120" s="5"/>
      <c r="F120" s="6" t="s">
        <v>3046</v>
      </c>
      <c r="G120" s="5" t="s">
        <v>2770</v>
      </c>
      <c r="H120" s="7">
        <v>630000</v>
      </c>
      <c r="I120" s="7">
        <v>6300000</v>
      </c>
      <c r="J120" s="7">
        <v>441000</v>
      </c>
      <c r="K120" s="7">
        <v>4410000</v>
      </c>
      <c r="L120" s="7" t="s">
        <v>3047</v>
      </c>
      <c r="M120" s="4">
        <v>2</v>
      </c>
      <c r="N120" s="4"/>
      <c r="O120" s="4" t="s">
        <v>2993</v>
      </c>
    </row>
    <row r="121" spans="1:15" ht="21" x14ac:dyDescent="0.35">
      <c r="A121">
        <v>120</v>
      </c>
      <c r="B121" s="4" t="s">
        <v>2542</v>
      </c>
      <c r="C121" s="5" t="s">
        <v>2546</v>
      </c>
      <c r="D121" s="5">
        <v>2</v>
      </c>
      <c r="E121" s="5">
        <v>0</v>
      </c>
      <c r="F121" s="6" t="s">
        <v>2544</v>
      </c>
      <c r="G121" s="5" t="s">
        <v>2770</v>
      </c>
      <c r="H121" s="7">
        <v>426620</v>
      </c>
      <c r="I121" s="7">
        <v>853240</v>
      </c>
      <c r="J121" s="7">
        <v>383958</v>
      </c>
      <c r="K121" s="7">
        <v>767916</v>
      </c>
      <c r="L121" s="7"/>
      <c r="M121" s="4">
        <v>3</v>
      </c>
      <c r="N121" s="4"/>
      <c r="O121" s="4" t="s">
        <v>3048</v>
      </c>
    </row>
    <row r="122" spans="1:15" ht="105" x14ac:dyDescent="0.35">
      <c r="A122">
        <v>121</v>
      </c>
      <c r="B122" s="4" t="s">
        <v>2652</v>
      </c>
      <c r="C122" s="5" t="s">
        <v>3049</v>
      </c>
      <c r="D122" s="5">
        <v>140</v>
      </c>
      <c r="E122" s="5"/>
      <c r="F122" s="6" t="s">
        <v>3050</v>
      </c>
      <c r="G122" s="5" t="s">
        <v>2770</v>
      </c>
      <c r="H122" s="7">
        <v>350000</v>
      </c>
      <c r="I122" s="7">
        <v>49000000</v>
      </c>
      <c r="J122" s="7">
        <v>245000</v>
      </c>
      <c r="K122" s="7">
        <v>34299999.999999993</v>
      </c>
      <c r="L122" s="7" t="s">
        <v>3051</v>
      </c>
      <c r="M122" s="4">
        <v>2</v>
      </c>
      <c r="N122" s="4"/>
      <c r="O122" s="4" t="s">
        <v>2938</v>
      </c>
    </row>
    <row r="123" spans="1:15" ht="52.5" x14ac:dyDescent="0.35">
      <c r="A123">
        <v>122</v>
      </c>
      <c r="B123" s="4" t="s">
        <v>2621</v>
      </c>
      <c r="C123" s="5" t="s">
        <v>3052</v>
      </c>
      <c r="D123" s="5">
        <v>10</v>
      </c>
      <c r="E123" s="5">
        <v>4</v>
      </c>
      <c r="F123" s="6" t="s">
        <v>665</v>
      </c>
      <c r="G123" s="5" t="s">
        <v>2783</v>
      </c>
      <c r="H123" s="7">
        <v>207500</v>
      </c>
      <c r="I123" s="7">
        <v>2075000</v>
      </c>
      <c r="J123" s="7">
        <v>186750</v>
      </c>
      <c r="K123" s="7">
        <v>1867500</v>
      </c>
      <c r="L123" s="7" t="s">
        <v>3032</v>
      </c>
      <c r="M123" s="4">
        <v>3</v>
      </c>
      <c r="N123" s="4" t="s">
        <v>2774</v>
      </c>
      <c r="O123" s="8" t="s">
        <v>3053</v>
      </c>
    </row>
    <row r="124" spans="1:15" ht="43.5" x14ac:dyDescent="0.35">
      <c r="A124">
        <v>123</v>
      </c>
      <c r="B124" s="4" t="s">
        <v>2620</v>
      </c>
      <c r="C124" s="5" t="s">
        <v>3054</v>
      </c>
      <c r="D124" s="5">
        <v>60</v>
      </c>
      <c r="E124" s="5">
        <v>10</v>
      </c>
      <c r="F124" s="6" t="s">
        <v>665</v>
      </c>
      <c r="G124" s="5" t="s">
        <v>2770</v>
      </c>
      <c r="H124" s="7">
        <v>395080</v>
      </c>
      <c r="I124" s="7">
        <v>23704800</v>
      </c>
      <c r="J124" s="7">
        <v>355572</v>
      </c>
      <c r="K124" s="7">
        <v>21334320</v>
      </c>
      <c r="L124" s="7"/>
      <c r="M124" s="4">
        <v>3</v>
      </c>
      <c r="N124" s="4" t="s">
        <v>2774</v>
      </c>
      <c r="O124" s="8" t="s">
        <v>3055</v>
      </c>
    </row>
    <row r="125" spans="1:15" ht="42" x14ac:dyDescent="0.35">
      <c r="A125">
        <v>124</v>
      </c>
      <c r="B125" s="4" t="s">
        <v>2652</v>
      </c>
      <c r="C125" s="5" t="s">
        <v>3056</v>
      </c>
      <c r="D125" s="5">
        <v>430</v>
      </c>
      <c r="E125" s="5"/>
      <c r="F125" s="6" t="s">
        <v>3057</v>
      </c>
      <c r="G125" s="5" t="s">
        <v>2770</v>
      </c>
      <c r="H125" s="7">
        <v>500000</v>
      </c>
      <c r="I125" s="7">
        <v>215000000</v>
      </c>
      <c r="J125" s="7">
        <v>350000</v>
      </c>
      <c r="K125" s="7">
        <v>150500000</v>
      </c>
      <c r="L125" s="7" t="s">
        <v>2904</v>
      </c>
      <c r="M125" s="4">
        <v>2</v>
      </c>
      <c r="N125" s="4"/>
      <c r="O125" s="4" t="s">
        <v>2938</v>
      </c>
    </row>
    <row r="126" spans="1:15" ht="31.5" x14ac:dyDescent="0.35">
      <c r="A126">
        <v>125</v>
      </c>
      <c r="B126" s="4" t="s">
        <v>1346</v>
      </c>
      <c r="C126" s="5" t="s">
        <v>1350</v>
      </c>
      <c r="D126" s="5">
        <v>13</v>
      </c>
      <c r="E126" s="5">
        <v>8</v>
      </c>
      <c r="F126" s="6" t="s">
        <v>1348</v>
      </c>
      <c r="G126" s="5" t="s">
        <v>2783</v>
      </c>
      <c r="H126" s="7">
        <v>395080</v>
      </c>
      <c r="I126" s="7">
        <v>5136040</v>
      </c>
      <c r="J126" s="7">
        <v>355572</v>
      </c>
      <c r="K126" s="7">
        <v>4622436</v>
      </c>
      <c r="L126" s="7"/>
      <c r="M126" s="4">
        <v>3</v>
      </c>
      <c r="N126" s="4" t="s">
        <v>2774</v>
      </c>
      <c r="O126" s="8" t="s">
        <v>3058</v>
      </c>
    </row>
    <row r="127" spans="1:15" ht="73.5" x14ac:dyDescent="0.35">
      <c r="A127">
        <v>126</v>
      </c>
      <c r="B127" s="4" t="s">
        <v>2752</v>
      </c>
      <c r="C127" s="5" t="s">
        <v>3059</v>
      </c>
      <c r="D127" s="5">
        <v>35</v>
      </c>
      <c r="E127" s="5">
        <v>18</v>
      </c>
      <c r="F127" s="6" t="s">
        <v>3060</v>
      </c>
      <c r="G127" s="5" t="s">
        <v>2770</v>
      </c>
      <c r="H127" s="7">
        <v>426620</v>
      </c>
      <c r="I127" s="7">
        <v>14931700</v>
      </c>
      <c r="J127" s="7">
        <v>383958</v>
      </c>
      <c r="K127" s="7">
        <v>13438530</v>
      </c>
      <c r="L127" s="7"/>
      <c r="M127" s="4">
        <v>3</v>
      </c>
      <c r="N127" s="4"/>
      <c r="O127" s="4" t="s">
        <v>3061</v>
      </c>
    </row>
    <row r="128" spans="1:15" ht="29" x14ac:dyDescent="0.35">
      <c r="A128">
        <v>127</v>
      </c>
      <c r="B128" s="4" t="s">
        <v>2681</v>
      </c>
      <c r="C128" s="5" t="s">
        <v>3062</v>
      </c>
      <c r="D128" s="5">
        <v>12</v>
      </c>
      <c r="E128" s="5">
        <v>3</v>
      </c>
      <c r="F128" s="6" t="s">
        <v>3063</v>
      </c>
      <c r="G128" s="5" t="s">
        <v>2770</v>
      </c>
      <c r="H128" s="7">
        <v>426620</v>
      </c>
      <c r="I128" s="7">
        <v>5119440</v>
      </c>
      <c r="J128" s="7">
        <v>383958</v>
      </c>
      <c r="K128" s="7">
        <v>4607496</v>
      </c>
      <c r="L128" s="7"/>
      <c r="M128" s="4">
        <v>3</v>
      </c>
      <c r="N128" s="4"/>
      <c r="O128" s="4" t="s">
        <v>3064</v>
      </c>
    </row>
    <row r="129" spans="1:15" ht="31.5" x14ac:dyDescent="0.35">
      <c r="A129">
        <v>128</v>
      </c>
      <c r="B129" s="4" t="s">
        <v>2730</v>
      </c>
      <c r="C129" s="5" t="s">
        <v>3065</v>
      </c>
      <c r="D129" s="5">
        <v>8</v>
      </c>
      <c r="E129" s="5">
        <v>4</v>
      </c>
      <c r="F129" s="6" t="s">
        <v>2816</v>
      </c>
      <c r="G129" s="5" t="s">
        <v>2783</v>
      </c>
      <c r="H129" s="7">
        <v>395080</v>
      </c>
      <c r="I129" s="7">
        <v>3160640</v>
      </c>
      <c r="J129" s="7">
        <v>355572</v>
      </c>
      <c r="K129" s="7">
        <v>2844576</v>
      </c>
      <c r="L129" s="7"/>
      <c r="M129" s="4">
        <v>3</v>
      </c>
      <c r="N129" s="4"/>
      <c r="O129" s="4" t="s">
        <v>3066</v>
      </c>
    </row>
    <row r="130" spans="1:15" ht="31.5" x14ac:dyDescent="0.35">
      <c r="A130">
        <v>129</v>
      </c>
      <c r="B130" s="4" t="s">
        <v>2686</v>
      </c>
      <c r="C130" s="5" t="s">
        <v>3067</v>
      </c>
      <c r="D130" s="5">
        <v>210</v>
      </c>
      <c r="E130" s="5">
        <v>6</v>
      </c>
      <c r="F130" s="6" t="s">
        <v>3068</v>
      </c>
      <c r="G130" s="5" t="s">
        <v>2770</v>
      </c>
      <c r="H130" s="7">
        <v>426620</v>
      </c>
      <c r="I130" s="7">
        <v>89590200</v>
      </c>
      <c r="J130" s="7">
        <v>383958</v>
      </c>
      <c r="K130" s="7">
        <v>80631180</v>
      </c>
      <c r="L130" s="7"/>
      <c r="M130" s="4">
        <v>3</v>
      </c>
      <c r="N130" s="4"/>
      <c r="O130" s="4" t="s">
        <v>3069</v>
      </c>
    </row>
    <row r="131" spans="1:15" ht="52.5" x14ac:dyDescent="0.35">
      <c r="A131">
        <v>130</v>
      </c>
      <c r="B131" s="4" t="s">
        <v>2629</v>
      </c>
      <c r="C131" s="5" t="s">
        <v>3070</v>
      </c>
      <c r="D131" s="5">
        <v>20</v>
      </c>
      <c r="E131" s="5">
        <v>5</v>
      </c>
      <c r="F131" s="6" t="s">
        <v>2878</v>
      </c>
      <c r="G131" s="5" t="s">
        <v>2770</v>
      </c>
      <c r="H131" s="7">
        <v>395080</v>
      </c>
      <c r="I131" s="7">
        <v>7901600</v>
      </c>
      <c r="J131" s="7">
        <v>355572</v>
      </c>
      <c r="K131" s="7">
        <v>7111440</v>
      </c>
      <c r="L131" s="7"/>
      <c r="M131" s="4">
        <v>3</v>
      </c>
      <c r="N131" s="4" t="s">
        <v>2774</v>
      </c>
      <c r="O131" s="8" t="s">
        <v>3071</v>
      </c>
    </row>
    <row r="132" spans="1:15" ht="42" x14ac:dyDescent="0.35">
      <c r="A132">
        <v>131</v>
      </c>
      <c r="B132" s="4" t="s">
        <v>2622</v>
      </c>
      <c r="C132" s="5" t="s">
        <v>3072</v>
      </c>
      <c r="D132" s="5">
        <v>50</v>
      </c>
      <c r="E132" s="5">
        <v>20</v>
      </c>
      <c r="F132" s="6" t="s">
        <v>33</v>
      </c>
      <c r="G132" s="5" t="s">
        <v>2770</v>
      </c>
      <c r="H132" s="7">
        <v>426620</v>
      </c>
      <c r="I132" s="7">
        <v>21331000</v>
      </c>
      <c r="J132" s="7">
        <v>383958</v>
      </c>
      <c r="K132" s="7">
        <v>19197900</v>
      </c>
      <c r="L132" s="7"/>
      <c r="M132" s="4">
        <v>3</v>
      </c>
      <c r="N132" s="4" t="s">
        <v>2774</v>
      </c>
      <c r="O132" s="8" t="s">
        <v>3073</v>
      </c>
    </row>
    <row r="133" spans="1:15" ht="42" x14ac:dyDescent="0.35">
      <c r="A133">
        <v>132</v>
      </c>
      <c r="B133" s="4" t="s">
        <v>2617</v>
      </c>
      <c r="C133" s="5" t="s">
        <v>3074</v>
      </c>
      <c r="D133" s="5">
        <v>50</v>
      </c>
      <c r="E133" s="5">
        <v>7</v>
      </c>
      <c r="F133" s="6" t="s">
        <v>665</v>
      </c>
      <c r="G133" s="5" t="s">
        <v>2770</v>
      </c>
      <c r="H133" s="7">
        <v>426620</v>
      </c>
      <c r="I133" s="7">
        <v>21331000</v>
      </c>
      <c r="J133" s="7">
        <v>383958</v>
      </c>
      <c r="K133" s="7">
        <v>19197900</v>
      </c>
      <c r="L133" s="7"/>
      <c r="M133" s="4">
        <v>3</v>
      </c>
      <c r="N133" s="4" t="s">
        <v>2774</v>
      </c>
      <c r="O133" s="8" t="s">
        <v>3075</v>
      </c>
    </row>
    <row r="134" spans="1:15" ht="21" x14ac:dyDescent="0.35">
      <c r="A134">
        <v>133</v>
      </c>
      <c r="B134" s="4" t="s">
        <v>2624</v>
      </c>
      <c r="C134" s="5" t="s">
        <v>3076</v>
      </c>
      <c r="D134" s="5">
        <v>90</v>
      </c>
      <c r="E134" s="5">
        <v>85</v>
      </c>
      <c r="F134" s="6" t="s">
        <v>2772</v>
      </c>
      <c r="G134" s="5" t="s">
        <v>2770</v>
      </c>
      <c r="H134" s="7">
        <v>395080</v>
      </c>
      <c r="I134" s="7">
        <v>35557200</v>
      </c>
      <c r="J134" s="7">
        <v>355572</v>
      </c>
      <c r="K134" s="7">
        <v>32001480</v>
      </c>
      <c r="L134" s="7"/>
      <c r="M134" s="4">
        <v>3</v>
      </c>
      <c r="N134" s="4" t="s">
        <v>2774</v>
      </c>
      <c r="O134" s="8" t="s">
        <v>3077</v>
      </c>
    </row>
    <row r="135" spans="1:15" ht="63" x14ac:dyDescent="0.35">
      <c r="A135">
        <v>134</v>
      </c>
      <c r="B135" s="4" t="s">
        <v>2668</v>
      </c>
      <c r="C135" s="5" t="s">
        <v>3078</v>
      </c>
      <c r="D135" s="5">
        <v>8</v>
      </c>
      <c r="E135" s="5">
        <v>2</v>
      </c>
      <c r="F135" s="6" t="s">
        <v>2943</v>
      </c>
      <c r="G135" s="5" t="s">
        <v>2770</v>
      </c>
      <c r="H135" s="7">
        <v>395080</v>
      </c>
      <c r="I135" s="7">
        <v>3160640</v>
      </c>
      <c r="J135" s="7">
        <v>355572</v>
      </c>
      <c r="K135" s="7">
        <v>2844576</v>
      </c>
      <c r="L135" s="7"/>
      <c r="M135" s="4">
        <v>3</v>
      </c>
      <c r="N135" s="4"/>
      <c r="O135" s="4" t="s">
        <v>3079</v>
      </c>
    </row>
    <row r="136" spans="1:15" ht="52.5" x14ac:dyDescent="0.35">
      <c r="A136">
        <v>135</v>
      </c>
      <c r="B136" s="4" t="s">
        <v>2716</v>
      </c>
      <c r="C136" s="5" t="s">
        <v>3080</v>
      </c>
      <c r="D136" s="5">
        <v>12</v>
      </c>
      <c r="E136" s="5">
        <v>10</v>
      </c>
      <c r="F136" s="6" t="s">
        <v>2799</v>
      </c>
      <c r="G136" s="5" t="s">
        <v>2770</v>
      </c>
      <c r="H136" s="7">
        <v>307288</v>
      </c>
      <c r="I136" s="7">
        <v>3687456</v>
      </c>
      <c r="J136" s="7">
        <v>276559.2</v>
      </c>
      <c r="K136" s="7">
        <v>3318710.4</v>
      </c>
      <c r="L136" s="7"/>
      <c r="M136" s="4">
        <v>3</v>
      </c>
      <c r="N136" s="4"/>
      <c r="O136" s="4" t="s">
        <v>3081</v>
      </c>
    </row>
    <row r="137" spans="1:15" ht="42" x14ac:dyDescent="0.35">
      <c r="A137">
        <v>136</v>
      </c>
      <c r="B137" s="4" t="s">
        <v>2723</v>
      </c>
      <c r="C137" s="5" t="s">
        <v>3082</v>
      </c>
      <c r="D137" s="5">
        <v>15</v>
      </c>
      <c r="E137" s="5">
        <v>13</v>
      </c>
      <c r="F137" s="6" t="s">
        <v>3083</v>
      </c>
      <c r="G137" s="5" t="s">
        <v>2770</v>
      </c>
      <c r="H137" s="7">
        <v>426620</v>
      </c>
      <c r="I137" s="7">
        <v>6399300</v>
      </c>
      <c r="J137" s="7">
        <v>383958</v>
      </c>
      <c r="K137" s="7">
        <v>5759370</v>
      </c>
      <c r="L137" s="7"/>
      <c r="M137" s="4">
        <v>3</v>
      </c>
      <c r="N137" s="4"/>
      <c r="O137" s="4" t="s">
        <v>3084</v>
      </c>
    </row>
    <row r="138" spans="1:15" ht="84" x14ac:dyDescent="0.35">
      <c r="A138">
        <v>137</v>
      </c>
      <c r="B138" s="4" t="s">
        <v>2472</v>
      </c>
      <c r="C138" s="5" t="s">
        <v>2475</v>
      </c>
      <c r="D138" s="5">
        <v>21</v>
      </c>
      <c r="E138" s="5"/>
      <c r="F138" s="6" t="s">
        <v>2473</v>
      </c>
      <c r="G138" s="5" t="s">
        <v>2770</v>
      </c>
      <c r="H138" s="7">
        <v>393667</v>
      </c>
      <c r="I138" s="7">
        <v>8267007</v>
      </c>
      <c r="J138" s="7">
        <v>275566.90000000002</v>
      </c>
      <c r="K138" s="7">
        <v>5786904.8999999994</v>
      </c>
      <c r="L138" s="7" t="s">
        <v>3085</v>
      </c>
      <c r="M138" s="4">
        <v>2</v>
      </c>
      <c r="N138" s="4"/>
      <c r="O138" s="4" t="s">
        <v>3086</v>
      </c>
    </row>
    <row r="139" spans="1:15" ht="42" x14ac:dyDescent="0.35">
      <c r="A139">
        <v>138</v>
      </c>
      <c r="B139" s="4" t="s">
        <v>2661</v>
      </c>
      <c r="C139" s="5" t="s">
        <v>3087</v>
      </c>
      <c r="D139" s="5">
        <v>20</v>
      </c>
      <c r="E139" s="5">
        <v>6</v>
      </c>
      <c r="F139" s="6" t="s">
        <v>2837</v>
      </c>
      <c r="G139" s="5" t="s">
        <v>2770</v>
      </c>
      <c r="H139" s="7">
        <v>395080</v>
      </c>
      <c r="I139" s="7">
        <v>7901600</v>
      </c>
      <c r="J139" s="7">
        <v>355572</v>
      </c>
      <c r="K139" s="7">
        <v>7111440</v>
      </c>
      <c r="L139" s="7" t="s">
        <v>2904</v>
      </c>
      <c r="M139" s="4">
        <v>3</v>
      </c>
      <c r="N139" s="4"/>
      <c r="O139" s="4" t="s">
        <v>3088</v>
      </c>
    </row>
    <row r="140" spans="1:15" ht="52.5" x14ac:dyDescent="0.35">
      <c r="A140">
        <v>139</v>
      </c>
      <c r="B140" s="4" t="s">
        <v>1420</v>
      </c>
      <c r="C140" s="5" t="s">
        <v>1422</v>
      </c>
      <c r="D140" s="5">
        <v>30</v>
      </c>
      <c r="E140" s="5">
        <v>11</v>
      </c>
      <c r="F140" s="6" t="s">
        <v>665</v>
      </c>
      <c r="G140" s="5" t="s">
        <v>2783</v>
      </c>
      <c r="H140" s="7">
        <v>395080</v>
      </c>
      <c r="I140" s="7">
        <v>11852400</v>
      </c>
      <c r="J140" s="7">
        <v>355572</v>
      </c>
      <c r="K140" s="7">
        <v>10667160</v>
      </c>
      <c r="L140" s="7"/>
      <c r="M140" s="4">
        <v>3</v>
      </c>
      <c r="N140" s="4" t="s">
        <v>2774</v>
      </c>
      <c r="O140" s="8" t="s">
        <v>3089</v>
      </c>
    </row>
    <row r="141" spans="1:15" ht="84" x14ac:dyDescent="0.35">
      <c r="A141">
        <v>140</v>
      </c>
      <c r="B141" s="4" t="s">
        <v>1177</v>
      </c>
      <c r="C141" s="5" t="s">
        <v>1180</v>
      </c>
      <c r="D141" s="5">
        <v>14</v>
      </c>
      <c r="E141" s="5"/>
      <c r="F141" s="6" t="s">
        <v>1178</v>
      </c>
      <c r="G141" s="5" t="s">
        <v>2770</v>
      </c>
      <c r="H141" s="7">
        <v>300000</v>
      </c>
      <c r="I141" s="7">
        <v>4200000</v>
      </c>
      <c r="J141" s="7">
        <v>210000</v>
      </c>
      <c r="K141" s="7">
        <v>2940000</v>
      </c>
      <c r="L141" s="7" t="s">
        <v>3090</v>
      </c>
      <c r="M141" s="4">
        <v>2</v>
      </c>
      <c r="N141" s="4"/>
      <c r="O141" s="4" t="s">
        <v>2797</v>
      </c>
    </row>
    <row r="142" spans="1:15" ht="52.5" x14ac:dyDescent="0.35">
      <c r="A142">
        <v>141</v>
      </c>
      <c r="B142" s="4" t="s">
        <v>2643</v>
      </c>
      <c r="C142" s="5" t="s">
        <v>3091</v>
      </c>
      <c r="D142" s="5">
        <v>34</v>
      </c>
      <c r="E142" s="5"/>
      <c r="F142" s="6" t="s">
        <v>2883</v>
      </c>
      <c r="G142" s="5" t="s">
        <v>2770</v>
      </c>
      <c r="H142" s="7">
        <v>630000</v>
      </c>
      <c r="I142" s="7">
        <v>21420000</v>
      </c>
      <c r="J142" s="7">
        <v>441000</v>
      </c>
      <c r="K142" s="7">
        <v>14994000</v>
      </c>
      <c r="L142" s="7" t="s">
        <v>2827</v>
      </c>
      <c r="M142" s="4">
        <v>2</v>
      </c>
      <c r="N142" s="4"/>
      <c r="O142" s="4" t="s">
        <v>3092</v>
      </c>
    </row>
    <row r="143" spans="1:15" ht="43.5" x14ac:dyDescent="0.35">
      <c r="A143">
        <v>142</v>
      </c>
      <c r="B143" s="4" t="s">
        <v>2615</v>
      </c>
      <c r="C143" s="5" t="s">
        <v>3093</v>
      </c>
      <c r="D143" s="5">
        <v>10</v>
      </c>
      <c r="E143" s="5">
        <v>10</v>
      </c>
      <c r="F143" s="6" t="s">
        <v>1016</v>
      </c>
      <c r="G143" s="5" t="s">
        <v>2783</v>
      </c>
      <c r="H143" s="7">
        <v>345280</v>
      </c>
      <c r="I143" s="7">
        <v>3452800</v>
      </c>
      <c r="J143" s="7">
        <v>310752</v>
      </c>
      <c r="K143" s="7">
        <v>3107520</v>
      </c>
      <c r="L143" s="7"/>
      <c r="M143" s="4">
        <v>3</v>
      </c>
      <c r="N143" s="4" t="s">
        <v>2774</v>
      </c>
      <c r="O143" s="8" t="s">
        <v>3094</v>
      </c>
    </row>
    <row r="144" spans="1:15" ht="73.5" x14ac:dyDescent="0.35">
      <c r="A144">
        <v>143</v>
      </c>
      <c r="B144" s="4" t="s">
        <v>2750</v>
      </c>
      <c r="C144" s="5" t="s">
        <v>3095</v>
      </c>
      <c r="D144" s="5">
        <v>30</v>
      </c>
      <c r="E144" s="5">
        <v>15</v>
      </c>
      <c r="F144" s="6" t="s">
        <v>3060</v>
      </c>
      <c r="G144" s="5" t="s">
        <v>2770</v>
      </c>
      <c r="H144" s="7">
        <v>426620</v>
      </c>
      <c r="I144" s="7">
        <v>12798600</v>
      </c>
      <c r="J144" s="7">
        <v>383958</v>
      </c>
      <c r="K144" s="7">
        <v>11518740</v>
      </c>
      <c r="L144" s="7"/>
      <c r="M144" s="4">
        <v>3</v>
      </c>
      <c r="N144" s="4"/>
      <c r="O144" s="4" t="s">
        <v>3096</v>
      </c>
    </row>
    <row r="145" spans="1:15" ht="31.5" x14ac:dyDescent="0.35">
      <c r="A145">
        <v>144</v>
      </c>
      <c r="B145" s="4" t="s">
        <v>2709</v>
      </c>
      <c r="C145" s="5" t="s">
        <v>3097</v>
      </c>
      <c r="D145" s="5">
        <v>10</v>
      </c>
      <c r="E145" s="5">
        <v>2</v>
      </c>
      <c r="F145" s="6" t="s">
        <v>3098</v>
      </c>
      <c r="G145" s="5" t="s">
        <v>2770</v>
      </c>
      <c r="H145" s="7">
        <v>395080</v>
      </c>
      <c r="I145" s="7">
        <v>3950800</v>
      </c>
      <c r="J145" s="7">
        <v>355572</v>
      </c>
      <c r="K145" s="7">
        <v>3555720</v>
      </c>
      <c r="L145" s="7"/>
      <c r="M145" s="4">
        <v>3</v>
      </c>
      <c r="N145" s="4"/>
      <c r="O145" s="4" t="s">
        <v>3099</v>
      </c>
    </row>
    <row r="146" spans="1:15" ht="63" x14ac:dyDescent="0.35">
      <c r="A146">
        <v>145</v>
      </c>
      <c r="B146" s="4" t="s">
        <v>2679</v>
      </c>
      <c r="C146" s="5" t="s">
        <v>3100</v>
      </c>
      <c r="D146" s="5">
        <v>60</v>
      </c>
      <c r="E146" s="5">
        <v>30</v>
      </c>
      <c r="F146" s="6" t="s">
        <v>3101</v>
      </c>
      <c r="G146" s="5" t="s">
        <v>2770</v>
      </c>
      <c r="H146" s="7">
        <v>389229.33</v>
      </c>
      <c r="I146" s="7">
        <v>23353759.800000001</v>
      </c>
      <c r="J146" s="7">
        <v>350306.397</v>
      </c>
      <c r="K146" s="7">
        <v>21018383.82</v>
      </c>
      <c r="L146" s="7"/>
      <c r="M146" s="4">
        <v>3</v>
      </c>
      <c r="N146" s="4"/>
      <c r="O146" s="4" t="s">
        <v>3102</v>
      </c>
    </row>
    <row r="147" spans="1:15" ht="42" x14ac:dyDescent="0.35">
      <c r="A147">
        <v>146</v>
      </c>
      <c r="B147" s="4" t="s">
        <v>2637</v>
      </c>
      <c r="C147" s="5" t="s">
        <v>3103</v>
      </c>
      <c r="D147" s="5">
        <v>300</v>
      </c>
      <c r="E147" s="5">
        <v>150</v>
      </c>
      <c r="F147" s="6" t="s">
        <v>2791</v>
      </c>
      <c r="G147" s="5" t="s">
        <v>2770</v>
      </c>
      <c r="H147" s="7">
        <v>395081</v>
      </c>
      <c r="I147" s="7">
        <v>118524300</v>
      </c>
      <c r="J147" s="7">
        <v>355572.9</v>
      </c>
      <c r="K147" s="7">
        <v>106671870</v>
      </c>
      <c r="L147" s="7"/>
      <c r="M147" s="4">
        <v>3</v>
      </c>
      <c r="N147" s="4" t="s">
        <v>2774</v>
      </c>
      <c r="O147" s="8" t="s">
        <v>3104</v>
      </c>
    </row>
    <row r="148" spans="1:15" ht="84" x14ac:dyDescent="0.35">
      <c r="A148">
        <v>147</v>
      </c>
      <c r="B148" s="4" t="s">
        <v>2632</v>
      </c>
      <c r="C148" s="5" t="s">
        <v>3105</v>
      </c>
      <c r="D148" s="5">
        <v>25</v>
      </c>
      <c r="E148" s="5">
        <v>15</v>
      </c>
      <c r="F148" s="6" t="s">
        <v>2878</v>
      </c>
      <c r="G148" s="5" t="s">
        <v>2770</v>
      </c>
      <c r="H148" s="7">
        <v>395080</v>
      </c>
      <c r="I148" s="7">
        <v>9877000</v>
      </c>
      <c r="J148" s="7">
        <v>355572</v>
      </c>
      <c r="K148" s="7">
        <v>8889300</v>
      </c>
      <c r="L148" s="7"/>
      <c r="M148" s="4">
        <v>3</v>
      </c>
      <c r="N148" s="4" t="s">
        <v>2774</v>
      </c>
      <c r="O148" s="8" t="s">
        <v>3106</v>
      </c>
    </row>
    <row r="149" spans="1:15" ht="73.5" x14ac:dyDescent="0.35">
      <c r="A149">
        <v>148</v>
      </c>
      <c r="B149" s="4" t="s">
        <v>2731</v>
      </c>
      <c r="C149" s="5" t="s">
        <v>3107</v>
      </c>
      <c r="D149" s="5">
        <v>18</v>
      </c>
      <c r="E149" s="5">
        <v>15</v>
      </c>
      <c r="F149" s="6" t="s">
        <v>2816</v>
      </c>
      <c r="G149" s="5" t="s">
        <v>2770</v>
      </c>
      <c r="H149" s="7">
        <v>395080</v>
      </c>
      <c r="I149" s="7">
        <v>7111440</v>
      </c>
      <c r="J149" s="7">
        <v>355572</v>
      </c>
      <c r="K149" s="7">
        <v>6400296</v>
      </c>
      <c r="L149" s="7"/>
      <c r="M149" s="4">
        <v>3</v>
      </c>
      <c r="N149" s="4"/>
      <c r="O149" s="4" t="s">
        <v>3108</v>
      </c>
    </row>
    <row r="150" spans="1:15" ht="42" x14ac:dyDescent="0.35">
      <c r="A150">
        <v>149</v>
      </c>
      <c r="B150" s="4" t="s">
        <v>30</v>
      </c>
      <c r="C150" s="5" t="s">
        <v>35</v>
      </c>
      <c r="D150" s="5">
        <v>140</v>
      </c>
      <c r="E150" s="5">
        <v>140</v>
      </c>
      <c r="F150" s="6" t="s">
        <v>33</v>
      </c>
      <c r="G150" s="5" t="s">
        <v>2770</v>
      </c>
      <c r="H150" s="7">
        <v>395080</v>
      </c>
      <c r="I150" s="7">
        <v>55311200</v>
      </c>
      <c r="J150" s="7">
        <v>355572</v>
      </c>
      <c r="K150" s="7">
        <v>49780080</v>
      </c>
      <c r="L150" s="7"/>
      <c r="M150" s="4">
        <v>3</v>
      </c>
      <c r="N150" s="4" t="s">
        <v>2774</v>
      </c>
      <c r="O150" s="8" t="s">
        <v>3109</v>
      </c>
    </row>
    <row r="151" spans="1:15" ht="21" x14ac:dyDescent="0.35">
      <c r="A151">
        <v>150</v>
      </c>
      <c r="B151" s="4" t="s">
        <v>2705</v>
      </c>
      <c r="C151" s="5" t="s">
        <v>3110</v>
      </c>
      <c r="D151" s="5">
        <v>30</v>
      </c>
      <c r="E151" s="5">
        <v>18</v>
      </c>
      <c r="F151" s="6" t="s">
        <v>2808</v>
      </c>
      <c r="G151" s="5" t="s">
        <v>2770</v>
      </c>
      <c r="H151" s="7">
        <v>395080</v>
      </c>
      <c r="I151" s="7">
        <v>11852400</v>
      </c>
      <c r="J151" s="7">
        <v>355572</v>
      </c>
      <c r="K151" s="7">
        <v>10667160</v>
      </c>
      <c r="L151" s="7"/>
      <c r="M151" s="4">
        <v>3</v>
      </c>
      <c r="N151" s="4"/>
      <c r="O151" s="4" t="s">
        <v>3111</v>
      </c>
    </row>
    <row r="152" spans="1:15" ht="31.5" x14ac:dyDescent="0.35">
      <c r="A152">
        <v>151</v>
      </c>
      <c r="B152" s="4" t="s">
        <v>2735</v>
      </c>
      <c r="C152" s="5" t="s">
        <v>3112</v>
      </c>
      <c r="D152" s="5">
        <v>20</v>
      </c>
      <c r="E152" s="5">
        <v>20</v>
      </c>
      <c r="F152" s="6" t="s">
        <v>2816</v>
      </c>
      <c r="G152" s="5" t="s">
        <v>2770</v>
      </c>
      <c r="H152" s="7">
        <v>418956.61</v>
      </c>
      <c r="I152" s="7">
        <v>8379132.1999999993</v>
      </c>
      <c r="J152" s="7">
        <v>377060.94900000002</v>
      </c>
      <c r="K152" s="7">
        <v>7541218.9800000004</v>
      </c>
      <c r="L152" s="7"/>
      <c r="M152" s="4">
        <v>3</v>
      </c>
      <c r="N152" s="4"/>
      <c r="O152" s="4" t="s">
        <v>3113</v>
      </c>
    </row>
    <row r="153" spans="1:15" ht="21" x14ac:dyDescent="0.35">
      <c r="A153">
        <v>152</v>
      </c>
      <c r="B153" s="4" t="s">
        <v>2722</v>
      </c>
      <c r="C153" s="5" t="s">
        <v>3114</v>
      </c>
      <c r="D153" s="5">
        <v>12</v>
      </c>
      <c r="E153" s="5">
        <v>10</v>
      </c>
      <c r="F153" s="6" t="s">
        <v>3083</v>
      </c>
      <c r="G153" s="5" t="s">
        <v>2770</v>
      </c>
      <c r="H153" s="7">
        <v>426620</v>
      </c>
      <c r="I153" s="7">
        <v>5119440</v>
      </c>
      <c r="J153" s="7">
        <v>383958</v>
      </c>
      <c r="K153" s="7">
        <v>4607496</v>
      </c>
      <c r="L153" s="7"/>
      <c r="M153" s="4">
        <v>3</v>
      </c>
      <c r="N153" s="4"/>
      <c r="O153" s="4" t="s">
        <v>3115</v>
      </c>
    </row>
    <row r="154" spans="1:15" ht="31.5" x14ac:dyDescent="0.35">
      <c r="A154">
        <v>153</v>
      </c>
      <c r="B154" s="4" t="s">
        <v>2692</v>
      </c>
      <c r="C154" s="5" t="s">
        <v>3116</v>
      </c>
      <c r="D154" s="5">
        <v>16</v>
      </c>
      <c r="E154" s="5">
        <v>6</v>
      </c>
      <c r="F154" s="6" t="s">
        <v>2808</v>
      </c>
      <c r="G154" s="5" t="s">
        <v>2770</v>
      </c>
      <c r="H154" s="7">
        <v>321590.14</v>
      </c>
      <c r="I154" s="7">
        <v>5145442.2399999993</v>
      </c>
      <c r="J154" s="7">
        <v>289431.12599999999</v>
      </c>
      <c r="K154" s="7">
        <v>4630898.0159999998</v>
      </c>
      <c r="L154" s="7"/>
      <c r="M154" s="4">
        <v>3</v>
      </c>
      <c r="N154" s="4"/>
      <c r="O154" s="4" t="s">
        <v>3117</v>
      </c>
    </row>
    <row r="155" spans="1:15" ht="42" x14ac:dyDescent="0.35">
      <c r="A155">
        <v>154</v>
      </c>
      <c r="B155" s="4" t="s">
        <v>2638</v>
      </c>
      <c r="C155" s="5" t="s">
        <v>3118</v>
      </c>
      <c r="D155" s="5">
        <v>20</v>
      </c>
      <c r="E155" s="5">
        <v>8</v>
      </c>
      <c r="F155" s="6" t="s">
        <v>2791</v>
      </c>
      <c r="G155" s="5" t="s">
        <v>2783</v>
      </c>
      <c r="H155" s="7">
        <v>392600</v>
      </c>
      <c r="I155" s="7">
        <v>7852000</v>
      </c>
      <c r="J155" s="7">
        <v>353340</v>
      </c>
      <c r="K155" s="7">
        <v>7066800</v>
      </c>
      <c r="L155" s="7" t="s">
        <v>3119</v>
      </c>
      <c r="M155" s="4">
        <v>3</v>
      </c>
      <c r="N155" s="4" t="s">
        <v>2774</v>
      </c>
      <c r="O155" s="8" t="s">
        <v>3120</v>
      </c>
    </row>
    <row r="156" spans="1:15" ht="31.5" x14ac:dyDescent="0.35">
      <c r="A156">
        <v>155</v>
      </c>
      <c r="B156" s="4" t="s">
        <v>2721</v>
      </c>
      <c r="C156" s="5" t="s">
        <v>3121</v>
      </c>
      <c r="D156" s="5">
        <v>22</v>
      </c>
      <c r="E156" s="5">
        <v>5</v>
      </c>
      <c r="F156" s="6" t="s">
        <v>3122</v>
      </c>
      <c r="G156" s="5" t="s">
        <v>2783</v>
      </c>
      <c r="H156" s="7">
        <v>426620</v>
      </c>
      <c r="I156" s="7">
        <v>9385640</v>
      </c>
      <c r="J156" s="7">
        <v>383958</v>
      </c>
      <c r="K156" s="7">
        <v>8447076</v>
      </c>
      <c r="L156" s="7"/>
      <c r="M156" s="4">
        <v>3</v>
      </c>
      <c r="N156" s="4"/>
      <c r="O156" s="4" t="s">
        <v>3123</v>
      </c>
    </row>
    <row r="157" spans="1:15" ht="42" x14ac:dyDescent="0.35">
      <c r="A157">
        <v>156</v>
      </c>
      <c r="B157" s="4" t="s">
        <v>2694</v>
      </c>
      <c r="C157" s="5" t="s">
        <v>3124</v>
      </c>
      <c r="D157" s="5">
        <v>10</v>
      </c>
      <c r="E157" s="5">
        <v>5</v>
      </c>
      <c r="F157" s="6" t="s">
        <v>2808</v>
      </c>
      <c r="G157" s="5" t="s">
        <v>2770</v>
      </c>
      <c r="H157" s="7">
        <v>329878</v>
      </c>
      <c r="I157" s="7">
        <v>3298780</v>
      </c>
      <c r="J157" s="7">
        <v>296890.2</v>
      </c>
      <c r="K157" s="7">
        <v>2968902</v>
      </c>
      <c r="L157" s="7"/>
      <c r="M157" s="4">
        <v>3</v>
      </c>
      <c r="N157" s="4"/>
      <c r="O157" s="4" t="s">
        <v>3125</v>
      </c>
    </row>
    <row r="158" spans="1:15" ht="52.5" x14ac:dyDescent="0.35">
      <c r="A158">
        <v>157</v>
      </c>
      <c r="B158" s="4" t="s">
        <v>2738</v>
      </c>
      <c r="C158" s="5" t="s">
        <v>3126</v>
      </c>
      <c r="D158" s="5">
        <v>35</v>
      </c>
      <c r="E158" s="5">
        <v>15</v>
      </c>
      <c r="F158" s="6" t="s">
        <v>2940</v>
      </c>
      <c r="G158" s="5" t="s">
        <v>2770</v>
      </c>
      <c r="H158" s="7">
        <v>395080</v>
      </c>
      <c r="I158" s="7">
        <v>13827800</v>
      </c>
      <c r="J158" s="7">
        <v>355572</v>
      </c>
      <c r="K158" s="7">
        <v>12445020</v>
      </c>
      <c r="L158" s="7"/>
      <c r="M158" s="4">
        <v>3</v>
      </c>
      <c r="N158" s="4"/>
      <c r="O158" s="4" t="s">
        <v>3127</v>
      </c>
    </row>
    <row r="159" spans="1:15" ht="31.5" x14ac:dyDescent="0.35">
      <c r="A159">
        <v>158</v>
      </c>
      <c r="B159" s="4" t="s">
        <v>2741</v>
      </c>
      <c r="C159" s="5" t="s">
        <v>3128</v>
      </c>
      <c r="D159" s="5">
        <v>120</v>
      </c>
      <c r="E159" s="5">
        <v>65</v>
      </c>
      <c r="F159" s="6" t="s">
        <v>2940</v>
      </c>
      <c r="G159" s="5" t="s">
        <v>2770</v>
      </c>
      <c r="H159" s="7">
        <v>426620</v>
      </c>
      <c r="I159" s="7">
        <v>51194400</v>
      </c>
      <c r="J159" s="7">
        <v>383958</v>
      </c>
      <c r="K159" s="7">
        <v>46074960</v>
      </c>
      <c r="L159" s="7"/>
      <c r="M159" s="4">
        <v>3</v>
      </c>
      <c r="N159" s="4"/>
      <c r="O159" s="4" t="s">
        <v>3129</v>
      </c>
    </row>
    <row r="160" spans="1:15" ht="31.5" x14ac:dyDescent="0.35">
      <c r="A160">
        <v>159</v>
      </c>
      <c r="B160" s="4" t="s">
        <v>2743</v>
      </c>
      <c r="C160" s="5" t="s">
        <v>3128</v>
      </c>
      <c r="D160" s="5">
        <v>50</v>
      </c>
      <c r="E160" s="5">
        <v>8</v>
      </c>
      <c r="F160" s="6" t="s">
        <v>2940</v>
      </c>
      <c r="G160" s="5" t="s">
        <v>2770</v>
      </c>
      <c r="H160" s="7">
        <v>426620</v>
      </c>
      <c r="I160" s="7">
        <v>21331000</v>
      </c>
      <c r="J160" s="7">
        <v>383958</v>
      </c>
      <c r="K160" s="7">
        <v>19197900</v>
      </c>
      <c r="L160" s="7"/>
      <c r="M160" s="4">
        <v>3</v>
      </c>
      <c r="N160" s="4"/>
      <c r="O160" s="4" t="s">
        <v>3130</v>
      </c>
    </row>
    <row r="161" spans="1:15" ht="31.5" x14ac:dyDescent="0.35">
      <c r="A161">
        <v>160</v>
      </c>
      <c r="B161" s="4" t="s">
        <v>2745</v>
      </c>
      <c r="C161" s="5" t="s">
        <v>3128</v>
      </c>
      <c r="D161" s="5">
        <v>23</v>
      </c>
      <c r="E161" s="5">
        <v>19</v>
      </c>
      <c r="F161" s="6" t="s">
        <v>2940</v>
      </c>
      <c r="G161" s="5" t="s">
        <v>2770</v>
      </c>
      <c r="H161" s="7">
        <v>426620</v>
      </c>
      <c r="I161" s="7">
        <v>9812260</v>
      </c>
      <c r="J161" s="7">
        <v>383958</v>
      </c>
      <c r="K161" s="7">
        <v>8831034</v>
      </c>
      <c r="L161" s="7"/>
      <c r="M161" s="4">
        <v>3</v>
      </c>
      <c r="N161" s="4"/>
      <c r="O161" s="4" t="s">
        <v>3131</v>
      </c>
    </row>
    <row r="162" spans="1:15" ht="31.5" x14ac:dyDescent="0.35">
      <c r="A162">
        <v>161</v>
      </c>
      <c r="B162" s="4" t="s">
        <v>2749</v>
      </c>
      <c r="C162" s="5" t="s">
        <v>3132</v>
      </c>
      <c r="D162" s="5">
        <v>30</v>
      </c>
      <c r="E162" s="5">
        <v>20</v>
      </c>
      <c r="F162" s="6" t="s">
        <v>2940</v>
      </c>
      <c r="G162" s="5" t="s">
        <v>2770</v>
      </c>
      <c r="H162" s="7">
        <v>426620</v>
      </c>
      <c r="I162" s="7">
        <v>12798600</v>
      </c>
      <c r="J162" s="7">
        <v>383958</v>
      </c>
      <c r="K162" s="7">
        <v>11518740</v>
      </c>
      <c r="L162" s="7"/>
      <c r="M162" s="4">
        <v>3</v>
      </c>
      <c r="N162" s="4"/>
      <c r="O162" s="4" t="s">
        <v>3133</v>
      </c>
    </row>
    <row r="163" spans="1:15" ht="31.5" x14ac:dyDescent="0.35">
      <c r="A163">
        <v>162</v>
      </c>
      <c r="B163" s="4" t="s">
        <v>2744</v>
      </c>
      <c r="C163" s="5" t="s">
        <v>3134</v>
      </c>
      <c r="D163" s="5">
        <v>30</v>
      </c>
      <c r="E163" s="5">
        <v>12</v>
      </c>
      <c r="F163" s="6" t="s">
        <v>2940</v>
      </c>
      <c r="G163" s="5" t="s">
        <v>2770</v>
      </c>
      <c r="H163" s="7">
        <v>426620</v>
      </c>
      <c r="I163" s="7">
        <v>12798600</v>
      </c>
      <c r="J163" s="7">
        <v>383958</v>
      </c>
      <c r="K163" s="7">
        <v>11518740</v>
      </c>
      <c r="L163" s="7"/>
      <c r="M163" s="4">
        <v>3</v>
      </c>
      <c r="N163" s="4"/>
      <c r="O163" s="4" t="s">
        <v>3135</v>
      </c>
    </row>
    <row r="164" spans="1:15" ht="63" x14ac:dyDescent="0.35">
      <c r="A164">
        <v>163</v>
      </c>
      <c r="B164" s="4" t="s">
        <v>2647</v>
      </c>
      <c r="C164" s="5" t="s">
        <v>3136</v>
      </c>
      <c r="D164" s="5">
        <v>9</v>
      </c>
      <c r="E164" s="5"/>
      <c r="F164" s="6" t="s">
        <v>3137</v>
      </c>
      <c r="G164" s="5" t="s">
        <v>2770</v>
      </c>
      <c r="H164" s="7">
        <v>400000</v>
      </c>
      <c r="I164" s="7">
        <v>3600000</v>
      </c>
      <c r="J164" s="7">
        <v>280000</v>
      </c>
      <c r="K164" s="7">
        <v>2520000</v>
      </c>
      <c r="L164" s="7" t="s">
        <v>3138</v>
      </c>
      <c r="M164" s="4">
        <v>2</v>
      </c>
      <c r="N164" s="4"/>
      <c r="O164" s="4" t="s">
        <v>3139</v>
      </c>
    </row>
    <row r="165" spans="1:15" ht="126" x14ac:dyDescent="0.35">
      <c r="A165">
        <v>164</v>
      </c>
      <c r="B165" s="4" t="s">
        <v>2646</v>
      </c>
      <c r="C165" s="5" t="s">
        <v>3140</v>
      </c>
      <c r="D165" s="5">
        <v>80</v>
      </c>
      <c r="E165" s="5"/>
      <c r="F165" s="6" t="s">
        <v>3141</v>
      </c>
      <c r="G165" s="6" t="s">
        <v>2770</v>
      </c>
      <c r="H165" s="7">
        <v>630000</v>
      </c>
      <c r="I165" s="7">
        <v>50400000</v>
      </c>
      <c r="J165" s="7">
        <v>441000</v>
      </c>
      <c r="K165" s="7">
        <v>35280000</v>
      </c>
      <c r="L165" s="7" t="s">
        <v>3142</v>
      </c>
      <c r="M165" s="4">
        <v>2</v>
      </c>
      <c r="N165" s="4"/>
      <c r="O165" s="4" t="s">
        <v>3143</v>
      </c>
    </row>
    <row r="166" spans="1:15" ht="29" x14ac:dyDescent="0.35">
      <c r="A166">
        <v>165</v>
      </c>
      <c r="B166" s="4" t="s">
        <v>2753</v>
      </c>
      <c r="C166" s="5"/>
      <c r="D166" s="5">
        <v>7</v>
      </c>
      <c r="E166" s="5">
        <v>1</v>
      </c>
      <c r="F166" s="6" t="s">
        <v>2808</v>
      </c>
      <c r="G166" s="5" t="s">
        <v>2770</v>
      </c>
      <c r="H166" s="7">
        <v>317533.93</v>
      </c>
      <c r="I166" s="7">
        <v>2222737.5099999998</v>
      </c>
      <c r="J166" s="7">
        <v>285780.53700000001</v>
      </c>
      <c r="K166" s="7">
        <v>2000463.7590000001</v>
      </c>
      <c r="L166" s="7"/>
      <c r="M166" s="4">
        <v>3</v>
      </c>
      <c r="N166" s="4"/>
      <c r="O166" s="4" t="s">
        <v>3144</v>
      </c>
    </row>
    <row r="167" spans="1:15" ht="42" x14ac:dyDescent="0.35">
      <c r="A167">
        <v>166</v>
      </c>
      <c r="B167" s="4" t="s">
        <v>3145</v>
      </c>
      <c r="C167" s="5"/>
      <c r="D167" s="5">
        <v>100</v>
      </c>
      <c r="E167" s="5">
        <v>25</v>
      </c>
      <c r="F167" s="6" t="s">
        <v>2826</v>
      </c>
      <c r="G167" s="5" t="s">
        <v>2770</v>
      </c>
      <c r="H167" s="7">
        <v>395080</v>
      </c>
      <c r="I167" s="7">
        <v>39508000</v>
      </c>
      <c r="J167" s="7">
        <v>355572</v>
      </c>
      <c r="K167" s="7">
        <v>35557200</v>
      </c>
      <c r="L167" s="7" t="s">
        <v>2827</v>
      </c>
      <c r="M167" s="4">
        <v>3</v>
      </c>
      <c r="N167" s="4"/>
      <c r="O167" s="4" t="s">
        <v>3146</v>
      </c>
    </row>
    <row r="168" spans="1:15" ht="31.5" x14ac:dyDescent="0.35">
      <c r="A168">
        <v>167</v>
      </c>
      <c r="B168" s="4" t="s">
        <v>3147</v>
      </c>
      <c r="C168" s="5"/>
      <c r="D168" s="5">
        <v>12</v>
      </c>
      <c r="E168" s="5">
        <v>5</v>
      </c>
      <c r="F168" s="6" t="s">
        <v>2870</v>
      </c>
      <c r="G168" s="5" t="s">
        <v>2783</v>
      </c>
      <c r="H168" s="7">
        <v>395080</v>
      </c>
      <c r="I168" s="7">
        <v>4740960</v>
      </c>
      <c r="J168" s="7">
        <v>355572</v>
      </c>
      <c r="K168" s="7">
        <v>4266864</v>
      </c>
      <c r="L168" s="7"/>
      <c r="M168" s="4">
        <v>3</v>
      </c>
      <c r="N168" s="4"/>
      <c r="O168" s="4" t="s">
        <v>3148</v>
      </c>
    </row>
    <row r="169" spans="1:15" ht="43.5" x14ac:dyDescent="0.35">
      <c r="A169">
        <v>168</v>
      </c>
      <c r="B169" s="4" t="s">
        <v>2633</v>
      </c>
      <c r="C169" s="5"/>
      <c r="D169" s="5">
        <v>30</v>
      </c>
      <c r="E169" s="5">
        <v>10</v>
      </c>
      <c r="F169" s="6" t="s">
        <v>2878</v>
      </c>
      <c r="G169" s="5" t="s">
        <v>2783</v>
      </c>
      <c r="H169" s="7">
        <v>395080</v>
      </c>
      <c r="I169" s="7">
        <v>11852400</v>
      </c>
      <c r="J169" s="7">
        <v>355572</v>
      </c>
      <c r="K169" s="7">
        <v>10667160</v>
      </c>
      <c r="L169" s="7"/>
      <c r="M169" s="4">
        <v>3</v>
      </c>
      <c r="N169" s="4" t="s">
        <v>2774</v>
      </c>
      <c r="O169" s="11" t="s">
        <v>3149</v>
      </c>
    </row>
    <row r="170" spans="1:15" ht="31.5" x14ac:dyDescent="0.35">
      <c r="A170">
        <v>169</v>
      </c>
      <c r="B170" s="4" t="s">
        <v>2631</v>
      </c>
      <c r="C170" s="5"/>
      <c r="D170" s="5">
        <v>8</v>
      </c>
      <c r="E170" s="5">
        <v>4</v>
      </c>
      <c r="F170" s="6" t="s">
        <v>2878</v>
      </c>
      <c r="G170" s="5" t="s">
        <v>2783</v>
      </c>
      <c r="H170" s="7">
        <v>194066.45</v>
      </c>
      <c r="I170" s="7">
        <v>1552531.6</v>
      </c>
      <c r="J170" s="7">
        <v>174659.80499999999</v>
      </c>
      <c r="K170" s="7">
        <v>1397278.44</v>
      </c>
      <c r="L170" s="7"/>
      <c r="M170" s="4">
        <v>3</v>
      </c>
      <c r="N170" s="4" t="s">
        <v>2774</v>
      </c>
      <c r="O170" s="11" t="s">
        <v>3150</v>
      </c>
    </row>
    <row r="171" spans="1:15" ht="73.5" x14ac:dyDescent="0.35">
      <c r="A171">
        <v>170</v>
      </c>
      <c r="B171" s="4" t="s">
        <v>3151</v>
      </c>
      <c r="C171" s="5"/>
      <c r="D171" s="5">
        <v>5</v>
      </c>
      <c r="E171" s="5"/>
      <c r="F171" s="6" t="s">
        <v>2952</v>
      </c>
      <c r="G171" s="5" t="s">
        <v>2770</v>
      </c>
      <c r="H171" s="7">
        <v>211482</v>
      </c>
      <c r="I171" s="7">
        <v>1057410</v>
      </c>
      <c r="J171" s="7">
        <v>190333.8</v>
      </c>
      <c r="K171" s="7">
        <v>951669.00000000012</v>
      </c>
      <c r="L171" s="7"/>
      <c r="M171" s="4">
        <v>3</v>
      </c>
      <c r="N171" s="4"/>
      <c r="O171" s="4" t="s">
        <v>3152</v>
      </c>
    </row>
    <row r="172" spans="1:15" ht="52.5" x14ac:dyDescent="0.35">
      <c r="A172">
        <v>171</v>
      </c>
      <c r="B172" s="4" t="s">
        <v>3153</v>
      </c>
      <c r="C172" s="5"/>
      <c r="D172" s="5">
        <v>30</v>
      </c>
      <c r="E172" s="5">
        <v>10</v>
      </c>
      <c r="F172" s="6" t="s">
        <v>2799</v>
      </c>
      <c r="G172" s="5" t="s">
        <v>2770</v>
      </c>
      <c r="H172" s="7">
        <v>307288</v>
      </c>
      <c r="I172" s="7">
        <v>9218640</v>
      </c>
      <c r="J172" s="7">
        <v>276559.2</v>
      </c>
      <c r="K172" s="7">
        <v>8296776</v>
      </c>
      <c r="L172" s="7"/>
      <c r="M172" s="4">
        <v>3</v>
      </c>
      <c r="N172" s="4"/>
      <c r="O172" s="4" t="s">
        <v>3154</v>
      </c>
    </row>
    <row r="173" spans="1:15" ht="31.5" x14ac:dyDescent="0.35">
      <c r="A173">
        <v>172</v>
      </c>
      <c r="B173" s="4" t="s">
        <v>3155</v>
      </c>
      <c r="C173" s="5"/>
      <c r="D173" s="5">
        <v>60</v>
      </c>
      <c r="E173" s="5">
        <v>40</v>
      </c>
      <c r="F173" s="6" t="s">
        <v>3156</v>
      </c>
      <c r="G173" s="5" t="s">
        <v>2770</v>
      </c>
      <c r="H173" s="7">
        <v>395080</v>
      </c>
      <c r="I173" s="7">
        <v>23704800</v>
      </c>
      <c r="J173" s="7">
        <v>355572</v>
      </c>
      <c r="K173" s="7">
        <v>21334320</v>
      </c>
      <c r="L173" s="7"/>
      <c r="M173" s="4">
        <v>3</v>
      </c>
      <c r="N173" s="4"/>
      <c r="O173" s="4" t="s">
        <v>3157</v>
      </c>
    </row>
    <row r="174" spans="1:15" ht="31.5" x14ac:dyDescent="0.35">
      <c r="A174">
        <v>173</v>
      </c>
      <c r="B174" s="4" t="s">
        <v>3158</v>
      </c>
      <c r="C174" s="5"/>
      <c r="D174" s="5">
        <v>50</v>
      </c>
      <c r="E174" s="5">
        <v>50</v>
      </c>
      <c r="F174" s="6" t="s">
        <v>3083</v>
      </c>
      <c r="G174" s="5" t="s">
        <v>2783</v>
      </c>
      <c r="H174" s="7">
        <v>426620</v>
      </c>
      <c r="I174" s="7">
        <v>21331000</v>
      </c>
      <c r="J174" s="7">
        <v>383958</v>
      </c>
      <c r="K174" s="7">
        <v>19197900</v>
      </c>
      <c r="L174" s="7"/>
      <c r="M174" s="4">
        <v>3</v>
      </c>
      <c r="N174" s="4"/>
      <c r="O174" s="4" t="s">
        <v>3159</v>
      </c>
    </row>
    <row r="175" spans="1:15" ht="73.5" x14ac:dyDescent="0.35">
      <c r="A175">
        <v>174</v>
      </c>
      <c r="B175" s="4" t="s">
        <v>3160</v>
      </c>
      <c r="C175" s="5"/>
      <c r="D175" s="5">
        <v>34</v>
      </c>
      <c r="E175" s="5">
        <v>13</v>
      </c>
      <c r="F175" s="6" t="s">
        <v>3060</v>
      </c>
      <c r="G175" s="5" t="s">
        <v>2770</v>
      </c>
      <c r="H175" s="7">
        <v>426620</v>
      </c>
      <c r="I175" s="7">
        <v>14505080</v>
      </c>
      <c r="J175" s="7">
        <v>383958</v>
      </c>
      <c r="K175" s="7">
        <v>13054572</v>
      </c>
      <c r="L175" s="7"/>
      <c r="M175" s="4">
        <v>3</v>
      </c>
      <c r="N175" s="4"/>
      <c r="O175" s="4" t="s">
        <v>3161</v>
      </c>
    </row>
    <row r="176" spans="1:15" x14ac:dyDescent="0.35">
      <c r="D176">
        <f>SUM(D2:D175)</f>
        <v>10023</v>
      </c>
      <c r="E176">
        <f>SUM(E2:E175)</f>
        <v>3790</v>
      </c>
      <c r="H176">
        <f>SUM(H2:H175)</f>
        <v>69875673.450000003</v>
      </c>
      <c r="I176">
        <f>SUM(I2:I175)</f>
        <v>4133367664.3400002</v>
      </c>
      <c r="J176">
        <f>SUM(J2:J175)</f>
        <v>59810772.705000006</v>
      </c>
      <c r="K176">
        <f>SUM(K2:K175)</f>
        <v>3447794638.5060005</v>
      </c>
      <c r="L176">
        <f>SUM(L2:L175)</f>
        <v>0</v>
      </c>
    </row>
  </sheetData>
  <autoFilter ref="A1:N176" xr:uid="{5A3F781A-B4D6-41F2-A582-32005E76160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52636-49F8-413E-986D-4FE8442050B1}">
  <sheetPr codeName="Feuil16"/>
  <dimension ref="A1:F180"/>
  <sheetViews>
    <sheetView showGridLines="0" topLeftCell="A34" workbookViewId="0">
      <selection activeCell="AG3" sqref="AG3"/>
    </sheetView>
  </sheetViews>
  <sheetFormatPr defaultColWidth="8.7265625" defaultRowHeight="14.5" x14ac:dyDescent="0.35"/>
  <cols>
    <col min="1" max="1" width="10.81640625"/>
    <col min="2" max="2" width="26.7265625" customWidth="1"/>
    <col min="3" max="3" width="10.81640625"/>
    <col min="4" max="4" width="26.26953125" customWidth="1"/>
    <col min="5" max="5" width="32.81640625" customWidth="1"/>
    <col min="6" max="6" width="10.81640625"/>
  </cols>
  <sheetData>
    <row r="1" spans="1:6" ht="44" thickBot="1" x14ac:dyDescent="0.4">
      <c r="A1" s="13" t="s">
        <v>3162</v>
      </c>
      <c r="B1" s="13" t="s">
        <v>3163</v>
      </c>
      <c r="C1" s="13" t="s">
        <v>3164</v>
      </c>
      <c r="D1" s="13" t="s">
        <v>3165</v>
      </c>
      <c r="E1" s="13" t="s">
        <v>3166</v>
      </c>
      <c r="F1" s="13" t="s">
        <v>3167</v>
      </c>
    </row>
    <row r="2" spans="1:6" ht="29.5" thickBot="1" x14ac:dyDescent="0.4">
      <c r="A2" s="16" t="str">
        <f>IF(B2&lt;&gt;"","FOR"&amp;TEXT(COUNTA($B$2:B2),"000"),"")</f>
        <v>FOR001</v>
      </c>
      <c r="B2" s="16" t="s">
        <v>2902</v>
      </c>
      <c r="C2" s="16" t="str">
        <f>IF(D2&lt;&gt;"","FORH"&amp;TEXT(COUNTA($D$2:D2),"000"),"")</f>
        <v>FORH001</v>
      </c>
      <c r="D2" s="16" t="s">
        <v>3168</v>
      </c>
      <c r="E2" s="16" t="s">
        <v>3169</v>
      </c>
      <c r="F2" s="16" t="s">
        <v>3170</v>
      </c>
    </row>
    <row r="3" spans="1:6" ht="58" x14ac:dyDescent="0.35">
      <c r="A3" s="16" t="str">
        <f>IF(B3&lt;&gt;"","FOR"&amp;TEXT(COUNTA($B$2:B3),"000"),"")</f>
        <v>FOR002</v>
      </c>
      <c r="B3" s="16" t="s">
        <v>2866</v>
      </c>
      <c r="C3" s="16" t="str">
        <f>IF(D3&lt;&gt;"","FORH"&amp;TEXT(COUNTA($D$2:D3),"000"),"")</f>
        <v>FORH002</v>
      </c>
      <c r="D3" s="16" t="s">
        <v>2866</v>
      </c>
      <c r="E3" s="16" t="s">
        <v>2866</v>
      </c>
      <c r="F3" s="16" t="s">
        <v>3171</v>
      </c>
    </row>
    <row r="4" spans="1:6" ht="72.5" x14ac:dyDescent="0.35">
      <c r="A4" s="16" t="str">
        <f>IF(B4&lt;&gt;"","FOR"&amp;TEXT(COUNTA($B$2:B4),"000"),"")</f>
        <v>FOR003</v>
      </c>
      <c r="B4" s="16" t="s">
        <v>3091</v>
      </c>
      <c r="C4" s="16" t="str">
        <f>IF(D4&lt;&gt;"","FORH"&amp;TEXT(COUNTA($D$2:D4),"000"),"")</f>
        <v>FORH003</v>
      </c>
      <c r="D4" s="16" t="s">
        <v>3172</v>
      </c>
      <c r="E4" s="16" t="s">
        <v>3173</v>
      </c>
      <c r="F4" s="16" t="s">
        <v>3174</v>
      </c>
    </row>
    <row r="5" spans="1:6" ht="43.5" x14ac:dyDescent="0.35">
      <c r="A5" s="16" t="str">
        <f>IF(B5&lt;&gt;"","FOR"&amp;TEXT(COUNTA($B$2:B5),"000"),"")</f>
        <v>FOR004</v>
      </c>
      <c r="B5" s="16" t="s">
        <v>1105</v>
      </c>
      <c r="C5" s="16" t="str">
        <f>IF(D5&lt;&gt;"","FORH"&amp;TEXT(COUNTA($D$2:D5),"000"),"")</f>
        <v>FORH004</v>
      </c>
      <c r="D5" s="16" t="s">
        <v>3175</v>
      </c>
      <c r="E5" s="16" t="s">
        <v>3176</v>
      </c>
      <c r="F5" s="16" t="s">
        <v>3177</v>
      </c>
    </row>
    <row r="6" spans="1:6" ht="29.5" thickBot="1" x14ac:dyDescent="0.4">
      <c r="A6" s="16" t="str">
        <f>IF(B6&lt;&gt;"","FOR"&amp;TEXT(COUNTA($B$2:B6),"000"),"")</f>
        <v>FOR005</v>
      </c>
      <c r="B6" s="16" t="s">
        <v>2917</v>
      </c>
      <c r="C6" s="16" t="str">
        <f>IF(D6&lt;&gt;"","FORH"&amp;TEXT(COUNTA($D$2:D6),"000"),"")</f>
        <v>FORH005</v>
      </c>
      <c r="D6" s="16" t="s">
        <v>2917</v>
      </c>
      <c r="E6" s="16" t="s">
        <v>3178</v>
      </c>
      <c r="F6" s="16" t="s">
        <v>3179</v>
      </c>
    </row>
    <row r="7" spans="1:6" ht="72.5" x14ac:dyDescent="0.35">
      <c r="A7" s="16" t="str">
        <f>IF(B7&lt;&gt;"","FOR"&amp;TEXT(COUNTA($B$2:B7),"000"),"")</f>
        <v>FOR006</v>
      </c>
      <c r="B7" s="16" t="s">
        <v>1180</v>
      </c>
      <c r="C7" s="16" t="str">
        <f>IF(D7&lt;&gt;"","FORH"&amp;TEXT(COUNTA($D$2:D7),"000"),"")</f>
        <v>FORH006</v>
      </c>
      <c r="D7" s="16" t="s">
        <v>3180</v>
      </c>
      <c r="E7" s="16" t="s">
        <v>3181</v>
      </c>
      <c r="F7" s="16" t="s">
        <v>3182</v>
      </c>
    </row>
    <row r="8" spans="1:6" ht="58.5" thickBot="1" x14ac:dyDescent="0.4">
      <c r="A8" s="16" t="str">
        <f>IF(B8&lt;&gt;"","FOR"&amp;TEXT(COUNTA($B$2:B8),"000"),"")</f>
        <v>FOR007</v>
      </c>
      <c r="B8" s="16" t="s">
        <v>2882</v>
      </c>
      <c r="C8" s="16" t="str">
        <f>IF(D8&lt;&gt;"","FORH"&amp;TEXT(COUNTA($D$2:D8),"000"),"")</f>
        <v>FORH007</v>
      </c>
      <c r="D8" s="16" t="s">
        <v>3183</v>
      </c>
      <c r="E8" s="16" t="s">
        <v>3184</v>
      </c>
      <c r="F8" s="16" t="s">
        <v>3185</v>
      </c>
    </row>
    <row r="9" spans="1:6" ht="29.5" thickBot="1" x14ac:dyDescent="0.4">
      <c r="A9" s="16" t="str">
        <f>IF(B9&lt;&gt;"","FOR"&amp;TEXT(COUNTA($B$2:B9),"000"),"")</f>
        <v>FOR008</v>
      </c>
      <c r="B9" s="16" t="s">
        <v>3140</v>
      </c>
      <c r="C9" s="16" t="str">
        <f>IF(D9&lt;&gt;"","FORH"&amp;TEXT(COUNTA($D$2:D9),"000"),"")</f>
        <v>FORH008</v>
      </c>
      <c r="D9" s="16" t="s">
        <v>3186</v>
      </c>
      <c r="E9" s="16" t="s">
        <v>3187</v>
      </c>
      <c r="F9" s="16" t="s">
        <v>3188</v>
      </c>
    </row>
    <row r="10" spans="1:6" x14ac:dyDescent="0.35">
      <c r="A10" s="16" t="str">
        <f>IF(B10&lt;&gt;"","FOR"&amp;TEXT(COUNTA($B$2:B10),"000"),"")</f>
        <v>FOR009</v>
      </c>
      <c r="B10" s="16" t="s">
        <v>3136</v>
      </c>
      <c r="C10" s="16" t="str">
        <f>IF(D10&lt;&gt;"","FORH"&amp;TEXT(COUNTA($D$2:D10),"000"),"")</f>
        <v>FORH009</v>
      </c>
      <c r="D10" s="16" t="s">
        <v>3136</v>
      </c>
      <c r="E10" s="16" t="s">
        <v>3136</v>
      </c>
      <c r="F10" s="16" t="s">
        <v>3189</v>
      </c>
    </row>
    <row r="11" spans="1:6" ht="29.5" thickBot="1" x14ac:dyDescent="0.4">
      <c r="A11" s="16" t="str">
        <f>IF(B11&lt;&gt;"","FOR"&amp;TEXT(COUNTA($B$2:B11),"000"),"")</f>
        <v>FOR010</v>
      </c>
      <c r="B11" s="16" t="s">
        <v>2931</v>
      </c>
      <c r="C11" s="16" t="str">
        <f>IF(D11&lt;&gt;"","FORH"&amp;TEXT(COUNTA($D$2:D11),"000"),"")</f>
        <v>FORH010</v>
      </c>
      <c r="D11" s="16" t="s">
        <v>2931</v>
      </c>
      <c r="E11" s="16" t="s">
        <v>2931</v>
      </c>
      <c r="F11" s="16" t="s">
        <v>3190</v>
      </c>
    </row>
    <row r="12" spans="1:6" ht="101.5" x14ac:dyDescent="0.35">
      <c r="A12" s="16" t="str">
        <f>IF(B12&lt;&gt;"","FOR"&amp;TEXT(COUNTA($B$2:B12),"000"),"")</f>
        <v>FOR011</v>
      </c>
      <c r="B12" s="16" t="s">
        <v>2963</v>
      </c>
      <c r="C12" s="16" t="str">
        <f>IF(D12&lt;&gt;"","FORH"&amp;TEXT(COUNTA($D$2:D12),"000"),"")</f>
        <v>FORH011</v>
      </c>
      <c r="D12" s="16" t="s">
        <v>3180</v>
      </c>
      <c r="E12" s="16" t="s">
        <v>3181</v>
      </c>
      <c r="F12" s="16" t="s">
        <v>3182</v>
      </c>
    </row>
    <row r="13" spans="1:6" ht="72.5" x14ac:dyDescent="0.35">
      <c r="A13" s="16" t="str">
        <f>IF(B13&lt;&gt;"","FOR"&amp;TEXT(COUNTA($B$2:B13),"000"),"")</f>
        <v>FOR012</v>
      </c>
      <c r="B13" s="16" t="s">
        <v>2891</v>
      </c>
      <c r="C13" s="16" t="str">
        <f>IF(D13&lt;&gt;"","FORH"&amp;TEXT(COUNTA($D$2:D13),"000"),"")</f>
        <v>FORH012</v>
      </c>
      <c r="D13" s="16" t="s">
        <v>3172</v>
      </c>
      <c r="E13" s="16" t="s">
        <v>3173</v>
      </c>
      <c r="F13" s="16" t="s">
        <v>3174</v>
      </c>
    </row>
    <row r="14" spans="1:6" ht="58.5" thickBot="1" x14ac:dyDescent="0.4">
      <c r="A14" s="16" t="str">
        <f>IF(B14&lt;&gt;"","FOR"&amp;TEXT(COUNTA($B$2:B14),"000"),"")</f>
        <v>FOR013</v>
      </c>
      <c r="B14" s="16" t="s">
        <v>3002</v>
      </c>
      <c r="C14" s="16" t="str">
        <f>IF(D14&lt;&gt;"","FORH"&amp;TEXT(COUNTA($D$2:D14),"000"),"")</f>
        <v>FORH013</v>
      </c>
      <c r="D14" s="16" t="s">
        <v>3191</v>
      </c>
      <c r="E14" s="16" t="s">
        <v>3192</v>
      </c>
      <c r="F14" s="16" t="s">
        <v>3193</v>
      </c>
    </row>
    <row r="15" spans="1:6" ht="87" x14ac:dyDescent="0.35">
      <c r="A15" s="16" t="str">
        <f>IF(B15&lt;&gt;"","FOR"&amp;TEXT(COUNTA($B$2:B15),"000"),"")</f>
        <v>FOR014</v>
      </c>
      <c r="B15" s="16" t="s">
        <v>3194</v>
      </c>
      <c r="C15" s="16" t="str">
        <f>IF(D15&lt;&gt;"","FORH"&amp;TEXT(COUNTA($D$2:D15),"000"),"")</f>
        <v>FORH014</v>
      </c>
      <c r="D15" s="16" t="s">
        <v>3195</v>
      </c>
      <c r="E15" s="16" t="s">
        <v>3196</v>
      </c>
      <c r="F15" s="16" t="s">
        <v>3197</v>
      </c>
    </row>
    <row r="16" spans="1:6" ht="44" thickBot="1" x14ac:dyDescent="0.4">
      <c r="A16" s="16" t="str">
        <f>IF(B16&lt;&gt;"","FOR"&amp;TEXT(COUNTA($B$2:B16),"000"),"")</f>
        <v>FOR015</v>
      </c>
      <c r="B16" s="16" t="s">
        <v>3043</v>
      </c>
      <c r="C16" s="16" t="str">
        <f>IF(D16&lt;&gt;"","FORH"&amp;TEXT(COUNTA($D$2:D16),"000"),"")</f>
        <v>FORH015</v>
      </c>
      <c r="D16" s="16" t="s">
        <v>3175</v>
      </c>
      <c r="E16" s="16" t="s">
        <v>3176</v>
      </c>
      <c r="F16" s="16" t="s">
        <v>3177</v>
      </c>
    </row>
    <row r="17" spans="1:6" ht="58" x14ac:dyDescent="0.35">
      <c r="A17" s="16" t="str">
        <f>IF(B17&lt;&gt;"","FOR"&amp;TEXT(COUNTA($B$2:B17),"000"),"")</f>
        <v>FOR016</v>
      </c>
      <c r="B17" s="16" t="s">
        <v>3049</v>
      </c>
      <c r="C17" s="16" t="str">
        <f>IF(D17&lt;&gt;"","FORH"&amp;TEXT(COUNTA($D$2:D17),"000"),"")</f>
        <v>FORH016</v>
      </c>
      <c r="D17" s="16" t="s">
        <v>3198</v>
      </c>
      <c r="E17" s="16" t="s">
        <v>3199</v>
      </c>
      <c r="F17" s="16" t="s">
        <v>3200</v>
      </c>
    </row>
    <row r="18" spans="1:6" ht="58.5" thickBot="1" x14ac:dyDescent="0.4">
      <c r="A18" s="16" t="str">
        <f>IF(B18&lt;&gt;"","FOR"&amp;TEXT(COUNTA($B$2:B18),"000"),"")</f>
        <v>FOR017</v>
      </c>
      <c r="B18" s="16" t="s">
        <v>2935</v>
      </c>
      <c r="C18" s="16" t="str">
        <f>IF(D18&lt;&gt;"","FORH"&amp;TEXT(COUNTA($D$2:D18),"000"),"")</f>
        <v>FORH017</v>
      </c>
      <c r="D18" s="16" t="s">
        <v>3201</v>
      </c>
      <c r="E18" s="16" t="s">
        <v>3202</v>
      </c>
      <c r="F18" s="16" t="s">
        <v>3203</v>
      </c>
    </row>
    <row r="19" spans="1:6" ht="72.5" x14ac:dyDescent="0.35">
      <c r="A19" s="16" t="str">
        <f>IF(B19&lt;&gt;"","FOR"&amp;TEXT(COUNTA($B$2:B19),"000"),"")</f>
        <v>FOR018</v>
      </c>
      <c r="B19" s="16" t="s">
        <v>2975</v>
      </c>
      <c r="C19" s="16" t="str">
        <f>IF(D19&lt;&gt;"","FORH"&amp;TEXT(COUNTA($D$2:D19),"000"),"")</f>
        <v>FORH018</v>
      </c>
      <c r="D19" s="16" t="s">
        <v>2947</v>
      </c>
      <c r="E19" s="16" t="s">
        <v>3204</v>
      </c>
      <c r="F19" s="16" t="s">
        <v>3205</v>
      </c>
    </row>
    <row r="20" spans="1:6" x14ac:dyDescent="0.35">
      <c r="A20" s="16" t="str">
        <f>IF(B20&lt;&gt;"","FOR"&amp;TEXT(COUNTA($B$2:B20),"000"),"")</f>
        <v>FOR019</v>
      </c>
      <c r="B20" s="16" t="s">
        <v>3056</v>
      </c>
      <c r="C20" s="16" t="str">
        <f>IF(D20&lt;&gt;"","FORH"&amp;TEXT(COUNTA($D$2:D20),"000"),"")</f>
        <v>FORH019</v>
      </c>
      <c r="D20" s="16" t="s">
        <v>3056</v>
      </c>
      <c r="E20" s="16" t="s">
        <v>3056</v>
      </c>
      <c r="F20" s="16" t="s">
        <v>3206</v>
      </c>
    </row>
    <row r="21" spans="1:6" ht="44" thickBot="1" x14ac:dyDescent="0.4">
      <c r="A21" s="16" t="str">
        <f>IF(B21&lt;&gt;"","FOR"&amp;TEXT(COUNTA($B$2:B21),"000"),"")</f>
        <v>FOR020</v>
      </c>
      <c r="B21" s="16" t="s">
        <v>2898</v>
      </c>
      <c r="C21" s="16" t="str">
        <f>IF(D21&lt;&gt;"","FORH"&amp;TEXT(COUNTA($D$2:D21),"000"),"")</f>
        <v>FORH020</v>
      </c>
      <c r="D21" s="16" t="s">
        <v>3207</v>
      </c>
      <c r="E21" s="16" t="s">
        <v>3208</v>
      </c>
      <c r="F21" s="16" t="s">
        <v>3209</v>
      </c>
    </row>
    <row r="22" spans="1:6" ht="58.5" thickBot="1" x14ac:dyDescent="0.4">
      <c r="A22" s="16" t="str">
        <f>IF(B22&lt;&gt;"","FOR"&amp;TEXT(COUNTA($B$2:B22),"000"),"")</f>
        <v>FOR021</v>
      </c>
      <c r="B22" s="16" t="s">
        <v>2893</v>
      </c>
      <c r="C22" s="16" t="str">
        <f>IF(D22&lt;&gt;"","FORH"&amp;TEXT(COUNTA($D$2:D22),"000"),"")</f>
        <v>FORH021</v>
      </c>
      <c r="D22" s="16" t="s">
        <v>3210</v>
      </c>
      <c r="E22" s="16" t="s">
        <v>3211</v>
      </c>
      <c r="F22" s="16" t="s">
        <v>3212</v>
      </c>
    </row>
    <row r="23" spans="1:6" ht="87" x14ac:dyDescent="0.35">
      <c r="A23" s="16" t="str">
        <f>IF(B23&lt;&gt;"","FOR"&amp;TEXT(COUNTA($B$2:B23),"000"),"")</f>
        <v>FOR022</v>
      </c>
      <c r="B23" s="16" t="s">
        <v>2829</v>
      </c>
      <c r="C23" s="16" t="str">
        <f>IF(D23&lt;&gt;"","FORH"&amp;TEXT(COUNTA($D$2:D23),"000"),"")</f>
        <v>FORH022</v>
      </c>
      <c r="D23" s="16" t="s">
        <v>3213</v>
      </c>
      <c r="E23" s="16" t="s">
        <v>3214</v>
      </c>
      <c r="F23" s="16" t="s">
        <v>3215</v>
      </c>
    </row>
    <row r="24" spans="1:6" ht="58" x14ac:dyDescent="0.35">
      <c r="A24" s="16" t="str">
        <f>IF(B24&lt;&gt;"","FOR"&amp;TEXT(COUNTA($B$2:B24),"000"),"")</f>
        <v>FOR023</v>
      </c>
      <c r="B24" s="16" t="s">
        <v>2859</v>
      </c>
      <c r="C24" s="16" t="str">
        <f>IF(D24&lt;&gt;"","FORH"&amp;TEXT(COUNTA($D$2:D24),"000"),"")</f>
        <v>FORH023</v>
      </c>
      <c r="D24" s="16" t="s">
        <v>3216</v>
      </c>
      <c r="E24" s="16" t="s">
        <v>3217</v>
      </c>
      <c r="F24" s="16" t="s">
        <v>3218</v>
      </c>
    </row>
    <row r="25" spans="1:6" ht="44" thickBot="1" x14ac:dyDescent="0.4">
      <c r="A25" s="16" t="str">
        <f>IF(B25&lt;&gt;"","FOR"&amp;TEXT(COUNTA($B$2:B25),"000"),"")</f>
        <v>FOR024</v>
      </c>
      <c r="B25" s="16" t="s">
        <v>2887</v>
      </c>
      <c r="C25" s="16" t="str">
        <f>IF(D25&lt;&gt;"","FORH"&amp;TEXT(COUNTA($D$2:D25),"000"),"")</f>
        <v>FORH024</v>
      </c>
      <c r="D25" s="16" t="s">
        <v>3210</v>
      </c>
      <c r="E25" s="16" t="s">
        <v>3211</v>
      </c>
      <c r="F25" s="16" t="s">
        <v>3212</v>
      </c>
    </row>
    <row r="26" spans="1:6" ht="72.5" x14ac:dyDescent="0.35">
      <c r="A26" s="16" t="str">
        <f>IF(B26&lt;&gt;"","FOR"&amp;TEXT(COUNTA($B$2:B26),"000"),"")</f>
        <v>FOR025</v>
      </c>
      <c r="B26" s="16" t="s">
        <v>2914</v>
      </c>
      <c r="C26" s="16" t="str">
        <f>IF(D26&lt;&gt;"","FORH"&amp;TEXT(COUNTA($D$2:D26),"000"),"")</f>
        <v>FORH025</v>
      </c>
      <c r="D26" s="16" t="s">
        <v>3219</v>
      </c>
      <c r="E26" s="16" t="s">
        <v>3219</v>
      </c>
      <c r="F26" s="16" t="s">
        <v>3220</v>
      </c>
    </row>
    <row r="27" spans="1:6" x14ac:dyDescent="0.35">
      <c r="A27" s="16" t="str">
        <f>IF(B27&lt;&gt;"","FOR"&amp;TEXT(COUNTA($B$2:B27),"000"),"")</f>
        <v>FOR026</v>
      </c>
      <c r="B27" s="16" t="s">
        <v>2801</v>
      </c>
      <c r="C27" s="16" t="str">
        <f>IF(D27&lt;&gt;"","FORH"&amp;TEXT(COUNTA($D$2:D27),"000"),"")</f>
        <v>FORH026</v>
      </c>
      <c r="D27" s="16" t="s">
        <v>2801</v>
      </c>
      <c r="E27" s="16" t="s">
        <v>2801</v>
      </c>
      <c r="F27" s="16" t="s">
        <v>3221</v>
      </c>
    </row>
    <row r="28" spans="1:6" ht="72.5" x14ac:dyDescent="0.35">
      <c r="A28" s="16" t="str">
        <f>IF(B28&lt;&gt;"","FOR"&amp;TEXT(COUNTA($B$2:B28),"000"),"")</f>
        <v>FOR027</v>
      </c>
      <c r="B28" s="16" t="s">
        <v>977</v>
      </c>
      <c r="C28" s="16" t="str">
        <f>IF(D28&lt;&gt;"","FORH"&amp;TEXT(COUNTA($D$2:D28),"000"),"")</f>
        <v>FORH027</v>
      </c>
      <c r="D28" s="16" t="s">
        <v>3172</v>
      </c>
      <c r="E28" s="16" t="s">
        <v>3173</v>
      </c>
      <c r="F28" s="16" t="s">
        <v>3174</v>
      </c>
    </row>
    <row r="29" spans="1:6" ht="29.5" thickBot="1" x14ac:dyDescent="0.4">
      <c r="A29" s="16" t="str">
        <f>IF(B29&lt;&gt;"","FOR"&amp;TEXT(COUNTA($B$2:B29),"000"),"")</f>
        <v>FOR028</v>
      </c>
      <c r="B29" s="16" t="s">
        <v>3045</v>
      </c>
      <c r="C29" s="16" t="str">
        <f>IF(D29&lt;&gt;"","FORH"&amp;TEXT(COUNTA($D$2:D29),"000"),"")</f>
        <v>FORH028</v>
      </c>
      <c r="D29" s="16" t="s">
        <v>3186</v>
      </c>
      <c r="E29" s="16" t="s">
        <v>3187</v>
      </c>
      <c r="F29" s="16" t="s">
        <v>3188</v>
      </c>
    </row>
    <row r="30" spans="1:6" ht="72.5" x14ac:dyDescent="0.35">
      <c r="A30" s="16" t="str">
        <f>IF(B30&lt;&gt;"","FOR"&amp;TEXT(COUNTA($B$2:B30),"000"),"")</f>
        <v>FOR029</v>
      </c>
      <c r="B30" s="16" t="s">
        <v>2787</v>
      </c>
      <c r="C30" s="16" t="str">
        <f>IF(D30&lt;&gt;"","FORH"&amp;TEXT(COUNTA($D$2:D30),"000"),"")</f>
        <v>FORH029</v>
      </c>
      <c r="D30" s="16" t="s">
        <v>3222</v>
      </c>
      <c r="E30" s="16" t="s">
        <v>3223</v>
      </c>
      <c r="F30" s="16" t="s">
        <v>3224</v>
      </c>
    </row>
    <row r="31" spans="1:6" ht="101.5" x14ac:dyDescent="0.35">
      <c r="A31" s="16" t="str">
        <f>IF(B31&lt;&gt;"","FOR"&amp;TEXT(COUNTA($B$2:B31),"000"),"")</f>
        <v>FOR030</v>
      </c>
      <c r="B31" s="16" t="s">
        <v>2475</v>
      </c>
      <c r="C31" s="16" t="str">
        <f>IF(D31&lt;&gt;"","FORH"&amp;TEXT(COUNTA($D$2:D31),"000"),"")</f>
        <v>FORH030</v>
      </c>
      <c r="D31" s="16" t="s">
        <v>3225</v>
      </c>
      <c r="E31" s="16" t="s">
        <v>3226</v>
      </c>
      <c r="F31" s="16" t="s">
        <v>3227</v>
      </c>
    </row>
    <row r="32" spans="1:6" ht="29" x14ac:dyDescent="0.35">
      <c r="A32" s="16" t="str">
        <f>IF(B32&lt;&gt;"","FOR"&amp;TEXT(COUNTA($B$2:B32),"000"),"")</f>
        <v>FOR031</v>
      </c>
      <c r="B32" s="16" t="s">
        <v>1045</v>
      </c>
      <c r="C32" s="16" t="str">
        <f>IF(D32&lt;&gt;"","FORH"&amp;TEXT(COUNTA($D$2:D32),"000"),"")</f>
        <v>FORH031</v>
      </c>
      <c r="D32" s="16" t="s">
        <v>1045</v>
      </c>
      <c r="E32" s="16" t="s">
        <v>1045</v>
      </c>
      <c r="F32" s="16" t="s">
        <v>3228</v>
      </c>
    </row>
    <row r="33" spans="1:6" ht="58.5" thickBot="1" x14ac:dyDescent="0.4">
      <c r="A33" s="16" t="str">
        <f>IF(B33&lt;&gt;"","FOR"&amp;TEXT(COUNTA($B$2:B33),"000"),"")</f>
        <v>FOR032</v>
      </c>
      <c r="B33" s="16" t="s">
        <v>3087</v>
      </c>
      <c r="C33" s="16" t="str">
        <f>IF(D33&lt;&gt;"","FORH"&amp;TEXT(COUNTA($D$2:D33),"000"),"")</f>
        <v>FORH032</v>
      </c>
      <c r="D33" s="16" t="s">
        <v>3229</v>
      </c>
      <c r="E33" s="16" t="s">
        <v>3230</v>
      </c>
      <c r="F33" s="16" t="s">
        <v>3231</v>
      </c>
    </row>
    <row r="34" spans="1:6" ht="44" thickBot="1" x14ac:dyDescent="0.4">
      <c r="A34" s="16" t="str">
        <f>IF(B34&lt;&gt;"","FOR"&amp;TEXT(COUNTA($B$2:B34),"000"),"")</f>
        <v>FOR033</v>
      </c>
      <c r="B34" s="16" t="s">
        <v>2862</v>
      </c>
      <c r="C34" s="16" t="str">
        <f>IF(D34&lt;&gt;"","FORH"&amp;TEXT(COUNTA($D$2:D34),"000"),"")</f>
        <v>FORH033</v>
      </c>
      <c r="D34" s="16" t="s">
        <v>3232</v>
      </c>
      <c r="E34" s="16" t="s">
        <v>3233</v>
      </c>
      <c r="F34" s="16" t="s">
        <v>3234</v>
      </c>
    </row>
    <row r="35" spans="1:6" ht="44" thickBot="1" x14ac:dyDescent="0.4">
      <c r="A35" s="16" t="str">
        <f>IF(B35&lt;&gt;"","FOR"&amp;TEXT(COUNTA($B$2:B35),"000"),"")</f>
        <v>FOR034</v>
      </c>
      <c r="B35" s="16" t="s">
        <v>2864</v>
      </c>
      <c r="C35" s="16" t="str">
        <f>IF(D35&lt;&gt;"","FORH"&amp;TEXT(COUNTA($D$2:D35),"000"),"")</f>
        <v>FORH034</v>
      </c>
      <c r="D35" s="16" t="s">
        <v>3232</v>
      </c>
      <c r="E35" s="16" t="s">
        <v>3233</v>
      </c>
      <c r="F35" s="16" t="s">
        <v>3234</v>
      </c>
    </row>
    <row r="36" spans="1:6" ht="72.5" x14ac:dyDescent="0.35">
      <c r="A36" s="16" t="str">
        <f>IF(B36&lt;&gt;"","FOR"&amp;TEXT(COUNTA($B$2:B36),"000"),"")</f>
        <v>FOR035</v>
      </c>
      <c r="B36" s="16" t="s">
        <v>2942</v>
      </c>
      <c r="C36" s="16" t="str">
        <f>IF(D36&lt;&gt;"","FORH"&amp;TEXT(COUNTA($D$2:D36),"000"),"")</f>
        <v>FORH035</v>
      </c>
      <c r="D36" s="16" t="s">
        <v>2947</v>
      </c>
      <c r="E36" s="16" t="s">
        <v>3204</v>
      </c>
      <c r="F36" s="16" t="s">
        <v>3205</v>
      </c>
    </row>
    <row r="37" spans="1:6" ht="58.5" thickBot="1" x14ac:dyDescent="0.4">
      <c r="A37" s="16" t="str">
        <f>IF(B37&lt;&gt;"","FOR"&amp;TEXT(COUNTA($B$2:B37),"000"),"")</f>
        <v>FOR036</v>
      </c>
      <c r="B37" s="16" t="s">
        <v>2768</v>
      </c>
      <c r="C37" s="16" t="str">
        <f>IF(D37&lt;&gt;"","FORH"&amp;TEXT(COUNTA($D$2:D37),"000"),"")</f>
        <v>FORH036</v>
      </c>
      <c r="D37" s="16" t="s">
        <v>3235</v>
      </c>
      <c r="E37" s="16" t="s">
        <v>3236</v>
      </c>
      <c r="F37" s="16" t="s">
        <v>3237</v>
      </c>
    </row>
    <row r="38" spans="1:6" ht="58.5" thickBot="1" x14ac:dyDescent="0.4">
      <c r="A38" s="16" t="str">
        <f>IF(B38&lt;&gt;"","FOR"&amp;TEXT(COUNTA($B$2:B38),"000"),"")</f>
        <v>FOR037</v>
      </c>
      <c r="B38" s="16" t="s">
        <v>2546</v>
      </c>
      <c r="C38" s="16" t="str">
        <f>IF(D38&lt;&gt;"","FORH"&amp;TEXT(COUNTA($D$2:D38),"000"),"")</f>
        <v>FORH037</v>
      </c>
      <c r="D38" s="16" t="s">
        <v>3238</v>
      </c>
      <c r="E38" s="16" t="s">
        <v>3239</v>
      </c>
      <c r="F38" s="16" t="s">
        <v>3240</v>
      </c>
    </row>
    <row r="39" spans="1:6" ht="29.5" thickBot="1" x14ac:dyDescent="0.4">
      <c r="A39" s="16" t="str">
        <f>IF(B39&lt;&gt;"","FOR"&amp;TEXT(COUNTA($B$2:B39),"000"),"")</f>
        <v>FOR038</v>
      </c>
      <c r="B39" s="16" t="s">
        <v>3076</v>
      </c>
      <c r="C39" s="16" t="str">
        <f>IF(D39&lt;&gt;"","FORH"&amp;TEXT(COUNTA($D$2:D39),"000"),"")</f>
        <v>FORH038</v>
      </c>
      <c r="D39" s="16" t="s">
        <v>3241</v>
      </c>
      <c r="E39" s="16" t="s">
        <v>3242</v>
      </c>
      <c r="F39" s="16" t="s">
        <v>3243</v>
      </c>
    </row>
    <row r="40" spans="1:6" ht="58.5" thickBot="1" x14ac:dyDescent="0.4">
      <c r="A40" s="16" t="str">
        <f>IF(B40&lt;&gt;"","FOR"&amp;TEXT(COUNTA($B$2:B40),"000"),"")</f>
        <v>FOR039</v>
      </c>
      <c r="B40" s="16" t="s">
        <v>2836</v>
      </c>
      <c r="C40" s="16" t="str">
        <f>IF(D40&lt;&gt;"","FORH"&amp;TEXT(COUNTA($D$2:D40),"000"),"")</f>
        <v>FORH039</v>
      </c>
      <c r="D40" s="16" t="s">
        <v>3229</v>
      </c>
      <c r="E40" s="16" t="s">
        <v>3230</v>
      </c>
      <c r="F40" s="16" t="s">
        <v>3231</v>
      </c>
    </row>
    <row r="41" spans="1:6" ht="58.5" thickBot="1" x14ac:dyDescent="0.4">
      <c r="A41" s="16" t="str">
        <f>IF(B41&lt;&gt;"","FOR"&amp;TEXT(COUNTA($B$2:B41),"000"),"")</f>
        <v>FOR040</v>
      </c>
      <c r="B41" s="16" t="s">
        <v>2853</v>
      </c>
      <c r="C41" s="16" t="str">
        <f>IF(D41&lt;&gt;"","FORH"&amp;TEXT(COUNTA($D$2:D41),"000"),"")</f>
        <v>FORH040</v>
      </c>
      <c r="D41" s="16" t="s">
        <v>3229</v>
      </c>
      <c r="E41" s="16" t="s">
        <v>3230</v>
      </c>
      <c r="F41" s="16" t="s">
        <v>3231</v>
      </c>
    </row>
    <row r="42" spans="1:6" x14ac:dyDescent="0.35">
      <c r="A42" s="16" t="str">
        <f>IF(B42&lt;&gt;"","FOR"&amp;TEXT(COUNTA($B$2:B42),"000"),"")</f>
        <v>FOR041</v>
      </c>
      <c r="B42" s="16" t="s">
        <v>3078</v>
      </c>
      <c r="C42" s="16" t="str">
        <f>IF(D42&lt;&gt;"","FORH"&amp;TEXT(COUNTA($D$2:D42),"000"),"")</f>
        <v>FORH041</v>
      </c>
      <c r="D42" s="16" t="s">
        <v>3078</v>
      </c>
      <c r="E42" s="16" t="s">
        <v>3244</v>
      </c>
      <c r="F42" s="16" t="s">
        <v>3245</v>
      </c>
    </row>
    <row r="43" spans="1:6" ht="87" x14ac:dyDescent="0.35">
      <c r="A43" s="16" t="str">
        <f>IF(B43&lt;&gt;"","FOR"&amp;TEXT(COUNTA($B$2:B43),"000"),"")</f>
        <v>FOR042</v>
      </c>
      <c r="B43" s="16" t="s">
        <v>2960</v>
      </c>
      <c r="C43" s="16" t="str">
        <f>IF(D43&lt;&gt;"","FORH"&amp;TEXT(COUNTA($D$2:D43),"000"),"")</f>
        <v>FORH042</v>
      </c>
      <c r="D43" s="16" t="s">
        <v>3235</v>
      </c>
      <c r="E43" s="16" t="s">
        <v>3236</v>
      </c>
      <c r="F43" s="16" t="s">
        <v>3237</v>
      </c>
    </row>
    <row r="44" spans="1:6" ht="72.5" x14ac:dyDescent="0.35">
      <c r="A44" s="16" t="str">
        <f>IF(B44&lt;&gt;"","FOR"&amp;TEXT(COUNTA($B$2:B44),"000"),"")</f>
        <v>FOR043</v>
      </c>
      <c r="B44" s="16" t="s">
        <v>2947</v>
      </c>
      <c r="C44" s="16" t="str">
        <f>IF(D44&lt;&gt;"","FORH"&amp;TEXT(COUNTA($D$2:D44),"000"),"")</f>
        <v>FORH043</v>
      </c>
      <c r="D44" s="16" t="s">
        <v>2947</v>
      </c>
      <c r="E44" s="16" t="s">
        <v>3204</v>
      </c>
      <c r="F44" s="16" t="s">
        <v>3205</v>
      </c>
    </row>
    <row r="45" spans="1:6" ht="58.5" thickBot="1" x14ac:dyDescent="0.4">
      <c r="A45" s="16" t="str">
        <f>IF(B45&lt;&gt;"","FOR"&amp;TEXT(COUNTA($B$2:B45),"000"),"")</f>
        <v>FOR044</v>
      </c>
      <c r="B45" s="16" t="s">
        <v>2880</v>
      </c>
      <c r="C45" s="16" t="str">
        <f>IF(D45&lt;&gt;"","FORH"&amp;TEXT(COUNTA($D$2:D45),"000"),"")</f>
        <v>FORH044</v>
      </c>
      <c r="D45" s="16" t="s">
        <v>3235</v>
      </c>
      <c r="E45" s="16" t="s">
        <v>3236</v>
      </c>
      <c r="F45" s="16" t="s">
        <v>3237</v>
      </c>
    </row>
    <row r="46" spans="1:6" ht="44" thickBot="1" x14ac:dyDescent="0.4">
      <c r="A46" s="16" t="str">
        <f>IF(B46&lt;&gt;"","FOR"&amp;TEXT(COUNTA($B$2:B46),"000"),"")</f>
        <v>FOR045</v>
      </c>
      <c r="B46" s="16" t="s">
        <v>3025</v>
      </c>
      <c r="C46" s="16" t="str">
        <f>IF(D46&lt;&gt;"","FORH"&amp;TEXT(COUNTA($D$2:D46),"000"),"")</f>
        <v>FORH045</v>
      </c>
      <c r="D46" s="16" t="s">
        <v>3246</v>
      </c>
      <c r="E46" s="16" t="s">
        <v>3247</v>
      </c>
      <c r="F46" s="16" t="s">
        <v>3248</v>
      </c>
    </row>
    <row r="47" spans="1:6" ht="29.5" thickBot="1" x14ac:dyDescent="0.4">
      <c r="A47" s="16" t="str">
        <f>IF(B47&lt;&gt;"","FOR"&amp;TEXT(COUNTA($B$2:B47),"000"),"")</f>
        <v>FOR046</v>
      </c>
      <c r="B47" s="16" t="s">
        <v>2967</v>
      </c>
      <c r="C47" s="16" t="str">
        <f>IF(D47&lt;&gt;"","FORH"&amp;TEXT(COUNTA($D$2:D47),"000"),"")</f>
        <v>FORH046</v>
      </c>
      <c r="D47" s="16" t="s">
        <v>3249</v>
      </c>
      <c r="E47" s="16" t="s">
        <v>3250</v>
      </c>
      <c r="F47" s="16" t="s">
        <v>3251</v>
      </c>
    </row>
    <row r="48" spans="1:6" ht="58.5" thickBot="1" x14ac:dyDescent="0.4">
      <c r="A48" s="16" t="str">
        <f>IF(B48&lt;&gt;"","FOR"&amp;TEXT(COUNTA($B$2:B48),"000"),"")</f>
        <v>FOR047</v>
      </c>
      <c r="B48" s="16" t="s">
        <v>3100</v>
      </c>
      <c r="C48" s="16" t="str">
        <f>IF(D48&lt;&gt;"","FORH"&amp;TEXT(COUNTA($D$2:D48),"000"),"")</f>
        <v>FORH047</v>
      </c>
      <c r="D48" s="16" t="s">
        <v>3235</v>
      </c>
      <c r="E48" s="16" t="s">
        <v>3236</v>
      </c>
      <c r="F48" s="16" t="s">
        <v>3237</v>
      </c>
    </row>
    <row r="49" spans="1:6" ht="58.5" thickBot="1" x14ac:dyDescent="0.4">
      <c r="A49" s="16" t="str">
        <f>IF(B49&lt;&gt;"","FOR"&amp;TEXT(COUNTA($B$2:B49),"000"),"")</f>
        <v>FOR048</v>
      </c>
      <c r="B49" s="16" t="s">
        <v>2795</v>
      </c>
      <c r="C49" s="16" t="str">
        <f>IF(D49&lt;&gt;"","FORH"&amp;TEXT(COUNTA($D$2:D49),"000"),"")</f>
        <v>FORH048</v>
      </c>
      <c r="D49" s="16" t="s">
        <v>3180</v>
      </c>
      <c r="E49" s="16" t="s">
        <v>3181</v>
      </c>
      <c r="F49" s="16" t="s">
        <v>3182</v>
      </c>
    </row>
    <row r="50" spans="1:6" ht="29.5" thickBot="1" x14ac:dyDescent="0.4">
      <c r="A50" s="16" t="str">
        <f>IF(B50&lt;&gt;"","FOR"&amp;TEXT(COUNTA($B$2:B50),"000"),"")</f>
        <v>FOR049</v>
      </c>
      <c r="B50" s="16" t="s">
        <v>3031</v>
      </c>
      <c r="C50" s="16" t="str">
        <f>IF(D50&lt;&gt;"","FORH"&amp;TEXT(COUNTA($D$2:D50),"000"),"")</f>
        <v>FORH049</v>
      </c>
      <c r="D50" s="16" t="s">
        <v>3031</v>
      </c>
      <c r="E50" s="16" t="s">
        <v>3031</v>
      </c>
      <c r="F50" s="16" t="s">
        <v>3252</v>
      </c>
    </row>
    <row r="51" spans="1:6" ht="72.5" x14ac:dyDescent="0.35">
      <c r="A51" s="16" t="str">
        <f>IF(B51&lt;&gt;"","FOR"&amp;TEXT(COUNTA($B$2:B51),"000"),"")</f>
        <v>FOR050</v>
      </c>
      <c r="B51" s="16" t="s">
        <v>3062</v>
      </c>
      <c r="C51" s="16" t="str">
        <f>IF(D51&lt;&gt;"","FORH"&amp;TEXT(COUNTA($D$2:D51),"000"),"")</f>
        <v>FORH050</v>
      </c>
      <c r="D51" s="16" t="s">
        <v>3172</v>
      </c>
      <c r="E51" s="16" t="s">
        <v>3173</v>
      </c>
      <c r="F51" s="16" t="s">
        <v>3174</v>
      </c>
    </row>
    <row r="52" spans="1:6" ht="58.5" thickBot="1" x14ac:dyDescent="0.4">
      <c r="A52" s="16" t="str">
        <f>IF(B52&lt;&gt;"","FOR"&amp;TEXT(COUNTA($B$2:B52),"000"),"")</f>
        <v>FOR051</v>
      </c>
      <c r="B52" s="16" t="s">
        <v>2985</v>
      </c>
      <c r="C52" s="16" t="str">
        <f>IF(D52&lt;&gt;"","FORH"&amp;TEXT(COUNTA($D$2:D52),"000"),"")</f>
        <v>FORH051</v>
      </c>
      <c r="D52" s="16" t="s">
        <v>3253</v>
      </c>
      <c r="E52" s="16" t="s">
        <v>3254</v>
      </c>
      <c r="F52" s="16" t="s">
        <v>3255</v>
      </c>
    </row>
    <row r="53" spans="1:6" ht="29.5" thickBot="1" x14ac:dyDescent="0.4">
      <c r="A53" s="16" t="str">
        <f>IF(B53&lt;&gt;"","FOR"&amp;TEXT(COUNTA($B$2:B53),"000"),"")</f>
        <v>FOR052</v>
      </c>
      <c r="B53" s="16" t="s">
        <v>2896</v>
      </c>
      <c r="C53" s="16" t="str">
        <f>IF(D53&lt;&gt;"","FORH"&amp;TEXT(COUNTA($D$2:D53),"000"),"")</f>
        <v>FORH052</v>
      </c>
      <c r="D53" s="16" t="s">
        <v>2896</v>
      </c>
      <c r="E53" s="16" t="s">
        <v>2896</v>
      </c>
      <c r="F53" s="16" t="s">
        <v>3256</v>
      </c>
    </row>
    <row r="54" spans="1:6" ht="44" thickBot="1" x14ac:dyDescent="0.4">
      <c r="A54" s="16" t="str">
        <f>IF(B54&lt;&gt;"","FOR"&amp;TEXT(COUNTA($B$2:B54),"000"),"")</f>
        <v>FOR053</v>
      </c>
      <c r="B54" s="16" t="s">
        <v>3052</v>
      </c>
      <c r="C54" s="16" t="str">
        <f>IF(D54&lt;&gt;"","FORH"&amp;TEXT(COUNTA($D$2:D54),"000"),"")</f>
        <v>FORH053</v>
      </c>
      <c r="D54" s="16" t="s">
        <v>3198</v>
      </c>
      <c r="E54" s="16" t="s">
        <v>3199</v>
      </c>
      <c r="F54" s="16" t="s">
        <v>3200</v>
      </c>
    </row>
    <row r="55" spans="1:6" ht="58" x14ac:dyDescent="0.35">
      <c r="A55" s="16" t="str">
        <f>IF(B55&lt;&gt;"","FOR"&amp;TEXT(COUNTA($B$2:B55),"000"),"")</f>
        <v>FOR054</v>
      </c>
      <c r="B55" s="16" t="s">
        <v>161</v>
      </c>
      <c r="C55" s="16" t="str">
        <f>IF(D55&lt;&gt;"","FORH"&amp;TEXT(COUNTA($D$2:D55),"000"),"")</f>
        <v>FORH054</v>
      </c>
      <c r="D55" s="16" t="s">
        <v>3238</v>
      </c>
      <c r="E55" s="16" t="s">
        <v>3239</v>
      </c>
      <c r="F55" s="16" t="s">
        <v>3240</v>
      </c>
    </row>
    <row r="56" spans="1:6" ht="29.5" thickBot="1" x14ac:dyDescent="0.4">
      <c r="A56" s="16" t="str">
        <f>IF(B56&lt;&gt;"","FOR"&amp;TEXT(COUNTA($B$2:B56),"000"),"")</f>
        <v>FOR055</v>
      </c>
      <c r="B56" s="16" t="s">
        <v>2818</v>
      </c>
      <c r="C56" s="16" t="str">
        <f>IF(D56&lt;&gt;"","FORH"&amp;TEXT(COUNTA($D$2:D56),"000"),"")</f>
        <v>FORH055</v>
      </c>
      <c r="D56" s="16" t="s">
        <v>3213</v>
      </c>
      <c r="E56" s="16" t="s">
        <v>3214</v>
      </c>
      <c r="F56" s="16" t="s">
        <v>3215</v>
      </c>
    </row>
    <row r="57" spans="1:6" ht="43.5" x14ac:dyDescent="0.35">
      <c r="A57" s="16" t="str">
        <f>IF(B57&lt;&gt;"","FOR"&amp;TEXT(COUNTA($B$2:B57),"000"),"")</f>
        <v>FOR056</v>
      </c>
      <c r="B57" s="16" t="s">
        <v>2822</v>
      </c>
      <c r="C57" s="16" t="str">
        <f>IF(D57&lt;&gt;"","FORH"&amp;TEXT(COUNTA($D$2:D57),"000"),"")</f>
        <v>FORH056</v>
      </c>
      <c r="D57" s="16" t="s">
        <v>3257</v>
      </c>
      <c r="E57" s="16" t="s">
        <v>3258</v>
      </c>
      <c r="F57" s="16" t="s">
        <v>3259</v>
      </c>
    </row>
    <row r="58" spans="1:6" x14ac:dyDescent="0.35">
      <c r="A58" s="16" t="str">
        <f>IF(B58&lt;&gt;"","FOR"&amp;TEXT(COUNTA($B$2:B58),"000"),"")</f>
        <v>FOR057</v>
      </c>
      <c r="B58" s="16" t="s">
        <v>601</v>
      </c>
      <c r="C58" s="16" t="str">
        <f>IF(D58&lt;&gt;"","FORH"&amp;TEXT(COUNTA($D$2:D58),"000"),"")</f>
        <v>FORH057</v>
      </c>
      <c r="D58" s="16" t="s">
        <v>601</v>
      </c>
      <c r="E58" s="16" t="s">
        <v>601</v>
      </c>
      <c r="F58" s="16" t="s">
        <v>3260</v>
      </c>
    </row>
    <row r="59" spans="1:6" ht="72.5" x14ac:dyDescent="0.35">
      <c r="A59" s="16" t="str">
        <f>IF(B59&lt;&gt;"","FOR"&amp;TEXT(COUNTA($B$2:B59),"000"),"")</f>
        <v>FOR058</v>
      </c>
      <c r="B59" s="16" t="s">
        <v>2779</v>
      </c>
      <c r="C59" s="16" t="str">
        <f>IF(D59&lt;&gt;"","FORH"&amp;TEXT(COUNTA($D$2:D59),"000"),"")</f>
        <v>FORH058</v>
      </c>
      <c r="D59" s="16" t="s">
        <v>3261</v>
      </c>
      <c r="E59" s="16" t="s">
        <v>3262</v>
      </c>
      <c r="F59" s="16" t="s">
        <v>3263</v>
      </c>
    </row>
    <row r="60" spans="1:6" ht="101.5" x14ac:dyDescent="0.35">
      <c r="A60" s="16" t="str">
        <f>IF(B60&lt;&gt;"","FOR"&amp;TEXT(COUNTA($B$2:B60),"000"),"")</f>
        <v>FOR059</v>
      </c>
      <c r="B60" s="16" t="s">
        <v>3103</v>
      </c>
      <c r="C60" s="16" t="str">
        <f>IF(D60&lt;&gt;"","FORH"&amp;TEXT(COUNTA($D$2:D60),"000"),"")</f>
        <v>FORH059</v>
      </c>
      <c r="D60" s="16" t="s">
        <v>3225</v>
      </c>
      <c r="E60" s="16" t="s">
        <v>3226</v>
      </c>
      <c r="F60" s="16" t="s">
        <v>3227</v>
      </c>
    </row>
    <row r="61" spans="1:6" ht="101.5" x14ac:dyDescent="0.35">
      <c r="A61" s="16" t="str">
        <f>IF(B61&lt;&gt;"","FOR"&amp;TEXT(COUNTA($B$2:B61),"000"),"")</f>
        <v>FOR060</v>
      </c>
      <c r="B61" s="16" t="s">
        <v>2790</v>
      </c>
      <c r="C61" s="16" t="str">
        <f>IF(D61&lt;&gt;"","FORH"&amp;TEXT(COUNTA($D$2:D61),"000"),"")</f>
        <v>FORH060</v>
      </c>
      <c r="D61" s="16" t="s">
        <v>3225</v>
      </c>
      <c r="E61" s="16" t="s">
        <v>3226</v>
      </c>
      <c r="F61" s="16" t="s">
        <v>3227</v>
      </c>
    </row>
    <row r="62" spans="1:6" ht="44" thickBot="1" x14ac:dyDescent="0.4">
      <c r="A62" s="16" t="str">
        <f>IF(B62&lt;&gt;"","FOR"&amp;TEXT(COUNTA($B$2:B62),"000"),"")</f>
        <v>FOR061</v>
      </c>
      <c r="B62" s="16" t="s">
        <v>1018</v>
      </c>
      <c r="C62" s="16" t="str">
        <f>IF(D62&lt;&gt;"","FORH"&amp;TEXT(COUNTA($D$2:D62),"000"),"")</f>
        <v>FORH061</v>
      </c>
      <c r="D62" s="16" t="s">
        <v>3264</v>
      </c>
      <c r="E62" s="16" t="s">
        <v>3265</v>
      </c>
      <c r="F62" s="16" t="s">
        <v>3266</v>
      </c>
    </row>
    <row r="63" spans="1:6" x14ac:dyDescent="0.35">
      <c r="A63" s="16" t="str">
        <f>IF(B63&lt;&gt;"","FOR"&amp;TEXT(COUNTA($B$2:B63),"000"),"")</f>
        <v>FOR062</v>
      </c>
      <c r="B63" s="16" t="s">
        <v>1517</v>
      </c>
      <c r="C63" s="16" t="str">
        <f>IF(D63&lt;&gt;"","FORH"&amp;TEXT(COUNTA($D$2:D63),"000"),"")</f>
        <v>FORH062</v>
      </c>
      <c r="D63" s="16" t="s">
        <v>1517</v>
      </c>
      <c r="E63" s="16" t="s">
        <v>1517</v>
      </c>
      <c r="F63" s="16" t="s">
        <v>3267</v>
      </c>
    </row>
    <row r="64" spans="1:6" ht="72.5" x14ac:dyDescent="0.35">
      <c r="A64" s="16" t="str">
        <f>IF(B64&lt;&gt;"","FOR"&amp;TEXT(COUNTA($B$2:B64),"000"),"")</f>
        <v>FOR063</v>
      </c>
      <c r="B64" s="16" t="s">
        <v>2785</v>
      </c>
      <c r="C64" s="16" t="str">
        <f>IF(D64&lt;&gt;"","FORH"&amp;TEXT(COUNTA($D$2:D64),"000"),"")</f>
        <v>FORH063</v>
      </c>
      <c r="D64" s="16" t="s">
        <v>3219</v>
      </c>
      <c r="E64" s="16" t="s">
        <v>3219</v>
      </c>
      <c r="F64" s="16" t="s">
        <v>3220</v>
      </c>
    </row>
    <row r="65" spans="1:6" ht="29.5" thickBot="1" x14ac:dyDescent="0.4">
      <c r="A65" s="16" t="str">
        <f>IF(B65&lt;&gt;"","FOR"&amp;TEXT(COUNTA($B$2:B65),"000"),"")</f>
        <v>FOR064</v>
      </c>
      <c r="B65" s="16" t="s">
        <v>3067</v>
      </c>
      <c r="C65" s="16" t="str">
        <f>IF(D65&lt;&gt;"","FORH"&amp;TEXT(COUNTA($D$2:D65),"000"),"")</f>
        <v>FORH064</v>
      </c>
      <c r="D65" s="16" t="s">
        <v>3067</v>
      </c>
      <c r="E65" s="16" t="s">
        <v>3067</v>
      </c>
      <c r="F65" s="16" t="s">
        <v>3268</v>
      </c>
    </row>
    <row r="66" spans="1:6" x14ac:dyDescent="0.35">
      <c r="A66" s="16" t="str">
        <f>IF(B66&lt;&gt;"","FOR"&amp;TEXT(COUNTA($B$2:B66),"000"),"")</f>
        <v>FOR065</v>
      </c>
      <c r="B66" s="16" t="s">
        <v>666</v>
      </c>
      <c r="C66" s="16" t="str">
        <f>IF(D66&lt;&gt;"","FORH"&amp;TEXT(COUNTA($D$2:D66),"000"),"")</f>
        <v>FORH065</v>
      </c>
      <c r="D66" s="16" t="s">
        <v>666</v>
      </c>
      <c r="E66" s="16" t="s">
        <v>666</v>
      </c>
      <c r="F66" s="16" t="s">
        <v>3269</v>
      </c>
    </row>
    <row r="67" spans="1:6" ht="72.5" x14ac:dyDescent="0.35">
      <c r="A67" s="16" t="str">
        <f>IF(B67&lt;&gt;"","FOR"&amp;TEXT(COUNTA($B$2:B67),"000"),"")</f>
        <v>FOR066</v>
      </c>
      <c r="B67" s="16" t="s">
        <v>3072</v>
      </c>
      <c r="C67" s="16" t="str">
        <f>IF(D67&lt;&gt;"","FORH"&amp;TEXT(COUNTA($D$2:D67),"000"),"")</f>
        <v>FORH066</v>
      </c>
      <c r="D67" s="16" t="s">
        <v>3172</v>
      </c>
      <c r="E67" s="16" t="s">
        <v>3173</v>
      </c>
      <c r="F67" s="16" t="s">
        <v>3174</v>
      </c>
    </row>
    <row r="68" spans="1:6" ht="29.5" thickBot="1" x14ac:dyDescent="0.4">
      <c r="A68" s="16" t="str">
        <f>IF(B68&lt;&gt;"","FOR"&amp;TEXT(COUNTA($B$2:B68),"000"),"")</f>
        <v>FOR067</v>
      </c>
      <c r="B68" s="16" t="s">
        <v>3004</v>
      </c>
      <c r="C68" s="16" t="str">
        <f>IF(D68&lt;&gt;"","FORH"&amp;TEXT(COUNTA($D$2:D68),"000"),"")</f>
        <v>FORH067</v>
      </c>
      <c r="D68" s="16" t="s">
        <v>3270</v>
      </c>
      <c r="E68" s="16" t="s">
        <v>3271</v>
      </c>
      <c r="F68" s="16" t="s">
        <v>3272</v>
      </c>
    </row>
    <row r="69" spans="1:6" ht="87" x14ac:dyDescent="0.35">
      <c r="A69" s="16" t="str">
        <f>IF(B69&lt;&gt;"","FOR"&amp;TEXT(COUNTA($B$2:B69),"000"),"")</f>
        <v>FOR068</v>
      </c>
      <c r="B69" s="16" t="s">
        <v>1422</v>
      </c>
      <c r="C69" s="16" t="str">
        <f>IF(D69&lt;&gt;"","FORH"&amp;TEXT(COUNTA($D$2:D69),"000"),"")</f>
        <v>FORH068</v>
      </c>
      <c r="D69" s="16" t="s">
        <v>3273</v>
      </c>
      <c r="E69" s="16" t="s">
        <v>3274</v>
      </c>
      <c r="F69" s="16" t="s">
        <v>3275</v>
      </c>
    </row>
    <row r="70" spans="1:6" ht="44" thickBot="1" x14ac:dyDescent="0.4">
      <c r="A70" s="16" t="str">
        <f>IF(B70&lt;&gt;"","FOR"&amp;TEXT(COUNTA($B$2:B70),"000"),"")</f>
        <v>FOR069</v>
      </c>
      <c r="B70" s="16" t="s">
        <v>2846</v>
      </c>
      <c r="C70" s="16" t="str">
        <f>IF(D70&lt;&gt;"","FORH"&amp;TEXT(COUNTA($D$2:D70),"000"),"")</f>
        <v>FORH069</v>
      </c>
      <c r="D70" s="16" t="s">
        <v>3264</v>
      </c>
      <c r="E70" s="16" t="s">
        <v>3265</v>
      </c>
      <c r="F70" s="16" t="s">
        <v>3266</v>
      </c>
    </row>
    <row r="71" spans="1:6" ht="101.5" x14ac:dyDescent="0.35">
      <c r="A71" s="16" t="str">
        <f>IF(B71&lt;&gt;"","FOR"&amp;TEXT(COUNTA($B$2:B71),"000"),"")</f>
        <v>FOR070</v>
      </c>
      <c r="B71" s="16" t="s">
        <v>3028</v>
      </c>
      <c r="C71" s="16" t="str">
        <f>IF(D71&lt;&gt;"","FORH"&amp;TEXT(COUNTA($D$2:D71),"000"),"")</f>
        <v>FORH070</v>
      </c>
      <c r="D71" s="16" t="s">
        <v>3225</v>
      </c>
      <c r="E71" s="16" t="s">
        <v>3226</v>
      </c>
      <c r="F71" s="16" t="s">
        <v>3227</v>
      </c>
    </row>
    <row r="72" spans="1:6" ht="72.5" x14ac:dyDescent="0.35">
      <c r="A72" s="16" t="str">
        <f>IF(B72&lt;&gt;"","FOR"&amp;TEXT(COUNTA($B$2:B72),"000"),"")</f>
        <v>FOR071</v>
      </c>
      <c r="B72" s="16" t="s">
        <v>3074</v>
      </c>
      <c r="C72" s="16" t="str">
        <f>IF(D72&lt;&gt;"","FORH"&amp;TEXT(COUNTA($D$2:D72),"000"),"")</f>
        <v>FORH071</v>
      </c>
      <c r="D72" s="16" t="s">
        <v>3276</v>
      </c>
      <c r="E72" s="16" t="s">
        <v>3277</v>
      </c>
      <c r="F72" s="16" t="s">
        <v>3278</v>
      </c>
    </row>
    <row r="73" spans="1:6" ht="130.5" x14ac:dyDescent="0.35">
      <c r="A73" s="16" t="str">
        <f>IF(B73&lt;&gt;"","FOR"&amp;TEXT(COUNTA($B$2:B73),"000"),"")</f>
        <v>FOR072</v>
      </c>
      <c r="B73" s="16" t="s">
        <v>3054</v>
      </c>
      <c r="C73" s="16" t="str">
        <f>IF(D73&lt;&gt;"","FORH"&amp;TEXT(COUNTA($D$2:D73),"000"),"")</f>
        <v>FORH072</v>
      </c>
      <c r="D73" s="16" t="s">
        <v>3279</v>
      </c>
      <c r="E73" s="16" t="s">
        <v>3280</v>
      </c>
      <c r="F73" s="16" t="s">
        <v>3281</v>
      </c>
    </row>
    <row r="74" spans="1:6" ht="130.5" x14ac:dyDescent="0.35">
      <c r="A74" s="16" t="str">
        <f>IF(B74&lt;&gt;"","FOR"&amp;TEXT(COUNTA($B$2:B74),"000"),"")</f>
        <v>FOR073</v>
      </c>
      <c r="B74" s="16" t="s">
        <v>3038</v>
      </c>
      <c r="C74" s="16" t="str">
        <f>IF(D74&lt;&gt;"","FORH"&amp;TEXT(COUNTA($D$2:D74),"000"),"")</f>
        <v>FORH073</v>
      </c>
      <c r="D74" s="16" t="s">
        <v>3279</v>
      </c>
      <c r="E74" s="16" t="s">
        <v>3280</v>
      </c>
      <c r="F74" s="16" t="s">
        <v>3281</v>
      </c>
    </row>
    <row r="75" spans="1:6" x14ac:dyDescent="0.35">
      <c r="A75" s="16" t="str">
        <f>IF(B75&lt;&gt;"","FOR"&amp;TEXT(COUNTA($B$2:B75),"000"),"")</f>
        <v>FOR074</v>
      </c>
      <c r="B75" s="16" t="s">
        <v>2972</v>
      </c>
      <c r="C75" s="16" t="str">
        <f>IF(D75&lt;&gt;"","FORH"&amp;TEXT(COUNTA($D$2:D75),"000"),"")</f>
        <v>FORH074</v>
      </c>
      <c r="D75" s="16" t="s">
        <v>2972</v>
      </c>
      <c r="E75" s="16" t="s">
        <v>2972</v>
      </c>
      <c r="F75" s="16" t="s">
        <v>3282</v>
      </c>
    </row>
    <row r="76" spans="1:6" ht="72.5" x14ac:dyDescent="0.35">
      <c r="A76" s="16" t="str">
        <f>IF(B76&lt;&gt;"","FOR"&amp;TEXT(COUNTA($B$2:B76),"000"),"")</f>
        <v>FOR075</v>
      </c>
      <c r="B76" s="16" t="s">
        <v>2994</v>
      </c>
      <c r="C76" s="16" t="str">
        <f>IF(D76&lt;&gt;"","FORH"&amp;TEXT(COUNTA($D$2:D76),"000"),"")</f>
        <v>FORH075</v>
      </c>
      <c r="D76" s="16" t="s">
        <v>3276</v>
      </c>
      <c r="E76" s="16" t="s">
        <v>3277</v>
      </c>
      <c r="F76" s="16" t="s">
        <v>3278</v>
      </c>
    </row>
    <row r="77" spans="1:6" ht="58.5" thickBot="1" x14ac:dyDescent="0.4">
      <c r="A77" s="16" t="str">
        <f>IF(B77&lt;&gt;"","FOR"&amp;TEXT(COUNTA($B$2:B77),"000"),"")</f>
        <v>FOR076</v>
      </c>
      <c r="B77" s="16" t="s">
        <v>2978</v>
      </c>
      <c r="C77" s="16" t="str">
        <f>IF(D77&lt;&gt;"","FORH"&amp;TEXT(COUNTA($D$2:D77),"000"),"")</f>
        <v>FORH076</v>
      </c>
      <c r="D77" s="16" t="s">
        <v>3253</v>
      </c>
      <c r="E77" s="16" t="s">
        <v>3254</v>
      </c>
      <c r="F77" s="16" t="s">
        <v>3255</v>
      </c>
    </row>
    <row r="78" spans="1:6" ht="101.5" x14ac:dyDescent="0.35">
      <c r="A78" s="16" t="str">
        <f>IF(B78&lt;&gt;"","FOR"&amp;TEXT(COUNTA($B$2:B78),"000"),"")</f>
        <v>FOR077</v>
      </c>
      <c r="B78" s="16" t="s">
        <v>3116</v>
      </c>
      <c r="C78" s="16" t="str">
        <f>IF(D78&lt;&gt;"","FORH"&amp;TEXT(COUNTA($D$2:D78),"000"),"")</f>
        <v>FORH077</v>
      </c>
      <c r="D78" s="16" t="s">
        <v>3225</v>
      </c>
      <c r="E78" s="16" t="s">
        <v>3226</v>
      </c>
      <c r="F78" s="16" t="s">
        <v>3227</v>
      </c>
    </row>
    <row r="79" spans="1:6" ht="58.5" thickBot="1" x14ac:dyDescent="0.4">
      <c r="A79" s="16" t="str">
        <f>IF(B79&lt;&gt;"","FOR"&amp;TEXT(COUNTA($B$2:B79),"000"),"")</f>
        <v>FOR078</v>
      </c>
      <c r="B79" s="16" t="s">
        <v>3124</v>
      </c>
      <c r="C79" s="16" t="str">
        <f>IF(D79&lt;&gt;"","FORH"&amp;TEXT(COUNTA($D$2:D79),"000"),"")</f>
        <v>FORH078</v>
      </c>
      <c r="D79" s="16" t="s">
        <v>3238</v>
      </c>
      <c r="E79" s="16" t="s">
        <v>3239</v>
      </c>
      <c r="F79" s="16" t="s">
        <v>3240</v>
      </c>
    </row>
    <row r="80" spans="1:6" ht="72.5" x14ac:dyDescent="0.35">
      <c r="A80" s="16" t="str">
        <f>IF(B80&lt;&gt;"","FOR"&amp;TEXT(COUNTA($B$2:B80),"000"),"")</f>
        <v>FOR079</v>
      </c>
      <c r="B80" s="16" t="s">
        <v>2851</v>
      </c>
      <c r="C80" s="16" t="str">
        <f>IF(D80&lt;&gt;"","FORH"&amp;TEXT(COUNTA($D$2:D80),"000"),"")</f>
        <v>FORH079</v>
      </c>
      <c r="D80" s="16" t="s">
        <v>3222</v>
      </c>
      <c r="E80" s="16" t="s">
        <v>3223</v>
      </c>
      <c r="F80" s="16" t="s">
        <v>3224</v>
      </c>
    </row>
    <row r="81" spans="1:6" ht="72.5" x14ac:dyDescent="0.35">
      <c r="A81" s="16" t="str">
        <f>IF(B81&lt;&gt;"","FOR"&amp;TEXT(COUNTA($B$2:B81),"000"),"")</f>
        <v>FOR080</v>
      </c>
      <c r="B81" s="16" t="s">
        <v>2849</v>
      </c>
      <c r="C81" s="16" t="str">
        <f>IF(D81&lt;&gt;"","FORH"&amp;TEXT(COUNTA($D$2:D81),"000"),"")</f>
        <v>FORH080</v>
      </c>
      <c r="D81" s="16" t="s">
        <v>3276</v>
      </c>
      <c r="E81" s="16" t="s">
        <v>3277</v>
      </c>
      <c r="F81" s="16" t="s">
        <v>3278</v>
      </c>
    </row>
    <row r="82" spans="1:6" ht="29" x14ac:dyDescent="0.35">
      <c r="A82" s="16" t="str">
        <f>IF(B82&lt;&gt;"","FOR"&amp;TEXT(COUNTA($B$2:B82),"000"),"")</f>
        <v>FOR081</v>
      </c>
      <c r="B82" s="16" t="s">
        <v>2970</v>
      </c>
      <c r="C82" s="16" t="str">
        <f>IF(D82&lt;&gt;"","FORH"&amp;TEXT(COUNTA($D$2:D82),"000"),"")</f>
        <v>FORH081</v>
      </c>
      <c r="D82" s="16" t="s">
        <v>3283</v>
      </c>
      <c r="E82" s="16" t="s">
        <v>3284</v>
      </c>
      <c r="F82" s="16" t="s">
        <v>3285</v>
      </c>
    </row>
    <row r="83" spans="1:6" ht="72.5" x14ac:dyDescent="0.35">
      <c r="A83" s="16" t="str">
        <f>IF(B83&lt;&gt;"","FOR"&amp;TEXT(COUNTA($B$2:B83),"000"),"")</f>
        <v>FOR082</v>
      </c>
      <c r="B83" s="16" t="s">
        <v>2844</v>
      </c>
      <c r="C83" s="16" t="str">
        <f>IF(D83&lt;&gt;"","FORH"&amp;TEXT(COUNTA($D$2:D83),"000"),"")</f>
        <v>FORH082</v>
      </c>
      <c r="D83" s="16" t="s">
        <v>3222</v>
      </c>
      <c r="E83" s="16" t="s">
        <v>3223</v>
      </c>
      <c r="F83" s="16" t="s">
        <v>3224</v>
      </c>
    </row>
    <row r="84" spans="1:6" ht="44" thickBot="1" x14ac:dyDescent="0.4">
      <c r="A84" s="16" t="str">
        <f>IF(B84&lt;&gt;"","FOR"&amp;TEXT(COUNTA($B$2:B84),"000"),"")</f>
        <v>FOR083</v>
      </c>
      <c r="B84" s="16" t="s">
        <v>2807</v>
      </c>
      <c r="C84" s="16" t="str">
        <f>IF(D84&lt;&gt;"","FORH"&amp;TEXT(COUNTA($D$2:D84),"000"),"")</f>
        <v>FORH083</v>
      </c>
      <c r="D84" s="16" t="s">
        <v>3246</v>
      </c>
      <c r="E84" s="16" t="s">
        <v>3247</v>
      </c>
      <c r="F84" s="16" t="s">
        <v>3248</v>
      </c>
    </row>
    <row r="85" spans="1:6" ht="44" thickBot="1" x14ac:dyDescent="0.4">
      <c r="A85" s="16" t="str">
        <f>IF(B85&lt;&gt;"","FOR"&amp;TEXT(COUNTA($B$2:B85),"000"),"")</f>
        <v>FOR084</v>
      </c>
      <c r="B85" s="16" t="s">
        <v>3021</v>
      </c>
      <c r="C85" s="16" t="str">
        <f>IF(D85&lt;&gt;"","FORH"&amp;TEXT(COUNTA($D$2:D85),"000"),"")</f>
        <v>FORH084</v>
      </c>
      <c r="D85" s="16" t="s">
        <v>3286</v>
      </c>
      <c r="E85" s="16" t="s">
        <v>3287</v>
      </c>
      <c r="F85" s="16" t="s">
        <v>3288</v>
      </c>
    </row>
    <row r="86" spans="1:6" ht="130.5" x14ac:dyDescent="0.35">
      <c r="A86" s="16" t="str">
        <f>IF(B86&lt;&gt;"","FOR"&amp;TEXT(COUNTA($B$2:B86),"000"),"")</f>
        <v>FOR085</v>
      </c>
      <c r="B86" s="16" t="s">
        <v>3110</v>
      </c>
      <c r="C86" s="16" t="str">
        <f>IF(D86&lt;&gt;"","FORH"&amp;TEXT(COUNTA($D$2:D86),"000"),"")</f>
        <v>FORH085</v>
      </c>
      <c r="D86" s="16" t="s">
        <v>3279</v>
      </c>
      <c r="E86" s="16" t="s">
        <v>3280</v>
      </c>
      <c r="F86" s="16" t="s">
        <v>3281</v>
      </c>
    </row>
    <row r="87" spans="1:6" ht="58.5" thickBot="1" x14ac:dyDescent="0.4">
      <c r="A87" s="16" t="str">
        <f>IF(B87&lt;&gt;"","FOR"&amp;TEXT(COUNTA($B$2:B87),"000"),"")</f>
        <v>FOR086</v>
      </c>
      <c r="B87" s="16" t="s">
        <v>2921</v>
      </c>
      <c r="C87" s="16" t="str">
        <f>IF(D87&lt;&gt;"","FORH"&amp;TEXT(COUNTA($D$2:D87),"000"),"")</f>
        <v>FORH086</v>
      </c>
      <c r="D87" s="16" t="s">
        <v>3264</v>
      </c>
      <c r="E87" s="16" t="s">
        <v>3265</v>
      </c>
      <c r="F87" s="16" t="s">
        <v>3266</v>
      </c>
    </row>
    <row r="88" spans="1:6" ht="29.5" thickBot="1" x14ac:dyDescent="0.4">
      <c r="A88" s="16" t="str">
        <f>IF(B88&lt;&gt;"","FOR"&amp;TEXT(COUNTA($B$2:B88),"000"),"")</f>
        <v>FOR087</v>
      </c>
      <c r="B88" s="16" t="s">
        <v>2869</v>
      </c>
      <c r="C88" s="16" t="str">
        <f>IF(D88&lt;&gt;"","FORH"&amp;TEXT(COUNTA($D$2:D88),"000"),"")</f>
        <v>FORH087</v>
      </c>
      <c r="D88" s="16" t="s">
        <v>3241</v>
      </c>
      <c r="E88" s="16" t="s">
        <v>3242</v>
      </c>
      <c r="F88" s="16" t="s">
        <v>3243</v>
      </c>
    </row>
    <row r="89" spans="1:6" ht="29.5" thickBot="1" x14ac:dyDescent="0.4">
      <c r="A89" s="16" t="str">
        <f>IF(B89&lt;&gt;"","FOR"&amp;TEXT(COUNTA($B$2:B89),"000"),"")</f>
        <v>FOR088</v>
      </c>
      <c r="B89" s="16" t="s">
        <v>2798</v>
      </c>
      <c r="C89" s="16" t="str">
        <f>IF(D89&lt;&gt;"","FORH"&amp;TEXT(COUNTA($D$2:D89),"000"),"")</f>
        <v>FORH088</v>
      </c>
      <c r="D89" s="16" t="s">
        <v>3289</v>
      </c>
      <c r="E89" s="16" t="s">
        <v>3290</v>
      </c>
      <c r="F89" s="16" t="s">
        <v>3291</v>
      </c>
    </row>
    <row r="90" spans="1:6" ht="29.5" thickBot="1" x14ac:dyDescent="0.4">
      <c r="A90" s="16" t="str">
        <f>IF(B90&lt;&gt;"","FOR"&amp;TEXT(COUNTA($B$2:B90),"000"),"")</f>
        <v>FOR089</v>
      </c>
      <c r="B90" s="16" t="s">
        <v>3097</v>
      </c>
      <c r="C90" s="16" t="str">
        <f>IF(D90&lt;&gt;"","FORH"&amp;TEXT(COUNTA($D$2:D90),"000"),"")</f>
        <v>FORH089</v>
      </c>
      <c r="D90" s="16" t="s">
        <v>3292</v>
      </c>
      <c r="E90" s="16" t="s">
        <v>3293</v>
      </c>
      <c r="F90" s="16" t="s">
        <v>3294</v>
      </c>
    </row>
    <row r="91" spans="1:6" ht="44" thickBot="1" x14ac:dyDescent="0.4">
      <c r="A91" s="16" t="str">
        <f>IF(B91&lt;&gt;"","FOR"&amp;TEXT(COUNTA($B$2:B91),"000"),"")</f>
        <v>FOR090</v>
      </c>
      <c r="B91" s="16" t="s">
        <v>2928</v>
      </c>
      <c r="C91" s="16" t="str">
        <f>IF(D91&lt;&gt;"","FORH"&amp;TEXT(COUNTA($D$2:D91),"000"),"")</f>
        <v>FORH090</v>
      </c>
      <c r="D91" s="16" t="s">
        <v>3295</v>
      </c>
      <c r="E91" s="16" t="s">
        <v>3296</v>
      </c>
      <c r="F91" s="16" t="s">
        <v>3297</v>
      </c>
    </row>
    <row r="92" spans="1:6" ht="87" x14ac:dyDescent="0.35">
      <c r="A92" s="16" t="str">
        <f>IF(B92&lt;&gt;"","FOR"&amp;TEXT(COUNTA($B$2:B92),"000"),"")</f>
        <v>FOR091</v>
      </c>
      <c r="B92" s="16" t="s">
        <v>3019</v>
      </c>
      <c r="C92" s="16" t="str">
        <f>IF(D92&lt;&gt;"","FORH"&amp;TEXT(COUNTA($D$2:D92),"000"),"")</f>
        <v>FORH091</v>
      </c>
      <c r="D92" s="16" t="s">
        <v>3273</v>
      </c>
      <c r="E92" s="16" t="s">
        <v>3274</v>
      </c>
      <c r="F92" s="16" t="s">
        <v>3275</v>
      </c>
    </row>
    <row r="93" spans="1:6" ht="72.5" x14ac:dyDescent="0.35">
      <c r="A93" s="16" t="str">
        <f>IF(B93&lt;&gt;"","FOR"&amp;TEXT(COUNTA($B$2:B93),"000"),"")</f>
        <v>FOR092</v>
      </c>
      <c r="B93" s="16" t="s">
        <v>2951</v>
      </c>
      <c r="C93" s="16" t="str">
        <f>IF(D93&lt;&gt;"","FORH"&amp;TEXT(COUNTA($D$2:D93),"000"),"")</f>
        <v>FORH092</v>
      </c>
      <c r="D93" s="16" t="s">
        <v>3219</v>
      </c>
      <c r="E93" s="16" t="s">
        <v>3219</v>
      </c>
      <c r="F93" s="16" t="s">
        <v>3220</v>
      </c>
    </row>
    <row r="94" spans="1:6" ht="87" x14ac:dyDescent="0.35">
      <c r="A94" s="16" t="str">
        <f>IF(B94&lt;&gt;"","FOR"&amp;TEXT(COUNTA($B$2:B94),"000"),"")</f>
        <v>FOR093</v>
      </c>
      <c r="B94" s="16" t="s">
        <v>2875</v>
      </c>
      <c r="C94" s="16" t="str">
        <f>IF(D94&lt;&gt;"","FORH"&amp;TEXT(COUNTA($D$2:D94),"000"),"")</f>
        <v>FORH093</v>
      </c>
      <c r="D94" s="16" t="s">
        <v>3273</v>
      </c>
      <c r="E94" s="16" t="s">
        <v>3274</v>
      </c>
      <c r="F94" s="16" t="s">
        <v>3275</v>
      </c>
    </row>
    <row r="95" spans="1:6" ht="87" x14ac:dyDescent="0.35">
      <c r="A95" s="16" t="str">
        <f>IF(B95&lt;&gt;"","FOR"&amp;TEXT(COUNTA($B$2:B95),"000"),"")</f>
        <v>FOR094</v>
      </c>
      <c r="B95" s="16" t="s">
        <v>3105</v>
      </c>
      <c r="C95" s="16" t="str">
        <f>IF(D95&lt;&gt;"","FORH"&amp;TEXT(COUNTA($D$2:D95),"000"),"")</f>
        <v>FORH094</v>
      </c>
      <c r="D95" s="16" t="s">
        <v>3273</v>
      </c>
      <c r="E95" s="16" t="s">
        <v>3274</v>
      </c>
      <c r="F95" s="16" t="s">
        <v>3275</v>
      </c>
    </row>
    <row r="96" spans="1:6" ht="58.5" thickBot="1" x14ac:dyDescent="0.4">
      <c r="A96" s="16" t="str">
        <f>IF(B96&lt;&gt;"","FOR"&amp;TEXT(COUNTA($B$2:B96),"000"),"")</f>
        <v>FOR095</v>
      </c>
      <c r="B96" s="16" t="s">
        <v>2825</v>
      </c>
      <c r="C96" s="16" t="str">
        <f>IF(D96&lt;&gt;"","FORH"&amp;TEXT(COUNTA($D$2:D96),"000"),"")</f>
        <v>FORH095</v>
      </c>
      <c r="D96" s="16" t="s">
        <v>3180</v>
      </c>
      <c r="E96" s="16" t="s">
        <v>3181</v>
      </c>
      <c r="F96" s="16" t="s">
        <v>3182</v>
      </c>
    </row>
    <row r="97" spans="1:6" ht="72.5" x14ac:dyDescent="0.35">
      <c r="A97" s="16" t="str">
        <f>IF(B97&lt;&gt;"","FOR"&amp;TEXT(COUNTA($B$2:B97),"000"),"")</f>
        <v>FOR096</v>
      </c>
      <c r="B97" s="16" t="s">
        <v>3011</v>
      </c>
      <c r="C97" s="16" t="str">
        <f>IF(D97&lt;&gt;"","FORH"&amp;TEXT(COUNTA($D$2:D97),"000"),"")</f>
        <v>FORH096</v>
      </c>
      <c r="D97" s="16" t="s">
        <v>3261</v>
      </c>
      <c r="E97" s="16" t="s">
        <v>3262</v>
      </c>
      <c r="F97" s="16" t="s">
        <v>3263</v>
      </c>
    </row>
    <row r="98" spans="1:6" ht="44" thickBot="1" x14ac:dyDescent="0.4">
      <c r="A98" s="16" t="str">
        <f>IF(B98&lt;&gt;"","FOR"&amp;TEXT(COUNTA($B$2:B98),"000"),"")</f>
        <v>FOR097</v>
      </c>
      <c r="B98" s="16" t="s">
        <v>3080</v>
      </c>
      <c r="C98" s="16" t="str">
        <f>IF(D98&lt;&gt;"","FORH"&amp;TEXT(COUNTA($D$2:D98),"000"),"")</f>
        <v>FORH097</v>
      </c>
      <c r="D98" s="16" t="s">
        <v>3124</v>
      </c>
      <c r="E98" s="16" t="s">
        <v>3298</v>
      </c>
      <c r="F98" s="16" t="s">
        <v>3299</v>
      </c>
    </row>
    <row r="99" spans="1:6" ht="44" thickBot="1" x14ac:dyDescent="0.4">
      <c r="A99" s="16" t="str">
        <f>IF(B99&lt;&gt;"","FOR"&amp;TEXT(COUNTA($B$2:B99),"000"),"")</f>
        <v>FOR098</v>
      </c>
      <c r="B99" s="16" t="s">
        <v>3070</v>
      </c>
      <c r="C99" s="16" t="str">
        <f>IF(D99&lt;&gt;"","FORH"&amp;TEXT(COUNTA($D$2:D99),"000"),"")</f>
        <v>FORH098</v>
      </c>
      <c r="D99" s="16" t="s">
        <v>3295</v>
      </c>
      <c r="E99" s="16" t="s">
        <v>3296</v>
      </c>
      <c r="F99" s="16" t="s">
        <v>3297</v>
      </c>
    </row>
    <row r="100" spans="1:6" ht="29.5" thickBot="1" x14ac:dyDescent="0.4">
      <c r="A100" s="16" t="str">
        <f>IF(B100&lt;&gt;"","FOR"&amp;TEXT(COUNTA($B$2:B100),"000"),"")</f>
        <v>FOR099</v>
      </c>
      <c r="B100" s="16" t="s">
        <v>3017</v>
      </c>
      <c r="C100" s="16" t="str">
        <f>IF(D100&lt;&gt;"","FORH"&amp;TEXT(COUNTA($D$2:D100),"000"),"")</f>
        <v>FORH099</v>
      </c>
      <c r="D100" s="16" t="s">
        <v>3017</v>
      </c>
      <c r="E100" s="16" t="s">
        <v>3017</v>
      </c>
      <c r="F100" s="16" t="s">
        <v>3300</v>
      </c>
    </row>
    <row r="101" spans="1:6" ht="58.5" thickBot="1" x14ac:dyDescent="0.4">
      <c r="A101" s="16" t="str">
        <f>IF(B101&lt;&gt;"","FOR"&amp;TEXT(COUNTA($B$2:B101),"000"),"")</f>
        <v>FOR100</v>
      </c>
      <c r="B101" s="16" t="s">
        <v>2923</v>
      </c>
      <c r="C101" s="16" t="str">
        <f>IF(D101&lt;&gt;"","FORH"&amp;TEXT(COUNTA($D$2:D101),"000"),"")</f>
        <v>FORH100</v>
      </c>
      <c r="D101" s="16" t="s">
        <v>3191</v>
      </c>
      <c r="E101" s="16" t="s">
        <v>3192</v>
      </c>
      <c r="F101" s="16" t="s">
        <v>3193</v>
      </c>
    </row>
    <row r="102" spans="1:6" ht="44" thickBot="1" x14ac:dyDescent="0.4">
      <c r="A102" s="16" t="str">
        <f>IF(B102&lt;&gt;"","FOR"&amp;TEXT(COUNTA($B$2:B102),"000"),"")</f>
        <v>FOR101</v>
      </c>
      <c r="B102" s="16" t="s">
        <v>35</v>
      </c>
      <c r="C102" s="16" t="str">
        <f>IF(D102&lt;&gt;"","FORH"&amp;TEXT(COUNTA($D$2:D102),"000"),"")</f>
        <v>FORH101</v>
      </c>
      <c r="D102" s="16" t="s">
        <v>3301</v>
      </c>
      <c r="E102" s="16" t="s">
        <v>3302</v>
      </c>
      <c r="F102" s="16" t="s">
        <v>3303</v>
      </c>
    </row>
    <row r="103" spans="1:6" ht="87" x14ac:dyDescent="0.35">
      <c r="A103" s="16" t="str">
        <f>IF(B103&lt;&gt;"","FOR"&amp;TEXT(COUNTA($B$2:B103),"000"),"")</f>
        <v>FOR102</v>
      </c>
      <c r="B103" s="16" t="s">
        <v>3014</v>
      </c>
      <c r="C103" s="16" t="str">
        <f>IF(D103&lt;&gt;"","FORH"&amp;TEXT(COUNTA($D$2:D103),"000"),"")</f>
        <v>FORH102</v>
      </c>
      <c r="D103" s="16" t="s">
        <v>3273</v>
      </c>
      <c r="E103" s="16" t="s">
        <v>3274</v>
      </c>
      <c r="F103" s="16" t="s">
        <v>3275</v>
      </c>
    </row>
    <row r="104" spans="1:6" ht="58.5" thickBot="1" x14ac:dyDescent="0.4">
      <c r="A104" s="16" t="str">
        <f>IF(B104&lt;&gt;"","FOR"&amp;TEXT(COUNTA($B$2:B104),"000"),"")</f>
        <v>FOR103</v>
      </c>
      <c r="B104" s="16" t="s">
        <v>2812</v>
      </c>
      <c r="C104" s="16" t="str">
        <f>IF(D104&lt;&gt;"","FORH"&amp;TEXT(COUNTA($D$2:D104),"000"),"")</f>
        <v>FORH103</v>
      </c>
      <c r="D104" s="16" t="s">
        <v>3191</v>
      </c>
      <c r="E104" s="16" t="s">
        <v>3192</v>
      </c>
      <c r="F104" s="16" t="s">
        <v>3193</v>
      </c>
    </row>
    <row r="105" spans="1:6" ht="101.5" x14ac:dyDescent="0.35">
      <c r="A105" s="16" t="str">
        <f>IF(B105&lt;&gt;"","FOR"&amp;TEXT(COUNTA($B$2:B105),"000"),"")</f>
        <v>FOR104</v>
      </c>
      <c r="B105" s="16" t="s">
        <v>3118</v>
      </c>
      <c r="C105" s="16" t="str">
        <f>IF(D105&lt;&gt;"","FORH"&amp;TEXT(COUNTA($D$2:D105),"000"),"")</f>
        <v>FORH104</v>
      </c>
      <c r="D105" s="16" t="s">
        <v>3225</v>
      </c>
      <c r="E105" s="16" t="s">
        <v>3226</v>
      </c>
      <c r="F105" s="16" t="s">
        <v>3227</v>
      </c>
    </row>
    <row r="106" spans="1:6" ht="58.5" thickBot="1" x14ac:dyDescent="0.4">
      <c r="A106" s="16" t="str">
        <f>IF(B106&lt;&gt;"","FOR"&amp;TEXT(COUNTA($B$2:B106),"000"),"")</f>
        <v>FOR105</v>
      </c>
      <c r="B106" s="16" t="s">
        <v>3121</v>
      </c>
      <c r="C106" s="16" t="str">
        <f>IF(D106&lt;&gt;"","FORH"&amp;TEXT(COUNTA($D$2:D106),"000"),"")</f>
        <v>FORH105</v>
      </c>
      <c r="D106" s="16" t="s">
        <v>3191</v>
      </c>
      <c r="E106" s="16" t="s">
        <v>3192</v>
      </c>
      <c r="F106" s="16" t="s">
        <v>3193</v>
      </c>
    </row>
    <row r="107" spans="1:6" ht="72.5" x14ac:dyDescent="0.35">
      <c r="A107" s="16" t="str">
        <f>IF(B107&lt;&gt;"","FOR"&amp;TEXT(COUNTA($B$2:B107),"000"),"")</f>
        <v>FOR106</v>
      </c>
      <c r="B107" s="16" t="s">
        <v>2782</v>
      </c>
      <c r="C107" s="16" t="str">
        <f>IF(D107&lt;&gt;"","FORH"&amp;TEXT(COUNTA($D$2:D107),"000"),"")</f>
        <v>FORH106</v>
      </c>
      <c r="D107" s="16" t="s">
        <v>3261</v>
      </c>
      <c r="E107" s="16" t="s">
        <v>3262</v>
      </c>
      <c r="F107" s="16" t="s">
        <v>3263</v>
      </c>
    </row>
    <row r="108" spans="1:6" ht="44" thickBot="1" x14ac:dyDescent="0.4">
      <c r="A108" s="16" t="str">
        <f>IF(B108&lt;&gt;"","FOR"&amp;TEXT(COUNTA($B$2:B108),"000"),"")</f>
        <v>FOR107</v>
      </c>
      <c r="B108" s="16" t="s">
        <v>3114</v>
      </c>
      <c r="C108" s="16" t="str">
        <f>IF(D108&lt;&gt;"","FORH"&amp;TEXT(COUNTA($D$2:D108),"000"),"")</f>
        <v>FORH107</v>
      </c>
      <c r="D108" s="16" t="s">
        <v>3301</v>
      </c>
      <c r="E108" s="16" t="s">
        <v>3302</v>
      </c>
      <c r="F108" s="16" t="s">
        <v>3303</v>
      </c>
    </row>
    <row r="109" spans="1:6" ht="44" thickBot="1" x14ac:dyDescent="0.4">
      <c r="A109" s="16" t="str">
        <f>IF(B109&lt;&gt;"","FOR"&amp;TEXT(COUNTA($B$2:B109),"000"),"")</f>
        <v>FOR108</v>
      </c>
      <c r="B109" s="16" t="s">
        <v>3082</v>
      </c>
      <c r="C109" s="16" t="str">
        <f>IF(D109&lt;&gt;"","FORH"&amp;TEXT(COUNTA($D$2:D109),"000"),"")</f>
        <v>FORH108</v>
      </c>
      <c r="D109" s="16" t="s">
        <v>3301</v>
      </c>
      <c r="E109" s="16" t="s">
        <v>3302</v>
      </c>
      <c r="F109" s="16" t="s">
        <v>3303</v>
      </c>
    </row>
    <row r="110" spans="1:6" ht="58.5" thickBot="1" x14ac:dyDescent="0.4">
      <c r="A110" s="16" t="str">
        <f>IF(B110&lt;&gt;"","FOR"&amp;TEXT(COUNTA($B$2:B110),"000"),"")</f>
        <v>FOR109</v>
      </c>
      <c r="B110" s="16" t="s">
        <v>2833</v>
      </c>
      <c r="C110" s="16" t="str">
        <f>IF(D110&lt;&gt;"","FORH"&amp;TEXT(COUNTA($D$2:D110),"000"),"")</f>
        <v>FORH109</v>
      </c>
      <c r="D110" s="16" t="s">
        <v>3229</v>
      </c>
      <c r="E110" s="16" t="s">
        <v>3230</v>
      </c>
      <c r="F110" s="16" t="s">
        <v>3231</v>
      </c>
    </row>
    <row r="111" spans="1:6" ht="29.5" thickBot="1" x14ac:dyDescent="0.4">
      <c r="A111" s="16" t="str">
        <f>IF(B111&lt;&gt;"","FOR"&amp;TEXT(COUNTA($B$2:B111),"000"),"")</f>
        <v>FOR110</v>
      </c>
      <c r="B111" s="16" t="s">
        <v>2908</v>
      </c>
      <c r="C111" s="16" t="str">
        <f>IF(D111&lt;&gt;"","FORH"&amp;TEXT(COUNTA($D$2:D111),"000"),"")</f>
        <v>FORH110</v>
      </c>
      <c r="D111" s="16" t="s">
        <v>3304</v>
      </c>
      <c r="E111" s="16" t="s">
        <v>3305</v>
      </c>
      <c r="F111" s="16" t="s">
        <v>3306</v>
      </c>
    </row>
    <row r="112" spans="1:6" ht="29.5" thickBot="1" x14ac:dyDescent="0.4">
      <c r="A112" s="16" t="str">
        <f>IF(B112&lt;&gt;"","FOR"&amp;TEXT(COUNTA($B$2:B112),"000"),"")</f>
        <v>FOR111</v>
      </c>
      <c r="B112" s="16" t="s">
        <v>2911</v>
      </c>
      <c r="C112" s="16" t="str">
        <f>IF(D112&lt;&gt;"","FORH"&amp;TEXT(COUNTA($D$2:D112),"000"),"")</f>
        <v>FORH111</v>
      </c>
      <c r="D112" s="16" t="s">
        <v>3216</v>
      </c>
      <c r="E112" s="16" t="s">
        <v>3217</v>
      </c>
      <c r="F112" s="16" t="s">
        <v>3218</v>
      </c>
    </row>
    <row r="113" spans="1:6" x14ac:dyDescent="0.35">
      <c r="A113" s="16" t="str">
        <f>IF(B113&lt;&gt;"","FOR"&amp;TEXT(COUNTA($B$2:B113),"000"),"")</f>
        <v>FOR112</v>
      </c>
      <c r="B113" s="16" t="s">
        <v>2776</v>
      </c>
      <c r="C113" s="16" t="str">
        <f>IF(D113&lt;&gt;"","FORH"&amp;TEXT(COUNTA($D$2:D113),"000"),"")</f>
        <v>FORH112</v>
      </c>
      <c r="D113" s="16" t="s">
        <v>2776</v>
      </c>
      <c r="E113" s="16" t="s">
        <v>2776</v>
      </c>
      <c r="F113" s="16" t="s">
        <v>3307</v>
      </c>
    </row>
    <row r="114" spans="1:6" ht="29.5" thickBot="1" x14ac:dyDescent="0.4">
      <c r="A114" s="16" t="str">
        <f>IF(B114&lt;&gt;"","FOR"&amp;TEXT(COUNTA($B$2:B114),"000"),"")</f>
        <v>FOR113</v>
      </c>
      <c r="B114" s="16" t="s">
        <v>2925</v>
      </c>
      <c r="C114" s="16" t="str">
        <f>IF(D114&lt;&gt;"","FORH"&amp;TEXT(COUNTA($D$2:D114),"000"),"")</f>
        <v>FORH113</v>
      </c>
      <c r="D114" s="16" t="s">
        <v>2925</v>
      </c>
      <c r="E114" s="16" t="s">
        <v>2925</v>
      </c>
      <c r="F114" s="16" t="s">
        <v>3308</v>
      </c>
    </row>
    <row r="115" spans="1:6" x14ac:dyDescent="0.35">
      <c r="A115" s="16" t="str">
        <f>IF(B115&lt;&gt;"","FOR"&amp;TEXT(COUNTA($B$2:B115),"000"),"")</f>
        <v>FOR114</v>
      </c>
      <c r="B115" s="16" t="s">
        <v>1218</v>
      </c>
      <c r="C115" s="16" t="str">
        <f>IF(D115&lt;&gt;"","FORH"&amp;TEXT(COUNTA($D$2:D115),"000"),"")</f>
        <v>FORH114</v>
      </c>
      <c r="D115" s="16" t="s">
        <v>1218</v>
      </c>
      <c r="E115" s="16" t="s">
        <v>1218</v>
      </c>
      <c r="F115" s="16" t="s">
        <v>3309</v>
      </c>
    </row>
    <row r="116" spans="1:6" ht="29.5" thickBot="1" x14ac:dyDescent="0.4">
      <c r="A116" s="16" t="str">
        <f>IF(B116&lt;&gt;"","FOR"&amp;TEXT(COUNTA($B$2:B116),"000"),"")</f>
        <v>FOR115</v>
      </c>
      <c r="B116" s="16" t="s">
        <v>228</v>
      </c>
      <c r="C116" s="16" t="str">
        <f>IF(D116&lt;&gt;"","FORH"&amp;TEXT(COUNTA($D$2:D116),"000"),"")</f>
        <v>FORH115</v>
      </c>
      <c r="D116" s="16" t="s">
        <v>3310</v>
      </c>
      <c r="E116" s="16" t="s">
        <v>3311</v>
      </c>
      <c r="F116" s="16" t="s">
        <v>3312</v>
      </c>
    </row>
    <row r="117" spans="1:6" ht="72.5" x14ac:dyDescent="0.35">
      <c r="A117" s="16" t="str">
        <f>IF(B117&lt;&gt;"","FOR"&amp;TEXT(COUNTA($B$2:B117),"000"),"")</f>
        <v>FOR116</v>
      </c>
      <c r="B117" s="16" t="s">
        <v>2872</v>
      </c>
      <c r="C117" s="16" t="str">
        <f>IF(D117&lt;&gt;"","FORH"&amp;TEXT(COUNTA($D$2:D117),"000"),"")</f>
        <v>FORH116</v>
      </c>
      <c r="D117" s="16" t="s">
        <v>3261</v>
      </c>
      <c r="E117" s="16" t="s">
        <v>3262</v>
      </c>
      <c r="F117" s="16" t="s">
        <v>3263</v>
      </c>
    </row>
    <row r="118" spans="1:6" ht="72.5" x14ac:dyDescent="0.35">
      <c r="A118" s="16" t="str">
        <f>IF(B118&lt;&gt;"","FOR"&amp;TEXT(COUNTA($B$2:B118),"000"),"")</f>
        <v>FOR117</v>
      </c>
      <c r="B118" s="16" t="s">
        <v>2905</v>
      </c>
      <c r="C118" s="16" t="str">
        <f>IF(D118&lt;&gt;"","FORH"&amp;TEXT(COUNTA($D$2:D118),"000"),"")</f>
        <v>FORH117</v>
      </c>
      <c r="D118" s="16" t="s">
        <v>3222</v>
      </c>
      <c r="E118" s="16" t="s">
        <v>3223</v>
      </c>
      <c r="F118" s="16" t="s">
        <v>3224</v>
      </c>
    </row>
    <row r="119" spans="1:6" ht="29.5" thickBot="1" x14ac:dyDescent="0.4">
      <c r="A119" s="16" t="str">
        <f>IF(B119&lt;&gt;"","FOR"&amp;TEXT(COUNTA($B$2:B119),"000"),"")</f>
        <v>FOR118</v>
      </c>
      <c r="B119" s="16" t="s">
        <v>3065</v>
      </c>
      <c r="C119" s="16" t="str">
        <f>IF(D119&lt;&gt;"","FORH"&amp;TEXT(COUNTA($D$2:D119),"000"),"")</f>
        <v>FORH118</v>
      </c>
      <c r="D119" s="16" t="s">
        <v>3313</v>
      </c>
      <c r="E119" s="16" t="s">
        <v>3314</v>
      </c>
      <c r="F119" s="16" t="s">
        <v>3315</v>
      </c>
    </row>
    <row r="120" spans="1:6" ht="72.5" x14ac:dyDescent="0.35">
      <c r="A120" s="16" t="str">
        <f>IF(B120&lt;&gt;"","FOR"&amp;TEXT(COUNTA($B$2:B120),"000"),"")</f>
        <v>FOR119</v>
      </c>
      <c r="B120" s="16" t="s">
        <v>2842</v>
      </c>
      <c r="C120" s="16" t="str">
        <f>IF(D120&lt;&gt;"","FORH"&amp;TEXT(COUNTA($D$2:D120),"000"),"")</f>
        <v>FORH119</v>
      </c>
      <c r="D120" s="16" t="s">
        <v>3222</v>
      </c>
      <c r="E120" s="16" t="s">
        <v>3223</v>
      </c>
      <c r="F120" s="16" t="s">
        <v>3224</v>
      </c>
    </row>
    <row r="121" spans="1:6" ht="87" x14ac:dyDescent="0.35">
      <c r="A121" s="16" t="str">
        <f>IF(B121&lt;&gt;"","FOR"&amp;TEXT(COUNTA($B$2:B121),"000"),"")</f>
        <v>FOR120</v>
      </c>
      <c r="B121" s="16" t="s">
        <v>3107</v>
      </c>
      <c r="C121" s="16" t="str">
        <f>IF(D121&lt;&gt;"","FORH"&amp;TEXT(COUNTA($D$2:D121),"000"),"")</f>
        <v>FORH120</v>
      </c>
      <c r="D121" s="16" t="s">
        <v>3273</v>
      </c>
      <c r="E121" s="16" t="s">
        <v>3274</v>
      </c>
      <c r="F121" s="16" t="s">
        <v>3275</v>
      </c>
    </row>
    <row r="122" spans="1:6" ht="130.5" x14ac:dyDescent="0.35">
      <c r="A122" s="16" t="str">
        <f>IF(B122&lt;&gt;"","FOR"&amp;TEXT(COUNTA($B$2:B122),"000"),"")</f>
        <v>FOR121</v>
      </c>
      <c r="B122" s="16" t="s">
        <v>2815</v>
      </c>
      <c r="C122" s="16" t="str">
        <f>IF(D122&lt;&gt;"","FORH"&amp;TEXT(COUNTA($D$2:D122),"000"),"")</f>
        <v>FORH121</v>
      </c>
      <c r="D122" s="16" t="s">
        <v>3279</v>
      </c>
      <c r="E122" s="16" t="s">
        <v>3280</v>
      </c>
      <c r="F122" s="16" t="s">
        <v>3281</v>
      </c>
    </row>
    <row r="123" spans="1:6" ht="58.5" thickBot="1" x14ac:dyDescent="0.4">
      <c r="A123" s="16" t="str">
        <f>IF(B123&lt;&gt;"","FOR"&amp;TEXT(COUNTA($B$2:B123),"000"),"")</f>
        <v>FOR122</v>
      </c>
      <c r="B123" s="16" t="s">
        <v>2987</v>
      </c>
      <c r="C123" s="16" t="str">
        <f>IF(D123&lt;&gt;"","FORH"&amp;TEXT(COUNTA($D$2:D123),"000"),"")</f>
        <v>FORH122</v>
      </c>
      <c r="D123" s="16" t="s">
        <v>3253</v>
      </c>
      <c r="E123" s="16" t="s">
        <v>3254</v>
      </c>
      <c r="F123" s="16" t="s">
        <v>3255</v>
      </c>
    </row>
    <row r="124" spans="1:6" x14ac:dyDescent="0.35">
      <c r="A124" s="16" t="str">
        <f>IF(B124&lt;&gt;"","FOR"&amp;TEXT(COUNTA($B$2:B124),"000"),"")</f>
        <v>FOR123</v>
      </c>
      <c r="B124" s="16" t="s">
        <v>3007</v>
      </c>
      <c r="C124" s="16" t="str">
        <f>IF(D124&lt;&gt;"","FORH"&amp;TEXT(COUNTA($D$2:D124),"000"),"")</f>
        <v>FORH123</v>
      </c>
      <c r="D124" s="16" t="s">
        <v>3007</v>
      </c>
      <c r="E124" s="16" t="s">
        <v>3007</v>
      </c>
      <c r="F124" s="16" t="s">
        <v>3316</v>
      </c>
    </row>
    <row r="125" spans="1:6" ht="72.5" x14ac:dyDescent="0.35">
      <c r="A125" s="16" t="str">
        <f>IF(B125&lt;&gt;"","FOR"&amp;TEXT(COUNTA($B$2:B125),"000"),"")</f>
        <v>FOR124</v>
      </c>
      <c r="B125" s="16" t="s">
        <v>3093</v>
      </c>
      <c r="C125" s="16" t="str">
        <f>IF(D125&lt;&gt;"","FORH"&amp;TEXT(COUNTA($D$2:D125),"000"),"")</f>
        <v>FORH124</v>
      </c>
      <c r="D125" s="16" t="s">
        <v>3261</v>
      </c>
      <c r="E125" s="16" t="s">
        <v>3262</v>
      </c>
      <c r="F125" s="16" t="s">
        <v>3263</v>
      </c>
    </row>
    <row r="126" spans="1:6" ht="72.5" x14ac:dyDescent="0.35">
      <c r="A126" s="16" t="str">
        <f>IF(B126&lt;&gt;"","FOR"&amp;TEXT(COUNTA($B$2:B126),"000"),"")</f>
        <v>FOR125</v>
      </c>
      <c r="B126" s="16" t="s">
        <v>2839</v>
      </c>
      <c r="C126" s="16" t="str">
        <f>IF(D126&lt;&gt;"","FORH"&amp;TEXT(COUNTA($D$2:D126),"000"),"")</f>
        <v>FORH125</v>
      </c>
      <c r="D126" s="16" t="s">
        <v>3276</v>
      </c>
      <c r="E126" s="16" t="s">
        <v>3277</v>
      </c>
      <c r="F126" s="16" t="s">
        <v>3278</v>
      </c>
    </row>
    <row r="127" spans="1:6" ht="72.5" x14ac:dyDescent="0.35">
      <c r="A127" s="16" t="str">
        <f>IF(B127&lt;&gt;"","FOR"&amp;TEXT(COUNTA($B$2:B127),"000"),"")</f>
        <v>FOR126</v>
      </c>
      <c r="B127" s="16" t="s">
        <v>227</v>
      </c>
      <c r="C127" s="16" t="str">
        <f>IF(D127&lt;&gt;"","FORH"&amp;TEXT(COUNTA($D$2:D127),"000"),"")</f>
        <v>FORH126</v>
      </c>
      <c r="D127" s="16" t="s">
        <v>3276</v>
      </c>
      <c r="E127" s="16" t="s">
        <v>3277</v>
      </c>
      <c r="F127" s="16" t="s">
        <v>3278</v>
      </c>
    </row>
    <row r="128" spans="1:6" ht="130.5" x14ac:dyDescent="0.35">
      <c r="A128" s="16" t="str">
        <f>IF(B128&lt;&gt;"","FOR"&amp;TEXT(COUNTA($B$2:B128),"000"),"")</f>
        <v>FOR127</v>
      </c>
      <c r="B128" s="16" t="s">
        <v>3112</v>
      </c>
      <c r="C128" s="16" t="str">
        <f>IF(D128&lt;&gt;"","FORH"&amp;TEXT(COUNTA($D$2:D128),"000"),"")</f>
        <v>FORH127</v>
      </c>
      <c r="D128" s="16" t="s">
        <v>3279</v>
      </c>
      <c r="E128" s="16" t="s">
        <v>3280</v>
      </c>
      <c r="F128" s="16" t="s">
        <v>3281</v>
      </c>
    </row>
    <row r="129" spans="1:6" ht="58.5" thickBot="1" x14ac:dyDescent="0.4">
      <c r="A129" s="16" t="str">
        <f>IF(B129&lt;&gt;"","FOR"&amp;TEXT(COUNTA($B$2:B129),"000"),"")</f>
        <v>FOR128</v>
      </c>
      <c r="B129" s="16" t="s">
        <v>2989</v>
      </c>
      <c r="C129" s="16" t="str">
        <f>IF(D129&lt;&gt;"","FORH"&amp;TEXT(COUNTA($D$2:D129),"000"),"")</f>
        <v>FORH128</v>
      </c>
      <c r="D129" s="16" t="s">
        <v>3253</v>
      </c>
      <c r="E129" s="16" t="s">
        <v>3254</v>
      </c>
      <c r="F129" s="16" t="s">
        <v>3255</v>
      </c>
    </row>
    <row r="130" spans="1:6" ht="29.5" thickBot="1" x14ac:dyDescent="0.4">
      <c r="A130" s="16" t="str">
        <f>IF(B130&lt;&gt;"","FOR"&amp;TEXT(COUNTA($B$2:B130),"000"),"")</f>
        <v>FOR129</v>
      </c>
      <c r="B130" s="16" t="s">
        <v>2804</v>
      </c>
      <c r="C130" s="16" t="str">
        <f>IF(D130&lt;&gt;"","FORH"&amp;TEXT(COUNTA($D$2:D130),"000"),"")</f>
        <v>FORH129</v>
      </c>
      <c r="D130" s="16" t="s">
        <v>2804</v>
      </c>
      <c r="E130" s="16" t="s">
        <v>2804</v>
      </c>
      <c r="F130" s="16" t="s">
        <v>3317</v>
      </c>
    </row>
    <row r="131" spans="1:6" ht="130.5" x14ac:dyDescent="0.35">
      <c r="A131" s="16" t="str">
        <f>IF(B131&lt;&gt;"","FOR"&amp;TEXT(COUNTA($B$2:B131),"000"),"")</f>
        <v>FOR130</v>
      </c>
      <c r="B131" s="16" t="s">
        <v>3126</v>
      </c>
      <c r="C131" s="16" t="str">
        <f>IF(D131&lt;&gt;"","FORH"&amp;TEXT(COUNTA($D$2:D131),"000"),"")</f>
        <v>FORH130</v>
      </c>
      <c r="D131" s="16" t="s">
        <v>3279</v>
      </c>
      <c r="E131" s="16" t="s">
        <v>3280</v>
      </c>
      <c r="F131" s="16" t="s">
        <v>3281</v>
      </c>
    </row>
    <row r="132" spans="1:6" ht="72.5" x14ac:dyDescent="0.35">
      <c r="A132" s="16" t="str">
        <f>IF(B132&lt;&gt;"","FOR"&amp;TEXT(COUNTA($B$2:B132),"000"),"")</f>
        <v>FOR131</v>
      </c>
      <c r="B132" s="16" t="s">
        <v>2958</v>
      </c>
      <c r="C132" s="16" t="str">
        <f>IF(D132&lt;&gt;"","FORH"&amp;TEXT(COUNTA($D$2:D132),"000"),"")</f>
        <v>FORH131</v>
      </c>
      <c r="D132" s="16" t="s">
        <v>3219</v>
      </c>
      <c r="E132" s="16" t="s">
        <v>3219</v>
      </c>
      <c r="F132" s="16" t="s">
        <v>3220</v>
      </c>
    </row>
    <row r="133" spans="1:6" ht="72.5" x14ac:dyDescent="0.35">
      <c r="A133" s="16" t="str">
        <f>IF(B133&lt;&gt;"","FOR"&amp;TEXT(COUNTA($B$2:B133),"000"),"")</f>
        <v>FOR132</v>
      </c>
      <c r="B133" s="16" t="s">
        <v>2793</v>
      </c>
      <c r="C133" s="16" t="str">
        <f>IF(D133&lt;&gt;"","FORH"&amp;TEXT(COUNTA($D$2:D133),"000"),"")</f>
        <v>FORH132</v>
      </c>
      <c r="D133" s="16" t="s">
        <v>2947</v>
      </c>
      <c r="E133" s="16" t="s">
        <v>3204</v>
      </c>
      <c r="F133" s="16" t="s">
        <v>3205</v>
      </c>
    </row>
    <row r="134" spans="1:6" ht="101.5" x14ac:dyDescent="0.35">
      <c r="A134" s="16" t="str">
        <f>IF(B134&lt;&gt;"","FOR"&amp;TEXT(COUNTA($B$2:B134),"000"),"")</f>
        <v>FOR133</v>
      </c>
      <c r="B134" s="16" t="s">
        <v>3128</v>
      </c>
      <c r="C134" s="16" t="str">
        <f>IF(D134&lt;&gt;"","FORH"&amp;TEXT(COUNTA($D$2:D134),"000"),"")</f>
        <v>FORH133</v>
      </c>
      <c r="D134" s="16" t="s">
        <v>3225</v>
      </c>
      <c r="E134" s="16" t="s">
        <v>3226</v>
      </c>
      <c r="F134" s="16" t="s">
        <v>3227</v>
      </c>
    </row>
    <row r="135" spans="1:6" ht="44" thickBot="1" x14ac:dyDescent="0.4">
      <c r="A135" s="16" t="str">
        <f>IF(B135&lt;&gt;"","FOR"&amp;TEXT(COUNTA($B$2:B135),"000"),"")</f>
        <v>FOR134</v>
      </c>
      <c r="B135" s="16" t="s">
        <v>3037</v>
      </c>
      <c r="C135" s="16" t="str">
        <f>IF(D135&lt;&gt;"","FORH"&amp;TEXT(COUNTA($D$2:D135),"000"),"")</f>
        <v>FORH134</v>
      </c>
      <c r="D135" s="16" t="s">
        <v>3286</v>
      </c>
      <c r="E135" s="16" t="s">
        <v>3287</v>
      </c>
      <c r="F135" s="16" t="s">
        <v>3288</v>
      </c>
    </row>
    <row r="136" spans="1:6" ht="130.5" x14ac:dyDescent="0.35">
      <c r="A136" s="16" t="str">
        <f>IF(B136&lt;&gt;"","FOR"&amp;TEXT(COUNTA($B$2:B136),"000"),"")</f>
        <v>FOR135</v>
      </c>
      <c r="B136" s="16" t="s">
        <v>3035</v>
      </c>
      <c r="C136" s="16" t="str">
        <f>IF(D136&lt;&gt;"","FORH"&amp;TEXT(COUNTA($D$2:D136),"000"),"")</f>
        <v>FORH135</v>
      </c>
      <c r="D136" s="16" t="s">
        <v>3279</v>
      </c>
      <c r="E136" s="16" t="s">
        <v>3280</v>
      </c>
      <c r="F136" s="16" t="s">
        <v>3281</v>
      </c>
    </row>
    <row r="137" spans="1:6" ht="29.5" thickBot="1" x14ac:dyDescent="0.4">
      <c r="A137" s="16" t="str">
        <f>IF(B137&lt;&gt;"","FOR"&amp;TEXT(COUNTA($B$2:B137),"000"),"")</f>
        <v>FOR136</v>
      </c>
      <c r="B137" s="16" t="s">
        <v>3134</v>
      </c>
      <c r="C137" s="16" t="str">
        <f>IF(D137&lt;&gt;"","FORH"&amp;TEXT(COUNTA($D$2:D137),"000"),"")</f>
        <v>FORH136</v>
      </c>
      <c r="D137" s="16" t="s">
        <v>3134</v>
      </c>
      <c r="E137" s="16" t="s">
        <v>3134</v>
      </c>
      <c r="F137" s="16" t="s">
        <v>3318</v>
      </c>
    </row>
    <row r="138" spans="1:6" ht="44" thickBot="1" x14ac:dyDescent="0.4">
      <c r="A138" s="16" t="str">
        <f>IF(B138&lt;&gt;"","FOR"&amp;TEXT(COUNTA($B$2:B138),"000"),"")</f>
        <v>FOR137</v>
      </c>
      <c r="B138" s="16" t="s">
        <v>1350</v>
      </c>
      <c r="C138" s="16" t="str">
        <f>IF(D138&lt;&gt;"","FORH"&amp;TEXT(COUNTA($D$2:D138),"000"),"")</f>
        <v>FORH137</v>
      </c>
      <c r="D138" s="16" t="s">
        <v>3246</v>
      </c>
      <c r="E138" s="16" t="s">
        <v>3247</v>
      </c>
      <c r="F138" s="16" t="s">
        <v>3248</v>
      </c>
    </row>
    <row r="139" spans="1:6" ht="72.5" x14ac:dyDescent="0.35">
      <c r="A139" s="16" t="str">
        <f>IF(B139&lt;&gt;"","FOR"&amp;TEXT(COUNTA($B$2:B139),"000"),"")</f>
        <v>FOR138</v>
      </c>
      <c r="B139" s="16" t="s">
        <v>3319</v>
      </c>
      <c r="C139" s="16" t="str">
        <f>IF(D139&lt;&gt;"","FORH"&amp;TEXT(COUNTA($D$2:D139),"000"),"")</f>
        <v>FORH138</v>
      </c>
      <c r="D139" s="16" t="s">
        <v>3219</v>
      </c>
      <c r="E139" s="16" t="s">
        <v>3219</v>
      </c>
      <c r="F139" s="16" t="s">
        <v>3220</v>
      </c>
    </row>
    <row r="140" spans="1:6" ht="130.5" x14ac:dyDescent="0.35">
      <c r="A140" s="16" t="str">
        <f>IF(B140&lt;&gt;"","FOR"&amp;TEXT(COUNTA($B$2:B140),"000"),"")</f>
        <v>FOR139</v>
      </c>
      <c r="B140" s="16" t="s">
        <v>3033</v>
      </c>
      <c r="C140" s="16" t="str">
        <f>IF(D140&lt;&gt;"","FORH"&amp;TEXT(COUNTA($D$2:D140),"000"),"")</f>
        <v>FORH139</v>
      </c>
      <c r="D140" s="16" t="s">
        <v>3279</v>
      </c>
      <c r="E140" s="16" t="s">
        <v>3280</v>
      </c>
      <c r="F140" s="16" t="s">
        <v>3281</v>
      </c>
    </row>
    <row r="141" spans="1:6" ht="29" x14ac:dyDescent="0.35">
      <c r="A141" s="16" t="str">
        <f>IF(B141&lt;&gt;"","FOR"&amp;TEXT(COUNTA($B$2:B141),"000"),"")</f>
        <v>FOR140</v>
      </c>
      <c r="B141" s="16" t="s">
        <v>2955</v>
      </c>
      <c r="C141" s="16" t="str">
        <f>IF(D141&lt;&gt;"","FORH"&amp;TEXT(COUNTA($D$2:D141),"000"),"")</f>
        <v>FORH140</v>
      </c>
      <c r="D141" s="16" t="s">
        <v>3283</v>
      </c>
      <c r="E141" s="16" t="s">
        <v>3284</v>
      </c>
      <c r="F141" s="16" t="s">
        <v>3285</v>
      </c>
    </row>
    <row r="142" spans="1:6" ht="130.5" x14ac:dyDescent="0.35">
      <c r="A142" s="16" t="str">
        <f>IF(B142&lt;&gt;"","FOR"&amp;TEXT(COUNTA($B$2:B142),"000"),"")</f>
        <v>FOR141</v>
      </c>
      <c r="B142" s="16" t="s">
        <v>2939</v>
      </c>
      <c r="C142" s="16" t="str">
        <f>IF(D142&lt;&gt;"","FORH"&amp;TEXT(COUNTA($D$2:D142),"000"),"")</f>
        <v>FORH141</v>
      </c>
      <c r="D142" s="16" t="s">
        <v>3279</v>
      </c>
      <c r="E142" s="16" t="s">
        <v>3280</v>
      </c>
      <c r="F142" s="16" t="s">
        <v>3281</v>
      </c>
    </row>
    <row r="143" spans="1:6" ht="44" thickBot="1" x14ac:dyDescent="0.4">
      <c r="A143" s="16" t="str">
        <f>IF(B143&lt;&gt;"","FOR"&amp;TEXT(COUNTA($B$2:B143),"000"),"")</f>
        <v>FOR142</v>
      </c>
      <c r="B143" s="16" t="s">
        <v>3132</v>
      </c>
      <c r="C143" s="16" t="str">
        <f>IF(D143&lt;&gt;"","FORH"&amp;TEXT(COUNTA($D$2:D143),"000"),"")</f>
        <v>FORH142</v>
      </c>
      <c r="D143" s="16" t="s">
        <v>3286</v>
      </c>
      <c r="E143" s="16" t="s">
        <v>3287</v>
      </c>
      <c r="F143" s="16" t="s">
        <v>3288</v>
      </c>
    </row>
    <row r="144" spans="1:6" ht="72.5" x14ac:dyDescent="0.35">
      <c r="A144" s="16" t="str">
        <f>IF(B144&lt;&gt;"","FOR"&amp;TEXT(COUNTA($B$2:B144),"000"),"")</f>
        <v>FOR143</v>
      </c>
      <c r="B144" s="16" t="s">
        <v>1386</v>
      </c>
      <c r="C144" s="16" t="str">
        <f>IF(D144&lt;&gt;"","FORH"&amp;TEXT(COUNTA($D$2:D144),"000"),"")</f>
        <v>FORH143</v>
      </c>
      <c r="D144" s="16" t="s">
        <v>2947</v>
      </c>
      <c r="E144" s="16" t="s">
        <v>3204</v>
      </c>
      <c r="F144" s="16" t="s">
        <v>3205</v>
      </c>
    </row>
    <row r="145" spans="1:6" ht="44" thickBot="1" x14ac:dyDescent="0.4">
      <c r="A145" s="16" t="str">
        <f>IF(B145&lt;&gt;"","FOR"&amp;TEXT(COUNTA($B$2:B145),"000"),"")</f>
        <v>FOR144</v>
      </c>
      <c r="B145" s="16" t="s">
        <v>3095</v>
      </c>
      <c r="C145" s="16" t="str">
        <f>IF(D145&lt;&gt;"","FORH"&amp;TEXT(COUNTA($D$2:D145),"000"),"")</f>
        <v>FORH144</v>
      </c>
      <c r="D145" s="16" t="s">
        <v>3232</v>
      </c>
      <c r="E145" s="16" t="s">
        <v>3233</v>
      </c>
      <c r="F145" s="16" t="s">
        <v>3234</v>
      </c>
    </row>
    <row r="146" spans="1:6" ht="29.5" thickBot="1" x14ac:dyDescent="0.4">
      <c r="A146" s="16" t="str">
        <f>IF(B146&lt;&gt;"","FOR"&amp;TEXT(COUNTA($B$2:B146),"000"),"")</f>
        <v>FOR145</v>
      </c>
      <c r="B146" s="16" t="s">
        <v>3040</v>
      </c>
      <c r="C146" s="16" t="str">
        <f>IF(D146&lt;&gt;"","FORH"&amp;TEXT(COUNTA($D$2:D146),"000"),"")</f>
        <v>FORH145</v>
      </c>
      <c r="D146" s="16" t="s">
        <v>3040</v>
      </c>
      <c r="E146" s="16" t="s">
        <v>3040</v>
      </c>
      <c r="F146" s="16" t="s">
        <v>3320</v>
      </c>
    </row>
    <row r="147" spans="1:6" ht="58.5" thickBot="1" x14ac:dyDescent="0.4">
      <c r="A147" s="16" t="str">
        <f>IF(B147&lt;&gt;"","FOR"&amp;TEXT(COUNTA($B$2:B147),"000"),"")</f>
        <v>FOR146</v>
      </c>
      <c r="B147" s="16" t="s">
        <v>3059</v>
      </c>
      <c r="C147" s="16" t="str">
        <f>IF(D147&lt;&gt;"","FORH"&amp;TEXT(COUNTA($D$2:D147),"000"),"")</f>
        <v>FORH146</v>
      </c>
      <c r="D147" s="16" t="s">
        <v>3238</v>
      </c>
      <c r="E147" s="16" t="s">
        <v>3239</v>
      </c>
      <c r="F147" s="16" t="s">
        <v>3240</v>
      </c>
    </row>
    <row r="148" spans="1:6" x14ac:dyDescent="0.35">
      <c r="A148" s="16" t="str">
        <f>IF(B148&lt;&gt;"","FOR"&amp;TEXT(COUNTA($B$2:B148),"000"),"")</f>
        <v/>
      </c>
      <c r="B148" s="16"/>
      <c r="C148" s="16" t="str">
        <f>IF(D148&lt;&gt;"","FORH"&amp;TEXT(COUNTA($D$2:D148),"000"),"")</f>
        <v/>
      </c>
      <c r="D148" s="16"/>
      <c r="E148" s="16"/>
      <c r="F148" s="16"/>
    </row>
    <row r="149" spans="1:6" x14ac:dyDescent="0.35">
      <c r="A149" s="16" t="str">
        <f>IF(B149&lt;&gt;"","FOR"&amp;TEXT(COUNTA($B$2:B149),"000"),"")</f>
        <v/>
      </c>
      <c r="B149" s="16"/>
      <c r="C149" s="16" t="str">
        <f>IF(D149&lt;&gt;"","FORH"&amp;TEXT(COUNTA($D$2:D149),"000"),"")</f>
        <v/>
      </c>
      <c r="D149" s="16"/>
      <c r="E149" s="16"/>
      <c r="F149" s="16"/>
    </row>
    <row r="150" spans="1:6" x14ac:dyDescent="0.35">
      <c r="A150" s="16" t="str">
        <f>IF(B150&lt;&gt;"","FOR"&amp;TEXT(COUNTA($B$2:B150),"000"),"")</f>
        <v/>
      </c>
      <c r="B150" s="16"/>
      <c r="C150" s="16" t="str">
        <f>IF(D150&lt;&gt;"","FORH"&amp;TEXT(COUNTA($D$2:D150),"000"),"")</f>
        <v/>
      </c>
      <c r="D150" s="16"/>
      <c r="E150" s="16"/>
      <c r="F150" s="16"/>
    </row>
    <row r="151" spans="1:6" x14ac:dyDescent="0.35">
      <c r="A151" s="16" t="str">
        <f>IF(B151&lt;&gt;"","FOR"&amp;TEXT(COUNTA($B$2:B151),"000"),"")</f>
        <v/>
      </c>
      <c r="B151" s="16"/>
      <c r="C151" s="16" t="str">
        <f>IF(D151&lt;&gt;"","FORH"&amp;TEXT(COUNTA($D$2:D151),"000"),"")</f>
        <v/>
      </c>
      <c r="D151" s="16"/>
      <c r="E151" s="16"/>
      <c r="F151" s="16"/>
    </row>
    <row r="152" spans="1:6" x14ac:dyDescent="0.35">
      <c r="A152" s="16" t="str">
        <f>IF(B152&lt;&gt;"","FOR"&amp;TEXT(COUNTA($B$2:B152),"000"),"")</f>
        <v/>
      </c>
      <c r="B152" s="16"/>
      <c r="C152" s="16" t="str">
        <f>IF(D152&lt;&gt;"","FORH"&amp;TEXT(COUNTA($D$2:D152),"000"),"")</f>
        <v/>
      </c>
      <c r="D152" s="16"/>
      <c r="E152" s="16"/>
      <c r="F152" s="16"/>
    </row>
    <row r="153" spans="1:6" x14ac:dyDescent="0.35">
      <c r="A153" s="16" t="str">
        <f>IF(B153&lt;&gt;"","FOR"&amp;TEXT(COUNTA($B$2:B153),"000"),"")</f>
        <v/>
      </c>
      <c r="B153" s="16"/>
      <c r="C153" s="16" t="str">
        <f>IF(D153&lt;&gt;"","FORH"&amp;TEXT(COUNTA($D$2:D153),"000"),"")</f>
        <v/>
      </c>
      <c r="D153" s="16"/>
      <c r="E153" s="16"/>
      <c r="F153" s="16"/>
    </row>
    <row r="154" spans="1:6" x14ac:dyDescent="0.35">
      <c r="A154" s="16" t="str">
        <f>IF(B154&lt;&gt;"","FOR"&amp;TEXT(COUNTA($B$2:B154),"000"),"")</f>
        <v/>
      </c>
      <c r="B154" s="16"/>
      <c r="C154" s="16" t="str">
        <f>IF(D154&lt;&gt;"","FORH"&amp;TEXT(COUNTA($D$2:D154),"000"),"")</f>
        <v/>
      </c>
      <c r="D154" s="16"/>
      <c r="E154" s="16"/>
      <c r="F154" s="16"/>
    </row>
    <row r="155" spans="1:6" x14ac:dyDescent="0.35">
      <c r="A155" s="16" t="str">
        <f>IF(B155&lt;&gt;"","FOR"&amp;TEXT(COUNTA($B$2:B155),"000"),"")</f>
        <v/>
      </c>
      <c r="B155" s="16"/>
      <c r="C155" s="16" t="str">
        <f>IF(D155&lt;&gt;"","FORH"&amp;TEXT(COUNTA($D$2:D155),"000"),"")</f>
        <v/>
      </c>
      <c r="D155" s="16"/>
      <c r="E155" s="16"/>
      <c r="F155" s="16"/>
    </row>
    <row r="156" spans="1:6" x14ac:dyDescent="0.35">
      <c r="A156" s="16" t="str">
        <f>IF(B156&lt;&gt;"","FOR"&amp;TEXT(COUNTA($B$2:B156),"000"),"")</f>
        <v/>
      </c>
      <c r="B156" s="16"/>
      <c r="C156" s="16" t="str">
        <f>IF(D156&lt;&gt;"","FORH"&amp;TEXT(COUNTA($D$2:D156),"000"),"")</f>
        <v/>
      </c>
      <c r="D156" s="16"/>
      <c r="E156" s="16"/>
      <c r="F156" s="16"/>
    </row>
    <row r="157" spans="1:6" x14ac:dyDescent="0.35">
      <c r="A157" s="16" t="str">
        <f>IF(B157&lt;&gt;"","FOR"&amp;TEXT(COUNTA($B$2:B157),"000"),"")</f>
        <v/>
      </c>
      <c r="B157" s="16"/>
      <c r="C157" s="16" t="str">
        <f>IF(D157&lt;&gt;"","FORH"&amp;TEXT(COUNTA($D$2:D157),"000"),"")</f>
        <v/>
      </c>
      <c r="D157" s="16"/>
      <c r="E157" s="16"/>
      <c r="F157" s="16"/>
    </row>
    <row r="158" spans="1:6" x14ac:dyDescent="0.35">
      <c r="A158" s="16" t="str">
        <f>IF(B158&lt;&gt;"","FOR"&amp;TEXT(COUNTA($B$2:B158),"000"),"")</f>
        <v/>
      </c>
      <c r="B158" s="16"/>
      <c r="C158" s="16" t="str">
        <f>IF(D158&lt;&gt;"","FORH"&amp;TEXT(COUNTA($D$2:D158),"000"),"")</f>
        <v/>
      </c>
      <c r="D158" s="16"/>
      <c r="E158" s="16"/>
      <c r="F158" s="16"/>
    </row>
    <row r="159" spans="1:6" x14ac:dyDescent="0.35">
      <c r="A159" s="16" t="str">
        <f>IF(B159&lt;&gt;"","FOR"&amp;TEXT(COUNTA($B$2:B159),"000"),"")</f>
        <v/>
      </c>
      <c r="B159" s="16"/>
      <c r="C159" s="16" t="str">
        <f>IF(D159&lt;&gt;"","FORH"&amp;TEXT(COUNTA($D$2:D159),"000"),"")</f>
        <v/>
      </c>
      <c r="D159" s="16"/>
      <c r="E159" s="16"/>
      <c r="F159" s="16"/>
    </row>
    <row r="160" spans="1:6" x14ac:dyDescent="0.35">
      <c r="A160" s="16" t="str">
        <f>IF(B160&lt;&gt;"","FOR"&amp;TEXT(COUNTA($B$2:B160),"000"),"")</f>
        <v/>
      </c>
      <c r="B160" s="16"/>
      <c r="C160" s="16" t="str">
        <f>IF(D160&lt;&gt;"","FORH"&amp;TEXT(COUNTA($D$2:D160),"000"),"")</f>
        <v/>
      </c>
      <c r="D160" s="16"/>
      <c r="E160" s="16"/>
      <c r="F160" s="16"/>
    </row>
    <row r="161" spans="1:6" x14ac:dyDescent="0.35">
      <c r="A161" s="16" t="str">
        <f>IF(B161&lt;&gt;"","FOR"&amp;TEXT(COUNTA($B$2:B161),"000"),"")</f>
        <v/>
      </c>
      <c r="B161" s="16"/>
      <c r="C161" s="16" t="str">
        <f>IF(D161&lt;&gt;"","FORH"&amp;TEXT(COUNTA($D$2:D161),"000"),"")</f>
        <v/>
      </c>
      <c r="D161" s="16"/>
      <c r="E161" s="16"/>
      <c r="F161" s="16"/>
    </row>
    <row r="162" spans="1:6" x14ac:dyDescent="0.35">
      <c r="A162" s="16" t="str">
        <f>IF(B162&lt;&gt;"","FOR"&amp;TEXT(COUNTA($B$2:B162),"000"),"")</f>
        <v/>
      </c>
      <c r="B162" s="16"/>
      <c r="C162" s="16" t="str">
        <f>IF(D162&lt;&gt;"","FORH"&amp;TEXT(COUNTA($D$2:D162),"000"),"")</f>
        <v/>
      </c>
      <c r="D162" s="16"/>
      <c r="E162" s="16"/>
      <c r="F162" s="16"/>
    </row>
    <row r="163" spans="1:6" x14ac:dyDescent="0.35">
      <c r="A163" s="16" t="str">
        <f>IF(B163&lt;&gt;"","FOR"&amp;TEXT(COUNTA($B$2:B163),"000"),"")</f>
        <v/>
      </c>
      <c r="B163" s="16"/>
      <c r="C163" s="16" t="str">
        <f>IF(D163&lt;&gt;"","FORH"&amp;TEXT(COUNTA($D$2:D163),"000"),"")</f>
        <v/>
      </c>
      <c r="D163" s="16"/>
      <c r="E163" s="16"/>
      <c r="F163" s="16"/>
    </row>
    <row r="164" spans="1:6" x14ac:dyDescent="0.35">
      <c r="A164" s="16" t="str">
        <f>IF(B164&lt;&gt;"","FOR"&amp;TEXT(COUNTA($B$2:B164),"000"),"")</f>
        <v/>
      </c>
      <c r="B164" s="16"/>
      <c r="C164" s="16" t="str">
        <f>IF(D164&lt;&gt;"","FORH"&amp;TEXT(COUNTA($D$2:D164),"000"),"")</f>
        <v/>
      </c>
      <c r="D164" s="16"/>
      <c r="E164" s="16"/>
      <c r="F164" s="16"/>
    </row>
    <row r="165" spans="1:6" x14ac:dyDescent="0.35">
      <c r="A165" s="16" t="str">
        <f>IF(B165&lt;&gt;"","FOR"&amp;TEXT(COUNTA($B$2:B165),"000"),"")</f>
        <v/>
      </c>
      <c r="B165" s="16"/>
      <c r="C165" s="16" t="str">
        <f>IF(D165&lt;&gt;"","FORH"&amp;TEXT(COUNTA($D$2:D165),"000"),"")</f>
        <v/>
      </c>
      <c r="D165" s="16"/>
      <c r="E165" s="16"/>
      <c r="F165" s="16"/>
    </row>
    <row r="166" spans="1:6" x14ac:dyDescent="0.35">
      <c r="A166" s="16" t="str">
        <f>IF(B166&lt;&gt;"","FOR"&amp;TEXT(COUNTA($B$2:B166),"000"),"")</f>
        <v/>
      </c>
      <c r="B166" s="16"/>
      <c r="C166" s="16" t="str">
        <f>IF(D166&lt;&gt;"","FORH"&amp;TEXT(COUNTA($D$2:D166),"000"),"")</f>
        <v/>
      </c>
      <c r="D166" s="16"/>
      <c r="E166" s="16"/>
      <c r="F166" s="16"/>
    </row>
    <row r="167" spans="1:6" x14ac:dyDescent="0.35">
      <c r="A167" s="16" t="str">
        <f>IF(B167&lt;&gt;"","FOR"&amp;TEXT(COUNTA($B$2:B167),"000"),"")</f>
        <v/>
      </c>
      <c r="B167" s="16"/>
      <c r="C167" s="16" t="str">
        <f>IF(D167&lt;&gt;"","FORH"&amp;TEXT(COUNTA($D$2:D167),"000"),"")</f>
        <v/>
      </c>
      <c r="D167" s="16"/>
      <c r="E167" s="16"/>
      <c r="F167" s="16"/>
    </row>
    <row r="168" spans="1:6" x14ac:dyDescent="0.35">
      <c r="A168" s="16" t="str">
        <f>IF(B168&lt;&gt;"","FOR"&amp;TEXT(COUNTA($B$2:B168),"000"),"")</f>
        <v/>
      </c>
      <c r="B168" s="16"/>
      <c r="C168" s="16" t="str">
        <f>IF(D168&lt;&gt;"","FORH"&amp;TEXT(COUNTA($D$2:D168),"000"),"")</f>
        <v/>
      </c>
      <c r="D168" s="16"/>
      <c r="E168" s="16"/>
      <c r="F168" s="16"/>
    </row>
    <row r="169" spans="1:6" x14ac:dyDescent="0.35">
      <c r="A169" s="16" t="str">
        <f>IF(B169&lt;&gt;"","FOR"&amp;TEXT(COUNTA($B$2:B169),"000"),"")</f>
        <v/>
      </c>
      <c r="B169" s="16"/>
      <c r="C169" s="16" t="str">
        <f>IF(D169&lt;&gt;"","FORH"&amp;TEXT(COUNTA($D$2:D169),"000"),"")</f>
        <v/>
      </c>
      <c r="D169" s="16"/>
      <c r="E169" s="16"/>
      <c r="F169" s="16"/>
    </row>
    <row r="170" spans="1:6" x14ac:dyDescent="0.35">
      <c r="A170" s="16" t="str">
        <f>IF(B170&lt;&gt;"","FOR"&amp;TEXT(COUNTA($B$2:B170),"000"),"")</f>
        <v/>
      </c>
      <c r="B170" s="16"/>
      <c r="C170" s="16" t="str">
        <f>IF(D170&lt;&gt;"","FORH"&amp;TEXT(COUNTA($D$2:D170),"000"),"")</f>
        <v/>
      </c>
      <c r="D170" s="16"/>
      <c r="E170" s="16"/>
      <c r="F170" s="16"/>
    </row>
    <row r="171" spans="1:6" x14ac:dyDescent="0.35">
      <c r="A171" s="16" t="str">
        <f>IF(B171&lt;&gt;"","FOR"&amp;TEXT(COUNTA($B$2:B171),"000"),"")</f>
        <v/>
      </c>
      <c r="B171" s="16"/>
      <c r="C171" s="16" t="str">
        <f>IF(D171&lt;&gt;"","FORH"&amp;TEXT(COUNTA($D$2:D171),"000"),"")</f>
        <v/>
      </c>
      <c r="D171" s="16"/>
      <c r="E171" s="16"/>
      <c r="F171" s="16"/>
    </row>
    <row r="172" spans="1:6" x14ac:dyDescent="0.35">
      <c r="A172" s="16" t="str">
        <f>IF(B172&lt;&gt;"","FOR"&amp;TEXT(COUNTA($B$2:B172),"000"),"")</f>
        <v/>
      </c>
      <c r="B172" s="16"/>
      <c r="C172" s="16" t="str">
        <f>IF(D172&lt;&gt;"","FORH"&amp;TEXT(COUNTA($D$2:D172),"000"),"")</f>
        <v/>
      </c>
      <c r="D172" s="16"/>
      <c r="E172" s="16"/>
      <c r="F172" s="16"/>
    </row>
    <row r="173" spans="1:6" x14ac:dyDescent="0.35">
      <c r="A173" s="16" t="str">
        <f>IF(B173&lt;&gt;"","FOR"&amp;TEXT(COUNTA($B$2:B173),"000"),"")</f>
        <v/>
      </c>
      <c r="B173" s="16"/>
      <c r="C173" s="16" t="str">
        <f>IF(D173&lt;&gt;"","FORH"&amp;TEXT(COUNTA($D$2:D173),"000"),"")</f>
        <v/>
      </c>
      <c r="D173" s="16"/>
      <c r="E173" s="16"/>
      <c r="F173" s="16"/>
    </row>
    <row r="174" spans="1:6" x14ac:dyDescent="0.35">
      <c r="A174" s="16" t="str">
        <f>IF(B174&lt;&gt;"","FOR"&amp;TEXT(COUNTA($B$2:B174),"000"),"")</f>
        <v/>
      </c>
      <c r="B174" s="16"/>
      <c r="C174" s="16" t="str">
        <f>IF(D174&lt;&gt;"","FORH"&amp;TEXT(COUNTA($D$2:D174),"000"),"")</f>
        <v/>
      </c>
      <c r="D174" s="16"/>
      <c r="E174" s="16"/>
      <c r="F174" s="16"/>
    </row>
    <row r="175" spans="1:6" x14ac:dyDescent="0.35">
      <c r="A175" s="16" t="str">
        <f>IF(B175&lt;&gt;"","FOR"&amp;TEXT(COUNTA($B$2:B175),"000"),"")</f>
        <v/>
      </c>
      <c r="B175" s="16"/>
      <c r="C175" s="16" t="str">
        <f>IF(D175&lt;&gt;"","FORH"&amp;TEXT(COUNTA($D$2:D175),"000"),"")</f>
        <v/>
      </c>
      <c r="D175" s="16"/>
      <c r="E175" s="16"/>
      <c r="F175" s="16"/>
    </row>
    <row r="176" spans="1:6" x14ac:dyDescent="0.35">
      <c r="A176" s="16" t="str">
        <f>IF(B176&lt;&gt;"","FOR"&amp;TEXT(COUNTA($B$2:B176),"000"),"")</f>
        <v/>
      </c>
      <c r="B176" s="16"/>
      <c r="C176" s="16" t="str">
        <f>IF(D176&lt;&gt;"","FORH"&amp;TEXT(COUNTA($D$2:D176),"000"),"")</f>
        <v/>
      </c>
      <c r="D176" s="16"/>
      <c r="E176" s="16"/>
      <c r="F176" s="16"/>
    </row>
    <row r="177" spans="1:6" x14ac:dyDescent="0.35">
      <c r="A177" s="16" t="str">
        <f>IF(B177&lt;&gt;"","FOR"&amp;TEXT(COUNTA($B$2:B177),"000"),"")</f>
        <v/>
      </c>
      <c r="B177" s="16"/>
      <c r="C177" s="16" t="str">
        <f>IF(D177&lt;&gt;"","FORH"&amp;TEXT(COUNTA($D$2:D177),"000"),"")</f>
        <v/>
      </c>
      <c r="D177" s="16"/>
      <c r="E177" s="16"/>
      <c r="F177" s="16"/>
    </row>
    <row r="178" spans="1:6" x14ac:dyDescent="0.35">
      <c r="A178" s="16" t="str">
        <f>IF(B178&lt;&gt;"","FOR"&amp;TEXT(COUNTA($B$2:B178),"000"),"")</f>
        <v/>
      </c>
      <c r="B178" s="16"/>
      <c r="C178" s="16" t="str">
        <f>IF(D178&lt;&gt;"","FORH"&amp;TEXT(COUNTA($D$2:D178),"000"),"")</f>
        <v/>
      </c>
      <c r="D178" s="16"/>
      <c r="E178" s="16"/>
      <c r="F178" s="16"/>
    </row>
    <row r="179" spans="1:6" x14ac:dyDescent="0.35">
      <c r="A179" s="16" t="str">
        <f>IF(B179&lt;&gt;"","FOR"&amp;TEXT(COUNTA($B$2:B179),"000"),"")</f>
        <v/>
      </c>
      <c r="B179" s="16"/>
      <c r="C179" s="16" t="str">
        <f>IF(D179&lt;&gt;"","FORH"&amp;TEXT(COUNTA($D$2:D179),"000"),"")</f>
        <v/>
      </c>
      <c r="D179" s="16"/>
      <c r="E179" s="16"/>
      <c r="F179" s="16"/>
    </row>
    <row r="180" spans="1:6" x14ac:dyDescent="0.35">
      <c r="A180" s="16" t="str">
        <f>IF(B180&lt;&gt;"","FOR"&amp;TEXT(COUNTA($B$2:B180),"000"),"")</f>
        <v/>
      </c>
      <c r="B180" s="16"/>
      <c r="C180" s="16" t="str">
        <f>IF(D180&lt;&gt;"","FORH"&amp;TEXT(COUNTA($D$2:D180),"000"),"")</f>
        <v/>
      </c>
      <c r="D180" s="16"/>
      <c r="E180" s="16"/>
      <c r="F180" s="16"/>
    </row>
  </sheetData>
  <autoFilter ref="A1:F147" xr:uid="{F567FE07-5A9D-4EA7-9BDE-18E123B280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40F-9E7A-407A-AD72-FE1D7E6C1BA7}">
  <sheetPr codeName="Feuil4"/>
  <dimension ref="A1:K110"/>
  <sheetViews>
    <sheetView showGridLines="0" workbookViewId="0">
      <selection activeCell="B34" sqref="B34"/>
    </sheetView>
  </sheetViews>
  <sheetFormatPr defaultColWidth="11.453125" defaultRowHeight="14.5" x14ac:dyDescent="0.35"/>
  <cols>
    <col min="2" max="2" width="26.26953125" customWidth="1"/>
  </cols>
  <sheetData>
    <row r="1" spans="1:11" ht="29.5" thickBot="1" x14ac:dyDescent="0.4">
      <c r="A1" s="13" t="s">
        <v>3321</v>
      </c>
      <c r="B1" s="13" t="s">
        <v>3322</v>
      </c>
      <c r="C1" s="13" t="s">
        <v>3323</v>
      </c>
      <c r="D1" s="13" t="s">
        <v>3324</v>
      </c>
      <c r="E1" s="13" t="s">
        <v>3325</v>
      </c>
      <c r="F1" s="13" t="s">
        <v>2607</v>
      </c>
      <c r="G1" s="13" t="s">
        <v>2608</v>
      </c>
      <c r="H1" s="13" t="s">
        <v>2609</v>
      </c>
      <c r="I1" s="13" t="s">
        <v>2610</v>
      </c>
      <c r="J1" s="13" t="s">
        <v>2611</v>
      </c>
      <c r="K1" s="13" t="s">
        <v>2612</v>
      </c>
    </row>
    <row r="2" spans="1:11" x14ac:dyDescent="0.35">
      <c r="A2" s="16" t="str">
        <f>IF(B2&lt;&gt;"","PREST"&amp;TEXT(COUNTA($B$2:B2),"000"),"")</f>
        <v>PREST001</v>
      </c>
      <c r="B2" s="16" t="s">
        <v>1348</v>
      </c>
      <c r="C2" s="16"/>
      <c r="D2" s="16"/>
      <c r="E2" s="16"/>
      <c r="F2" s="16"/>
      <c r="G2" s="16"/>
      <c r="H2" s="16"/>
      <c r="I2" s="16"/>
      <c r="J2" s="16"/>
      <c r="K2" s="16"/>
    </row>
    <row r="3" spans="1:11" x14ac:dyDescent="0.35">
      <c r="A3" s="16" t="str">
        <f>IF(B3&lt;&gt;"","PREST"&amp;TEXT(COUNTA($B$2:B3),"000"),"")</f>
        <v>PREST002</v>
      </c>
      <c r="B3" s="16" t="s">
        <v>3005</v>
      </c>
      <c r="C3" s="16"/>
      <c r="D3" s="16"/>
      <c r="E3" s="16"/>
      <c r="F3" s="16"/>
      <c r="G3" s="16"/>
      <c r="H3" s="16"/>
      <c r="I3" s="16"/>
      <c r="J3" s="16"/>
      <c r="K3" s="16"/>
    </row>
    <row r="4" spans="1:11" x14ac:dyDescent="0.35">
      <c r="A4" s="16" t="str">
        <f>IF(B4&lt;&gt;"","PREST"&amp;TEXT(COUNTA($B$2:B4),"000"),"")</f>
        <v>PREST003</v>
      </c>
      <c r="B4" s="16" t="s">
        <v>1016</v>
      </c>
      <c r="C4" s="16"/>
      <c r="D4" s="16"/>
      <c r="E4" s="16"/>
      <c r="F4" s="16"/>
      <c r="G4" s="16"/>
      <c r="H4" s="16"/>
      <c r="I4" s="16"/>
      <c r="J4" s="16"/>
      <c r="K4" s="16"/>
    </row>
    <row r="5" spans="1:11" x14ac:dyDescent="0.35">
      <c r="A5" s="16" t="str">
        <f>IF(B5&lt;&gt;"","PREST"&amp;TEXT(COUNTA($B$2:B5),"000"),"")</f>
        <v>PREST004</v>
      </c>
      <c r="B5" s="16" t="s">
        <v>665</v>
      </c>
      <c r="C5" s="16"/>
      <c r="D5" s="16"/>
      <c r="E5" s="16"/>
      <c r="F5" s="16"/>
      <c r="G5" s="16"/>
      <c r="H5" s="16"/>
      <c r="I5" s="16"/>
      <c r="J5" s="16"/>
      <c r="K5" s="16"/>
    </row>
    <row r="6" spans="1:11" ht="29" x14ac:dyDescent="0.35">
      <c r="A6" s="16" t="str">
        <f>IF(B6&lt;&gt;"","PREST"&amp;TEXT(COUNTA($B$2:B6),"000"),"")</f>
        <v>PREST005</v>
      </c>
      <c r="B6" s="16" t="s">
        <v>33</v>
      </c>
      <c r="C6" s="16"/>
      <c r="D6" s="16"/>
      <c r="E6" s="16"/>
      <c r="F6" s="16"/>
      <c r="G6" s="16"/>
      <c r="H6" s="16"/>
      <c r="I6" s="16"/>
      <c r="J6" s="16"/>
      <c r="K6" s="16"/>
    </row>
    <row r="7" spans="1:11" x14ac:dyDescent="0.35">
      <c r="A7" s="16" t="str">
        <f>IF(B7&lt;&gt;"","PREST"&amp;TEXT(COUNTA($B$2:B7),"000"),"")</f>
        <v>PREST006</v>
      </c>
      <c r="B7" s="16" t="s">
        <v>2772</v>
      </c>
      <c r="C7" s="16"/>
      <c r="D7" s="16"/>
      <c r="E7" s="16"/>
      <c r="F7" s="16"/>
      <c r="G7" s="16"/>
      <c r="H7" s="16"/>
      <c r="I7" s="16"/>
      <c r="J7" s="16"/>
      <c r="K7" s="16"/>
    </row>
    <row r="8" spans="1:11" x14ac:dyDescent="0.35">
      <c r="A8" s="16" t="str">
        <f>IF(B8&lt;&gt;"","PREST"&amp;TEXT(COUNTA($B$2:B8),"000"),"")</f>
        <v>PREST007</v>
      </c>
      <c r="B8" s="16" t="s">
        <v>3008</v>
      </c>
      <c r="C8" s="16"/>
      <c r="D8" s="16"/>
      <c r="E8" s="16"/>
      <c r="F8" s="16"/>
      <c r="G8" s="16"/>
      <c r="H8" s="16"/>
      <c r="I8" s="16"/>
      <c r="J8" s="16"/>
      <c r="K8" s="16"/>
    </row>
    <row r="9" spans="1:11" x14ac:dyDescent="0.35">
      <c r="A9" s="16" t="str">
        <f>IF(B9&lt;&gt;"","PREST"&amp;TEXT(COUNTA($B$2:B9),"000"),"")</f>
        <v>PREST008</v>
      </c>
      <c r="B9" s="16" t="s">
        <v>2964</v>
      </c>
      <c r="C9" s="16"/>
      <c r="D9" s="16"/>
      <c r="E9" s="16"/>
      <c r="F9" s="16"/>
      <c r="G9" s="16"/>
      <c r="H9" s="16"/>
      <c r="I9" s="16"/>
      <c r="J9" s="16"/>
      <c r="K9" s="16"/>
    </row>
    <row r="10" spans="1:11" x14ac:dyDescent="0.35">
      <c r="A10" s="16" t="str">
        <f>IF(B10&lt;&gt;"","PREST"&amp;TEXT(COUNTA($B$2:B10),"000"),"")</f>
        <v>PREST009</v>
      </c>
      <c r="B10" s="16" t="s">
        <v>1103</v>
      </c>
      <c r="C10" s="16"/>
      <c r="D10" s="16"/>
      <c r="E10" s="16"/>
      <c r="F10" s="16"/>
      <c r="G10" s="16"/>
      <c r="H10" s="16"/>
      <c r="I10" s="16"/>
      <c r="J10" s="16"/>
      <c r="K10" s="16"/>
    </row>
    <row r="11" spans="1:11" x14ac:dyDescent="0.35">
      <c r="A11" s="16" t="str">
        <f>IF(B11&lt;&gt;"","PREST"&amp;TEXT(COUNTA($B$2:B11),"000"),"")</f>
        <v>PREST010</v>
      </c>
      <c r="B11" s="16" t="s">
        <v>2973</v>
      </c>
      <c r="C11" s="16"/>
      <c r="D11" s="16"/>
      <c r="E11" s="16"/>
      <c r="F11" s="16"/>
      <c r="G11" s="16"/>
      <c r="H11" s="16"/>
      <c r="I11" s="16"/>
      <c r="J11" s="16"/>
      <c r="K11" s="16"/>
    </row>
    <row r="12" spans="1:11" x14ac:dyDescent="0.35">
      <c r="A12" s="16" t="str">
        <f>IF(B12&lt;&gt;"","PREST"&amp;TEXT(COUNTA($B$2:B12),"000"),"")</f>
        <v>PREST011</v>
      </c>
      <c r="B12" s="16" t="s">
        <v>2878</v>
      </c>
      <c r="C12" s="16"/>
      <c r="D12" s="16"/>
      <c r="E12" s="16"/>
      <c r="F12" s="16"/>
      <c r="G12" s="16"/>
      <c r="H12" s="16"/>
      <c r="I12" s="16"/>
      <c r="J12" s="16"/>
      <c r="K12" s="16"/>
    </row>
    <row r="13" spans="1:11" x14ac:dyDescent="0.35">
      <c r="A13" s="16" t="str">
        <f>IF(B13&lt;&gt;"","PREST"&amp;TEXT(COUNTA($B$2:B13),"000"),"")</f>
        <v>PREST012</v>
      </c>
      <c r="B13" s="16" t="s">
        <v>2791</v>
      </c>
      <c r="C13" s="16"/>
      <c r="D13" s="16"/>
      <c r="E13" s="16"/>
      <c r="F13" s="16"/>
      <c r="G13" s="16"/>
      <c r="H13" s="16"/>
      <c r="I13" s="16"/>
      <c r="J13" s="16"/>
      <c r="K13" s="16"/>
    </row>
    <row r="14" spans="1:11" x14ac:dyDescent="0.35">
      <c r="A14" s="16" t="str">
        <f>IF(B14&lt;&gt;"","PREST"&amp;TEXT(COUNTA($B$2:B14),"000"),"")</f>
        <v>PREST013</v>
      </c>
      <c r="B14" s="16" t="s">
        <v>2780</v>
      </c>
      <c r="C14" s="16"/>
      <c r="D14" s="16"/>
      <c r="E14" s="16"/>
      <c r="F14" s="16"/>
      <c r="G14" s="16"/>
      <c r="H14" s="16"/>
      <c r="I14" s="16"/>
      <c r="J14" s="16"/>
      <c r="K14" s="16"/>
    </row>
    <row r="15" spans="1:11" ht="43.5" x14ac:dyDescent="0.35">
      <c r="A15" s="16" t="str">
        <f>IF(B15&lt;&gt;"","PREST"&amp;TEXT(COUNTA($B$2:B15),"000"),"")</f>
        <v>PREST014</v>
      </c>
      <c r="B15" s="16" t="s">
        <v>2912</v>
      </c>
      <c r="C15" s="16"/>
      <c r="D15" s="16"/>
      <c r="E15" s="16"/>
      <c r="F15" s="16"/>
      <c r="G15" s="16"/>
      <c r="H15" s="16"/>
      <c r="I15" s="16"/>
      <c r="J15" s="16"/>
      <c r="K15" s="16"/>
    </row>
    <row r="16" spans="1:11" ht="29" x14ac:dyDescent="0.35">
      <c r="A16" s="16" t="str">
        <f>IF(B16&lt;&gt;"","PREST"&amp;TEXT(COUNTA($B$2:B16),"000"),"")</f>
        <v>PREST015</v>
      </c>
      <c r="B16" s="16" t="s">
        <v>2903</v>
      </c>
      <c r="C16" s="16"/>
      <c r="D16" s="16"/>
      <c r="E16" s="16"/>
      <c r="F16" s="16"/>
      <c r="G16" s="16"/>
      <c r="H16" s="16"/>
      <c r="I16" s="16"/>
      <c r="J16" s="16"/>
      <c r="K16" s="16"/>
    </row>
    <row r="17" spans="1:11" x14ac:dyDescent="0.35">
      <c r="A17" s="16" t="str">
        <f>IF(B17&lt;&gt;"","PREST"&amp;TEXT(COUNTA($B$2:B17),"000"),"")</f>
        <v>PREST016</v>
      </c>
      <c r="B17" s="16" t="s">
        <v>2867</v>
      </c>
      <c r="C17" s="16"/>
      <c r="D17" s="16"/>
      <c r="E17" s="16"/>
      <c r="F17" s="16"/>
      <c r="G17" s="16"/>
      <c r="H17" s="16"/>
      <c r="I17" s="16"/>
      <c r="J17" s="16"/>
      <c r="K17" s="16"/>
    </row>
    <row r="18" spans="1:11" ht="43.5" x14ac:dyDescent="0.35">
      <c r="A18" s="16" t="str">
        <f>IF(B18&lt;&gt;"","PREST"&amp;TEXT(COUNTA($B$2:B18),"000"),"")</f>
        <v>PREST017</v>
      </c>
      <c r="B18" s="16" t="s">
        <v>2883</v>
      </c>
      <c r="C18" s="16"/>
      <c r="D18" s="16"/>
      <c r="E18" s="16"/>
      <c r="F18" s="16"/>
      <c r="G18" s="16"/>
      <c r="H18" s="16"/>
      <c r="I18" s="16"/>
      <c r="J18" s="16"/>
      <c r="K18" s="16"/>
    </row>
    <row r="19" spans="1:11" x14ac:dyDescent="0.35">
      <c r="A19" s="16" t="str">
        <f>IF(B19&lt;&gt;"","PREST"&amp;TEXT(COUNTA($B$2:B19),"000"),"")</f>
        <v>PREST018</v>
      </c>
      <c r="B19" s="16" t="s">
        <v>2918</v>
      </c>
      <c r="C19" s="16"/>
      <c r="D19" s="16"/>
      <c r="E19" s="16"/>
      <c r="F19" s="16"/>
      <c r="G19" s="16"/>
      <c r="H19" s="16"/>
      <c r="I19" s="16"/>
      <c r="J19" s="16"/>
      <c r="K19" s="16"/>
    </row>
    <row r="20" spans="1:11" x14ac:dyDescent="0.35">
      <c r="A20" s="16" t="str">
        <f>IF(B20&lt;&gt;"","PREST"&amp;TEXT(COUNTA($B$2:B20),"000"),"")</f>
        <v>PREST019</v>
      </c>
      <c r="B20" s="16" t="s">
        <v>3326</v>
      </c>
      <c r="C20" s="16"/>
      <c r="D20" s="16"/>
      <c r="E20" s="16"/>
      <c r="F20" s="16"/>
      <c r="G20" s="16"/>
      <c r="H20" s="16"/>
      <c r="I20" s="16"/>
      <c r="J20" s="16"/>
      <c r="K20" s="16"/>
    </row>
    <row r="21" spans="1:11" ht="29" x14ac:dyDescent="0.35">
      <c r="A21" s="16" t="str">
        <f>IF(B21&lt;&gt;"","PREST"&amp;TEXT(COUNTA($B$2:B21),"000"),"")</f>
        <v>PREST020</v>
      </c>
      <c r="B21" s="16" t="s">
        <v>3141</v>
      </c>
      <c r="C21" s="16"/>
      <c r="D21" s="16"/>
      <c r="E21" s="16"/>
      <c r="F21" s="16"/>
      <c r="G21" s="16"/>
      <c r="H21" s="16"/>
      <c r="I21" s="16"/>
      <c r="J21" s="16"/>
      <c r="K21" s="16"/>
    </row>
    <row r="22" spans="1:11" x14ac:dyDescent="0.35">
      <c r="A22" s="16" t="str">
        <f>IF(B22&lt;&gt;"","PREST"&amp;TEXT(COUNTA($B$2:B22),"000"),"")</f>
        <v>PREST021</v>
      </c>
      <c r="B22" s="16" t="s">
        <v>3137</v>
      </c>
      <c r="C22" s="16"/>
      <c r="D22" s="16"/>
      <c r="E22" s="16"/>
      <c r="F22" s="16"/>
      <c r="G22" s="16"/>
      <c r="H22" s="16"/>
      <c r="I22" s="16"/>
      <c r="J22" s="16"/>
      <c r="K22" s="16"/>
    </row>
    <row r="23" spans="1:11" ht="44" thickBot="1" x14ac:dyDescent="0.4">
      <c r="A23" s="16" t="str">
        <f>IF(B23&lt;&gt;"","PREST"&amp;TEXT(COUNTA($B$2:B23),"000"),"")</f>
        <v>PREST022</v>
      </c>
      <c r="B23" s="16" t="s">
        <v>2932</v>
      </c>
      <c r="C23" s="16"/>
      <c r="D23" s="16"/>
      <c r="E23" s="16"/>
      <c r="F23" s="16"/>
      <c r="G23" s="16"/>
      <c r="H23" s="16"/>
      <c r="I23" s="16"/>
      <c r="J23" s="16"/>
      <c r="K23" s="16"/>
    </row>
    <row r="24" spans="1:11" ht="44" thickBot="1" x14ac:dyDescent="0.4">
      <c r="A24" s="16" t="str">
        <f>IF(B24&lt;&gt;"","PREST"&amp;TEXT(COUNTA($B$2:B24),"000"),"")</f>
        <v>PREST023</v>
      </c>
      <c r="B24" s="16" t="s">
        <v>2826</v>
      </c>
      <c r="C24" s="16"/>
      <c r="D24" s="16"/>
      <c r="E24" s="16"/>
      <c r="F24" s="16"/>
      <c r="G24" s="16"/>
      <c r="H24" s="16"/>
      <c r="I24" s="16"/>
      <c r="J24" s="16"/>
      <c r="K24" s="16"/>
    </row>
    <row r="25" spans="1:11" ht="44" thickBot="1" x14ac:dyDescent="0.4">
      <c r="A25" s="16" t="str">
        <f>IF(B25&lt;&gt;"","PREST"&amp;TEXT(COUNTA($B$2:B25),"000"),"")</f>
        <v>PREST024</v>
      </c>
      <c r="B25" s="16" t="s">
        <v>2888</v>
      </c>
      <c r="C25" s="16"/>
      <c r="D25" s="16"/>
      <c r="E25" s="16"/>
      <c r="F25" s="16"/>
      <c r="G25" s="16"/>
      <c r="H25" s="16"/>
      <c r="I25" s="16"/>
      <c r="J25" s="16"/>
      <c r="K25" s="16"/>
    </row>
    <row r="26" spans="1:11" ht="29.5" thickBot="1" x14ac:dyDescent="0.4">
      <c r="A26" s="16" t="str">
        <f>IF(B26&lt;&gt;"","PREST"&amp;TEXT(COUNTA($B$2:B26),"000"),"")</f>
        <v>PREST025</v>
      </c>
      <c r="B26" s="16" t="s">
        <v>3044</v>
      </c>
      <c r="C26" s="16"/>
      <c r="D26" s="16"/>
      <c r="E26" s="16"/>
      <c r="F26" s="16"/>
      <c r="G26" s="16"/>
      <c r="H26" s="16"/>
      <c r="I26" s="16"/>
      <c r="J26" s="16"/>
      <c r="K26" s="16"/>
    </row>
    <row r="27" spans="1:11" ht="44" thickBot="1" x14ac:dyDescent="0.4">
      <c r="A27" s="16" t="str">
        <f>IF(B27&lt;&gt;"","PREST"&amp;TEXT(COUNTA($B$2:B27),"000"),"")</f>
        <v>PREST026</v>
      </c>
      <c r="B27" s="16" t="s">
        <v>3050</v>
      </c>
      <c r="C27" s="16"/>
      <c r="D27" s="16"/>
      <c r="E27" s="16"/>
      <c r="F27" s="16"/>
      <c r="G27" s="16"/>
      <c r="H27" s="16"/>
      <c r="I27" s="16"/>
      <c r="J27" s="16"/>
      <c r="K27" s="16"/>
    </row>
    <row r="28" spans="1:11" x14ac:dyDescent="0.35">
      <c r="A28" s="16" t="str">
        <f>IF(B28&lt;&gt;"","PREST"&amp;TEXT(COUNTA($B$2:B28),"000"),"")</f>
        <v>PREST027</v>
      </c>
      <c r="B28" s="16" t="s">
        <v>2976</v>
      </c>
      <c r="C28" s="16"/>
      <c r="D28" s="16"/>
      <c r="E28" s="16"/>
      <c r="F28" s="16"/>
      <c r="G28" s="16"/>
      <c r="H28" s="16"/>
      <c r="I28" s="16"/>
      <c r="J28" s="16"/>
      <c r="K28" s="16"/>
    </row>
    <row r="29" spans="1:11" ht="29" x14ac:dyDescent="0.35">
      <c r="A29" s="16" t="str">
        <f>IF(B29&lt;&gt;"","PREST"&amp;TEXT(COUNTA($B$2:B29),"000"),"")</f>
        <v>PREST028</v>
      </c>
      <c r="B29" s="16" t="s">
        <v>3057</v>
      </c>
      <c r="C29" s="16"/>
      <c r="D29" s="16"/>
      <c r="E29" s="16"/>
      <c r="F29" s="16"/>
      <c r="G29" s="16"/>
      <c r="H29" s="16"/>
      <c r="I29" s="16"/>
      <c r="J29" s="16"/>
      <c r="K29" s="16"/>
    </row>
    <row r="30" spans="1:11" x14ac:dyDescent="0.35">
      <c r="A30" s="16" t="str">
        <f>IF(B30&lt;&gt;"","PREST"&amp;TEXT(COUNTA($B$2:B30),"000"),"")</f>
        <v>PREST029</v>
      </c>
      <c r="B30" s="16" t="s">
        <v>2899</v>
      </c>
      <c r="C30" s="16"/>
      <c r="D30" s="16"/>
      <c r="E30" s="16"/>
      <c r="F30" s="16"/>
      <c r="G30" s="16"/>
      <c r="H30" s="16"/>
      <c r="I30" s="16"/>
      <c r="J30" s="16"/>
      <c r="K30" s="16"/>
    </row>
    <row r="31" spans="1:11" x14ac:dyDescent="0.35">
      <c r="A31" s="16" t="str">
        <f>IF(B31&lt;&gt;"","PREST"&amp;TEXT(COUNTA($B$2:B31),"000"),"")</f>
        <v>PREST030</v>
      </c>
      <c r="B31" s="16" t="s">
        <v>2830</v>
      </c>
      <c r="C31" s="16"/>
      <c r="D31" s="16"/>
      <c r="E31" s="16"/>
      <c r="F31" s="16"/>
      <c r="G31" s="16"/>
      <c r="H31" s="16"/>
      <c r="I31" s="16"/>
      <c r="J31" s="16"/>
      <c r="K31" s="16"/>
    </row>
    <row r="32" spans="1:11" ht="29" x14ac:dyDescent="0.35">
      <c r="A32" s="16" t="str">
        <f>IF(B32&lt;&gt;"","PREST"&amp;TEXT(COUNTA($B$2:B32),"000"),"")</f>
        <v>PREST031</v>
      </c>
      <c r="B32" s="16" t="s">
        <v>2915</v>
      </c>
      <c r="C32" s="16"/>
      <c r="D32" s="16"/>
      <c r="E32" s="16"/>
      <c r="F32" s="16"/>
      <c r="G32" s="16"/>
      <c r="H32" s="16"/>
      <c r="I32" s="16"/>
      <c r="J32" s="16"/>
      <c r="K32" s="16"/>
    </row>
    <row r="33" spans="1:11" x14ac:dyDescent="0.35">
      <c r="A33" s="16" t="str">
        <f>IF(B33&lt;&gt;"","PREST"&amp;TEXT(COUNTA($B$2:B33),"000"),"")</f>
        <v>PREST032</v>
      </c>
      <c r="B33" s="16" t="s">
        <v>2802</v>
      </c>
      <c r="C33" s="16"/>
      <c r="D33" s="16"/>
      <c r="E33" s="16"/>
      <c r="F33" s="16"/>
      <c r="G33" s="16"/>
      <c r="H33" s="16"/>
      <c r="I33" s="16"/>
      <c r="J33" s="16"/>
      <c r="K33" s="16"/>
    </row>
    <row r="34" spans="1:11" ht="29" x14ac:dyDescent="0.35">
      <c r="A34" s="16" t="str">
        <f>IF(B34&lt;&gt;"","PREST"&amp;TEXT(COUNTA($B$2:B34),"000"),"")</f>
        <v>PREST033</v>
      </c>
      <c r="B34" s="16" t="s">
        <v>976</v>
      </c>
      <c r="C34" s="16"/>
      <c r="D34" s="16"/>
      <c r="E34" s="16"/>
      <c r="F34" s="16"/>
      <c r="G34" s="16"/>
      <c r="H34" s="16"/>
      <c r="I34" s="16"/>
      <c r="J34" s="16"/>
      <c r="K34" s="16"/>
    </row>
    <row r="35" spans="1:11" ht="29" x14ac:dyDescent="0.35">
      <c r="A35" s="16" t="str">
        <f>IF(B35&lt;&gt;"","PREST"&amp;TEXT(COUNTA($B$2:B35),"000"),"")</f>
        <v>PREST034</v>
      </c>
      <c r="B35" s="16" t="s">
        <v>2788</v>
      </c>
      <c r="C35" s="16"/>
      <c r="D35" s="16"/>
      <c r="E35" s="16"/>
      <c r="F35" s="16"/>
      <c r="G35" s="16"/>
      <c r="H35" s="16"/>
      <c r="I35" s="16"/>
      <c r="J35" s="16"/>
      <c r="K35" s="16"/>
    </row>
    <row r="36" spans="1:11" ht="58.5" thickBot="1" x14ac:dyDescent="0.4">
      <c r="A36" s="16" t="str">
        <f>IF(B36&lt;&gt;"","PREST"&amp;TEXT(COUNTA($B$2:B36),"000"),"")</f>
        <v>PREST035</v>
      </c>
      <c r="B36" s="16" t="s">
        <v>2473</v>
      </c>
      <c r="C36" s="16"/>
      <c r="D36" s="16"/>
      <c r="E36" s="16"/>
      <c r="F36" s="16"/>
      <c r="G36" s="16"/>
      <c r="H36" s="16"/>
      <c r="I36" s="16"/>
      <c r="J36" s="16"/>
      <c r="K36" s="16"/>
    </row>
    <row r="37" spans="1:11" x14ac:dyDescent="0.35">
      <c r="A37" s="16" t="str">
        <f>IF(B37&lt;&gt;"","PREST"&amp;TEXT(COUNTA($B$2:B37),"000"),"")</f>
        <v>PREST036</v>
      </c>
      <c r="B37" s="16" t="s">
        <v>1044</v>
      </c>
      <c r="C37" s="16"/>
      <c r="D37" s="16"/>
      <c r="E37" s="16"/>
      <c r="F37" s="16"/>
      <c r="G37" s="16"/>
      <c r="H37" s="16"/>
      <c r="I37" s="16"/>
      <c r="J37" s="16"/>
      <c r="K37" s="16"/>
    </row>
    <row r="38" spans="1:11" x14ac:dyDescent="0.35">
      <c r="A38" s="16" t="str">
        <f>IF(B38&lt;&gt;"","PREST"&amp;TEXT(COUNTA($B$2:B38),"000"),"")</f>
        <v>PREST037</v>
      </c>
      <c r="B38" s="16" t="s">
        <v>2837</v>
      </c>
      <c r="C38" s="16"/>
      <c r="D38" s="16"/>
      <c r="E38" s="16"/>
      <c r="F38" s="16"/>
      <c r="G38" s="16"/>
      <c r="H38" s="16"/>
      <c r="I38" s="16"/>
      <c r="J38" s="16"/>
      <c r="K38" s="16"/>
    </row>
    <row r="39" spans="1:11" x14ac:dyDescent="0.35">
      <c r="A39" s="16" t="str">
        <f>IF(B39&lt;&gt;"","PREST"&amp;TEXT(COUNTA($B$2:B39),"000"),"")</f>
        <v>PREST038</v>
      </c>
      <c r="B39" s="16" t="s">
        <v>2769</v>
      </c>
      <c r="C39" s="16"/>
      <c r="D39" s="16"/>
      <c r="E39" s="16"/>
      <c r="F39" s="16"/>
      <c r="G39" s="16"/>
      <c r="H39" s="16"/>
      <c r="I39" s="16"/>
      <c r="J39" s="16"/>
      <c r="K39" s="16"/>
    </row>
    <row r="40" spans="1:11" ht="43.5" x14ac:dyDescent="0.35">
      <c r="A40" s="16" t="str">
        <f>IF(B40&lt;&gt;"","PREST"&amp;TEXT(COUNTA($B$2:B40),"000"),"")</f>
        <v>PREST039</v>
      </c>
      <c r="B40" s="16" t="s">
        <v>2943</v>
      </c>
      <c r="C40" s="16"/>
      <c r="D40" s="16"/>
      <c r="E40" s="16"/>
      <c r="F40" s="16"/>
      <c r="G40" s="16"/>
      <c r="H40" s="16"/>
      <c r="I40" s="16"/>
      <c r="J40" s="16"/>
      <c r="K40" s="16"/>
    </row>
    <row r="41" spans="1:11" x14ac:dyDescent="0.35">
      <c r="A41" s="16" t="str">
        <f>IF(B41&lt;&gt;"","PREST"&amp;TEXT(COUNTA($B$2:B41),"000"),"")</f>
        <v>PREST040</v>
      </c>
      <c r="B41" s="16" t="s">
        <v>2544</v>
      </c>
      <c r="C41" s="16"/>
      <c r="D41" s="16"/>
      <c r="E41" s="16"/>
      <c r="F41" s="16"/>
      <c r="G41" s="16"/>
      <c r="H41" s="16"/>
      <c r="I41" s="16"/>
      <c r="J41" s="16"/>
      <c r="K41" s="16"/>
    </row>
    <row r="42" spans="1:11" ht="58" x14ac:dyDescent="0.35">
      <c r="A42" s="16" t="str">
        <f>IF(B42&lt;&gt;"","PREST"&amp;TEXT(COUNTA($B$2:B42),"000"),"")</f>
        <v>PREST041</v>
      </c>
      <c r="B42" s="16" t="s">
        <v>2948</v>
      </c>
      <c r="C42" s="16"/>
      <c r="D42" s="16"/>
      <c r="E42" s="16"/>
      <c r="F42" s="16"/>
      <c r="G42" s="16"/>
      <c r="H42" s="16"/>
      <c r="I42" s="16"/>
      <c r="J42" s="16"/>
      <c r="K42" s="16"/>
    </row>
    <row r="43" spans="1:11" ht="58" x14ac:dyDescent="0.35">
      <c r="A43" s="16" t="str">
        <f>IF(B43&lt;&gt;"","PREST"&amp;TEXT(COUNTA($B$2:B43),"000"),"")</f>
        <v>PREST042</v>
      </c>
      <c r="B43" s="16" t="s">
        <v>3026</v>
      </c>
      <c r="C43" s="16"/>
      <c r="D43" s="16"/>
      <c r="E43" s="16"/>
      <c r="F43" s="16"/>
      <c r="G43" s="16"/>
      <c r="H43" s="16"/>
      <c r="I43" s="16"/>
      <c r="J43" s="16"/>
      <c r="K43" s="16"/>
    </row>
    <row r="44" spans="1:11" x14ac:dyDescent="0.35">
      <c r="A44" s="16" t="str">
        <f>IF(B44&lt;&gt;"","PREST"&amp;TEXT(COUNTA($B$2:B44),"000"),"")</f>
        <v>PREST043</v>
      </c>
      <c r="B44" s="16" t="s">
        <v>3101</v>
      </c>
      <c r="C44" s="16"/>
      <c r="D44" s="16"/>
      <c r="E44" s="16"/>
      <c r="F44" s="16"/>
      <c r="G44" s="16"/>
      <c r="H44" s="16"/>
      <c r="I44" s="16"/>
      <c r="J44" s="16"/>
      <c r="K44" s="16"/>
    </row>
    <row r="45" spans="1:11" ht="29.5" thickBot="1" x14ac:dyDescent="0.4">
      <c r="A45" s="16" t="str">
        <f>IF(B45&lt;&gt;"","PREST"&amp;TEXT(COUNTA($B$2:B45),"000"),"")</f>
        <v>PREST044</v>
      </c>
      <c r="B45" s="16" t="s">
        <v>2796</v>
      </c>
      <c r="C45" s="16"/>
      <c r="D45" s="16"/>
      <c r="E45" s="16"/>
      <c r="F45" s="16"/>
      <c r="G45" s="16"/>
      <c r="H45" s="16"/>
      <c r="I45" s="16"/>
      <c r="J45" s="16"/>
      <c r="K45" s="16"/>
    </row>
    <row r="46" spans="1:11" x14ac:dyDescent="0.35">
      <c r="A46" s="16" t="str">
        <f>IF(B46&lt;&gt;"","PREST"&amp;TEXT(COUNTA($B$2:B46),"000"),"")</f>
        <v>PREST045</v>
      </c>
      <c r="B46" s="16" t="s">
        <v>3063</v>
      </c>
      <c r="C46" s="16"/>
      <c r="D46" s="16"/>
      <c r="E46" s="16"/>
      <c r="F46" s="16"/>
      <c r="G46" s="16"/>
      <c r="H46" s="16"/>
      <c r="I46" s="16"/>
      <c r="J46" s="16"/>
      <c r="K46" s="16"/>
    </row>
    <row r="47" spans="1:11" x14ac:dyDescent="0.35">
      <c r="A47" s="16" t="str">
        <f>IF(B47&lt;&gt;"","PREST"&amp;TEXT(COUNTA($B$2:B47),"000"),"")</f>
        <v>PREST046</v>
      </c>
      <c r="B47" s="16" t="s">
        <v>2945</v>
      </c>
      <c r="C47" s="16"/>
      <c r="D47" s="16"/>
      <c r="E47" s="16"/>
      <c r="F47" s="16"/>
      <c r="G47" s="16"/>
      <c r="H47" s="16"/>
      <c r="I47" s="16"/>
      <c r="J47" s="16"/>
      <c r="K47" s="16"/>
    </row>
    <row r="48" spans="1:11" x14ac:dyDescent="0.35">
      <c r="A48" s="16" t="str">
        <f>IF(B48&lt;&gt;"","PREST"&amp;TEXT(COUNTA($B$2:B48),"000"),"")</f>
        <v>PREST047</v>
      </c>
      <c r="B48" s="16" t="s">
        <v>2819</v>
      </c>
      <c r="C48" s="16"/>
      <c r="D48" s="16"/>
      <c r="E48" s="16"/>
      <c r="F48" s="16"/>
      <c r="G48" s="16"/>
      <c r="H48" s="16"/>
      <c r="I48" s="16"/>
      <c r="J48" s="16"/>
      <c r="K48" s="16"/>
    </row>
    <row r="49" spans="1:11" x14ac:dyDescent="0.35">
      <c r="A49" s="16" t="str">
        <f>IF(B49&lt;&gt;"","PREST"&amp;TEXT(COUNTA($B$2:B49),"000"),"")</f>
        <v>PREST048</v>
      </c>
      <c r="B49" s="16" t="s">
        <v>2823</v>
      </c>
      <c r="C49" s="16"/>
      <c r="D49" s="16"/>
      <c r="E49" s="16"/>
      <c r="F49" s="16"/>
      <c r="G49" s="16"/>
      <c r="H49" s="16"/>
      <c r="I49" s="16"/>
      <c r="J49" s="16"/>
      <c r="K49" s="16"/>
    </row>
    <row r="50" spans="1:11" x14ac:dyDescent="0.35">
      <c r="A50" s="16" t="str">
        <f>IF(B50&lt;&gt;"","PREST"&amp;TEXT(COUNTA($B$2:B50),"000"),"")</f>
        <v>PREST049</v>
      </c>
      <c r="B50" s="16" t="s">
        <v>599</v>
      </c>
      <c r="C50" s="16"/>
      <c r="D50" s="16"/>
      <c r="E50" s="16"/>
      <c r="F50" s="16"/>
      <c r="G50" s="16"/>
      <c r="H50" s="16"/>
      <c r="I50" s="16"/>
      <c r="J50" s="16"/>
      <c r="K50" s="16"/>
    </row>
    <row r="51" spans="1:11" x14ac:dyDescent="0.35">
      <c r="A51" s="16" t="str">
        <f>IF(B51&lt;&gt;"","PREST"&amp;TEXT(COUNTA($B$2:B51),"000"),"")</f>
        <v>PREST050</v>
      </c>
      <c r="B51" s="16" t="s">
        <v>1515</v>
      </c>
      <c r="C51" s="16"/>
      <c r="D51" s="16"/>
      <c r="E51" s="16"/>
      <c r="F51" s="16"/>
      <c r="G51" s="16"/>
      <c r="H51" s="16"/>
      <c r="I51" s="16"/>
      <c r="J51" s="16"/>
      <c r="K51" s="16"/>
    </row>
    <row r="52" spans="1:11" x14ac:dyDescent="0.35">
      <c r="A52" s="16" t="str">
        <f>IF(B52&lt;&gt;"","PREST"&amp;TEXT(COUNTA($B$2:B52),"000"),"")</f>
        <v>PREST051</v>
      </c>
      <c r="B52" s="16" t="s">
        <v>3068</v>
      </c>
      <c r="C52" s="16"/>
      <c r="D52" s="16"/>
      <c r="E52" s="16"/>
      <c r="F52" s="16"/>
      <c r="G52" s="16"/>
      <c r="H52" s="16"/>
      <c r="I52" s="16"/>
      <c r="J52" s="16"/>
      <c r="K52" s="16"/>
    </row>
    <row r="53" spans="1:11" x14ac:dyDescent="0.35">
      <c r="A53" s="16" t="str">
        <f>IF(B53&lt;&gt;"","PREST"&amp;TEXT(COUNTA($B$2:B53),"000"),"")</f>
        <v>PREST052</v>
      </c>
      <c r="B53" s="16" t="s">
        <v>2995</v>
      </c>
      <c r="C53" s="16"/>
      <c r="D53" s="16"/>
      <c r="E53" s="16"/>
      <c r="F53" s="16"/>
      <c r="G53" s="16"/>
      <c r="H53" s="16"/>
      <c r="I53" s="16"/>
      <c r="J53" s="16"/>
      <c r="K53" s="16"/>
    </row>
    <row r="54" spans="1:11" x14ac:dyDescent="0.35">
      <c r="A54" s="16" t="str">
        <f>IF(B54&lt;&gt;"","PREST"&amp;TEXT(COUNTA($B$2:B54),"000"),"")</f>
        <v>PREST053</v>
      </c>
      <c r="B54" s="16" t="s">
        <v>2979</v>
      </c>
      <c r="C54" s="16"/>
      <c r="D54" s="16"/>
      <c r="E54" s="16"/>
      <c r="F54" s="16"/>
      <c r="G54" s="16"/>
      <c r="H54" s="16"/>
      <c r="I54" s="16"/>
      <c r="J54" s="16"/>
      <c r="K54" s="16"/>
    </row>
    <row r="55" spans="1:11" x14ac:dyDescent="0.35">
      <c r="A55" s="16" t="str">
        <f>IF(B55&lt;&gt;"","PREST"&amp;TEXT(COUNTA($B$2:B55),"000"),"")</f>
        <v>PREST054</v>
      </c>
      <c r="B55" s="16" t="s">
        <v>2808</v>
      </c>
      <c r="C55" s="16"/>
      <c r="D55" s="16"/>
      <c r="E55" s="16"/>
      <c r="F55" s="16"/>
      <c r="G55" s="16"/>
      <c r="H55" s="16"/>
      <c r="I55" s="16"/>
      <c r="J55" s="16"/>
      <c r="K55" s="16"/>
    </row>
    <row r="56" spans="1:11" ht="29.5" thickBot="1" x14ac:dyDescent="0.4">
      <c r="A56" s="16" t="str">
        <f>IF(B56&lt;&gt;"","PREST"&amp;TEXT(COUNTA($B$2:B56),"000"),"")</f>
        <v>PREST055</v>
      </c>
      <c r="B56" s="16" t="s">
        <v>2834</v>
      </c>
      <c r="C56" s="16"/>
      <c r="D56" s="16"/>
      <c r="E56" s="16"/>
      <c r="F56" s="16"/>
      <c r="G56" s="16"/>
      <c r="H56" s="16"/>
      <c r="I56" s="16"/>
      <c r="J56" s="16"/>
      <c r="K56" s="16"/>
    </row>
    <row r="57" spans="1:11" x14ac:dyDescent="0.35">
      <c r="A57" s="16" t="str">
        <f>IF(B57&lt;&gt;"","PREST"&amp;TEXT(COUNTA($B$2:B57),"000"),"")</f>
        <v>PREST056</v>
      </c>
      <c r="B57" s="16" t="s">
        <v>2870</v>
      </c>
      <c r="C57" s="16"/>
      <c r="D57" s="16"/>
      <c r="E57" s="16"/>
      <c r="F57" s="16"/>
      <c r="G57" s="16"/>
      <c r="H57" s="16"/>
      <c r="I57" s="16"/>
      <c r="J57" s="16"/>
      <c r="K57" s="16"/>
    </row>
    <row r="58" spans="1:11" ht="44" thickBot="1" x14ac:dyDescent="0.4">
      <c r="A58" s="16" t="str">
        <f>IF(B58&lt;&gt;"","PREST"&amp;TEXT(COUNTA($B$2:B58),"000"),"")</f>
        <v>PREST057</v>
      </c>
      <c r="B58" s="16" t="s">
        <v>2799</v>
      </c>
      <c r="C58" s="16"/>
      <c r="D58" s="16"/>
      <c r="E58" s="16"/>
      <c r="F58" s="16"/>
      <c r="G58" s="16"/>
      <c r="H58" s="16"/>
      <c r="I58" s="16"/>
      <c r="J58" s="16"/>
      <c r="K58" s="16"/>
    </row>
    <row r="59" spans="1:11" ht="44" thickBot="1" x14ac:dyDescent="0.4">
      <c r="A59" s="16" t="str">
        <f>IF(B59&lt;&gt;"","PREST"&amp;TEXT(COUNTA($B$2:B59),"000"),"")</f>
        <v>PREST058</v>
      </c>
      <c r="B59" s="16" t="s">
        <v>3098</v>
      </c>
      <c r="C59" s="16"/>
      <c r="D59" s="16"/>
      <c r="E59" s="16"/>
      <c r="F59" s="16"/>
      <c r="G59" s="16"/>
      <c r="H59" s="16"/>
      <c r="I59" s="16"/>
      <c r="J59" s="16"/>
      <c r="K59" s="16"/>
    </row>
    <row r="60" spans="1:11" ht="58" x14ac:dyDescent="0.35">
      <c r="A60" s="16" t="str">
        <f>IF(B60&lt;&gt;"","PREST"&amp;TEXT(COUNTA($B$2:B60),"000"),"")</f>
        <v>PREST059</v>
      </c>
      <c r="B60" s="16" t="s">
        <v>2952</v>
      </c>
      <c r="C60" s="16"/>
      <c r="D60" s="16"/>
      <c r="E60" s="16"/>
      <c r="F60" s="16"/>
      <c r="G60" s="16"/>
      <c r="H60" s="16"/>
      <c r="I60" s="16"/>
      <c r="J60" s="16"/>
      <c r="K60" s="16"/>
    </row>
    <row r="61" spans="1:11" x14ac:dyDescent="0.35">
      <c r="A61" s="16" t="str">
        <f>IF(B61&lt;&gt;"","PREST"&amp;TEXT(COUNTA($B$2:B61),"000"),"")</f>
        <v>PREST060</v>
      </c>
      <c r="B61" s="16" t="s">
        <v>2876</v>
      </c>
      <c r="C61" s="16"/>
      <c r="D61" s="16"/>
      <c r="E61" s="16"/>
      <c r="F61" s="16"/>
      <c r="G61" s="16"/>
      <c r="H61" s="16"/>
      <c r="I61" s="16"/>
      <c r="J61" s="16"/>
      <c r="K61" s="16"/>
    </row>
    <row r="62" spans="1:11" ht="58" x14ac:dyDescent="0.35">
      <c r="A62" s="16" t="str">
        <f>IF(B62&lt;&gt;"","PREST"&amp;TEXT(COUNTA($B$2:B62),"000"),"")</f>
        <v>PREST061</v>
      </c>
      <c r="B62" s="16" t="s">
        <v>2631</v>
      </c>
      <c r="C62" s="16"/>
      <c r="D62" s="16"/>
      <c r="E62" s="16"/>
      <c r="F62" s="16"/>
      <c r="G62" s="16"/>
      <c r="H62" s="16"/>
      <c r="I62" s="16"/>
      <c r="J62" s="16"/>
      <c r="K62" s="16"/>
    </row>
    <row r="63" spans="1:11" x14ac:dyDescent="0.35">
      <c r="A63" s="16" t="str">
        <f>IF(B63&lt;&gt;"","PREST"&amp;TEXT(COUNTA($B$2:B63),"000"),"")</f>
        <v>PREST062</v>
      </c>
      <c r="B63" s="16" t="s">
        <v>3012</v>
      </c>
      <c r="C63" s="16"/>
      <c r="D63" s="16"/>
      <c r="E63" s="16"/>
      <c r="F63" s="16"/>
      <c r="G63" s="16"/>
      <c r="H63" s="16"/>
      <c r="I63" s="16"/>
      <c r="J63" s="16"/>
      <c r="K63" s="16"/>
    </row>
    <row r="64" spans="1:11" ht="58" x14ac:dyDescent="0.35">
      <c r="A64" s="16" t="str">
        <f>IF(B64&lt;&gt;"","PREST"&amp;TEXT(COUNTA($B$2:B64),"000"),"")</f>
        <v>PREST063</v>
      </c>
      <c r="B64" s="16" t="s">
        <v>2813</v>
      </c>
      <c r="C64" s="16"/>
      <c r="D64" s="16"/>
      <c r="E64" s="16"/>
      <c r="F64" s="16"/>
      <c r="G64" s="16"/>
      <c r="H64" s="16"/>
      <c r="I64" s="16"/>
      <c r="J64" s="16"/>
      <c r="K64" s="16"/>
    </row>
    <row r="65" spans="1:11" ht="15" thickBot="1" x14ac:dyDescent="0.4">
      <c r="A65" s="16" t="str">
        <f>IF(B65&lt;&gt;"","PREST"&amp;TEXT(COUNTA($B$2:B65),"000"),"")</f>
        <v>PREST064</v>
      </c>
      <c r="B65" s="16" t="s">
        <v>3156</v>
      </c>
      <c r="C65" s="16"/>
      <c r="D65" s="16"/>
      <c r="E65" s="16"/>
      <c r="F65" s="16"/>
      <c r="G65" s="16"/>
      <c r="H65" s="16"/>
      <c r="I65" s="16"/>
      <c r="J65" s="16"/>
      <c r="K65" s="16"/>
    </row>
    <row r="66" spans="1:11" ht="29.5" thickBot="1" x14ac:dyDescent="0.4">
      <c r="A66" s="16" t="str">
        <f>IF(B66&lt;&gt;"","PREST"&amp;TEXT(COUNTA($B$2:B66),"000"),"")</f>
        <v>PREST065</v>
      </c>
      <c r="B66" s="16" t="s">
        <v>2909</v>
      </c>
      <c r="C66" s="16"/>
      <c r="D66" s="16"/>
      <c r="E66" s="16"/>
      <c r="F66" s="16"/>
      <c r="G66" s="16"/>
      <c r="H66" s="16"/>
      <c r="I66" s="16"/>
      <c r="J66" s="16"/>
      <c r="K66" s="16"/>
    </row>
    <row r="67" spans="1:11" ht="15" thickBot="1" x14ac:dyDescent="0.4">
      <c r="A67" s="16" t="str">
        <f>IF(B67&lt;&gt;"","PREST"&amp;TEXT(COUNTA($B$2:B67),"000"),"")</f>
        <v>PREST066</v>
      </c>
      <c r="B67" s="16" t="s">
        <v>2777</v>
      </c>
      <c r="C67" s="16"/>
      <c r="D67" s="16"/>
      <c r="E67" s="16"/>
      <c r="F67" s="16"/>
      <c r="G67" s="16"/>
      <c r="H67" s="16"/>
      <c r="I67" s="16"/>
      <c r="J67" s="16"/>
      <c r="K67" s="16"/>
    </row>
    <row r="68" spans="1:11" ht="43.5" x14ac:dyDescent="0.35">
      <c r="A68" s="16" t="str">
        <f>IF(B68&lt;&gt;"","PREST"&amp;TEXT(COUNTA($B$2:B68),"000"),"")</f>
        <v>PREST067</v>
      </c>
      <c r="B68" s="16" t="s">
        <v>2926</v>
      </c>
      <c r="C68" s="16"/>
      <c r="D68" s="16"/>
      <c r="E68" s="16"/>
      <c r="F68" s="16"/>
      <c r="G68" s="16"/>
      <c r="H68" s="16"/>
      <c r="I68" s="16"/>
      <c r="J68" s="16"/>
      <c r="K68" s="16"/>
    </row>
    <row r="69" spans="1:11" x14ac:dyDescent="0.35">
      <c r="A69" s="16" t="str">
        <f>IF(B69&lt;&gt;"","PREST"&amp;TEXT(COUNTA($B$2:B69),"000"),"")</f>
        <v>PREST068</v>
      </c>
      <c r="B69" s="16" t="s">
        <v>1216</v>
      </c>
      <c r="C69" s="16"/>
      <c r="D69" s="16"/>
      <c r="E69" s="16"/>
      <c r="F69" s="16"/>
      <c r="G69" s="16"/>
      <c r="H69" s="16"/>
      <c r="I69" s="16"/>
      <c r="J69" s="16"/>
      <c r="K69" s="16"/>
    </row>
    <row r="70" spans="1:11" x14ac:dyDescent="0.35">
      <c r="A70" s="16" t="str">
        <f>IF(B70&lt;&gt;"","PREST"&amp;TEXT(COUNTA($B$2:B70),"000"),"")</f>
        <v>PREST069</v>
      </c>
      <c r="B70" s="16" t="s">
        <v>2906</v>
      </c>
      <c r="C70" s="16"/>
      <c r="D70" s="16"/>
      <c r="E70" s="16"/>
      <c r="F70" s="16"/>
      <c r="G70" s="16"/>
      <c r="H70" s="16"/>
      <c r="I70" s="16"/>
      <c r="J70" s="16"/>
      <c r="K70" s="16"/>
    </row>
    <row r="71" spans="1:11" x14ac:dyDescent="0.35">
      <c r="A71" s="16" t="str">
        <f>IF(B71&lt;&gt;"","PREST"&amp;TEXT(COUNTA($B$2:B71),"000"),"")</f>
        <v>PREST070</v>
      </c>
      <c r="B71" s="16" t="s">
        <v>2816</v>
      </c>
      <c r="C71" s="16"/>
      <c r="D71" s="16"/>
      <c r="E71" s="16"/>
      <c r="F71" s="16"/>
      <c r="G71" s="16"/>
      <c r="H71" s="16"/>
      <c r="I71" s="16"/>
      <c r="J71" s="16"/>
      <c r="K71" s="16"/>
    </row>
    <row r="72" spans="1:11" x14ac:dyDescent="0.35">
      <c r="A72" s="16" t="str">
        <f>IF(B72&lt;&gt;"","PREST"&amp;TEXT(COUNTA($B$2:B72),"000"),"")</f>
        <v>PREST071</v>
      </c>
      <c r="B72" s="16" t="s">
        <v>2840</v>
      </c>
      <c r="C72" s="16"/>
      <c r="D72" s="16"/>
      <c r="E72" s="16"/>
      <c r="F72" s="16"/>
      <c r="G72" s="16"/>
      <c r="H72" s="16"/>
      <c r="I72" s="16"/>
      <c r="J72" s="16"/>
      <c r="K72" s="16"/>
    </row>
    <row r="73" spans="1:11" ht="29.5" thickBot="1" x14ac:dyDescent="0.4">
      <c r="A73" s="16" t="str">
        <f>IF(B73&lt;&gt;"","PREST"&amp;TEXT(COUNTA($B$2:B73),"000"),"")</f>
        <v>PREST072</v>
      </c>
      <c r="B73" s="16" t="s">
        <v>2990</v>
      </c>
      <c r="C73" s="16"/>
      <c r="D73" s="16"/>
      <c r="E73" s="16"/>
      <c r="F73" s="16"/>
      <c r="G73" s="16"/>
      <c r="H73" s="16"/>
      <c r="I73" s="16"/>
      <c r="J73" s="16"/>
      <c r="K73" s="16"/>
    </row>
    <row r="74" spans="1:11" x14ac:dyDescent="0.35">
      <c r="A74" s="16" t="str">
        <f>IF(B74&lt;&gt;"","PREST"&amp;TEXT(COUNTA($B$2:B74),"000"),"")</f>
        <v>PREST073</v>
      </c>
      <c r="B74" s="16" t="s">
        <v>2805</v>
      </c>
      <c r="C74" s="16"/>
      <c r="D74" s="16"/>
      <c r="E74" s="16"/>
      <c r="F74" s="16"/>
      <c r="G74" s="16"/>
      <c r="H74" s="16"/>
      <c r="I74" s="16"/>
      <c r="J74" s="16"/>
      <c r="K74" s="16"/>
    </row>
    <row r="75" spans="1:11" x14ac:dyDescent="0.35">
      <c r="A75" s="16" t="str">
        <f>IF(B75&lt;&gt;"","PREST"&amp;TEXT(COUNTA($B$2:B75),"000"),"")</f>
        <v>PREST074</v>
      </c>
      <c r="B75" s="16" t="s">
        <v>2940</v>
      </c>
      <c r="C75" s="16"/>
      <c r="D75" s="16"/>
      <c r="E75" s="16"/>
      <c r="F75" s="16"/>
      <c r="G75" s="16"/>
      <c r="H75" s="16"/>
      <c r="I75" s="16"/>
      <c r="J75" s="16"/>
      <c r="K75" s="16"/>
    </row>
    <row r="76" spans="1:11" x14ac:dyDescent="0.35">
      <c r="A76" s="16" t="str">
        <f>IF(B76&lt;&gt;"","PREST"&amp;TEXT(COUNTA($B$2:B76),"000"),"")</f>
        <v>PREST075</v>
      </c>
      <c r="B76" s="16" t="s">
        <v>2558</v>
      </c>
      <c r="C76" s="16"/>
      <c r="D76" s="16"/>
      <c r="E76" s="16"/>
      <c r="F76" s="16"/>
      <c r="G76" s="16"/>
      <c r="H76" s="16"/>
      <c r="I76" s="16"/>
      <c r="J76" s="16"/>
      <c r="K76" s="16"/>
    </row>
    <row r="77" spans="1:11" ht="43.5" x14ac:dyDescent="0.35">
      <c r="A77" s="16" t="str">
        <f>IF(B77&lt;&gt;"","PREST"&amp;TEXT(COUNTA($B$2:B77),"000"),"")</f>
        <v>PREST076</v>
      </c>
      <c r="B77" s="16" t="s">
        <v>3060</v>
      </c>
      <c r="C77" s="16"/>
      <c r="D77" s="16"/>
      <c r="E77" s="16"/>
      <c r="F77" s="16"/>
      <c r="G77" s="16"/>
      <c r="H77" s="16"/>
      <c r="I77" s="16"/>
      <c r="J77" s="16"/>
      <c r="K77" s="16"/>
    </row>
    <row r="78" spans="1:11" x14ac:dyDescent="0.35">
      <c r="A78" s="16" t="str">
        <f>IF(B78&lt;&gt;"","PREST"&amp;TEXT(COUNTA($B$2:B78),"000"),"")</f>
        <v>PREST077</v>
      </c>
      <c r="B78" s="16" t="s">
        <v>2956</v>
      </c>
      <c r="C78" s="16"/>
      <c r="D78" s="16"/>
      <c r="E78" s="16"/>
      <c r="F78" s="16"/>
      <c r="G78" s="16"/>
      <c r="H78" s="16"/>
      <c r="I78" s="16"/>
      <c r="J78" s="16"/>
      <c r="K78" s="16"/>
    </row>
    <row r="79" spans="1:11" x14ac:dyDescent="0.35">
      <c r="A79" s="16" t="str">
        <f>IF(B79&lt;&gt;"","PREST"&amp;TEXT(COUNTA($B$2:B79),"000"),"")</f>
        <v/>
      </c>
      <c r="B79" s="16"/>
      <c r="C79" s="16"/>
      <c r="D79" s="16"/>
      <c r="E79" s="16"/>
      <c r="F79" s="16"/>
      <c r="G79" s="16"/>
      <c r="H79" s="16"/>
      <c r="I79" s="16"/>
      <c r="J79" s="16"/>
      <c r="K79" s="16"/>
    </row>
    <row r="80" spans="1:11" x14ac:dyDescent="0.35">
      <c r="A80" s="16" t="str">
        <f>IF(B80&lt;&gt;"","PREST"&amp;TEXT(COUNTA($B$2:B80),"000"),"")</f>
        <v/>
      </c>
      <c r="B80" s="16"/>
      <c r="C80" s="16"/>
      <c r="D80" s="16"/>
      <c r="E80" s="16"/>
      <c r="F80" s="16"/>
      <c r="G80" s="16"/>
      <c r="H80" s="16"/>
      <c r="I80" s="16"/>
      <c r="J80" s="16"/>
      <c r="K80" s="16"/>
    </row>
    <row r="81" spans="1:11" x14ac:dyDescent="0.35">
      <c r="A81" s="16" t="str">
        <f>IF(B81&lt;&gt;"","PREST"&amp;TEXT(COUNTA($B$2:B81),"000"),"")</f>
        <v/>
      </c>
      <c r="B81" s="16"/>
      <c r="C81" s="16"/>
      <c r="D81" s="16"/>
      <c r="E81" s="16"/>
      <c r="F81" s="16"/>
      <c r="G81" s="16"/>
      <c r="H81" s="16"/>
      <c r="I81" s="16"/>
      <c r="J81" s="16"/>
      <c r="K81" s="16"/>
    </row>
    <row r="82" spans="1:11" x14ac:dyDescent="0.35">
      <c r="A82" s="16" t="str">
        <f>IF(B82&lt;&gt;"","PREST"&amp;TEXT(COUNTA($B$2:B82),"000"),"")</f>
        <v/>
      </c>
      <c r="B82" s="16"/>
      <c r="C82" s="16"/>
      <c r="D82" s="16"/>
      <c r="E82" s="16"/>
      <c r="F82" s="16"/>
      <c r="G82" s="16"/>
      <c r="H82" s="16"/>
      <c r="I82" s="16"/>
      <c r="J82" s="16"/>
      <c r="K82" s="16"/>
    </row>
    <row r="83" spans="1:11" x14ac:dyDescent="0.35">
      <c r="A83" s="16" t="str">
        <f>IF(B83&lt;&gt;"","PREST"&amp;TEXT(COUNTA($B$2:B83),"000"),"")</f>
        <v/>
      </c>
      <c r="B83" s="16"/>
      <c r="C83" s="16"/>
      <c r="D83" s="16"/>
      <c r="E83" s="16"/>
      <c r="F83" s="16"/>
      <c r="G83" s="16"/>
      <c r="H83" s="16"/>
      <c r="I83" s="16"/>
      <c r="J83" s="16"/>
      <c r="K83" s="16"/>
    </row>
    <row r="84" spans="1:11" x14ac:dyDescent="0.35">
      <c r="A84" s="16" t="str">
        <f>IF(B84&lt;&gt;"","PREST"&amp;TEXT(COUNTA($B$2:B84),"000"),"")</f>
        <v/>
      </c>
      <c r="B84" s="16"/>
      <c r="C84" s="16"/>
      <c r="D84" s="16"/>
      <c r="E84" s="16"/>
      <c r="F84" s="16"/>
      <c r="G84" s="16"/>
      <c r="H84" s="16"/>
      <c r="I84" s="16"/>
      <c r="J84" s="16"/>
      <c r="K84" s="16"/>
    </row>
    <row r="85" spans="1:11" x14ac:dyDescent="0.35">
      <c r="A85" s="16" t="str">
        <f>IF(B85&lt;&gt;"","PREST"&amp;TEXT(COUNTA($B$2:B85),"000"),"")</f>
        <v/>
      </c>
      <c r="B85" s="16"/>
      <c r="C85" s="16"/>
      <c r="D85" s="16"/>
      <c r="E85" s="16"/>
      <c r="F85" s="16"/>
      <c r="G85" s="16"/>
      <c r="H85" s="16"/>
      <c r="I85" s="16"/>
      <c r="J85" s="16"/>
      <c r="K85" s="16"/>
    </row>
    <row r="86" spans="1:11" x14ac:dyDescent="0.35">
      <c r="A86" s="16" t="str">
        <f>IF(B86&lt;&gt;"","PREST"&amp;TEXT(COUNTA($B$2:B86),"000"),"")</f>
        <v/>
      </c>
      <c r="B86" s="16"/>
      <c r="C86" s="16"/>
      <c r="D86" s="16"/>
      <c r="E86" s="16"/>
      <c r="F86" s="16"/>
      <c r="G86" s="16"/>
      <c r="H86" s="16"/>
      <c r="I86" s="16"/>
      <c r="J86" s="16"/>
      <c r="K86" s="16"/>
    </row>
    <row r="87" spans="1:11" x14ac:dyDescent="0.35">
      <c r="A87" s="16" t="str">
        <f>IF(B87&lt;&gt;"","PREST"&amp;TEXT(COUNTA($B$2:B87),"000"),"")</f>
        <v/>
      </c>
      <c r="B87" s="16"/>
      <c r="C87" s="16"/>
      <c r="D87" s="16"/>
      <c r="E87" s="16"/>
      <c r="F87" s="16"/>
      <c r="G87" s="16"/>
      <c r="H87" s="16"/>
      <c r="I87" s="16"/>
      <c r="J87" s="16"/>
      <c r="K87" s="16"/>
    </row>
    <row r="88" spans="1:11" x14ac:dyDescent="0.35">
      <c r="A88" s="16" t="str">
        <f>IF(B88&lt;&gt;"","PREST"&amp;TEXT(COUNTA($B$2:B88),"000"),"")</f>
        <v/>
      </c>
      <c r="B88" s="16"/>
      <c r="C88" s="16"/>
      <c r="D88" s="16"/>
      <c r="E88" s="16"/>
      <c r="F88" s="16"/>
      <c r="G88" s="16"/>
      <c r="H88" s="16"/>
      <c r="I88" s="16"/>
      <c r="J88" s="16"/>
      <c r="K88" s="16"/>
    </row>
    <row r="89" spans="1:11" x14ac:dyDescent="0.35">
      <c r="A89" s="16" t="str">
        <f>IF(B89&lt;&gt;"","PREST"&amp;TEXT(COUNTA($B$2:B89),"000"),"")</f>
        <v/>
      </c>
      <c r="B89" s="16"/>
      <c r="C89" s="16"/>
      <c r="D89" s="16"/>
      <c r="E89" s="16"/>
      <c r="F89" s="16"/>
      <c r="G89" s="16"/>
      <c r="H89" s="16"/>
      <c r="I89" s="16"/>
      <c r="J89" s="16"/>
      <c r="K89" s="16"/>
    </row>
    <row r="90" spans="1:11" x14ac:dyDescent="0.35">
      <c r="A90" s="16" t="str">
        <f>IF(B90&lt;&gt;"","PREST"&amp;TEXT(COUNTA($B$2:B90),"000"),"")</f>
        <v/>
      </c>
      <c r="B90" s="16"/>
      <c r="C90" s="16"/>
      <c r="D90" s="16"/>
      <c r="E90" s="16"/>
      <c r="F90" s="16"/>
      <c r="G90" s="16"/>
      <c r="H90" s="16"/>
      <c r="I90" s="16"/>
      <c r="J90" s="16"/>
      <c r="K90" s="16"/>
    </row>
    <row r="91" spans="1:11" x14ac:dyDescent="0.35">
      <c r="A91" s="16" t="str">
        <f>IF(B91&lt;&gt;"","PREST"&amp;TEXT(COUNTA($B$2:B91),"000"),"")</f>
        <v/>
      </c>
      <c r="B91" s="16"/>
      <c r="C91" s="16"/>
      <c r="D91" s="16"/>
      <c r="E91" s="16"/>
      <c r="F91" s="16"/>
      <c r="G91" s="16"/>
      <c r="H91" s="16"/>
      <c r="I91" s="16"/>
      <c r="J91" s="16"/>
      <c r="K91" s="16"/>
    </row>
    <row r="92" spans="1:11" x14ac:dyDescent="0.35">
      <c r="A92" s="16" t="str">
        <f>IF(B92&lt;&gt;"","PREST"&amp;TEXT(COUNTA($B$2:B92),"000"),"")</f>
        <v/>
      </c>
      <c r="B92" s="16"/>
      <c r="C92" s="16"/>
      <c r="D92" s="16"/>
      <c r="E92" s="16"/>
      <c r="F92" s="16"/>
      <c r="G92" s="16"/>
      <c r="H92" s="16"/>
      <c r="I92" s="16"/>
      <c r="J92" s="16"/>
      <c r="K92" s="16"/>
    </row>
    <row r="93" spans="1:11" x14ac:dyDescent="0.35">
      <c r="A93" s="16" t="str">
        <f>IF(B93&lt;&gt;"","PREST"&amp;TEXT(COUNTA($B$2:B93),"000"),"")</f>
        <v/>
      </c>
      <c r="B93" s="16"/>
      <c r="C93" s="16"/>
      <c r="D93" s="16"/>
      <c r="E93" s="16"/>
      <c r="F93" s="16"/>
      <c r="G93" s="16"/>
      <c r="H93" s="16"/>
      <c r="I93" s="16"/>
      <c r="J93" s="16"/>
      <c r="K93" s="16"/>
    </row>
    <row r="94" spans="1:11" x14ac:dyDescent="0.35">
      <c r="A94" s="16" t="str">
        <f>IF(B94&lt;&gt;"","PREST"&amp;TEXT(COUNTA($B$2:B94),"000"),"")</f>
        <v/>
      </c>
      <c r="B94" s="16"/>
      <c r="C94" s="16"/>
      <c r="D94" s="16"/>
      <c r="E94" s="16"/>
      <c r="F94" s="16"/>
      <c r="G94" s="16"/>
      <c r="H94" s="16"/>
      <c r="I94" s="16"/>
      <c r="J94" s="16"/>
      <c r="K94" s="16"/>
    </row>
    <row r="95" spans="1:11" x14ac:dyDescent="0.35">
      <c r="A95" s="16" t="str">
        <f>IF(B95&lt;&gt;"","PREST"&amp;TEXT(COUNTA($B$2:B95),"000"),"")</f>
        <v/>
      </c>
      <c r="B95" s="16"/>
      <c r="C95" s="16"/>
      <c r="D95" s="16"/>
      <c r="E95" s="16"/>
      <c r="F95" s="16"/>
      <c r="G95" s="16"/>
      <c r="H95" s="16"/>
      <c r="I95" s="16"/>
      <c r="J95" s="16"/>
      <c r="K95" s="16"/>
    </row>
    <row r="96" spans="1:11" x14ac:dyDescent="0.35">
      <c r="A96" s="16" t="str">
        <f>IF(B96&lt;&gt;"","PREST"&amp;TEXT(COUNTA($B$2:B96),"000"),"")</f>
        <v/>
      </c>
      <c r="B96" s="16"/>
      <c r="C96" s="16"/>
      <c r="D96" s="16"/>
      <c r="E96" s="16"/>
      <c r="F96" s="16"/>
      <c r="G96" s="16"/>
      <c r="H96" s="16"/>
      <c r="I96" s="16"/>
      <c r="J96" s="16"/>
      <c r="K96" s="16"/>
    </row>
    <row r="97" spans="1:11" x14ac:dyDescent="0.35">
      <c r="A97" s="16" t="str">
        <f>IF(B97&lt;&gt;"","PREST"&amp;TEXT(COUNTA($B$2:B97),"000"),"")</f>
        <v/>
      </c>
      <c r="B97" s="16"/>
      <c r="C97" s="16"/>
      <c r="D97" s="16"/>
      <c r="E97" s="16"/>
      <c r="F97" s="16"/>
      <c r="G97" s="16"/>
      <c r="H97" s="16"/>
      <c r="I97" s="16"/>
      <c r="J97" s="16"/>
      <c r="K97" s="16"/>
    </row>
    <row r="98" spans="1:11" x14ac:dyDescent="0.35">
      <c r="A98" s="16" t="str">
        <f>IF(B98&lt;&gt;"","PREST"&amp;TEXT(COUNTA($B$2:B98),"000"),"")</f>
        <v/>
      </c>
      <c r="B98" s="16"/>
      <c r="C98" s="16"/>
      <c r="D98" s="16"/>
      <c r="E98" s="16"/>
      <c r="F98" s="16"/>
      <c r="G98" s="16"/>
      <c r="H98" s="16"/>
      <c r="I98" s="16"/>
      <c r="J98" s="16"/>
      <c r="K98" s="16"/>
    </row>
    <row r="99" spans="1:11" x14ac:dyDescent="0.35">
      <c r="A99" s="16" t="str">
        <f>IF(B99&lt;&gt;"","PREST"&amp;TEXT(COUNTA($B$2:B99),"000"),"")</f>
        <v/>
      </c>
      <c r="B99" s="16"/>
      <c r="C99" s="16"/>
      <c r="D99" s="16"/>
      <c r="E99" s="16"/>
      <c r="F99" s="16"/>
      <c r="G99" s="16"/>
      <c r="H99" s="16"/>
      <c r="I99" s="16"/>
      <c r="J99" s="16"/>
      <c r="K99" s="16"/>
    </row>
    <row r="100" spans="1:11" x14ac:dyDescent="0.35">
      <c r="A100" s="16" t="str">
        <f>IF(B100&lt;&gt;"","PREST"&amp;TEXT(COUNTA($B$2:B100),"000"),"")</f>
        <v/>
      </c>
      <c r="B100" s="16"/>
      <c r="C100" s="16"/>
      <c r="D100" s="16"/>
      <c r="E100" s="16"/>
      <c r="F100" s="16"/>
      <c r="G100" s="16"/>
      <c r="H100" s="16"/>
      <c r="I100" s="16"/>
      <c r="J100" s="16"/>
      <c r="K100" s="16"/>
    </row>
    <row r="101" spans="1:11" x14ac:dyDescent="0.35">
      <c r="A101" s="16" t="str">
        <f>IF(B101&lt;&gt;"","PREST"&amp;TEXT(COUNTA($B$2:B101),"000"),"")</f>
        <v/>
      </c>
      <c r="B101" s="16"/>
      <c r="C101" s="16"/>
      <c r="D101" s="16"/>
      <c r="E101" s="16"/>
      <c r="F101" s="16"/>
      <c r="G101" s="16"/>
      <c r="H101" s="16"/>
      <c r="I101" s="16"/>
      <c r="J101" s="16"/>
      <c r="K101" s="16"/>
    </row>
    <row r="102" spans="1:11" x14ac:dyDescent="0.35">
      <c r="A102" s="16" t="str">
        <f>IF(B102&lt;&gt;"","PREST"&amp;TEXT(COUNTA($B$2:B102),"000"),"")</f>
        <v/>
      </c>
      <c r="B102" s="16"/>
      <c r="C102" s="16"/>
      <c r="D102" s="16"/>
      <c r="E102" s="16"/>
      <c r="F102" s="16"/>
      <c r="G102" s="16"/>
      <c r="H102" s="16"/>
      <c r="I102" s="16"/>
      <c r="J102" s="16"/>
      <c r="K102" s="16"/>
    </row>
    <row r="103" spans="1:11" x14ac:dyDescent="0.35">
      <c r="A103" s="16" t="str">
        <f>IF(B103&lt;&gt;"","PREST"&amp;TEXT(COUNTA($B$2:B103),"000"),"")</f>
        <v/>
      </c>
      <c r="B103" s="16"/>
      <c r="C103" s="16"/>
      <c r="D103" s="16"/>
      <c r="E103" s="16"/>
      <c r="F103" s="16"/>
      <c r="G103" s="16"/>
      <c r="H103" s="16"/>
      <c r="I103" s="16"/>
      <c r="J103" s="16"/>
      <c r="K103" s="16"/>
    </row>
    <row r="104" spans="1:11" x14ac:dyDescent="0.35">
      <c r="A104" s="16" t="str">
        <f>IF(B104&lt;&gt;"","PREST"&amp;TEXT(COUNTA($B$2:B104),"000"),"")</f>
        <v/>
      </c>
      <c r="B104" s="16"/>
      <c r="C104" s="16"/>
      <c r="D104" s="16"/>
      <c r="E104" s="16"/>
      <c r="F104" s="16"/>
      <c r="G104" s="16"/>
      <c r="H104" s="16"/>
      <c r="I104" s="16"/>
      <c r="J104" s="16"/>
      <c r="K104" s="16"/>
    </row>
    <row r="105" spans="1:11" x14ac:dyDescent="0.35">
      <c r="A105" s="16" t="str">
        <f>IF(B105&lt;&gt;"","PREST"&amp;TEXT(COUNTA($B$2:B105),"000"),"")</f>
        <v/>
      </c>
      <c r="B105" s="16"/>
      <c r="C105" s="16"/>
      <c r="D105" s="16"/>
      <c r="E105" s="16"/>
      <c r="F105" s="16"/>
      <c r="G105" s="16"/>
      <c r="H105" s="16"/>
      <c r="I105" s="16"/>
      <c r="J105" s="16"/>
      <c r="K105" s="16"/>
    </row>
    <row r="106" spans="1:11" x14ac:dyDescent="0.35">
      <c r="A106" s="16" t="str">
        <f>IF(B106&lt;&gt;"","PREST"&amp;TEXT(COUNTA($B$2:B106),"000"),"")</f>
        <v/>
      </c>
      <c r="B106" s="16"/>
      <c r="C106" s="16"/>
      <c r="D106" s="16"/>
      <c r="E106" s="16"/>
      <c r="F106" s="16"/>
      <c r="G106" s="16"/>
      <c r="H106" s="16"/>
      <c r="I106" s="16"/>
      <c r="J106" s="16"/>
      <c r="K106" s="16"/>
    </row>
    <row r="107" spans="1:11" x14ac:dyDescent="0.35">
      <c r="A107" s="16" t="str">
        <f>IF(B107&lt;&gt;"","PREST"&amp;TEXT(COUNTA($B$2:B107),"000"),"")</f>
        <v/>
      </c>
      <c r="B107" s="16"/>
      <c r="C107" s="16"/>
      <c r="D107" s="16"/>
      <c r="E107" s="16"/>
      <c r="F107" s="16"/>
      <c r="G107" s="16"/>
      <c r="H107" s="16"/>
      <c r="I107" s="16"/>
      <c r="J107" s="16"/>
      <c r="K107" s="16"/>
    </row>
    <row r="108" spans="1:11" x14ac:dyDescent="0.35">
      <c r="A108" s="16" t="str">
        <f>IF(B108&lt;&gt;"","PREST"&amp;TEXT(COUNTA($B$2:B108),"000"),"")</f>
        <v/>
      </c>
      <c r="B108" s="16"/>
      <c r="C108" s="16"/>
      <c r="D108" s="16"/>
      <c r="E108" s="16"/>
      <c r="F108" s="16"/>
      <c r="G108" s="16"/>
      <c r="H108" s="16"/>
      <c r="I108" s="16"/>
      <c r="J108" s="16"/>
      <c r="K108" s="16"/>
    </row>
    <row r="109" spans="1:11" x14ac:dyDescent="0.35">
      <c r="A109" s="16" t="str">
        <f>IF(B109&lt;&gt;"","PREST"&amp;TEXT(COUNTA($B$2:B109),"000"),"")</f>
        <v/>
      </c>
      <c r="B109" s="16"/>
      <c r="C109" s="16"/>
      <c r="D109" s="16"/>
      <c r="E109" s="16"/>
      <c r="F109" s="16"/>
      <c r="G109" s="16"/>
      <c r="H109" s="16"/>
      <c r="I109" s="16"/>
      <c r="J109" s="16"/>
      <c r="K109" s="16"/>
    </row>
    <row r="110" spans="1:11" x14ac:dyDescent="0.35">
      <c r="A110" s="16" t="str">
        <f>IF(B110&lt;&gt;"","PREST"&amp;TEXT(COUNTA($B$2:B110),"000"),"")</f>
        <v/>
      </c>
      <c r="B110" s="16"/>
      <c r="C110" s="16"/>
      <c r="D110" s="16"/>
      <c r="E110" s="16"/>
      <c r="F110" s="16"/>
      <c r="G110" s="16"/>
      <c r="H110" s="16"/>
      <c r="I110" s="16"/>
      <c r="J110" s="16"/>
      <c r="K110" s="16"/>
    </row>
  </sheetData>
  <autoFilter ref="A1:K79" xr:uid="{9ED8640F-9E7A-407A-AD72-FE1D7E6C1BA7}"/>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EFF79-2F4C-449B-97C6-41463DB3343D}">
  <sheetPr codeName="Feuil2"/>
  <dimension ref="A1:I3021"/>
  <sheetViews>
    <sheetView topLeftCell="A12" workbookViewId="0">
      <selection activeCell="A13" sqref="A13"/>
    </sheetView>
  </sheetViews>
  <sheetFormatPr defaultColWidth="11.453125" defaultRowHeight="14.5" x14ac:dyDescent="0.35"/>
  <cols>
    <col min="2" max="2" width="48.1796875" customWidth="1"/>
    <col min="3" max="3" width="70.81640625" customWidth="1"/>
    <col min="4" max="5" width="43" bestFit="1" customWidth="1"/>
    <col min="6" max="6" width="43" customWidth="1"/>
    <col min="7" max="9" width="43" bestFit="1" customWidth="1"/>
  </cols>
  <sheetData>
    <row r="1" spans="1:9" x14ac:dyDescent="0.35">
      <c r="A1" s="13" t="s">
        <v>3327</v>
      </c>
      <c r="B1" s="13" t="s">
        <v>3328</v>
      </c>
      <c r="C1" s="13" t="s">
        <v>3329</v>
      </c>
      <c r="D1" s="14" t="s">
        <v>2608</v>
      </c>
      <c r="E1" s="14" t="s">
        <v>14</v>
      </c>
      <c r="F1" s="14" t="s">
        <v>2609</v>
      </c>
      <c r="G1" s="14" t="s">
        <v>2610</v>
      </c>
      <c r="H1" s="14" t="s">
        <v>2611</v>
      </c>
      <c r="I1" s="14" t="s">
        <v>2612</v>
      </c>
    </row>
    <row r="2" spans="1:9" x14ac:dyDescent="0.35">
      <c r="A2" s="16" t="str">
        <f>IF(B2&lt;&gt;"","LI"&amp;TEXT(COUNTA($B$2:B2),"000"),"")</f>
        <v>LI001</v>
      </c>
      <c r="B2" s="16" t="str" cm="1">
        <f t="array" ref="B2:B22">_xlfn.UNIQUE(Consolidation!R2:R16437)</f>
        <v>COMMUNE DE MINDIF</v>
      </c>
      <c r="C2" s="16" t="str">
        <f>+INDEX(Consolidation!$S$2:$S$16432,MATCH(Lieux!B2,Consolidation!$R$2:$R$16432,0))</f>
        <v>MINDIF</v>
      </c>
      <c r="D2" s="16" t="str">
        <f>+INDEX(Consolidation!$N$2:$N$16432,MATCH(Lieux!B2,Consolidation!$R$2:$R$16432,0))</f>
        <v>MINDIF</v>
      </c>
      <c r="E2" s="17" t="str">
        <f>+INDEX(Consolidation!$O$2:$O$16432,MATCH(Lieux!B2,Consolidation!$R$2:$R$16432,0))</f>
        <v>MINDIF</v>
      </c>
      <c r="F2" s="17" t="str">
        <f>+INDEX(Consolidation!$P$2:$P$16432,MATCH(Lieux!B2,Consolidation!$R$2:$R$16432,0))</f>
        <v>Mayo-Kani</v>
      </c>
      <c r="G2" s="17" t="str">
        <f>+INDEX(Consolidation!$Q$2:$Q$16432,MATCH(Lieux!B2,Consolidation!$R$2:$R$16432,0))</f>
        <v>EXTREME-NORD</v>
      </c>
      <c r="H2" s="17"/>
      <c r="I2" s="17"/>
    </row>
    <row r="3" spans="1:9" x14ac:dyDescent="0.35">
      <c r="A3" s="16" t="str">
        <f>IF(B3&lt;&gt;"","LI"&amp;TEXT(COUNTA($B$2:B3),"000"),"")</f>
        <v>LI002</v>
      </c>
      <c r="B3" s="16" t="str">
        <v>YAOUNDE - CENTRE</v>
      </c>
      <c r="C3" s="16" t="str">
        <f>+INDEX(Consolidation!$S$2:$S$16432,MATCH(Lieux!B3,Consolidation!$R$2:$R$16432,0))</f>
        <v>CFPP-Nkolbisson(Dagober)</v>
      </c>
      <c r="D3" s="16" t="str">
        <f>+INDEX(Consolidation!$N$2:$N$16432,MATCH(Lieux!B3,Consolidation!$R$2:$R$16432,0))</f>
        <v>YAOUNDE</v>
      </c>
      <c r="E3" s="17" t="str">
        <f>+INDEX(Consolidation!$O$2:$O$16432,MATCH(Lieux!B3,Consolidation!$R$2:$R$16432,0))</f>
        <v>YAOUNDE 7</v>
      </c>
      <c r="F3" s="17" t="str">
        <f>+INDEX(Consolidation!$P$2:$P$16432,MATCH(Lieux!B3,Consolidation!$R$2:$R$16432,0))</f>
        <v>MFOUNDI</v>
      </c>
      <c r="G3" s="17" t="str">
        <f>+INDEX(Consolidation!$Q$2:$Q$16432,MATCH(Lieux!B3,Consolidation!$R$2:$R$16432,0))</f>
        <v>CENTRE</v>
      </c>
      <c r="H3" s="17"/>
      <c r="I3" s="17"/>
    </row>
    <row r="4" spans="1:9" x14ac:dyDescent="0.35">
      <c r="A4" s="16" t="str">
        <f>IF(B4&lt;&gt;"","LI"&amp;TEXT(COUNTA($B$2:B4),"000"),"")</f>
        <v>LI003</v>
      </c>
      <c r="B4" s="16" t="str">
        <v>KOUTABA - CENTRE</v>
      </c>
      <c r="C4" s="16" t="str">
        <f>+INDEX(Consolidation!$S$2:$S$16432,MATCH(Lieux!B4,Consolidation!$R$2:$R$16432,0))</f>
        <v>KOUTOUKIE</v>
      </c>
      <c r="D4" s="16" t="str">
        <f>+INDEX(Consolidation!$N$2:$N$16432,MATCH(Lieux!B4,Consolidation!$R$2:$R$16432,0))</f>
        <v>KOUTABA</v>
      </c>
      <c r="E4" s="17" t="str">
        <f>+INDEX(Consolidation!$O$2:$O$16432,MATCH(Lieux!B4,Consolidation!$R$2:$R$16432,0))</f>
        <v>KOUTABA</v>
      </c>
      <c r="F4" s="17" t="str">
        <f>+INDEX(Consolidation!$P$2:$P$16432,MATCH(Lieux!B4,Consolidation!$R$2:$R$16432,0))</f>
        <v>NOUN</v>
      </c>
      <c r="G4" s="17" t="str">
        <f>+INDEX(Consolidation!$Q$2:$Q$16432,MATCH(Lieux!B4,Consolidation!$R$2:$R$16432,0))</f>
        <v>OUEST</v>
      </c>
      <c r="H4" s="17"/>
      <c r="I4" s="17"/>
    </row>
    <row r="5" spans="1:9" x14ac:dyDescent="0.35">
      <c r="A5" s="16" t="str">
        <f>IF(B5&lt;&gt;"","LI"&amp;TEXT(COUNTA($B$2:B5),"000"),"")</f>
        <v>LI004</v>
      </c>
      <c r="B5" s="16" t="str">
        <v>CPF De NKOLDONGO</v>
      </c>
      <c r="C5" s="16" t="str">
        <f>+INDEX(Consolidation!$S$2:$S$16432,MATCH(Lieux!B5,Consolidation!$R$2:$R$16432,0))</f>
        <v>Maison du parti monté mvog ada</v>
      </c>
      <c r="D5" s="16" t="str">
        <f>+INDEX(Consolidation!$N$2:$N$16432,MATCH(Lieux!B5,Consolidation!$R$2:$R$16432,0))</f>
        <v>YAOUNDE</v>
      </c>
      <c r="E5" s="17" t="str">
        <f>+INDEX(Consolidation!$O$2:$O$16432,MATCH(Lieux!B5,Consolidation!$R$2:$R$16432,0))</f>
        <v>YAOUNDE 4</v>
      </c>
      <c r="F5" s="17" t="str">
        <f>+INDEX(Consolidation!$P$2:$P$16432,MATCH(Lieux!B5,Consolidation!$R$2:$R$16432,0))</f>
        <v>MFOUNDI</v>
      </c>
      <c r="G5" s="17" t="str">
        <f>+INDEX(Consolidation!$Q$2:$Q$16432,MATCH(Lieux!B5,Consolidation!$R$2:$R$16432,0))</f>
        <v>CENTRE</v>
      </c>
      <c r="H5" s="17"/>
      <c r="I5" s="17"/>
    </row>
    <row r="6" spans="1:9" x14ac:dyDescent="0.35">
      <c r="A6" s="16" t="str">
        <f>IF(B6&lt;&gt;"","LI"&amp;TEXT(COUNTA($B$2:B6),"000"),"")</f>
        <v>LI005</v>
      </c>
      <c r="B6" s="16" t="str">
        <v>ANCIENNE COMMUNE DE MINDIF</v>
      </c>
      <c r="C6" s="16" t="str">
        <f>+INDEX(Consolidation!$S$2:$S$16432,MATCH(Lieux!B6,Consolidation!$R$2:$R$16432,0))</f>
        <v>loumore</v>
      </c>
      <c r="D6" s="16" t="str">
        <f>+INDEX(Consolidation!$N$2:$N$16432,MATCH(Lieux!B6,Consolidation!$R$2:$R$16432,0))</f>
        <v>MINDIF</v>
      </c>
      <c r="E6" s="17" t="str">
        <f>+INDEX(Consolidation!$O$2:$O$16432,MATCH(Lieux!B6,Consolidation!$R$2:$R$16432,0))</f>
        <v>MINDIF</v>
      </c>
      <c r="F6" s="17" t="str">
        <f>+INDEX(Consolidation!$P$2:$P$16432,MATCH(Lieux!B6,Consolidation!$R$2:$R$16432,0))</f>
        <v>Mayo-Kani</v>
      </c>
      <c r="G6" s="17" t="str">
        <f>+INDEX(Consolidation!$Q$2:$Q$16432,MATCH(Lieux!B6,Consolidation!$R$2:$R$16432,0))</f>
        <v>EXTREME-NORD</v>
      </c>
      <c r="H6" s="17"/>
      <c r="I6" s="17"/>
    </row>
    <row r="7" spans="1:9" x14ac:dyDescent="0.35">
      <c r="A7" s="16" t="str">
        <f>IF(B7&lt;&gt;"","LI"&amp;TEXT(COUNTA($B$2:B7),"000"),"")</f>
        <v>LI006</v>
      </c>
      <c r="B7" s="16" t="str">
        <v>IFP-IH/ CHEC</v>
      </c>
      <c r="C7" s="16" t="str">
        <f>+INDEX(Consolidation!$S$2:$S$16432,MATCH(Lieux!B7,Consolidation!$R$2:$R$16432,0))</f>
        <v>odza, petit marché</v>
      </c>
      <c r="D7" s="16" t="str">
        <f>+INDEX(Consolidation!$N$2:$N$16432,MATCH(Lieux!B7,Consolidation!$R$2:$R$16432,0))</f>
        <v>YAOUNDE</v>
      </c>
      <c r="E7" s="17" t="str">
        <f>+INDEX(Consolidation!$O$2:$O$16432,MATCH(Lieux!B7,Consolidation!$R$2:$R$16432,0))</f>
        <v>Yaounde 4</v>
      </c>
      <c r="F7" s="17" t="str">
        <f>+INDEX(Consolidation!$P$2:$P$16432,MATCH(Lieux!B7,Consolidation!$R$2:$R$16432,0))</f>
        <v>MFOUNDI</v>
      </c>
      <c r="G7" s="17" t="str">
        <f>+INDEX(Consolidation!$Q$2:$Q$16432,MATCH(Lieux!B7,Consolidation!$R$2:$R$16432,0))</f>
        <v>CENTRE</v>
      </c>
      <c r="H7" s="17"/>
      <c r="I7" s="17"/>
    </row>
    <row r="8" spans="1:9" x14ac:dyDescent="0.35">
      <c r="A8" s="16" t="str">
        <f>IF(B8&lt;&gt;"","LI"&amp;TEXT(COUNTA($B$2:B8),"000"),"")</f>
        <v>LI007</v>
      </c>
      <c r="B8" s="16" t="str">
        <v>IAO</v>
      </c>
      <c r="C8" s="16" t="str">
        <f>+INDEX(Consolidation!$S$2:$S$16432,MATCH(Lieux!B8,Consolidation!$R$2:$R$16432,0))</f>
        <v>FACE MAIRIE</v>
      </c>
      <c r="D8" s="16" t="str">
        <f>+INDEX(Consolidation!$N$2:$N$16432,MATCH(Lieux!B8,Consolidation!$R$2:$R$16432,0))</f>
        <v>CODEA-IAO</v>
      </c>
      <c r="E8" s="17" t="str">
        <f>+INDEX(Consolidation!$O$2:$O$16432,MATCH(Lieux!B8,Consolidation!$R$2:$R$16432,0))</f>
        <v>OBALA</v>
      </c>
      <c r="F8" s="17" t="str">
        <f>+INDEX(Consolidation!$P$2:$P$16432,MATCH(Lieux!B8,Consolidation!$R$2:$R$16432,0))</f>
        <v>LEKIE</v>
      </c>
      <c r="G8" s="17" t="str">
        <f>+INDEX(Consolidation!$Q$2:$Q$16432,MATCH(Lieux!B8,Consolidation!$R$2:$R$16432,0))</f>
        <v>CENTRE</v>
      </c>
      <c r="H8" s="17"/>
      <c r="I8" s="17"/>
    </row>
    <row r="9" spans="1:9" ht="29" x14ac:dyDescent="0.35">
      <c r="A9" s="16" t="str">
        <f>IF(B9&lt;&gt;"","LI"&amp;TEXT(COUNTA($B$2:B9),"000"),"")</f>
        <v>LI008</v>
      </c>
      <c r="B9" s="16" t="str">
        <v>CENTRE DE FORMATION PROFESSIONNELLE RAPIDE DES METIERS INDUSTRIELS DE PITOA</v>
      </c>
      <c r="C9" s="16" t="str">
        <f>+INDEX(Consolidation!$S$2:$S$16432,MATCH(Lieux!B9,Consolidation!$R$2:$R$16432,0))</f>
        <v>WINDE LIROMA</v>
      </c>
      <c r="D9" s="16" t="str">
        <f>+INDEX(Consolidation!$N$2:$N$16432,MATCH(Lieux!B9,Consolidation!$R$2:$R$16432,0))</f>
        <v>PITOA</v>
      </c>
      <c r="E9" s="17" t="str">
        <f>+INDEX(Consolidation!$O$2:$O$16432,MATCH(Lieux!B9,Consolidation!$R$2:$R$16432,0))</f>
        <v>PITOA</v>
      </c>
      <c r="F9" s="17" t="str">
        <f>+INDEX(Consolidation!$P$2:$P$16432,MATCH(Lieux!B9,Consolidation!$R$2:$R$16432,0))</f>
        <v>BENOUE</v>
      </c>
      <c r="G9" s="17" t="str">
        <f>+INDEX(Consolidation!$Q$2:$Q$16432,MATCH(Lieux!B9,Consolidation!$R$2:$R$16432,0))</f>
        <v>NORD</v>
      </c>
      <c r="H9" s="17"/>
      <c r="I9" s="17"/>
    </row>
    <row r="10" spans="1:9" x14ac:dyDescent="0.35">
      <c r="A10" s="16" t="str">
        <f>IF(B10&lt;&gt;"","LI"&amp;TEXT(COUNTA($B$2:B10),"000"),"")</f>
        <v>LI009</v>
      </c>
      <c r="B10" s="16">
        <v>0</v>
      </c>
      <c r="C10" s="16" t="e">
        <f>+INDEX(Consolidation!$S$2:$S$16432,MATCH(Lieux!B10,Consolidation!$R$2:$R$16432,0))</f>
        <v>#N/A</v>
      </c>
      <c r="D10" s="16" t="e">
        <f>+INDEX(Consolidation!$N$2:$N$16432,MATCH(Lieux!B10,Consolidation!$R$2:$R$16432,0))</f>
        <v>#N/A</v>
      </c>
      <c r="E10" s="17" t="e">
        <f>+INDEX(Consolidation!$O$2:$O$16432,MATCH(Lieux!B10,Consolidation!$R$2:$R$16432,0))</f>
        <v>#N/A</v>
      </c>
      <c r="F10" s="17" t="e">
        <f>+INDEX(Consolidation!$P$2:$P$16432,MATCH(Lieux!B10,Consolidation!$R$2:$R$16432,0))</f>
        <v>#N/A</v>
      </c>
      <c r="G10" s="17" t="e">
        <f>+INDEX(Consolidation!$Q$2:$Q$16432,MATCH(Lieux!B10,Consolidation!$R$2:$R$16432,0))</f>
        <v>#N/A</v>
      </c>
      <c r="H10" s="17"/>
      <c r="I10" s="17"/>
    </row>
    <row r="11" spans="1:9" x14ac:dyDescent="0.35">
      <c r="A11" s="16" t="str">
        <f>IF(B11&lt;&gt;"","LI"&amp;TEXT(COUNTA($B$2:B11),"000"),"")</f>
        <v>LI010</v>
      </c>
      <c r="B11" s="16" t="str">
        <v>NJFIDEN</v>
      </c>
      <c r="C11" s="16" t="str">
        <f>+INDEX(Consolidation!$S$2:$S$16432,MATCH(Lieux!B11,Consolidation!$R$2:$R$16432,0))</f>
        <v>NJIDEN Carrefour Nji Iliassou</v>
      </c>
      <c r="D11" s="16" t="str">
        <f>+INDEX(Consolidation!$N$2:$N$16432,MATCH(Lieux!B11,Consolidation!$R$2:$R$16432,0))</f>
        <v>FOUMBAN</v>
      </c>
      <c r="E11" s="17" t="str">
        <f>+INDEX(Consolidation!$O$2:$O$16432,MATCH(Lieux!B11,Consolidation!$R$2:$R$16432,0))</f>
        <v>FOUMBAN</v>
      </c>
      <c r="F11" s="17" t="str">
        <f>+INDEX(Consolidation!$P$2:$P$16432,MATCH(Lieux!B11,Consolidation!$R$2:$R$16432,0))</f>
        <v>NOUN</v>
      </c>
      <c r="G11" s="17" t="str">
        <f>+INDEX(Consolidation!$Q$2:$Q$16432,MATCH(Lieux!B11,Consolidation!$R$2:$R$16432,0))</f>
        <v>OUEST</v>
      </c>
      <c r="H11" s="17"/>
      <c r="I11" s="17"/>
    </row>
    <row r="12" spans="1:9" x14ac:dyDescent="0.35">
      <c r="A12" s="16" t="str">
        <f>IF(B12&lt;&gt;"","LI"&amp;TEXT(COUNTA($B$2:B12),"000"),"")</f>
        <v>LI011</v>
      </c>
      <c r="B12" s="16" t="str">
        <v>NAT TECHNOLOGIES</v>
      </c>
      <c r="C12" s="16" t="str">
        <f>+INDEX(Consolidation!$S$2:$S$16432,MATCH(Lieux!B12,Consolidation!$R$2:$R$16432,0))</f>
        <v>QUARTIER FOUDA</v>
      </c>
      <c r="D12" s="16" t="str">
        <f>+INDEX(Consolidation!$N$2:$N$16432,MATCH(Lieux!B12,Consolidation!$R$2:$R$16432,0))</f>
        <v>YAOUNDE</v>
      </c>
      <c r="E12" s="17" t="str">
        <f>+INDEX(Consolidation!$O$2:$O$16432,MATCH(Lieux!B12,Consolidation!$R$2:$R$16432,0))</f>
        <v>YAOUNDE 5</v>
      </c>
      <c r="F12" s="17" t="str">
        <f>+INDEX(Consolidation!$P$2:$P$16432,MATCH(Lieux!B12,Consolidation!$R$2:$R$16432,0))</f>
        <v>MFOUNDI</v>
      </c>
      <c r="G12" s="17" t="str">
        <f>+INDEX(Consolidation!$Q$2:$Q$16432,MATCH(Lieux!B12,Consolidation!$R$2:$R$16432,0))</f>
        <v>CENTRE</v>
      </c>
      <c r="H12" s="17"/>
      <c r="I12" s="17"/>
    </row>
    <row r="13" spans="1:9" ht="29" x14ac:dyDescent="0.35">
      <c r="A13" s="16" t="str">
        <f>IF(B13&lt;&gt;"","LI"&amp;TEXT(COUNTA($B$2:B13),"000"),"")</f>
        <v>LI012</v>
      </c>
      <c r="B13" s="16" t="str">
        <v>ANCIEN DOUALA BERCY IMMEUBLE LA CONCORDE NIVEAU 4 PORTE 403</v>
      </c>
      <c r="C13" s="16" t="str">
        <f>+INDEX(Consolidation!$S$2:$S$16432,MATCH(Lieux!B13,Consolidation!$R$2:$R$16432,0))</f>
        <v>AKWA</v>
      </c>
      <c r="D13" s="16" t="str">
        <f>+INDEX(Consolidation!$N$2:$N$16432,MATCH(Lieux!B13,Consolidation!$R$2:$R$16432,0))</f>
        <v>DOUALA</v>
      </c>
      <c r="E13" s="17" t="str">
        <f>+INDEX(Consolidation!$O$2:$O$16432,MATCH(Lieux!B13,Consolidation!$R$2:$R$16432,0))</f>
        <v>DOUALA 1er</v>
      </c>
      <c r="F13" s="17" t="str">
        <f>+INDEX(Consolidation!$P$2:$P$16432,MATCH(Lieux!B13,Consolidation!$R$2:$R$16432,0))</f>
        <v>WOURI</v>
      </c>
      <c r="G13" s="17" t="str">
        <f>+INDEX(Consolidation!$Q$2:$Q$16432,MATCH(Lieux!B13,Consolidation!$R$2:$R$16432,0))</f>
        <v>DOUALA</v>
      </c>
      <c r="H13" s="17"/>
      <c r="I13" s="17"/>
    </row>
    <row r="14" spans="1:9" ht="29" x14ac:dyDescent="0.35">
      <c r="A14" s="16" t="str">
        <f>IF(B14&lt;&gt;"","LI"&amp;TEXT(COUNTA($B$2:B14),"000"),"")</f>
        <v>LI013</v>
      </c>
      <c r="B14" s="16" t="str">
        <v>MOORE STEPHENS CA</v>
      </c>
      <c r="C14" s="16" t="str">
        <f>+INDEX(Consolidation!$S$2:$S$16432,MATCH(Lieux!B14,Consolidation!$R$2:$R$16432,0))</f>
        <v>NYLON BASTOS DERRIERE SONEL LONGKAK, DEUXIEME IMMEUBLE A GAUCHE ALLANT VERS AURELIA HOTEL EN FACE DE SOLUTION MATERIAUX 2eme NIVEAU</v>
      </c>
      <c r="D14" s="16" t="str">
        <f>+INDEX(Consolidation!$N$2:$N$16432,MATCH(Lieux!B14,Consolidation!$R$2:$R$16432,0))</f>
        <v>YAOUNDE</v>
      </c>
      <c r="E14" s="17" t="str">
        <f>+INDEX(Consolidation!$O$2:$O$16432,MATCH(Lieux!B14,Consolidation!$R$2:$R$16432,0))</f>
        <v>YAOUNDE 1</v>
      </c>
      <c r="F14" s="17" t="str">
        <f>+INDEX(Consolidation!$P$2:$P$16432,MATCH(Lieux!B14,Consolidation!$R$2:$R$16432,0))</f>
        <v>MFOUNDI</v>
      </c>
      <c r="G14" s="17" t="str">
        <f>+INDEX(Consolidation!$Q$2:$Q$16432,MATCH(Lieux!B14,Consolidation!$R$2:$R$16432,0))</f>
        <v>CENTRE</v>
      </c>
      <c r="H14" s="17"/>
      <c r="I14" s="17"/>
    </row>
    <row r="15" spans="1:9" ht="29" x14ac:dyDescent="0.35">
      <c r="A15" s="16" t="str">
        <f>IF(B15&lt;&gt;"","LI"&amp;TEXT(COUNTA($B$2:B15),"000"),"")</f>
        <v>LI014</v>
      </c>
      <c r="B15" s="16" t="str">
        <v>SIEGES BBVFOODS et SCOOPS BELLE ETOILE</v>
      </c>
      <c r="C15" s="16" t="str">
        <f>+INDEX(Consolidation!$S$2:$S$16432,MATCH(Lieux!B15,Consolidation!$R$2:$R$16432,0))</f>
        <v>BBVFOODS: TYO-VILLE en face du complexe scolaire DEMETO et SCOOPS BELLE ETOILE à KOUOGOUO</v>
      </c>
      <c r="D15" s="16" t="str">
        <f>+INDEX(Consolidation!$N$2:$N$16432,MATCH(Lieux!B15,Consolidation!$R$2:$R$16432,0))</f>
        <v>BAFOUSSAM</v>
      </c>
      <c r="E15" s="17" t="str">
        <f>+INDEX(Consolidation!$O$2:$O$16432,MATCH(Lieux!B15,Consolidation!$R$2:$R$16432,0))</f>
        <v>BAFOUSSAM 1er et 2e</v>
      </c>
      <c r="F15" s="17" t="str">
        <f>+INDEX(Consolidation!$P$2:$P$16432,MATCH(Lieux!B15,Consolidation!$R$2:$R$16432,0))</f>
        <v>MIFI</v>
      </c>
      <c r="G15" s="17" t="str">
        <f>+INDEX(Consolidation!$Q$2:$Q$16432,MATCH(Lieux!B15,Consolidation!$R$2:$R$16432,0))</f>
        <v>OUEST</v>
      </c>
      <c r="H15" s="17"/>
      <c r="I15" s="17"/>
    </row>
    <row r="16" spans="1:9" x14ac:dyDescent="0.35">
      <c r="A16" s="16" t="str">
        <f>IF(B16&lt;&gt;"","LI"&amp;TEXT(COUNTA($B$2:B16),"000"),"")</f>
        <v>LI015</v>
      </c>
      <c r="B16" s="16" t="str">
        <v>MULTIPURPOSE YOUTH CENTER TIKO</v>
      </c>
      <c r="C16" s="16">
        <f>+INDEX(Consolidation!$S$2:$S$16432,MATCH(Lieux!B16,Consolidation!$R$2:$R$16432,0))</f>
        <v>0</v>
      </c>
      <c r="D16" s="16" t="str">
        <f>+INDEX(Consolidation!$N$2:$N$16432,MATCH(Lieux!B16,Consolidation!$R$2:$R$16432,0))</f>
        <v>TIKO</v>
      </c>
      <c r="E16" s="17" t="str">
        <f>+INDEX(Consolidation!$O$2:$O$16432,MATCH(Lieux!B16,Consolidation!$R$2:$R$16432,0))</f>
        <v>TIKO</v>
      </c>
      <c r="F16" s="17" t="str">
        <f>+INDEX(Consolidation!$P$2:$P$16432,MATCH(Lieux!B16,Consolidation!$R$2:$R$16432,0))</f>
        <v>FAKO</v>
      </c>
      <c r="G16" s="17" t="str">
        <f>+INDEX(Consolidation!$Q$2:$Q$16432,MATCH(Lieux!B16,Consolidation!$R$2:$R$16432,0))</f>
        <v>SUD-OUEST</v>
      </c>
      <c r="H16" s="17"/>
      <c r="I16" s="17"/>
    </row>
    <row r="17" spans="1:9" x14ac:dyDescent="0.35">
      <c r="A17" s="16" t="str">
        <f>IF(B17&lt;&gt;"","LI"&amp;TEXT(COUNTA($B$2:B17),"000"),"")</f>
        <v>LI016</v>
      </c>
      <c r="B17" s="16" t="str">
        <v>CDSTS KUMBA</v>
      </c>
      <c r="C17" s="16">
        <f>+INDEX(Consolidation!$S$2:$S$16432,MATCH(Lieux!B17,Consolidation!$R$2:$R$16432,0))</f>
        <v>0</v>
      </c>
      <c r="D17" s="16" t="str">
        <f>+INDEX(Consolidation!$N$2:$N$16432,MATCH(Lieux!B17,Consolidation!$R$2:$R$16432,0))</f>
        <v>KUMBA</v>
      </c>
      <c r="E17" s="17" t="str">
        <f>+INDEX(Consolidation!$O$2:$O$16432,MATCH(Lieux!B17,Consolidation!$R$2:$R$16432,0))</f>
        <v>KUMBA I</v>
      </c>
      <c r="F17" s="17" t="str">
        <f>+INDEX(Consolidation!$P$2:$P$16432,MATCH(Lieux!B17,Consolidation!$R$2:$R$16432,0))</f>
        <v>MEME</v>
      </c>
      <c r="G17" s="17" t="str">
        <f>+INDEX(Consolidation!$Q$2:$Q$16432,MATCH(Lieux!B17,Consolidation!$R$2:$R$16432,0))</f>
        <v>SUD-OUEST</v>
      </c>
      <c r="H17" s="17"/>
      <c r="I17" s="17"/>
    </row>
    <row r="18" spans="1:9" x14ac:dyDescent="0.35">
      <c r="A18" s="16" t="str">
        <f>IF(B18&lt;&gt;"","LI"&amp;TEXT(COUNTA($B$2:B18),"000"),"")</f>
        <v>LI017</v>
      </c>
      <c r="B18" s="16" t="str">
        <v>CODEA-IAO</v>
      </c>
      <c r="C18" s="16" t="str">
        <f>+INDEX(Consolidation!$S$2:$S$16432,MATCH(Lieux!B18,Consolidation!$R$2:$R$16432,0))</f>
        <v>QUARTIER CHAUFFEUR FACE MAIRIE D'OBALA</v>
      </c>
      <c r="D18" s="16" t="str">
        <f>+INDEX(Consolidation!$N$2:$N$16432,MATCH(Lieux!B18,Consolidation!$R$2:$R$16432,0))</f>
        <v>OBALA</v>
      </c>
      <c r="E18" s="17" t="str">
        <f>+INDEX(Consolidation!$O$2:$O$16432,MATCH(Lieux!B18,Consolidation!$R$2:$R$16432,0))</f>
        <v>OBALA</v>
      </c>
      <c r="F18" s="17" t="str">
        <f>+INDEX(Consolidation!$P$2:$P$16432,MATCH(Lieux!B18,Consolidation!$R$2:$R$16432,0))</f>
        <v>LEKIE</v>
      </c>
      <c r="G18" s="17" t="str">
        <f>+INDEX(Consolidation!$Q$2:$Q$16432,MATCH(Lieux!B18,Consolidation!$R$2:$R$16432,0))</f>
        <v>CENTRE</v>
      </c>
      <c r="H18" s="17"/>
      <c r="I18" s="17"/>
    </row>
    <row r="19" spans="1:9" x14ac:dyDescent="0.35">
      <c r="A19" s="16" t="str">
        <f>IF(B19&lt;&gt;"","LI"&amp;TEXT(COUNTA($B$2:B19),"000"),"")</f>
        <v>LI018</v>
      </c>
      <c r="B19" s="16" t="str">
        <v>BINGUELA</v>
      </c>
      <c r="C19" s="16" t="str">
        <f>+INDEX(Consolidation!$S$2:$S$16432,MATCH(Lieux!B19,Consolidation!$R$2:$R$16432,0))</f>
        <v>EPAB</v>
      </c>
      <c r="D19" s="16" t="str">
        <f>+INDEX(Consolidation!$N$2:$N$16432,MATCH(Lieux!B19,Consolidation!$R$2:$R$16432,0))</f>
        <v>MBANKOMO</v>
      </c>
      <c r="E19" s="17" t="str">
        <f>+INDEX(Consolidation!$O$2:$O$16432,MATCH(Lieux!B19,Consolidation!$R$2:$R$16432,0))</f>
        <v>MBANKOMO</v>
      </c>
      <c r="F19" s="17" t="str">
        <f>+INDEX(Consolidation!$P$2:$P$16432,MATCH(Lieux!B19,Consolidation!$R$2:$R$16432,0))</f>
        <v>Mefou et Akono</v>
      </c>
      <c r="G19" s="17" t="str">
        <f>+INDEX(Consolidation!$Q$2:$Q$16432,MATCH(Lieux!B19,Consolidation!$R$2:$R$16432,0))</f>
        <v>CENTRE</v>
      </c>
      <c r="H19" s="17"/>
      <c r="I19" s="17"/>
    </row>
    <row r="20" spans="1:9" x14ac:dyDescent="0.35">
      <c r="A20" s="16" t="str">
        <f>IF(B20&lt;&gt;"","LI"&amp;TEXT(COUNTA($B$2:B20),"000"),"")</f>
        <v>LI019</v>
      </c>
      <c r="B20" s="16" t="str">
        <v>MALATAM</v>
      </c>
      <c r="C20" s="16" t="str">
        <f>+INDEX(Consolidation!$S$2:$S$16432,MATCH(Lieux!B20,Consolidation!$R$2:$R$16432,0))</f>
        <v>EXPRESS UNION FOYER (Foumban)</v>
      </c>
      <c r="D20" s="16" t="str">
        <f>+INDEX(Consolidation!$N$2:$N$16432,MATCH(Lieux!B20,Consolidation!$R$2:$R$16432,0))</f>
        <v>FOUMBAN</v>
      </c>
      <c r="E20" s="17" t="str">
        <f>+INDEX(Consolidation!$O$2:$O$16432,MATCH(Lieux!B20,Consolidation!$R$2:$R$16432,0))</f>
        <v>FOUMBAN</v>
      </c>
      <c r="F20" s="17" t="str">
        <f>+INDEX(Consolidation!$P$2:$P$16432,MATCH(Lieux!B20,Consolidation!$R$2:$R$16432,0))</f>
        <v>NOUN</v>
      </c>
      <c r="G20" s="17" t="str">
        <f>+INDEX(Consolidation!$Q$2:$Q$16432,MATCH(Lieux!B20,Consolidation!$R$2:$R$16432,0))</f>
        <v>OUEST</v>
      </c>
      <c r="H20" s="17"/>
      <c r="I20" s="17"/>
    </row>
    <row r="21" spans="1:9" x14ac:dyDescent="0.35">
      <c r="A21" s="16" t="str">
        <f>IF(B21&lt;&gt;"","LI"&amp;TEXT(COUNTA($B$2:B21),"000"),"")</f>
        <v>LI020</v>
      </c>
      <c r="B21" s="16" t="str">
        <v>WALDE BEMA MARDOCK</v>
      </c>
      <c r="C21" s="45"/>
      <c r="D21" s="16"/>
      <c r="E21" s="17"/>
      <c r="F21" s="17"/>
      <c r="G21" s="17"/>
      <c r="H21" s="17"/>
      <c r="I21" s="17"/>
    </row>
    <row r="22" spans="1:9" x14ac:dyDescent="0.35">
      <c r="A22" s="16" t="str">
        <f>IF(B22&lt;&gt;"","LI"&amp;TEXT(COUNTA($B$2:B22),"000"),"")</f>
        <v>LI021</v>
      </c>
      <c r="B22" s="16" t="str">
        <v>Rinoo HQ/ Rinoo Workshop</v>
      </c>
      <c r="C22" s="45"/>
      <c r="D22" s="16"/>
      <c r="E22" s="17"/>
      <c r="F22" s="17"/>
      <c r="G22" s="17"/>
      <c r="H22" s="17"/>
      <c r="I22" s="17"/>
    </row>
    <row r="23" spans="1:9" x14ac:dyDescent="0.35">
      <c r="A23" s="16" t="str">
        <f>IF(B23&lt;&gt;"","LI"&amp;TEXT(COUNTA($B$2:B23),"000"),"")</f>
        <v/>
      </c>
      <c r="B23" s="16"/>
      <c r="C23" s="45"/>
      <c r="D23" s="16"/>
      <c r="E23" s="17"/>
      <c r="F23" s="17"/>
      <c r="G23" s="17"/>
      <c r="H23" s="17"/>
      <c r="I23" s="17"/>
    </row>
    <row r="24" spans="1:9" x14ac:dyDescent="0.35">
      <c r="A24" s="16" t="str">
        <f>IF(B24&lt;&gt;"","LI"&amp;TEXT(COUNTA($B$2:B24),"000"),"")</f>
        <v/>
      </c>
      <c r="B24" s="16"/>
      <c r="C24" s="45"/>
      <c r="D24" s="16"/>
      <c r="E24" s="17"/>
      <c r="F24" s="17"/>
      <c r="G24" s="17"/>
      <c r="H24" s="17"/>
      <c r="I24" s="17"/>
    </row>
    <row r="25" spans="1:9" x14ac:dyDescent="0.35">
      <c r="A25" s="16" t="str">
        <f>IF(B25&lt;&gt;"","LI"&amp;TEXT(COUNTA($B$2:B25),"000"),"")</f>
        <v/>
      </c>
      <c r="B25" s="16"/>
      <c r="D25" s="16"/>
      <c r="E25" s="17"/>
      <c r="F25" s="17"/>
      <c r="G25" s="17"/>
      <c r="H25" s="17"/>
      <c r="I25" s="17"/>
    </row>
    <row r="26" spans="1:9" x14ac:dyDescent="0.35">
      <c r="A26" s="16" t="str">
        <f>IF(B26&lt;&gt;"","LI"&amp;TEXT(COUNTA($B$2:B26),"000"),"")</f>
        <v/>
      </c>
      <c r="B26" s="16"/>
      <c r="D26" s="16"/>
      <c r="E26" s="17"/>
      <c r="F26" s="17"/>
      <c r="G26" s="17"/>
      <c r="H26" s="17"/>
      <c r="I26" s="17"/>
    </row>
    <row r="27" spans="1:9" x14ac:dyDescent="0.35">
      <c r="A27" s="16" t="str">
        <f>IF(B27&lt;&gt;"","LI"&amp;TEXT(COUNTA($B$2:B27),"000"),"")</f>
        <v/>
      </c>
      <c r="B27" s="16"/>
      <c r="D27" s="16"/>
      <c r="E27" s="17"/>
      <c r="F27" s="17"/>
      <c r="G27" s="17"/>
      <c r="H27" s="17"/>
      <c r="I27" s="17"/>
    </row>
    <row r="28" spans="1:9" x14ac:dyDescent="0.35">
      <c r="A28" s="16" t="str">
        <f>IF(B28&lt;&gt;"","LI"&amp;TEXT(COUNTA($B$2:B28),"000"),"")</f>
        <v/>
      </c>
      <c r="B28" s="16"/>
      <c r="D28" s="16"/>
      <c r="E28" s="17"/>
      <c r="F28" s="17"/>
      <c r="G28" s="17"/>
      <c r="H28" s="17"/>
      <c r="I28" s="17"/>
    </row>
    <row r="29" spans="1:9" x14ac:dyDescent="0.35">
      <c r="A29" s="16" t="str">
        <f>IF(B29&lt;&gt;"","LI"&amp;TEXT(COUNTA($B$2:B29),"000"),"")</f>
        <v/>
      </c>
      <c r="B29" s="16"/>
      <c r="D29" s="16"/>
      <c r="E29" s="17"/>
      <c r="F29" s="17"/>
      <c r="G29" s="17"/>
      <c r="H29" s="17"/>
      <c r="I29" s="17"/>
    </row>
    <row r="30" spans="1:9" x14ac:dyDescent="0.35">
      <c r="A30" s="16" t="str">
        <f>IF(B30&lt;&gt;"","LI"&amp;TEXT(COUNTA($B$2:B30),"000"),"")</f>
        <v/>
      </c>
      <c r="B30" s="16"/>
      <c r="D30" s="16"/>
      <c r="E30" s="17"/>
      <c r="F30" s="17"/>
      <c r="G30" s="17"/>
      <c r="H30" s="17"/>
      <c r="I30" s="17"/>
    </row>
    <row r="31" spans="1:9" x14ac:dyDescent="0.35">
      <c r="A31" s="16" t="str">
        <f>IF(B31&lt;&gt;"","LI"&amp;TEXT(COUNTA($B$2:B31),"000"),"")</f>
        <v/>
      </c>
      <c r="B31" s="16"/>
      <c r="D31" s="16"/>
      <c r="E31" s="17"/>
      <c r="F31" s="17"/>
      <c r="G31" s="17"/>
      <c r="H31" s="17"/>
      <c r="I31" s="17"/>
    </row>
    <row r="32" spans="1:9" x14ac:dyDescent="0.35">
      <c r="A32" s="16" t="str">
        <f>IF(B32&lt;&gt;"","LI"&amp;TEXT(COUNTA($B$2:B32),"000"),"")</f>
        <v/>
      </c>
      <c r="B32" s="16"/>
      <c r="D32" s="16"/>
      <c r="E32" s="17"/>
      <c r="F32" s="17"/>
      <c r="G32" s="17"/>
      <c r="H32" s="17"/>
      <c r="I32" s="17"/>
    </row>
    <row r="33" spans="1:9" x14ac:dyDescent="0.35">
      <c r="A33" s="16" t="str">
        <f>IF(B33&lt;&gt;"","LI"&amp;TEXT(COUNTA($B$2:B33),"000"),"")</f>
        <v/>
      </c>
      <c r="B33" s="16"/>
      <c r="D33" s="16"/>
      <c r="E33" s="17"/>
      <c r="F33" s="17"/>
      <c r="G33" s="17"/>
      <c r="H33" s="17"/>
      <c r="I33" s="17"/>
    </row>
    <row r="34" spans="1:9" x14ac:dyDescent="0.35">
      <c r="A34" s="16" t="str">
        <f>IF(B34&lt;&gt;"","LI"&amp;TEXT(COUNTA($B$2:B34),"000"),"")</f>
        <v/>
      </c>
      <c r="B34" s="16"/>
      <c r="D34" s="16"/>
      <c r="E34" s="17"/>
      <c r="F34" s="17"/>
      <c r="G34" s="17"/>
      <c r="H34" s="17"/>
      <c r="I34" s="17"/>
    </row>
    <row r="35" spans="1:9" x14ac:dyDescent="0.35">
      <c r="A35" s="16" t="str">
        <f>IF(B35&lt;&gt;"","LI"&amp;TEXT(COUNTA($B$2:B35),"000"),"")</f>
        <v/>
      </c>
      <c r="B35" s="16"/>
      <c r="D35" s="16"/>
      <c r="E35" s="17"/>
      <c r="F35" s="17"/>
      <c r="G35" s="17"/>
      <c r="H35" s="17"/>
      <c r="I35" s="17"/>
    </row>
    <row r="36" spans="1:9" x14ac:dyDescent="0.35">
      <c r="A36" s="16" t="str">
        <f>IF(B36&lt;&gt;"","LI"&amp;TEXT(COUNTA($B$2:B36),"000"),"")</f>
        <v/>
      </c>
      <c r="B36" s="16"/>
      <c r="D36" s="16"/>
      <c r="E36" s="17"/>
      <c r="F36" s="17"/>
      <c r="G36" s="17"/>
      <c r="H36" s="17"/>
      <c r="I36" s="17"/>
    </row>
    <row r="37" spans="1:9" x14ac:dyDescent="0.35">
      <c r="A37" s="16" t="str">
        <f>IF(B37&lt;&gt;"","LI"&amp;TEXT(COUNTA($B$2:B37),"000"),"")</f>
        <v/>
      </c>
      <c r="B37" s="16"/>
      <c r="D37" s="16"/>
      <c r="E37" s="17"/>
      <c r="F37" s="17"/>
      <c r="G37" s="17"/>
      <c r="H37" s="17"/>
      <c r="I37" s="17"/>
    </row>
    <row r="38" spans="1:9" x14ac:dyDescent="0.35">
      <c r="A38" s="16" t="str">
        <f>IF(B38&lt;&gt;"","LI"&amp;TEXT(COUNTA($B$2:B38),"000"),"")</f>
        <v/>
      </c>
      <c r="B38" s="16"/>
      <c r="D38" s="16"/>
      <c r="E38" s="17"/>
      <c r="F38" s="17"/>
      <c r="G38" s="17"/>
      <c r="H38" s="17"/>
      <c r="I38" s="17"/>
    </row>
    <row r="39" spans="1:9" x14ac:dyDescent="0.35">
      <c r="A39" s="16" t="str">
        <f>IF(B39&lt;&gt;"","LI"&amp;TEXT(COUNTA($B$2:B39),"000"),"")</f>
        <v/>
      </c>
      <c r="B39" s="16"/>
      <c r="D39" s="16"/>
      <c r="E39" s="17"/>
      <c r="F39" s="17"/>
      <c r="G39" s="17"/>
      <c r="H39" s="17"/>
      <c r="I39" s="17"/>
    </row>
    <row r="40" spans="1:9" x14ac:dyDescent="0.35">
      <c r="A40" s="16" t="str">
        <f>IF(B40&lt;&gt;"","LI"&amp;TEXT(COUNTA($B$2:B40),"000"),"")</f>
        <v/>
      </c>
      <c r="B40" s="16"/>
      <c r="D40" s="16"/>
      <c r="E40" s="17"/>
      <c r="F40" s="17"/>
      <c r="G40" s="17"/>
      <c r="H40" s="17"/>
      <c r="I40" s="17"/>
    </row>
    <row r="41" spans="1:9" x14ac:dyDescent="0.35">
      <c r="A41" s="16" t="str">
        <f>IF(B41&lt;&gt;"","LI"&amp;TEXT(COUNTA($B$2:B41),"000"),"")</f>
        <v/>
      </c>
      <c r="B41" s="16"/>
      <c r="D41" s="16"/>
      <c r="E41" s="17"/>
      <c r="F41" s="17"/>
      <c r="G41" s="17"/>
      <c r="H41" s="17"/>
      <c r="I41" s="17"/>
    </row>
    <row r="42" spans="1:9" x14ac:dyDescent="0.35">
      <c r="A42" s="16" t="str">
        <f>IF(B42&lt;&gt;"","LI"&amp;TEXT(COUNTA($B$2:B42),"000"),"")</f>
        <v/>
      </c>
      <c r="B42" s="16"/>
      <c r="D42" s="16"/>
      <c r="E42" s="17"/>
      <c r="F42" s="17"/>
      <c r="G42" s="17"/>
      <c r="H42" s="17"/>
      <c r="I42" s="17"/>
    </row>
    <row r="43" spans="1:9" x14ac:dyDescent="0.35">
      <c r="A43" s="16" t="str">
        <f>IF(B43&lt;&gt;"","LI"&amp;TEXT(COUNTA($B$2:B43),"000"),"")</f>
        <v/>
      </c>
      <c r="B43" s="16"/>
      <c r="D43" s="16"/>
      <c r="E43" s="17"/>
      <c r="F43" s="17"/>
      <c r="G43" s="17"/>
      <c r="H43" s="17"/>
      <c r="I43" s="17"/>
    </row>
    <row r="44" spans="1:9" x14ac:dyDescent="0.35">
      <c r="A44" s="16" t="str">
        <f>IF(B44&lt;&gt;"","LI"&amp;TEXT(COUNTA($B$2:B44),"000"),"")</f>
        <v/>
      </c>
      <c r="B44" s="16"/>
      <c r="D44" s="16"/>
      <c r="E44" s="17"/>
      <c r="F44" s="17"/>
      <c r="G44" s="17"/>
      <c r="H44" s="17"/>
      <c r="I44" s="17"/>
    </row>
    <row r="45" spans="1:9" x14ac:dyDescent="0.35">
      <c r="A45" s="16" t="str">
        <f>IF(B45&lt;&gt;"","LI"&amp;TEXT(COUNTA($B$2:B45),"000"),"")</f>
        <v/>
      </c>
      <c r="B45" s="16"/>
      <c r="D45" s="16"/>
      <c r="E45" s="17"/>
      <c r="F45" s="17"/>
      <c r="G45" s="17"/>
      <c r="H45" s="17"/>
      <c r="I45" s="17"/>
    </row>
    <row r="46" spans="1:9" x14ac:dyDescent="0.35">
      <c r="A46" s="16" t="str">
        <f>IF(B46&lt;&gt;"","LI"&amp;TEXT(COUNTA($B$2:B46),"000"),"")</f>
        <v/>
      </c>
      <c r="B46" s="16"/>
      <c r="D46" s="16"/>
      <c r="E46" s="17"/>
      <c r="F46" s="17"/>
      <c r="G46" s="17"/>
      <c r="H46" s="17"/>
      <c r="I46" s="17"/>
    </row>
    <row r="47" spans="1:9" x14ac:dyDescent="0.35">
      <c r="A47" s="16" t="str">
        <f>IF(B47&lt;&gt;"","LI"&amp;TEXT(COUNTA($B$2:B47),"000"),"")</f>
        <v/>
      </c>
      <c r="B47" s="16"/>
      <c r="D47" s="16"/>
      <c r="E47" s="17"/>
      <c r="F47" s="17"/>
      <c r="G47" s="17"/>
      <c r="H47" s="17"/>
      <c r="I47" s="17"/>
    </row>
    <row r="48" spans="1:9" x14ac:dyDescent="0.35">
      <c r="A48" s="16" t="str">
        <f>IF(B48&lt;&gt;"","LI"&amp;TEXT(COUNTA($B$2:B48),"000"),"")</f>
        <v/>
      </c>
      <c r="B48" s="16"/>
      <c r="D48" s="16"/>
      <c r="E48" s="17"/>
      <c r="F48" s="17"/>
      <c r="G48" s="17"/>
      <c r="H48" s="17"/>
      <c r="I48" s="17"/>
    </row>
    <row r="49" spans="1:9" x14ac:dyDescent="0.35">
      <c r="A49" s="16" t="str">
        <f>IF(B49&lt;&gt;"","LI"&amp;TEXT(COUNTA($B$2:B49),"000"),"")</f>
        <v/>
      </c>
      <c r="B49" s="16"/>
      <c r="D49" s="16"/>
      <c r="E49" s="17"/>
      <c r="F49" s="17"/>
      <c r="G49" s="17"/>
      <c r="H49" s="17"/>
      <c r="I49" s="17"/>
    </row>
    <row r="50" spans="1:9" x14ac:dyDescent="0.35">
      <c r="A50" s="16" t="str">
        <f>IF(B50&lt;&gt;"","LI"&amp;TEXT(COUNTA($B$2:B50),"000"),"")</f>
        <v/>
      </c>
      <c r="B50" s="16"/>
      <c r="D50" s="16"/>
      <c r="E50" s="17"/>
      <c r="F50" s="17"/>
      <c r="G50" s="17"/>
      <c r="H50" s="17"/>
      <c r="I50" s="17"/>
    </row>
    <row r="51" spans="1:9" x14ac:dyDescent="0.35">
      <c r="A51" s="16" t="str">
        <f>IF(B51&lt;&gt;"","LI"&amp;TEXT(COUNTA($B$2:B51),"000"),"")</f>
        <v/>
      </c>
      <c r="B51" s="16"/>
      <c r="D51" s="16"/>
      <c r="E51" s="17"/>
      <c r="F51" s="17"/>
      <c r="G51" s="17"/>
      <c r="H51" s="17"/>
      <c r="I51" s="17"/>
    </row>
    <row r="52" spans="1:9" x14ac:dyDescent="0.35">
      <c r="A52" s="16" t="str">
        <f>IF(B52&lt;&gt;"","LI"&amp;TEXT(COUNTA($B$2:B52),"000"),"")</f>
        <v/>
      </c>
      <c r="B52" s="16"/>
      <c r="D52" s="16"/>
      <c r="E52" s="17"/>
      <c r="F52" s="17"/>
      <c r="G52" s="17"/>
      <c r="H52" s="17"/>
      <c r="I52" s="17"/>
    </row>
    <row r="53" spans="1:9" x14ac:dyDescent="0.35">
      <c r="A53" s="16" t="str">
        <f>IF(B53&lt;&gt;"","LI"&amp;TEXT(COUNTA($B$2:B53),"000"),"")</f>
        <v/>
      </c>
      <c r="B53" s="16"/>
      <c r="D53" s="16"/>
      <c r="E53" s="17"/>
      <c r="F53" s="17"/>
      <c r="G53" s="17"/>
      <c r="H53" s="17"/>
      <c r="I53" s="17"/>
    </row>
    <row r="54" spans="1:9" x14ac:dyDescent="0.35">
      <c r="A54" s="16" t="str">
        <f>IF(B54&lt;&gt;"","LI"&amp;TEXT(COUNTA($B$2:B54),"000"),"")</f>
        <v/>
      </c>
      <c r="B54" s="16"/>
      <c r="D54" s="16"/>
      <c r="E54" s="17"/>
      <c r="F54" s="17"/>
      <c r="G54" s="17"/>
      <c r="H54" s="17"/>
      <c r="I54" s="17"/>
    </row>
    <row r="55" spans="1:9" x14ac:dyDescent="0.35">
      <c r="A55" s="16" t="str">
        <f>IF(B55&lt;&gt;"","LI"&amp;TEXT(COUNTA($B$2:B55),"000"),"")</f>
        <v/>
      </c>
      <c r="B55" s="16"/>
      <c r="D55" s="16"/>
      <c r="E55" s="17"/>
      <c r="F55" s="17"/>
      <c r="G55" s="17"/>
      <c r="H55" s="17"/>
      <c r="I55" s="17"/>
    </row>
    <row r="56" spans="1:9" x14ac:dyDescent="0.35">
      <c r="A56" s="16" t="str">
        <f>IF(B56&lt;&gt;"","LI"&amp;TEXT(COUNTA($B$2:B56),"000"),"")</f>
        <v/>
      </c>
      <c r="B56" s="16"/>
      <c r="D56" s="16"/>
      <c r="E56" s="17"/>
      <c r="F56" s="17"/>
      <c r="G56" s="17"/>
      <c r="H56" s="17"/>
      <c r="I56" s="17"/>
    </row>
    <row r="57" spans="1:9" x14ac:dyDescent="0.35">
      <c r="A57" s="16" t="str">
        <f>IF(B57&lt;&gt;"","LI"&amp;TEXT(COUNTA($B$2:B57),"000"),"")</f>
        <v/>
      </c>
      <c r="B57" s="16"/>
      <c r="D57" s="16"/>
      <c r="E57" s="17"/>
      <c r="F57" s="17"/>
      <c r="G57" s="17"/>
      <c r="H57" s="17"/>
      <c r="I57" s="17"/>
    </row>
    <row r="58" spans="1:9" x14ac:dyDescent="0.35">
      <c r="A58" s="16" t="str">
        <f>IF(B58&lt;&gt;"","LI"&amp;TEXT(COUNTA($B$2:B58),"000"),"")</f>
        <v/>
      </c>
      <c r="B58" s="16"/>
      <c r="D58" s="16"/>
      <c r="E58" s="17"/>
      <c r="F58" s="17"/>
      <c r="G58" s="17"/>
      <c r="H58" s="17"/>
      <c r="I58" s="17"/>
    </row>
    <row r="59" spans="1:9" x14ac:dyDescent="0.35">
      <c r="A59" s="16" t="str">
        <f>IF(B59&lt;&gt;"","LI"&amp;TEXT(COUNTA($B$2:B59),"000"),"")</f>
        <v/>
      </c>
      <c r="B59" s="16"/>
      <c r="D59" s="16"/>
      <c r="E59" s="17"/>
      <c r="F59" s="17"/>
      <c r="G59" s="17"/>
      <c r="H59" s="17"/>
      <c r="I59" s="17"/>
    </row>
    <row r="60" spans="1:9" x14ac:dyDescent="0.35">
      <c r="A60" s="16" t="str">
        <f>IF(B60&lt;&gt;"","LI"&amp;TEXT(COUNTA($B$2:B60),"000"),"")</f>
        <v/>
      </c>
      <c r="B60" s="16"/>
      <c r="D60" s="16"/>
      <c r="E60" s="17"/>
      <c r="F60" s="17"/>
      <c r="G60" s="17"/>
      <c r="H60" s="17"/>
      <c r="I60" s="17"/>
    </row>
    <row r="61" spans="1:9" x14ac:dyDescent="0.35">
      <c r="A61" s="16" t="str">
        <f>IF(B61&lt;&gt;"","LI"&amp;TEXT(COUNTA($B$2:B61),"000"),"")</f>
        <v/>
      </c>
      <c r="B61" s="16"/>
      <c r="D61" s="16"/>
      <c r="E61" s="17"/>
      <c r="F61" s="17"/>
      <c r="G61" s="17"/>
      <c r="H61" s="17"/>
      <c r="I61" s="17"/>
    </row>
    <row r="62" spans="1:9" x14ac:dyDescent="0.35">
      <c r="A62" s="16" t="str">
        <f>IF(B62&lt;&gt;"","LI"&amp;TEXT(COUNTA($B$2:B62),"000"),"")</f>
        <v/>
      </c>
      <c r="B62" s="16"/>
      <c r="D62" s="16"/>
      <c r="E62" s="17"/>
      <c r="F62" s="17"/>
      <c r="G62" s="17"/>
      <c r="H62" s="17"/>
      <c r="I62" s="17"/>
    </row>
    <row r="63" spans="1:9" x14ac:dyDescent="0.35">
      <c r="A63" s="16" t="str">
        <f>IF(B63&lt;&gt;"","LI"&amp;TEXT(COUNTA($B$2:B63),"000"),"")</f>
        <v/>
      </c>
      <c r="B63" s="16"/>
      <c r="D63" s="16"/>
      <c r="E63" s="17"/>
      <c r="F63" s="17"/>
      <c r="G63" s="17"/>
      <c r="H63" s="17"/>
      <c r="I63" s="17"/>
    </row>
    <row r="64" spans="1:9" x14ac:dyDescent="0.35">
      <c r="A64" s="16" t="str">
        <f>IF(B64&lt;&gt;"","LI"&amp;TEXT(COUNTA($B$2:B64),"000"),"")</f>
        <v/>
      </c>
      <c r="B64" s="16"/>
      <c r="D64" s="16"/>
      <c r="E64" s="17"/>
      <c r="F64" s="17"/>
      <c r="G64" s="17"/>
      <c r="H64" s="17"/>
      <c r="I64" s="17"/>
    </row>
    <row r="65" spans="1:9" x14ac:dyDescent="0.35">
      <c r="A65" s="16" t="str">
        <f>IF(B65&lt;&gt;"","LI"&amp;TEXT(COUNTA($B$2:B65),"000"),"")</f>
        <v/>
      </c>
      <c r="B65" s="16"/>
      <c r="D65" s="16"/>
      <c r="E65" s="17"/>
      <c r="F65" s="17"/>
      <c r="G65" s="17"/>
      <c r="H65" s="17"/>
      <c r="I65" s="17"/>
    </row>
    <row r="66" spans="1:9" x14ac:dyDescent="0.35">
      <c r="A66" s="16" t="str">
        <f>IF(B66&lt;&gt;"","LI"&amp;TEXT(COUNTA($B$2:B66),"000"),"")</f>
        <v/>
      </c>
      <c r="B66" s="16"/>
      <c r="D66" s="16"/>
      <c r="E66" s="17"/>
      <c r="F66" s="17"/>
      <c r="G66" s="17"/>
      <c r="H66" s="17"/>
      <c r="I66" s="17"/>
    </row>
    <row r="67" spans="1:9" x14ac:dyDescent="0.35">
      <c r="A67" s="16" t="str">
        <f>IF(B67&lt;&gt;"","LI"&amp;TEXT(COUNTA($B$2:B67),"000"),"")</f>
        <v/>
      </c>
      <c r="B67" s="16"/>
      <c r="D67" s="16"/>
      <c r="E67" s="17"/>
      <c r="F67" s="17"/>
      <c r="G67" s="17"/>
      <c r="H67" s="17"/>
      <c r="I67" s="17"/>
    </row>
    <row r="68" spans="1:9" x14ac:dyDescent="0.35">
      <c r="A68" s="16" t="str">
        <f>IF(B68&lt;&gt;"","LI"&amp;TEXT(COUNTA($B$2:B68),"000"),"")</f>
        <v/>
      </c>
      <c r="B68" s="16"/>
      <c r="D68" s="16"/>
      <c r="E68" s="17"/>
      <c r="F68" s="17"/>
      <c r="G68" s="17"/>
      <c r="H68" s="17"/>
      <c r="I68" s="17"/>
    </row>
    <row r="69" spans="1:9" x14ac:dyDescent="0.35">
      <c r="A69" s="16" t="str">
        <f>IF(B69&lt;&gt;"","LI"&amp;TEXT(COUNTA($B$2:B69),"000"),"")</f>
        <v/>
      </c>
      <c r="B69" s="16"/>
      <c r="D69" s="16"/>
      <c r="E69" s="17"/>
      <c r="F69" s="17"/>
      <c r="G69" s="17"/>
      <c r="H69" s="17"/>
      <c r="I69" s="17"/>
    </row>
    <row r="70" spans="1:9" x14ac:dyDescent="0.35">
      <c r="A70" s="16" t="str">
        <f>IF(B70&lt;&gt;"","LI"&amp;TEXT(COUNTA($B$2:B70),"000"),"")</f>
        <v/>
      </c>
      <c r="B70" s="16"/>
      <c r="D70" s="16"/>
      <c r="E70" s="17"/>
      <c r="F70" s="17"/>
      <c r="G70" s="17"/>
      <c r="H70" s="17"/>
      <c r="I70" s="17"/>
    </row>
    <row r="71" spans="1:9" x14ac:dyDescent="0.35">
      <c r="A71" s="16" t="str">
        <f>IF(B71&lt;&gt;"","LI"&amp;TEXT(COUNTA($B$2:B71),"000"),"")</f>
        <v/>
      </c>
      <c r="B71" s="16"/>
      <c r="D71" s="16"/>
      <c r="E71" s="17"/>
      <c r="F71" s="17"/>
      <c r="G71" s="17"/>
      <c r="H71" s="17"/>
      <c r="I71" s="17"/>
    </row>
    <row r="72" spans="1:9" x14ac:dyDescent="0.35">
      <c r="A72" s="16" t="str">
        <f>IF(B72&lt;&gt;"","LI"&amp;TEXT(COUNTA($B$2:B72),"000"),"")</f>
        <v/>
      </c>
      <c r="B72" s="16"/>
      <c r="D72" s="16"/>
      <c r="E72" s="17"/>
      <c r="F72" s="17"/>
      <c r="G72" s="17"/>
      <c r="H72" s="17"/>
      <c r="I72" s="17"/>
    </row>
    <row r="73" spans="1:9" x14ac:dyDescent="0.35">
      <c r="A73" s="16" t="str">
        <f>IF(B73&lt;&gt;"","LI"&amp;TEXT(COUNTA($B$2:B73),"000"),"")</f>
        <v/>
      </c>
      <c r="B73" s="16"/>
      <c r="D73" s="16"/>
      <c r="E73" s="17"/>
      <c r="F73" s="17"/>
      <c r="G73" s="17"/>
      <c r="H73" s="17"/>
      <c r="I73" s="17"/>
    </row>
    <row r="74" spans="1:9" x14ac:dyDescent="0.35">
      <c r="A74" s="16" t="str">
        <f>IF(B74&lt;&gt;"","LI"&amp;TEXT(COUNTA($B$2:B74),"000"),"")</f>
        <v/>
      </c>
      <c r="B74" s="16"/>
      <c r="D74" s="16"/>
      <c r="E74" s="17"/>
      <c r="F74" s="17"/>
      <c r="G74" s="17"/>
      <c r="H74" s="17"/>
      <c r="I74" s="17"/>
    </row>
    <row r="75" spans="1:9" x14ac:dyDescent="0.35">
      <c r="A75" s="16" t="str">
        <f>IF(B75&lt;&gt;"","LI"&amp;TEXT(COUNTA($B$2:B75),"000"),"")</f>
        <v/>
      </c>
      <c r="B75" s="16"/>
      <c r="C75" s="16"/>
      <c r="D75" s="17"/>
      <c r="E75" s="17"/>
      <c r="F75" s="17"/>
      <c r="G75" s="17"/>
      <c r="H75" s="17"/>
      <c r="I75" s="17"/>
    </row>
    <row r="76" spans="1:9" x14ac:dyDescent="0.35">
      <c r="A76" s="16" t="str">
        <f>IF(B76&lt;&gt;"","LI"&amp;TEXT(COUNTA($B$2:B76),"000"),"")</f>
        <v/>
      </c>
      <c r="B76" s="16"/>
      <c r="C76" s="16"/>
      <c r="D76" s="17"/>
      <c r="E76" s="17"/>
      <c r="F76" s="17"/>
      <c r="G76" s="17"/>
      <c r="H76" s="17"/>
      <c r="I76" s="17"/>
    </row>
    <row r="77" spans="1:9" x14ac:dyDescent="0.35">
      <c r="A77" s="16" t="str">
        <f>IF(B77&lt;&gt;"","LI"&amp;TEXT(COUNTA($B$2:B77),"000"),"")</f>
        <v/>
      </c>
      <c r="B77" s="16"/>
      <c r="C77" s="16"/>
      <c r="D77" s="17"/>
      <c r="E77" s="17"/>
      <c r="F77" s="17"/>
      <c r="G77" s="17"/>
      <c r="H77" s="17"/>
      <c r="I77" s="17"/>
    </row>
    <row r="78" spans="1:9" x14ac:dyDescent="0.35">
      <c r="A78" s="16" t="str">
        <f>IF(B78&lt;&gt;"","LI"&amp;TEXT(COUNTA($B$2:B78),"000"),"")</f>
        <v/>
      </c>
      <c r="B78" s="16"/>
      <c r="C78" s="16"/>
      <c r="D78" s="17"/>
      <c r="E78" s="17"/>
      <c r="F78" s="17"/>
      <c r="G78" s="17"/>
      <c r="H78" s="17"/>
      <c r="I78" s="17"/>
    </row>
    <row r="79" spans="1:9" x14ac:dyDescent="0.35">
      <c r="A79" s="16" t="str">
        <f>IF(B79&lt;&gt;"","LI"&amp;TEXT(COUNTA($B$2:B79),"000"),"")</f>
        <v/>
      </c>
      <c r="B79" s="16"/>
      <c r="C79" s="16"/>
      <c r="D79" s="17"/>
      <c r="E79" s="17"/>
      <c r="F79" s="17"/>
      <c r="G79" s="17"/>
      <c r="H79" s="17"/>
      <c r="I79" s="17"/>
    </row>
    <row r="80" spans="1:9" x14ac:dyDescent="0.35">
      <c r="A80" s="16" t="str">
        <f>IF(B80&lt;&gt;"","LI"&amp;TEXT(COUNTA($B$2:B80),"000"),"")</f>
        <v/>
      </c>
      <c r="B80" s="16"/>
      <c r="C80" s="16"/>
      <c r="D80" s="17"/>
      <c r="E80" s="17"/>
      <c r="F80" s="17"/>
      <c r="G80" s="17"/>
      <c r="H80" s="17"/>
      <c r="I80" s="17"/>
    </row>
    <row r="81" spans="1:9" x14ac:dyDescent="0.35">
      <c r="A81" s="16" t="str">
        <f>IF(B81&lt;&gt;"","LI"&amp;TEXT(COUNTA($B$2:B81),"000"),"")</f>
        <v/>
      </c>
      <c r="B81" s="16"/>
      <c r="C81" s="16"/>
      <c r="D81" s="17"/>
      <c r="E81" s="17"/>
      <c r="F81" s="17"/>
      <c r="G81" s="17"/>
      <c r="H81" s="17"/>
      <c r="I81" s="17"/>
    </row>
    <row r="82" spans="1:9" x14ac:dyDescent="0.35">
      <c r="A82" s="16" t="str">
        <f>IF(B82&lt;&gt;"","LI"&amp;TEXT(COUNTA($B$2:B82),"000"),"")</f>
        <v/>
      </c>
      <c r="B82" s="16"/>
      <c r="C82" s="16"/>
      <c r="D82" s="17"/>
      <c r="E82" s="17"/>
      <c r="F82" s="17"/>
      <c r="G82" s="17"/>
      <c r="H82" s="17"/>
      <c r="I82" s="17"/>
    </row>
    <row r="83" spans="1:9" x14ac:dyDescent="0.35">
      <c r="A83" s="16" t="str">
        <f>IF(B83&lt;&gt;"","LI"&amp;TEXT(COUNTA($B$2:B83),"000"),"")</f>
        <v/>
      </c>
      <c r="B83" s="16"/>
      <c r="C83" s="16"/>
      <c r="D83" s="17"/>
      <c r="E83" s="17"/>
      <c r="F83" s="17"/>
      <c r="G83" s="17"/>
      <c r="H83" s="17"/>
      <c r="I83" s="17"/>
    </row>
    <row r="84" spans="1:9" x14ac:dyDescent="0.35">
      <c r="A84" s="16" t="str">
        <f>IF(B84&lt;&gt;"","LI"&amp;TEXT(COUNTA($B$2:B84),"000"),"")</f>
        <v/>
      </c>
      <c r="B84" s="16"/>
      <c r="C84" s="16"/>
      <c r="D84" s="17"/>
      <c r="E84" s="17"/>
      <c r="F84" s="17"/>
      <c r="G84" s="17"/>
      <c r="H84" s="17"/>
      <c r="I84" s="17"/>
    </row>
    <row r="85" spans="1:9" x14ac:dyDescent="0.35">
      <c r="A85" s="16" t="str">
        <f>IF(B85&lt;&gt;"","LI"&amp;TEXT(COUNTA($B$2:B85),"000"),"")</f>
        <v/>
      </c>
      <c r="B85" s="16"/>
      <c r="C85" s="16"/>
      <c r="D85" s="17"/>
      <c r="E85" s="17"/>
      <c r="F85" s="17"/>
      <c r="G85" s="17"/>
      <c r="H85" s="17"/>
      <c r="I85" s="17"/>
    </row>
    <row r="86" spans="1:9" x14ac:dyDescent="0.35">
      <c r="A86" s="16" t="str">
        <f>IF(B86&lt;&gt;"","LI"&amp;TEXT(COUNTA($B$2:B86),"000"),"")</f>
        <v/>
      </c>
      <c r="B86" s="16"/>
      <c r="C86" s="16"/>
      <c r="D86" s="17"/>
      <c r="E86" s="17"/>
      <c r="F86" s="17"/>
      <c r="G86" s="17"/>
      <c r="H86" s="17"/>
      <c r="I86" s="17"/>
    </row>
    <row r="87" spans="1:9" x14ac:dyDescent="0.35">
      <c r="A87" s="16" t="str">
        <f>IF(B87&lt;&gt;"","LI"&amp;TEXT(COUNTA($B$2:B87),"000"),"")</f>
        <v/>
      </c>
      <c r="B87" s="16"/>
      <c r="C87" s="16"/>
      <c r="D87" s="17"/>
      <c r="E87" s="17"/>
      <c r="F87" s="17"/>
      <c r="G87" s="17"/>
      <c r="H87" s="17"/>
      <c r="I87" s="17"/>
    </row>
    <row r="88" spans="1:9" x14ac:dyDescent="0.35">
      <c r="A88" s="16" t="str">
        <f>IF(B88&lt;&gt;"","LI"&amp;TEXT(COUNTA($B$2:B88),"000"),"")</f>
        <v/>
      </c>
      <c r="B88" s="16"/>
      <c r="C88" s="16"/>
      <c r="D88" s="17"/>
      <c r="E88" s="17"/>
      <c r="F88" s="17"/>
      <c r="G88" s="17"/>
      <c r="H88" s="17"/>
      <c r="I88" s="17"/>
    </row>
    <row r="89" spans="1:9" x14ac:dyDescent="0.35">
      <c r="A89" s="16" t="str">
        <f>IF(B89&lt;&gt;"","LI"&amp;TEXT(COUNTA($B$2:B89),"000"),"")</f>
        <v/>
      </c>
      <c r="B89" s="16"/>
      <c r="C89" s="16"/>
      <c r="D89" s="17"/>
      <c r="E89" s="17"/>
      <c r="F89" s="17"/>
      <c r="G89" s="17"/>
      <c r="H89" s="17"/>
      <c r="I89" s="17"/>
    </row>
    <row r="90" spans="1:9" x14ac:dyDescent="0.35">
      <c r="A90" s="16" t="str">
        <f>IF(B90&lt;&gt;"","LI"&amp;TEXT(COUNTA($B$2:B90),"000"),"")</f>
        <v/>
      </c>
      <c r="B90" s="16"/>
      <c r="C90" s="16"/>
      <c r="D90" s="17"/>
      <c r="E90" s="17"/>
      <c r="F90" s="17"/>
      <c r="G90" s="17"/>
      <c r="H90" s="17"/>
      <c r="I90" s="17"/>
    </row>
    <row r="91" spans="1:9" x14ac:dyDescent="0.35">
      <c r="A91" s="16" t="str">
        <f>IF(B91&lt;&gt;"","LI"&amp;TEXT(COUNTA($B$2:B91),"000"),"")</f>
        <v/>
      </c>
      <c r="B91" s="16"/>
      <c r="C91" s="16"/>
      <c r="D91" s="17"/>
      <c r="E91" s="17"/>
      <c r="F91" s="17"/>
      <c r="G91" s="17"/>
      <c r="H91" s="17"/>
      <c r="I91" s="17"/>
    </row>
    <row r="92" spans="1:9" x14ac:dyDescent="0.35">
      <c r="A92" s="16" t="str">
        <f>IF(B92&lt;&gt;"","LI"&amp;TEXT(COUNTA($B$2:B92),"000"),"")</f>
        <v/>
      </c>
      <c r="B92" s="16"/>
      <c r="C92" s="16"/>
      <c r="D92" s="17"/>
      <c r="E92" s="17"/>
      <c r="F92" s="17"/>
      <c r="G92" s="17"/>
      <c r="H92" s="17"/>
      <c r="I92" s="17"/>
    </row>
    <row r="93" spans="1:9" x14ac:dyDescent="0.35">
      <c r="A93" s="16" t="str">
        <f>IF(B93&lt;&gt;"","LI"&amp;TEXT(COUNTA($B$2:B93),"000"),"")</f>
        <v/>
      </c>
      <c r="B93" s="16"/>
      <c r="C93" s="16"/>
      <c r="D93" s="17"/>
      <c r="E93" s="17"/>
      <c r="F93" s="17"/>
      <c r="G93" s="17"/>
      <c r="H93" s="17"/>
      <c r="I93" s="17"/>
    </row>
    <row r="94" spans="1:9" x14ac:dyDescent="0.35">
      <c r="A94" s="16" t="str">
        <f>IF(B94&lt;&gt;"","LI"&amp;TEXT(COUNTA($B$2:B94),"000"),"")</f>
        <v/>
      </c>
      <c r="B94" s="16"/>
      <c r="C94" s="16"/>
      <c r="D94" s="17"/>
      <c r="E94" s="17"/>
      <c r="F94" s="17"/>
      <c r="G94" s="17"/>
      <c r="H94" s="17"/>
      <c r="I94" s="17"/>
    </row>
    <row r="95" spans="1:9" x14ac:dyDescent="0.35">
      <c r="A95" s="16" t="str">
        <f>IF(B95&lt;&gt;"","LI"&amp;TEXT(COUNTA($B$2:B95),"000"),"")</f>
        <v/>
      </c>
      <c r="B95" s="16"/>
      <c r="C95" s="16"/>
      <c r="D95" s="17"/>
      <c r="E95" s="17"/>
      <c r="F95" s="17"/>
      <c r="G95" s="17"/>
      <c r="H95" s="17"/>
      <c r="I95" s="17"/>
    </row>
    <row r="96" spans="1:9" x14ac:dyDescent="0.35">
      <c r="A96" s="16" t="str">
        <f>IF(B96&lt;&gt;"","LI"&amp;TEXT(COUNTA($B$2:B96),"000"),"")</f>
        <v/>
      </c>
      <c r="B96" s="16"/>
      <c r="C96" s="16"/>
      <c r="D96" s="17"/>
      <c r="E96" s="17"/>
      <c r="F96" s="17"/>
      <c r="G96" s="17"/>
      <c r="H96" s="17"/>
      <c r="I96" s="17"/>
    </row>
    <row r="97" spans="1:9" x14ac:dyDescent="0.35">
      <c r="A97" s="16" t="str">
        <f>IF(B97&lt;&gt;"","LI"&amp;TEXT(COUNTA($B$2:B97),"000"),"")</f>
        <v/>
      </c>
      <c r="B97" s="16"/>
      <c r="C97" s="16"/>
      <c r="D97" s="17"/>
      <c r="E97" s="17"/>
      <c r="F97" s="17"/>
      <c r="G97" s="17"/>
      <c r="H97" s="17"/>
      <c r="I97" s="17"/>
    </row>
    <row r="98" spans="1:9" x14ac:dyDescent="0.35">
      <c r="A98" s="16" t="str">
        <f>IF(B98&lt;&gt;"","LI"&amp;TEXT(COUNTA($B$2:B98),"000"),"")</f>
        <v/>
      </c>
      <c r="B98" s="16"/>
      <c r="C98" s="16"/>
      <c r="D98" s="17"/>
      <c r="E98" s="17"/>
      <c r="F98" s="17"/>
      <c r="G98" s="17"/>
      <c r="H98" s="17"/>
      <c r="I98" s="17"/>
    </row>
    <row r="99" spans="1:9" x14ac:dyDescent="0.35">
      <c r="A99" s="16" t="str">
        <f>IF(B99&lt;&gt;"","LI"&amp;TEXT(COUNTA($B$2:B99),"000"),"")</f>
        <v/>
      </c>
      <c r="B99" s="16"/>
      <c r="C99" s="16"/>
      <c r="D99" s="17"/>
      <c r="E99" s="17"/>
      <c r="F99" s="17"/>
      <c r="G99" s="17"/>
      <c r="H99" s="17"/>
      <c r="I99" s="17"/>
    </row>
    <row r="100" spans="1:9" x14ac:dyDescent="0.35">
      <c r="A100" s="16" t="str">
        <f>IF(B100&lt;&gt;"","LI"&amp;TEXT(COUNTA($B$2:B100),"000"),"")</f>
        <v/>
      </c>
      <c r="B100" s="16"/>
      <c r="C100" s="16"/>
      <c r="D100" s="17"/>
      <c r="E100" s="17"/>
      <c r="F100" s="17"/>
      <c r="G100" s="17"/>
      <c r="H100" s="17"/>
      <c r="I100" s="17"/>
    </row>
    <row r="141" spans="1:2" ht="15" thickBot="1" x14ac:dyDescent="0.4">
      <c r="A141" s="16" t="s">
        <v>3330</v>
      </c>
      <c r="B141" s="16"/>
    </row>
    <row r="142" spans="1:2" ht="15" thickBot="1" x14ac:dyDescent="0.4">
      <c r="A142" s="16" t="s">
        <v>3331</v>
      </c>
      <c r="B142" s="16"/>
    </row>
    <row r="143" spans="1:2" ht="15" thickBot="1" x14ac:dyDescent="0.4">
      <c r="A143" s="16" t="s">
        <v>3332</v>
      </c>
      <c r="B143" s="16"/>
    </row>
    <row r="144" spans="1:2" ht="15" thickBot="1" x14ac:dyDescent="0.4">
      <c r="A144" s="16" t="s">
        <v>3333</v>
      </c>
      <c r="B144" s="16"/>
    </row>
    <row r="145" spans="1:2" ht="15" thickBot="1" x14ac:dyDescent="0.4">
      <c r="A145" s="16" t="s">
        <v>3334</v>
      </c>
      <c r="B145" s="16"/>
    </row>
    <row r="146" spans="1:2" ht="15" thickBot="1" x14ac:dyDescent="0.4">
      <c r="A146" s="16" t="s">
        <v>3335</v>
      </c>
      <c r="B146" s="16"/>
    </row>
    <row r="147" spans="1:2" ht="15" thickBot="1" x14ac:dyDescent="0.4">
      <c r="A147" s="16" t="s">
        <v>3336</v>
      </c>
      <c r="B147" s="16"/>
    </row>
    <row r="148" spans="1:2" ht="15" thickBot="1" x14ac:dyDescent="0.4">
      <c r="A148" s="16" t="s">
        <v>3337</v>
      </c>
      <c r="B148" s="16"/>
    </row>
    <row r="149" spans="1:2" ht="15" thickBot="1" x14ac:dyDescent="0.4">
      <c r="A149" s="16" t="s">
        <v>3338</v>
      </c>
      <c r="B149" s="16"/>
    </row>
    <row r="150" spans="1:2" ht="15" thickBot="1" x14ac:dyDescent="0.4">
      <c r="A150" s="16" t="s">
        <v>3339</v>
      </c>
      <c r="B150" s="16"/>
    </row>
    <row r="151" spans="1:2" ht="15" thickBot="1" x14ac:dyDescent="0.4">
      <c r="A151" s="16" t="s">
        <v>3340</v>
      </c>
      <c r="B151" s="16"/>
    </row>
    <row r="152" spans="1:2" ht="15" thickBot="1" x14ac:dyDescent="0.4">
      <c r="A152" s="16" t="s">
        <v>3341</v>
      </c>
      <c r="B152" s="16"/>
    </row>
    <row r="153" spans="1:2" ht="15" thickBot="1" x14ac:dyDescent="0.4">
      <c r="A153" s="16" t="s">
        <v>3342</v>
      </c>
      <c r="B153" s="16"/>
    </row>
    <row r="154" spans="1:2" ht="15" thickBot="1" x14ac:dyDescent="0.4">
      <c r="A154" s="16" t="s">
        <v>3343</v>
      </c>
      <c r="B154" s="16"/>
    </row>
    <row r="155" spans="1:2" ht="15" thickBot="1" x14ac:dyDescent="0.4">
      <c r="A155" s="16" t="s">
        <v>3344</v>
      </c>
      <c r="B155" s="16"/>
    </row>
    <row r="156" spans="1:2" ht="15" thickBot="1" x14ac:dyDescent="0.4">
      <c r="A156" s="16" t="s">
        <v>3345</v>
      </c>
      <c r="B156" s="16"/>
    </row>
    <row r="157" spans="1:2" ht="15" thickBot="1" x14ac:dyDescent="0.4">
      <c r="A157" s="16" t="s">
        <v>3346</v>
      </c>
      <c r="B157" s="16"/>
    </row>
    <row r="158" spans="1:2" ht="15" thickBot="1" x14ac:dyDescent="0.4">
      <c r="A158" s="16" t="s">
        <v>3347</v>
      </c>
      <c r="B158" s="16"/>
    </row>
    <row r="159" spans="1:2" ht="15" thickBot="1" x14ac:dyDescent="0.4">
      <c r="A159" s="16" t="s">
        <v>3348</v>
      </c>
      <c r="B159" s="16"/>
    </row>
    <row r="160" spans="1:2" ht="15" thickBot="1" x14ac:dyDescent="0.4">
      <c r="A160" s="16" t="s">
        <v>3349</v>
      </c>
      <c r="B160" s="16"/>
    </row>
    <row r="161" spans="1:2" ht="15" thickBot="1" x14ac:dyDescent="0.4">
      <c r="A161" s="16" t="s">
        <v>3350</v>
      </c>
      <c r="B161" s="16"/>
    </row>
    <row r="162" spans="1:2" ht="15" thickBot="1" x14ac:dyDescent="0.4">
      <c r="A162" s="16" t="s">
        <v>3351</v>
      </c>
      <c r="B162" s="16"/>
    </row>
    <row r="163" spans="1:2" ht="15" thickBot="1" x14ac:dyDescent="0.4">
      <c r="A163" s="16" t="s">
        <v>3352</v>
      </c>
      <c r="B163" s="16"/>
    </row>
    <row r="164" spans="1:2" ht="15" thickBot="1" x14ac:dyDescent="0.4">
      <c r="A164" s="16" t="s">
        <v>3353</v>
      </c>
      <c r="B164" s="16"/>
    </row>
    <row r="165" spans="1:2" ht="15" thickBot="1" x14ac:dyDescent="0.4">
      <c r="A165" s="16" t="s">
        <v>3354</v>
      </c>
      <c r="B165" s="16"/>
    </row>
    <row r="166" spans="1:2" ht="15" thickBot="1" x14ac:dyDescent="0.4">
      <c r="A166" s="16" t="s">
        <v>3355</v>
      </c>
      <c r="B166" s="16"/>
    </row>
    <row r="167" spans="1:2" ht="15" thickBot="1" x14ac:dyDescent="0.4">
      <c r="A167" s="16" t="s">
        <v>3356</v>
      </c>
      <c r="B167" s="16"/>
    </row>
    <row r="168" spans="1:2" ht="15" thickBot="1" x14ac:dyDescent="0.4">
      <c r="A168" s="16" t="s">
        <v>3357</v>
      </c>
      <c r="B168" s="16"/>
    </row>
    <row r="169" spans="1:2" ht="15" thickBot="1" x14ac:dyDescent="0.4">
      <c r="A169" s="16" t="s">
        <v>3358</v>
      </c>
      <c r="B169" s="16"/>
    </row>
    <row r="170" spans="1:2" ht="15" thickBot="1" x14ac:dyDescent="0.4">
      <c r="A170" s="16" t="s">
        <v>3359</v>
      </c>
      <c r="B170" s="16"/>
    </row>
    <row r="171" spans="1:2" ht="15" thickBot="1" x14ac:dyDescent="0.4">
      <c r="A171" s="16" t="s">
        <v>3360</v>
      </c>
      <c r="B171" s="16"/>
    </row>
    <row r="172" spans="1:2" ht="15" thickBot="1" x14ac:dyDescent="0.4">
      <c r="A172" s="16" t="s">
        <v>3361</v>
      </c>
      <c r="B172" s="16"/>
    </row>
    <row r="173" spans="1:2" ht="15" thickBot="1" x14ac:dyDescent="0.4">
      <c r="A173" s="16" t="s">
        <v>3362</v>
      </c>
      <c r="B173" s="16"/>
    </row>
    <row r="174" spans="1:2" ht="15" thickBot="1" x14ac:dyDescent="0.4">
      <c r="A174" s="16" t="s">
        <v>3363</v>
      </c>
      <c r="B174" s="16"/>
    </row>
    <row r="175" spans="1:2" ht="15" thickBot="1" x14ac:dyDescent="0.4">
      <c r="A175" s="16" t="s">
        <v>3364</v>
      </c>
      <c r="B175" s="16"/>
    </row>
    <row r="176" spans="1:2" ht="15" thickBot="1" x14ac:dyDescent="0.4">
      <c r="A176" s="16" t="s">
        <v>3365</v>
      </c>
      <c r="B176" s="16"/>
    </row>
    <row r="177" spans="1:2" ht="15" thickBot="1" x14ac:dyDescent="0.4">
      <c r="A177" s="16" t="s">
        <v>3366</v>
      </c>
      <c r="B177" s="16"/>
    </row>
    <row r="178" spans="1:2" ht="15" thickBot="1" x14ac:dyDescent="0.4">
      <c r="A178" s="16" t="s">
        <v>3367</v>
      </c>
      <c r="B178" s="16"/>
    </row>
    <row r="179" spans="1:2" ht="15" thickBot="1" x14ac:dyDescent="0.4">
      <c r="A179" s="16" t="s">
        <v>3368</v>
      </c>
      <c r="B179" s="16"/>
    </row>
    <row r="180" spans="1:2" ht="15" thickBot="1" x14ac:dyDescent="0.4">
      <c r="A180" s="16" t="s">
        <v>3369</v>
      </c>
      <c r="B180" s="16"/>
    </row>
    <row r="181" spans="1:2" ht="15" thickBot="1" x14ac:dyDescent="0.4">
      <c r="A181" s="16" t="s">
        <v>3370</v>
      </c>
      <c r="B181" s="16"/>
    </row>
    <row r="182" spans="1:2" ht="15" thickBot="1" x14ac:dyDescent="0.4">
      <c r="A182" s="16" t="s">
        <v>3371</v>
      </c>
      <c r="B182" s="16"/>
    </row>
    <row r="183" spans="1:2" ht="15" thickBot="1" x14ac:dyDescent="0.4">
      <c r="A183" s="16" t="s">
        <v>3372</v>
      </c>
      <c r="B183" s="16"/>
    </row>
    <row r="184" spans="1:2" ht="15" thickBot="1" x14ac:dyDescent="0.4">
      <c r="A184" s="16" t="s">
        <v>3373</v>
      </c>
      <c r="B184" s="16"/>
    </row>
    <row r="185" spans="1:2" ht="15" thickBot="1" x14ac:dyDescent="0.4">
      <c r="A185" s="16" t="s">
        <v>3374</v>
      </c>
      <c r="B185" s="16"/>
    </row>
    <row r="186" spans="1:2" ht="15" thickBot="1" x14ac:dyDescent="0.4">
      <c r="A186" s="16" t="s">
        <v>3375</v>
      </c>
      <c r="B186" s="16"/>
    </row>
    <row r="187" spans="1:2" ht="15" thickBot="1" x14ac:dyDescent="0.4">
      <c r="A187" s="16" t="s">
        <v>3376</v>
      </c>
      <c r="B187" s="16"/>
    </row>
    <row r="188" spans="1:2" ht="15" thickBot="1" x14ac:dyDescent="0.4">
      <c r="A188" s="16" t="s">
        <v>3377</v>
      </c>
      <c r="B188" s="16"/>
    </row>
    <row r="189" spans="1:2" ht="15" thickBot="1" x14ac:dyDescent="0.4">
      <c r="A189" s="16" t="s">
        <v>3378</v>
      </c>
      <c r="B189" s="16"/>
    </row>
    <row r="190" spans="1:2" ht="15" thickBot="1" x14ac:dyDescent="0.4">
      <c r="A190" s="16" t="s">
        <v>3379</v>
      </c>
      <c r="B190" s="16"/>
    </row>
    <row r="191" spans="1:2" ht="15" thickBot="1" x14ac:dyDescent="0.4">
      <c r="A191" s="16" t="s">
        <v>3380</v>
      </c>
      <c r="B191" s="16"/>
    </row>
    <row r="192" spans="1:2" ht="15" thickBot="1" x14ac:dyDescent="0.4">
      <c r="A192" s="16" t="s">
        <v>3381</v>
      </c>
      <c r="B192" s="16"/>
    </row>
    <row r="193" spans="1:2" ht="15" thickBot="1" x14ac:dyDescent="0.4">
      <c r="A193" s="16" t="s">
        <v>3382</v>
      </c>
      <c r="B193" s="16"/>
    </row>
    <row r="194" spans="1:2" ht="15" thickBot="1" x14ac:dyDescent="0.4">
      <c r="A194" s="16" t="s">
        <v>3383</v>
      </c>
      <c r="B194" s="16"/>
    </row>
    <row r="195" spans="1:2" ht="15" thickBot="1" x14ac:dyDescent="0.4">
      <c r="A195" s="16" t="s">
        <v>3384</v>
      </c>
      <c r="B195" s="16"/>
    </row>
    <row r="196" spans="1:2" ht="15" thickBot="1" x14ac:dyDescent="0.4">
      <c r="A196" s="16" t="s">
        <v>3385</v>
      </c>
      <c r="B196" s="16"/>
    </row>
    <row r="197" spans="1:2" ht="15" thickBot="1" x14ac:dyDescent="0.4">
      <c r="A197" s="16" t="s">
        <v>3386</v>
      </c>
      <c r="B197" s="16"/>
    </row>
    <row r="198" spans="1:2" ht="15" thickBot="1" x14ac:dyDescent="0.4">
      <c r="A198" s="16" t="s">
        <v>3387</v>
      </c>
      <c r="B198" s="16"/>
    </row>
    <row r="199" spans="1:2" ht="15" thickBot="1" x14ac:dyDescent="0.4">
      <c r="A199" s="16" t="s">
        <v>3388</v>
      </c>
      <c r="B199" s="16"/>
    </row>
    <row r="200" spans="1:2" ht="15" thickBot="1" x14ac:dyDescent="0.4">
      <c r="A200" s="16" t="s">
        <v>3389</v>
      </c>
      <c r="B200" s="16"/>
    </row>
    <row r="201" spans="1:2" ht="15" thickBot="1" x14ac:dyDescent="0.4">
      <c r="A201" s="16" t="s">
        <v>3390</v>
      </c>
      <c r="B201" s="16"/>
    </row>
    <row r="202" spans="1:2" ht="15" thickBot="1" x14ac:dyDescent="0.4">
      <c r="A202" s="16" t="s">
        <v>3391</v>
      </c>
      <c r="B202" s="16"/>
    </row>
    <row r="203" spans="1:2" ht="15" thickBot="1" x14ac:dyDescent="0.4">
      <c r="A203" s="16" t="s">
        <v>3392</v>
      </c>
      <c r="B203" s="16"/>
    </row>
    <row r="204" spans="1:2" ht="15" thickBot="1" x14ac:dyDescent="0.4">
      <c r="A204" s="16" t="s">
        <v>3393</v>
      </c>
      <c r="B204" s="16"/>
    </row>
    <row r="205" spans="1:2" ht="15" thickBot="1" x14ac:dyDescent="0.4">
      <c r="A205" s="16" t="s">
        <v>3394</v>
      </c>
      <c r="B205" s="16"/>
    </row>
    <row r="206" spans="1:2" ht="15" thickBot="1" x14ac:dyDescent="0.4">
      <c r="A206" s="16" t="s">
        <v>3395</v>
      </c>
      <c r="B206" s="16"/>
    </row>
    <row r="207" spans="1:2" ht="15" thickBot="1" x14ac:dyDescent="0.4">
      <c r="A207" s="16" t="s">
        <v>3396</v>
      </c>
      <c r="B207" s="16"/>
    </row>
    <row r="208" spans="1:2" ht="15" thickBot="1" x14ac:dyDescent="0.4">
      <c r="A208" s="16" t="s">
        <v>3397</v>
      </c>
      <c r="B208" s="16"/>
    </row>
    <row r="209" spans="1:2" ht="15" thickBot="1" x14ac:dyDescent="0.4">
      <c r="A209" s="16" t="s">
        <v>3398</v>
      </c>
      <c r="B209" s="16"/>
    </row>
    <row r="210" spans="1:2" ht="15" thickBot="1" x14ac:dyDescent="0.4">
      <c r="A210" s="16" t="s">
        <v>3399</v>
      </c>
      <c r="B210" s="16"/>
    </row>
    <row r="211" spans="1:2" ht="15" thickBot="1" x14ac:dyDescent="0.4">
      <c r="A211" s="16" t="s">
        <v>3400</v>
      </c>
      <c r="B211" s="16"/>
    </row>
    <row r="212" spans="1:2" ht="15" thickBot="1" x14ac:dyDescent="0.4">
      <c r="A212" s="16" t="s">
        <v>3401</v>
      </c>
      <c r="B212" s="16"/>
    </row>
    <row r="213" spans="1:2" ht="15" thickBot="1" x14ac:dyDescent="0.4">
      <c r="A213" s="16" t="s">
        <v>3402</v>
      </c>
      <c r="B213" s="16"/>
    </row>
    <row r="214" spans="1:2" ht="15" thickBot="1" x14ac:dyDescent="0.4">
      <c r="A214" s="16" t="s">
        <v>3403</v>
      </c>
      <c r="B214" s="16"/>
    </row>
    <row r="215" spans="1:2" ht="15" thickBot="1" x14ac:dyDescent="0.4">
      <c r="A215" s="16" t="s">
        <v>3404</v>
      </c>
      <c r="B215" s="16"/>
    </row>
    <row r="216" spans="1:2" ht="15" thickBot="1" x14ac:dyDescent="0.4">
      <c r="A216" s="16" t="s">
        <v>3405</v>
      </c>
      <c r="B216" s="16"/>
    </row>
    <row r="217" spans="1:2" ht="15" thickBot="1" x14ac:dyDescent="0.4">
      <c r="A217" s="16" t="s">
        <v>3406</v>
      </c>
      <c r="B217" s="16"/>
    </row>
    <row r="218" spans="1:2" ht="15" thickBot="1" x14ac:dyDescent="0.4">
      <c r="A218" s="16" t="s">
        <v>3407</v>
      </c>
      <c r="B218" s="16"/>
    </row>
    <row r="219" spans="1:2" ht="15" thickBot="1" x14ac:dyDescent="0.4">
      <c r="A219" s="16" t="s">
        <v>3408</v>
      </c>
      <c r="B219" s="16"/>
    </row>
    <row r="220" spans="1:2" ht="15" thickBot="1" x14ac:dyDescent="0.4">
      <c r="A220" s="16" t="s">
        <v>3409</v>
      </c>
      <c r="B220" s="16"/>
    </row>
    <row r="221" spans="1:2" ht="15" thickBot="1" x14ac:dyDescent="0.4">
      <c r="A221" s="16" t="s">
        <v>3410</v>
      </c>
      <c r="B221" s="16"/>
    </row>
    <row r="222" spans="1:2" ht="15" thickBot="1" x14ac:dyDescent="0.4">
      <c r="A222" s="16" t="s">
        <v>3411</v>
      </c>
      <c r="B222" s="16"/>
    </row>
    <row r="223" spans="1:2" ht="15" thickBot="1" x14ac:dyDescent="0.4">
      <c r="A223" s="16" t="s">
        <v>3412</v>
      </c>
      <c r="B223" s="16"/>
    </row>
    <row r="224" spans="1:2" ht="15" thickBot="1" x14ac:dyDescent="0.4">
      <c r="A224" s="16" t="s">
        <v>3413</v>
      </c>
      <c r="B224" s="16"/>
    </row>
    <row r="225" spans="1:2" ht="15" thickBot="1" x14ac:dyDescent="0.4">
      <c r="A225" s="16" t="s">
        <v>3414</v>
      </c>
      <c r="B225" s="16"/>
    </row>
    <row r="226" spans="1:2" ht="15" thickBot="1" x14ac:dyDescent="0.4">
      <c r="A226" s="16" t="s">
        <v>3415</v>
      </c>
      <c r="B226" s="16"/>
    </row>
    <row r="227" spans="1:2" ht="15" thickBot="1" x14ac:dyDescent="0.4">
      <c r="A227" s="16" t="s">
        <v>3416</v>
      </c>
      <c r="B227" s="16"/>
    </row>
    <row r="228" spans="1:2" ht="15" thickBot="1" x14ac:dyDescent="0.4">
      <c r="A228" s="16" t="s">
        <v>3417</v>
      </c>
      <c r="B228" s="16"/>
    </row>
    <row r="229" spans="1:2" ht="15" thickBot="1" x14ac:dyDescent="0.4">
      <c r="A229" s="16" t="s">
        <v>3418</v>
      </c>
      <c r="B229" s="16"/>
    </row>
    <row r="230" spans="1:2" ht="15" thickBot="1" x14ac:dyDescent="0.4">
      <c r="A230" s="16" t="s">
        <v>3419</v>
      </c>
      <c r="B230" s="16"/>
    </row>
    <row r="231" spans="1:2" ht="15" thickBot="1" x14ac:dyDescent="0.4">
      <c r="A231" s="16" t="s">
        <v>3420</v>
      </c>
      <c r="B231" s="16"/>
    </row>
    <row r="232" spans="1:2" ht="15" thickBot="1" x14ac:dyDescent="0.4">
      <c r="A232" s="16" t="s">
        <v>3421</v>
      </c>
      <c r="B232" s="16"/>
    </row>
    <row r="233" spans="1:2" ht="15" thickBot="1" x14ac:dyDescent="0.4">
      <c r="A233" s="16" t="s">
        <v>3422</v>
      </c>
      <c r="B233" s="16"/>
    </row>
    <row r="234" spans="1:2" ht="15" thickBot="1" x14ac:dyDescent="0.4">
      <c r="A234" s="16" t="s">
        <v>3423</v>
      </c>
      <c r="B234" s="16"/>
    </row>
    <row r="235" spans="1:2" ht="15" thickBot="1" x14ac:dyDescent="0.4">
      <c r="A235" s="16" t="s">
        <v>3424</v>
      </c>
      <c r="B235" s="16"/>
    </row>
    <row r="236" spans="1:2" ht="15" thickBot="1" x14ac:dyDescent="0.4">
      <c r="A236" s="16" t="s">
        <v>3425</v>
      </c>
      <c r="B236" s="16"/>
    </row>
    <row r="237" spans="1:2" ht="15" thickBot="1" x14ac:dyDescent="0.4">
      <c r="A237" s="16" t="s">
        <v>3426</v>
      </c>
      <c r="B237" s="16"/>
    </row>
    <row r="238" spans="1:2" ht="15" thickBot="1" x14ac:dyDescent="0.4">
      <c r="A238" s="16" t="s">
        <v>3427</v>
      </c>
      <c r="B238" s="16"/>
    </row>
    <row r="239" spans="1:2" ht="15" thickBot="1" x14ac:dyDescent="0.4">
      <c r="A239" s="16" t="s">
        <v>3428</v>
      </c>
      <c r="B239" s="16"/>
    </row>
    <row r="240" spans="1:2" ht="15" thickBot="1" x14ac:dyDescent="0.4">
      <c r="A240" s="16" t="s">
        <v>3429</v>
      </c>
      <c r="B240" s="16"/>
    </row>
    <row r="241" spans="1:2" ht="15" thickBot="1" x14ac:dyDescent="0.4">
      <c r="A241" s="16" t="s">
        <v>3430</v>
      </c>
      <c r="B241" s="16"/>
    </row>
    <row r="242" spans="1:2" ht="15" thickBot="1" x14ac:dyDescent="0.4">
      <c r="A242" s="16" t="s">
        <v>3431</v>
      </c>
      <c r="B242" s="16"/>
    </row>
    <row r="243" spans="1:2" ht="15" thickBot="1" x14ac:dyDescent="0.4">
      <c r="A243" s="16" t="s">
        <v>3432</v>
      </c>
      <c r="B243" s="16"/>
    </row>
    <row r="244" spans="1:2" ht="15" thickBot="1" x14ac:dyDescent="0.4">
      <c r="A244" s="16" t="s">
        <v>3433</v>
      </c>
      <c r="B244" s="16"/>
    </row>
    <row r="245" spans="1:2" ht="15" thickBot="1" x14ac:dyDescent="0.4">
      <c r="A245" s="16" t="s">
        <v>3434</v>
      </c>
      <c r="B245" s="16"/>
    </row>
    <row r="246" spans="1:2" ht="15" thickBot="1" x14ac:dyDescent="0.4">
      <c r="A246" s="16" t="s">
        <v>3435</v>
      </c>
      <c r="B246" s="16"/>
    </row>
    <row r="247" spans="1:2" ht="15" thickBot="1" x14ac:dyDescent="0.4">
      <c r="A247" s="16" t="s">
        <v>3436</v>
      </c>
      <c r="B247" s="16"/>
    </row>
    <row r="248" spans="1:2" ht="15" thickBot="1" x14ac:dyDescent="0.4">
      <c r="A248" s="16" t="s">
        <v>3437</v>
      </c>
      <c r="B248" s="16"/>
    </row>
    <row r="249" spans="1:2" ht="15" thickBot="1" x14ac:dyDescent="0.4">
      <c r="A249" s="16" t="s">
        <v>3438</v>
      </c>
      <c r="B249" s="16"/>
    </row>
    <row r="250" spans="1:2" ht="15" thickBot="1" x14ac:dyDescent="0.4">
      <c r="A250" s="16" t="s">
        <v>3439</v>
      </c>
      <c r="B250" s="16"/>
    </row>
    <row r="251" spans="1:2" ht="15" thickBot="1" x14ac:dyDescent="0.4">
      <c r="A251" s="16" t="s">
        <v>3440</v>
      </c>
      <c r="B251" s="16"/>
    </row>
    <row r="252" spans="1:2" ht="15" thickBot="1" x14ac:dyDescent="0.4">
      <c r="A252" s="16" t="s">
        <v>3441</v>
      </c>
      <c r="B252" s="16"/>
    </row>
    <row r="253" spans="1:2" ht="15" thickBot="1" x14ac:dyDescent="0.4">
      <c r="A253" s="16" t="s">
        <v>3442</v>
      </c>
      <c r="B253" s="16"/>
    </row>
    <row r="254" spans="1:2" ht="15" thickBot="1" x14ac:dyDescent="0.4">
      <c r="A254" s="16" t="s">
        <v>3443</v>
      </c>
      <c r="B254" s="16"/>
    </row>
    <row r="255" spans="1:2" ht="15" thickBot="1" x14ac:dyDescent="0.4">
      <c r="A255" s="16" t="s">
        <v>3444</v>
      </c>
      <c r="B255" s="16"/>
    </row>
    <row r="256" spans="1:2" ht="15" thickBot="1" x14ac:dyDescent="0.4">
      <c r="A256" s="16" t="s">
        <v>3445</v>
      </c>
      <c r="B256" s="16"/>
    </row>
    <row r="257" spans="1:2" ht="15" thickBot="1" x14ac:dyDescent="0.4">
      <c r="A257" s="16" t="s">
        <v>3446</v>
      </c>
      <c r="B257" s="16"/>
    </row>
    <row r="258" spans="1:2" ht="15" thickBot="1" x14ac:dyDescent="0.4">
      <c r="A258" s="16" t="s">
        <v>3447</v>
      </c>
      <c r="B258" s="16"/>
    </row>
    <row r="259" spans="1:2" ht="15" thickBot="1" x14ac:dyDescent="0.4">
      <c r="A259" s="16" t="s">
        <v>3448</v>
      </c>
      <c r="B259" s="16"/>
    </row>
    <row r="260" spans="1:2" ht="15" thickBot="1" x14ac:dyDescent="0.4">
      <c r="A260" s="16" t="s">
        <v>3449</v>
      </c>
      <c r="B260" s="16"/>
    </row>
    <row r="261" spans="1:2" ht="15" thickBot="1" x14ac:dyDescent="0.4">
      <c r="A261" s="16" t="s">
        <v>3450</v>
      </c>
      <c r="B261" s="16"/>
    </row>
    <row r="262" spans="1:2" ht="15" thickBot="1" x14ac:dyDescent="0.4">
      <c r="A262" s="16" t="s">
        <v>3451</v>
      </c>
      <c r="B262" s="16"/>
    </row>
    <row r="263" spans="1:2" ht="15" thickBot="1" x14ac:dyDescent="0.4">
      <c r="A263" s="16" t="s">
        <v>3452</v>
      </c>
      <c r="B263" s="16"/>
    </row>
    <row r="264" spans="1:2" ht="15" thickBot="1" x14ac:dyDescent="0.4">
      <c r="A264" s="16" t="s">
        <v>3453</v>
      </c>
      <c r="B264" s="16"/>
    </row>
    <row r="265" spans="1:2" ht="15" thickBot="1" x14ac:dyDescent="0.4">
      <c r="A265" s="16" t="s">
        <v>3454</v>
      </c>
      <c r="B265" s="16"/>
    </row>
    <row r="266" spans="1:2" ht="15" thickBot="1" x14ac:dyDescent="0.4">
      <c r="A266" s="16" t="s">
        <v>3455</v>
      </c>
      <c r="B266" s="16"/>
    </row>
    <row r="267" spans="1:2" ht="15" thickBot="1" x14ac:dyDescent="0.4">
      <c r="A267" s="16" t="s">
        <v>3456</v>
      </c>
      <c r="B267" s="16"/>
    </row>
    <row r="268" spans="1:2" ht="15" thickBot="1" x14ac:dyDescent="0.4">
      <c r="A268" s="16" t="s">
        <v>3457</v>
      </c>
      <c r="B268" s="16"/>
    </row>
    <row r="269" spans="1:2" ht="15" thickBot="1" x14ac:dyDescent="0.4">
      <c r="A269" s="16" t="s">
        <v>3458</v>
      </c>
      <c r="B269" s="16"/>
    </row>
    <row r="270" spans="1:2" ht="15" thickBot="1" x14ac:dyDescent="0.4">
      <c r="A270" s="16" t="s">
        <v>3459</v>
      </c>
      <c r="B270" s="16"/>
    </row>
    <row r="271" spans="1:2" ht="15" thickBot="1" x14ac:dyDescent="0.4">
      <c r="A271" s="16" t="s">
        <v>3460</v>
      </c>
      <c r="B271" s="16"/>
    </row>
    <row r="272" spans="1:2" ht="15" thickBot="1" x14ac:dyDescent="0.4">
      <c r="A272" s="16" t="s">
        <v>3461</v>
      </c>
      <c r="B272" s="16"/>
    </row>
    <row r="273" spans="1:2" ht="15" thickBot="1" x14ac:dyDescent="0.4">
      <c r="A273" s="16" t="s">
        <v>3462</v>
      </c>
      <c r="B273" s="16"/>
    </row>
    <row r="274" spans="1:2" ht="15" thickBot="1" x14ac:dyDescent="0.4">
      <c r="A274" s="16" t="s">
        <v>3463</v>
      </c>
      <c r="B274" s="16"/>
    </row>
    <row r="275" spans="1:2" ht="15" thickBot="1" x14ac:dyDescent="0.4">
      <c r="A275" s="16" t="s">
        <v>3464</v>
      </c>
      <c r="B275" s="16"/>
    </row>
    <row r="276" spans="1:2" ht="15" thickBot="1" x14ac:dyDescent="0.4">
      <c r="A276" s="16" t="s">
        <v>3465</v>
      </c>
      <c r="B276" s="16"/>
    </row>
    <row r="277" spans="1:2" ht="15" thickBot="1" x14ac:dyDescent="0.4">
      <c r="A277" s="16" t="s">
        <v>3466</v>
      </c>
      <c r="B277" s="16"/>
    </row>
    <row r="278" spans="1:2" ht="15" thickBot="1" x14ac:dyDescent="0.4">
      <c r="A278" s="16" t="s">
        <v>3467</v>
      </c>
      <c r="B278" s="16"/>
    </row>
    <row r="279" spans="1:2" ht="15" thickBot="1" x14ac:dyDescent="0.4">
      <c r="A279" s="16" t="s">
        <v>3468</v>
      </c>
      <c r="B279" s="16"/>
    </row>
    <row r="280" spans="1:2" ht="15" thickBot="1" x14ac:dyDescent="0.4">
      <c r="A280" s="16" t="s">
        <v>3469</v>
      </c>
      <c r="B280" s="16"/>
    </row>
    <row r="281" spans="1:2" ht="15" thickBot="1" x14ac:dyDescent="0.4">
      <c r="A281" s="16" t="s">
        <v>3470</v>
      </c>
      <c r="B281" s="16"/>
    </row>
    <row r="282" spans="1:2" ht="15" thickBot="1" x14ac:dyDescent="0.4">
      <c r="A282" s="16" t="s">
        <v>3471</v>
      </c>
      <c r="B282" s="16"/>
    </row>
    <row r="283" spans="1:2" ht="15" thickBot="1" x14ac:dyDescent="0.4">
      <c r="A283" s="16" t="s">
        <v>3472</v>
      </c>
      <c r="B283" s="16"/>
    </row>
    <row r="284" spans="1:2" ht="15" thickBot="1" x14ac:dyDescent="0.4">
      <c r="A284" s="16" t="s">
        <v>3473</v>
      </c>
      <c r="B284" s="16"/>
    </row>
    <row r="285" spans="1:2" ht="15" thickBot="1" x14ac:dyDescent="0.4">
      <c r="A285" s="16" t="s">
        <v>3474</v>
      </c>
      <c r="B285" s="16"/>
    </row>
    <row r="286" spans="1:2" ht="15" thickBot="1" x14ac:dyDescent="0.4">
      <c r="A286" s="16" t="s">
        <v>3475</v>
      </c>
      <c r="B286" s="16"/>
    </row>
    <row r="287" spans="1:2" ht="15" thickBot="1" x14ac:dyDescent="0.4">
      <c r="A287" s="16" t="s">
        <v>3476</v>
      </c>
      <c r="B287" s="16"/>
    </row>
    <row r="288" spans="1:2" ht="15" thickBot="1" x14ac:dyDescent="0.4">
      <c r="A288" s="16" t="s">
        <v>3477</v>
      </c>
      <c r="B288" s="16"/>
    </row>
    <row r="289" spans="1:2" ht="15" thickBot="1" x14ac:dyDescent="0.4">
      <c r="A289" s="16" t="s">
        <v>3478</v>
      </c>
      <c r="B289" s="16"/>
    </row>
    <row r="290" spans="1:2" ht="15" thickBot="1" x14ac:dyDescent="0.4">
      <c r="A290" s="16" t="s">
        <v>3479</v>
      </c>
      <c r="B290" s="16"/>
    </row>
    <row r="291" spans="1:2" ht="15" thickBot="1" x14ac:dyDescent="0.4">
      <c r="A291" s="16" t="s">
        <v>3480</v>
      </c>
      <c r="B291" s="16"/>
    </row>
    <row r="292" spans="1:2" ht="15" thickBot="1" x14ac:dyDescent="0.4">
      <c r="A292" s="16" t="s">
        <v>3481</v>
      </c>
      <c r="B292" s="16"/>
    </row>
    <row r="293" spans="1:2" ht="15" thickBot="1" x14ac:dyDescent="0.4">
      <c r="A293" s="16" t="s">
        <v>3482</v>
      </c>
      <c r="B293" s="16"/>
    </row>
    <row r="294" spans="1:2" ht="15" thickBot="1" x14ac:dyDescent="0.4">
      <c r="A294" s="16" t="s">
        <v>3483</v>
      </c>
      <c r="B294" s="16"/>
    </row>
    <row r="295" spans="1:2" ht="15" thickBot="1" x14ac:dyDescent="0.4">
      <c r="A295" s="16" t="s">
        <v>3484</v>
      </c>
      <c r="B295" s="16"/>
    </row>
    <row r="296" spans="1:2" ht="15" thickBot="1" x14ac:dyDescent="0.4">
      <c r="A296" s="16" t="s">
        <v>3485</v>
      </c>
      <c r="B296" s="16"/>
    </row>
    <row r="297" spans="1:2" ht="15" thickBot="1" x14ac:dyDescent="0.4">
      <c r="A297" s="16" t="s">
        <v>3486</v>
      </c>
      <c r="B297" s="16"/>
    </row>
    <row r="298" spans="1:2" ht="15" thickBot="1" x14ac:dyDescent="0.4">
      <c r="A298" s="16" t="s">
        <v>3487</v>
      </c>
      <c r="B298" s="16"/>
    </row>
    <row r="299" spans="1:2" ht="15" thickBot="1" x14ac:dyDescent="0.4">
      <c r="A299" s="16" t="s">
        <v>3488</v>
      </c>
      <c r="B299" s="16"/>
    </row>
    <row r="300" spans="1:2" ht="15" thickBot="1" x14ac:dyDescent="0.4">
      <c r="A300" s="16" t="s">
        <v>3489</v>
      </c>
      <c r="B300" s="16"/>
    </row>
    <row r="301" spans="1:2" ht="15" thickBot="1" x14ac:dyDescent="0.4">
      <c r="A301" s="16" t="s">
        <v>3490</v>
      </c>
      <c r="B301" s="16"/>
    </row>
    <row r="302" spans="1:2" ht="15" thickBot="1" x14ac:dyDescent="0.4">
      <c r="A302" s="16" t="s">
        <v>3491</v>
      </c>
      <c r="B302" s="16"/>
    </row>
    <row r="303" spans="1:2" ht="15" thickBot="1" x14ac:dyDescent="0.4">
      <c r="A303" s="16" t="s">
        <v>3492</v>
      </c>
      <c r="B303" s="16"/>
    </row>
    <row r="304" spans="1:2" ht="15" thickBot="1" x14ac:dyDescent="0.4">
      <c r="A304" s="16" t="s">
        <v>3493</v>
      </c>
      <c r="B304" s="16"/>
    </row>
    <row r="305" spans="1:2" ht="15" thickBot="1" x14ac:dyDescent="0.4">
      <c r="A305" s="16" t="s">
        <v>3494</v>
      </c>
      <c r="B305" s="16"/>
    </row>
    <row r="306" spans="1:2" ht="15" thickBot="1" x14ac:dyDescent="0.4">
      <c r="A306" s="16" t="s">
        <v>3495</v>
      </c>
      <c r="B306" s="16"/>
    </row>
    <row r="307" spans="1:2" ht="15" thickBot="1" x14ac:dyDescent="0.4">
      <c r="A307" s="16" t="s">
        <v>3496</v>
      </c>
      <c r="B307" s="16"/>
    </row>
    <row r="308" spans="1:2" ht="15" thickBot="1" x14ac:dyDescent="0.4">
      <c r="A308" s="16" t="s">
        <v>3497</v>
      </c>
      <c r="B308" s="16"/>
    </row>
    <row r="309" spans="1:2" ht="15" thickBot="1" x14ac:dyDescent="0.4">
      <c r="A309" s="16" t="s">
        <v>3498</v>
      </c>
      <c r="B309" s="16"/>
    </row>
    <row r="310" spans="1:2" ht="15" thickBot="1" x14ac:dyDescent="0.4">
      <c r="A310" s="16" t="s">
        <v>3499</v>
      </c>
      <c r="B310" s="16"/>
    </row>
    <row r="311" spans="1:2" ht="15" thickBot="1" x14ac:dyDescent="0.4">
      <c r="A311" s="16" t="s">
        <v>3500</v>
      </c>
      <c r="B311" s="16"/>
    </row>
    <row r="312" spans="1:2" ht="15" thickBot="1" x14ac:dyDescent="0.4">
      <c r="A312" s="16" t="s">
        <v>3501</v>
      </c>
      <c r="B312" s="16"/>
    </row>
    <row r="313" spans="1:2" ht="15" thickBot="1" x14ac:dyDescent="0.4">
      <c r="A313" s="16" t="s">
        <v>3502</v>
      </c>
      <c r="B313" s="16"/>
    </row>
    <row r="314" spans="1:2" ht="15" thickBot="1" x14ac:dyDescent="0.4">
      <c r="A314" s="16" t="s">
        <v>3503</v>
      </c>
      <c r="B314" s="16"/>
    </row>
    <row r="315" spans="1:2" ht="15" thickBot="1" x14ac:dyDescent="0.4">
      <c r="A315" s="16" t="s">
        <v>3504</v>
      </c>
      <c r="B315" s="16"/>
    </row>
    <row r="316" spans="1:2" ht="15" thickBot="1" x14ac:dyDescent="0.4">
      <c r="A316" s="16" t="s">
        <v>3505</v>
      </c>
      <c r="B316" s="16"/>
    </row>
    <row r="317" spans="1:2" ht="15" thickBot="1" x14ac:dyDescent="0.4">
      <c r="A317" s="16" t="s">
        <v>3506</v>
      </c>
      <c r="B317" s="16"/>
    </row>
    <row r="318" spans="1:2" ht="15" thickBot="1" x14ac:dyDescent="0.4">
      <c r="A318" s="16" t="s">
        <v>3507</v>
      </c>
      <c r="B318" s="16"/>
    </row>
    <row r="319" spans="1:2" ht="15" thickBot="1" x14ac:dyDescent="0.4">
      <c r="A319" s="16" t="s">
        <v>3508</v>
      </c>
      <c r="B319" s="16"/>
    </row>
    <row r="320" spans="1:2" ht="15" thickBot="1" x14ac:dyDescent="0.4">
      <c r="A320" s="16" t="s">
        <v>3509</v>
      </c>
      <c r="B320" s="16"/>
    </row>
    <row r="321" spans="1:2" ht="15" thickBot="1" x14ac:dyDescent="0.4">
      <c r="A321" s="16" t="s">
        <v>3510</v>
      </c>
      <c r="B321" s="16"/>
    </row>
    <row r="322" spans="1:2" ht="15" thickBot="1" x14ac:dyDescent="0.4">
      <c r="A322" s="16" t="s">
        <v>3511</v>
      </c>
      <c r="B322" s="16"/>
    </row>
    <row r="323" spans="1:2" ht="15" thickBot="1" x14ac:dyDescent="0.4">
      <c r="A323" s="16" t="s">
        <v>3512</v>
      </c>
      <c r="B323" s="16"/>
    </row>
    <row r="324" spans="1:2" ht="15" thickBot="1" x14ac:dyDescent="0.4">
      <c r="A324" s="16" t="s">
        <v>3513</v>
      </c>
      <c r="B324" s="16"/>
    </row>
    <row r="325" spans="1:2" ht="15" thickBot="1" x14ac:dyDescent="0.4">
      <c r="A325" s="16" t="s">
        <v>3514</v>
      </c>
      <c r="B325" s="16"/>
    </row>
    <row r="326" spans="1:2" ht="15" thickBot="1" x14ac:dyDescent="0.4">
      <c r="A326" s="16" t="s">
        <v>3515</v>
      </c>
      <c r="B326" s="16"/>
    </row>
    <row r="327" spans="1:2" ht="15" thickBot="1" x14ac:dyDescent="0.4">
      <c r="A327" s="16" t="s">
        <v>3516</v>
      </c>
      <c r="B327" s="16"/>
    </row>
    <row r="328" spans="1:2" ht="15" thickBot="1" x14ac:dyDescent="0.4">
      <c r="A328" s="16" t="s">
        <v>3517</v>
      </c>
      <c r="B328" s="16"/>
    </row>
    <row r="329" spans="1:2" ht="15" thickBot="1" x14ac:dyDescent="0.4">
      <c r="A329" s="16" t="s">
        <v>3518</v>
      </c>
      <c r="B329" s="16"/>
    </row>
    <row r="330" spans="1:2" ht="15" thickBot="1" x14ac:dyDescent="0.4">
      <c r="A330" s="16" t="s">
        <v>3519</v>
      </c>
      <c r="B330" s="16"/>
    </row>
    <row r="331" spans="1:2" ht="15" thickBot="1" x14ac:dyDescent="0.4">
      <c r="A331" s="16" t="s">
        <v>3520</v>
      </c>
      <c r="B331" s="16"/>
    </row>
    <row r="332" spans="1:2" ht="15" thickBot="1" x14ac:dyDescent="0.4">
      <c r="A332" s="16" t="s">
        <v>3521</v>
      </c>
      <c r="B332" s="16"/>
    </row>
    <row r="333" spans="1:2" ht="15" thickBot="1" x14ac:dyDescent="0.4">
      <c r="A333" s="16" t="s">
        <v>3522</v>
      </c>
      <c r="B333" s="16"/>
    </row>
    <row r="334" spans="1:2" ht="15" thickBot="1" x14ac:dyDescent="0.4">
      <c r="A334" s="16" t="s">
        <v>3523</v>
      </c>
      <c r="B334" s="16"/>
    </row>
    <row r="335" spans="1:2" ht="15" thickBot="1" x14ac:dyDescent="0.4">
      <c r="A335" s="16" t="s">
        <v>3524</v>
      </c>
      <c r="B335" s="16"/>
    </row>
    <row r="336" spans="1:2" ht="15" thickBot="1" x14ac:dyDescent="0.4">
      <c r="A336" s="16" t="s">
        <v>3525</v>
      </c>
      <c r="B336" s="16"/>
    </row>
    <row r="337" spans="1:2" ht="15" thickBot="1" x14ac:dyDescent="0.4">
      <c r="A337" s="16" t="s">
        <v>3526</v>
      </c>
      <c r="B337" s="16"/>
    </row>
    <row r="338" spans="1:2" ht="15" thickBot="1" x14ac:dyDescent="0.4">
      <c r="A338" s="16" t="s">
        <v>3527</v>
      </c>
      <c r="B338" s="16"/>
    </row>
    <row r="339" spans="1:2" ht="15" thickBot="1" x14ac:dyDescent="0.4">
      <c r="A339" s="16" t="s">
        <v>3528</v>
      </c>
      <c r="B339" s="16"/>
    </row>
    <row r="340" spans="1:2" ht="15" thickBot="1" x14ac:dyDescent="0.4">
      <c r="A340" s="16" t="s">
        <v>3529</v>
      </c>
      <c r="B340" s="16"/>
    </row>
    <row r="341" spans="1:2" ht="15" thickBot="1" x14ac:dyDescent="0.4">
      <c r="A341" s="16" t="s">
        <v>3530</v>
      </c>
      <c r="B341" s="16"/>
    </row>
    <row r="342" spans="1:2" ht="15" thickBot="1" x14ac:dyDescent="0.4">
      <c r="A342" s="16" t="s">
        <v>3531</v>
      </c>
      <c r="B342" s="16"/>
    </row>
    <row r="343" spans="1:2" ht="15" thickBot="1" x14ac:dyDescent="0.4">
      <c r="A343" s="16" t="s">
        <v>3532</v>
      </c>
      <c r="B343" s="16"/>
    </row>
    <row r="344" spans="1:2" ht="15" thickBot="1" x14ac:dyDescent="0.4">
      <c r="A344" s="16" t="s">
        <v>3533</v>
      </c>
      <c r="B344" s="16"/>
    </row>
    <row r="345" spans="1:2" ht="15" thickBot="1" x14ac:dyDescent="0.4">
      <c r="A345" s="16" t="s">
        <v>3534</v>
      </c>
      <c r="B345" s="16"/>
    </row>
    <row r="346" spans="1:2" ht="15" thickBot="1" x14ac:dyDescent="0.4">
      <c r="A346" s="16" t="s">
        <v>3535</v>
      </c>
      <c r="B346" s="16"/>
    </row>
    <row r="347" spans="1:2" ht="15" thickBot="1" x14ac:dyDescent="0.4">
      <c r="A347" s="16" t="s">
        <v>3536</v>
      </c>
      <c r="B347" s="16"/>
    </row>
    <row r="348" spans="1:2" ht="15" thickBot="1" x14ac:dyDescent="0.4">
      <c r="A348" s="16" t="s">
        <v>3537</v>
      </c>
      <c r="B348" s="16"/>
    </row>
    <row r="349" spans="1:2" ht="15" thickBot="1" x14ac:dyDescent="0.4">
      <c r="A349" s="16" t="s">
        <v>3538</v>
      </c>
      <c r="B349" s="16"/>
    </row>
    <row r="350" spans="1:2" ht="15" thickBot="1" x14ac:dyDescent="0.4">
      <c r="A350" s="16" t="s">
        <v>3539</v>
      </c>
      <c r="B350" s="16"/>
    </row>
    <row r="351" spans="1:2" ht="15" thickBot="1" x14ac:dyDescent="0.4">
      <c r="A351" s="16" t="s">
        <v>3540</v>
      </c>
      <c r="B351" s="16"/>
    </row>
    <row r="352" spans="1:2" ht="15" thickBot="1" x14ac:dyDescent="0.4">
      <c r="A352" s="16" t="s">
        <v>3541</v>
      </c>
      <c r="B352" s="16"/>
    </row>
    <row r="353" spans="1:2" ht="15" thickBot="1" x14ac:dyDescent="0.4">
      <c r="A353" s="16" t="s">
        <v>3542</v>
      </c>
      <c r="B353" s="16"/>
    </row>
    <row r="354" spans="1:2" ht="15" thickBot="1" x14ac:dyDescent="0.4">
      <c r="A354" s="16" t="s">
        <v>3543</v>
      </c>
      <c r="B354" s="16"/>
    </row>
    <row r="355" spans="1:2" ht="15" thickBot="1" x14ac:dyDescent="0.4">
      <c r="A355" s="16" t="s">
        <v>3544</v>
      </c>
      <c r="B355" s="16"/>
    </row>
    <row r="356" spans="1:2" ht="15" thickBot="1" x14ac:dyDescent="0.4">
      <c r="A356" s="16" t="s">
        <v>3545</v>
      </c>
      <c r="B356" s="16"/>
    </row>
    <row r="357" spans="1:2" ht="15" thickBot="1" x14ac:dyDescent="0.4">
      <c r="A357" s="16" t="s">
        <v>3546</v>
      </c>
      <c r="B357" s="16"/>
    </row>
    <row r="358" spans="1:2" ht="15" thickBot="1" x14ac:dyDescent="0.4">
      <c r="A358" s="16" t="s">
        <v>3547</v>
      </c>
      <c r="B358" s="16"/>
    </row>
    <row r="359" spans="1:2" ht="15" thickBot="1" x14ac:dyDescent="0.4">
      <c r="A359" s="16" t="s">
        <v>3548</v>
      </c>
      <c r="B359" s="16"/>
    </row>
    <row r="360" spans="1:2" ht="15" thickBot="1" x14ac:dyDescent="0.4">
      <c r="A360" s="16" t="s">
        <v>3549</v>
      </c>
      <c r="B360" s="16"/>
    </row>
    <row r="361" spans="1:2" ht="15" thickBot="1" x14ac:dyDescent="0.4">
      <c r="A361" s="16" t="s">
        <v>3550</v>
      </c>
      <c r="B361" s="16"/>
    </row>
    <row r="362" spans="1:2" ht="15" thickBot="1" x14ac:dyDescent="0.4">
      <c r="A362" s="16" t="s">
        <v>3551</v>
      </c>
      <c r="B362" s="16"/>
    </row>
    <row r="363" spans="1:2" ht="15" thickBot="1" x14ac:dyDescent="0.4">
      <c r="A363" s="16" t="s">
        <v>3552</v>
      </c>
      <c r="B363" s="16"/>
    </row>
    <row r="364" spans="1:2" ht="15" thickBot="1" x14ac:dyDescent="0.4">
      <c r="A364" s="16" t="s">
        <v>3553</v>
      </c>
      <c r="B364" s="16"/>
    </row>
    <row r="365" spans="1:2" ht="15" thickBot="1" x14ac:dyDescent="0.4">
      <c r="A365" s="16" t="s">
        <v>3554</v>
      </c>
      <c r="B365" s="16"/>
    </row>
    <row r="366" spans="1:2" ht="15" thickBot="1" x14ac:dyDescent="0.4">
      <c r="A366" s="16" t="s">
        <v>3555</v>
      </c>
      <c r="B366" s="16"/>
    </row>
    <row r="367" spans="1:2" ht="15" thickBot="1" x14ac:dyDescent="0.4">
      <c r="A367" s="16" t="s">
        <v>3556</v>
      </c>
      <c r="B367" s="16"/>
    </row>
    <row r="368" spans="1:2" ht="15" thickBot="1" x14ac:dyDescent="0.4">
      <c r="A368" s="16" t="s">
        <v>3557</v>
      </c>
      <c r="B368" s="16"/>
    </row>
    <row r="369" spans="1:2" ht="15" thickBot="1" x14ac:dyDescent="0.4">
      <c r="A369" s="16" t="s">
        <v>3558</v>
      </c>
      <c r="B369" s="16"/>
    </row>
    <row r="370" spans="1:2" ht="15" thickBot="1" x14ac:dyDescent="0.4">
      <c r="A370" s="16" t="s">
        <v>3559</v>
      </c>
      <c r="B370" s="16"/>
    </row>
    <row r="371" spans="1:2" ht="15" thickBot="1" x14ac:dyDescent="0.4">
      <c r="A371" s="16" t="s">
        <v>3560</v>
      </c>
      <c r="B371" s="16"/>
    </row>
    <row r="372" spans="1:2" ht="15" thickBot="1" x14ac:dyDescent="0.4">
      <c r="A372" s="16" t="s">
        <v>3561</v>
      </c>
      <c r="B372" s="16"/>
    </row>
    <row r="373" spans="1:2" ht="15" thickBot="1" x14ac:dyDescent="0.4">
      <c r="A373" s="16" t="s">
        <v>3562</v>
      </c>
      <c r="B373" s="16"/>
    </row>
    <row r="374" spans="1:2" ht="15" thickBot="1" x14ac:dyDescent="0.4">
      <c r="A374" s="16" t="s">
        <v>3563</v>
      </c>
      <c r="B374" s="16"/>
    </row>
    <row r="375" spans="1:2" ht="15" thickBot="1" x14ac:dyDescent="0.4">
      <c r="A375" s="16" t="s">
        <v>3564</v>
      </c>
      <c r="B375" s="16"/>
    </row>
    <row r="376" spans="1:2" ht="15" thickBot="1" x14ac:dyDescent="0.4">
      <c r="A376" s="16" t="s">
        <v>3565</v>
      </c>
      <c r="B376" s="16"/>
    </row>
    <row r="377" spans="1:2" ht="15" thickBot="1" x14ac:dyDescent="0.4">
      <c r="A377" s="16" t="s">
        <v>3566</v>
      </c>
      <c r="B377" s="16"/>
    </row>
    <row r="378" spans="1:2" ht="15" thickBot="1" x14ac:dyDescent="0.4">
      <c r="A378" s="16" t="s">
        <v>3567</v>
      </c>
      <c r="B378" s="16"/>
    </row>
    <row r="379" spans="1:2" ht="15" thickBot="1" x14ac:dyDescent="0.4">
      <c r="A379" s="16" t="s">
        <v>3568</v>
      </c>
      <c r="B379" s="16"/>
    </row>
    <row r="380" spans="1:2" ht="15" thickBot="1" x14ac:dyDescent="0.4">
      <c r="A380" s="16" t="s">
        <v>3569</v>
      </c>
      <c r="B380" s="16"/>
    </row>
    <row r="381" spans="1:2" ht="15" thickBot="1" x14ac:dyDescent="0.4">
      <c r="A381" s="16" t="s">
        <v>3570</v>
      </c>
      <c r="B381" s="16"/>
    </row>
    <row r="382" spans="1:2" ht="15" thickBot="1" x14ac:dyDescent="0.4">
      <c r="A382" s="16" t="s">
        <v>3571</v>
      </c>
      <c r="B382" s="16"/>
    </row>
    <row r="383" spans="1:2" ht="15" thickBot="1" x14ac:dyDescent="0.4">
      <c r="A383" s="16" t="s">
        <v>3572</v>
      </c>
      <c r="B383" s="16"/>
    </row>
    <row r="384" spans="1:2" ht="15" thickBot="1" x14ac:dyDescent="0.4">
      <c r="A384" s="16" t="s">
        <v>3573</v>
      </c>
      <c r="B384" s="16"/>
    </row>
    <row r="385" spans="1:2" ht="15" thickBot="1" x14ac:dyDescent="0.4">
      <c r="A385" s="16" t="s">
        <v>3574</v>
      </c>
      <c r="B385" s="16"/>
    </row>
    <row r="386" spans="1:2" ht="15" thickBot="1" x14ac:dyDescent="0.4">
      <c r="A386" s="16" t="s">
        <v>3575</v>
      </c>
      <c r="B386" s="16"/>
    </row>
    <row r="387" spans="1:2" ht="15" thickBot="1" x14ac:dyDescent="0.4">
      <c r="A387" s="16" t="s">
        <v>3576</v>
      </c>
      <c r="B387" s="16"/>
    </row>
    <row r="388" spans="1:2" ht="15" thickBot="1" x14ac:dyDescent="0.4">
      <c r="A388" s="16" t="s">
        <v>3577</v>
      </c>
      <c r="B388" s="16"/>
    </row>
    <row r="389" spans="1:2" ht="15" thickBot="1" x14ac:dyDescent="0.4">
      <c r="A389" s="16" t="s">
        <v>3578</v>
      </c>
      <c r="B389" s="16"/>
    </row>
    <row r="390" spans="1:2" ht="15" thickBot="1" x14ac:dyDescent="0.4">
      <c r="A390" s="16" t="s">
        <v>3579</v>
      </c>
      <c r="B390" s="16"/>
    </row>
    <row r="391" spans="1:2" ht="15" thickBot="1" x14ac:dyDescent="0.4">
      <c r="A391" s="16" t="s">
        <v>3580</v>
      </c>
      <c r="B391" s="16"/>
    </row>
    <row r="392" spans="1:2" ht="15" thickBot="1" x14ac:dyDescent="0.4">
      <c r="A392" s="16" t="s">
        <v>3581</v>
      </c>
      <c r="B392" s="16"/>
    </row>
    <row r="393" spans="1:2" ht="15" thickBot="1" x14ac:dyDescent="0.4">
      <c r="A393" s="16" t="s">
        <v>3582</v>
      </c>
      <c r="B393" s="16"/>
    </row>
    <row r="394" spans="1:2" ht="15" thickBot="1" x14ac:dyDescent="0.4">
      <c r="A394" s="16" t="s">
        <v>3583</v>
      </c>
      <c r="B394" s="16"/>
    </row>
    <row r="395" spans="1:2" ht="15" thickBot="1" x14ac:dyDescent="0.4">
      <c r="A395" s="16" t="s">
        <v>3584</v>
      </c>
      <c r="B395" s="16"/>
    </row>
    <row r="396" spans="1:2" ht="15" thickBot="1" x14ac:dyDescent="0.4">
      <c r="A396" s="16" t="s">
        <v>3585</v>
      </c>
      <c r="B396" s="16"/>
    </row>
    <row r="397" spans="1:2" ht="15" thickBot="1" x14ac:dyDescent="0.4">
      <c r="A397" s="16" t="s">
        <v>3586</v>
      </c>
      <c r="B397" s="16"/>
    </row>
    <row r="398" spans="1:2" ht="15" thickBot="1" x14ac:dyDescent="0.4">
      <c r="A398" s="16" t="s">
        <v>3587</v>
      </c>
      <c r="B398" s="16"/>
    </row>
    <row r="399" spans="1:2" ht="15" thickBot="1" x14ac:dyDescent="0.4">
      <c r="A399" s="16" t="s">
        <v>3588</v>
      </c>
      <c r="B399" s="16"/>
    </row>
    <row r="400" spans="1:2" ht="15" thickBot="1" x14ac:dyDescent="0.4">
      <c r="A400" s="16" t="s">
        <v>3589</v>
      </c>
      <c r="B400" s="16"/>
    </row>
    <row r="401" spans="1:2" ht="15" thickBot="1" x14ac:dyDescent="0.4">
      <c r="A401" s="16" t="s">
        <v>3590</v>
      </c>
      <c r="B401" s="16"/>
    </row>
    <row r="402" spans="1:2" ht="15" thickBot="1" x14ac:dyDescent="0.4">
      <c r="A402" s="16" t="s">
        <v>3591</v>
      </c>
      <c r="B402" s="16"/>
    </row>
    <row r="403" spans="1:2" ht="15" thickBot="1" x14ac:dyDescent="0.4">
      <c r="A403" s="16" t="s">
        <v>3592</v>
      </c>
      <c r="B403" s="16"/>
    </row>
    <row r="404" spans="1:2" ht="15" thickBot="1" x14ac:dyDescent="0.4">
      <c r="A404" s="16" t="s">
        <v>3593</v>
      </c>
      <c r="B404" s="16"/>
    </row>
    <row r="405" spans="1:2" ht="15" thickBot="1" x14ac:dyDescent="0.4">
      <c r="A405" s="16" t="s">
        <v>3594</v>
      </c>
      <c r="B405" s="16"/>
    </row>
    <row r="406" spans="1:2" ht="15" thickBot="1" x14ac:dyDescent="0.4">
      <c r="A406" s="16" t="s">
        <v>3595</v>
      </c>
      <c r="B406" s="16"/>
    </row>
    <row r="407" spans="1:2" ht="15" thickBot="1" x14ac:dyDescent="0.4">
      <c r="A407" s="16" t="s">
        <v>3596</v>
      </c>
      <c r="B407" s="16"/>
    </row>
    <row r="408" spans="1:2" ht="15" thickBot="1" x14ac:dyDescent="0.4">
      <c r="A408" s="16" t="s">
        <v>3597</v>
      </c>
      <c r="B408" s="16"/>
    </row>
    <row r="409" spans="1:2" ht="15" thickBot="1" x14ac:dyDescent="0.4">
      <c r="A409" s="16" t="s">
        <v>3598</v>
      </c>
      <c r="B409" s="16"/>
    </row>
    <row r="410" spans="1:2" ht="15" thickBot="1" x14ac:dyDescent="0.4">
      <c r="A410" s="16" t="s">
        <v>3599</v>
      </c>
      <c r="B410" s="16"/>
    </row>
    <row r="411" spans="1:2" ht="15" thickBot="1" x14ac:dyDescent="0.4">
      <c r="A411" s="16" t="s">
        <v>3600</v>
      </c>
      <c r="B411" s="16"/>
    </row>
    <row r="412" spans="1:2" ht="15" thickBot="1" x14ac:dyDescent="0.4">
      <c r="A412" s="16" t="s">
        <v>3601</v>
      </c>
      <c r="B412" s="16"/>
    </row>
    <row r="413" spans="1:2" ht="15" thickBot="1" x14ac:dyDescent="0.4">
      <c r="A413" s="16" t="s">
        <v>3602</v>
      </c>
      <c r="B413" s="16"/>
    </row>
    <row r="414" spans="1:2" ht="15" thickBot="1" x14ac:dyDescent="0.4">
      <c r="A414" s="16" t="s">
        <v>3603</v>
      </c>
      <c r="B414" s="16"/>
    </row>
    <row r="415" spans="1:2" ht="15" thickBot="1" x14ac:dyDescent="0.4">
      <c r="A415" s="16" t="s">
        <v>3604</v>
      </c>
      <c r="B415" s="16"/>
    </row>
    <row r="416" spans="1:2" ht="15" thickBot="1" x14ac:dyDescent="0.4">
      <c r="A416" s="16" t="s">
        <v>3605</v>
      </c>
      <c r="B416" s="16"/>
    </row>
    <row r="417" spans="1:2" ht="15" thickBot="1" x14ac:dyDescent="0.4">
      <c r="A417" s="16" t="s">
        <v>3606</v>
      </c>
      <c r="B417" s="16"/>
    </row>
    <row r="418" spans="1:2" ht="15" thickBot="1" x14ac:dyDescent="0.4">
      <c r="A418" s="16" t="s">
        <v>3607</v>
      </c>
      <c r="B418" s="16"/>
    </row>
    <row r="419" spans="1:2" ht="15" thickBot="1" x14ac:dyDescent="0.4">
      <c r="A419" s="16" t="s">
        <v>3608</v>
      </c>
      <c r="B419" s="16"/>
    </row>
    <row r="420" spans="1:2" ht="15" thickBot="1" x14ac:dyDescent="0.4">
      <c r="A420" s="16" t="s">
        <v>3609</v>
      </c>
      <c r="B420" s="16"/>
    </row>
    <row r="421" spans="1:2" ht="15" thickBot="1" x14ac:dyDescent="0.4">
      <c r="A421" s="16" t="s">
        <v>3610</v>
      </c>
      <c r="B421" s="16"/>
    </row>
    <row r="422" spans="1:2" ht="15" thickBot="1" x14ac:dyDescent="0.4">
      <c r="A422" s="16" t="s">
        <v>3611</v>
      </c>
      <c r="B422" s="16"/>
    </row>
    <row r="423" spans="1:2" ht="15" thickBot="1" x14ac:dyDescent="0.4">
      <c r="A423" s="16" t="s">
        <v>3612</v>
      </c>
      <c r="B423" s="16"/>
    </row>
    <row r="424" spans="1:2" ht="15" thickBot="1" x14ac:dyDescent="0.4">
      <c r="A424" s="16" t="s">
        <v>3613</v>
      </c>
      <c r="B424" s="16"/>
    </row>
    <row r="425" spans="1:2" ht="15" thickBot="1" x14ac:dyDescent="0.4">
      <c r="A425" s="16" t="s">
        <v>3614</v>
      </c>
      <c r="B425" s="16"/>
    </row>
    <row r="426" spans="1:2" ht="15" thickBot="1" x14ac:dyDescent="0.4">
      <c r="A426" s="16" t="s">
        <v>3615</v>
      </c>
      <c r="B426" s="16"/>
    </row>
    <row r="427" spans="1:2" ht="15" thickBot="1" x14ac:dyDescent="0.4">
      <c r="A427" s="16" t="s">
        <v>3616</v>
      </c>
      <c r="B427" s="16"/>
    </row>
    <row r="428" spans="1:2" ht="15" thickBot="1" x14ac:dyDescent="0.4">
      <c r="A428" s="16" t="s">
        <v>3617</v>
      </c>
      <c r="B428" s="16"/>
    </row>
    <row r="429" spans="1:2" ht="15" thickBot="1" x14ac:dyDescent="0.4">
      <c r="A429" s="16" t="s">
        <v>3618</v>
      </c>
      <c r="B429" s="16"/>
    </row>
    <row r="430" spans="1:2" ht="15" thickBot="1" x14ac:dyDescent="0.4">
      <c r="A430" s="16" t="s">
        <v>3619</v>
      </c>
      <c r="B430" s="16"/>
    </row>
    <row r="431" spans="1:2" ht="15" thickBot="1" x14ac:dyDescent="0.4">
      <c r="A431" s="16" t="s">
        <v>3620</v>
      </c>
      <c r="B431" s="16"/>
    </row>
    <row r="432" spans="1:2" ht="15" thickBot="1" x14ac:dyDescent="0.4">
      <c r="A432" s="16" t="s">
        <v>3621</v>
      </c>
      <c r="B432" s="16"/>
    </row>
    <row r="433" spans="1:2" ht="15" thickBot="1" x14ac:dyDescent="0.4">
      <c r="A433" s="16" t="s">
        <v>3622</v>
      </c>
      <c r="B433" s="16"/>
    </row>
    <row r="434" spans="1:2" ht="15" thickBot="1" x14ac:dyDescent="0.4">
      <c r="A434" s="16" t="s">
        <v>3623</v>
      </c>
      <c r="B434" s="16"/>
    </row>
    <row r="435" spans="1:2" ht="15" thickBot="1" x14ac:dyDescent="0.4">
      <c r="A435" s="16" t="s">
        <v>3624</v>
      </c>
      <c r="B435" s="16"/>
    </row>
    <row r="436" spans="1:2" ht="15" thickBot="1" x14ac:dyDescent="0.4">
      <c r="A436" s="16" t="s">
        <v>3625</v>
      </c>
      <c r="B436" s="16"/>
    </row>
    <row r="437" spans="1:2" ht="15" thickBot="1" x14ac:dyDescent="0.4">
      <c r="A437" s="16" t="s">
        <v>3626</v>
      </c>
      <c r="B437" s="16"/>
    </row>
    <row r="438" spans="1:2" ht="15" thickBot="1" x14ac:dyDescent="0.4">
      <c r="A438" s="16" t="s">
        <v>3627</v>
      </c>
      <c r="B438" s="16"/>
    </row>
    <row r="439" spans="1:2" ht="15" thickBot="1" x14ac:dyDescent="0.4">
      <c r="A439" s="16" t="s">
        <v>3628</v>
      </c>
      <c r="B439" s="16"/>
    </row>
    <row r="440" spans="1:2" ht="15" thickBot="1" x14ac:dyDescent="0.4">
      <c r="A440" s="16" t="s">
        <v>3629</v>
      </c>
      <c r="B440" s="16"/>
    </row>
    <row r="441" spans="1:2" ht="15" thickBot="1" x14ac:dyDescent="0.4">
      <c r="A441" s="16" t="s">
        <v>3630</v>
      </c>
      <c r="B441" s="16"/>
    </row>
    <row r="442" spans="1:2" ht="15" thickBot="1" x14ac:dyDescent="0.4">
      <c r="A442" s="16" t="s">
        <v>3631</v>
      </c>
      <c r="B442" s="16"/>
    </row>
    <row r="443" spans="1:2" ht="15" thickBot="1" x14ac:dyDescent="0.4">
      <c r="A443" s="16" t="s">
        <v>3632</v>
      </c>
      <c r="B443" s="16"/>
    </row>
    <row r="444" spans="1:2" ht="15" thickBot="1" x14ac:dyDescent="0.4">
      <c r="A444" s="16" t="s">
        <v>3633</v>
      </c>
      <c r="B444" s="16"/>
    </row>
    <row r="445" spans="1:2" ht="15" thickBot="1" x14ac:dyDescent="0.4">
      <c r="A445" s="16" t="s">
        <v>3634</v>
      </c>
      <c r="B445" s="16"/>
    </row>
    <row r="446" spans="1:2" ht="15" thickBot="1" x14ac:dyDescent="0.4">
      <c r="A446" s="16" t="s">
        <v>3635</v>
      </c>
      <c r="B446" s="16"/>
    </row>
    <row r="447" spans="1:2" ht="15" thickBot="1" x14ac:dyDescent="0.4">
      <c r="A447" s="16" t="s">
        <v>3636</v>
      </c>
      <c r="B447" s="16"/>
    </row>
    <row r="448" spans="1:2" ht="15" thickBot="1" x14ac:dyDescent="0.4">
      <c r="A448" s="16" t="s">
        <v>3637</v>
      </c>
      <c r="B448" s="16"/>
    </row>
    <row r="449" spans="1:2" ht="15" thickBot="1" x14ac:dyDescent="0.4">
      <c r="A449" s="16" t="s">
        <v>3638</v>
      </c>
      <c r="B449" s="16"/>
    </row>
    <row r="450" spans="1:2" ht="15" thickBot="1" x14ac:dyDescent="0.4">
      <c r="A450" s="16" t="s">
        <v>3639</v>
      </c>
      <c r="B450" s="16"/>
    </row>
    <row r="451" spans="1:2" ht="15" thickBot="1" x14ac:dyDescent="0.4">
      <c r="A451" s="16" t="s">
        <v>3640</v>
      </c>
      <c r="B451" s="16"/>
    </row>
    <row r="452" spans="1:2" ht="15" thickBot="1" x14ac:dyDescent="0.4">
      <c r="A452" s="16" t="s">
        <v>3641</v>
      </c>
      <c r="B452" s="16"/>
    </row>
    <row r="453" spans="1:2" ht="15" thickBot="1" x14ac:dyDescent="0.4">
      <c r="A453" s="16" t="s">
        <v>3642</v>
      </c>
      <c r="B453" s="16"/>
    </row>
    <row r="454" spans="1:2" ht="15" thickBot="1" x14ac:dyDescent="0.4">
      <c r="A454" s="16" t="s">
        <v>3643</v>
      </c>
      <c r="B454" s="16"/>
    </row>
    <row r="455" spans="1:2" ht="15" thickBot="1" x14ac:dyDescent="0.4">
      <c r="A455" s="16" t="s">
        <v>3644</v>
      </c>
      <c r="B455" s="16"/>
    </row>
    <row r="456" spans="1:2" ht="15" thickBot="1" x14ac:dyDescent="0.4">
      <c r="A456" s="16" t="s">
        <v>3645</v>
      </c>
      <c r="B456" s="16"/>
    </row>
    <row r="457" spans="1:2" ht="15" thickBot="1" x14ac:dyDescent="0.4">
      <c r="A457" s="16" t="s">
        <v>3646</v>
      </c>
      <c r="B457" s="16"/>
    </row>
    <row r="458" spans="1:2" ht="15" thickBot="1" x14ac:dyDescent="0.4">
      <c r="A458" s="16" t="s">
        <v>3647</v>
      </c>
      <c r="B458" s="16"/>
    </row>
    <row r="459" spans="1:2" ht="15" thickBot="1" x14ac:dyDescent="0.4">
      <c r="A459" s="16" t="s">
        <v>3648</v>
      </c>
      <c r="B459" s="16"/>
    </row>
    <row r="460" spans="1:2" ht="15" thickBot="1" x14ac:dyDescent="0.4">
      <c r="A460" s="16" t="s">
        <v>3649</v>
      </c>
      <c r="B460" s="16"/>
    </row>
    <row r="461" spans="1:2" ht="15" thickBot="1" x14ac:dyDescent="0.4">
      <c r="A461" s="16" t="s">
        <v>3650</v>
      </c>
      <c r="B461" s="16"/>
    </row>
    <row r="462" spans="1:2" ht="15" thickBot="1" x14ac:dyDescent="0.4">
      <c r="A462" s="16" t="s">
        <v>3651</v>
      </c>
      <c r="B462" s="16"/>
    </row>
    <row r="463" spans="1:2" ht="15" thickBot="1" x14ac:dyDescent="0.4">
      <c r="A463" s="16" t="s">
        <v>3652</v>
      </c>
      <c r="B463" s="16"/>
    </row>
    <row r="464" spans="1:2" ht="15" thickBot="1" x14ac:dyDescent="0.4">
      <c r="A464" s="16" t="s">
        <v>3653</v>
      </c>
      <c r="B464" s="16"/>
    </row>
    <row r="465" spans="1:2" ht="15" thickBot="1" x14ac:dyDescent="0.4">
      <c r="A465" s="16" t="s">
        <v>3654</v>
      </c>
      <c r="B465" s="16"/>
    </row>
    <row r="466" spans="1:2" ht="15" thickBot="1" x14ac:dyDescent="0.4">
      <c r="A466" s="16" t="s">
        <v>3655</v>
      </c>
      <c r="B466" s="16"/>
    </row>
    <row r="467" spans="1:2" ht="15" thickBot="1" x14ac:dyDescent="0.4">
      <c r="A467" s="16" t="s">
        <v>3656</v>
      </c>
      <c r="B467" s="16"/>
    </row>
    <row r="468" spans="1:2" ht="15" thickBot="1" x14ac:dyDescent="0.4">
      <c r="A468" s="16" t="s">
        <v>3657</v>
      </c>
      <c r="B468" s="16"/>
    </row>
    <row r="469" spans="1:2" ht="15" thickBot="1" x14ac:dyDescent="0.4">
      <c r="A469" s="16" t="s">
        <v>3658</v>
      </c>
      <c r="B469" s="16"/>
    </row>
    <row r="470" spans="1:2" ht="15" thickBot="1" x14ac:dyDescent="0.4">
      <c r="A470" s="16" t="s">
        <v>3659</v>
      </c>
      <c r="B470" s="16"/>
    </row>
    <row r="471" spans="1:2" ht="15" thickBot="1" x14ac:dyDescent="0.4">
      <c r="A471" s="16" t="s">
        <v>3660</v>
      </c>
      <c r="B471" s="16"/>
    </row>
    <row r="472" spans="1:2" ht="15" thickBot="1" x14ac:dyDescent="0.4">
      <c r="A472" s="16" t="s">
        <v>3661</v>
      </c>
      <c r="B472" s="16"/>
    </row>
    <row r="473" spans="1:2" ht="15" thickBot="1" x14ac:dyDescent="0.4">
      <c r="A473" s="16" t="s">
        <v>3662</v>
      </c>
      <c r="B473" s="16"/>
    </row>
    <row r="474" spans="1:2" ht="15" thickBot="1" x14ac:dyDescent="0.4">
      <c r="A474" s="16" t="s">
        <v>3663</v>
      </c>
      <c r="B474" s="16"/>
    </row>
    <row r="475" spans="1:2" ht="15" thickBot="1" x14ac:dyDescent="0.4">
      <c r="A475" s="16" t="s">
        <v>3664</v>
      </c>
      <c r="B475" s="16"/>
    </row>
    <row r="476" spans="1:2" ht="15" thickBot="1" x14ac:dyDescent="0.4">
      <c r="A476" s="16" t="s">
        <v>3665</v>
      </c>
      <c r="B476" s="16"/>
    </row>
    <row r="477" spans="1:2" ht="15" thickBot="1" x14ac:dyDescent="0.4">
      <c r="A477" s="16" t="s">
        <v>3666</v>
      </c>
      <c r="B477" s="16"/>
    </row>
    <row r="478" spans="1:2" ht="15" thickBot="1" x14ac:dyDescent="0.4">
      <c r="A478" s="16" t="s">
        <v>3667</v>
      </c>
      <c r="B478" s="16"/>
    </row>
    <row r="479" spans="1:2" ht="15" thickBot="1" x14ac:dyDescent="0.4">
      <c r="A479" s="16" t="s">
        <v>3668</v>
      </c>
      <c r="B479" s="16"/>
    </row>
    <row r="480" spans="1:2" ht="15" thickBot="1" x14ac:dyDescent="0.4">
      <c r="A480" s="16" t="s">
        <v>3669</v>
      </c>
      <c r="B480" s="16"/>
    </row>
    <row r="481" spans="1:2" ht="15" thickBot="1" x14ac:dyDescent="0.4">
      <c r="A481" s="16" t="s">
        <v>3670</v>
      </c>
      <c r="B481" s="16"/>
    </row>
    <row r="482" spans="1:2" ht="15" thickBot="1" x14ac:dyDescent="0.4">
      <c r="A482" s="16" t="s">
        <v>3671</v>
      </c>
      <c r="B482" s="16"/>
    </row>
    <row r="483" spans="1:2" ht="15" thickBot="1" x14ac:dyDescent="0.4">
      <c r="A483" s="16" t="s">
        <v>3672</v>
      </c>
      <c r="B483" s="16"/>
    </row>
    <row r="484" spans="1:2" ht="15" thickBot="1" x14ac:dyDescent="0.4">
      <c r="A484" s="16" t="s">
        <v>3673</v>
      </c>
      <c r="B484" s="16"/>
    </row>
    <row r="485" spans="1:2" ht="15" thickBot="1" x14ac:dyDescent="0.4">
      <c r="A485" s="16" t="s">
        <v>3674</v>
      </c>
      <c r="B485" s="16"/>
    </row>
    <row r="486" spans="1:2" ht="15" thickBot="1" x14ac:dyDescent="0.4">
      <c r="A486" s="16" t="s">
        <v>3675</v>
      </c>
      <c r="B486" s="16"/>
    </row>
    <row r="487" spans="1:2" ht="15" thickBot="1" x14ac:dyDescent="0.4">
      <c r="A487" s="16" t="s">
        <v>3676</v>
      </c>
      <c r="B487" s="16"/>
    </row>
    <row r="488" spans="1:2" ht="15" thickBot="1" x14ac:dyDescent="0.4">
      <c r="A488" s="16" t="s">
        <v>3677</v>
      </c>
      <c r="B488" s="16"/>
    </row>
    <row r="489" spans="1:2" ht="15" thickBot="1" x14ac:dyDescent="0.4">
      <c r="A489" s="16" t="s">
        <v>3678</v>
      </c>
      <c r="B489" s="16"/>
    </row>
    <row r="490" spans="1:2" ht="15" thickBot="1" x14ac:dyDescent="0.4">
      <c r="A490" s="16" t="s">
        <v>3679</v>
      </c>
      <c r="B490" s="16"/>
    </row>
    <row r="491" spans="1:2" ht="15" thickBot="1" x14ac:dyDescent="0.4">
      <c r="A491" s="16" t="s">
        <v>3680</v>
      </c>
      <c r="B491" s="16"/>
    </row>
    <row r="492" spans="1:2" ht="15" thickBot="1" x14ac:dyDescent="0.4">
      <c r="A492" s="16" t="s">
        <v>3681</v>
      </c>
      <c r="B492" s="16"/>
    </row>
    <row r="493" spans="1:2" ht="15" thickBot="1" x14ac:dyDescent="0.4">
      <c r="A493" s="16" t="s">
        <v>3682</v>
      </c>
      <c r="B493" s="16"/>
    </row>
    <row r="494" spans="1:2" ht="15" thickBot="1" x14ac:dyDescent="0.4">
      <c r="A494" s="16" t="s">
        <v>3683</v>
      </c>
      <c r="B494" s="16"/>
    </row>
    <row r="495" spans="1:2" ht="15" thickBot="1" x14ac:dyDescent="0.4">
      <c r="A495" s="16" t="s">
        <v>3684</v>
      </c>
      <c r="B495" s="16"/>
    </row>
    <row r="496" spans="1:2" ht="15" thickBot="1" x14ac:dyDescent="0.4">
      <c r="A496" s="16" t="s">
        <v>3685</v>
      </c>
      <c r="B496" s="16"/>
    </row>
    <row r="497" spans="1:2" ht="15" thickBot="1" x14ac:dyDescent="0.4">
      <c r="A497" s="16" t="s">
        <v>3686</v>
      </c>
      <c r="B497" s="16"/>
    </row>
    <row r="498" spans="1:2" ht="15" thickBot="1" x14ac:dyDescent="0.4">
      <c r="A498" s="16" t="s">
        <v>3687</v>
      </c>
      <c r="B498" s="16"/>
    </row>
    <row r="499" spans="1:2" ht="15" thickBot="1" x14ac:dyDescent="0.4">
      <c r="A499" s="16" t="s">
        <v>3688</v>
      </c>
      <c r="B499" s="16"/>
    </row>
    <row r="500" spans="1:2" ht="15" thickBot="1" x14ac:dyDescent="0.4">
      <c r="A500" s="16" t="s">
        <v>3689</v>
      </c>
      <c r="B500" s="16"/>
    </row>
    <row r="501" spans="1:2" ht="15" thickBot="1" x14ac:dyDescent="0.4">
      <c r="A501" s="16" t="s">
        <v>3690</v>
      </c>
      <c r="B501" s="16"/>
    </row>
    <row r="502" spans="1:2" ht="15" thickBot="1" x14ac:dyDescent="0.4">
      <c r="A502" s="16" t="s">
        <v>3691</v>
      </c>
      <c r="B502" s="16"/>
    </row>
    <row r="503" spans="1:2" ht="15" thickBot="1" x14ac:dyDescent="0.4">
      <c r="A503" s="16" t="s">
        <v>3692</v>
      </c>
      <c r="B503" s="16"/>
    </row>
    <row r="504" spans="1:2" ht="15" thickBot="1" x14ac:dyDescent="0.4">
      <c r="A504" s="16" t="s">
        <v>3693</v>
      </c>
      <c r="B504" s="16"/>
    </row>
    <row r="505" spans="1:2" ht="15" thickBot="1" x14ac:dyDescent="0.4">
      <c r="A505" s="16" t="s">
        <v>3694</v>
      </c>
      <c r="B505" s="16"/>
    </row>
    <row r="506" spans="1:2" ht="15" thickBot="1" x14ac:dyDescent="0.4">
      <c r="A506" s="16" t="s">
        <v>3695</v>
      </c>
      <c r="B506" s="16"/>
    </row>
    <row r="507" spans="1:2" ht="15" thickBot="1" x14ac:dyDescent="0.4">
      <c r="A507" s="16" t="s">
        <v>3696</v>
      </c>
      <c r="B507" s="16"/>
    </row>
    <row r="508" spans="1:2" ht="15" thickBot="1" x14ac:dyDescent="0.4">
      <c r="A508" s="16" t="s">
        <v>3697</v>
      </c>
      <c r="B508" s="16"/>
    </row>
    <row r="509" spans="1:2" ht="15" thickBot="1" x14ac:dyDescent="0.4">
      <c r="A509" s="16" t="s">
        <v>3698</v>
      </c>
      <c r="B509" s="16"/>
    </row>
    <row r="510" spans="1:2" ht="15" thickBot="1" x14ac:dyDescent="0.4">
      <c r="A510" s="16" t="s">
        <v>3699</v>
      </c>
      <c r="B510" s="16"/>
    </row>
    <row r="511" spans="1:2" ht="15" thickBot="1" x14ac:dyDescent="0.4">
      <c r="A511" s="16" t="s">
        <v>3700</v>
      </c>
      <c r="B511" s="16"/>
    </row>
    <row r="512" spans="1:2" ht="15" thickBot="1" x14ac:dyDescent="0.4">
      <c r="A512" s="16" t="s">
        <v>3701</v>
      </c>
      <c r="B512" s="16"/>
    </row>
    <row r="513" spans="1:2" ht="15" thickBot="1" x14ac:dyDescent="0.4">
      <c r="A513" s="16" t="s">
        <v>3702</v>
      </c>
      <c r="B513" s="16"/>
    </row>
    <row r="514" spans="1:2" ht="15" thickBot="1" x14ac:dyDescent="0.4">
      <c r="A514" s="16" t="s">
        <v>3703</v>
      </c>
      <c r="B514" s="16"/>
    </row>
    <row r="515" spans="1:2" ht="15" thickBot="1" x14ac:dyDescent="0.4">
      <c r="A515" s="16" t="s">
        <v>3704</v>
      </c>
      <c r="B515" s="16"/>
    </row>
    <row r="516" spans="1:2" ht="15" thickBot="1" x14ac:dyDescent="0.4">
      <c r="A516" s="16" t="s">
        <v>3705</v>
      </c>
      <c r="B516" s="16"/>
    </row>
    <row r="517" spans="1:2" ht="15" thickBot="1" x14ac:dyDescent="0.4">
      <c r="A517" s="16" t="s">
        <v>3706</v>
      </c>
      <c r="B517" s="16"/>
    </row>
    <row r="518" spans="1:2" ht="15" thickBot="1" x14ac:dyDescent="0.4">
      <c r="A518" s="16" t="s">
        <v>3707</v>
      </c>
      <c r="B518" s="16"/>
    </row>
    <row r="519" spans="1:2" ht="15" thickBot="1" x14ac:dyDescent="0.4">
      <c r="A519" s="16" t="s">
        <v>3708</v>
      </c>
      <c r="B519" s="16"/>
    </row>
    <row r="520" spans="1:2" ht="15" thickBot="1" x14ac:dyDescent="0.4">
      <c r="A520" s="16" t="s">
        <v>3709</v>
      </c>
      <c r="B520" s="16"/>
    </row>
    <row r="521" spans="1:2" ht="15" thickBot="1" x14ac:dyDescent="0.4">
      <c r="A521" s="16" t="s">
        <v>3710</v>
      </c>
      <c r="B521" s="16"/>
    </row>
    <row r="522" spans="1:2" ht="15" thickBot="1" x14ac:dyDescent="0.4">
      <c r="A522" s="16" t="s">
        <v>3711</v>
      </c>
      <c r="B522" s="16"/>
    </row>
    <row r="523" spans="1:2" ht="15" thickBot="1" x14ac:dyDescent="0.4">
      <c r="A523" s="16" t="s">
        <v>3712</v>
      </c>
      <c r="B523" s="16"/>
    </row>
    <row r="524" spans="1:2" ht="15" thickBot="1" x14ac:dyDescent="0.4">
      <c r="A524" s="16" t="s">
        <v>3713</v>
      </c>
      <c r="B524" s="16"/>
    </row>
    <row r="525" spans="1:2" ht="15" thickBot="1" x14ac:dyDescent="0.4">
      <c r="A525" s="16" t="s">
        <v>3714</v>
      </c>
      <c r="B525" s="16"/>
    </row>
    <row r="526" spans="1:2" ht="15" thickBot="1" x14ac:dyDescent="0.4">
      <c r="A526" s="16" t="s">
        <v>3715</v>
      </c>
      <c r="B526" s="16"/>
    </row>
    <row r="527" spans="1:2" ht="15" thickBot="1" x14ac:dyDescent="0.4">
      <c r="A527" s="16" t="s">
        <v>3716</v>
      </c>
      <c r="B527" s="16"/>
    </row>
    <row r="528" spans="1:2" ht="15" thickBot="1" x14ac:dyDescent="0.4">
      <c r="A528" s="16" t="s">
        <v>3717</v>
      </c>
      <c r="B528" s="16"/>
    </row>
    <row r="529" spans="1:2" ht="15" thickBot="1" x14ac:dyDescent="0.4">
      <c r="A529" s="16" t="s">
        <v>3718</v>
      </c>
      <c r="B529" s="16"/>
    </row>
    <row r="530" spans="1:2" ht="15" thickBot="1" x14ac:dyDescent="0.4">
      <c r="A530" s="16" t="s">
        <v>3719</v>
      </c>
      <c r="B530" s="16"/>
    </row>
    <row r="531" spans="1:2" ht="15" thickBot="1" x14ac:dyDescent="0.4">
      <c r="A531" s="16" t="s">
        <v>3720</v>
      </c>
      <c r="B531" s="16"/>
    </row>
    <row r="532" spans="1:2" ht="15" thickBot="1" x14ac:dyDescent="0.4">
      <c r="A532" s="16" t="s">
        <v>3721</v>
      </c>
      <c r="B532" s="16"/>
    </row>
    <row r="533" spans="1:2" ht="15" thickBot="1" x14ac:dyDescent="0.4">
      <c r="A533" s="16" t="s">
        <v>3722</v>
      </c>
      <c r="B533" s="16"/>
    </row>
    <row r="534" spans="1:2" ht="15" thickBot="1" x14ac:dyDescent="0.4">
      <c r="A534" s="16" t="s">
        <v>3723</v>
      </c>
      <c r="B534" s="16"/>
    </row>
    <row r="535" spans="1:2" ht="15" thickBot="1" x14ac:dyDescent="0.4">
      <c r="A535" s="16" t="s">
        <v>3724</v>
      </c>
      <c r="B535" s="16"/>
    </row>
    <row r="536" spans="1:2" ht="15" thickBot="1" x14ac:dyDescent="0.4">
      <c r="A536" s="16" t="s">
        <v>3725</v>
      </c>
      <c r="B536" s="16"/>
    </row>
    <row r="537" spans="1:2" ht="15" thickBot="1" x14ac:dyDescent="0.4">
      <c r="A537" s="16" t="s">
        <v>3726</v>
      </c>
      <c r="B537" s="16"/>
    </row>
    <row r="538" spans="1:2" ht="15" thickBot="1" x14ac:dyDescent="0.4">
      <c r="A538" s="16" t="s">
        <v>3727</v>
      </c>
      <c r="B538" s="16"/>
    </row>
    <row r="539" spans="1:2" ht="15" thickBot="1" x14ac:dyDescent="0.4">
      <c r="A539" s="16" t="s">
        <v>3728</v>
      </c>
      <c r="B539" s="16"/>
    </row>
    <row r="540" spans="1:2" ht="15" thickBot="1" x14ac:dyDescent="0.4">
      <c r="A540" s="16" t="s">
        <v>3729</v>
      </c>
      <c r="B540" s="16"/>
    </row>
    <row r="541" spans="1:2" ht="15" thickBot="1" x14ac:dyDescent="0.4">
      <c r="A541" s="16" t="s">
        <v>3730</v>
      </c>
      <c r="B541" s="16"/>
    </row>
    <row r="542" spans="1:2" ht="15" thickBot="1" x14ac:dyDescent="0.4">
      <c r="A542" s="16" t="s">
        <v>3731</v>
      </c>
      <c r="B542" s="16"/>
    </row>
    <row r="543" spans="1:2" ht="15" thickBot="1" x14ac:dyDescent="0.4">
      <c r="A543" s="16" t="s">
        <v>3732</v>
      </c>
      <c r="B543" s="16"/>
    </row>
    <row r="544" spans="1:2" ht="15" thickBot="1" x14ac:dyDescent="0.4">
      <c r="A544" s="16" t="s">
        <v>3733</v>
      </c>
      <c r="B544" s="16"/>
    </row>
    <row r="545" spans="1:2" ht="15" thickBot="1" x14ac:dyDescent="0.4">
      <c r="A545" s="16" t="s">
        <v>3734</v>
      </c>
      <c r="B545" s="16"/>
    </row>
    <row r="546" spans="1:2" ht="15" thickBot="1" x14ac:dyDescent="0.4">
      <c r="A546" s="16" t="s">
        <v>3735</v>
      </c>
      <c r="B546" s="16"/>
    </row>
    <row r="547" spans="1:2" ht="15" thickBot="1" x14ac:dyDescent="0.4">
      <c r="A547" s="16" t="s">
        <v>3736</v>
      </c>
      <c r="B547" s="16"/>
    </row>
    <row r="548" spans="1:2" ht="15" thickBot="1" x14ac:dyDescent="0.4">
      <c r="A548" s="16" t="s">
        <v>3737</v>
      </c>
      <c r="B548" s="16"/>
    </row>
    <row r="549" spans="1:2" ht="15" thickBot="1" x14ac:dyDescent="0.4">
      <c r="A549" s="16" t="s">
        <v>3738</v>
      </c>
      <c r="B549" s="16"/>
    </row>
    <row r="550" spans="1:2" ht="15" thickBot="1" x14ac:dyDescent="0.4">
      <c r="A550" s="16" t="s">
        <v>3739</v>
      </c>
      <c r="B550" s="16"/>
    </row>
    <row r="551" spans="1:2" ht="15" thickBot="1" x14ac:dyDescent="0.4">
      <c r="A551" s="16" t="s">
        <v>3740</v>
      </c>
      <c r="B551" s="16"/>
    </row>
    <row r="552" spans="1:2" ht="15" thickBot="1" x14ac:dyDescent="0.4">
      <c r="A552" s="16" t="s">
        <v>3741</v>
      </c>
      <c r="B552" s="16"/>
    </row>
    <row r="553" spans="1:2" ht="15" thickBot="1" x14ac:dyDescent="0.4">
      <c r="A553" s="16" t="s">
        <v>3742</v>
      </c>
      <c r="B553" s="16"/>
    </row>
    <row r="554" spans="1:2" ht="15" thickBot="1" x14ac:dyDescent="0.4">
      <c r="A554" s="16" t="s">
        <v>3743</v>
      </c>
      <c r="B554" s="16"/>
    </row>
    <row r="555" spans="1:2" ht="15" thickBot="1" x14ac:dyDescent="0.4">
      <c r="A555" s="16" t="s">
        <v>3744</v>
      </c>
      <c r="B555" s="16"/>
    </row>
    <row r="556" spans="1:2" ht="15" thickBot="1" x14ac:dyDescent="0.4">
      <c r="A556" s="16" t="s">
        <v>3745</v>
      </c>
      <c r="B556" s="16"/>
    </row>
    <row r="557" spans="1:2" ht="15" thickBot="1" x14ac:dyDescent="0.4">
      <c r="A557" s="16" t="s">
        <v>3746</v>
      </c>
      <c r="B557" s="16"/>
    </row>
    <row r="558" spans="1:2" ht="15" thickBot="1" x14ac:dyDescent="0.4">
      <c r="A558" s="16" t="s">
        <v>3747</v>
      </c>
      <c r="B558" s="16"/>
    </row>
    <row r="559" spans="1:2" ht="15" thickBot="1" x14ac:dyDescent="0.4">
      <c r="A559" s="16" t="s">
        <v>3748</v>
      </c>
      <c r="B559" s="16"/>
    </row>
    <row r="560" spans="1:2" ht="15" thickBot="1" x14ac:dyDescent="0.4">
      <c r="A560" s="16" t="s">
        <v>3749</v>
      </c>
      <c r="B560" s="16"/>
    </row>
    <row r="561" spans="1:2" ht="15" thickBot="1" x14ac:dyDescent="0.4">
      <c r="A561" s="16" t="s">
        <v>3750</v>
      </c>
      <c r="B561" s="16"/>
    </row>
    <row r="562" spans="1:2" ht="15" thickBot="1" x14ac:dyDescent="0.4">
      <c r="A562" s="16" t="s">
        <v>3751</v>
      </c>
      <c r="B562" s="16"/>
    </row>
    <row r="563" spans="1:2" ht="15" thickBot="1" x14ac:dyDescent="0.4">
      <c r="A563" s="16" t="s">
        <v>3752</v>
      </c>
      <c r="B563" s="16"/>
    </row>
    <row r="564" spans="1:2" ht="15" thickBot="1" x14ac:dyDescent="0.4">
      <c r="A564" s="16" t="s">
        <v>3753</v>
      </c>
      <c r="B564" s="16"/>
    </row>
    <row r="565" spans="1:2" ht="15" thickBot="1" x14ac:dyDescent="0.4">
      <c r="A565" s="16" t="s">
        <v>3754</v>
      </c>
      <c r="B565" s="16"/>
    </row>
    <row r="566" spans="1:2" ht="15" thickBot="1" x14ac:dyDescent="0.4">
      <c r="A566" s="16" t="s">
        <v>3755</v>
      </c>
      <c r="B566" s="16"/>
    </row>
    <row r="567" spans="1:2" ht="15" thickBot="1" x14ac:dyDescent="0.4">
      <c r="A567" s="16" t="s">
        <v>3756</v>
      </c>
      <c r="B567" s="16"/>
    </row>
    <row r="568" spans="1:2" ht="15" thickBot="1" x14ac:dyDescent="0.4">
      <c r="A568" s="16" t="s">
        <v>3757</v>
      </c>
      <c r="B568" s="16"/>
    </row>
    <row r="569" spans="1:2" ht="15" thickBot="1" x14ac:dyDescent="0.4">
      <c r="A569" s="16" t="s">
        <v>3758</v>
      </c>
      <c r="B569" s="16"/>
    </row>
    <row r="570" spans="1:2" ht="15" thickBot="1" x14ac:dyDescent="0.4">
      <c r="A570" s="16" t="s">
        <v>3759</v>
      </c>
      <c r="B570" s="16"/>
    </row>
    <row r="571" spans="1:2" ht="15" thickBot="1" x14ac:dyDescent="0.4">
      <c r="A571" s="16" t="s">
        <v>3760</v>
      </c>
      <c r="B571" s="16"/>
    </row>
    <row r="572" spans="1:2" ht="15" thickBot="1" x14ac:dyDescent="0.4">
      <c r="A572" s="16" t="s">
        <v>3761</v>
      </c>
      <c r="B572" s="16"/>
    </row>
    <row r="573" spans="1:2" ht="15" thickBot="1" x14ac:dyDescent="0.4">
      <c r="A573" s="16" t="s">
        <v>3762</v>
      </c>
      <c r="B573" s="16"/>
    </row>
    <row r="574" spans="1:2" ht="15" thickBot="1" x14ac:dyDescent="0.4">
      <c r="A574" s="16" t="s">
        <v>3763</v>
      </c>
      <c r="B574" s="16"/>
    </row>
    <row r="575" spans="1:2" ht="15" thickBot="1" x14ac:dyDescent="0.4">
      <c r="A575" s="16" t="s">
        <v>3764</v>
      </c>
      <c r="B575" s="16"/>
    </row>
    <row r="576" spans="1:2" ht="15" thickBot="1" x14ac:dyDescent="0.4">
      <c r="A576" s="16" t="s">
        <v>3765</v>
      </c>
      <c r="B576" s="16"/>
    </row>
    <row r="577" spans="1:2" ht="15" thickBot="1" x14ac:dyDescent="0.4">
      <c r="A577" s="16" t="s">
        <v>3766</v>
      </c>
      <c r="B577" s="16"/>
    </row>
    <row r="578" spans="1:2" ht="15" thickBot="1" x14ac:dyDescent="0.4">
      <c r="A578" s="16" t="s">
        <v>3767</v>
      </c>
      <c r="B578" s="16"/>
    </row>
    <row r="579" spans="1:2" ht="15" thickBot="1" x14ac:dyDescent="0.4">
      <c r="A579" s="16" t="s">
        <v>3768</v>
      </c>
      <c r="B579" s="16"/>
    </row>
    <row r="580" spans="1:2" ht="15" thickBot="1" x14ac:dyDescent="0.4">
      <c r="A580" s="16" t="s">
        <v>3769</v>
      </c>
      <c r="B580" s="16"/>
    </row>
    <row r="581" spans="1:2" ht="15" thickBot="1" x14ac:dyDescent="0.4">
      <c r="A581" s="16" t="s">
        <v>3770</v>
      </c>
      <c r="B581" s="16"/>
    </row>
    <row r="582" spans="1:2" ht="15" thickBot="1" x14ac:dyDescent="0.4">
      <c r="A582" s="16" t="s">
        <v>3771</v>
      </c>
      <c r="B582" s="16"/>
    </row>
    <row r="583" spans="1:2" ht="15" thickBot="1" x14ac:dyDescent="0.4">
      <c r="A583" s="16" t="s">
        <v>3772</v>
      </c>
      <c r="B583" s="16"/>
    </row>
    <row r="584" spans="1:2" ht="15" thickBot="1" x14ac:dyDescent="0.4">
      <c r="A584" s="16" t="s">
        <v>3773</v>
      </c>
      <c r="B584" s="16"/>
    </row>
    <row r="585" spans="1:2" ht="15" thickBot="1" x14ac:dyDescent="0.4">
      <c r="A585" s="16" t="s">
        <v>3774</v>
      </c>
      <c r="B585" s="16"/>
    </row>
    <row r="586" spans="1:2" ht="15" thickBot="1" x14ac:dyDescent="0.4">
      <c r="A586" s="16" t="s">
        <v>3775</v>
      </c>
      <c r="B586" s="16"/>
    </row>
    <row r="587" spans="1:2" ht="15" thickBot="1" x14ac:dyDescent="0.4">
      <c r="A587" s="16" t="s">
        <v>3776</v>
      </c>
      <c r="B587" s="16"/>
    </row>
    <row r="588" spans="1:2" ht="15" thickBot="1" x14ac:dyDescent="0.4">
      <c r="A588" s="16" t="s">
        <v>3777</v>
      </c>
      <c r="B588" s="16"/>
    </row>
    <row r="589" spans="1:2" ht="15" thickBot="1" x14ac:dyDescent="0.4">
      <c r="A589" s="16" t="s">
        <v>3778</v>
      </c>
      <c r="B589" s="16"/>
    </row>
    <row r="590" spans="1:2" ht="15" thickBot="1" x14ac:dyDescent="0.4">
      <c r="A590" s="16" t="s">
        <v>3779</v>
      </c>
      <c r="B590" s="16"/>
    </row>
    <row r="591" spans="1:2" ht="15" thickBot="1" x14ac:dyDescent="0.4">
      <c r="A591" s="16" t="s">
        <v>3780</v>
      </c>
      <c r="B591" s="16"/>
    </row>
    <row r="592" spans="1:2" ht="15" thickBot="1" x14ac:dyDescent="0.4">
      <c r="A592" s="16" t="s">
        <v>3781</v>
      </c>
      <c r="B592" s="16"/>
    </row>
    <row r="593" spans="1:2" ht="15" thickBot="1" x14ac:dyDescent="0.4">
      <c r="A593" s="16" t="s">
        <v>3782</v>
      </c>
      <c r="B593" s="16"/>
    </row>
    <row r="594" spans="1:2" ht="15" thickBot="1" x14ac:dyDescent="0.4">
      <c r="A594" s="16" t="s">
        <v>3783</v>
      </c>
      <c r="B594" s="16"/>
    </row>
    <row r="595" spans="1:2" ht="15" thickBot="1" x14ac:dyDescent="0.4">
      <c r="A595" s="16" t="s">
        <v>3784</v>
      </c>
      <c r="B595" s="16"/>
    </row>
    <row r="596" spans="1:2" ht="15" thickBot="1" x14ac:dyDescent="0.4">
      <c r="A596" s="16" t="s">
        <v>3785</v>
      </c>
      <c r="B596" s="16"/>
    </row>
    <row r="597" spans="1:2" ht="15" thickBot="1" x14ac:dyDescent="0.4">
      <c r="A597" s="16" t="s">
        <v>3786</v>
      </c>
      <c r="B597" s="16"/>
    </row>
    <row r="598" spans="1:2" ht="15" thickBot="1" x14ac:dyDescent="0.4">
      <c r="A598" s="16" t="s">
        <v>3787</v>
      </c>
      <c r="B598" s="16"/>
    </row>
    <row r="599" spans="1:2" ht="15" thickBot="1" x14ac:dyDescent="0.4">
      <c r="A599" s="16" t="s">
        <v>3788</v>
      </c>
      <c r="B599" s="16"/>
    </row>
    <row r="600" spans="1:2" ht="15" thickBot="1" x14ac:dyDescent="0.4">
      <c r="A600" s="16" t="s">
        <v>3789</v>
      </c>
      <c r="B600" s="16"/>
    </row>
    <row r="601" spans="1:2" ht="15" thickBot="1" x14ac:dyDescent="0.4">
      <c r="A601" s="16" t="s">
        <v>3790</v>
      </c>
      <c r="B601" s="16"/>
    </row>
    <row r="602" spans="1:2" ht="15" thickBot="1" x14ac:dyDescent="0.4">
      <c r="A602" s="16" t="s">
        <v>3791</v>
      </c>
      <c r="B602" s="16"/>
    </row>
    <row r="603" spans="1:2" ht="15" thickBot="1" x14ac:dyDescent="0.4">
      <c r="A603" s="16" t="s">
        <v>3792</v>
      </c>
      <c r="B603" s="16"/>
    </row>
    <row r="604" spans="1:2" ht="15" thickBot="1" x14ac:dyDescent="0.4">
      <c r="A604" s="16" t="s">
        <v>3793</v>
      </c>
      <c r="B604" s="16"/>
    </row>
    <row r="605" spans="1:2" ht="15" thickBot="1" x14ac:dyDescent="0.4">
      <c r="A605" s="16" t="s">
        <v>3794</v>
      </c>
      <c r="B605" s="16"/>
    </row>
    <row r="606" spans="1:2" ht="15" thickBot="1" x14ac:dyDescent="0.4">
      <c r="A606" s="16" t="s">
        <v>3795</v>
      </c>
      <c r="B606" s="16"/>
    </row>
    <row r="607" spans="1:2" ht="15" thickBot="1" x14ac:dyDescent="0.4">
      <c r="A607" s="16" t="s">
        <v>3796</v>
      </c>
      <c r="B607" s="16"/>
    </row>
    <row r="608" spans="1:2" ht="15" thickBot="1" x14ac:dyDescent="0.4">
      <c r="A608" s="16" t="s">
        <v>3797</v>
      </c>
      <c r="B608" s="16"/>
    </row>
    <row r="609" spans="1:2" ht="15" thickBot="1" x14ac:dyDescent="0.4">
      <c r="A609" s="16" t="s">
        <v>3798</v>
      </c>
      <c r="B609" s="16"/>
    </row>
    <row r="610" spans="1:2" ht="15" thickBot="1" x14ac:dyDescent="0.4">
      <c r="A610" s="16" t="s">
        <v>3799</v>
      </c>
      <c r="B610" s="16"/>
    </row>
    <row r="611" spans="1:2" ht="15" thickBot="1" x14ac:dyDescent="0.4">
      <c r="A611" s="16" t="s">
        <v>3800</v>
      </c>
      <c r="B611" s="16"/>
    </row>
    <row r="612" spans="1:2" ht="15" thickBot="1" x14ac:dyDescent="0.4">
      <c r="A612" s="16" t="s">
        <v>3801</v>
      </c>
      <c r="B612" s="16"/>
    </row>
    <row r="613" spans="1:2" ht="15" thickBot="1" x14ac:dyDescent="0.4">
      <c r="A613" s="16" t="s">
        <v>3802</v>
      </c>
      <c r="B613" s="16"/>
    </row>
    <row r="614" spans="1:2" ht="15" thickBot="1" x14ac:dyDescent="0.4">
      <c r="A614" s="16" t="s">
        <v>3803</v>
      </c>
      <c r="B614" s="16"/>
    </row>
    <row r="615" spans="1:2" ht="15" thickBot="1" x14ac:dyDescent="0.4">
      <c r="A615" s="16" t="s">
        <v>3804</v>
      </c>
      <c r="B615" s="16"/>
    </row>
    <row r="616" spans="1:2" ht="15" thickBot="1" x14ac:dyDescent="0.4">
      <c r="A616" s="16" t="s">
        <v>3805</v>
      </c>
      <c r="B616" s="16"/>
    </row>
    <row r="617" spans="1:2" ht="15" thickBot="1" x14ac:dyDescent="0.4">
      <c r="A617" s="16" t="s">
        <v>3806</v>
      </c>
      <c r="B617" s="16"/>
    </row>
    <row r="618" spans="1:2" ht="15" thickBot="1" x14ac:dyDescent="0.4">
      <c r="A618" s="16" t="s">
        <v>3807</v>
      </c>
      <c r="B618" s="16"/>
    </row>
    <row r="619" spans="1:2" ht="15" thickBot="1" x14ac:dyDescent="0.4">
      <c r="A619" s="16" t="s">
        <v>3808</v>
      </c>
      <c r="B619" s="16"/>
    </row>
    <row r="620" spans="1:2" ht="15" thickBot="1" x14ac:dyDescent="0.4">
      <c r="A620" s="16" t="s">
        <v>3809</v>
      </c>
      <c r="B620" s="16"/>
    </row>
    <row r="621" spans="1:2" ht="15" thickBot="1" x14ac:dyDescent="0.4">
      <c r="A621" s="16" t="s">
        <v>3810</v>
      </c>
      <c r="B621" s="16"/>
    </row>
    <row r="622" spans="1:2" ht="15" thickBot="1" x14ac:dyDescent="0.4">
      <c r="A622" s="16" t="s">
        <v>3811</v>
      </c>
      <c r="B622" s="16"/>
    </row>
    <row r="623" spans="1:2" ht="15" thickBot="1" x14ac:dyDescent="0.4">
      <c r="A623" s="16" t="s">
        <v>3812</v>
      </c>
      <c r="B623" s="16"/>
    </row>
    <row r="624" spans="1:2" ht="15" thickBot="1" x14ac:dyDescent="0.4">
      <c r="A624" s="16" t="s">
        <v>3813</v>
      </c>
      <c r="B624" s="16"/>
    </row>
    <row r="625" spans="1:2" ht="15" thickBot="1" x14ac:dyDescent="0.4">
      <c r="A625" s="16" t="s">
        <v>3814</v>
      </c>
      <c r="B625" s="16"/>
    </row>
    <row r="626" spans="1:2" ht="15" thickBot="1" x14ac:dyDescent="0.4">
      <c r="A626" s="16" t="s">
        <v>3815</v>
      </c>
      <c r="B626" s="16"/>
    </row>
    <row r="627" spans="1:2" ht="15" thickBot="1" x14ac:dyDescent="0.4">
      <c r="A627" s="16" t="s">
        <v>3816</v>
      </c>
      <c r="B627" s="16"/>
    </row>
    <row r="628" spans="1:2" ht="15" thickBot="1" x14ac:dyDescent="0.4">
      <c r="A628" s="16" t="s">
        <v>3817</v>
      </c>
      <c r="B628" s="16"/>
    </row>
    <row r="629" spans="1:2" ht="15" thickBot="1" x14ac:dyDescent="0.4">
      <c r="A629" s="16" t="s">
        <v>3818</v>
      </c>
      <c r="B629" s="16"/>
    </row>
    <row r="630" spans="1:2" ht="15" thickBot="1" x14ac:dyDescent="0.4">
      <c r="A630" s="16" t="s">
        <v>3819</v>
      </c>
      <c r="B630" s="16"/>
    </row>
    <row r="631" spans="1:2" ht="15" thickBot="1" x14ac:dyDescent="0.4">
      <c r="A631" s="16" t="s">
        <v>3820</v>
      </c>
      <c r="B631" s="16"/>
    </row>
    <row r="632" spans="1:2" ht="15" thickBot="1" x14ac:dyDescent="0.4">
      <c r="A632" s="16" t="s">
        <v>3821</v>
      </c>
      <c r="B632" s="16"/>
    </row>
    <row r="633" spans="1:2" ht="15" thickBot="1" x14ac:dyDescent="0.4">
      <c r="A633" s="16" t="s">
        <v>3822</v>
      </c>
      <c r="B633" s="16"/>
    </row>
    <row r="634" spans="1:2" ht="15" thickBot="1" x14ac:dyDescent="0.4">
      <c r="A634" s="16" t="s">
        <v>3823</v>
      </c>
      <c r="B634" s="16"/>
    </row>
    <row r="635" spans="1:2" ht="15" thickBot="1" x14ac:dyDescent="0.4">
      <c r="A635" s="16" t="s">
        <v>3824</v>
      </c>
      <c r="B635" s="16"/>
    </row>
    <row r="636" spans="1:2" ht="15" thickBot="1" x14ac:dyDescent="0.4">
      <c r="A636" s="16" t="s">
        <v>3825</v>
      </c>
      <c r="B636" s="16"/>
    </row>
    <row r="637" spans="1:2" ht="15" thickBot="1" x14ac:dyDescent="0.4">
      <c r="A637" s="16" t="s">
        <v>3826</v>
      </c>
      <c r="B637" s="16"/>
    </row>
    <row r="638" spans="1:2" ht="15" thickBot="1" x14ac:dyDescent="0.4">
      <c r="A638" s="16" t="s">
        <v>3827</v>
      </c>
      <c r="B638" s="16"/>
    </row>
    <row r="639" spans="1:2" ht="15" thickBot="1" x14ac:dyDescent="0.4">
      <c r="A639" s="16" t="s">
        <v>3828</v>
      </c>
      <c r="B639" s="16"/>
    </row>
    <row r="640" spans="1:2" ht="15" thickBot="1" x14ac:dyDescent="0.4">
      <c r="A640" s="16" t="s">
        <v>3829</v>
      </c>
      <c r="B640" s="16"/>
    </row>
    <row r="641" spans="1:2" ht="15" thickBot="1" x14ac:dyDescent="0.4">
      <c r="A641" s="16" t="s">
        <v>3830</v>
      </c>
      <c r="B641" s="16"/>
    </row>
    <row r="642" spans="1:2" ht="15" thickBot="1" x14ac:dyDescent="0.4">
      <c r="A642" s="16" t="s">
        <v>3831</v>
      </c>
      <c r="B642" s="16"/>
    </row>
    <row r="643" spans="1:2" ht="15" thickBot="1" x14ac:dyDescent="0.4">
      <c r="A643" s="16" t="s">
        <v>3832</v>
      </c>
      <c r="B643" s="16"/>
    </row>
    <row r="644" spans="1:2" ht="15" thickBot="1" x14ac:dyDescent="0.4">
      <c r="A644" s="16" t="s">
        <v>3833</v>
      </c>
      <c r="B644" s="16"/>
    </row>
    <row r="645" spans="1:2" ht="15" thickBot="1" x14ac:dyDescent="0.4">
      <c r="A645" s="16" t="s">
        <v>3834</v>
      </c>
      <c r="B645" s="16"/>
    </row>
    <row r="646" spans="1:2" ht="15" thickBot="1" x14ac:dyDescent="0.4">
      <c r="A646" s="16" t="s">
        <v>3835</v>
      </c>
      <c r="B646" s="16"/>
    </row>
    <row r="647" spans="1:2" ht="15" thickBot="1" x14ac:dyDescent="0.4">
      <c r="A647" s="16" t="s">
        <v>3836</v>
      </c>
      <c r="B647" s="16"/>
    </row>
    <row r="648" spans="1:2" ht="15" thickBot="1" x14ac:dyDescent="0.4">
      <c r="A648" s="16" t="s">
        <v>3837</v>
      </c>
      <c r="B648" s="16"/>
    </row>
    <row r="649" spans="1:2" ht="15" thickBot="1" x14ac:dyDescent="0.4">
      <c r="A649" s="16" t="s">
        <v>3838</v>
      </c>
      <c r="B649" s="16"/>
    </row>
    <row r="650" spans="1:2" ht="15" thickBot="1" x14ac:dyDescent="0.4">
      <c r="A650" s="16" t="s">
        <v>3839</v>
      </c>
      <c r="B650" s="16"/>
    </row>
    <row r="651" spans="1:2" ht="15" thickBot="1" x14ac:dyDescent="0.4">
      <c r="A651" s="16" t="s">
        <v>3840</v>
      </c>
      <c r="B651" s="16"/>
    </row>
    <row r="652" spans="1:2" ht="15" thickBot="1" x14ac:dyDescent="0.4">
      <c r="A652" s="16" t="s">
        <v>3841</v>
      </c>
      <c r="B652" s="16"/>
    </row>
    <row r="653" spans="1:2" ht="15" thickBot="1" x14ac:dyDescent="0.4">
      <c r="A653" s="16" t="s">
        <v>3842</v>
      </c>
      <c r="B653" s="16"/>
    </row>
    <row r="654" spans="1:2" ht="15" thickBot="1" x14ac:dyDescent="0.4">
      <c r="A654" s="16" t="s">
        <v>3843</v>
      </c>
      <c r="B654" s="16"/>
    </row>
    <row r="655" spans="1:2" ht="15" thickBot="1" x14ac:dyDescent="0.4">
      <c r="A655" s="16" t="s">
        <v>3844</v>
      </c>
      <c r="B655" s="16"/>
    </row>
    <row r="656" spans="1:2" ht="15" thickBot="1" x14ac:dyDescent="0.4">
      <c r="A656" s="16" t="s">
        <v>3845</v>
      </c>
      <c r="B656" s="16"/>
    </row>
    <row r="657" spans="1:2" ht="15" thickBot="1" x14ac:dyDescent="0.4">
      <c r="A657" s="16" t="s">
        <v>3846</v>
      </c>
      <c r="B657" s="16"/>
    </row>
    <row r="658" spans="1:2" ht="15" thickBot="1" x14ac:dyDescent="0.4">
      <c r="A658" s="16" t="s">
        <v>3847</v>
      </c>
      <c r="B658" s="16"/>
    </row>
    <row r="659" spans="1:2" ht="15" thickBot="1" x14ac:dyDescent="0.4">
      <c r="A659" s="16" t="s">
        <v>3848</v>
      </c>
      <c r="B659" s="16"/>
    </row>
    <row r="660" spans="1:2" ht="15" thickBot="1" x14ac:dyDescent="0.4">
      <c r="A660" s="16" t="s">
        <v>3849</v>
      </c>
      <c r="B660" s="16"/>
    </row>
    <row r="661" spans="1:2" ht="15" thickBot="1" x14ac:dyDescent="0.4">
      <c r="A661" s="16" t="s">
        <v>3850</v>
      </c>
      <c r="B661" s="16"/>
    </row>
    <row r="662" spans="1:2" ht="15" thickBot="1" x14ac:dyDescent="0.4">
      <c r="A662" s="16" t="s">
        <v>3851</v>
      </c>
      <c r="B662" s="16"/>
    </row>
    <row r="663" spans="1:2" ht="15" thickBot="1" x14ac:dyDescent="0.4">
      <c r="A663" s="16" t="s">
        <v>3852</v>
      </c>
      <c r="B663" s="16"/>
    </row>
    <row r="664" spans="1:2" ht="15" thickBot="1" x14ac:dyDescent="0.4">
      <c r="A664" s="16" t="s">
        <v>3853</v>
      </c>
      <c r="B664" s="16"/>
    </row>
    <row r="665" spans="1:2" ht="15" thickBot="1" x14ac:dyDescent="0.4">
      <c r="A665" s="16" t="s">
        <v>3854</v>
      </c>
      <c r="B665" s="16"/>
    </row>
    <row r="666" spans="1:2" ht="15" thickBot="1" x14ac:dyDescent="0.4">
      <c r="A666" s="16" t="s">
        <v>3855</v>
      </c>
      <c r="B666" s="16"/>
    </row>
    <row r="667" spans="1:2" ht="15" thickBot="1" x14ac:dyDescent="0.4">
      <c r="A667" s="16" t="s">
        <v>3856</v>
      </c>
      <c r="B667" s="16"/>
    </row>
    <row r="668" spans="1:2" ht="15" thickBot="1" x14ac:dyDescent="0.4">
      <c r="A668" s="16" t="s">
        <v>3857</v>
      </c>
      <c r="B668" s="16"/>
    </row>
    <row r="669" spans="1:2" ht="15" thickBot="1" x14ac:dyDescent="0.4">
      <c r="A669" s="16" t="s">
        <v>3858</v>
      </c>
      <c r="B669" s="16"/>
    </row>
    <row r="670" spans="1:2" ht="15" thickBot="1" x14ac:dyDescent="0.4">
      <c r="A670" s="16" t="s">
        <v>3859</v>
      </c>
      <c r="B670" s="16"/>
    </row>
    <row r="671" spans="1:2" ht="15" thickBot="1" x14ac:dyDescent="0.4">
      <c r="A671" s="16" t="s">
        <v>3860</v>
      </c>
      <c r="B671" s="16"/>
    </row>
    <row r="672" spans="1:2" ht="15" thickBot="1" x14ac:dyDescent="0.4">
      <c r="A672" s="16" t="s">
        <v>3861</v>
      </c>
      <c r="B672" s="16"/>
    </row>
    <row r="673" spans="1:2" ht="15" thickBot="1" x14ac:dyDescent="0.4">
      <c r="A673" s="16" t="s">
        <v>3862</v>
      </c>
      <c r="B673" s="16"/>
    </row>
    <row r="674" spans="1:2" ht="15" thickBot="1" x14ac:dyDescent="0.4">
      <c r="A674" s="16" t="s">
        <v>3863</v>
      </c>
      <c r="B674" s="16"/>
    </row>
    <row r="675" spans="1:2" ht="15" thickBot="1" x14ac:dyDescent="0.4">
      <c r="A675" s="16" t="s">
        <v>3864</v>
      </c>
      <c r="B675" s="16"/>
    </row>
    <row r="676" spans="1:2" ht="15" thickBot="1" x14ac:dyDescent="0.4">
      <c r="A676" s="16" t="s">
        <v>3865</v>
      </c>
      <c r="B676" s="16"/>
    </row>
    <row r="677" spans="1:2" ht="15" thickBot="1" x14ac:dyDescent="0.4">
      <c r="A677" s="16" t="s">
        <v>3866</v>
      </c>
      <c r="B677" s="16"/>
    </row>
    <row r="678" spans="1:2" ht="15" thickBot="1" x14ac:dyDescent="0.4">
      <c r="A678" s="16" t="s">
        <v>3867</v>
      </c>
      <c r="B678" s="16"/>
    </row>
    <row r="679" spans="1:2" ht="15" thickBot="1" x14ac:dyDescent="0.4">
      <c r="A679" s="16" t="s">
        <v>3868</v>
      </c>
      <c r="B679" s="16"/>
    </row>
    <row r="680" spans="1:2" ht="15" thickBot="1" x14ac:dyDescent="0.4">
      <c r="A680" s="16" t="s">
        <v>3869</v>
      </c>
      <c r="B680" s="16"/>
    </row>
    <row r="681" spans="1:2" ht="15" thickBot="1" x14ac:dyDescent="0.4">
      <c r="A681" s="16" t="s">
        <v>3870</v>
      </c>
      <c r="B681" s="16"/>
    </row>
    <row r="682" spans="1:2" ht="15" thickBot="1" x14ac:dyDescent="0.4">
      <c r="A682" s="16" t="s">
        <v>3871</v>
      </c>
      <c r="B682" s="16"/>
    </row>
    <row r="683" spans="1:2" ht="15" thickBot="1" x14ac:dyDescent="0.4">
      <c r="A683" s="16" t="s">
        <v>3872</v>
      </c>
      <c r="B683" s="16"/>
    </row>
    <row r="684" spans="1:2" ht="15" thickBot="1" x14ac:dyDescent="0.4">
      <c r="A684" s="16" t="s">
        <v>3873</v>
      </c>
      <c r="B684" s="16"/>
    </row>
    <row r="685" spans="1:2" ht="15" thickBot="1" x14ac:dyDescent="0.4">
      <c r="A685" s="16" t="s">
        <v>3874</v>
      </c>
      <c r="B685" s="16"/>
    </row>
    <row r="686" spans="1:2" ht="15" thickBot="1" x14ac:dyDescent="0.4">
      <c r="A686" s="16" t="s">
        <v>3875</v>
      </c>
      <c r="B686" s="16"/>
    </row>
    <row r="687" spans="1:2" ht="15" thickBot="1" x14ac:dyDescent="0.4">
      <c r="A687" s="16" t="s">
        <v>3876</v>
      </c>
      <c r="B687" s="16"/>
    </row>
    <row r="688" spans="1:2" ht="15" thickBot="1" x14ac:dyDescent="0.4">
      <c r="A688" s="16" t="s">
        <v>3877</v>
      </c>
      <c r="B688" s="16"/>
    </row>
    <row r="689" spans="1:2" ht="15" thickBot="1" x14ac:dyDescent="0.4">
      <c r="A689" s="16" t="s">
        <v>3878</v>
      </c>
      <c r="B689" s="16"/>
    </row>
    <row r="690" spans="1:2" ht="15" thickBot="1" x14ac:dyDescent="0.4">
      <c r="A690" s="16" t="s">
        <v>3879</v>
      </c>
      <c r="B690" s="16"/>
    </row>
    <row r="691" spans="1:2" ht="15" thickBot="1" x14ac:dyDescent="0.4">
      <c r="A691" s="16" t="s">
        <v>3880</v>
      </c>
      <c r="B691" s="16"/>
    </row>
    <row r="692" spans="1:2" ht="15" thickBot="1" x14ac:dyDescent="0.4">
      <c r="A692" s="16" t="s">
        <v>3881</v>
      </c>
      <c r="B692" s="16"/>
    </row>
    <row r="693" spans="1:2" ht="15" thickBot="1" x14ac:dyDescent="0.4">
      <c r="A693" s="16" t="s">
        <v>3882</v>
      </c>
      <c r="B693" s="16"/>
    </row>
    <row r="694" spans="1:2" ht="15" thickBot="1" x14ac:dyDescent="0.4">
      <c r="A694" s="16" t="s">
        <v>3883</v>
      </c>
      <c r="B694" s="16"/>
    </row>
    <row r="695" spans="1:2" ht="15" thickBot="1" x14ac:dyDescent="0.4">
      <c r="A695" s="16" t="s">
        <v>3884</v>
      </c>
      <c r="B695" s="16"/>
    </row>
    <row r="696" spans="1:2" ht="15" thickBot="1" x14ac:dyDescent="0.4">
      <c r="A696" s="16" t="s">
        <v>3885</v>
      </c>
      <c r="B696" s="16"/>
    </row>
    <row r="697" spans="1:2" ht="15" thickBot="1" x14ac:dyDescent="0.4">
      <c r="A697" s="16" t="s">
        <v>3886</v>
      </c>
      <c r="B697" s="16"/>
    </row>
    <row r="698" spans="1:2" ht="15" thickBot="1" x14ac:dyDescent="0.4">
      <c r="A698" s="16" t="s">
        <v>3887</v>
      </c>
      <c r="B698" s="16"/>
    </row>
    <row r="699" spans="1:2" ht="15" thickBot="1" x14ac:dyDescent="0.4">
      <c r="A699" s="16" t="s">
        <v>3888</v>
      </c>
      <c r="B699" s="16"/>
    </row>
    <row r="700" spans="1:2" ht="15" thickBot="1" x14ac:dyDescent="0.4">
      <c r="A700" s="16" t="s">
        <v>3889</v>
      </c>
      <c r="B700" s="16"/>
    </row>
    <row r="701" spans="1:2" ht="15" thickBot="1" x14ac:dyDescent="0.4">
      <c r="A701" s="16" t="s">
        <v>3890</v>
      </c>
      <c r="B701" s="16"/>
    </row>
    <row r="702" spans="1:2" ht="15" thickBot="1" x14ac:dyDescent="0.4">
      <c r="A702" s="16" t="s">
        <v>3891</v>
      </c>
      <c r="B702" s="16"/>
    </row>
    <row r="703" spans="1:2" ht="15" thickBot="1" x14ac:dyDescent="0.4">
      <c r="A703" s="16" t="s">
        <v>3892</v>
      </c>
      <c r="B703" s="16"/>
    </row>
    <row r="704" spans="1:2" ht="15" thickBot="1" x14ac:dyDescent="0.4">
      <c r="A704" s="16" t="s">
        <v>3893</v>
      </c>
      <c r="B704" s="16"/>
    </row>
    <row r="705" spans="1:2" ht="15" thickBot="1" x14ac:dyDescent="0.4">
      <c r="A705" s="16" t="s">
        <v>3894</v>
      </c>
      <c r="B705" s="16"/>
    </row>
    <row r="706" spans="1:2" ht="15" thickBot="1" x14ac:dyDescent="0.4">
      <c r="A706" s="16" t="s">
        <v>3895</v>
      </c>
      <c r="B706" s="16"/>
    </row>
    <row r="707" spans="1:2" ht="15" thickBot="1" x14ac:dyDescent="0.4">
      <c r="A707" s="16" t="s">
        <v>3896</v>
      </c>
      <c r="B707" s="16"/>
    </row>
    <row r="708" spans="1:2" ht="15" thickBot="1" x14ac:dyDescent="0.4">
      <c r="A708" s="16" t="s">
        <v>3897</v>
      </c>
      <c r="B708" s="16"/>
    </row>
    <row r="709" spans="1:2" ht="15" thickBot="1" x14ac:dyDescent="0.4">
      <c r="A709" s="16" t="s">
        <v>3898</v>
      </c>
      <c r="B709" s="16"/>
    </row>
    <row r="710" spans="1:2" ht="15" thickBot="1" x14ac:dyDescent="0.4">
      <c r="A710" s="16" t="s">
        <v>3899</v>
      </c>
      <c r="B710" s="16"/>
    </row>
    <row r="711" spans="1:2" ht="15" thickBot="1" x14ac:dyDescent="0.4">
      <c r="A711" s="16" t="s">
        <v>3900</v>
      </c>
      <c r="B711" s="16"/>
    </row>
    <row r="712" spans="1:2" ht="15" thickBot="1" x14ac:dyDescent="0.4">
      <c r="A712" s="16" t="s">
        <v>3901</v>
      </c>
      <c r="B712" s="16"/>
    </row>
    <row r="713" spans="1:2" ht="15" thickBot="1" x14ac:dyDescent="0.4">
      <c r="A713" s="16" t="s">
        <v>3902</v>
      </c>
      <c r="B713" s="16"/>
    </row>
    <row r="714" spans="1:2" ht="15" thickBot="1" x14ac:dyDescent="0.4">
      <c r="A714" s="16" t="s">
        <v>3903</v>
      </c>
      <c r="B714" s="16"/>
    </row>
    <row r="715" spans="1:2" ht="15" thickBot="1" x14ac:dyDescent="0.4">
      <c r="A715" s="16" t="s">
        <v>3904</v>
      </c>
      <c r="B715" s="16"/>
    </row>
    <row r="716" spans="1:2" ht="15" thickBot="1" x14ac:dyDescent="0.4">
      <c r="A716" s="16" t="s">
        <v>3905</v>
      </c>
      <c r="B716" s="16"/>
    </row>
    <row r="717" spans="1:2" ht="15" thickBot="1" x14ac:dyDescent="0.4">
      <c r="A717" s="16" t="s">
        <v>3906</v>
      </c>
      <c r="B717" s="16"/>
    </row>
    <row r="718" spans="1:2" ht="15" thickBot="1" x14ac:dyDescent="0.4">
      <c r="A718" s="16" t="s">
        <v>3907</v>
      </c>
      <c r="B718" s="16"/>
    </row>
    <row r="719" spans="1:2" ht="15" thickBot="1" x14ac:dyDescent="0.4">
      <c r="A719" s="16" t="s">
        <v>3908</v>
      </c>
      <c r="B719" s="16"/>
    </row>
    <row r="720" spans="1:2" ht="15" thickBot="1" x14ac:dyDescent="0.4">
      <c r="A720" s="16" t="s">
        <v>3909</v>
      </c>
      <c r="B720" s="16"/>
    </row>
    <row r="721" spans="1:2" ht="15" thickBot="1" x14ac:dyDescent="0.4">
      <c r="A721" s="16" t="s">
        <v>3910</v>
      </c>
      <c r="B721" s="16"/>
    </row>
    <row r="722" spans="1:2" ht="15" thickBot="1" x14ac:dyDescent="0.4">
      <c r="A722" s="16" t="s">
        <v>3911</v>
      </c>
      <c r="B722" s="16"/>
    </row>
    <row r="723" spans="1:2" ht="15" thickBot="1" x14ac:dyDescent="0.4">
      <c r="A723" s="16" t="s">
        <v>3912</v>
      </c>
      <c r="B723" s="16"/>
    </row>
    <row r="724" spans="1:2" ht="15" thickBot="1" x14ac:dyDescent="0.4">
      <c r="A724" s="16" t="s">
        <v>3913</v>
      </c>
      <c r="B724" s="16"/>
    </row>
    <row r="725" spans="1:2" ht="15" thickBot="1" x14ac:dyDescent="0.4">
      <c r="A725" s="16" t="s">
        <v>3914</v>
      </c>
      <c r="B725" s="16"/>
    </row>
    <row r="726" spans="1:2" ht="15" thickBot="1" x14ac:dyDescent="0.4">
      <c r="A726" s="16" t="s">
        <v>3915</v>
      </c>
      <c r="B726" s="16"/>
    </row>
    <row r="727" spans="1:2" ht="15" thickBot="1" x14ac:dyDescent="0.4">
      <c r="A727" s="16" t="s">
        <v>3916</v>
      </c>
      <c r="B727" s="16"/>
    </row>
    <row r="728" spans="1:2" ht="15" thickBot="1" x14ac:dyDescent="0.4">
      <c r="A728" s="16" t="s">
        <v>3917</v>
      </c>
      <c r="B728" s="16"/>
    </row>
    <row r="729" spans="1:2" ht="15" thickBot="1" x14ac:dyDescent="0.4">
      <c r="A729" s="16" t="s">
        <v>3918</v>
      </c>
      <c r="B729" s="16"/>
    </row>
    <row r="730" spans="1:2" ht="15" thickBot="1" x14ac:dyDescent="0.4">
      <c r="A730" s="16" t="s">
        <v>3919</v>
      </c>
      <c r="B730" s="16"/>
    </row>
    <row r="731" spans="1:2" ht="15" thickBot="1" x14ac:dyDescent="0.4">
      <c r="A731" s="16" t="s">
        <v>3920</v>
      </c>
      <c r="B731" s="16"/>
    </row>
    <row r="732" spans="1:2" ht="15" thickBot="1" x14ac:dyDescent="0.4">
      <c r="A732" s="16" t="s">
        <v>3921</v>
      </c>
      <c r="B732" s="16"/>
    </row>
    <row r="733" spans="1:2" ht="15" thickBot="1" x14ac:dyDescent="0.4">
      <c r="A733" s="16" t="s">
        <v>3922</v>
      </c>
      <c r="B733" s="16"/>
    </row>
    <row r="734" spans="1:2" ht="15" thickBot="1" x14ac:dyDescent="0.4">
      <c r="A734" s="16" t="s">
        <v>3923</v>
      </c>
      <c r="B734" s="16"/>
    </row>
    <row r="735" spans="1:2" ht="15" thickBot="1" x14ac:dyDescent="0.4">
      <c r="A735" s="16" t="s">
        <v>3924</v>
      </c>
      <c r="B735" s="16"/>
    </row>
    <row r="736" spans="1:2" ht="15" thickBot="1" x14ac:dyDescent="0.4">
      <c r="A736" s="16" t="s">
        <v>3925</v>
      </c>
      <c r="B736" s="16"/>
    </row>
    <row r="737" spans="1:2" ht="15" thickBot="1" x14ac:dyDescent="0.4">
      <c r="A737" s="16" t="s">
        <v>3926</v>
      </c>
      <c r="B737" s="16"/>
    </row>
    <row r="738" spans="1:2" ht="15" thickBot="1" x14ac:dyDescent="0.4">
      <c r="A738" s="16" t="s">
        <v>3927</v>
      </c>
      <c r="B738" s="16"/>
    </row>
    <row r="739" spans="1:2" ht="15" thickBot="1" x14ac:dyDescent="0.4">
      <c r="A739" s="16" t="s">
        <v>3928</v>
      </c>
      <c r="B739" s="16"/>
    </row>
    <row r="740" spans="1:2" ht="15" thickBot="1" x14ac:dyDescent="0.4">
      <c r="A740" s="16" t="s">
        <v>3929</v>
      </c>
      <c r="B740" s="16"/>
    </row>
    <row r="741" spans="1:2" ht="15" thickBot="1" x14ac:dyDescent="0.4">
      <c r="A741" s="16" t="s">
        <v>3930</v>
      </c>
      <c r="B741" s="16"/>
    </row>
    <row r="742" spans="1:2" ht="15" thickBot="1" x14ac:dyDescent="0.4">
      <c r="A742" s="16" t="s">
        <v>3931</v>
      </c>
      <c r="B742" s="16"/>
    </row>
    <row r="743" spans="1:2" ht="15" thickBot="1" x14ac:dyDescent="0.4">
      <c r="A743" s="16" t="s">
        <v>3932</v>
      </c>
      <c r="B743" s="16"/>
    </row>
    <row r="744" spans="1:2" ht="15" thickBot="1" x14ac:dyDescent="0.4">
      <c r="A744" s="16" t="s">
        <v>3933</v>
      </c>
      <c r="B744" s="16"/>
    </row>
    <row r="745" spans="1:2" ht="15" thickBot="1" x14ac:dyDescent="0.4">
      <c r="A745" s="16" t="s">
        <v>3934</v>
      </c>
      <c r="B745" s="16"/>
    </row>
    <row r="746" spans="1:2" ht="15" thickBot="1" x14ac:dyDescent="0.4">
      <c r="A746" s="16" t="s">
        <v>3935</v>
      </c>
      <c r="B746" s="16"/>
    </row>
    <row r="747" spans="1:2" ht="15" thickBot="1" x14ac:dyDescent="0.4">
      <c r="A747" s="16" t="s">
        <v>3936</v>
      </c>
      <c r="B747" s="16"/>
    </row>
    <row r="748" spans="1:2" ht="15" thickBot="1" x14ac:dyDescent="0.4">
      <c r="A748" s="16" t="s">
        <v>3937</v>
      </c>
      <c r="B748" s="16"/>
    </row>
    <row r="749" spans="1:2" ht="15" thickBot="1" x14ac:dyDescent="0.4">
      <c r="A749" s="16" t="s">
        <v>3938</v>
      </c>
      <c r="B749" s="16"/>
    </row>
    <row r="750" spans="1:2" ht="15" thickBot="1" x14ac:dyDescent="0.4">
      <c r="A750" s="16" t="s">
        <v>3939</v>
      </c>
      <c r="B750" s="16"/>
    </row>
    <row r="751" spans="1:2" ht="15" thickBot="1" x14ac:dyDescent="0.4">
      <c r="A751" s="16" t="s">
        <v>3940</v>
      </c>
      <c r="B751" s="16"/>
    </row>
    <row r="752" spans="1:2" ht="15" thickBot="1" x14ac:dyDescent="0.4">
      <c r="A752" s="16" t="s">
        <v>3941</v>
      </c>
      <c r="B752" s="16"/>
    </row>
    <row r="753" spans="1:2" ht="15" thickBot="1" x14ac:dyDescent="0.4">
      <c r="A753" s="16" t="s">
        <v>3942</v>
      </c>
      <c r="B753" s="16"/>
    </row>
    <row r="754" spans="1:2" ht="15" thickBot="1" x14ac:dyDescent="0.4">
      <c r="A754" s="16" t="s">
        <v>3943</v>
      </c>
      <c r="B754" s="16"/>
    </row>
    <row r="755" spans="1:2" ht="15" thickBot="1" x14ac:dyDescent="0.4">
      <c r="A755" s="16" t="s">
        <v>3944</v>
      </c>
      <c r="B755" s="16"/>
    </row>
    <row r="756" spans="1:2" ht="15" thickBot="1" x14ac:dyDescent="0.4">
      <c r="A756" s="16" t="s">
        <v>3945</v>
      </c>
      <c r="B756" s="16"/>
    </row>
    <row r="757" spans="1:2" ht="15" thickBot="1" x14ac:dyDescent="0.4">
      <c r="A757" s="16" t="s">
        <v>3946</v>
      </c>
      <c r="B757" s="16"/>
    </row>
    <row r="758" spans="1:2" ht="15" thickBot="1" x14ac:dyDescent="0.4">
      <c r="A758" s="16" t="s">
        <v>3947</v>
      </c>
      <c r="B758" s="16"/>
    </row>
    <row r="759" spans="1:2" ht="15" thickBot="1" x14ac:dyDescent="0.4">
      <c r="A759" s="16" t="s">
        <v>3948</v>
      </c>
      <c r="B759" s="16"/>
    </row>
    <row r="760" spans="1:2" ht="15" thickBot="1" x14ac:dyDescent="0.4">
      <c r="A760" s="16" t="s">
        <v>3949</v>
      </c>
      <c r="B760" s="16"/>
    </row>
    <row r="761" spans="1:2" ht="15" thickBot="1" x14ac:dyDescent="0.4">
      <c r="A761" s="16" t="s">
        <v>3950</v>
      </c>
      <c r="B761" s="16"/>
    </row>
    <row r="762" spans="1:2" ht="15" thickBot="1" x14ac:dyDescent="0.4">
      <c r="A762" s="16" t="s">
        <v>3951</v>
      </c>
      <c r="B762" s="16"/>
    </row>
    <row r="763" spans="1:2" ht="15" thickBot="1" x14ac:dyDescent="0.4">
      <c r="A763" s="16" t="s">
        <v>3952</v>
      </c>
      <c r="B763" s="16"/>
    </row>
    <row r="764" spans="1:2" ht="15" thickBot="1" x14ac:dyDescent="0.4">
      <c r="A764" s="16" t="s">
        <v>3953</v>
      </c>
      <c r="B764" s="16"/>
    </row>
    <row r="765" spans="1:2" ht="15" thickBot="1" x14ac:dyDescent="0.4">
      <c r="A765" s="16" t="s">
        <v>3954</v>
      </c>
      <c r="B765" s="16"/>
    </row>
    <row r="766" spans="1:2" ht="15" thickBot="1" x14ac:dyDescent="0.4">
      <c r="A766" s="16" t="s">
        <v>3955</v>
      </c>
      <c r="B766" s="16"/>
    </row>
    <row r="767" spans="1:2" ht="15" thickBot="1" x14ac:dyDescent="0.4">
      <c r="A767" s="16" t="s">
        <v>3956</v>
      </c>
      <c r="B767" s="16"/>
    </row>
    <row r="768" spans="1:2" ht="15" thickBot="1" x14ac:dyDescent="0.4">
      <c r="A768" s="16" t="s">
        <v>3957</v>
      </c>
      <c r="B768" s="16"/>
    </row>
    <row r="769" spans="1:2" ht="15" thickBot="1" x14ac:dyDescent="0.4">
      <c r="A769" s="16" t="s">
        <v>3958</v>
      </c>
      <c r="B769" s="16"/>
    </row>
    <row r="770" spans="1:2" ht="15" thickBot="1" x14ac:dyDescent="0.4">
      <c r="A770" s="16" t="s">
        <v>3959</v>
      </c>
      <c r="B770" s="16"/>
    </row>
    <row r="771" spans="1:2" ht="15" thickBot="1" x14ac:dyDescent="0.4">
      <c r="A771" s="16" t="s">
        <v>3960</v>
      </c>
      <c r="B771" s="16"/>
    </row>
    <row r="772" spans="1:2" ht="15" thickBot="1" x14ac:dyDescent="0.4">
      <c r="A772" s="16" t="s">
        <v>3961</v>
      </c>
      <c r="B772" s="16"/>
    </row>
    <row r="773" spans="1:2" ht="15" thickBot="1" x14ac:dyDescent="0.4">
      <c r="A773" s="16" t="s">
        <v>3962</v>
      </c>
      <c r="B773" s="16"/>
    </row>
    <row r="774" spans="1:2" ht="15" thickBot="1" x14ac:dyDescent="0.4">
      <c r="A774" s="16" t="s">
        <v>3963</v>
      </c>
      <c r="B774" s="16"/>
    </row>
    <row r="775" spans="1:2" ht="15" thickBot="1" x14ac:dyDescent="0.4">
      <c r="A775" s="16" t="s">
        <v>3964</v>
      </c>
      <c r="B775" s="16"/>
    </row>
    <row r="776" spans="1:2" ht="15" thickBot="1" x14ac:dyDescent="0.4">
      <c r="A776" s="16" t="s">
        <v>3965</v>
      </c>
      <c r="B776" s="16"/>
    </row>
    <row r="777" spans="1:2" ht="15" thickBot="1" x14ac:dyDescent="0.4">
      <c r="A777" s="16" t="s">
        <v>3966</v>
      </c>
      <c r="B777" s="16"/>
    </row>
    <row r="778" spans="1:2" ht="15" thickBot="1" x14ac:dyDescent="0.4">
      <c r="A778" s="16" t="s">
        <v>3967</v>
      </c>
      <c r="B778" s="16"/>
    </row>
    <row r="779" spans="1:2" ht="15" thickBot="1" x14ac:dyDescent="0.4">
      <c r="A779" s="16" t="s">
        <v>3968</v>
      </c>
      <c r="B779" s="16"/>
    </row>
    <row r="780" spans="1:2" ht="15" thickBot="1" x14ac:dyDescent="0.4">
      <c r="A780" s="16" t="s">
        <v>3969</v>
      </c>
      <c r="B780" s="16"/>
    </row>
    <row r="781" spans="1:2" ht="15" thickBot="1" x14ac:dyDescent="0.4">
      <c r="A781" s="16" t="s">
        <v>3970</v>
      </c>
      <c r="B781" s="16"/>
    </row>
    <row r="782" spans="1:2" ht="15" thickBot="1" x14ac:dyDescent="0.4">
      <c r="A782" s="16" t="s">
        <v>3971</v>
      </c>
      <c r="B782" s="16"/>
    </row>
    <row r="783" spans="1:2" ht="15" thickBot="1" x14ac:dyDescent="0.4">
      <c r="A783" s="16" t="s">
        <v>3972</v>
      </c>
      <c r="B783" s="16"/>
    </row>
    <row r="784" spans="1:2" ht="15" thickBot="1" x14ac:dyDescent="0.4">
      <c r="A784" s="16" t="s">
        <v>3973</v>
      </c>
      <c r="B784" s="16"/>
    </row>
    <row r="785" spans="1:2" ht="15" thickBot="1" x14ac:dyDescent="0.4">
      <c r="A785" s="16" t="s">
        <v>3974</v>
      </c>
      <c r="B785" s="16"/>
    </row>
    <row r="786" spans="1:2" ht="15" thickBot="1" x14ac:dyDescent="0.4">
      <c r="A786" s="16" t="s">
        <v>3975</v>
      </c>
      <c r="B786" s="16"/>
    </row>
    <row r="787" spans="1:2" ht="15" thickBot="1" x14ac:dyDescent="0.4">
      <c r="A787" s="16" t="s">
        <v>3976</v>
      </c>
      <c r="B787" s="16"/>
    </row>
    <row r="788" spans="1:2" ht="15" thickBot="1" x14ac:dyDescent="0.4">
      <c r="A788" s="16" t="s">
        <v>3977</v>
      </c>
      <c r="B788" s="16"/>
    </row>
    <row r="789" spans="1:2" ht="15" thickBot="1" x14ac:dyDescent="0.4">
      <c r="A789" s="16" t="s">
        <v>3978</v>
      </c>
      <c r="B789" s="16"/>
    </row>
    <row r="790" spans="1:2" ht="15" thickBot="1" x14ac:dyDescent="0.4">
      <c r="A790" s="16" t="s">
        <v>3979</v>
      </c>
      <c r="B790" s="16"/>
    </row>
    <row r="791" spans="1:2" ht="15" thickBot="1" x14ac:dyDescent="0.4">
      <c r="A791" s="16" t="s">
        <v>3980</v>
      </c>
      <c r="B791" s="16"/>
    </row>
    <row r="792" spans="1:2" ht="15" thickBot="1" x14ac:dyDescent="0.4">
      <c r="A792" s="16" t="s">
        <v>3981</v>
      </c>
      <c r="B792" s="16"/>
    </row>
    <row r="793" spans="1:2" ht="15" thickBot="1" x14ac:dyDescent="0.4">
      <c r="A793" s="16" t="s">
        <v>3982</v>
      </c>
      <c r="B793" s="16"/>
    </row>
    <row r="794" spans="1:2" ht="15" thickBot="1" x14ac:dyDescent="0.4">
      <c r="A794" s="16" t="s">
        <v>3983</v>
      </c>
      <c r="B794" s="16"/>
    </row>
    <row r="795" spans="1:2" ht="15" thickBot="1" x14ac:dyDescent="0.4">
      <c r="A795" s="16" t="s">
        <v>3984</v>
      </c>
      <c r="B795" s="16"/>
    </row>
    <row r="796" spans="1:2" ht="15" thickBot="1" x14ac:dyDescent="0.4">
      <c r="A796" s="16" t="s">
        <v>3985</v>
      </c>
      <c r="B796" s="16"/>
    </row>
    <row r="797" spans="1:2" ht="15" thickBot="1" x14ac:dyDescent="0.4">
      <c r="A797" s="16" t="s">
        <v>3986</v>
      </c>
      <c r="B797" s="16"/>
    </row>
    <row r="798" spans="1:2" ht="15" thickBot="1" x14ac:dyDescent="0.4">
      <c r="A798" s="16" t="s">
        <v>3987</v>
      </c>
      <c r="B798" s="16"/>
    </row>
    <row r="799" spans="1:2" ht="15" thickBot="1" x14ac:dyDescent="0.4">
      <c r="A799" s="16" t="s">
        <v>3988</v>
      </c>
      <c r="B799" s="16"/>
    </row>
    <row r="800" spans="1:2" ht="15" thickBot="1" x14ac:dyDescent="0.4">
      <c r="A800" s="16" t="s">
        <v>3989</v>
      </c>
      <c r="B800" s="16"/>
    </row>
    <row r="801" spans="1:2" ht="15" thickBot="1" x14ac:dyDescent="0.4">
      <c r="A801" s="16" t="s">
        <v>3990</v>
      </c>
      <c r="B801" s="16"/>
    </row>
    <row r="802" spans="1:2" ht="15" thickBot="1" x14ac:dyDescent="0.4">
      <c r="A802" s="16" t="s">
        <v>3991</v>
      </c>
      <c r="B802" s="16"/>
    </row>
    <row r="803" spans="1:2" ht="15" thickBot="1" x14ac:dyDescent="0.4">
      <c r="A803" s="16" t="s">
        <v>3992</v>
      </c>
      <c r="B803" s="16"/>
    </row>
    <row r="804" spans="1:2" ht="15" thickBot="1" x14ac:dyDescent="0.4">
      <c r="A804" s="16" t="s">
        <v>3993</v>
      </c>
      <c r="B804" s="16"/>
    </row>
    <row r="805" spans="1:2" ht="15" thickBot="1" x14ac:dyDescent="0.4">
      <c r="A805" s="16" t="s">
        <v>3994</v>
      </c>
      <c r="B805" s="16"/>
    </row>
    <row r="806" spans="1:2" ht="15" thickBot="1" x14ac:dyDescent="0.4">
      <c r="A806" s="16" t="s">
        <v>3995</v>
      </c>
      <c r="B806" s="16"/>
    </row>
    <row r="807" spans="1:2" ht="15" thickBot="1" x14ac:dyDescent="0.4">
      <c r="A807" s="16" t="s">
        <v>3996</v>
      </c>
      <c r="B807" s="16"/>
    </row>
    <row r="808" spans="1:2" ht="15" thickBot="1" x14ac:dyDescent="0.4">
      <c r="A808" s="16" t="s">
        <v>3997</v>
      </c>
      <c r="B808" s="16"/>
    </row>
    <row r="809" spans="1:2" ht="15" thickBot="1" x14ac:dyDescent="0.4">
      <c r="A809" s="16" t="s">
        <v>3998</v>
      </c>
      <c r="B809" s="16"/>
    </row>
    <row r="810" spans="1:2" ht="15" thickBot="1" x14ac:dyDescent="0.4">
      <c r="A810" s="16" t="s">
        <v>3999</v>
      </c>
      <c r="B810" s="16"/>
    </row>
    <row r="811" spans="1:2" ht="15" thickBot="1" x14ac:dyDescent="0.4">
      <c r="A811" s="16" t="s">
        <v>4000</v>
      </c>
      <c r="B811" s="16"/>
    </row>
    <row r="812" spans="1:2" ht="15" thickBot="1" x14ac:dyDescent="0.4">
      <c r="A812" s="16" t="s">
        <v>4001</v>
      </c>
      <c r="B812" s="16"/>
    </row>
    <row r="813" spans="1:2" ht="15" thickBot="1" x14ac:dyDescent="0.4">
      <c r="A813" s="16" t="s">
        <v>4002</v>
      </c>
      <c r="B813" s="16"/>
    </row>
    <row r="814" spans="1:2" ht="15" thickBot="1" x14ac:dyDescent="0.4">
      <c r="A814" s="16" t="s">
        <v>4003</v>
      </c>
      <c r="B814" s="16"/>
    </row>
    <row r="815" spans="1:2" ht="15" thickBot="1" x14ac:dyDescent="0.4">
      <c r="A815" s="16" t="s">
        <v>4004</v>
      </c>
      <c r="B815" s="16"/>
    </row>
    <row r="816" spans="1:2" ht="15" thickBot="1" x14ac:dyDescent="0.4">
      <c r="A816" s="16" t="s">
        <v>4005</v>
      </c>
      <c r="B816" s="16"/>
    </row>
    <row r="817" spans="1:2" ht="15" thickBot="1" x14ac:dyDescent="0.4">
      <c r="A817" s="16" t="s">
        <v>4006</v>
      </c>
      <c r="B817" s="16"/>
    </row>
    <row r="818" spans="1:2" ht="15" thickBot="1" x14ac:dyDescent="0.4">
      <c r="A818" s="16" t="s">
        <v>4007</v>
      </c>
      <c r="B818" s="16"/>
    </row>
    <row r="819" spans="1:2" ht="15" thickBot="1" x14ac:dyDescent="0.4">
      <c r="A819" s="16" t="s">
        <v>4008</v>
      </c>
      <c r="B819" s="16"/>
    </row>
    <row r="820" spans="1:2" ht="15" thickBot="1" x14ac:dyDescent="0.4">
      <c r="A820" s="16" t="s">
        <v>4009</v>
      </c>
      <c r="B820" s="16"/>
    </row>
    <row r="821" spans="1:2" ht="15" thickBot="1" x14ac:dyDescent="0.4">
      <c r="A821" s="16" t="s">
        <v>4010</v>
      </c>
      <c r="B821" s="16"/>
    </row>
    <row r="822" spans="1:2" ht="15" thickBot="1" x14ac:dyDescent="0.4">
      <c r="A822" s="16" t="s">
        <v>4011</v>
      </c>
      <c r="B822" s="16"/>
    </row>
    <row r="823" spans="1:2" ht="15" thickBot="1" x14ac:dyDescent="0.4">
      <c r="A823" s="16" t="s">
        <v>4012</v>
      </c>
      <c r="B823" s="16"/>
    </row>
    <row r="824" spans="1:2" ht="15" thickBot="1" x14ac:dyDescent="0.4">
      <c r="A824" s="16" t="s">
        <v>4013</v>
      </c>
      <c r="B824" s="16"/>
    </row>
    <row r="825" spans="1:2" ht="15" thickBot="1" x14ac:dyDescent="0.4">
      <c r="A825" s="16" t="s">
        <v>4014</v>
      </c>
      <c r="B825" s="16"/>
    </row>
    <row r="826" spans="1:2" ht="15" thickBot="1" x14ac:dyDescent="0.4">
      <c r="A826" s="16" t="s">
        <v>4015</v>
      </c>
      <c r="B826" s="16"/>
    </row>
    <row r="827" spans="1:2" ht="15" thickBot="1" x14ac:dyDescent="0.4">
      <c r="A827" s="16" t="s">
        <v>4016</v>
      </c>
      <c r="B827" s="16"/>
    </row>
    <row r="828" spans="1:2" ht="15" thickBot="1" x14ac:dyDescent="0.4">
      <c r="A828" s="16" t="s">
        <v>4017</v>
      </c>
      <c r="B828" s="16"/>
    </row>
    <row r="829" spans="1:2" ht="15" thickBot="1" x14ac:dyDescent="0.4">
      <c r="A829" s="16" t="s">
        <v>4018</v>
      </c>
      <c r="B829" s="16"/>
    </row>
    <row r="830" spans="1:2" ht="15" thickBot="1" x14ac:dyDescent="0.4">
      <c r="A830" s="16" t="s">
        <v>4019</v>
      </c>
      <c r="B830" s="16"/>
    </row>
    <row r="831" spans="1:2" ht="15" thickBot="1" x14ac:dyDescent="0.4">
      <c r="A831" s="16" t="s">
        <v>4020</v>
      </c>
      <c r="B831" s="16"/>
    </row>
    <row r="832" spans="1:2" ht="15" thickBot="1" x14ac:dyDescent="0.4">
      <c r="A832" s="16" t="s">
        <v>4021</v>
      </c>
      <c r="B832" s="16"/>
    </row>
    <row r="833" spans="1:2" ht="15" thickBot="1" x14ac:dyDescent="0.4">
      <c r="A833" s="16" t="s">
        <v>4022</v>
      </c>
      <c r="B833" s="16"/>
    </row>
    <row r="834" spans="1:2" ht="15" thickBot="1" x14ac:dyDescent="0.4">
      <c r="A834" s="16" t="s">
        <v>4023</v>
      </c>
      <c r="B834" s="16"/>
    </row>
    <row r="835" spans="1:2" ht="15" thickBot="1" x14ac:dyDescent="0.4">
      <c r="A835" s="16" t="s">
        <v>4024</v>
      </c>
      <c r="B835" s="16"/>
    </row>
    <row r="836" spans="1:2" ht="15" thickBot="1" x14ac:dyDescent="0.4">
      <c r="A836" s="16" t="s">
        <v>4025</v>
      </c>
      <c r="B836" s="16"/>
    </row>
    <row r="837" spans="1:2" ht="15" thickBot="1" x14ac:dyDescent="0.4">
      <c r="A837" s="16" t="s">
        <v>4026</v>
      </c>
      <c r="B837" s="16"/>
    </row>
    <row r="838" spans="1:2" ht="15" thickBot="1" x14ac:dyDescent="0.4">
      <c r="A838" s="16" t="s">
        <v>4027</v>
      </c>
      <c r="B838" s="16"/>
    </row>
    <row r="839" spans="1:2" ht="15" thickBot="1" x14ac:dyDescent="0.4">
      <c r="A839" s="16" t="s">
        <v>4028</v>
      </c>
      <c r="B839" s="16"/>
    </row>
    <row r="840" spans="1:2" ht="15" thickBot="1" x14ac:dyDescent="0.4">
      <c r="A840" s="16" t="s">
        <v>4029</v>
      </c>
      <c r="B840" s="16"/>
    </row>
    <row r="841" spans="1:2" ht="15" thickBot="1" x14ac:dyDescent="0.4">
      <c r="A841" s="16" t="s">
        <v>4030</v>
      </c>
      <c r="B841" s="16"/>
    </row>
    <row r="842" spans="1:2" ht="15" thickBot="1" x14ac:dyDescent="0.4">
      <c r="A842" s="16" t="s">
        <v>4031</v>
      </c>
      <c r="B842" s="16"/>
    </row>
    <row r="843" spans="1:2" ht="15" thickBot="1" x14ac:dyDescent="0.4">
      <c r="A843" s="16" t="s">
        <v>4032</v>
      </c>
      <c r="B843" s="16"/>
    </row>
    <row r="844" spans="1:2" ht="15" thickBot="1" x14ac:dyDescent="0.4">
      <c r="A844" s="16" t="s">
        <v>4033</v>
      </c>
      <c r="B844" s="16"/>
    </row>
    <row r="845" spans="1:2" ht="15" thickBot="1" x14ac:dyDescent="0.4">
      <c r="A845" s="16" t="s">
        <v>4034</v>
      </c>
      <c r="B845" s="16"/>
    </row>
    <row r="846" spans="1:2" ht="15" thickBot="1" x14ac:dyDescent="0.4">
      <c r="A846" s="16" t="s">
        <v>4035</v>
      </c>
      <c r="B846" s="16"/>
    </row>
    <row r="847" spans="1:2" ht="15" thickBot="1" x14ac:dyDescent="0.4">
      <c r="A847" s="16" t="s">
        <v>4036</v>
      </c>
      <c r="B847" s="16"/>
    </row>
    <row r="848" spans="1:2" ht="15" thickBot="1" x14ac:dyDescent="0.4">
      <c r="A848" s="16" t="s">
        <v>4037</v>
      </c>
      <c r="B848" s="16"/>
    </row>
    <row r="849" spans="1:2" ht="15" thickBot="1" x14ac:dyDescent="0.4">
      <c r="A849" s="16" t="s">
        <v>4038</v>
      </c>
      <c r="B849" s="16"/>
    </row>
    <row r="850" spans="1:2" ht="15" thickBot="1" x14ac:dyDescent="0.4">
      <c r="A850" s="16" t="s">
        <v>4039</v>
      </c>
      <c r="B850" s="16"/>
    </row>
    <row r="851" spans="1:2" ht="15" thickBot="1" x14ac:dyDescent="0.4">
      <c r="A851" s="16" t="s">
        <v>4040</v>
      </c>
      <c r="B851" s="16"/>
    </row>
    <row r="852" spans="1:2" ht="15" thickBot="1" x14ac:dyDescent="0.4">
      <c r="A852" s="16" t="s">
        <v>4041</v>
      </c>
      <c r="B852" s="16"/>
    </row>
    <row r="853" spans="1:2" ht="15" thickBot="1" x14ac:dyDescent="0.4">
      <c r="A853" s="16" t="s">
        <v>4042</v>
      </c>
      <c r="B853" s="16"/>
    </row>
    <row r="854" spans="1:2" ht="15" thickBot="1" x14ac:dyDescent="0.4">
      <c r="A854" s="16" t="s">
        <v>4043</v>
      </c>
      <c r="B854" s="16"/>
    </row>
    <row r="855" spans="1:2" ht="15" thickBot="1" x14ac:dyDescent="0.4">
      <c r="A855" s="16" t="s">
        <v>4044</v>
      </c>
      <c r="B855" s="16"/>
    </row>
    <row r="856" spans="1:2" ht="15" thickBot="1" x14ac:dyDescent="0.4">
      <c r="A856" s="16" t="s">
        <v>4045</v>
      </c>
      <c r="B856" s="16"/>
    </row>
    <row r="857" spans="1:2" ht="15" thickBot="1" x14ac:dyDescent="0.4">
      <c r="A857" s="16" t="s">
        <v>4046</v>
      </c>
      <c r="B857" s="16"/>
    </row>
    <row r="858" spans="1:2" ht="15" thickBot="1" x14ac:dyDescent="0.4">
      <c r="A858" s="16" t="s">
        <v>4047</v>
      </c>
      <c r="B858" s="16"/>
    </row>
    <row r="859" spans="1:2" ht="15" thickBot="1" x14ac:dyDescent="0.4">
      <c r="A859" s="16" t="s">
        <v>4048</v>
      </c>
      <c r="B859" s="16"/>
    </row>
    <row r="860" spans="1:2" ht="15" thickBot="1" x14ac:dyDescent="0.4">
      <c r="A860" s="16" t="s">
        <v>4049</v>
      </c>
      <c r="B860" s="16"/>
    </row>
    <row r="861" spans="1:2" ht="15" thickBot="1" x14ac:dyDescent="0.4">
      <c r="A861" s="16" t="s">
        <v>4050</v>
      </c>
      <c r="B861" s="16"/>
    </row>
    <row r="862" spans="1:2" ht="15" thickBot="1" x14ac:dyDescent="0.4">
      <c r="A862" s="16" t="s">
        <v>4051</v>
      </c>
      <c r="B862" s="16"/>
    </row>
    <row r="863" spans="1:2" ht="15" thickBot="1" x14ac:dyDescent="0.4">
      <c r="A863" s="16" t="s">
        <v>4052</v>
      </c>
      <c r="B863" s="16"/>
    </row>
    <row r="864" spans="1:2" ht="15" thickBot="1" x14ac:dyDescent="0.4">
      <c r="A864" s="16" t="s">
        <v>4053</v>
      </c>
      <c r="B864" s="16"/>
    </row>
    <row r="865" spans="1:2" ht="15" thickBot="1" x14ac:dyDescent="0.4">
      <c r="A865" s="16" t="s">
        <v>4054</v>
      </c>
      <c r="B865" s="16"/>
    </row>
    <row r="866" spans="1:2" ht="15" thickBot="1" x14ac:dyDescent="0.4">
      <c r="A866" s="16" t="s">
        <v>4055</v>
      </c>
      <c r="B866" s="16"/>
    </row>
    <row r="867" spans="1:2" ht="15" thickBot="1" x14ac:dyDescent="0.4">
      <c r="A867" s="16" t="s">
        <v>4056</v>
      </c>
      <c r="B867" s="16"/>
    </row>
    <row r="868" spans="1:2" ht="15" thickBot="1" x14ac:dyDescent="0.4">
      <c r="A868" s="16" t="s">
        <v>4057</v>
      </c>
      <c r="B868" s="16"/>
    </row>
    <row r="869" spans="1:2" ht="15" thickBot="1" x14ac:dyDescent="0.4">
      <c r="A869" s="16" t="s">
        <v>4058</v>
      </c>
      <c r="B869" s="16"/>
    </row>
    <row r="870" spans="1:2" ht="15" thickBot="1" x14ac:dyDescent="0.4">
      <c r="A870" s="16" t="s">
        <v>4059</v>
      </c>
      <c r="B870" s="16"/>
    </row>
    <row r="871" spans="1:2" ht="15" thickBot="1" x14ac:dyDescent="0.4">
      <c r="A871" s="16" t="s">
        <v>4060</v>
      </c>
      <c r="B871" s="16"/>
    </row>
    <row r="872" spans="1:2" ht="15" thickBot="1" x14ac:dyDescent="0.4">
      <c r="A872" s="16" t="s">
        <v>4061</v>
      </c>
      <c r="B872" s="16"/>
    </row>
    <row r="873" spans="1:2" ht="15" thickBot="1" x14ac:dyDescent="0.4">
      <c r="A873" s="16" t="s">
        <v>4062</v>
      </c>
      <c r="B873" s="16"/>
    </row>
    <row r="874" spans="1:2" ht="15" thickBot="1" x14ac:dyDescent="0.4">
      <c r="A874" s="16" t="s">
        <v>4063</v>
      </c>
      <c r="B874" s="16"/>
    </row>
    <row r="875" spans="1:2" ht="15" thickBot="1" x14ac:dyDescent="0.4">
      <c r="A875" s="16" t="s">
        <v>4064</v>
      </c>
      <c r="B875" s="16"/>
    </row>
    <row r="876" spans="1:2" ht="15" thickBot="1" x14ac:dyDescent="0.4">
      <c r="A876" s="16" t="s">
        <v>4065</v>
      </c>
      <c r="B876" s="16"/>
    </row>
    <row r="877" spans="1:2" ht="15" thickBot="1" x14ac:dyDescent="0.4">
      <c r="A877" s="16" t="s">
        <v>4066</v>
      </c>
      <c r="B877" s="16"/>
    </row>
    <row r="878" spans="1:2" ht="15" thickBot="1" x14ac:dyDescent="0.4">
      <c r="A878" s="16" t="s">
        <v>4067</v>
      </c>
      <c r="B878" s="16"/>
    </row>
    <row r="879" spans="1:2" ht="15" thickBot="1" x14ac:dyDescent="0.4">
      <c r="A879" s="16" t="s">
        <v>4068</v>
      </c>
      <c r="B879" s="16"/>
    </row>
    <row r="880" spans="1:2" ht="15" thickBot="1" x14ac:dyDescent="0.4">
      <c r="A880" s="16" t="s">
        <v>4069</v>
      </c>
      <c r="B880" s="16"/>
    </row>
    <row r="881" spans="1:2" ht="15" thickBot="1" x14ac:dyDescent="0.4">
      <c r="A881" s="16" t="s">
        <v>4070</v>
      </c>
      <c r="B881" s="16"/>
    </row>
    <row r="882" spans="1:2" ht="15" thickBot="1" x14ac:dyDescent="0.4">
      <c r="A882" s="16" t="s">
        <v>4071</v>
      </c>
      <c r="B882" s="16"/>
    </row>
    <row r="883" spans="1:2" ht="15" thickBot="1" x14ac:dyDescent="0.4">
      <c r="A883" s="16" t="s">
        <v>4072</v>
      </c>
      <c r="B883" s="16"/>
    </row>
    <row r="884" spans="1:2" ht="15" thickBot="1" x14ac:dyDescent="0.4">
      <c r="A884" s="16" t="s">
        <v>4073</v>
      </c>
      <c r="B884" s="16"/>
    </row>
    <row r="885" spans="1:2" ht="15" thickBot="1" x14ac:dyDescent="0.4">
      <c r="A885" s="16" t="s">
        <v>4074</v>
      </c>
      <c r="B885" s="16"/>
    </row>
    <row r="886" spans="1:2" ht="15" thickBot="1" x14ac:dyDescent="0.4">
      <c r="A886" s="16" t="s">
        <v>4075</v>
      </c>
      <c r="B886" s="16"/>
    </row>
    <row r="887" spans="1:2" ht="15" thickBot="1" x14ac:dyDescent="0.4">
      <c r="A887" s="16" t="s">
        <v>4076</v>
      </c>
      <c r="B887" s="16"/>
    </row>
    <row r="888" spans="1:2" ht="15" thickBot="1" x14ac:dyDescent="0.4">
      <c r="A888" s="16" t="s">
        <v>4077</v>
      </c>
      <c r="B888" s="16"/>
    </row>
    <row r="889" spans="1:2" ht="15" thickBot="1" x14ac:dyDescent="0.4">
      <c r="A889" s="16" t="s">
        <v>4078</v>
      </c>
      <c r="B889" s="16"/>
    </row>
    <row r="890" spans="1:2" ht="15" thickBot="1" x14ac:dyDescent="0.4">
      <c r="A890" s="16" t="s">
        <v>4079</v>
      </c>
      <c r="B890" s="16"/>
    </row>
    <row r="891" spans="1:2" ht="15" thickBot="1" x14ac:dyDescent="0.4">
      <c r="A891" s="16" t="s">
        <v>4080</v>
      </c>
      <c r="B891" s="16"/>
    </row>
    <row r="892" spans="1:2" ht="15" thickBot="1" x14ac:dyDescent="0.4">
      <c r="A892" s="16" t="s">
        <v>4081</v>
      </c>
      <c r="B892" s="16"/>
    </row>
    <row r="893" spans="1:2" ht="15" thickBot="1" x14ac:dyDescent="0.4">
      <c r="A893" s="16" t="s">
        <v>4082</v>
      </c>
      <c r="B893" s="16"/>
    </row>
    <row r="894" spans="1:2" ht="15" thickBot="1" x14ac:dyDescent="0.4">
      <c r="A894" s="16" t="s">
        <v>4083</v>
      </c>
      <c r="B894" s="16"/>
    </row>
    <row r="895" spans="1:2" ht="15" thickBot="1" x14ac:dyDescent="0.4">
      <c r="A895" s="16" t="s">
        <v>4084</v>
      </c>
      <c r="B895" s="16"/>
    </row>
    <row r="896" spans="1:2" ht="15" thickBot="1" x14ac:dyDescent="0.4">
      <c r="A896" s="16" t="s">
        <v>4085</v>
      </c>
      <c r="B896" s="16"/>
    </row>
    <row r="897" spans="1:2" ht="15" thickBot="1" x14ac:dyDescent="0.4">
      <c r="A897" s="16" t="s">
        <v>4086</v>
      </c>
      <c r="B897" s="16"/>
    </row>
    <row r="898" spans="1:2" ht="15" thickBot="1" x14ac:dyDescent="0.4">
      <c r="A898" s="16" t="s">
        <v>4087</v>
      </c>
      <c r="B898" s="16"/>
    </row>
    <row r="899" spans="1:2" ht="15" thickBot="1" x14ac:dyDescent="0.4">
      <c r="A899" s="16" t="s">
        <v>4088</v>
      </c>
      <c r="B899" s="16" t="s">
        <v>4089</v>
      </c>
    </row>
    <row r="900" spans="1:2" ht="15" thickBot="1" x14ac:dyDescent="0.4">
      <c r="A900" s="16" t="s">
        <v>4090</v>
      </c>
      <c r="B900" s="16" t="s">
        <v>4089</v>
      </c>
    </row>
    <row r="901" spans="1:2" ht="15" thickBot="1" x14ac:dyDescent="0.4">
      <c r="A901" s="16" t="s">
        <v>4091</v>
      </c>
      <c r="B901" s="16" t="s">
        <v>4089</v>
      </c>
    </row>
    <row r="902" spans="1:2" ht="15" thickBot="1" x14ac:dyDescent="0.4">
      <c r="A902" s="16" t="s">
        <v>4092</v>
      </c>
      <c r="B902" s="16" t="s">
        <v>4089</v>
      </c>
    </row>
    <row r="903" spans="1:2" ht="15" thickBot="1" x14ac:dyDescent="0.4">
      <c r="A903" s="16" t="s">
        <v>4093</v>
      </c>
      <c r="B903" s="16"/>
    </row>
    <row r="904" spans="1:2" ht="15" thickBot="1" x14ac:dyDescent="0.4">
      <c r="A904" s="16" t="s">
        <v>4094</v>
      </c>
      <c r="B904" s="16" t="s">
        <v>4095</v>
      </c>
    </row>
    <row r="905" spans="1:2" ht="15" thickBot="1" x14ac:dyDescent="0.4">
      <c r="A905" s="16" t="s">
        <v>4096</v>
      </c>
      <c r="B905" s="16" t="s">
        <v>4095</v>
      </c>
    </row>
    <row r="906" spans="1:2" ht="15" thickBot="1" x14ac:dyDescent="0.4">
      <c r="A906" s="16" t="s">
        <v>4097</v>
      </c>
      <c r="B906" s="16" t="s">
        <v>4095</v>
      </c>
    </row>
    <row r="907" spans="1:2" ht="15" thickBot="1" x14ac:dyDescent="0.4">
      <c r="A907" s="16" t="s">
        <v>4098</v>
      </c>
      <c r="B907" s="16" t="s">
        <v>4095</v>
      </c>
    </row>
    <row r="908" spans="1:2" ht="15" thickBot="1" x14ac:dyDescent="0.4">
      <c r="A908" s="16" t="s">
        <v>4099</v>
      </c>
      <c r="B908" s="16" t="s">
        <v>4095</v>
      </c>
    </row>
    <row r="909" spans="1:2" ht="15" thickBot="1" x14ac:dyDescent="0.4">
      <c r="A909" s="16" t="s">
        <v>4100</v>
      </c>
      <c r="B909" s="16" t="s">
        <v>4095</v>
      </c>
    </row>
    <row r="910" spans="1:2" ht="15" thickBot="1" x14ac:dyDescent="0.4">
      <c r="A910" s="16" t="s">
        <v>4101</v>
      </c>
      <c r="B910" s="16" t="s">
        <v>4095</v>
      </c>
    </row>
    <row r="911" spans="1:2" ht="15" thickBot="1" x14ac:dyDescent="0.4">
      <c r="A911" s="16" t="s">
        <v>4102</v>
      </c>
      <c r="B911" s="16" t="s">
        <v>4095</v>
      </c>
    </row>
    <row r="912" spans="1:2" ht="15" thickBot="1" x14ac:dyDescent="0.4">
      <c r="A912" s="16" t="s">
        <v>4103</v>
      </c>
      <c r="B912" s="16" t="s">
        <v>4095</v>
      </c>
    </row>
    <row r="913" spans="1:2" ht="15" thickBot="1" x14ac:dyDescent="0.4">
      <c r="A913" s="16" t="s">
        <v>4104</v>
      </c>
      <c r="B913" s="16" t="s">
        <v>4095</v>
      </c>
    </row>
    <row r="914" spans="1:2" ht="15" thickBot="1" x14ac:dyDescent="0.4">
      <c r="A914" s="16" t="s">
        <v>4105</v>
      </c>
      <c r="B914" s="16" t="s">
        <v>4106</v>
      </c>
    </row>
    <row r="915" spans="1:2" ht="15" thickBot="1" x14ac:dyDescent="0.4">
      <c r="A915" s="16" t="s">
        <v>4107</v>
      </c>
      <c r="B915" s="16" t="s">
        <v>4106</v>
      </c>
    </row>
    <row r="916" spans="1:2" ht="15" thickBot="1" x14ac:dyDescent="0.4">
      <c r="A916" s="16" t="s">
        <v>4108</v>
      </c>
      <c r="B916" s="16" t="s">
        <v>4106</v>
      </c>
    </row>
    <row r="917" spans="1:2" ht="15" thickBot="1" x14ac:dyDescent="0.4">
      <c r="A917" s="16" t="s">
        <v>4109</v>
      </c>
      <c r="B917" s="16" t="s">
        <v>4106</v>
      </c>
    </row>
    <row r="918" spans="1:2" ht="15" thickBot="1" x14ac:dyDescent="0.4">
      <c r="A918" s="16" t="s">
        <v>4110</v>
      </c>
      <c r="B918" s="16" t="s">
        <v>4106</v>
      </c>
    </row>
    <row r="919" spans="1:2" ht="15" thickBot="1" x14ac:dyDescent="0.4">
      <c r="A919" s="16" t="s">
        <v>4111</v>
      </c>
      <c r="B919" s="16" t="s">
        <v>4106</v>
      </c>
    </row>
    <row r="920" spans="1:2" ht="15" thickBot="1" x14ac:dyDescent="0.4">
      <c r="A920" s="16" t="s">
        <v>4112</v>
      </c>
      <c r="B920" s="16" t="s">
        <v>4106</v>
      </c>
    </row>
    <row r="921" spans="1:2" ht="15" thickBot="1" x14ac:dyDescent="0.4">
      <c r="A921" s="16" t="s">
        <v>4113</v>
      </c>
      <c r="B921" s="16" t="s">
        <v>4106</v>
      </c>
    </row>
    <row r="922" spans="1:2" ht="15" thickBot="1" x14ac:dyDescent="0.4">
      <c r="A922" s="16" t="s">
        <v>4114</v>
      </c>
      <c r="B922" s="16" t="s">
        <v>4106</v>
      </c>
    </row>
    <row r="923" spans="1:2" ht="15" thickBot="1" x14ac:dyDescent="0.4">
      <c r="A923" s="16" t="s">
        <v>4115</v>
      </c>
      <c r="B923" s="16" t="s">
        <v>4106</v>
      </c>
    </row>
    <row r="924" spans="1:2" ht="15" thickBot="1" x14ac:dyDescent="0.4">
      <c r="A924" s="16" t="s">
        <v>4116</v>
      </c>
      <c r="B924" s="16" t="s">
        <v>4106</v>
      </c>
    </row>
    <row r="925" spans="1:2" ht="15" thickBot="1" x14ac:dyDescent="0.4">
      <c r="A925" s="16" t="s">
        <v>4117</v>
      </c>
      <c r="B925" s="16" t="s">
        <v>4106</v>
      </c>
    </row>
    <row r="926" spans="1:2" ht="15" thickBot="1" x14ac:dyDescent="0.4">
      <c r="A926" s="16" t="s">
        <v>4118</v>
      </c>
      <c r="B926" s="16" t="s">
        <v>4106</v>
      </c>
    </row>
    <row r="927" spans="1:2" ht="15" thickBot="1" x14ac:dyDescent="0.4">
      <c r="A927" s="16" t="s">
        <v>4119</v>
      </c>
      <c r="B927" s="16" t="s">
        <v>4106</v>
      </c>
    </row>
    <row r="928" spans="1:2" ht="15" thickBot="1" x14ac:dyDescent="0.4">
      <c r="A928" s="16" t="s">
        <v>4120</v>
      </c>
      <c r="B928" s="16" t="s">
        <v>4106</v>
      </c>
    </row>
    <row r="929" spans="1:2" ht="15" thickBot="1" x14ac:dyDescent="0.4">
      <c r="A929" s="16" t="s">
        <v>4121</v>
      </c>
      <c r="B929" s="16" t="s">
        <v>4106</v>
      </c>
    </row>
    <row r="930" spans="1:2" ht="15" thickBot="1" x14ac:dyDescent="0.4">
      <c r="A930" s="16" t="s">
        <v>4122</v>
      </c>
      <c r="B930" s="16" t="s">
        <v>4106</v>
      </c>
    </row>
    <row r="931" spans="1:2" ht="15" thickBot="1" x14ac:dyDescent="0.4">
      <c r="A931" s="16" t="s">
        <v>4123</v>
      </c>
      <c r="B931" s="16" t="s">
        <v>4106</v>
      </c>
    </row>
    <row r="932" spans="1:2" ht="15" thickBot="1" x14ac:dyDescent="0.4">
      <c r="A932" s="16" t="s">
        <v>4124</v>
      </c>
      <c r="B932" s="16" t="s">
        <v>4106</v>
      </c>
    </row>
    <row r="933" spans="1:2" ht="15" thickBot="1" x14ac:dyDescent="0.4">
      <c r="A933" s="16" t="s">
        <v>4125</v>
      </c>
      <c r="B933" s="16" t="s">
        <v>4106</v>
      </c>
    </row>
    <row r="934" spans="1:2" ht="15" thickBot="1" x14ac:dyDescent="0.4">
      <c r="A934" s="16" t="s">
        <v>4126</v>
      </c>
      <c r="B934" s="16" t="s">
        <v>4106</v>
      </c>
    </row>
    <row r="935" spans="1:2" ht="15" thickBot="1" x14ac:dyDescent="0.4">
      <c r="A935" s="16" t="s">
        <v>4127</v>
      </c>
      <c r="B935" s="16" t="s">
        <v>4106</v>
      </c>
    </row>
    <row r="936" spans="1:2" ht="15" thickBot="1" x14ac:dyDescent="0.4">
      <c r="A936" s="16" t="s">
        <v>4128</v>
      </c>
      <c r="B936" s="16" t="s">
        <v>4106</v>
      </c>
    </row>
    <row r="937" spans="1:2" ht="15" thickBot="1" x14ac:dyDescent="0.4">
      <c r="A937" s="16" t="s">
        <v>4129</v>
      </c>
      <c r="B937" s="16" t="s">
        <v>4106</v>
      </c>
    </row>
    <row r="938" spans="1:2" ht="15" thickBot="1" x14ac:dyDescent="0.4">
      <c r="A938" s="16" t="s">
        <v>4130</v>
      </c>
      <c r="B938" s="16" t="s">
        <v>4106</v>
      </c>
    </row>
    <row r="939" spans="1:2" ht="15" thickBot="1" x14ac:dyDescent="0.4">
      <c r="A939" s="16" t="s">
        <v>4131</v>
      </c>
      <c r="B939" s="16" t="s">
        <v>4106</v>
      </c>
    </row>
    <row r="940" spans="1:2" ht="15" thickBot="1" x14ac:dyDescent="0.4">
      <c r="A940" s="16" t="s">
        <v>4132</v>
      </c>
      <c r="B940" s="16" t="s">
        <v>4106</v>
      </c>
    </row>
    <row r="941" spans="1:2" ht="15" thickBot="1" x14ac:dyDescent="0.4">
      <c r="A941" s="16" t="s">
        <v>4133</v>
      </c>
      <c r="B941" s="16" t="s">
        <v>4106</v>
      </c>
    </row>
    <row r="942" spans="1:2" ht="15" thickBot="1" x14ac:dyDescent="0.4">
      <c r="A942" s="16" t="s">
        <v>4134</v>
      </c>
      <c r="B942" s="16" t="s">
        <v>4135</v>
      </c>
    </row>
    <row r="943" spans="1:2" ht="15" thickBot="1" x14ac:dyDescent="0.4">
      <c r="A943" s="16" t="s">
        <v>4136</v>
      </c>
      <c r="B943" s="16" t="s">
        <v>4135</v>
      </c>
    </row>
    <row r="944" spans="1:2" ht="15" thickBot="1" x14ac:dyDescent="0.4">
      <c r="A944" s="16" t="s">
        <v>4137</v>
      </c>
      <c r="B944" s="16" t="s">
        <v>4135</v>
      </c>
    </row>
    <row r="945" spans="1:2" ht="15" thickBot="1" x14ac:dyDescent="0.4">
      <c r="A945" s="16" t="s">
        <v>4138</v>
      </c>
      <c r="B945" s="16" t="s">
        <v>4135</v>
      </c>
    </row>
    <row r="946" spans="1:2" ht="15" thickBot="1" x14ac:dyDescent="0.4">
      <c r="A946" s="16" t="s">
        <v>4139</v>
      </c>
      <c r="B946" s="16" t="s">
        <v>4135</v>
      </c>
    </row>
    <row r="947" spans="1:2" ht="15" thickBot="1" x14ac:dyDescent="0.4">
      <c r="A947" s="16" t="s">
        <v>4140</v>
      </c>
      <c r="B947" s="16" t="s">
        <v>4135</v>
      </c>
    </row>
    <row r="948" spans="1:2" ht="15" thickBot="1" x14ac:dyDescent="0.4">
      <c r="A948" s="16" t="s">
        <v>4141</v>
      </c>
      <c r="B948" s="16" t="s">
        <v>4135</v>
      </c>
    </row>
    <row r="949" spans="1:2" ht="15" thickBot="1" x14ac:dyDescent="0.4">
      <c r="A949" s="16" t="s">
        <v>4142</v>
      </c>
      <c r="B949" s="16" t="s">
        <v>4135</v>
      </c>
    </row>
    <row r="950" spans="1:2" ht="15" thickBot="1" x14ac:dyDescent="0.4">
      <c r="A950" s="16" t="s">
        <v>4143</v>
      </c>
      <c r="B950" s="16" t="s">
        <v>4135</v>
      </c>
    </row>
    <row r="951" spans="1:2" ht="15" thickBot="1" x14ac:dyDescent="0.4">
      <c r="A951" s="16" t="s">
        <v>4144</v>
      </c>
      <c r="B951" s="16" t="s">
        <v>4135</v>
      </c>
    </row>
    <row r="952" spans="1:2" ht="15" thickBot="1" x14ac:dyDescent="0.4">
      <c r="A952" s="16" t="s">
        <v>4145</v>
      </c>
      <c r="B952" s="16" t="s">
        <v>4135</v>
      </c>
    </row>
    <row r="953" spans="1:2" ht="15" thickBot="1" x14ac:dyDescent="0.4">
      <c r="A953" s="16" t="s">
        <v>4146</v>
      </c>
      <c r="B953" s="16" t="s">
        <v>4135</v>
      </c>
    </row>
    <row r="954" spans="1:2" ht="15" thickBot="1" x14ac:dyDescent="0.4">
      <c r="A954" s="16" t="s">
        <v>4147</v>
      </c>
      <c r="B954" s="16" t="s">
        <v>4106</v>
      </c>
    </row>
    <row r="955" spans="1:2" ht="15" thickBot="1" x14ac:dyDescent="0.4">
      <c r="A955" s="16" t="s">
        <v>4148</v>
      </c>
      <c r="B955" s="16" t="s">
        <v>4106</v>
      </c>
    </row>
    <row r="956" spans="1:2" ht="15" thickBot="1" x14ac:dyDescent="0.4">
      <c r="A956" s="16" t="s">
        <v>4149</v>
      </c>
      <c r="B956" s="16" t="s">
        <v>4106</v>
      </c>
    </row>
    <row r="957" spans="1:2" ht="15" thickBot="1" x14ac:dyDescent="0.4">
      <c r="A957" s="16" t="s">
        <v>4150</v>
      </c>
      <c r="B957" s="16" t="s">
        <v>4106</v>
      </c>
    </row>
    <row r="958" spans="1:2" ht="15" thickBot="1" x14ac:dyDescent="0.4">
      <c r="A958" s="16" t="s">
        <v>4151</v>
      </c>
      <c r="B958" s="16" t="s">
        <v>4106</v>
      </c>
    </row>
    <row r="959" spans="1:2" ht="15" thickBot="1" x14ac:dyDescent="0.4">
      <c r="A959" s="16" t="s">
        <v>4152</v>
      </c>
      <c r="B959" s="16" t="s">
        <v>4106</v>
      </c>
    </row>
    <row r="960" spans="1:2" ht="15" thickBot="1" x14ac:dyDescent="0.4">
      <c r="A960" s="16" t="s">
        <v>4153</v>
      </c>
      <c r="B960" s="16" t="s">
        <v>4106</v>
      </c>
    </row>
    <row r="961" spans="1:2" ht="15" thickBot="1" x14ac:dyDescent="0.4">
      <c r="A961" s="16" t="s">
        <v>4154</v>
      </c>
      <c r="B961" s="16" t="s">
        <v>4106</v>
      </c>
    </row>
    <row r="962" spans="1:2" ht="15" thickBot="1" x14ac:dyDescent="0.4">
      <c r="A962" s="16" t="s">
        <v>4155</v>
      </c>
      <c r="B962" s="16" t="s">
        <v>4106</v>
      </c>
    </row>
    <row r="963" spans="1:2" ht="15" thickBot="1" x14ac:dyDescent="0.4">
      <c r="A963" s="16" t="s">
        <v>4156</v>
      </c>
      <c r="B963" s="16" t="s">
        <v>4106</v>
      </c>
    </row>
    <row r="964" spans="1:2" ht="15" thickBot="1" x14ac:dyDescent="0.4">
      <c r="A964" s="16" t="s">
        <v>4157</v>
      </c>
      <c r="B964" s="16" t="s">
        <v>4158</v>
      </c>
    </row>
    <row r="965" spans="1:2" ht="15" thickBot="1" x14ac:dyDescent="0.4">
      <c r="A965" s="16" t="s">
        <v>4159</v>
      </c>
      <c r="B965" s="16" t="s">
        <v>4158</v>
      </c>
    </row>
    <row r="966" spans="1:2" ht="15" thickBot="1" x14ac:dyDescent="0.4">
      <c r="A966" s="16" t="s">
        <v>4160</v>
      </c>
      <c r="B966" s="16" t="s">
        <v>4158</v>
      </c>
    </row>
    <row r="967" spans="1:2" ht="15" thickBot="1" x14ac:dyDescent="0.4">
      <c r="A967" s="16" t="s">
        <v>4161</v>
      </c>
      <c r="B967" s="16" t="s">
        <v>4158</v>
      </c>
    </row>
    <row r="968" spans="1:2" ht="15" thickBot="1" x14ac:dyDescent="0.4">
      <c r="A968" s="16" t="s">
        <v>4162</v>
      </c>
      <c r="B968" s="16" t="s">
        <v>4158</v>
      </c>
    </row>
    <row r="969" spans="1:2" ht="15" thickBot="1" x14ac:dyDescent="0.4">
      <c r="A969" s="16" t="s">
        <v>4163</v>
      </c>
      <c r="B969" s="16" t="s">
        <v>4158</v>
      </c>
    </row>
    <row r="970" spans="1:2" ht="15" thickBot="1" x14ac:dyDescent="0.4">
      <c r="A970" s="16" t="s">
        <v>4164</v>
      </c>
      <c r="B970" s="16" t="s">
        <v>4158</v>
      </c>
    </row>
    <row r="971" spans="1:2" ht="15" thickBot="1" x14ac:dyDescent="0.4">
      <c r="A971" s="16" t="s">
        <v>4165</v>
      </c>
      <c r="B971" s="16" t="s">
        <v>4158</v>
      </c>
    </row>
    <row r="972" spans="1:2" ht="15" thickBot="1" x14ac:dyDescent="0.4">
      <c r="A972" s="16" t="s">
        <v>4166</v>
      </c>
      <c r="B972" s="16" t="s">
        <v>4158</v>
      </c>
    </row>
    <row r="973" spans="1:2" ht="15" thickBot="1" x14ac:dyDescent="0.4">
      <c r="A973" s="16" t="s">
        <v>4167</v>
      </c>
      <c r="B973" s="16" t="s">
        <v>4158</v>
      </c>
    </row>
    <row r="974" spans="1:2" ht="15" thickBot="1" x14ac:dyDescent="0.4">
      <c r="A974" s="16" t="s">
        <v>4168</v>
      </c>
      <c r="B974" s="16" t="s">
        <v>4158</v>
      </c>
    </row>
    <row r="975" spans="1:2" ht="15" thickBot="1" x14ac:dyDescent="0.4">
      <c r="A975" s="16" t="s">
        <v>4169</v>
      </c>
      <c r="B975" s="16" t="s">
        <v>4158</v>
      </c>
    </row>
    <row r="976" spans="1:2" ht="15" thickBot="1" x14ac:dyDescent="0.4">
      <c r="A976" s="16" t="s">
        <v>4170</v>
      </c>
      <c r="B976" s="16" t="s">
        <v>4158</v>
      </c>
    </row>
    <row r="977" spans="1:2" ht="15" thickBot="1" x14ac:dyDescent="0.4">
      <c r="A977" s="16" t="s">
        <v>4171</v>
      </c>
      <c r="B977" s="16" t="s">
        <v>4158</v>
      </c>
    </row>
    <row r="978" spans="1:2" ht="15" thickBot="1" x14ac:dyDescent="0.4">
      <c r="A978" s="16" t="s">
        <v>4172</v>
      </c>
      <c r="B978" s="16" t="s">
        <v>4158</v>
      </c>
    </row>
    <row r="979" spans="1:2" ht="15" thickBot="1" x14ac:dyDescent="0.4">
      <c r="A979" s="16" t="s">
        <v>4173</v>
      </c>
      <c r="B979" s="16" t="s">
        <v>4158</v>
      </c>
    </row>
    <row r="980" spans="1:2" ht="15" thickBot="1" x14ac:dyDescent="0.4">
      <c r="A980" s="16" t="s">
        <v>4174</v>
      </c>
      <c r="B980" s="16" t="s">
        <v>4158</v>
      </c>
    </row>
    <row r="981" spans="1:2" ht="15" thickBot="1" x14ac:dyDescent="0.4">
      <c r="A981" s="16" t="s">
        <v>4175</v>
      </c>
      <c r="B981" s="16" t="s">
        <v>4158</v>
      </c>
    </row>
    <row r="982" spans="1:2" ht="15" thickBot="1" x14ac:dyDescent="0.4">
      <c r="A982" s="16" t="s">
        <v>4176</v>
      </c>
      <c r="B982" s="16" t="s">
        <v>4158</v>
      </c>
    </row>
    <row r="983" spans="1:2" ht="15" thickBot="1" x14ac:dyDescent="0.4">
      <c r="A983" s="16" t="s">
        <v>4177</v>
      </c>
      <c r="B983" s="16" t="s">
        <v>4158</v>
      </c>
    </row>
    <row r="984" spans="1:2" ht="15" thickBot="1" x14ac:dyDescent="0.4">
      <c r="A984" s="16" t="s">
        <v>4178</v>
      </c>
      <c r="B984" s="16" t="s">
        <v>4158</v>
      </c>
    </row>
    <row r="985" spans="1:2" ht="15" thickBot="1" x14ac:dyDescent="0.4">
      <c r="A985" s="16" t="s">
        <v>4179</v>
      </c>
      <c r="B985" s="16" t="s">
        <v>4158</v>
      </c>
    </row>
    <row r="986" spans="1:2" ht="15" thickBot="1" x14ac:dyDescent="0.4">
      <c r="A986" s="16" t="s">
        <v>4180</v>
      </c>
      <c r="B986" s="16" t="s">
        <v>4158</v>
      </c>
    </row>
    <row r="987" spans="1:2" ht="15" thickBot="1" x14ac:dyDescent="0.4">
      <c r="A987" s="16" t="s">
        <v>4181</v>
      </c>
      <c r="B987" s="16" t="s">
        <v>4158</v>
      </c>
    </row>
    <row r="988" spans="1:2" ht="15" thickBot="1" x14ac:dyDescent="0.4">
      <c r="A988" s="16" t="s">
        <v>4182</v>
      </c>
      <c r="B988" s="16" t="s">
        <v>4158</v>
      </c>
    </row>
    <row r="989" spans="1:2" ht="15" thickBot="1" x14ac:dyDescent="0.4">
      <c r="A989" s="16" t="s">
        <v>4183</v>
      </c>
      <c r="B989" s="16" t="s">
        <v>4158</v>
      </c>
    </row>
    <row r="990" spans="1:2" ht="15" thickBot="1" x14ac:dyDescent="0.4">
      <c r="A990" s="16" t="s">
        <v>4184</v>
      </c>
      <c r="B990" s="16" t="s">
        <v>4158</v>
      </c>
    </row>
    <row r="991" spans="1:2" ht="15" thickBot="1" x14ac:dyDescent="0.4">
      <c r="A991" s="16" t="s">
        <v>4185</v>
      </c>
      <c r="B991" s="16" t="s">
        <v>4158</v>
      </c>
    </row>
    <row r="992" spans="1:2" ht="15" thickBot="1" x14ac:dyDescent="0.4">
      <c r="A992" s="16" t="s">
        <v>4186</v>
      </c>
      <c r="B992" s="16" t="s">
        <v>4158</v>
      </c>
    </row>
    <row r="993" spans="1:2" ht="15" thickBot="1" x14ac:dyDescent="0.4">
      <c r="A993" s="16" t="s">
        <v>4187</v>
      </c>
      <c r="B993" s="16" t="s">
        <v>4158</v>
      </c>
    </row>
    <row r="994" spans="1:2" ht="15" thickBot="1" x14ac:dyDescent="0.4">
      <c r="A994" s="16" t="s">
        <v>4188</v>
      </c>
      <c r="B994" s="16" t="s">
        <v>4158</v>
      </c>
    </row>
    <row r="995" spans="1:2" ht="15" thickBot="1" x14ac:dyDescent="0.4">
      <c r="A995" s="16" t="s">
        <v>4189</v>
      </c>
      <c r="B995" s="16" t="s">
        <v>4158</v>
      </c>
    </row>
    <row r="996" spans="1:2" ht="15" thickBot="1" x14ac:dyDescent="0.4">
      <c r="A996" s="16" t="s">
        <v>4190</v>
      </c>
      <c r="B996" s="16" t="s">
        <v>4158</v>
      </c>
    </row>
    <row r="997" spans="1:2" ht="15" thickBot="1" x14ac:dyDescent="0.4">
      <c r="A997" s="16" t="s">
        <v>4191</v>
      </c>
      <c r="B997" s="16" t="s">
        <v>4158</v>
      </c>
    </row>
    <row r="998" spans="1:2" ht="15" thickBot="1" x14ac:dyDescent="0.4">
      <c r="A998" s="16" t="s">
        <v>4192</v>
      </c>
      <c r="B998" s="16" t="s">
        <v>4158</v>
      </c>
    </row>
    <row r="999" spans="1:2" ht="15" thickBot="1" x14ac:dyDescent="0.4">
      <c r="A999" s="16" t="s">
        <v>4193</v>
      </c>
      <c r="B999" s="16" t="s">
        <v>4158</v>
      </c>
    </row>
    <row r="1000" spans="1:2" ht="15" thickBot="1" x14ac:dyDescent="0.4">
      <c r="A1000" s="16" t="s">
        <v>4194</v>
      </c>
      <c r="B1000" s="16" t="s">
        <v>4158</v>
      </c>
    </row>
    <row r="1001" spans="1:2" ht="15" thickBot="1" x14ac:dyDescent="0.4">
      <c r="A1001" s="16" t="s">
        <v>4195</v>
      </c>
      <c r="B1001" s="16" t="s">
        <v>4158</v>
      </c>
    </row>
    <row r="1002" spans="1:2" ht="15" thickBot="1" x14ac:dyDescent="0.4">
      <c r="A1002" s="16" t="s">
        <v>4196</v>
      </c>
      <c r="B1002" s="16" t="s">
        <v>4158</v>
      </c>
    </row>
    <row r="1003" spans="1:2" ht="15" thickBot="1" x14ac:dyDescent="0.4">
      <c r="A1003" s="16" t="s">
        <v>4197</v>
      </c>
      <c r="B1003" s="16" t="s">
        <v>4158</v>
      </c>
    </row>
    <row r="1004" spans="1:2" ht="15" thickBot="1" x14ac:dyDescent="0.4">
      <c r="A1004" s="16" t="s">
        <v>4198</v>
      </c>
      <c r="B1004" s="16" t="s">
        <v>4158</v>
      </c>
    </row>
    <row r="1005" spans="1:2" ht="15" thickBot="1" x14ac:dyDescent="0.4">
      <c r="A1005" s="16" t="s">
        <v>4199</v>
      </c>
      <c r="B1005" s="16" t="s">
        <v>4158</v>
      </c>
    </row>
    <row r="1006" spans="1:2" ht="15" thickBot="1" x14ac:dyDescent="0.4">
      <c r="A1006" s="16" t="s">
        <v>4200</v>
      </c>
      <c r="B1006" s="16" t="s">
        <v>4158</v>
      </c>
    </row>
    <row r="1007" spans="1:2" ht="15" thickBot="1" x14ac:dyDescent="0.4">
      <c r="A1007" s="16" t="s">
        <v>4201</v>
      </c>
      <c r="B1007" s="16" t="s">
        <v>4158</v>
      </c>
    </row>
    <row r="1008" spans="1:2" ht="15" thickBot="1" x14ac:dyDescent="0.4">
      <c r="A1008" s="16" t="s">
        <v>4202</v>
      </c>
      <c r="B1008" s="16" t="s">
        <v>4158</v>
      </c>
    </row>
    <row r="1009" spans="1:2" ht="15" thickBot="1" x14ac:dyDescent="0.4">
      <c r="A1009" s="16" t="s">
        <v>4203</v>
      </c>
      <c r="B1009" s="16" t="s">
        <v>4158</v>
      </c>
    </row>
    <row r="1010" spans="1:2" ht="15" thickBot="1" x14ac:dyDescent="0.4">
      <c r="A1010" s="16" t="s">
        <v>4204</v>
      </c>
      <c r="B1010" s="16" t="s">
        <v>4158</v>
      </c>
    </row>
    <row r="1011" spans="1:2" ht="15" thickBot="1" x14ac:dyDescent="0.4">
      <c r="A1011" s="16" t="s">
        <v>4205</v>
      </c>
      <c r="B1011" s="16" t="s">
        <v>4158</v>
      </c>
    </row>
    <row r="1012" spans="1:2" ht="15" thickBot="1" x14ac:dyDescent="0.4">
      <c r="A1012" s="16" t="s">
        <v>4206</v>
      </c>
      <c r="B1012" s="16" t="s">
        <v>4158</v>
      </c>
    </row>
    <row r="1013" spans="1:2" ht="15" thickBot="1" x14ac:dyDescent="0.4">
      <c r="A1013" s="16" t="s">
        <v>4207</v>
      </c>
      <c r="B1013" s="16" t="s">
        <v>4158</v>
      </c>
    </row>
    <row r="1014" spans="1:2" ht="15" thickBot="1" x14ac:dyDescent="0.4">
      <c r="A1014" s="16" t="s">
        <v>4208</v>
      </c>
      <c r="B1014" s="16" t="s">
        <v>4158</v>
      </c>
    </row>
    <row r="1015" spans="1:2" ht="15" thickBot="1" x14ac:dyDescent="0.4">
      <c r="A1015" s="16" t="s">
        <v>4209</v>
      </c>
      <c r="B1015" s="16" t="s">
        <v>4158</v>
      </c>
    </row>
    <row r="1016" spans="1:2" ht="15" thickBot="1" x14ac:dyDescent="0.4">
      <c r="A1016" s="16" t="s">
        <v>4210</v>
      </c>
      <c r="B1016" s="16" t="s">
        <v>4158</v>
      </c>
    </row>
    <row r="1017" spans="1:2" ht="15" thickBot="1" x14ac:dyDescent="0.4">
      <c r="A1017" s="16" t="s">
        <v>4211</v>
      </c>
      <c r="B1017" s="16" t="s">
        <v>4158</v>
      </c>
    </row>
    <row r="1018" spans="1:2" ht="15" thickBot="1" x14ac:dyDescent="0.4">
      <c r="A1018" s="16" t="s">
        <v>4212</v>
      </c>
      <c r="B1018" s="16" t="s">
        <v>4158</v>
      </c>
    </row>
    <row r="1019" spans="1:2" ht="15" thickBot="1" x14ac:dyDescent="0.4">
      <c r="A1019" s="16" t="s">
        <v>4213</v>
      </c>
      <c r="B1019" s="16" t="s">
        <v>4158</v>
      </c>
    </row>
    <row r="1020" spans="1:2" ht="15" thickBot="1" x14ac:dyDescent="0.4">
      <c r="A1020" s="16" t="s">
        <v>4214</v>
      </c>
      <c r="B1020" s="16" t="s">
        <v>4158</v>
      </c>
    </row>
    <row r="1021" spans="1:2" ht="15" thickBot="1" x14ac:dyDescent="0.4">
      <c r="A1021" s="16" t="s">
        <v>4215</v>
      </c>
      <c r="B1021" s="16" t="s">
        <v>4158</v>
      </c>
    </row>
    <row r="1022" spans="1:2" ht="15" thickBot="1" x14ac:dyDescent="0.4">
      <c r="A1022" s="16" t="s">
        <v>4216</v>
      </c>
      <c r="B1022" s="16" t="s">
        <v>4158</v>
      </c>
    </row>
    <row r="1023" spans="1:2" ht="15" thickBot="1" x14ac:dyDescent="0.4">
      <c r="A1023" s="16" t="s">
        <v>4217</v>
      </c>
      <c r="B1023" s="16" t="s">
        <v>4158</v>
      </c>
    </row>
    <row r="1024" spans="1:2" ht="15" thickBot="1" x14ac:dyDescent="0.4">
      <c r="A1024" s="16" t="s">
        <v>4218</v>
      </c>
      <c r="B1024" s="16" t="s">
        <v>4158</v>
      </c>
    </row>
    <row r="1025" spans="1:2" ht="15" thickBot="1" x14ac:dyDescent="0.4">
      <c r="A1025" s="16" t="s">
        <v>4219</v>
      </c>
      <c r="B1025" s="16" t="s">
        <v>4158</v>
      </c>
    </row>
    <row r="1026" spans="1:2" ht="15" thickBot="1" x14ac:dyDescent="0.4">
      <c r="A1026" s="16" t="s">
        <v>4220</v>
      </c>
      <c r="B1026" s="16" t="s">
        <v>4158</v>
      </c>
    </row>
    <row r="1027" spans="1:2" ht="15" thickBot="1" x14ac:dyDescent="0.4">
      <c r="A1027" s="16" t="s">
        <v>4221</v>
      </c>
      <c r="B1027" s="16" t="s">
        <v>4158</v>
      </c>
    </row>
    <row r="1028" spans="1:2" ht="15" thickBot="1" x14ac:dyDescent="0.4">
      <c r="A1028" s="16" t="s">
        <v>4222</v>
      </c>
      <c r="B1028" s="16" t="s">
        <v>4158</v>
      </c>
    </row>
    <row r="1029" spans="1:2" ht="15" thickBot="1" x14ac:dyDescent="0.4">
      <c r="A1029" s="16" t="s">
        <v>4223</v>
      </c>
      <c r="B1029" s="16" t="s">
        <v>4158</v>
      </c>
    </row>
    <row r="1030" spans="1:2" ht="15" thickBot="1" x14ac:dyDescent="0.4">
      <c r="A1030" s="16" t="s">
        <v>4224</v>
      </c>
      <c r="B1030" s="16" t="s">
        <v>4158</v>
      </c>
    </row>
    <row r="1031" spans="1:2" ht="15" thickBot="1" x14ac:dyDescent="0.4">
      <c r="A1031" s="16" t="s">
        <v>4225</v>
      </c>
      <c r="B1031" s="16" t="s">
        <v>4158</v>
      </c>
    </row>
    <row r="1032" spans="1:2" ht="15" thickBot="1" x14ac:dyDescent="0.4">
      <c r="A1032" s="16" t="s">
        <v>4226</v>
      </c>
      <c r="B1032" s="16" t="s">
        <v>4158</v>
      </c>
    </row>
    <row r="1033" spans="1:2" ht="15" thickBot="1" x14ac:dyDescent="0.4">
      <c r="A1033" s="16" t="s">
        <v>4227</v>
      </c>
      <c r="B1033" s="16" t="s">
        <v>4158</v>
      </c>
    </row>
    <row r="1034" spans="1:2" ht="15" thickBot="1" x14ac:dyDescent="0.4">
      <c r="A1034" s="16" t="s">
        <v>4228</v>
      </c>
      <c r="B1034" s="16" t="s">
        <v>4158</v>
      </c>
    </row>
    <row r="1035" spans="1:2" ht="15" thickBot="1" x14ac:dyDescent="0.4">
      <c r="A1035" s="16" t="s">
        <v>4229</v>
      </c>
      <c r="B1035" s="16" t="s">
        <v>4158</v>
      </c>
    </row>
    <row r="1036" spans="1:2" ht="15" thickBot="1" x14ac:dyDescent="0.4">
      <c r="A1036" s="16" t="s">
        <v>4230</v>
      </c>
      <c r="B1036" s="16" t="s">
        <v>4158</v>
      </c>
    </row>
    <row r="1037" spans="1:2" ht="15" thickBot="1" x14ac:dyDescent="0.4">
      <c r="A1037" s="16" t="s">
        <v>4231</v>
      </c>
      <c r="B1037" s="16" t="s">
        <v>4158</v>
      </c>
    </row>
    <row r="1038" spans="1:2" ht="15" thickBot="1" x14ac:dyDescent="0.4">
      <c r="A1038" s="16" t="s">
        <v>4232</v>
      </c>
      <c r="B1038" s="16" t="s">
        <v>4158</v>
      </c>
    </row>
    <row r="1039" spans="1:2" ht="15" thickBot="1" x14ac:dyDescent="0.4">
      <c r="A1039" s="16" t="s">
        <v>4233</v>
      </c>
      <c r="B1039" s="16" t="s">
        <v>4158</v>
      </c>
    </row>
    <row r="1040" spans="1:2" ht="15" thickBot="1" x14ac:dyDescent="0.4">
      <c r="A1040" s="16" t="s">
        <v>4234</v>
      </c>
      <c r="B1040" s="16" t="s">
        <v>4158</v>
      </c>
    </row>
    <row r="1041" spans="1:2" ht="15" thickBot="1" x14ac:dyDescent="0.4">
      <c r="A1041" s="16" t="s">
        <v>4235</v>
      </c>
      <c r="B1041" s="16" t="s">
        <v>4158</v>
      </c>
    </row>
    <row r="1042" spans="1:2" ht="15" thickBot="1" x14ac:dyDescent="0.4">
      <c r="A1042" s="16" t="s">
        <v>4236</v>
      </c>
      <c r="B1042" s="16" t="s">
        <v>4158</v>
      </c>
    </row>
    <row r="1043" spans="1:2" ht="15" thickBot="1" x14ac:dyDescent="0.4">
      <c r="A1043" s="16" t="s">
        <v>4237</v>
      </c>
      <c r="B1043" s="16" t="s">
        <v>4158</v>
      </c>
    </row>
    <row r="1044" spans="1:2" ht="15" thickBot="1" x14ac:dyDescent="0.4">
      <c r="A1044" s="16" t="s">
        <v>4238</v>
      </c>
      <c r="B1044" s="16" t="s">
        <v>4158</v>
      </c>
    </row>
    <row r="1045" spans="1:2" ht="15" thickBot="1" x14ac:dyDescent="0.4">
      <c r="A1045" s="16" t="s">
        <v>4239</v>
      </c>
      <c r="B1045" s="16" t="s">
        <v>4158</v>
      </c>
    </row>
    <row r="1046" spans="1:2" ht="15" thickBot="1" x14ac:dyDescent="0.4">
      <c r="A1046" s="16" t="s">
        <v>4240</v>
      </c>
      <c r="B1046" s="16" t="s">
        <v>4158</v>
      </c>
    </row>
    <row r="1047" spans="1:2" ht="15" thickBot="1" x14ac:dyDescent="0.4">
      <c r="A1047" s="16" t="s">
        <v>4241</v>
      </c>
      <c r="B1047" s="16" t="s">
        <v>4158</v>
      </c>
    </row>
    <row r="1048" spans="1:2" ht="15" thickBot="1" x14ac:dyDescent="0.4">
      <c r="A1048" s="16" t="s">
        <v>4242</v>
      </c>
      <c r="B1048" s="16" t="s">
        <v>4158</v>
      </c>
    </row>
    <row r="1049" spans="1:2" ht="15" thickBot="1" x14ac:dyDescent="0.4">
      <c r="A1049" s="16" t="s">
        <v>4243</v>
      </c>
      <c r="B1049" s="16" t="s">
        <v>4158</v>
      </c>
    </row>
    <row r="1050" spans="1:2" ht="15" thickBot="1" x14ac:dyDescent="0.4">
      <c r="A1050" s="16" t="s">
        <v>4244</v>
      </c>
      <c r="B1050" s="16" t="s">
        <v>4158</v>
      </c>
    </row>
    <row r="1051" spans="1:2" ht="15" thickBot="1" x14ac:dyDescent="0.4">
      <c r="A1051" s="16" t="s">
        <v>4245</v>
      </c>
      <c r="B1051" s="16" t="s">
        <v>4158</v>
      </c>
    </row>
    <row r="1052" spans="1:2" ht="15" thickBot="1" x14ac:dyDescent="0.4">
      <c r="A1052" s="16" t="s">
        <v>4246</v>
      </c>
      <c r="B1052" s="16" t="s">
        <v>4158</v>
      </c>
    </row>
    <row r="1053" spans="1:2" ht="15" thickBot="1" x14ac:dyDescent="0.4">
      <c r="A1053" s="16" t="s">
        <v>4247</v>
      </c>
      <c r="B1053" s="16" t="s">
        <v>4158</v>
      </c>
    </row>
    <row r="1054" spans="1:2" ht="15" thickBot="1" x14ac:dyDescent="0.4">
      <c r="A1054" s="16" t="s">
        <v>4248</v>
      </c>
      <c r="B1054" s="16" t="s">
        <v>4158</v>
      </c>
    </row>
    <row r="1055" spans="1:2" ht="15" thickBot="1" x14ac:dyDescent="0.4">
      <c r="A1055" s="16" t="s">
        <v>4249</v>
      </c>
      <c r="B1055" s="16" t="s">
        <v>4158</v>
      </c>
    </row>
    <row r="1056" spans="1:2" ht="15" thickBot="1" x14ac:dyDescent="0.4">
      <c r="A1056" s="16" t="s">
        <v>4250</v>
      </c>
      <c r="B1056" s="16" t="s">
        <v>4158</v>
      </c>
    </row>
    <row r="1057" spans="1:2" ht="15" thickBot="1" x14ac:dyDescent="0.4">
      <c r="A1057" s="16" t="s">
        <v>4251</v>
      </c>
      <c r="B1057" s="16" t="s">
        <v>4158</v>
      </c>
    </row>
    <row r="1058" spans="1:2" ht="15" thickBot="1" x14ac:dyDescent="0.4">
      <c r="A1058" s="16" t="s">
        <v>4252</v>
      </c>
      <c r="B1058" s="16" t="s">
        <v>4158</v>
      </c>
    </row>
    <row r="1059" spans="1:2" ht="15" thickBot="1" x14ac:dyDescent="0.4">
      <c r="A1059" s="16" t="s">
        <v>4253</v>
      </c>
      <c r="B1059" s="16" t="s">
        <v>4158</v>
      </c>
    </row>
    <row r="1060" spans="1:2" ht="15" thickBot="1" x14ac:dyDescent="0.4">
      <c r="A1060" s="16" t="s">
        <v>4254</v>
      </c>
      <c r="B1060" s="16" t="s">
        <v>4158</v>
      </c>
    </row>
    <row r="1061" spans="1:2" ht="15" thickBot="1" x14ac:dyDescent="0.4">
      <c r="A1061" s="16" t="s">
        <v>4255</v>
      </c>
      <c r="B1061" s="16" t="s">
        <v>4158</v>
      </c>
    </row>
    <row r="1062" spans="1:2" ht="15" thickBot="1" x14ac:dyDescent="0.4">
      <c r="A1062" s="16" t="s">
        <v>4256</v>
      </c>
      <c r="B1062" s="16" t="s">
        <v>4158</v>
      </c>
    </row>
    <row r="1063" spans="1:2" ht="15" thickBot="1" x14ac:dyDescent="0.4">
      <c r="A1063" s="16" t="s">
        <v>4257</v>
      </c>
      <c r="B1063" s="16" t="s">
        <v>4158</v>
      </c>
    </row>
    <row r="1064" spans="1:2" ht="15" thickBot="1" x14ac:dyDescent="0.4">
      <c r="A1064" s="16" t="s">
        <v>4258</v>
      </c>
      <c r="B1064" s="16" t="s">
        <v>4158</v>
      </c>
    </row>
    <row r="1065" spans="1:2" ht="15" thickBot="1" x14ac:dyDescent="0.4">
      <c r="A1065" s="16" t="s">
        <v>4259</v>
      </c>
      <c r="B1065" s="16" t="s">
        <v>4158</v>
      </c>
    </row>
    <row r="1066" spans="1:2" ht="15" thickBot="1" x14ac:dyDescent="0.4">
      <c r="A1066" s="16" t="s">
        <v>4260</v>
      </c>
      <c r="B1066" s="16" t="s">
        <v>4158</v>
      </c>
    </row>
    <row r="1067" spans="1:2" ht="15" thickBot="1" x14ac:dyDescent="0.4">
      <c r="A1067" s="16" t="s">
        <v>4261</v>
      </c>
      <c r="B1067" s="16" t="s">
        <v>4158</v>
      </c>
    </row>
    <row r="1068" spans="1:2" ht="15" thickBot="1" x14ac:dyDescent="0.4">
      <c r="A1068" s="16" t="s">
        <v>4262</v>
      </c>
      <c r="B1068" s="16" t="s">
        <v>4158</v>
      </c>
    </row>
    <row r="1069" spans="1:2" ht="15" thickBot="1" x14ac:dyDescent="0.4">
      <c r="A1069" s="16" t="s">
        <v>4263</v>
      </c>
      <c r="B1069" s="16" t="s">
        <v>4158</v>
      </c>
    </row>
    <row r="1070" spans="1:2" ht="15" thickBot="1" x14ac:dyDescent="0.4">
      <c r="A1070" s="16" t="s">
        <v>4264</v>
      </c>
      <c r="B1070" s="16" t="s">
        <v>4158</v>
      </c>
    </row>
    <row r="1071" spans="1:2" ht="15" thickBot="1" x14ac:dyDescent="0.4">
      <c r="A1071" s="16" t="s">
        <v>4265</v>
      </c>
      <c r="B1071" s="16" t="s">
        <v>4158</v>
      </c>
    </row>
    <row r="1072" spans="1:2" ht="15" thickBot="1" x14ac:dyDescent="0.4">
      <c r="A1072" s="16" t="s">
        <v>4266</v>
      </c>
      <c r="B1072" s="16" t="s">
        <v>4158</v>
      </c>
    </row>
    <row r="1073" spans="1:2" ht="15" thickBot="1" x14ac:dyDescent="0.4">
      <c r="A1073" s="16" t="s">
        <v>4267</v>
      </c>
      <c r="B1073" s="16" t="s">
        <v>4158</v>
      </c>
    </row>
    <row r="1074" spans="1:2" ht="15" thickBot="1" x14ac:dyDescent="0.4">
      <c r="A1074" s="16" t="s">
        <v>4268</v>
      </c>
      <c r="B1074" s="16" t="s">
        <v>4158</v>
      </c>
    </row>
    <row r="1075" spans="1:2" ht="15" thickBot="1" x14ac:dyDescent="0.4">
      <c r="A1075" s="16" t="s">
        <v>4269</v>
      </c>
      <c r="B1075" s="16" t="s">
        <v>4158</v>
      </c>
    </row>
    <row r="1076" spans="1:2" ht="15" thickBot="1" x14ac:dyDescent="0.4">
      <c r="A1076" s="16" t="s">
        <v>4270</v>
      </c>
      <c r="B1076" s="16" t="s">
        <v>4158</v>
      </c>
    </row>
    <row r="1077" spans="1:2" ht="15" thickBot="1" x14ac:dyDescent="0.4">
      <c r="A1077" s="16" t="s">
        <v>4271</v>
      </c>
      <c r="B1077" s="16" t="s">
        <v>4158</v>
      </c>
    </row>
    <row r="1078" spans="1:2" ht="15" thickBot="1" x14ac:dyDescent="0.4">
      <c r="A1078" s="16" t="s">
        <v>4272</v>
      </c>
      <c r="B1078" s="16" t="s">
        <v>4158</v>
      </c>
    </row>
    <row r="1079" spans="1:2" ht="15" thickBot="1" x14ac:dyDescent="0.4">
      <c r="A1079" s="16" t="s">
        <v>4273</v>
      </c>
      <c r="B1079" s="16" t="s">
        <v>4158</v>
      </c>
    </row>
    <row r="1080" spans="1:2" ht="15" thickBot="1" x14ac:dyDescent="0.4">
      <c r="A1080" s="16" t="s">
        <v>4274</v>
      </c>
      <c r="B1080" s="16" t="s">
        <v>4158</v>
      </c>
    </row>
    <row r="1081" spans="1:2" ht="15" thickBot="1" x14ac:dyDescent="0.4">
      <c r="A1081" s="16" t="s">
        <v>4275</v>
      </c>
      <c r="B1081" s="16" t="s">
        <v>4158</v>
      </c>
    </row>
    <row r="1082" spans="1:2" ht="15" thickBot="1" x14ac:dyDescent="0.4">
      <c r="A1082" s="16" t="s">
        <v>4276</v>
      </c>
      <c r="B1082" s="16" t="s">
        <v>4158</v>
      </c>
    </row>
    <row r="1083" spans="1:2" ht="15" thickBot="1" x14ac:dyDescent="0.4">
      <c r="A1083" s="16" t="s">
        <v>4277</v>
      </c>
      <c r="B1083" s="16" t="s">
        <v>4158</v>
      </c>
    </row>
    <row r="1084" spans="1:2" ht="15" thickBot="1" x14ac:dyDescent="0.4">
      <c r="A1084" s="16" t="s">
        <v>4278</v>
      </c>
      <c r="B1084" s="16" t="s">
        <v>4158</v>
      </c>
    </row>
    <row r="1085" spans="1:2" ht="15" thickBot="1" x14ac:dyDescent="0.4">
      <c r="A1085" s="16" t="s">
        <v>4279</v>
      </c>
      <c r="B1085" s="16" t="s">
        <v>4158</v>
      </c>
    </row>
    <row r="1086" spans="1:2" ht="15" thickBot="1" x14ac:dyDescent="0.4">
      <c r="A1086" s="16" t="s">
        <v>4280</v>
      </c>
      <c r="B1086" s="16" t="s">
        <v>4158</v>
      </c>
    </row>
    <row r="1087" spans="1:2" ht="15" thickBot="1" x14ac:dyDescent="0.4">
      <c r="A1087" s="16" t="s">
        <v>4281</v>
      </c>
      <c r="B1087" s="16" t="s">
        <v>4158</v>
      </c>
    </row>
    <row r="1088" spans="1:2" ht="15" thickBot="1" x14ac:dyDescent="0.4">
      <c r="A1088" s="16" t="s">
        <v>4282</v>
      </c>
      <c r="B1088" s="16" t="s">
        <v>4158</v>
      </c>
    </row>
    <row r="1089" spans="1:2" ht="15" thickBot="1" x14ac:dyDescent="0.4">
      <c r="A1089" s="16" t="s">
        <v>4283</v>
      </c>
      <c r="B1089" s="16" t="s">
        <v>4158</v>
      </c>
    </row>
    <row r="1090" spans="1:2" ht="15" thickBot="1" x14ac:dyDescent="0.4">
      <c r="A1090" s="16" t="s">
        <v>4284</v>
      </c>
      <c r="B1090" s="16" t="s">
        <v>4158</v>
      </c>
    </row>
    <row r="1091" spans="1:2" ht="15" thickBot="1" x14ac:dyDescent="0.4">
      <c r="A1091" s="16" t="s">
        <v>4285</v>
      </c>
      <c r="B1091" s="16" t="s">
        <v>4158</v>
      </c>
    </row>
    <row r="1092" spans="1:2" ht="15" thickBot="1" x14ac:dyDescent="0.4">
      <c r="A1092" s="16" t="s">
        <v>4286</v>
      </c>
      <c r="B1092" s="16" t="s">
        <v>4158</v>
      </c>
    </row>
    <row r="1093" spans="1:2" ht="15" thickBot="1" x14ac:dyDescent="0.4">
      <c r="A1093" s="16" t="s">
        <v>4287</v>
      </c>
      <c r="B1093" s="16" t="s">
        <v>4158</v>
      </c>
    </row>
    <row r="1094" spans="1:2" ht="15" thickBot="1" x14ac:dyDescent="0.4">
      <c r="A1094" s="16" t="s">
        <v>4288</v>
      </c>
      <c r="B1094" s="16" t="s">
        <v>4158</v>
      </c>
    </row>
    <row r="1095" spans="1:2" ht="15" thickBot="1" x14ac:dyDescent="0.4">
      <c r="A1095" s="16" t="s">
        <v>4289</v>
      </c>
      <c r="B1095" s="16" t="s">
        <v>4158</v>
      </c>
    </row>
    <row r="1096" spans="1:2" ht="15" thickBot="1" x14ac:dyDescent="0.4">
      <c r="A1096" s="16" t="s">
        <v>4290</v>
      </c>
      <c r="B1096" s="16" t="s">
        <v>4158</v>
      </c>
    </row>
    <row r="1097" spans="1:2" ht="15" thickBot="1" x14ac:dyDescent="0.4">
      <c r="A1097" s="16" t="s">
        <v>4291</v>
      </c>
      <c r="B1097" s="16" t="s">
        <v>4158</v>
      </c>
    </row>
    <row r="1098" spans="1:2" ht="15" thickBot="1" x14ac:dyDescent="0.4">
      <c r="A1098" s="16" t="s">
        <v>4292</v>
      </c>
      <c r="B1098" s="16" t="s">
        <v>4158</v>
      </c>
    </row>
    <row r="1099" spans="1:2" ht="15" thickBot="1" x14ac:dyDescent="0.4">
      <c r="A1099" s="16" t="s">
        <v>4293</v>
      </c>
      <c r="B1099" s="16" t="s">
        <v>4158</v>
      </c>
    </row>
    <row r="1100" spans="1:2" ht="15" thickBot="1" x14ac:dyDescent="0.4">
      <c r="A1100" s="16" t="s">
        <v>4294</v>
      </c>
      <c r="B1100" s="16" t="s">
        <v>4158</v>
      </c>
    </row>
    <row r="1101" spans="1:2" ht="15" thickBot="1" x14ac:dyDescent="0.4">
      <c r="A1101" s="16" t="s">
        <v>4295</v>
      </c>
      <c r="B1101" s="16" t="s">
        <v>4158</v>
      </c>
    </row>
    <row r="1102" spans="1:2" ht="15" thickBot="1" x14ac:dyDescent="0.4">
      <c r="A1102" s="16" t="s">
        <v>4296</v>
      </c>
      <c r="B1102" s="16" t="s">
        <v>4158</v>
      </c>
    </row>
    <row r="1103" spans="1:2" ht="15" thickBot="1" x14ac:dyDescent="0.4">
      <c r="A1103" s="16" t="s">
        <v>4297</v>
      </c>
      <c r="B1103" s="16" t="s">
        <v>4158</v>
      </c>
    </row>
    <row r="1104" spans="1:2" ht="15" thickBot="1" x14ac:dyDescent="0.4">
      <c r="A1104" s="16" t="s">
        <v>4298</v>
      </c>
      <c r="B1104" s="16" t="s">
        <v>4299</v>
      </c>
    </row>
    <row r="1105" spans="1:2" ht="15" thickBot="1" x14ac:dyDescent="0.4">
      <c r="A1105" s="16" t="s">
        <v>4300</v>
      </c>
      <c r="B1105" s="16" t="s">
        <v>4299</v>
      </c>
    </row>
    <row r="1106" spans="1:2" ht="15" thickBot="1" x14ac:dyDescent="0.4">
      <c r="A1106" s="16" t="s">
        <v>4301</v>
      </c>
      <c r="B1106" s="16" t="s">
        <v>4299</v>
      </c>
    </row>
    <row r="1107" spans="1:2" ht="15" thickBot="1" x14ac:dyDescent="0.4">
      <c r="A1107" s="16" t="s">
        <v>4302</v>
      </c>
      <c r="B1107" s="16" t="s">
        <v>4299</v>
      </c>
    </row>
    <row r="1108" spans="1:2" ht="15" thickBot="1" x14ac:dyDescent="0.4">
      <c r="A1108" s="16" t="s">
        <v>4303</v>
      </c>
      <c r="B1108" s="16" t="s">
        <v>4299</v>
      </c>
    </row>
    <row r="1109" spans="1:2" ht="15" thickBot="1" x14ac:dyDescent="0.4">
      <c r="A1109" s="16" t="s">
        <v>4304</v>
      </c>
      <c r="B1109" s="16" t="s">
        <v>4299</v>
      </c>
    </row>
    <row r="1110" spans="1:2" ht="15" thickBot="1" x14ac:dyDescent="0.4">
      <c r="A1110" s="16" t="s">
        <v>4305</v>
      </c>
      <c r="B1110" s="16" t="s">
        <v>4299</v>
      </c>
    </row>
    <row r="1111" spans="1:2" ht="15" thickBot="1" x14ac:dyDescent="0.4">
      <c r="A1111" s="16" t="s">
        <v>4306</v>
      </c>
      <c r="B1111" s="16" t="s">
        <v>4299</v>
      </c>
    </row>
    <row r="1112" spans="1:2" ht="15" thickBot="1" x14ac:dyDescent="0.4">
      <c r="A1112" s="16" t="s">
        <v>4307</v>
      </c>
      <c r="B1112" s="16" t="s">
        <v>4299</v>
      </c>
    </row>
    <row r="1113" spans="1:2" ht="15" thickBot="1" x14ac:dyDescent="0.4">
      <c r="A1113" s="16" t="s">
        <v>4308</v>
      </c>
      <c r="B1113" s="16" t="s">
        <v>4299</v>
      </c>
    </row>
    <row r="1114" spans="1:2" ht="15" thickBot="1" x14ac:dyDescent="0.4">
      <c r="A1114" s="16" t="s">
        <v>4309</v>
      </c>
      <c r="B1114" s="16" t="s">
        <v>4299</v>
      </c>
    </row>
    <row r="1115" spans="1:2" ht="15" thickBot="1" x14ac:dyDescent="0.4">
      <c r="A1115" s="16" t="s">
        <v>4310</v>
      </c>
      <c r="B1115" s="16" t="s">
        <v>4299</v>
      </c>
    </row>
    <row r="1116" spans="1:2" ht="15" thickBot="1" x14ac:dyDescent="0.4">
      <c r="A1116" s="16" t="s">
        <v>4311</v>
      </c>
      <c r="B1116" s="16" t="s">
        <v>4299</v>
      </c>
    </row>
    <row r="1117" spans="1:2" ht="15" thickBot="1" x14ac:dyDescent="0.4">
      <c r="A1117" s="16" t="s">
        <v>4312</v>
      </c>
      <c r="B1117" s="16" t="s">
        <v>4299</v>
      </c>
    </row>
    <row r="1118" spans="1:2" ht="15" thickBot="1" x14ac:dyDescent="0.4">
      <c r="A1118" s="16" t="s">
        <v>4313</v>
      </c>
      <c r="B1118" s="16" t="s">
        <v>4299</v>
      </c>
    </row>
    <row r="1119" spans="1:2" ht="15" thickBot="1" x14ac:dyDescent="0.4">
      <c r="A1119" s="16" t="s">
        <v>4314</v>
      </c>
      <c r="B1119" s="16" t="s">
        <v>4299</v>
      </c>
    </row>
    <row r="1120" spans="1:2" ht="15" thickBot="1" x14ac:dyDescent="0.4">
      <c r="A1120" s="16" t="s">
        <v>4315</v>
      </c>
      <c r="B1120" s="16" t="s">
        <v>4299</v>
      </c>
    </row>
    <row r="1121" spans="1:2" ht="15" thickBot="1" x14ac:dyDescent="0.4">
      <c r="A1121" s="16" t="s">
        <v>4316</v>
      </c>
      <c r="B1121" s="16" t="s">
        <v>4299</v>
      </c>
    </row>
    <row r="1122" spans="1:2" ht="15" thickBot="1" x14ac:dyDescent="0.4">
      <c r="A1122" s="16" t="s">
        <v>4317</v>
      </c>
      <c r="B1122" s="16" t="s">
        <v>4299</v>
      </c>
    </row>
    <row r="1123" spans="1:2" ht="15" thickBot="1" x14ac:dyDescent="0.4">
      <c r="A1123" s="16" t="s">
        <v>4318</v>
      </c>
      <c r="B1123" s="16" t="s">
        <v>4299</v>
      </c>
    </row>
    <row r="1124" spans="1:2" ht="15" thickBot="1" x14ac:dyDescent="0.4">
      <c r="A1124" s="16" t="s">
        <v>4319</v>
      </c>
      <c r="B1124" s="16" t="s">
        <v>4299</v>
      </c>
    </row>
    <row r="1125" spans="1:2" ht="15" thickBot="1" x14ac:dyDescent="0.4">
      <c r="A1125" s="16" t="s">
        <v>4320</v>
      </c>
      <c r="B1125" s="16" t="s">
        <v>4299</v>
      </c>
    </row>
    <row r="1126" spans="1:2" ht="15" thickBot="1" x14ac:dyDescent="0.4">
      <c r="A1126" s="16" t="s">
        <v>4321</v>
      </c>
      <c r="B1126" s="16" t="s">
        <v>4299</v>
      </c>
    </row>
    <row r="1127" spans="1:2" ht="15" thickBot="1" x14ac:dyDescent="0.4">
      <c r="A1127" s="16" t="s">
        <v>4322</v>
      </c>
      <c r="B1127" s="16" t="s">
        <v>4299</v>
      </c>
    </row>
    <row r="1128" spans="1:2" ht="15" thickBot="1" x14ac:dyDescent="0.4">
      <c r="A1128" s="16" t="s">
        <v>4323</v>
      </c>
      <c r="B1128" s="16" t="s">
        <v>4299</v>
      </c>
    </row>
    <row r="1129" spans="1:2" ht="15" thickBot="1" x14ac:dyDescent="0.4">
      <c r="A1129" s="16" t="s">
        <v>4324</v>
      </c>
      <c r="B1129" s="16" t="s">
        <v>4299</v>
      </c>
    </row>
    <row r="1130" spans="1:2" ht="15" thickBot="1" x14ac:dyDescent="0.4">
      <c r="A1130" s="16" t="s">
        <v>4325</v>
      </c>
      <c r="B1130" s="16" t="s">
        <v>4299</v>
      </c>
    </row>
    <row r="1131" spans="1:2" ht="15" thickBot="1" x14ac:dyDescent="0.4">
      <c r="A1131" s="16" t="s">
        <v>4326</v>
      </c>
      <c r="B1131" s="16" t="s">
        <v>4299</v>
      </c>
    </row>
    <row r="1132" spans="1:2" ht="15" thickBot="1" x14ac:dyDescent="0.4">
      <c r="A1132" s="16" t="s">
        <v>4327</v>
      </c>
      <c r="B1132" s="16" t="s">
        <v>4299</v>
      </c>
    </row>
    <row r="1133" spans="1:2" ht="15" thickBot="1" x14ac:dyDescent="0.4">
      <c r="A1133" s="16" t="s">
        <v>4328</v>
      </c>
      <c r="B1133" s="16" t="s">
        <v>4299</v>
      </c>
    </row>
    <row r="1134" spans="1:2" ht="15" thickBot="1" x14ac:dyDescent="0.4">
      <c r="A1134" s="16" t="s">
        <v>4329</v>
      </c>
      <c r="B1134" s="16" t="s">
        <v>4299</v>
      </c>
    </row>
    <row r="1135" spans="1:2" ht="15" thickBot="1" x14ac:dyDescent="0.4">
      <c r="A1135" s="16" t="s">
        <v>4330</v>
      </c>
      <c r="B1135" s="16" t="s">
        <v>4299</v>
      </c>
    </row>
    <row r="1136" spans="1:2" ht="15" thickBot="1" x14ac:dyDescent="0.4">
      <c r="A1136" s="16" t="s">
        <v>4331</v>
      </c>
      <c r="B1136" s="16" t="s">
        <v>4299</v>
      </c>
    </row>
    <row r="1137" spans="1:2" ht="15" thickBot="1" x14ac:dyDescent="0.4">
      <c r="A1137" s="16" t="s">
        <v>4332</v>
      </c>
      <c r="B1137" s="16" t="s">
        <v>4299</v>
      </c>
    </row>
    <row r="1138" spans="1:2" ht="15" thickBot="1" x14ac:dyDescent="0.4">
      <c r="A1138" s="16" t="s">
        <v>4333</v>
      </c>
      <c r="B1138" s="16" t="s">
        <v>4299</v>
      </c>
    </row>
    <row r="1139" spans="1:2" ht="15" thickBot="1" x14ac:dyDescent="0.4">
      <c r="A1139" s="16" t="s">
        <v>4334</v>
      </c>
      <c r="B1139" s="16" t="s">
        <v>4299</v>
      </c>
    </row>
    <row r="1140" spans="1:2" ht="15" thickBot="1" x14ac:dyDescent="0.4">
      <c r="A1140" s="16" t="s">
        <v>4335</v>
      </c>
      <c r="B1140" s="16" t="s">
        <v>4299</v>
      </c>
    </row>
    <row r="1141" spans="1:2" ht="15" thickBot="1" x14ac:dyDescent="0.4">
      <c r="A1141" s="16" t="s">
        <v>4336</v>
      </c>
      <c r="B1141" s="16" t="s">
        <v>4299</v>
      </c>
    </row>
    <row r="1142" spans="1:2" ht="15" thickBot="1" x14ac:dyDescent="0.4">
      <c r="A1142" s="16" t="s">
        <v>4337</v>
      </c>
      <c r="B1142" s="16" t="s">
        <v>4299</v>
      </c>
    </row>
    <row r="1143" spans="1:2" ht="15" thickBot="1" x14ac:dyDescent="0.4">
      <c r="A1143" s="16" t="s">
        <v>4338</v>
      </c>
      <c r="B1143" s="16" t="s">
        <v>4299</v>
      </c>
    </row>
    <row r="1144" spans="1:2" ht="15" thickBot="1" x14ac:dyDescent="0.4">
      <c r="A1144" s="16" t="s">
        <v>4339</v>
      </c>
      <c r="B1144" s="16" t="s">
        <v>4299</v>
      </c>
    </row>
    <row r="1145" spans="1:2" ht="15" thickBot="1" x14ac:dyDescent="0.4">
      <c r="A1145" s="16" t="s">
        <v>4340</v>
      </c>
      <c r="B1145" s="16" t="s">
        <v>4299</v>
      </c>
    </row>
    <row r="1146" spans="1:2" ht="15" thickBot="1" x14ac:dyDescent="0.4">
      <c r="A1146" s="16" t="s">
        <v>4341</v>
      </c>
      <c r="B1146" s="16" t="s">
        <v>4299</v>
      </c>
    </row>
    <row r="1147" spans="1:2" ht="15" thickBot="1" x14ac:dyDescent="0.4">
      <c r="A1147" s="16" t="s">
        <v>4342</v>
      </c>
      <c r="B1147" s="16" t="s">
        <v>4299</v>
      </c>
    </row>
    <row r="1148" spans="1:2" ht="15" thickBot="1" x14ac:dyDescent="0.4">
      <c r="A1148" s="16" t="s">
        <v>4343</v>
      </c>
      <c r="B1148" s="16" t="s">
        <v>4299</v>
      </c>
    </row>
    <row r="1149" spans="1:2" ht="15" thickBot="1" x14ac:dyDescent="0.4">
      <c r="A1149" s="16" t="s">
        <v>4344</v>
      </c>
      <c r="B1149" s="16" t="s">
        <v>4299</v>
      </c>
    </row>
    <row r="1150" spans="1:2" ht="15" thickBot="1" x14ac:dyDescent="0.4">
      <c r="A1150" s="16" t="s">
        <v>4345</v>
      </c>
      <c r="B1150" s="16" t="s">
        <v>4299</v>
      </c>
    </row>
    <row r="1151" spans="1:2" ht="15" thickBot="1" x14ac:dyDescent="0.4">
      <c r="A1151" s="16" t="s">
        <v>4346</v>
      </c>
      <c r="B1151" s="16" t="s">
        <v>4299</v>
      </c>
    </row>
    <row r="1152" spans="1:2" ht="15" thickBot="1" x14ac:dyDescent="0.4">
      <c r="A1152" s="16" t="s">
        <v>4347</v>
      </c>
      <c r="B1152" s="16" t="s">
        <v>4299</v>
      </c>
    </row>
    <row r="1153" spans="1:2" ht="15" thickBot="1" x14ac:dyDescent="0.4">
      <c r="A1153" s="16" t="s">
        <v>4348</v>
      </c>
      <c r="B1153" s="16" t="s">
        <v>4299</v>
      </c>
    </row>
    <row r="1154" spans="1:2" ht="15" thickBot="1" x14ac:dyDescent="0.4">
      <c r="A1154" s="16" t="s">
        <v>4349</v>
      </c>
      <c r="B1154" s="16" t="s">
        <v>4299</v>
      </c>
    </row>
    <row r="1155" spans="1:2" ht="15" thickBot="1" x14ac:dyDescent="0.4">
      <c r="A1155" s="16" t="s">
        <v>4350</v>
      </c>
      <c r="B1155" s="16" t="s">
        <v>4299</v>
      </c>
    </row>
    <row r="1156" spans="1:2" ht="15" thickBot="1" x14ac:dyDescent="0.4">
      <c r="A1156" s="16" t="s">
        <v>4351</v>
      </c>
      <c r="B1156" s="16" t="s">
        <v>4299</v>
      </c>
    </row>
    <row r="1157" spans="1:2" ht="15" thickBot="1" x14ac:dyDescent="0.4">
      <c r="A1157" s="16" t="s">
        <v>4352</v>
      </c>
      <c r="B1157" s="16" t="s">
        <v>4299</v>
      </c>
    </row>
    <row r="1158" spans="1:2" ht="15" thickBot="1" x14ac:dyDescent="0.4">
      <c r="A1158" s="16" t="s">
        <v>4353</v>
      </c>
      <c r="B1158" s="16" t="s">
        <v>4299</v>
      </c>
    </row>
    <row r="1159" spans="1:2" ht="15" thickBot="1" x14ac:dyDescent="0.4">
      <c r="A1159" s="16" t="s">
        <v>4354</v>
      </c>
      <c r="B1159" s="16" t="s">
        <v>4299</v>
      </c>
    </row>
    <row r="1160" spans="1:2" ht="15" thickBot="1" x14ac:dyDescent="0.4">
      <c r="A1160" s="16" t="s">
        <v>4355</v>
      </c>
      <c r="B1160" s="16" t="s">
        <v>4299</v>
      </c>
    </row>
    <row r="1161" spans="1:2" ht="15" thickBot="1" x14ac:dyDescent="0.4">
      <c r="A1161" s="16" t="s">
        <v>4356</v>
      </c>
      <c r="B1161" s="16" t="s">
        <v>4299</v>
      </c>
    </row>
    <row r="1162" spans="1:2" ht="15" thickBot="1" x14ac:dyDescent="0.4">
      <c r="A1162" s="16" t="s">
        <v>4357</v>
      </c>
      <c r="B1162" s="16" t="s">
        <v>4299</v>
      </c>
    </row>
    <row r="1163" spans="1:2" ht="15" thickBot="1" x14ac:dyDescent="0.4">
      <c r="A1163" s="16" t="s">
        <v>4358</v>
      </c>
      <c r="B1163" s="16" t="s">
        <v>4299</v>
      </c>
    </row>
    <row r="1164" spans="1:2" ht="15" thickBot="1" x14ac:dyDescent="0.4">
      <c r="A1164" s="16" t="s">
        <v>4359</v>
      </c>
      <c r="B1164" s="16" t="s">
        <v>4299</v>
      </c>
    </row>
    <row r="1165" spans="1:2" ht="15" thickBot="1" x14ac:dyDescent="0.4">
      <c r="A1165" s="16" t="s">
        <v>4360</v>
      </c>
      <c r="B1165" s="16" t="s">
        <v>4299</v>
      </c>
    </row>
    <row r="1166" spans="1:2" ht="15" thickBot="1" x14ac:dyDescent="0.4">
      <c r="A1166" s="16" t="s">
        <v>4361</v>
      </c>
      <c r="B1166" s="16" t="s">
        <v>4299</v>
      </c>
    </row>
    <row r="1167" spans="1:2" ht="15" thickBot="1" x14ac:dyDescent="0.4">
      <c r="A1167" s="16" t="s">
        <v>4362</v>
      </c>
      <c r="B1167" s="16" t="s">
        <v>4299</v>
      </c>
    </row>
    <row r="1168" spans="1:2" ht="15" thickBot="1" x14ac:dyDescent="0.4">
      <c r="A1168" s="16" t="s">
        <v>4363</v>
      </c>
      <c r="B1168" s="16" t="s">
        <v>4299</v>
      </c>
    </row>
    <row r="1169" spans="1:2" ht="15" thickBot="1" x14ac:dyDescent="0.4">
      <c r="A1169" s="16" t="s">
        <v>4364</v>
      </c>
      <c r="B1169" s="16" t="s">
        <v>4299</v>
      </c>
    </row>
    <row r="1170" spans="1:2" ht="15" thickBot="1" x14ac:dyDescent="0.4">
      <c r="A1170" s="16" t="s">
        <v>4365</v>
      </c>
      <c r="B1170" s="16" t="s">
        <v>4299</v>
      </c>
    </row>
    <row r="1171" spans="1:2" ht="15" thickBot="1" x14ac:dyDescent="0.4">
      <c r="A1171" s="16" t="s">
        <v>4366</v>
      </c>
      <c r="B1171" s="16" t="s">
        <v>4299</v>
      </c>
    </row>
    <row r="1172" spans="1:2" ht="15" thickBot="1" x14ac:dyDescent="0.4">
      <c r="A1172" s="16" t="s">
        <v>4367</v>
      </c>
      <c r="B1172" s="16" t="s">
        <v>4299</v>
      </c>
    </row>
    <row r="1173" spans="1:2" ht="15" thickBot="1" x14ac:dyDescent="0.4">
      <c r="A1173" s="16" t="s">
        <v>4368</v>
      </c>
      <c r="B1173" s="16" t="s">
        <v>4299</v>
      </c>
    </row>
    <row r="1174" spans="1:2" ht="15" thickBot="1" x14ac:dyDescent="0.4">
      <c r="A1174" s="16" t="s">
        <v>4369</v>
      </c>
      <c r="B1174" s="16" t="s">
        <v>4299</v>
      </c>
    </row>
    <row r="1175" spans="1:2" ht="15" thickBot="1" x14ac:dyDescent="0.4">
      <c r="A1175" s="16" t="s">
        <v>4370</v>
      </c>
      <c r="B1175" s="16" t="s">
        <v>4299</v>
      </c>
    </row>
    <row r="1176" spans="1:2" ht="15" thickBot="1" x14ac:dyDescent="0.4">
      <c r="A1176" s="16" t="s">
        <v>4371</v>
      </c>
      <c r="B1176" s="16" t="s">
        <v>4299</v>
      </c>
    </row>
    <row r="1177" spans="1:2" ht="15" thickBot="1" x14ac:dyDescent="0.4">
      <c r="A1177" s="16" t="s">
        <v>4372</v>
      </c>
      <c r="B1177" s="16" t="s">
        <v>4299</v>
      </c>
    </row>
    <row r="1178" spans="1:2" ht="15" thickBot="1" x14ac:dyDescent="0.4">
      <c r="A1178" s="16" t="s">
        <v>4373</v>
      </c>
      <c r="B1178" s="16" t="s">
        <v>4299</v>
      </c>
    </row>
    <row r="1179" spans="1:2" ht="15" thickBot="1" x14ac:dyDescent="0.4">
      <c r="A1179" s="16" t="s">
        <v>4374</v>
      </c>
      <c r="B1179" s="16" t="s">
        <v>4299</v>
      </c>
    </row>
    <row r="1180" spans="1:2" ht="15" thickBot="1" x14ac:dyDescent="0.4">
      <c r="A1180" s="16" t="s">
        <v>4375</v>
      </c>
      <c r="B1180" s="16" t="s">
        <v>4299</v>
      </c>
    </row>
    <row r="1181" spans="1:2" ht="15" thickBot="1" x14ac:dyDescent="0.4">
      <c r="A1181" s="16" t="s">
        <v>4376</v>
      </c>
      <c r="B1181" s="16" t="s">
        <v>4299</v>
      </c>
    </row>
    <row r="1182" spans="1:2" ht="15" thickBot="1" x14ac:dyDescent="0.4">
      <c r="A1182" s="16" t="s">
        <v>4377</v>
      </c>
      <c r="B1182" s="16" t="s">
        <v>4299</v>
      </c>
    </row>
    <row r="1183" spans="1:2" ht="15" thickBot="1" x14ac:dyDescent="0.4">
      <c r="A1183" s="16" t="s">
        <v>4378</v>
      </c>
      <c r="B1183" s="16" t="s">
        <v>4299</v>
      </c>
    </row>
    <row r="1184" spans="1:2" ht="15" thickBot="1" x14ac:dyDescent="0.4">
      <c r="A1184" s="16" t="s">
        <v>4379</v>
      </c>
      <c r="B1184" s="16" t="s">
        <v>4299</v>
      </c>
    </row>
    <row r="1185" spans="1:2" ht="15" thickBot="1" x14ac:dyDescent="0.4">
      <c r="A1185" s="16" t="s">
        <v>4380</v>
      </c>
      <c r="B1185" s="16" t="s">
        <v>4299</v>
      </c>
    </row>
    <row r="1186" spans="1:2" ht="15" thickBot="1" x14ac:dyDescent="0.4">
      <c r="A1186" s="16" t="s">
        <v>4381</v>
      </c>
      <c r="B1186" s="16" t="s">
        <v>4299</v>
      </c>
    </row>
    <row r="1187" spans="1:2" ht="15" thickBot="1" x14ac:dyDescent="0.4">
      <c r="A1187" s="16" t="s">
        <v>4382</v>
      </c>
      <c r="B1187" s="16" t="s">
        <v>4299</v>
      </c>
    </row>
    <row r="1188" spans="1:2" ht="15" thickBot="1" x14ac:dyDescent="0.4">
      <c r="A1188" s="16" t="s">
        <v>4383</v>
      </c>
      <c r="B1188" s="16" t="s">
        <v>4299</v>
      </c>
    </row>
    <row r="1189" spans="1:2" ht="15" thickBot="1" x14ac:dyDescent="0.4">
      <c r="A1189" s="16" t="s">
        <v>4384</v>
      </c>
      <c r="B1189" s="16" t="s">
        <v>4299</v>
      </c>
    </row>
    <row r="1190" spans="1:2" ht="15" thickBot="1" x14ac:dyDescent="0.4">
      <c r="A1190" s="16" t="s">
        <v>4385</v>
      </c>
      <c r="B1190" s="16" t="s">
        <v>4299</v>
      </c>
    </row>
    <row r="1191" spans="1:2" ht="15" thickBot="1" x14ac:dyDescent="0.4">
      <c r="A1191" s="16" t="s">
        <v>4386</v>
      </c>
      <c r="B1191" s="16" t="s">
        <v>4299</v>
      </c>
    </row>
    <row r="1192" spans="1:2" ht="15" thickBot="1" x14ac:dyDescent="0.4">
      <c r="A1192" s="16" t="s">
        <v>4387</v>
      </c>
      <c r="B1192" s="16" t="s">
        <v>4299</v>
      </c>
    </row>
    <row r="1193" spans="1:2" ht="15" thickBot="1" x14ac:dyDescent="0.4">
      <c r="A1193" s="16" t="s">
        <v>4388</v>
      </c>
      <c r="B1193" s="16" t="s">
        <v>4299</v>
      </c>
    </row>
    <row r="1194" spans="1:2" ht="15" thickBot="1" x14ac:dyDescent="0.4">
      <c r="A1194" s="16" t="s">
        <v>4389</v>
      </c>
      <c r="B1194" s="16" t="s">
        <v>4299</v>
      </c>
    </row>
    <row r="1195" spans="1:2" ht="15" thickBot="1" x14ac:dyDescent="0.4">
      <c r="A1195" s="16" t="s">
        <v>4390</v>
      </c>
      <c r="B1195" s="16" t="s">
        <v>4299</v>
      </c>
    </row>
    <row r="1196" spans="1:2" ht="15" thickBot="1" x14ac:dyDescent="0.4">
      <c r="A1196" s="16" t="s">
        <v>4391</v>
      </c>
      <c r="B1196" s="16" t="s">
        <v>4299</v>
      </c>
    </row>
    <row r="1197" spans="1:2" ht="15" thickBot="1" x14ac:dyDescent="0.4">
      <c r="A1197" s="16" t="s">
        <v>4392</v>
      </c>
      <c r="B1197" s="16" t="s">
        <v>4299</v>
      </c>
    </row>
    <row r="1198" spans="1:2" ht="15" thickBot="1" x14ac:dyDescent="0.4">
      <c r="A1198" s="16" t="s">
        <v>4393</v>
      </c>
      <c r="B1198" s="16" t="s">
        <v>4299</v>
      </c>
    </row>
    <row r="1199" spans="1:2" ht="15" thickBot="1" x14ac:dyDescent="0.4">
      <c r="A1199" s="16" t="s">
        <v>4394</v>
      </c>
      <c r="B1199" s="16" t="s">
        <v>4299</v>
      </c>
    </row>
    <row r="1200" spans="1:2" ht="15" thickBot="1" x14ac:dyDescent="0.4">
      <c r="A1200" s="16" t="s">
        <v>4395</v>
      </c>
      <c r="B1200" s="16" t="s">
        <v>4299</v>
      </c>
    </row>
    <row r="1201" spans="1:2" ht="15" thickBot="1" x14ac:dyDescent="0.4">
      <c r="A1201" s="16" t="s">
        <v>4396</v>
      </c>
      <c r="B1201" s="16" t="s">
        <v>4299</v>
      </c>
    </row>
    <row r="1202" spans="1:2" ht="15" thickBot="1" x14ac:dyDescent="0.4">
      <c r="A1202" s="16" t="s">
        <v>4397</v>
      </c>
      <c r="B1202" s="16" t="s">
        <v>4299</v>
      </c>
    </row>
    <row r="1203" spans="1:2" ht="15" thickBot="1" x14ac:dyDescent="0.4">
      <c r="A1203" s="16" t="s">
        <v>4398</v>
      </c>
      <c r="B1203" s="16" t="s">
        <v>4299</v>
      </c>
    </row>
    <row r="1204" spans="1:2" ht="15" thickBot="1" x14ac:dyDescent="0.4">
      <c r="A1204" s="16" t="s">
        <v>4399</v>
      </c>
      <c r="B1204" s="16" t="s">
        <v>4299</v>
      </c>
    </row>
    <row r="1205" spans="1:2" ht="15" thickBot="1" x14ac:dyDescent="0.4">
      <c r="A1205" s="16" t="s">
        <v>4400</v>
      </c>
      <c r="B1205" s="16" t="s">
        <v>4299</v>
      </c>
    </row>
    <row r="1206" spans="1:2" ht="15" thickBot="1" x14ac:dyDescent="0.4">
      <c r="A1206" s="16" t="s">
        <v>4401</v>
      </c>
      <c r="B1206" s="16" t="s">
        <v>4299</v>
      </c>
    </row>
    <row r="1207" spans="1:2" ht="15" thickBot="1" x14ac:dyDescent="0.4">
      <c r="A1207" s="16" t="s">
        <v>4402</v>
      </c>
      <c r="B1207" s="16" t="s">
        <v>4299</v>
      </c>
    </row>
    <row r="1208" spans="1:2" ht="15" thickBot="1" x14ac:dyDescent="0.4">
      <c r="A1208" s="16" t="s">
        <v>4403</v>
      </c>
      <c r="B1208" s="16" t="s">
        <v>4299</v>
      </c>
    </row>
    <row r="1209" spans="1:2" ht="15" thickBot="1" x14ac:dyDescent="0.4">
      <c r="A1209" s="16" t="s">
        <v>4404</v>
      </c>
      <c r="B1209" s="16" t="s">
        <v>4299</v>
      </c>
    </row>
    <row r="1210" spans="1:2" ht="15" thickBot="1" x14ac:dyDescent="0.4">
      <c r="A1210" s="16" t="s">
        <v>4405</v>
      </c>
      <c r="B1210" s="16" t="s">
        <v>4299</v>
      </c>
    </row>
    <row r="1211" spans="1:2" ht="15" thickBot="1" x14ac:dyDescent="0.4">
      <c r="A1211" s="16" t="s">
        <v>4406</v>
      </c>
      <c r="B1211" s="16" t="s">
        <v>4299</v>
      </c>
    </row>
    <row r="1212" spans="1:2" ht="15" thickBot="1" x14ac:dyDescent="0.4">
      <c r="A1212" s="16" t="s">
        <v>4407</v>
      </c>
      <c r="B1212" s="16" t="s">
        <v>4299</v>
      </c>
    </row>
    <row r="1213" spans="1:2" ht="15" thickBot="1" x14ac:dyDescent="0.4">
      <c r="A1213" s="16" t="s">
        <v>4408</v>
      </c>
      <c r="B1213" s="16" t="s">
        <v>4299</v>
      </c>
    </row>
    <row r="1214" spans="1:2" ht="15" thickBot="1" x14ac:dyDescent="0.4">
      <c r="A1214" s="16" t="s">
        <v>4409</v>
      </c>
      <c r="B1214" s="16" t="s">
        <v>4299</v>
      </c>
    </row>
    <row r="1215" spans="1:2" ht="15" thickBot="1" x14ac:dyDescent="0.4">
      <c r="A1215" s="16" t="s">
        <v>4410</v>
      </c>
      <c r="B1215" s="16" t="s">
        <v>4299</v>
      </c>
    </row>
    <row r="1216" spans="1:2" ht="15" thickBot="1" x14ac:dyDescent="0.4">
      <c r="A1216" s="16" t="s">
        <v>4411</v>
      </c>
      <c r="B1216" s="16" t="s">
        <v>4299</v>
      </c>
    </row>
    <row r="1217" spans="1:2" ht="15" thickBot="1" x14ac:dyDescent="0.4">
      <c r="A1217" s="16" t="s">
        <v>4412</v>
      </c>
      <c r="B1217" s="16" t="s">
        <v>4299</v>
      </c>
    </row>
    <row r="1218" spans="1:2" ht="15" thickBot="1" x14ac:dyDescent="0.4">
      <c r="A1218" s="16" t="s">
        <v>4413</v>
      </c>
      <c r="B1218" s="16" t="s">
        <v>4299</v>
      </c>
    </row>
    <row r="1219" spans="1:2" ht="15" thickBot="1" x14ac:dyDescent="0.4">
      <c r="A1219" s="16" t="s">
        <v>4414</v>
      </c>
      <c r="B1219" s="16" t="s">
        <v>4299</v>
      </c>
    </row>
    <row r="1220" spans="1:2" ht="15" thickBot="1" x14ac:dyDescent="0.4">
      <c r="A1220" s="16" t="s">
        <v>4415</v>
      </c>
      <c r="B1220" s="16" t="s">
        <v>4299</v>
      </c>
    </row>
    <row r="1221" spans="1:2" ht="15" thickBot="1" x14ac:dyDescent="0.4">
      <c r="A1221" s="16" t="s">
        <v>4416</v>
      </c>
      <c r="B1221" s="16" t="s">
        <v>4299</v>
      </c>
    </row>
    <row r="1222" spans="1:2" ht="15" thickBot="1" x14ac:dyDescent="0.4">
      <c r="A1222" s="16" t="s">
        <v>4417</v>
      </c>
      <c r="B1222" s="16" t="s">
        <v>4299</v>
      </c>
    </row>
    <row r="1223" spans="1:2" ht="15" thickBot="1" x14ac:dyDescent="0.4">
      <c r="A1223" s="16" t="s">
        <v>4418</v>
      </c>
      <c r="B1223" s="16" t="s">
        <v>4299</v>
      </c>
    </row>
    <row r="1224" spans="1:2" ht="15" thickBot="1" x14ac:dyDescent="0.4">
      <c r="A1224" s="16" t="s">
        <v>4419</v>
      </c>
      <c r="B1224" s="16" t="s">
        <v>4299</v>
      </c>
    </row>
    <row r="1225" spans="1:2" ht="15" thickBot="1" x14ac:dyDescent="0.4">
      <c r="A1225" s="16" t="s">
        <v>4420</v>
      </c>
      <c r="B1225" s="16" t="s">
        <v>4299</v>
      </c>
    </row>
    <row r="1226" spans="1:2" ht="15" thickBot="1" x14ac:dyDescent="0.4">
      <c r="A1226" s="16" t="s">
        <v>4421</v>
      </c>
      <c r="B1226" s="16" t="s">
        <v>4299</v>
      </c>
    </row>
    <row r="1227" spans="1:2" ht="15" thickBot="1" x14ac:dyDescent="0.4">
      <c r="A1227" s="16" t="s">
        <v>4422</v>
      </c>
      <c r="B1227" s="16" t="s">
        <v>4299</v>
      </c>
    </row>
    <row r="1228" spans="1:2" ht="15" thickBot="1" x14ac:dyDescent="0.4">
      <c r="A1228" s="16" t="s">
        <v>4423</v>
      </c>
      <c r="B1228" s="16" t="s">
        <v>4299</v>
      </c>
    </row>
    <row r="1229" spans="1:2" ht="15" thickBot="1" x14ac:dyDescent="0.4">
      <c r="A1229" s="16" t="s">
        <v>4424</v>
      </c>
      <c r="B1229" s="16" t="s">
        <v>4299</v>
      </c>
    </row>
    <row r="1230" spans="1:2" ht="15" thickBot="1" x14ac:dyDescent="0.4">
      <c r="A1230" s="16" t="s">
        <v>4425</v>
      </c>
      <c r="B1230" s="16" t="s">
        <v>4299</v>
      </c>
    </row>
    <row r="1231" spans="1:2" ht="15" thickBot="1" x14ac:dyDescent="0.4">
      <c r="A1231" s="16" t="s">
        <v>4426</v>
      </c>
      <c r="B1231" s="16" t="s">
        <v>4299</v>
      </c>
    </row>
    <row r="1232" spans="1:2" ht="15" thickBot="1" x14ac:dyDescent="0.4">
      <c r="A1232" s="16" t="s">
        <v>4427</v>
      </c>
      <c r="B1232" s="16" t="s">
        <v>4299</v>
      </c>
    </row>
    <row r="1233" spans="1:2" ht="15" thickBot="1" x14ac:dyDescent="0.4">
      <c r="A1233" s="16" t="s">
        <v>4428</v>
      </c>
      <c r="B1233" s="16" t="s">
        <v>4299</v>
      </c>
    </row>
    <row r="1234" spans="1:2" ht="15" thickBot="1" x14ac:dyDescent="0.4">
      <c r="A1234" s="16" t="s">
        <v>4429</v>
      </c>
      <c r="B1234" s="16" t="s">
        <v>4299</v>
      </c>
    </row>
    <row r="1235" spans="1:2" ht="15" thickBot="1" x14ac:dyDescent="0.4">
      <c r="A1235" s="16" t="s">
        <v>4430</v>
      </c>
      <c r="B1235" s="16" t="s">
        <v>4299</v>
      </c>
    </row>
    <row r="1236" spans="1:2" ht="15" thickBot="1" x14ac:dyDescent="0.4">
      <c r="A1236" s="16" t="s">
        <v>4431</v>
      </c>
      <c r="B1236" s="16" t="s">
        <v>4299</v>
      </c>
    </row>
    <row r="1237" spans="1:2" ht="15" thickBot="1" x14ac:dyDescent="0.4">
      <c r="A1237" s="16" t="s">
        <v>4432</v>
      </c>
      <c r="B1237" s="16" t="s">
        <v>4299</v>
      </c>
    </row>
    <row r="1238" spans="1:2" ht="15" thickBot="1" x14ac:dyDescent="0.4">
      <c r="A1238" s="16" t="s">
        <v>4433</v>
      </c>
      <c r="B1238" s="16" t="s">
        <v>4299</v>
      </c>
    </row>
    <row r="1239" spans="1:2" ht="15" thickBot="1" x14ac:dyDescent="0.4">
      <c r="A1239" s="16" t="s">
        <v>4434</v>
      </c>
      <c r="B1239" s="16" t="s">
        <v>4299</v>
      </c>
    </row>
    <row r="1240" spans="1:2" ht="15" thickBot="1" x14ac:dyDescent="0.4">
      <c r="A1240" s="16" t="s">
        <v>4435</v>
      </c>
      <c r="B1240" s="16" t="s">
        <v>4299</v>
      </c>
    </row>
    <row r="1241" spans="1:2" ht="15" thickBot="1" x14ac:dyDescent="0.4">
      <c r="A1241" s="16" t="s">
        <v>4436</v>
      </c>
      <c r="B1241" s="16" t="s">
        <v>4299</v>
      </c>
    </row>
    <row r="1242" spans="1:2" ht="15" thickBot="1" x14ac:dyDescent="0.4">
      <c r="A1242" s="16" t="s">
        <v>4437</v>
      </c>
      <c r="B1242" s="16" t="s">
        <v>4299</v>
      </c>
    </row>
    <row r="1243" spans="1:2" ht="15" thickBot="1" x14ac:dyDescent="0.4">
      <c r="A1243" s="16" t="s">
        <v>4438</v>
      </c>
      <c r="B1243" s="16" t="s">
        <v>4299</v>
      </c>
    </row>
    <row r="1244" spans="1:2" ht="15" thickBot="1" x14ac:dyDescent="0.4">
      <c r="A1244" s="16" t="s">
        <v>4439</v>
      </c>
      <c r="B1244" s="16" t="s">
        <v>4299</v>
      </c>
    </row>
    <row r="1245" spans="1:2" ht="15" thickBot="1" x14ac:dyDescent="0.4">
      <c r="A1245" s="16" t="s">
        <v>4440</v>
      </c>
      <c r="B1245" s="16" t="s">
        <v>4299</v>
      </c>
    </row>
    <row r="1246" spans="1:2" ht="15" thickBot="1" x14ac:dyDescent="0.4">
      <c r="A1246" s="16" t="s">
        <v>4441</v>
      </c>
      <c r="B1246" s="16" t="s">
        <v>4299</v>
      </c>
    </row>
    <row r="1247" spans="1:2" ht="15" thickBot="1" x14ac:dyDescent="0.4">
      <c r="A1247" s="16" t="s">
        <v>4442</v>
      </c>
      <c r="B1247" s="16" t="s">
        <v>4299</v>
      </c>
    </row>
    <row r="1248" spans="1:2" ht="15" thickBot="1" x14ac:dyDescent="0.4">
      <c r="A1248" s="16" t="s">
        <v>4443</v>
      </c>
      <c r="B1248" s="16" t="s">
        <v>4299</v>
      </c>
    </row>
    <row r="1249" spans="1:2" ht="15" thickBot="1" x14ac:dyDescent="0.4">
      <c r="A1249" s="16" t="s">
        <v>4444</v>
      </c>
      <c r="B1249" s="16" t="s">
        <v>4299</v>
      </c>
    </row>
    <row r="1250" spans="1:2" ht="15" thickBot="1" x14ac:dyDescent="0.4">
      <c r="A1250" s="16" t="s">
        <v>4445</v>
      </c>
      <c r="B1250" s="16" t="s">
        <v>4299</v>
      </c>
    </row>
    <row r="1251" spans="1:2" ht="15" thickBot="1" x14ac:dyDescent="0.4">
      <c r="A1251" s="16" t="s">
        <v>4446</v>
      </c>
      <c r="B1251" s="16" t="s">
        <v>4299</v>
      </c>
    </row>
    <row r="1252" spans="1:2" ht="15" thickBot="1" x14ac:dyDescent="0.4">
      <c r="A1252" s="16" t="s">
        <v>4447</v>
      </c>
      <c r="B1252" s="16" t="s">
        <v>4299</v>
      </c>
    </row>
    <row r="1253" spans="1:2" ht="15" thickBot="1" x14ac:dyDescent="0.4">
      <c r="A1253" s="16" t="s">
        <v>4448</v>
      </c>
      <c r="B1253" s="16" t="s">
        <v>4299</v>
      </c>
    </row>
    <row r="1254" spans="1:2" ht="15" thickBot="1" x14ac:dyDescent="0.4">
      <c r="A1254" s="16" t="s">
        <v>4449</v>
      </c>
      <c r="B1254" s="16" t="s">
        <v>4299</v>
      </c>
    </row>
    <row r="1255" spans="1:2" ht="15" thickBot="1" x14ac:dyDescent="0.4">
      <c r="A1255" s="16" t="s">
        <v>4450</v>
      </c>
      <c r="B1255" s="16" t="s">
        <v>4299</v>
      </c>
    </row>
    <row r="1256" spans="1:2" ht="15" thickBot="1" x14ac:dyDescent="0.4">
      <c r="A1256" s="16" t="s">
        <v>4451</v>
      </c>
      <c r="B1256" s="16" t="s">
        <v>4299</v>
      </c>
    </row>
    <row r="1257" spans="1:2" ht="15" thickBot="1" x14ac:dyDescent="0.4">
      <c r="A1257" s="16" t="s">
        <v>4452</v>
      </c>
      <c r="B1257" s="16" t="s">
        <v>4299</v>
      </c>
    </row>
    <row r="1258" spans="1:2" ht="15" thickBot="1" x14ac:dyDescent="0.4">
      <c r="A1258" s="16" t="s">
        <v>4453</v>
      </c>
      <c r="B1258" s="16" t="s">
        <v>4299</v>
      </c>
    </row>
    <row r="1259" spans="1:2" ht="15" thickBot="1" x14ac:dyDescent="0.4">
      <c r="A1259" s="16" t="s">
        <v>4454</v>
      </c>
      <c r="B1259" s="16" t="s">
        <v>4299</v>
      </c>
    </row>
    <row r="1260" spans="1:2" ht="15" thickBot="1" x14ac:dyDescent="0.4">
      <c r="A1260" s="16" t="s">
        <v>4455</v>
      </c>
      <c r="B1260" s="16" t="s">
        <v>4299</v>
      </c>
    </row>
    <row r="1261" spans="1:2" ht="15" thickBot="1" x14ac:dyDescent="0.4">
      <c r="A1261" s="16" t="s">
        <v>4456</v>
      </c>
      <c r="B1261" s="16" t="s">
        <v>4299</v>
      </c>
    </row>
    <row r="1262" spans="1:2" ht="15" thickBot="1" x14ac:dyDescent="0.4">
      <c r="A1262" s="16" t="s">
        <v>4457</v>
      </c>
      <c r="B1262" s="16" t="s">
        <v>4299</v>
      </c>
    </row>
    <row r="1263" spans="1:2" ht="15" thickBot="1" x14ac:dyDescent="0.4">
      <c r="A1263" s="16" t="s">
        <v>4458</v>
      </c>
      <c r="B1263" s="16" t="s">
        <v>4299</v>
      </c>
    </row>
    <row r="1264" spans="1:2" ht="15" thickBot="1" x14ac:dyDescent="0.4">
      <c r="A1264" s="16" t="s">
        <v>4459</v>
      </c>
      <c r="B1264" s="16" t="s">
        <v>4299</v>
      </c>
    </row>
    <row r="1265" spans="1:2" ht="15" thickBot="1" x14ac:dyDescent="0.4">
      <c r="A1265" s="16" t="s">
        <v>4460</v>
      </c>
      <c r="B1265" s="16" t="s">
        <v>4299</v>
      </c>
    </row>
    <row r="1266" spans="1:2" ht="15" thickBot="1" x14ac:dyDescent="0.4">
      <c r="A1266" s="16" t="s">
        <v>4461</v>
      </c>
      <c r="B1266" s="16" t="s">
        <v>4299</v>
      </c>
    </row>
    <row r="1267" spans="1:2" ht="15" thickBot="1" x14ac:dyDescent="0.4">
      <c r="A1267" s="16" t="s">
        <v>4462</v>
      </c>
      <c r="B1267" s="16" t="s">
        <v>4299</v>
      </c>
    </row>
    <row r="1268" spans="1:2" ht="15" thickBot="1" x14ac:dyDescent="0.4">
      <c r="A1268" s="16" t="s">
        <v>4463</v>
      </c>
      <c r="B1268" s="16" t="s">
        <v>4299</v>
      </c>
    </row>
    <row r="1269" spans="1:2" ht="15" thickBot="1" x14ac:dyDescent="0.4">
      <c r="A1269" s="16" t="s">
        <v>4464</v>
      </c>
      <c r="B1269" s="16" t="s">
        <v>4299</v>
      </c>
    </row>
    <row r="1270" spans="1:2" ht="15" thickBot="1" x14ac:dyDescent="0.4">
      <c r="A1270" s="16" t="s">
        <v>4465</v>
      </c>
      <c r="B1270" s="16" t="s">
        <v>4299</v>
      </c>
    </row>
    <row r="1271" spans="1:2" ht="15" thickBot="1" x14ac:dyDescent="0.4">
      <c r="A1271" s="16" t="s">
        <v>4466</v>
      </c>
      <c r="B1271" s="16" t="s">
        <v>4299</v>
      </c>
    </row>
    <row r="1272" spans="1:2" ht="15" thickBot="1" x14ac:dyDescent="0.4">
      <c r="A1272" s="16" t="s">
        <v>4467</v>
      </c>
      <c r="B1272" s="16" t="s">
        <v>4299</v>
      </c>
    </row>
    <row r="1273" spans="1:2" ht="15" thickBot="1" x14ac:dyDescent="0.4">
      <c r="A1273" s="16" t="s">
        <v>4468</v>
      </c>
      <c r="B1273" s="16" t="s">
        <v>4299</v>
      </c>
    </row>
    <row r="1274" spans="1:2" ht="15" thickBot="1" x14ac:dyDescent="0.4">
      <c r="A1274" s="16" t="s">
        <v>4469</v>
      </c>
      <c r="B1274" s="16" t="s">
        <v>4299</v>
      </c>
    </row>
    <row r="1275" spans="1:2" ht="15" thickBot="1" x14ac:dyDescent="0.4">
      <c r="A1275" s="16" t="s">
        <v>4470</v>
      </c>
      <c r="B1275" s="16" t="s">
        <v>4299</v>
      </c>
    </row>
    <row r="1276" spans="1:2" ht="15" thickBot="1" x14ac:dyDescent="0.4">
      <c r="A1276" s="16" t="s">
        <v>4471</v>
      </c>
      <c r="B1276" s="16" t="s">
        <v>4299</v>
      </c>
    </row>
    <row r="1277" spans="1:2" ht="15" thickBot="1" x14ac:dyDescent="0.4">
      <c r="A1277" s="16" t="s">
        <v>4472</v>
      </c>
      <c r="B1277" s="16" t="s">
        <v>4299</v>
      </c>
    </row>
    <row r="1278" spans="1:2" ht="15" thickBot="1" x14ac:dyDescent="0.4">
      <c r="A1278" s="16" t="s">
        <v>4473</v>
      </c>
      <c r="B1278" s="16" t="s">
        <v>4299</v>
      </c>
    </row>
    <row r="1279" spans="1:2" ht="15" thickBot="1" x14ac:dyDescent="0.4">
      <c r="A1279" s="16" t="s">
        <v>4474</v>
      </c>
      <c r="B1279" s="16" t="s">
        <v>4299</v>
      </c>
    </row>
    <row r="1280" spans="1:2" ht="15" thickBot="1" x14ac:dyDescent="0.4">
      <c r="A1280" s="16" t="s">
        <v>4475</v>
      </c>
      <c r="B1280" s="16" t="s">
        <v>4299</v>
      </c>
    </row>
    <row r="1281" spans="1:2" ht="15" thickBot="1" x14ac:dyDescent="0.4">
      <c r="A1281" s="16" t="s">
        <v>4476</v>
      </c>
      <c r="B1281" s="16" t="s">
        <v>4299</v>
      </c>
    </row>
    <row r="1282" spans="1:2" ht="15" thickBot="1" x14ac:dyDescent="0.4">
      <c r="A1282" s="16" t="s">
        <v>4477</v>
      </c>
      <c r="B1282" s="16" t="s">
        <v>4299</v>
      </c>
    </row>
    <row r="1283" spans="1:2" ht="15" thickBot="1" x14ac:dyDescent="0.4">
      <c r="A1283" s="16" t="s">
        <v>4478</v>
      </c>
      <c r="B1283" s="16" t="s">
        <v>4299</v>
      </c>
    </row>
    <row r="1284" spans="1:2" ht="15" thickBot="1" x14ac:dyDescent="0.4">
      <c r="A1284" s="16" t="s">
        <v>4479</v>
      </c>
      <c r="B1284" s="16" t="s">
        <v>4299</v>
      </c>
    </row>
    <row r="1285" spans="1:2" ht="15" thickBot="1" x14ac:dyDescent="0.4">
      <c r="A1285" s="16" t="s">
        <v>4480</v>
      </c>
      <c r="B1285" s="16" t="s">
        <v>4299</v>
      </c>
    </row>
    <row r="1286" spans="1:2" ht="15" thickBot="1" x14ac:dyDescent="0.4">
      <c r="A1286" s="16" t="s">
        <v>4481</v>
      </c>
      <c r="B1286" s="16" t="s">
        <v>4299</v>
      </c>
    </row>
    <row r="1287" spans="1:2" ht="15" thickBot="1" x14ac:dyDescent="0.4">
      <c r="A1287" s="16" t="s">
        <v>4482</v>
      </c>
      <c r="B1287" s="16" t="s">
        <v>4299</v>
      </c>
    </row>
    <row r="1288" spans="1:2" ht="15" thickBot="1" x14ac:dyDescent="0.4">
      <c r="A1288" s="16" t="s">
        <v>4483</v>
      </c>
      <c r="B1288" s="16" t="s">
        <v>4299</v>
      </c>
    </row>
    <row r="1289" spans="1:2" ht="15" thickBot="1" x14ac:dyDescent="0.4">
      <c r="A1289" s="16" t="s">
        <v>4484</v>
      </c>
      <c r="B1289" s="16" t="s">
        <v>4299</v>
      </c>
    </row>
    <row r="1290" spans="1:2" ht="15" thickBot="1" x14ac:dyDescent="0.4">
      <c r="A1290" s="16" t="s">
        <v>4485</v>
      </c>
      <c r="B1290" s="16" t="s">
        <v>4299</v>
      </c>
    </row>
    <row r="1291" spans="1:2" ht="15" thickBot="1" x14ac:dyDescent="0.4">
      <c r="A1291" s="16" t="s">
        <v>4486</v>
      </c>
      <c r="B1291" s="16" t="s">
        <v>4299</v>
      </c>
    </row>
    <row r="1292" spans="1:2" ht="15" thickBot="1" x14ac:dyDescent="0.4">
      <c r="A1292" s="16" t="s">
        <v>4487</v>
      </c>
      <c r="B1292" s="16" t="s">
        <v>4299</v>
      </c>
    </row>
    <row r="1293" spans="1:2" ht="15" thickBot="1" x14ac:dyDescent="0.4">
      <c r="A1293" s="16" t="s">
        <v>4488</v>
      </c>
      <c r="B1293" s="16" t="s">
        <v>4299</v>
      </c>
    </row>
    <row r="1294" spans="1:2" ht="15" thickBot="1" x14ac:dyDescent="0.4">
      <c r="A1294" s="16" t="s">
        <v>4489</v>
      </c>
      <c r="B1294" s="16" t="s">
        <v>4299</v>
      </c>
    </row>
    <row r="1295" spans="1:2" ht="15" thickBot="1" x14ac:dyDescent="0.4">
      <c r="A1295" s="16" t="s">
        <v>4490</v>
      </c>
      <c r="B1295" s="16" t="s">
        <v>4299</v>
      </c>
    </row>
    <row r="1296" spans="1:2" ht="15" thickBot="1" x14ac:dyDescent="0.4">
      <c r="A1296" s="16" t="s">
        <v>4491</v>
      </c>
      <c r="B1296" s="16" t="s">
        <v>4299</v>
      </c>
    </row>
    <row r="1297" spans="1:2" ht="15" thickBot="1" x14ac:dyDescent="0.4">
      <c r="A1297" s="16" t="s">
        <v>4492</v>
      </c>
      <c r="B1297" s="16" t="s">
        <v>4299</v>
      </c>
    </row>
    <row r="1298" spans="1:2" ht="15" thickBot="1" x14ac:dyDescent="0.4">
      <c r="A1298" s="16" t="s">
        <v>4493</v>
      </c>
      <c r="B1298" s="16" t="s">
        <v>4299</v>
      </c>
    </row>
    <row r="1299" spans="1:2" ht="15" thickBot="1" x14ac:dyDescent="0.4">
      <c r="A1299" s="16" t="s">
        <v>4494</v>
      </c>
      <c r="B1299" s="16" t="s">
        <v>4299</v>
      </c>
    </row>
    <row r="1300" spans="1:2" ht="15" thickBot="1" x14ac:dyDescent="0.4">
      <c r="A1300" s="16" t="s">
        <v>4495</v>
      </c>
      <c r="B1300" s="16" t="s">
        <v>4299</v>
      </c>
    </row>
    <row r="1301" spans="1:2" ht="15" thickBot="1" x14ac:dyDescent="0.4">
      <c r="A1301" s="16" t="s">
        <v>4496</v>
      </c>
      <c r="B1301" s="16" t="s">
        <v>4299</v>
      </c>
    </row>
    <row r="1302" spans="1:2" ht="15" thickBot="1" x14ac:dyDescent="0.4">
      <c r="A1302" s="16" t="s">
        <v>4497</v>
      </c>
      <c r="B1302" s="16" t="s">
        <v>4299</v>
      </c>
    </row>
    <row r="1303" spans="1:2" ht="15" thickBot="1" x14ac:dyDescent="0.4">
      <c r="A1303" s="16" t="s">
        <v>4498</v>
      </c>
      <c r="B1303" s="16" t="s">
        <v>4299</v>
      </c>
    </row>
    <row r="1304" spans="1:2" ht="15" thickBot="1" x14ac:dyDescent="0.4">
      <c r="A1304" s="16" t="s">
        <v>4499</v>
      </c>
      <c r="B1304" s="16" t="s">
        <v>4299</v>
      </c>
    </row>
    <row r="1305" spans="1:2" ht="15" thickBot="1" x14ac:dyDescent="0.4">
      <c r="A1305" s="16" t="s">
        <v>4500</v>
      </c>
      <c r="B1305" s="16" t="s">
        <v>4299</v>
      </c>
    </row>
    <row r="1306" spans="1:2" ht="15" thickBot="1" x14ac:dyDescent="0.4">
      <c r="A1306" s="16" t="s">
        <v>4501</v>
      </c>
      <c r="B1306" s="16" t="s">
        <v>4299</v>
      </c>
    </row>
    <row r="1307" spans="1:2" ht="15" thickBot="1" x14ac:dyDescent="0.4">
      <c r="A1307" s="16" t="s">
        <v>4502</v>
      </c>
      <c r="B1307" s="16" t="s">
        <v>4299</v>
      </c>
    </row>
    <row r="1308" spans="1:2" ht="15" thickBot="1" x14ac:dyDescent="0.4">
      <c r="A1308" s="16" t="s">
        <v>4503</v>
      </c>
      <c r="B1308" s="16" t="s">
        <v>4299</v>
      </c>
    </row>
    <row r="1309" spans="1:2" ht="15" thickBot="1" x14ac:dyDescent="0.4">
      <c r="A1309" s="16" t="s">
        <v>4504</v>
      </c>
      <c r="B1309" s="16" t="s">
        <v>4299</v>
      </c>
    </row>
    <row r="1310" spans="1:2" ht="15" thickBot="1" x14ac:dyDescent="0.4">
      <c r="A1310" s="16" t="s">
        <v>4505</v>
      </c>
      <c r="B1310" s="16" t="s">
        <v>4299</v>
      </c>
    </row>
    <row r="1311" spans="1:2" ht="15" thickBot="1" x14ac:dyDescent="0.4">
      <c r="A1311" s="16" t="s">
        <v>4506</v>
      </c>
      <c r="B1311" s="16" t="s">
        <v>4299</v>
      </c>
    </row>
    <row r="1312" spans="1:2" ht="15" thickBot="1" x14ac:dyDescent="0.4">
      <c r="A1312" s="16" t="s">
        <v>4507</v>
      </c>
      <c r="B1312" s="16" t="s">
        <v>4299</v>
      </c>
    </row>
    <row r="1313" spans="1:2" ht="15" thickBot="1" x14ac:dyDescent="0.4">
      <c r="A1313" s="16" t="s">
        <v>4508</v>
      </c>
      <c r="B1313" s="16" t="s">
        <v>4299</v>
      </c>
    </row>
    <row r="1314" spans="1:2" ht="15" thickBot="1" x14ac:dyDescent="0.4">
      <c r="A1314" s="16" t="s">
        <v>4509</v>
      </c>
      <c r="B1314" s="16" t="s">
        <v>4299</v>
      </c>
    </row>
    <row r="1315" spans="1:2" ht="15" thickBot="1" x14ac:dyDescent="0.4">
      <c r="A1315" s="16" t="s">
        <v>4510</v>
      </c>
      <c r="B1315" s="16" t="s">
        <v>4299</v>
      </c>
    </row>
    <row r="1316" spans="1:2" ht="15" thickBot="1" x14ac:dyDescent="0.4">
      <c r="A1316" s="16" t="s">
        <v>4511</v>
      </c>
      <c r="B1316" s="16" t="s">
        <v>4299</v>
      </c>
    </row>
    <row r="1317" spans="1:2" ht="15" thickBot="1" x14ac:dyDescent="0.4">
      <c r="A1317" s="16" t="s">
        <v>4512</v>
      </c>
      <c r="B1317" s="16" t="s">
        <v>4299</v>
      </c>
    </row>
    <row r="1318" spans="1:2" ht="15" thickBot="1" x14ac:dyDescent="0.4">
      <c r="A1318" s="16" t="s">
        <v>4513</v>
      </c>
      <c r="B1318" s="16" t="s">
        <v>4299</v>
      </c>
    </row>
    <row r="1319" spans="1:2" ht="15" thickBot="1" x14ac:dyDescent="0.4">
      <c r="A1319" s="16" t="s">
        <v>4514</v>
      </c>
      <c r="B1319" s="16" t="s">
        <v>4299</v>
      </c>
    </row>
    <row r="1320" spans="1:2" ht="15" thickBot="1" x14ac:dyDescent="0.4">
      <c r="A1320" s="16" t="s">
        <v>4515</v>
      </c>
      <c r="B1320" s="16" t="s">
        <v>4299</v>
      </c>
    </row>
    <row r="1321" spans="1:2" ht="15" thickBot="1" x14ac:dyDescent="0.4">
      <c r="A1321" s="16" t="s">
        <v>4516</v>
      </c>
      <c r="B1321" s="16" t="s">
        <v>4299</v>
      </c>
    </row>
    <row r="1322" spans="1:2" ht="15" thickBot="1" x14ac:dyDescent="0.4">
      <c r="A1322" s="16" t="s">
        <v>4517</v>
      </c>
      <c r="B1322" s="16" t="s">
        <v>4299</v>
      </c>
    </row>
    <row r="1323" spans="1:2" ht="15" thickBot="1" x14ac:dyDescent="0.4">
      <c r="A1323" s="16" t="s">
        <v>4518</v>
      </c>
      <c r="B1323" s="16" t="s">
        <v>4299</v>
      </c>
    </row>
    <row r="1324" spans="1:2" ht="15" thickBot="1" x14ac:dyDescent="0.4">
      <c r="A1324" s="16" t="s">
        <v>4519</v>
      </c>
      <c r="B1324" s="16" t="s">
        <v>4299</v>
      </c>
    </row>
    <row r="1325" spans="1:2" ht="15" thickBot="1" x14ac:dyDescent="0.4">
      <c r="A1325" s="16" t="s">
        <v>4520</v>
      </c>
      <c r="B1325" s="16" t="s">
        <v>4299</v>
      </c>
    </row>
    <row r="1326" spans="1:2" ht="15" thickBot="1" x14ac:dyDescent="0.4">
      <c r="A1326" s="16" t="s">
        <v>4521</v>
      </c>
      <c r="B1326" s="16" t="s">
        <v>4299</v>
      </c>
    </row>
    <row r="1327" spans="1:2" ht="15" thickBot="1" x14ac:dyDescent="0.4">
      <c r="A1327" s="16" t="s">
        <v>4522</v>
      </c>
      <c r="B1327" s="16" t="s">
        <v>4299</v>
      </c>
    </row>
    <row r="1328" spans="1:2" ht="15" thickBot="1" x14ac:dyDescent="0.4">
      <c r="A1328" s="16" t="s">
        <v>4523</v>
      </c>
      <c r="B1328" s="16" t="s">
        <v>4299</v>
      </c>
    </row>
    <row r="1329" spans="1:2" ht="15" thickBot="1" x14ac:dyDescent="0.4">
      <c r="A1329" s="16" t="s">
        <v>4524</v>
      </c>
      <c r="B1329" s="16" t="s">
        <v>4299</v>
      </c>
    </row>
    <row r="1330" spans="1:2" ht="15" thickBot="1" x14ac:dyDescent="0.4">
      <c r="A1330" s="16" t="s">
        <v>4525</v>
      </c>
      <c r="B1330" s="16" t="s">
        <v>4299</v>
      </c>
    </row>
    <row r="1331" spans="1:2" ht="15" thickBot="1" x14ac:dyDescent="0.4">
      <c r="A1331" s="16" t="s">
        <v>4526</v>
      </c>
      <c r="B1331" s="16" t="s">
        <v>4299</v>
      </c>
    </row>
    <row r="1332" spans="1:2" ht="15" thickBot="1" x14ac:dyDescent="0.4">
      <c r="A1332" s="16" t="s">
        <v>4527</v>
      </c>
      <c r="B1332" s="16" t="s">
        <v>4299</v>
      </c>
    </row>
    <row r="1333" spans="1:2" ht="15" thickBot="1" x14ac:dyDescent="0.4">
      <c r="A1333" s="16" t="s">
        <v>4528</v>
      </c>
      <c r="B1333" s="16" t="s">
        <v>4299</v>
      </c>
    </row>
    <row r="1334" spans="1:2" ht="15" thickBot="1" x14ac:dyDescent="0.4">
      <c r="A1334" s="16" t="s">
        <v>4529</v>
      </c>
      <c r="B1334" s="16" t="s">
        <v>4299</v>
      </c>
    </row>
    <row r="1335" spans="1:2" ht="15" thickBot="1" x14ac:dyDescent="0.4">
      <c r="A1335" s="16" t="s">
        <v>4530</v>
      </c>
      <c r="B1335" s="16" t="s">
        <v>4299</v>
      </c>
    </row>
    <row r="1336" spans="1:2" ht="15" thickBot="1" x14ac:dyDescent="0.4">
      <c r="A1336" s="16" t="s">
        <v>4531</v>
      </c>
      <c r="B1336" s="16" t="s">
        <v>4299</v>
      </c>
    </row>
    <row r="1337" spans="1:2" ht="15" thickBot="1" x14ac:dyDescent="0.4">
      <c r="A1337" s="16" t="s">
        <v>4532</v>
      </c>
      <c r="B1337" s="16" t="s">
        <v>4299</v>
      </c>
    </row>
    <row r="1338" spans="1:2" ht="15" thickBot="1" x14ac:dyDescent="0.4">
      <c r="A1338" s="16" t="s">
        <v>4533</v>
      </c>
      <c r="B1338" s="16" t="s">
        <v>4299</v>
      </c>
    </row>
    <row r="1339" spans="1:2" ht="15" thickBot="1" x14ac:dyDescent="0.4">
      <c r="A1339" s="16" t="s">
        <v>4534</v>
      </c>
      <c r="B1339" s="16" t="s">
        <v>4299</v>
      </c>
    </row>
    <row r="1340" spans="1:2" ht="15" thickBot="1" x14ac:dyDescent="0.4">
      <c r="A1340" s="16" t="s">
        <v>4535</v>
      </c>
      <c r="B1340" s="16" t="s">
        <v>4299</v>
      </c>
    </row>
    <row r="1341" spans="1:2" ht="15" thickBot="1" x14ac:dyDescent="0.4">
      <c r="A1341" s="16" t="s">
        <v>4536</v>
      </c>
      <c r="B1341" s="16" t="s">
        <v>4299</v>
      </c>
    </row>
    <row r="1342" spans="1:2" ht="15" thickBot="1" x14ac:dyDescent="0.4">
      <c r="A1342" s="16" t="s">
        <v>4537</v>
      </c>
      <c r="B1342" s="16" t="s">
        <v>4299</v>
      </c>
    </row>
    <row r="1343" spans="1:2" ht="15" thickBot="1" x14ac:dyDescent="0.4">
      <c r="A1343" s="16" t="s">
        <v>4538</v>
      </c>
      <c r="B1343" s="16" t="s">
        <v>4299</v>
      </c>
    </row>
    <row r="1344" spans="1:2" ht="15" thickBot="1" x14ac:dyDescent="0.4">
      <c r="A1344" s="16" t="s">
        <v>4539</v>
      </c>
      <c r="B1344" s="16" t="s">
        <v>4299</v>
      </c>
    </row>
    <row r="1345" spans="1:2" ht="15" thickBot="1" x14ac:dyDescent="0.4">
      <c r="A1345" s="16" t="s">
        <v>4540</v>
      </c>
      <c r="B1345" s="16" t="s">
        <v>4299</v>
      </c>
    </row>
    <row r="1346" spans="1:2" ht="15" thickBot="1" x14ac:dyDescent="0.4">
      <c r="A1346" s="16" t="s">
        <v>4541</v>
      </c>
      <c r="B1346" s="16" t="s">
        <v>4299</v>
      </c>
    </row>
    <row r="1347" spans="1:2" ht="15" thickBot="1" x14ac:dyDescent="0.4">
      <c r="A1347" s="16" t="s">
        <v>4542</v>
      </c>
      <c r="B1347" s="16" t="s">
        <v>4299</v>
      </c>
    </row>
    <row r="1348" spans="1:2" ht="15" thickBot="1" x14ac:dyDescent="0.4">
      <c r="A1348" s="16" t="s">
        <v>4543</v>
      </c>
      <c r="B1348" s="16" t="s">
        <v>4299</v>
      </c>
    </row>
    <row r="1349" spans="1:2" ht="15" thickBot="1" x14ac:dyDescent="0.4">
      <c r="A1349" s="16" t="s">
        <v>4544</v>
      </c>
      <c r="B1349" s="16" t="s">
        <v>4299</v>
      </c>
    </row>
    <row r="1350" spans="1:2" ht="15" thickBot="1" x14ac:dyDescent="0.4">
      <c r="A1350" s="16" t="s">
        <v>4545</v>
      </c>
      <c r="B1350" s="16" t="s">
        <v>4299</v>
      </c>
    </row>
    <row r="1351" spans="1:2" ht="15" thickBot="1" x14ac:dyDescent="0.4">
      <c r="A1351" s="16" t="s">
        <v>4546</v>
      </c>
      <c r="B1351" s="16" t="s">
        <v>4299</v>
      </c>
    </row>
    <row r="1352" spans="1:2" ht="15" thickBot="1" x14ac:dyDescent="0.4">
      <c r="A1352" s="16" t="s">
        <v>4547</v>
      </c>
      <c r="B1352" s="16" t="s">
        <v>4299</v>
      </c>
    </row>
    <row r="1353" spans="1:2" ht="15" thickBot="1" x14ac:dyDescent="0.4">
      <c r="A1353" s="16" t="s">
        <v>4548</v>
      </c>
      <c r="B1353" s="16" t="s">
        <v>4299</v>
      </c>
    </row>
    <row r="1354" spans="1:2" ht="15" thickBot="1" x14ac:dyDescent="0.4">
      <c r="A1354" s="16" t="s">
        <v>4549</v>
      </c>
      <c r="B1354" s="16" t="s">
        <v>4299</v>
      </c>
    </row>
    <row r="1355" spans="1:2" ht="15" thickBot="1" x14ac:dyDescent="0.4">
      <c r="A1355" s="16" t="s">
        <v>4550</v>
      </c>
      <c r="B1355" s="16" t="s">
        <v>4299</v>
      </c>
    </row>
    <row r="1356" spans="1:2" ht="15" thickBot="1" x14ac:dyDescent="0.4">
      <c r="A1356" s="16" t="s">
        <v>4551</v>
      </c>
      <c r="B1356" s="16" t="s">
        <v>4299</v>
      </c>
    </row>
    <row r="1357" spans="1:2" ht="15" thickBot="1" x14ac:dyDescent="0.4">
      <c r="A1357" s="16" t="s">
        <v>4552</v>
      </c>
      <c r="B1357" s="16" t="s">
        <v>4299</v>
      </c>
    </row>
    <row r="1358" spans="1:2" ht="15" thickBot="1" x14ac:dyDescent="0.4">
      <c r="A1358" s="16" t="s">
        <v>4553</v>
      </c>
      <c r="B1358" s="16" t="s">
        <v>4299</v>
      </c>
    </row>
    <row r="1359" spans="1:2" ht="15" thickBot="1" x14ac:dyDescent="0.4">
      <c r="A1359" s="16" t="s">
        <v>4554</v>
      </c>
      <c r="B1359" s="16" t="s">
        <v>4299</v>
      </c>
    </row>
    <row r="1360" spans="1:2" ht="15" thickBot="1" x14ac:dyDescent="0.4">
      <c r="A1360" s="16" t="s">
        <v>4555</v>
      </c>
      <c r="B1360" s="16" t="s">
        <v>4299</v>
      </c>
    </row>
    <row r="1361" spans="1:2" ht="15" thickBot="1" x14ac:dyDescent="0.4">
      <c r="A1361" s="16" t="s">
        <v>4556</v>
      </c>
      <c r="B1361" s="16" t="s">
        <v>4299</v>
      </c>
    </row>
    <row r="1362" spans="1:2" ht="15" thickBot="1" x14ac:dyDescent="0.4">
      <c r="A1362" s="16" t="s">
        <v>4557</v>
      </c>
      <c r="B1362" s="16" t="s">
        <v>4299</v>
      </c>
    </row>
    <row r="1363" spans="1:2" ht="15" thickBot="1" x14ac:dyDescent="0.4">
      <c r="A1363" s="16" t="s">
        <v>4558</v>
      </c>
      <c r="B1363" s="16" t="s">
        <v>4299</v>
      </c>
    </row>
    <row r="1364" spans="1:2" ht="15" thickBot="1" x14ac:dyDescent="0.4">
      <c r="A1364" s="16" t="s">
        <v>4559</v>
      </c>
      <c r="B1364" s="16" t="s">
        <v>4299</v>
      </c>
    </row>
    <row r="1365" spans="1:2" ht="15" thickBot="1" x14ac:dyDescent="0.4">
      <c r="A1365" s="16" t="s">
        <v>4560</v>
      </c>
      <c r="B1365" s="16" t="s">
        <v>4299</v>
      </c>
    </row>
    <row r="1366" spans="1:2" ht="15" thickBot="1" x14ac:dyDescent="0.4">
      <c r="A1366" s="16" t="s">
        <v>4561</v>
      </c>
      <c r="B1366" s="16" t="s">
        <v>4299</v>
      </c>
    </row>
    <row r="1367" spans="1:2" ht="15" thickBot="1" x14ac:dyDescent="0.4">
      <c r="A1367" s="16" t="s">
        <v>4562</v>
      </c>
      <c r="B1367" s="16" t="s">
        <v>4299</v>
      </c>
    </row>
    <row r="1368" spans="1:2" ht="15" thickBot="1" x14ac:dyDescent="0.4">
      <c r="A1368" s="16" t="s">
        <v>4563</v>
      </c>
      <c r="B1368" s="16" t="s">
        <v>4299</v>
      </c>
    </row>
    <row r="1369" spans="1:2" ht="15" thickBot="1" x14ac:dyDescent="0.4">
      <c r="A1369" s="16" t="s">
        <v>4564</v>
      </c>
      <c r="B1369" s="16" t="s">
        <v>4299</v>
      </c>
    </row>
    <row r="1370" spans="1:2" ht="15" thickBot="1" x14ac:dyDescent="0.4">
      <c r="A1370" s="16" t="s">
        <v>4565</v>
      </c>
      <c r="B1370" s="16" t="s">
        <v>4299</v>
      </c>
    </row>
    <row r="1371" spans="1:2" ht="15" thickBot="1" x14ac:dyDescent="0.4">
      <c r="A1371" s="16" t="s">
        <v>4566</v>
      </c>
      <c r="B1371" s="16" t="s">
        <v>4299</v>
      </c>
    </row>
    <row r="1372" spans="1:2" ht="15" thickBot="1" x14ac:dyDescent="0.4">
      <c r="A1372" s="16" t="s">
        <v>4567</v>
      </c>
      <c r="B1372" s="16" t="s">
        <v>4299</v>
      </c>
    </row>
    <row r="1373" spans="1:2" ht="15" thickBot="1" x14ac:dyDescent="0.4">
      <c r="A1373" s="16" t="s">
        <v>4568</v>
      </c>
      <c r="B1373" s="16" t="s">
        <v>4299</v>
      </c>
    </row>
    <row r="1374" spans="1:2" ht="15" thickBot="1" x14ac:dyDescent="0.4">
      <c r="A1374" s="16" t="s">
        <v>4569</v>
      </c>
      <c r="B1374" s="16" t="s">
        <v>4299</v>
      </c>
    </row>
    <row r="1375" spans="1:2" ht="15" thickBot="1" x14ac:dyDescent="0.4">
      <c r="A1375" s="16" t="s">
        <v>4570</v>
      </c>
      <c r="B1375" s="16" t="s">
        <v>4299</v>
      </c>
    </row>
    <row r="1376" spans="1:2" ht="15" thickBot="1" x14ac:dyDescent="0.4">
      <c r="A1376" s="16" t="s">
        <v>4571</v>
      </c>
      <c r="B1376" s="16" t="s">
        <v>4299</v>
      </c>
    </row>
    <row r="1377" spans="1:2" ht="15" thickBot="1" x14ac:dyDescent="0.4">
      <c r="A1377" s="16" t="s">
        <v>4572</v>
      </c>
      <c r="B1377" s="16" t="s">
        <v>4299</v>
      </c>
    </row>
    <row r="1378" spans="1:2" ht="15" thickBot="1" x14ac:dyDescent="0.4">
      <c r="A1378" s="16" t="s">
        <v>4573</v>
      </c>
      <c r="B1378" s="16" t="s">
        <v>4299</v>
      </c>
    </row>
    <row r="1379" spans="1:2" ht="15" thickBot="1" x14ac:dyDescent="0.4">
      <c r="A1379" s="16" t="s">
        <v>4574</v>
      </c>
      <c r="B1379" s="16" t="s">
        <v>4299</v>
      </c>
    </row>
    <row r="1380" spans="1:2" ht="15" thickBot="1" x14ac:dyDescent="0.4">
      <c r="A1380" s="16" t="s">
        <v>4575</v>
      </c>
      <c r="B1380" s="16" t="s">
        <v>4299</v>
      </c>
    </row>
    <row r="1381" spans="1:2" ht="15" thickBot="1" x14ac:dyDescent="0.4">
      <c r="A1381" s="16" t="s">
        <v>4576</v>
      </c>
      <c r="B1381" s="16" t="s">
        <v>4299</v>
      </c>
    </row>
    <row r="1382" spans="1:2" ht="15" thickBot="1" x14ac:dyDescent="0.4">
      <c r="A1382" s="16" t="s">
        <v>4577</v>
      </c>
      <c r="B1382" s="16" t="s">
        <v>4299</v>
      </c>
    </row>
    <row r="1383" spans="1:2" ht="15" thickBot="1" x14ac:dyDescent="0.4">
      <c r="A1383" s="16" t="s">
        <v>4578</v>
      </c>
      <c r="B1383" s="16" t="s">
        <v>4299</v>
      </c>
    </row>
    <row r="1384" spans="1:2" ht="15" thickBot="1" x14ac:dyDescent="0.4">
      <c r="A1384" s="16" t="s">
        <v>4579</v>
      </c>
      <c r="B1384" s="16" t="s">
        <v>4299</v>
      </c>
    </row>
    <row r="1385" spans="1:2" ht="15" thickBot="1" x14ac:dyDescent="0.4">
      <c r="A1385" s="16" t="s">
        <v>4580</v>
      </c>
      <c r="B1385" s="16" t="s">
        <v>4299</v>
      </c>
    </row>
    <row r="1386" spans="1:2" ht="15" thickBot="1" x14ac:dyDescent="0.4">
      <c r="A1386" s="16" t="s">
        <v>4581</v>
      </c>
      <c r="B1386" s="16" t="s">
        <v>4299</v>
      </c>
    </row>
    <row r="1387" spans="1:2" ht="15" thickBot="1" x14ac:dyDescent="0.4">
      <c r="A1387" s="16" t="s">
        <v>4582</v>
      </c>
      <c r="B1387" s="16" t="s">
        <v>4299</v>
      </c>
    </row>
    <row r="1388" spans="1:2" ht="15" thickBot="1" x14ac:dyDescent="0.4">
      <c r="A1388" s="16" t="s">
        <v>4583</v>
      </c>
      <c r="B1388" s="16" t="s">
        <v>4299</v>
      </c>
    </row>
    <row r="1389" spans="1:2" ht="15" thickBot="1" x14ac:dyDescent="0.4">
      <c r="A1389" s="16" t="s">
        <v>4584</v>
      </c>
      <c r="B1389" s="16" t="s">
        <v>4299</v>
      </c>
    </row>
    <row r="1390" spans="1:2" ht="15" thickBot="1" x14ac:dyDescent="0.4">
      <c r="A1390" s="16" t="s">
        <v>4585</v>
      </c>
      <c r="B1390" s="16" t="s">
        <v>4299</v>
      </c>
    </row>
    <row r="1391" spans="1:2" ht="15" thickBot="1" x14ac:dyDescent="0.4">
      <c r="A1391" s="16" t="s">
        <v>4586</v>
      </c>
      <c r="B1391" s="16" t="s">
        <v>4299</v>
      </c>
    </row>
    <row r="1392" spans="1:2" ht="15" thickBot="1" x14ac:dyDescent="0.4">
      <c r="A1392" s="16" t="s">
        <v>4587</v>
      </c>
      <c r="B1392" s="16" t="s">
        <v>4299</v>
      </c>
    </row>
    <row r="1393" spans="1:2" ht="15" thickBot="1" x14ac:dyDescent="0.4">
      <c r="A1393" s="16" t="s">
        <v>4588</v>
      </c>
      <c r="B1393" s="16" t="s">
        <v>4299</v>
      </c>
    </row>
    <row r="1394" spans="1:2" ht="15" thickBot="1" x14ac:dyDescent="0.4">
      <c r="A1394" s="16" t="s">
        <v>4589</v>
      </c>
      <c r="B1394" s="16" t="s">
        <v>4299</v>
      </c>
    </row>
    <row r="1395" spans="1:2" ht="15" thickBot="1" x14ac:dyDescent="0.4">
      <c r="A1395" s="16" t="s">
        <v>4590</v>
      </c>
      <c r="B1395" s="16" t="s">
        <v>4299</v>
      </c>
    </row>
    <row r="1396" spans="1:2" ht="15" thickBot="1" x14ac:dyDescent="0.4">
      <c r="A1396" s="16" t="s">
        <v>4591</v>
      </c>
      <c r="B1396" s="16" t="s">
        <v>4299</v>
      </c>
    </row>
    <row r="1397" spans="1:2" ht="15" thickBot="1" x14ac:dyDescent="0.4">
      <c r="A1397" s="16" t="s">
        <v>4592</v>
      </c>
      <c r="B1397" s="16" t="s">
        <v>4299</v>
      </c>
    </row>
    <row r="1398" spans="1:2" ht="15" thickBot="1" x14ac:dyDescent="0.4">
      <c r="A1398" s="16" t="s">
        <v>4593</v>
      </c>
      <c r="B1398" s="16" t="s">
        <v>4299</v>
      </c>
    </row>
    <row r="1399" spans="1:2" ht="15" thickBot="1" x14ac:dyDescent="0.4">
      <c r="A1399" s="16" t="s">
        <v>4594</v>
      </c>
      <c r="B1399" s="16" t="s">
        <v>4299</v>
      </c>
    </row>
    <row r="1400" spans="1:2" ht="15" thickBot="1" x14ac:dyDescent="0.4">
      <c r="A1400" s="16" t="s">
        <v>4595</v>
      </c>
      <c r="B1400" s="16" t="s">
        <v>4299</v>
      </c>
    </row>
    <row r="1401" spans="1:2" ht="15" thickBot="1" x14ac:dyDescent="0.4">
      <c r="A1401" s="16" t="s">
        <v>4596</v>
      </c>
      <c r="B1401" s="16" t="s">
        <v>4299</v>
      </c>
    </row>
    <row r="1402" spans="1:2" ht="15" thickBot="1" x14ac:dyDescent="0.4">
      <c r="A1402" s="16" t="s">
        <v>4597</v>
      </c>
      <c r="B1402" s="16" t="s">
        <v>4299</v>
      </c>
    </row>
    <row r="1403" spans="1:2" ht="15" thickBot="1" x14ac:dyDescent="0.4">
      <c r="A1403" s="16" t="s">
        <v>4598</v>
      </c>
      <c r="B1403" s="16" t="s">
        <v>4599</v>
      </c>
    </row>
    <row r="1404" spans="1:2" ht="15" thickBot="1" x14ac:dyDescent="0.4">
      <c r="A1404" s="16" t="s">
        <v>4600</v>
      </c>
      <c r="B1404" s="16" t="s">
        <v>4599</v>
      </c>
    </row>
    <row r="1405" spans="1:2" ht="15" thickBot="1" x14ac:dyDescent="0.4">
      <c r="A1405" s="16" t="s">
        <v>4601</v>
      </c>
      <c r="B1405" s="16" t="s">
        <v>4599</v>
      </c>
    </row>
    <row r="1406" spans="1:2" ht="15" thickBot="1" x14ac:dyDescent="0.4">
      <c r="A1406" s="16" t="s">
        <v>4602</v>
      </c>
      <c r="B1406" s="16" t="s">
        <v>4599</v>
      </c>
    </row>
    <row r="1407" spans="1:2" ht="15" thickBot="1" x14ac:dyDescent="0.4">
      <c r="A1407" s="16" t="s">
        <v>4603</v>
      </c>
      <c r="B1407" s="16" t="s">
        <v>4599</v>
      </c>
    </row>
    <row r="1408" spans="1:2" ht="15" thickBot="1" x14ac:dyDescent="0.4">
      <c r="A1408" s="16" t="s">
        <v>4604</v>
      </c>
      <c r="B1408" s="16" t="s">
        <v>4599</v>
      </c>
    </row>
    <row r="1409" spans="1:2" ht="15" thickBot="1" x14ac:dyDescent="0.4">
      <c r="A1409" s="16" t="s">
        <v>4605</v>
      </c>
      <c r="B1409" s="16" t="s">
        <v>4599</v>
      </c>
    </row>
    <row r="1410" spans="1:2" ht="15" thickBot="1" x14ac:dyDescent="0.4">
      <c r="A1410" s="16" t="s">
        <v>4606</v>
      </c>
      <c r="B1410" s="16" t="s">
        <v>4599</v>
      </c>
    </row>
    <row r="1411" spans="1:2" ht="15" thickBot="1" x14ac:dyDescent="0.4">
      <c r="A1411" s="16" t="s">
        <v>4607</v>
      </c>
      <c r="B1411" s="16" t="s">
        <v>4599</v>
      </c>
    </row>
    <row r="1412" spans="1:2" ht="15" thickBot="1" x14ac:dyDescent="0.4">
      <c r="A1412" s="16" t="s">
        <v>4608</v>
      </c>
      <c r="B1412" s="16" t="s">
        <v>4609</v>
      </c>
    </row>
    <row r="1413" spans="1:2" ht="15" thickBot="1" x14ac:dyDescent="0.4">
      <c r="A1413" s="16" t="s">
        <v>4610</v>
      </c>
      <c r="B1413" s="16" t="s">
        <v>4609</v>
      </c>
    </row>
    <row r="1414" spans="1:2" ht="15" thickBot="1" x14ac:dyDescent="0.4">
      <c r="A1414" s="16" t="s">
        <v>4611</v>
      </c>
      <c r="B1414" s="16" t="s">
        <v>4609</v>
      </c>
    </row>
    <row r="1415" spans="1:2" ht="15" thickBot="1" x14ac:dyDescent="0.4">
      <c r="A1415" s="16" t="s">
        <v>4612</v>
      </c>
      <c r="B1415" s="16" t="s">
        <v>4609</v>
      </c>
    </row>
    <row r="1416" spans="1:2" ht="15" thickBot="1" x14ac:dyDescent="0.4">
      <c r="A1416" s="16" t="s">
        <v>4613</v>
      </c>
      <c r="B1416" s="16" t="s">
        <v>4609</v>
      </c>
    </row>
    <row r="1417" spans="1:2" ht="15" thickBot="1" x14ac:dyDescent="0.4">
      <c r="A1417" s="16" t="s">
        <v>4614</v>
      </c>
      <c r="B1417" s="16" t="s">
        <v>4609</v>
      </c>
    </row>
    <row r="1418" spans="1:2" ht="15" thickBot="1" x14ac:dyDescent="0.4">
      <c r="A1418" s="16" t="s">
        <v>4615</v>
      </c>
      <c r="B1418" s="16" t="s">
        <v>4609</v>
      </c>
    </row>
    <row r="1419" spans="1:2" ht="15" thickBot="1" x14ac:dyDescent="0.4">
      <c r="A1419" s="16" t="s">
        <v>4616</v>
      </c>
      <c r="B1419" s="16" t="s">
        <v>4609</v>
      </c>
    </row>
    <row r="1420" spans="1:2" ht="15" thickBot="1" x14ac:dyDescent="0.4">
      <c r="A1420" s="16" t="s">
        <v>4617</v>
      </c>
      <c r="B1420" s="16" t="s">
        <v>4609</v>
      </c>
    </row>
    <row r="1421" spans="1:2" ht="15" thickBot="1" x14ac:dyDescent="0.4">
      <c r="A1421" s="16" t="s">
        <v>4618</v>
      </c>
      <c r="B1421" s="16" t="s">
        <v>4609</v>
      </c>
    </row>
    <row r="1422" spans="1:2" ht="15" thickBot="1" x14ac:dyDescent="0.4">
      <c r="A1422" s="16" t="s">
        <v>4619</v>
      </c>
      <c r="B1422" s="16" t="s">
        <v>4609</v>
      </c>
    </row>
    <row r="1423" spans="1:2" ht="15" thickBot="1" x14ac:dyDescent="0.4">
      <c r="A1423" s="16" t="s">
        <v>4620</v>
      </c>
      <c r="B1423" s="16" t="s">
        <v>4609</v>
      </c>
    </row>
    <row r="1424" spans="1:2" ht="15" thickBot="1" x14ac:dyDescent="0.4">
      <c r="A1424" s="16" t="s">
        <v>4621</v>
      </c>
      <c r="B1424" s="16" t="s">
        <v>4609</v>
      </c>
    </row>
    <row r="1425" spans="1:2" ht="15" thickBot="1" x14ac:dyDescent="0.4">
      <c r="A1425" s="16" t="s">
        <v>4622</v>
      </c>
      <c r="B1425" s="16" t="s">
        <v>4609</v>
      </c>
    </row>
    <row r="1426" spans="1:2" ht="15" thickBot="1" x14ac:dyDescent="0.4">
      <c r="A1426" s="16" t="s">
        <v>4623</v>
      </c>
      <c r="B1426" s="16" t="s">
        <v>4609</v>
      </c>
    </row>
    <row r="1427" spans="1:2" ht="15" thickBot="1" x14ac:dyDescent="0.4">
      <c r="A1427" s="16" t="s">
        <v>4624</v>
      </c>
      <c r="B1427" s="16" t="s">
        <v>4609</v>
      </c>
    </row>
    <row r="1428" spans="1:2" ht="15" thickBot="1" x14ac:dyDescent="0.4">
      <c r="A1428" s="16" t="s">
        <v>4625</v>
      </c>
      <c r="B1428" s="16" t="s">
        <v>4609</v>
      </c>
    </row>
    <row r="1429" spans="1:2" ht="15" thickBot="1" x14ac:dyDescent="0.4">
      <c r="A1429" s="16" t="s">
        <v>4626</v>
      </c>
      <c r="B1429" s="16" t="s">
        <v>4609</v>
      </c>
    </row>
    <row r="1430" spans="1:2" ht="15" thickBot="1" x14ac:dyDescent="0.4">
      <c r="A1430" s="16" t="s">
        <v>4627</v>
      </c>
      <c r="B1430" s="16" t="s">
        <v>4609</v>
      </c>
    </row>
    <row r="1431" spans="1:2" ht="15" thickBot="1" x14ac:dyDescent="0.4">
      <c r="A1431" s="16" t="s">
        <v>4628</v>
      </c>
      <c r="B1431" s="16" t="s">
        <v>4609</v>
      </c>
    </row>
    <row r="1432" spans="1:2" ht="15" thickBot="1" x14ac:dyDescent="0.4">
      <c r="A1432" s="16" t="s">
        <v>4629</v>
      </c>
      <c r="B1432" s="16" t="s">
        <v>4609</v>
      </c>
    </row>
    <row r="1433" spans="1:2" ht="15" thickBot="1" x14ac:dyDescent="0.4">
      <c r="A1433" s="16" t="s">
        <v>4630</v>
      </c>
      <c r="B1433" s="16" t="s">
        <v>4609</v>
      </c>
    </row>
    <row r="1434" spans="1:2" ht="15" thickBot="1" x14ac:dyDescent="0.4">
      <c r="A1434" s="16" t="s">
        <v>4631</v>
      </c>
      <c r="B1434" s="16" t="s">
        <v>4609</v>
      </c>
    </row>
    <row r="1435" spans="1:2" ht="15" thickBot="1" x14ac:dyDescent="0.4">
      <c r="A1435" s="16" t="s">
        <v>4632</v>
      </c>
      <c r="B1435" s="16" t="s">
        <v>4609</v>
      </c>
    </row>
    <row r="1436" spans="1:2" ht="15" thickBot="1" x14ac:dyDescent="0.4">
      <c r="A1436" s="16" t="s">
        <v>4633</v>
      </c>
      <c r="B1436" s="16" t="s">
        <v>4609</v>
      </c>
    </row>
    <row r="1437" spans="1:2" ht="15" thickBot="1" x14ac:dyDescent="0.4">
      <c r="A1437" s="16" t="s">
        <v>4634</v>
      </c>
      <c r="B1437" s="16" t="s">
        <v>4609</v>
      </c>
    </row>
    <row r="1438" spans="1:2" ht="15" thickBot="1" x14ac:dyDescent="0.4">
      <c r="A1438" s="16" t="s">
        <v>4635</v>
      </c>
      <c r="B1438" s="16" t="s">
        <v>4609</v>
      </c>
    </row>
    <row r="1439" spans="1:2" ht="15" thickBot="1" x14ac:dyDescent="0.4">
      <c r="A1439" s="16" t="s">
        <v>4636</v>
      </c>
      <c r="B1439" s="16" t="s">
        <v>4609</v>
      </c>
    </row>
    <row r="1440" spans="1:2" ht="15" thickBot="1" x14ac:dyDescent="0.4">
      <c r="A1440" s="16" t="s">
        <v>4637</v>
      </c>
      <c r="B1440" s="16" t="s">
        <v>4609</v>
      </c>
    </row>
    <row r="1441" spans="1:2" ht="15" thickBot="1" x14ac:dyDescent="0.4">
      <c r="A1441" s="16" t="s">
        <v>4638</v>
      </c>
      <c r="B1441" s="16" t="s">
        <v>4609</v>
      </c>
    </row>
    <row r="1442" spans="1:2" ht="15" thickBot="1" x14ac:dyDescent="0.4">
      <c r="A1442" s="16" t="s">
        <v>4639</v>
      </c>
      <c r="B1442" s="16" t="s">
        <v>4609</v>
      </c>
    </row>
    <row r="1443" spans="1:2" ht="15" thickBot="1" x14ac:dyDescent="0.4">
      <c r="A1443" s="16" t="s">
        <v>4640</v>
      </c>
      <c r="B1443" s="16" t="s">
        <v>4609</v>
      </c>
    </row>
    <row r="1444" spans="1:2" ht="15" thickBot="1" x14ac:dyDescent="0.4">
      <c r="A1444" s="16" t="s">
        <v>4641</v>
      </c>
      <c r="B1444" s="16" t="s">
        <v>4609</v>
      </c>
    </row>
    <row r="1445" spans="1:2" ht="15" thickBot="1" x14ac:dyDescent="0.4">
      <c r="A1445" s="16" t="s">
        <v>4642</v>
      </c>
      <c r="B1445" s="16" t="s">
        <v>4609</v>
      </c>
    </row>
    <row r="1446" spans="1:2" ht="15" thickBot="1" x14ac:dyDescent="0.4">
      <c r="A1446" s="16" t="s">
        <v>4643</v>
      </c>
      <c r="B1446" s="16" t="s">
        <v>4609</v>
      </c>
    </row>
    <row r="1447" spans="1:2" ht="15" thickBot="1" x14ac:dyDescent="0.4">
      <c r="A1447" s="16" t="s">
        <v>4644</v>
      </c>
      <c r="B1447" s="16" t="s">
        <v>4609</v>
      </c>
    </row>
    <row r="1448" spans="1:2" ht="15" thickBot="1" x14ac:dyDescent="0.4">
      <c r="A1448" s="16" t="s">
        <v>4645</v>
      </c>
      <c r="B1448" s="16" t="s">
        <v>4609</v>
      </c>
    </row>
    <row r="1449" spans="1:2" ht="15" thickBot="1" x14ac:dyDescent="0.4">
      <c r="A1449" s="16" t="s">
        <v>4646</v>
      </c>
      <c r="B1449" s="16" t="s">
        <v>4609</v>
      </c>
    </row>
    <row r="1450" spans="1:2" ht="15" thickBot="1" x14ac:dyDescent="0.4">
      <c r="A1450" s="16" t="s">
        <v>4647</v>
      </c>
      <c r="B1450" s="16" t="s">
        <v>4609</v>
      </c>
    </row>
    <row r="1451" spans="1:2" ht="15" thickBot="1" x14ac:dyDescent="0.4">
      <c r="A1451" s="16" t="s">
        <v>4648</v>
      </c>
      <c r="B1451" s="16" t="s">
        <v>4609</v>
      </c>
    </row>
    <row r="1452" spans="1:2" ht="15" thickBot="1" x14ac:dyDescent="0.4">
      <c r="A1452" s="16" t="s">
        <v>4649</v>
      </c>
      <c r="B1452" s="16" t="s">
        <v>4609</v>
      </c>
    </row>
    <row r="1453" spans="1:2" ht="15" thickBot="1" x14ac:dyDescent="0.4">
      <c r="A1453" s="16" t="s">
        <v>4650</v>
      </c>
      <c r="B1453" s="16" t="s">
        <v>4609</v>
      </c>
    </row>
    <row r="1454" spans="1:2" ht="15" thickBot="1" x14ac:dyDescent="0.4">
      <c r="A1454" s="16" t="s">
        <v>4651</v>
      </c>
      <c r="B1454" s="16" t="s">
        <v>4609</v>
      </c>
    </row>
    <row r="1455" spans="1:2" ht="15" thickBot="1" x14ac:dyDescent="0.4">
      <c r="A1455" s="16" t="s">
        <v>4652</v>
      </c>
      <c r="B1455" s="16" t="s">
        <v>4609</v>
      </c>
    </row>
    <row r="1456" spans="1:2" ht="15" thickBot="1" x14ac:dyDescent="0.4">
      <c r="A1456" s="16" t="s">
        <v>4653</v>
      </c>
      <c r="B1456" s="16" t="s">
        <v>4609</v>
      </c>
    </row>
    <row r="1457" spans="1:2" ht="15" thickBot="1" x14ac:dyDescent="0.4">
      <c r="A1457" s="16" t="s">
        <v>4654</v>
      </c>
      <c r="B1457" s="16" t="s">
        <v>4609</v>
      </c>
    </row>
    <row r="1458" spans="1:2" ht="15" thickBot="1" x14ac:dyDescent="0.4">
      <c r="A1458" s="16" t="s">
        <v>4655</v>
      </c>
      <c r="B1458" s="16" t="s">
        <v>4609</v>
      </c>
    </row>
    <row r="1459" spans="1:2" ht="15" thickBot="1" x14ac:dyDescent="0.4">
      <c r="A1459" s="16" t="s">
        <v>4656</v>
      </c>
      <c r="B1459" s="16" t="s">
        <v>4609</v>
      </c>
    </row>
    <row r="1460" spans="1:2" ht="15" thickBot="1" x14ac:dyDescent="0.4">
      <c r="A1460" s="16" t="s">
        <v>4657</v>
      </c>
      <c r="B1460" s="16" t="s">
        <v>4609</v>
      </c>
    </row>
    <row r="1461" spans="1:2" ht="15" thickBot="1" x14ac:dyDescent="0.4">
      <c r="A1461" s="16" t="s">
        <v>4658</v>
      </c>
      <c r="B1461" s="16" t="s">
        <v>4609</v>
      </c>
    </row>
    <row r="1462" spans="1:2" ht="15" thickBot="1" x14ac:dyDescent="0.4">
      <c r="A1462" s="16" t="s">
        <v>4659</v>
      </c>
      <c r="B1462" s="16" t="s">
        <v>4609</v>
      </c>
    </row>
    <row r="1463" spans="1:2" ht="15" thickBot="1" x14ac:dyDescent="0.4">
      <c r="A1463" s="16" t="s">
        <v>4660</v>
      </c>
      <c r="B1463" s="16" t="s">
        <v>4609</v>
      </c>
    </row>
    <row r="1464" spans="1:2" ht="15" thickBot="1" x14ac:dyDescent="0.4">
      <c r="A1464" s="16" t="s">
        <v>4661</v>
      </c>
      <c r="B1464" s="16" t="s">
        <v>4609</v>
      </c>
    </row>
    <row r="1465" spans="1:2" ht="15" thickBot="1" x14ac:dyDescent="0.4">
      <c r="A1465" s="16" t="s">
        <v>4662</v>
      </c>
      <c r="B1465" s="16" t="s">
        <v>4609</v>
      </c>
    </row>
    <row r="1466" spans="1:2" ht="15" thickBot="1" x14ac:dyDescent="0.4">
      <c r="A1466" s="16" t="s">
        <v>4663</v>
      </c>
      <c r="B1466" s="16" t="s">
        <v>4609</v>
      </c>
    </row>
    <row r="1467" spans="1:2" ht="15" thickBot="1" x14ac:dyDescent="0.4">
      <c r="A1467" s="16" t="s">
        <v>4664</v>
      </c>
      <c r="B1467" s="16" t="s">
        <v>4609</v>
      </c>
    </row>
    <row r="1468" spans="1:2" ht="15" thickBot="1" x14ac:dyDescent="0.4">
      <c r="A1468" s="16" t="s">
        <v>4665</v>
      </c>
      <c r="B1468" s="16" t="s">
        <v>4609</v>
      </c>
    </row>
    <row r="1469" spans="1:2" ht="15" thickBot="1" x14ac:dyDescent="0.4">
      <c r="A1469" s="16" t="s">
        <v>4666</v>
      </c>
      <c r="B1469" s="16" t="s">
        <v>4609</v>
      </c>
    </row>
    <row r="1470" spans="1:2" ht="15" thickBot="1" x14ac:dyDescent="0.4">
      <c r="A1470" s="16" t="s">
        <v>4667</v>
      </c>
      <c r="B1470" s="16" t="s">
        <v>4609</v>
      </c>
    </row>
    <row r="1471" spans="1:2" ht="15" thickBot="1" x14ac:dyDescent="0.4">
      <c r="A1471" s="16" t="s">
        <v>4668</v>
      </c>
      <c r="B1471" s="16" t="s">
        <v>4609</v>
      </c>
    </row>
    <row r="1472" spans="1:2" ht="15" thickBot="1" x14ac:dyDescent="0.4">
      <c r="A1472" s="16" t="s">
        <v>4669</v>
      </c>
      <c r="B1472" s="16" t="s">
        <v>4609</v>
      </c>
    </row>
    <row r="1473" spans="1:2" ht="15" thickBot="1" x14ac:dyDescent="0.4">
      <c r="A1473" s="16" t="s">
        <v>4670</v>
      </c>
      <c r="B1473" s="16" t="s">
        <v>4609</v>
      </c>
    </row>
    <row r="1474" spans="1:2" ht="15" thickBot="1" x14ac:dyDescent="0.4">
      <c r="A1474" s="16" t="s">
        <v>4671</v>
      </c>
      <c r="B1474" s="16" t="s">
        <v>4609</v>
      </c>
    </row>
    <row r="1475" spans="1:2" ht="15" thickBot="1" x14ac:dyDescent="0.4">
      <c r="A1475" s="16" t="s">
        <v>4672</v>
      </c>
      <c r="B1475" s="16" t="s">
        <v>4609</v>
      </c>
    </row>
    <row r="1476" spans="1:2" ht="15" thickBot="1" x14ac:dyDescent="0.4">
      <c r="A1476" s="16" t="s">
        <v>4673</v>
      </c>
      <c r="B1476" s="16" t="s">
        <v>4609</v>
      </c>
    </row>
    <row r="1477" spans="1:2" ht="15" thickBot="1" x14ac:dyDescent="0.4">
      <c r="A1477" s="16" t="s">
        <v>4674</v>
      </c>
      <c r="B1477" s="16" t="s">
        <v>4609</v>
      </c>
    </row>
    <row r="1478" spans="1:2" ht="15" thickBot="1" x14ac:dyDescent="0.4">
      <c r="A1478" s="16" t="s">
        <v>4675</v>
      </c>
      <c r="B1478" s="16" t="s">
        <v>4609</v>
      </c>
    </row>
    <row r="1479" spans="1:2" ht="15" thickBot="1" x14ac:dyDescent="0.4">
      <c r="A1479" s="16" t="s">
        <v>4676</v>
      </c>
      <c r="B1479" s="16" t="s">
        <v>4609</v>
      </c>
    </row>
    <row r="1480" spans="1:2" ht="15" thickBot="1" x14ac:dyDescent="0.4">
      <c r="A1480" s="16" t="s">
        <v>4677</v>
      </c>
      <c r="B1480" s="16" t="s">
        <v>4609</v>
      </c>
    </row>
    <row r="1481" spans="1:2" ht="15" thickBot="1" x14ac:dyDescent="0.4">
      <c r="A1481" s="16" t="s">
        <v>4678</v>
      </c>
      <c r="B1481" s="16" t="s">
        <v>4609</v>
      </c>
    </row>
    <row r="1482" spans="1:2" ht="15" thickBot="1" x14ac:dyDescent="0.4">
      <c r="A1482" s="16" t="s">
        <v>4679</v>
      </c>
      <c r="B1482" s="16" t="s">
        <v>4609</v>
      </c>
    </row>
    <row r="1483" spans="1:2" ht="15" thickBot="1" x14ac:dyDescent="0.4">
      <c r="A1483" s="16" t="s">
        <v>4680</v>
      </c>
      <c r="B1483" s="16" t="s">
        <v>4609</v>
      </c>
    </row>
    <row r="1484" spans="1:2" ht="15" thickBot="1" x14ac:dyDescent="0.4">
      <c r="A1484" s="16" t="s">
        <v>4681</v>
      </c>
      <c r="B1484" s="16" t="s">
        <v>4609</v>
      </c>
    </row>
    <row r="1485" spans="1:2" ht="15" thickBot="1" x14ac:dyDescent="0.4">
      <c r="A1485" s="16" t="s">
        <v>4682</v>
      </c>
      <c r="B1485" s="16" t="s">
        <v>4609</v>
      </c>
    </row>
    <row r="1486" spans="1:2" ht="15" thickBot="1" x14ac:dyDescent="0.4">
      <c r="A1486" s="16" t="s">
        <v>4683</v>
      </c>
      <c r="B1486" s="16" t="s">
        <v>4609</v>
      </c>
    </row>
    <row r="1487" spans="1:2" ht="15" thickBot="1" x14ac:dyDescent="0.4">
      <c r="A1487" s="16" t="s">
        <v>4684</v>
      </c>
      <c r="B1487" s="16" t="s">
        <v>4609</v>
      </c>
    </row>
    <row r="1488" spans="1:2" ht="15" thickBot="1" x14ac:dyDescent="0.4">
      <c r="A1488" s="16" t="s">
        <v>4685</v>
      </c>
      <c r="B1488" s="16" t="s">
        <v>4609</v>
      </c>
    </row>
    <row r="1489" spans="1:2" ht="15" thickBot="1" x14ac:dyDescent="0.4">
      <c r="A1489" s="16" t="s">
        <v>4686</v>
      </c>
      <c r="B1489" s="16" t="s">
        <v>4609</v>
      </c>
    </row>
    <row r="1490" spans="1:2" ht="15" thickBot="1" x14ac:dyDescent="0.4">
      <c r="A1490" s="16" t="s">
        <v>4687</v>
      </c>
      <c r="B1490" s="16" t="s">
        <v>4609</v>
      </c>
    </row>
    <row r="1491" spans="1:2" ht="15" thickBot="1" x14ac:dyDescent="0.4">
      <c r="A1491" s="16" t="s">
        <v>4688</v>
      </c>
      <c r="B1491" s="16" t="s">
        <v>4609</v>
      </c>
    </row>
    <row r="1492" spans="1:2" ht="15" thickBot="1" x14ac:dyDescent="0.4">
      <c r="A1492" s="16" t="s">
        <v>4689</v>
      </c>
      <c r="B1492" s="16" t="s">
        <v>4609</v>
      </c>
    </row>
    <row r="1493" spans="1:2" ht="15" thickBot="1" x14ac:dyDescent="0.4">
      <c r="A1493" s="16" t="s">
        <v>4690</v>
      </c>
      <c r="B1493" s="16" t="s">
        <v>4609</v>
      </c>
    </row>
    <row r="1494" spans="1:2" ht="15" thickBot="1" x14ac:dyDescent="0.4">
      <c r="A1494" s="16" t="s">
        <v>4691</v>
      </c>
      <c r="B1494" s="16" t="s">
        <v>4609</v>
      </c>
    </row>
    <row r="1495" spans="1:2" ht="15" thickBot="1" x14ac:dyDescent="0.4">
      <c r="A1495" s="16" t="s">
        <v>4692</v>
      </c>
      <c r="B1495" s="16" t="s">
        <v>4609</v>
      </c>
    </row>
    <row r="1496" spans="1:2" ht="15" thickBot="1" x14ac:dyDescent="0.4">
      <c r="A1496" s="16" t="s">
        <v>4693</v>
      </c>
      <c r="B1496" s="16" t="s">
        <v>4609</v>
      </c>
    </row>
    <row r="1497" spans="1:2" ht="15" thickBot="1" x14ac:dyDescent="0.4">
      <c r="A1497" s="16" t="s">
        <v>4694</v>
      </c>
      <c r="B1497" s="16" t="s">
        <v>4609</v>
      </c>
    </row>
    <row r="1498" spans="1:2" ht="15" thickBot="1" x14ac:dyDescent="0.4">
      <c r="A1498" s="16" t="s">
        <v>4695</v>
      </c>
      <c r="B1498" s="16" t="s">
        <v>4609</v>
      </c>
    </row>
    <row r="1499" spans="1:2" ht="15" thickBot="1" x14ac:dyDescent="0.4">
      <c r="A1499" s="16" t="s">
        <v>4696</v>
      </c>
      <c r="B1499" s="16" t="s">
        <v>4609</v>
      </c>
    </row>
    <row r="1500" spans="1:2" ht="15" thickBot="1" x14ac:dyDescent="0.4">
      <c r="A1500" s="16" t="s">
        <v>4697</v>
      </c>
      <c r="B1500" s="16" t="s">
        <v>4609</v>
      </c>
    </row>
    <row r="1501" spans="1:2" ht="15" thickBot="1" x14ac:dyDescent="0.4">
      <c r="A1501" s="16" t="s">
        <v>4698</v>
      </c>
      <c r="B1501" s="16" t="s">
        <v>4699</v>
      </c>
    </row>
    <row r="1502" spans="1:2" ht="15" thickBot="1" x14ac:dyDescent="0.4">
      <c r="A1502" s="16" t="s">
        <v>4700</v>
      </c>
      <c r="B1502" s="16" t="s">
        <v>4699</v>
      </c>
    </row>
    <row r="1503" spans="1:2" ht="15" thickBot="1" x14ac:dyDescent="0.4">
      <c r="A1503" s="16" t="s">
        <v>4701</v>
      </c>
      <c r="B1503" s="16" t="s">
        <v>4699</v>
      </c>
    </row>
    <row r="1504" spans="1:2" ht="15" thickBot="1" x14ac:dyDescent="0.4">
      <c r="A1504" s="16" t="s">
        <v>4702</v>
      </c>
      <c r="B1504" s="16" t="s">
        <v>4699</v>
      </c>
    </row>
    <row r="1505" spans="1:2" ht="15" thickBot="1" x14ac:dyDescent="0.4">
      <c r="A1505" s="16" t="s">
        <v>4703</v>
      </c>
      <c r="B1505" s="16" t="s">
        <v>4699</v>
      </c>
    </row>
    <row r="1506" spans="1:2" ht="15" thickBot="1" x14ac:dyDescent="0.4">
      <c r="A1506" s="16" t="s">
        <v>4704</v>
      </c>
      <c r="B1506" s="16" t="s">
        <v>4699</v>
      </c>
    </row>
    <row r="1507" spans="1:2" ht="15" thickBot="1" x14ac:dyDescent="0.4">
      <c r="A1507" s="16" t="s">
        <v>4705</v>
      </c>
      <c r="B1507" s="16" t="s">
        <v>4699</v>
      </c>
    </row>
    <row r="1508" spans="1:2" ht="15" thickBot="1" x14ac:dyDescent="0.4">
      <c r="A1508" s="16" t="s">
        <v>4706</v>
      </c>
      <c r="B1508" s="16" t="s">
        <v>4699</v>
      </c>
    </row>
    <row r="1509" spans="1:2" ht="15" thickBot="1" x14ac:dyDescent="0.4">
      <c r="A1509" s="16" t="s">
        <v>4707</v>
      </c>
      <c r="B1509" s="16" t="s">
        <v>4699</v>
      </c>
    </row>
    <row r="1510" spans="1:2" ht="15" thickBot="1" x14ac:dyDescent="0.4">
      <c r="A1510" s="16" t="s">
        <v>4708</v>
      </c>
      <c r="B1510" s="16" t="s">
        <v>4699</v>
      </c>
    </row>
    <row r="1511" spans="1:2" ht="15" thickBot="1" x14ac:dyDescent="0.4">
      <c r="A1511" s="16" t="s">
        <v>4709</v>
      </c>
      <c r="B1511" s="16" t="s">
        <v>4699</v>
      </c>
    </row>
    <row r="1512" spans="1:2" ht="15" thickBot="1" x14ac:dyDescent="0.4">
      <c r="A1512" s="16" t="s">
        <v>4710</v>
      </c>
      <c r="B1512" s="16" t="s">
        <v>4699</v>
      </c>
    </row>
    <row r="1513" spans="1:2" ht="15" thickBot="1" x14ac:dyDescent="0.4">
      <c r="A1513" s="16" t="s">
        <v>4711</v>
      </c>
      <c r="B1513" s="16" t="s">
        <v>4699</v>
      </c>
    </row>
    <row r="1514" spans="1:2" ht="15" thickBot="1" x14ac:dyDescent="0.4">
      <c r="A1514" s="16" t="s">
        <v>4712</v>
      </c>
      <c r="B1514" s="16" t="s">
        <v>4699</v>
      </c>
    </row>
    <row r="1515" spans="1:2" ht="15" thickBot="1" x14ac:dyDescent="0.4">
      <c r="A1515" s="16" t="s">
        <v>4713</v>
      </c>
      <c r="B1515" s="16" t="s">
        <v>4699</v>
      </c>
    </row>
    <row r="1516" spans="1:2" ht="15" thickBot="1" x14ac:dyDescent="0.4">
      <c r="A1516" s="16" t="s">
        <v>4714</v>
      </c>
      <c r="B1516" s="16" t="s">
        <v>4699</v>
      </c>
    </row>
    <row r="1517" spans="1:2" ht="15" thickBot="1" x14ac:dyDescent="0.4">
      <c r="A1517" s="16" t="s">
        <v>4715</v>
      </c>
      <c r="B1517" s="16" t="s">
        <v>4699</v>
      </c>
    </row>
    <row r="1518" spans="1:2" ht="15" thickBot="1" x14ac:dyDescent="0.4">
      <c r="A1518" s="16" t="s">
        <v>4716</v>
      </c>
      <c r="B1518" s="16" t="s">
        <v>4699</v>
      </c>
    </row>
    <row r="1519" spans="1:2" ht="15" thickBot="1" x14ac:dyDescent="0.4">
      <c r="A1519" s="16" t="s">
        <v>4717</v>
      </c>
      <c r="B1519" s="16" t="s">
        <v>4699</v>
      </c>
    </row>
    <row r="1520" spans="1:2" ht="15" thickBot="1" x14ac:dyDescent="0.4">
      <c r="A1520" s="16" t="s">
        <v>4718</v>
      </c>
      <c r="B1520" s="16" t="s">
        <v>4699</v>
      </c>
    </row>
    <row r="1521" spans="1:2" ht="15" thickBot="1" x14ac:dyDescent="0.4">
      <c r="A1521" s="16" t="s">
        <v>4719</v>
      </c>
      <c r="B1521" s="16" t="s">
        <v>4720</v>
      </c>
    </row>
    <row r="1522" spans="1:2" ht="15" thickBot="1" x14ac:dyDescent="0.4">
      <c r="A1522" s="16" t="s">
        <v>4721</v>
      </c>
      <c r="B1522" s="16" t="s">
        <v>4722</v>
      </c>
    </row>
    <row r="1523" spans="1:2" ht="15" thickBot="1" x14ac:dyDescent="0.4">
      <c r="A1523" s="16" t="s">
        <v>4723</v>
      </c>
      <c r="B1523" s="16" t="s">
        <v>4722</v>
      </c>
    </row>
    <row r="1524" spans="1:2" ht="15" thickBot="1" x14ac:dyDescent="0.4">
      <c r="A1524" s="16" t="s">
        <v>4724</v>
      </c>
      <c r="B1524" s="16" t="s">
        <v>4722</v>
      </c>
    </row>
    <row r="1525" spans="1:2" ht="15" thickBot="1" x14ac:dyDescent="0.4">
      <c r="A1525" s="16" t="s">
        <v>4725</v>
      </c>
      <c r="B1525" s="16" t="s">
        <v>4722</v>
      </c>
    </row>
    <row r="1526" spans="1:2" ht="15" thickBot="1" x14ac:dyDescent="0.4">
      <c r="A1526" s="16" t="s">
        <v>4726</v>
      </c>
      <c r="B1526" s="16" t="s">
        <v>4722</v>
      </c>
    </row>
    <row r="1527" spans="1:2" ht="15" thickBot="1" x14ac:dyDescent="0.4">
      <c r="A1527" s="16" t="s">
        <v>4727</v>
      </c>
      <c r="B1527" s="16" t="s">
        <v>4722</v>
      </c>
    </row>
    <row r="1528" spans="1:2" ht="15" thickBot="1" x14ac:dyDescent="0.4">
      <c r="A1528" s="16" t="s">
        <v>4728</v>
      </c>
      <c r="B1528" s="16" t="s">
        <v>4722</v>
      </c>
    </row>
    <row r="1529" spans="1:2" ht="15" thickBot="1" x14ac:dyDescent="0.4">
      <c r="A1529" s="16" t="s">
        <v>4729</v>
      </c>
      <c r="B1529" s="16" t="s">
        <v>4722</v>
      </c>
    </row>
    <row r="1530" spans="1:2" ht="15" thickBot="1" x14ac:dyDescent="0.4">
      <c r="A1530" s="16" t="s">
        <v>4730</v>
      </c>
      <c r="B1530" s="16" t="s">
        <v>4722</v>
      </c>
    </row>
    <row r="1531" spans="1:2" ht="15" thickBot="1" x14ac:dyDescent="0.4">
      <c r="A1531" s="16" t="s">
        <v>4731</v>
      </c>
      <c r="B1531" s="16" t="s">
        <v>4722</v>
      </c>
    </row>
    <row r="1532" spans="1:2" ht="15" thickBot="1" x14ac:dyDescent="0.4">
      <c r="A1532" s="16" t="s">
        <v>4732</v>
      </c>
      <c r="B1532" s="16" t="s">
        <v>4722</v>
      </c>
    </row>
    <row r="1533" spans="1:2" ht="15" thickBot="1" x14ac:dyDescent="0.4">
      <c r="A1533" s="16" t="s">
        <v>4733</v>
      </c>
      <c r="B1533" s="16" t="s">
        <v>4722</v>
      </c>
    </row>
    <row r="1534" spans="1:2" ht="15" thickBot="1" x14ac:dyDescent="0.4">
      <c r="A1534" s="16" t="s">
        <v>4734</v>
      </c>
      <c r="B1534" s="16" t="s">
        <v>4722</v>
      </c>
    </row>
    <row r="1535" spans="1:2" ht="15" thickBot="1" x14ac:dyDescent="0.4">
      <c r="A1535" s="16" t="s">
        <v>4735</v>
      </c>
      <c r="B1535" s="16" t="s">
        <v>4722</v>
      </c>
    </row>
    <row r="1536" spans="1:2" ht="15" thickBot="1" x14ac:dyDescent="0.4">
      <c r="A1536" s="16" t="s">
        <v>4736</v>
      </c>
      <c r="B1536" s="16" t="s">
        <v>4722</v>
      </c>
    </row>
    <row r="1537" spans="1:2" ht="15" thickBot="1" x14ac:dyDescent="0.4">
      <c r="A1537" s="16" t="s">
        <v>4737</v>
      </c>
      <c r="B1537" s="16" t="s">
        <v>4699</v>
      </c>
    </row>
    <row r="1538" spans="1:2" ht="15" thickBot="1" x14ac:dyDescent="0.4">
      <c r="A1538" s="16" t="s">
        <v>4738</v>
      </c>
      <c r="B1538" s="16" t="s">
        <v>4699</v>
      </c>
    </row>
    <row r="1539" spans="1:2" ht="15" thickBot="1" x14ac:dyDescent="0.4">
      <c r="A1539" s="16" t="s">
        <v>4739</v>
      </c>
      <c r="B1539" s="16" t="s">
        <v>4699</v>
      </c>
    </row>
    <row r="1540" spans="1:2" ht="15" thickBot="1" x14ac:dyDescent="0.4">
      <c r="A1540" s="16" t="s">
        <v>4740</v>
      </c>
      <c r="B1540" s="16" t="s">
        <v>4699</v>
      </c>
    </row>
    <row r="1541" spans="1:2" ht="15" thickBot="1" x14ac:dyDescent="0.4">
      <c r="A1541" s="16" t="s">
        <v>4741</v>
      </c>
      <c r="B1541" s="16" t="s">
        <v>4699</v>
      </c>
    </row>
    <row r="1542" spans="1:2" ht="15" thickBot="1" x14ac:dyDescent="0.4">
      <c r="A1542" s="16" t="s">
        <v>4742</v>
      </c>
      <c r="B1542" s="16" t="s">
        <v>4699</v>
      </c>
    </row>
    <row r="1543" spans="1:2" ht="15" thickBot="1" x14ac:dyDescent="0.4">
      <c r="A1543" s="16" t="s">
        <v>4743</v>
      </c>
      <c r="B1543" s="16" t="s">
        <v>4699</v>
      </c>
    </row>
    <row r="1544" spans="1:2" ht="15" thickBot="1" x14ac:dyDescent="0.4">
      <c r="A1544" s="16" t="s">
        <v>4744</v>
      </c>
      <c r="B1544" s="16" t="s">
        <v>4699</v>
      </c>
    </row>
    <row r="1545" spans="1:2" ht="15" thickBot="1" x14ac:dyDescent="0.4">
      <c r="A1545" s="16" t="s">
        <v>4745</v>
      </c>
      <c r="B1545" s="16" t="s">
        <v>4699</v>
      </c>
    </row>
    <row r="1546" spans="1:2" ht="15" thickBot="1" x14ac:dyDescent="0.4">
      <c r="A1546" s="16" t="s">
        <v>4746</v>
      </c>
      <c r="B1546" s="16" t="s">
        <v>4699</v>
      </c>
    </row>
    <row r="1547" spans="1:2" ht="15" thickBot="1" x14ac:dyDescent="0.4">
      <c r="A1547" s="16" t="s">
        <v>4747</v>
      </c>
      <c r="B1547" s="16" t="s">
        <v>4699</v>
      </c>
    </row>
    <row r="1548" spans="1:2" ht="15" thickBot="1" x14ac:dyDescent="0.4">
      <c r="A1548" s="16" t="s">
        <v>4748</v>
      </c>
      <c r="B1548" s="16" t="s">
        <v>4699</v>
      </c>
    </row>
    <row r="1549" spans="1:2" ht="15" thickBot="1" x14ac:dyDescent="0.4">
      <c r="A1549" s="16" t="s">
        <v>4749</v>
      </c>
      <c r="B1549" s="16" t="s">
        <v>4699</v>
      </c>
    </row>
    <row r="1550" spans="1:2" ht="15" thickBot="1" x14ac:dyDescent="0.4">
      <c r="A1550" s="16" t="s">
        <v>4750</v>
      </c>
      <c r="B1550" s="16" t="s">
        <v>4699</v>
      </c>
    </row>
    <row r="1551" spans="1:2" ht="15" thickBot="1" x14ac:dyDescent="0.4">
      <c r="A1551" s="16" t="s">
        <v>4751</v>
      </c>
      <c r="B1551" s="16" t="s">
        <v>4699</v>
      </c>
    </row>
    <row r="1552" spans="1:2" ht="15" thickBot="1" x14ac:dyDescent="0.4">
      <c r="A1552" s="16" t="s">
        <v>4752</v>
      </c>
      <c r="B1552" s="16" t="s">
        <v>4753</v>
      </c>
    </row>
    <row r="1553" spans="1:2" ht="15" thickBot="1" x14ac:dyDescent="0.4">
      <c r="A1553" s="16" t="s">
        <v>4754</v>
      </c>
      <c r="B1553" s="16" t="s">
        <v>4753</v>
      </c>
    </row>
    <row r="1554" spans="1:2" ht="15" thickBot="1" x14ac:dyDescent="0.4">
      <c r="A1554" s="16" t="s">
        <v>4755</v>
      </c>
      <c r="B1554" s="16" t="s">
        <v>4753</v>
      </c>
    </row>
    <row r="1555" spans="1:2" ht="15" thickBot="1" x14ac:dyDescent="0.4">
      <c r="A1555" s="16" t="s">
        <v>4756</v>
      </c>
      <c r="B1555" s="16" t="s">
        <v>4753</v>
      </c>
    </row>
    <row r="1556" spans="1:2" ht="15" thickBot="1" x14ac:dyDescent="0.4">
      <c r="A1556" s="16" t="s">
        <v>4757</v>
      </c>
      <c r="B1556" s="16" t="s">
        <v>4753</v>
      </c>
    </row>
    <row r="1557" spans="1:2" ht="15" thickBot="1" x14ac:dyDescent="0.4">
      <c r="A1557" s="16" t="s">
        <v>4758</v>
      </c>
      <c r="B1557" s="16" t="s">
        <v>4753</v>
      </c>
    </row>
    <row r="1558" spans="1:2" ht="15" thickBot="1" x14ac:dyDescent="0.4">
      <c r="A1558" s="16" t="s">
        <v>4759</v>
      </c>
      <c r="B1558" s="16" t="s">
        <v>4753</v>
      </c>
    </row>
    <row r="1559" spans="1:2" ht="15" thickBot="1" x14ac:dyDescent="0.4">
      <c r="A1559" s="16" t="s">
        <v>4760</v>
      </c>
      <c r="B1559" s="16" t="s">
        <v>4753</v>
      </c>
    </row>
    <row r="1560" spans="1:2" ht="15" thickBot="1" x14ac:dyDescent="0.4">
      <c r="A1560" s="16" t="s">
        <v>4761</v>
      </c>
      <c r="B1560" s="16" t="s">
        <v>4753</v>
      </c>
    </row>
    <row r="1561" spans="1:2" ht="15" thickBot="1" x14ac:dyDescent="0.4">
      <c r="A1561" s="16" t="s">
        <v>4762</v>
      </c>
      <c r="B1561" s="16" t="s">
        <v>4753</v>
      </c>
    </row>
    <row r="1562" spans="1:2" ht="15" thickBot="1" x14ac:dyDescent="0.4">
      <c r="A1562" s="16" t="s">
        <v>4763</v>
      </c>
      <c r="B1562" s="16" t="s">
        <v>4753</v>
      </c>
    </row>
    <row r="1563" spans="1:2" ht="15" thickBot="1" x14ac:dyDescent="0.4">
      <c r="A1563" s="16" t="s">
        <v>4764</v>
      </c>
      <c r="B1563" s="16" t="s">
        <v>4753</v>
      </c>
    </row>
    <row r="1564" spans="1:2" ht="15" thickBot="1" x14ac:dyDescent="0.4">
      <c r="A1564" s="16" t="s">
        <v>4765</v>
      </c>
      <c r="B1564" s="16" t="s">
        <v>4753</v>
      </c>
    </row>
    <row r="1565" spans="1:2" ht="15" thickBot="1" x14ac:dyDescent="0.4">
      <c r="A1565" s="16" t="s">
        <v>4766</v>
      </c>
      <c r="B1565" s="16" t="s">
        <v>4753</v>
      </c>
    </row>
    <row r="1566" spans="1:2" ht="15" thickBot="1" x14ac:dyDescent="0.4">
      <c r="A1566" s="16" t="s">
        <v>4767</v>
      </c>
      <c r="B1566" s="16" t="s">
        <v>4753</v>
      </c>
    </row>
    <row r="1567" spans="1:2" ht="15" thickBot="1" x14ac:dyDescent="0.4">
      <c r="A1567" s="16" t="s">
        <v>4768</v>
      </c>
      <c r="B1567" s="16" t="s">
        <v>4753</v>
      </c>
    </row>
    <row r="1568" spans="1:2" ht="15" thickBot="1" x14ac:dyDescent="0.4">
      <c r="A1568" s="16" t="s">
        <v>4769</v>
      </c>
      <c r="B1568" s="16" t="s">
        <v>4753</v>
      </c>
    </row>
    <row r="1569" spans="1:4" ht="15" thickBot="1" x14ac:dyDescent="0.4">
      <c r="A1569" s="16" t="s">
        <v>4770</v>
      </c>
      <c r="B1569" s="16" t="s">
        <v>4753</v>
      </c>
      <c r="C1569" s="16"/>
      <c r="D1569" s="17"/>
    </row>
    <row r="1570" spans="1:4" ht="15" thickBot="1" x14ac:dyDescent="0.4">
      <c r="A1570" s="16" t="s">
        <v>4771</v>
      </c>
      <c r="B1570" s="16" t="s">
        <v>4753</v>
      </c>
      <c r="C1570" s="16"/>
      <c r="D1570" s="17"/>
    </row>
    <row r="1571" spans="1:4" ht="15" thickBot="1" x14ac:dyDescent="0.4">
      <c r="A1571" s="16" t="s">
        <v>4772</v>
      </c>
      <c r="B1571" s="16" t="s">
        <v>4753</v>
      </c>
      <c r="C1571" s="16"/>
      <c r="D1571" s="17"/>
    </row>
    <row r="1572" spans="1:4" ht="15" thickBot="1" x14ac:dyDescent="0.4">
      <c r="A1572" s="16" t="s">
        <v>4773</v>
      </c>
      <c r="B1572" s="16" t="s">
        <v>4753</v>
      </c>
      <c r="C1572" s="16"/>
      <c r="D1572" s="17"/>
    </row>
    <row r="1573" spans="1:4" ht="15" thickBot="1" x14ac:dyDescent="0.4">
      <c r="A1573" s="16" t="s">
        <v>4774</v>
      </c>
      <c r="B1573" s="16" t="s">
        <v>4753</v>
      </c>
      <c r="C1573" s="16"/>
      <c r="D1573" s="17"/>
    </row>
    <row r="1574" spans="1:4" ht="15" thickBot="1" x14ac:dyDescent="0.4">
      <c r="A1574" s="16" t="s">
        <v>4775</v>
      </c>
      <c r="B1574" s="16" t="s">
        <v>4753</v>
      </c>
      <c r="C1574" s="16"/>
      <c r="D1574" s="17"/>
    </row>
    <row r="1575" spans="1:4" ht="15" thickBot="1" x14ac:dyDescent="0.4">
      <c r="A1575" s="16" t="s">
        <v>4776</v>
      </c>
      <c r="B1575" s="16" t="s">
        <v>4753</v>
      </c>
      <c r="C1575" s="16"/>
      <c r="D1575" s="17"/>
    </row>
    <row r="1576" spans="1:4" ht="15" thickBot="1" x14ac:dyDescent="0.4">
      <c r="A1576" s="16" t="s">
        <v>4777</v>
      </c>
      <c r="B1576" s="16" t="s">
        <v>4753</v>
      </c>
      <c r="C1576" s="16"/>
      <c r="D1576" s="17"/>
    </row>
    <row r="1577" spans="1:4" ht="15" thickBot="1" x14ac:dyDescent="0.4">
      <c r="A1577" s="16" t="s">
        <v>4778</v>
      </c>
      <c r="B1577" s="16" t="s">
        <v>4753</v>
      </c>
      <c r="C1577" s="16"/>
      <c r="D1577" s="17"/>
    </row>
    <row r="1578" spans="1:4" ht="15" thickBot="1" x14ac:dyDescent="0.4">
      <c r="A1578" s="16" t="s">
        <v>4779</v>
      </c>
      <c r="B1578" s="16" t="s">
        <v>4753</v>
      </c>
      <c r="C1578" s="16"/>
      <c r="D1578" s="17"/>
    </row>
    <row r="1579" spans="1:4" ht="15" thickBot="1" x14ac:dyDescent="0.4">
      <c r="A1579" s="16" t="s">
        <v>4780</v>
      </c>
      <c r="B1579" s="16" t="s">
        <v>4753</v>
      </c>
      <c r="C1579" s="16"/>
      <c r="D1579" s="17"/>
    </row>
    <row r="1580" spans="1:4" ht="15" thickBot="1" x14ac:dyDescent="0.4">
      <c r="A1580" s="16" t="s">
        <v>4781</v>
      </c>
      <c r="B1580" s="16" t="s">
        <v>4753</v>
      </c>
      <c r="C1580" s="16"/>
      <c r="D1580" s="17"/>
    </row>
    <row r="1581" spans="1:4" ht="15" thickBot="1" x14ac:dyDescent="0.4">
      <c r="A1581" s="16" t="s">
        <v>4782</v>
      </c>
      <c r="B1581" s="16" t="s">
        <v>4753</v>
      </c>
      <c r="C1581" s="16"/>
      <c r="D1581" s="17"/>
    </row>
    <row r="1582" spans="1:4" ht="15" thickBot="1" x14ac:dyDescent="0.4">
      <c r="A1582" s="16" t="s">
        <v>4783</v>
      </c>
      <c r="B1582" s="16" t="s">
        <v>4784</v>
      </c>
      <c r="C1582" s="16"/>
      <c r="D1582" s="17"/>
    </row>
    <row r="1583" spans="1:4" ht="15" thickBot="1" x14ac:dyDescent="0.4">
      <c r="A1583" s="16" t="s">
        <v>4785</v>
      </c>
      <c r="B1583" s="16" t="s">
        <v>4786</v>
      </c>
      <c r="C1583" s="16"/>
      <c r="D1583" s="17" t="s">
        <v>4786</v>
      </c>
    </row>
    <row r="1584" spans="1:4" ht="15" thickBot="1" x14ac:dyDescent="0.4">
      <c r="A1584" s="16" t="s">
        <v>4787</v>
      </c>
      <c r="B1584" s="16" t="s">
        <v>4786</v>
      </c>
      <c r="C1584" s="16"/>
      <c r="D1584" s="17" t="s">
        <v>4786</v>
      </c>
    </row>
    <row r="1585" spans="1:4" ht="15" thickBot="1" x14ac:dyDescent="0.4">
      <c r="A1585" s="16" t="s">
        <v>4788</v>
      </c>
      <c r="B1585" s="16" t="s">
        <v>4789</v>
      </c>
      <c r="C1585" s="16"/>
      <c r="D1585" s="17"/>
    </row>
    <row r="1586" spans="1:4" ht="15" thickBot="1" x14ac:dyDescent="0.4">
      <c r="A1586" s="16" t="s">
        <v>4790</v>
      </c>
      <c r="B1586" s="16" t="s">
        <v>4786</v>
      </c>
      <c r="C1586" s="16"/>
      <c r="D1586" s="17" t="s">
        <v>4786</v>
      </c>
    </row>
    <row r="1587" spans="1:4" ht="15" thickBot="1" x14ac:dyDescent="0.4">
      <c r="A1587" s="16" t="s">
        <v>4791</v>
      </c>
      <c r="B1587" s="16" t="s">
        <v>4786</v>
      </c>
      <c r="C1587" s="16"/>
      <c r="D1587" s="17" t="s">
        <v>4786</v>
      </c>
    </row>
    <row r="1588" spans="1:4" ht="15" thickBot="1" x14ac:dyDescent="0.4">
      <c r="A1588" s="16" t="s">
        <v>4792</v>
      </c>
      <c r="B1588" s="16" t="s">
        <v>1167</v>
      </c>
      <c r="C1588" s="16"/>
      <c r="D1588" s="17"/>
    </row>
    <row r="1589" spans="1:4" ht="15" thickBot="1" x14ac:dyDescent="0.4">
      <c r="A1589" s="16" t="s">
        <v>4793</v>
      </c>
      <c r="B1589" s="16" t="s">
        <v>4794</v>
      </c>
      <c r="C1589" s="16"/>
      <c r="D1589" s="17" t="s">
        <v>4794</v>
      </c>
    </row>
    <row r="1590" spans="1:4" ht="15" thickBot="1" x14ac:dyDescent="0.4">
      <c r="A1590" s="16" t="s">
        <v>4795</v>
      </c>
      <c r="B1590" s="16" t="s">
        <v>4786</v>
      </c>
      <c r="C1590" s="16"/>
      <c r="D1590" s="17" t="s">
        <v>4786</v>
      </c>
    </row>
    <row r="1591" spans="1:4" ht="15" thickBot="1" x14ac:dyDescent="0.4">
      <c r="A1591" s="16" t="s">
        <v>4796</v>
      </c>
      <c r="B1591" s="16" t="s">
        <v>4786</v>
      </c>
      <c r="C1591" s="16"/>
      <c r="D1591" s="17" t="s">
        <v>4786</v>
      </c>
    </row>
    <row r="1592" spans="1:4" ht="15" thickBot="1" x14ac:dyDescent="0.4">
      <c r="A1592" s="16" t="s">
        <v>4797</v>
      </c>
      <c r="B1592" s="16" t="s">
        <v>4794</v>
      </c>
      <c r="C1592" s="16"/>
      <c r="D1592" s="17" t="s">
        <v>4794</v>
      </c>
    </row>
    <row r="1593" spans="1:4" ht="15" thickBot="1" x14ac:dyDescent="0.4">
      <c r="A1593" s="16" t="s">
        <v>4798</v>
      </c>
      <c r="B1593" s="16" t="s">
        <v>4786</v>
      </c>
      <c r="C1593" s="16"/>
      <c r="D1593" s="17" t="s">
        <v>4786</v>
      </c>
    </row>
    <row r="1594" spans="1:4" ht="15" thickBot="1" x14ac:dyDescent="0.4">
      <c r="A1594" s="16" t="s">
        <v>4799</v>
      </c>
      <c r="B1594" s="16" t="s">
        <v>4786</v>
      </c>
      <c r="C1594" s="16"/>
      <c r="D1594" s="17" t="s">
        <v>4786</v>
      </c>
    </row>
    <row r="1595" spans="1:4" ht="15" thickBot="1" x14ac:dyDescent="0.4">
      <c r="A1595" s="16" t="s">
        <v>4800</v>
      </c>
      <c r="B1595" s="16" t="s">
        <v>4794</v>
      </c>
      <c r="C1595" s="16"/>
      <c r="D1595" s="17" t="s">
        <v>4794</v>
      </c>
    </row>
    <row r="1596" spans="1:4" ht="15" thickBot="1" x14ac:dyDescent="0.4">
      <c r="A1596" s="16" t="s">
        <v>4801</v>
      </c>
      <c r="B1596" s="16" t="s">
        <v>4794</v>
      </c>
      <c r="C1596" s="16"/>
      <c r="D1596" s="17" t="s">
        <v>4794</v>
      </c>
    </row>
    <row r="1597" spans="1:4" ht="15" thickBot="1" x14ac:dyDescent="0.4">
      <c r="A1597" s="16" t="s">
        <v>4802</v>
      </c>
      <c r="B1597" s="16" t="s">
        <v>4803</v>
      </c>
      <c r="C1597" s="16"/>
      <c r="D1597" s="17" t="s">
        <v>4803</v>
      </c>
    </row>
    <row r="1598" spans="1:4" ht="15" thickBot="1" x14ac:dyDescent="0.4">
      <c r="A1598" s="16" t="s">
        <v>4804</v>
      </c>
      <c r="B1598" s="16" t="s">
        <v>4794</v>
      </c>
      <c r="C1598" s="16"/>
      <c r="D1598" s="17" t="s">
        <v>4794</v>
      </c>
    </row>
    <row r="1599" spans="1:4" ht="15" thickBot="1" x14ac:dyDescent="0.4">
      <c r="A1599" s="16" t="s">
        <v>4805</v>
      </c>
      <c r="B1599" s="16" t="s">
        <v>4786</v>
      </c>
      <c r="C1599" s="16"/>
      <c r="D1599" s="17" t="s">
        <v>4786</v>
      </c>
    </row>
    <row r="1600" spans="1:4" ht="15" thickBot="1" x14ac:dyDescent="0.4">
      <c r="A1600" s="16" t="s">
        <v>4806</v>
      </c>
      <c r="B1600" s="16" t="s">
        <v>4803</v>
      </c>
      <c r="C1600" s="16"/>
      <c r="D1600" s="17" t="s">
        <v>4803</v>
      </c>
    </row>
    <row r="1601" spans="1:4" ht="15" thickBot="1" x14ac:dyDescent="0.4">
      <c r="A1601" s="16" t="s">
        <v>4807</v>
      </c>
      <c r="B1601" s="16" t="s">
        <v>4794</v>
      </c>
      <c r="C1601" s="16"/>
      <c r="D1601" s="17" t="s">
        <v>4794</v>
      </c>
    </row>
    <row r="1602" spans="1:4" ht="15" thickBot="1" x14ac:dyDescent="0.4">
      <c r="A1602" s="16" t="s">
        <v>4808</v>
      </c>
      <c r="B1602" s="16" t="s">
        <v>4794</v>
      </c>
      <c r="C1602" s="16"/>
      <c r="D1602" s="17" t="s">
        <v>4794</v>
      </c>
    </row>
    <row r="1603" spans="1:4" ht="15" thickBot="1" x14ac:dyDescent="0.4">
      <c r="A1603" s="16" t="s">
        <v>4809</v>
      </c>
      <c r="B1603" s="16" t="s">
        <v>4786</v>
      </c>
      <c r="C1603" s="16"/>
      <c r="D1603" s="17" t="s">
        <v>4786</v>
      </c>
    </row>
    <row r="1604" spans="1:4" ht="15" thickBot="1" x14ac:dyDescent="0.4">
      <c r="A1604" s="16" t="s">
        <v>4810</v>
      </c>
      <c r="B1604" s="16" t="s">
        <v>4794</v>
      </c>
      <c r="C1604" s="16"/>
      <c r="D1604" s="17" t="s">
        <v>4794</v>
      </c>
    </row>
    <row r="1605" spans="1:4" ht="15" thickBot="1" x14ac:dyDescent="0.4">
      <c r="A1605" s="16" t="s">
        <v>4811</v>
      </c>
      <c r="B1605" s="16" t="s">
        <v>4794</v>
      </c>
      <c r="C1605" s="16"/>
      <c r="D1605" s="17" t="s">
        <v>4794</v>
      </c>
    </row>
    <row r="1606" spans="1:4" ht="15" thickBot="1" x14ac:dyDescent="0.4">
      <c r="A1606" s="16" t="s">
        <v>4812</v>
      </c>
      <c r="B1606" s="16" t="s">
        <v>4794</v>
      </c>
      <c r="C1606" s="16"/>
      <c r="D1606" s="17" t="s">
        <v>4794</v>
      </c>
    </row>
    <row r="1607" spans="1:4" ht="15" thickBot="1" x14ac:dyDescent="0.4">
      <c r="A1607" s="16" t="s">
        <v>4813</v>
      </c>
      <c r="B1607" s="16" t="s">
        <v>4794</v>
      </c>
      <c r="C1607" s="16"/>
      <c r="D1607" s="17" t="s">
        <v>4794</v>
      </c>
    </row>
    <row r="1608" spans="1:4" ht="15" thickBot="1" x14ac:dyDescent="0.4">
      <c r="A1608" s="16" t="s">
        <v>4814</v>
      </c>
      <c r="B1608" s="16" t="s">
        <v>4794</v>
      </c>
      <c r="C1608" s="16"/>
      <c r="D1608" s="17" t="s">
        <v>4794</v>
      </c>
    </row>
    <row r="1609" spans="1:4" ht="15" thickBot="1" x14ac:dyDescent="0.4">
      <c r="A1609" s="16" t="s">
        <v>4815</v>
      </c>
      <c r="B1609" s="16" t="s">
        <v>4786</v>
      </c>
      <c r="C1609" s="16"/>
      <c r="D1609" s="17" t="s">
        <v>4786</v>
      </c>
    </row>
    <row r="1610" spans="1:4" ht="15" thickBot="1" x14ac:dyDescent="0.4">
      <c r="A1610" s="16" t="s">
        <v>4816</v>
      </c>
      <c r="B1610" s="16" t="s">
        <v>4794</v>
      </c>
      <c r="C1610" s="16"/>
      <c r="D1610" s="17" t="s">
        <v>4794</v>
      </c>
    </row>
    <row r="1611" spans="1:4" ht="15" thickBot="1" x14ac:dyDescent="0.4">
      <c r="A1611" s="16" t="s">
        <v>4817</v>
      </c>
      <c r="B1611" s="16" t="s">
        <v>4818</v>
      </c>
      <c r="C1611" s="16"/>
      <c r="D1611" s="17" t="s">
        <v>4818</v>
      </c>
    </row>
    <row r="1612" spans="1:4" ht="15" thickBot="1" x14ac:dyDescent="0.4">
      <c r="A1612" s="16" t="s">
        <v>4819</v>
      </c>
      <c r="B1612" s="16" t="s">
        <v>4794</v>
      </c>
      <c r="C1612" s="16"/>
      <c r="D1612" s="17" t="s">
        <v>4794</v>
      </c>
    </row>
    <row r="1613" spans="1:4" ht="15" thickBot="1" x14ac:dyDescent="0.4">
      <c r="A1613" s="16" t="s">
        <v>4820</v>
      </c>
      <c r="B1613" s="16" t="s">
        <v>159</v>
      </c>
      <c r="C1613" s="16"/>
      <c r="D1613" s="17"/>
    </row>
    <row r="1614" spans="1:4" ht="15" thickBot="1" x14ac:dyDescent="0.4">
      <c r="A1614" s="16" t="s">
        <v>4821</v>
      </c>
      <c r="B1614" s="16" t="s">
        <v>4786</v>
      </c>
      <c r="C1614" s="16"/>
      <c r="D1614" s="17" t="s">
        <v>4786</v>
      </c>
    </row>
    <row r="1615" spans="1:4" ht="15" thickBot="1" x14ac:dyDescent="0.4">
      <c r="A1615" s="16" t="s">
        <v>4822</v>
      </c>
      <c r="B1615" s="16" t="s">
        <v>4794</v>
      </c>
      <c r="C1615" s="16"/>
      <c r="D1615" s="17" t="s">
        <v>4794</v>
      </c>
    </row>
    <row r="1616" spans="1:4" ht="15" thickBot="1" x14ac:dyDescent="0.4">
      <c r="A1616" s="16" t="s">
        <v>4823</v>
      </c>
      <c r="B1616" s="16" t="s">
        <v>4794</v>
      </c>
      <c r="C1616" s="16"/>
      <c r="D1616" s="17" t="s">
        <v>4794</v>
      </c>
    </row>
    <row r="1617" spans="1:4" ht="15" thickBot="1" x14ac:dyDescent="0.4">
      <c r="A1617" s="16" t="s">
        <v>4824</v>
      </c>
      <c r="B1617" s="16" t="s">
        <v>4786</v>
      </c>
      <c r="C1617" s="16"/>
      <c r="D1617" s="17" t="s">
        <v>4786</v>
      </c>
    </row>
    <row r="1618" spans="1:4" ht="15" thickBot="1" x14ac:dyDescent="0.4">
      <c r="A1618" s="16" t="s">
        <v>4825</v>
      </c>
      <c r="B1618" s="16" t="s">
        <v>4794</v>
      </c>
      <c r="C1618" s="16"/>
      <c r="D1618" s="17" t="s">
        <v>4794</v>
      </c>
    </row>
    <row r="1619" spans="1:4" ht="15" thickBot="1" x14ac:dyDescent="0.4">
      <c r="A1619" s="16" t="s">
        <v>4826</v>
      </c>
      <c r="B1619" s="16" t="s">
        <v>4827</v>
      </c>
      <c r="C1619" s="16"/>
      <c r="D1619" s="17" t="s">
        <v>4827</v>
      </c>
    </row>
    <row r="1620" spans="1:4" ht="15" thickBot="1" x14ac:dyDescent="0.4">
      <c r="A1620" s="16" t="s">
        <v>4828</v>
      </c>
      <c r="B1620" s="16" t="s">
        <v>4786</v>
      </c>
      <c r="C1620" s="16"/>
      <c r="D1620" s="17" t="s">
        <v>4786</v>
      </c>
    </row>
    <row r="1621" spans="1:4" ht="15" thickBot="1" x14ac:dyDescent="0.4">
      <c r="A1621" s="16" t="s">
        <v>4829</v>
      </c>
      <c r="B1621" s="16" t="s">
        <v>4794</v>
      </c>
      <c r="C1621" s="16"/>
      <c r="D1621" s="17" t="s">
        <v>4794</v>
      </c>
    </row>
    <row r="1622" spans="1:4" ht="15" thickBot="1" x14ac:dyDescent="0.4">
      <c r="A1622" s="16" t="s">
        <v>4830</v>
      </c>
      <c r="B1622" s="16" t="s">
        <v>4794</v>
      </c>
      <c r="C1622" s="16"/>
      <c r="D1622" s="17" t="s">
        <v>4794</v>
      </c>
    </row>
    <row r="1623" spans="1:4" ht="15" thickBot="1" x14ac:dyDescent="0.4">
      <c r="A1623" s="16" t="s">
        <v>4831</v>
      </c>
      <c r="B1623" s="16" t="s">
        <v>4794</v>
      </c>
      <c r="C1623" s="16"/>
      <c r="D1623" s="17" t="s">
        <v>4794</v>
      </c>
    </row>
    <row r="1624" spans="1:4" ht="15" thickBot="1" x14ac:dyDescent="0.4">
      <c r="A1624" s="16" t="s">
        <v>4832</v>
      </c>
      <c r="B1624" s="16" t="s">
        <v>4794</v>
      </c>
      <c r="C1624" s="16"/>
      <c r="D1624" s="17" t="s">
        <v>4794</v>
      </c>
    </row>
    <row r="1625" spans="1:4" ht="15" thickBot="1" x14ac:dyDescent="0.4">
      <c r="A1625" s="16" t="s">
        <v>4833</v>
      </c>
      <c r="B1625" s="16" t="s">
        <v>4784</v>
      </c>
      <c r="C1625" s="16"/>
      <c r="D1625" s="17"/>
    </row>
    <row r="1626" spans="1:4" ht="15" thickBot="1" x14ac:dyDescent="0.4">
      <c r="A1626" s="16" t="s">
        <v>4834</v>
      </c>
      <c r="B1626" s="16" t="s">
        <v>4786</v>
      </c>
      <c r="C1626" s="16"/>
      <c r="D1626" s="17" t="s">
        <v>4786</v>
      </c>
    </row>
    <row r="1627" spans="1:4" ht="15" thickBot="1" x14ac:dyDescent="0.4">
      <c r="A1627" s="16" t="s">
        <v>4835</v>
      </c>
      <c r="B1627" s="16" t="s">
        <v>4786</v>
      </c>
      <c r="C1627" s="16"/>
      <c r="D1627" s="17" t="s">
        <v>4786</v>
      </c>
    </row>
    <row r="1628" spans="1:4" ht="15" thickBot="1" x14ac:dyDescent="0.4">
      <c r="A1628" s="16" t="s">
        <v>4836</v>
      </c>
      <c r="B1628" s="16" t="s">
        <v>4794</v>
      </c>
      <c r="C1628" s="16"/>
      <c r="D1628" s="17" t="s">
        <v>4794</v>
      </c>
    </row>
    <row r="1629" spans="1:4" ht="15" thickBot="1" x14ac:dyDescent="0.4">
      <c r="A1629" s="16" t="s">
        <v>4837</v>
      </c>
      <c r="B1629" s="16" t="s">
        <v>4786</v>
      </c>
      <c r="C1629" s="16"/>
      <c r="D1629" s="17" t="s">
        <v>4786</v>
      </c>
    </row>
    <row r="1630" spans="1:4" ht="15" thickBot="1" x14ac:dyDescent="0.4">
      <c r="A1630" s="16" t="s">
        <v>4838</v>
      </c>
      <c r="B1630" s="16" t="s">
        <v>4839</v>
      </c>
      <c r="C1630" s="16"/>
      <c r="D1630" s="17"/>
    </row>
    <row r="1631" spans="1:4" ht="15" thickBot="1" x14ac:dyDescent="0.4">
      <c r="A1631" s="16" t="s">
        <v>4840</v>
      </c>
      <c r="B1631" s="16" t="s">
        <v>4839</v>
      </c>
      <c r="C1631" s="16"/>
      <c r="D1631" s="17"/>
    </row>
    <row r="1632" spans="1:4" ht="15" thickBot="1" x14ac:dyDescent="0.4">
      <c r="A1632" s="16" t="s">
        <v>4841</v>
      </c>
      <c r="B1632" s="16" t="s">
        <v>4786</v>
      </c>
      <c r="C1632" s="16"/>
      <c r="D1632" s="17" t="s">
        <v>4786</v>
      </c>
    </row>
    <row r="1633" spans="1:4" ht="15" thickBot="1" x14ac:dyDescent="0.4">
      <c r="A1633" s="16" t="s">
        <v>4842</v>
      </c>
      <c r="B1633" s="16" t="s">
        <v>4794</v>
      </c>
      <c r="C1633" s="16"/>
      <c r="D1633" s="17" t="s">
        <v>4794</v>
      </c>
    </row>
    <row r="1634" spans="1:4" ht="15" thickBot="1" x14ac:dyDescent="0.4">
      <c r="A1634" s="16" t="s">
        <v>4843</v>
      </c>
      <c r="B1634" s="16" t="s">
        <v>4786</v>
      </c>
      <c r="C1634" s="16"/>
      <c r="D1634" s="17" t="s">
        <v>4786</v>
      </c>
    </row>
    <row r="1635" spans="1:4" ht="15" thickBot="1" x14ac:dyDescent="0.4">
      <c r="A1635" s="16" t="s">
        <v>4844</v>
      </c>
      <c r="B1635" s="16" t="s">
        <v>4786</v>
      </c>
      <c r="C1635" s="16"/>
      <c r="D1635" s="17" t="s">
        <v>4786</v>
      </c>
    </row>
    <row r="1636" spans="1:4" ht="15" thickBot="1" x14ac:dyDescent="0.4">
      <c r="A1636" s="16" t="s">
        <v>4845</v>
      </c>
      <c r="B1636" s="16" t="s">
        <v>4784</v>
      </c>
      <c r="C1636" s="16"/>
      <c r="D1636" s="17"/>
    </row>
    <row r="1637" spans="1:4" ht="15" thickBot="1" x14ac:dyDescent="0.4">
      <c r="A1637" s="16" t="s">
        <v>4846</v>
      </c>
      <c r="B1637" s="16" t="s">
        <v>4794</v>
      </c>
      <c r="C1637" s="16"/>
      <c r="D1637" s="17" t="s">
        <v>4794</v>
      </c>
    </row>
    <row r="1638" spans="1:4" ht="15" thickBot="1" x14ac:dyDescent="0.4">
      <c r="A1638" s="16" t="s">
        <v>4847</v>
      </c>
      <c r="B1638" s="16" t="s">
        <v>4794</v>
      </c>
      <c r="C1638" s="16"/>
      <c r="D1638" s="17" t="s">
        <v>4794</v>
      </c>
    </row>
    <row r="1639" spans="1:4" ht="15" thickBot="1" x14ac:dyDescent="0.4">
      <c r="A1639" s="16" t="s">
        <v>4848</v>
      </c>
      <c r="B1639" s="16" t="s">
        <v>159</v>
      </c>
      <c r="C1639" s="16"/>
      <c r="D1639" s="17"/>
    </row>
    <row r="1640" spans="1:4" ht="15" thickBot="1" x14ac:dyDescent="0.4">
      <c r="A1640" s="16" t="s">
        <v>4849</v>
      </c>
      <c r="B1640" s="16" t="s">
        <v>4786</v>
      </c>
      <c r="C1640" s="16"/>
      <c r="D1640" s="17" t="s">
        <v>4786</v>
      </c>
    </row>
    <row r="1641" spans="1:4" ht="15" thickBot="1" x14ac:dyDescent="0.4">
      <c r="A1641" s="16" t="s">
        <v>4850</v>
      </c>
      <c r="B1641" s="16" t="s">
        <v>4786</v>
      </c>
      <c r="C1641" s="16"/>
      <c r="D1641" s="17" t="s">
        <v>4786</v>
      </c>
    </row>
    <row r="1642" spans="1:4" ht="15" thickBot="1" x14ac:dyDescent="0.4">
      <c r="A1642" s="16" t="s">
        <v>4851</v>
      </c>
      <c r="B1642" s="16" t="s">
        <v>4852</v>
      </c>
      <c r="C1642" s="16"/>
      <c r="D1642" s="17"/>
    </row>
    <row r="1643" spans="1:4" ht="15" thickBot="1" x14ac:dyDescent="0.4">
      <c r="A1643" s="16" t="s">
        <v>4853</v>
      </c>
      <c r="B1643" s="16" t="s">
        <v>4786</v>
      </c>
      <c r="C1643" s="16"/>
      <c r="D1643" s="17" t="s">
        <v>4786</v>
      </c>
    </row>
    <row r="1644" spans="1:4" ht="15" thickBot="1" x14ac:dyDescent="0.4">
      <c r="A1644" s="16" t="s">
        <v>4854</v>
      </c>
      <c r="B1644" s="16" t="s">
        <v>4794</v>
      </c>
      <c r="C1644" s="16"/>
      <c r="D1644" s="17" t="s">
        <v>4794</v>
      </c>
    </row>
    <row r="1645" spans="1:4" ht="15" thickBot="1" x14ac:dyDescent="0.4">
      <c r="A1645" s="16" t="s">
        <v>4855</v>
      </c>
      <c r="B1645" s="16" t="s">
        <v>4856</v>
      </c>
      <c r="C1645" s="16"/>
      <c r="D1645" s="17"/>
    </row>
    <row r="1646" spans="1:4" ht="15" thickBot="1" x14ac:dyDescent="0.4">
      <c r="A1646" s="16" t="s">
        <v>4857</v>
      </c>
      <c r="B1646" s="16" t="s">
        <v>4786</v>
      </c>
      <c r="C1646" s="16"/>
      <c r="D1646" s="17" t="s">
        <v>4786</v>
      </c>
    </row>
    <row r="1647" spans="1:4" ht="15" thickBot="1" x14ac:dyDescent="0.4">
      <c r="A1647" s="16" t="s">
        <v>4858</v>
      </c>
      <c r="B1647" s="16" t="s">
        <v>4786</v>
      </c>
      <c r="C1647" s="16"/>
      <c r="D1647" s="17" t="s">
        <v>4786</v>
      </c>
    </row>
    <row r="1648" spans="1:4" ht="15" thickBot="1" x14ac:dyDescent="0.4">
      <c r="A1648" s="16" t="s">
        <v>4859</v>
      </c>
      <c r="B1648" s="16" t="s">
        <v>4794</v>
      </c>
      <c r="C1648" s="16"/>
      <c r="D1648" s="17" t="s">
        <v>4794</v>
      </c>
    </row>
    <row r="1649" spans="1:4" ht="15" thickBot="1" x14ac:dyDescent="0.4">
      <c r="A1649" s="16" t="s">
        <v>4860</v>
      </c>
      <c r="B1649" s="16" t="s">
        <v>4786</v>
      </c>
      <c r="C1649" s="16"/>
      <c r="D1649" s="17" t="s">
        <v>4786</v>
      </c>
    </row>
    <row r="1650" spans="1:4" ht="15" thickBot="1" x14ac:dyDescent="0.4">
      <c r="A1650" s="16" t="s">
        <v>4861</v>
      </c>
      <c r="B1650" s="16" t="s">
        <v>4794</v>
      </c>
      <c r="C1650" s="16"/>
      <c r="D1650" s="17" t="s">
        <v>4794</v>
      </c>
    </row>
    <row r="1651" spans="1:4" ht="15" thickBot="1" x14ac:dyDescent="0.4">
      <c r="A1651" s="16" t="s">
        <v>4862</v>
      </c>
      <c r="B1651" s="16" t="s">
        <v>4786</v>
      </c>
      <c r="C1651" s="16"/>
      <c r="D1651" s="17" t="s">
        <v>4786</v>
      </c>
    </row>
    <row r="1652" spans="1:4" ht="15" thickBot="1" x14ac:dyDescent="0.4">
      <c r="A1652" s="16" t="s">
        <v>4863</v>
      </c>
      <c r="B1652" s="16" t="s">
        <v>4786</v>
      </c>
      <c r="C1652" s="16"/>
      <c r="D1652" s="17" t="s">
        <v>4786</v>
      </c>
    </row>
    <row r="1653" spans="1:4" ht="15" thickBot="1" x14ac:dyDescent="0.4">
      <c r="A1653" s="16" t="s">
        <v>4864</v>
      </c>
      <c r="B1653" s="16" t="s">
        <v>4794</v>
      </c>
      <c r="C1653" s="16"/>
      <c r="D1653" s="17" t="s">
        <v>4794</v>
      </c>
    </row>
    <row r="1654" spans="1:4" ht="15" thickBot="1" x14ac:dyDescent="0.4">
      <c r="A1654" s="16" t="s">
        <v>4865</v>
      </c>
      <c r="B1654" s="16" t="s">
        <v>4794</v>
      </c>
      <c r="C1654" s="16"/>
      <c r="D1654" s="17" t="s">
        <v>4794</v>
      </c>
    </row>
    <row r="1655" spans="1:4" ht="15" thickBot="1" x14ac:dyDescent="0.4">
      <c r="A1655" s="16" t="s">
        <v>4866</v>
      </c>
      <c r="B1655" s="16" t="s">
        <v>4786</v>
      </c>
      <c r="C1655" s="16"/>
      <c r="D1655" s="17" t="s">
        <v>4786</v>
      </c>
    </row>
    <row r="1656" spans="1:4" ht="15" thickBot="1" x14ac:dyDescent="0.4">
      <c r="A1656" s="16" t="s">
        <v>4867</v>
      </c>
      <c r="B1656" s="16" t="s">
        <v>4786</v>
      </c>
      <c r="C1656" s="16"/>
      <c r="D1656" s="17" t="s">
        <v>4786</v>
      </c>
    </row>
    <row r="1657" spans="1:4" ht="15" thickBot="1" x14ac:dyDescent="0.4">
      <c r="A1657" s="16" t="s">
        <v>4868</v>
      </c>
      <c r="B1657" s="16" t="s">
        <v>4786</v>
      </c>
      <c r="C1657" s="16"/>
      <c r="D1657" s="17" t="s">
        <v>4786</v>
      </c>
    </row>
    <row r="1658" spans="1:4" ht="15" thickBot="1" x14ac:dyDescent="0.4">
      <c r="A1658" s="16" t="s">
        <v>4869</v>
      </c>
      <c r="B1658" s="16" t="s">
        <v>4786</v>
      </c>
      <c r="C1658" s="16"/>
      <c r="D1658" s="17" t="s">
        <v>4786</v>
      </c>
    </row>
    <row r="1659" spans="1:4" ht="15" thickBot="1" x14ac:dyDescent="0.4">
      <c r="A1659" s="16" t="s">
        <v>4870</v>
      </c>
      <c r="B1659" s="16" t="s">
        <v>4784</v>
      </c>
      <c r="C1659" s="16"/>
      <c r="D1659" s="17"/>
    </row>
    <row r="1660" spans="1:4" ht="15" thickBot="1" x14ac:dyDescent="0.4">
      <c r="A1660" s="16" t="s">
        <v>4871</v>
      </c>
      <c r="B1660" s="16" t="s">
        <v>4786</v>
      </c>
      <c r="C1660" s="16"/>
      <c r="D1660" s="17" t="s">
        <v>4786</v>
      </c>
    </row>
    <row r="1661" spans="1:4" ht="15" thickBot="1" x14ac:dyDescent="0.4">
      <c r="A1661" s="16" t="s">
        <v>4872</v>
      </c>
      <c r="B1661" s="16" t="s">
        <v>4786</v>
      </c>
      <c r="C1661" s="16"/>
      <c r="D1661" s="17" t="s">
        <v>4786</v>
      </c>
    </row>
    <row r="1662" spans="1:4" ht="15" thickBot="1" x14ac:dyDescent="0.4">
      <c r="A1662" s="16" t="s">
        <v>4873</v>
      </c>
      <c r="B1662" s="16" t="s">
        <v>4794</v>
      </c>
      <c r="C1662" s="16"/>
      <c r="D1662" s="17" t="s">
        <v>4794</v>
      </c>
    </row>
    <row r="1663" spans="1:4" ht="15" thickBot="1" x14ac:dyDescent="0.4">
      <c r="A1663" s="16" t="s">
        <v>4874</v>
      </c>
      <c r="B1663" s="16" t="s">
        <v>1167</v>
      </c>
      <c r="C1663" s="16"/>
      <c r="D1663" s="17"/>
    </row>
    <row r="1664" spans="1:4" ht="15" thickBot="1" x14ac:dyDescent="0.4">
      <c r="A1664" s="16" t="s">
        <v>4875</v>
      </c>
      <c r="B1664" s="16" t="s">
        <v>4794</v>
      </c>
      <c r="C1664" s="16"/>
      <c r="D1664" s="17" t="s">
        <v>4794</v>
      </c>
    </row>
    <row r="1665" spans="1:4" ht="15" thickBot="1" x14ac:dyDescent="0.4">
      <c r="A1665" s="16" t="s">
        <v>4876</v>
      </c>
      <c r="B1665" s="16" t="s">
        <v>4786</v>
      </c>
      <c r="C1665" s="16"/>
      <c r="D1665" s="17" t="s">
        <v>4786</v>
      </c>
    </row>
    <row r="1666" spans="1:4" ht="15" thickBot="1" x14ac:dyDescent="0.4">
      <c r="A1666" s="16" t="s">
        <v>4877</v>
      </c>
      <c r="B1666" s="16" t="s">
        <v>4786</v>
      </c>
      <c r="C1666" s="16"/>
      <c r="D1666" s="17" t="s">
        <v>4786</v>
      </c>
    </row>
    <row r="1667" spans="1:4" ht="15" thickBot="1" x14ac:dyDescent="0.4">
      <c r="A1667" s="16" t="s">
        <v>4878</v>
      </c>
      <c r="B1667" s="16" t="s">
        <v>4794</v>
      </c>
      <c r="C1667" s="16"/>
      <c r="D1667" s="17" t="s">
        <v>4794</v>
      </c>
    </row>
    <row r="1668" spans="1:4" ht="15" thickBot="1" x14ac:dyDescent="0.4">
      <c r="A1668" s="16" t="s">
        <v>4879</v>
      </c>
      <c r="B1668" s="16" t="s">
        <v>4786</v>
      </c>
      <c r="C1668" s="16"/>
      <c r="D1668" s="17" t="s">
        <v>4786</v>
      </c>
    </row>
    <row r="1669" spans="1:4" ht="15" thickBot="1" x14ac:dyDescent="0.4">
      <c r="A1669" s="16" t="s">
        <v>4880</v>
      </c>
      <c r="B1669" s="16" t="s">
        <v>159</v>
      </c>
      <c r="C1669" s="16"/>
      <c r="D1669" s="17"/>
    </row>
    <row r="1670" spans="1:4" ht="15" thickBot="1" x14ac:dyDescent="0.4">
      <c r="A1670" s="16" t="s">
        <v>4881</v>
      </c>
      <c r="B1670" s="16" t="s">
        <v>4786</v>
      </c>
      <c r="C1670" s="16"/>
      <c r="D1670" s="17" t="s">
        <v>4786</v>
      </c>
    </row>
    <row r="1671" spans="1:4" ht="15" thickBot="1" x14ac:dyDescent="0.4">
      <c r="A1671" s="16" t="s">
        <v>4882</v>
      </c>
      <c r="B1671" s="16" t="s">
        <v>4786</v>
      </c>
      <c r="C1671" s="16"/>
      <c r="D1671" s="17" t="s">
        <v>4786</v>
      </c>
    </row>
    <row r="1672" spans="1:4" ht="15" thickBot="1" x14ac:dyDescent="0.4">
      <c r="A1672" s="16" t="s">
        <v>4883</v>
      </c>
      <c r="B1672" s="16" t="s">
        <v>4794</v>
      </c>
      <c r="C1672" s="16"/>
      <c r="D1672" s="17" t="s">
        <v>4794</v>
      </c>
    </row>
    <row r="1673" spans="1:4" ht="15" thickBot="1" x14ac:dyDescent="0.4">
      <c r="A1673" s="16" t="s">
        <v>4884</v>
      </c>
      <c r="B1673" s="16" t="s">
        <v>4794</v>
      </c>
      <c r="C1673" s="16"/>
      <c r="D1673" s="17" t="s">
        <v>4794</v>
      </c>
    </row>
    <row r="1674" spans="1:4" ht="15" thickBot="1" x14ac:dyDescent="0.4">
      <c r="A1674" s="16" t="s">
        <v>4885</v>
      </c>
      <c r="B1674" s="16" t="s">
        <v>4794</v>
      </c>
      <c r="C1674" s="16"/>
      <c r="D1674" s="17" t="s">
        <v>4794</v>
      </c>
    </row>
    <row r="1675" spans="1:4" ht="15" thickBot="1" x14ac:dyDescent="0.4">
      <c r="A1675" s="16" t="s">
        <v>4886</v>
      </c>
      <c r="B1675" s="16" t="s">
        <v>4794</v>
      </c>
      <c r="C1675" s="16"/>
      <c r="D1675" s="17" t="s">
        <v>4794</v>
      </c>
    </row>
    <row r="1676" spans="1:4" ht="15" thickBot="1" x14ac:dyDescent="0.4">
      <c r="A1676" s="16" t="s">
        <v>4887</v>
      </c>
      <c r="B1676" s="16" t="s">
        <v>4794</v>
      </c>
      <c r="C1676" s="16"/>
      <c r="D1676" s="17" t="s">
        <v>4794</v>
      </c>
    </row>
    <row r="1677" spans="1:4" ht="15" thickBot="1" x14ac:dyDescent="0.4">
      <c r="A1677" s="16" t="s">
        <v>4888</v>
      </c>
      <c r="B1677" s="16" t="s">
        <v>159</v>
      </c>
      <c r="C1677" s="16"/>
      <c r="D1677" s="17"/>
    </row>
    <row r="1678" spans="1:4" ht="15" thickBot="1" x14ac:dyDescent="0.4">
      <c r="A1678" s="16" t="s">
        <v>4889</v>
      </c>
      <c r="B1678" s="16" t="s">
        <v>4794</v>
      </c>
      <c r="C1678" s="16"/>
      <c r="D1678" s="17" t="s">
        <v>4794</v>
      </c>
    </row>
    <row r="1679" spans="1:4" ht="15" thickBot="1" x14ac:dyDescent="0.4">
      <c r="A1679" s="16" t="s">
        <v>4890</v>
      </c>
      <c r="B1679" s="16" t="s">
        <v>4786</v>
      </c>
      <c r="C1679" s="16"/>
      <c r="D1679" s="17" t="s">
        <v>4786</v>
      </c>
    </row>
    <row r="1680" spans="1:4" ht="15" thickBot="1" x14ac:dyDescent="0.4">
      <c r="A1680" s="16" t="s">
        <v>4891</v>
      </c>
      <c r="B1680" s="16" t="s">
        <v>4892</v>
      </c>
      <c r="C1680" s="16"/>
      <c r="D1680" s="17" t="s">
        <v>4892</v>
      </c>
    </row>
    <row r="1681" spans="1:4" ht="15" thickBot="1" x14ac:dyDescent="0.4">
      <c r="A1681" s="16" t="s">
        <v>4893</v>
      </c>
      <c r="B1681" s="16" t="s">
        <v>4892</v>
      </c>
      <c r="C1681" s="16"/>
      <c r="D1681" s="17" t="s">
        <v>4892</v>
      </c>
    </row>
    <row r="1682" spans="1:4" ht="15" thickBot="1" x14ac:dyDescent="0.4">
      <c r="A1682" s="16" t="s">
        <v>4894</v>
      </c>
      <c r="B1682" s="16" t="s">
        <v>4794</v>
      </c>
      <c r="C1682" s="16"/>
      <c r="D1682" s="17" t="s">
        <v>4794</v>
      </c>
    </row>
    <row r="1683" spans="1:4" ht="15" thickBot="1" x14ac:dyDescent="0.4">
      <c r="A1683" s="16" t="s">
        <v>4895</v>
      </c>
      <c r="B1683" s="16" t="s">
        <v>4786</v>
      </c>
      <c r="C1683" s="16"/>
      <c r="D1683" s="17" t="s">
        <v>4786</v>
      </c>
    </row>
    <row r="1684" spans="1:4" ht="15" thickBot="1" x14ac:dyDescent="0.4">
      <c r="A1684" s="16" t="s">
        <v>4896</v>
      </c>
      <c r="B1684" s="16" t="s">
        <v>4794</v>
      </c>
      <c r="C1684" s="16"/>
      <c r="D1684" s="17" t="s">
        <v>4794</v>
      </c>
    </row>
    <row r="1685" spans="1:4" ht="15" thickBot="1" x14ac:dyDescent="0.4">
      <c r="A1685" s="16" t="s">
        <v>4897</v>
      </c>
      <c r="B1685" s="16" t="s">
        <v>4786</v>
      </c>
      <c r="C1685" s="16"/>
      <c r="D1685" s="17" t="s">
        <v>4786</v>
      </c>
    </row>
    <row r="1686" spans="1:4" ht="15" thickBot="1" x14ac:dyDescent="0.4">
      <c r="A1686" s="16" t="s">
        <v>4898</v>
      </c>
      <c r="B1686" s="16" t="s">
        <v>4794</v>
      </c>
      <c r="C1686" s="16"/>
      <c r="D1686" s="17" t="s">
        <v>4794</v>
      </c>
    </row>
    <row r="1687" spans="1:4" ht="15" thickBot="1" x14ac:dyDescent="0.4">
      <c r="A1687" s="16" t="s">
        <v>4899</v>
      </c>
      <c r="B1687" s="16" t="s">
        <v>4786</v>
      </c>
      <c r="C1687" s="16"/>
      <c r="D1687" s="17" t="s">
        <v>4786</v>
      </c>
    </row>
    <row r="1688" spans="1:4" ht="15" thickBot="1" x14ac:dyDescent="0.4">
      <c r="A1688" s="16" t="s">
        <v>4900</v>
      </c>
      <c r="B1688" s="16" t="s">
        <v>4786</v>
      </c>
      <c r="C1688" s="16"/>
      <c r="D1688" s="17" t="s">
        <v>4786</v>
      </c>
    </row>
    <row r="1689" spans="1:4" ht="15" thickBot="1" x14ac:dyDescent="0.4">
      <c r="A1689" s="16" t="s">
        <v>4901</v>
      </c>
      <c r="B1689" s="16" t="s">
        <v>4794</v>
      </c>
      <c r="C1689" s="16"/>
      <c r="D1689" s="17" t="s">
        <v>4794</v>
      </c>
    </row>
    <row r="1690" spans="1:4" ht="15" thickBot="1" x14ac:dyDescent="0.4">
      <c r="A1690" s="16" t="s">
        <v>4902</v>
      </c>
      <c r="B1690" s="16" t="s">
        <v>4784</v>
      </c>
      <c r="C1690" s="16"/>
      <c r="D1690" s="17"/>
    </row>
    <row r="1691" spans="1:4" ht="15" thickBot="1" x14ac:dyDescent="0.4">
      <c r="A1691" s="16" t="s">
        <v>4903</v>
      </c>
      <c r="B1691" s="16" t="s">
        <v>1167</v>
      </c>
      <c r="C1691" s="16"/>
      <c r="D1691" s="17"/>
    </row>
    <row r="1692" spans="1:4" ht="15" thickBot="1" x14ac:dyDescent="0.4">
      <c r="A1692" s="16" t="s">
        <v>4904</v>
      </c>
      <c r="B1692" s="16" t="s">
        <v>4905</v>
      </c>
      <c r="C1692" s="16"/>
      <c r="D1692" s="17"/>
    </row>
    <row r="1693" spans="1:4" ht="15" thickBot="1" x14ac:dyDescent="0.4">
      <c r="A1693" s="16" t="s">
        <v>4906</v>
      </c>
      <c r="B1693" s="16" t="s">
        <v>4907</v>
      </c>
      <c r="C1693" s="16"/>
      <c r="D1693" s="17"/>
    </row>
    <row r="1694" spans="1:4" ht="15" thickBot="1" x14ac:dyDescent="0.4">
      <c r="A1694" s="16" t="s">
        <v>4908</v>
      </c>
      <c r="B1694" s="16" t="s">
        <v>4794</v>
      </c>
      <c r="C1694" s="16"/>
      <c r="D1694" s="17" t="s">
        <v>4794</v>
      </c>
    </row>
    <row r="1695" spans="1:4" ht="15" thickBot="1" x14ac:dyDescent="0.4">
      <c r="A1695" s="16" t="s">
        <v>4909</v>
      </c>
      <c r="B1695" s="16" t="s">
        <v>4794</v>
      </c>
      <c r="C1695" s="16"/>
      <c r="D1695" s="17" t="s">
        <v>4794</v>
      </c>
    </row>
    <row r="1696" spans="1:4" ht="15" thickBot="1" x14ac:dyDescent="0.4">
      <c r="A1696" s="16" t="s">
        <v>4910</v>
      </c>
      <c r="B1696" s="16" t="s">
        <v>4794</v>
      </c>
      <c r="C1696" s="16"/>
      <c r="D1696" s="17" t="s">
        <v>4794</v>
      </c>
    </row>
    <row r="1697" spans="1:4" ht="15" thickBot="1" x14ac:dyDescent="0.4">
      <c r="A1697" s="16" t="s">
        <v>4911</v>
      </c>
      <c r="B1697" s="16" t="s">
        <v>4786</v>
      </c>
      <c r="C1697" s="16"/>
      <c r="D1697" s="17" t="s">
        <v>4786</v>
      </c>
    </row>
    <row r="1698" spans="1:4" ht="15" thickBot="1" x14ac:dyDescent="0.4">
      <c r="A1698" s="16" t="s">
        <v>4912</v>
      </c>
      <c r="B1698" s="16" t="s">
        <v>4794</v>
      </c>
      <c r="C1698" s="16"/>
      <c r="D1698" s="17" t="s">
        <v>4794</v>
      </c>
    </row>
    <row r="1699" spans="1:4" ht="15" thickBot="1" x14ac:dyDescent="0.4">
      <c r="A1699" s="16" t="s">
        <v>4913</v>
      </c>
      <c r="B1699" s="16" t="s">
        <v>4794</v>
      </c>
      <c r="C1699" s="16"/>
      <c r="D1699" s="17" t="s">
        <v>4794</v>
      </c>
    </row>
    <row r="1700" spans="1:4" ht="15" thickBot="1" x14ac:dyDescent="0.4">
      <c r="A1700" s="16" t="s">
        <v>4914</v>
      </c>
      <c r="B1700" s="16" t="s">
        <v>4892</v>
      </c>
      <c r="C1700" s="16"/>
      <c r="D1700" s="17" t="s">
        <v>4892</v>
      </c>
    </row>
    <row r="1701" spans="1:4" ht="15" thickBot="1" x14ac:dyDescent="0.4">
      <c r="A1701" s="16" t="s">
        <v>4915</v>
      </c>
      <c r="B1701" s="16" t="s">
        <v>4907</v>
      </c>
      <c r="C1701" s="16"/>
      <c r="D1701" s="17"/>
    </row>
    <row r="1702" spans="1:4" ht="15" thickBot="1" x14ac:dyDescent="0.4">
      <c r="A1702" s="16" t="s">
        <v>4916</v>
      </c>
      <c r="B1702" s="16" t="s">
        <v>4789</v>
      </c>
      <c r="C1702" s="16"/>
      <c r="D1702" s="17"/>
    </row>
    <row r="1703" spans="1:4" ht="15" thickBot="1" x14ac:dyDescent="0.4">
      <c r="A1703" s="16" t="s">
        <v>4917</v>
      </c>
      <c r="B1703" s="16" t="s">
        <v>4786</v>
      </c>
      <c r="C1703" s="16"/>
      <c r="D1703" s="17" t="s">
        <v>4786</v>
      </c>
    </row>
    <row r="1704" spans="1:4" ht="15" thickBot="1" x14ac:dyDescent="0.4">
      <c r="A1704" s="16" t="s">
        <v>4918</v>
      </c>
      <c r="B1704" s="16" t="s">
        <v>4786</v>
      </c>
      <c r="C1704" s="16"/>
      <c r="D1704" s="17" t="s">
        <v>4786</v>
      </c>
    </row>
    <row r="1705" spans="1:4" ht="15" thickBot="1" x14ac:dyDescent="0.4">
      <c r="A1705" s="16" t="s">
        <v>4919</v>
      </c>
      <c r="B1705" s="16" t="s">
        <v>4794</v>
      </c>
      <c r="C1705" s="16"/>
      <c r="D1705" s="17" t="s">
        <v>4794</v>
      </c>
    </row>
    <row r="1706" spans="1:4" ht="15" thickBot="1" x14ac:dyDescent="0.4">
      <c r="A1706" s="16" t="s">
        <v>4920</v>
      </c>
      <c r="B1706" s="16" t="s">
        <v>4907</v>
      </c>
      <c r="C1706" s="16"/>
      <c r="D1706" s="17"/>
    </row>
    <row r="1707" spans="1:4" ht="15" thickBot="1" x14ac:dyDescent="0.4">
      <c r="A1707" s="16" t="s">
        <v>4921</v>
      </c>
      <c r="B1707" s="16" t="s">
        <v>4907</v>
      </c>
      <c r="C1707" s="16"/>
      <c r="D1707" s="17"/>
    </row>
    <row r="1708" spans="1:4" ht="15" thickBot="1" x14ac:dyDescent="0.4">
      <c r="A1708" s="16" t="s">
        <v>4922</v>
      </c>
      <c r="B1708" s="16" t="s">
        <v>4786</v>
      </c>
      <c r="C1708" s="16"/>
      <c r="D1708" s="17" t="s">
        <v>4786</v>
      </c>
    </row>
    <row r="1709" spans="1:4" ht="15" thickBot="1" x14ac:dyDescent="0.4">
      <c r="A1709" s="16" t="s">
        <v>4923</v>
      </c>
      <c r="B1709" s="16" t="s">
        <v>4786</v>
      </c>
      <c r="C1709" s="16"/>
      <c r="D1709" s="17" t="s">
        <v>4786</v>
      </c>
    </row>
    <row r="1710" spans="1:4" ht="15" thickBot="1" x14ac:dyDescent="0.4">
      <c r="A1710" s="16" t="s">
        <v>4924</v>
      </c>
      <c r="B1710" s="16" t="s">
        <v>4786</v>
      </c>
      <c r="C1710" s="16"/>
      <c r="D1710" s="17" t="s">
        <v>4786</v>
      </c>
    </row>
    <row r="1711" spans="1:4" ht="15" thickBot="1" x14ac:dyDescent="0.4">
      <c r="A1711" s="16" t="s">
        <v>4925</v>
      </c>
      <c r="B1711" s="16" t="s">
        <v>4794</v>
      </c>
      <c r="C1711" s="16"/>
      <c r="D1711" s="17" t="s">
        <v>4794</v>
      </c>
    </row>
    <row r="1712" spans="1:4" ht="15" thickBot="1" x14ac:dyDescent="0.4">
      <c r="A1712" s="16" t="s">
        <v>4926</v>
      </c>
      <c r="B1712" s="16" t="s">
        <v>1167</v>
      </c>
      <c r="C1712" s="16"/>
      <c r="D1712" s="17"/>
    </row>
    <row r="1713" spans="1:4" ht="15" thickBot="1" x14ac:dyDescent="0.4">
      <c r="A1713" s="16" t="s">
        <v>4927</v>
      </c>
      <c r="B1713" s="16" t="s">
        <v>4794</v>
      </c>
      <c r="C1713" s="16"/>
      <c r="D1713" s="17" t="s">
        <v>4794</v>
      </c>
    </row>
    <row r="1714" spans="1:4" ht="15" thickBot="1" x14ac:dyDescent="0.4">
      <c r="A1714" s="16" t="s">
        <v>4928</v>
      </c>
      <c r="B1714" s="16" t="s">
        <v>4794</v>
      </c>
      <c r="C1714" s="16"/>
      <c r="D1714" s="17" t="s">
        <v>4794</v>
      </c>
    </row>
    <row r="1715" spans="1:4" ht="15" thickBot="1" x14ac:dyDescent="0.4">
      <c r="A1715" s="16" t="s">
        <v>4929</v>
      </c>
      <c r="B1715" s="16" t="s">
        <v>4786</v>
      </c>
      <c r="C1715" s="16"/>
      <c r="D1715" s="17" t="s">
        <v>4786</v>
      </c>
    </row>
    <row r="1716" spans="1:4" ht="15" thickBot="1" x14ac:dyDescent="0.4">
      <c r="A1716" s="16" t="s">
        <v>4930</v>
      </c>
      <c r="B1716" s="16" t="s">
        <v>4784</v>
      </c>
      <c r="C1716" s="16"/>
      <c r="D1716" s="17"/>
    </row>
    <row r="1717" spans="1:4" ht="15" thickBot="1" x14ac:dyDescent="0.4">
      <c r="A1717" s="16" t="s">
        <v>4931</v>
      </c>
      <c r="B1717" s="16" t="s">
        <v>4794</v>
      </c>
      <c r="C1717" s="16"/>
      <c r="D1717" s="17" t="s">
        <v>4794</v>
      </c>
    </row>
    <row r="1718" spans="1:4" ht="15" thickBot="1" x14ac:dyDescent="0.4">
      <c r="A1718" s="16" t="s">
        <v>4932</v>
      </c>
      <c r="B1718" s="16" t="s">
        <v>4933</v>
      </c>
      <c r="C1718" s="16"/>
      <c r="D1718" s="17"/>
    </row>
    <row r="1719" spans="1:4" ht="15" thickBot="1" x14ac:dyDescent="0.4">
      <c r="A1719" s="16" t="s">
        <v>4934</v>
      </c>
      <c r="B1719" s="16" t="s">
        <v>4935</v>
      </c>
      <c r="C1719" s="16"/>
      <c r="D1719" s="17"/>
    </row>
    <row r="1720" spans="1:4" ht="15" thickBot="1" x14ac:dyDescent="0.4">
      <c r="A1720" s="16" t="s">
        <v>4936</v>
      </c>
      <c r="B1720" s="16" t="s">
        <v>1025</v>
      </c>
      <c r="C1720" s="16"/>
      <c r="D1720" s="17"/>
    </row>
    <row r="1721" spans="1:4" ht="15" thickBot="1" x14ac:dyDescent="0.4">
      <c r="A1721" s="16" t="s">
        <v>4937</v>
      </c>
      <c r="B1721" s="16" t="s">
        <v>975</v>
      </c>
      <c r="C1721" s="16"/>
      <c r="D1721" s="17"/>
    </row>
    <row r="1722" spans="1:4" ht="15" thickBot="1" x14ac:dyDescent="0.4">
      <c r="A1722" s="16" t="s">
        <v>4938</v>
      </c>
      <c r="B1722" s="16" t="s">
        <v>4935</v>
      </c>
      <c r="C1722" s="16"/>
      <c r="D1722" s="17"/>
    </row>
    <row r="1723" spans="1:4" ht="15" thickBot="1" x14ac:dyDescent="0.4">
      <c r="A1723" s="16" t="s">
        <v>4939</v>
      </c>
      <c r="B1723" s="16" t="s">
        <v>4794</v>
      </c>
      <c r="C1723" s="16"/>
      <c r="D1723" s="17" t="s">
        <v>4794</v>
      </c>
    </row>
    <row r="1724" spans="1:4" ht="15" thickBot="1" x14ac:dyDescent="0.4">
      <c r="A1724" s="16" t="s">
        <v>4940</v>
      </c>
      <c r="B1724" s="16" t="s">
        <v>4784</v>
      </c>
      <c r="C1724" s="16"/>
      <c r="D1724" s="17"/>
    </row>
    <row r="1725" spans="1:4" ht="15" thickBot="1" x14ac:dyDescent="0.4">
      <c r="A1725" s="16" t="s">
        <v>4941</v>
      </c>
      <c r="B1725" s="16" t="s">
        <v>4935</v>
      </c>
      <c r="C1725" s="16"/>
      <c r="D1725" s="17"/>
    </row>
    <row r="1726" spans="1:4" ht="15" thickBot="1" x14ac:dyDescent="0.4">
      <c r="A1726" s="16" t="s">
        <v>4942</v>
      </c>
      <c r="B1726" s="16" t="s">
        <v>4786</v>
      </c>
      <c r="C1726" s="16"/>
      <c r="D1726" s="17" t="s">
        <v>4786</v>
      </c>
    </row>
    <row r="1727" spans="1:4" ht="15" thickBot="1" x14ac:dyDescent="0.4">
      <c r="A1727" s="16" t="s">
        <v>4943</v>
      </c>
      <c r="B1727" s="16" t="s">
        <v>4935</v>
      </c>
      <c r="C1727" s="16"/>
      <c r="D1727" s="17"/>
    </row>
    <row r="1728" spans="1:4" ht="15" thickBot="1" x14ac:dyDescent="0.4">
      <c r="A1728" s="16" t="s">
        <v>4944</v>
      </c>
      <c r="B1728" s="16" t="s">
        <v>4905</v>
      </c>
      <c r="C1728" s="16"/>
      <c r="D1728" s="17"/>
    </row>
    <row r="1729" spans="1:4" ht="15" thickBot="1" x14ac:dyDescent="0.4">
      <c r="A1729" s="16" t="s">
        <v>4945</v>
      </c>
      <c r="B1729" s="16" t="s">
        <v>4794</v>
      </c>
      <c r="C1729" s="16"/>
      <c r="D1729" s="17" t="s">
        <v>4794</v>
      </c>
    </row>
    <row r="1730" spans="1:4" ht="15" thickBot="1" x14ac:dyDescent="0.4">
      <c r="A1730" s="16" t="s">
        <v>4946</v>
      </c>
      <c r="B1730" s="16" t="s">
        <v>4935</v>
      </c>
      <c r="C1730" s="16"/>
      <c r="D1730" s="17"/>
    </row>
    <row r="1731" spans="1:4" ht="15" thickBot="1" x14ac:dyDescent="0.4">
      <c r="A1731" s="16" t="s">
        <v>4947</v>
      </c>
      <c r="B1731" s="16" t="s">
        <v>4935</v>
      </c>
      <c r="C1731" s="16"/>
      <c r="D1731" s="17"/>
    </row>
    <row r="1732" spans="1:4" ht="15" thickBot="1" x14ac:dyDescent="0.4">
      <c r="A1732" s="16" t="s">
        <v>4948</v>
      </c>
      <c r="B1732" s="16" t="s">
        <v>4786</v>
      </c>
      <c r="C1732" s="16"/>
      <c r="D1732" s="17" t="s">
        <v>4786</v>
      </c>
    </row>
    <row r="1733" spans="1:4" ht="15" thickBot="1" x14ac:dyDescent="0.4">
      <c r="A1733" s="16" t="s">
        <v>4949</v>
      </c>
      <c r="B1733" s="16" t="s">
        <v>159</v>
      </c>
      <c r="C1733" s="16"/>
      <c r="D1733" s="17"/>
    </row>
    <row r="1734" spans="1:4" ht="15" thickBot="1" x14ac:dyDescent="0.4">
      <c r="A1734" s="16" t="s">
        <v>4950</v>
      </c>
      <c r="B1734" s="16" t="s">
        <v>4786</v>
      </c>
      <c r="C1734" s="16"/>
      <c r="D1734" s="17" t="s">
        <v>4786</v>
      </c>
    </row>
    <row r="1735" spans="1:4" ht="15" thickBot="1" x14ac:dyDescent="0.4">
      <c r="A1735" s="16" t="s">
        <v>4951</v>
      </c>
      <c r="B1735" s="16" t="s">
        <v>4786</v>
      </c>
      <c r="C1735" s="16"/>
      <c r="D1735" s="17" t="s">
        <v>4786</v>
      </c>
    </row>
    <row r="1736" spans="1:4" ht="15" thickBot="1" x14ac:dyDescent="0.4">
      <c r="A1736" s="16" t="s">
        <v>4952</v>
      </c>
      <c r="B1736" s="16" t="s">
        <v>4786</v>
      </c>
      <c r="C1736" s="16"/>
      <c r="D1736" s="17" t="s">
        <v>4786</v>
      </c>
    </row>
    <row r="1737" spans="1:4" ht="15" thickBot="1" x14ac:dyDescent="0.4">
      <c r="A1737" s="16" t="s">
        <v>4953</v>
      </c>
      <c r="B1737" s="16" t="s">
        <v>4786</v>
      </c>
      <c r="C1737" s="16"/>
      <c r="D1737" s="17" t="s">
        <v>4786</v>
      </c>
    </row>
    <row r="1738" spans="1:4" ht="15" thickBot="1" x14ac:dyDescent="0.4">
      <c r="A1738" s="16" t="s">
        <v>4954</v>
      </c>
      <c r="B1738" s="16" t="s">
        <v>4786</v>
      </c>
      <c r="C1738" s="16"/>
      <c r="D1738" s="17" t="s">
        <v>4786</v>
      </c>
    </row>
    <row r="1739" spans="1:4" ht="15" thickBot="1" x14ac:dyDescent="0.4">
      <c r="A1739" s="16" t="s">
        <v>4955</v>
      </c>
      <c r="B1739" s="16" t="s">
        <v>4794</v>
      </c>
      <c r="C1739" s="16"/>
      <c r="D1739" s="17" t="s">
        <v>4794</v>
      </c>
    </row>
    <row r="1740" spans="1:4" ht="15" thickBot="1" x14ac:dyDescent="0.4">
      <c r="A1740" s="16" t="s">
        <v>4956</v>
      </c>
      <c r="B1740" s="16" t="s">
        <v>4794</v>
      </c>
      <c r="C1740" s="16"/>
      <c r="D1740" s="17" t="s">
        <v>4794</v>
      </c>
    </row>
    <row r="1741" spans="1:4" ht="15" thickBot="1" x14ac:dyDescent="0.4">
      <c r="A1741" s="16" t="s">
        <v>4957</v>
      </c>
      <c r="B1741" s="16" t="s">
        <v>4794</v>
      </c>
      <c r="C1741" s="16"/>
      <c r="D1741" s="17" t="s">
        <v>4794</v>
      </c>
    </row>
    <row r="1742" spans="1:4" ht="15" thickBot="1" x14ac:dyDescent="0.4">
      <c r="A1742" s="16" t="s">
        <v>4958</v>
      </c>
      <c r="B1742" s="16" t="s">
        <v>4794</v>
      </c>
      <c r="C1742" s="16"/>
      <c r="D1742" s="17" t="s">
        <v>4794</v>
      </c>
    </row>
    <row r="1743" spans="1:4" ht="15" thickBot="1" x14ac:dyDescent="0.4">
      <c r="A1743" s="16" t="s">
        <v>4959</v>
      </c>
      <c r="B1743" s="16" t="s">
        <v>4794</v>
      </c>
      <c r="C1743" s="16"/>
      <c r="D1743" s="17" t="s">
        <v>4794</v>
      </c>
    </row>
    <row r="1744" spans="1:4" ht="15" thickBot="1" x14ac:dyDescent="0.4">
      <c r="A1744" s="16" t="s">
        <v>4960</v>
      </c>
      <c r="B1744" s="16" t="s">
        <v>4794</v>
      </c>
      <c r="C1744" s="16"/>
      <c r="D1744" s="17" t="s">
        <v>4794</v>
      </c>
    </row>
    <row r="1745" spans="1:4" ht="15" thickBot="1" x14ac:dyDescent="0.4">
      <c r="A1745" s="16" t="s">
        <v>4961</v>
      </c>
      <c r="B1745" s="16" t="s">
        <v>4962</v>
      </c>
      <c r="C1745" s="16"/>
      <c r="D1745" s="17"/>
    </row>
    <row r="1746" spans="1:4" ht="15" thickBot="1" x14ac:dyDescent="0.4">
      <c r="A1746" s="16" t="s">
        <v>4963</v>
      </c>
      <c r="B1746" s="16" t="s">
        <v>4786</v>
      </c>
      <c r="C1746" s="16"/>
      <c r="D1746" s="17" t="s">
        <v>4786</v>
      </c>
    </row>
    <row r="1747" spans="1:4" ht="15" thickBot="1" x14ac:dyDescent="0.4">
      <c r="A1747" s="16" t="s">
        <v>4964</v>
      </c>
      <c r="B1747" s="16" t="s">
        <v>4962</v>
      </c>
      <c r="C1747" s="16"/>
      <c r="D1747" s="17"/>
    </row>
    <row r="1748" spans="1:4" ht="15" thickBot="1" x14ac:dyDescent="0.4">
      <c r="A1748" s="16" t="s">
        <v>4965</v>
      </c>
      <c r="B1748" s="16" t="s">
        <v>4786</v>
      </c>
      <c r="C1748" s="16"/>
      <c r="D1748" s="17" t="s">
        <v>4786</v>
      </c>
    </row>
    <row r="1749" spans="1:4" ht="15" thickBot="1" x14ac:dyDescent="0.4">
      <c r="A1749" s="16" t="s">
        <v>4966</v>
      </c>
      <c r="B1749" s="16" t="s">
        <v>4935</v>
      </c>
      <c r="C1749" s="16"/>
      <c r="D1749" s="17"/>
    </row>
    <row r="1750" spans="1:4" ht="15" thickBot="1" x14ac:dyDescent="0.4">
      <c r="A1750" s="16" t="s">
        <v>4967</v>
      </c>
      <c r="B1750" s="16" t="s">
        <v>4786</v>
      </c>
      <c r="C1750" s="16"/>
      <c r="D1750" s="17" t="s">
        <v>4786</v>
      </c>
    </row>
    <row r="1751" spans="1:4" ht="15" thickBot="1" x14ac:dyDescent="0.4">
      <c r="A1751" s="16" t="s">
        <v>4968</v>
      </c>
      <c r="B1751" s="16" t="s">
        <v>4786</v>
      </c>
      <c r="C1751" s="16"/>
      <c r="D1751" s="17" t="s">
        <v>4786</v>
      </c>
    </row>
    <row r="1752" spans="1:4" ht="15" thickBot="1" x14ac:dyDescent="0.4">
      <c r="A1752" s="16" t="s">
        <v>4969</v>
      </c>
      <c r="B1752" s="16" t="s">
        <v>4786</v>
      </c>
      <c r="C1752" s="16"/>
      <c r="D1752" s="17" t="s">
        <v>4786</v>
      </c>
    </row>
    <row r="1753" spans="1:4" ht="15" thickBot="1" x14ac:dyDescent="0.4">
      <c r="A1753" s="16" t="s">
        <v>4970</v>
      </c>
      <c r="B1753" s="16" t="s">
        <v>4786</v>
      </c>
      <c r="C1753" s="16"/>
      <c r="D1753" s="17" t="s">
        <v>4786</v>
      </c>
    </row>
    <row r="1754" spans="1:4" ht="15" thickBot="1" x14ac:dyDescent="0.4">
      <c r="A1754" s="16" t="s">
        <v>4971</v>
      </c>
      <c r="B1754" s="16" t="s">
        <v>4786</v>
      </c>
      <c r="C1754" s="16"/>
      <c r="D1754" s="17" t="s">
        <v>4786</v>
      </c>
    </row>
    <row r="1755" spans="1:4" ht="15" thickBot="1" x14ac:dyDescent="0.4">
      <c r="A1755" s="16" t="s">
        <v>4972</v>
      </c>
      <c r="B1755" s="16" t="s">
        <v>4786</v>
      </c>
      <c r="C1755" s="16"/>
      <c r="D1755" s="17" t="s">
        <v>4786</v>
      </c>
    </row>
    <row r="1756" spans="1:4" ht="15" thickBot="1" x14ac:dyDescent="0.4">
      <c r="A1756" s="16" t="s">
        <v>4973</v>
      </c>
      <c r="B1756" s="16" t="s">
        <v>4935</v>
      </c>
      <c r="C1756" s="16"/>
      <c r="D1756" s="17"/>
    </row>
    <row r="1757" spans="1:4" ht="15" thickBot="1" x14ac:dyDescent="0.4">
      <c r="A1757" s="16" t="s">
        <v>4974</v>
      </c>
      <c r="B1757" s="16" t="s">
        <v>4794</v>
      </c>
      <c r="C1757" s="16"/>
      <c r="D1757" s="17" t="s">
        <v>4794</v>
      </c>
    </row>
    <row r="1758" spans="1:4" ht="15" thickBot="1" x14ac:dyDescent="0.4">
      <c r="A1758" s="16" t="s">
        <v>4975</v>
      </c>
      <c r="B1758" s="16" t="s">
        <v>4786</v>
      </c>
      <c r="C1758" s="16"/>
      <c r="D1758" s="17" t="s">
        <v>4786</v>
      </c>
    </row>
    <row r="1759" spans="1:4" ht="15" thickBot="1" x14ac:dyDescent="0.4">
      <c r="A1759" s="16" t="s">
        <v>4976</v>
      </c>
      <c r="B1759" s="16" t="s">
        <v>4794</v>
      </c>
      <c r="C1759" s="16"/>
      <c r="D1759" s="17" t="s">
        <v>4794</v>
      </c>
    </row>
    <row r="1760" spans="1:4" ht="15" thickBot="1" x14ac:dyDescent="0.4">
      <c r="A1760" s="16" t="s">
        <v>4977</v>
      </c>
      <c r="B1760" s="16" t="s">
        <v>4786</v>
      </c>
      <c r="C1760" s="16"/>
      <c r="D1760" s="17" t="s">
        <v>4786</v>
      </c>
    </row>
    <row r="1761" spans="1:4" ht="15" thickBot="1" x14ac:dyDescent="0.4">
      <c r="A1761" s="16" t="s">
        <v>4978</v>
      </c>
      <c r="B1761" s="16" t="s">
        <v>4786</v>
      </c>
      <c r="C1761" s="16"/>
      <c r="D1761" s="17" t="s">
        <v>4786</v>
      </c>
    </row>
    <row r="1762" spans="1:4" ht="15" thickBot="1" x14ac:dyDescent="0.4">
      <c r="A1762" s="16" t="s">
        <v>4979</v>
      </c>
      <c r="B1762" s="16" t="s">
        <v>4786</v>
      </c>
      <c r="C1762" s="16"/>
      <c r="D1762" s="17" t="s">
        <v>4786</v>
      </c>
    </row>
    <row r="1763" spans="1:4" ht="15" thickBot="1" x14ac:dyDescent="0.4">
      <c r="A1763" s="16" t="s">
        <v>4980</v>
      </c>
      <c r="B1763" s="16" t="s">
        <v>4786</v>
      </c>
      <c r="C1763" s="16"/>
      <c r="D1763" s="17" t="s">
        <v>4786</v>
      </c>
    </row>
    <row r="1764" spans="1:4" ht="15" thickBot="1" x14ac:dyDescent="0.4">
      <c r="A1764" s="16" t="s">
        <v>4981</v>
      </c>
      <c r="B1764" s="16" t="s">
        <v>4794</v>
      </c>
      <c r="C1764" s="16"/>
      <c r="D1764" s="17" t="s">
        <v>4794</v>
      </c>
    </row>
    <row r="1765" spans="1:4" ht="15" thickBot="1" x14ac:dyDescent="0.4">
      <c r="A1765" s="16" t="s">
        <v>4982</v>
      </c>
      <c r="B1765" s="16" t="s">
        <v>4786</v>
      </c>
      <c r="C1765" s="16"/>
      <c r="D1765" s="17" t="s">
        <v>4786</v>
      </c>
    </row>
    <row r="1766" spans="1:4" ht="15" thickBot="1" x14ac:dyDescent="0.4">
      <c r="A1766" s="16" t="s">
        <v>4983</v>
      </c>
      <c r="B1766" s="16" t="s">
        <v>4786</v>
      </c>
      <c r="C1766" s="16"/>
      <c r="D1766" s="17" t="s">
        <v>4786</v>
      </c>
    </row>
    <row r="1767" spans="1:4" ht="15" thickBot="1" x14ac:dyDescent="0.4">
      <c r="A1767" s="16" t="s">
        <v>4984</v>
      </c>
      <c r="B1767" s="16" t="s">
        <v>4794</v>
      </c>
      <c r="C1767" s="16"/>
      <c r="D1767" s="17" t="s">
        <v>4794</v>
      </c>
    </row>
    <row r="1768" spans="1:4" ht="15" thickBot="1" x14ac:dyDescent="0.4">
      <c r="A1768" s="16" t="s">
        <v>4985</v>
      </c>
      <c r="B1768" s="16" t="s">
        <v>4794</v>
      </c>
      <c r="C1768" s="16"/>
      <c r="D1768" s="17" t="s">
        <v>4794</v>
      </c>
    </row>
    <row r="1769" spans="1:4" ht="15" thickBot="1" x14ac:dyDescent="0.4">
      <c r="A1769" s="16" t="s">
        <v>4986</v>
      </c>
      <c r="B1769" s="16" t="s">
        <v>4786</v>
      </c>
      <c r="C1769" s="16"/>
      <c r="D1769" s="17" t="s">
        <v>4786</v>
      </c>
    </row>
    <row r="1770" spans="1:4" ht="15" thickBot="1" x14ac:dyDescent="0.4">
      <c r="A1770" s="16" t="s">
        <v>4987</v>
      </c>
      <c r="B1770" s="16" t="s">
        <v>4786</v>
      </c>
      <c r="C1770" s="16"/>
      <c r="D1770" s="17" t="s">
        <v>4786</v>
      </c>
    </row>
    <row r="1771" spans="1:4" ht="15" thickBot="1" x14ac:dyDescent="0.4">
      <c r="A1771" s="16" t="s">
        <v>4988</v>
      </c>
      <c r="B1771" s="16" t="s">
        <v>4786</v>
      </c>
      <c r="C1771" s="16"/>
      <c r="D1771" s="17" t="s">
        <v>4786</v>
      </c>
    </row>
    <row r="1772" spans="1:4" ht="15" thickBot="1" x14ac:dyDescent="0.4">
      <c r="A1772" s="16" t="s">
        <v>4989</v>
      </c>
      <c r="B1772" s="16" t="s">
        <v>4794</v>
      </c>
      <c r="C1772" s="16"/>
      <c r="D1772" s="17" t="s">
        <v>4794</v>
      </c>
    </row>
    <row r="1773" spans="1:4" ht="15" thickBot="1" x14ac:dyDescent="0.4">
      <c r="A1773" s="16" t="s">
        <v>4990</v>
      </c>
      <c r="B1773" s="16" t="s">
        <v>4786</v>
      </c>
      <c r="C1773" s="16"/>
      <c r="D1773" s="17" t="s">
        <v>4786</v>
      </c>
    </row>
    <row r="1774" spans="1:4" ht="15" thickBot="1" x14ac:dyDescent="0.4">
      <c r="A1774" s="16" t="s">
        <v>4991</v>
      </c>
      <c r="B1774" s="16" t="s">
        <v>4786</v>
      </c>
      <c r="C1774" s="16"/>
      <c r="D1774" s="17" t="s">
        <v>4786</v>
      </c>
    </row>
    <row r="1775" spans="1:4" ht="15" thickBot="1" x14ac:dyDescent="0.4">
      <c r="A1775" s="16" t="s">
        <v>4992</v>
      </c>
      <c r="B1775" s="16" t="s">
        <v>4794</v>
      </c>
      <c r="C1775" s="16"/>
      <c r="D1775" s="17" t="s">
        <v>4794</v>
      </c>
    </row>
    <row r="1776" spans="1:4" ht="15" thickBot="1" x14ac:dyDescent="0.4">
      <c r="A1776" s="16" t="s">
        <v>4993</v>
      </c>
      <c r="B1776" s="16" t="s">
        <v>4786</v>
      </c>
      <c r="C1776" s="16"/>
      <c r="D1776" s="17" t="s">
        <v>4786</v>
      </c>
    </row>
    <row r="1777" spans="1:4" ht="15" thickBot="1" x14ac:dyDescent="0.4">
      <c r="A1777" s="16" t="s">
        <v>4994</v>
      </c>
      <c r="B1777" s="16" t="s">
        <v>4786</v>
      </c>
      <c r="C1777" s="16"/>
      <c r="D1777" s="17" t="s">
        <v>4786</v>
      </c>
    </row>
    <row r="1778" spans="1:4" ht="15" thickBot="1" x14ac:dyDescent="0.4">
      <c r="A1778" s="16" t="s">
        <v>4995</v>
      </c>
      <c r="B1778" s="16" t="s">
        <v>4996</v>
      </c>
      <c r="C1778" s="16"/>
      <c r="D1778" s="17"/>
    </row>
    <row r="1779" spans="1:4" ht="15" thickBot="1" x14ac:dyDescent="0.4">
      <c r="A1779" s="16" t="s">
        <v>4997</v>
      </c>
      <c r="B1779" s="16" t="s">
        <v>4786</v>
      </c>
      <c r="C1779" s="16"/>
      <c r="D1779" s="17" t="s">
        <v>4786</v>
      </c>
    </row>
    <row r="1780" spans="1:4" ht="15" thickBot="1" x14ac:dyDescent="0.4">
      <c r="A1780" s="16" t="s">
        <v>4998</v>
      </c>
      <c r="B1780" s="16" t="s">
        <v>4786</v>
      </c>
      <c r="C1780" s="16"/>
      <c r="D1780" s="17" t="s">
        <v>4786</v>
      </c>
    </row>
    <row r="1781" spans="1:4" ht="15" thickBot="1" x14ac:dyDescent="0.4">
      <c r="A1781" s="16" t="s">
        <v>4999</v>
      </c>
      <c r="B1781" s="16" t="s">
        <v>4786</v>
      </c>
      <c r="C1781" s="16"/>
      <c r="D1781" s="17" t="s">
        <v>4786</v>
      </c>
    </row>
    <row r="1782" spans="1:4" ht="15" thickBot="1" x14ac:dyDescent="0.4">
      <c r="A1782" s="16" t="s">
        <v>5000</v>
      </c>
      <c r="B1782" s="16" t="s">
        <v>4786</v>
      </c>
      <c r="C1782" s="16"/>
      <c r="D1782" s="17" t="s">
        <v>4786</v>
      </c>
    </row>
    <row r="1783" spans="1:4" ht="15" thickBot="1" x14ac:dyDescent="0.4">
      <c r="A1783" s="16" t="s">
        <v>5001</v>
      </c>
      <c r="B1783" s="16" t="s">
        <v>4784</v>
      </c>
      <c r="C1783" s="16"/>
      <c r="D1783" s="17"/>
    </row>
    <row r="1784" spans="1:4" ht="15" thickBot="1" x14ac:dyDescent="0.4">
      <c r="A1784" s="16" t="s">
        <v>5002</v>
      </c>
      <c r="B1784" s="16" t="s">
        <v>159</v>
      </c>
      <c r="C1784" s="16"/>
      <c r="D1784" s="17"/>
    </row>
    <row r="1785" spans="1:4" ht="15" thickBot="1" x14ac:dyDescent="0.4">
      <c r="A1785" s="16" t="s">
        <v>5003</v>
      </c>
      <c r="B1785" s="16" t="s">
        <v>159</v>
      </c>
      <c r="C1785" s="16"/>
      <c r="D1785" s="17"/>
    </row>
    <row r="1786" spans="1:4" ht="15" thickBot="1" x14ac:dyDescent="0.4">
      <c r="A1786" s="16" t="s">
        <v>5004</v>
      </c>
      <c r="B1786" s="16" t="s">
        <v>159</v>
      </c>
      <c r="C1786" s="16"/>
      <c r="D1786" s="17"/>
    </row>
    <row r="1787" spans="1:4" ht="15" thickBot="1" x14ac:dyDescent="0.4">
      <c r="A1787" s="16" t="s">
        <v>5005</v>
      </c>
      <c r="B1787" s="16" t="s">
        <v>159</v>
      </c>
      <c r="C1787" s="16"/>
      <c r="D1787" s="17"/>
    </row>
    <row r="1788" spans="1:4" ht="15" thickBot="1" x14ac:dyDescent="0.4">
      <c r="A1788" s="16" t="s">
        <v>5006</v>
      </c>
      <c r="B1788" s="16" t="s">
        <v>159</v>
      </c>
      <c r="C1788" s="16"/>
      <c r="D1788" s="17"/>
    </row>
    <row r="1789" spans="1:4" ht="15" thickBot="1" x14ac:dyDescent="0.4">
      <c r="A1789" s="16" t="s">
        <v>5007</v>
      </c>
      <c r="B1789" s="16" t="s">
        <v>159</v>
      </c>
      <c r="C1789" s="16"/>
      <c r="D1789" s="17"/>
    </row>
    <row r="1790" spans="1:4" ht="15" thickBot="1" x14ac:dyDescent="0.4">
      <c r="A1790" s="16" t="s">
        <v>5008</v>
      </c>
      <c r="B1790" s="16" t="s">
        <v>159</v>
      </c>
      <c r="C1790" s="16"/>
      <c r="D1790" s="17"/>
    </row>
    <row r="1791" spans="1:4" ht="15" thickBot="1" x14ac:dyDescent="0.4">
      <c r="A1791" s="16" t="s">
        <v>5009</v>
      </c>
      <c r="B1791" s="16" t="s">
        <v>159</v>
      </c>
      <c r="C1791" s="16"/>
      <c r="D1791" s="17"/>
    </row>
    <row r="1792" spans="1:4" ht="15" thickBot="1" x14ac:dyDescent="0.4">
      <c r="A1792" s="16" t="s">
        <v>5010</v>
      </c>
      <c r="B1792" s="16" t="s">
        <v>159</v>
      </c>
      <c r="C1792" s="16"/>
      <c r="D1792" s="17"/>
    </row>
    <row r="1793" spans="1:2" ht="15" thickBot="1" x14ac:dyDescent="0.4">
      <c r="A1793" s="16" t="s">
        <v>5011</v>
      </c>
      <c r="B1793" s="16" t="s">
        <v>159</v>
      </c>
    </row>
    <row r="1794" spans="1:2" ht="15" thickBot="1" x14ac:dyDescent="0.4">
      <c r="A1794" s="16" t="s">
        <v>5012</v>
      </c>
      <c r="B1794" s="16" t="s">
        <v>159</v>
      </c>
    </row>
    <row r="1795" spans="1:2" ht="15" thickBot="1" x14ac:dyDescent="0.4">
      <c r="A1795" s="16" t="s">
        <v>5013</v>
      </c>
      <c r="B1795" s="16" t="s">
        <v>159</v>
      </c>
    </row>
    <row r="1796" spans="1:2" ht="15" thickBot="1" x14ac:dyDescent="0.4">
      <c r="A1796" s="16" t="s">
        <v>5014</v>
      </c>
      <c r="B1796" s="16" t="s">
        <v>1518</v>
      </c>
    </row>
    <row r="1797" spans="1:2" ht="15" thickBot="1" x14ac:dyDescent="0.4">
      <c r="A1797" s="16" t="s">
        <v>5015</v>
      </c>
      <c r="B1797" s="16" t="s">
        <v>159</v>
      </c>
    </row>
    <row r="1798" spans="1:2" ht="15" thickBot="1" x14ac:dyDescent="0.4">
      <c r="A1798" s="16" t="s">
        <v>5016</v>
      </c>
      <c r="B1798" s="16" t="s">
        <v>1518</v>
      </c>
    </row>
    <row r="1799" spans="1:2" ht="15" thickBot="1" x14ac:dyDescent="0.4">
      <c r="A1799" s="16" t="s">
        <v>5017</v>
      </c>
      <c r="B1799" s="16" t="s">
        <v>1518</v>
      </c>
    </row>
    <row r="1800" spans="1:2" ht="15" thickBot="1" x14ac:dyDescent="0.4">
      <c r="A1800" s="16" t="s">
        <v>5018</v>
      </c>
      <c r="B1800" s="16" t="s">
        <v>1167</v>
      </c>
    </row>
    <row r="1801" spans="1:2" ht="15" thickBot="1" x14ac:dyDescent="0.4">
      <c r="A1801" s="16" t="s">
        <v>5019</v>
      </c>
      <c r="B1801" s="16" t="s">
        <v>1167</v>
      </c>
    </row>
    <row r="1802" spans="1:2" ht="15" thickBot="1" x14ac:dyDescent="0.4">
      <c r="A1802" s="16" t="s">
        <v>5020</v>
      </c>
      <c r="B1802" s="16" t="s">
        <v>1167</v>
      </c>
    </row>
    <row r="1803" spans="1:2" ht="15" thickBot="1" x14ac:dyDescent="0.4">
      <c r="A1803" s="16" t="s">
        <v>5021</v>
      </c>
      <c r="B1803" s="16" t="s">
        <v>1167</v>
      </c>
    </row>
    <row r="1804" spans="1:2" ht="15" thickBot="1" x14ac:dyDescent="0.4">
      <c r="A1804" s="16" t="s">
        <v>5022</v>
      </c>
      <c r="B1804" s="16" t="s">
        <v>1167</v>
      </c>
    </row>
    <row r="1805" spans="1:2" ht="15" thickBot="1" x14ac:dyDescent="0.4">
      <c r="A1805" s="16" t="s">
        <v>5023</v>
      </c>
      <c r="B1805" s="16" t="s">
        <v>1167</v>
      </c>
    </row>
    <row r="1806" spans="1:2" ht="15" thickBot="1" x14ac:dyDescent="0.4">
      <c r="A1806" s="16" t="s">
        <v>5024</v>
      </c>
      <c r="B1806" s="16" t="s">
        <v>1167</v>
      </c>
    </row>
    <row r="1807" spans="1:2" ht="15" thickBot="1" x14ac:dyDescent="0.4">
      <c r="A1807" s="16" t="s">
        <v>5025</v>
      </c>
      <c r="B1807" s="16" t="s">
        <v>1167</v>
      </c>
    </row>
    <row r="1808" spans="1:2" ht="15" thickBot="1" x14ac:dyDescent="0.4">
      <c r="A1808" s="16" t="s">
        <v>5026</v>
      </c>
      <c r="B1808" s="16" t="s">
        <v>1167</v>
      </c>
    </row>
    <row r="1809" spans="1:4" ht="15" thickBot="1" x14ac:dyDescent="0.4">
      <c r="A1809" s="16" t="s">
        <v>5027</v>
      </c>
      <c r="B1809" s="16" t="s">
        <v>1167</v>
      </c>
      <c r="C1809" s="16"/>
      <c r="D1809" s="17"/>
    </row>
    <row r="1810" spans="1:4" ht="15" thickBot="1" x14ac:dyDescent="0.4">
      <c r="A1810" s="16" t="s">
        <v>5028</v>
      </c>
      <c r="B1810" s="16" t="s">
        <v>159</v>
      </c>
      <c r="C1810" s="16"/>
      <c r="D1810" s="17"/>
    </row>
    <row r="1811" spans="1:4" ht="15" thickBot="1" x14ac:dyDescent="0.4">
      <c r="A1811" s="16" t="s">
        <v>5029</v>
      </c>
      <c r="B1811" s="16" t="s">
        <v>4786</v>
      </c>
      <c r="C1811" s="16"/>
      <c r="D1811" s="17" t="s">
        <v>4786</v>
      </c>
    </row>
    <row r="1812" spans="1:4" ht="15" thickBot="1" x14ac:dyDescent="0.4">
      <c r="A1812" s="16" t="s">
        <v>5030</v>
      </c>
      <c r="B1812" s="16" t="s">
        <v>4786</v>
      </c>
      <c r="C1812" s="16"/>
      <c r="D1812" s="17" t="s">
        <v>4786</v>
      </c>
    </row>
    <row r="1813" spans="1:4" ht="15" thickBot="1" x14ac:dyDescent="0.4">
      <c r="A1813" s="16" t="s">
        <v>5031</v>
      </c>
      <c r="B1813" s="16" t="s">
        <v>4786</v>
      </c>
      <c r="C1813" s="16"/>
      <c r="D1813" s="17" t="s">
        <v>4786</v>
      </c>
    </row>
    <row r="1814" spans="1:4" ht="15" thickBot="1" x14ac:dyDescent="0.4">
      <c r="A1814" s="16" t="s">
        <v>5032</v>
      </c>
      <c r="B1814" s="16" t="s">
        <v>4786</v>
      </c>
      <c r="C1814" s="16"/>
      <c r="D1814" s="17" t="s">
        <v>4786</v>
      </c>
    </row>
    <row r="1815" spans="1:4" ht="15" thickBot="1" x14ac:dyDescent="0.4">
      <c r="A1815" s="16" t="s">
        <v>5033</v>
      </c>
      <c r="B1815" s="16" t="s">
        <v>4786</v>
      </c>
      <c r="C1815" s="16"/>
      <c r="D1815" s="17" t="s">
        <v>4786</v>
      </c>
    </row>
    <row r="1816" spans="1:4" ht="15" thickBot="1" x14ac:dyDescent="0.4">
      <c r="A1816" s="16" t="s">
        <v>5034</v>
      </c>
      <c r="B1816" s="16" t="s">
        <v>4789</v>
      </c>
      <c r="C1816" s="16"/>
      <c r="D1816" s="17"/>
    </row>
    <row r="1817" spans="1:4" ht="15" thickBot="1" x14ac:dyDescent="0.4">
      <c r="A1817" s="16" t="s">
        <v>5035</v>
      </c>
      <c r="B1817" s="16" t="s">
        <v>4786</v>
      </c>
      <c r="C1817" s="16"/>
      <c r="D1817" s="17" t="s">
        <v>4786</v>
      </c>
    </row>
    <row r="1818" spans="1:4" ht="15" thickBot="1" x14ac:dyDescent="0.4">
      <c r="A1818" s="16" t="s">
        <v>5036</v>
      </c>
      <c r="B1818" s="16" t="s">
        <v>4784</v>
      </c>
      <c r="C1818" s="16"/>
      <c r="D1818" s="17"/>
    </row>
    <row r="1819" spans="1:4" ht="15" thickBot="1" x14ac:dyDescent="0.4">
      <c r="A1819" s="16" t="s">
        <v>5037</v>
      </c>
      <c r="B1819" s="16" t="s">
        <v>4852</v>
      </c>
      <c r="C1819" s="16"/>
      <c r="D1819" s="17"/>
    </row>
    <row r="1820" spans="1:4" ht="15" thickBot="1" x14ac:dyDescent="0.4">
      <c r="A1820" s="16" t="s">
        <v>5038</v>
      </c>
      <c r="B1820" s="16" t="s">
        <v>159</v>
      </c>
      <c r="C1820" s="16"/>
      <c r="D1820" s="17"/>
    </row>
    <row r="1821" spans="1:4" ht="15" thickBot="1" x14ac:dyDescent="0.4">
      <c r="A1821" s="16" t="s">
        <v>5039</v>
      </c>
      <c r="B1821" s="16" t="s">
        <v>4784</v>
      </c>
      <c r="C1821" s="16"/>
      <c r="D1821" s="17"/>
    </row>
    <row r="1822" spans="1:4" ht="15" thickBot="1" x14ac:dyDescent="0.4">
      <c r="A1822" s="16" t="s">
        <v>5040</v>
      </c>
      <c r="B1822" s="16" t="s">
        <v>4786</v>
      </c>
      <c r="C1822" s="16"/>
      <c r="D1822" s="17" t="s">
        <v>4786</v>
      </c>
    </row>
    <row r="1823" spans="1:4" ht="15" thickBot="1" x14ac:dyDescent="0.4">
      <c r="A1823" s="16" t="s">
        <v>5041</v>
      </c>
      <c r="B1823" s="16" t="s">
        <v>4786</v>
      </c>
      <c r="C1823" s="16"/>
      <c r="D1823" s="17" t="s">
        <v>4786</v>
      </c>
    </row>
    <row r="1824" spans="1:4" ht="15" thickBot="1" x14ac:dyDescent="0.4">
      <c r="A1824" s="16" t="s">
        <v>5042</v>
      </c>
      <c r="B1824" s="16" t="s">
        <v>4786</v>
      </c>
      <c r="C1824" s="16"/>
      <c r="D1824" s="17" t="s">
        <v>4786</v>
      </c>
    </row>
    <row r="1825" spans="1:4" ht="15" thickBot="1" x14ac:dyDescent="0.4">
      <c r="A1825" s="16" t="s">
        <v>5043</v>
      </c>
      <c r="B1825" s="16" t="s">
        <v>4786</v>
      </c>
      <c r="C1825" s="16"/>
      <c r="D1825" s="17" t="s">
        <v>4786</v>
      </c>
    </row>
    <row r="1826" spans="1:4" ht="15" thickBot="1" x14ac:dyDescent="0.4">
      <c r="A1826" s="16" t="s">
        <v>5044</v>
      </c>
      <c r="B1826" s="16" t="s">
        <v>4784</v>
      </c>
      <c r="C1826" s="16"/>
      <c r="D1826" s="17"/>
    </row>
    <row r="1827" spans="1:4" ht="15" thickBot="1" x14ac:dyDescent="0.4">
      <c r="A1827" s="16" t="s">
        <v>5045</v>
      </c>
      <c r="B1827" s="16" t="s">
        <v>4786</v>
      </c>
      <c r="C1827" s="16"/>
      <c r="D1827" s="17" t="s">
        <v>4786</v>
      </c>
    </row>
    <row r="1828" spans="1:4" ht="15" thickBot="1" x14ac:dyDescent="0.4">
      <c r="A1828" s="16" t="s">
        <v>5046</v>
      </c>
      <c r="B1828" s="16" t="s">
        <v>4786</v>
      </c>
      <c r="C1828" s="16"/>
      <c r="D1828" s="17" t="s">
        <v>4786</v>
      </c>
    </row>
    <row r="1829" spans="1:4" ht="15" thickBot="1" x14ac:dyDescent="0.4">
      <c r="A1829" s="16" t="s">
        <v>5047</v>
      </c>
      <c r="B1829" s="16" t="s">
        <v>4784</v>
      </c>
      <c r="C1829" s="16"/>
      <c r="D1829" s="17"/>
    </row>
    <row r="1830" spans="1:4" ht="15" thickBot="1" x14ac:dyDescent="0.4">
      <c r="A1830" s="16" t="s">
        <v>5048</v>
      </c>
      <c r="B1830" s="16" t="s">
        <v>4786</v>
      </c>
      <c r="C1830" s="16"/>
      <c r="D1830" s="17" t="s">
        <v>4786</v>
      </c>
    </row>
    <row r="1831" spans="1:4" ht="15" thickBot="1" x14ac:dyDescent="0.4">
      <c r="A1831" s="16" t="s">
        <v>5049</v>
      </c>
      <c r="B1831" s="16" t="s">
        <v>4786</v>
      </c>
      <c r="C1831" s="16"/>
      <c r="D1831" s="17" t="s">
        <v>4786</v>
      </c>
    </row>
    <row r="1832" spans="1:4" ht="15" thickBot="1" x14ac:dyDescent="0.4">
      <c r="A1832" s="16" t="s">
        <v>5050</v>
      </c>
      <c r="B1832" s="16" t="s">
        <v>4786</v>
      </c>
      <c r="C1832" s="16"/>
      <c r="D1832" s="17" t="s">
        <v>4786</v>
      </c>
    </row>
    <row r="1833" spans="1:4" ht="15" thickBot="1" x14ac:dyDescent="0.4">
      <c r="A1833" s="16" t="s">
        <v>5051</v>
      </c>
      <c r="B1833" s="16" t="s">
        <v>4786</v>
      </c>
      <c r="C1833" s="16"/>
      <c r="D1833" s="17" t="s">
        <v>4786</v>
      </c>
    </row>
    <row r="1834" spans="1:4" ht="15" thickBot="1" x14ac:dyDescent="0.4">
      <c r="A1834" s="16" t="s">
        <v>5052</v>
      </c>
      <c r="B1834" s="16" t="s">
        <v>4786</v>
      </c>
      <c r="C1834" s="16"/>
      <c r="D1834" s="17" t="s">
        <v>4786</v>
      </c>
    </row>
    <row r="1835" spans="1:4" ht="15" thickBot="1" x14ac:dyDescent="0.4">
      <c r="A1835" s="16" t="s">
        <v>5053</v>
      </c>
      <c r="B1835" s="16" t="s">
        <v>159</v>
      </c>
      <c r="C1835" s="16"/>
      <c r="D1835" s="17"/>
    </row>
    <row r="1836" spans="1:4" ht="15" thickBot="1" x14ac:dyDescent="0.4">
      <c r="A1836" s="16" t="s">
        <v>5054</v>
      </c>
      <c r="B1836" s="16" t="s">
        <v>4784</v>
      </c>
      <c r="C1836" s="16"/>
      <c r="D1836" s="17"/>
    </row>
    <row r="1837" spans="1:4" ht="15" thickBot="1" x14ac:dyDescent="0.4">
      <c r="A1837" s="16" t="s">
        <v>5055</v>
      </c>
      <c r="B1837" s="16" t="s">
        <v>4786</v>
      </c>
      <c r="C1837" s="16"/>
      <c r="D1837" s="17" t="s">
        <v>4786</v>
      </c>
    </row>
    <row r="1838" spans="1:4" ht="15" thickBot="1" x14ac:dyDescent="0.4">
      <c r="A1838" s="16" t="s">
        <v>5056</v>
      </c>
      <c r="B1838" s="16" t="s">
        <v>4786</v>
      </c>
      <c r="C1838" s="16"/>
      <c r="D1838" s="17" t="s">
        <v>4786</v>
      </c>
    </row>
    <row r="1839" spans="1:4" ht="15" thickBot="1" x14ac:dyDescent="0.4">
      <c r="A1839" s="16" t="s">
        <v>5057</v>
      </c>
      <c r="B1839" s="16" t="s">
        <v>4786</v>
      </c>
      <c r="C1839" s="16"/>
      <c r="D1839" s="17" t="s">
        <v>4786</v>
      </c>
    </row>
    <row r="1840" spans="1:4" ht="15" thickBot="1" x14ac:dyDescent="0.4">
      <c r="A1840" s="16" t="s">
        <v>5058</v>
      </c>
      <c r="B1840" s="16" t="s">
        <v>4786</v>
      </c>
      <c r="C1840" s="16"/>
      <c r="D1840" s="17" t="s">
        <v>4786</v>
      </c>
    </row>
    <row r="1841" spans="1:4" ht="15" thickBot="1" x14ac:dyDescent="0.4">
      <c r="A1841" s="16" t="s">
        <v>5059</v>
      </c>
      <c r="B1841" s="16" t="s">
        <v>4786</v>
      </c>
      <c r="C1841" s="16"/>
      <c r="D1841" s="17" t="s">
        <v>4786</v>
      </c>
    </row>
    <row r="1842" spans="1:4" ht="15" thickBot="1" x14ac:dyDescent="0.4">
      <c r="A1842" s="16" t="s">
        <v>5060</v>
      </c>
      <c r="B1842" s="16" t="s">
        <v>4784</v>
      </c>
      <c r="C1842" s="16"/>
      <c r="D1842" s="17"/>
    </row>
    <row r="1843" spans="1:4" ht="15" thickBot="1" x14ac:dyDescent="0.4">
      <c r="A1843" s="16" t="s">
        <v>5061</v>
      </c>
      <c r="B1843" s="16" t="s">
        <v>4786</v>
      </c>
      <c r="C1843" s="16"/>
      <c r="D1843" s="17" t="s">
        <v>4786</v>
      </c>
    </row>
    <row r="1844" spans="1:4" ht="15" thickBot="1" x14ac:dyDescent="0.4">
      <c r="A1844" s="16" t="s">
        <v>5062</v>
      </c>
      <c r="B1844" s="16" t="s">
        <v>4786</v>
      </c>
      <c r="C1844" s="16"/>
      <c r="D1844" s="17" t="s">
        <v>4786</v>
      </c>
    </row>
    <row r="1845" spans="1:4" ht="15" thickBot="1" x14ac:dyDescent="0.4">
      <c r="A1845" s="16" t="s">
        <v>5063</v>
      </c>
      <c r="B1845" s="16" t="s">
        <v>4784</v>
      </c>
      <c r="C1845" s="16"/>
      <c r="D1845" s="17"/>
    </row>
    <row r="1846" spans="1:4" ht="15" thickBot="1" x14ac:dyDescent="0.4">
      <c r="A1846" s="16" t="s">
        <v>5064</v>
      </c>
      <c r="B1846" s="16" t="s">
        <v>4786</v>
      </c>
      <c r="C1846" s="16"/>
      <c r="D1846" s="17" t="s">
        <v>4786</v>
      </c>
    </row>
    <row r="1847" spans="1:4" ht="15" thickBot="1" x14ac:dyDescent="0.4">
      <c r="A1847" s="16" t="s">
        <v>5065</v>
      </c>
      <c r="B1847" s="16" t="s">
        <v>159</v>
      </c>
      <c r="C1847" s="16"/>
      <c r="D1847" s="17"/>
    </row>
    <row r="1848" spans="1:4" ht="15" thickBot="1" x14ac:dyDescent="0.4">
      <c r="A1848" s="16" t="s">
        <v>5066</v>
      </c>
      <c r="B1848" s="16" t="s">
        <v>159</v>
      </c>
      <c r="C1848" s="16"/>
      <c r="D1848" s="17"/>
    </row>
    <row r="1849" spans="1:4" ht="15" thickBot="1" x14ac:dyDescent="0.4">
      <c r="A1849" s="16" t="s">
        <v>5067</v>
      </c>
      <c r="B1849" s="16" t="s">
        <v>4786</v>
      </c>
      <c r="C1849" s="16"/>
      <c r="D1849" s="17" t="s">
        <v>4786</v>
      </c>
    </row>
    <row r="1850" spans="1:4" ht="15" thickBot="1" x14ac:dyDescent="0.4">
      <c r="A1850" s="16" t="s">
        <v>5068</v>
      </c>
      <c r="B1850" s="16" t="s">
        <v>4786</v>
      </c>
      <c r="C1850" s="16"/>
      <c r="D1850" s="17" t="s">
        <v>4786</v>
      </c>
    </row>
    <row r="1851" spans="1:4" ht="15" thickBot="1" x14ac:dyDescent="0.4">
      <c r="A1851" s="16" t="s">
        <v>5069</v>
      </c>
      <c r="B1851" s="16" t="s">
        <v>159</v>
      </c>
      <c r="C1851" s="16"/>
      <c r="D1851" s="17"/>
    </row>
    <row r="1852" spans="1:4" ht="15" thickBot="1" x14ac:dyDescent="0.4">
      <c r="A1852" s="16" t="s">
        <v>5070</v>
      </c>
      <c r="B1852" s="16" t="s">
        <v>159</v>
      </c>
      <c r="C1852" s="16"/>
      <c r="D1852" s="17"/>
    </row>
    <row r="1853" spans="1:4" ht="15" thickBot="1" x14ac:dyDescent="0.4">
      <c r="A1853" s="16" t="s">
        <v>5071</v>
      </c>
      <c r="B1853" s="16" t="s">
        <v>159</v>
      </c>
      <c r="C1853" s="16"/>
      <c r="D1853" s="17"/>
    </row>
    <row r="1854" spans="1:4" ht="15" thickBot="1" x14ac:dyDescent="0.4">
      <c r="A1854" s="16" t="s">
        <v>5072</v>
      </c>
      <c r="B1854" s="16" t="s">
        <v>159</v>
      </c>
      <c r="C1854" s="16"/>
      <c r="D1854" s="17"/>
    </row>
    <row r="1855" spans="1:4" ht="15" thickBot="1" x14ac:dyDescent="0.4">
      <c r="A1855" s="16" t="s">
        <v>5073</v>
      </c>
      <c r="B1855" s="16" t="s">
        <v>159</v>
      </c>
      <c r="C1855" s="16"/>
      <c r="D1855" s="17"/>
    </row>
    <row r="1856" spans="1:4" ht="15" thickBot="1" x14ac:dyDescent="0.4">
      <c r="A1856" s="16" t="s">
        <v>5074</v>
      </c>
      <c r="B1856" s="16" t="s">
        <v>159</v>
      </c>
      <c r="C1856" s="16"/>
      <c r="D1856" s="17"/>
    </row>
    <row r="1857" spans="1:2" ht="15" thickBot="1" x14ac:dyDescent="0.4">
      <c r="A1857" s="16" t="s">
        <v>5075</v>
      </c>
      <c r="B1857" s="16" t="s">
        <v>159</v>
      </c>
    </row>
    <row r="1858" spans="1:2" ht="15" thickBot="1" x14ac:dyDescent="0.4">
      <c r="A1858" s="16" t="s">
        <v>5076</v>
      </c>
      <c r="B1858" s="16" t="s">
        <v>4784</v>
      </c>
    </row>
    <row r="1859" spans="1:2" ht="15" thickBot="1" x14ac:dyDescent="0.4">
      <c r="A1859" s="16" t="s">
        <v>5077</v>
      </c>
      <c r="B1859" s="16" t="s">
        <v>159</v>
      </c>
    </row>
    <row r="1860" spans="1:2" ht="15" thickBot="1" x14ac:dyDescent="0.4">
      <c r="A1860" s="16" t="s">
        <v>5078</v>
      </c>
      <c r="B1860" s="16" t="s">
        <v>159</v>
      </c>
    </row>
    <row r="1861" spans="1:2" ht="15" thickBot="1" x14ac:dyDescent="0.4">
      <c r="A1861" s="16" t="s">
        <v>5079</v>
      </c>
      <c r="B1861" s="16" t="s">
        <v>159</v>
      </c>
    </row>
    <row r="1862" spans="1:2" ht="15" thickBot="1" x14ac:dyDescent="0.4">
      <c r="A1862" s="16" t="s">
        <v>5080</v>
      </c>
      <c r="B1862" s="16" t="s">
        <v>5081</v>
      </c>
    </row>
    <row r="1863" spans="1:2" ht="15" thickBot="1" x14ac:dyDescent="0.4">
      <c r="A1863" s="16" t="s">
        <v>5082</v>
      </c>
      <c r="B1863" s="16" t="s">
        <v>1167</v>
      </c>
    </row>
    <row r="1864" spans="1:2" ht="15" thickBot="1" x14ac:dyDescent="0.4">
      <c r="A1864" s="16" t="s">
        <v>5083</v>
      </c>
      <c r="B1864" s="16" t="s">
        <v>1167</v>
      </c>
    </row>
    <row r="1865" spans="1:2" ht="15" thickBot="1" x14ac:dyDescent="0.4">
      <c r="A1865" s="16" t="s">
        <v>5084</v>
      </c>
      <c r="B1865" s="16" t="s">
        <v>1167</v>
      </c>
    </row>
    <row r="1866" spans="1:2" ht="15" thickBot="1" x14ac:dyDescent="0.4">
      <c r="A1866" s="16" t="s">
        <v>5085</v>
      </c>
      <c r="B1866" s="16" t="s">
        <v>1167</v>
      </c>
    </row>
    <row r="1867" spans="1:2" ht="15" thickBot="1" x14ac:dyDescent="0.4">
      <c r="A1867" s="16" t="s">
        <v>5086</v>
      </c>
      <c r="B1867" s="16" t="s">
        <v>1167</v>
      </c>
    </row>
    <row r="1868" spans="1:2" ht="15" thickBot="1" x14ac:dyDescent="0.4">
      <c r="A1868" s="16" t="s">
        <v>5087</v>
      </c>
      <c r="B1868" s="16" t="s">
        <v>1167</v>
      </c>
    </row>
    <row r="1869" spans="1:2" ht="15" thickBot="1" x14ac:dyDescent="0.4">
      <c r="A1869" s="16" t="s">
        <v>5088</v>
      </c>
      <c r="B1869" s="16" t="s">
        <v>1167</v>
      </c>
    </row>
    <row r="1870" spans="1:2" ht="15" thickBot="1" x14ac:dyDescent="0.4">
      <c r="A1870" s="16" t="s">
        <v>5089</v>
      </c>
      <c r="B1870" s="16" t="s">
        <v>1167</v>
      </c>
    </row>
    <row r="1871" spans="1:2" ht="15" thickBot="1" x14ac:dyDescent="0.4">
      <c r="A1871" s="16" t="s">
        <v>5090</v>
      </c>
      <c r="B1871" s="16" t="s">
        <v>1167</v>
      </c>
    </row>
    <row r="1872" spans="1:2" ht="15" thickBot="1" x14ac:dyDescent="0.4">
      <c r="A1872" s="16" t="s">
        <v>5091</v>
      </c>
      <c r="B1872" s="16" t="s">
        <v>1167</v>
      </c>
    </row>
    <row r="1873" spans="1:2" ht="15" thickBot="1" x14ac:dyDescent="0.4">
      <c r="A1873" s="16" t="s">
        <v>5092</v>
      </c>
      <c r="B1873" s="16" t="s">
        <v>1167</v>
      </c>
    </row>
    <row r="1874" spans="1:2" ht="15" thickBot="1" x14ac:dyDescent="0.4">
      <c r="A1874" s="16" t="s">
        <v>5093</v>
      </c>
      <c r="B1874" s="16" t="s">
        <v>1167</v>
      </c>
    </row>
    <row r="1875" spans="1:2" ht="15" thickBot="1" x14ac:dyDescent="0.4">
      <c r="A1875" s="16" t="s">
        <v>5094</v>
      </c>
      <c r="B1875" s="16" t="s">
        <v>159</v>
      </c>
    </row>
    <row r="1876" spans="1:2" ht="15" thickBot="1" x14ac:dyDescent="0.4">
      <c r="A1876" s="16" t="s">
        <v>5095</v>
      </c>
      <c r="B1876" s="16" t="s">
        <v>1167</v>
      </c>
    </row>
    <row r="1877" spans="1:2" ht="15" thickBot="1" x14ac:dyDescent="0.4">
      <c r="A1877" s="16" t="s">
        <v>5096</v>
      </c>
      <c r="B1877" s="16" t="s">
        <v>1167</v>
      </c>
    </row>
    <row r="1878" spans="1:2" ht="15" thickBot="1" x14ac:dyDescent="0.4">
      <c r="A1878" s="16" t="s">
        <v>5097</v>
      </c>
      <c r="B1878" s="16" t="s">
        <v>1167</v>
      </c>
    </row>
    <row r="1879" spans="1:2" ht="15" thickBot="1" x14ac:dyDescent="0.4">
      <c r="A1879" s="16" t="s">
        <v>5098</v>
      </c>
      <c r="B1879" s="16" t="s">
        <v>1167</v>
      </c>
    </row>
    <row r="1880" spans="1:2" ht="15" thickBot="1" x14ac:dyDescent="0.4">
      <c r="A1880" s="16" t="s">
        <v>5099</v>
      </c>
      <c r="B1880" s="16" t="s">
        <v>1167</v>
      </c>
    </row>
    <row r="1881" spans="1:2" ht="15" thickBot="1" x14ac:dyDescent="0.4">
      <c r="A1881" s="16" t="s">
        <v>5100</v>
      </c>
      <c r="B1881" s="16" t="s">
        <v>1167</v>
      </c>
    </row>
    <row r="1882" spans="1:2" ht="15" thickBot="1" x14ac:dyDescent="0.4">
      <c r="A1882" s="16" t="s">
        <v>5101</v>
      </c>
      <c r="B1882" s="16" t="s">
        <v>1167</v>
      </c>
    </row>
    <row r="1883" spans="1:2" ht="15" thickBot="1" x14ac:dyDescent="0.4">
      <c r="A1883" s="16" t="s">
        <v>5102</v>
      </c>
      <c r="B1883" s="16" t="s">
        <v>1167</v>
      </c>
    </row>
    <row r="1884" spans="1:2" ht="15" thickBot="1" x14ac:dyDescent="0.4">
      <c r="A1884" s="16" t="s">
        <v>5103</v>
      </c>
      <c r="B1884" s="16" t="s">
        <v>1167</v>
      </c>
    </row>
    <row r="1885" spans="1:2" ht="15" thickBot="1" x14ac:dyDescent="0.4">
      <c r="A1885" s="16" t="s">
        <v>5104</v>
      </c>
      <c r="B1885" s="16" t="s">
        <v>1167</v>
      </c>
    </row>
    <row r="1886" spans="1:2" ht="15" thickBot="1" x14ac:dyDescent="0.4">
      <c r="A1886" s="16" t="s">
        <v>5105</v>
      </c>
      <c r="B1886" s="16" t="s">
        <v>975</v>
      </c>
    </row>
    <row r="1887" spans="1:2" ht="15" thickBot="1" x14ac:dyDescent="0.4">
      <c r="A1887" s="16" t="s">
        <v>5106</v>
      </c>
      <c r="B1887" s="16" t="s">
        <v>1167</v>
      </c>
    </row>
    <row r="1888" spans="1:2" ht="15" thickBot="1" x14ac:dyDescent="0.4">
      <c r="A1888" s="16" t="s">
        <v>5107</v>
      </c>
      <c r="B1888" s="16" t="s">
        <v>1167</v>
      </c>
    </row>
    <row r="1889" spans="1:4" ht="15" thickBot="1" x14ac:dyDescent="0.4">
      <c r="A1889" s="16" t="s">
        <v>5108</v>
      </c>
      <c r="B1889" s="16" t="s">
        <v>5109</v>
      </c>
      <c r="C1889" s="16"/>
      <c r="D1889" s="17"/>
    </row>
    <row r="1890" spans="1:4" ht="15" thickBot="1" x14ac:dyDescent="0.4">
      <c r="A1890" s="16" t="s">
        <v>5110</v>
      </c>
      <c r="B1890" s="16" t="s">
        <v>1167</v>
      </c>
      <c r="C1890" s="16"/>
      <c r="D1890" s="17"/>
    </row>
    <row r="1891" spans="1:4" ht="15" thickBot="1" x14ac:dyDescent="0.4">
      <c r="A1891" s="16" t="s">
        <v>5111</v>
      </c>
      <c r="B1891" s="16" t="s">
        <v>1167</v>
      </c>
      <c r="C1891" s="16"/>
      <c r="D1891" s="17"/>
    </row>
    <row r="1892" spans="1:4" ht="15" thickBot="1" x14ac:dyDescent="0.4">
      <c r="A1892" s="16" t="s">
        <v>5112</v>
      </c>
      <c r="B1892" s="16" t="s">
        <v>1167</v>
      </c>
      <c r="C1892" s="16"/>
      <c r="D1892" s="17"/>
    </row>
    <row r="1893" spans="1:4" ht="15" thickBot="1" x14ac:dyDescent="0.4">
      <c r="A1893" s="16" t="s">
        <v>5113</v>
      </c>
      <c r="B1893" s="16" t="s">
        <v>1167</v>
      </c>
      <c r="C1893" s="16"/>
      <c r="D1893" s="17"/>
    </row>
    <row r="1894" spans="1:4" ht="15" thickBot="1" x14ac:dyDescent="0.4">
      <c r="A1894" s="16" t="s">
        <v>5114</v>
      </c>
      <c r="B1894" s="16" t="s">
        <v>1167</v>
      </c>
      <c r="C1894" s="16"/>
      <c r="D1894" s="17"/>
    </row>
    <row r="1895" spans="1:4" ht="15" thickBot="1" x14ac:dyDescent="0.4">
      <c r="A1895" s="16" t="s">
        <v>5115</v>
      </c>
      <c r="B1895" s="16" t="s">
        <v>1167</v>
      </c>
      <c r="C1895" s="16"/>
      <c r="D1895" s="17"/>
    </row>
    <row r="1896" spans="1:4" ht="15" thickBot="1" x14ac:dyDescent="0.4">
      <c r="A1896" s="16" t="s">
        <v>5116</v>
      </c>
      <c r="B1896" s="16" t="s">
        <v>1167</v>
      </c>
      <c r="C1896" s="16"/>
      <c r="D1896" s="17"/>
    </row>
    <row r="1897" spans="1:4" ht="15" thickBot="1" x14ac:dyDescent="0.4">
      <c r="A1897" s="16" t="s">
        <v>5117</v>
      </c>
      <c r="B1897" s="16" t="s">
        <v>1167</v>
      </c>
      <c r="C1897" s="16"/>
      <c r="D1897" s="17"/>
    </row>
    <row r="1898" spans="1:4" ht="15" thickBot="1" x14ac:dyDescent="0.4">
      <c r="A1898" s="16" t="s">
        <v>5118</v>
      </c>
      <c r="B1898" s="16" t="s">
        <v>1167</v>
      </c>
      <c r="C1898" s="16"/>
      <c r="D1898" s="17"/>
    </row>
    <row r="1899" spans="1:4" ht="15" thickBot="1" x14ac:dyDescent="0.4">
      <c r="A1899" s="16" t="s">
        <v>5119</v>
      </c>
      <c r="B1899" s="16" t="s">
        <v>4786</v>
      </c>
      <c r="C1899" s="16"/>
      <c r="D1899" s="17" t="s">
        <v>4786</v>
      </c>
    </row>
    <row r="1900" spans="1:4" ht="15" thickBot="1" x14ac:dyDescent="0.4">
      <c r="A1900" s="16" t="s">
        <v>5120</v>
      </c>
      <c r="B1900" s="16" t="s">
        <v>4786</v>
      </c>
      <c r="C1900" s="16"/>
      <c r="D1900" s="17" t="s">
        <v>4786</v>
      </c>
    </row>
    <row r="1901" spans="1:4" ht="15" thickBot="1" x14ac:dyDescent="0.4">
      <c r="A1901" s="16" t="s">
        <v>5121</v>
      </c>
      <c r="B1901" s="16" t="s">
        <v>4786</v>
      </c>
      <c r="C1901" s="16"/>
      <c r="D1901" s="17" t="s">
        <v>4786</v>
      </c>
    </row>
    <row r="1902" spans="1:4" ht="15" thickBot="1" x14ac:dyDescent="0.4">
      <c r="A1902" s="16" t="s">
        <v>5122</v>
      </c>
      <c r="B1902" s="16" t="s">
        <v>4794</v>
      </c>
      <c r="C1902" s="16"/>
      <c r="D1902" s="17" t="s">
        <v>4794</v>
      </c>
    </row>
    <row r="1903" spans="1:4" ht="15" thickBot="1" x14ac:dyDescent="0.4">
      <c r="A1903" s="16" t="s">
        <v>5123</v>
      </c>
      <c r="B1903" s="16" t="s">
        <v>4786</v>
      </c>
      <c r="C1903" s="16"/>
      <c r="D1903" s="17" t="s">
        <v>4786</v>
      </c>
    </row>
    <row r="1904" spans="1:4" ht="15" thickBot="1" x14ac:dyDescent="0.4">
      <c r="A1904" s="16" t="s">
        <v>5124</v>
      </c>
      <c r="B1904" s="16" t="s">
        <v>4794</v>
      </c>
      <c r="C1904" s="16"/>
      <c r="D1904" s="17" t="s">
        <v>4794</v>
      </c>
    </row>
    <row r="1905" spans="1:2" ht="15" thickBot="1" x14ac:dyDescent="0.4">
      <c r="A1905" s="16" t="s">
        <v>5125</v>
      </c>
      <c r="B1905" s="16" t="s">
        <v>1167</v>
      </c>
    </row>
    <row r="1906" spans="1:2" ht="15" thickBot="1" x14ac:dyDescent="0.4">
      <c r="A1906" s="16" t="s">
        <v>5126</v>
      </c>
      <c r="B1906" s="16" t="s">
        <v>1167</v>
      </c>
    </row>
    <row r="1907" spans="1:2" ht="15" thickBot="1" x14ac:dyDescent="0.4">
      <c r="A1907" s="16" t="s">
        <v>5127</v>
      </c>
      <c r="B1907" s="16" t="s">
        <v>1167</v>
      </c>
    </row>
    <row r="1908" spans="1:2" ht="15" thickBot="1" x14ac:dyDescent="0.4">
      <c r="A1908" s="16" t="s">
        <v>5128</v>
      </c>
      <c r="B1908" s="16" t="s">
        <v>1167</v>
      </c>
    </row>
    <row r="1909" spans="1:2" ht="15" thickBot="1" x14ac:dyDescent="0.4">
      <c r="A1909" s="16" t="s">
        <v>5129</v>
      </c>
      <c r="B1909" s="16" t="s">
        <v>1167</v>
      </c>
    </row>
    <row r="1910" spans="1:2" ht="15" thickBot="1" x14ac:dyDescent="0.4">
      <c r="A1910" s="16" t="s">
        <v>5130</v>
      </c>
      <c r="B1910" s="16" t="s">
        <v>1167</v>
      </c>
    </row>
    <row r="1911" spans="1:2" ht="15" thickBot="1" x14ac:dyDescent="0.4">
      <c r="A1911" s="16" t="s">
        <v>5131</v>
      </c>
      <c r="B1911" s="16" t="s">
        <v>1167</v>
      </c>
    </row>
    <row r="1912" spans="1:2" ht="15" thickBot="1" x14ac:dyDescent="0.4">
      <c r="A1912" s="16" t="s">
        <v>5132</v>
      </c>
      <c r="B1912" s="16" t="s">
        <v>1167</v>
      </c>
    </row>
    <row r="1913" spans="1:2" ht="15" thickBot="1" x14ac:dyDescent="0.4">
      <c r="A1913" s="16" t="s">
        <v>5133</v>
      </c>
      <c r="B1913" s="16" t="s">
        <v>1167</v>
      </c>
    </row>
    <row r="1914" spans="1:2" ht="15" thickBot="1" x14ac:dyDescent="0.4">
      <c r="A1914" s="16" t="s">
        <v>5134</v>
      </c>
      <c r="B1914" s="16" t="s">
        <v>1167</v>
      </c>
    </row>
    <row r="1915" spans="1:2" ht="15" thickBot="1" x14ac:dyDescent="0.4">
      <c r="A1915" s="16" t="s">
        <v>5135</v>
      </c>
      <c r="B1915" s="16" t="s">
        <v>1167</v>
      </c>
    </row>
    <row r="1916" spans="1:2" ht="15" thickBot="1" x14ac:dyDescent="0.4">
      <c r="A1916" s="16" t="s">
        <v>5136</v>
      </c>
      <c r="B1916" s="16" t="s">
        <v>1167</v>
      </c>
    </row>
    <row r="1917" spans="1:2" ht="15" thickBot="1" x14ac:dyDescent="0.4">
      <c r="A1917" s="16" t="s">
        <v>5137</v>
      </c>
      <c r="B1917" s="16" t="s">
        <v>1167</v>
      </c>
    </row>
    <row r="1918" spans="1:2" ht="15" thickBot="1" x14ac:dyDescent="0.4">
      <c r="A1918" s="16" t="s">
        <v>5138</v>
      </c>
      <c r="B1918" s="16" t="s">
        <v>159</v>
      </c>
    </row>
    <row r="1919" spans="1:2" ht="15" thickBot="1" x14ac:dyDescent="0.4">
      <c r="A1919" s="16" t="s">
        <v>5139</v>
      </c>
      <c r="B1919" s="16" t="s">
        <v>159</v>
      </c>
    </row>
    <row r="1920" spans="1:2" ht="15" thickBot="1" x14ac:dyDescent="0.4">
      <c r="A1920" s="16" t="s">
        <v>5140</v>
      </c>
      <c r="B1920" s="16" t="s">
        <v>159</v>
      </c>
    </row>
    <row r="1921" spans="1:4" ht="15" thickBot="1" x14ac:dyDescent="0.4">
      <c r="A1921" s="16" t="s">
        <v>5141</v>
      </c>
      <c r="B1921" s="16" t="s">
        <v>159</v>
      </c>
      <c r="C1921" s="16"/>
      <c r="D1921" s="17"/>
    </row>
    <row r="1922" spans="1:4" ht="15" thickBot="1" x14ac:dyDescent="0.4">
      <c r="A1922" s="16" t="s">
        <v>5142</v>
      </c>
      <c r="B1922" s="16" t="s">
        <v>159</v>
      </c>
      <c r="C1922" s="16"/>
      <c r="D1922" s="17"/>
    </row>
    <row r="1923" spans="1:4" ht="15" thickBot="1" x14ac:dyDescent="0.4">
      <c r="A1923" s="16" t="s">
        <v>5143</v>
      </c>
      <c r="B1923" s="16" t="s">
        <v>159</v>
      </c>
      <c r="C1923" s="16"/>
      <c r="D1923" s="17"/>
    </row>
    <row r="1924" spans="1:4" ht="15" thickBot="1" x14ac:dyDescent="0.4">
      <c r="A1924" s="16" t="s">
        <v>5144</v>
      </c>
      <c r="B1924" s="16" t="s">
        <v>159</v>
      </c>
      <c r="C1924" s="16"/>
      <c r="D1924" s="17"/>
    </row>
    <row r="1925" spans="1:4" ht="15" thickBot="1" x14ac:dyDescent="0.4">
      <c r="A1925" s="16" t="s">
        <v>5145</v>
      </c>
      <c r="B1925" s="16" t="s">
        <v>4786</v>
      </c>
      <c r="C1925" s="16"/>
      <c r="D1925" s="17" t="s">
        <v>4786</v>
      </c>
    </row>
    <row r="1926" spans="1:4" ht="15" thickBot="1" x14ac:dyDescent="0.4">
      <c r="A1926" s="16" t="s">
        <v>5146</v>
      </c>
      <c r="B1926" s="16" t="s">
        <v>159</v>
      </c>
      <c r="C1926" s="16"/>
      <c r="D1926" s="17"/>
    </row>
    <row r="1927" spans="1:4" ht="15" thickBot="1" x14ac:dyDescent="0.4">
      <c r="A1927" s="16" t="s">
        <v>5147</v>
      </c>
      <c r="B1927" s="16" t="s">
        <v>4786</v>
      </c>
      <c r="C1927" s="16"/>
      <c r="D1927" s="17" t="s">
        <v>4786</v>
      </c>
    </row>
    <row r="1928" spans="1:4" ht="15" thickBot="1" x14ac:dyDescent="0.4">
      <c r="A1928" s="16" t="s">
        <v>5148</v>
      </c>
      <c r="B1928" s="16" t="s">
        <v>4784</v>
      </c>
      <c r="C1928" s="16"/>
      <c r="D1928" s="17"/>
    </row>
    <row r="1929" spans="1:4" ht="15" thickBot="1" x14ac:dyDescent="0.4">
      <c r="A1929" s="16" t="s">
        <v>5149</v>
      </c>
      <c r="B1929" s="16" t="s">
        <v>4786</v>
      </c>
      <c r="C1929" s="16"/>
      <c r="D1929" s="17" t="s">
        <v>4786</v>
      </c>
    </row>
    <row r="1930" spans="1:4" ht="15" thickBot="1" x14ac:dyDescent="0.4">
      <c r="A1930" s="16" t="s">
        <v>5150</v>
      </c>
      <c r="B1930" s="16" t="s">
        <v>4786</v>
      </c>
      <c r="C1930" s="16"/>
      <c r="D1930" s="17" t="s">
        <v>4786</v>
      </c>
    </row>
    <row r="1931" spans="1:4" ht="15" thickBot="1" x14ac:dyDescent="0.4">
      <c r="A1931" s="16" t="s">
        <v>5151</v>
      </c>
      <c r="B1931" s="16" t="s">
        <v>159</v>
      </c>
      <c r="C1931" s="16"/>
      <c r="D1931" s="17"/>
    </row>
    <row r="1932" spans="1:4" ht="15" thickBot="1" x14ac:dyDescent="0.4">
      <c r="A1932" s="16" t="s">
        <v>5152</v>
      </c>
      <c r="B1932" s="16" t="s">
        <v>4935</v>
      </c>
      <c r="C1932" s="16"/>
      <c r="D1932" s="17"/>
    </row>
    <row r="1933" spans="1:4" ht="15" thickBot="1" x14ac:dyDescent="0.4">
      <c r="A1933" s="16" t="s">
        <v>5153</v>
      </c>
      <c r="B1933" s="16" t="s">
        <v>4786</v>
      </c>
      <c r="C1933" s="16"/>
      <c r="D1933" s="17" t="s">
        <v>4786</v>
      </c>
    </row>
    <row r="1934" spans="1:4" ht="15" thickBot="1" x14ac:dyDescent="0.4">
      <c r="A1934" s="16" t="s">
        <v>5154</v>
      </c>
      <c r="B1934" s="16" t="s">
        <v>4786</v>
      </c>
      <c r="C1934" s="16"/>
      <c r="D1934" s="17" t="s">
        <v>4786</v>
      </c>
    </row>
    <row r="1935" spans="1:4" ht="15" thickBot="1" x14ac:dyDescent="0.4">
      <c r="A1935" s="16" t="s">
        <v>5155</v>
      </c>
      <c r="B1935" s="16" t="s">
        <v>4786</v>
      </c>
      <c r="C1935" s="16"/>
      <c r="D1935" s="17" t="s">
        <v>4786</v>
      </c>
    </row>
    <row r="1936" spans="1:4" ht="15" thickBot="1" x14ac:dyDescent="0.4">
      <c r="A1936" s="16" t="s">
        <v>5156</v>
      </c>
      <c r="B1936" s="16" t="s">
        <v>4794</v>
      </c>
      <c r="C1936" s="16"/>
      <c r="D1936" s="17" t="s">
        <v>4794</v>
      </c>
    </row>
    <row r="1937" spans="1:4" ht="15" thickBot="1" x14ac:dyDescent="0.4">
      <c r="A1937" s="16" t="s">
        <v>5157</v>
      </c>
      <c r="B1937" s="16" t="s">
        <v>4786</v>
      </c>
      <c r="C1937" s="16"/>
      <c r="D1937" s="17" t="s">
        <v>4786</v>
      </c>
    </row>
    <row r="1938" spans="1:4" ht="15" thickBot="1" x14ac:dyDescent="0.4">
      <c r="A1938" s="16" t="s">
        <v>5158</v>
      </c>
      <c r="B1938" s="16" t="s">
        <v>4786</v>
      </c>
      <c r="C1938" s="16"/>
      <c r="D1938" s="17" t="s">
        <v>4786</v>
      </c>
    </row>
    <row r="1939" spans="1:4" ht="15" thickBot="1" x14ac:dyDescent="0.4">
      <c r="A1939" s="16" t="s">
        <v>5159</v>
      </c>
      <c r="B1939" s="16" t="s">
        <v>4786</v>
      </c>
      <c r="C1939" s="16"/>
      <c r="D1939" s="17" t="s">
        <v>4786</v>
      </c>
    </row>
    <row r="1940" spans="1:4" ht="15" thickBot="1" x14ac:dyDescent="0.4">
      <c r="A1940" s="16" t="s">
        <v>5160</v>
      </c>
      <c r="B1940" s="16" t="s">
        <v>4786</v>
      </c>
      <c r="C1940" s="16"/>
      <c r="D1940" s="17" t="s">
        <v>4786</v>
      </c>
    </row>
    <row r="1941" spans="1:4" ht="15" thickBot="1" x14ac:dyDescent="0.4">
      <c r="A1941" s="16" t="s">
        <v>5161</v>
      </c>
      <c r="B1941" s="16" t="s">
        <v>4786</v>
      </c>
      <c r="C1941" s="16"/>
      <c r="D1941" s="17" t="s">
        <v>4786</v>
      </c>
    </row>
    <row r="1942" spans="1:4" ht="15" thickBot="1" x14ac:dyDescent="0.4">
      <c r="A1942" s="16" t="s">
        <v>5162</v>
      </c>
      <c r="B1942" s="16" t="s">
        <v>4786</v>
      </c>
      <c r="C1942" s="16"/>
      <c r="D1942" s="17" t="s">
        <v>4786</v>
      </c>
    </row>
    <row r="1943" spans="1:4" ht="15" thickBot="1" x14ac:dyDescent="0.4">
      <c r="A1943" s="16" t="s">
        <v>5163</v>
      </c>
      <c r="B1943" s="16" t="s">
        <v>4786</v>
      </c>
      <c r="C1943" s="16"/>
      <c r="D1943" s="17" t="s">
        <v>4786</v>
      </c>
    </row>
    <row r="1944" spans="1:4" ht="15" thickBot="1" x14ac:dyDescent="0.4">
      <c r="A1944" s="16" t="s">
        <v>5164</v>
      </c>
      <c r="B1944" s="16" t="s">
        <v>4784</v>
      </c>
      <c r="C1944" s="16"/>
      <c r="D1944" s="17"/>
    </row>
    <row r="1945" spans="1:4" ht="15" thickBot="1" x14ac:dyDescent="0.4">
      <c r="A1945" s="16" t="s">
        <v>5165</v>
      </c>
      <c r="B1945" s="16" t="s">
        <v>4786</v>
      </c>
      <c r="C1945" s="16"/>
      <c r="D1945" s="17" t="s">
        <v>4786</v>
      </c>
    </row>
    <row r="1946" spans="1:4" ht="15" thickBot="1" x14ac:dyDescent="0.4">
      <c r="A1946" s="16" t="s">
        <v>5166</v>
      </c>
      <c r="B1946" s="16" t="s">
        <v>4784</v>
      </c>
      <c r="C1946" s="16"/>
      <c r="D1946" s="17"/>
    </row>
    <row r="1947" spans="1:4" ht="15" thickBot="1" x14ac:dyDescent="0.4">
      <c r="A1947" s="16" t="s">
        <v>5167</v>
      </c>
      <c r="B1947" s="16" t="s">
        <v>4786</v>
      </c>
      <c r="C1947" s="16"/>
      <c r="D1947" s="17" t="s">
        <v>4786</v>
      </c>
    </row>
    <row r="1948" spans="1:4" ht="15" thickBot="1" x14ac:dyDescent="0.4">
      <c r="A1948" s="16" t="s">
        <v>5168</v>
      </c>
      <c r="B1948" s="16" t="s">
        <v>4794</v>
      </c>
      <c r="C1948" s="16"/>
      <c r="D1948" s="17" t="s">
        <v>4794</v>
      </c>
    </row>
    <row r="1949" spans="1:4" ht="15" thickBot="1" x14ac:dyDescent="0.4">
      <c r="A1949" s="16" t="s">
        <v>5169</v>
      </c>
      <c r="B1949" s="16" t="s">
        <v>4852</v>
      </c>
      <c r="C1949" s="16"/>
      <c r="D1949" s="17"/>
    </row>
    <row r="1950" spans="1:4" ht="15" thickBot="1" x14ac:dyDescent="0.4">
      <c r="A1950" s="16" t="s">
        <v>5170</v>
      </c>
      <c r="B1950" s="16" t="s">
        <v>4786</v>
      </c>
      <c r="C1950" s="16"/>
      <c r="D1950" s="17" t="s">
        <v>4786</v>
      </c>
    </row>
    <row r="1951" spans="1:4" ht="15" thickBot="1" x14ac:dyDescent="0.4">
      <c r="A1951" s="16" t="s">
        <v>5171</v>
      </c>
      <c r="B1951" s="16" t="s">
        <v>4786</v>
      </c>
      <c r="C1951" s="16"/>
      <c r="D1951" s="17" t="s">
        <v>4786</v>
      </c>
    </row>
    <row r="1952" spans="1:4" ht="15" thickBot="1" x14ac:dyDescent="0.4">
      <c r="A1952" s="16" t="s">
        <v>5172</v>
      </c>
      <c r="B1952" s="16" t="s">
        <v>4786</v>
      </c>
      <c r="C1952" s="16"/>
      <c r="D1952" s="17" t="s">
        <v>4786</v>
      </c>
    </row>
    <row r="1953" spans="1:4" ht="15" thickBot="1" x14ac:dyDescent="0.4">
      <c r="A1953" s="16" t="s">
        <v>5173</v>
      </c>
      <c r="B1953" s="16" t="s">
        <v>4786</v>
      </c>
      <c r="C1953" s="16"/>
      <c r="D1953" s="17" t="s">
        <v>4786</v>
      </c>
    </row>
    <row r="1954" spans="1:4" ht="15" thickBot="1" x14ac:dyDescent="0.4">
      <c r="A1954" s="16" t="s">
        <v>5174</v>
      </c>
      <c r="B1954" s="16" t="s">
        <v>4786</v>
      </c>
      <c r="C1954" s="16"/>
      <c r="D1954" s="17" t="s">
        <v>4786</v>
      </c>
    </row>
    <row r="1955" spans="1:4" ht="15" thickBot="1" x14ac:dyDescent="0.4">
      <c r="A1955" s="16" t="s">
        <v>5175</v>
      </c>
      <c r="B1955" s="16" t="s">
        <v>4786</v>
      </c>
      <c r="C1955" s="16"/>
      <c r="D1955" s="17" t="s">
        <v>4786</v>
      </c>
    </row>
    <row r="1956" spans="1:4" ht="15" thickBot="1" x14ac:dyDescent="0.4">
      <c r="A1956" s="16" t="s">
        <v>5176</v>
      </c>
      <c r="B1956" s="16" t="s">
        <v>4786</v>
      </c>
      <c r="C1956" s="16"/>
      <c r="D1956" s="17" t="s">
        <v>4786</v>
      </c>
    </row>
    <row r="1957" spans="1:4" ht="15" thickBot="1" x14ac:dyDescent="0.4">
      <c r="A1957" s="16" t="s">
        <v>5177</v>
      </c>
      <c r="B1957" s="16" t="s">
        <v>4794</v>
      </c>
      <c r="C1957" s="16"/>
      <c r="D1957" s="17" t="s">
        <v>4794</v>
      </c>
    </row>
    <row r="1958" spans="1:4" ht="15" thickBot="1" x14ac:dyDescent="0.4">
      <c r="A1958" s="16" t="s">
        <v>5178</v>
      </c>
      <c r="B1958" s="16" t="s">
        <v>4786</v>
      </c>
      <c r="C1958" s="16"/>
      <c r="D1958" s="17" t="s">
        <v>4786</v>
      </c>
    </row>
    <row r="1959" spans="1:4" ht="15" thickBot="1" x14ac:dyDescent="0.4">
      <c r="A1959" s="16" t="s">
        <v>5179</v>
      </c>
      <c r="B1959" s="16" t="s">
        <v>4794</v>
      </c>
      <c r="C1959" s="16"/>
      <c r="D1959" s="17" t="s">
        <v>4794</v>
      </c>
    </row>
    <row r="1960" spans="1:4" ht="15" thickBot="1" x14ac:dyDescent="0.4">
      <c r="A1960" s="16" t="s">
        <v>5180</v>
      </c>
      <c r="B1960" s="16" t="s">
        <v>159</v>
      </c>
      <c r="C1960" s="16"/>
      <c r="D1960" s="17"/>
    </row>
    <row r="1961" spans="1:4" ht="15" thickBot="1" x14ac:dyDescent="0.4">
      <c r="A1961" s="16" t="s">
        <v>5181</v>
      </c>
      <c r="B1961" s="16" t="s">
        <v>4794</v>
      </c>
      <c r="C1961" s="16"/>
      <c r="D1961" s="17" t="s">
        <v>4794</v>
      </c>
    </row>
    <row r="1962" spans="1:4" ht="15" thickBot="1" x14ac:dyDescent="0.4">
      <c r="A1962" s="16" t="s">
        <v>5182</v>
      </c>
      <c r="B1962" s="16" t="s">
        <v>4786</v>
      </c>
      <c r="C1962" s="16"/>
      <c r="D1962" s="17" t="s">
        <v>4786</v>
      </c>
    </row>
    <row r="1963" spans="1:4" ht="15" thickBot="1" x14ac:dyDescent="0.4">
      <c r="A1963" s="16" t="s">
        <v>5183</v>
      </c>
      <c r="B1963" s="16" t="s">
        <v>4784</v>
      </c>
      <c r="C1963" s="16"/>
      <c r="D1963" s="17"/>
    </row>
    <row r="1964" spans="1:4" ht="15" thickBot="1" x14ac:dyDescent="0.4">
      <c r="A1964" s="16" t="s">
        <v>5184</v>
      </c>
      <c r="B1964" s="16" t="s">
        <v>4794</v>
      </c>
      <c r="C1964" s="16"/>
      <c r="D1964" s="17" t="s">
        <v>4794</v>
      </c>
    </row>
    <row r="1965" spans="1:4" ht="15" thickBot="1" x14ac:dyDescent="0.4">
      <c r="A1965" s="16" t="s">
        <v>5185</v>
      </c>
      <c r="B1965" s="16" t="s">
        <v>4794</v>
      </c>
      <c r="C1965" s="16"/>
      <c r="D1965" s="17" t="s">
        <v>4794</v>
      </c>
    </row>
    <row r="1966" spans="1:4" ht="15" thickBot="1" x14ac:dyDescent="0.4">
      <c r="A1966" s="16" t="s">
        <v>5186</v>
      </c>
      <c r="B1966" s="16" t="s">
        <v>4794</v>
      </c>
      <c r="C1966" s="16"/>
      <c r="D1966" s="17" t="s">
        <v>4794</v>
      </c>
    </row>
    <row r="1967" spans="1:4" ht="15" thickBot="1" x14ac:dyDescent="0.4">
      <c r="A1967" s="16" t="s">
        <v>5187</v>
      </c>
      <c r="B1967" s="16" t="s">
        <v>4786</v>
      </c>
      <c r="C1967" s="16"/>
      <c r="D1967" s="17" t="s">
        <v>4786</v>
      </c>
    </row>
    <row r="1968" spans="1:4" ht="15" thickBot="1" x14ac:dyDescent="0.4">
      <c r="A1968" s="16" t="s">
        <v>5188</v>
      </c>
      <c r="B1968" s="16" t="s">
        <v>4786</v>
      </c>
      <c r="C1968" s="16"/>
      <c r="D1968" s="17" t="s">
        <v>4786</v>
      </c>
    </row>
    <row r="1969" spans="1:4" ht="15" thickBot="1" x14ac:dyDescent="0.4">
      <c r="A1969" s="16" t="s">
        <v>5189</v>
      </c>
      <c r="B1969" s="16" t="s">
        <v>4786</v>
      </c>
      <c r="C1969" s="16"/>
      <c r="D1969" s="17" t="s">
        <v>4786</v>
      </c>
    </row>
    <row r="1970" spans="1:4" ht="15" thickBot="1" x14ac:dyDescent="0.4">
      <c r="A1970" s="16" t="s">
        <v>5190</v>
      </c>
      <c r="B1970" s="16" t="s">
        <v>4786</v>
      </c>
      <c r="C1970" s="16"/>
      <c r="D1970" s="17" t="s">
        <v>4786</v>
      </c>
    </row>
    <row r="1971" spans="1:4" ht="15" thickBot="1" x14ac:dyDescent="0.4">
      <c r="A1971" s="16" t="s">
        <v>5191</v>
      </c>
      <c r="B1971" s="16" t="s">
        <v>4786</v>
      </c>
      <c r="C1971" s="16"/>
      <c r="D1971" s="17" t="s">
        <v>4786</v>
      </c>
    </row>
    <row r="1972" spans="1:4" ht="15" thickBot="1" x14ac:dyDescent="0.4">
      <c r="A1972" s="16" t="s">
        <v>5192</v>
      </c>
      <c r="B1972" s="16" t="s">
        <v>5193</v>
      </c>
      <c r="C1972" s="16"/>
      <c r="D1972" s="17"/>
    </row>
    <row r="1973" spans="1:4" ht="15" thickBot="1" x14ac:dyDescent="0.4">
      <c r="A1973" s="16" t="s">
        <v>5194</v>
      </c>
      <c r="B1973" s="16" t="s">
        <v>4786</v>
      </c>
      <c r="C1973" s="16"/>
      <c r="D1973" s="17" t="s">
        <v>4786</v>
      </c>
    </row>
    <row r="1974" spans="1:4" ht="15" thickBot="1" x14ac:dyDescent="0.4">
      <c r="A1974" s="16" t="s">
        <v>5195</v>
      </c>
      <c r="B1974" s="16" t="s">
        <v>4786</v>
      </c>
      <c r="C1974" s="16"/>
      <c r="D1974" s="17" t="s">
        <v>4786</v>
      </c>
    </row>
    <row r="1975" spans="1:4" ht="15" thickBot="1" x14ac:dyDescent="0.4">
      <c r="A1975" s="16" t="s">
        <v>5196</v>
      </c>
      <c r="B1975" s="16" t="s">
        <v>4786</v>
      </c>
      <c r="C1975" s="16"/>
      <c r="D1975" s="17" t="s">
        <v>4786</v>
      </c>
    </row>
    <row r="1976" spans="1:4" ht="15" thickBot="1" x14ac:dyDescent="0.4">
      <c r="A1976" s="16" t="s">
        <v>5197</v>
      </c>
      <c r="B1976" s="16" t="s">
        <v>4794</v>
      </c>
      <c r="C1976" s="16"/>
      <c r="D1976" s="17" t="s">
        <v>4794</v>
      </c>
    </row>
    <row r="1977" spans="1:4" ht="15" thickBot="1" x14ac:dyDescent="0.4">
      <c r="A1977" s="16" t="s">
        <v>5198</v>
      </c>
      <c r="B1977" s="16" t="s">
        <v>1167</v>
      </c>
      <c r="C1977" s="16"/>
      <c r="D1977" s="17"/>
    </row>
    <row r="1978" spans="1:4" ht="15" thickBot="1" x14ac:dyDescent="0.4">
      <c r="A1978" s="16" t="s">
        <v>5199</v>
      </c>
      <c r="B1978" s="16" t="s">
        <v>4786</v>
      </c>
      <c r="C1978" s="16"/>
      <c r="D1978" s="17" t="s">
        <v>4786</v>
      </c>
    </row>
    <row r="1979" spans="1:4" ht="15" thickBot="1" x14ac:dyDescent="0.4">
      <c r="A1979" s="16" t="s">
        <v>5200</v>
      </c>
      <c r="B1979" s="16" t="s">
        <v>4786</v>
      </c>
      <c r="C1979" s="16"/>
      <c r="D1979" s="17" t="s">
        <v>4786</v>
      </c>
    </row>
    <row r="1980" spans="1:4" ht="15" thickBot="1" x14ac:dyDescent="0.4">
      <c r="A1980" s="16" t="s">
        <v>5201</v>
      </c>
      <c r="B1980" s="16" t="s">
        <v>4786</v>
      </c>
      <c r="C1980" s="16"/>
      <c r="D1980" s="17" t="s">
        <v>4786</v>
      </c>
    </row>
    <row r="1981" spans="1:4" ht="15" thickBot="1" x14ac:dyDescent="0.4">
      <c r="A1981" s="16" t="s">
        <v>5202</v>
      </c>
      <c r="B1981" s="16" t="s">
        <v>4794</v>
      </c>
      <c r="C1981" s="16"/>
      <c r="D1981" s="17" t="s">
        <v>4794</v>
      </c>
    </row>
    <row r="1982" spans="1:4" ht="15" thickBot="1" x14ac:dyDescent="0.4">
      <c r="A1982" s="16" t="s">
        <v>5203</v>
      </c>
      <c r="B1982" s="16" t="s">
        <v>4786</v>
      </c>
      <c r="C1982" s="16"/>
      <c r="D1982" s="17" t="s">
        <v>4786</v>
      </c>
    </row>
    <row r="1983" spans="1:4" ht="15" thickBot="1" x14ac:dyDescent="0.4">
      <c r="A1983" s="16" t="s">
        <v>5204</v>
      </c>
      <c r="B1983" s="16" t="s">
        <v>4794</v>
      </c>
      <c r="C1983" s="16"/>
      <c r="D1983" s="17" t="s">
        <v>4794</v>
      </c>
    </row>
    <row r="1984" spans="1:4" ht="15" thickBot="1" x14ac:dyDescent="0.4">
      <c r="A1984" s="16" t="s">
        <v>5205</v>
      </c>
      <c r="B1984" s="16" t="s">
        <v>4786</v>
      </c>
      <c r="C1984" s="16"/>
      <c r="D1984" s="17" t="s">
        <v>4786</v>
      </c>
    </row>
    <row r="1985" spans="1:4" ht="15" thickBot="1" x14ac:dyDescent="0.4">
      <c r="A1985" s="16" t="s">
        <v>5206</v>
      </c>
      <c r="B1985" s="16" t="s">
        <v>4786</v>
      </c>
      <c r="C1985" s="16"/>
      <c r="D1985" s="17" t="s">
        <v>4786</v>
      </c>
    </row>
    <row r="1986" spans="1:4" ht="15" thickBot="1" x14ac:dyDescent="0.4">
      <c r="A1986" s="16" t="s">
        <v>5207</v>
      </c>
      <c r="B1986" s="16" t="s">
        <v>4786</v>
      </c>
      <c r="C1986" s="16"/>
      <c r="D1986" s="17" t="s">
        <v>4786</v>
      </c>
    </row>
    <row r="1987" spans="1:4" ht="15" thickBot="1" x14ac:dyDescent="0.4">
      <c r="A1987" s="16" t="s">
        <v>5208</v>
      </c>
      <c r="B1987" s="16" t="s">
        <v>4786</v>
      </c>
      <c r="C1987" s="16"/>
      <c r="D1987" s="17" t="s">
        <v>4786</v>
      </c>
    </row>
    <row r="1988" spans="1:4" ht="15" thickBot="1" x14ac:dyDescent="0.4">
      <c r="A1988" s="16" t="s">
        <v>5209</v>
      </c>
      <c r="B1988" s="16" t="s">
        <v>4786</v>
      </c>
      <c r="C1988" s="16"/>
      <c r="D1988" s="17" t="s">
        <v>4786</v>
      </c>
    </row>
    <row r="1989" spans="1:4" ht="15" thickBot="1" x14ac:dyDescent="0.4">
      <c r="A1989" s="16" t="s">
        <v>5210</v>
      </c>
      <c r="B1989" s="16" t="s">
        <v>4786</v>
      </c>
      <c r="C1989" s="16"/>
      <c r="D1989" s="17" t="s">
        <v>4786</v>
      </c>
    </row>
    <row r="1990" spans="1:4" ht="15" thickBot="1" x14ac:dyDescent="0.4">
      <c r="A1990" s="16" t="s">
        <v>5211</v>
      </c>
      <c r="B1990" s="16" t="s">
        <v>4784</v>
      </c>
      <c r="C1990" s="16"/>
      <c r="D1990" s="17"/>
    </row>
    <row r="1991" spans="1:4" ht="15" thickBot="1" x14ac:dyDescent="0.4">
      <c r="A1991" s="16" t="s">
        <v>5212</v>
      </c>
      <c r="B1991" s="16" t="s">
        <v>4786</v>
      </c>
      <c r="C1991" s="16"/>
      <c r="D1991" s="17" t="s">
        <v>4786</v>
      </c>
    </row>
    <row r="1992" spans="1:4" ht="15" thickBot="1" x14ac:dyDescent="0.4">
      <c r="A1992" s="16" t="s">
        <v>5213</v>
      </c>
      <c r="B1992" s="16" t="s">
        <v>4794</v>
      </c>
      <c r="C1992" s="16"/>
      <c r="D1992" s="17" t="s">
        <v>4794</v>
      </c>
    </row>
    <row r="1993" spans="1:4" ht="15" thickBot="1" x14ac:dyDescent="0.4">
      <c r="A1993" s="16" t="s">
        <v>5214</v>
      </c>
      <c r="B1993" s="16" t="s">
        <v>4786</v>
      </c>
      <c r="C1993" s="16"/>
      <c r="D1993" s="17" t="s">
        <v>4786</v>
      </c>
    </row>
    <row r="1994" spans="1:4" ht="15" thickBot="1" x14ac:dyDescent="0.4">
      <c r="A1994" s="16" t="s">
        <v>5215</v>
      </c>
      <c r="B1994" s="16" t="s">
        <v>4786</v>
      </c>
      <c r="C1994" s="16"/>
      <c r="D1994" s="17" t="s">
        <v>4786</v>
      </c>
    </row>
    <row r="1995" spans="1:4" ht="15" thickBot="1" x14ac:dyDescent="0.4">
      <c r="A1995" s="16" t="s">
        <v>5216</v>
      </c>
      <c r="B1995" s="16" t="s">
        <v>4786</v>
      </c>
      <c r="C1995" s="16"/>
      <c r="D1995" s="17" t="s">
        <v>4786</v>
      </c>
    </row>
    <row r="1996" spans="1:4" ht="15" thickBot="1" x14ac:dyDescent="0.4">
      <c r="A1996" s="16" t="s">
        <v>5217</v>
      </c>
      <c r="B1996" s="16" t="s">
        <v>4794</v>
      </c>
      <c r="C1996" s="16"/>
      <c r="D1996" s="17" t="s">
        <v>4794</v>
      </c>
    </row>
    <row r="1997" spans="1:4" ht="15" thickBot="1" x14ac:dyDescent="0.4">
      <c r="A1997" s="16" t="s">
        <v>5218</v>
      </c>
      <c r="B1997" s="16" t="s">
        <v>4786</v>
      </c>
      <c r="C1997" s="16"/>
      <c r="D1997" s="17" t="s">
        <v>4786</v>
      </c>
    </row>
    <row r="1998" spans="1:4" ht="15" thickBot="1" x14ac:dyDescent="0.4">
      <c r="A1998" s="16" t="s">
        <v>5219</v>
      </c>
      <c r="B1998" s="16" t="s">
        <v>4786</v>
      </c>
      <c r="C1998" s="16"/>
      <c r="D1998" s="17" t="s">
        <v>4786</v>
      </c>
    </row>
    <row r="1999" spans="1:4" ht="15" thickBot="1" x14ac:dyDescent="0.4">
      <c r="A1999" s="16" t="s">
        <v>5220</v>
      </c>
      <c r="B1999" s="16" t="s">
        <v>4786</v>
      </c>
      <c r="C1999" s="16"/>
      <c r="D1999" s="17" t="s">
        <v>4786</v>
      </c>
    </row>
    <row r="2000" spans="1:4" ht="15" thickBot="1" x14ac:dyDescent="0.4">
      <c r="A2000" s="16" t="s">
        <v>5221</v>
      </c>
      <c r="B2000" s="16" t="s">
        <v>4786</v>
      </c>
      <c r="C2000" s="16"/>
      <c r="D2000" s="17" t="s">
        <v>4786</v>
      </c>
    </row>
    <row r="2001" spans="1:4" ht="15" thickBot="1" x14ac:dyDescent="0.4">
      <c r="A2001" s="16" t="s">
        <v>5222</v>
      </c>
      <c r="B2001" s="16" t="s">
        <v>4786</v>
      </c>
      <c r="C2001" s="16"/>
      <c r="D2001" s="17" t="s">
        <v>4786</v>
      </c>
    </row>
    <row r="2002" spans="1:4" ht="15" thickBot="1" x14ac:dyDescent="0.4">
      <c r="A2002" s="16" t="s">
        <v>5223</v>
      </c>
      <c r="B2002" s="16" t="s">
        <v>4786</v>
      </c>
      <c r="C2002" s="16"/>
      <c r="D2002" s="17" t="s">
        <v>4786</v>
      </c>
    </row>
    <row r="2003" spans="1:4" ht="15" thickBot="1" x14ac:dyDescent="0.4">
      <c r="A2003" s="16" t="s">
        <v>5224</v>
      </c>
      <c r="B2003" s="16" t="s">
        <v>5225</v>
      </c>
      <c r="C2003" s="16"/>
      <c r="D2003" s="17"/>
    </row>
    <row r="2004" spans="1:4" ht="15" thickBot="1" x14ac:dyDescent="0.4">
      <c r="A2004" s="16" t="s">
        <v>5226</v>
      </c>
      <c r="B2004" s="16" t="s">
        <v>5225</v>
      </c>
      <c r="C2004" s="16"/>
      <c r="D2004" s="17"/>
    </row>
    <row r="2005" spans="1:4" ht="15" thickBot="1" x14ac:dyDescent="0.4">
      <c r="A2005" s="16" t="s">
        <v>5227</v>
      </c>
      <c r="B2005" s="16" t="s">
        <v>5228</v>
      </c>
      <c r="C2005" s="16"/>
      <c r="D2005" s="17"/>
    </row>
    <row r="2006" spans="1:4" ht="15" thickBot="1" x14ac:dyDescent="0.4">
      <c r="A2006" s="16" t="s">
        <v>5229</v>
      </c>
      <c r="B2006" s="16" t="s">
        <v>5228</v>
      </c>
      <c r="C2006" s="16"/>
      <c r="D2006" s="17"/>
    </row>
    <row r="2007" spans="1:4" ht="15" thickBot="1" x14ac:dyDescent="0.4">
      <c r="A2007" s="16" t="s">
        <v>5230</v>
      </c>
      <c r="B2007" s="16" t="s">
        <v>5228</v>
      </c>
      <c r="C2007" s="16"/>
      <c r="D2007" s="17"/>
    </row>
    <row r="2008" spans="1:4" ht="15" thickBot="1" x14ac:dyDescent="0.4">
      <c r="A2008" s="16" t="s">
        <v>5231</v>
      </c>
      <c r="B2008" s="16" t="s">
        <v>5228</v>
      </c>
      <c r="C2008" s="16"/>
      <c r="D2008" s="17"/>
    </row>
    <row r="2009" spans="1:4" ht="15" thickBot="1" x14ac:dyDescent="0.4">
      <c r="A2009" s="16" t="s">
        <v>5232</v>
      </c>
      <c r="B2009" s="16" t="s">
        <v>5228</v>
      </c>
      <c r="C2009" s="16"/>
      <c r="D2009" s="17"/>
    </row>
    <row r="2010" spans="1:4" ht="15" thickBot="1" x14ac:dyDescent="0.4">
      <c r="A2010" s="16" t="s">
        <v>5233</v>
      </c>
      <c r="B2010" s="16" t="s">
        <v>5228</v>
      </c>
      <c r="C2010" s="16"/>
      <c r="D2010" s="17"/>
    </row>
    <row r="2011" spans="1:4" ht="15" thickBot="1" x14ac:dyDescent="0.4">
      <c r="A2011" s="16" t="s">
        <v>5234</v>
      </c>
      <c r="B2011" s="16" t="s">
        <v>5228</v>
      </c>
      <c r="C2011" s="16"/>
      <c r="D2011" s="17"/>
    </row>
    <row r="2012" spans="1:4" ht="15" thickBot="1" x14ac:dyDescent="0.4">
      <c r="A2012" s="16" t="s">
        <v>5235</v>
      </c>
      <c r="B2012" s="16" t="s">
        <v>5228</v>
      </c>
      <c r="C2012" s="16"/>
      <c r="D2012" s="17"/>
    </row>
    <row r="2013" spans="1:4" ht="15" thickBot="1" x14ac:dyDescent="0.4">
      <c r="A2013" s="16" t="s">
        <v>5236</v>
      </c>
      <c r="B2013" s="16" t="s">
        <v>5228</v>
      </c>
      <c r="C2013" s="16"/>
      <c r="D2013" s="17"/>
    </row>
    <row r="2014" spans="1:4" ht="15" thickBot="1" x14ac:dyDescent="0.4">
      <c r="A2014" s="16" t="s">
        <v>5237</v>
      </c>
      <c r="B2014" s="16" t="s">
        <v>5228</v>
      </c>
      <c r="C2014" s="16"/>
      <c r="D2014" s="17"/>
    </row>
    <row r="2015" spans="1:4" ht="15" thickBot="1" x14ac:dyDescent="0.4">
      <c r="A2015" s="16" t="s">
        <v>5238</v>
      </c>
      <c r="B2015" s="16" t="s">
        <v>5228</v>
      </c>
      <c r="C2015" s="16"/>
      <c r="D2015" s="17"/>
    </row>
    <row r="2016" spans="1:4" ht="15" thickBot="1" x14ac:dyDescent="0.4">
      <c r="A2016" s="16" t="s">
        <v>5239</v>
      </c>
      <c r="B2016" s="16" t="s">
        <v>5228</v>
      </c>
      <c r="C2016" s="16"/>
      <c r="D2016" s="17"/>
    </row>
    <row r="2017" spans="1:2" ht="15" thickBot="1" x14ac:dyDescent="0.4">
      <c r="A2017" s="16" t="s">
        <v>5240</v>
      </c>
      <c r="B2017" s="16" t="s">
        <v>5225</v>
      </c>
    </row>
    <row r="2018" spans="1:2" ht="15" thickBot="1" x14ac:dyDescent="0.4">
      <c r="A2018" s="16" t="s">
        <v>5241</v>
      </c>
      <c r="B2018" s="16" t="s">
        <v>5225</v>
      </c>
    </row>
    <row r="2019" spans="1:2" ht="15" thickBot="1" x14ac:dyDescent="0.4">
      <c r="A2019" s="16" t="s">
        <v>5242</v>
      </c>
      <c r="B2019" s="16" t="s">
        <v>5228</v>
      </c>
    </row>
    <row r="2020" spans="1:2" ht="15" thickBot="1" x14ac:dyDescent="0.4">
      <c r="A2020" s="16" t="s">
        <v>5243</v>
      </c>
      <c r="B2020" s="16" t="s">
        <v>5228</v>
      </c>
    </row>
    <row r="2021" spans="1:2" ht="15" thickBot="1" x14ac:dyDescent="0.4">
      <c r="A2021" s="16" t="s">
        <v>5244</v>
      </c>
      <c r="B2021" s="16" t="s">
        <v>5228</v>
      </c>
    </row>
    <row r="2022" spans="1:2" ht="15" thickBot="1" x14ac:dyDescent="0.4">
      <c r="A2022" s="16" t="s">
        <v>5245</v>
      </c>
      <c r="B2022" s="16" t="s">
        <v>5228</v>
      </c>
    </row>
    <row r="2023" spans="1:2" ht="15" thickBot="1" x14ac:dyDescent="0.4">
      <c r="A2023" s="16" t="s">
        <v>5246</v>
      </c>
      <c r="B2023" s="16" t="s">
        <v>5228</v>
      </c>
    </row>
    <row r="2024" spans="1:2" ht="15" thickBot="1" x14ac:dyDescent="0.4">
      <c r="A2024" s="16" t="s">
        <v>5247</v>
      </c>
      <c r="B2024" s="16" t="s">
        <v>5228</v>
      </c>
    </row>
    <row r="2025" spans="1:2" ht="15" thickBot="1" x14ac:dyDescent="0.4">
      <c r="A2025" s="16" t="s">
        <v>5248</v>
      </c>
      <c r="B2025" s="16" t="s">
        <v>5228</v>
      </c>
    </row>
    <row r="2026" spans="1:2" ht="15" thickBot="1" x14ac:dyDescent="0.4">
      <c r="A2026" s="16" t="s">
        <v>5249</v>
      </c>
      <c r="B2026" s="16" t="s">
        <v>5228</v>
      </c>
    </row>
    <row r="2027" spans="1:2" ht="15" thickBot="1" x14ac:dyDescent="0.4">
      <c r="A2027" s="16" t="s">
        <v>5250</v>
      </c>
      <c r="B2027" s="16" t="s">
        <v>5228</v>
      </c>
    </row>
    <row r="2028" spans="1:2" ht="15" thickBot="1" x14ac:dyDescent="0.4">
      <c r="A2028" s="16" t="s">
        <v>5251</v>
      </c>
      <c r="B2028" s="16" t="s">
        <v>5228</v>
      </c>
    </row>
    <row r="2029" spans="1:2" ht="15" thickBot="1" x14ac:dyDescent="0.4">
      <c r="A2029" s="16" t="s">
        <v>5252</v>
      </c>
      <c r="B2029" s="16" t="s">
        <v>5225</v>
      </c>
    </row>
    <row r="2030" spans="1:2" ht="15" thickBot="1" x14ac:dyDescent="0.4">
      <c r="A2030" s="16" t="s">
        <v>5253</v>
      </c>
      <c r="B2030" s="16" t="s">
        <v>5228</v>
      </c>
    </row>
    <row r="2031" spans="1:2" ht="15" thickBot="1" x14ac:dyDescent="0.4">
      <c r="A2031" s="16" t="s">
        <v>5254</v>
      </c>
      <c r="B2031" s="16" t="s">
        <v>5225</v>
      </c>
    </row>
    <row r="2032" spans="1:2" ht="15" thickBot="1" x14ac:dyDescent="0.4">
      <c r="A2032" s="16" t="s">
        <v>5255</v>
      </c>
      <c r="B2032" s="16" t="s">
        <v>5225</v>
      </c>
    </row>
    <row r="2033" spans="1:2" ht="15" thickBot="1" x14ac:dyDescent="0.4">
      <c r="A2033" s="16" t="s">
        <v>5256</v>
      </c>
      <c r="B2033" s="16" t="s">
        <v>5225</v>
      </c>
    </row>
    <row r="2034" spans="1:2" ht="15" thickBot="1" x14ac:dyDescent="0.4">
      <c r="A2034" s="16" t="s">
        <v>5257</v>
      </c>
      <c r="B2034" s="16" t="s">
        <v>5225</v>
      </c>
    </row>
    <row r="2035" spans="1:2" ht="15" thickBot="1" x14ac:dyDescent="0.4">
      <c r="A2035" s="16" t="s">
        <v>5258</v>
      </c>
      <c r="B2035" s="16" t="s">
        <v>5225</v>
      </c>
    </row>
    <row r="2036" spans="1:2" ht="15" thickBot="1" x14ac:dyDescent="0.4">
      <c r="A2036" s="16" t="s">
        <v>5259</v>
      </c>
      <c r="B2036" s="16" t="s">
        <v>5225</v>
      </c>
    </row>
    <row r="2037" spans="1:2" ht="15" thickBot="1" x14ac:dyDescent="0.4">
      <c r="A2037" s="16" t="s">
        <v>5260</v>
      </c>
      <c r="B2037" s="16" t="s">
        <v>5225</v>
      </c>
    </row>
    <row r="2038" spans="1:2" ht="15" thickBot="1" x14ac:dyDescent="0.4">
      <c r="A2038" s="16" t="s">
        <v>5261</v>
      </c>
      <c r="B2038" s="16" t="s">
        <v>5225</v>
      </c>
    </row>
    <row r="2039" spans="1:2" ht="15" thickBot="1" x14ac:dyDescent="0.4">
      <c r="A2039" s="16" t="s">
        <v>5262</v>
      </c>
      <c r="B2039" s="16" t="s">
        <v>5225</v>
      </c>
    </row>
    <row r="2040" spans="1:2" ht="15" thickBot="1" x14ac:dyDescent="0.4">
      <c r="A2040" s="16" t="s">
        <v>5263</v>
      </c>
      <c r="B2040" s="16" t="s">
        <v>5225</v>
      </c>
    </row>
    <row r="2041" spans="1:2" ht="15" thickBot="1" x14ac:dyDescent="0.4">
      <c r="A2041" s="16" t="s">
        <v>5264</v>
      </c>
      <c r="B2041" s="16" t="s">
        <v>5225</v>
      </c>
    </row>
    <row r="2042" spans="1:2" ht="15" thickBot="1" x14ac:dyDescent="0.4">
      <c r="A2042" s="16" t="s">
        <v>5265</v>
      </c>
      <c r="B2042" s="16" t="s">
        <v>5225</v>
      </c>
    </row>
    <row r="2043" spans="1:2" ht="15" thickBot="1" x14ac:dyDescent="0.4">
      <c r="A2043" s="16" t="s">
        <v>5266</v>
      </c>
      <c r="B2043" s="16" t="s">
        <v>5225</v>
      </c>
    </row>
    <row r="2044" spans="1:2" ht="15" thickBot="1" x14ac:dyDescent="0.4">
      <c r="A2044" s="16" t="s">
        <v>5267</v>
      </c>
      <c r="B2044" s="16" t="s">
        <v>5225</v>
      </c>
    </row>
    <row r="2045" spans="1:2" ht="15" thickBot="1" x14ac:dyDescent="0.4">
      <c r="A2045" s="16" t="s">
        <v>5268</v>
      </c>
      <c r="B2045" s="16" t="s">
        <v>5225</v>
      </c>
    </row>
    <row r="2046" spans="1:2" ht="15" thickBot="1" x14ac:dyDescent="0.4">
      <c r="A2046" s="16" t="s">
        <v>5269</v>
      </c>
      <c r="B2046" s="16" t="s">
        <v>5225</v>
      </c>
    </row>
    <row r="2047" spans="1:2" ht="15" thickBot="1" x14ac:dyDescent="0.4">
      <c r="A2047" s="16" t="s">
        <v>5270</v>
      </c>
      <c r="B2047" s="16" t="s">
        <v>5225</v>
      </c>
    </row>
    <row r="2048" spans="1:2" ht="15" thickBot="1" x14ac:dyDescent="0.4">
      <c r="A2048" s="16" t="s">
        <v>5271</v>
      </c>
      <c r="B2048" s="16" t="s">
        <v>5225</v>
      </c>
    </row>
    <row r="2049" spans="1:2" ht="15" thickBot="1" x14ac:dyDescent="0.4">
      <c r="A2049" s="16" t="s">
        <v>5272</v>
      </c>
      <c r="B2049" s="16" t="s">
        <v>5225</v>
      </c>
    </row>
    <row r="2050" spans="1:2" ht="15" thickBot="1" x14ac:dyDescent="0.4">
      <c r="A2050" s="16" t="s">
        <v>5273</v>
      </c>
      <c r="B2050" s="16" t="s">
        <v>5225</v>
      </c>
    </row>
    <row r="2051" spans="1:2" ht="15" thickBot="1" x14ac:dyDescent="0.4">
      <c r="A2051" s="16" t="s">
        <v>5274</v>
      </c>
      <c r="B2051" s="16" t="s">
        <v>5225</v>
      </c>
    </row>
    <row r="2052" spans="1:2" ht="15" thickBot="1" x14ac:dyDescent="0.4">
      <c r="A2052" s="16" t="s">
        <v>5275</v>
      </c>
      <c r="B2052" s="16" t="s">
        <v>5225</v>
      </c>
    </row>
    <row r="2053" spans="1:2" ht="15" thickBot="1" x14ac:dyDescent="0.4">
      <c r="A2053" s="16" t="s">
        <v>5276</v>
      </c>
      <c r="B2053" s="16" t="s">
        <v>5225</v>
      </c>
    </row>
    <row r="2054" spans="1:2" ht="15" thickBot="1" x14ac:dyDescent="0.4">
      <c r="A2054" s="16" t="s">
        <v>5277</v>
      </c>
      <c r="B2054" s="16" t="s">
        <v>5225</v>
      </c>
    </row>
    <row r="2055" spans="1:2" ht="15" thickBot="1" x14ac:dyDescent="0.4">
      <c r="A2055" s="16" t="s">
        <v>5278</v>
      </c>
      <c r="B2055" s="16" t="s">
        <v>5225</v>
      </c>
    </row>
    <row r="2056" spans="1:2" ht="15" thickBot="1" x14ac:dyDescent="0.4">
      <c r="A2056" s="16" t="s">
        <v>5279</v>
      </c>
      <c r="B2056" s="16" t="s">
        <v>5225</v>
      </c>
    </row>
    <row r="2057" spans="1:2" ht="15" thickBot="1" x14ac:dyDescent="0.4">
      <c r="A2057" s="16" t="s">
        <v>5280</v>
      </c>
      <c r="B2057" s="16" t="s">
        <v>5225</v>
      </c>
    </row>
    <row r="2058" spans="1:2" ht="15" thickBot="1" x14ac:dyDescent="0.4">
      <c r="A2058" s="16" t="s">
        <v>5281</v>
      </c>
      <c r="B2058" s="16" t="s">
        <v>5225</v>
      </c>
    </row>
    <row r="2059" spans="1:2" ht="15" thickBot="1" x14ac:dyDescent="0.4">
      <c r="A2059" s="16" t="s">
        <v>5282</v>
      </c>
      <c r="B2059" s="16" t="s">
        <v>5225</v>
      </c>
    </row>
    <row r="2060" spans="1:2" ht="15" thickBot="1" x14ac:dyDescent="0.4">
      <c r="A2060" s="16" t="s">
        <v>5283</v>
      </c>
      <c r="B2060" s="16" t="s">
        <v>5225</v>
      </c>
    </row>
    <row r="2061" spans="1:2" ht="15" thickBot="1" x14ac:dyDescent="0.4">
      <c r="A2061" s="16" t="s">
        <v>5284</v>
      </c>
      <c r="B2061" s="16" t="s">
        <v>5225</v>
      </c>
    </row>
    <row r="2062" spans="1:2" ht="15" thickBot="1" x14ac:dyDescent="0.4">
      <c r="A2062" s="16" t="s">
        <v>5285</v>
      </c>
      <c r="B2062" s="16" t="s">
        <v>5225</v>
      </c>
    </row>
    <row r="2063" spans="1:2" ht="15" thickBot="1" x14ac:dyDescent="0.4">
      <c r="A2063" s="16" t="s">
        <v>5286</v>
      </c>
      <c r="B2063" s="16" t="s">
        <v>5225</v>
      </c>
    </row>
    <row r="2064" spans="1:2" ht="15" thickBot="1" x14ac:dyDescent="0.4">
      <c r="A2064" s="16" t="s">
        <v>5287</v>
      </c>
      <c r="B2064" s="16" t="s">
        <v>5225</v>
      </c>
    </row>
    <row r="2065" spans="1:2" ht="15" thickBot="1" x14ac:dyDescent="0.4">
      <c r="A2065" s="16" t="s">
        <v>5288</v>
      </c>
      <c r="B2065" s="16" t="s">
        <v>5225</v>
      </c>
    </row>
    <row r="2066" spans="1:2" ht="15" thickBot="1" x14ac:dyDescent="0.4">
      <c r="A2066" s="16" t="s">
        <v>5289</v>
      </c>
      <c r="B2066" s="16" t="s">
        <v>5225</v>
      </c>
    </row>
    <row r="2067" spans="1:2" ht="15" thickBot="1" x14ac:dyDescent="0.4">
      <c r="A2067" s="16" t="s">
        <v>5290</v>
      </c>
      <c r="B2067" s="16" t="s">
        <v>5228</v>
      </c>
    </row>
    <row r="2068" spans="1:2" ht="15" thickBot="1" x14ac:dyDescent="0.4">
      <c r="A2068" s="16" t="s">
        <v>5291</v>
      </c>
      <c r="B2068" s="16" t="s">
        <v>5228</v>
      </c>
    </row>
    <row r="2069" spans="1:2" ht="15" thickBot="1" x14ac:dyDescent="0.4">
      <c r="A2069" s="16" t="s">
        <v>5292</v>
      </c>
      <c r="B2069" s="16" t="s">
        <v>5228</v>
      </c>
    </row>
    <row r="2070" spans="1:2" ht="15" thickBot="1" x14ac:dyDescent="0.4">
      <c r="A2070" s="16" t="s">
        <v>5293</v>
      </c>
      <c r="B2070" s="16" t="s">
        <v>5228</v>
      </c>
    </row>
    <row r="2071" spans="1:2" ht="15" thickBot="1" x14ac:dyDescent="0.4">
      <c r="A2071" s="16" t="s">
        <v>5294</v>
      </c>
      <c r="B2071" s="16" t="s">
        <v>5228</v>
      </c>
    </row>
    <row r="2072" spans="1:2" ht="15" thickBot="1" x14ac:dyDescent="0.4">
      <c r="A2072" s="16" t="s">
        <v>5295</v>
      </c>
      <c r="B2072" s="16" t="s">
        <v>5228</v>
      </c>
    </row>
    <row r="2073" spans="1:2" ht="15" thickBot="1" x14ac:dyDescent="0.4">
      <c r="A2073" s="16" t="s">
        <v>5296</v>
      </c>
      <c r="B2073" s="16" t="s">
        <v>5228</v>
      </c>
    </row>
    <row r="2074" spans="1:2" ht="15" thickBot="1" x14ac:dyDescent="0.4">
      <c r="A2074" s="16" t="s">
        <v>5297</v>
      </c>
      <c r="B2074" s="16" t="s">
        <v>5228</v>
      </c>
    </row>
    <row r="2075" spans="1:2" ht="15" thickBot="1" x14ac:dyDescent="0.4">
      <c r="A2075" s="16" t="s">
        <v>5298</v>
      </c>
      <c r="B2075" s="16" t="s">
        <v>5228</v>
      </c>
    </row>
    <row r="2076" spans="1:2" ht="15" thickBot="1" x14ac:dyDescent="0.4">
      <c r="A2076" s="16" t="s">
        <v>5299</v>
      </c>
      <c r="B2076" s="16" t="s">
        <v>5228</v>
      </c>
    </row>
    <row r="2077" spans="1:2" ht="15" thickBot="1" x14ac:dyDescent="0.4">
      <c r="A2077" s="16" t="s">
        <v>5300</v>
      </c>
      <c r="B2077" s="16" t="s">
        <v>5228</v>
      </c>
    </row>
    <row r="2078" spans="1:2" ht="15" thickBot="1" x14ac:dyDescent="0.4">
      <c r="A2078" s="16" t="s">
        <v>5301</v>
      </c>
      <c r="B2078" s="16" t="s">
        <v>5225</v>
      </c>
    </row>
    <row r="2079" spans="1:2" ht="15" thickBot="1" x14ac:dyDescent="0.4">
      <c r="A2079" s="16" t="s">
        <v>5302</v>
      </c>
      <c r="B2079" s="16" t="s">
        <v>5225</v>
      </c>
    </row>
    <row r="2080" spans="1:2" ht="15" thickBot="1" x14ac:dyDescent="0.4">
      <c r="A2080" s="16" t="s">
        <v>5303</v>
      </c>
      <c r="B2080" s="16" t="s">
        <v>5225</v>
      </c>
    </row>
    <row r="2081" spans="1:2" ht="15" thickBot="1" x14ac:dyDescent="0.4">
      <c r="A2081" s="16" t="s">
        <v>5304</v>
      </c>
      <c r="B2081" s="16" t="s">
        <v>5225</v>
      </c>
    </row>
    <row r="2082" spans="1:2" ht="15" thickBot="1" x14ac:dyDescent="0.4">
      <c r="A2082" s="16" t="s">
        <v>5305</v>
      </c>
      <c r="B2082" s="16" t="s">
        <v>5225</v>
      </c>
    </row>
    <row r="2083" spans="1:2" ht="15" thickBot="1" x14ac:dyDescent="0.4">
      <c r="A2083" s="16" t="s">
        <v>5306</v>
      </c>
      <c r="B2083" s="16" t="s">
        <v>5225</v>
      </c>
    </row>
    <row r="2084" spans="1:2" ht="15" thickBot="1" x14ac:dyDescent="0.4">
      <c r="A2084" s="16" t="s">
        <v>5307</v>
      </c>
      <c r="B2084" s="16" t="s">
        <v>5225</v>
      </c>
    </row>
    <row r="2085" spans="1:2" ht="15" thickBot="1" x14ac:dyDescent="0.4">
      <c r="A2085" s="16" t="s">
        <v>5308</v>
      </c>
      <c r="B2085" s="16" t="s">
        <v>5225</v>
      </c>
    </row>
    <row r="2086" spans="1:2" ht="15" thickBot="1" x14ac:dyDescent="0.4">
      <c r="A2086" s="16" t="s">
        <v>5309</v>
      </c>
      <c r="B2086" s="16" t="s">
        <v>5225</v>
      </c>
    </row>
    <row r="2087" spans="1:2" ht="15" thickBot="1" x14ac:dyDescent="0.4">
      <c r="A2087" s="16" t="s">
        <v>5310</v>
      </c>
      <c r="B2087" s="16" t="s">
        <v>5225</v>
      </c>
    </row>
    <row r="2088" spans="1:2" ht="15" thickBot="1" x14ac:dyDescent="0.4">
      <c r="A2088" s="16" t="s">
        <v>5311</v>
      </c>
      <c r="B2088" s="16" t="s">
        <v>5225</v>
      </c>
    </row>
    <row r="2089" spans="1:2" ht="15" thickBot="1" x14ac:dyDescent="0.4">
      <c r="A2089" s="16" t="s">
        <v>5312</v>
      </c>
      <c r="B2089" s="16" t="s">
        <v>5225</v>
      </c>
    </row>
    <row r="2090" spans="1:2" ht="15" thickBot="1" x14ac:dyDescent="0.4">
      <c r="A2090" s="16" t="s">
        <v>5313</v>
      </c>
      <c r="B2090" s="16" t="s">
        <v>5225</v>
      </c>
    </row>
    <row r="2091" spans="1:2" ht="15" thickBot="1" x14ac:dyDescent="0.4">
      <c r="A2091" s="16" t="s">
        <v>5314</v>
      </c>
      <c r="B2091" s="16" t="s">
        <v>5225</v>
      </c>
    </row>
    <row r="2092" spans="1:2" ht="15" thickBot="1" x14ac:dyDescent="0.4">
      <c r="A2092" s="16" t="s">
        <v>5315</v>
      </c>
      <c r="B2092" s="16" t="s">
        <v>5225</v>
      </c>
    </row>
    <row r="2093" spans="1:2" ht="15" thickBot="1" x14ac:dyDescent="0.4">
      <c r="A2093" s="16" t="s">
        <v>5316</v>
      </c>
      <c r="B2093" s="16" t="s">
        <v>5225</v>
      </c>
    </row>
    <row r="2094" spans="1:2" ht="15" thickBot="1" x14ac:dyDescent="0.4">
      <c r="A2094" s="16" t="s">
        <v>5317</v>
      </c>
      <c r="B2094" s="16" t="s">
        <v>5225</v>
      </c>
    </row>
    <row r="2095" spans="1:2" ht="15" thickBot="1" x14ac:dyDescent="0.4">
      <c r="A2095" s="16" t="s">
        <v>5318</v>
      </c>
      <c r="B2095" s="16" t="s">
        <v>5225</v>
      </c>
    </row>
    <row r="2096" spans="1:2" ht="15" thickBot="1" x14ac:dyDescent="0.4">
      <c r="A2096" s="16" t="s">
        <v>5319</v>
      </c>
      <c r="B2096" s="16" t="s">
        <v>5225</v>
      </c>
    </row>
    <row r="2097" spans="1:2" ht="15" thickBot="1" x14ac:dyDescent="0.4">
      <c r="A2097" s="16" t="s">
        <v>5320</v>
      </c>
      <c r="B2097" s="16" t="s">
        <v>5225</v>
      </c>
    </row>
    <row r="2098" spans="1:2" ht="15" thickBot="1" x14ac:dyDescent="0.4">
      <c r="A2098" s="16" t="s">
        <v>5321</v>
      </c>
      <c r="B2098" s="16" t="s">
        <v>5225</v>
      </c>
    </row>
    <row r="2099" spans="1:2" ht="15" thickBot="1" x14ac:dyDescent="0.4">
      <c r="A2099" s="16" t="s">
        <v>5322</v>
      </c>
      <c r="B2099" s="16" t="s">
        <v>5225</v>
      </c>
    </row>
    <row r="2100" spans="1:2" ht="15" thickBot="1" x14ac:dyDescent="0.4">
      <c r="A2100" s="16" t="s">
        <v>5323</v>
      </c>
      <c r="B2100" s="16" t="s">
        <v>5225</v>
      </c>
    </row>
    <row r="2101" spans="1:2" ht="15" thickBot="1" x14ac:dyDescent="0.4">
      <c r="A2101" s="16" t="s">
        <v>5324</v>
      </c>
      <c r="B2101" s="16" t="s">
        <v>5225</v>
      </c>
    </row>
    <row r="2102" spans="1:2" ht="15" thickBot="1" x14ac:dyDescent="0.4">
      <c r="A2102" s="16" t="s">
        <v>5325</v>
      </c>
      <c r="B2102" s="16" t="s">
        <v>5326</v>
      </c>
    </row>
    <row r="2103" spans="1:2" ht="15" thickBot="1" x14ac:dyDescent="0.4">
      <c r="A2103" s="16" t="s">
        <v>5327</v>
      </c>
      <c r="B2103" s="16" t="s">
        <v>5326</v>
      </c>
    </row>
    <row r="2104" spans="1:2" ht="15" thickBot="1" x14ac:dyDescent="0.4">
      <c r="A2104" s="16" t="s">
        <v>5328</v>
      </c>
      <c r="B2104" s="16" t="s">
        <v>5326</v>
      </c>
    </row>
    <row r="2105" spans="1:2" ht="15" thickBot="1" x14ac:dyDescent="0.4">
      <c r="A2105" s="16" t="s">
        <v>5329</v>
      </c>
      <c r="B2105" s="16" t="s">
        <v>5326</v>
      </c>
    </row>
    <row r="2106" spans="1:2" ht="15" thickBot="1" x14ac:dyDescent="0.4">
      <c r="A2106" s="16" t="s">
        <v>5330</v>
      </c>
      <c r="B2106" s="16" t="s">
        <v>5326</v>
      </c>
    </row>
    <row r="2107" spans="1:2" ht="15" thickBot="1" x14ac:dyDescent="0.4">
      <c r="A2107" s="16" t="s">
        <v>5331</v>
      </c>
      <c r="B2107" s="16" t="s">
        <v>5326</v>
      </c>
    </row>
    <row r="2108" spans="1:2" ht="15" thickBot="1" x14ac:dyDescent="0.4">
      <c r="A2108" s="16" t="s">
        <v>5332</v>
      </c>
      <c r="B2108" s="16" t="s">
        <v>5326</v>
      </c>
    </row>
    <row r="2109" spans="1:2" ht="15" thickBot="1" x14ac:dyDescent="0.4">
      <c r="A2109" s="16" t="s">
        <v>5333</v>
      </c>
      <c r="B2109" s="16" t="s">
        <v>5326</v>
      </c>
    </row>
    <row r="2110" spans="1:2" ht="15" thickBot="1" x14ac:dyDescent="0.4">
      <c r="A2110" s="16" t="s">
        <v>5334</v>
      </c>
      <c r="B2110" s="16" t="s">
        <v>5326</v>
      </c>
    </row>
    <row r="2111" spans="1:2" ht="15" thickBot="1" x14ac:dyDescent="0.4">
      <c r="A2111" s="16" t="s">
        <v>5335</v>
      </c>
      <c r="B2111" s="16" t="s">
        <v>5225</v>
      </c>
    </row>
    <row r="2112" spans="1:2" ht="15" thickBot="1" x14ac:dyDescent="0.4">
      <c r="A2112" s="16" t="s">
        <v>5336</v>
      </c>
      <c r="B2112" s="16" t="s">
        <v>5225</v>
      </c>
    </row>
    <row r="2113" spans="1:2" ht="15" thickBot="1" x14ac:dyDescent="0.4">
      <c r="A2113" s="16" t="s">
        <v>5337</v>
      </c>
      <c r="B2113" s="16" t="s">
        <v>5326</v>
      </c>
    </row>
    <row r="2114" spans="1:2" ht="15" thickBot="1" x14ac:dyDescent="0.4">
      <c r="A2114" s="16" t="s">
        <v>5338</v>
      </c>
      <c r="B2114" s="16" t="s">
        <v>5326</v>
      </c>
    </row>
    <row r="2115" spans="1:2" ht="15" thickBot="1" x14ac:dyDescent="0.4">
      <c r="A2115" s="16" t="s">
        <v>5339</v>
      </c>
      <c r="B2115" s="16" t="s">
        <v>5225</v>
      </c>
    </row>
    <row r="2116" spans="1:2" ht="15" thickBot="1" x14ac:dyDescent="0.4">
      <c r="A2116" s="16" t="s">
        <v>5340</v>
      </c>
      <c r="B2116" s="16" t="s">
        <v>5326</v>
      </c>
    </row>
    <row r="2117" spans="1:2" ht="15" thickBot="1" x14ac:dyDescent="0.4">
      <c r="A2117" s="16" t="s">
        <v>5341</v>
      </c>
      <c r="B2117" s="16" t="s">
        <v>5326</v>
      </c>
    </row>
    <row r="2118" spans="1:2" ht="15" thickBot="1" x14ac:dyDescent="0.4">
      <c r="A2118" s="16" t="s">
        <v>5342</v>
      </c>
      <c r="B2118" s="16" t="s">
        <v>5326</v>
      </c>
    </row>
    <row r="2119" spans="1:2" ht="15" thickBot="1" x14ac:dyDescent="0.4">
      <c r="A2119" s="16" t="s">
        <v>5343</v>
      </c>
      <c r="B2119" s="16" t="s">
        <v>5326</v>
      </c>
    </row>
    <row r="2120" spans="1:2" ht="15" thickBot="1" x14ac:dyDescent="0.4">
      <c r="A2120" s="16" t="s">
        <v>5344</v>
      </c>
      <c r="B2120" s="16" t="s">
        <v>5326</v>
      </c>
    </row>
    <row r="2121" spans="1:2" ht="15" thickBot="1" x14ac:dyDescent="0.4">
      <c r="A2121" s="16" t="s">
        <v>5345</v>
      </c>
      <c r="B2121" s="16" t="s">
        <v>5326</v>
      </c>
    </row>
    <row r="2122" spans="1:2" ht="15" thickBot="1" x14ac:dyDescent="0.4">
      <c r="A2122" s="16" t="s">
        <v>5346</v>
      </c>
      <c r="B2122" s="16" t="s">
        <v>5326</v>
      </c>
    </row>
    <row r="2123" spans="1:2" ht="15" thickBot="1" x14ac:dyDescent="0.4">
      <c r="A2123" s="16" t="s">
        <v>5347</v>
      </c>
      <c r="B2123" s="16" t="s">
        <v>5326</v>
      </c>
    </row>
    <row r="2124" spans="1:2" ht="15" thickBot="1" x14ac:dyDescent="0.4">
      <c r="A2124" s="16" t="s">
        <v>5348</v>
      </c>
      <c r="B2124" s="16" t="s">
        <v>5326</v>
      </c>
    </row>
    <row r="2125" spans="1:2" ht="15" thickBot="1" x14ac:dyDescent="0.4">
      <c r="A2125" s="16" t="s">
        <v>5349</v>
      </c>
      <c r="B2125" s="16" t="s">
        <v>5326</v>
      </c>
    </row>
    <row r="2126" spans="1:2" ht="15" thickBot="1" x14ac:dyDescent="0.4">
      <c r="A2126" s="16" t="s">
        <v>5350</v>
      </c>
      <c r="B2126" s="16" t="s">
        <v>5225</v>
      </c>
    </row>
    <row r="2127" spans="1:2" ht="15" thickBot="1" x14ac:dyDescent="0.4">
      <c r="A2127" s="16" t="s">
        <v>5351</v>
      </c>
      <c r="B2127" s="16" t="s">
        <v>5225</v>
      </c>
    </row>
    <row r="2128" spans="1:2" ht="15" thickBot="1" x14ac:dyDescent="0.4">
      <c r="A2128" s="16" t="s">
        <v>5352</v>
      </c>
      <c r="B2128" s="16" t="s">
        <v>5326</v>
      </c>
    </row>
    <row r="2129" spans="1:2" ht="15" thickBot="1" x14ac:dyDescent="0.4">
      <c r="A2129" s="16" t="s">
        <v>5353</v>
      </c>
      <c r="B2129" s="16" t="s">
        <v>5326</v>
      </c>
    </row>
    <row r="2130" spans="1:2" ht="15" thickBot="1" x14ac:dyDescent="0.4">
      <c r="A2130" s="16" t="s">
        <v>5354</v>
      </c>
      <c r="B2130" s="16" t="s">
        <v>5326</v>
      </c>
    </row>
    <row r="2131" spans="1:2" ht="15" thickBot="1" x14ac:dyDescent="0.4">
      <c r="A2131" s="16" t="s">
        <v>5355</v>
      </c>
      <c r="B2131" s="16" t="s">
        <v>5326</v>
      </c>
    </row>
    <row r="2132" spans="1:2" ht="15" thickBot="1" x14ac:dyDescent="0.4">
      <c r="A2132" s="16" t="s">
        <v>5356</v>
      </c>
      <c r="B2132" s="16" t="s">
        <v>5326</v>
      </c>
    </row>
    <row r="2133" spans="1:2" ht="15" thickBot="1" x14ac:dyDescent="0.4">
      <c r="A2133" s="16" t="s">
        <v>5357</v>
      </c>
      <c r="B2133" s="16" t="s">
        <v>5326</v>
      </c>
    </row>
    <row r="2134" spans="1:2" ht="15" thickBot="1" x14ac:dyDescent="0.4">
      <c r="A2134" s="16" t="s">
        <v>5358</v>
      </c>
      <c r="B2134" s="16" t="s">
        <v>5326</v>
      </c>
    </row>
    <row r="2135" spans="1:2" ht="15" thickBot="1" x14ac:dyDescent="0.4">
      <c r="A2135" s="16" t="s">
        <v>5359</v>
      </c>
      <c r="B2135" s="16" t="s">
        <v>5326</v>
      </c>
    </row>
    <row r="2136" spans="1:2" ht="15" thickBot="1" x14ac:dyDescent="0.4">
      <c r="A2136" s="16" t="s">
        <v>5360</v>
      </c>
      <c r="B2136" s="16" t="s">
        <v>5326</v>
      </c>
    </row>
    <row r="2137" spans="1:2" ht="15" thickBot="1" x14ac:dyDescent="0.4">
      <c r="A2137" s="16" t="s">
        <v>5361</v>
      </c>
      <c r="B2137" s="16" t="s">
        <v>5326</v>
      </c>
    </row>
    <row r="2138" spans="1:2" ht="15" thickBot="1" x14ac:dyDescent="0.4">
      <c r="A2138" s="16" t="s">
        <v>5362</v>
      </c>
      <c r="B2138" s="16" t="s">
        <v>5326</v>
      </c>
    </row>
    <row r="2139" spans="1:2" ht="15" thickBot="1" x14ac:dyDescent="0.4">
      <c r="A2139" s="16" t="s">
        <v>5363</v>
      </c>
      <c r="B2139" s="16" t="s">
        <v>5326</v>
      </c>
    </row>
    <row r="2140" spans="1:2" ht="15" thickBot="1" x14ac:dyDescent="0.4">
      <c r="A2140" s="16" t="s">
        <v>5364</v>
      </c>
      <c r="B2140" s="16" t="s">
        <v>5326</v>
      </c>
    </row>
    <row r="2141" spans="1:2" ht="15" thickBot="1" x14ac:dyDescent="0.4">
      <c r="A2141" s="16" t="s">
        <v>5365</v>
      </c>
      <c r="B2141" s="16" t="s">
        <v>5326</v>
      </c>
    </row>
    <row r="2142" spans="1:2" ht="15" thickBot="1" x14ac:dyDescent="0.4">
      <c r="A2142" s="16" t="s">
        <v>5366</v>
      </c>
      <c r="B2142" s="16" t="s">
        <v>5326</v>
      </c>
    </row>
    <row r="2143" spans="1:2" ht="15" thickBot="1" x14ac:dyDescent="0.4">
      <c r="A2143" s="16" t="s">
        <v>5367</v>
      </c>
      <c r="B2143" s="16" t="s">
        <v>5326</v>
      </c>
    </row>
    <row r="2144" spans="1:2" ht="15" thickBot="1" x14ac:dyDescent="0.4">
      <c r="A2144" s="16" t="s">
        <v>5368</v>
      </c>
      <c r="B2144" s="16" t="s">
        <v>5326</v>
      </c>
    </row>
    <row r="2145" spans="1:2" ht="15" thickBot="1" x14ac:dyDescent="0.4">
      <c r="A2145" s="16" t="s">
        <v>5369</v>
      </c>
      <c r="B2145" s="16" t="s">
        <v>5326</v>
      </c>
    </row>
    <row r="2146" spans="1:2" ht="15" thickBot="1" x14ac:dyDescent="0.4">
      <c r="A2146" s="16" t="s">
        <v>5370</v>
      </c>
      <c r="B2146" s="16" t="s">
        <v>5326</v>
      </c>
    </row>
    <row r="2147" spans="1:2" ht="15" thickBot="1" x14ac:dyDescent="0.4">
      <c r="A2147" s="16" t="s">
        <v>5371</v>
      </c>
      <c r="B2147" s="16" t="s">
        <v>5225</v>
      </c>
    </row>
    <row r="2148" spans="1:2" ht="15" thickBot="1" x14ac:dyDescent="0.4">
      <c r="A2148" s="16" t="s">
        <v>5372</v>
      </c>
      <c r="B2148" s="16" t="s">
        <v>5326</v>
      </c>
    </row>
    <row r="2149" spans="1:2" ht="15" thickBot="1" x14ac:dyDescent="0.4">
      <c r="A2149" s="16" t="s">
        <v>5373</v>
      </c>
      <c r="B2149" s="16" t="s">
        <v>5225</v>
      </c>
    </row>
    <row r="2150" spans="1:2" ht="15" thickBot="1" x14ac:dyDescent="0.4">
      <c r="A2150" s="16" t="s">
        <v>5374</v>
      </c>
      <c r="B2150" s="16" t="s">
        <v>5326</v>
      </c>
    </row>
    <row r="2151" spans="1:2" ht="15" thickBot="1" x14ac:dyDescent="0.4">
      <c r="A2151" s="16" t="s">
        <v>5375</v>
      </c>
      <c r="B2151" s="16" t="s">
        <v>5225</v>
      </c>
    </row>
    <row r="2152" spans="1:2" ht="15" thickBot="1" x14ac:dyDescent="0.4">
      <c r="A2152" s="16" t="s">
        <v>5376</v>
      </c>
      <c r="B2152" s="16" t="s">
        <v>5225</v>
      </c>
    </row>
    <row r="2153" spans="1:2" ht="15" thickBot="1" x14ac:dyDescent="0.4">
      <c r="A2153" s="16" t="s">
        <v>5377</v>
      </c>
      <c r="B2153" s="16" t="s">
        <v>5326</v>
      </c>
    </row>
    <row r="2154" spans="1:2" ht="15" thickBot="1" x14ac:dyDescent="0.4">
      <c r="A2154" s="16" t="s">
        <v>5378</v>
      </c>
      <c r="B2154" s="16" t="s">
        <v>5225</v>
      </c>
    </row>
    <row r="2155" spans="1:2" ht="15" thickBot="1" x14ac:dyDescent="0.4">
      <c r="A2155" s="16" t="s">
        <v>5379</v>
      </c>
      <c r="B2155" s="16" t="s">
        <v>5326</v>
      </c>
    </row>
    <row r="2156" spans="1:2" ht="15" thickBot="1" x14ac:dyDescent="0.4">
      <c r="A2156" s="16" t="s">
        <v>5380</v>
      </c>
      <c r="B2156" s="16" t="s">
        <v>5225</v>
      </c>
    </row>
    <row r="2157" spans="1:2" ht="15" thickBot="1" x14ac:dyDescent="0.4">
      <c r="A2157" s="16" t="s">
        <v>5381</v>
      </c>
      <c r="B2157" s="16" t="s">
        <v>5225</v>
      </c>
    </row>
    <row r="2158" spans="1:2" ht="15" thickBot="1" x14ac:dyDescent="0.4">
      <c r="A2158" s="16" t="s">
        <v>5382</v>
      </c>
      <c r="B2158" s="16" t="s">
        <v>5383</v>
      </c>
    </row>
    <row r="2159" spans="1:2" ht="15" thickBot="1" x14ac:dyDescent="0.4">
      <c r="A2159" s="16" t="s">
        <v>5384</v>
      </c>
      <c r="B2159" s="16" t="s">
        <v>5383</v>
      </c>
    </row>
    <row r="2160" spans="1:2" ht="15" thickBot="1" x14ac:dyDescent="0.4">
      <c r="A2160" s="16" t="s">
        <v>5385</v>
      </c>
      <c r="B2160" s="16" t="s">
        <v>5383</v>
      </c>
    </row>
    <row r="2161" spans="1:2" ht="15" thickBot="1" x14ac:dyDescent="0.4">
      <c r="A2161" s="16" t="s">
        <v>5386</v>
      </c>
      <c r="B2161" s="16" t="s">
        <v>5383</v>
      </c>
    </row>
    <row r="2162" spans="1:2" ht="15" thickBot="1" x14ac:dyDescent="0.4">
      <c r="A2162" s="16" t="s">
        <v>5387</v>
      </c>
      <c r="B2162" s="16" t="s">
        <v>5383</v>
      </c>
    </row>
    <row r="2163" spans="1:2" ht="15" thickBot="1" x14ac:dyDescent="0.4">
      <c r="A2163" s="16" t="s">
        <v>5388</v>
      </c>
      <c r="B2163" s="16" t="s">
        <v>5383</v>
      </c>
    </row>
    <row r="2164" spans="1:2" ht="15" thickBot="1" x14ac:dyDescent="0.4">
      <c r="A2164" s="16" t="s">
        <v>5389</v>
      </c>
      <c r="B2164" s="16" t="s">
        <v>5383</v>
      </c>
    </row>
    <row r="2165" spans="1:2" ht="15" thickBot="1" x14ac:dyDescent="0.4">
      <c r="A2165" s="16" t="s">
        <v>5390</v>
      </c>
      <c r="B2165" s="16" t="s">
        <v>5383</v>
      </c>
    </row>
    <row r="2166" spans="1:2" ht="15" thickBot="1" x14ac:dyDescent="0.4">
      <c r="A2166" s="16" t="s">
        <v>5391</v>
      </c>
      <c r="B2166" s="16" t="s">
        <v>5383</v>
      </c>
    </row>
    <row r="2167" spans="1:2" ht="15" thickBot="1" x14ac:dyDescent="0.4">
      <c r="A2167" s="16" t="s">
        <v>5392</v>
      </c>
      <c r="B2167" s="16" t="s">
        <v>5383</v>
      </c>
    </row>
    <row r="2168" spans="1:2" ht="15" thickBot="1" x14ac:dyDescent="0.4">
      <c r="A2168" s="16" t="s">
        <v>5393</v>
      </c>
      <c r="B2168" s="16" t="s">
        <v>5383</v>
      </c>
    </row>
    <row r="2169" spans="1:2" ht="15" thickBot="1" x14ac:dyDescent="0.4">
      <c r="A2169" s="16" t="s">
        <v>5394</v>
      </c>
      <c r="B2169" s="16" t="s">
        <v>5383</v>
      </c>
    </row>
    <row r="2170" spans="1:2" ht="15" thickBot="1" x14ac:dyDescent="0.4">
      <c r="A2170" s="16" t="s">
        <v>5395</v>
      </c>
      <c r="B2170" s="16" t="s">
        <v>5383</v>
      </c>
    </row>
    <row r="2171" spans="1:2" ht="15" thickBot="1" x14ac:dyDescent="0.4">
      <c r="A2171" s="16" t="s">
        <v>5396</v>
      </c>
      <c r="B2171" s="16" t="s">
        <v>5383</v>
      </c>
    </row>
    <row r="2172" spans="1:2" ht="15" thickBot="1" x14ac:dyDescent="0.4">
      <c r="A2172" s="16" t="s">
        <v>5397</v>
      </c>
      <c r="B2172" s="16" t="s">
        <v>5383</v>
      </c>
    </row>
    <row r="2173" spans="1:2" ht="15" thickBot="1" x14ac:dyDescent="0.4">
      <c r="A2173" s="16" t="s">
        <v>5398</v>
      </c>
      <c r="B2173" s="16" t="s">
        <v>5383</v>
      </c>
    </row>
    <row r="2174" spans="1:2" ht="15" thickBot="1" x14ac:dyDescent="0.4">
      <c r="A2174" s="16" t="s">
        <v>5399</v>
      </c>
      <c r="B2174" s="16" t="s">
        <v>5383</v>
      </c>
    </row>
    <row r="2175" spans="1:2" ht="15" thickBot="1" x14ac:dyDescent="0.4">
      <c r="A2175" s="16" t="s">
        <v>5400</v>
      </c>
      <c r="B2175" s="16" t="s">
        <v>5383</v>
      </c>
    </row>
    <row r="2176" spans="1:2" ht="15" thickBot="1" x14ac:dyDescent="0.4">
      <c r="A2176" s="16" t="s">
        <v>5401</v>
      </c>
      <c r="B2176" s="16" t="s">
        <v>5383</v>
      </c>
    </row>
    <row r="2177" spans="1:2" ht="15" thickBot="1" x14ac:dyDescent="0.4">
      <c r="A2177" s="16" t="s">
        <v>5402</v>
      </c>
      <c r="B2177" s="16" t="s">
        <v>5383</v>
      </c>
    </row>
    <row r="2178" spans="1:2" ht="15" thickBot="1" x14ac:dyDescent="0.4">
      <c r="A2178" s="16" t="s">
        <v>5403</v>
      </c>
      <c r="B2178" s="16" t="s">
        <v>5383</v>
      </c>
    </row>
    <row r="2179" spans="1:2" ht="15" thickBot="1" x14ac:dyDescent="0.4">
      <c r="A2179" s="16" t="s">
        <v>5404</v>
      </c>
      <c r="B2179" s="16" t="s">
        <v>5383</v>
      </c>
    </row>
    <row r="2180" spans="1:2" ht="15" thickBot="1" x14ac:dyDescent="0.4">
      <c r="A2180" s="16" t="s">
        <v>5405</v>
      </c>
      <c r="B2180" s="16" t="s">
        <v>5383</v>
      </c>
    </row>
    <row r="2181" spans="1:2" ht="15" thickBot="1" x14ac:dyDescent="0.4">
      <c r="A2181" s="16" t="s">
        <v>5406</v>
      </c>
      <c r="B2181" s="16" t="s">
        <v>5383</v>
      </c>
    </row>
    <row r="2182" spans="1:2" ht="15" thickBot="1" x14ac:dyDescent="0.4">
      <c r="A2182" s="16" t="s">
        <v>5407</v>
      </c>
      <c r="B2182" s="16" t="s">
        <v>5383</v>
      </c>
    </row>
    <row r="2183" spans="1:2" ht="15" thickBot="1" x14ac:dyDescent="0.4">
      <c r="A2183" s="16" t="s">
        <v>5408</v>
      </c>
      <c r="B2183" s="16" t="s">
        <v>5409</v>
      </c>
    </row>
    <row r="2184" spans="1:2" ht="15" thickBot="1" x14ac:dyDescent="0.4">
      <c r="A2184" s="16" t="s">
        <v>5410</v>
      </c>
      <c r="B2184" s="16" t="s">
        <v>5409</v>
      </c>
    </row>
    <row r="2185" spans="1:2" ht="15" thickBot="1" x14ac:dyDescent="0.4">
      <c r="A2185" s="16" t="s">
        <v>5411</v>
      </c>
      <c r="B2185" s="16" t="s">
        <v>5409</v>
      </c>
    </row>
    <row r="2186" spans="1:2" ht="15" thickBot="1" x14ac:dyDescent="0.4">
      <c r="A2186" s="16" t="s">
        <v>5412</v>
      </c>
      <c r="B2186" s="16" t="s">
        <v>5409</v>
      </c>
    </row>
    <row r="2187" spans="1:2" ht="15" thickBot="1" x14ac:dyDescent="0.4">
      <c r="A2187" s="16" t="s">
        <v>5413</v>
      </c>
      <c r="B2187" s="16" t="s">
        <v>5409</v>
      </c>
    </row>
    <row r="2188" spans="1:2" ht="15" thickBot="1" x14ac:dyDescent="0.4">
      <c r="A2188" s="16" t="s">
        <v>5414</v>
      </c>
      <c r="B2188" s="16" t="s">
        <v>5409</v>
      </c>
    </row>
    <row r="2189" spans="1:2" ht="15" thickBot="1" x14ac:dyDescent="0.4">
      <c r="A2189" s="16" t="s">
        <v>5415</v>
      </c>
      <c r="B2189" s="16" t="s">
        <v>5409</v>
      </c>
    </row>
    <row r="2190" spans="1:2" ht="15" thickBot="1" x14ac:dyDescent="0.4">
      <c r="A2190" s="16" t="s">
        <v>5416</v>
      </c>
      <c r="B2190" s="16" t="s">
        <v>5409</v>
      </c>
    </row>
    <row r="2191" spans="1:2" ht="15" thickBot="1" x14ac:dyDescent="0.4">
      <c r="A2191" s="16" t="s">
        <v>5417</v>
      </c>
      <c r="B2191" s="16" t="s">
        <v>5409</v>
      </c>
    </row>
    <row r="2192" spans="1:2" ht="15" thickBot="1" x14ac:dyDescent="0.4">
      <c r="A2192" s="16" t="s">
        <v>5418</v>
      </c>
      <c r="B2192" s="16" t="s">
        <v>5409</v>
      </c>
    </row>
    <row r="2193" spans="1:2" ht="15" thickBot="1" x14ac:dyDescent="0.4">
      <c r="A2193" s="16" t="s">
        <v>5419</v>
      </c>
      <c r="B2193" s="16" t="s">
        <v>5409</v>
      </c>
    </row>
    <row r="2194" spans="1:2" ht="15" thickBot="1" x14ac:dyDescent="0.4">
      <c r="A2194" s="16" t="s">
        <v>5420</v>
      </c>
      <c r="B2194" s="16" t="s">
        <v>5409</v>
      </c>
    </row>
    <row r="2195" spans="1:2" ht="15" thickBot="1" x14ac:dyDescent="0.4">
      <c r="A2195" s="16" t="s">
        <v>5421</v>
      </c>
      <c r="B2195" s="16" t="s">
        <v>5409</v>
      </c>
    </row>
    <row r="2196" spans="1:2" ht="15" thickBot="1" x14ac:dyDescent="0.4">
      <c r="A2196" s="16" t="s">
        <v>5422</v>
      </c>
      <c r="B2196" s="16" t="s">
        <v>5409</v>
      </c>
    </row>
    <row r="2197" spans="1:2" ht="15" thickBot="1" x14ac:dyDescent="0.4">
      <c r="A2197" s="16" t="s">
        <v>5423</v>
      </c>
      <c r="B2197" s="16" t="s">
        <v>5409</v>
      </c>
    </row>
    <row r="2198" spans="1:2" ht="15" thickBot="1" x14ac:dyDescent="0.4">
      <c r="A2198" s="16" t="s">
        <v>5424</v>
      </c>
      <c r="B2198" s="16" t="s">
        <v>5409</v>
      </c>
    </row>
    <row r="2199" spans="1:2" ht="15" thickBot="1" x14ac:dyDescent="0.4">
      <c r="A2199" s="16" t="s">
        <v>5425</v>
      </c>
      <c r="B2199" s="16" t="s">
        <v>5409</v>
      </c>
    </row>
    <row r="2200" spans="1:2" ht="15" thickBot="1" x14ac:dyDescent="0.4">
      <c r="A2200" s="16" t="s">
        <v>5426</v>
      </c>
      <c r="B2200" s="16" t="s">
        <v>5409</v>
      </c>
    </row>
    <row r="2201" spans="1:2" ht="15" thickBot="1" x14ac:dyDescent="0.4">
      <c r="A2201" s="16" t="s">
        <v>5427</v>
      </c>
      <c r="B2201" s="16" t="s">
        <v>5409</v>
      </c>
    </row>
    <row r="2202" spans="1:2" ht="15" thickBot="1" x14ac:dyDescent="0.4">
      <c r="A2202" s="16" t="s">
        <v>5428</v>
      </c>
      <c r="B2202" s="16" t="s">
        <v>5409</v>
      </c>
    </row>
    <row r="2203" spans="1:2" ht="15" thickBot="1" x14ac:dyDescent="0.4">
      <c r="A2203" s="16" t="s">
        <v>5429</v>
      </c>
      <c r="B2203" s="16" t="s">
        <v>5409</v>
      </c>
    </row>
    <row r="2204" spans="1:2" ht="15" thickBot="1" x14ac:dyDescent="0.4">
      <c r="A2204" s="16" t="s">
        <v>5430</v>
      </c>
      <c r="B2204" s="16" t="s">
        <v>5409</v>
      </c>
    </row>
    <row r="2205" spans="1:2" ht="15" thickBot="1" x14ac:dyDescent="0.4">
      <c r="A2205" s="16" t="s">
        <v>5431</v>
      </c>
      <c r="B2205" s="16" t="s">
        <v>5409</v>
      </c>
    </row>
    <row r="2206" spans="1:2" ht="15" thickBot="1" x14ac:dyDescent="0.4">
      <c r="A2206" s="16" t="s">
        <v>5432</v>
      </c>
      <c r="B2206" s="16" t="s">
        <v>5409</v>
      </c>
    </row>
    <row r="2207" spans="1:2" ht="15" thickBot="1" x14ac:dyDescent="0.4">
      <c r="A2207" s="16" t="s">
        <v>5433</v>
      </c>
      <c r="B2207" s="16" t="s">
        <v>5409</v>
      </c>
    </row>
    <row r="2208" spans="1:2" ht="15" thickBot="1" x14ac:dyDescent="0.4">
      <c r="A2208" s="16" t="s">
        <v>5434</v>
      </c>
      <c r="B2208" s="16" t="s">
        <v>5409</v>
      </c>
    </row>
    <row r="2209" spans="1:2" ht="15" thickBot="1" x14ac:dyDescent="0.4">
      <c r="A2209" s="16" t="s">
        <v>5435</v>
      </c>
      <c r="B2209" s="16" t="s">
        <v>5409</v>
      </c>
    </row>
    <row r="2210" spans="1:2" ht="15" thickBot="1" x14ac:dyDescent="0.4">
      <c r="A2210" s="16" t="s">
        <v>5436</v>
      </c>
      <c r="B2210" s="16" t="s">
        <v>5409</v>
      </c>
    </row>
    <row r="2211" spans="1:2" ht="15" thickBot="1" x14ac:dyDescent="0.4">
      <c r="A2211" s="16" t="s">
        <v>5437</v>
      </c>
      <c r="B2211" s="16" t="s">
        <v>5409</v>
      </c>
    </row>
    <row r="2212" spans="1:2" ht="15" thickBot="1" x14ac:dyDescent="0.4">
      <c r="A2212" s="16" t="s">
        <v>5438</v>
      </c>
      <c r="B2212" s="16" t="s">
        <v>5409</v>
      </c>
    </row>
    <row r="2213" spans="1:2" ht="15" thickBot="1" x14ac:dyDescent="0.4">
      <c r="A2213" s="16" t="s">
        <v>5439</v>
      </c>
      <c r="B2213" s="16" t="s">
        <v>5409</v>
      </c>
    </row>
    <row r="2214" spans="1:2" ht="15" thickBot="1" x14ac:dyDescent="0.4">
      <c r="A2214" s="16" t="s">
        <v>5440</v>
      </c>
      <c r="B2214" s="16" t="s">
        <v>5409</v>
      </c>
    </row>
    <row r="2215" spans="1:2" ht="15" thickBot="1" x14ac:dyDescent="0.4">
      <c r="A2215" s="16" t="s">
        <v>5441</v>
      </c>
      <c r="B2215" s="16" t="s">
        <v>5409</v>
      </c>
    </row>
    <row r="2216" spans="1:2" ht="15" thickBot="1" x14ac:dyDescent="0.4">
      <c r="A2216" s="16" t="s">
        <v>5442</v>
      </c>
      <c r="B2216" s="16" t="s">
        <v>5409</v>
      </c>
    </row>
    <row r="2217" spans="1:2" ht="15" thickBot="1" x14ac:dyDescent="0.4">
      <c r="A2217" s="16" t="s">
        <v>5443</v>
      </c>
      <c r="B2217" s="16" t="s">
        <v>5409</v>
      </c>
    </row>
    <row r="2218" spans="1:2" ht="15" thickBot="1" x14ac:dyDescent="0.4">
      <c r="A2218" s="16" t="s">
        <v>5444</v>
      </c>
      <c r="B2218" s="16" t="s">
        <v>5409</v>
      </c>
    </row>
    <row r="2219" spans="1:2" ht="15" thickBot="1" x14ac:dyDescent="0.4">
      <c r="A2219" s="16" t="s">
        <v>5445</v>
      </c>
      <c r="B2219" s="16" t="s">
        <v>5409</v>
      </c>
    </row>
    <row r="2220" spans="1:2" ht="15" thickBot="1" x14ac:dyDescent="0.4">
      <c r="A2220" s="16" t="s">
        <v>5446</v>
      </c>
      <c r="B2220" s="16" t="s">
        <v>5409</v>
      </c>
    </row>
    <row r="2221" spans="1:2" ht="15" thickBot="1" x14ac:dyDescent="0.4">
      <c r="A2221" s="16" t="s">
        <v>5447</v>
      </c>
      <c r="B2221" s="16" t="s">
        <v>5409</v>
      </c>
    </row>
    <row r="2222" spans="1:2" ht="15" thickBot="1" x14ac:dyDescent="0.4">
      <c r="A2222" s="16" t="s">
        <v>5448</v>
      </c>
      <c r="B2222" s="16" t="s">
        <v>5409</v>
      </c>
    </row>
    <row r="2223" spans="1:2" ht="15" thickBot="1" x14ac:dyDescent="0.4">
      <c r="A2223" s="16" t="s">
        <v>5449</v>
      </c>
      <c r="B2223" s="16" t="s">
        <v>5409</v>
      </c>
    </row>
    <row r="2224" spans="1:2" ht="15" thickBot="1" x14ac:dyDescent="0.4">
      <c r="A2224" s="16" t="s">
        <v>5450</v>
      </c>
      <c r="B2224" s="16" t="s">
        <v>5409</v>
      </c>
    </row>
    <row r="2225" spans="1:2" ht="15" thickBot="1" x14ac:dyDescent="0.4">
      <c r="A2225" s="16" t="s">
        <v>5451</v>
      </c>
      <c r="B2225" s="16" t="s">
        <v>5409</v>
      </c>
    </row>
    <row r="2226" spans="1:2" ht="15" thickBot="1" x14ac:dyDescent="0.4">
      <c r="A2226" s="16" t="s">
        <v>5452</v>
      </c>
      <c r="B2226" s="16" t="s">
        <v>5409</v>
      </c>
    </row>
    <row r="2227" spans="1:2" ht="15" thickBot="1" x14ac:dyDescent="0.4">
      <c r="A2227" s="16" t="s">
        <v>5453</v>
      </c>
      <c r="B2227" s="16" t="s">
        <v>5409</v>
      </c>
    </row>
    <row r="2228" spans="1:2" ht="15" thickBot="1" x14ac:dyDescent="0.4">
      <c r="A2228" s="16" t="s">
        <v>5454</v>
      </c>
      <c r="B2228" s="16" t="s">
        <v>5409</v>
      </c>
    </row>
    <row r="2229" spans="1:2" ht="15" thickBot="1" x14ac:dyDescent="0.4">
      <c r="A2229" s="16" t="s">
        <v>5455</v>
      </c>
      <c r="B2229" s="16" t="s">
        <v>5409</v>
      </c>
    </row>
    <row r="2230" spans="1:2" ht="15" thickBot="1" x14ac:dyDescent="0.4">
      <c r="A2230" s="16" t="s">
        <v>5456</v>
      </c>
      <c r="B2230" s="16" t="s">
        <v>5409</v>
      </c>
    </row>
    <row r="2231" spans="1:2" ht="15" thickBot="1" x14ac:dyDescent="0.4">
      <c r="A2231" s="16" t="s">
        <v>5457</v>
      </c>
      <c r="B2231" s="16" t="s">
        <v>5409</v>
      </c>
    </row>
    <row r="2232" spans="1:2" ht="15" thickBot="1" x14ac:dyDescent="0.4">
      <c r="A2232" s="16" t="s">
        <v>5458</v>
      </c>
      <c r="B2232" s="16" t="s">
        <v>5409</v>
      </c>
    </row>
    <row r="2233" spans="1:2" ht="15" thickBot="1" x14ac:dyDescent="0.4">
      <c r="A2233" s="16" t="s">
        <v>5459</v>
      </c>
      <c r="B2233" s="16" t="s">
        <v>5409</v>
      </c>
    </row>
    <row r="2234" spans="1:2" ht="15" thickBot="1" x14ac:dyDescent="0.4">
      <c r="A2234" s="16" t="s">
        <v>5460</v>
      </c>
      <c r="B2234" s="16" t="s">
        <v>5409</v>
      </c>
    </row>
    <row r="2235" spans="1:2" ht="15" thickBot="1" x14ac:dyDescent="0.4">
      <c r="A2235" s="16" t="s">
        <v>5461</v>
      </c>
      <c r="B2235" s="16" t="s">
        <v>5409</v>
      </c>
    </row>
    <row r="2236" spans="1:2" ht="15" thickBot="1" x14ac:dyDescent="0.4">
      <c r="A2236" s="16" t="s">
        <v>5462</v>
      </c>
      <c r="B2236" s="16" t="s">
        <v>5409</v>
      </c>
    </row>
    <row r="2237" spans="1:2" ht="15" thickBot="1" x14ac:dyDescent="0.4">
      <c r="A2237" s="16" t="s">
        <v>5463</v>
      </c>
      <c r="B2237" s="16" t="s">
        <v>5409</v>
      </c>
    </row>
    <row r="2238" spans="1:2" ht="15" thickBot="1" x14ac:dyDescent="0.4">
      <c r="A2238" s="16" t="s">
        <v>5464</v>
      </c>
      <c r="B2238" s="16" t="s">
        <v>5409</v>
      </c>
    </row>
    <row r="2239" spans="1:2" ht="15" thickBot="1" x14ac:dyDescent="0.4">
      <c r="A2239" s="16" t="s">
        <v>5465</v>
      </c>
      <c r="B2239" s="16" t="s">
        <v>5409</v>
      </c>
    </row>
    <row r="2240" spans="1:2" ht="15" thickBot="1" x14ac:dyDescent="0.4">
      <c r="A2240" s="16" t="s">
        <v>5466</v>
      </c>
      <c r="B2240" s="16" t="s">
        <v>5409</v>
      </c>
    </row>
    <row r="2241" spans="1:2" ht="15" thickBot="1" x14ac:dyDescent="0.4">
      <c r="A2241" s="16" t="s">
        <v>5467</v>
      </c>
      <c r="B2241" s="16" t="s">
        <v>5409</v>
      </c>
    </row>
    <row r="2242" spans="1:2" ht="15" thickBot="1" x14ac:dyDescent="0.4">
      <c r="A2242" s="16" t="s">
        <v>5468</v>
      </c>
      <c r="B2242" s="16" t="s">
        <v>5469</v>
      </c>
    </row>
    <row r="2243" spans="1:2" ht="15" thickBot="1" x14ac:dyDescent="0.4">
      <c r="A2243" s="16" t="s">
        <v>5470</v>
      </c>
      <c r="B2243" s="16" t="s">
        <v>5469</v>
      </c>
    </row>
    <row r="2244" spans="1:2" ht="15" thickBot="1" x14ac:dyDescent="0.4">
      <c r="A2244" s="16" t="s">
        <v>5471</v>
      </c>
      <c r="B2244" s="16" t="s">
        <v>5469</v>
      </c>
    </row>
    <row r="2245" spans="1:2" ht="15" thickBot="1" x14ac:dyDescent="0.4">
      <c r="A2245" s="16" t="s">
        <v>5472</v>
      </c>
      <c r="B2245" s="16" t="s">
        <v>5469</v>
      </c>
    </row>
    <row r="2246" spans="1:2" ht="15" thickBot="1" x14ac:dyDescent="0.4">
      <c r="A2246" s="16" t="s">
        <v>5473</v>
      </c>
      <c r="B2246" s="16" t="s">
        <v>5469</v>
      </c>
    </row>
    <row r="2247" spans="1:2" ht="15" thickBot="1" x14ac:dyDescent="0.4">
      <c r="A2247" s="16" t="s">
        <v>5474</v>
      </c>
      <c r="B2247" s="16" t="s">
        <v>5469</v>
      </c>
    </row>
    <row r="2248" spans="1:2" ht="15" thickBot="1" x14ac:dyDescent="0.4">
      <c r="A2248" s="16" t="s">
        <v>5475</v>
      </c>
      <c r="B2248" s="16" t="s">
        <v>5469</v>
      </c>
    </row>
    <row r="2249" spans="1:2" ht="15" thickBot="1" x14ac:dyDescent="0.4">
      <c r="A2249" s="16" t="s">
        <v>5476</v>
      </c>
      <c r="B2249" s="16" t="s">
        <v>5469</v>
      </c>
    </row>
    <row r="2250" spans="1:2" ht="15" thickBot="1" x14ac:dyDescent="0.4">
      <c r="A2250" s="16" t="s">
        <v>5477</v>
      </c>
      <c r="B2250" s="16" t="s">
        <v>5409</v>
      </c>
    </row>
    <row r="2251" spans="1:2" ht="15" thickBot="1" x14ac:dyDescent="0.4">
      <c r="A2251" s="16" t="s">
        <v>5478</v>
      </c>
      <c r="B2251" s="16" t="s">
        <v>5409</v>
      </c>
    </row>
    <row r="2252" spans="1:2" ht="15" thickBot="1" x14ac:dyDescent="0.4">
      <c r="A2252" s="16" t="s">
        <v>5479</v>
      </c>
      <c r="B2252" s="16" t="s">
        <v>5409</v>
      </c>
    </row>
    <row r="2253" spans="1:2" ht="15" thickBot="1" x14ac:dyDescent="0.4">
      <c r="A2253" s="16" t="s">
        <v>5480</v>
      </c>
      <c r="B2253" s="16" t="s">
        <v>5409</v>
      </c>
    </row>
    <row r="2254" spans="1:2" ht="15" thickBot="1" x14ac:dyDescent="0.4">
      <c r="A2254" s="16" t="s">
        <v>5481</v>
      </c>
      <c r="B2254" s="16" t="s">
        <v>5409</v>
      </c>
    </row>
    <row r="2255" spans="1:2" ht="15" thickBot="1" x14ac:dyDescent="0.4">
      <c r="A2255" s="16" t="s">
        <v>5482</v>
      </c>
      <c r="B2255" s="16" t="s">
        <v>5409</v>
      </c>
    </row>
    <row r="2256" spans="1:2" ht="15" thickBot="1" x14ac:dyDescent="0.4">
      <c r="A2256" s="16" t="s">
        <v>5483</v>
      </c>
      <c r="B2256" s="16" t="s">
        <v>5409</v>
      </c>
    </row>
    <row r="2257" spans="1:2" ht="15" thickBot="1" x14ac:dyDescent="0.4">
      <c r="A2257" s="16" t="s">
        <v>5484</v>
      </c>
      <c r="B2257" s="16" t="s">
        <v>5409</v>
      </c>
    </row>
    <row r="2258" spans="1:2" ht="15" thickBot="1" x14ac:dyDescent="0.4">
      <c r="A2258" s="16" t="s">
        <v>5485</v>
      </c>
      <c r="B2258" s="16" t="s">
        <v>5409</v>
      </c>
    </row>
    <row r="2259" spans="1:2" ht="15" thickBot="1" x14ac:dyDescent="0.4">
      <c r="A2259" s="16" t="s">
        <v>5486</v>
      </c>
      <c r="B2259" s="16" t="s">
        <v>5409</v>
      </c>
    </row>
    <row r="2260" spans="1:2" ht="15" thickBot="1" x14ac:dyDescent="0.4">
      <c r="A2260" s="16" t="s">
        <v>5487</v>
      </c>
      <c r="B2260" s="16" t="s">
        <v>5409</v>
      </c>
    </row>
    <row r="2261" spans="1:2" ht="15" thickBot="1" x14ac:dyDescent="0.4">
      <c r="A2261" s="16" t="s">
        <v>5488</v>
      </c>
      <c r="B2261" s="16" t="s">
        <v>5409</v>
      </c>
    </row>
    <row r="2262" spans="1:2" ht="15" thickBot="1" x14ac:dyDescent="0.4">
      <c r="A2262" s="16" t="s">
        <v>5489</v>
      </c>
      <c r="B2262" s="16" t="s">
        <v>5409</v>
      </c>
    </row>
    <row r="2263" spans="1:2" ht="15" thickBot="1" x14ac:dyDescent="0.4">
      <c r="A2263" s="16" t="s">
        <v>5490</v>
      </c>
      <c r="B2263" s="16" t="s">
        <v>5409</v>
      </c>
    </row>
    <row r="2264" spans="1:2" ht="15" thickBot="1" x14ac:dyDescent="0.4">
      <c r="A2264" s="16" t="s">
        <v>5491</v>
      </c>
      <c r="B2264" s="16" t="s">
        <v>5409</v>
      </c>
    </row>
    <row r="2265" spans="1:2" ht="15" thickBot="1" x14ac:dyDescent="0.4">
      <c r="A2265" s="16" t="s">
        <v>5492</v>
      </c>
      <c r="B2265" s="16" t="s">
        <v>5409</v>
      </c>
    </row>
    <row r="2266" spans="1:2" ht="15" thickBot="1" x14ac:dyDescent="0.4">
      <c r="A2266" s="16" t="s">
        <v>5493</v>
      </c>
      <c r="B2266" s="16" t="s">
        <v>5409</v>
      </c>
    </row>
    <row r="2267" spans="1:2" ht="15" thickBot="1" x14ac:dyDescent="0.4">
      <c r="A2267" s="16" t="s">
        <v>5494</v>
      </c>
      <c r="B2267" s="16" t="s">
        <v>5409</v>
      </c>
    </row>
    <row r="2268" spans="1:2" ht="15" thickBot="1" x14ac:dyDescent="0.4">
      <c r="A2268" s="16" t="s">
        <v>5495</v>
      </c>
      <c r="B2268" s="16" t="s">
        <v>5409</v>
      </c>
    </row>
    <row r="2269" spans="1:2" ht="15" thickBot="1" x14ac:dyDescent="0.4">
      <c r="A2269" s="16" t="s">
        <v>5496</v>
      </c>
      <c r="B2269" s="16" t="s">
        <v>5409</v>
      </c>
    </row>
    <row r="2270" spans="1:2" ht="15" thickBot="1" x14ac:dyDescent="0.4">
      <c r="A2270" s="16" t="s">
        <v>5497</v>
      </c>
      <c r="B2270" s="16" t="s">
        <v>5409</v>
      </c>
    </row>
    <row r="2271" spans="1:2" ht="15" thickBot="1" x14ac:dyDescent="0.4">
      <c r="A2271" s="16" t="s">
        <v>5498</v>
      </c>
      <c r="B2271" s="16" t="s">
        <v>5409</v>
      </c>
    </row>
    <row r="2272" spans="1:2" ht="15" thickBot="1" x14ac:dyDescent="0.4">
      <c r="A2272" s="16" t="s">
        <v>5499</v>
      </c>
      <c r="B2272" s="16" t="s">
        <v>5409</v>
      </c>
    </row>
    <row r="2273" spans="1:2" ht="15" thickBot="1" x14ac:dyDescent="0.4">
      <c r="A2273" s="16" t="s">
        <v>5500</v>
      </c>
      <c r="B2273" s="16" t="s">
        <v>5409</v>
      </c>
    </row>
    <row r="2274" spans="1:2" ht="15" thickBot="1" x14ac:dyDescent="0.4">
      <c r="A2274" s="16" t="s">
        <v>5501</v>
      </c>
      <c r="B2274" s="16" t="s">
        <v>5409</v>
      </c>
    </row>
    <row r="2275" spans="1:2" ht="15" thickBot="1" x14ac:dyDescent="0.4">
      <c r="A2275" s="16" t="s">
        <v>5502</v>
      </c>
      <c r="B2275" s="16" t="s">
        <v>5503</v>
      </c>
    </row>
    <row r="2276" spans="1:2" ht="15" thickBot="1" x14ac:dyDescent="0.4">
      <c r="A2276" s="16" t="s">
        <v>5504</v>
      </c>
      <c r="B2276" s="16" t="s">
        <v>5503</v>
      </c>
    </row>
    <row r="2277" spans="1:2" ht="15" thickBot="1" x14ac:dyDescent="0.4">
      <c r="A2277" s="16" t="s">
        <v>5505</v>
      </c>
      <c r="B2277" s="16" t="s">
        <v>5503</v>
      </c>
    </row>
    <row r="2278" spans="1:2" ht="15" thickBot="1" x14ac:dyDescent="0.4">
      <c r="A2278" s="16" t="s">
        <v>5506</v>
      </c>
      <c r="B2278" s="16" t="s">
        <v>5503</v>
      </c>
    </row>
    <row r="2279" spans="1:2" ht="15" thickBot="1" x14ac:dyDescent="0.4">
      <c r="A2279" s="16" t="s">
        <v>5507</v>
      </c>
      <c r="B2279" s="16" t="s">
        <v>5503</v>
      </c>
    </row>
    <row r="2280" spans="1:2" ht="15" thickBot="1" x14ac:dyDescent="0.4">
      <c r="A2280" s="16" t="s">
        <v>5508</v>
      </c>
      <c r="B2280" s="16" t="s">
        <v>5503</v>
      </c>
    </row>
    <row r="2281" spans="1:2" ht="15" thickBot="1" x14ac:dyDescent="0.4">
      <c r="A2281" s="16" t="s">
        <v>5509</v>
      </c>
      <c r="B2281" s="16" t="s">
        <v>5503</v>
      </c>
    </row>
    <row r="2282" spans="1:2" ht="15" thickBot="1" x14ac:dyDescent="0.4">
      <c r="A2282" s="16" t="s">
        <v>5510</v>
      </c>
      <c r="B2282" s="16" t="s">
        <v>5503</v>
      </c>
    </row>
    <row r="2283" spans="1:2" ht="15" thickBot="1" x14ac:dyDescent="0.4">
      <c r="A2283" s="16" t="s">
        <v>5511</v>
      </c>
      <c r="B2283" s="16" t="s">
        <v>5503</v>
      </c>
    </row>
    <row r="2284" spans="1:2" ht="15" thickBot="1" x14ac:dyDescent="0.4">
      <c r="A2284" s="16" t="s">
        <v>5512</v>
      </c>
      <c r="B2284" s="16" t="s">
        <v>5503</v>
      </c>
    </row>
    <row r="2285" spans="1:2" ht="15" thickBot="1" x14ac:dyDescent="0.4">
      <c r="A2285" s="16" t="s">
        <v>5513</v>
      </c>
      <c r="B2285" s="16" t="s">
        <v>5503</v>
      </c>
    </row>
    <row r="2286" spans="1:2" ht="15" thickBot="1" x14ac:dyDescent="0.4">
      <c r="A2286" s="16" t="s">
        <v>5514</v>
      </c>
      <c r="B2286" s="16" t="s">
        <v>5503</v>
      </c>
    </row>
    <row r="2287" spans="1:2" ht="15" thickBot="1" x14ac:dyDescent="0.4">
      <c r="A2287" s="16" t="s">
        <v>5515</v>
      </c>
      <c r="B2287" s="16" t="s">
        <v>5503</v>
      </c>
    </row>
    <row r="2288" spans="1:2" ht="15" thickBot="1" x14ac:dyDescent="0.4">
      <c r="A2288" s="16" t="s">
        <v>5516</v>
      </c>
      <c r="B2288" s="16" t="s">
        <v>5503</v>
      </c>
    </row>
    <row r="2289" spans="1:2" ht="15" thickBot="1" x14ac:dyDescent="0.4">
      <c r="A2289" s="16" t="s">
        <v>5517</v>
      </c>
      <c r="B2289" s="16" t="s">
        <v>5503</v>
      </c>
    </row>
    <row r="2290" spans="1:2" ht="15" thickBot="1" x14ac:dyDescent="0.4">
      <c r="A2290" s="16" t="s">
        <v>5518</v>
      </c>
      <c r="B2290" s="16" t="s">
        <v>5503</v>
      </c>
    </row>
    <row r="2291" spans="1:2" ht="15" thickBot="1" x14ac:dyDescent="0.4">
      <c r="A2291" s="16" t="s">
        <v>5519</v>
      </c>
      <c r="B2291" s="16" t="s">
        <v>5503</v>
      </c>
    </row>
    <row r="2292" spans="1:2" ht="15" thickBot="1" x14ac:dyDescent="0.4">
      <c r="A2292" s="16" t="s">
        <v>5520</v>
      </c>
      <c r="B2292" s="16" t="s">
        <v>5503</v>
      </c>
    </row>
    <row r="2293" spans="1:2" ht="15" thickBot="1" x14ac:dyDescent="0.4">
      <c r="A2293" s="16" t="s">
        <v>5521</v>
      </c>
      <c r="B2293" s="16" t="s">
        <v>5503</v>
      </c>
    </row>
    <row r="2294" spans="1:2" ht="15" thickBot="1" x14ac:dyDescent="0.4">
      <c r="A2294" s="16" t="s">
        <v>5522</v>
      </c>
      <c r="B2294" s="16" t="s">
        <v>5503</v>
      </c>
    </row>
    <row r="2295" spans="1:2" ht="15" thickBot="1" x14ac:dyDescent="0.4">
      <c r="A2295" s="16" t="s">
        <v>5523</v>
      </c>
      <c r="B2295" s="16" t="s">
        <v>5503</v>
      </c>
    </row>
    <row r="2296" spans="1:2" ht="15" thickBot="1" x14ac:dyDescent="0.4">
      <c r="A2296" s="16" t="s">
        <v>5524</v>
      </c>
      <c r="B2296" s="16" t="s">
        <v>5503</v>
      </c>
    </row>
    <row r="2297" spans="1:2" ht="15" thickBot="1" x14ac:dyDescent="0.4">
      <c r="A2297" s="16" t="s">
        <v>5525</v>
      </c>
      <c r="B2297" s="16" t="s">
        <v>5503</v>
      </c>
    </row>
    <row r="2298" spans="1:2" ht="15" thickBot="1" x14ac:dyDescent="0.4">
      <c r="A2298" s="16" t="s">
        <v>5526</v>
      </c>
      <c r="B2298" s="16" t="s">
        <v>5503</v>
      </c>
    </row>
    <row r="2299" spans="1:2" ht="15" thickBot="1" x14ac:dyDescent="0.4">
      <c r="A2299" s="16" t="s">
        <v>5527</v>
      </c>
      <c r="B2299" s="16" t="s">
        <v>5503</v>
      </c>
    </row>
    <row r="2300" spans="1:2" ht="15" thickBot="1" x14ac:dyDescent="0.4">
      <c r="A2300" s="16" t="s">
        <v>5528</v>
      </c>
      <c r="B2300" s="16" t="s">
        <v>5503</v>
      </c>
    </row>
    <row r="2301" spans="1:2" ht="15" thickBot="1" x14ac:dyDescent="0.4">
      <c r="A2301" s="16" t="s">
        <v>5529</v>
      </c>
      <c r="B2301" s="16" t="s">
        <v>5503</v>
      </c>
    </row>
    <row r="2302" spans="1:2" ht="15" thickBot="1" x14ac:dyDescent="0.4">
      <c r="A2302" s="16" t="s">
        <v>5530</v>
      </c>
      <c r="B2302" s="16" t="s">
        <v>5503</v>
      </c>
    </row>
    <row r="2303" spans="1:2" ht="15" thickBot="1" x14ac:dyDescent="0.4">
      <c r="A2303" s="16" t="s">
        <v>5531</v>
      </c>
      <c r="B2303" s="16" t="s">
        <v>5503</v>
      </c>
    </row>
    <row r="2304" spans="1:2" ht="15" thickBot="1" x14ac:dyDescent="0.4">
      <c r="A2304" s="16" t="s">
        <v>5532</v>
      </c>
      <c r="B2304" s="16" t="s">
        <v>5503</v>
      </c>
    </row>
    <row r="2305" spans="1:2" ht="15" thickBot="1" x14ac:dyDescent="0.4">
      <c r="A2305" s="16" t="s">
        <v>5533</v>
      </c>
      <c r="B2305" s="16" t="s">
        <v>5409</v>
      </c>
    </row>
    <row r="2306" spans="1:2" ht="15" thickBot="1" x14ac:dyDescent="0.4">
      <c r="A2306" s="16" t="s">
        <v>5534</v>
      </c>
      <c r="B2306" s="16" t="s">
        <v>5409</v>
      </c>
    </row>
    <row r="2307" spans="1:2" ht="15" thickBot="1" x14ac:dyDescent="0.4">
      <c r="A2307" s="16" t="s">
        <v>5535</v>
      </c>
      <c r="B2307" s="16" t="s">
        <v>5409</v>
      </c>
    </row>
    <row r="2308" spans="1:2" ht="15" thickBot="1" x14ac:dyDescent="0.4">
      <c r="A2308" s="16" t="s">
        <v>5536</v>
      </c>
      <c r="B2308" s="16" t="s">
        <v>5409</v>
      </c>
    </row>
    <row r="2309" spans="1:2" ht="15" thickBot="1" x14ac:dyDescent="0.4">
      <c r="A2309" s="16" t="s">
        <v>5537</v>
      </c>
      <c r="B2309" s="16" t="s">
        <v>5409</v>
      </c>
    </row>
    <row r="2310" spans="1:2" ht="15" thickBot="1" x14ac:dyDescent="0.4">
      <c r="A2310" s="16" t="s">
        <v>5538</v>
      </c>
      <c r="B2310" s="16" t="s">
        <v>5409</v>
      </c>
    </row>
    <row r="2311" spans="1:2" ht="15" thickBot="1" x14ac:dyDescent="0.4">
      <c r="A2311" s="16" t="s">
        <v>5539</v>
      </c>
      <c r="B2311" s="16" t="s">
        <v>5409</v>
      </c>
    </row>
    <row r="2312" spans="1:2" ht="15" thickBot="1" x14ac:dyDescent="0.4">
      <c r="A2312" s="16" t="s">
        <v>5540</v>
      </c>
      <c r="B2312" s="16" t="s">
        <v>5409</v>
      </c>
    </row>
    <row r="2313" spans="1:2" ht="15" thickBot="1" x14ac:dyDescent="0.4">
      <c r="A2313" s="16" t="s">
        <v>5541</v>
      </c>
      <c r="B2313" s="16" t="s">
        <v>5409</v>
      </c>
    </row>
    <row r="2314" spans="1:2" ht="15" thickBot="1" x14ac:dyDescent="0.4">
      <c r="A2314" s="16" t="s">
        <v>5542</v>
      </c>
      <c r="B2314" s="16" t="s">
        <v>5409</v>
      </c>
    </row>
    <row r="2315" spans="1:2" ht="15" thickBot="1" x14ac:dyDescent="0.4">
      <c r="A2315" s="16" t="s">
        <v>5543</v>
      </c>
      <c r="B2315" s="16" t="s">
        <v>5409</v>
      </c>
    </row>
    <row r="2316" spans="1:2" ht="15" thickBot="1" x14ac:dyDescent="0.4">
      <c r="A2316" s="16" t="s">
        <v>5544</v>
      </c>
      <c r="B2316" s="16" t="s">
        <v>5409</v>
      </c>
    </row>
    <row r="2317" spans="1:2" ht="15" thickBot="1" x14ac:dyDescent="0.4">
      <c r="A2317" s="16" t="s">
        <v>5545</v>
      </c>
      <c r="B2317" s="16" t="s">
        <v>5409</v>
      </c>
    </row>
    <row r="2318" spans="1:2" ht="15" thickBot="1" x14ac:dyDescent="0.4">
      <c r="A2318" s="16" t="s">
        <v>5546</v>
      </c>
      <c r="B2318" s="16" t="s">
        <v>5409</v>
      </c>
    </row>
    <row r="2319" spans="1:2" ht="15" thickBot="1" x14ac:dyDescent="0.4">
      <c r="A2319" s="16" t="s">
        <v>5547</v>
      </c>
      <c r="B2319" s="16" t="s">
        <v>5409</v>
      </c>
    </row>
    <row r="2320" spans="1:2" ht="15" thickBot="1" x14ac:dyDescent="0.4">
      <c r="A2320" s="16" t="s">
        <v>5548</v>
      </c>
      <c r="B2320" s="16" t="s">
        <v>5409</v>
      </c>
    </row>
    <row r="2321" spans="1:2" ht="15" thickBot="1" x14ac:dyDescent="0.4">
      <c r="A2321" s="16" t="s">
        <v>5549</v>
      </c>
      <c r="B2321" s="16" t="s">
        <v>5409</v>
      </c>
    </row>
    <row r="2322" spans="1:2" ht="15" thickBot="1" x14ac:dyDescent="0.4">
      <c r="A2322" s="16" t="s">
        <v>5550</v>
      </c>
      <c r="B2322" s="16" t="s">
        <v>5409</v>
      </c>
    </row>
    <row r="2323" spans="1:2" ht="15" thickBot="1" x14ac:dyDescent="0.4">
      <c r="A2323" s="16" t="s">
        <v>5551</v>
      </c>
      <c r="B2323" s="16" t="s">
        <v>5552</v>
      </c>
    </row>
    <row r="2324" spans="1:2" ht="15" thickBot="1" x14ac:dyDescent="0.4">
      <c r="A2324" s="16" t="s">
        <v>5553</v>
      </c>
      <c r="B2324" s="16"/>
    </row>
    <row r="2325" spans="1:2" ht="15" thickBot="1" x14ac:dyDescent="0.4">
      <c r="A2325" s="16" t="s">
        <v>5554</v>
      </c>
      <c r="B2325" s="16"/>
    </row>
    <row r="2326" spans="1:2" ht="15" thickBot="1" x14ac:dyDescent="0.4">
      <c r="A2326" s="16" t="s">
        <v>5555</v>
      </c>
      <c r="B2326" s="16"/>
    </row>
    <row r="2327" spans="1:2" ht="15" thickBot="1" x14ac:dyDescent="0.4">
      <c r="A2327" s="16" t="s">
        <v>5556</v>
      </c>
      <c r="B2327" s="16"/>
    </row>
    <row r="2328" spans="1:2" ht="15" thickBot="1" x14ac:dyDescent="0.4">
      <c r="A2328" s="16" t="s">
        <v>5557</v>
      </c>
      <c r="B2328" s="16"/>
    </row>
    <row r="2329" spans="1:2" ht="15" thickBot="1" x14ac:dyDescent="0.4">
      <c r="A2329" s="16" t="s">
        <v>5558</v>
      </c>
      <c r="B2329" s="16"/>
    </row>
    <row r="2330" spans="1:2" ht="15" thickBot="1" x14ac:dyDescent="0.4">
      <c r="A2330" s="16" t="s">
        <v>5559</v>
      </c>
      <c r="B2330" s="16"/>
    </row>
    <row r="2331" spans="1:2" ht="15" thickBot="1" x14ac:dyDescent="0.4">
      <c r="A2331" s="16" t="s">
        <v>5560</v>
      </c>
      <c r="B2331" s="16"/>
    </row>
    <row r="2332" spans="1:2" ht="15" thickBot="1" x14ac:dyDescent="0.4">
      <c r="A2332" s="16" t="s">
        <v>5561</v>
      </c>
      <c r="B2332" s="16"/>
    </row>
    <row r="2333" spans="1:2" ht="15" thickBot="1" x14ac:dyDescent="0.4">
      <c r="A2333" s="16" t="s">
        <v>5562</v>
      </c>
      <c r="B2333" s="16"/>
    </row>
    <row r="2334" spans="1:2" ht="15" thickBot="1" x14ac:dyDescent="0.4">
      <c r="A2334" s="16" t="s">
        <v>5563</v>
      </c>
      <c r="B2334" s="16"/>
    </row>
    <row r="2335" spans="1:2" ht="15" thickBot="1" x14ac:dyDescent="0.4">
      <c r="A2335" s="16" t="s">
        <v>5564</v>
      </c>
      <c r="B2335" s="16"/>
    </row>
    <row r="2336" spans="1:2" ht="15" thickBot="1" x14ac:dyDescent="0.4">
      <c r="A2336" s="16" t="s">
        <v>5565</v>
      </c>
      <c r="B2336" s="16"/>
    </row>
    <row r="2337" spans="1:2" ht="15" thickBot="1" x14ac:dyDescent="0.4">
      <c r="A2337" s="16" t="s">
        <v>5566</v>
      </c>
      <c r="B2337" s="16"/>
    </row>
    <row r="2338" spans="1:2" ht="15" thickBot="1" x14ac:dyDescent="0.4">
      <c r="A2338" s="16" t="s">
        <v>5567</v>
      </c>
      <c r="B2338" s="16"/>
    </row>
    <row r="2339" spans="1:2" ht="15" thickBot="1" x14ac:dyDescent="0.4">
      <c r="A2339" s="16" t="s">
        <v>5568</v>
      </c>
      <c r="B2339" s="16"/>
    </row>
    <row r="2340" spans="1:2" ht="15" thickBot="1" x14ac:dyDescent="0.4">
      <c r="A2340" s="16" t="s">
        <v>5569</v>
      </c>
      <c r="B2340" s="16"/>
    </row>
    <row r="2341" spans="1:2" ht="15" thickBot="1" x14ac:dyDescent="0.4">
      <c r="A2341" s="16" t="s">
        <v>5570</v>
      </c>
      <c r="B2341" s="16"/>
    </row>
    <row r="2342" spans="1:2" ht="15" thickBot="1" x14ac:dyDescent="0.4">
      <c r="A2342" s="16" t="s">
        <v>5571</v>
      </c>
      <c r="B2342" s="16" t="s">
        <v>5552</v>
      </c>
    </row>
    <row r="2343" spans="1:2" ht="15" thickBot="1" x14ac:dyDescent="0.4">
      <c r="A2343" s="16" t="s">
        <v>5572</v>
      </c>
      <c r="B2343" s="16"/>
    </row>
    <row r="2344" spans="1:2" ht="15" thickBot="1" x14ac:dyDescent="0.4">
      <c r="A2344" s="16" t="s">
        <v>5573</v>
      </c>
      <c r="B2344" s="16"/>
    </row>
    <row r="2345" spans="1:2" ht="15" thickBot="1" x14ac:dyDescent="0.4">
      <c r="A2345" s="16" t="s">
        <v>5574</v>
      </c>
      <c r="B2345" s="16"/>
    </row>
    <row r="2346" spans="1:2" ht="15" thickBot="1" x14ac:dyDescent="0.4">
      <c r="A2346" s="16" t="s">
        <v>5575</v>
      </c>
      <c r="B2346" s="16"/>
    </row>
    <row r="2347" spans="1:2" ht="15" thickBot="1" x14ac:dyDescent="0.4">
      <c r="A2347" s="16" t="s">
        <v>5576</v>
      </c>
      <c r="B2347" s="16"/>
    </row>
    <row r="2348" spans="1:2" ht="15" thickBot="1" x14ac:dyDescent="0.4">
      <c r="A2348" s="16" t="s">
        <v>5577</v>
      </c>
      <c r="B2348" s="16"/>
    </row>
    <row r="2349" spans="1:2" ht="15" thickBot="1" x14ac:dyDescent="0.4">
      <c r="A2349" s="16" t="s">
        <v>5578</v>
      </c>
      <c r="B2349" s="16"/>
    </row>
    <row r="2350" spans="1:2" ht="15" thickBot="1" x14ac:dyDescent="0.4">
      <c r="A2350" s="16" t="s">
        <v>5579</v>
      </c>
      <c r="B2350" s="16"/>
    </row>
    <row r="2351" spans="1:2" ht="15" thickBot="1" x14ac:dyDescent="0.4">
      <c r="A2351" s="16" t="s">
        <v>5580</v>
      </c>
      <c r="B2351" s="16"/>
    </row>
    <row r="2352" spans="1:2" ht="15" thickBot="1" x14ac:dyDescent="0.4">
      <c r="A2352" s="16" t="s">
        <v>5581</v>
      </c>
      <c r="B2352" s="16"/>
    </row>
    <row r="2353" spans="1:2" ht="15" thickBot="1" x14ac:dyDescent="0.4">
      <c r="A2353" s="16" t="s">
        <v>5582</v>
      </c>
      <c r="B2353" s="16"/>
    </row>
    <row r="2354" spans="1:2" ht="15" thickBot="1" x14ac:dyDescent="0.4">
      <c r="A2354" s="16" t="s">
        <v>5583</v>
      </c>
      <c r="B2354" s="16"/>
    </row>
    <row r="2355" spans="1:2" ht="15" thickBot="1" x14ac:dyDescent="0.4">
      <c r="A2355" s="16" t="s">
        <v>5584</v>
      </c>
      <c r="B2355" s="16"/>
    </row>
    <row r="2356" spans="1:2" ht="15" thickBot="1" x14ac:dyDescent="0.4">
      <c r="A2356" s="16" t="s">
        <v>5585</v>
      </c>
      <c r="B2356" s="16"/>
    </row>
    <row r="2357" spans="1:2" ht="15" thickBot="1" x14ac:dyDescent="0.4">
      <c r="A2357" s="16" t="s">
        <v>5586</v>
      </c>
      <c r="B2357" s="16"/>
    </row>
    <row r="2358" spans="1:2" ht="15" thickBot="1" x14ac:dyDescent="0.4">
      <c r="A2358" s="16" t="s">
        <v>5587</v>
      </c>
      <c r="B2358" s="16"/>
    </row>
    <row r="2359" spans="1:2" ht="15" thickBot="1" x14ac:dyDescent="0.4">
      <c r="A2359" s="16" t="s">
        <v>5588</v>
      </c>
      <c r="B2359" s="16"/>
    </row>
    <row r="2360" spans="1:2" ht="15" thickBot="1" x14ac:dyDescent="0.4">
      <c r="A2360" s="16" t="s">
        <v>5589</v>
      </c>
      <c r="B2360" s="16" t="s">
        <v>5552</v>
      </c>
    </row>
    <row r="2361" spans="1:2" ht="15" thickBot="1" x14ac:dyDescent="0.4">
      <c r="A2361" s="16" t="s">
        <v>5590</v>
      </c>
      <c r="B2361" s="16"/>
    </row>
    <row r="2362" spans="1:2" ht="15" thickBot="1" x14ac:dyDescent="0.4">
      <c r="A2362" s="16" t="s">
        <v>5591</v>
      </c>
      <c r="B2362" s="16"/>
    </row>
    <row r="2363" spans="1:2" ht="15" thickBot="1" x14ac:dyDescent="0.4">
      <c r="A2363" s="16" t="s">
        <v>5592</v>
      </c>
      <c r="B2363" s="16"/>
    </row>
    <row r="2364" spans="1:2" ht="15" thickBot="1" x14ac:dyDescent="0.4">
      <c r="A2364" s="16" t="s">
        <v>5593</v>
      </c>
      <c r="B2364" s="16"/>
    </row>
    <row r="2365" spans="1:2" ht="15" thickBot="1" x14ac:dyDescent="0.4">
      <c r="A2365" s="16" t="s">
        <v>5594</v>
      </c>
      <c r="B2365" s="16"/>
    </row>
    <row r="2366" spans="1:2" ht="15" thickBot="1" x14ac:dyDescent="0.4">
      <c r="A2366" s="16" t="s">
        <v>5595</v>
      </c>
      <c r="B2366" s="16"/>
    </row>
    <row r="2367" spans="1:2" ht="15" thickBot="1" x14ac:dyDescent="0.4">
      <c r="A2367" s="16" t="s">
        <v>5596</v>
      </c>
      <c r="B2367" s="16"/>
    </row>
    <row r="2368" spans="1:2" ht="15" thickBot="1" x14ac:dyDescent="0.4">
      <c r="A2368" s="16" t="s">
        <v>5597</v>
      </c>
      <c r="B2368" s="16"/>
    </row>
    <row r="2369" spans="1:2" ht="15" thickBot="1" x14ac:dyDescent="0.4">
      <c r="A2369" s="16" t="s">
        <v>5598</v>
      </c>
      <c r="B2369" s="16"/>
    </row>
    <row r="2370" spans="1:2" ht="15" thickBot="1" x14ac:dyDescent="0.4">
      <c r="A2370" s="16" t="s">
        <v>5599</v>
      </c>
      <c r="B2370" s="16"/>
    </row>
    <row r="2371" spans="1:2" ht="15" thickBot="1" x14ac:dyDescent="0.4">
      <c r="A2371" s="16" t="s">
        <v>5600</v>
      </c>
      <c r="B2371" s="16"/>
    </row>
    <row r="2372" spans="1:2" ht="15" thickBot="1" x14ac:dyDescent="0.4">
      <c r="A2372" s="16" t="s">
        <v>5601</v>
      </c>
      <c r="B2372" s="16"/>
    </row>
    <row r="2373" spans="1:2" ht="15" thickBot="1" x14ac:dyDescent="0.4">
      <c r="A2373" s="16" t="s">
        <v>5602</v>
      </c>
      <c r="B2373" s="16"/>
    </row>
    <row r="2374" spans="1:2" ht="15" thickBot="1" x14ac:dyDescent="0.4">
      <c r="A2374" s="16" t="s">
        <v>5603</v>
      </c>
      <c r="B2374" s="16"/>
    </row>
    <row r="2375" spans="1:2" ht="15" thickBot="1" x14ac:dyDescent="0.4">
      <c r="A2375" s="16" t="s">
        <v>5604</v>
      </c>
      <c r="B2375" s="16"/>
    </row>
    <row r="2376" spans="1:2" ht="15" thickBot="1" x14ac:dyDescent="0.4">
      <c r="A2376" s="16" t="s">
        <v>5605</v>
      </c>
      <c r="B2376" s="16"/>
    </row>
    <row r="2377" spans="1:2" ht="15" thickBot="1" x14ac:dyDescent="0.4">
      <c r="A2377" s="16" t="s">
        <v>5606</v>
      </c>
      <c r="B2377" s="16"/>
    </row>
    <row r="2378" spans="1:2" ht="15" thickBot="1" x14ac:dyDescent="0.4">
      <c r="A2378" s="16" t="s">
        <v>5607</v>
      </c>
      <c r="B2378" s="16"/>
    </row>
    <row r="2379" spans="1:2" ht="15" thickBot="1" x14ac:dyDescent="0.4">
      <c r="A2379" s="16" t="s">
        <v>5608</v>
      </c>
      <c r="B2379" s="16"/>
    </row>
    <row r="2380" spans="1:2" ht="15" thickBot="1" x14ac:dyDescent="0.4">
      <c r="A2380" s="16" t="s">
        <v>5609</v>
      </c>
      <c r="B2380" s="16"/>
    </row>
    <row r="2381" spans="1:2" ht="15" thickBot="1" x14ac:dyDescent="0.4">
      <c r="A2381" s="16" t="s">
        <v>5610</v>
      </c>
      <c r="B2381" s="16"/>
    </row>
    <row r="2382" spans="1:2" ht="15" thickBot="1" x14ac:dyDescent="0.4">
      <c r="A2382" s="16" t="s">
        <v>5611</v>
      </c>
      <c r="B2382" s="16"/>
    </row>
    <row r="2383" spans="1:2" ht="15" thickBot="1" x14ac:dyDescent="0.4">
      <c r="A2383" s="16" t="s">
        <v>5612</v>
      </c>
      <c r="B2383" s="16"/>
    </row>
    <row r="2384" spans="1:2" ht="15" thickBot="1" x14ac:dyDescent="0.4">
      <c r="A2384" s="16" t="s">
        <v>5613</v>
      </c>
      <c r="B2384" s="16"/>
    </row>
    <row r="2385" spans="1:2" ht="15" thickBot="1" x14ac:dyDescent="0.4">
      <c r="A2385" s="16" t="s">
        <v>5614</v>
      </c>
      <c r="B2385" s="16"/>
    </row>
    <row r="2386" spans="1:2" ht="15" thickBot="1" x14ac:dyDescent="0.4">
      <c r="A2386" s="16" t="s">
        <v>5615</v>
      </c>
      <c r="B2386" s="16"/>
    </row>
    <row r="2387" spans="1:2" ht="15" thickBot="1" x14ac:dyDescent="0.4">
      <c r="A2387" s="16" t="s">
        <v>5616</v>
      </c>
      <c r="B2387" s="16"/>
    </row>
    <row r="2388" spans="1:2" ht="15" thickBot="1" x14ac:dyDescent="0.4">
      <c r="A2388" s="16" t="s">
        <v>5617</v>
      </c>
      <c r="B2388" s="16"/>
    </row>
    <row r="2389" spans="1:2" ht="15" thickBot="1" x14ac:dyDescent="0.4">
      <c r="A2389" s="16" t="s">
        <v>5618</v>
      </c>
      <c r="B2389" s="16"/>
    </row>
    <row r="2390" spans="1:2" ht="15" thickBot="1" x14ac:dyDescent="0.4">
      <c r="A2390" s="16" t="s">
        <v>5619</v>
      </c>
      <c r="B2390" s="16" t="s">
        <v>5552</v>
      </c>
    </row>
    <row r="2391" spans="1:2" ht="15" thickBot="1" x14ac:dyDescent="0.4">
      <c r="A2391" s="16" t="s">
        <v>5620</v>
      </c>
      <c r="B2391" s="16"/>
    </row>
    <row r="2392" spans="1:2" ht="15" thickBot="1" x14ac:dyDescent="0.4">
      <c r="A2392" s="16" t="s">
        <v>5621</v>
      </c>
      <c r="B2392" s="16"/>
    </row>
    <row r="2393" spans="1:2" ht="15" thickBot="1" x14ac:dyDescent="0.4">
      <c r="A2393" s="16" t="s">
        <v>5622</v>
      </c>
      <c r="B2393" s="16"/>
    </row>
    <row r="2394" spans="1:2" ht="15" thickBot="1" x14ac:dyDescent="0.4">
      <c r="A2394" s="16" t="s">
        <v>5623</v>
      </c>
      <c r="B2394" s="16"/>
    </row>
    <row r="2395" spans="1:2" ht="15" thickBot="1" x14ac:dyDescent="0.4">
      <c r="A2395" s="16" t="s">
        <v>5624</v>
      </c>
      <c r="B2395" s="16"/>
    </row>
    <row r="2396" spans="1:2" ht="15" thickBot="1" x14ac:dyDescent="0.4">
      <c r="A2396" s="16" t="s">
        <v>5625</v>
      </c>
      <c r="B2396" s="16"/>
    </row>
    <row r="2397" spans="1:2" ht="15" thickBot="1" x14ac:dyDescent="0.4">
      <c r="A2397" s="16" t="s">
        <v>5626</v>
      </c>
      <c r="B2397" s="16"/>
    </row>
    <row r="2398" spans="1:2" ht="15" thickBot="1" x14ac:dyDescent="0.4">
      <c r="A2398" s="16" t="s">
        <v>5627</v>
      </c>
      <c r="B2398" s="16"/>
    </row>
    <row r="2399" spans="1:2" ht="15" thickBot="1" x14ac:dyDescent="0.4">
      <c r="A2399" s="16" t="s">
        <v>5628</v>
      </c>
      <c r="B2399" s="16"/>
    </row>
    <row r="2400" spans="1:2" ht="15" thickBot="1" x14ac:dyDescent="0.4">
      <c r="A2400" s="16" t="s">
        <v>5629</v>
      </c>
      <c r="B2400" s="16"/>
    </row>
    <row r="2401" spans="1:2" ht="15" thickBot="1" x14ac:dyDescent="0.4">
      <c r="A2401" s="16" t="s">
        <v>5630</v>
      </c>
      <c r="B2401" s="16"/>
    </row>
    <row r="2402" spans="1:2" ht="15" thickBot="1" x14ac:dyDescent="0.4">
      <c r="A2402" s="16" t="s">
        <v>5631</v>
      </c>
      <c r="B2402" s="16"/>
    </row>
    <row r="2403" spans="1:2" ht="15" thickBot="1" x14ac:dyDescent="0.4">
      <c r="A2403" s="16" t="s">
        <v>5632</v>
      </c>
      <c r="B2403" s="16"/>
    </row>
    <row r="2404" spans="1:2" ht="15" thickBot="1" x14ac:dyDescent="0.4">
      <c r="A2404" s="16" t="s">
        <v>5633</v>
      </c>
      <c r="B2404" s="16"/>
    </row>
    <row r="2405" spans="1:2" ht="15" thickBot="1" x14ac:dyDescent="0.4">
      <c r="A2405" s="16" t="s">
        <v>5634</v>
      </c>
      <c r="B2405" s="16"/>
    </row>
    <row r="2406" spans="1:2" ht="15" thickBot="1" x14ac:dyDescent="0.4">
      <c r="A2406" s="16" t="s">
        <v>5635</v>
      </c>
      <c r="B2406" s="16"/>
    </row>
    <row r="2407" spans="1:2" ht="15" thickBot="1" x14ac:dyDescent="0.4">
      <c r="A2407" s="16" t="s">
        <v>5636</v>
      </c>
      <c r="B2407" s="16"/>
    </row>
    <row r="2408" spans="1:2" ht="15" thickBot="1" x14ac:dyDescent="0.4">
      <c r="A2408" s="16" t="s">
        <v>5637</v>
      </c>
      <c r="B2408" s="16"/>
    </row>
    <row r="2409" spans="1:2" ht="15" thickBot="1" x14ac:dyDescent="0.4">
      <c r="A2409" s="16" t="s">
        <v>5638</v>
      </c>
      <c r="B2409" s="16"/>
    </row>
    <row r="2410" spans="1:2" ht="15" thickBot="1" x14ac:dyDescent="0.4">
      <c r="A2410" s="16" t="s">
        <v>5639</v>
      </c>
      <c r="B2410" s="16"/>
    </row>
    <row r="2411" spans="1:2" ht="15" thickBot="1" x14ac:dyDescent="0.4">
      <c r="A2411" s="16" t="s">
        <v>5640</v>
      </c>
      <c r="B2411" s="16"/>
    </row>
    <row r="2412" spans="1:2" ht="15" thickBot="1" x14ac:dyDescent="0.4">
      <c r="A2412" s="16" t="s">
        <v>5641</v>
      </c>
      <c r="B2412" s="16"/>
    </row>
    <row r="2413" spans="1:2" ht="15" thickBot="1" x14ac:dyDescent="0.4">
      <c r="A2413" s="16" t="s">
        <v>5642</v>
      </c>
      <c r="B2413" s="16"/>
    </row>
    <row r="2414" spans="1:2" ht="15" thickBot="1" x14ac:dyDescent="0.4">
      <c r="A2414" s="16" t="s">
        <v>5643</v>
      </c>
      <c r="B2414" s="16"/>
    </row>
    <row r="2415" spans="1:2" ht="15" thickBot="1" x14ac:dyDescent="0.4">
      <c r="A2415" s="16" t="s">
        <v>5644</v>
      </c>
      <c r="B2415" s="16" t="s">
        <v>5409</v>
      </c>
    </row>
    <row r="2416" spans="1:2" ht="15" thickBot="1" x14ac:dyDescent="0.4">
      <c r="A2416" s="16" t="s">
        <v>5645</v>
      </c>
      <c r="B2416" s="16" t="s">
        <v>5409</v>
      </c>
    </row>
    <row r="2417" spans="1:2" ht="15" thickBot="1" x14ac:dyDescent="0.4">
      <c r="A2417" s="16" t="s">
        <v>5646</v>
      </c>
      <c r="B2417" s="16" t="s">
        <v>5409</v>
      </c>
    </row>
    <row r="2418" spans="1:2" ht="15" thickBot="1" x14ac:dyDescent="0.4">
      <c r="A2418" s="16" t="s">
        <v>5647</v>
      </c>
      <c r="B2418" s="16" t="s">
        <v>5409</v>
      </c>
    </row>
    <row r="2419" spans="1:2" ht="15" thickBot="1" x14ac:dyDescent="0.4">
      <c r="A2419" s="16" t="s">
        <v>5648</v>
      </c>
      <c r="B2419" s="16" t="s">
        <v>5409</v>
      </c>
    </row>
    <row r="2420" spans="1:2" ht="15" thickBot="1" x14ac:dyDescent="0.4">
      <c r="A2420" s="16" t="s">
        <v>5649</v>
      </c>
      <c r="B2420" s="16" t="s">
        <v>5409</v>
      </c>
    </row>
    <row r="2421" spans="1:2" ht="15" thickBot="1" x14ac:dyDescent="0.4">
      <c r="A2421" s="16" t="s">
        <v>5650</v>
      </c>
      <c r="B2421" s="16" t="s">
        <v>5409</v>
      </c>
    </row>
    <row r="2422" spans="1:2" ht="15" thickBot="1" x14ac:dyDescent="0.4">
      <c r="A2422" s="16" t="s">
        <v>5651</v>
      </c>
      <c r="B2422" s="16" t="s">
        <v>5409</v>
      </c>
    </row>
    <row r="2423" spans="1:2" ht="15" thickBot="1" x14ac:dyDescent="0.4">
      <c r="A2423" s="16" t="s">
        <v>5652</v>
      </c>
      <c r="B2423" s="16" t="s">
        <v>5409</v>
      </c>
    </row>
    <row r="2424" spans="1:2" ht="15" thickBot="1" x14ac:dyDescent="0.4">
      <c r="A2424" s="16" t="s">
        <v>5653</v>
      </c>
      <c r="B2424" s="16" t="s">
        <v>5409</v>
      </c>
    </row>
    <row r="2425" spans="1:2" ht="15" thickBot="1" x14ac:dyDescent="0.4">
      <c r="A2425" s="16" t="s">
        <v>5654</v>
      </c>
      <c r="B2425" s="16" t="s">
        <v>5409</v>
      </c>
    </row>
    <row r="2426" spans="1:2" ht="15" thickBot="1" x14ac:dyDescent="0.4">
      <c r="A2426" s="16" t="s">
        <v>5655</v>
      </c>
      <c r="B2426" s="16" t="s">
        <v>5409</v>
      </c>
    </row>
    <row r="2427" spans="1:2" ht="15" thickBot="1" x14ac:dyDescent="0.4">
      <c r="A2427" s="16" t="s">
        <v>5656</v>
      </c>
      <c r="B2427" s="16" t="s">
        <v>5409</v>
      </c>
    </row>
    <row r="2428" spans="1:2" ht="15" thickBot="1" x14ac:dyDescent="0.4">
      <c r="A2428" s="16" t="s">
        <v>5657</v>
      </c>
      <c r="B2428" s="16" t="s">
        <v>5409</v>
      </c>
    </row>
    <row r="2429" spans="1:2" ht="15" thickBot="1" x14ac:dyDescent="0.4">
      <c r="A2429" s="16" t="s">
        <v>5658</v>
      </c>
      <c r="B2429" s="16" t="s">
        <v>5409</v>
      </c>
    </row>
    <row r="2430" spans="1:2" ht="15" thickBot="1" x14ac:dyDescent="0.4">
      <c r="A2430" s="16" t="s">
        <v>5659</v>
      </c>
      <c r="B2430" s="16" t="s">
        <v>5409</v>
      </c>
    </row>
    <row r="2431" spans="1:2" ht="15" thickBot="1" x14ac:dyDescent="0.4">
      <c r="A2431" s="16" t="s">
        <v>5660</v>
      </c>
      <c r="B2431" s="16" t="s">
        <v>5409</v>
      </c>
    </row>
    <row r="2432" spans="1:2" ht="15" thickBot="1" x14ac:dyDescent="0.4">
      <c r="A2432" s="16" t="s">
        <v>5661</v>
      </c>
      <c r="B2432" s="16" t="s">
        <v>5409</v>
      </c>
    </row>
    <row r="2433" spans="1:2" ht="15" thickBot="1" x14ac:dyDescent="0.4">
      <c r="A2433" s="16" t="s">
        <v>5662</v>
      </c>
      <c r="B2433" s="16" t="s">
        <v>5409</v>
      </c>
    </row>
    <row r="2434" spans="1:2" ht="15" thickBot="1" x14ac:dyDescent="0.4">
      <c r="A2434" s="16" t="s">
        <v>5663</v>
      </c>
      <c r="B2434" s="16" t="s">
        <v>5409</v>
      </c>
    </row>
    <row r="2435" spans="1:2" ht="15" thickBot="1" x14ac:dyDescent="0.4">
      <c r="A2435" s="16" t="s">
        <v>5664</v>
      </c>
      <c r="B2435" s="16" t="s">
        <v>5409</v>
      </c>
    </row>
    <row r="2436" spans="1:2" ht="15" thickBot="1" x14ac:dyDescent="0.4">
      <c r="A2436" s="16" t="s">
        <v>5665</v>
      </c>
      <c r="B2436" s="16" t="s">
        <v>5409</v>
      </c>
    </row>
    <row r="2437" spans="1:2" ht="15" thickBot="1" x14ac:dyDescent="0.4">
      <c r="A2437" s="16" t="s">
        <v>5666</v>
      </c>
      <c r="B2437" s="16" t="s">
        <v>5409</v>
      </c>
    </row>
    <row r="2438" spans="1:2" ht="15" thickBot="1" x14ac:dyDescent="0.4">
      <c r="A2438" s="16" t="s">
        <v>5667</v>
      </c>
      <c r="B2438" s="16" t="s">
        <v>5409</v>
      </c>
    </row>
    <row r="2439" spans="1:2" ht="15" thickBot="1" x14ac:dyDescent="0.4">
      <c r="A2439" s="16" t="s">
        <v>5668</v>
      </c>
      <c r="B2439" s="16" t="s">
        <v>5409</v>
      </c>
    </row>
    <row r="2440" spans="1:2" ht="15" thickBot="1" x14ac:dyDescent="0.4">
      <c r="A2440" s="16" t="s">
        <v>5669</v>
      </c>
      <c r="B2440" s="16" t="s">
        <v>5409</v>
      </c>
    </row>
    <row r="2441" spans="1:2" ht="15" thickBot="1" x14ac:dyDescent="0.4">
      <c r="A2441" s="16" t="s">
        <v>5670</v>
      </c>
      <c r="B2441" s="16" t="s">
        <v>5409</v>
      </c>
    </row>
    <row r="2442" spans="1:2" ht="15" thickBot="1" x14ac:dyDescent="0.4">
      <c r="A2442" s="16" t="s">
        <v>5671</v>
      </c>
      <c r="B2442" s="16" t="s">
        <v>5409</v>
      </c>
    </row>
    <row r="2443" spans="1:2" ht="15" thickBot="1" x14ac:dyDescent="0.4">
      <c r="A2443" s="16" t="s">
        <v>5672</v>
      </c>
      <c r="B2443" s="16" t="s">
        <v>5409</v>
      </c>
    </row>
    <row r="2444" spans="1:2" ht="15" thickBot="1" x14ac:dyDescent="0.4">
      <c r="A2444" s="16" t="s">
        <v>5673</v>
      </c>
      <c r="B2444" s="16" t="s">
        <v>5409</v>
      </c>
    </row>
    <row r="2445" spans="1:2" ht="44" thickBot="1" x14ac:dyDescent="0.4">
      <c r="A2445" s="16" t="s">
        <v>5674</v>
      </c>
      <c r="B2445" s="16" t="s">
        <v>5675</v>
      </c>
    </row>
    <row r="2446" spans="1:2" ht="15" thickBot="1" x14ac:dyDescent="0.4">
      <c r="A2446" s="16" t="s">
        <v>5676</v>
      </c>
      <c r="B2446" s="16"/>
    </row>
    <row r="2447" spans="1:2" ht="15" thickBot="1" x14ac:dyDescent="0.4">
      <c r="A2447" s="16" t="s">
        <v>5677</v>
      </c>
      <c r="B2447" s="16"/>
    </row>
    <row r="2448" spans="1:2" ht="15" thickBot="1" x14ac:dyDescent="0.4">
      <c r="A2448" s="16" t="s">
        <v>5678</v>
      </c>
      <c r="B2448" s="16"/>
    </row>
    <row r="2449" spans="1:2" ht="15" thickBot="1" x14ac:dyDescent="0.4">
      <c r="A2449" s="16" t="s">
        <v>5679</v>
      </c>
      <c r="B2449" s="16"/>
    </row>
    <row r="2450" spans="1:2" ht="15" thickBot="1" x14ac:dyDescent="0.4">
      <c r="A2450" s="16" t="s">
        <v>5680</v>
      </c>
      <c r="B2450" s="16"/>
    </row>
    <row r="2451" spans="1:2" ht="15" thickBot="1" x14ac:dyDescent="0.4">
      <c r="A2451" s="16" t="s">
        <v>5681</v>
      </c>
      <c r="B2451" s="16"/>
    </row>
    <row r="2452" spans="1:2" ht="15" thickBot="1" x14ac:dyDescent="0.4">
      <c r="A2452" s="16" t="s">
        <v>5682</v>
      </c>
      <c r="B2452" s="16"/>
    </row>
    <row r="2453" spans="1:2" ht="15" thickBot="1" x14ac:dyDescent="0.4">
      <c r="A2453" s="16" t="s">
        <v>5683</v>
      </c>
      <c r="B2453" s="16"/>
    </row>
    <row r="2454" spans="1:2" ht="15" thickBot="1" x14ac:dyDescent="0.4">
      <c r="A2454" s="16" t="s">
        <v>5684</v>
      </c>
      <c r="B2454" s="16"/>
    </row>
    <row r="2455" spans="1:2" ht="15" thickBot="1" x14ac:dyDescent="0.4">
      <c r="A2455" s="16" t="s">
        <v>5685</v>
      </c>
      <c r="B2455" s="16"/>
    </row>
    <row r="2456" spans="1:2" ht="15" thickBot="1" x14ac:dyDescent="0.4">
      <c r="A2456" s="16" t="s">
        <v>5686</v>
      </c>
      <c r="B2456" s="16"/>
    </row>
    <row r="2457" spans="1:2" ht="15" thickBot="1" x14ac:dyDescent="0.4">
      <c r="A2457" s="16" t="s">
        <v>5687</v>
      </c>
      <c r="B2457" s="16"/>
    </row>
    <row r="2458" spans="1:2" ht="15" thickBot="1" x14ac:dyDescent="0.4">
      <c r="A2458" s="16" t="s">
        <v>5688</v>
      </c>
      <c r="B2458" s="16"/>
    </row>
    <row r="2459" spans="1:2" ht="15" thickBot="1" x14ac:dyDescent="0.4">
      <c r="A2459" s="16" t="s">
        <v>5689</v>
      </c>
      <c r="B2459" s="16"/>
    </row>
    <row r="2460" spans="1:2" ht="15" thickBot="1" x14ac:dyDescent="0.4">
      <c r="A2460" s="16" t="s">
        <v>5690</v>
      </c>
      <c r="B2460" s="16"/>
    </row>
    <row r="2461" spans="1:2" ht="15" thickBot="1" x14ac:dyDescent="0.4">
      <c r="A2461" s="16" t="s">
        <v>5691</v>
      </c>
      <c r="B2461" s="16"/>
    </row>
    <row r="2462" spans="1:2" ht="15" thickBot="1" x14ac:dyDescent="0.4">
      <c r="A2462" s="16" t="s">
        <v>5692</v>
      </c>
      <c r="B2462" s="16"/>
    </row>
    <row r="2463" spans="1:2" ht="15" thickBot="1" x14ac:dyDescent="0.4">
      <c r="A2463" s="16" t="s">
        <v>5693</v>
      </c>
      <c r="B2463" s="16"/>
    </row>
    <row r="2464" spans="1:2" ht="15" thickBot="1" x14ac:dyDescent="0.4">
      <c r="A2464" s="16" t="s">
        <v>5694</v>
      </c>
      <c r="B2464" s="16"/>
    </row>
    <row r="2465" spans="1:2" ht="15" thickBot="1" x14ac:dyDescent="0.4">
      <c r="A2465" s="16" t="s">
        <v>5695</v>
      </c>
      <c r="B2465" s="16"/>
    </row>
    <row r="2466" spans="1:2" ht="15" thickBot="1" x14ac:dyDescent="0.4">
      <c r="A2466" s="16" t="s">
        <v>5696</v>
      </c>
      <c r="B2466" s="16"/>
    </row>
    <row r="2467" spans="1:2" ht="15" thickBot="1" x14ac:dyDescent="0.4">
      <c r="A2467" s="16" t="s">
        <v>5697</v>
      </c>
      <c r="B2467" s="16"/>
    </row>
    <row r="2468" spans="1:2" ht="15" thickBot="1" x14ac:dyDescent="0.4">
      <c r="A2468" s="16" t="s">
        <v>5698</v>
      </c>
      <c r="B2468" s="16"/>
    </row>
    <row r="2469" spans="1:2" ht="15" thickBot="1" x14ac:dyDescent="0.4">
      <c r="A2469" s="16" t="s">
        <v>5699</v>
      </c>
      <c r="B2469" s="16"/>
    </row>
    <row r="2470" spans="1:2" ht="15" thickBot="1" x14ac:dyDescent="0.4">
      <c r="A2470" s="16" t="s">
        <v>5700</v>
      </c>
      <c r="B2470" s="16"/>
    </row>
    <row r="2471" spans="1:2" ht="15" thickBot="1" x14ac:dyDescent="0.4">
      <c r="A2471" s="16" t="s">
        <v>5701</v>
      </c>
      <c r="B2471" s="16"/>
    </row>
    <row r="2472" spans="1:2" ht="15" thickBot="1" x14ac:dyDescent="0.4">
      <c r="A2472" s="16" t="s">
        <v>5702</v>
      </c>
      <c r="B2472" s="16"/>
    </row>
    <row r="2473" spans="1:2" ht="15" thickBot="1" x14ac:dyDescent="0.4">
      <c r="A2473" s="16" t="s">
        <v>5703</v>
      </c>
      <c r="B2473" s="16"/>
    </row>
    <row r="2474" spans="1:2" ht="15" thickBot="1" x14ac:dyDescent="0.4">
      <c r="A2474" s="16" t="s">
        <v>5704</v>
      </c>
      <c r="B2474" s="16"/>
    </row>
    <row r="2475" spans="1:2" ht="44" thickBot="1" x14ac:dyDescent="0.4">
      <c r="A2475" s="16" t="s">
        <v>5705</v>
      </c>
      <c r="B2475" s="16" t="s">
        <v>5706</v>
      </c>
    </row>
    <row r="2476" spans="1:2" ht="15" thickBot="1" x14ac:dyDescent="0.4">
      <c r="A2476" s="16" t="s">
        <v>5707</v>
      </c>
      <c r="B2476" s="16"/>
    </row>
    <row r="2477" spans="1:2" ht="15" thickBot="1" x14ac:dyDescent="0.4">
      <c r="A2477" s="16" t="s">
        <v>5708</v>
      </c>
      <c r="B2477" s="16"/>
    </row>
    <row r="2478" spans="1:2" ht="15" thickBot="1" x14ac:dyDescent="0.4">
      <c r="A2478" s="16" t="s">
        <v>5709</v>
      </c>
      <c r="B2478" s="16"/>
    </row>
    <row r="2479" spans="1:2" ht="15" thickBot="1" x14ac:dyDescent="0.4">
      <c r="A2479" s="16" t="s">
        <v>5710</v>
      </c>
      <c r="B2479" s="16"/>
    </row>
    <row r="2480" spans="1:2" ht="15" thickBot="1" x14ac:dyDescent="0.4">
      <c r="A2480" s="16" t="s">
        <v>5711</v>
      </c>
      <c r="B2480" s="16"/>
    </row>
    <row r="2481" spans="1:2" ht="15" thickBot="1" x14ac:dyDescent="0.4">
      <c r="A2481" s="16" t="s">
        <v>5712</v>
      </c>
      <c r="B2481" s="16"/>
    </row>
    <row r="2482" spans="1:2" ht="15" thickBot="1" x14ac:dyDescent="0.4">
      <c r="A2482" s="16" t="s">
        <v>5713</v>
      </c>
      <c r="B2482" s="16"/>
    </row>
    <row r="2483" spans="1:2" ht="15" thickBot="1" x14ac:dyDescent="0.4">
      <c r="A2483" s="16" t="s">
        <v>5714</v>
      </c>
      <c r="B2483" s="16"/>
    </row>
    <row r="2484" spans="1:2" ht="15" thickBot="1" x14ac:dyDescent="0.4">
      <c r="A2484" s="16" t="s">
        <v>5715</v>
      </c>
      <c r="B2484" s="16"/>
    </row>
    <row r="2485" spans="1:2" ht="15" thickBot="1" x14ac:dyDescent="0.4">
      <c r="A2485" s="16" t="s">
        <v>5716</v>
      </c>
      <c r="B2485" s="16"/>
    </row>
    <row r="2486" spans="1:2" ht="15" thickBot="1" x14ac:dyDescent="0.4">
      <c r="A2486" s="16" t="s">
        <v>5717</v>
      </c>
      <c r="B2486" s="16"/>
    </row>
    <row r="2487" spans="1:2" ht="15" thickBot="1" x14ac:dyDescent="0.4">
      <c r="A2487" s="16" t="s">
        <v>5718</v>
      </c>
      <c r="B2487" s="16"/>
    </row>
    <row r="2488" spans="1:2" ht="15" thickBot="1" x14ac:dyDescent="0.4">
      <c r="A2488" s="16" t="s">
        <v>5719</v>
      </c>
      <c r="B2488" s="16"/>
    </row>
    <row r="2489" spans="1:2" ht="15" thickBot="1" x14ac:dyDescent="0.4">
      <c r="A2489" s="16" t="s">
        <v>5720</v>
      </c>
      <c r="B2489" s="16"/>
    </row>
    <row r="2490" spans="1:2" ht="15" thickBot="1" x14ac:dyDescent="0.4">
      <c r="A2490" s="16" t="s">
        <v>5721</v>
      </c>
      <c r="B2490" s="16"/>
    </row>
    <row r="2491" spans="1:2" ht="15" thickBot="1" x14ac:dyDescent="0.4">
      <c r="A2491" s="16" t="s">
        <v>5722</v>
      </c>
      <c r="B2491" s="16"/>
    </row>
    <row r="2492" spans="1:2" ht="15" thickBot="1" x14ac:dyDescent="0.4">
      <c r="A2492" s="16" t="s">
        <v>5723</v>
      </c>
      <c r="B2492" s="16"/>
    </row>
    <row r="2493" spans="1:2" ht="15" thickBot="1" x14ac:dyDescent="0.4">
      <c r="A2493" s="16" t="s">
        <v>5724</v>
      </c>
      <c r="B2493" s="16"/>
    </row>
    <row r="2494" spans="1:2" ht="15" thickBot="1" x14ac:dyDescent="0.4">
      <c r="A2494" s="16" t="s">
        <v>5725</v>
      </c>
      <c r="B2494" s="16"/>
    </row>
    <row r="2495" spans="1:2" ht="15" thickBot="1" x14ac:dyDescent="0.4">
      <c r="A2495" s="16" t="s">
        <v>5726</v>
      </c>
      <c r="B2495" s="16"/>
    </row>
    <row r="2496" spans="1:2" ht="15" thickBot="1" x14ac:dyDescent="0.4">
      <c r="A2496" s="16" t="s">
        <v>5727</v>
      </c>
      <c r="B2496" s="16"/>
    </row>
    <row r="2497" spans="1:2" ht="15" thickBot="1" x14ac:dyDescent="0.4">
      <c r="A2497" s="16" t="s">
        <v>5728</v>
      </c>
      <c r="B2497" s="16"/>
    </row>
    <row r="2498" spans="1:2" ht="15" thickBot="1" x14ac:dyDescent="0.4">
      <c r="A2498" s="16" t="s">
        <v>5729</v>
      </c>
      <c r="B2498" s="16"/>
    </row>
    <row r="2499" spans="1:2" ht="15" thickBot="1" x14ac:dyDescent="0.4">
      <c r="A2499" s="16" t="s">
        <v>5730</v>
      </c>
      <c r="B2499" s="16"/>
    </row>
    <row r="2500" spans="1:2" ht="15" thickBot="1" x14ac:dyDescent="0.4">
      <c r="A2500" s="16" t="s">
        <v>5731</v>
      </c>
      <c r="B2500" s="16"/>
    </row>
    <row r="2501" spans="1:2" ht="15" thickBot="1" x14ac:dyDescent="0.4">
      <c r="A2501" s="16" t="s">
        <v>5732</v>
      </c>
      <c r="B2501" s="16"/>
    </row>
    <row r="2502" spans="1:2" ht="15" thickBot="1" x14ac:dyDescent="0.4">
      <c r="A2502" s="16" t="s">
        <v>5733</v>
      </c>
      <c r="B2502" s="16"/>
    </row>
    <row r="2503" spans="1:2" ht="15" thickBot="1" x14ac:dyDescent="0.4">
      <c r="A2503" s="16" t="s">
        <v>5734</v>
      </c>
      <c r="B2503" s="16"/>
    </row>
    <row r="2504" spans="1:2" ht="15" thickBot="1" x14ac:dyDescent="0.4">
      <c r="A2504" s="16" t="s">
        <v>5735</v>
      </c>
      <c r="B2504" s="16"/>
    </row>
    <row r="2505" spans="1:2" ht="44" thickBot="1" x14ac:dyDescent="0.4">
      <c r="A2505" s="16" t="s">
        <v>5736</v>
      </c>
      <c r="B2505" s="16" t="s">
        <v>5737</v>
      </c>
    </row>
    <row r="2506" spans="1:2" ht="15" thickBot="1" x14ac:dyDescent="0.4">
      <c r="A2506" s="16" t="s">
        <v>5738</v>
      </c>
      <c r="B2506" s="16"/>
    </row>
    <row r="2507" spans="1:2" ht="15" thickBot="1" x14ac:dyDescent="0.4">
      <c r="A2507" s="16" t="s">
        <v>5739</v>
      </c>
      <c r="B2507" s="16"/>
    </row>
    <row r="2508" spans="1:2" ht="15" thickBot="1" x14ac:dyDescent="0.4">
      <c r="A2508" s="16" t="s">
        <v>5740</v>
      </c>
      <c r="B2508" s="16"/>
    </row>
    <row r="2509" spans="1:2" ht="15" thickBot="1" x14ac:dyDescent="0.4">
      <c r="A2509" s="16" t="s">
        <v>5741</v>
      </c>
      <c r="B2509" s="16"/>
    </row>
    <row r="2510" spans="1:2" ht="15" thickBot="1" x14ac:dyDescent="0.4">
      <c r="A2510" s="16" t="s">
        <v>5742</v>
      </c>
      <c r="B2510" s="16"/>
    </row>
    <row r="2511" spans="1:2" ht="15" thickBot="1" x14ac:dyDescent="0.4">
      <c r="A2511" s="16" t="s">
        <v>5743</v>
      </c>
      <c r="B2511" s="16"/>
    </row>
    <row r="2512" spans="1:2" ht="15" thickBot="1" x14ac:dyDescent="0.4">
      <c r="A2512" s="16" t="s">
        <v>5744</v>
      </c>
      <c r="B2512" s="16"/>
    </row>
    <row r="2513" spans="1:2" ht="15" thickBot="1" x14ac:dyDescent="0.4">
      <c r="A2513" s="16" t="s">
        <v>5745</v>
      </c>
      <c r="B2513" s="16"/>
    </row>
    <row r="2514" spans="1:2" ht="15" thickBot="1" x14ac:dyDescent="0.4">
      <c r="A2514" s="16" t="s">
        <v>5746</v>
      </c>
      <c r="B2514" s="16"/>
    </row>
    <row r="2515" spans="1:2" ht="15" thickBot="1" x14ac:dyDescent="0.4">
      <c r="A2515" s="16" t="s">
        <v>5747</v>
      </c>
      <c r="B2515" s="16"/>
    </row>
    <row r="2516" spans="1:2" ht="15" thickBot="1" x14ac:dyDescent="0.4">
      <c r="A2516" s="16" t="s">
        <v>5748</v>
      </c>
      <c r="B2516" s="16"/>
    </row>
    <row r="2517" spans="1:2" ht="15" thickBot="1" x14ac:dyDescent="0.4">
      <c r="A2517" s="16" t="s">
        <v>5749</v>
      </c>
      <c r="B2517" s="16"/>
    </row>
    <row r="2518" spans="1:2" ht="15" thickBot="1" x14ac:dyDescent="0.4">
      <c r="A2518" s="16" t="s">
        <v>5750</v>
      </c>
      <c r="B2518" s="16"/>
    </row>
    <row r="2519" spans="1:2" ht="15" thickBot="1" x14ac:dyDescent="0.4">
      <c r="A2519" s="16" t="s">
        <v>5751</v>
      </c>
      <c r="B2519" s="16"/>
    </row>
    <row r="2520" spans="1:2" ht="15" thickBot="1" x14ac:dyDescent="0.4">
      <c r="A2520" s="16" t="s">
        <v>5752</v>
      </c>
      <c r="B2520" s="16"/>
    </row>
    <row r="2521" spans="1:2" ht="15" thickBot="1" x14ac:dyDescent="0.4">
      <c r="A2521" s="16" t="s">
        <v>5753</v>
      </c>
      <c r="B2521" s="16"/>
    </row>
    <row r="2522" spans="1:2" ht="15" thickBot="1" x14ac:dyDescent="0.4">
      <c r="A2522" s="16" t="s">
        <v>5754</v>
      </c>
      <c r="B2522" s="16"/>
    </row>
    <row r="2523" spans="1:2" ht="15" thickBot="1" x14ac:dyDescent="0.4">
      <c r="A2523" s="16" t="s">
        <v>5755</v>
      </c>
      <c r="B2523" s="16"/>
    </row>
    <row r="2524" spans="1:2" ht="15" thickBot="1" x14ac:dyDescent="0.4">
      <c r="A2524" s="16" t="s">
        <v>5756</v>
      </c>
      <c r="B2524" s="16"/>
    </row>
    <row r="2525" spans="1:2" ht="15" thickBot="1" x14ac:dyDescent="0.4">
      <c r="A2525" s="16" t="s">
        <v>5757</v>
      </c>
      <c r="B2525" s="16"/>
    </row>
    <row r="2526" spans="1:2" ht="15" thickBot="1" x14ac:dyDescent="0.4">
      <c r="A2526" s="16" t="s">
        <v>5758</v>
      </c>
      <c r="B2526" s="16"/>
    </row>
    <row r="2527" spans="1:2" ht="15" thickBot="1" x14ac:dyDescent="0.4">
      <c r="A2527" s="16" t="s">
        <v>5759</v>
      </c>
      <c r="B2527" s="16"/>
    </row>
    <row r="2528" spans="1:2" ht="15" thickBot="1" x14ac:dyDescent="0.4">
      <c r="A2528" s="16" t="s">
        <v>5760</v>
      </c>
      <c r="B2528" s="16"/>
    </row>
    <row r="2529" spans="1:2" ht="15" thickBot="1" x14ac:dyDescent="0.4">
      <c r="A2529" s="16" t="s">
        <v>5761</v>
      </c>
      <c r="B2529" s="16"/>
    </row>
    <row r="2530" spans="1:2" ht="15" thickBot="1" x14ac:dyDescent="0.4">
      <c r="A2530" s="16" t="s">
        <v>5762</v>
      </c>
      <c r="B2530" s="16"/>
    </row>
    <row r="2531" spans="1:2" ht="15" thickBot="1" x14ac:dyDescent="0.4">
      <c r="A2531" s="16" t="s">
        <v>5763</v>
      </c>
      <c r="B2531" s="16"/>
    </row>
    <row r="2532" spans="1:2" ht="15" thickBot="1" x14ac:dyDescent="0.4">
      <c r="A2532" s="16" t="s">
        <v>5764</v>
      </c>
      <c r="B2532" s="16"/>
    </row>
    <row r="2533" spans="1:2" ht="15" thickBot="1" x14ac:dyDescent="0.4">
      <c r="A2533" s="16" t="s">
        <v>5765</v>
      </c>
      <c r="B2533" s="16"/>
    </row>
    <row r="2534" spans="1:2" ht="15" thickBot="1" x14ac:dyDescent="0.4">
      <c r="A2534" s="16" t="s">
        <v>5766</v>
      </c>
      <c r="B2534" s="16"/>
    </row>
    <row r="2535" spans="1:2" ht="44" thickBot="1" x14ac:dyDescent="0.4">
      <c r="A2535" s="16" t="s">
        <v>5767</v>
      </c>
      <c r="B2535" s="16" t="s">
        <v>5768</v>
      </c>
    </row>
    <row r="2536" spans="1:2" ht="15" thickBot="1" x14ac:dyDescent="0.4">
      <c r="A2536" s="16" t="s">
        <v>5769</v>
      </c>
      <c r="B2536" s="16"/>
    </row>
    <row r="2537" spans="1:2" ht="15" thickBot="1" x14ac:dyDescent="0.4">
      <c r="A2537" s="16" t="s">
        <v>5770</v>
      </c>
      <c r="B2537" s="16"/>
    </row>
    <row r="2538" spans="1:2" ht="15" thickBot="1" x14ac:dyDescent="0.4">
      <c r="A2538" s="16" t="s">
        <v>5771</v>
      </c>
      <c r="B2538" s="16"/>
    </row>
    <row r="2539" spans="1:2" ht="15" thickBot="1" x14ac:dyDescent="0.4">
      <c r="A2539" s="16" t="s">
        <v>5772</v>
      </c>
      <c r="B2539" s="16"/>
    </row>
    <row r="2540" spans="1:2" ht="15" thickBot="1" x14ac:dyDescent="0.4">
      <c r="A2540" s="16" t="s">
        <v>5773</v>
      </c>
      <c r="B2540" s="16"/>
    </row>
    <row r="2541" spans="1:2" ht="15" thickBot="1" x14ac:dyDescent="0.4">
      <c r="A2541" s="16" t="s">
        <v>5774</v>
      </c>
      <c r="B2541" s="16"/>
    </row>
    <row r="2542" spans="1:2" ht="15" thickBot="1" x14ac:dyDescent="0.4">
      <c r="A2542" s="16" t="s">
        <v>5775</v>
      </c>
      <c r="B2542" s="16"/>
    </row>
    <row r="2543" spans="1:2" ht="15" thickBot="1" x14ac:dyDescent="0.4">
      <c r="A2543" s="16" t="s">
        <v>5776</v>
      </c>
      <c r="B2543" s="16"/>
    </row>
    <row r="2544" spans="1:2" ht="15" thickBot="1" x14ac:dyDescent="0.4">
      <c r="A2544" s="16" t="s">
        <v>5777</v>
      </c>
      <c r="B2544" s="16"/>
    </row>
    <row r="2545" spans="1:2" ht="15" thickBot="1" x14ac:dyDescent="0.4">
      <c r="A2545" s="16" t="s">
        <v>5778</v>
      </c>
      <c r="B2545" s="16"/>
    </row>
    <row r="2546" spans="1:2" ht="15" thickBot="1" x14ac:dyDescent="0.4">
      <c r="A2546" s="16" t="s">
        <v>5779</v>
      </c>
      <c r="B2546" s="16"/>
    </row>
    <row r="2547" spans="1:2" ht="15" thickBot="1" x14ac:dyDescent="0.4">
      <c r="A2547" s="16" t="s">
        <v>5780</v>
      </c>
      <c r="B2547" s="16"/>
    </row>
    <row r="2548" spans="1:2" ht="15" thickBot="1" x14ac:dyDescent="0.4">
      <c r="A2548" s="16" t="s">
        <v>5781</v>
      </c>
      <c r="B2548" s="16"/>
    </row>
    <row r="2549" spans="1:2" ht="15" thickBot="1" x14ac:dyDescent="0.4">
      <c r="A2549" s="16" t="s">
        <v>5782</v>
      </c>
      <c r="B2549" s="16"/>
    </row>
    <row r="2550" spans="1:2" ht="15" thickBot="1" x14ac:dyDescent="0.4">
      <c r="A2550" s="16" t="s">
        <v>5783</v>
      </c>
      <c r="B2550" s="16"/>
    </row>
    <row r="2551" spans="1:2" ht="15" thickBot="1" x14ac:dyDescent="0.4">
      <c r="A2551" s="16" t="s">
        <v>5784</v>
      </c>
      <c r="B2551" s="16"/>
    </row>
    <row r="2552" spans="1:2" ht="15" thickBot="1" x14ac:dyDescent="0.4">
      <c r="A2552" s="16" t="s">
        <v>5785</v>
      </c>
      <c r="B2552" s="16"/>
    </row>
    <row r="2553" spans="1:2" ht="15" thickBot="1" x14ac:dyDescent="0.4">
      <c r="A2553" s="16" t="s">
        <v>5786</v>
      </c>
      <c r="B2553" s="16"/>
    </row>
    <row r="2554" spans="1:2" ht="15" thickBot="1" x14ac:dyDescent="0.4">
      <c r="A2554" s="16" t="s">
        <v>5787</v>
      </c>
      <c r="B2554" s="16"/>
    </row>
    <row r="2555" spans="1:2" ht="15" thickBot="1" x14ac:dyDescent="0.4">
      <c r="A2555" s="16" t="s">
        <v>5788</v>
      </c>
      <c r="B2555" s="16"/>
    </row>
    <row r="2556" spans="1:2" ht="15" thickBot="1" x14ac:dyDescent="0.4">
      <c r="A2556" s="16" t="s">
        <v>5789</v>
      </c>
      <c r="B2556" s="16"/>
    </row>
    <row r="2557" spans="1:2" ht="15" thickBot="1" x14ac:dyDescent="0.4">
      <c r="A2557" s="16" t="s">
        <v>5790</v>
      </c>
      <c r="B2557" s="16"/>
    </row>
    <row r="2558" spans="1:2" ht="15" thickBot="1" x14ac:dyDescent="0.4">
      <c r="A2558" s="16" t="s">
        <v>5791</v>
      </c>
      <c r="B2558" s="16"/>
    </row>
    <row r="2559" spans="1:2" ht="15" thickBot="1" x14ac:dyDescent="0.4">
      <c r="A2559" s="16" t="s">
        <v>5792</v>
      </c>
      <c r="B2559" s="16"/>
    </row>
    <row r="2560" spans="1:2" ht="15" thickBot="1" x14ac:dyDescent="0.4">
      <c r="A2560" s="16" t="s">
        <v>5793</v>
      </c>
      <c r="B2560" s="16"/>
    </row>
    <row r="2561" spans="1:2" ht="15" thickBot="1" x14ac:dyDescent="0.4">
      <c r="A2561" s="16" t="s">
        <v>5794</v>
      </c>
      <c r="B2561" s="16"/>
    </row>
    <row r="2562" spans="1:2" ht="15" thickBot="1" x14ac:dyDescent="0.4">
      <c r="A2562" s="16" t="s">
        <v>5795</v>
      </c>
      <c r="B2562" s="16"/>
    </row>
    <row r="2563" spans="1:2" ht="15" thickBot="1" x14ac:dyDescent="0.4">
      <c r="A2563" s="16" t="s">
        <v>5796</v>
      </c>
      <c r="B2563" s="16"/>
    </row>
    <row r="2564" spans="1:2" ht="15" thickBot="1" x14ac:dyDescent="0.4">
      <c r="A2564" s="16" t="s">
        <v>5797</v>
      </c>
      <c r="B2564" s="16"/>
    </row>
    <row r="2565" spans="1:2" ht="44" thickBot="1" x14ac:dyDescent="0.4">
      <c r="A2565" s="16" t="s">
        <v>5798</v>
      </c>
      <c r="B2565" s="16" t="s">
        <v>5799</v>
      </c>
    </row>
    <row r="2566" spans="1:2" ht="15" thickBot="1" x14ac:dyDescent="0.4">
      <c r="A2566" s="16" t="s">
        <v>5800</v>
      </c>
      <c r="B2566" s="16"/>
    </row>
    <row r="2567" spans="1:2" ht="15" thickBot="1" x14ac:dyDescent="0.4">
      <c r="A2567" s="16" t="s">
        <v>5801</v>
      </c>
      <c r="B2567" s="16"/>
    </row>
    <row r="2568" spans="1:2" ht="15" thickBot="1" x14ac:dyDescent="0.4">
      <c r="A2568" s="16" t="s">
        <v>5802</v>
      </c>
      <c r="B2568" s="16"/>
    </row>
    <row r="2569" spans="1:2" ht="15" thickBot="1" x14ac:dyDescent="0.4">
      <c r="A2569" s="16" t="s">
        <v>5803</v>
      </c>
      <c r="B2569" s="16"/>
    </row>
    <row r="2570" spans="1:2" ht="15" thickBot="1" x14ac:dyDescent="0.4">
      <c r="A2570" s="16" t="s">
        <v>5804</v>
      </c>
      <c r="B2570" s="16"/>
    </row>
    <row r="2571" spans="1:2" ht="15" thickBot="1" x14ac:dyDescent="0.4">
      <c r="A2571" s="16" t="s">
        <v>5805</v>
      </c>
      <c r="B2571" s="16"/>
    </row>
    <row r="2572" spans="1:2" ht="15" thickBot="1" x14ac:dyDescent="0.4">
      <c r="A2572" s="16" t="s">
        <v>5806</v>
      </c>
      <c r="B2572" s="16"/>
    </row>
    <row r="2573" spans="1:2" ht="15" thickBot="1" x14ac:dyDescent="0.4">
      <c r="A2573" s="16" t="s">
        <v>5807</v>
      </c>
      <c r="B2573" s="16"/>
    </row>
    <row r="2574" spans="1:2" ht="15" thickBot="1" x14ac:dyDescent="0.4">
      <c r="A2574" s="16" t="s">
        <v>5808</v>
      </c>
      <c r="B2574" s="16"/>
    </row>
    <row r="2575" spans="1:2" ht="15" thickBot="1" x14ac:dyDescent="0.4">
      <c r="A2575" s="16" t="s">
        <v>5809</v>
      </c>
      <c r="B2575" s="16"/>
    </row>
    <row r="2576" spans="1:2" ht="15" thickBot="1" x14ac:dyDescent="0.4">
      <c r="A2576" s="16" t="s">
        <v>5810</v>
      </c>
      <c r="B2576" s="16"/>
    </row>
    <row r="2577" spans="1:2" ht="15" thickBot="1" x14ac:dyDescent="0.4">
      <c r="A2577" s="16" t="s">
        <v>5811</v>
      </c>
      <c r="B2577" s="16"/>
    </row>
    <row r="2578" spans="1:2" ht="15" thickBot="1" x14ac:dyDescent="0.4">
      <c r="A2578" s="16" t="s">
        <v>5812</v>
      </c>
      <c r="B2578" s="16"/>
    </row>
    <row r="2579" spans="1:2" ht="15" thickBot="1" x14ac:dyDescent="0.4">
      <c r="A2579" s="16" t="s">
        <v>5813</v>
      </c>
      <c r="B2579" s="16"/>
    </row>
    <row r="2580" spans="1:2" ht="15" thickBot="1" x14ac:dyDescent="0.4">
      <c r="A2580" s="16" t="s">
        <v>5814</v>
      </c>
      <c r="B2580" s="16"/>
    </row>
    <row r="2581" spans="1:2" ht="15" thickBot="1" x14ac:dyDescent="0.4">
      <c r="A2581" s="16" t="s">
        <v>5815</v>
      </c>
      <c r="B2581" s="16"/>
    </row>
    <row r="2582" spans="1:2" ht="15" thickBot="1" x14ac:dyDescent="0.4">
      <c r="A2582" s="16" t="s">
        <v>5816</v>
      </c>
      <c r="B2582" s="16"/>
    </row>
    <row r="2583" spans="1:2" ht="15" thickBot="1" x14ac:dyDescent="0.4">
      <c r="A2583" s="16" t="s">
        <v>5817</v>
      </c>
      <c r="B2583" s="16"/>
    </row>
    <row r="2584" spans="1:2" ht="15" thickBot="1" x14ac:dyDescent="0.4">
      <c r="A2584" s="16" t="s">
        <v>5818</v>
      </c>
      <c r="B2584" s="16"/>
    </row>
    <row r="2585" spans="1:2" ht="15" thickBot="1" x14ac:dyDescent="0.4">
      <c r="A2585" s="16" t="s">
        <v>5819</v>
      </c>
      <c r="B2585" s="16"/>
    </row>
    <row r="2586" spans="1:2" ht="15" thickBot="1" x14ac:dyDescent="0.4">
      <c r="A2586" s="16" t="s">
        <v>5820</v>
      </c>
      <c r="B2586" s="16"/>
    </row>
    <row r="2587" spans="1:2" ht="15" thickBot="1" x14ac:dyDescent="0.4">
      <c r="A2587" s="16" t="s">
        <v>5821</v>
      </c>
      <c r="B2587" s="16"/>
    </row>
    <row r="2588" spans="1:2" ht="15" thickBot="1" x14ac:dyDescent="0.4">
      <c r="A2588" s="16" t="s">
        <v>5822</v>
      </c>
      <c r="B2588" s="16"/>
    </row>
    <row r="2589" spans="1:2" ht="15" thickBot="1" x14ac:dyDescent="0.4">
      <c r="A2589" s="16" t="s">
        <v>5823</v>
      </c>
      <c r="B2589" s="16"/>
    </row>
    <row r="2590" spans="1:2" ht="15" thickBot="1" x14ac:dyDescent="0.4">
      <c r="A2590" s="16" t="s">
        <v>5824</v>
      </c>
      <c r="B2590" s="16"/>
    </row>
    <row r="2591" spans="1:2" ht="15" thickBot="1" x14ac:dyDescent="0.4">
      <c r="A2591" s="16" t="s">
        <v>5825</v>
      </c>
      <c r="B2591" s="16"/>
    </row>
    <row r="2592" spans="1:2" ht="15" thickBot="1" x14ac:dyDescent="0.4">
      <c r="A2592" s="16" t="s">
        <v>5826</v>
      </c>
      <c r="B2592" s="16"/>
    </row>
    <row r="2593" spans="1:2" ht="15" thickBot="1" x14ac:dyDescent="0.4">
      <c r="A2593" s="16" t="s">
        <v>5827</v>
      </c>
      <c r="B2593" s="16"/>
    </row>
    <row r="2594" spans="1:2" ht="15" thickBot="1" x14ac:dyDescent="0.4">
      <c r="A2594" s="16" t="s">
        <v>5828</v>
      </c>
      <c r="B2594" s="16"/>
    </row>
    <row r="2595" spans="1:2" ht="44" thickBot="1" x14ac:dyDescent="0.4">
      <c r="A2595" s="16" t="s">
        <v>5829</v>
      </c>
      <c r="B2595" s="16" t="s">
        <v>5830</v>
      </c>
    </row>
    <row r="2596" spans="1:2" ht="15" thickBot="1" x14ac:dyDescent="0.4">
      <c r="A2596" s="16" t="s">
        <v>5831</v>
      </c>
      <c r="B2596" s="16"/>
    </row>
    <row r="2597" spans="1:2" ht="15" thickBot="1" x14ac:dyDescent="0.4">
      <c r="A2597" s="16" t="s">
        <v>5832</v>
      </c>
      <c r="B2597" s="16"/>
    </row>
    <row r="2598" spans="1:2" ht="15" thickBot="1" x14ac:dyDescent="0.4">
      <c r="A2598" s="16" t="s">
        <v>5833</v>
      </c>
      <c r="B2598" s="16"/>
    </row>
    <row r="2599" spans="1:2" ht="15" thickBot="1" x14ac:dyDescent="0.4">
      <c r="A2599" s="16" t="s">
        <v>5834</v>
      </c>
      <c r="B2599" s="16"/>
    </row>
    <row r="2600" spans="1:2" ht="15" thickBot="1" x14ac:dyDescent="0.4">
      <c r="A2600" s="16" t="s">
        <v>5835</v>
      </c>
      <c r="B2600" s="16"/>
    </row>
    <row r="2601" spans="1:2" ht="15" thickBot="1" x14ac:dyDescent="0.4">
      <c r="A2601" s="16" t="s">
        <v>5836</v>
      </c>
      <c r="B2601" s="16"/>
    </row>
    <row r="2602" spans="1:2" ht="15" thickBot="1" x14ac:dyDescent="0.4">
      <c r="A2602" s="16" t="s">
        <v>5837</v>
      </c>
      <c r="B2602" s="16"/>
    </row>
    <row r="2603" spans="1:2" ht="15" thickBot="1" x14ac:dyDescent="0.4">
      <c r="A2603" s="16" t="s">
        <v>5838</v>
      </c>
      <c r="B2603" s="16"/>
    </row>
    <row r="2604" spans="1:2" ht="15" thickBot="1" x14ac:dyDescent="0.4">
      <c r="A2604" s="16" t="s">
        <v>5839</v>
      </c>
      <c r="B2604" s="16"/>
    </row>
    <row r="2605" spans="1:2" ht="15" thickBot="1" x14ac:dyDescent="0.4">
      <c r="A2605" s="16" t="s">
        <v>5840</v>
      </c>
      <c r="B2605" s="16"/>
    </row>
    <row r="2606" spans="1:2" ht="15" thickBot="1" x14ac:dyDescent="0.4">
      <c r="A2606" s="16" t="s">
        <v>5841</v>
      </c>
      <c r="B2606" s="16"/>
    </row>
    <row r="2607" spans="1:2" ht="15" thickBot="1" x14ac:dyDescent="0.4">
      <c r="A2607" s="16" t="s">
        <v>5842</v>
      </c>
      <c r="B2607" s="16"/>
    </row>
    <row r="2608" spans="1:2" ht="15" thickBot="1" x14ac:dyDescent="0.4">
      <c r="A2608" s="16" t="s">
        <v>5843</v>
      </c>
      <c r="B2608" s="16"/>
    </row>
    <row r="2609" spans="1:2" ht="15" thickBot="1" x14ac:dyDescent="0.4">
      <c r="A2609" s="16" t="s">
        <v>5844</v>
      </c>
      <c r="B2609" s="16"/>
    </row>
    <row r="2610" spans="1:2" ht="15" thickBot="1" x14ac:dyDescent="0.4">
      <c r="A2610" s="16" t="s">
        <v>5845</v>
      </c>
      <c r="B2610" s="16"/>
    </row>
    <row r="2611" spans="1:2" ht="15" thickBot="1" x14ac:dyDescent="0.4">
      <c r="A2611" s="16" t="s">
        <v>5846</v>
      </c>
      <c r="B2611" s="16"/>
    </row>
    <row r="2612" spans="1:2" ht="15" thickBot="1" x14ac:dyDescent="0.4">
      <c r="A2612" s="16" t="s">
        <v>5847</v>
      </c>
      <c r="B2612" s="16"/>
    </row>
    <row r="2613" spans="1:2" ht="15" thickBot="1" x14ac:dyDescent="0.4">
      <c r="A2613" s="16" t="s">
        <v>5848</v>
      </c>
      <c r="B2613" s="16"/>
    </row>
    <row r="2614" spans="1:2" ht="15" thickBot="1" x14ac:dyDescent="0.4">
      <c r="A2614" s="16" t="s">
        <v>5849</v>
      </c>
      <c r="B2614" s="16"/>
    </row>
    <row r="2615" spans="1:2" ht="15" thickBot="1" x14ac:dyDescent="0.4">
      <c r="A2615" s="16" t="s">
        <v>5850</v>
      </c>
      <c r="B2615" s="16"/>
    </row>
    <row r="2616" spans="1:2" ht="15" thickBot="1" x14ac:dyDescent="0.4">
      <c r="A2616" s="16" t="s">
        <v>5851</v>
      </c>
      <c r="B2616" s="16"/>
    </row>
    <row r="2617" spans="1:2" ht="15" thickBot="1" x14ac:dyDescent="0.4">
      <c r="A2617" s="16" t="s">
        <v>5852</v>
      </c>
      <c r="B2617" s="16"/>
    </row>
    <row r="2618" spans="1:2" ht="15" thickBot="1" x14ac:dyDescent="0.4">
      <c r="A2618" s="16" t="s">
        <v>5853</v>
      </c>
      <c r="B2618" s="16"/>
    </row>
    <row r="2619" spans="1:2" ht="15" thickBot="1" x14ac:dyDescent="0.4">
      <c r="A2619" s="16" t="s">
        <v>5854</v>
      </c>
      <c r="B2619" s="16"/>
    </row>
    <row r="2620" spans="1:2" ht="15" thickBot="1" x14ac:dyDescent="0.4">
      <c r="A2620" s="16" t="s">
        <v>5855</v>
      </c>
      <c r="B2620" s="16"/>
    </row>
    <row r="2621" spans="1:2" ht="15" thickBot="1" x14ac:dyDescent="0.4">
      <c r="A2621" s="16" t="s">
        <v>5856</v>
      </c>
      <c r="B2621" s="16"/>
    </row>
    <row r="2622" spans="1:2" ht="15" thickBot="1" x14ac:dyDescent="0.4">
      <c r="A2622" s="16" t="s">
        <v>5857</v>
      </c>
      <c r="B2622" s="16"/>
    </row>
    <row r="2623" spans="1:2" ht="15" thickBot="1" x14ac:dyDescent="0.4">
      <c r="A2623" s="16" t="s">
        <v>5858</v>
      </c>
      <c r="B2623" s="16"/>
    </row>
    <row r="2624" spans="1:2" ht="15" thickBot="1" x14ac:dyDescent="0.4">
      <c r="A2624" s="16" t="s">
        <v>5859</v>
      </c>
      <c r="B2624" s="16"/>
    </row>
    <row r="2625" spans="1:2" ht="15" thickBot="1" x14ac:dyDescent="0.4">
      <c r="A2625" s="16" t="s">
        <v>5860</v>
      </c>
      <c r="B2625" s="16"/>
    </row>
    <row r="2626" spans="1:2" ht="15" thickBot="1" x14ac:dyDescent="0.4">
      <c r="A2626" s="16" t="s">
        <v>5861</v>
      </c>
      <c r="B2626" s="16"/>
    </row>
    <row r="2627" spans="1:2" ht="15" thickBot="1" x14ac:dyDescent="0.4">
      <c r="A2627" s="16" t="s">
        <v>5862</v>
      </c>
      <c r="B2627" s="16"/>
    </row>
    <row r="2628" spans="1:2" ht="15" thickBot="1" x14ac:dyDescent="0.4">
      <c r="A2628" s="16" t="s">
        <v>5863</v>
      </c>
      <c r="B2628" s="16"/>
    </row>
    <row r="2629" spans="1:2" ht="15" thickBot="1" x14ac:dyDescent="0.4">
      <c r="A2629" s="16" t="s">
        <v>5864</v>
      </c>
      <c r="B2629" s="16"/>
    </row>
    <row r="2630" spans="1:2" ht="15" thickBot="1" x14ac:dyDescent="0.4">
      <c r="A2630" s="16" t="s">
        <v>5865</v>
      </c>
      <c r="B2630" s="16"/>
    </row>
    <row r="2631" spans="1:2" ht="15" thickBot="1" x14ac:dyDescent="0.4">
      <c r="A2631" s="16" t="s">
        <v>5866</v>
      </c>
      <c r="B2631" s="16"/>
    </row>
    <row r="2632" spans="1:2" ht="15" thickBot="1" x14ac:dyDescent="0.4">
      <c r="A2632" s="16" t="s">
        <v>5867</v>
      </c>
      <c r="B2632" s="16"/>
    </row>
    <row r="2633" spans="1:2" ht="73" thickBot="1" x14ac:dyDescent="0.4">
      <c r="A2633" s="16" t="s">
        <v>5868</v>
      </c>
      <c r="B2633" s="16" t="s">
        <v>5869</v>
      </c>
    </row>
    <row r="2634" spans="1:2" ht="15" thickBot="1" x14ac:dyDescent="0.4">
      <c r="A2634" s="16" t="s">
        <v>5870</v>
      </c>
      <c r="B2634" s="16"/>
    </row>
    <row r="2635" spans="1:2" ht="15" thickBot="1" x14ac:dyDescent="0.4">
      <c r="A2635" s="16" t="s">
        <v>5871</v>
      </c>
      <c r="B2635" s="16"/>
    </row>
    <row r="2636" spans="1:2" ht="15" thickBot="1" x14ac:dyDescent="0.4">
      <c r="A2636" s="16" t="s">
        <v>5872</v>
      </c>
      <c r="B2636" s="16"/>
    </row>
    <row r="2637" spans="1:2" ht="15" thickBot="1" x14ac:dyDescent="0.4">
      <c r="A2637" s="16" t="s">
        <v>5873</v>
      </c>
      <c r="B2637" s="16"/>
    </row>
    <row r="2638" spans="1:2" ht="15" thickBot="1" x14ac:dyDescent="0.4">
      <c r="A2638" s="16" t="s">
        <v>5874</v>
      </c>
      <c r="B2638" s="16"/>
    </row>
    <row r="2639" spans="1:2" ht="15" thickBot="1" x14ac:dyDescent="0.4">
      <c r="A2639" s="16" t="s">
        <v>5875</v>
      </c>
      <c r="B2639" s="16"/>
    </row>
    <row r="2640" spans="1:2" ht="15" thickBot="1" x14ac:dyDescent="0.4">
      <c r="A2640" s="16" t="s">
        <v>5876</v>
      </c>
      <c r="B2640" s="16"/>
    </row>
    <row r="2641" spans="1:2" ht="15" thickBot="1" x14ac:dyDescent="0.4">
      <c r="A2641" s="16" t="s">
        <v>5877</v>
      </c>
      <c r="B2641" s="16"/>
    </row>
    <row r="2642" spans="1:2" ht="15" thickBot="1" x14ac:dyDescent="0.4">
      <c r="A2642" s="16" t="s">
        <v>5878</v>
      </c>
      <c r="B2642" s="16"/>
    </row>
    <row r="2643" spans="1:2" ht="15" thickBot="1" x14ac:dyDescent="0.4">
      <c r="A2643" s="16" t="s">
        <v>5879</v>
      </c>
      <c r="B2643" s="16"/>
    </row>
    <row r="2644" spans="1:2" ht="15" thickBot="1" x14ac:dyDescent="0.4">
      <c r="A2644" s="16" t="s">
        <v>5880</v>
      </c>
      <c r="B2644" s="16"/>
    </row>
    <row r="2645" spans="1:2" ht="15" thickBot="1" x14ac:dyDescent="0.4">
      <c r="A2645" s="16" t="s">
        <v>5881</v>
      </c>
      <c r="B2645" s="16"/>
    </row>
    <row r="2646" spans="1:2" ht="15" thickBot="1" x14ac:dyDescent="0.4">
      <c r="A2646" s="16" t="s">
        <v>5882</v>
      </c>
      <c r="B2646" s="16"/>
    </row>
    <row r="2647" spans="1:2" ht="15" thickBot="1" x14ac:dyDescent="0.4">
      <c r="A2647" s="16" t="s">
        <v>5883</v>
      </c>
      <c r="B2647" s="16"/>
    </row>
    <row r="2648" spans="1:2" ht="15" thickBot="1" x14ac:dyDescent="0.4">
      <c r="A2648" s="16" t="s">
        <v>5884</v>
      </c>
      <c r="B2648" s="16"/>
    </row>
    <row r="2649" spans="1:2" ht="15" thickBot="1" x14ac:dyDescent="0.4">
      <c r="A2649" s="16" t="s">
        <v>5885</v>
      </c>
      <c r="B2649" s="16"/>
    </row>
    <row r="2650" spans="1:2" ht="15" thickBot="1" x14ac:dyDescent="0.4">
      <c r="A2650" s="16" t="s">
        <v>5886</v>
      </c>
      <c r="B2650" s="16"/>
    </row>
    <row r="2651" spans="1:2" ht="15" thickBot="1" x14ac:dyDescent="0.4">
      <c r="A2651" s="16" t="s">
        <v>5887</v>
      </c>
      <c r="B2651" s="16"/>
    </row>
    <row r="2652" spans="1:2" ht="15" thickBot="1" x14ac:dyDescent="0.4">
      <c r="A2652" s="16" t="s">
        <v>5888</v>
      </c>
      <c r="B2652" s="16"/>
    </row>
    <row r="2653" spans="1:2" ht="15" thickBot="1" x14ac:dyDescent="0.4">
      <c r="A2653" s="16" t="s">
        <v>5889</v>
      </c>
      <c r="B2653" s="16"/>
    </row>
    <row r="2654" spans="1:2" ht="15" thickBot="1" x14ac:dyDescent="0.4">
      <c r="A2654" s="16" t="s">
        <v>5890</v>
      </c>
      <c r="B2654" s="16"/>
    </row>
    <row r="2655" spans="1:2" ht="15" thickBot="1" x14ac:dyDescent="0.4">
      <c r="A2655" s="16" t="s">
        <v>5891</v>
      </c>
      <c r="B2655" s="16"/>
    </row>
    <row r="2656" spans="1:2" ht="15" thickBot="1" x14ac:dyDescent="0.4">
      <c r="A2656" s="16" t="s">
        <v>5892</v>
      </c>
      <c r="B2656" s="16"/>
    </row>
    <row r="2657" spans="1:2" ht="15" thickBot="1" x14ac:dyDescent="0.4">
      <c r="A2657" s="16" t="s">
        <v>5893</v>
      </c>
      <c r="B2657" s="16"/>
    </row>
    <row r="2658" spans="1:2" ht="15" thickBot="1" x14ac:dyDescent="0.4">
      <c r="A2658" s="16" t="s">
        <v>5894</v>
      </c>
      <c r="B2658" s="16"/>
    </row>
    <row r="2659" spans="1:2" ht="15" thickBot="1" x14ac:dyDescent="0.4">
      <c r="A2659" s="16" t="s">
        <v>5895</v>
      </c>
      <c r="B2659" s="16"/>
    </row>
    <row r="2660" spans="1:2" ht="15" thickBot="1" x14ac:dyDescent="0.4">
      <c r="A2660" s="16" t="s">
        <v>5896</v>
      </c>
      <c r="B2660" s="16"/>
    </row>
    <row r="2661" spans="1:2" ht="15" thickBot="1" x14ac:dyDescent="0.4">
      <c r="A2661" s="16" t="s">
        <v>5897</v>
      </c>
      <c r="B2661" s="16"/>
    </row>
    <row r="2662" spans="1:2" ht="15" thickBot="1" x14ac:dyDescent="0.4">
      <c r="A2662" s="16" t="s">
        <v>5898</v>
      </c>
      <c r="B2662" s="16"/>
    </row>
    <row r="2663" spans="1:2" ht="44" thickBot="1" x14ac:dyDescent="0.4">
      <c r="A2663" s="16" t="s">
        <v>5899</v>
      </c>
      <c r="B2663" s="16" t="s">
        <v>5900</v>
      </c>
    </row>
    <row r="2664" spans="1:2" ht="15" thickBot="1" x14ac:dyDescent="0.4">
      <c r="A2664" s="16" t="s">
        <v>5901</v>
      </c>
      <c r="B2664" s="16"/>
    </row>
    <row r="2665" spans="1:2" ht="15" thickBot="1" x14ac:dyDescent="0.4">
      <c r="A2665" s="16" t="s">
        <v>5902</v>
      </c>
      <c r="B2665" s="16"/>
    </row>
    <row r="2666" spans="1:2" ht="15" thickBot="1" x14ac:dyDescent="0.4">
      <c r="A2666" s="16" t="s">
        <v>5903</v>
      </c>
      <c r="B2666" s="16"/>
    </row>
    <row r="2667" spans="1:2" ht="15" thickBot="1" x14ac:dyDescent="0.4">
      <c r="A2667" s="16" t="s">
        <v>5904</v>
      </c>
      <c r="B2667" s="16"/>
    </row>
    <row r="2668" spans="1:2" ht="15" thickBot="1" x14ac:dyDescent="0.4">
      <c r="A2668" s="16" t="s">
        <v>5905</v>
      </c>
      <c r="B2668" s="16"/>
    </row>
    <row r="2669" spans="1:2" ht="15" thickBot="1" x14ac:dyDescent="0.4">
      <c r="A2669" s="16" t="s">
        <v>5906</v>
      </c>
      <c r="B2669" s="16"/>
    </row>
    <row r="2670" spans="1:2" ht="15" thickBot="1" x14ac:dyDescent="0.4">
      <c r="A2670" s="16" t="s">
        <v>5907</v>
      </c>
      <c r="B2670" s="16"/>
    </row>
    <row r="2671" spans="1:2" ht="15" thickBot="1" x14ac:dyDescent="0.4">
      <c r="A2671" s="16" t="s">
        <v>5908</v>
      </c>
      <c r="B2671" s="16"/>
    </row>
    <row r="2672" spans="1:2" ht="15" thickBot="1" x14ac:dyDescent="0.4">
      <c r="A2672" s="16" t="s">
        <v>5909</v>
      </c>
      <c r="B2672" s="16"/>
    </row>
    <row r="2673" spans="1:2" ht="15" thickBot="1" x14ac:dyDescent="0.4">
      <c r="A2673" s="16" t="s">
        <v>5910</v>
      </c>
      <c r="B2673" s="16"/>
    </row>
    <row r="2674" spans="1:2" ht="15" thickBot="1" x14ac:dyDescent="0.4">
      <c r="A2674" s="16" t="s">
        <v>5911</v>
      </c>
      <c r="B2674" s="16"/>
    </row>
    <row r="2675" spans="1:2" ht="15" thickBot="1" x14ac:dyDescent="0.4">
      <c r="A2675" s="16" t="s">
        <v>5912</v>
      </c>
      <c r="B2675" s="16"/>
    </row>
    <row r="2676" spans="1:2" ht="15" thickBot="1" x14ac:dyDescent="0.4">
      <c r="A2676" s="16" t="s">
        <v>5913</v>
      </c>
      <c r="B2676" s="16"/>
    </row>
    <row r="2677" spans="1:2" ht="15" thickBot="1" x14ac:dyDescent="0.4">
      <c r="A2677" s="16" t="s">
        <v>5914</v>
      </c>
      <c r="B2677" s="16"/>
    </row>
    <row r="2678" spans="1:2" ht="15" thickBot="1" x14ac:dyDescent="0.4">
      <c r="A2678" s="16" t="s">
        <v>5915</v>
      </c>
      <c r="B2678" s="16"/>
    </row>
    <row r="2679" spans="1:2" ht="15" thickBot="1" x14ac:dyDescent="0.4">
      <c r="A2679" s="16" t="s">
        <v>5916</v>
      </c>
      <c r="B2679" s="16"/>
    </row>
    <row r="2680" spans="1:2" ht="15" thickBot="1" x14ac:dyDescent="0.4">
      <c r="A2680" s="16" t="s">
        <v>5917</v>
      </c>
      <c r="B2680" s="16"/>
    </row>
    <row r="2681" spans="1:2" ht="15" thickBot="1" x14ac:dyDescent="0.4">
      <c r="A2681" s="16" t="s">
        <v>5918</v>
      </c>
      <c r="B2681" s="16"/>
    </row>
    <row r="2682" spans="1:2" ht="15" thickBot="1" x14ac:dyDescent="0.4">
      <c r="A2682" s="16" t="s">
        <v>5919</v>
      </c>
      <c r="B2682" s="16"/>
    </row>
    <row r="2683" spans="1:2" ht="15" thickBot="1" x14ac:dyDescent="0.4">
      <c r="A2683" s="16" t="s">
        <v>5920</v>
      </c>
      <c r="B2683" s="16"/>
    </row>
    <row r="2684" spans="1:2" ht="15" thickBot="1" x14ac:dyDescent="0.4">
      <c r="A2684" s="16" t="s">
        <v>5921</v>
      </c>
      <c r="B2684" s="16"/>
    </row>
    <row r="2685" spans="1:2" ht="15" thickBot="1" x14ac:dyDescent="0.4">
      <c r="A2685" s="16" t="s">
        <v>5922</v>
      </c>
      <c r="B2685" s="16"/>
    </row>
    <row r="2686" spans="1:2" ht="15" thickBot="1" x14ac:dyDescent="0.4">
      <c r="A2686" s="16" t="s">
        <v>5923</v>
      </c>
      <c r="B2686" s="16"/>
    </row>
    <row r="2687" spans="1:2" ht="15" thickBot="1" x14ac:dyDescent="0.4">
      <c r="A2687" s="16" t="s">
        <v>5924</v>
      </c>
      <c r="B2687" s="16"/>
    </row>
    <row r="2688" spans="1:2" ht="15" thickBot="1" x14ac:dyDescent="0.4">
      <c r="A2688" s="16" t="s">
        <v>5925</v>
      </c>
      <c r="B2688" s="16"/>
    </row>
    <row r="2689" spans="1:2" ht="15" thickBot="1" x14ac:dyDescent="0.4">
      <c r="A2689" s="16" t="s">
        <v>5926</v>
      </c>
      <c r="B2689" s="16"/>
    </row>
    <row r="2690" spans="1:2" ht="15" thickBot="1" x14ac:dyDescent="0.4">
      <c r="A2690" s="16" t="s">
        <v>5927</v>
      </c>
      <c r="B2690" s="16"/>
    </row>
    <row r="2691" spans="1:2" ht="15" thickBot="1" x14ac:dyDescent="0.4">
      <c r="A2691" s="16" t="s">
        <v>5928</v>
      </c>
      <c r="B2691" s="16"/>
    </row>
    <row r="2692" spans="1:2" ht="15" thickBot="1" x14ac:dyDescent="0.4">
      <c r="A2692" s="16" t="s">
        <v>5929</v>
      </c>
      <c r="B2692" s="16"/>
    </row>
    <row r="2693" spans="1:2" ht="58.5" thickBot="1" x14ac:dyDescent="0.4">
      <c r="A2693" s="16" t="s">
        <v>5930</v>
      </c>
      <c r="B2693" s="16" t="s">
        <v>5931</v>
      </c>
    </row>
    <row r="2694" spans="1:2" ht="15" thickBot="1" x14ac:dyDescent="0.4">
      <c r="A2694" s="16" t="s">
        <v>5932</v>
      </c>
      <c r="B2694" s="16"/>
    </row>
    <row r="2695" spans="1:2" ht="15" thickBot="1" x14ac:dyDescent="0.4">
      <c r="A2695" s="16" t="s">
        <v>5933</v>
      </c>
      <c r="B2695" s="16"/>
    </row>
    <row r="2696" spans="1:2" ht="15" thickBot="1" x14ac:dyDescent="0.4">
      <c r="A2696" s="16" t="s">
        <v>5934</v>
      </c>
      <c r="B2696" s="16"/>
    </row>
    <row r="2697" spans="1:2" ht="15" thickBot="1" x14ac:dyDescent="0.4">
      <c r="A2697" s="16" t="s">
        <v>5935</v>
      </c>
      <c r="B2697" s="16"/>
    </row>
    <row r="2698" spans="1:2" ht="15" thickBot="1" x14ac:dyDescent="0.4">
      <c r="A2698" s="16" t="s">
        <v>5936</v>
      </c>
      <c r="B2698" s="16"/>
    </row>
    <row r="2699" spans="1:2" ht="15" thickBot="1" x14ac:dyDescent="0.4">
      <c r="A2699" s="16" t="s">
        <v>5937</v>
      </c>
      <c r="B2699" s="16"/>
    </row>
    <row r="2700" spans="1:2" ht="15" thickBot="1" x14ac:dyDescent="0.4">
      <c r="A2700" s="16" t="s">
        <v>5938</v>
      </c>
      <c r="B2700" s="16"/>
    </row>
    <row r="2701" spans="1:2" ht="15" thickBot="1" x14ac:dyDescent="0.4">
      <c r="A2701" s="16" t="s">
        <v>5939</v>
      </c>
      <c r="B2701" s="16"/>
    </row>
    <row r="2702" spans="1:2" ht="15" thickBot="1" x14ac:dyDescent="0.4">
      <c r="A2702" s="16" t="s">
        <v>5940</v>
      </c>
      <c r="B2702" s="16"/>
    </row>
    <row r="2703" spans="1:2" ht="15" thickBot="1" x14ac:dyDescent="0.4">
      <c r="A2703" s="16" t="s">
        <v>5941</v>
      </c>
      <c r="B2703" s="16"/>
    </row>
    <row r="2704" spans="1:2" ht="15" thickBot="1" x14ac:dyDescent="0.4">
      <c r="A2704" s="16" t="s">
        <v>5942</v>
      </c>
      <c r="B2704" s="16"/>
    </row>
    <row r="2705" spans="1:2" ht="15" thickBot="1" x14ac:dyDescent="0.4">
      <c r="A2705" s="16" t="s">
        <v>5943</v>
      </c>
      <c r="B2705" s="16"/>
    </row>
    <row r="2706" spans="1:2" ht="15" thickBot="1" x14ac:dyDescent="0.4">
      <c r="A2706" s="16" t="s">
        <v>5944</v>
      </c>
      <c r="B2706" s="16"/>
    </row>
    <row r="2707" spans="1:2" ht="15" thickBot="1" x14ac:dyDescent="0.4">
      <c r="A2707" s="16" t="s">
        <v>5945</v>
      </c>
      <c r="B2707" s="16"/>
    </row>
    <row r="2708" spans="1:2" ht="15" thickBot="1" x14ac:dyDescent="0.4">
      <c r="A2708" s="16" t="s">
        <v>5946</v>
      </c>
      <c r="B2708" s="16"/>
    </row>
    <row r="2709" spans="1:2" ht="15" thickBot="1" x14ac:dyDescent="0.4">
      <c r="A2709" s="16" t="s">
        <v>5947</v>
      </c>
      <c r="B2709" s="16"/>
    </row>
    <row r="2710" spans="1:2" ht="15" thickBot="1" x14ac:dyDescent="0.4">
      <c r="A2710" s="16" t="s">
        <v>5948</v>
      </c>
      <c r="B2710" s="16"/>
    </row>
    <row r="2711" spans="1:2" ht="15" thickBot="1" x14ac:dyDescent="0.4">
      <c r="A2711" s="16" t="s">
        <v>5949</v>
      </c>
      <c r="B2711" s="16"/>
    </row>
    <row r="2712" spans="1:2" ht="15" thickBot="1" x14ac:dyDescent="0.4">
      <c r="A2712" s="16" t="s">
        <v>5950</v>
      </c>
      <c r="B2712" s="16"/>
    </row>
    <row r="2713" spans="1:2" ht="15" thickBot="1" x14ac:dyDescent="0.4">
      <c r="A2713" s="16" t="s">
        <v>5951</v>
      </c>
      <c r="B2713" s="16"/>
    </row>
    <row r="2714" spans="1:2" ht="15" thickBot="1" x14ac:dyDescent="0.4">
      <c r="A2714" s="16" t="s">
        <v>5952</v>
      </c>
      <c r="B2714" s="16"/>
    </row>
    <row r="2715" spans="1:2" ht="15" thickBot="1" x14ac:dyDescent="0.4">
      <c r="A2715" s="16" t="s">
        <v>5953</v>
      </c>
      <c r="B2715" s="16"/>
    </row>
    <row r="2716" spans="1:2" ht="15" thickBot="1" x14ac:dyDescent="0.4">
      <c r="A2716" s="16" t="s">
        <v>5954</v>
      </c>
      <c r="B2716" s="16"/>
    </row>
    <row r="2717" spans="1:2" ht="15" thickBot="1" x14ac:dyDescent="0.4">
      <c r="A2717" s="16" t="s">
        <v>5955</v>
      </c>
      <c r="B2717" s="16"/>
    </row>
    <row r="2718" spans="1:2" ht="15" thickBot="1" x14ac:dyDescent="0.4">
      <c r="A2718" s="16" t="s">
        <v>5956</v>
      </c>
      <c r="B2718" s="16"/>
    </row>
    <row r="2719" spans="1:2" ht="15" thickBot="1" x14ac:dyDescent="0.4">
      <c r="A2719" s="16" t="s">
        <v>5957</v>
      </c>
      <c r="B2719" s="16"/>
    </row>
    <row r="2720" spans="1:2" ht="15" thickBot="1" x14ac:dyDescent="0.4">
      <c r="A2720" s="16" t="s">
        <v>5958</v>
      </c>
      <c r="B2720" s="16"/>
    </row>
    <row r="2721" spans="1:2" ht="15" thickBot="1" x14ac:dyDescent="0.4">
      <c r="A2721" s="16" t="s">
        <v>5959</v>
      </c>
      <c r="B2721" s="16"/>
    </row>
    <row r="2722" spans="1:2" ht="15" thickBot="1" x14ac:dyDescent="0.4">
      <c r="A2722" s="16" t="s">
        <v>5960</v>
      </c>
      <c r="B2722" s="16"/>
    </row>
    <row r="2723" spans="1:2" ht="73" thickBot="1" x14ac:dyDescent="0.4">
      <c r="A2723" s="16" t="s">
        <v>5961</v>
      </c>
      <c r="B2723" s="16" t="s">
        <v>5962</v>
      </c>
    </row>
    <row r="2724" spans="1:2" ht="73" thickBot="1" x14ac:dyDescent="0.4">
      <c r="A2724" s="16" t="s">
        <v>5963</v>
      </c>
      <c r="B2724" s="16" t="s">
        <v>5962</v>
      </c>
    </row>
    <row r="2725" spans="1:2" ht="73" thickBot="1" x14ac:dyDescent="0.4">
      <c r="A2725" s="16" t="s">
        <v>5964</v>
      </c>
      <c r="B2725" s="16" t="s">
        <v>5962</v>
      </c>
    </row>
    <row r="2726" spans="1:2" ht="73" thickBot="1" x14ac:dyDescent="0.4">
      <c r="A2726" s="16" t="s">
        <v>5965</v>
      </c>
      <c r="B2726" s="16" t="s">
        <v>5962</v>
      </c>
    </row>
    <row r="2727" spans="1:2" ht="73" thickBot="1" x14ac:dyDescent="0.4">
      <c r="A2727" s="16" t="s">
        <v>5966</v>
      </c>
      <c r="B2727" s="16" t="s">
        <v>5962</v>
      </c>
    </row>
    <row r="2728" spans="1:2" ht="73" thickBot="1" x14ac:dyDescent="0.4">
      <c r="A2728" s="16" t="s">
        <v>5967</v>
      </c>
      <c r="B2728" s="16" t="s">
        <v>5962</v>
      </c>
    </row>
    <row r="2729" spans="1:2" ht="73" thickBot="1" x14ac:dyDescent="0.4">
      <c r="A2729" s="16" t="s">
        <v>5968</v>
      </c>
      <c r="B2729" s="16" t="s">
        <v>5962</v>
      </c>
    </row>
    <row r="2730" spans="1:2" ht="73" thickBot="1" x14ac:dyDescent="0.4">
      <c r="A2730" s="16" t="s">
        <v>5969</v>
      </c>
      <c r="B2730" s="16" t="s">
        <v>5962</v>
      </c>
    </row>
    <row r="2731" spans="1:2" ht="73" thickBot="1" x14ac:dyDescent="0.4">
      <c r="A2731" s="16" t="s">
        <v>5970</v>
      </c>
      <c r="B2731" s="16" t="s">
        <v>5962</v>
      </c>
    </row>
    <row r="2732" spans="1:2" ht="73" thickBot="1" x14ac:dyDescent="0.4">
      <c r="A2732" s="16" t="s">
        <v>5971</v>
      </c>
      <c r="B2732" s="16" t="s">
        <v>5962</v>
      </c>
    </row>
    <row r="2733" spans="1:2" ht="73" thickBot="1" x14ac:dyDescent="0.4">
      <c r="A2733" s="16" t="s">
        <v>5972</v>
      </c>
      <c r="B2733" s="16" t="s">
        <v>5962</v>
      </c>
    </row>
    <row r="2734" spans="1:2" ht="73" thickBot="1" x14ac:dyDescent="0.4">
      <c r="A2734" s="16" t="s">
        <v>5973</v>
      </c>
      <c r="B2734" s="16" t="s">
        <v>5962</v>
      </c>
    </row>
    <row r="2735" spans="1:2" ht="73" thickBot="1" x14ac:dyDescent="0.4">
      <c r="A2735" s="16" t="s">
        <v>5974</v>
      </c>
      <c r="B2735" s="16" t="s">
        <v>5962</v>
      </c>
    </row>
    <row r="2736" spans="1:2" ht="73" thickBot="1" x14ac:dyDescent="0.4">
      <c r="A2736" s="16" t="s">
        <v>5975</v>
      </c>
      <c r="B2736" s="16" t="s">
        <v>5962</v>
      </c>
    </row>
    <row r="2737" spans="1:2" ht="73" thickBot="1" x14ac:dyDescent="0.4">
      <c r="A2737" s="16" t="s">
        <v>5976</v>
      </c>
      <c r="B2737" s="16" t="s">
        <v>5962</v>
      </c>
    </row>
    <row r="2738" spans="1:2" ht="73" thickBot="1" x14ac:dyDescent="0.4">
      <c r="A2738" s="16" t="s">
        <v>5977</v>
      </c>
      <c r="B2738" s="16" t="s">
        <v>5962</v>
      </c>
    </row>
    <row r="2739" spans="1:2" ht="73" thickBot="1" x14ac:dyDescent="0.4">
      <c r="A2739" s="16" t="s">
        <v>5978</v>
      </c>
      <c r="B2739" s="16" t="s">
        <v>5962</v>
      </c>
    </row>
    <row r="2740" spans="1:2" ht="73" thickBot="1" x14ac:dyDescent="0.4">
      <c r="A2740" s="16" t="s">
        <v>5979</v>
      </c>
      <c r="B2740" s="16" t="s">
        <v>5962</v>
      </c>
    </row>
    <row r="2741" spans="1:2" ht="73" thickBot="1" x14ac:dyDescent="0.4">
      <c r="A2741" s="16" t="s">
        <v>5980</v>
      </c>
      <c r="B2741" s="16" t="s">
        <v>5962</v>
      </c>
    </row>
    <row r="2742" spans="1:2" ht="73" thickBot="1" x14ac:dyDescent="0.4">
      <c r="A2742" s="16" t="s">
        <v>5981</v>
      </c>
      <c r="B2742" s="16" t="s">
        <v>5962</v>
      </c>
    </row>
    <row r="2743" spans="1:2" ht="73" thickBot="1" x14ac:dyDescent="0.4">
      <c r="A2743" s="16" t="s">
        <v>5982</v>
      </c>
      <c r="B2743" s="16" t="s">
        <v>5962</v>
      </c>
    </row>
    <row r="2744" spans="1:2" ht="73" thickBot="1" x14ac:dyDescent="0.4">
      <c r="A2744" s="16" t="s">
        <v>5983</v>
      </c>
      <c r="B2744" s="16" t="s">
        <v>5962</v>
      </c>
    </row>
    <row r="2745" spans="1:2" ht="73" thickBot="1" x14ac:dyDescent="0.4">
      <c r="A2745" s="16" t="s">
        <v>5984</v>
      </c>
      <c r="B2745" s="16" t="s">
        <v>5962</v>
      </c>
    </row>
    <row r="2746" spans="1:2" ht="73" thickBot="1" x14ac:dyDescent="0.4">
      <c r="A2746" s="16" t="s">
        <v>5985</v>
      </c>
      <c r="B2746" s="16" t="s">
        <v>5962</v>
      </c>
    </row>
    <row r="2747" spans="1:2" ht="73" thickBot="1" x14ac:dyDescent="0.4">
      <c r="A2747" s="16" t="s">
        <v>5986</v>
      </c>
      <c r="B2747" s="16" t="s">
        <v>5962</v>
      </c>
    </row>
    <row r="2748" spans="1:2" ht="73" thickBot="1" x14ac:dyDescent="0.4">
      <c r="A2748" s="16" t="s">
        <v>5987</v>
      </c>
      <c r="B2748" s="16" t="s">
        <v>5962</v>
      </c>
    </row>
    <row r="2749" spans="1:2" ht="73" thickBot="1" x14ac:dyDescent="0.4">
      <c r="A2749" s="16" t="s">
        <v>5988</v>
      </c>
      <c r="B2749" s="16" t="s">
        <v>5962</v>
      </c>
    </row>
    <row r="2750" spans="1:2" ht="73" thickBot="1" x14ac:dyDescent="0.4">
      <c r="A2750" s="16" t="s">
        <v>5989</v>
      </c>
      <c r="B2750" s="16" t="s">
        <v>5962</v>
      </c>
    </row>
    <row r="2751" spans="1:2" ht="73" thickBot="1" x14ac:dyDescent="0.4">
      <c r="A2751" s="16" t="s">
        <v>5990</v>
      </c>
      <c r="B2751" s="16" t="s">
        <v>5962</v>
      </c>
    </row>
    <row r="2752" spans="1:2" ht="73" thickBot="1" x14ac:dyDescent="0.4">
      <c r="A2752" s="16" t="s">
        <v>5991</v>
      </c>
      <c r="B2752" s="16" t="s">
        <v>5962</v>
      </c>
    </row>
    <row r="2753" spans="1:2" ht="87.5" thickBot="1" x14ac:dyDescent="0.4">
      <c r="A2753" s="16" t="s">
        <v>5992</v>
      </c>
      <c r="B2753" s="16" t="s">
        <v>5993</v>
      </c>
    </row>
    <row r="2754" spans="1:2" ht="15" thickBot="1" x14ac:dyDescent="0.4">
      <c r="A2754" s="16" t="s">
        <v>5994</v>
      </c>
      <c r="B2754" s="16"/>
    </row>
    <row r="2755" spans="1:2" ht="15" thickBot="1" x14ac:dyDescent="0.4">
      <c r="A2755" s="16" t="s">
        <v>5995</v>
      </c>
      <c r="B2755" s="16"/>
    </row>
    <row r="2756" spans="1:2" ht="15" thickBot="1" x14ac:dyDescent="0.4">
      <c r="A2756" s="16" t="s">
        <v>5996</v>
      </c>
      <c r="B2756" s="16"/>
    </row>
    <row r="2757" spans="1:2" ht="15" thickBot="1" x14ac:dyDescent="0.4">
      <c r="A2757" s="16" t="s">
        <v>5997</v>
      </c>
      <c r="B2757" s="16"/>
    </row>
    <row r="2758" spans="1:2" ht="15" thickBot="1" x14ac:dyDescent="0.4">
      <c r="A2758" s="16" t="s">
        <v>5998</v>
      </c>
      <c r="B2758" s="16"/>
    </row>
    <row r="2759" spans="1:2" ht="15" thickBot="1" x14ac:dyDescent="0.4">
      <c r="A2759" s="16" t="s">
        <v>5999</v>
      </c>
      <c r="B2759" s="16"/>
    </row>
    <row r="2760" spans="1:2" ht="15" thickBot="1" x14ac:dyDescent="0.4">
      <c r="A2760" s="16" t="s">
        <v>6000</v>
      </c>
      <c r="B2760" s="16"/>
    </row>
    <row r="2761" spans="1:2" ht="15" thickBot="1" x14ac:dyDescent="0.4">
      <c r="A2761" s="16" t="s">
        <v>6001</v>
      </c>
      <c r="B2761" s="16"/>
    </row>
    <row r="2762" spans="1:2" ht="15" thickBot="1" x14ac:dyDescent="0.4">
      <c r="A2762" s="16" t="s">
        <v>6002</v>
      </c>
      <c r="B2762" s="16"/>
    </row>
    <row r="2763" spans="1:2" ht="15" thickBot="1" x14ac:dyDescent="0.4">
      <c r="A2763" s="16" t="s">
        <v>6003</v>
      </c>
      <c r="B2763" s="16"/>
    </row>
    <row r="2764" spans="1:2" ht="15" thickBot="1" x14ac:dyDescent="0.4">
      <c r="A2764" s="16" t="s">
        <v>6004</v>
      </c>
      <c r="B2764" s="16"/>
    </row>
    <row r="2765" spans="1:2" ht="15" thickBot="1" x14ac:dyDescent="0.4">
      <c r="A2765" s="16" t="s">
        <v>6005</v>
      </c>
      <c r="B2765" s="16"/>
    </row>
    <row r="2766" spans="1:2" ht="15" thickBot="1" x14ac:dyDescent="0.4">
      <c r="A2766" s="16" t="s">
        <v>6006</v>
      </c>
      <c r="B2766" s="16"/>
    </row>
    <row r="2767" spans="1:2" ht="15" thickBot="1" x14ac:dyDescent="0.4">
      <c r="A2767" s="16" t="s">
        <v>6007</v>
      </c>
      <c r="B2767" s="16"/>
    </row>
    <row r="2768" spans="1:2" ht="15" thickBot="1" x14ac:dyDescent="0.4">
      <c r="A2768" s="16" t="s">
        <v>6008</v>
      </c>
      <c r="B2768" s="16"/>
    </row>
    <row r="2769" spans="1:2" ht="15" thickBot="1" x14ac:dyDescent="0.4">
      <c r="A2769" s="16" t="s">
        <v>6009</v>
      </c>
      <c r="B2769" s="16"/>
    </row>
    <row r="2770" spans="1:2" ht="15" thickBot="1" x14ac:dyDescent="0.4">
      <c r="A2770" s="16" t="s">
        <v>6010</v>
      </c>
      <c r="B2770" s="16"/>
    </row>
    <row r="2771" spans="1:2" ht="15" thickBot="1" x14ac:dyDescent="0.4">
      <c r="A2771" s="16" t="s">
        <v>6011</v>
      </c>
      <c r="B2771" s="16"/>
    </row>
    <row r="2772" spans="1:2" ht="15" thickBot="1" x14ac:dyDescent="0.4">
      <c r="A2772" s="16" t="s">
        <v>6012</v>
      </c>
      <c r="B2772" s="16"/>
    </row>
    <row r="2773" spans="1:2" ht="15" thickBot="1" x14ac:dyDescent="0.4">
      <c r="A2773" s="16" t="s">
        <v>6013</v>
      </c>
      <c r="B2773" s="16"/>
    </row>
    <row r="2774" spans="1:2" ht="15" thickBot="1" x14ac:dyDescent="0.4">
      <c r="A2774" s="16" t="s">
        <v>6014</v>
      </c>
      <c r="B2774" s="16"/>
    </row>
    <row r="2775" spans="1:2" ht="15" thickBot="1" x14ac:dyDescent="0.4">
      <c r="A2775" s="16" t="s">
        <v>6015</v>
      </c>
      <c r="B2775" s="16"/>
    </row>
    <row r="2776" spans="1:2" ht="15" thickBot="1" x14ac:dyDescent="0.4">
      <c r="A2776" s="16" t="s">
        <v>6016</v>
      </c>
      <c r="B2776" s="16"/>
    </row>
    <row r="2777" spans="1:2" ht="15" thickBot="1" x14ac:dyDescent="0.4">
      <c r="A2777" s="16" t="s">
        <v>6017</v>
      </c>
      <c r="B2777" s="16"/>
    </row>
    <row r="2778" spans="1:2" ht="15" thickBot="1" x14ac:dyDescent="0.4">
      <c r="A2778" s="16" t="s">
        <v>6018</v>
      </c>
      <c r="B2778" s="16"/>
    </row>
    <row r="2779" spans="1:2" ht="15" thickBot="1" x14ac:dyDescent="0.4">
      <c r="A2779" s="16" t="s">
        <v>6019</v>
      </c>
      <c r="B2779" s="16"/>
    </row>
    <row r="2780" spans="1:2" ht="15" thickBot="1" x14ac:dyDescent="0.4">
      <c r="A2780" s="16" t="s">
        <v>6020</v>
      </c>
      <c r="B2780" s="16"/>
    </row>
    <row r="2781" spans="1:2" ht="15" thickBot="1" x14ac:dyDescent="0.4">
      <c r="A2781" s="16" t="s">
        <v>6021</v>
      </c>
      <c r="B2781" s="16"/>
    </row>
    <row r="2782" spans="1:2" ht="15" thickBot="1" x14ac:dyDescent="0.4">
      <c r="A2782" s="16" t="s">
        <v>6022</v>
      </c>
      <c r="B2782" s="16"/>
    </row>
    <row r="2783" spans="1:2" ht="29.5" thickBot="1" x14ac:dyDescent="0.4">
      <c r="A2783" s="16" t="s">
        <v>6023</v>
      </c>
      <c r="B2783" s="16" t="s">
        <v>6024</v>
      </c>
    </row>
    <row r="2784" spans="1:2" ht="15" thickBot="1" x14ac:dyDescent="0.4">
      <c r="A2784" s="16" t="s">
        <v>6025</v>
      </c>
      <c r="B2784" s="16"/>
    </row>
    <row r="2785" spans="1:2" ht="15" thickBot="1" x14ac:dyDescent="0.4">
      <c r="A2785" s="16" t="s">
        <v>6026</v>
      </c>
      <c r="B2785" s="16"/>
    </row>
    <row r="2786" spans="1:2" ht="15" thickBot="1" x14ac:dyDescent="0.4">
      <c r="A2786" s="16" t="s">
        <v>6027</v>
      </c>
      <c r="B2786" s="16"/>
    </row>
    <row r="2787" spans="1:2" ht="15" thickBot="1" x14ac:dyDescent="0.4">
      <c r="A2787" s="16" t="s">
        <v>6028</v>
      </c>
      <c r="B2787" s="16"/>
    </row>
    <row r="2788" spans="1:2" ht="15" thickBot="1" x14ac:dyDescent="0.4">
      <c r="A2788" s="16" t="s">
        <v>6029</v>
      </c>
      <c r="B2788" s="16"/>
    </row>
    <row r="2789" spans="1:2" ht="15" thickBot="1" x14ac:dyDescent="0.4">
      <c r="A2789" s="16" t="s">
        <v>6030</v>
      </c>
      <c r="B2789" s="16"/>
    </row>
    <row r="2790" spans="1:2" ht="15" thickBot="1" x14ac:dyDescent="0.4">
      <c r="A2790" s="16" t="s">
        <v>6031</v>
      </c>
      <c r="B2790" s="16"/>
    </row>
    <row r="2791" spans="1:2" ht="15" thickBot="1" x14ac:dyDescent="0.4">
      <c r="A2791" s="16" t="s">
        <v>6032</v>
      </c>
      <c r="B2791" s="16"/>
    </row>
    <row r="2792" spans="1:2" ht="15" thickBot="1" x14ac:dyDescent="0.4">
      <c r="A2792" s="16" t="s">
        <v>6033</v>
      </c>
      <c r="B2792" s="16"/>
    </row>
    <row r="2793" spans="1:2" ht="15" thickBot="1" x14ac:dyDescent="0.4">
      <c r="A2793" s="16" t="s">
        <v>6034</v>
      </c>
      <c r="B2793" s="16"/>
    </row>
    <row r="2794" spans="1:2" ht="15" thickBot="1" x14ac:dyDescent="0.4">
      <c r="A2794" s="16" t="s">
        <v>6035</v>
      </c>
      <c r="B2794" s="16"/>
    </row>
    <row r="2795" spans="1:2" ht="15" thickBot="1" x14ac:dyDescent="0.4">
      <c r="A2795" s="16" t="s">
        <v>6036</v>
      </c>
      <c r="B2795" s="16"/>
    </row>
    <row r="2796" spans="1:2" ht="15" thickBot="1" x14ac:dyDescent="0.4">
      <c r="A2796" s="16" t="s">
        <v>6037</v>
      </c>
      <c r="B2796" s="16"/>
    </row>
    <row r="2797" spans="1:2" ht="15" thickBot="1" x14ac:dyDescent="0.4">
      <c r="A2797" s="16" t="s">
        <v>6038</v>
      </c>
      <c r="B2797" s="16"/>
    </row>
    <row r="2798" spans="1:2" ht="15" thickBot="1" x14ac:dyDescent="0.4">
      <c r="A2798" s="16" t="s">
        <v>6039</v>
      </c>
      <c r="B2798" s="16"/>
    </row>
    <row r="2799" spans="1:2" ht="15" thickBot="1" x14ac:dyDescent="0.4">
      <c r="A2799" s="16" t="s">
        <v>6040</v>
      </c>
      <c r="B2799" s="16"/>
    </row>
    <row r="2800" spans="1:2" ht="15" thickBot="1" x14ac:dyDescent="0.4">
      <c r="A2800" s="16" t="s">
        <v>6041</v>
      </c>
      <c r="B2800" s="16"/>
    </row>
    <row r="2801" spans="1:2" ht="15" thickBot="1" x14ac:dyDescent="0.4">
      <c r="A2801" s="16" t="s">
        <v>6042</v>
      </c>
      <c r="B2801" s="16"/>
    </row>
    <row r="2802" spans="1:2" ht="15" thickBot="1" x14ac:dyDescent="0.4">
      <c r="A2802" s="16" t="s">
        <v>6043</v>
      </c>
      <c r="B2802" s="16"/>
    </row>
    <row r="2803" spans="1:2" ht="29.5" thickBot="1" x14ac:dyDescent="0.4">
      <c r="A2803" s="16" t="s">
        <v>6044</v>
      </c>
      <c r="B2803" s="16" t="s">
        <v>6045</v>
      </c>
    </row>
    <row r="2804" spans="1:2" ht="15" thickBot="1" x14ac:dyDescent="0.4">
      <c r="A2804" s="16" t="s">
        <v>6046</v>
      </c>
      <c r="B2804" s="16"/>
    </row>
    <row r="2805" spans="1:2" ht="15" thickBot="1" x14ac:dyDescent="0.4">
      <c r="A2805" s="16" t="s">
        <v>6047</v>
      </c>
      <c r="B2805" s="16"/>
    </row>
    <row r="2806" spans="1:2" ht="15" thickBot="1" x14ac:dyDescent="0.4">
      <c r="A2806" s="16" t="s">
        <v>6048</v>
      </c>
      <c r="B2806" s="16"/>
    </row>
    <row r="2807" spans="1:2" ht="15" thickBot="1" x14ac:dyDescent="0.4">
      <c r="A2807" s="16" t="s">
        <v>6049</v>
      </c>
      <c r="B2807" s="16"/>
    </row>
    <row r="2808" spans="1:2" ht="15" thickBot="1" x14ac:dyDescent="0.4">
      <c r="A2808" s="16" t="s">
        <v>6050</v>
      </c>
      <c r="B2808" s="16"/>
    </row>
    <row r="2809" spans="1:2" ht="15" thickBot="1" x14ac:dyDescent="0.4">
      <c r="A2809" s="16" t="s">
        <v>6051</v>
      </c>
      <c r="B2809" s="16"/>
    </row>
    <row r="2810" spans="1:2" ht="15" thickBot="1" x14ac:dyDescent="0.4">
      <c r="A2810" s="16" t="s">
        <v>6052</v>
      </c>
      <c r="B2810" s="16"/>
    </row>
    <row r="2811" spans="1:2" ht="15" thickBot="1" x14ac:dyDescent="0.4">
      <c r="A2811" s="16" t="s">
        <v>6053</v>
      </c>
      <c r="B2811" s="16"/>
    </row>
    <row r="2812" spans="1:2" ht="15" thickBot="1" x14ac:dyDescent="0.4">
      <c r="A2812" s="16" t="s">
        <v>6054</v>
      </c>
      <c r="B2812" s="16"/>
    </row>
    <row r="2813" spans="1:2" ht="15" thickBot="1" x14ac:dyDescent="0.4">
      <c r="A2813" s="16" t="s">
        <v>6055</v>
      </c>
      <c r="B2813" s="16"/>
    </row>
    <row r="2814" spans="1:2" ht="15" thickBot="1" x14ac:dyDescent="0.4">
      <c r="A2814" s="16" t="s">
        <v>6056</v>
      </c>
      <c r="B2814" s="16"/>
    </row>
    <row r="2815" spans="1:2" ht="15" thickBot="1" x14ac:dyDescent="0.4">
      <c r="A2815" s="16" t="s">
        <v>6057</v>
      </c>
      <c r="B2815" s="16"/>
    </row>
    <row r="2816" spans="1:2" ht="15" thickBot="1" x14ac:dyDescent="0.4">
      <c r="A2816" s="16" t="s">
        <v>6058</v>
      </c>
      <c r="B2816" s="16"/>
    </row>
    <row r="2817" spans="1:2" ht="15" thickBot="1" x14ac:dyDescent="0.4">
      <c r="A2817" s="16" t="s">
        <v>6059</v>
      </c>
      <c r="B2817" s="16"/>
    </row>
    <row r="2818" spans="1:2" ht="15" thickBot="1" x14ac:dyDescent="0.4">
      <c r="A2818" s="16" t="s">
        <v>6060</v>
      </c>
      <c r="B2818" s="16"/>
    </row>
    <row r="2819" spans="1:2" ht="15" thickBot="1" x14ac:dyDescent="0.4">
      <c r="A2819" s="16" t="s">
        <v>6061</v>
      </c>
      <c r="B2819" s="16"/>
    </row>
    <row r="2820" spans="1:2" ht="15" thickBot="1" x14ac:dyDescent="0.4">
      <c r="A2820" s="16" t="s">
        <v>6062</v>
      </c>
      <c r="B2820" s="16"/>
    </row>
    <row r="2821" spans="1:2" ht="15" thickBot="1" x14ac:dyDescent="0.4">
      <c r="A2821" s="16" t="s">
        <v>6063</v>
      </c>
      <c r="B2821" s="16"/>
    </row>
    <row r="2822" spans="1:2" ht="15" thickBot="1" x14ac:dyDescent="0.4">
      <c r="A2822" s="16" t="s">
        <v>6064</v>
      </c>
      <c r="B2822" s="16"/>
    </row>
    <row r="2823" spans="1:2" ht="15" thickBot="1" x14ac:dyDescent="0.4">
      <c r="A2823" s="16" t="s">
        <v>6065</v>
      </c>
      <c r="B2823" s="16"/>
    </row>
    <row r="2824" spans="1:2" ht="15" thickBot="1" x14ac:dyDescent="0.4">
      <c r="A2824" s="16" t="s">
        <v>6066</v>
      </c>
      <c r="B2824" s="16"/>
    </row>
    <row r="2825" spans="1:2" ht="15" thickBot="1" x14ac:dyDescent="0.4">
      <c r="A2825" s="16" t="s">
        <v>6067</v>
      </c>
      <c r="B2825" s="16"/>
    </row>
    <row r="2826" spans="1:2" ht="15" thickBot="1" x14ac:dyDescent="0.4">
      <c r="A2826" s="16" t="s">
        <v>6068</v>
      </c>
      <c r="B2826" s="16"/>
    </row>
    <row r="2827" spans="1:2" ht="15" thickBot="1" x14ac:dyDescent="0.4">
      <c r="A2827" s="16" t="s">
        <v>6069</v>
      </c>
      <c r="B2827" s="16"/>
    </row>
    <row r="2828" spans="1:2" ht="15" thickBot="1" x14ac:dyDescent="0.4">
      <c r="A2828" s="16" t="s">
        <v>6070</v>
      </c>
      <c r="B2828" s="16"/>
    </row>
    <row r="2829" spans="1:2" ht="15" thickBot="1" x14ac:dyDescent="0.4">
      <c r="A2829" s="16" t="s">
        <v>6071</v>
      </c>
      <c r="B2829" s="16"/>
    </row>
    <row r="2830" spans="1:2" ht="15" thickBot="1" x14ac:dyDescent="0.4">
      <c r="A2830" s="16" t="s">
        <v>6072</v>
      </c>
      <c r="B2830" s="16"/>
    </row>
    <row r="2831" spans="1:2" ht="73" thickBot="1" x14ac:dyDescent="0.4">
      <c r="A2831" s="16" t="s">
        <v>6073</v>
      </c>
      <c r="B2831" s="16" t="s">
        <v>6074</v>
      </c>
    </row>
    <row r="2832" spans="1:2" ht="15" thickBot="1" x14ac:dyDescent="0.4">
      <c r="A2832" s="16" t="s">
        <v>6075</v>
      </c>
      <c r="B2832" s="16"/>
    </row>
    <row r="2833" spans="1:2" ht="15" thickBot="1" x14ac:dyDescent="0.4">
      <c r="A2833" s="16" t="s">
        <v>6076</v>
      </c>
      <c r="B2833" s="16"/>
    </row>
    <row r="2834" spans="1:2" ht="15" thickBot="1" x14ac:dyDescent="0.4">
      <c r="A2834" s="16" t="s">
        <v>6077</v>
      </c>
      <c r="B2834" s="16"/>
    </row>
    <row r="2835" spans="1:2" ht="15" thickBot="1" x14ac:dyDescent="0.4">
      <c r="A2835" s="16" t="s">
        <v>6078</v>
      </c>
      <c r="B2835" s="16"/>
    </row>
    <row r="2836" spans="1:2" ht="15" thickBot="1" x14ac:dyDescent="0.4">
      <c r="A2836" s="16" t="s">
        <v>6079</v>
      </c>
      <c r="B2836" s="16"/>
    </row>
    <row r="2837" spans="1:2" ht="15" thickBot="1" x14ac:dyDescent="0.4">
      <c r="A2837" s="16" t="s">
        <v>6080</v>
      </c>
      <c r="B2837" s="16"/>
    </row>
    <row r="2838" spans="1:2" ht="15" thickBot="1" x14ac:dyDescent="0.4">
      <c r="A2838" s="16" t="s">
        <v>6081</v>
      </c>
      <c r="B2838" s="16"/>
    </row>
    <row r="2839" spans="1:2" ht="15" thickBot="1" x14ac:dyDescent="0.4">
      <c r="A2839" s="16" t="s">
        <v>6082</v>
      </c>
      <c r="B2839" s="16"/>
    </row>
    <row r="2840" spans="1:2" ht="15" thickBot="1" x14ac:dyDescent="0.4">
      <c r="A2840" s="16" t="s">
        <v>6083</v>
      </c>
      <c r="B2840" s="16"/>
    </row>
    <row r="2841" spans="1:2" ht="15" thickBot="1" x14ac:dyDescent="0.4">
      <c r="A2841" s="16" t="s">
        <v>6084</v>
      </c>
      <c r="B2841" s="16"/>
    </row>
    <row r="2842" spans="1:2" ht="15" thickBot="1" x14ac:dyDescent="0.4">
      <c r="A2842" s="16" t="s">
        <v>6085</v>
      </c>
      <c r="B2842" s="16"/>
    </row>
    <row r="2843" spans="1:2" ht="15" thickBot="1" x14ac:dyDescent="0.4">
      <c r="A2843" s="16" t="s">
        <v>6086</v>
      </c>
      <c r="B2843" s="16"/>
    </row>
    <row r="2844" spans="1:2" ht="15" thickBot="1" x14ac:dyDescent="0.4">
      <c r="A2844" s="16" t="s">
        <v>6087</v>
      </c>
      <c r="B2844" s="16"/>
    </row>
    <row r="2845" spans="1:2" ht="15" thickBot="1" x14ac:dyDescent="0.4">
      <c r="A2845" s="16" t="s">
        <v>6088</v>
      </c>
      <c r="B2845" s="16"/>
    </row>
    <row r="2846" spans="1:2" ht="15" thickBot="1" x14ac:dyDescent="0.4">
      <c r="A2846" s="16" t="s">
        <v>6089</v>
      </c>
      <c r="B2846" s="16"/>
    </row>
    <row r="2847" spans="1:2" ht="15" thickBot="1" x14ac:dyDescent="0.4">
      <c r="A2847" s="16" t="s">
        <v>6090</v>
      </c>
      <c r="B2847" s="16"/>
    </row>
    <row r="2848" spans="1:2" ht="15" thickBot="1" x14ac:dyDescent="0.4">
      <c r="A2848" s="16" t="s">
        <v>6091</v>
      </c>
      <c r="B2848" s="16"/>
    </row>
    <row r="2849" spans="1:2" ht="15" thickBot="1" x14ac:dyDescent="0.4">
      <c r="A2849" s="16" t="s">
        <v>6092</v>
      </c>
      <c r="B2849" s="16"/>
    </row>
    <row r="2850" spans="1:2" ht="15" thickBot="1" x14ac:dyDescent="0.4">
      <c r="A2850" s="16" t="s">
        <v>6093</v>
      </c>
      <c r="B2850" s="16"/>
    </row>
    <row r="2851" spans="1:2" ht="15" thickBot="1" x14ac:dyDescent="0.4">
      <c r="A2851" s="16" t="s">
        <v>6094</v>
      </c>
      <c r="B2851" s="16"/>
    </row>
    <row r="2852" spans="1:2" ht="15" thickBot="1" x14ac:dyDescent="0.4">
      <c r="A2852" s="16" t="s">
        <v>6095</v>
      </c>
      <c r="B2852" s="16"/>
    </row>
    <row r="2853" spans="1:2" ht="15" thickBot="1" x14ac:dyDescent="0.4">
      <c r="A2853" s="16" t="s">
        <v>6096</v>
      </c>
      <c r="B2853" s="16"/>
    </row>
    <row r="2854" spans="1:2" ht="15" thickBot="1" x14ac:dyDescent="0.4">
      <c r="A2854" s="16" t="s">
        <v>6097</v>
      </c>
      <c r="B2854" s="16"/>
    </row>
    <row r="2855" spans="1:2" ht="15" thickBot="1" x14ac:dyDescent="0.4">
      <c r="A2855" s="16" t="s">
        <v>6098</v>
      </c>
      <c r="B2855" s="16"/>
    </row>
    <row r="2856" spans="1:2" ht="15" thickBot="1" x14ac:dyDescent="0.4">
      <c r="A2856" s="16" t="s">
        <v>6099</v>
      </c>
      <c r="B2856" s="16"/>
    </row>
    <row r="2857" spans="1:2" ht="15" thickBot="1" x14ac:dyDescent="0.4">
      <c r="A2857" s="16" t="s">
        <v>6100</v>
      </c>
      <c r="B2857" s="16"/>
    </row>
    <row r="2858" spans="1:2" ht="15" thickBot="1" x14ac:dyDescent="0.4">
      <c r="A2858" s="16" t="s">
        <v>6101</v>
      </c>
      <c r="B2858" s="16"/>
    </row>
    <row r="2859" spans="1:2" ht="15" thickBot="1" x14ac:dyDescent="0.4">
      <c r="A2859" s="16" t="s">
        <v>6102</v>
      </c>
      <c r="B2859" s="16"/>
    </row>
    <row r="2860" spans="1:2" ht="15" thickBot="1" x14ac:dyDescent="0.4">
      <c r="A2860" s="16" t="s">
        <v>6103</v>
      </c>
      <c r="B2860" s="16"/>
    </row>
    <row r="2861" spans="1:2" ht="44" thickBot="1" x14ac:dyDescent="0.4">
      <c r="A2861" s="16" t="s">
        <v>6104</v>
      </c>
      <c r="B2861" s="16" t="s">
        <v>6105</v>
      </c>
    </row>
    <row r="2862" spans="1:2" ht="15" thickBot="1" x14ac:dyDescent="0.4">
      <c r="A2862" s="16" t="s">
        <v>6106</v>
      </c>
      <c r="B2862" s="16"/>
    </row>
    <row r="2863" spans="1:2" ht="15" thickBot="1" x14ac:dyDescent="0.4">
      <c r="A2863" s="16" t="s">
        <v>6107</v>
      </c>
      <c r="B2863" s="16"/>
    </row>
    <row r="2864" spans="1:2" ht="15" thickBot="1" x14ac:dyDescent="0.4">
      <c r="A2864" s="16" t="s">
        <v>6108</v>
      </c>
      <c r="B2864" s="16"/>
    </row>
    <row r="2865" spans="1:2" ht="15" thickBot="1" x14ac:dyDescent="0.4">
      <c r="A2865" s="16" t="s">
        <v>6109</v>
      </c>
      <c r="B2865" s="16"/>
    </row>
    <row r="2866" spans="1:2" ht="15" thickBot="1" x14ac:dyDescent="0.4">
      <c r="A2866" s="16" t="s">
        <v>6110</v>
      </c>
      <c r="B2866" s="16"/>
    </row>
    <row r="2867" spans="1:2" ht="15" thickBot="1" x14ac:dyDescent="0.4">
      <c r="A2867" s="16" t="s">
        <v>6111</v>
      </c>
      <c r="B2867" s="16"/>
    </row>
    <row r="2868" spans="1:2" ht="15" thickBot="1" x14ac:dyDescent="0.4">
      <c r="A2868" s="16" t="s">
        <v>6112</v>
      </c>
      <c r="B2868" s="16"/>
    </row>
    <row r="2869" spans="1:2" ht="15" thickBot="1" x14ac:dyDescent="0.4">
      <c r="A2869" s="16" t="s">
        <v>6113</v>
      </c>
      <c r="B2869" s="16"/>
    </row>
    <row r="2870" spans="1:2" ht="15" thickBot="1" x14ac:dyDescent="0.4">
      <c r="A2870" s="16" t="s">
        <v>6114</v>
      </c>
      <c r="B2870" s="16"/>
    </row>
    <row r="2871" spans="1:2" ht="15" thickBot="1" x14ac:dyDescent="0.4">
      <c r="A2871" s="16" t="s">
        <v>6115</v>
      </c>
      <c r="B2871" s="16"/>
    </row>
    <row r="2872" spans="1:2" ht="15" thickBot="1" x14ac:dyDescent="0.4">
      <c r="A2872" s="16" t="s">
        <v>6116</v>
      </c>
      <c r="B2872" s="16"/>
    </row>
    <row r="2873" spans="1:2" ht="15" thickBot="1" x14ac:dyDescent="0.4">
      <c r="A2873" s="16" t="s">
        <v>6117</v>
      </c>
      <c r="B2873" s="16"/>
    </row>
    <row r="2874" spans="1:2" ht="15" thickBot="1" x14ac:dyDescent="0.4">
      <c r="A2874" s="16" t="s">
        <v>6118</v>
      </c>
      <c r="B2874" s="16"/>
    </row>
    <row r="2875" spans="1:2" ht="15" thickBot="1" x14ac:dyDescent="0.4">
      <c r="A2875" s="16" t="s">
        <v>6119</v>
      </c>
      <c r="B2875" s="16"/>
    </row>
    <row r="2876" spans="1:2" ht="15" thickBot="1" x14ac:dyDescent="0.4">
      <c r="A2876" s="16" t="s">
        <v>6120</v>
      </c>
      <c r="B2876" s="16"/>
    </row>
    <row r="2877" spans="1:2" ht="15" thickBot="1" x14ac:dyDescent="0.4">
      <c r="A2877" s="16" t="s">
        <v>6121</v>
      </c>
      <c r="B2877" s="16"/>
    </row>
    <row r="2878" spans="1:2" ht="15" thickBot="1" x14ac:dyDescent="0.4">
      <c r="A2878" s="16" t="s">
        <v>6122</v>
      </c>
      <c r="B2878" s="16"/>
    </row>
    <row r="2879" spans="1:2" ht="15" thickBot="1" x14ac:dyDescent="0.4">
      <c r="A2879" s="16" t="s">
        <v>6123</v>
      </c>
      <c r="B2879" s="16"/>
    </row>
    <row r="2880" spans="1:2" ht="15" thickBot="1" x14ac:dyDescent="0.4">
      <c r="A2880" s="16" t="s">
        <v>6124</v>
      </c>
      <c r="B2880" s="16"/>
    </row>
    <row r="2881" spans="1:2" ht="15" thickBot="1" x14ac:dyDescent="0.4">
      <c r="A2881" s="16" t="s">
        <v>6125</v>
      </c>
      <c r="B2881" s="16"/>
    </row>
    <row r="2882" spans="1:2" ht="15" thickBot="1" x14ac:dyDescent="0.4">
      <c r="A2882" s="16" t="s">
        <v>6126</v>
      </c>
      <c r="B2882" s="16"/>
    </row>
    <row r="2883" spans="1:2" ht="15" thickBot="1" x14ac:dyDescent="0.4">
      <c r="A2883" s="16" t="s">
        <v>6127</v>
      </c>
      <c r="B2883" s="16"/>
    </row>
    <row r="2884" spans="1:2" ht="15" thickBot="1" x14ac:dyDescent="0.4">
      <c r="A2884" s="16" t="s">
        <v>6128</v>
      </c>
      <c r="B2884" s="16"/>
    </row>
    <row r="2885" spans="1:2" ht="15" thickBot="1" x14ac:dyDescent="0.4">
      <c r="A2885" s="16" t="s">
        <v>6129</v>
      </c>
      <c r="B2885" s="16"/>
    </row>
    <row r="2886" spans="1:2" ht="15" thickBot="1" x14ac:dyDescent="0.4">
      <c r="A2886" s="16" t="s">
        <v>6130</v>
      </c>
      <c r="B2886" s="16"/>
    </row>
    <row r="2887" spans="1:2" ht="15" thickBot="1" x14ac:dyDescent="0.4">
      <c r="A2887" s="16" t="s">
        <v>6131</v>
      </c>
      <c r="B2887" s="16"/>
    </row>
    <row r="2888" spans="1:2" ht="15" thickBot="1" x14ac:dyDescent="0.4">
      <c r="A2888" s="16" t="s">
        <v>6132</v>
      </c>
      <c r="B2888" s="16"/>
    </row>
    <row r="2889" spans="1:2" ht="15" thickBot="1" x14ac:dyDescent="0.4">
      <c r="A2889" s="16" t="s">
        <v>6133</v>
      </c>
      <c r="B2889" s="16"/>
    </row>
    <row r="2890" spans="1:2" ht="15" thickBot="1" x14ac:dyDescent="0.4">
      <c r="A2890" s="16" t="s">
        <v>6134</v>
      </c>
      <c r="B2890" s="16"/>
    </row>
    <row r="2891" spans="1:2" ht="15" thickBot="1" x14ac:dyDescent="0.4">
      <c r="A2891" s="16" t="s">
        <v>6135</v>
      </c>
      <c r="B2891" s="16"/>
    </row>
    <row r="2892" spans="1:2" ht="15" thickBot="1" x14ac:dyDescent="0.4">
      <c r="A2892" s="16" t="s">
        <v>6136</v>
      </c>
      <c r="B2892" s="16"/>
    </row>
    <row r="2893" spans="1:2" ht="15" thickBot="1" x14ac:dyDescent="0.4">
      <c r="A2893" s="16" t="s">
        <v>6137</v>
      </c>
      <c r="B2893" s="16"/>
    </row>
    <row r="2894" spans="1:2" ht="15" thickBot="1" x14ac:dyDescent="0.4">
      <c r="A2894" s="16" t="s">
        <v>6138</v>
      </c>
      <c r="B2894" s="16"/>
    </row>
    <row r="2895" spans="1:2" ht="15" thickBot="1" x14ac:dyDescent="0.4">
      <c r="A2895" s="16" t="s">
        <v>6139</v>
      </c>
      <c r="B2895" s="16"/>
    </row>
    <row r="2896" spans="1:2" ht="15" thickBot="1" x14ac:dyDescent="0.4">
      <c r="A2896" s="16" t="s">
        <v>6140</v>
      </c>
      <c r="B2896" s="16" t="s">
        <v>4784</v>
      </c>
    </row>
    <row r="2897" spans="1:2" ht="15" thickBot="1" x14ac:dyDescent="0.4">
      <c r="A2897" s="16" t="s">
        <v>6141</v>
      </c>
      <c r="B2897" s="16" t="s">
        <v>4784</v>
      </c>
    </row>
    <row r="2898" spans="1:2" ht="15" thickBot="1" x14ac:dyDescent="0.4">
      <c r="A2898" s="16" t="s">
        <v>6142</v>
      </c>
      <c r="B2898" s="16" t="s">
        <v>4784</v>
      </c>
    </row>
    <row r="2899" spans="1:2" ht="15" thickBot="1" x14ac:dyDescent="0.4">
      <c r="A2899" s="16" t="s">
        <v>6143</v>
      </c>
      <c r="B2899" s="16" t="s">
        <v>4784</v>
      </c>
    </row>
    <row r="2900" spans="1:2" ht="15" thickBot="1" x14ac:dyDescent="0.4">
      <c r="A2900" s="16" t="s">
        <v>6144</v>
      </c>
      <c r="B2900" s="16" t="s">
        <v>4784</v>
      </c>
    </row>
    <row r="2901" spans="1:2" ht="15" thickBot="1" x14ac:dyDescent="0.4">
      <c r="A2901" s="16" t="s">
        <v>6145</v>
      </c>
      <c r="B2901" s="16" t="s">
        <v>4784</v>
      </c>
    </row>
    <row r="2902" spans="1:2" ht="15" thickBot="1" x14ac:dyDescent="0.4">
      <c r="A2902" s="16" t="s">
        <v>6146</v>
      </c>
      <c r="B2902" s="16" t="s">
        <v>4784</v>
      </c>
    </row>
    <row r="2903" spans="1:2" ht="15" thickBot="1" x14ac:dyDescent="0.4">
      <c r="A2903" s="16" t="s">
        <v>6147</v>
      </c>
      <c r="B2903" s="16" t="s">
        <v>4784</v>
      </c>
    </row>
    <row r="2904" spans="1:2" ht="15" thickBot="1" x14ac:dyDescent="0.4">
      <c r="A2904" s="16" t="s">
        <v>6148</v>
      </c>
      <c r="B2904" s="16" t="s">
        <v>4784</v>
      </c>
    </row>
    <row r="2905" spans="1:2" ht="15" thickBot="1" x14ac:dyDescent="0.4">
      <c r="A2905" s="16" t="s">
        <v>6149</v>
      </c>
      <c r="B2905" s="16" t="s">
        <v>4784</v>
      </c>
    </row>
    <row r="2906" spans="1:2" ht="15" thickBot="1" x14ac:dyDescent="0.4">
      <c r="A2906" s="16" t="s">
        <v>6150</v>
      </c>
      <c r="B2906" s="16" t="s">
        <v>4784</v>
      </c>
    </row>
    <row r="2907" spans="1:2" ht="15" thickBot="1" x14ac:dyDescent="0.4">
      <c r="A2907" s="16" t="s">
        <v>6151</v>
      </c>
      <c r="B2907" s="16" t="s">
        <v>4784</v>
      </c>
    </row>
    <row r="2908" spans="1:2" ht="15" thickBot="1" x14ac:dyDescent="0.4">
      <c r="A2908" s="16" t="s">
        <v>6152</v>
      </c>
      <c r="B2908" s="16" t="s">
        <v>4784</v>
      </c>
    </row>
    <row r="2909" spans="1:2" ht="15" thickBot="1" x14ac:dyDescent="0.4">
      <c r="A2909" s="16" t="s">
        <v>6153</v>
      </c>
      <c r="B2909" s="16" t="s">
        <v>4784</v>
      </c>
    </row>
    <row r="2910" spans="1:2" ht="15" thickBot="1" x14ac:dyDescent="0.4">
      <c r="A2910" s="16" t="s">
        <v>6154</v>
      </c>
      <c r="B2910" s="16" t="s">
        <v>4784</v>
      </c>
    </row>
    <row r="2911" spans="1:2" ht="15" thickBot="1" x14ac:dyDescent="0.4">
      <c r="A2911" s="16" t="s">
        <v>6155</v>
      </c>
      <c r="B2911" s="16" t="s">
        <v>4784</v>
      </c>
    </row>
    <row r="2912" spans="1:2" ht="15" thickBot="1" x14ac:dyDescent="0.4">
      <c r="A2912" s="16" t="s">
        <v>6156</v>
      </c>
      <c r="B2912" s="16" t="s">
        <v>4784</v>
      </c>
    </row>
    <row r="2913" spans="1:2" ht="15" thickBot="1" x14ac:dyDescent="0.4">
      <c r="A2913" s="16" t="s">
        <v>6157</v>
      </c>
      <c r="B2913" s="16" t="s">
        <v>4784</v>
      </c>
    </row>
    <row r="2914" spans="1:2" ht="15" thickBot="1" x14ac:dyDescent="0.4">
      <c r="A2914" s="16" t="s">
        <v>6158</v>
      </c>
      <c r="B2914" s="16" t="s">
        <v>4784</v>
      </c>
    </row>
    <row r="2915" spans="1:2" ht="15" thickBot="1" x14ac:dyDescent="0.4">
      <c r="A2915" s="16" t="s">
        <v>6159</v>
      </c>
      <c r="B2915" s="16" t="s">
        <v>4784</v>
      </c>
    </row>
    <row r="2916" spans="1:2" ht="15" thickBot="1" x14ac:dyDescent="0.4">
      <c r="A2916" s="16" t="s">
        <v>6160</v>
      </c>
      <c r="B2916" s="16" t="s">
        <v>4784</v>
      </c>
    </row>
    <row r="2917" spans="1:2" ht="15" thickBot="1" x14ac:dyDescent="0.4">
      <c r="A2917" s="16" t="s">
        <v>6161</v>
      </c>
      <c r="B2917" s="16" t="s">
        <v>4784</v>
      </c>
    </row>
    <row r="2918" spans="1:2" ht="15" thickBot="1" x14ac:dyDescent="0.4">
      <c r="A2918" s="16" t="s">
        <v>6162</v>
      </c>
      <c r="B2918" s="16" t="s">
        <v>4784</v>
      </c>
    </row>
    <row r="2919" spans="1:2" ht="15" thickBot="1" x14ac:dyDescent="0.4">
      <c r="A2919" s="16" t="s">
        <v>6163</v>
      </c>
      <c r="B2919" s="16" t="s">
        <v>4784</v>
      </c>
    </row>
    <row r="2920" spans="1:2" ht="15" thickBot="1" x14ac:dyDescent="0.4">
      <c r="A2920" s="16" t="s">
        <v>6164</v>
      </c>
      <c r="B2920" s="16" t="s">
        <v>4784</v>
      </c>
    </row>
    <row r="2921" spans="1:2" ht="15" thickBot="1" x14ac:dyDescent="0.4">
      <c r="A2921" s="16" t="s">
        <v>6165</v>
      </c>
      <c r="B2921" s="16" t="s">
        <v>4784</v>
      </c>
    </row>
    <row r="2922" spans="1:2" ht="15" thickBot="1" x14ac:dyDescent="0.4">
      <c r="A2922" s="16" t="s">
        <v>6166</v>
      </c>
      <c r="B2922" s="16" t="s">
        <v>4784</v>
      </c>
    </row>
    <row r="2923" spans="1:2" ht="15" thickBot="1" x14ac:dyDescent="0.4">
      <c r="A2923" s="16" t="s">
        <v>6167</v>
      </c>
      <c r="B2923" s="16" t="s">
        <v>4784</v>
      </c>
    </row>
    <row r="2924" spans="1:2" ht="15" thickBot="1" x14ac:dyDescent="0.4">
      <c r="A2924" s="16" t="s">
        <v>6168</v>
      </c>
      <c r="B2924" s="16" t="s">
        <v>4784</v>
      </c>
    </row>
    <row r="2925" spans="1:2" ht="15" thickBot="1" x14ac:dyDescent="0.4">
      <c r="A2925" s="16" t="s">
        <v>6169</v>
      </c>
      <c r="B2925" s="16" t="s">
        <v>4784</v>
      </c>
    </row>
    <row r="2926" spans="1:2" ht="15" thickBot="1" x14ac:dyDescent="0.4">
      <c r="A2926" s="16" t="s">
        <v>6170</v>
      </c>
      <c r="B2926" s="16" t="s">
        <v>4784</v>
      </c>
    </row>
    <row r="2927" spans="1:2" ht="15" thickBot="1" x14ac:dyDescent="0.4">
      <c r="A2927" s="16" t="s">
        <v>6171</v>
      </c>
      <c r="B2927" s="16" t="s">
        <v>4784</v>
      </c>
    </row>
    <row r="2928" spans="1:2" ht="15" thickBot="1" x14ac:dyDescent="0.4">
      <c r="A2928" s="16" t="s">
        <v>6172</v>
      </c>
      <c r="B2928" s="16" t="s">
        <v>4784</v>
      </c>
    </row>
    <row r="2929" spans="1:4" ht="15" thickBot="1" x14ac:dyDescent="0.4">
      <c r="A2929" s="16" t="s">
        <v>6173</v>
      </c>
      <c r="B2929" s="16" t="s">
        <v>4784</v>
      </c>
      <c r="C2929" s="16"/>
      <c r="D2929" s="17"/>
    </row>
    <row r="2930" spans="1:4" ht="15" thickBot="1" x14ac:dyDescent="0.4">
      <c r="A2930" s="16" t="s">
        <v>6174</v>
      </c>
      <c r="B2930" s="16" t="s">
        <v>4784</v>
      </c>
      <c r="C2930" s="16"/>
      <c r="D2930" s="17"/>
    </row>
    <row r="2931" spans="1:4" ht="15" thickBot="1" x14ac:dyDescent="0.4">
      <c r="A2931" s="16" t="s">
        <v>6175</v>
      </c>
      <c r="B2931" s="16" t="s">
        <v>4784</v>
      </c>
      <c r="C2931" s="16"/>
      <c r="D2931" s="17"/>
    </row>
    <row r="2932" spans="1:4" ht="15" thickBot="1" x14ac:dyDescent="0.4">
      <c r="A2932" s="16" t="s">
        <v>6176</v>
      </c>
      <c r="B2932" s="16" t="s">
        <v>4784</v>
      </c>
      <c r="C2932" s="16"/>
      <c r="D2932" s="17"/>
    </row>
    <row r="2933" spans="1:4" ht="15" thickBot="1" x14ac:dyDescent="0.4">
      <c r="A2933" s="16" t="s">
        <v>6177</v>
      </c>
      <c r="B2933" s="16" t="s">
        <v>4784</v>
      </c>
      <c r="C2933" s="16"/>
      <c r="D2933" s="17"/>
    </row>
    <row r="2934" spans="1:4" ht="15" thickBot="1" x14ac:dyDescent="0.4">
      <c r="A2934" s="16" t="s">
        <v>6178</v>
      </c>
      <c r="B2934" s="16" t="s">
        <v>4784</v>
      </c>
      <c r="C2934" s="16"/>
      <c r="D2934" s="17"/>
    </row>
    <row r="2935" spans="1:4" ht="15" thickBot="1" x14ac:dyDescent="0.4">
      <c r="A2935" s="16" t="s">
        <v>6179</v>
      </c>
      <c r="B2935" s="16" t="s">
        <v>4892</v>
      </c>
      <c r="C2935" s="16"/>
      <c r="D2935" s="17" t="s">
        <v>4892</v>
      </c>
    </row>
    <row r="2936" spans="1:4" ht="15" thickBot="1" x14ac:dyDescent="0.4">
      <c r="A2936" s="16" t="s">
        <v>6180</v>
      </c>
      <c r="B2936" s="16" t="s">
        <v>4892</v>
      </c>
      <c r="C2936" s="16"/>
      <c r="D2936" s="17" t="s">
        <v>4892</v>
      </c>
    </row>
    <row r="2937" spans="1:4" ht="15" thickBot="1" x14ac:dyDescent="0.4">
      <c r="A2937" s="16" t="s">
        <v>6181</v>
      </c>
      <c r="B2937" s="16" t="s">
        <v>4892</v>
      </c>
      <c r="C2937" s="16"/>
      <c r="D2937" s="17" t="s">
        <v>4892</v>
      </c>
    </row>
    <row r="2938" spans="1:4" ht="15" thickBot="1" x14ac:dyDescent="0.4">
      <c r="A2938" s="16" t="s">
        <v>6182</v>
      </c>
      <c r="B2938" s="16" t="s">
        <v>4784</v>
      </c>
      <c r="C2938" s="16"/>
      <c r="D2938" s="17"/>
    </row>
    <row r="2939" spans="1:4" ht="15" thickBot="1" x14ac:dyDescent="0.4">
      <c r="A2939" s="16" t="s">
        <v>6183</v>
      </c>
      <c r="B2939" s="16" t="s">
        <v>4784</v>
      </c>
      <c r="C2939" s="16"/>
      <c r="D2939" s="17"/>
    </row>
    <row r="2940" spans="1:4" ht="15" thickBot="1" x14ac:dyDescent="0.4">
      <c r="A2940" s="16" t="s">
        <v>6184</v>
      </c>
      <c r="B2940" s="16" t="s">
        <v>4784</v>
      </c>
      <c r="C2940" s="16"/>
      <c r="D2940" s="17"/>
    </row>
    <row r="2941" spans="1:4" ht="15" thickBot="1" x14ac:dyDescent="0.4">
      <c r="A2941" s="16" t="s">
        <v>6185</v>
      </c>
      <c r="B2941" s="16"/>
      <c r="C2941" s="16"/>
      <c r="D2941" s="17"/>
    </row>
    <row r="2942" spans="1:4" ht="15" thickBot="1" x14ac:dyDescent="0.4">
      <c r="A2942" s="16" t="s">
        <v>6186</v>
      </c>
      <c r="B2942" s="16" t="s">
        <v>4892</v>
      </c>
      <c r="C2942" s="16"/>
      <c r="D2942" s="17" t="s">
        <v>4892</v>
      </c>
    </row>
    <row r="2943" spans="1:4" ht="15" thickBot="1" x14ac:dyDescent="0.4">
      <c r="A2943" s="16" t="s">
        <v>6187</v>
      </c>
      <c r="B2943" s="16" t="s">
        <v>4892</v>
      </c>
      <c r="C2943" s="16"/>
      <c r="D2943" s="17" t="s">
        <v>4892</v>
      </c>
    </row>
    <row r="2944" spans="1:4" ht="15" thickBot="1" x14ac:dyDescent="0.4">
      <c r="A2944" s="16" t="s">
        <v>6188</v>
      </c>
      <c r="B2944" s="16" t="s">
        <v>4892</v>
      </c>
      <c r="C2944" s="16"/>
      <c r="D2944" s="17" t="s">
        <v>4892</v>
      </c>
    </row>
    <row r="2945" spans="1:4" ht="15" thickBot="1" x14ac:dyDescent="0.4">
      <c r="A2945" s="16" t="s">
        <v>6189</v>
      </c>
      <c r="B2945" s="16" t="s">
        <v>4794</v>
      </c>
      <c r="C2945" s="16"/>
      <c r="D2945" s="17" t="s">
        <v>4794</v>
      </c>
    </row>
    <row r="2946" spans="1:4" ht="15" thickBot="1" x14ac:dyDescent="0.4">
      <c r="A2946" s="16" t="s">
        <v>6190</v>
      </c>
      <c r="B2946" s="16" t="s">
        <v>4794</v>
      </c>
      <c r="C2946" s="16"/>
      <c r="D2946" s="17" t="s">
        <v>4794</v>
      </c>
    </row>
    <row r="2947" spans="1:4" ht="15" thickBot="1" x14ac:dyDescent="0.4">
      <c r="A2947" s="16" t="s">
        <v>6191</v>
      </c>
      <c r="B2947" s="16" t="s">
        <v>4784</v>
      </c>
      <c r="C2947" s="16"/>
      <c r="D2947" s="17"/>
    </row>
    <row r="2948" spans="1:4" ht="15" thickBot="1" x14ac:dyDescent="0.4">
      <c r="A2948" s="16" t="s">
        <v>6192</v>
      </c>
      <c r="B2948" s="16" t="s">
        <v>4784</v>
      </c>
      <c r="C2948" s="16"/>
      <c r="D2948" s="17"/>
    </row>
    <row r="2949" spans="1:4" ht="15" thickBot="1" x14ac:dyDescent="0.4">
      <c r="A2949" s="16" t="s">
        <v>6193</v>
      </c>
      <c r="B2949" s="16" t="s">
        <v>4784</v>
      </c>
      <c r="C2949" s="16"/>
      <c r="D2949" s="17"/>
    </row>
    <row r="2950" spans="1:4" ht="15" thickBot="1" x14ac:dyDescent="0.4">
      <c r="A2950" s="16" t="s">
        <v>6194</v>
      </c>
      <c r="B2950" s="16" t="s">
        <v>4784</v>
      </c>
      <c r="C2950" s="16"/>
      <c r="D2950" s="17"/>
    </row>
    <row r="2951" spans="1:4" ht="15" thickBot="1" x14ac:dyDescent="0.4">
      <c r="A2951" s="16" t="s">
        <v>6195</v>
      </c>
      <c r="B2951" s="16" t="s">
        <v>4784</v>
      </c>
      <c r="C2951" s="16"/>
      <c r="D2951" s="17"/>
    </row>
    <row r="2952" spans="1:4" ht="15" thickBot="1" x14ac:dyDescent="0.4">
      <c r="A2952" s="16" t="s">
        <v>6196</v>
      </c>
      <c r="B2952" s="16" t="s">
        <v>4784</v>
      </c>
      <c r="C2952" s="16"/>
      <c r="D2952" s="17"/>
    </row>
    <row r="2953" spans="1:4" ht="15" thickBot="1" x14ac:dyDescent="0.4">
      <c r="A2953" s="16" t="s">
        <v>6197</v>
      </c>
      <c r="B2953" s="16" t="s">
        <v>4794</v>
      </c>
      <c r="C2953" s="16"/>
      <c r="D2953" s="17" t="s">
        <v>4794</v>
      </c>
    </row>
    <row r="2954" spans="1:4" ht="15" thickBot="1" x14ac:dyDescent="0.4">
      <c r="A2954" s="16" t="s">
        <v>6198</v>
      </c>
      <c r="B2954" s="16" t="s">
        <v>4794</v>
      </c>
      <c r="C2954" s="16"/>
      <c r="D2954" s="17" t="s">
        <v>4794</v>
      </c>
    </row>
    <row r="2955" spans="1:4" ht="15" thickBot="1" x14ac:dyDescent="0.4">
      <c r="A2955" s="16" t="s">
        <v>6199</v>
      </c>
      <c r="B2955" s="16" t="s">
        <v>4794</v>
      </c>
      <c r="C2955" s="16"/>
      <c r="D2955" s="17" t="s">
        <v>4794</v>
      </c>
    </row>
    <row r="2956" spans="1:4" ht="15" thickBot="1" x14ac:dyDescent="0.4">
      <c r="A2956" s="16" t="s">
        <v>6200</v>
      </c>
      <c r="B2956" s="16" t="s">
        <v>4794</v>
      </c>
      <c r="C2956" s="16"/>
      <c r="D2956" s="17" t="s">
        <v>4794</v>
      </c>
    </row>
    <row r="2957" spans="1:4" ht="15" thickBot="1" x14ac:dyDescent="0.4">
      <c r="A2957" s="16" t="s">
        <v>6201</v>
      </c>
      <c r="B2957" s="16" t="s">
        <v>4794</v>
      </c>
      <c r="C2957" s="16"/>
      <c r="D2957" s="17" t="s">
        <v>4794</v>
      </c>
    </row>
    <row r="2958" spans="1:4" ht="15" thickBot="1" x14ac:dyDescent="0.4">
      <c r="A2958" s="16" t="s">
        <v>6202</v>
      </c>
      <c r="B2958" s="16" t="s">
        <v>4794</v>
      </c>
      <c r="C2958" s="16"/>
      <c r="D2958" s="17" t="s">
        <v>4794</v>
      </c>
    </row>
    <row r="2959" spans="1:4" ht="15" thickBot="1" x14ac:dyDescent="0.4">
      <c r="A2959" s="16" t="s">
        <v>6203</v>
      </c>
      <c r="B2959" s="16" t="s">
        <v>4794</v>
      </c>
      <c r="C2959" s="16"/>
      <c r="D2959" s="17" t="s">
        <v>4794</v>
      </c>
    </row>
    <row r="2960" spans="1:4" ht="15" thickBot="1" x14ac:dyDescent="0.4">
      <c r="A2960" s="16" t="s">
        <v>6204</v>
      </c>
      <c r="B2960" s="16" t="s">
        <v>4794</v>
      </c>
      <c r="C2960" s="16"/>
      <c r="D2960" s="17" t="s">
        <v>4794</v>
      </c>
    </row>
    <row r="2961" spans="1:4" ht="15" thickBot="1" x14ac:dyDescent="0.4">
      <c r="A2961" s="16" t="s">
        <v>6205</v>
      </c>
      <c r="B2961" s="16" t="s">
        <v>4794</v>
      </c>
      <c r="C2961" s="16"/>
      <c r="D2961" s="17" t="s">
        <v>4794</v>
      </c>
    </row>
    <row r="2962" spans="1:4" ht="15" thickBot="1" x14ac:dyDescent="0.4">
      <c r="A2962" s="16" t="s">
        <v>6206</v>
      </c>
      <c r="B2962" s="16" t="s">
        <v>4794</v>
      </c>
      <c r="C2962" s="16"/>
      <c r="D2962" s="17" t="s">
        <v>4794</v>
      </c>
    </row>
    <row r="2963" spans="1:4" ht="15" thickBot="1" x14ac:dyDescent="0.4">
      <c r="A2963" s="16" t="s">
        <v>6207</v>
      </c>
      <c r="B2963" s="16" t="s">
        <v>6208</v>
      </c>
      <c r="C2963" s="16"/>
      <c r="D2963" s="17"/>
    </row>
    <row r="2964" spans="1:4" ht="15" thickBot="1" x14ac:dyDescent="0.4">
      <c r="A2964" s="16" t="s">
        <v>6209</v>
      </c>
      <c r="B2964" s="16" t="s">
        <v>6208</v>
      </c>
      <c r="C2964" s="16"/>
      <c r="D2964" s="17"/>
    </row>
    <row r="2965" spans="1:4" ht="15" thickBot="1" x14ac:dyDescent="0.4">
      <c r="A2965" s="16" t="s">
        <v>6210</v>
      </c>
      <c r="B2965" s="16" t="s">
        <v>6208</v>
      </c>
      <c r="C2965" s="16"/>
      <c r="D2965" s="17"/>
    </row>
    <row r="2966" spans="1:4" ht="15" thickBot="1" x14ac:dyDescent="0.4">
      <c r="A2966" s="16" t="s">
        <v>6211</v>
      </c>
      <c r="B2966" s="16" t="s">
        <v>6208</v>
      </c>
      <c r="C2966" s="16"/>
      <c r="D2966" s="17"/>
    </row>
    <row r="2967" spans="1:4" ht="15" thickBot="1" x14ac:dyDescent="0.4">
      <c r="A2967" s="16" t="s">
        <v>6212</v>
      </c>
      <c r="B2967" s="16" t="s">
        <v>6208</v>
      </c>
      <c r="C2967" s="16"/>
      <c r="D2967" s="17"/>
    </row>
    <row r="2968" spans="1:4" ht="15" thickBot="1" x14ac:dyDescent="0.4">
      <c r="A2968" s="16" t="s">
        <v>6213</v>
      </c>
      <c r="B2968" s="16" t="s">
        <v>6208</v>
      </c>
      <c r="C2968" s="16"/>
      <c r="D2968" s="17"/>
    </row>
    <row r="2969" spans="1:4" ht="15" thickBot="1" x14ac:dyDescent="0.4">
      <c r="A2969" s="16" t="s">
        <v>6214</v>
      </c>
      <c r="B2969" s="16" t="s">
        <v>6208</v>
      </c>
      <c r="C2969" s="16"/>
      <c r="D2969" s="17"/>
    </row>
    <row r="2970" spans="1:4" ht="15" thickBot="1" x14ac:dyDescent="0.4">
      <c r="A2970" s="16" t="s">
        <v>6215</v>
      </c>
      <c r="B2970" s="16" t="s">
        <v>6208</v>
      </c>
      <c r="C2970" s="16"/>
      <c r="D2970" s="17"/>
    </row>
    <row r="2971" spans="1:4" ht="15" thickBot="1" x14ac:dyDescent="0.4">
      <c r="A2971" s="16" t="s">
        <v>6216</v>
      </c>
      <c r="B2971" s="16" t="s">
        <v>4784</v>
      </c>
      <c r="C2971" s="16"/>
      <c r="D2971" s="17"/>
    </row>
    <row r="2972" spans="1:4" ht="15" thickBot="1" x14ac:dyDescent="0.4">
      <c r="A2972" s="16" t="s">
        <v>6217</v>
      </c>
      <c r="B2972" s="16" t="s">
        <v>4784</v>
      </c>
      <c r="C2972" s="16"/>
      <c r="D2972" s="17"/>
    </row>
    <row r="2973" spans="1:4" ht="15" thickBot="1" x14ac:dyDescent="0.4">
      <c r="A2973" s="16" t="s">
        <v>6218</v>
      </c>
      <c r="B2973" s="16" t="s">
        <v>4784</v>
      </c>
      <c r="C2973" s="16"/>
      <c r="D2973" s="17"/>
    </row>
    <row r="2974" spans="1:4" ht="15" thickBot="1" x14ac:dyDescent="0.4">
      <c r="A2974" s="16" t="s">
        <v>6219</v>
      </c>
      <c r="B2974" s="16" t="s">
        <v>4784</v>
      </c>
      <c r="C2974" s="16"/>
      <c r="D2974" s="17"/>
    </row>
    <row r="2975" spans="1:4" ht="15" thickBot="1" x14ac:dyDescent="0.4">
      <c r="A2975" s="16" t="s">
        <v>6220</v>
      </c>
      <c r="B2975" s="16" t="s">
        <v>4784</v>
      </c>
      <c r="C2975" s="16"/>
      <c r="D2975" s="17"/>
    </row>
    <row r="2976" spans="1:4" ht="15" thickBot="1" x14ac:dyDescent="0.4">
      <c r="A2976" s="16" t="s">
        <v>6221</v>
      </c>
      <c r="B2976" s="16" t="s">
        <v>4784</v>
      </c>
      <c r="C2976" s="16"/>
      <c r="D2976" s="17"/>
    </row>
    <row r="2977" spans="1:2" ht="15" thickBot="1" x14ac:dyDescent="0.4">
      <c r="A2977" s="16" t="s">
        <v>6222</v>
      </c>
      <c r="B2977" s="16" t="s">
        <v>4784</v>
      </c>
    </row>
    <row r="2978" spans="1:2" ht="15" thickBot="1" x14ac:dyDescent="0.4">
      <c r="A2978" s="16" t="s">
        <v>6223</v>
      </c>
      <c r="B2978" s="16" t="s">
        <v>4784</v>
      </c>
    </row>
    <row r="2979" spans="1:2" ht="15" thickBot="1" x14ac:dyDescent="0.4">
      <c r="A2979" s="16" t="s">
        <v>6224</v>
      </c>
      <c r="B2979" s="16" t="s">
        <v>4784</v>
      </c>
    </row>
    <row r="2980" spans="1:2" ht="15" thickBot="1" x14ac:dyDescent="0.4">
      <c r="A2980" s="16" t="s">
        <v>6225</v>
      </c>
      <c r="B2980" s="16" t="s">
        <v>4784</v>
      </c>
    </row>
    <row r="2981" spans="1:2" ht="15" thickBot="1" x14ac:dyDescent="0.4">
      <c r="A2981" s="16" t="s">
        <v>6226</v>
      </c>
      <c r="B2981" s="16" t="s">
        <v>4784</v>
      </c>
    </row>
    <row r="2982" spans="1:2" ht="15" thickBot="1" x14ac:dyDescent="0.4">
      <c r="A2982" s="16" t="s">
        <v>6227</v>
      </c>
      <c r="B2982" s="16" t="s">
        <v>4784</v>
      </c>
    </row>
    <row r="2983" spans="1:2" ht="15" thickBot="1" x14ac:dyDescent="0.4">
      <c r="A2983" s="16" t="s">
        <v>6228</v>
      </c>
      <c r="B2983" s="16" t="s">
        <v>4784</v>
      </c>
    </row>
    <row r="2984" spans="1:2" ht="15" thickBot="1" x14ac:dyDescent="0.4">
      <c r="A2984" s="16" t="s">
        <v>6229</v>
      </c>
      <c r="B2984" s="16" t="s">
        <v>4784</v>
      </c>
    </row>
    <row r="2985" spans="1:2" ht="15" thickBot="1" x14ac:dyDescent="0.4">
      <c r="A2985" s="16" t="s">
        <v>6230</v>
      </c>
      <c r="B2985" s="16" t="s">
        <v>4784</v>
      </c>
    </row>
    <row r="2986" spans="1:2" ht="15" thickBot="1" x14ac:dyDescent="0.4">
      <c r="A2986" s="16" t="s">
        <v>6231</v>
      </c>
      <c r="B2986" s="16" t="s">
        <v>4784</v>
      </c>
    </row>
    <row r="2987" spans="1:2" ht="15" thickBot="1" x14ac:dyDescent="0.4">
      <c r="A2987" s="16" t="s">
        <v>6232</v>
      </c>
      <c r="B2987" s="16" t="s">
        <v>4784</v>
      </c>
    </row>
    <row r="2988" spans="1:2" ht="15" thickBot="1" x14ac:dyDescent="0.4">
      <c r="A2988" s="16" t="s">
        <v>6233</v>
      </c>
      <c r="B2988" s="16" t="s">
        <v>4784</v>
      </c>
    </row>
    <row r="2989" spans="1:2" ht="15" thickBot="1" x14ac:dyDescent="0.4">
      <c r="A2989" s="16" t="s">
        <v>6234</v>
      </c>
      <c r="B2989" s="16" t="s">
        <v>4784</v>
      </c>
    </row>
    <row r="2990" spans="1:2" ht="15" thickBot="1" x14ac:dyDescent="0.4">
      <c r="A2990" s="16" t="s">
        <v>6235</v>
      </c>
      <c r="B2990" s="16" t="s">
        <v>4784</v>
      </c>
    </row>
    <row r="2991" spans="1:2" ht="15" thickBot="1" x14ac:dyDescent="0.4">
      <c r="A2991" s="16" t="s">
        <v>6236</v>
      </c>
      <c r="B2991" s="16" t="s">
        <v>4784</v>
      </c>
    </row>
    <row r="2992" spans="1:2" ht="15" thickBot="1" x14ac:dyDescent="0.4">
      <c r="A2992" s="16" t="s">
        <v>6237</v>
      </c>
      <c r="B2992" s="16" t="s">
        <v>6238</v>
      </c>
    </row>
    <row r="2993" spans="1:2" ht="15" thickBot="1" x14ac:dyDescent="0.4">
      <c r="A2993" s="16" t="s">
        <v>6239</v>
      </c>
      <c r="B2993" s="16" t="s">
        <v>6238</v>
      </c>
    </row>
    <row r="2994" spans="1:2" ht="15" thickBot="1" x14ac:dyDescent="0.4">
      <c r="A2994" s="16" t="s">
        <v>6240</v>
      </c>
      <c r="B2994" s="16" t="s">
        <v>6238</v>
      </c>
    </row>
    <row r="2995" spans="1:2" ht="15" thickBot="1" x14ac:dyDescent="0.4">
      <c r="A2995" s="16" t="s">
        <v>6241</v>
      </c>
      <c r="B2995" s="16" t="s">
        <v>6238</v>
      </c>
    </row>
    <row r="2996" spans="1:2" ht="15" thickBot="1" x14ac:dyDescent="0.4">
      <c r="A2996" s="16" t="s">
        <v>6242</v>
      </c>
      <c r="B2996" s="16" t="s">
        <v>6238</v>
      </c>
    </row>
    <row r="2997" spans="1:2" ht="15" thickBot="1" x14ac:dyDescent="0.4">
      <c r="A2997" s="16" t="s">
        <v>6243</v>
      </c>
      <c r="B2997" s="16" t="s">
        <v>6238</v>
      </c>
    </row>
    <row r="2998" spans="1:2" ht="15" thickBot="1" x14ac:dyDescent="0.4">
      <c r="A2998" s="16" t="s">
        <v>6244</v>
      </c>
      <c r="B2998" s="16" t="s">
        <v>6238</v>
      </c>
    </row>
    <row r="2999" spans="1:2" ht="15" thickBot="1" x14ac:dyDescent="0.4">
      <c r="A2999" s="16" t="s">
        <v>6245</v>
      </c>
      <c r="B2999" s="16" t="s">
        <v>6238</v>
      </c>
    </row>
    <row r="3000" spans="1:2" ht="15" thickBot="1" x14ac:dyDescent="0.4">
      <c r="A3000" s="16" t="s">
        <v>6246</v>
      </c>
      <c r="B3000" s="16" t="s">
        <v>6238</v>
      </c>
    </row>
    <row r="3001" spans="1:2" ht="15" thickBot="1" x14ac:dyDescent="0.4">
      <c r="A3001" s="16" t="s">
        <v>6247</v>
      </c>
      <c r="B3001" s="16" t="s">
        <v>6238</v>
      </c>
    </row>
    <row r="3002" spans="1:2" ht="15" thickBot="1" x14ac:dyDescent="0.4">
      <c r="A3002" s="16" t="s">
        <v>6248</v>
      </c>
      <c r="B3002" s="16" t="s">
        <v>6238</v>
      </c>
    </row>
    <row r="3003" spans="1:2" ht="15" thickBot="1" x14ac:dyDescent="0.4">
      <c r="A3003" s="16" t="s">
        <v>6249</v>
      </c>
      <c r="B3003" s="16" t="s">
        <v>6238</v>
      </c>
    </row>
    <row r="3004" spans="1:2" ht="15" thickBot="1" x14ac:dyDescent="0.4">
      <c r="A3004" s="16" t="s">
        <v>6250</v>
      </c>
      <c r="B3004" s="16" t="s">
        <v>6238</v>
      </c>
    </row>
    <row r="3005" spans="1:2" ht="15" thickBot="1" x14ac:dyDescent="0.4">
      <c r="A3005" s="16" t="s">
        <v>6251</v>
      </c>
      <c r="B3005" s="16" t="s">
        <v>6238</v>
      </c>
    </row>
    <row r="3006" spans="1:2" ht="15" thickBot="1" x14ac:dyDescent="0.4">
      <c r="A3006" s="16" t="s">
        <v>6252</v>
      </c>
      <c r="B3006" s="16" t="s">
        <v>6238</v>
      </c>
    </row>
    <row r="3007" spans="1:2" ht="15" thickBot="1" x14ac:dyDescent="0.4">
      <c r="A3007" s="16" t="s">
        <v>6253</v>
      </c>
      <c r="B3007" s="16" t="s">
        <v>6238</v>
      </c>
    </row>
    <row r="3008" spans="1:2" ht="15" thickBot="1" x14ac:dyDescent="0.4">
      <c r="A3008" s="16" t="s">
        <v>6254</v>
      </c>
      <c r="B3008" s="16" t="s">
        <v>6238</v>
      </c>
    </row>
    <row r="3009" spans="1:2" ht="15" thickBot="1" x14ac:dyDescent="0.4">
      <c r="A3009" s="16" t="s">
        <v>6255</v>
      </c>
      <c r="B3009" s="16" t="s">
        <v>6238</v>
      </c>
    </row>
    <row r="3010" spans="1:2" ht="15" thickBot="1" x14ac:dyDescent="0.4">
      <c r="A3010" s="16" t="s">
        <v>6256</v>
      </c>
      <c r="B3010" s="16" t="s">
        <v>6238</v>
      </c>
    </row>
    <row r="3011" spans="1:2" ht="15" thickBot="1" x14ac:dyDescent="0.4">
      <c r="A3011" s="16" t="s">
        <v>6257</v>
      </c>
      <c r="B3011" s="16" t="s">
        <v>6238</v>
      </c>
    </row>
    <row r="3012" spans="1:2" ht="15" thickBot="1" x14ac:dyDescent="0.4">
      <c r="A3012" s="16" t="s">
        <v>6258</v>
      </c>
      <c r="B3012" s="16" t="s">
        <v>6238</v>
      </c>
    </row>
    <row r="3013" spans="1:2" ht="15" thickBot="1" x14ac:dyDescent="0.4">
      <c r="A3013" s="16" t="s">
        <v>6259</v>
      </c>
      <c r="B3013" s="16" t="s">
        <v>6238</v>
      </c>
    </row>
    <row r="3014" spans="1:2" ht="15" thickBot="1" x14ac:dyDescent="0.4">
      <c r="A3014" s="16" t="s">
        <v>6260</v>
      </c>
      <c r="B3014" s="16" t="s">
        <v>6238</v>
      </c>
    </row>
    <row r="3015" spans="1:2" ht="15" thickBot="1" x14ac:dyDescent="0.4">
      <c r="A3015" s="16" t="s">
        <v>6261</v>
      </c>
      <c r="B3015" s="16" t="s">
        <v>6238</v>
      </c>
    </row>
    <row r="3016" spans="1:2" ht="15" thickBot="1" x14ac:dyDescent="0.4">
      <c r="A3016" s="16" t="s">
        <v>6262</v>
      </c>
      <c r="B3016" s="16" t="s">
        <v>6238</v>
      </c>
    </row>
    <row r="3017" spans="1:2" ht="15" thickBot="1" x14ac:dyDescent="0.4">
      <c r="A3017" s="16" t="s">
        <v>6263</v>
      </c>
      <c r="B3017" s="16" t="s">
        <v>6238</v>
      </c>
    </row>
    <row r="3018" spans="1:2" ht="15" thickBot="1" x14ac:dyDescent="0.4">
      <c r="A3018" s="16" t="s">
        <v>6264</v>
      </c>
      <c r="B3018" s="16" t="s">
        <v>6238</v>
      </c>
    </row>
    <row r="3019" spans="1:2" ht="15" thickBot="1" x14ac:dyDescent="0.4">
      <c r="A3019" s="16" t="s">
        <v>6265</v>
      </c>
      <c r="B3019" s="16" t="s">
        <v>6238</v>
      </c>
    </row>
    <row r="3020" spans="1:2" ht="15" thickBot="1" x14ac:dyDescent="0.4">
      <c r="A3020" s="16" t="s">
        <v>6266</v>
      </c>
      <c r="B3020" s="16" t="s">
        <v>6238</v>
      </c>
    </row>
    <row r="3021" spans="1:2" ht="15" thickBot="1" x14ac:dyDescent="0.4">
      <c r="A3021" s="16" t="s">
        <v>6267</v>
      </c>
      <c r="B3021" s="16" t="s">
        <v>6238</v>
      </c>
    </row>
  </sheetData>
  <pageMargins left="0.7" right="0.7" top="0.75" bottom="0.75"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8CDEB-9F40-45B3-972D-C4E5B68F2CB6}">
  <sheetPr codeName="Feuil19"/>
  <dimension ref="A1:C40"/>
  <sheetViews>
    <sheetView zoomScaleNormal="100" workbookViewId="0">
      <selection activeCell="B4" sqref="B4"/>
    </sheetView>
  </sheetViews>
  <sheetFormatPr defaultColWidth="11.453125" defaultRowHeight="14.5" x14ac:dyDescent="0.35"/>
  <sheetData>
    <row r="1" spans="1:3" ht="15" thickBot="1" x14ac:dyDescent="0.4">
      <c r="A1" s="13" t="s">
        <v>6268</v>
      </c>
      <c r="B1" s="13" t="s">
        <v>2582</v>
      </c>
      <c r="C1" s="13" t="s">
        <v>6269</v>
      </c>
    </row>
    <row r="2" spans="1:3" ht="29.5" customHeight="1" x14ac:dyDescent="0.35">
      <c r="A2" s="16" t="str">
        <f>IF(B2&lt;&gt;"","SI"&amp;TEXT(COUNTA($B$2:B2),"000"),"")</f>
        <v>SI001</v>
      </c>
      <c r="B2" s="17" t="s">
        <v>6270</v>
      </c>
      <c r="C2" s="17" t="s">
        <v>6271</v>
      </c>
    </row>
    <row r="3" spans="1:3" ht="29.5" customHeight="1" x14ac:dyDescent="0.35">
      <c r="A3" s="16" t="str">
        <f>IF(B3&lt;&gt;"","SI"&amp;TEXT(COUNTA($B$2:B3),"000"),"")</f>
        <v>SI002</v>
      </c>
      <c r="B3" s="17" t="s">
        <v>6272</v>
      </c>
      <c r="C3" s="17" t="s">
        <v>6271</v>
      </c>
    </row>
    <row r="4" spans="1:3" ht="29.5" customHeight="1" x14ac:dyDescent="0.35">
      <c r="A4" s="16" t="str">
        <f>IF(B4&lt;&gt;"","SI"&amp;TEXT(COUNTA($B$2:B4),"000"),"")</f>
        <v>SI003</v>
      </c>
      <c r="B4" s="17" t="s">
        <v>6273</v>
      </c>
      <c r="C4" s="17" t="s">
        <v>6274</v>
      </c>
    </row>
    <row r="5" spans="1:3" ht="29.5" customHeight="1" x14ac:dyDescent="0.35">
      <c r="A5" s="16" t="str">
        <f>IF(B5&lt;&gt;"","SI"&amp;TEXT(COUNTA($B$2:B5),"000"),"")</f>
        <v>SI004</v>
      </c>
      <c r="B5" s="17" t="s">
        <v>6275</v>
      </c>
      <c r="C5" s="17" t="s">
        <v>6274</v>
      </c>
    </row>
    <row r="6" spans="1:3" ht="29.5" customHeight="1" x14ac:dyDescent="0.35">
      <c r="A6" s="16" t="str">
        <f>IF(B6&lt;&gt;"","SI"&amp;TEXT(COUNTA($B$2:B6),"000"),"")</f>
        <v>SI005</v>
      </c>
      <c r="B6" s="17" t="s">
        <v>6276</v>
      </c>
      <c r="C6" s="17" t="s">
        <v>6277</v>
      </c>
    </row>
    <row r="7" spans="1:3" ht="29.5" customHeight="1" x14ac:dyDescent="0.35">
      <c r="A7" s="16" t="str">
        <f>IF(B7&lt;&gt;"","SI"&amp;TEXT(COUNTA($B$2:B7),"000"),"")</f>
        <v/>
      </c>
      <c r="B7" s="17"/>
      <c r="C7" s="17"/>
    </row>
    <row r="8" spans="1:3" ht="29.5" customHeight="1" x14ac:dyDescent="0.35">
      <c r="A8" s="16" t="str">
        <f>IF(B8&lt;&gt;"","SI"&amp;TEXT(COUNTA($B$2:B8),"000"),"")</f>
        <v/>
      </c>
      <c r="B8" s="17"/>
      <c r="C8" s="17"/>
    </row>
    <row r="9" spans="1:3" ht="29.5" customHeight="1" x14ac:dyDescent="0.35">
      <c r="A9" s="16" t="str">
        <f>IF(B9&lt;&gt;"","SI"&amp;TEXT(COUNTA($B$2:B9),"000"),"")</f>
        <v/>
      </c>
      <c r="B9" s="17"/>
      <c r="C9" s="17"/>
    </row>
    <row r="10" spans="1:3" ht="29.5" customHeight="1" x14ac:dyDescent="0.35">
      <c r="A10" s="16" t="str">
        <f>IF(B10&lt;&gt;"","SI"&amp;TEXT(COUNTA($B$2:B10),"000"),"")</f>
        <v/>
      </c>
      <c r="B10" s="17"/>
      <c r="C10" s="17"/>
    </row>
    <row r="11" spans="1:3" ht="29.5" customHeight="1" x14ac:dyDescent="0.35">
      <c r="A11" s="16" t="str">
        <f>IF(B11&lt;&gt;"","SI"&amp;TEXT(COUNTA($B$2:B11),"000"),"")</f>
        <v/>
      </c>
      <c r="B11" s="17"/>
      <c r="C11" s="17"/>
    </row>
    <row r="12" spans="1:3" ht="29.5" customHeight="1" x14ac:dyDescent="0.35">
      <c r="A12" s="16" t="str">
        <f>IF(B12&lt;&gt;"","SI"&amp;TEXT(COUNTA($B$2:B12),"000"),"")</f>
        <v/>
      </c>
      <c r="B12" s="17"/>
      <c r="C12" s="17"/>
    </row>
    <row r="13" spans="1:3" x14ac:dyDescent="0.35">
      <c r="A13" s="16" t="str">
        <f>IF(B13&lt;&gt;"","SI"&amp;TEXT(COUNTA($B$2:B13),"000"),"")</f>
        <v/>
      </c>
    </row>
    <row r="14" spans="1:3" x14ac:dyDescent="0.35">
      <c r="A14" s="16" t="str">
        <f>IF(B14&lt;&gt;"","SI"&amp;TEXT(COUNTA($B$2:B14),"000"),"")</f>
        <v/>
      </c>
    </row>
    <row r="15" spans="1:3" x14ac:dyDescent="0.35">
      <c r="A15" s="16" t="str">
        <f>IF(B15&lt;&gt;"","SI"&amp;TEXT(COUNTA($B$2:B15),"000"),"")</f>
        <v/>
      </c>
    </row>
    <row r="16" spans="1:3" x14ac:dyDescent="0.35">
      <c r="A16" s="16" t="str">
        <f>IF(B16&lt;&gt;"","SI"&amp;TEXT(COUNTA($B$2:B16),"000"),"")</f>
        <v/>
      </c>
    </row>
    <row r="17" spans="1:1" x14ac:dyDescent="0.35">
      <c r="A17" s="16" t="str">
        <f>IF(B17&lt;&gt;"","SI"&amp;TEXT(COUNTA($B$2:B17),"000"),"")</f>
        <v/>
      </c>
    </row>
    <row r="18" spans="1:1" x14ac:dyDescent="0.35">
      <c r="A18" s="16" t="str">
        <f>IF(B18&lt;&gt;"","SI"&amp;TEXT(COUNTA($B$2:B18),"000"),"")</f>
        <v/>
      </c>
    </row>
    <row r="19" spans="1:1" x14ac:dyDescent="0.35">
      <c r="A19" s="16" t="str">
        <f>IF(B19&lt;&gt;"","SI"&amp;TEXT(COUNTA($B$2:B19),"000"),"")</f>
        <v/>
      </c>
    </row>
    <row r="20" spans="1:1" x14ac:dyDescent="0.35">
      <c r="A20" s="16" t="str">
        <f>IF(B20&lt;&gt;"","SI"&amp;TEXT(COUNTA($B$2:B20),"000"),"")</f>
        <v/>
      </c>
    </row>
    <row r="21" spans="1:1" x14ac:dyDescent="0.35">
      <c r="A21" s="16" t="str">
        <f>IF(B21&lt;&gt;"","SI"&amp;TEXT(COUNTA($B$2:B21),"000"),"")</f>
        <v/>
      </c>
    </row>
    <row r="22" spans="1:1" x14ac:dyDescent="0.35">
      <c r="A22" s="16" t="str">
        <f>IF(B22&lt;&gt;"","SI"&amp;TEXT(COUNTA($B$2:B22),"000"),"")</f>
        <v/>
      </c>
    </row>
    <row r="23" spans="1:1" x14ac:dyDescent="0.35">
      <c r="A23" s="16" t="str">
        <f>IF(B23&lt;&gt;"","SI"&amp;TEXT(COUNTA($B$2:B23),"000"),"")</f>
        <v/>
      </c>
    </row>
    <row r="24" spans="1:1" x14ac:dyDescent="0.35">
      <c r="A24" s="16" t="str">
        <f>IF(B24&lt;&gt;"","SI"&amp;TEXT(COUNTA($B$2:B24),"000"),"")</f>
        <v/>
      </c>
    </row>
    <row r="25" spans="1:1" x14ac:dyDescent="0.35">
      <c r="A25" s="16" t="str">
        <f>IF(B25&lt;&gt;"","SI"&amp;TEXT(COUNTA($B$2:B25),"000"),"")</f>
        <v/>
      </c>
    </row>
    <row r="26" spans="1:1" x14ac:dyDescent="0.35">
      <c r="A26" s="16" t="str">
        <f>IF(B26&lt;&gt;"","SI"&amp;TEXT(COUNTA($B$2:B26),"000"),"")</f>
        <v/>
      </c>
    </row>
    <row r="27" spans="1:1" x14ac:dyDescent="0.35">
      <c r="A27" s="16" t="str">
        <f>IF(B27&lt;&gt;"","SI"&amp;TEXT(COUNTA($B$2:B27),"000"),"")</f>
        <v/>
      </c>
    </row>
    <row r="28" spans="1:1" x14ac:dyDescent="0.35">
      <c r="A28" s="16" t="str">
        <f>IF(B28&lt;&gt;"","SI"&amp;TEXT(COUNTA($B$2:B28),"000"),"")</f>
        <v/>
      </c>
    </row>
    <row r="29" spans="1:1" x14ac:dyDescent="0.35">
      <c r="A29" s="16" t="str">
        <f>IF(B29&lt;&gt;"","SI"&amp;TEXT(COUNTA($B$2:B29),"000"),"")</f>
        <v/>
      </c>
    </row>
    <row r="30" spans="1:1" x14ac:dyDescent="0.35">
      <c r="A30" s="16" t="str">
        <f>IF(B30&lt;&gt;"","SI"&amp;TEXT(COUNTA($B$2:B30),"000"),"")</f>
        <v/>
      </c>
    </row>
    <row r="31" spans="1:1" x14ac:dyDescent="0.35">
      <c r="A31" s="16" t="str">
        <f>IF(B31&lt;&gt;"","SI"&amp;TEXT(COUNTA($B$2:B31),"000"),"")</f>
        <v/>
      </c>
    </row>
    <row r="32" spans="1:1" x14ac:dyDescent="0.35">
      <c r="A32" s="16" t="str">
        <f>IF(B32&lt;&gt;"","SI"&amp;TEXT(COUNTA($B$2:B32),"000"),"")</f>
        <v/>
      </c>
    </row>
    <row r="33" spans="1:1" x14ac:dyDescent="0.35">
      <c r="A33" s="16" t="str">
        <f>IF(B33&lt;&gt;"","SI"&amp;TEXT(COUNTA($B$2:B33),"000"),"")</f>
        <v/>
      </c>
    </row>
    <row r="34" spans="1:1" x14ac:dyDescent="0.35">
      <c r="A34" s="16" t="str">
        <f>IF(B34&lt;&gt;"","SI"&amp;TEXT(COUNTA($B$2:B34),"000"),"")</f>
        <v/>
      </c>
    </row>
    <row r="35" spans="1:1" x14ac:dyDescent="0.35">
      <c r="A35" s="16" t="str">
        <f>IF(B35&lt;&gt;"","SI"&amp;TEXT(COUNTA($B$2:B35),"000"),"")</f>
        <v/>
      </c>
    </row>
    <row r="36" spans="1:1" x14ac:dyDescent="0.35">
      <c r="A36" s="16" t="str">
        <f>IF(B36&lt;&gt;"","SI"&amp;TEXT(COUNTA($B$2:B36),"000"),"")</f>
        <v/>
      </c>
    </row>
    <row r="37" spans="1:1" x14ac:dyDescent="0.35">
      <c r="A37" s="16" t="str">
        <f>IF(B37&lt;&gt;"","SI"&amp;TEXT(COUNTA($B$2:B37),"000"),"")</f>
        <v/>
      </c>
    </row>
    <row r="38" spans="1:1" x14ac:dyDescent="0.35">
      <c r="A38" s="16" t="str">
        <f>IF(B38&lt;&gt;"","SI"&amp;TEXT(COUNTA($B$2:B38),"000"),"")</f>
        <v/>
      </c>
    </row>
    <row r="39" spans="1:1" x14ac:dyDescent="0.35">
      <c r="A39" s="16" t="str">
        <f>IF(B39&lt;&gt;"","SI"&amp;TEXT(COUNTA($B$2:B39),"000"),"")</f>
        <v/>
      </c>
    </row>
    <row r="40" spans="1:1" x14ac:dyDescent="0.35">
      <c r="A40" s="16" t="str">
        <f>IF(B40&lt;&gt;"","SI"&amp;TEXT(COUNTA($B$2:B40),"000"),"")</f>
        <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67E84-BFE2-4B8F-A05E-3F6FD3B0FDCD}">
  <sheetPr codeName="Feuil8"/>
  <dimension ref="A1:G37"/>
  <sheetViews>
    <sheetView workbookViewId="0">
      <selection activeCell="B1" sqref="B1"/>
    </sheetView>
  </sheetViews>
  <sheetFormatPr defaultColWidth="11.453125" defaultRowHeight="14.5" x14ac:dyDescent="0.35"/>
  <cols>
    <col min="2" max="3" width="18" customWidth="1"/>
    <col min="4" max="5" width="13.26953125" customWidth="1"/>
    <col min="7" max="7" width="13" customWidth="1"/>
  </cols>
  <sheetData>
    <row r="1" spans="1:7" ht="29" x14ac:dyDescent="0.35">
      <c r="A1" s="13" t="s">
        <v>6278</v>
      </c>
      <c r="B1" s="13"/>
      <c r="C1" s="13" t="s">
        <v>6279</v>
      </c>
      <c r="D1" s="13" t="s">
        <v>2754</v>
      </c>
      <c r="E1" s="13" t="s">
        <v>6280</v>
      </c>
      <c r="F1" s="13" t="s">
        <v>6281</v>
      </c>
      <c r="G1" s="13" t="s">
        <v>2609</v>
      </c>
    </row>
    <row r="2" spans="1:7" x14ac:dyDescent="0.35">
      <c r="A2" s="16" t="str">
        <f>IF(B2&lt;&gt;"","INS"&amp;TEXT(COUNTA($B$2:B2),"000"),"")</f>
        <v>INS001</v>
      </c>
      <c r="B2" s="17" t="s">
        <v>6282</v>
      </c>
      <c r="C2" s="54" t="s">
        <v>6283</v>
      </c>
      <c r="D2" s="55" t="s">
        <v>6284</v>
      </c>
      <c r="E2" s="56" t="s">
        <v>6285</v>
      </c>
      <c r="F2" s="54" t="s">
        <v>4784</v>
      </c>
      <c r="G2" s="55" t="s">
        <v>6286</v>
      </c>
    </row>
    <row r="3" spans="1:7" x14ac:dyDescent="0.35">
      <c r="A3" s="16" t="str">
        <f>IF(B3&lt;&gt;"","INS"&amp;TEXT(COUNTA($B$2:B3),"000"),"")</f>
        <v>INS002</v>
      </c>
      <c r="B3" s="17" t="s">
        <v>6287</v>
      </c>
      <c r="C3" s="54" t="s">
        <v>6283</v>
      </c>
      <c r="D3" s="55" t="s">
        <v>6284</v>
      </c>
      <c r="E3" s="56" t="s">
        <v>6285</v>
      </c>
      <c r="F3" s="54" t="s">
        <v>4784</v>
      </c>
      <c r="G3" s="55" t="s">
        <v>6286</v>
      </c>
    </row>
    <row r="4" spans="1:7" x14ac:dyDescent="0.35">
      <c r="A4" s="16" t="str">
        <f>IF(B4&lt;&gt;"","INS"&amp;TEXT(COUNTA($B$2:B4),"000"),"")</f>
        <v>INS003</v>
      </c>
      <c r="B4" s="17" t="s">
        <v>6288</v>
      </c>
      <c r="C4" s="54" t="s">
        <v>6283</v>
      </c>
      <c r="D4" s="55" t="s">
        <v>6284</v>
      </c>
      <c r="E4" s="56" t="s">
        <v>6285</v>
      </c>
      <c r="F4" s="54" t="s">
        <v>4784</v>
      </c>
      <c r="G4" s="55" t="s">
        <v>6286</v>
      </c>
    </row>
    <row r="5" spans="1:7" x14ac:dyDescent="0.35">
      <c r="A5" s="16" t="str">
        <f>IF(B5&lt;&gt;"","INS"&amp;TEXT(COUNTA($B$2:B5),"000"),"")</f>
        <v>INS004</v>
      </c>
      <c r="B5" s="17" t="s">
        <v>6289</v>
      </c>
      <c r="C5" s="54" t="s">
        <v>6283</v>
      </c>
      <c r="D5" s="55" t="s">
        <v>6284</v>
      </c>
      <c r="E5" s="56" t="s">
        <v>6285</v>
      </c>
      <c r="F5" s="54" t="s">
        <v>4784</v>
      </c>
      <c r="G5" s="55" t="s">
        <v>6286</v>
      </c>
    </row>
    <row r="6" spans="1:7" x14ac:dyDescent="0.35">
      <c r="A6" s="16" t="str">
        <f>IF(B6&lt;&gt;"","INS"&amp;TEXT(COUNTA($B$2:B6),"000"),"")</f>
        <v>INS005</v>
      </c>
      <c r="B6" s="17" t="s">
        <v>6290</v>
      </c>
      <c r="C6" s="54" t="s">
        <v>6283</v>
      </c>
      <c r="D6" s="55" t="s">
        <v>6284</v>
      </c>
      <c r="E6" s="56" t="s">
        <v>6285</v>
      </c>
      <c r="F6" s="54" t="s">
        <v>4784</v>
      </c>
      <c r="G6" s="55" t="s">
        <v>6286</v>
      </c>
    </row>
    <row r="7" spans="1:7" x14ac:dyDescent="0.35">
      <c r="A7" s="16" t="str">
        <f>IF(B7&lt;&gt;"","INS"&amp;TEXT(COUNTA($B$2:B7),"000"),"")</f>
        <v>INS006</v>
      </c>
      <c r="B7" s="17" t="s">
        <v>6291</v>
      </c>
      <c r="C7" s="54" t="s">
        <v>6283</v>
      </c>
      <c r="D7" s="55" t="s">
        <v>6284</v>
      </c>
      <c r="E7" s="56" t="s">
        <v>6285</v>
      </c>
      <c r="F7" s="54" t="s">
        <v>4784</v>
      </c>
      <c r="G7" s="55" t="s">
        <v>6286</v>
      </c>
    </row>
    <row r="8" spans="1:7" x14ac:dyDescent="0.35">
      <c r="A8" s="16" t="str">
        <f>IF(B8&lt;&gt;"","INS"&amp;TEXT(COUNTA($B$2:B8),"000"),"")</f>
        <v>INS007</v>
      </c>
      <c r="B8" s="17" t="s">
        <v>6292</v>
      </c>
      <c r="C8" s="54" t="s">
        <v>6283</v>
      </c>
      <c r="D8" s="55" t="s">
        <v>6284</v>
      </c>
      <c r="E8" s="56" t="s">
        <v>6285</v>
      </c>
      <c r="F8" s="54" t="s">
        <v>4784</v>
      </c>
      <c r="G8" s="55" t="s">
        <v>6286</v>
      </c>
    </row>
    <row r="9" spans="1:7" x14ac:dyDescent="0.35">
      <c r="A9" s="16" t="str">
        <f>IF(B9&lt;&gt;"","INS"&amp;TEXT(COUNTA($B$2:B9),"000"),"")</f>
        <v>INS008</v>
      </c>
      <c r="B9" s="17" t="s">
        <v>6293</v>
      </c>
      <c r="C9" s="54" t="s">
        <v>6283</v>
      </c>
      <c r="D9" s="55" t="s">
        <v>6284</v>
      </c>
      <c r="E9" s="56" t="s">
        <v>6285</v>
      </c>
      <c r="F9" s="54" t="s">
        <v>4784</v>
      </c>
      <c r="G9" s="55" t="s">
        <v>6286</v>
      </c>
    </row>
    <row r="10" spans="1:7" x14ac:dyDescent="0.35">
      <c r="A10" s="16" t="str">
        <f>IF(B10&lt;&gt;"","INS"&amp;TEXT(COUNTA($B$2:B10),"000"),"")</f>
        <v>INS009</v>
      </c>
      <c r="B10" s="17" t="s">
        <v>6294</v>
      </c>
      <c r="C10" s="54" t="s">
        <v>6283</v>
      </c>
      <c r="D10" s="55" t="s">
        <v>6284</v>
      </c>
      <c r="E10" s="56" t="s">
        <v>6285</v>
      </c>
      <c r="F10" s="54" t="s">
        <v>4784</v>
      </c>
      <c r="G10" s="55" t="s">
        <v>6286</v>
      </c>
    </row>
    <row r="11" spans="1:7" x14ac:dyDescent="0.35">
      <c r="A11" s="16" t="str">
        <f>IF(B11&lt;&gt;"","INS"&amp;TEXT(COUNTA($B$2:B11),"000"),"")</f>
        <v>INS010</v>
      </c>
      <c r="B11" s="17" t="s">
        <v>6295</v>
      </c>
      <c r="C11" s="54" t="s">
        <v>6283</v>
      </c>
      <c r="D11" s="55" t="s">
        <v>6284</v>
      </c>
      <c r="E11" s="56" t="s">
        <v>6285</v>
      </c>
      <c r="F11" s="54" t="s">
        <v>4784</v>
      </c>
      <c r="G11" s="55" t="s">
        <v>6286</v>
      </c>
    </row>
    <row r="12" spans="1:7" x14ac:dyDescent="0.35">
      <c r="A12" s="16" t="str">
        <f>IF(B12&lt;&gt;"","INS"&amp;TEXT(COUNTA($B$2:B12),"000"),"")</f>
        <v>INS011</v>
      </c>
      <c r="B12" s="17" t="s">
        <v>6296</v>
      </c>
      <c r="C12" s="54" t="s">
        <v>6283</v>
      </c>
      <c r="D12" s="55" t="s">
        <v>6284</v>
      </c>
      <c r="E12" s="56" t="s">
        <v>6285</v>
      </c>
      <c r="F12" s="54" t="s">
        <v>4784</v>
      </c>
      <c r="G12" s="55" t="s">
        <v>6286</v>
      </c>
    </row>
    <row r="13" spans="1:7" x14ac:dyDescent="0.35">
      <c r="A13" s="16" t="str">
        <f>IF(B13&lt;&gt;"","INS"&amp;TEXT(COUNTA($B$2:B13),"000"),"")</f>
        <v>INS012</v>
      </c>
      <c r="B13" s="17" t="s">
        <v>6297</v>
      </c>
      <c r="C13" s="54" t="s">
        <v>6283</v>
      </c>
      <c r="D13" s="55" t="s">
        <v>6284</v>
      </c>
      <c r="E13" s="56" t="s">
        <v>6285</v>
      </c>
      <c r="F13" s="54" t="s">
        <v>4784</v>
      </c>
      <c r="G13" s="55" t="s">
        <v>6286</v>
      </c>
    </row>
    <row r="14" spans="1:7" x14ac:dyDescent="0.35">
      <c r="A14" s="16" t="str">
        <f>IF(B14&lt;&gt;"","INS"&amp;TEXT(COUNTA($B$2:B14),"000"),"")</f>
        <v>INS013</v>
      </c>
      <c r="B14" s="17" t="s">
        <v>6298</v>
      </c>
      <c r="C14" s="54" t="s">
        <v>6283</v>
      </c>
      <c r="D14" s="55" t="s">
        <v>6284</v>
      </c>
      <c r="E14" s="56" t="s">
        <v>6285</v>
      </c>
      <c r="F14" s="54" t="s">
        <v>4784</v>
      </c>
      <c r="G14" s="55" t="s">
        <v>6286</v>
      </c>
    </row>
    <row r="15" spans="1:7" x14ac:dyDescent="0.35">
      <c r="A15" s="16" t="str">
        <f>IF(B15&lt;&gt;"","INS"&amp;TEXT(COUNTA($B$2:B15),"000"),"")</f>
        <v>INS014</v>
      </c>
      <c r="B15" s="17" t="s">
        <v>6299</v>
      </c>
      <c r="C15" s="54" t="s">
        <v>6283</v>
      </c>
      <c r="D15" s="55" t="s">
        <v>6284</v>
      </c>
      <c r="E15" s="56" t="s">
        <v>6285</v>
      </c>
      <c r="F15" s="54" t="s">
        <v>4784</v>
      </c>
      <c r="G15" s="55" t="s">
        <v>6286</v>
      </c>
    </row>
    <row r="16" spans="1:7" x14ac:dyDescent="0.35">
      <c r="A16" s="16" t="str">
        <f>IF(B16&lt;&gt;"","INS"&amp;TEXT(COUNTA($B$2:B16),"000"),"")</f>
        <v>INS015</v>
      </c>
      <c r="B16" s="17" t="s">
        <v>6300</v>
      </c>
      <c r="C16" s="54" t="s">
        <v>6283</v>
      </c>
      <c r="D16" s="55" t="s">
        <v>6284</v>
      </c>
      <c r="E16" s="56" t="s">
        <v>6285</v>
      </c>
      <c r="F16" s="54" t="s">
        <v>4784</v>
      </c>
      <c r="G16" s="55" t="s">
        <v>6286</v>
      </c>
    </row>
    <row r="17" spans="1:7" x14ac:dyDescent="0.35">
      <c r="A17" s="16" t="str">
        <f>IF(B17&lt;&gt;"","INS"&amp;TEXT(COUNTA($B$2:B17),"000"),"")</f>
        <v>INS016</v>
      </c>
      <c r="B17" s="17" t="s">
        <v>6301</v>
      </c>
      <c r="C17" s="54" t="s">
        <v>6283</v>
      </c>
      <c r="D17" s="55" t="s">
        <v>6284</v>
      </c>
      <c r="E17" s="56" t="s">
        <v>6285</v>
      </c>
      <c r="F17" s="54" t="s">
        <v>4784</v>
      </c>
      <c r="G17" s="55" t="s">
        <v>6286</v>
      </c>
    </row>
    <row r="18" spans="1:7" x14ac:dyDescent="0.35">
      <c r="A18" s="16" t="str">
        <f>IF(B18&lt;&gt;"","INS"&amp;TEXT(COUNTA($B$2:B18),"000"),"")</f>
        <v>INS017</v>
      </c>
      <c r="B18" s="17" t="s">
        <v>6302</v>
      </c>
      <c r="C18" s="54" t="s">
        <v>6283</v>
      </c>
      <c r="D18" s="55" t="s">
        <v>6284</v>
      </c>
      <c r="E18" s="56" t="s">
        <v>6285</v>
      </c>
      <c r="F18" s="54" t="s">
        <v>4784</v>
      </c>
      <c r="G18" s="55" t="s">
        <v>6286</v>
      </c>
    </row>
    <row r="19" spans="1:7" x14ac:dyDescent="0.35">
      <c r="A19" s="16" t="str">
        <f>IF(B19&lt;&gt;"","INS"&amp;TEXT(COUNTA($B$2:B19),"000"),"")</f>
        <v>INS018</v>
      </c>
      <c r="B19" s="17" t="s">
        <v>6303</v>
      </c>
      <c r="C19" s="54" t="s">
        <v>6283</v>
      </c>
      <c r="D19" s="55" t="s">
        <v>6284</v>
      </c>
      <c r="E19" s="56" t="s">
        <v>6285</v>
      </c>
      <c r="F19" s="54" t="s">
        <v>4784</v>
      </c>
      <c r="G19" s="55" t="s">
        <v>6286</v>
      </c>
    </row>
    <row r="20" spans="1:7" x14ac:dyDescent="0.35">
      <c r="A20" s="16" t="str">
        <f>IF(B20&lt;&gt;"","INS"&amp;TEXT(COUNTA($B$2:B20),"000"),"")</f>
        <v>INS019</v>
      </c>
      <c r="B20" s="17" t="s">
        <v>6304</v>
      </c>
      <c r="C20" s="54" t="s">
        <v>6283</v>
      </c>
      <c r="D20" s="55" t="s">
        <v>6284</v>
      </c>
      <c r="E20" s="56" t="s">
        <v>6285</v>
      </c>
      <c r="F20" s="54" t="s">
        <v>4784</v>
      </c>
      <c r="G20" s="55" t="s">
        <v>6286</v>
      </c>
    </row>
    <row r="21" spans="1:7" x14ac:dyDescent="0.35">
      <c r="A21" s="16" t="str">
        <f>IF(B21&lt;&gt;"","INS"&amp;TEXT(COUNTA($B$2:B21),"000"),"")</f>
        <v>INS020</v>
      </c>
      <c r="B21" s="17" t="s">
        <v>6305</v>
      </c>
      <c r="C21" s="54" t="s">
        <v>6283</v>
      </c>
      <c r="D21" s="55" t="s">
        <v>6284</v>
      </c>
      <c r="E21" s="56" t="s">
        <v>6285</v>
      </c>
      <c r="F21" s="54" t="s">
        <v>4784</v>
      </c>
      <c r="G21" s="55" t="s">
        <v>6286</v>
      </c>
    </row>
    <row r="22" spans="1:7" x14ac:dyDescent="0.35">
      <c r="A22" s="16" t="str">
        <f>IF(B22&lt;&gt;"","INS"&amp;TEXT(COUNTA($B$2:B22),"000"),"")</f>
        <v>INS021</v>
      </c>
      <c r="B22" s="17" t="s">
        <v>6306</v>
      </c>
      <c r="C22" s="54" t="s">
        <v>6283</v>
      </c>
      <c r="D22" s="55" t="s">
        <v>6284</v>
      </c>
      <c r="E22" s="56" t="s">
        <v>6285</v>
      </c>
      <c r="F22" s="54" t="s">
        <v>4784</v>
      </c>
      <c r="G22" s="55" t="s">
        <v>6286</v>
      </c>
    </row>
    <row r="23" spans="1:7" x14ac:dyDescent="0.35">
      <c r="A23" s="16" t="str">
        <f>IF(B23&lt;&gt;"","INS"&amp;TEXT(COUNTA($B$2:B23),"000"),"")</f>
        <v>INS022</v>
      </c>
      <c r="B23" s="17" t="s">
        <v>6307</v>
      </c>
      <c r="C23" s="54" t="s">
        <v>6283</v>
      </c>
      <c r="D23" s="55" t="s">
        <v>6284</v>
      </c>
      <c r="E23" s="56" t="s">
        <v>6285</v>
      </c>
      <c r="F23" s="54" t="s">
        <v>4784</v>
      </c>
      <c r="G23" s="55" t="s">
        <v>6286</v>
      </c>
    </row>
    <row r="24" spans="1:7" x14ac:dyDescent="0.35">
      <c r="A24" s="16" t="str">
        <f>IF(B24&lt;&gt;"","INS"&amp;TEXT(COUNTA($B$2:B24),"000"),"")</f>
        <v>INS023</v>
      </c>
      <c r="B24" s="17" t="s">
        <v>6308</v>
      </c>
      <c r="C24" s="54" t="s">
        <v>6283</v>
      </c>
      <c r="D24" s="55" t="s">
        <v>6284</v>
      </c>
      <c r="E24" s="56" t="s">
        <v>6285</v>
      </c>
      <c r="F24" s="54" t="s">
        <v>4784</v>
      </c>
      <c r="G24" s="55" t="s">
        <v>6286</v>
      </c>
    </row>
    <row r="25" spans="1:7" x14ac:dyDescent="0.35">
      <c r="A25" s="16" t="str">
        <f>IF(B25&lt;&gt;"","INS"&amp;TEXT(COUNTA($B$2:B25),"000"),"")</f>
        <v>INS024</v>
      </c>
      <c r="B25" s="17" t="s">
        <v>6309</v>
      </c>
      <c r="C25" s="54" t="s">
        <v>6283</v>
      </c>
      <c r="D25" s="55" t="s">
        <v>6284</v>
      </c>
      <c r="E25" s="56" t="s">
        <v>6285</v>
      </c>
      <c r="F25" s="54" t="s">
        <v>4784</v>
      </c>
      <c r="G25" s="55" t="s">
        <v>6286</v>
      </c>
    </row>
    <row r="26" spans="1:7" x14ac:dyDescent="0.35">
      <c r="A26" s="16" t="str">
        <f>IF(B26&lt;&gt;"","INS"&amp;TEXT(COUNTA($B$2:B26),"000"),"")</f>
        <v/>
      </c>
      <c r="B26" s="17"/>
    </row>
    <row r="27" spans="1:7" x14ac:dyDescent="0.35">
      <c r="A27" s="16" t="str">
        <f>IF(B27&lt;&gt;"","INS"&amp;TEXT(COUNTA($B$2:B27),"000"),"")</f>
        <v/>
      </c>
      <c r="B27" s="17"/>
    </row>
    <row r="28" spans="1:7" x14ac:dyDescent="0.35">
      <c r="A28" s="16" t="str">
        <f>IF(B28&lt;&gt;"","INS"&amp;TEXT(COUNTA($B$2:B28),"000"),"")</f>
        <v/>
      </c>
      <c r="B28" s="17"/>
    </row>
    <row r="29" spans="1:7" x14ac:dyDescent="0.35">
      <c r="A29" s="16" t="str">
        <f>IF(B29&lt;&gt;"","INS"&amp;TEXT(COUNTA($B$2:B29),"000"),"")</f>
        <v/>
      </c>
      <c r="B29" s="17"/>
    </row>
    <row r="30" spans="1:7" x14ac:dyDescent="0.35">
      <c r="A30" s="16" t="str">
        <f>IF(B30&lt;&gt;"","INS"&amp;TEXT(COUNTA($B$2:B30),"000"),"")</f>
        <v/>
      </c>
      <c r="B30" s="17"/>
    </row>
    <row r="31" spans="1:7" x14ac:dyDescent="0.35">
      <c r="A31" s="16" t="str">
        <f>IF(B31&lt;&gt;"","INS"&amp;TEXT(COUNTA($B$2:B31),"000"),"")</f>
        <v/>
      </c>
      <c r="B31" s="17"/>
    </row>
    <row r="32" spans="1:7" x14ac:dyDescent="0.35">
      <c r="A32" s="16" t="str">
        <f>IF(B32&lt;&gt;"","INS"&amp;TEXT(COUNTA($B$2:B32),"000"),"")</f>
        <v/>
      </c>
      <c r="B32" s="17"/>
    </row>
    <row r="33" spans="1:2" x14ac:dyDescent="0.35">
      <c r="A33" s="16" t="str">
        <f>IF(B33&lt;&gt;"","INS"&amp;TEXT(COUNTA($B$2:B33),"000"),"")</f>
        <v/>
      </c>
      <c r="B33" s="17"/>
    </row>
    <row r="34" spans="1:2" x14ac:dyDescent="0.35">
      <c r="A34" s="16" t="str">
        <f>IF(B34&lt;&gt;"","INS"&amp;TEXT(COUNTA($B$2:B34),"000"),"")</f>
        <v/>
      </c>
      <c r="B34" s="17"/>
    </row>
    <row r="35" spans="1:2" x14ac:dyDescent="0.35">
      <c r="A35" s="16" t="str">
        <f>IF(B35&lt;&gt;"","INS"&amp;TEXT(COUNTA($B$2:B35),"000"),"")</f>
        <v/>
      </c>
      <c r="B35" s="17"/>
    </row>
    <row r="36" spans="1:2" x14ac:dyDescent="0.35">
      <c r="A36" s="16" t="str">
        <f>IF(B36&lt;&gt;"","INS"&amp;TEXT(COUNTA($B$2:B36),"000"),"")</f>
        <v/>
      </c>
      <c r="B36" s="17"/>
    </row>
    <row r="37" spans="1:2" x14ac:dyDescent="0.35">
      <c r="A37" s="16" t="str">
        <f>IF(B37&lt;&gt;"","INS"&amp;TEXT(COUNTA($B$2:B37),"000"),"")</f>
        <v/>
      </c>
      <c r="B37" s="17"/>
    </row>
  </sheetData>
  <phoneticPr fontId="9"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4C44-7E39-41DA-AC20-C9A2DFF61F59}">
  <sheetPr codeName="Feuil13"/>
  <dimension ref="A1:AA75"/>
  <sheetViews>
    <sheetView workbookViewId="0"/>
  </sheetViews>
  <sheetFormatPr defaultColWidth="11.453125" defaultRowHeight="14.5" x14ac:dyDescent="0.35"/>
  <sheetData>
    <row r="1" spans="1:27" x14ac:dyDescent="0.35">
      <c r="A1" t="s">
        <v>6310</v>
      </c>
      <c r="B1" t="s">
        <v>6311</v>
      </c>
      <c r="C1" t="s">
        <v>6312</v>
      </c>
      <c r="Z1" t="s">
        <v>6313</v>
      </c>
      <c r="AA1" t="s">
        <v>6314</v>
      </c>
    </row>
    <row r="2" spans="1:27" x14ac:dyDescent="0.35">
      <c r="A2" t="s">
        <v>6315</v>
      </c>
      <c r="B2" t="s">
        <v>6316</v>
      </c>
      <c r="C2" t="s">
        <v>6317</v>
      </c>
      <c r="Z2">
        <v>1</v>
      </c>
      <c r="AA2" t="s">
        <v>6318</v>
      </c>
    </row>
    <row r="3" spans="1:27" x14ac:dyDescent="0.35">
      <c r="A3" t="s">
        <v>6319</v>
      </c>
      <c r="B3" t="s">
        <v>6320</v>
      </c>
      <c r="C3" t="s">
        <v>6321</v>
      </c>
      <c r="Z3">
        <v>2</v>
      </c>
      <c r="AA3" t="s">
        <v>6322</v>
      </c>
    </row>
    <row r="4" spans="1:27" x14ac:dyDescent="0.35">
      <c r="A4" t="s">
        <v>6323</v>
      </c>
      <c r="B4" t="s">
        <v>6324</v>
      </c>
      <c r="C4" t="s">
        <v>6325</v>
      </c>
      <c r="Z4">
        <v>3</v>
      </c>
      <c r="AA4" t="s">
        <v>6326</v>
      </c>
    </row>
    <row r="5" spans="1:27" x14ac:dyDescent="0.35">
      <c r="A5" t="s">
        <v>6327</v>
      </c>
      <c r="B5" t="s">
        <v>6328</v>
      </c>
      <c r="C5" t="s">
        <v>6329</v>
      </c>
      <c r="Z5">
        <v>4</v>
      </c>
      <c r="AA5" t="s">
        <v>6330</v>
      </c>
    </row>
    <row r="6" spans="1:27" x14ac:dyDescent="0.35">
      <c r="A6" t="s">
        <v>6331</v>
      </c>
      <c r="B6" t="s">
        <v>6332</v>
      </c>
      <c r="C6" t="s">
        <v>6333</v>
      </c>
      <c r="Z6">
        <v>5</v>
      </c>
      <c r="AA6" t="s">
        <v>6334</v>
      </c>
    </row>
    <row r="7" spans="1:27" x14ac:dyDescent="0.35">
      <c r="A7" t="s">
        <v>6335</v>
      </c>
      <c r="B7" t="s">
        <v>6336</v>
      </c>
      <c r="C7" t="s">
        <v>6337</v>
      </c>
      <c r="Z7">
        <v>6</v>
      </c>
      <c r="AA7" t="s">
        <v>6338</v>
      </c>
    </row>
    <row r="8" spans="1:27" x14ac:dyDescent="0.35">
      <c r="A8" t="s">
        <v>6339</v>
      </c>
      <c r="B8" t="s">
        <v>6340</v>
      </c>
      <c r="C8" t="s">
        <v>6341</v>
      </c>
      <c r="Z8">
        <v>7</v>
      </c>
      <c r="AA8" t="s">
        <v>6342</v>
      </c>
    </row>
    <row r="9" spans="1:27" x14ac:dyDescent="0.35">
      <c r="A9" t="s">
        <v>6343</v>
      </c>
      <c r="B9" t="s">
        <v>6344</v>
      </c>
      <c r="C9" t="s">
        <v>6345</v>
      </c>
      <c r="Z9">
        <v>8</v>
      </c>
      <c r="AA9" t="s">
        <v>6346</v>
      </c>
    </row>
    <row r="10" spans="1:27" x14ac:dyDescent="0.35">
      <c r="A10" t="s">
        <v>6347</v>
      </c>
      <c r="B10" t="s">
        <v>6348</v>
      </c>
      <c r="C10" t="s">
        <v>6273</v>
      </c>
      <c r="Z10">
        <v>9</v>
      </c>
      <c r="AA10" t="s">
        <v>6349</v>
      </c>
    </row>
    <row r="11" spans="1:27" x14ac:dyDescent="0.35">
      <c r="A11" t="s">
        <v>6350</v>
      </c>
      <c r="B11" t="s">
        <v>6351</v>
      </c>
      <c r="C11" t="s">
        <v>6352</v>
      </c>
      <c r="Z11">
        <v>10</v>
      </c>
      <c r="AA11" t="s">
        <v>6353</v>
      </c>
    </row>
    <row r="12" spans="1:27" x14ac:dyDescent="0.35">
      <c r="A12" t="s">
        <v>6354</v>
      </c>
      <c r="B12" t="s">
        <v>6355</v>
      </c>
      <c r="C12" t="s">
        <v>6356</v>
      </c>
      <c r="Z12">
        <v>11</v>
      </c>
      <c r="AA12" t="s">
        <v>6357</v>
      </c>
    </row>
    <row r="13" spans="1:27" x14ac:dyDescent="0.35">
      <c r="A13" t="s">
        <v>6358</v>
      </c>
      <c r="B13" t="s">
        <v>6359</v>
      </c>
      <c r="C13" t="s">
        <v>6360</v>
      </c>
      <c r="Z13">
        <v>12</v>
      </c>
      <c r="AA13" t="s">
        <v>6361</v>
      </c>
    </row>
    <row r="14" spans="1:27" x14ac:dyDescent="0.35">
      <c r="A14" t="s">
        <v>6362</v>
      </c>
      <c r="B14" t="s">
        <v>6363</v>
      </c>
      <c r="C14" t="s">
        <v>6364</v>
      </c>
      <c r="Z14">
        <v>13</v>
      </c>
      <c r="AA14" t="s">
        <v>6365</v>
      </c>
    </row>
    <row r="15" spans="1:27" x14ac:dyDescent="0.35">
      <c r="A15" t="s">
        <v>6366</v>
      </c>
      <c r="B15" t="s">
        <v>6367</v>
      </c>
      <c r="C15" t="s">
        <v>6368</v>
      </c>
      <c r="Z15">
        <v>14</v>
      </c>
      <c r="AA15" t="s">
        <v>6369</v>
      </c>
    </row>
    <row r="16" spans="1:27" x14ac:dyDescent="0.35">
      <c r="A16" t="s">
        <v>6370</v>
      </c>
      <c r="B16" t="s">
        <v>6371</v>
      </c>
      <c r="C16" t="s">
        <v>6372</v>
      </c>
      <c r="Z16">
        <v>15</v>
      </c>
      <c r="AA16" t="s">
        <v>6373</v>
      </c>
    </row>
    <row r="17" spans="1:27" x14ac:dyDescent="0.35">
      <c r="A17" t="s">
        <v>6374</v>
      </c>
      <c r="B17" t="s">
        <v>6375</v>
      </c>
      <c r="C17" t="s">
        <v>6376</v>
      </c>
      <c r="Z17">
        <v>16</v>
      </c>
      <c r="AA17" t="s">
        <v>6377</v>
      </c>
    </row>
    <row r="18" spans="1:27" x14ac:dyDescent="0.35">
      <c r="A18" t="s">
        <v>6378</v>
      </c>
      <c r="B18" t="s">
        <v>6379</v>
      </c>
      <c r="C18" t="s">
        <v>6380</v>
      </c>
      <c r="Z18">
        <v>17</v>
      </c>
      <c r="AA18" t="s">
        <v>6381</v>
      </c>
    </row>
    <row r="19" spans="1:27" x14ac:dyDescent="0.35">
      <c r="A19" t="s">
        <v>6382</v>
      </c>
      <c r="B19" t="s">
        <v>6383</v>
      </c>
      <c r="C19" t="s">
        <v>6384</v>
      </c>
      <c r="Z19">
        <v>18</v>
      </c>
      <c r="AA19" t="s">
        <v>6385</v>
      </c>
    </row>
    <row r="20" spans="1:27" x14ac:dyDescent="0.35">
      <c r="A20" t="s">
        <v>6386</v>
      </c>
      <c r="B20" t="s">
        <v>6387</v>
      </c>
      <c r="C20" t="s">
        <v>6388</v>
      </c>
      <c r="Z20">
        <v>19</v>
      </c>
      <c r="AA20" t="s">
        <v>6389</v>
      </c>
    </row>
    <row r="21" spans="1:27" x14ac:dyDescent="0.35">
      <c r="A21" t="s">
        <v>6390</v>
      </c>
      <c r="B21" t="s">
        <v>6391</v>
      </c>
      <c r="C21" t="s">
        <v>6392</v>
      </c>
      <c r="Z21">
        <v>20</v>
      </c>
      <c r="AA21" t="s">
        <v>6393</v>
      </c>
    </row>
    <row r="22" spans="1:27" x14ac:dyDescent="0.35">
      <c r="A22" t="s">
        <v>6394</v>
      </c>
      <c r="B22" t="s">
        <v>6395</v>
      </c>
      <c r="C22" t="s">
        <v>6396</v>
      </c>
      <c r="Z22">
        <v>21</v>
      </c>
      <c r="AA22" t="s">
        <v>6397</v>
      </c>
    </row>
    <row r="23" spans="1:27" x14ac:dyDescent="0.35">
      <c r="A23" t="s">
        <v>6398</v>
      </c>
      <c r="B23" t="s">
        <v>6399</v>
      </c>
      <c r="C23" t="s">
        <v>6400</v>
      </c>
      <c r="Z23">
        <v>22</v>
      </c>
      <c r="AA23" t="s">
        <v>6401</v>
      </c>
    </row>
    <row r="24" spans="1:27" x14ac:dyDescent="0.35">
      <c r="A24" t="s">
        <v>6402</v>
      </c>
      <c r="B24" t="s">
        <v>6403</v>
      </c>
      <c r="C24" t="s">
        <v>6404</v>
      </c>
      <c r="Z24">
        <v>23</v>
      </c>
      <c r="AA24" t="s">
        <v>6405</v>
      </c>
    </row>
    <row r="25" spans="1:27" x14ac:dyDescent="0.35">
      <c r="A25" t="s">
        <v>6406</v>
      </c>
      <c r="B25" t="s">
        <v>6407</v>
      </c>
      <c r="C25" t="s">
        <v>6408</v>
      </c>
      <c r="Z25">
        <v>24</v>
      </c>
      <c r="AA25" t="s">
        <v>6409</v>
      </c>
    </row>
    <row r="26" spans="1:27" x14ac:dyDescent="0.35">
      <c r="B26" t="s">
        <v>6410</v>
      </c>
      <c r="C26" t="s">
        <v>6411</v>
      </c>
      <c r="Z26">
        <v>25</v>
      </c>
      <c r="AA26" t="s">
        <v>6412</v>
      </c>
    </row>
    <row r="27" spans="1:27" x14ac:dyDescent="0.35">
      <c r="B27" t="s">
        <v>6413</v>
      </c>
      <c r="C27" t="s">
        <v>6414</v>
      </c>
      <c r="Z27">
        <v>26</v>
      </c>
      <c r="AA27" t="s">
        <v>6415</v>
      </c>
    </row>
    <row r="28" spans="1:27" x14ac:dyDescent="0.35">
      <c r="B28" t="s">
        <v>6416</v>
      </c>
      <c r="C28" t="s">
        <v>6417</v>
      </c>
      <c r="Z28">
        <v>27</v>
      </c>
      <c r="AA28" t="s">
        <v>6418</v>
      </c>
    </row>
    <row r="29" spans="1:27" x14ac:dyDescent="0.35">
      <c r="B29" t="s">
        <v>6419</v>
      </c>
      <c r="C29" t="s">
        <v>6420</v>
      </c>
      <c r="Z29">
        <v>28</v>
      </c>
      <c r="AA29" t="s">
        <v>6421</v>
      </c>
    </row>
    <row r="30" spans="1:27" x14ac:dyDescent="0.35">
      <c r="B30" t="s">
        <v>6422</v>
      </c>
      <c r="C30" t="s">
        <v>6270</v>
      </c>
      <c r="Z30">
        <v>29</v>
      </c>
      <c r="AA30" t="s">
        <v>6423</v>
      </c>
    </row>
    <row r="31" spans="1:27" x14ac:dyDescent="0.35">
      <c r="B31" t="s">
        <v>6424</v>
      </c>
      <c r="C31" t="s">
        <v>6425</v>
      </c>
      <c r="Z31">
        <v>30</v>
      </c>
      <c r="AA31" t="s">
        <v>6426</v>
      </c>
    </row>
    <row r="32" spans="1:27" x14ac:dyDescent="0.35">
      <c r="B32" t="s">
        <v>6427</v>
      </c>
      <c r="C32" t="s">
        <v>6428</v>
      </c>
    </row>
    <row r="33" spans="2:3" x14ac:dyDescent="0.35">
      <c r="B33" t="s">
        <v>6429</v>
      </c>
      <c r="C33" t="s">
        <v>6276</v>
      </c>
    </row>
    <row r="34" spans="2:3" x14ac:dyDescent="0.35">
      <c r="B34" t="s">
        <v>6430</v>
      </c>
      <c r="C34" t="s">
        <v>6431</v>
      </c>
    </row>
    <row r="35" spans="2:3" x14ac:dyDescent="0.35">
      <c r="B35" t="s">
        <v>6432</v>
      </c>
      <c r="C35" t="s">
        <v>6433</v>
      </c>
    </row>
    <row r="36" spans="2:3" x14ac:dyDescent="0.35">
      <c r="B36" t="s">
        <v>6434</v>
      </c>
      <c r="C36" t="s">
        <v>6435</v>
      </c>
    </row>
    <row r="37" spans="2:3" x14ac:dyDescent="0.35">
      <c r="B37" t="s">
        <v>6436</v>
      </c>
      <c r="C37" t="s">
        <v>6437</v>
      </c>
    </row>
    <row r="38" spans="2:3" x14ac:dyDescent="0.35">
      <c r="B38" t="s">
        <v>6438</v>
      </c>
      <c r="C38" t="s">
        <v>6439</v>
      </c>
    </row>
    <row r="39" spans="2:3" x14ac:dyDescent="0.35">
      <c r="B39" t="s">
        <v>6440</v>
      </c>
      <c r="C39" t="s">
        <v>6441</v>
      </c>
    </row>
    <row r="40" spans="2:3" x14ac:dyDescent="0.35">
      <c r="B40" t="s">
        <v>6442</v>
      </c>
      <c r="C40" t="s">
        <v>6272</v>
      </c>
    </row>
    <row r="41" spans="2:3" x14ac:dyDescent="0.35">
      <c r="B41" t="s">
        <v>6443</v>
      </c>
      <c r="C41" t="s">
        <v>6275</v>
      </c>
    </row>
    <row r="42" spans="2:3" x14ac:dyDescent="0.35">
      <c r="B42" t="s">
        <v>6444</v>
      </c>
      <c r="C42" t="s">
        <v>6445</v>
      </c>
    </row>
    <row r="43" spans="2:3" x14ac:dyDescent="0.35">
      <c r="B43" t="s">
        <v>6446</v>
      </c>
      <c r="C43" t="s">
        <v>6447</v>
      </c>
    </row>
    <row r="44" spans="2:3" x14ac:dyDescent="0.35">
      <c r="B44" t="s">
        <v>6448</v>
      </c>
      <c r="C44" t="s">
        <v>6449</v>
      </c>
    </row>
    <row r="45" spans="2:3" x14ac:dyDescent="0.35">
      <c r="B45" t="s">
        <v>6450</v>
      </c>
      <c r="C45" t="s">
        <v>6451</v>
      </c>
    </row>
    <row r="46" spans="2:3" x14ac:dyDescent="0.35">
      <c r="B46" t="s">
        <v>6452</v>
      </c>
      <c r="C46" t="s">
        <v>6453</v>
      </c>
    </row>
    <row r="47" spans="2:3" x14ac:dyDescent="0.35">
      <c r="B47" t="s">
        <v>6454</v>
      </c>
      <c r="C47" t="s">
        <v>6455</v>
      </c>
    </row>
    <row r="48" spans="2:3" x14ac:dyDescent="0.35">
      <c r="B48" t="s">
        <v>6456</v>
      </c>
      <c r="C48" t="s">
        <v>6457</v>
      </c>
    </row>
    <row r="49" spans="2:3" x14ac:dyDescent="0.35">
      <c r="B49" t="s">
        <v>6458</v>
      </c>
      <c r="C49" t="s">
        <v>6459</v>
      </c>
    </row>
    <row r="50" spans="2:3" x14ac:dyDescent="0.35">
      <c r="B50" t="s">
        <v>6460</v>
      </c>
      <c r="C50" t="s">
        <v>6461</v>
      </c>
    </row>
    <row r="51" spans="2:3" x14ac:dyDescent="0.35">
      <c r="B51" t="s">
        <v>6462</v>
      </c>
      <c r="C51" t="s">
        <v>6463</v>
      </c>
    </row>
    <row r="52" spans="2:3" x14ac:dyDescent="0.35">
      <c r="B52" t="s">
        <v>6464</v>
      </c>
      <c r="C52" t="s">
        <v>6465</v>
      </c>
    </row>
    <row r="53" spans="2:3" x14ac:dyDescent="0.35">
      <c r="B53" t="s">
        <v>6466</v>
      </c>
      <c r="C53" t="s">
        <v>6467</v>
      </c>
    </row>
    <row r="54" spans="2:3" x14ac:dyDescent="0.35">
      <c r="B54" t="s">
        <v>6468</v>
      </c>
      <c r="C54" t="s">
        <v>6469</v>
      </c>
    </row>
    <row r="55" spans="2:3" x14ac:dyDescent="0.35">
      <c r="B55" t="s">
        <v>6470</v>
      </c>
      <c r="C55" t="s">
        <v>6471</v>
      </c>
    </row>
    <row r="56" spans="2:3" x14ac:dyDescent="0.35">
      <c r="B56" t="s">
        <v>6472</v>
      </c>
      <c r="C56" t="s">
        <v>6473</v>
      </c>
    </row>
    <row r="57" spans="2:3" x14ac:dyDescent="0.35">
      <c r="B57" t="s">
        <v>6474</v>
      </c>
      <c r="C57" t="s">
        <v>6475</v>
      </c>
    </row>
    <row r="58" spans="2:3" x14ac:dyDescent="0.35">
      <c r="B58" t="s">
        <v>6476</v>
      </c>
      <c r="C58" t="s">
        <v>6477</v>
      </c>
    </row>
    <row r="59" spans="2:3" x14ac:dyDescent="0.35">
      <c r="B59" t="s">
        <v>6478</v>
      </c>
      <c r="C59" t="s">
        <v>6479</v>
      </c>
    </row>
    <row r="60" spans="2:3" x14ac:dyDescent="0.35">
      <c r="B60" t="s">
        <v>6480</v>
      </c>
      <c r="C60" t="s">
        <v>6481</v>
      </c>
    </row>
    <row r="61" spans="2:3" x14ac:dyDescent="0.35">
      <c r="B61" t="s">
        <v>6482</v>
      </c>
      <c r="C61" t="s">
        <v>6483</v>
      </c>
    </row>
    <row r="62" spans="2:3" x14ac:dyDescent="0.35">
      <c r="B62" t="s">
        <v>6484</v>
      </c>
      <c r="C62" t="s">
        <v>6485</v>
      </c>
    </row>
    <row r="63" spans="2:3" x14ac:dyDescent="0.35">
      <c r="B63" t="s">
        <v>6486</v>
      </c>
      <c r="C63" t="s">
        <v>6487</v>
      </c>
    </row>
    <row r="64" spans="2:3" x14ac:dyDescent="0.35">
      <c r="B64" t="s">
        <v>6488</v>
      </c>
      <c r="C64" t="s">
        <v>6489</v>
      </c>
    </row>
    <row r="65" spans="2:3" x14ac:dyDescent="0.35">
      <c r="B65" t="s">
        <v>6490</v>
      </c>
      <c r="C65" t="s">
        <v>6491</v>
      </c>
    </row>
    <row r="66" spans="2:3" x14ac:dyDescent="0.35">
      <c r="B66" t="s">
        <v>6492</v>
      </c>
      <c r="C66" t="s">
        <v>6493</v>
      </c>
    </row>
    <row r="67" spans="2:3" x14ac:dyDescent="0.35">
      <c r="B67" t="s">
        <v>6494</v>
      </c>
      <c r="C67" t="s">
        <v>6495</v>
      </c>
    </row>
    <row r="68" spans="2:3" x14ac:dyDescent="0.35">
      <c r="B68" t="s">
        <v>6496</v>
      </c>
      <c r="C68" t="s">
        <v>6497</v>
      </c>
    </row>
    <row r="69" spans="2:3" x14ac:dyDescent="0.35">
      <c r="B69" t="s">
        <v>6498</v>
      </c>
      <c r="C69" t="s">
        <v>6499</v>
      </c>
    </row>
    <row r="70" spans="2:3" x14ac:dyDescent="0.35">
      <c r="B70" t="s">
        <v>6500</v>
      </c>
      <c r="C70" t="s">
        <v>6501</v>
      </c>
    </row>
    <row r="71" spans="2:3" x14ac:dyDescent="0.35">
      <c r="B71" t="s">
        <v>6502</v>
      </c>
      <c r="C71" t="s">
        <v>6503</v>
      </c>
    </row>
    <row r="72" spans="2:3" x14ac:dyDescent="0.35">
      <c r="B72" t="s">
        <v>6504</v>
      </c>
      <c r="C72" t="s">
        <v>6505</v>
      </c>
    </row>
    <row r="73" spans="2:3" x14ac:dyDescent="0.35">
      <c r="B73" t="s">
        <v>6506</v>
      </c>
      <c r="C73" t="s">
        <v>6507</v>
      </c>
    </row>
    <row r="74" spans="2:3" x14ac:dyDescent="0.35">
      <c r="B74" t="s">
        <v>6508</v>
      </c>
      <c r="C74" t="s">
        <v>6509</v>
      </c>
    </row>
    <row r="75" spans="2:3" x14ac:dyDescent="0.35">
      <c r="B75" t="s">
        <v>6510</v>
      </c>
      <c r="C75" t="s">
        <v>6511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BAFB6C5E869C4785C72FA48831FCEB" ma:contentTypeVersion="21" ma:contentTypeDescription="Crée un document." ma:contentTypeScope="" ma:versionID="64c818f039e7c64fa12aa59192c19de8">
  <xsd:schema xmlns:xsd="http://www.w3.org/2001/XMLSchema" xmlns:xs="http://www.w3.org/2001/XMLSchema" xmlns:p="http://schemas.microsoft.com/office/2006/metadata/properties" xmlns:ns2="a02e5363-aefc-4e64-9fed-e4322bbc055e" xmlns:ns3="c87b3f2c-8b4d-498a-9faf-33ba978ed67b" targetNamespace="http://schemas.microsoft.com/office/2006/metadata/properties" ma:root="true" ma:fieldsID="1dc5447bba8043144110dfc06f52fe7d" ns2:_="" ns3:_="">
    <xsd:import namespace="a02e5363-aefc-4e64-9fed-e4322bbc055e"/>
    <xsd:import namespace="c87b3f2c-8b4d-498a-9faf-33ba978ed67b"/>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AutoKeyPoints" minOccurs="0"/>
                <xsd:element ref="ns2:MediaServiceKeyPoints"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element ref="ns2:_Flow_SignoffStatus" minOccurs="0"/>
                <xsd:element ref="ns2:MediaServiceObjectDetectorVersions" minOccurs="0"/>
                <xsd:element ref="ns2:MediaServiceSearchProperties" minOccurs="0"/>
                <xsd:element ref="ns2:Prestataire"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2e5363-aefc-4e64-9fed-e4322bbc05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Balises d’images" ma:readOnly="false" ma:fieldId="{5cf76f15-5ced-4ddc-b409-7134ff3c332f}" ma:taxonomyMulti="true" ma:sspId="84995b8b-2e27-4930-aea7-85b871cca8d4" ma:termSetId="09814cd3-568e-fe90-9814-8d621ff8fb84" ma:anchorId="fba54fb3-c3e1-fe81-a776-ca4b69148c4d" ma:open="true" ma:isKeyword="false">
      <xsd:complexType>
        <xsd:sequence>
          <xsd:element ref="pc:Terms" minOccurs="0" maxOccurs="1"/>
        </xsd:sequence>
      </xsd:complexType>
    </xsd:element>
    <xsd:element name="_Flow_SignoffStatus" ma:index="24" nillable="true" ma:displayName="État de validation" ma:internalName="_x00c9_tat_x0020_de_x0020_validation">
      <xsd:simpleType>
        <xsd:restriction base="dms:Text"/>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Prestataire" ma:index="27" nillable="true" ma:displayName="Prestataire" ma:format="Dropdown" ma:internalName="Prestataire">
      <xsd:simpleType>
        <xsd:restriction base="dms:Text">
          <xsd:maxLength value="255"/>
        </xsd:restriction>
      </xsd:simpleType>
    </xsd:element>
    <xsd:element name="MediaServiceBillingMetadata" ma:index="28"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87b3f2c-8b4d-498a-9faf-33ba978ed67b"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3" nillable="true" ma:displayName="Taxonomy Catch All Column" ma:hidden="true" ma:list="{48736c2a-76a1-4ff6-a68b-af95a158cea9}" ma:internalName="TaxCatchAll" ma:showField="CatchAllData" ma:web="c87b3f2c-8b4d-498a-9faf-33ba978ed67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Flow_SignoffStatus xmlns="a02e5363-aefc-4e64-9fed-e4322bbc055e" xsi:nil="true"/>
    <lcf76f155ced4ddcb4097134ff3c332f xmlns="a02e5363-aefc-4e64-9fed-e4322bbc055e">
      <Terms xmlns="http://schemas.microsoft.com/office/infopath/2007/PartnerControls"/>
    </lcf76f155ced4ddcb4097134ff3c332f>
    <TaxCatchAll xmlns="c87b3f2c-8b4d-498a-9faf-33ba978ed67b" xsi:nil="true"/>
    <Prestataire xmlns="a02e5363-aefc-4e64-9fed-e4322bbc055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20446BC-970F-4971-9B6A-00187DBCCD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2e5363-aefc-4e64-9fed-e4322bbc055e"/>
    <ds:schemaRef ds:uri="c87b3f2c-8b4d-498a-9faf-33ba978ed67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203D7BC-DF98-4EC0-8CFE-30753CBD10CD}">
  <ds:schemaRefs>
    <ds:schemaRef ds:uri="a02e5363-aefc-4e64-9fed-e4322bbc055e"/>
    <ds:schemaRef ds:uri="http://purl.org/dc/terms/"/>
    <ds:schemaRef ds:uri="http://purl.org/dc/elements/1.1/"/>
    <ds:schemaRef ds:uri="http://www.w3.org/XML/1998/namespace"/>
    <ds:schemaRef ds:uri="http://purl.org/dc/dcmitype/"/>
    <ds:schemaRef ds:uri="c87b3f2c-8b4d-498a-9faf-33ba978ed67b"/>
    <ds:schemaRef ds:uri="http://schemas.openxmlformats.org/package/2006/metadata/core-properties"/>
    <ds:schemaRef ds:uri="http://schemas.microsoft.com/office/2006/documentManagement/types"/>
    <ds:schemaRef ds:uri="http://schemas.microsoft.com/office/infopath/2007/PartnerControls"/>
    <ds:schemaRef ds:uri="http://schemas.microsoft.com/office/2006/metadata/properties"/>
  </ds:schemaRefs>
</ds:datastoreItem>
</file>

<file path=customXml/itemProps3.xml><?xml version="1.0" encoding="utf-8"?>
<ds:datastoreItem xmlns:ds="http://schemas.openxmlformats.org/officeDocument/2006/customXml" ds:itemID="{9F15DA95-0AAD-4671-B134-67EB0218288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5</vt:i4>
      </vt:variant>
    </vt:vector>
  </HeadingPairs>
  <TitlesOfParts>
    <vt:vector size="17" baseType="lpstr">
      <vt:lpstr>Consolidation</vt:lpstr>
      <vt:lpstr>Apprenants</vt:lpstr>
      <vt:lpstr>Prestations</vt:lpstr>
      <vt:lpstr>Classes</vt:lpstr>
      <vt:lpstr>Beneficiaires</vt:lpstr>
      <vt:lpstr>Individus</vt:lpstr>
      <vt:lpstr>PADESCE Ccontractuelle</vt:lpstr>
      <vt:lpstr>Formations</vt:lpstr>
      <vt:lpstr>Prestataires</vt:lpstr>
      <vt:lpstr>Lieux</vt:lpstr>
      <vt:lpstr>Sites</vt:lpstr>
      <vt:lpstr>Inspecteurs</vt:lpstr>
      <vt:lpstr>DV_Classes</vt:lpstr>
      <vt:lpstr>DV_Inspecteurs</vt:lpstr>
      <vt:lpstr>ListeClasses</vt:lpstr>
      <vt:lpstr>ListeClassesIDs</vt:lpstr>
      <vt:lpstr>ListeInspecteurs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ThinkPad Lenovo</dc:creator>
  <cp:keywords/>
  <dc:description/>
  <cp:lastModifiedBy>NAUMUR</cp:lastModifiedBy>
  <cp:revision/>
  <dcterms:created xsi:type="dcterms:W3CDTF">2025-09-26T12:00:08Z</dcterms:created>
  <dcterms:modified xsi:type="dcterms:W3CDTF">2026-01-19T09:58:41Z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0x01010038BAFB6C5E869C4785C72FA48831FCEB</vt:lpwstr>
  </property>
  <property fmtid="{D5CDD505-2E9C-101B-9397-08002B2CF9AE}" pid="3" name="MediaServiceImageTags">
    <vt:lpwstr/>
  </property>
</Properties>
</file>